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bs/Desktop/PPA DATA 2024/"/>
    </mc:Choice>
  </mc:AlternateContent>
  <xr:revisionPtr revIDLastSave="0" documentId="13_ncr:1_{528DB470-4561-B04E-A55A-016483FAE2A4}" xr6:coauthVersionLast="36" xr6:coauthVersionMax="36" xr10:uidLastSave="{00000000-0000-0000-0000-000000000000}"/>
  <bookViews>
    <workbookView xWindow="3280" yWindow="460" windowWidth="15420" windowHeight="13620" tabRatio="565" firstSheet="201" activeTab="243" xr2:uid="{00000000-000D-0000-FFFF-FFFF00000000}"/>
  </bookViews>
  <sheets>
    <sheet name="ATR OFF SUNTER" sheetId="140" r:id="rId1"/>
    <sheet name="BPK ANDRE(TPPN)" sheetId="86" r:id="rId2"/>
    <sheet name="BPK BUDI SANTOSO" sheetId="131" r:id="rId3"/>
    <sheet name="BPK AKMAL TUGU ASRI" sheetId="143" r:id="rId4"/>
    <sheet name="PAK ANDRE" sheetId="117" r:id="rId5"/>
    <sheet name="BPK ROBI ONE TOWER" sheetId="138" r:id="rId6"/>
    <sheet name="PT BUYUNG" sheetId="110" r:id="rId7"/>
    <sheet name="CV GOTRIN" sheetId="97" r:id="rId8"/>
    <sheet name="CONCREATE" sheetId="113" r:id="rId9"/>
    <sheet name="HARTONO CITAYAM(TPPN)" sheetId="3" r:id="rId10"/>
    <sheet name="HARTAM ALFAMIDI(TPPN)" sheetId="2" r:id="rId11"/>
    <sheet name="IBU SUCI(TPPN)" sheetId="1" r:id="rId12"/>
    <sheet name="IBU RERE" sheetId="136" r:id="rId13"/>
    <sheet name="PRAJA(TPPN)" sheetId="4" r:id="rId14"/>
    <sheet name="PANCA JAYA(TPPN)" sheetId="79" r:id="rId15"/>
    <sheet name="PAGODA" sheetId="116" r:id="rId16"/>
    <sheet name="SOWIN MERCURE(TPPN)" sheetId="81" r:id="rId17"/>
    <sheet name="TARSIM" sheetId="111" r:id="rId18"/>
    <sheet name="RAHMAD LAPAN" sheetId="123" r:id="rId19"/>
    <sheet name="CDT" sheetId="126" r:id="rId20"/>
    <sheet name="KUSUMA SERANG" sheetId="144" r:id="rId21"/>
    <sheet name="BPK RUDI GEREJA" sheetId="148" r:id="rId22"/>
    <sheet name="BPK RUDY SUNTER.(BPK PAULUS)" sheetId="219" r:id="rId23"/>
    <sheet name="BPK PAULUS" sheetId="242" r:id="rId24"/>
    <sheet name="BPK RUDY PIK" sheetId="216" r:id="rId25"/>
    <sheet name="BPK ISKANDAR" sheetId="149" r:id="rId26"/>
    <sheet name="CV PANCA JAYA" sheetId="108" r:id="rId27"/>
    <sheet name="TANGGA UTAMA" sheetId="185" r:id="rId28"/>
    <sheet name="TANGGA.PERMATA" sheetId="208" r:id="rId29"/>
    <sheet name="BPK SUNARNO" sheetId="202" r:id="rId30"/>
    <sheet name="BPK ROHIM" sheetId="203" r:id="rId31"/>
    <sheet name="IBU MELISA" sheetId="204" r:id="rId32"/>
    <sheet name="BPK ARIS" sheetId="209" r:id="rId33"/>
    <sheet name="BPK ANDRE KRG TENGAH" sheetId="225" r:id="rId34"/>
    <sheet name="NRC ALAM SUTRA" sheetId="220" r:id="rId35"/>
    <sheet name="NRC PINDODELI(TPPN)" sheetId="223" r:id="rId36"/>
    <sheet name="MUTITRON(BPK YAKUB)" sheetId="181" r:id="rId37"/>
    <sheet name="BPK ADITYA" sheetId="227" r:id="rId38"/>
    <sheet name="JAGAT STADION" sheetId="231" r:id="rId39"/>
    <sheet name="PAK SUKISNO" sheetId="232" r:id="rId40"/>
    <sheet name="KBM" sheetId="236" r:id="rId41"/>
    <sheet name="HALYSAFE" sheetId="239" r:id="rId42"/>
    <sheet name="BPK SIWANTO" sheetId="240" r:id="rId43"/>
    <sheet name="BAJAMARGA" sheetId="254" r:id="rId44"/>
    <sheet name="BPK FEBRI" sheetId="262" r:id="rId45"/>
    <sheet name="GARASI MOCIL PURI" sheetId="273" r:id="rId46"/>
    <sheet name="BPK MIKHAEL" sheetId="275" r:id="rId47"/>
    <sheet name="PANURUKAN" sheetId="276" r:id="rId48"/>
    <sheet name="IBU STEPHANIE" sheetId="277" r:id="rId49"/>
    <sheet name="IBU HWLING" sheetId="278" r:id="rId50"/>
    <sheet name="BPK TATANG" sheetId="247" r:id="rId51"/>
    <sheet name="IDEA IBU MELISA CIDENG" sheetId="284" r:id="rId52"/>
    <sheet name="IDEA JOGLO" sheetId="280" r:id="rId53"/>
    <sheet name="BPK RICHARD" sheetId="281" r:id="rId54"/>
    <sheet name="BPK MARTIN" sheetId="282" r:id="rId55"/>
    <sheet name="IBU LILIANA" sheetId="285" r:id="rId56"/>
    <sheet name="BPK ANDRE KAPUK" sheetId="287" r:id="rId57"/>
    <sheet name="BPK ALDI" sheetId="293" r:id="rId58"/>
    <sheet name="HARNINDO,NINING" sheetId="294" r:id="rId59"/>
    <sheet name="HARNINDO INTERCON" sheetId="398" r:id="rId60"/>
    <sheet name="BPK NIKO" sheetId="295" r:id="rId61"/>
    <sheet name="CAA THERESIA" sheetId="296" r:id="rId62"/>
    <sheet name="CAA D COVE 10" sheetId="308" r:id="rId63"/>
    <sheet name="CAA D.COVE 8" sheetId="374" r:id="rId64"/>
    <sheet name="BPK ANDRE LB" sheetId="298" r:id="rId65"/>
    <sheet name="BPK ANDRE CINERE" sheetId="314" r:id="rId66"/>
    <sheet name="BPK MORGAN" sheetId="300" r:id="rId67"/>
    <sheet name="SOWIN BPK STEVEN" sheetId="303" r:id="rId68"/>
    <sheet name="KBM RUKO CINERE" sheetId="305" r:id="rId69"/>
    <sheet name="BPK HALIM" sheetId="306" r:id="rId70"/>
    <sheet name="TANGGA G,GARDEN" sheetId="318" r:id="rId71"/>
    <sheet name="TANGGA BSD" sheetId="319" r:id="rId72"/>
    <sheet name="IBU NINIEK(BU LALA)" sheetId="333" r:id="rId73"/>
    <sheet name="IBU MANLY" sheetId="336" r:id="rId74"/>
    <sheet name="BPK TOMMY PIK " sheetId="340" r:id="rId75"/>
    <sheet name="BPK TOMMY VILLA MELATI" sheetId="383" r:id="rId76"/>
    <sheet name="BPK TOMMY-IKSAN BINTARO" sheetId="526" r:id="rId77"/>
    <sheet name="BPK FREDY " sheetId="345" r:id="rId78"/>
    <sheet name="PA REGHARD" sheetId="347" r:id="rId79"/>
    <sheet name="KANTOR KELURAHAN" sheetId="334" r:id="rId80"/>
    <sheet name="KECAMATAN CILEDUG" sheetId="343" r:id="rId81"/>
    <sheet name="KBM ANTONIUS" sheetId="356" r:id="rId82"/>
    <sheet name="PAK GITO" sheetId="364" r:id="rId83"/>
    <sheet name="CAA TRIMARAN" sheetId="367" r:id="rId84"/>
    <sheet name="CAA SIMPRUG PIK" sheetId="430" r:id="rId85"/>
    <sheet name="IBU MELISA KAPUAS" sheetId="382" r:id="rId86"/>
    <sheet name="BPK EDDY PATRA" sheetId="384" r:id="rId87"/>
    <sheet name="KBM CISOKA" sheetId="385" r:id="rId88"/>
    <sheet name="IBU LALA.D3" sheetId="357" r:id="rId89"/>
    <sheet name="IBU LALA P.HUJAU " sheetId="386" r:id="rId90"/>
    <sheet name="IBU LALA KEMANG" sheetId="387" r:id="rId91"/>
    <sheet name="IBU LALA PIK" sheetId="408" r:id="rId92"/>
    <sheet name="IBU LALA LIPO" sheetId="412" r:id="rId93"/>
    <sheet name="IBU LALA(DUTA PERMAI)" sheetId="471" r:id="rId94"/>
    <sheet name="IBU LALA(BPK AMOS)" sheetId="432" r:id="rId95"/>
    <sheet name="NRC MORRISSEY" sheetId="388" r:id="rId96"/>
    <sheet name="ICO KANTOR(TAGIH AN PRIBADI)" sheetId="166" r:id="rId97"/>
    <sheet name="BPK HANAFI" sheetId="402" r:id="rId98"/>
    <sheet name="AI TN (1)" sheetId="17" state="hidden" r:id="rId99"/>
    <sheet name="AI TN (2)" sheetId="18" state="hidden" r:id="rId100"/>
    <sheet name="AI TN (3)" sheetId="19" state="hidden" r:id="rId101"/>
    <sheet name="AI TN (4)" sheetId="20" state="hidden" r:id="rId102"/>
    <sheet name="AI TN (5)" sheetId="21" state="hidden" r:id="rId103"/>
    <sheet name="AI TN (6)" sheetId="22" state="hidden" r:id="rId104"/>
    <sheet name="AI TN (7)" sheetId="23" state="hidden" r:id="rId105"/>
    <sheet name="AI TN (8)" sheetId="24" state="hidden" r:id="rId106"/>
    <sheet name="AI TN (9)" sheetId="25" state="hidden" r:id="rId107"/>
    <sheet name="AI TN (10)" sheetId="26" state="hidden" r:id="rId108"/>
    <sheet name="AI TN (11)" sheetId="27" state="hidden" r:id="rId109"/>
    <sheet name="AI TN (12)" sheetId="28" state="hidden" r:id="rId110"/>
    <sheet name="AI TN (13)" sheetId="29" state="hidden" r:id="rId111"/>
    <sheet name="AI TN (14)" sheetId="30" state="hidden" r:id="rId112"/>
    <sheet name="AI TN(15)" sheetId="165" state="hidden" r:id="rId113"/>
    <sheet name="AI TN(16)" sheetId="252" state="hidden" r:id="rId114"/>
    <sheet name="BPK SAIFUL" sheetId="420" r:id="rId115"/>
    <sheet name="PENJUALAN KOFUKU" sheetId="423" r:id="rId116"/>
    <sheet name="BPK ROBERT" sheetId="424" r:id="rId117"/>
    <sheet name="AKS BARITO" sheetId="50" state="hidden" r:id="rId118"/>
    <sheet name="AKS W BARITO PER PO" sheetId="51" state="hidden" r:id="rId119"/>
    <sheet name="BPK ANDRE(BEKASI)" sheetId="452" r:id="rId120"/>
    <sheet name="PRAJA DS" sheetId="456" r:id="rId121"/>
    <sheet name="KBM BEKASI" sheetId="459" r:id="rId122"/>
    <sheet name="BPK AMOS" sheetId="464" r:id="rId123"/>
    <sheet name="IBU LALA(SUKANDI)" sheetId="469" r:id="rId124"/>
    <sheet name="IBU LALA(CARSONO)" sheetId="470" r:id="rId125"/>
    <sheet name="BU FENY-IBU LALA" sheetId="492" r:id="rId126"/>
    <sheet name="BU MERRY-BU LALA" sheetId="507" r:id="rId127"/>
    <sheet name="IBU LALA MUTIARA" sheetId="549" r:id="rId128"/>
    <sheet name="IBU LALA-JL MALUKU" sheetId="581" r:id="rId129"/>
    <sheet name="IBU LALA-JL KANO" sheetId="582" r:id="rId130"/>
    <sheet name="IBU LALA-KUTA INDAH" sheetId="587" r:id="rId131"/>
    <sheet name="IBU LALA-JL TANJUNG" sheetId="590" r:id="rId132"/>
    <sheet name="IBU LALA-JL KEBAGUSAN" sheetId="606" r:id="rId133"/>
    <sheet name="BPK ADRIAN-IBU LALA" sheetId="493" r:id="rId134"/>
    <sheet name="IBU LALA-KARAWANG" sheetId="661" r:id="rId135"/>
    <sheet name="BPK ANDI (MALUKU)" sheetId="483" r:id="rId136"/>
    <sheet name="BPK HANDI WIJAYA" sheetId="505" r:id="rId137"/>
    <sheet name="MEGA B.JOGLO" sheetId="484" r:id="rId138"/>
    <sheet name="CAA SIMPRUG PIK 2" sheetId="487" r:id="rId139"/>
    <sheet name="BPK WILIAM P.MUTIARA" sheetId="497" r:id="rId140"/>
    <sheet name="IBU LALA P.MITIARA TB.1" sheetId="498" r:id="rId141"/>
    <sheet name="BPK HANDI KLP GADING" sheetId="512" r:id="rId142"/>
    <sheet name="KUSUMA GANDHI" sheetId="517" r:id="rId143"/>
    <sheet name="IBU NELLY" sheetId="523" r:id="rId144"/>
    <sheet name="BPK DANIEL-EBONY" sheetId="532" r:id="rId145"/>
    <sheet name="BPK DANIEL-PALEM" sheetId="573" r:id="rId146"/>
    <sheet name="CV EVI JAYA" sheetId="546" r:id="rId147"/>
    <sheet name="IBU SIERVIE" sheetId="550" r:id="rId148"/>
    <sheet name="IBU YENTI" sheetId="554" r:id="rId149"/>
    <sheet name="IBU RISA-IBU LALA" sheetId="566" r:id="rId150"/>
    <sheet name="BPK UMAR-IBU LALA" sheetId="567" r:id="rId151"/>
    <sheet name="BPK ANDRE-IBU LALA TP" sheetId="584" r:id="rId152"/>
    <sheet name="IBU LALA DANAU PERMAI " sheetId="599" r:id="rId153"/>
    <sheet name="BPK DANIEL PSB" sheetId="603" r:id="rId154"/>
    <sheet name="IBU JENNY-DUTA" sheetId="608" r:id="rId155"/>
    <sheet name="IBU LALA-SENAYAN" sheetId="609" r:id="rId156"/>
    <sheet name="IBU LALA-TEPEKONG" sheetId="618" r:id="rId157"/>
    <sheet name="IBU LALA-KEMBANG" sheetId="620" r:id="rId158"/>
    <sheet name="IBU LALA-JL.PINANG" sheetId="628" r:id="rId159"/>
    <sheet name="KUSUMA G.BEKASI" sheetId="610" r:id="rId160"/>
    <sheet name="IBU APRIL-INTERCON" sheetId="611" r:id="rId161"/>
    <sheet name="BPK ANDRE-KAPUK" sheetId="622" r:id="rId162"/>
    <sheet name="BPK ANDRE-CISOKA" sheetId="662" r:id="rId163"/>
    <sheet name="BPK ANDRE-RS BUDI" sheetId="663" r:id="rId164"/>
    <sheet name="BPK ANDRE-DEPOK" sheetId="625" r:id="rId165"/>
    <sheet name="BPK WIMBANU,LALA-PI" sheetId="629" r:id="rId166"/>
    <sheet name="CAA ADITYA WARMAN" sheetId="649" r:id="rId167"/>
    <sheet name="IBU LALA D.BIRU" sheetId="651" r:id="rId168"/>
    <sheet name="IBU LALA-KEDOYA" sheetId="654" r:id="rId169"/>
    <sheet name="ALIA UJANG(JUAL)" sheetId="600" r:id="rId170"/>
    <sheet name="ACSET CLEON" sheetId="141" state="hidden" r:id="rId171"/>
    <sheet name="ACSET DW (7424,7576)" sheetId="234" state="hidden" r:id="rId172"/>
    <sheet name="ACSET CLEON(2)" sheetId="522" state="hidden" r:id="rId173"/>
    <sheet name="ACSET DW (7510)" sheetId="263" r:id="rId174"/>
    <sheet name="ACSET DW(7791)" sheetId="313" state="hidden" r:id="rId175"/>
    <sheet name="ACSET DW (7771)" sheetId="309" state="hidden" r:id="rId176"/>
    <sheet name="ACSET DW (7747)" sheetId="304" state="hidden" r:id="rId177"/>
    <sheet name="ACSET DW (7772)" sheetId="310" r:id="rId178"/>
    <sheet name="ACSET DW (7789)" sheetId="315" state="hidden" r:id="rId179"/>
    <sheet name="ACSET DW (7837)" sheetId="320" state="hidden" r:id="rId180"/>
    <sheet name="ACSET DW (7856)" sheetId="322" state="hidden" r:id="rId181"/>
    <sheet name="ACSET DW (7886)" sheetId="330" state="hidden" r:id="rId182"/>
    <sheet name="ACSET DW (7927)" sheetId="350" state="hidden" r:id="rId183"/>
    <sheet name="ACSET DW(7970)" sheetId="362" state="hidden" r:id="rId184"/>
    <sheet name="ACSET DW(7894)" sheetId="342" r:id="rId185"/>
    <sheet name="ACSET DW(7930)" sheetId="352" r:id="rId186"/>
    <sheet name="(REK GLOBAL DWS)" sheetId="411" r:id="rId187"/>
    <sheet name="ASN G WISATA (1)276" sheetId="639" r:id="rId188"/>
    <sheet name="ASN G WISATA(182)" sheetId="640" state="hidden" r:id="rId189"/>
    <sheet name="ASN G WISATA(2)277" sheetId="667" r:id="rId190"/>
    <sheet name="ASN G WISATA(3)278" sheetId="668" r:id="rId191"/>
    <sheet name="ASN G WISATA(4)279" sheetId="669" r:id="rId192"/>
    <sheet name="ASN G WISATA(5)281" sheetId="670" r:id="rId193"/>
    <sheet name="ASN G WISATA(6)280" sheetId="671" r:id="rId194"/>
    <sheet name="ASN G WISATA(7)" sheetId="672" r:id="rId195"/>
    <sheet name="ASN G WISATA(8)" sheetId="673" r:id="rId196"/>
    <sheet name="ASN G WISATA(9)257" sheetId="674" r:id="rId197"/>
    <sheet name="ASN G WISATA(10)286" sheetId="682" r:id="rId198"/>
    <sheet name="ASN G WISATA" sheetId="675" r:id="rId199"/>
    <sheet name="ASN G WISATA(GABUNGAN)" sheetId="645" r:id="rId200"/>
    <sheet name="ACSET ASYA(7553)" sheetId="268" r:id="rId201"/>
    <sheet name="ACSET ASYA(7561)" sheetId="270" state="hidden" r:id="rId202"/>
    <sheet name="ACSET ASYA (7583)" sheetId="317" state="hidden" r:id="rId203"/>
    <sheet name="ACSET ASYA(7596)" sheetId="274" state="hidden" r:id="rId204"/>
    <sheet name="ACSET ASYA(7642)" sheetId="291" state="hidden" r:id="rId205"/>
    <sheet name="ACSET ASYA(7694)" sheetId="301" r:id="rId206"/>
    <sheet name="ACSET ASYA(7914)" sheetId="332" state="hidden" r:id="rId207"/>
    <sheet name="ACSET ASYA(7989)" sheetId="361" state="hidden" r:id="rId208"/>
    <sheet name="ACSET ASYA (8055)" sheetId="376" r:id="rId209"/>
    <sheet name="ACSET ASYA (8108)" sheetId="377" state="hidden" r:id="rId210"/>
    <sheet name="ACSET ASYA(8192)" sheetId="395" r:id="rId211"/>
    <sheet name="(DATA GLOBAL SENTARIUM)" sheetId="440" r:id="rId212"/>
    <sheet name="ACSET GENOVA(7775)" sheetId="316" state="hidden" r:id="rId213"/>
    <sheet name="ACSET GENOVA(7869)" sheetId="326" state="hidden" r:id="rId214"/>
    <sheet name="ACSET GENOVA(8217)" sheetId="407" state="hidden" r:id="rId215"/>
    <sheet name="ACSET GENOVA(7899)" sheetId="331" state="hidden" r:id="rId216"/>
    <sheet name="ACSET GENOVA(7842)" sheetId="323" r:id="rId217"/>
    <sheet name="ACSET GENOVA(7999)" sheetId="359" r:id="rId218"/>
    <sheet name="ACSET GENOVA (8303)" sheetId="410" r:id="rId219"/>
    <sheet name="ACSET GENOVA (8444)" sheetId="429" r:id="rId220"/>
    <sheet name="ACSET GENOVA (8653)" sheetId="451" r:id="rId221"/>
    <sheet name="ACSET GENOVA(8741)" sheetId="457" r:id="rId222"/>
    <sheet name="ACSET GENOVA(8810)" sheetId="461" r:id="rId223"/>
    <sheet name="ACSET GENOVA(9498)" sheetId="548" r:id="rId224"/>
    <sheet name="ACSET GENOVA(9562)" sheetId="551" r:id="rId225"/>
    <sheet name="ACSET GENOVA(BARU)" sheetId="556" r:id="rId226"/>
    <sheet name="(REK GLOBAL GENOVA)" sheetId="426" r:id="rId227"/>
    <sheet name="ACSET AHM(7955)" sheetId="354" r:id="rId228"/>
    <sheet name="ACSET AHM(8003)" sheetId="360" r:id="rId229"/>
    <sheet name="ACSET AHM(8132)" sheetId="381" r:id="rId230"/>
    <sheet name="ACSET AHM(8151)" sheetId="393" r:id="rId231"/>
    <sheet name="ACSET AHM(8221)" sheetId="406" r:id="rId232"/>
    <sheet name="ACSET AHM(8323)" sheetId="413" r:id="rId233"/>
    <sheet name="ACSET AHM(8518)" sheetId="434" r:id="rId234"/>
    <sheet name="ACSET AHM(8702)" sheetId="454" r:id="rId235"/>
    <sheet name="ACSET AHM(8727)" sheetId="458" r:id="rId236"/>
    <sheet name="ACSET AHM(8652)" sheetId="462" r:id="rId237"/>
    <sheet name="ACSET AHM (8664)" sheetId="460" r:id="rId238"/>
    <sheet name="ACSET AHM(8837)" sheetId="472" r:id="rId239"/>
    <sheet name="ACSET AHM(8882)" sheetId="474" r:id="rId240"/>
    <sheet name="ACSET AHM(8956)" sheetId="480" r:id="rId241"/>
    <sheet name="ACSET AHM(9128)" sheetId="504" r:id="rId242"/>
    <sheet name="ACSET AHM()" sheetId="518" r:id="rId243"/>
    <sheet name="(REK GLOBAL ACSET AHM)" sheetId="436" r:id="rId244"/>
    <sheet name="ACSET ELLEVE (8016)" sheetId="366" state="hidden" r:id="rId245"/>
    <sheet name="ACSET ELLEVE(PO BARU)" sheetId="396" state="hidden" r:id="rId246"/>
    <sheet name="(REK GLOBAL ACSET ELLEVE)" sheetId="435" r:id="rId247"/>
    <sheet name="ACSET ADM (8856)" sheetId="473" state="hidden" r:id="rId248"/>
    <sheet name="ACSET ADM (9036)" sheetId="490" r:id="rId249"/>
    <sheet name="ACSET ADM(8898)" sheetId="494" r:id="rId250"/>
    <sheet name="ACSET ADM (9079)" sheetId="501" r:id="rId251"/>
    <sheet name="ACSET ADM (9102)" sheetId="503" r:id="rId252"/>
    <sheet name="ACSET ADM(9154)" sheetId="508" r:id="rId253"/>
    <sheet name="ACSET ADM(9177)" sheetId="511" r:id="rId254"/>
    <sheet name="ACSET ADM (9232)" sheetId="521" r:id="rId255"/>
    <sheet name="ACSET ADM()" sheetId="516" r:id="rId256"/>
    <sheet name="ACSET ADM(GLOBAL)" sheetId="555" r:id="rId257"/>
    <sheet name="ACSET THAMRIN (8918)" sheetId="495" r:id="rId258"/>
    <sheet name="ACSET SIERRA(9189-9610)" sheetId="515" r:id="rId259"/>
    <sheet name="ACSET SIERRA(9568-10569)" sheetId="553" r:id="rId260"/>
    <sheet name="ACSET SIERRA(9609-10570)" sheetId="575" r:id="rId261"/>
    <sheet name="ACSET SIERRA(10086)" sheetId="588" r:id="rId262"/>
    <sheet name="ACSET SIERRA(10331)" sheetId="612" r:id="rId263"/>
    <sheet name="ACSET SIERRA(10461-9960)" sheetId="616" r:id="rId264"/>
    <sheet name="ACSET SIERRA(10642-10056)" sheetId="632" r:id="rId265"/>
    <sheet name="ACSET SIERRA(10491)" sheetId="626" r:id="rId266"/>
    <sheet name="ACSET SIERRA(10559)" sheetId="623" r:id="rId267"/>
    <sheet name="ACSET SIERRA(10597)" sheetId="631" r:id="rId268"/>
    <sheet name="ACSET SIERRA(10941)" sheetId="656" r:id="rId269"/>
    <sheet name="ACSET SIERRA(11053)" sheetId="677" r:id="rId270"/>
    <sheet name="ACSET SIERRA (11100)" sheetId="676" r:id="rId271"/>
    <sheet name="ACSET ARUMAYA(222)" sheetId="634" r:id="rId272"/>
    <sheet name="ACSET BOREPILE(CIPALI)9702" sheetId="559" state="hidden" r:id="rId273"/>
    <sheet name="ACSET BOREPILE(CIPALI)9703" sheetId="576" state="hidden" r:id="rId274"/>
    <sheet name="ACSET ARUMAYA(240)" sheetId="678" r:id="rId275"/>
    <sheet name="ACSET ARUMAYA" sheetId="679" r:id="rId276"/>
    <sheet name="ACSET BDX(10883)" sheetId="650" r:id="rId277"/>
    <sheet name="ACSET BDX" sheetId="664" r:id="rId278"/>
    <sheet name="API JAPEK(10903)" sheetId="655" r:id="rId279"/>
    <sheet name="ACSET ARUMAYA(JUAL)" sheetId="638" r:id="rId280"/>
    <sheet name="ACSET ELEVEE(PENJUALAN)" sheetId="414" r:id="rId281"/>
    <sheet name="ACSET IDM 1(PENJUALAN)" sheetId="370" r:id="rId282"/>
    <sheet name="ACSET ADM (PENJUALAN)" sheetId="409" r:id="rId283"/>
    <sheet name="ACSET AHM (PENJUALAN)" sheetId="372" r:id="rId284"/>
    <sheet name="CNQC CHADSTONE" sheetId="59" state="hidden" r:id="rId285"/>
    <sheet name="CSCEC SERPONG" sheetId="52" state="hidden" r:id="rId286"/>
    <sheet name="DINAMIKA MERCURE" sheetId="56" state="hidden" r:id="rId287"/>
    <sheet name="HARTAM KABELINDO" sheetId="53" state="hidden" r:id="rId288"/>
    <sheet name="ICO JIE EXPO" sheetId="55" state="hidden" r:id="rId289"/>
    <sheet name="ICO TRANS" sheetId="84" state="hidden" r:id="rId290"/>
    <sheet name="HARTAM ALFAMIDI" sheetId="104" state="hidden" r:id="rId291"/>
    <sheet name="ICO WOOD LAKE" sheetId="133" state="hidden" r:id="rId292"/>
    <sheet name="ICO CENTER" sheetId="54" state="hidden" r:id="rId293"/>
    <sheet name="ICO MOCK SARINA" sheetId="100" state="hidden" r:id="rId294"/>
    <sheet name="ICO MARGOCITY" sheetId="147" state="hidden" r:id="rId295"/>
    <sheet name="ICO KANTOR KB JERUK" sheetId="151" state="hidden" r:id="rId296"/>
    <sheet name="IDEA BFI" sheetId="57" state="hidden" r:id="rId297"/>
    <sheet name="ICO JIS" sheetId="155" state="hidden" r:id="rId298"/>
    <sheet name="ACSET AMMAN KANTOR(JUAL)" sheetId="463" r:id="rId299"/>
    <sheet name="ACSET JONGGOL(PENJUALAN)" sheetId="441" r:id="rId300"/>
    <sheet name="DPS-RENOVASI KANTOR" sheetId="489" state="hidden" r:id="rId301"/>
    <sheet name="HARTAM WTM GT" sheetId="419" state="hidden" r:id="rId302"/>
    <sheet name="HARTAM KURITA" sheetId="391" state="hidden" r:id="rId303"/>
    <sheet name="ACSET BDX(JUAL)" sheetId="644" r:id="rId304"/>
    <sheet name="DWIMITRA DELTA" sheetId="680" r:id="rId305"/>
    <sheet name="HARTAM PONDOK INDAH" sheetId="392" r:id="rId306"/>
    <sheet name="HARTAM ARM" sheetId="527" r:id="rId307"/>
    <sheet name="HARTAM'GAJAH" sheetId="154" state="hidden" r:id="rId308"/>
    <sheet name="HARTAM IC" sheetId="267" state="hidden" r:id="rId309"/>
    <sheet name="HARTAM G.TUNGGAL" sheetId="542" state="hidden" r:id="rId310"/>
    <sheet name="HARTAM SUCACO" sheetId="602" r:id="rId311"/>
    <sheet name="HARTAM PAKOAKUINA-KIIC" sheetId="585" r:id="rId312"/>
    <sheet name="INNOTECH TOL" sheetId="237" state="hidden" r:id="rId313"/>
    <sheet name="INNOTECH AHM" sheetId="288" r:id="rId314"/>
    <sheet name="IDEA REMPOA" sheetId="58" state="hidden" r:id="rId315"/>
    <sheet name="INNOTECH RUKO KLENDER" sheetId="363" r:id="rId316"/>
    <sheet name="ICO DANAREKSA" sheetId="173" state="hidden" r:id="rId317"/>
    <sheet name="INNOTECH B RESIDENCE" sheetId="379" r:id="rId318"/>
    <sheet name="ICO HALTE &amp; SARINAH" sheetId="290" state="hidden" r:id="rId319"/>
    <sheet name="INNOTECH ROYAL TULIP" sheetId="422" state="hidden" r:id="rId320"/>
    <sheet name="ICO D.CENTER" sheetId="417" state="hidden" r:id="rId321"/>
    <sheet name="INNOTECH JONGGOL" sheetId="499" r:id="rId322"/>
    <sheet name="ICO TRANS MAKASAR" sheetId="355" state="hidden" r:id="rId323"/>
    <sheet name="ICO STASIUN KCIC" sheetId="371" state="hidden" r:id="rId324"/>
    <sheet name="ICO INDOKEMAS" sheetId="390" state="hidden" r:id="rId325"/>
    <sheet name="ICO SUMARECON" sheetId="443" r:id="rId326"/>
    <sheet name="ICO P.LEO" sheetId="482" state="hidden" r:id="rId327"/>
    <sheet name="IDEA RANCA MAYA" sheetId="425" state="hidden" r:id="rId328"/>
    <sheet name="IDEA JATAKE" sheetId="249" state="hidden" r:id="rId329"/>
    <sheet name="IDEA CISAUK(PA MARULLOH)" sheetId="176" state="hidden" r:id="rId330"/>
    <sheet name="IDEA CIDENG" sheetId="213" state="hidden" r:id="rId331"/>
    <sheet name="JBPU SILO(A052)" sheetId="36" state="hidden" r:id="rId332"/>
    <sheet name="JBPU DSO" sheetId="83" state="hidden" r:id="rId333"/>
    <sheet name="JBPU PADALARANG(A169)" sheetId="34" state="hidden" r:id="rId334"/>
    <sheet name="JAKP IPA 7(DATA YG SEBENARYA)" sheetId="107" state="hidden" r:id="rId335"/>
    <sheet name="JKAP IPA 7 (888)'TAGIHAN" sheetId="32" state="hidden" r:id="rId336"/>
    <sheet name="JKAP SWISS(A036)" sheetId="92" state="hidden" r:id="rId337"/>
    <sheet name="JKAP SWISS(711)" sheetId="35" state="hidden" r:id="rId338"/>
    <sheet name="IDK-HITACHI (TOKAIRIKA)" sheetId="394" state="hidden" r:id="rId339"/>
    <sheet name="IDK 'PHCI" sheetId="404" state="hidden" r:id="rId340"/>
    <sheet name="IDK IJWP-" sheetId="442" state="hidden" r:id="rId341"/>
    <sheet name="IDK SCHUTZ" sheetId="365" state="hidden" r:id="rId342"/>
    <sheet name="IDK ESR" sheetId="201" state="hidden" r:id="rId343"/>
    <sheet name="IDK  ITSP" sheetId="327" state="hidden" r:id="rId344"/>
    <sheet name="ICO SUMARECON BEKASI" sheetId="627" r:id="rId345"/>
    <sheet name="ICO ELLIPSE" sheetId="660" r:id="rId346"/>
    <sheet name="IDEA CIKANDE" sheetId="574" r:id="rId347"/>
    <sheet name="IDEA PUTSAL" sheetId="589" r:id="rId348"/>
    <sheet name="IDEA WARE HOUSE" sheetId="621" r:id="rId349"/>
    <sheet name="IDEA P.INDAH" sheetId="633" r:id="rId350"/>
    <sheet name="IDEA NKI" sheetId="648" r:id="rId351"/>
    <sheet name="IDEA MAJALENGKA" sheetId="658" r:id="rId352"/>
    <sheet name="IDEA T.TEKNO" sheetId="666" r:id="rId353"/>
    <sheet name="IDEA MANDIRI(JUAL)" sheetId="558" r:id="rId354"/>
    <sheet name="GLOBAL SUMARECON" sheetId="557" r:id="rId355"/>
    <sheet name="GLOBAL(JUAL)" sheetId="578" r:id="rId356"/>
    <sheet name="IDK YKT" sheetId="279" state="hidden" r:id="rId357"/>
    <sheet name="IDK TUV" sheetId="101" state="hidden" r:id="rId358"/>
    <sheet name="IDK P.GOBEL(1)" sheetId="481" state="hidden" r:id="rId359"/>
    <sheet name="IDK PPLI" sheetId="115" state="hidden" r:id="rId360"/>
    <sheet name="IDK NARUMI" sheetId="564" state="hidden" r:id="rId361"/>
    <sheet name="IDK STEP" sheetId="353" state="hidden" r:id="rId362"/>
    <sheet name="IDK PANASONIC" sheetId="224" state="hidden" r:id="rId363"/>
    <sheet name="IDK TTLC" sheetId="302" state="hidden" r:id="rId364"/>
    <sheet name="IDK YAMADA" sheetId="337" state="hidden" r:id="rId365"/>
    <sheet name="IDK HEINZ" sheetId="39" state="hidden" r:id="rId366"/>
    <sheet name="IDK SHARP" sheetId="192" state="hidden" r:id="rId367"/>
    <sheet name="IDK AKS" sheetId="299" state="hidden" r:id="rId368"/>
    <sheet name="IDK ITSP" sheetId="41" state="hidden" r:id="rId369"/>
    <sheet name="IDK NISSIN" sheetId="33" state="hidden" r:id="rId370"/>
    <sheet name="IDK TOKAI RIKA" sheetId="98" state="hidden" r:id="rId371"/>
    <sheet name="IDK LAVA" sheetId="42" state="hidden" r:id="rId372"/>
    <sheet name="IDK LABORATORIUM" sheetId="89" state="hidden" r:id="rId373"/>
    <sheet name="IDK-PHCI" sheetId="93" state="hidden" r:id="rId374"/>
    <sheet name="IDK-PPLI" sheetId="37" state="hidden" r:id="rId375"/>
    <sheet name="IDK CHUHATSU" sheetId="222" state="hidden" r:id="rId376"/>
    <sheet name="IDK'ITSP" sheetId="238" state="hidden" r:id="rId377"/>
    <sheet name="IDK MBI" sheetId="102" state="hidden" r:id="rId378"/>
    <sheet name="IDK WWTP" sheetId="135" state="hidden" r:id="rId379"/>
    <sheet name="IDK PHCI" sheetId="125" state="hidden" r:id="rId380"/>
    <sheet name="IDK ASIAN" sheetId="38" state="hidden" r:id="rId381"/>
    <sheet name="IDK ARAYA" sheetId="85" state="hidden" r:id="rId382"/>
    <sheet name="IDK'HITACHI" sheetId="244" state="hidden" r:id="rId383"/>
    <sheet name="IDK'STEP" sheetId="158" state="hidden" r:id="rId384"/>
    <sheet name="IDK DE HEUS" sheetId="186" state="hidden" r:id="rId385"/>
    <sheet name="IDK HEMPEL" sheetId="40" state="hidden" r:id="rId386"/>
    <sheet name="IDK P.GOBEL" sheetId="160" state="hidden" r:id="rId387"/>
    <sheet name="IDK SANKIN" sheetId="194" state="hidden" r:id="rId388"/>
    <sheet name="IDK ASAHI DENSO" sheetId="163" state="hidden" r:id="rId389"/>
    <sheet name="IDK KRESTEK" sheetId="171" state="hidden" r:id="rId390"/>
    <sheet name="IDK-;HITACHI" sheetId="156" state="hidden" r:id="rId391"/>
    <sheet name="IDK TOKAI" sheetId="150" state="hidden" r:id="rId392"/>
    <sheet name="IDK OFURO SANKO" sheetId="129" state="hidden" r:id="rId393"/>
    <sheet name="IDK IJWP" sheetId="450" r:id="rId394"/>
    <sheet name="IDK HITACHI" sheetId="475" r:id="rId395"/>
    <sheet name="ESR POI" sheetId="552" state="hidden" r:id="rId396"/>
    <sheet name="IDK OAJ" sheetId="525" r:id="rId397"/>
    <sheet name="IDK ITSP(1)" sheetId="563" state="hidden" r:id="rId398"/>
    <sheet name="IDK ITSA" sheetId="431" state="hidden" r:id="rId399"/>
    <sheet name="IDK PHCI(1)" sheetId="580" r:id="rId400"/>
    <sheet name="ESR JUAL" sheetId="598" r:id="rId401"/>
    <sheet name="IDK EBARA" sheetId="418" r:id="rId402"/>
    <sheet name="IDK SMII" sheetId="477" r:id="rId403"/>
    <sheet name="IDK PANASONIC G" sheetId="592" r:id="rId404"/>
    <sheet name="IDK ESR KLP 1" sheetId="547" r:id="rId405"/>
    <sheet name="IDK GIIC-NARUMI" sheetId="577" r:id="rId406"/>
    <sheet name="IDK SEKISO" sheetId="653" r:id="rId407"/>
    <sheet name="IDK AKS(2)" sheetId="534" state="hidden" r:id="rId408"/>
    <sheet name="IDK AKS(1)" sheetId="488" state="hidden" r:id="rId409"/>
    <sheet name="IDK HEINZ(1)" sheetId="502" state="hidden" r:id="rId410"/>
    <sheet name="IDK ESR 3(JUAL)" sheetId="519" state="hidden" r:id="rId411"/>
    <sheet name="IDK NISSO" sheetId="681" r:id="rId412"/>
    <sheet name="IDS S. CIKAL(1)" sheetId="172" r:id="rId413"/>
    <sheet name="IDS S.CIKAL(2)" sheetId="175" r:id="rId414"/>
    <sheet name="JBPU MITSUBISHI" sheetId="139" state="hidden" r:id="rId415"/>
    <sheet name="JBPU AERIUM" sheetId="199" state="hidden" r:id="rId416"/>
    <sheet name="JKAP SUMMARECON(A1102)" sheetId="152" state="hidden" r:id="rId417"/>
    <sheet name="KAJIMA JKT 854" sheetId="8" state="hidden" r:id="rId418"/>
    <sheet name="KAJIMA JKT 683" sheetId="12" state="hidden" r:id="rId419"/>
    <sheet name="KAJIMA JKT 855" sheetId="7" state="hidden" r:id="rId420"/>
    <sheet name="KAJIMA JKT 858" sheetId="9" state="hidden" r:id="rId421"/>
    <sheet name="KAJIMA JKT 861" sheetId="10" state="hidden" r:id="rId422"/>
    <sheet name="KAJIMA JKT 859" sheetId="11" state="hidden" r:id="rId423"/>
    <sheet name="KAJIMA JKT 860" sheetId="13" state="hidden" r:id="rId424"/>
    <sheet name="KAJIMA 862" sheetId="14" state="hidden" r:id="rId425"/>
    <sheet name="JKAP SUMMARECON(A1106)" sheetId="253" r:id="rId426"/>
    <sheet name="JKAP CIJAYANTI,INFRA" sheetId="496" r:id="rId427"/>
    <sheet name="JKAP THE BARN" sheetId="513" r:id="rId428"/>
    <sheet name="JKAP RESERVOIR PERSITA " sheetId="189" state="hidden" r:id="rId429"/>
    <sheet name="JBPU NOODLE PADALARANG" sheetId="283" r:id="rId430"/>
    <sheet name="JAGAT RESERVOIR" sheetId="187" state="hidden" r:id="rId431"/>
    <sheet name="JKAP PANARUB(BREBES)" sheetId="205" state="hidden" r:id="rId432"/>
    <sheet name="JKAP FORESTA(FBL 7)" sheetId="207" state="hidden" r:id="rId433"/>
    <sheet name="JBPU INDESSO" sheetId="250" r:id="rId434"/>
    <sheet name="JKAP ANTASARI(A1104-341)" sheetId="248" r:id="rId435"/>
    <sheet name="JKAP ANTASARI(A1104-059)" sheetId="485" r:id="rId436"/>
    <sheet name="JKAP ANTASARI(A1104)" sheetId="605" r:id="rId437"/>
    <sheet name="JAGAT MOYA" sheetId="586" r:id="rId438"/>
    <sheet name="JKAP DESIGN-KIIC" sheetId="593" r:id="rId439"/>
    <sheet name="JKAP EKA" sheetId="619" r:id="rId440"/>
    <sheet name="JAGAT WORK SHOP(JUAL)" sheetId="642" state="hidden" r:id="rId441"/>
    <sheet name="JKAP SPAM" sheetId="491" r:id="rId442"/>
    <sheet name="JKAP WORKSHOP(JUAL)" sheetId="643" r:id="rId443"/>
    <sheet name="JAGAT ANTASARI(PENJUALAN)" sheetId="271" r:id="rId444"/>
    <sheet name="KARMELINDO'MAPOLSEK(006,009)" sheetId="292" state="hidden" r:id="rId445"/>
    <sheet name="KARMELINDO M.KOMPAS" sheetId="321" state="hidden" r:id="rId446"/>
    <sheet name="KAJIMA CALYPSO" sheetId="307" state="hidden" r:id="rId447"/>
    <sheet name="KARMELINDO G.DSO" sheetId="570" state="hidden" r:id="rId448"/>
    <sheet name="KARMELINDO JUAL" sheetId="572" state="hidden" r:id="rId449"/>
    <sheet name="KOFUKU(PENJUALAN)" sheetId="375" state="hidden" r:id="rId450"/>
    <sheet name="JO CSCODS-OASIS(JUAL)" sheetId="647" r:id="rId451"/>
    <sheet name="MAHKOTA (SAIFUL)" sheetId="636" r:id="rId452"/>
    <sheet name="MURINDA TEMPO" sheetId="215" r:id="rId453"/>
    <sheet name="NRC IKPP" sheetId="146" state="hidden" r:id="rId454"/>
    <sheet name="PANTON PURI MUTIARA" sheetId="16" state="hidden" r:id="rId455"/>
    <sheet name="PP DORMITORY" sheetId="15" state="hidden" r:id="rId456"/>
    <sheet name="MURINDA PLTU(BATANG)" sheetId="120" state="hidden" r:id="rId457"/>
    <sheet name="NRC SHOWROOM" sheetId="221" state="hidden" r:id="rId458"/>
    <sheet name="NRC PINDODELI" sheetId="119" state="hidden" r:id="rId459"/>
    <sheet name="NRC PODOMORO" sheetId="210" state="hidden" r:id="rId460"/>
    <sheet name="NRC MATERA C.H" sheetId="235" state="hidden" r:id="rId461"/>
    <sheet name="NRC JHL " sheetId="329" state="hidden" r:id="rId462"/>
    <sheet name="NRC PAKUWON" sheetId="368" state="hidden" r:id="rId463"/>
    <sheet name="NRC JEEP(1)" sheetId="264" state="hidden" r:id="rId464"/>
    <sheet name="NRC MATERA" sheetId="369" state="hidden" r:id="rId465"/>
    <sheet name="MURINDA BLI BLI" sheetId="540" r:id="rId466"/>
    <sheet name="MAHKOTA BPK.SYAIFUL" sheetId="405" state="hidden" r:id="rId467"/>
    <sheet name="MAHKOTA WORK SHOP" sheetId="500" state="hidden" r:id="rId468"/>
    <sheet name="NRC ASTON" sheetId="311" state="hidden" r:id="rId469"/>
    <sheet name="NRC RS JANTUNG" sheetId="312" state="hidden" r:id="rId470"/>
    <sheet name="NRC B R.RESIDENCE" sheetId="341" state="hidden" r:id="rId471"/>
    <sheet name="NRC MORIAH" sheetId="444" state="hidden" r:id="rId472"/>
    <sheet name="NRC CARTENSZ" sheetId="453" state="hidden" r:id="rId473"/>
    <sheet name="NRC PINDODELI-2" sheetId="510" state="hidden" r:id="rId474"/>
    <sheet name="MURINDA PEPSICO" sheetId="614" r:id="rId475"/>
    <sheet name="MURINDA PCIM" sheetId="617" r:id="rId476"/>
    <sheet name="NKE(JUAL)CANAL" sheetId="613" r:id="rId477"/>
    <sheet name="NRC NAVA PARK" sheetId="514" r:id="rId478"/>
    <sheet name="NRC RS JANTUNG(JUAL)" sheetId="520" state="hidden" r:id="rId479"/>
    <sheet name="PRIMA HASTA BCA" sheetId="251" state="hidden" r:id="rId480"/>
    <sheet name="PPI AICC" sheetId="60" state="hidden" r:id="rId481"/>
    <sheet name="PPI MOYA" sheetId="61" state="hidden" r:id="rId482"/>
    <sheet name="PPI UMETOKU" sheetId="62" state="hidden" r:id="rId483"/>
    <sheet name="SOWIN WISMA BARITO" sheetId="114" state="hidden" r:id="rId484"/>
    <sheet name="SOWIN BARITO" sheetId="6" state="hidden" r:id="rId485"/>
    <sheet name="TAKENAKA YHUNDAI" sheetId="63" state="hidden" r:id="rId486"/>
    <sheet name="TBP BARITO(PST)" sheetId="48" state="hidden" r:id="rId487"/>
    <sheet name="TBP BARITO(PRYK)" sheetId="49" state="hidden" r:id="rId488"/>
    <sheet name="PRAJA EMERALD(0024)" sheetId="170" state="hidden" r:id="rId489"/>
    <sheet name="PRAJA EMERALD(0007)" sheetId="167" state="hidden" r:id="rId490"/>
    <sheet name="PRAJA EMERALD(0048)" sheetId="174" state="hidden" r:id="rId491"/>
    <sheet name="PRAJA EMERALD(0056)" sheetId="177" state="hidden" r:id="rId492"/>
    <sheet name="PRAJA EMERALD(0083)" sheetId="179" state="hidden" r:id="rId493"/>
    <sheet name="PRAJA EMERALD(0066)" sheetId="178" state="hidden" r:id="rId494"/>
    <sheet name="PRAJA EMERALD(106)" sheetId="183" state="hidden" r:id="rId495"/>
    <sheet name="PRAJA EMERALD(107)" sheetId="184" state="hidden" r:id="rId496"/>
    <sheet name="PRAJA EMERALD(124)" sheetId="188" state="hidden" r:id="rId497"/>
    <sheet name="PRAJA EMERALD(157)" sheetId="196" state="hidden" r:id="rId498"/>
    <sheet name="PRAJA EMERALD(0102)" sheetId="182" state="hidden" r:id="rId499"/>
    <sheet name="PRAJA EMERALD(143)" sheetId="191" state="hidden" r:id="rId500"/>
    <sheet name="PRAJA EMERALD(177)" sheetId="193" state="hidden" r:id="rId501"/>
    <sheet name="PRAJA EMERALD(206)" sheetId="195" state="hidden" r:id="rId502"/>
    <sheet name="PRAJA EMERALD(239)" sheetId="200" state="hidden" r:id="rId503"/>
    <sheet name="REK PRAJA(GLOBAL)" sheetId="245" state="hidden" r:id="rId504"/>
    <sheet name="NRC RECKIT1" sheetId="591" state="hidden" r:id="rId505"/>
    <sheet name="NRC RECKITT" sheetId="541" state="hidden" r:id="rId506"/>
    <sheet name="NKE CANAL" sheetId="579" state="hidden" r:id="rId507"/>
    <sheet name="NKE RS MULYA" sheetId="583" state="hidden" r:id="rId508"/>
    <sheet name="PRAJA(PENJUALAN)" sheetId="168" state="hidden" r:id="rId509"/>
    <sheet name="PANCA MITRA(BELI)" sheetId="565" state="hidden" r:id="rId510"/>
    <sheet name="SHIMIZU J6RV,SBCK" sheetId="344" state="hidden" r:id="rId511"/>
    <sheet name="TAKENAKA IDJV " sheetId="228" state="hidden" r:id="rId512"/>
    <sheet name="TAKENAKA AEON" sheetId="229" state="hidden" r:id="rId513"/>
    <sheet name="NRC CARTENZ" sheetId="624" state="hidden" r:id="rId514"/>
    <sheet name="TBP ASHLEY" sheetId="261" state="hidden" r:id="rId515"/>
    <sheet name="TBP BINUS" sheetId="159" state="hidden" r:id="rId516"/>
    <sheet name="TBP BUTTERFLY" sheetId="112" state="hidden" r:id="rId517"/>
    <sheet name="TBP INNOPHARM" sheetId="162" state="hidden" r:id="rId518"/>
    <sheet name="TBP SEKOLAH CIKAL" sheetId="164" state="hidden" r:id="rId519"/>
    <sheet name="NRC HAMTON" sheetId="641" r:id="rId520"/>
    <sheet name="NRC ARCADE" sheetId="659" r:id="rId521"/>
    <sheet name="SBS THE SMITH" sheetId="539" r:id="rId522"/>
    <sheet name="STM ANTASARI" sheetId="533" state="hidden" r:id="rId523"/>
    <sheet name="TAKENAKA HM SAMPOERNA" sheetId="437" r:id="rId524"/>
    <sheet name="TRIJAYA ASHLEY" sheetId="560" state="hidden" r:id="rId525"/>
    <sheet name="TBP BINUS PENJUALAN" sheetId="130" state="hidden" r:id="rId526"/>
    <sheet name="TBP AERIUM" sheetId="198" state="hidden" r:id="rId527"/>
    <sheet name="TBP ADR(JUAL)" sheetId="455" r:id="rId528"/>
    <sheet name="TBP EDGE" sheetId="380" state="hidden" r:id="rId529"/>
    <sheet name="TBP ADR SHIMIZHU" sheetId="272" state="hidden" r:id="rId530"/>
    <sheet name="TBP CSHQ" sheetId="246" state="hidden" r:id="rId531"/>
    <sheet name="TBP ADR SHIMIZHU (1)" sheetId="479" r:id="rId532"/>
    <sheet name="TBP ADR SHIMIZHU (2)" sheetId="478" r:id="rId533"/>
    <sheet name="TBP ASHLEY.T.TANI" sheetId="467" state="hidden" r:id="rId534"/>
    <sheet name="TBP CAPITAL" sheetId="169" state="hidden" r:id="rId535"/>
    <sheet name="TBP ONE CAPITAL" sheetId="297" state="hidden" r:id="rId536"/>
    <sheet name="TBP BINUS SRBY" sheetId="657" r:id="rId537"/>
    <sheet name="TBP CIPLAS" sheetId="373" r:id="rId538"/>
    <sheet name="TBP G.CISSIE" sheetId="537" r:id="rId539"/>
    <sheet name="TBP DATA CENTER" sheetId="157" state="hidden" r:id="rId540"/>
    <sheet name="TBP CISSIE" sheetId="646" r:id="rId541"/>
    <sheet name="TBP ELLIPSE" sheetId="531" r:id="rId542"/>
    <sheet name="TBP JPO" sheetId="596" r:id="rId543"/>
    <sheet name="TBP LIVING H.WORLD CBB" sheetId="161" r:id="rId544"/>
    <sheet name="TBP LIVING GRAND(PUSAT)" sheetId="289" r:id="rId545"/>
    <sheet name="TBP IKEA STORE" sheetId="266" state="hidden" r:id="rId546"/>
    <sheet name="TBP LIVING G. WISATA(PROYEK)" sheetId="399" r:id="rId547"/>
    <sheet name="TBP S.CIKAL" sheetId="351" state="hidden" r:id="rId548"/>
    <sheet name="TBP SQ" sheetId="99" state="hidden" r:id="rId549"/>
    <sheet name="TBP S.CIKAL(1)" sheetId="524" r:id="rId550"/>
    <sheet name="TBP SEKOLAH CALVIN" sheetId="212" r:id="rId551"/>
    <sheet name="TBP ONE TOWER(PROYEK)" sheetId="88" state="hidden" r:id="rId552"/>
    <sheet name="TBP ONE TOWER(PUSAT)" sheetId="91" state="hidden" r:id="rId553"/>
    <sheet name="TBP SANTUARI" sheetId="468" state="hidden" r:id="rId554"/>
    <sheet name="TBP KOMPLEK(BHUMIKALA) ALSUT" sheetId="265" r:id="rId555"/>
    <sheet name="PENJUALAN TBP ONE TOWER" sheetId="105" state="hidden" r:id="rId556"/>
    <sheet name="TBP ONE SATRIO" sheetId="109" state="hidden" r:id="rId557"/>
    <sheet name="TBP PAKUBUWONO" sheetId="94" state="hidden" r:id="rId558"/>
    <sheet name="TBP MAGGIORE(1)" sheetId="433" r:id="rId559"/>
    <sheet name="TBP MAGGIORE(2)" sheetId="561" r:id="rId560"/>
    <sheet name="TBP MARRIOT" sheetId="594" state="hidden" r:id="rId561"/>
    <sheet name="TBP MICROSOFT" sheetId="635" r:id="rId562"/>
    <sheet name="TBP PARKIR L.WORD" sheetId="665" r:id="rId563"/>
    <sheet name="TBP PURI 1" sheetId="486" r:id="rId564"/>
    <sheet name="TBP PURI 2" sheetId="530" r:id="rId565"/>
    <sheet name="TBP PADMA" sheetId="65" state="hidden" r:id="rId566"/>
    <sheet name="TBP SAKURA(SCAFF)" sheetId="95" state="hidden" r:id="rId567"/>
    <sheet name="TBP SMI" sheetId="241" state="hidden" r:id="rId568"/>
    <sheet name="TBP SHAKA" sheetId="226" state="hidden" r:id="rId569"/>
    <sheet name="TBP PLTU  SUMBANGSEL(GABUNGAN)" sheetId="335" state="hidden" r:id="rId570"/>
    <sheet name="TBP SUMBANGSEL(PUSAT)" sheetId="465" r:id="rId571"/>
    <sheet name="TBP SUMBANGSEL(PROYEK)" sheetId="466" r:id="rId572"/>
    <sheet name="TBP S.NHJS" sheetId="538" r:id="rId573"/>
    <sheet name="TBP NOVOTEL" sheetId="528" r:id="rId574"/>
    <sheet name="TBP TABANAN BALI" sheetId="604" r:id="rId575"/>
    <sheet name="TBP RT SUMBAWA" sheetId="637" r:id="rId576"/>
    <sheet name="TBP U,FOREST" sheetId="595" r:id="rId577"/>
    <sheet name="TBP URBAN(JUAL)" sheetId="615" r:id="rId578"/>
    <sheet name="TBP REZ SEMARANG" sheetId="403" r:id="rId579"/>
    <sheet name="TPI SIMATELEX(BATAM)" sheetId="286" state="hidden" r:id="rId580"/>
    <sheet name="TPI BOGASARI" sheetId="243" state="hidden" r:id="rId581"/>
    <sheet name="TPI MAYORA" sheetId="421" state="hidden" r:id="rId582"/>
    <sheet name="TPI GAJAH TUNGGAL" sheetId="652" r:id="rId583"/>
    <sheet name="TPI BLITAR BIOGAS(1-0031)" sheetId="545" state="hidden" r:id="rId584"/>
    <sheet name="TPI BLITAR BIOGAS(2)001" sheetId="535" state="hidden" r:id="rId585"/>
    <sheet name="TPI BLITAR BIOGAS(3)" sheetId="568" state="hidden" r:id="rId586"/>
    <sheet name="TPI TARAKAN (1)078" sheetId="544" r:id="rId587"/>
    <sheet name="TPI TARAKAN(2)081" sheetId="536" r:id="rId588"/>
    <sheet name="TPI TARAKAN(3)085" sheetId="569" r:id="rId589"/>
    <sheet name="TPI WAREHOUSE(076)" sheetId="269" state="hidden" r:id="rId590"/>
    <sheet name="TPI WAREHOUSE(PO BARU)" sheetId="328" state="hidden" r:id="rId591"/>
    <sheet name="WIKA TRANSMART(005)" sheetId="339" state="hidden" r:id="rId592"/>
    <sheet name="WIKA TRANSMART(011)" sheetId="389" state="hidden" r:id="rId593"/>
    <sheet name="WIKA BI(21)" sheetId="378" state="hidden" r:id="rId594"/>
    <sheet name="WIKA BI(24)" sheetId="400" state="hidden" r:id="rId595"/>
    <sheet name="WIKA BI(25)" sheetId="401" state="hidden" r:id="rId596"/>
    <sheet name="WIKA BI(29)" sheetId="415" state="hidden" r:id="rId597"/>
    <sheet name="WIKA BI(30)" sheetId="416" state="hidden" r:id="rId598"/>
    <sheet name="WIKA BI(33)" sheetId="427" state="hidden" r:id="rId599"/>
    <sheet name="(REK GLOBAL WIKA BI)" sheetId="438" state="hidden" r:id="rId600"/>
    <sheet name="WIKA TENJO" sheetId="190" r:id="rId601"/>
    <sheet name="TBP PARAMITA" sheetId="64" state="hidden" r:id="rId602"/>
    <sheet name="TBP SAKURA" sheetId="43" state="hidden" r:id="rId603"/>
    <sheet name="TBP SAKURA (1)" sheetId="197" state="hidden" r:id="rId604"/>
    <sheet name="TPI INDOFOOD" sheetId="106" state="hidden" r:id="rId605"/>
    <sheet name="WIKA BMKG(035)" sheetId="445" state="hidden" r:id="rId606"/>
    <sheet name="WIKA BMKG(036)" sheetId="446" state="hidden" r:id="rId607"/>
    <sheet name="WIKA BMKG(039)" sheetId="447" state="hidden" r:id="rId608"/>
    <sheet name="WIKA BMKG (GLOBAL)" sheetId="449" state="hidden" r:id="rId609"/>
    <sheet name="WIKA BMKG(JUAL)" sheetId="428" state="hidden" r:id="rId610"/>
    <sheet name="IMP WS" sheetId="571" state="hidden" r:id="rId611"/>
    <sheet name="TBP PERALATAN(CONTOH)" sheetId="214" state="hidden" r:id="rId612"/>
    <sheet name="TPI MAKASAR" sheetId="72" state="hidden" r:id="rId613"/>
    <sheet name="TBP SEQUIS" sheetId="103" state="hidden" r:id="rId614"/>
    <sheet name="TBP SMITH(BARU)" sheetId="118" state="hidden" r:id="rId615"/>
    <sheet name="TBP SAKURA(KWIK)" sheetId="96" state="hidden" r:id="rId616"/>
    <sheet name="TBP THE SMITH" sheetId="70" state="hidden" r:id="rId617"/>
    <sheet name="TBP PIM" sheetId="31" state="hidden" r:id="rId618"/>
    <sheet name="TBP IKEA" sheetId="66" state="hidden" r:id="rId619"/>
    <sheet name="TBP PULMAN" sheetId="5" state="hidden" r:id="rId620"/>
    <sheet name="TBP TN(3)" sheetId="69" state="hidden" r:id="rId621"/>
    <sheet name="TBP TN(2)" sheetId="68" state="hidden" r:id="rId622"/>
    <sheet name="TBP TN(1)" sheetId="67" state="hidden" r:id="rId623"/>
    <sheet name="TBP UMN" sheetId="71" state="hidden" r:id="rId624"/>
    <sheet name="WIKA EMBARCADERO(177)" sheetId="44" state="hidden" r:id="rId625"/>
    <sheet name="WIKA EMBARCADEREO(196)" sheetId="45" state="hidden" r:id="rId626"/>
    <sheet name="WIKA HALIM" sheetId="233" state="hidden" r:id="rId627"/>
    <sheet name="WIKA RSUP(PENJUALAN)" sheetId="180" state="hidden" r:id="rId628"/>
    <sheet name="WIKA RSUP 2(020)" sheetId="211" state="hidden" r:id="rId629"/>
    <sheet name="WIKA RSUP (032)" sheetId="255" state="hidden" r:id="rId630"/>
    <sheet name="WIKA RSUP (034)" sheetId="256" state="hidden" r:id="rId631"/>
    <sheet name="WIKA RSUP (036)" sheetId="257" state="hidden" r:id="rId632"/>
    <sheet name="WIKA RSUP 1(018)" sheetId="206" state="hidden" r:id="rId633"/>
    <sheet name="WIKA MANTAP(047)" sheetId="73" state="hidden" r:id="rId634"/>
    <sheet name="WIKA MANTAP(044)" sheetId="74" state="hidden" r:id="rId635"/>
    <sheet name="WIKA MANTAP(056)" sheetId="75" state="hidden" r:id="rId636"/>
    <sheet name="WIKA PRACETAK BUMN(006)" sheetId="46" state="hidden" r:id="rId637"/>
    <sheet name="WIKA PRACETAK(026)" sheetId="47" state="hidden" r:id="rId638"/>
    <sheet name="WIKA TIM(119)" sheetId="76" state="hidden" r:id="rId639"/>
    <sheet name="WIKA TIM(121)" sheetId="77" state="hidden" r:id="rId640"/>
    <sheet name="WIKA TIM 164G-11 Apr(119+121)" sheetId="137" state="hidden" r:id="rId641"/>
    <sheet name="WIKA TIM(122)" sheetId="78" state="hidden" r:id="rId642"/>
    <sheet name="WIKA TIM(156-171B)" sheetId="80" state="hidden" r:id="rId643"/>
    <sheet name="WIKA TIM(144)" sheetId="82" state="hidden" r:id="rId644"/>
    <sheet name="WIKA TIM (158)" sheetId="87" state="hidden" r:id="rId645"/>
    <sheet name="WIKA GRAND HEAVEN" sheetId="90" state="hidden" r:id="rId646"/>
    <sheet name="WIKA UNIVERSITAS TERBUKA'023" sheetId="121" state="hidden" r:id="rId647"/>
    <sheet name="WIKA UNIVERSITAS TERBUKA'024" sheetId="124" state="hidden" r:id="rId648"/>
    <sheet name="WIKA UNIVERSITAS TERBUKA'029" sheetId="132" state="hidden" r:id="rId649"/>
    <sheet name="WIKA UNIV TERBUKA'032" sheetId="127" state="hidden" r:id="rId650"/>
    <sheet name="WIKA UT 043" sheetId="134" state="hidden" r:id="rId651"/>
    <sheet name="WIKA UT'040" sheetId="142" state="hidden" r:id="rId652"/>
    <sheet name="WIKA UT 042" sheetId="145" state="hidden" r:id="rId653"/>
    <sheet name="WIKA UT 050" sheetId="153" state="hidden" r:id="rId654"/>
    <sheet name="WIKA RS COVID" sheetId="128" state="hidden" r:id="rId655"/>
  </sheets>
  <calcPr calcId="181029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66" i="289" l="1"/>
  <c r="L172" i="289" s="1"/>
  <c r="AZ6" i="530" l="1"/>
  <c r="F8" i="682" l="1"/>
  <c r="E8" i="682"/>
  <c r="D8" i="682"/>
  <c r="C8" i="682"/>
  <c r="J9" i="681" l="1"/>
  <c r="K9" i="681"/>
  <c r="I9" i="681"/>
  <c r="H9" i="681"/>
  <c r="G9" i="681"/>
  <c r="F9" i="681"/>
  <c r="E9" i="681"/>
  <c r="D9" i="681"/>
  <c r="C9" i="681"/>
  <c r="P110" i="486" l="1"/>
  <c r="AZ106" i="530"/>
  <c r="C151" i="466" l="1"/>
  <c r="J28" i="528" l="1"/>
  <c r="E10" i="652" l="1"/>
  <c r="D10" i="652"/>
  <c r="C10" i="652"/>
  <c r="D16" i="676"/>
  <c r="E16" i="676"/>
  <c r="C16" i="676"/>
  <c r="F25" i="646" l="1"/>
  <c r="H11" i="664" l="1"/>
  <c r="G11" i="664"/>
  <c r="F11" i="664"/>
  <c r="E11" i="664"/>
  <c r="D11" i="664"/>
  <c r="C11" i="664"/>
  <c r="I23" i="664" l="1"/>
  <c r="H23" i="664"/>
  <c r="G23" i="664"/>
  <c r="F23" i="664"/>
  <c r="E23" i="664"/>
  <c r="D23" i="664"/>
  <c r="C23" i="664"/>
  <c r="N44" i="645" l="1"/>
  <c r="G23" i="561" l="1"/>
  <c r="H8" i="648" l="1"/>
  <c r="G8" i="648"/>
  <c r="F8" i="648"/>
  <c r="E8" i="648"/>
  <c r="D8" i="648"/>
  <c r="C8" i="648"/>
  <c r="L23" i="561" l="1"/>
  <c r="E12" i="633" l="1"/>
  <c r="E10" i="633" l="1"/>
  <c r="D13" i="621" l="1"/>
  <c r="D10" i="621" l="1"/>
  <c r="C9" i="655" l="1"/>
  <c r="K17" i="650" l="1"/>
  <c r="J17" i="650"/>
  <c r="I17" i="650"/>
  <c r="H17" i="650"/>
  <c r="G17" i="650"/>
  <c r="F17" i="650"/>
  <c r="E17" i="650"/>
  <c r="D17" i="650"/>
  <c r="C17" i="650"/>
  <c r="J9" i="650"/>
  <c r="J11" i="650" s="1"/>
  <c r="I9" i="650"/>
  <c r="I11" i="650" s="1"/>
  <c r="H9" i="650"/>
  <c r="H11" i="650" s="1"/>
  <c r="G9" i="650"/>
  <c r="G11" i="650" s="1"/>
  <c r="F9" i="650"/>
  <c r="F11" i="650" s="1"/>
  <c r="E9" i="650"/>
  <c r="E11" i="650" s="1"/>
  <c r="D9" i="650"/>
  <c r="D11" i="650" s="1"/>
  <c r="C9" i="650"/>
  <c r="C11" i="650" s="1"/>
  <c r="E9" i="680" l="1"/>
  <c r="D9" i="680"/>
  <c r="C9" i="680"/>
  <c r="I16" i="678" l="1"/>
  <c r="H16" i="678"/>
  <c r="G16" i="678"/>
  <c r="F16" i="678"/>
  <c r="E16" i="678"/>
  <c r="D16" i="678"/>
  <c r="C16" i="678"/>
  <c r="I9" i="678"/>
  <c r="I11" i="678" s="1"/>
  <c r="H9" i="678"/>
  <c r="H11" i="678" s="1"/>
  <c r="G9" i="678"/>
  <c r="G11" i="678" s="1"/>
  <c r="F9" i="678"/>
  <c r="F11" i="678" s="1"/>
  <c r="E9" i="678"/>
  <c r="E11" i="678" s="1"/>
  <c r="D9" i="678"/>
  <c r="D11" i="678" s="1"/>
  <c r="C9" i="678"/>
  <c r="C11" i="678" s="1"/>
  <c r="C15" i="656" l="1"/>
  <c r="C9" i="656"/>
  <c r="E18" i="634"/>
  <c r="D18" i="634"/>
  <c r="C18" i="634"/>
  <c r="E11" i="634"/>
  <c r="E13" i="634" s="1"/>
  <c r="D11" i="634"/>
  <c r="D13" i="634" s="1"/>
  <c r="E9" i="634"/>
  <c r="D9" i="634"/>
  <c r="C9" i="634"/>
  <c r="C11" i="634" s="1"/>
  <c r="C13" i="634" s="1"/>
  <c r="C15" i="675" l="1"/>
  <c r="C11" i="639"/>
  <c r="C13" i="639" s="1"/>
  <c r="L15" i="679" l="1"/>
  <c r="K15" i="679"/>
  <c r="J15" i="679"/>
  <c r="I15" i="679"/>
  <c r="H15" i="679"/>
  <c r="G15" i="679"/>
  <c r="F15" i="679"/>
  <c r="E15" i="679"/>
  <c r="D15" i="679"/>
  <c r="C15" i="679"/>
  <c r="D15" i="677"/>
  <c r="C15" i="677"/>
  <c r="D15" i="675"/>
  <c r="L12" i="674"/>
  <c r="K12" i="674"/>
  <c r="J12" i="674"/>
  <c r="I12" i="674"/>
  <c r="H12" i="674"/>
  <c r="G12" i="674"/>
  <c r="F12" i="674"/>
  <c r="E12" i="674"/>
  <c r="D12" i="674"/>
  <c r="C12" i="674"/>
  <c r="I11" i="631" l="1"/>
  <c r="I13" i="631" s="1"/>
  <c r="I15" i="631" s="1"/>
  <c r="H11" i="631"/>
  <c r="H13" i="631" s="1"/>
  <c r="H15" i="631" s="1"/>
  <c r="H20" i="631" s="1"/>
  <c r="G11" i="631"/>
  <c r="G13" i="631" s="1"/>
  <c r="G15" i="631" s="1"/>
  <c r="G20" i="631" s="1"/>
  <c r="F11" i="631"/>
  <c r="F13" i="631" s="1"/>
  <c r="F15" i="631" s="1"/>
  <c r="F20" i="631" s="1"/>
  <c r="E11" i="631"/>
  <c r="E13" i="631" s="1"/>
  <c r="E15" i="631" s="1"/>
  <c r="E20" i="631" s="1"/>
  <c r="D11" i="631"/>
  <c r="D13" i="631" s="1"/>
  <c r="D15" i="631" s="1"/>
  <c r="D20" i="631" s="1"/>
  <c r="C11" i="631"/>
  <c r="C13" i="631" s="1"/>
  <c r="C15" i="631" s="1"/>
  <c r="G44" i="645" l="1"/>
  <c r="C8" i="673" l="1"/>
  <c r="E12" i="672"/>
  <c r="D12" i="672"/>
  <c r="C12" i="672"/>
  <c r="G9" i="671"/>
  <c r="G11" i="671" s="1"/>
  <c r="F9" i="671"/>
  <c r="F11" i="671" s="1"/>
  <c r="E9" i="671"/>
  <c r="E11" i="671" s="1"/>
  <c r="D9" i="671"/>
  <c r="D11" i="671" s="1"/>
  <c r="C9" i="671"/>
  <c r="C11" i="671" s="1"/>
  <c r="F13" i="670"/>
  <c r="F15" i="670" s="1"/>
  <c r="E13" i="670"/>
  <c r="E15" i="670" s="1"/>
  <c r="D13" i="670"/>
  <c r="D15" i="670" s="1"/>
  <c r="C13" i="670"/>
  <c r="C15" i="670" s="1"/>
  <c r="H11" i="669"/>
  <c r="H13" i="669" s="1"/>
  <c r="G11" i="669"/>
  <c r="G13" i="669" s="1"/>
  <c r="F11" i="669"/>
  <c r="F13" i="669" s="1"/>
  <c r="E11" i="669"/>
  <c r="E13" i="669" s="1"/>
  <c r="D11" i="669"/>
  <c r="D13" i="669" s="1"/>
  <c r="C11" i="669"/>
  <c r="C13" i="669" s="1"/>
  <c r="L10" i="668"/>
  <c r="L12" i="668" s="1"/>
  <c r="K10" i="668"/>
  <c r="K12" i="668" s="1"/>
  <c r="J10" i="668"/>
  <c r="J12" i="668" s="1"/>
  <c r="I10" i="668"/>
  <c r="I12" i="668" s="1"/>
  <c r="H10" i="668"/>
  <c r="H12" i="668" s="1"/>
  <c r="G10" i="668"/>
  <c r="G12" i="668" s="1"/>
  <c r="F10" i="668"/>
  <c r="F12" i="668" s="1"/>
  <c r="E10" i="668"/>
  <c r="E12" i="668" s="1"/>
  <c r="D10" i="668"/>
  <c r="D12" i="668" s="1"/>
  <c r="C10" i="668"/>
  <c r="C12" i="668" s="1"/>
  <c r="C10" i="667"/>
  <c r="C12" i="667" s="1"/>
  <c r="L11" i="639"/>
  <c r="L13" i="639" s="1"/>
  <c r="K11" i="639"/>
  <c r="K13" i="639" s="1"/>
  <c r="J11" i="639"/>
  <c r="J13" i="639" s="1"/>
  <c r="I11" i="639"/>
  <c r="I13" i="639" s="1"/>
  <c r="H11" i="639"/>
  <c r="H13" i="639" s="1"/>
  <c r="G11" i="639"/>
  <c r="G13" i="639" s="1"/>
  <c r="F11" i="639"/>
  <c r="F13" i="639" s="1"/>
  <c r="E11" i="639"/>
  <c r="E13" i="639" s="1"/>
  <c r="D11" i="639"/>
  <c r="D13" i="639" s="1"/>
  <c r="R44" i="645" l="1"/>
  <c r="Q44" i="645"/>
  <c r="P44" i="645"/>
  <c r="O44" i="645"/>
  <c r="M44" i="645"/>
  <c r="L44" i="645"/>
  <c r="K44" i="645"/>
  <c r="J44" i="645"/>
  <c r="I44" i="645"/>
  <c r="H44" i="645"/>
  <c r="F44" i="645"/>
  <c r="E44" i="645"/>
  <c r="D44" i="645"/>
  <c r="C44" i="645"/>
  <c r="K10" i="667"/>
  <c r="K12" i="667" s="1"/>
  <c r="J10" i="667"/>
  <c r="J12" i="667" s="1"/>
  <c r="I10" i="667"/>
  <c r="I12" i="667" s="1"/>
  <c r="H10" i="667"/>
  <c r="H12" i="667" s="1"/>
  <c r="G10" i="667"/>
  <c r="G12" i="667" s="1"/>
  <c r="F10" i="667"/>
  <c r="F12" i="667" s="1"/>
  <c r="E10" i="667"/>
  <c r="E12" i="667" s="1"/>
  <c r="D10" i="667"/>
  <c r="D12" i="667" s="1"/>
  <c r="G19" i="596" l="1"/>
  <c r="M12" i="653" l="1"/>
  <c r="M14" i="653" s="1"/>
  <c r="L12" i="653"/>
  <c r="L14" i="653" s="1"/>
  <c r="K12" i="653"/>
  <c r="K14" i="653" s="1"/>
  <c r="J12" i="653"/>
  <c r="J14" i="653" s="1"/>
  <c r="I12" i="653"/>
  <c r="I14" i="653" s="1"/>
  <c r="H12" i="653"/>
  <c r="H14" i="653" s="1"/>
  <c r="G12" i="653"/>
  <c r="G14" i="653" s="1"/>
  <c r="F12" i="653"/>
  <c r="F14" i="653" s="1"/>
  <c r="E12" i="653"/>
  <c r="E14" i="653" s="1"/>
  <c r="D12" i="653"/>
  <c r="D14" i="653" s="1"/>
  <c r="C12" i="653"/>
  <c r="C14" i="653" s="1"/>
  <c r="P25" i="646" l="1"/>
  <c r="V25" i="646"/>
  <c r="U25" i="646"/>
  <c r="T25" i="646"/>
  <c r="S25" i="646"/>
  <c r="R25" i="646"/>
  <c r="Q25" i="646"/>
  <c r="O25" i="646"/>
  <c r="N25" i="646"/>
  <c r="M25" i="646"/>
  <c r="L25" i="646"/>
  <c r="K25" i="646"/>
  <c r="J25" i="646"/>
  <c r="I25" i="646"/>
  <c r="H25" i="646"/>
  <c r="E8" i="646"/>
  <c r="E25" i="646" s="1"/>
  <c r="D8" i="646"/>
  <c r="D25" i="646" s="1"/>
  <c r="C8" i="646"/>
  <c r="C25" i="646" s="1"/>
  <c r="C33" i="513" l="1"/>
  <c r="K27" i="643" l="1"/>
  <c r="L25" i="593" l="1"/>
  <c r="N27" i="593" l="1"/>
  <c r="N36" i="593" s="1"/>
  <c r="M27" i="593"/>
  <c r="M36" i="593" s="1"/>
  <c r="G8" i="641" l="1"/>
  <c r="G12" i="641" s="1"/>
  <c r="F8" i="641"/>
  <c r="F12" i="641" s="1"/>
  <c r="E8" i="641"/>
  <c r="E12" i="641" s="1"/>
  <c r="D8" i="641"/>
  <c r="D12" i="641" s="1"/>
  <c r="C8" i="641"/>
  <c r="C12" i="641" s="1"/>
  <c r="T22" i="637" l="1"/>
  <c r="T30" i="637" s="1"/>
  <c r="U22" i="637"/>
  <c r="U30" i="637" s="1"/>
  <c r="V22" i="637"/>
  <c r="V30" i="637" s="1"/>
  <c r="W22" i="637"/>
  <c r="W30" i="637" s="1"/>
  <c r="X22" i="637"/>
  <c r="X30" i="637" s="1"/>
  <c r="Y22" i="637"/>
  <c r="Y30" i="637" s="1"/>
  <c r="Z22" i="637"/>
  <c r="Z30" i="637" s="1"/>
  <c r="AA22" i="637"/>
  <c r="AA30" i="637" s="1"/>
  <c r="AB22" i="637"/>
  <c r="AB30" i="637" s="1"/>
  <c r="AC22" i="637"/>
  <c r="AC30" i="637" s="1"/>
  <c r="AD22" i="637"/>
  <c r="AD30" i="637" s="1"/>
  <c r="AE22" i="637"/>
  <c r="AE30" i="637" s="1"/>
  <c r="AW22" i="637"/>
  <c r="AW30" i="637" s="1"/>
  <c r="S22" i="637"/>
  <c r="S30" i="637" s="1"/>
  <c r="R22" i="637"/>
  <c r="R30" i="637" s="1"/>
  <c r="Q22" i="637"/>
  <c r="Q30" i="637" s="1"/>
  <c r="P22" i="637"/>
  <c r="P30" i="637" s="1"/>
  <c r="O22" i="637"/>
  <c r="O30" i="637" s="1"/>
  <c r="N22" i="637"/>
  <c r="N30" i="637" s="1"/>
  <c r="M22" i="637"/>
  <c r="M30" i="637" s="1"/>
  <c r="L22" i="637"/>
  <c r="L30" i="637" s="1"/>
  <c r="K22" i="637"/>
  <c r="K30" i="637" s="1"/>
  <c r="J22" i="637"/>
  <c r="J30" i="637" s="1"/>
  <c r="I22" i="637"/>
  <c r="I30" i="637" s="1"/>
  <c r="H22" i="637"/>
  <c r="H30" i="637" s="1"/>
  <c r="G22" i="637"/>
  <c r="G30" i="637" s="1"/>
  <c r="F22" i="637"/>
  <c r="F30" i="637" s="1"/>
  <c r="E22" i="637"/>
  <c r="E30" i="637" s="1"/>
  <c r="D22" i="637"/>
  <c r="D30" i="637" s="1"/>
  <c r="C22" i="637"/>
  <c r="C30" i="637" s="1"/>
  <c r="D77" i="440" l="1"/>
  <c r="F27" i="643" l="1"/>
  <c r="C38" i="623" l="1"/>
  <c r="F29" i="643" l="1"/>
  <c r="L27" i="643"/>
  <c r="L29" i="643" s="1"/>
  <c r="K29" i="643"/>
  <c r="J27" i="643"/>
  <c r="J29" i="643" s="1"/>
  <c r="I27" i="643"/>
  <c r="I29" i="643" s="1"/>
  <c r="H27" i="643"/>
  <c r="H29" i="643" s="1"/>
  <c r="G27" i="643"/>
  <c r="G29" i="643" s="1"/>
  <c r="H15" i="642" l="1"/>
  <c r="G15" i="642"/>
  <c r="D15" i="642"/>
  <c r="C15" i="642"/>
  <c r="I12" i="642"/>
  <c r="I15" i="642" s="1"/>
  <c r="H12" i="642"/>
  <c r="G12" i="642"/>
  <c r="F12" i="642"/>
  <c r="F15" i="642" s="1"/>
  <c r="E12" i="642"/>
  <c r="E15" i="642" s="1"/>
  <c r="D12" i="642"/>
  <c r="C12" i="642"/>
  <c r="V122" i="547" l="1"/>
  <c r="V132" i="547" s="1"/>
  <c r="V140" i="547" s="1"/>
  <c r="E8" i="633" l="1"/>
  <c r="D8" i="633"/>
  <c r="D10" i="633" s="1"/>
  <c r="D12" i="633" s="1"/>
  <c r="C8" i="633"/>
  <c r="C10" i="633" s="1"/>
  <c r="C12" i="633" s="1"/>
  <c r="D8" i="621"/>
  <c r="C8" i="621"/>
  <c r="C10" i="621" s="1"/>
  <c r="C13" i="621" s="1"/>
  <c r="H17" i="574"/>
  <c r="H19" i="574" s="1"/>
  <c r="H21" i="574" s="1"/>
  <c r="G17" i="574"/>
  <c r="G19" i="574" s="1"/>
  <c r="G21" i="574" s="1"/>
  <c r="F17" i="574"/>
  <c r="F19" i="574" s="1"/>
  <c r="F21" i="574" s="1"/>
  <c r="E17" i="574"/>
  <c r="E19" i="574" s="1"/>
  <c r="E21" i="574" s="1"/>
  <c r="D17" i="574"/>
  <c r="D19" i="574" s="1"/>
  <c r="D21" i="574" s="1"/>
  <c r="D9" i="627"/>
  <c r="D11" i="627" s="1"/>
  <c r="C9" i="627"/>
  <c r="C11" i="627" s="1"/>
  <c r="AI38" i="595" l="1"/>
  <c r="AI44" i="595" s="1"/>
  <c r="AI54" i="595" s="1"/>
  <c r="AH38" i="595"/>
  <c r="AH44" i="595" s="1"/>
  <c r="AH54" i="595" s="1"/>
  <c r="AG38" i="595"/>
  <c r="AG44" i="595" s="1"/>
  <c r="AG54" i="595" s="1"/>
  <c r="AF38" i="595"/>
  <c r="AF44" i="595" s="1"/>
  <c r="AF54" i="595" s="1"/>
  <c r="AE38" i="595"/>
  <c r="AE44" i="595" s="1"/>
  <c r="AE54" i="595" s="1"/>
  <c r="AD38" i="595"/>
  <c r="AD44" i="595" s="1"/>
  <c r="AD54" i="595" s="1"/>
  <c r="AC38" i="595"/>
  <c r="AC44" i="595" s="1"/>
  <c r="AC54" i="595" s="1"/>
  <c r="AB38" i="595"/>
  <c r="AB44" i="595" s="1"/>
  <c r="AB54" i="595" s="1"/>
  <c r="AA38" i="595"/>
  <c r="AA44" i="595" s="1"/>
  <c r="AA54" i="595" s="1"/>
  <c r="Z38" i="595"/>
  <c r="Z44" i="595" s="1"/>
  <c r="Z54" i="595" s="1"/>
  <c r="Y38" i="595"/>
  <c r="Y44" i="595" s="1"/>
  <c r="Y54" i="595" s="1"/>
  <c r="X38" i="595"/>
  <c r="X44" i="595" s="1"/>
  <c r="X54" i="595" s="1"/>
  <c r="W38" i="595"/>
  <c r="W44" i="595" s="1"/>
  <c r="W54" i="595" s="1"/>
  <c r="V38" i="595"/>
  <c r="V44" i="595" s="1"/>
  <c r="V54" i="595" s="1"/>
  <c r="U38" i="595"/>
  <c r="U44" i="595" s="1"/>
  <c r="U54" i="595" s="1"/>
  <c r="T38" i="595"/>
  <c r="T44" i="595" s="1"/>
  <c r="T54" i="595" s="1"/>
  <c r="S38" i="595"/>
  <c r="S44" i="595" s="1"/>
  <c r="S54" i="595" s="1"/>
  <c r="R38" i="595"/>
  <c r="R44" i="595" s="1"/>
  <c r="R54" i="595" s="1"/>
  <c r="Q38" i="595"/>
  <c r="Q44" i="595" s="1"/>
  <c r="Q54" i="595" s="1"/>
  <c r="P38" i="595"/>
  <c r="P44" i="595" s="1"/>
  <c r="P54" i="595" s="1"/>
  <c r="I20" i="631" l="1"/>
  <c r="I23" i="631" s="1"/>
  <c r="H23" i="631"/>
  <c r="G23" i="631"/>
  <c r="F23" i="631"/>
  <c r="E23" i="631"/>
  <c r="D23" i="631"/>
  <c r="C20" i="631"/>
  <c r="Q22" i="585" l="1"/>
  <c r="Q25" i="585" s="1"/>
  <c r="P22" i="585"/>
  <c r="P25" i="585" s="1"/>
  <c r="G21" i="623" l="1"/>
  <c r="I21" i="623"/>
  <c r="I24" i="623" s="1"/>
  <c r="I30" i="623" s="1"/>
  <c r="H21" i="623"/>
  <c r="H24" i="623" s="1"/>
  <c r="H30" i="623" s="1"/>
  <c r="F21" i="623"/>
  <c r="F24" i="623" s="1"/>
  <c r="F30" i="623" s="1"/>
  <c r="E21" i="623"/>
  <c r="E24" i="623" s="1"/>
  <c r="E30" i="623" s="1"/>
  <c r="D21" i="623"/>
  <c r="D24" i="623" s="1"/>
  <c r="D30" i="623" s="1"/>
  <c r="C21" i="623"/>
  <c r="C24" i="623" s="1"/>
  <c r="C30" i="623" s="1"/>
  <c r="C17" i="626"/>
  <c r="C9" i="626"/>
  <c r="C11" i="626" s="1"/>
  <c r="C13" i="626" s="1"/>
  <c r="G24" i="623" l="1"/>
  <c r="G30" i="623" s="1"/>
  <c r="W89" i="436" l="1"/>
  <c r="W96" i="436" s="1"/>
  <c r="W101" i="436" s="1"/>
  <c r="W110" i="436" s="1"/>
  <c r="V89" i="436"/>
  <c r="V96" i="436" s="1"/>
  <c r="V101" i="436" s="1"/>
  <c r="V110" i="436" s="1"/>
  <c r="I38" i="623" l="1"/>
  <c r="H38" i="623"/>
  <c r="G38" i="623"/>
  <c r="F38" i="623"/>
  <c r="E38" i="623"/>
  <c r="E19" i="605" l="1"/>
  <c r="E25" i="605" s="1"/>
  <c r="N25" i="605"/>
  <c r="M25" i="605"/>
  <c r="L25" i="605"/>
  <c r="K25" i="605"/>
  <c r="L27" i="593" l="1"/>
  <c r="L36" i="593" s="1"/>
  <c r="C10" i="619" l="1"/>
  <c r="C12" i="619" s="1"/>
  <c r="G10" i="619"/>
  <c r="G12" i="619" s="1"/>
  <c r="F10" i="619"/>
  <c r="F12" i="619" s="1"/>
  <c r="E10" i="619"/>
  <c r="E12" i="619" s="1"/>
  <c r="D10" i="619"/>
  <c r="D12" i="619" s="1"/>
  <c r="C8" i="617" l="1"/>
  <c r="C10" i="617" s="1"/>
  <c r="C12" i="617" s="1"/>
  <c r="C14" i="617" s="1"/>
  <c r="D33" i="545" l="1"/>
  <c r="E8" i="624" l="1"/>
  <c r="E10" i="624" s="1"/>
  <c r="E13" i="624" s="1"/>
  <c r="D8" i="624"/>
  <c r="D10" i="624" s="1"/>
  <c r="D13" i="624" s="1"/>
  <c r="C8" i="624"/>
  <c r="C10" i="624" s="1"/>
  <c r="C13" i="624" s="1"/>
  <c r="I57" i="399" l="1"/>
  <c r="I59" i="399" s="1"/>
  <c r="I61" i="399" s="1"/>
  <c r="I63" i="399" s="1"/>
  <c r="M51" i="531" l="1"/>
  <c r="M54" i="531" s="1"/>
  <c r="C60" i="373" l="1"/>
  <c r="D38" i="623" l="1"/>
  <c r="C9" i="632" l="1"/>
  <c r="C11" i="632" s="1"/>
  <c r="C21" i="632" l="1"/>
  <c r="C13" i="632"/>
  <c r="C15" i="632" s="1"/>
  <c r="C17" i="632" s="1"/>
  <c r="D8" i="614" l="1"/>
  <c r="D10" i="614" s="1"/>
  <c r="D12" i="614" s="1"/>
  <c r="C8" i="614"/>
  <c r="C10" i="614" s="1"/>
  <c r="C12" i="614" s="1"/>
  <c r="I79" i="426" l="1"/>
  <c r="H79" i="426"/>
  <c r="L79" i="426"/>
  <c r="K79" i="426"/>
  <c r="J79" i="426"/>
  <c r="G79" i="426"/>
  <c r="F79" i="426"/>
  <c r="E79" i="426"/>
  <c r="D79" i="426"/>
  <c r="C79" i="426"/>
  <c r="N33" i="605"/>
  <c r="M33" i="605"/>
  <c r="L33" i="605"/>
  <c r="K33" i="605"/>
  <c r="E33" i="605"/>
  <c r="F9" i="604" l="1"/>
  <c r="F11" i="604" s="1"/>
  <c r="F13" i="604" s="1"/>
  <c r="F15" i="604" s="1"/>
  <c r="F17" i="604" s="1"/>
  <c r="E9" i="604"/>
  <c r="E11" i="604" s="1"/>
  <c r="E13" i="604" s="1"/>
  <c r="E15" i="604" s="1"/>
  <c r="E17" i="604" s="1"/>
  <c r="D9" i="604"/>
  <c r="D11" i="604" s="1"/>
  <c r="D13" i="604" s="1"/>
  <c r="D15" i="604" s="1"/>
  <c r="D17" i="604" s="1"/>
  <c r="C9" i="604"/>
  <c r="C11" i="604" s="1"/>
  <c r="C13" i="604" s="1"/>
  <c r="C15" i="604" s="1"/>
  <c r="C17" i="604" s="1"/>
  <c r="N20" i="595" l="1"/>
  <c r="N38" i="595" s="1"/>
  <c r="N44" i="595" s="1"/>
  <c r="N54" i="595" s="1"/>
  <c r="M20" i="595"/>
  <c r="M38" i="595" s="1"/>
  <c r="M44" i="595" s="1"/>
  <c r="M54" i="595" s="1"/>
  <c r="J20" i="595"/>
  <c r="J38" i="595" s="1"/>
  <c r="J44" i="595" s="1"/>
  <c r="J54" i="595" s="1"/>
  <c r="I20" i="595"/>
  <c r="I38" i="595" s="1"/>
  <c r="I44" i="595" s="1"/>
  <c r="I54" i="595" s="1"/>
  <c r="E20" i="595"/>
  <c r="E38" i="595" s="1"/>
  <c r="E44" i="595" s="1"/>
  <c r="E54" i="595" s="1"/>
  <c r="G14" i="595"/>
  <c r="G20" i="595" s="1"/>
  <c r="G38" i="595" s="1"/>
  <c r="G44" i="595" s="1"/>
  <c r="G54" i="595" s="1"/>
  <c r="F14" i="595"/>
  <c r="F20" i="595" s="1"/>
  <c r="F38" i="595" s="1"/>
  <c r="F44" i="595" s="1"/>
  <c r="F54" i="595" s="1"/>
  <c r="E14" i="595"/>
  <c r="D14" i="595"/>
  <c r="D20" i="595" s="1"/>
  <c r="D38" i="595" s="1"/>
  <c r="D44" i="595" s="1"/>
  <c r="D54" i="595" s="1"/>
  <c r="C14" i="595"/>
  <c r="C20" i="595" s="1"/>
  <c r="C38" i="595" s="1"/>
  <c r="C44" i="595" s="1"/>
  <c r="C54" i="595" s="1"/>
  <c r="AJ14" i="595"/>
  <c r="AJ20" i="595" s="1"/>
  <c r="AJ38" i="595" s="1"/>
  <c r="AJ44" i="595" s="1"/>
  <c r="AJ54" i="595" s="1"/>
  <c r="O14" i="595"/>
  <c r="O20" i="595" s="1"/>
  <c r="O38" i="595" s="1"/>
  <c r="O44" i="595" s="1"/>
  <c r="O54" i="595" s="1"/>
  <c r="N14" i="595"/>
  <c r="M14" i="595"/>
  <c r="L14" i="595"/>
  <c r="L20" i="595" s="1"/>
  <c r="L38" i="595" s="1"/>
  <c r="L44" i="595" s="1"/>
  <c r="L54" i="595" s="1"/>
  <c r="K14" i="595"/>
  <c r="K20" i="595" s="1"/>
  <c r="K38" i="595" s="1"/>
  <c r="K44" i="595" s="1"/>
  <c r="K54" i="595" s="1"/>
  <c r="J14" i="595"/>
  <c r="I14" i="595"/>
  <c r="H14" i="595"/>
  <c r="H20" i="595" s="1"/>
  <c r="H38" i="595" s="1"/>
  <c r="H44" i="595" s="1"/>
  <c r="H54" i="595" s="1"/>
  <c r="F10" i="596" l="1"/>
  <c r="F13" i="596" s="1"/>
  <c r="F15" i="596" s="1"/>
  <c r="F17" i="596" s="1"/>
  <c r="F19" i="596" s="1"/>
  <c r="E10" i="596"/>
  <c r="E13" i="596" s="1"/>
  <c r="E15" i="596" s="1"/>
  <c r="E17" i="596" s="1"/>
  <c r="E19" i="596" s="1"/>
  <c r="D10" i="596"/>
  <c r="D13" i="596" s="1"/>
  <c r="D15" i="596" s="1"/>
  <c r="D17" i="596" s="1"/>
  <c r="D19" i="596" s="1"/>
  <c r="C10" i="596"/>
  <c r="C13" i="596" s="1"/>
  <c r="C15" i="596" s="1"/>
  <c r="C17" i="596" s="1"/>
  <c r="C19" i="596" s="1"/>
  <c r="C6" i="465" l="1"/>
  <c r="I13" i="628" l="1"/>
  <c r="H13" i="628"/>
  <c r="G13" i="628"/>
  <c r="F13" i="628"/>
  <c r="E13" i="628"/>
  <c r="D13" i="628"/>
  <c r="C13" i="628"/>
  <c r="F11" i="540" l="1"/>
  <c r="F13" i="540" s="1"/>
  <c r="F15" i="540" s="1"/>
  <c r="F17" i="540" s="1"/>
  <c r="F19" i="540" s="1"/>
  <c r="F21" i="540" s="1"/>
  <c r="E11" i="540"/>
  <c r="D11" i="540"/>
  <c r="E13" i="540"/>
  <c r="E15" i="540" s="1"/>
  <c r="E17" i="540" s="1"/>
  <c r="E19" i="540" s="1"/>
  <c r="E21" i="540" s="1"/>
  <c r="D13" i="540"/>
  <c r="D15" i="540" s="1"/>
  <c r="D17" i="540" s="1"/>
  <c r="D19" i="540" s="1"/>
  <c r="D21" i="540" s="1"/>
  <c r="D17" i="626"/>
  <c r="N35" i="605" l="1"/>
  <c r="M35" i="605"/>
  <c r="L35" i="605"/>
  <c r="K35" i="605"/>
  <c r="E35" i="605"/>
  <c r="H13" i="594" l="1"/>
  <c r="H18" i="594" s="1"/>
  <c r="H21" i="594" s="1"/>
  <c r="G13" i="594"/>
  <c r="G18" i="594" s="1"/>
  <c r="G21" i="594" s="1"/>
  <c r="F13" i="594"/>
  <c r="F18" i="594" s="1"/>
  <c r="F21" i="594" s="1"/>
  <c r="D13" i="594"/>
  <c r="D18" i="594" s="1"/>
  <c r="D21" i="594" s="1"/>
  <c r="C13" i="594"/>
  <c r="C18" i="594" s="1"/>
  <c r="C21" i="594" s="1"/>
  <c r="I11" i="594"/>
  <c r="I13" i="594" s="1"/>
  <c r="I18" i="594" s="1"/>
  <c r="H11" i="594"/>
  <c r="G11" i="594"/>
  <c r="F11" i="594"/>
  <c r="E11" i="594"/>
  <c r="E13" i="594" s="1"/>
  <c r="E18" i="594" s="1"/>
  <c r="E21" i="594" s="1"/>
  <c r="D11" i="594"/>
  <c r="C11" i="594"/>
  <c r="J13" i="588" l="1"/>
  <c r="J15" i="588" s="1"/>
  <c r="J17" i="588" s="1"/>
  <c r="J19" i="588" s="1"/>
  <c r="I13" i="588"/>
  <c r="I15" i="588" s="1"/>
  <c r="I17" i="588" s="1"/>
  <c r="I19" i="588" s="1"/>
  <c r="F13" i="588"/>
  <c r="F15" i="588" s="1"/>
  <c r="F17" i="588" s="1"/>
  <c r="F19" i="588" s="1"/>
  <c r="E13" i="588"/>
  <c r="E15" i="588" s="1"/>
  <c r="E17" i="588" s="1"/>
  <c r="E19" i="588" s="1"/>
  <c r="L11" i="588"/>
  <c r="L13" i="588" s="1"/>
  <c r="L15" i="588" s="1"/>
  <c r="L17" i="588" s="1"/>
  <c r="L19" i="588" s="1"/>
  <c r="K11" i="588"/>
  <c r="K13" i="588" s="1"/>
  <c r="K15" i="588" s="1"/>
  <c r="K17" i="588" s="1"/>
  <c r="K19" i="588" s="1"/>
  <c r="J11" i="588"/>
  <c r="I11" i="588"/>
  <c r="H11" i="588"/>
  <c r="H13" i="588" s="1"/>
  <c r="H15" i="588" s="1"/>
  <c r="H17" i="588" s="1"/>
  <c r="H19" i="588" s="1"/>
  <c r="G11" i="588"/>
  <c r="G13" i="588" s="1"/>
  <c r="G15" i="588" s="1"/>
  <c r="G17" i="588" s="1"/>
  <c r="G19" i="588" s="1"/>
  <c r="F11" i="588"/>
  <c r="E11" i="588"/>
  <c r="D11" i="588"/>
  <c r="D13" i="588" s="1"/>
  <c r="D15" i="588" s="1"/>
  <c r="D17" i="588" s="1"/>
  <c r="D19" i="588" s="1"/>
  <c r="C11" i="588"/>
  <c r="C13" i="588" s="1"/>
  <c r="C15" i="588" s="1"/>
  <c r="C17" i="588" s="1"/>
  <c r="C19" i="588" s="1"/>
  <c r="C11" i="612"/>
  <c r="C13" i="612" s="1"/>
  <c r="C15" i="612" s="1"/>
  <c r="C17" i="612" s="1"/>
  <c r="C9" i="616"/>
  <c r="C11" i="616" s="1"/>
  <c r="C13" i="616" s="1"/>
  <c r="C24" i="616" l="1"/>
  <c r="C15" i="616"/>
  <c r="C17" i="616" s="1"/>
  <c r="C19" i="616" s="1"/>
  <c r="G13" i="620"/>
  <c r="F13" i="620"/>
  <c r="E13" i="620"/>
  <c r="D13" i="620"/>
  <c r="C13" i="620"/>
  <c r="O17" i="585" l="1"/>
  <c r="O22" i="585" s="1"/>
  <c r="O25" i="585" s="1"/>
  <c r="N17" i="585"/>
  <c r="N22" i="585" s="1"/>
  <c r="N25" i="585" s="1"/>
  <c r="J10" i="602" l="1"/>
  <c r="J12" i="602" s="1"/>
  <c r="J14" i="602" s="1"/>
  <c r="I10" i="602"/>
  <c r="I12" i="602" s="1"/>
  <c r="I14" i="602" s="1"/>
  <c r="P16" i="593" l="1"/>
  <c r="P22" i="593" s="1"/>
  <c r="P25" i="593" s="1"/>
  <c r="P27" i="593" s="1"/>
  <c r="P36" i="593" s="1"/>
  <c r="K16" i="593"/>
  <c r="K22" i="593" s="1"/>
  <c r="J16" i="593"/>
  <c r="J22" i="593" s="1"/>
  <c r="I16" i="593"/>
  <c r="I22" i="593" s="1"/>
  <c r="H16" i="593"/>
  <c r="H22" i="593" s="1"/>
  <c r="G16" i="593"/>
  <c r="F16" i="593"/>
  <c r="F22" i="593" s="1"/>
  <c r="E16" i="593"/>
  <c r="E22" i="593" s="1"/>
  <c r="D16" i="593"/>
  <c r="D22" i="593" s="1"/>
  <c r="C16" i="593"/>
  <c r="C22" i="593" s="1"/>
  <c r="F25" i="593" l="1"/>
  <c r="F27" i="593" s="1"/>
  <c r="F36" i="593" s="1"/>
  <c r="J25" i="593"/>
  <c r="J27" i="593" s="1"/>
  <c r="J36" i="593" s="1"/>
  <c r="C25" i="593"/>
  <c r="C27" i="593" s="1"/>
  <c r="C36" i="593" s="1"/>
  <c r="G22" i="593"/>
  <c r="G25" i="593" s="1"/>
  <c r="G27" i="593" s="1"/>
  <c r="G36" i="593" s="1"/>
  <c r="K25" i="593"/>
  <c r="K27" i="593" s="1"/>
  <c r="K36" i="593" s="1"/>
  <c r="D25" i="593"/>
  <c r="D27" i="593" s="1"/>
  <c r="D36" i="593" s="1"/>
  <c r="H25" i="593"/>
  <c r="H27" i="593" s="1"/>
  <c r="H36" i="593" s="1"/>
  <c r="E25" i="593"/>
  <c r="E27" i="593" s="1"/>
  <c r="E36" i="593" s="1"/>
  <c r="I25" i="593"/>
  <c r="I27" i="593" s="1"/>
  <c r="I36" i="593" s="1"/>
  <c r="M30" i="514"/>
  <c r="M36" i="514" s="1"/>
  <c r="M39" i="514" s="1"/>
  <c r="M42" i="514" s="1"/>
  <c r="D12" i="591" l="1"/>
  <c r="D14" i="591" s="1"/>
  <c r="D17" i="591" s="1"/>
  <c r="C77" i="440" l="1"/>
  <c r="O19" i="605" l="1"/>
  <c r="J19" i="605"/>
  <c r="I19" i="605"/>
  <c r="H19" i="605"/>
  <c r="G19" i="605"/>
  <c r="F19" i="605"/>
  <c r="D19" i="605"/>
  <c r="C19" i="605"/>
  <c r="D25" i="605" l="1"/>
  <c r="D33" i="605"/>
  <c r="D35" i="605" s="1"/>
  <c r="I25" i="605"/>
  <c r="I33" i="605"/>
  <c r="I35" i="605" s="1"/>
  <c r="F25" i="605"/>
  <c r="F33" i="605"/>
  <c r="F35" i="605" s="1"/>
  <c r="J25" i="605"/>
  <c r="J33" i="605"/>
  <c r="J35" i="605" s="1"/>
  <c r="G25" i="605"/>
  <c r="G33" i="605"/>
  <c r="G35" i="605" s="1"/>
  <c r="O25" i="605"/>
  <c r="O33" i="605"/>
  <c r="C25" i="605"/>
  <c r="C33" i="605"/>
  <c r="C35" i="605" s="1"/>
  <c r="H25" i="605"/>
  <c r="H33" i="605"/>
  <c r="H35" i="605" s="1"/>
  <c r="N71" i="486" l="1"/>
  <c r="N73" i="486" s="1"/>
  <c r="N81" i="486" s="1"/>
  <c r="N102" i="486" s="1"/>
  <c r="N110" i="486" s="1"/>
  <c r="O71" i="486"/>
  <c r="O73" i="486" s="1"/>
  <c r="O81" i="486" s="1"/>
  <c r="O102" i="486" s="1"/>
  <c r="O110" i="486" s="1"/>
  <c r="BR106" i="466" l="1"/>
  <c r="BR116" i="466" s="1"/>
  <c r="BR122" i="466" s="1"/>
  <c r="BR148" i="466" s="1"/>
  <c r="BR151" i="466" s="1"/>
  <c r="C8" i="568" l="1"/>
  <c r="C11" i="568" s="1"/>
  <c r="M26" i="491" l="1"/>
  <c r="M29" i="491" s="1"/>
  <c r="M38" i="491" s="1"/>
  <c r="L26" i="491"/>
  <c r="L29" i="491" s="1"/>
  <c r="L38" i="491" s="1"/>
  <c r="K26" i="491"/>
  <c r="K29" i="491" s="1"/>
  <c r="K38" i="491" s="1"/>
  <c r="K48" i="491" l="1"/>
  <c r="K50" i="491" s="1"/>
  <c r="K70" i="491"/>
  <c r="L48" i="491"/>
  <c r="L50" i="491" s="1"/>
  <c r="L70" i="491"/>
  <c r="M48" i="491"/>
  <c r="M50" i="491" s="1"/>
  <c r="M70" i="491"/>
  <c r="D12" i="141" l="1"/>
  <c r="D18" i="141" s="1"/>
  <c r="D20" i="141" s="1"/>
  <c r="D22" i="141" s="1"/>
  <c r="D24" i="141" s="1"/>
  <c r="D26" i="141" s="1"/>
  <c r="D28" i="141" s="1"/>
  <c r="D31" i="141" s="1"/>
  <c r="D36" i="141" s="1"/>
  <c r="D43" i="141" s="1"/>
  <c r="H12" i="141"/>
  <c r="G12" i="141"/>
  <c r="F12" i="141"/>
  <c r="E12" i="141"/>
  <c r="C12" i="141"/>
  <c r="C26" i="588" l="1"/>
  <c r="C30" i="495" l="1"/>
  <c r="K77" i="440" l="1"/>
  <c r="J77" i="440"/>
  <c r="I77" i="440"/>
  <c r="H77" i="440"/>
  <c r="G77" i="440"/>
  <c r="F77" i="440"/>
  <c r="E77" i="440"/>
  <c r="C22" i="612" l="1"/>
  <c r="M26" i="588" l="1"/>
  <c r="L26" i="588"/>
  <c r="K26" i="588"/>
  <c r="J26" i="588"/>
  <c r="I26" i="588"/>
  <c r="H26" i="588"/>
  <c r="G26" i="588"/>
  <c r="F26" i="588"/>
  <c r="E26" i="588"/>
  <c r="D26" i="588"/>
  <c r="J36" i="435" l="1"/>
  <c r="J38" i="435" s="1"/>
  <c r="J40" i="435" s="1"/>
  <c r="J42" i="435" s="1"/>
  <c r="J44" i="435" s="1"/>
  <c r="J47" i="435" s="1"/>
  <c r="T50" i="477" l="1"/>
  <c r="T52" i="477" s="1"/>
  <c r="T54" i="477" s="1"/>
  <c r="T56" i="477" s="1"/>
  <c r="T58" i="477" l="1"/>
  <c r="T61" i="477"/>
  <c r="Y71" i="436" l="1"/>
  <c r="Y81" i="436" s="1"/>
  <c r="Y89" i="436" s="1"/>
  <c r="Y96" i="436" s="1"/>
  <c r="Y101" i="436" s="1"/>
  <c r="Y110" i="436" s="1"/>
  <c r="D15" i="556" l="1"/>
  <c r="D17" i="556" s="1"/>
  <c r="D19" i="556" s="1"/>
  <c r="D21" i="556" s="1"/>
  <c r="C11" i="556"/>
  <c r="C13" i="556" s="1"/>
  <c r="C15" i="556" s="1"/>
  <c r="C17" i="556" s="1"/>
  <c r="C19" i="556" s="1"/>
  <c r="C21" i="556" s="1"/>
  <c r="C9" i="556"/>
  <c r="F8" i="589" l="1"/>
  <c r="F10" i="589" s="1"/>
  <c r="F12" i="589" s="1"/>
  <c r="F14" i="589" s="1"/>
  <c r="F16" i="589" s="1"/>
  <c r="F18" i="589" s="1"/>
  <c r="E8" i="589"/>
  <c r="E10" i="589" s="1"/>
  <c r="E12" i="589" s="1"/>
  <c r="E14" i="589" s="1"/>
  <c r="E16" i="589" s="1"/>
  <c r="E18" i="589" s="1"/>
  <c r="D8" i="589"/>
  <c r="D10" i="589" s="1"/>
  <c r="D12" i="589" s="1"/>
  <c r="D14" i="589" s="1"/>
  <c r="D16" i="589" s="1"/>
  <c r="D18" i="589" s="1"/>
  <c r="C8" i="589"/>
  <c r="C10" i="589" s="1"/>
  <c r="C12" i="589" s="1"/>
  <c r="C14" i="589" s="1"/>
  <c r="C16" i="589" s="1"/>
  <c r="C18" i="589" s="1"/>
  <c r="O39" i="443" l="1"/>
  <c r="C8" i="602" l="1"/>
  <c r="C10" i="602" s="1"/>
  <c r="C12" i="602" s="1"/>
  <c r="C14" i="602" s="1"/>
  <c r="D8" i="602"/>
  <c r="D10" i="602" s="1"/>
  <c r="D12" i="602" s="1"/>
  <c r="D14" i="602" s="1"/>
  <c r="E8" i="602"/>
  <c r="E10" i="602" s="1"/>
  <c r="E12" i="602" s="1"/>
  <c r="E14" i="602" s="1"/>
  <c r="G8" i="602"/>
  <c r="G10" i="602" s="1"/>
  <c r="G12" i="602" s="1"/>
  <c r="G14" i="602" s="1"/>
  <c r="H8" i="602"/>
  <c r="H10" i="602" s="1"/>
  <c r="H12" i="602" s="1"/>
  <c r="H14" i="602" s="1"/>
  <c r="F8" i="602"/>
  <c r="F10" i="602" s="1"/>
  <c r="F12" i="602" s="1"/>
  <c r="F14" i="602" s="1"/>
  <c r="M12" i="585" l="1"/>
  <c r="M17" i="585" s="1"/>
  <c r="M22" i="585" s="1"/>
  <c r="M25" i="585" s="1"/>
  <c r="J18" i="524" l="1"/>
  <c r="J30" i="524" s="1"/>
  <c r="J33" i="524" s="1"/>
  <c r="J35" i="524" s="1"/>
  <c r="J38" i="524" s="1"/>
  <c r="J42" i="524" s="1"/>
  <c r="J47" i="524" s="1"/>
  <c r="I18" i="524"/>
  <c r="I30" i="524" s="1"/>
  <c r="I33" i="524" s="1"/>
  <c r="I35" i="524" s="1"/>
  <c r="I38" i="524" s="1"/>
  <c r="I42" i="524" s="1"/>
  <c r="I47" i="524" s="1"/>
  <c r="R12" i="592" l="1"/>
  <c r="R14" i="592" s="1"/>
  <c r="R16" i="592" s="1"/>
  <c r="R18" i="592" s="1"/>
  <c r="R21" i="592" s="1"/>
  <c r="R23" i="592" s="1"/>
  <c r="Q12" i="592"/>
  <c r="Q14" i="592" s="1"/>
  <c r="Q16" i="592" s="1"/>
  <c r="Q18" i="592" s="1"/>
  <c r="Q21" i="592" s="1"/>
  <c r="Q23" i="592" s="1"/>
  <c r="P12" i="592"/>
  <c r="P14" i="592" s="1"/>
  <c r="P16" i="592" s="1"/>
  <c r="P18" i="592" s="1"/>
  <c r="P21" i="592" s="1"/>
  <c r="P23" i="592" s="1"/>
  <c r="O12" i="592"/>
  <c r="O14" i="592" s="1"/>
  <c r="O16" i="592" s="1"/>
  <c r="O18" i="592" s="1"/>
  <c r="O21" i="592" s="1"/>
  <c r="O23" i="592" s="1"/>
  <c r="N12" i="592"/>
  <c r="N14" i="592" s="1"/>
  <c r="N16" i="592" s="1"/>
  <c r="N18" i="592" s="1"/>
  <c r="N21" i="592" s="1"/>
  <c r="N23" i="592" s="1"/>
  <c r="M12" i="592"/>
  <c r="M14" i="592" s="1"/>
  <c r="M16" i="592" s="1"/>
  <c r="M18" i="592" s="1"/>
  <c r="M21" i="592" s="1"/>
  <c r="M23" i="592" s="1"/>
  <c r="L12" i="592"/>
  <c r="L14" i="592" s="1"/>
  <c r="L16" i="592" s="1"/>
  <c r="L18" i="592" s="1"/>
  <c r="L21" i="592" s="1"/>
  <c r="L23" i="592" s="1"/>
  <c r="K12" i="592"/>
  <c r="K14" i="592" s="1"/>
  <c r="K16" i="592" s="1"/>
  <c r="K18" i="592" s="1"/>
  <c r="K21" i="592" s="1"/>
  <c r="K23" i="592" s="1"/>
  <c r="J12" i="592"/>
  <c r="J14" i="592" s="1"/>
  <c r="J16" i="592" s="1"/>
  <c r="J18" i="592" s="1"/>
  <c r="J21" i="592" s="1"/>
  <c r="J23" i="592" s="1"/>
  <c r="I12" i="592"/>
  <c r="I14" i="592" s="1"/>
  <c r="I16" i="592" s="1"/>
  <c r="I18" i="592" s="1"/>
  <c r="I21" i="592" s="1"/>
  <c r="I23" i="592" s="1"/>
  <c r="H12" i="592"/>
  <c r="H14" i="592" s="1"/>
  <c r="H16" i="592" s="1"/>
  <c r="H18" i="592" s="1"/>
  <c r="H21" i="592" s="1"/>
  <c r="H23" i="592" s="1"/>
  <c r="G12" i="592"/>
  <c r="G14" i="592" s="1"/>
  <c r="G16" i="592" s="1"/>
  <c r="G18" i="592" s="1"/>
  <c r="G21" i="592" s="1"/>
  <c r="G23" i="592" s="1"/>
  <c r="F12" i="592"/>
  <c r="F14" i="592" s="1"/>
  <c r="F16" i="592" s="1"/>
  <c r="F18" i="592" s="1"/>
  <c r="F21" i="592" s="1"/>
  <c r="F23" i="592" s="1"/>
  <c r="E12" i="592"/>
  <c r="E14" i="592" s="1"/>
  <c r="E16" i="592" s="1"/>
  <c r="E18" i="592" s="1"/>
  <c r="E21" i="592" s="1"/>
  <c r="E23" i="592" s="1"/>
  <c r="D12" i="592"/>
  <c r="D14" i="592" s="1"/>
  <c r="D16" i="592" s="1"/>
  <c r="D18" i="592" s="1"/>
  <c r="D21" i="592" s="1"/>
  <c r="D23" i="592" s="1"/>
  <c r="C12" i="592"/>
  <c r="C14" i="592" s="1"/>
  <c r="C16" i="592" s="1"/>
  <c r="C18" i="592" s="1"/>
  <c r="C21" i="592" s="1"/>
  <c r="C23" i="592" s="1"/>
  <c r="U70" i="530" l="1"/>
  <c r="U83" i="530" s="1"/>
  <c r="U94" i="530" s="1"/>
  <c r="U96" i="530" s="1"/>
  <c r="U100" i="530" s="1"/>
  <c r="U102" i="530" s="1"/>
  <c r="U106" i="530" s="1"/>
  <c r="J23" i="538" l="1"/>
  <c r="J25" i="538" s="1"/>
  <c r="J31" i="538" s="1"/>
  <c r="J36" i="538" s="1"/>
  <c r="J39" i="538" s="1"/>
  <c r="J41" i="538" s="1"/>
  <c r="D16" i="537" l="1"/>
  <c r="D18" i="537" s="1"/>
  <c r="D21" i="537" s="1"/>
  <c r="T38" i="577" l="1"/>
  <c r="T45" i="577" s="1"/>
  <c r="T66" i="577" s="1"/>
  <c r="T70" i="577" s="1"/>
  <c r="T91" i="577" s="1"/>
  <c r="T96" i="577" s="1"/>
  <c r="S38" i="577"/>
  <c r="S45" i="577" s="1"/>
  <c r="S66" i="577" s="1"/>
  <c r="S70" i="577" s="1"/>
  <c r="S91" i="577" s="1"/>
  <c r="S96" i="577" s="1"/>
  <c r="K20" i="528" l="1"/>
  <c r="K22" i="528" s="1"/>
  <c r="K24" i="528" s="1"/>
  <c r="K26" i="528" s="1"/>
  <c r="K28" i="528" s="1"/>
  <c r="F10" i="586" l="1"/>
  <c r="F12" i="586" s="1"/>
  <c r="F14" i="586" s="1"/>
  <c r="F16" i="586" s="1"/>
  <c r="E10" i="586"/>
  <c r="E12" i="586" s="1"/>
  <c r="E14" i="586" s="1"/>
  <c r="E16" i="586" s="1"/>
  <c r="D10" i="586"/>
  <c r="D12" i="586" s="1"/>
  <c r="D14" i="586" s="1"/>
  <c r="D16" i="586" s="1"/>
  <c r="C10" i="586"/>
  <c r="C12" i="586" s="1"/>
  <c r="C14" i="586" s="1"/>
  <c r="C16" i="586" s="1"/>
  <c r="M60" i="433" l="1"/>
  <c r="M66" i="433" s="1"/>
  <c r="M71" i="433" s="1"/>
  <c r="M79" i="433" s="1"/>
  <c r="M83" i="433" s="1"/>
  <c r="M91" i="433" s="1"/>
  <c r="M101" i="433" s="1"/>
  <c r="L25" i="561"/>
  <c r="L27" i="561" s="1"/>
  <c r="L29" i="561" s="1"/>
  <c r="L33" i="561" s="1"/>
  <c r="L36" i="561" s="1"/>
  <c r="L44" i="561" l="1"/>
  <c r="L39" i="561"/>
  <c r="L25" i="531" l="1"/>
  <c r="L32" i="531" s="1"/>
  <c r="L36" i="531" s="1"/>
  <c r="L43" i="531" s="1"/>
  <c r="L51" i="531" s="1"/>
  <c r="L54" i="531" s="1"/>
  <c r="K25" i="531"/>
  <c r="K32" i="531" s="1"/>
  <c r="K36" i="531" s="1"/>
  <c r="K43" i="531" s="1"/>
  <c r="K51" i="531" s="1"/>
  <c r="K54" i="531" s="1"/>
  <c r="M17" i="535" l="1"/>
  <c r="M29" i="535" s="1"/>
  <c r="M33" i="535" s="1"/>
  <c r="M38" i="535" s="1"/>
  <c r="L7" i="570" l="1"/>
  <c r="L10" i="570" s="1"/>
  <c r="K7" i="570"/>
  <c r="K10" i="570" s="1"/>
  <c r="J7" i="570"/>
  <c r="J10" i="570" s="1"/>
  <c r="I7" i="570"/>
  <c r="I10" i="570" s="1"/>
  <c r="H7" i="570"/>
  <c r="H10" i="570" s="1"/>
  <c r="G7" i="570"/>
  <c r="G10" i="570" s="1"/>
  <c r="F7" i="570"/>
  <c r="F10" i="570" s="1"/>
  <c r="E7" i="570"/>
  <c r="E10" i="570" s="1"/>
  <c r="D7" i="570"/>
  <c r="D10" i="570" s="1"/>
  <c r="C7" i="570"/>
  <c r="C10" i="570" s="1"/>
  <c r="Q76" i="479" l="1"/>
  <c r="Q85" i="479" s="1"/>
  <c r="Q87" i="479" s="1"/>
  <c r="Q89" i="479" s="1"/>
  <c r="Q91" i="479" s="1"/>
  <c r="Q93" i="479" s="1"/>
  <c r="Q99" i="479" s="1"/>
  <c r="P76" i="479"/>
  <c r="P85" i="479" s="1"/>
  <c r="P87" i="479" s="1"/>
  <c r="P89" i="479" s="1"/>
  <c r="P91" i="479" s="1"/>
  <c r="P93" i="479" s="1"/>
  <c r="P99" i="479" s="1"/>
  <c r="C8" i="591" l="1"/>
  <c r="C10" i="591" s="1"/>
  <c r="C12" i="591" s="1"/>
  <c r="C14" i="591" s="1"/>
  <c r="C17" i="591" s="1"/>
  <c r="J22" i="514"/>
  <c r="J24" i="514" s="1"/>
  <c r="J30" i="514" s="1"/>
  <c r="J36" i="514" s="1"/>
  <c r="J39" i="514" s="1"/>
  <c r="J42" i="514" s="1"/>
  <c r="L22" i="514"/>
  <c r="L24" i="514" s="1"/>
  <c r="L30" i="514" s="1"/>
  <c r="L36" i="514" s="1"/>
  <c r="L39" i="514" s="1"/>
  <c r="L42" i="514" s="1"/>
  <c r="K22" i="514"/>
  <c r="K24" i="514" s="1"/>
  <c r="K30" i="514" s="1"/>
  <c r="K36" i="514" s="1"/>
  <c r="K39" i="514" s="1"/>
  <c r="K42" i="514" s="1"/>
  <c r="E14" i="576" l="1"/>
  <c r="D9" i="576"/>
  <c r="D14" i="576" s="1"/>
  <c r="C9" i="576"/>
  <c r="C14" i="576" s="1"/>
  <c r="R10" i="585"/>
  <c r="R12" i="585" s="1"/>
  <c r="R17" i="585" s="1"/>
  <c r="R22" i="585" s="1"/>
  <c r="R25" i="585" s="1"/>
  <c r="L10" i="585"/>
  <c r="L12" i="585" s="1"/>
  <c r="L17" i="585" s="1"/>
  <c r="L22" i="585" s="1"/>
  <c r="L25" i="585" s="1"/>
  <c r="K10" i="585"/>
  <c r="K12" i="585" s="1"/>
  <c r="K17" i="585" s="1"/>
  <c r="K22" i="585" s="1"/>
  <c r="K25" i="585" s="1"/>
  <c r="J10" i="585"/>
  <c r="J12" i="585" s="1"/>
  <c r="J17" i="585" s="1"/>
  <c r="J22" i="585" s="1"/>
  <c r="J25" i="585" s="1"/>
  <c r="I10" i="585"/>
  <c r="I12" i="585" s="1"/>
  <c r="I17" i="585" s="1"/>
  <c r="I22" i="585" s="1"/>
  <c r="I25" i="585" s="1"/>
  <c r="H10" i="585"/>
  <c r="H12" i="585" s="1"/>
  <c r="H17" i="585" s="1"/>
  <c r="H22" i="585" s="1"/>
  <c r="H25" i="585" s="1"/>
  <c r="G10" i="585"/>
  <c r="G12" i="585" s="1"/>
  <c r="F10" i="585"/>
  <c r="F12" i="585" s="1"/>
  <c r="F17" i="585" s="1"/>
  <c r="F22" i="585" s="1"/>
  <c r="F25" i="585" s="1"/>
  <c r="E10" i="585"/>
  <c r="E12" i="585" s="1"/>
  <c r="E17" i="585" s="1"/>
  <c r="E22" i="585" s="1"/>
  <c r="E25" i="585" s="1"/>
  <c r="D10" i="585"/>
  <c r="D12" i="585" s="1"/>
  <c r="D17" i="585" s="1"/>
  <c r="D22" i="585" s="1"/>
  <c r="D25" i="585" s="1"/>
  <c r="C10" i="585"/>
  <c r="C12" i="585" s="1"/>
  <c r="C17" i="585" s="1"/>
  <c r="C22" i="585" s="1"/>
  <c r="C25" i="585" s="1"/>
  <c r="C10" i="574"/>
  <c r="C12" i="574" s="1"/>
  <c r="C14" i="574" s="1"/>
  <c r="C17" i="574" s="1"/>
  <c r="C19" i="574" s="1"/>
  <c r="C21" i="574" s="1"/>
  <c r="C8" i="574"/>
  <c r="G22" i="585" l="1"/>
  <c r="G25" i="585" s="1"/>
  <c r="G17" i="585"/>
  <c r="L52" i="555" l="1"/>
  <c r="L54" i="555" s="1"/>
  <c r="L58" i="555" s="1"/>
  <c r="L63" i="555" s="1"/>
  <c r="L67" i="555" s="1"/>
  <c r="L69" i="555" s="1"/>
  <c r="L73" i="555" s="1"/>
  <c r="M52" i="555"/>
  <c r="M54" i="555" s="1"/>
  <c r="M58" i="555" s="1"/>
  <c r="M63" i="555" s="1"/>
  <c r="M67" i="555" s="1"/>
  <c r="M69" i="555" s="1"/>
  <c r="M73" i="555" s="1"/>
  <c r="N52" i="555"/>
  <c r="N54" i="555" s="1"/>
  <c r="N58" i="555" s="1"/>
  <c r="N63" i="555" s="1"/>
  <c r="N67" i="555" s="1"/>
  <c r="N69" i="555" s="1"/>
  <c r="N73" i="555" s="1"/>
  <c r="O52" i="555"/>
  <c r="O54" i="555" s="1"/>
  <c r="O58" i="555" s="1"/>
  <c r="O63" i="555" s="1"/>
  <c r="O67" i="555" s="1"/>
  <c r="O69" i="555" s="1"/>
  <c r="O73" i="555" s="1"/>
  <c r="P52" i="555"/>
  <c r="P54" i="555" s="1"/>
  <c r="P58" i="555" s="1"/>
  <c r="P63" i="555" s="1"/>
  <c r="P67" i="555" s="1"/>
  <c r="P69" i="555" s="1"/>
  <c r="P73" i="555" s="1"/>
  <c r="Q52" i="555"/>
  <c r="Q54" i="555" s="1"/>
  <c r="Q58" i="555" s="1"/>
  <c r="Q63" i="555" s="1"/>
  <c r="Q67" i="555" s="1"/>
  <c r="Q69" i="555" s="1"/>
  <c r="Q73" i="555" s="1"/>
  <c r="R52" i="555"/>
  <c r="R54" i="555" s="1"/>
  <c r="R58" i="555" s="1"/>
  <c r="R63" i="555" s="1"/>
  <c r="R67" i="555" s="1"/>
  <c r="R69" i="555" s="1"/>
  <c r="R73" i="555" s="1"/>
  <c r="S52" i="555"/>
  <c r="S54" i="555" s="1"/>
  <c r="S58" i="555" s="1"/>
  <c r="S63" i="555" s="1"/>
  <c r="S67" i="555" s="1"/>
  <c r="S69" i="555" s="1"/>
  <c r="S73" i="555" s="1"/>
  <c r="T52" i="555"/>
  <c r="T54" i="555" s="1"/>
  <c r="T58" i="555" s="1"/>
  <c r="T63" i="555" s="1"/>
  <c r="T67" i="555" s="1"/>
  <c r="T69" i="555" s="1"/>
  <c r="T73" i="555" s="1"/>
  <c r="U52" i="555"/>
  <c r="U54" i="555" s="1"/>
  <c r="U58" i="555" s="1"/>
  <c r="U63" i="555" s="1"/>
  <c r="U67" i="555" s="1"/>
  <c r="U69" i="555" s="1"/>
  <c r="U73" i="555" s="1"/>
  <c r="K52" i="555"/>
  <c r="K54" i="555" s="1"/>
  <c r="K58" i="555" s="1"/>
  <c r="K63" i="555" s="1"/>
  <c r="K67" i="555" s="1"/>
  <c r="K69" i="555" s="1"/>
  <c r="K73" i="555" s="1"/>
  <c r="J52" i="555"/>
  <c r="J54" i="555" s="1"/>
  <c r="J58" i="555" s="1"/>
  <c r="J63" i="555" s="1"/>
  <c r="J67" i="555" s="1"/>
  <c r="J69" i="555" s="1"/>
  <c r="J73" i="555" s="1"/>
  <c r="I52" i="555"/>
  <c r="I54" i="555" s="1"/>
  <c r="I58" i="555" s="1"/>
  <c r="I63" i="555" s="1"/>
  <c r="I67" i="555" s="1"/>
  <c r="I69" i="555" s="1"/>
  <c r="I73" i="555" s="1"/>
  <c r="H52" i="555"/>
  <c r="H54" i="555" s="1"/>
  <c r="H58" i="555" s="1"/>
  <c r="H63" i="555" s="1"/>
  <c r="H67" i="555" s="1"/>
  <c r="H69" i="555" s="1"/>
  <c r="H73" i="555" s="1"/>
  <c r="G52" i="555"/>
  <c r="G54" i="555" s="1"/>
  <c r="G58" i="555" s="1"/>
  <c r="G63" i="555" s="1"/>
  <c r="G67" i="555" s="1"/>
  <c r="G69" i="555" s="1"/>
  <c r="G73" i="555" s="1"/>
  <c r="F52" i="555"/>
  <c r="F54" i="555" s="1"/>
  <c r="F58" i="555" s="1"/>
  <c r="F63" i="555" s="1"/>
  <c r="F67" i="555" s="1"/>
  <c r="F69" i="555" s="1"/>
  <c r="F73" i="555" s="1"/>
  <c r="E52" i="555"/>
  <c r="E54" i="555" s="1"/>
  <c r="E58" i="555" s="1"/>
  <c r="E63" i="555" s="1"/>
  <c r="E67" i="555" s="1"/>
  <c r="E69" i="555" s="1"/>
  <c r="E73" i="555" s="1"/>
  <c r="D52" i="555"/>
  <c r="D54" i="555" s="1"/>
  <c r="D58" i="555" s="1"/>
  <c r="D63" i="555" s="1"/>
  <c r="D67" i="555" s="1"/>
  <c r="D69" i="555" s="1"/>
  <c r="D73" i="555" s="1"/>
  <c r="C52" i="555"/>
  <c r="C54" i="555" s="1"/>
  <c r="C58" i="555" s="1"/>
  <c r="C63" i="555" s="1"/>
  <c r="C67" i="555" s="1"/>
  <c r="C69" i="555" s="1"/>
  <c r="C73" i="555" s="1"/>
  <c r="X64" i="436" l="1"/>
  <c r="X68" i="436" s="1"/>
  <c r="X71" i="436" s="1"/>
  <c r="X81" i="436" s="1"/>
  <c r="X89" i="436" s="1"/>
  <c r="X96" i="436" s="1"/>
  <c r="X101" i="436" s="1"/>
  <c r="X110" i="436" s="1"/>
  <c r="C64" i="436"/>
  <c r="C68" i="436" s="1"/>
  <c r="C71" i="436" s="1"/>
  <c r="C81" i="436" s="1"/>
  <c r="C89" i="436" s="1"/>
  <c r="C96" i="436" s="1"/>
  <c r="C101" i="436" s="1"/>
  <c r="C110" i="436" s="1"/>
  <c r="F12" i="542" l="1"/>
  <c r="F16" i="542" s="1"/>
  <c r="F10" i="542"/>
  <c r="D10" i="542"/>
  <c r="D12" i="542" s="1"/>
  <c r="D16" i="542" s="1"/>
  <c r="K8" i="542"/>
  <c r="K10" i="542" s="1"/>
  <c r="K12" i="542" s="1"/>
  <c r="K16" i="542" s="1"/>
  <c r="J8" i="542"/>
  <c r="J10" i="542" s="1"/>
  <c r="J12" i="542" s="1"/>
  <c r="J16" i="542" s="1"/>
  <c r="I8" i="542"/>
  <c r="I10" i="542" s="1"/>
  <c r="I12" i="542" s="1"/>
  <c r="I16" i="542" s="1"/>
  <c r="H8" i="542"/>
  <c r="H10" i="542" s="1"/>
  <c r="H12" i="542" s="1"/>
  <c r="H16" i="542" s="1"/>
  <c r="G8" i="542"/>
  <c r="G10" i="542" s="1"/>
  <c r="G12" i="542" s="1"/>
  <c r="G16" i="542" s="1"/>
  <c r="E8" i="542"/>
  <c r="E10" i="542" s="1"/>
  <c r="E12" i="542" s="1"/>
  <c r="E16" i="542" s="1"/>
  <c r="L8" i="542"/>
  <c r="L10" i="542" s="1"/>
  <c r="L12" i="542" s="1"/>
  <c r="L16" i="542" s="1"/>
  <c r="C8" i="542"/>
  <c r="C10" i="542" s="1"/>
  <c r="C12" i="542" s="1"/>
  <c r="C16" i="542" s="1"/>
  <c r="D8" i="542"/>
  <c r="O12" i="580" l="1"/>
  <c r="O14" i="580" s="1"/>
  <c r="N12" i="580"/>
  <c r="N14" i="580" s="1"/>
  <c r="M12" i="580"/>
  <c r="M14" i="580" s="1"/>
  <c r="L12" i="580"/>
  <c r="L14" i="580" s="1"/>
  <c r="K12" i="580"/>
  <c r="K14" i="580" s="1"/>
  <c r="J12" i="580"/>
  <c r="J14" i="580" s="1"/>
  <c r="I12" i="580"/>
  <c r="I14" i="580" s="1"/>
  <c r="H12" i="580"/>
  <c r="H14" i="580" s="1"/>
  <c r="G12" i="580"/>
  <c r="G14" i="580" s="1"/>
  <c r="F12" i="580"/>
  <c r="F14" i="580" s="1"/>
  <c r="E12" i="580"/>
  <c r="E14" i="580" s="1"/>
  <c r="D12" i="580"/>
  <c r="D14" i="580" s="1"/>
  <c r="C12" i="580"/>
  <c r="C14" i="580" s="1"/>
  <c r="U106" i="547" l="1"/>
  <c r="U114" i="547" s="1"/>
  <c r="U116" i="547" s="1"/>
  <c r="U119" i="547" s="1"/>
  <c r="U122" i="547" s="1"/>
  <c r="U132" i="547" s="1"/>
  <c r="U140" i="547" s="1"/>
  <c r="R25" i="577" l="1"/>
  <c r="R38" i="577" s="1"/>
  <c r="R45" i="577" s="1"/>
  <c r="R66" i="577" s="1"/>
  <c r="R70" i="577" s="1"/>
  <c r="R91" i="577" s="1"/>
  <c r="R96" i="577" s="1"/>
  <c r="U25" i="577"/>
  <c r="U38" i="577" s="1"/>
  <c r="U45" i="577" s="1"/>
  <c r="U66" i="577" s="1"/>
  <c r="U70" i="577" s="1"/>
  <c r="U91" i="577" s="1"/>
  <c r="U96" i="577" s="1"/>
  <c r="Q25" i="577"/>
  <c r="Q38" i="577" s="1"/>
  <c r="Q45" i="577" s="1"/>
  <c r="Q66" i="577" s="1"/>
  <c r="Q70" i="577" s="1"/>
  <c r="Q91" i="577" s="1"/>
  <c r="Q96" i="577" s="1"/>
  <c r="P25" i="577"/>
  <c r="P38" i="577" s="1"/>
  <c r="P45" i="577" s="1"/>
  <c r="P66" i="577" s="1"/>
  <c r="P70" i="577" s="1"/>
  <c r="P91" i="577" s="1"/>
  <c r="P96" i="577" s="1"/>
  <c r="O25" i="577"/>
  <c r="O38" i="577" s="1"/>
  <c r="O45" i="577" s="1"/>
  <c r="O66" i="577" s="1"/>
  <c r="O70" i="577" s="1"/>
  <c r="O91" i="577" s="1"/>
  <c r="O96" i="577" s="1"/>
  <c r="N25" i="577"/>
  <c r="N38" i="577" s="1"/>
  <c r="N45" i="577" s="1"/>
  <c r="N66" i="577" s="1"/>
  <c r="N70" i="577" s="1"/>
  <c r="N91" i="577" s="1"/>
  <c r="N96" i="577" s="1"/>
  <c r="L25" i="577"/>
  <c r="L38" i="577" s="1"/>
  <c r="L45" i="577" s="1"/>
  <c r="L66" i="577" s="1"/>
  <c r="L70" i="577" s="1"/>
  <c r="L91" i="577" s="1"/>
  <c r="L96" i="577" s="1"/>
  <c r="K25" i="577"/>
  <c r="K38" i="577" s="1"/>
  <c r="K45" i="577" s="1"/>
  <c r="K66" i="577" s="1"/>
  <c r="K70" i="577" s="1"/>
  <c r="K91" i="577" s="1"/>
  <c r="K96" i="577" s="1"/>
  <c r="M10" i="577" l="1"/>
  <c r="M25" i="577" s="1"/>
  <c r="M38" i="577" s="1"/>
  <c r="M45" i="577" s="1"/>
  <c r="M66" i="577" s="1"/>
  <c r="M70" i="577" s="1"/>
  <c r="M91" i="577" s="1"/>
  <c r="M96" i="577" s="1"/>
  <c r="J10" i="577"/>
  <c r="J25" i="577" s="1"/>
  <c r="J38" i="577" s="1"/>
  <c r="J45" i="577" s="1"/>
  <c r="J66" i="577" s="1"/>
  <c r="J70" i="577" s="1"/>
  <c r="J91" i="577" s="1"/>
  <c r="J96" i="577" s="1"/>
  <c r="I10" i="577"/>
  <c r="I25" i="577" s="1"/>
  <c r="I38" i="577" s="1"/>
  <c r="I45" i="577" s="1"/>
  <c r="I66" i="577" s="1"/>
  <c r="I70" i="577" s="1"/>
  <c r="I91" i="577" s="1"/>
  <c r="I96" i="577" s="1"/>
  <c r="H10" i="577"/>
  <c r="H25" i="577" s="1"/>
  <c r="H38" i="577" s="1"/>
  <c r="H45" i="577" s="1"/>
  <c r="H66" i="577" s="1"/>
  <c r="H70" i="577" s="1"/>
  <c r="H91" i="577" s="1"/>
  <c r="H96" i="577" s="1"/>
  <c r="G10" i="577"/>
  <c r="G25" i="577" s="1"/>
  <c r="G38" i="577" s="1"/>
  <c r="G45" i="577" s="1"/>
  <c r="G66" i="577" s="1"/>
  <c r="G70" i="577" s="1"/>
  <c r="G91" i="577" s="1"/>
  <c r="G96" i="577" s="1"/>
  <c r="F10" i="577"/>
  <c r="F25" i="577" s="1"/>
  <c r="F38" i="577" s="1"/>
  <c r="F45" i="577" s="1"/>
  <c r="F66" i="577" s="1"/>
  <c r="F70" i="577" s="1"/>
  <c r="F91" i="577" s="1"/>
  <c r="F96" i="577" s="1"/>
  <c r="E10" i="577"/>
  <c r="E25" i="577" s="1"/>
  <c r="E38" i="577" s="1"/>
  <c r="E45" i="577" s="1"/>
  <c r="E66" i="577" s="1"/>
  <c r="E70" i="577" s="1"/>
  <c r="E91" i="577" s="1"/>
  <c r="E96" i="577" s="1"/>
  <c r="D10" i="577"/>
  <c r="D25" i="577" s="1"/>
  <c r="D38" i="577" s="1"/>
  <c r="D45" i="577" s="1"/>
  <c r="D66" i="577" s="1"/>
  <c r="D70" i="577" s="1"/>
  <c r="D91" i="577" s="1"/>
  <c r="D96" i="577" s="1"/>
  <c r="C10" i="577"/>
  <c r="C25" i="577" s="1"/>
  <c r="C38" i="577" s="1"/>
  <c r="C45" i="577" s="1"/>
  <c r="C66" i="577" s="1"/>
  <c r="C70" i="577" s="1"/>
  <c r="C91" i="577" s="1"/>
  <c r="C96" i="577" s="1"/>
  <c r="O63" i="479" l="1"/>
  <c r="O76" i="479" s="1"/>
  <c r="O85" i="479" s="1"/>
  <c r="O87" i="479" s="1"/>
  <c r="O89" i="479" s="1"/>
  <c r="O91" i="479" s="1"/>
  <c r="O93" i="479" s="1"/>
  <c r="O99" i="479" s="1"/>
  <c r="N30" i="437" l="1"/>
  <c r="N32" i="437" s="1"/>
  <c r="N36" i="437" s="1"/>
  <c r="N38" i="437" s="1"/>
  <c r="N43" i="437" l="1"/>
  <c r="N46" i="437" s="1"/>
  <c r="N49" i="437" s="1"/>
  <c r="N26" i="443" l="1"/>
  <c r="N35" i="443" s="1"/>
  <c r="N39" i="443" s="1"/>
  <c r="K23" i="561" l="1"/>
  <c r="K25" i="561" s="1"/>
  <c r="K27" i="561" s="1"/>
  <c r="K29" i="561" s="1"/>
  <c r="K33" i="561" s="1"/>
  <c r="K36" i="561" s="1"/>
  <c r="K39" i="561" s="1"/>
  <c r="I23" i="561"/>
  <c r="I25" i="561" s="1"/>
  <c r="I27" i="561" s="1"/>
  <c r="I29" i="561" s="1"/>
  <c r="I33" i="561" s="1"/>
  <c r="I36" i="561" s="1"/>
  <c r="I39" i="561" s="1"/>
  <c r="H23" i="561"/>
  <c r="H25" i="561" s="1"/>
  <c r="H27" i="561" s="1"/>
  <c r="H29" i="561" s="1"/>
  <c r="H33" i="561" s="1"/>
  <c r="H36" i="561" s="1"/>
  <c r="H39" i="561" s="1"/>
  <c r="G25" i="561"/>
  <c r="G27" i="561" s="1"/>
  <c r="G29" i="561" s="1"/>
  <c r="G33" i="561" s="1"/>
  <c r="G36" i="561" s="1"/>
  <c r="G39" i="561" s="1"/>
  <c r="F23" i="561"/>
  <c r="F25" i="561" s="1"/>
  <c r="F27" i="561" s="1"/>
  <c r="F29" i="561" s="1"/>
  <c r="F33" i="561" s="1"/>
  <c r="F36" i="561" s="1"/>
  <c r="F39" i="561" s="1"/>
  <c r="E23" i="561"/>
  <c r="E25" i="561" s="1"/>
  <c r="E27" i="561" s="1"/>
  <c r="E29" i="561" s="1"/>
  <c r="E33" i="561" s="1"/>
  <c r="E36" i="561" s="1"/>
  <c r="E39" i="561" s="1"/>
  <c r="D23" i="561"/>
  <c r="D25" i="561" s="1"/>
  <c r="D27" i="561" s="1"/>
  <c r="D29" i="561" s="1"/>
  <c r="D33" i="561" s="1"/>
  <c r="D36" i="561" s="1"/>
  <c r="D39" i="561" s="1"/>
  <c r="C23" i="561"/>
  <c r="C25" i="561" s="1"/>
  <c r="C27" i="561" s="1"/>
  <c r="C29" i="561" s="1"/>
  <c r="C33" i="561" s="1"/>
  <c r="C36" i="561" s="1"/>
  <c r="C39" i="561" s="1"/>
  <c r="M23" i="561"/>
  <c r="M25" i="561" s="1"/>
  <c r="M27" i="561" s="1"/>
  <c r="M29" i="561" s="1"/>
  <c r="M33" i="561" s="1"/>
  <c r="M36" i="561" s="1"/>
  <c r="M39" i="561" s="1"/>
  <c r="J23" i="561"/>
  <c r="J25" i="561" s="1"/>
  <c r="J27" i="561" s="1"/>
  <c r="J29" i="561" s="1"/>
  <c r="J33" i="561" s="1"/>
  <c r="J36" i="561" s="1"/>
  <c r="J39" i="561" s="1"/>
  <c r="AY60" i="530" l="1"/>
  <c r="AY70" i="530" s="1"/>
  <c r="AY83" i="530" s="1"/>
  <c r="AY94" i="530" s="1"/>
  <c r="AY96" i="530" s="1"/>
  <c r="AY100" i="530" s="1"/>
  <c r="AY102" i="530" s="1"/>
  <c r="AY106" i="530" s="1"/>
  <c r="I13" i="538" l="1"/>
  <c r="I23" i="538" s="1"/>
  <c r="I25" i="538" s="1"/>
  <c r="I31" i="538" s="1"/>
  <c r="I36" i="538" s="1"/>
  <c r="I39" i="538" s="1"/>
  <c r="I41" i="538" s="1"/>
  <c r="H13" i="538"/>
  <c r="H23" i="538" s="1"/>
  <c r="H25" i="538" s="1"/>
  <c r="H31" i="538" s="1"/>
  <c r="H36" i="538" s="1"/>
  <c r="H39" i="538" s="1"/>
  <c r="H41" i="538" s="1"/>
  <c r="G13" i="538"/>
  <c r="G23" i="538" s="1"/>
  <c r="G25" i="538" s="1"/>
  <c r="G31" i="538" s="1"/>
  <c r="G36" i="538" s="1"/>
  <c r="G39" i="538" s="1"/>
  <c r="G41" i="538" s="1"/>
  <c r="K13" i="538"/>
  <c r="K23" i="538" s="1"/>
  <c r="K25" i="538" s="1"/>
  <c r="K31" i="538" s="1"/>
  <c r="K36" i="538" s="1"/>
  <c r="K39" i="538" s="1"/>
  <c r="K41" i="538" s="1"/>
  <c r="D64" i="436" l="1"/>
  <c r="D68" i="436" s="1"/>
  <c r="D71" i="436" s="1"/>
  <c r="D81" i="436" s="1"/>
  <c r="D89" i="436" s="1"/>
  <c r="D96" i="436" s="1"/>
  <c r="D101" i="436" s="1"/>
  <c r="D110" i="436" s="1"/>
  <c r="U64" i="436"/>
  <c r="U68" i="436" s="1"/>
  <c r="U71" i="436" s="1"/>
  <c r="U81" i="436" s="1"/>
  <c r="U89" i="436" s="1"/>
  <c r="U96" i="436" s="1"/>
  <c r="U101" i="436" s="1"/>
  <c r="U110" i="436" s="1"/>
  <c r="T64" i="436"/>
  <c r="T68" i="436" s="1"/>
  <c r="T71" i="436" s="1"/>
  <c r="T81" i="436" s="1"/>
  <c r="T89" i="436" s="1"/>
  <c r="T96" i="436" s="1"/>
  <c r="T101" i="436" s="1"/>
  <c r="T110" i="436" s="1"/>
  <c r="S64" i="436"/>
  <c r="S68" i="436" s="1"/>
  <c r="S71" i="436" s="1"/>
  <c r="S81" i="436" s="1"/>
  <c r="S89" i="436" s="1"/>
  <c r="S96" i="436" s="1"/>
  <c r="S101" i="436" s="1"/>
  <c r="S110" i="436" s="1"/>
  <c r="R64" i="436"/>
  <c r="R68" i="436" s="1"/>
  <c r="R71" i="436" s="1"/>
  <c r="R81" i="436" s="1"/>
  <c r="R89" i="436" s="1"/>
  <c r="R96" i="436" s="1"/>
  <c r="R101" i="436" s="1"/>
  <c r="R110" i="436" s="1"/>
  <c r="Q64" i="436"/>
  <c r="Q68" i="436" s="1"/>
  <c r="Q71" i="436" s="1"/>
  <c r="Q81" i="436" s="1"/>
  <c r="Q89" i="436" s="1"/>
  <c r="Q96" i="436" s="1"/>
  <c r="Q101" i="436" s="1"/>
  <c r="Q110" i="436" s="1"/>
  <c r="P64" i="436"/>
  <c r="P68" i="436" s="1"/>
  <c r="P71" i="436" s="1"/>
  <c r="P81" i="436" s="1"/>
  <c r="P89" i="436" s="1"/>
  <c r="P96" i="436" s="1"/>
  <c r="P101" i="436" s="1"/>
  <c r="P110" i="436" s="1"/>
  <c r="O64" i="436"/>
  <c r="O68" i="436" s="1"/>
  <c r="O71" i="436" s="1"/>
  <c r="O81" i="436" s="1"/>
  <c r="O89" i="436" s="1"/>
  <c r="O96" i="436" s="1"/>
  <c r="O101" i="436" s="1"/>
  <c r="O110" i="436" s="1"/>
  <c r="N64" i="436"/>
  <c r="N68" i="436" s="1"/>
  <c r="N71" i="436" s="1"/>
  <c r="N81" i="436" s="1"/>
  <c r="N89" i="436" s="1"/>
  <c r="N96" i="436" s="1"/>
  <c r="N101" i="436" s="1"/>
  <c r="N110" i="436" s="1"/>
  <c r="M64" i="436"/>
  <c r="M68" i="436" s="1"/>
  <c r="M71" i="436" s="1"/>
  <c r="M81" i="436" s="1"/>
  <c r="M89" i="436" s="1"/>
  <c r="M96" i="436" s="1"/>
  <c r="M101" i="436" s="1"/>
  <c r="M110" i="436" s="1"/>
  <c r="L64" i="436"/>
  <c r="L68" i="436" s="1"/>
  <c r="L71" i="436" s="1"/>
  <c r="L81" i="436" s="1"/>
  <c r="L89" i="436" s="1"/>
  <c r="L96" i="436" s="1"/>
  <c r="L101" i="436" s="1"/>
  <c r="L110" i="436" s="1"/>
  <c r="K64" i="436"/>
  <c r="K68" i="436" s="1"/>
  <c r="K71" i="436" s="1"/>
  <c r="K81" i="436" s="1"/>
  <c r="K89" i="436" s="1"/>
  <c r="K96" i="436" s="1"/>
  <c r="K101" i="436" s="1"/>
  <c r="K110" i="436" s="1"/>
  <c r="J64" i="436"/>
  <c r="J68" i="436" s="1"/>
  <c r="J71" i="436" s="1"/>
  <c r="J81" i="436" s="1"/>
  <c r="J89" i="436" s="1"/>
  <c r="J96" i="436" s="1"/>
  <c r="J101" i="436" s="1"/>
  <c r="J110" i="436" s="1"/>
  <c r="I64" i="436"/>
  <c r="I68" i="436" s="1"/>
  <c r="I71" i="436" s="1"/>
  <c r="I81" i="436" s="1"/>
  <c r="I89" i="436" s="1"/>
  <c r="I96" i="436" s="1"/>
  <c r="I101" i="436" s="1"/>
  <c r="I110" i="436" s="1"/>
  <c r="H64" i="436"/>
  <c r="H68" i="436" s="1"/>
  <c r="H71" i="436" s="1"/>
  <c r="H81" i="436" s="1"/>
  <c r="H89" i="436" s="1"/>
  <c r="H96" i="436" s="1"/>
  <c r="H101" i="436" s="1"/>
  <c r="H110" i="436" s="1"/>
  <c r="G64" i="436"/>
  <c r="G68" i="436" s="1"/>
  <c r="G71" i="436" s="1"/>
  <c r="G81" i="436" s="1"/>
  <c r="G89" i="436" s="1"/>
  <c r="G96" i="436" s="1"/>
  <c r="G101" i="436" s="1"/>
  <c r="G110" i="436" s="1"/>
  <c r="F64" i="436"/>
  <c r="F68" i="436" s="1"/>
  <c r="F71" i="436" s="1"/>
  <c r="F81" i="436" s="1"/>
  <c r="F89" i="436" s="1"/>
  <c r="F96" i="436" s="1"/>
  <c r="F101" i="436" s="1"/>
  <c r="F110" i="436" s="1"/>
  <c r="E64" i="436"/>
  <c r="E68" i="436" s="1"/>
  <c r="E71" i="436" s="1"/>
  <c r="E81" i="436" s="1"/>
  <c r="E89" i="436" s="1"/>
  <c r="E96" i="436" s="1"/>
  <c r="E101" i="436" s="1"/>
  <c r="E110" i="436" s="1"/>
  <c r="BQ6" i="466" l="1"/>
  <c r="BO6" i="466"/>
  <c r="BQ88" i="466" l="1"/>
  <c r="BQ96" i="466" s="1"/>
  <c r="BQ99" i="466" s="1"/>
  <c r="BQ106" i="466" s="1"/>
  <c r="BQ116" i="466" s="1"/>
  <c r="BQ122" i="466" s="1"/>
  <c r="BQ148" i="466" s="1"/>
  <c r="BQ151" i="466" s="1"/>
  <c r="BP88" i="466"/>
  <c r="BP96" i="466" s="1"/>
  <c r="BP99" i="466" s="1"/>
  <c r="BP106" i="466" s="1"/>
  <c r="BP116" i="466" s="1"/>
  <c r="BP122" i="466" s="1"/>
  <c r="BP148" i="466" s="1"/>
  <c r="BP151" i="466" s="1"/>
  <c r="BO88" i="466"/>
  <c r="BO96" i="466" s="1"/>
  <c r="BO99" i="466" s="1"/>
  <c r="BO106" i="466" s="1"/>
  <c r="BO116" i="466" s="1"/>
  <c r="BO122" i="466" s="1"/>
  <c r="BO148" i="466" s="1"/>
  <c r="BO151" i="466" s="1"/>
  <c r="N39" i="465"/>
  <c r="N41" i="465" s="1"/>
  <c r="N43" i="465" s="1"/>
  <c r="N47" i="465" s="1"/>
  <c r="N49" i="465" s="1"/>
  <c r="N51" i="465" s="1"/>
  <c r="N60" i="465" s="1"/>
  <c r="N63" i="465" s="1"/>
  <c r="H44" i="399"/>
  <c r="H46" i="399" s="1"/>
  <c r="H49" i="399" s="1"/>
  <c r="H54" i="399" s="1"/>
  <c r="H57" i="399" s="1"/>
  <c r="H59" i="399" s="1"/>
  <c r="H61" i="399" s="1"/>
  <c r="H63" i="399" s="1"/>
  <c r="T68" i="547" l="1"/>
  <c r="T106" i="547" s="1"/>
  <c r="T114" i="547" s="1"/>
  <c r="T116" i="547" s="1"/>
  <c r="T119" i="547" s="1"/>
  <c r="T122" i="547" s="1"/>
  <c r="T132" i="547" s="1"/>
  <c r="T140" i="547" s="1"/>
  <c r="W68" i="547"/>
  <c r="W106" i="547" s="1"/>
  <c r="W114" i="547" s="1"/>
  <c r="W116" i="547" s="1"/>
  <c r="W119" i="547" s="1"/>
  <c r="W122" i="547" s="1"/>
  <c r="W132" i="547" s="1"/>
  <c r="W140" i="547" s="1"/>
  <c r="S68" i="547"/>
  <c r="S106" i="547" s="1"/>
  <c r="S114" i="547" s="1"/>
  <c r="S116" i="547" s="1"/>
  <c r="S119" i="547" s="1"/>
  <c r="S122" i="547" s="1"/>
  <c r="S132" i="547" s="1"/>
  <c r="S140" i="547" s="1"/>
  <c r="R68" i="547"/>
  <c r="R106" i="547" s="1"/>
  <c r="R114" i="547" s="1"/>
  <c r="R116" i="547" s="1"/>
  <c r="R119" i="547" s="1"/>
  <c r="R122" i="547" s="1"/>
  <c r="R132" i="547" s="1"/>
  <c r="R140" i="547" s="1"/>
  <c r="Q68" i="547"/>
  <c r="Q106" i="547" s="1"/>
  <c r="Q114" i="547" s="1"/>
  <c r="Q116" i="547" s="1"/>
  <c r="Q119" i="547" s="1"/>
  <c r="Q122" i="547" s="1"/>
  <c r="Q132" i="547" s="1"/>
  <c r="Q140" i="547" s="1"/>
  <c r="P68" i="547"/>
  <c r="P106" i="547" s="1"/>
  <c r="P114" i="547" s="1"/>
  <c r="P116" i="547" s="1"/>
  <c r="P119" i="547" s="1"/>
  <c r="P122" i="547" s="1"/>
  <c r="P132" i="547" s="1"/>
  <c r="P140" i="547" s="1"/>
  <c r="O68" i="547"/>
  <c r="O106" i="547" s="1"/>
  <c r="O114" i="547" s="1"/>
  <c r="O116" i="547" s="1"/>
  <c r="O119" i="547" s="1"/>
  <c r="O122" i="547" s="1"/>
  <c r="O132" i="547" s="1"/>
  <c r="O140" i="547" s="1"/>
  <c r="M12" i="552"/>
  <c r="J21" i="513" l="1"/>
  <c r="J23" i="513" s="1"/>
  <c r="J25" i="513" s="1"/>
  <c r="J28" i="513" s="1"/>
  <c r="J32" i="513" s="1"/>
  <c r="J35" i="513" s="1"/>
  <c r="J37" i="513" s="1"/>
  <c r="J44" i="513" s="1"/>
  <c r="I21" i="513"/>
  <c r="I23" i="513" s="1"/>
  <c r="I25" i="513" s="1"/>
  <c r="I28" i="513" s="1"/>
  <c r="I32" i="513" s="1"/>
  <c r="I35" i="513" s="1"/>
  <c r="I37" i="513" s="1"/>
  <c r="I44" i="513" s="1"/>
  <c r="H11" i="557" l="1"/>
  <c r="H13" i="557" s="1"/>
  <c r="H15" i="557" s="1"/>
  <c r="H17" i="557" s="1"/>
  <c r="H19" i="557" s="1"/>
  <c r="H21" i="557" s="1"/>
  <c r="H23" i="557" s="1"/>
  <c r="H26" i="557" s="1"/>
  <c r="G11" i="557"/>
  <c r="G13" i="557" s="1"/>
  <c r="G15" i="557" s="1"/>
  <c r="G17" i="557" s="1"/>
  <c r="G19" i="557" s="1"/>
  <c r="G21" i="557" s="1"/>
  <c r="G23" i="557" s="1"/>
  <c r="G26" i="557" s="1"/>
  <c r="F11" i="557"/>
  <c r="F13" i="557" s="1"/>
  <c r="F15" i="557" s="1"/>
  <c r="F17" i="557" s="1"/>
  <c r="F19" i="557" s="1"/>
  <c r="F21" i="557" s="1"/>
  <c r="F23" i="557" s="1"/>
  <c r="F26" i="557" s="1"/>
  <c r="E11" i="557"/>
  <c r="E13" i="557" s="1"/>
  <c r="E15" i="557" s="1"/>
  <c r="E17" i="557" s="1"/>
  <c r="E19" i="557" s="1"/>
  <c r="E21" i="557" s="1"/>
  <c r="E23" i="557" s="1"/>
  <c r="E26" i="557" s="1"/>
  <c r="D11" i="557"/>
  <c r="D13" i="557" s="1"/>
  <c r="D15" i="557" s="1"/>
  <c r="D17" i="557" s="1"/>
  <c r="D19" i="557" s="1"/>
  <c r="D21" i="557" s="1"/>
  <c r="D23" i="557" s="1"/>
  <c r="D26" i="557" s="1"/>
  <c r="C11" i="557"/>
  <c r="C13" i="557" s="1"/>
  <c r="C15" i="557" s="1"/>
  <c r="C17" i="557" s="1"/>
  <c r="C19" i="557" s="1"/>
  <c r="C21" i="557" s="1"/>
  <c r="C23" i="557" s="1"/>
  <c r="C26" i="557" s="1"/>
  <c r="F9" i="559" l="1"/>
  <c r="F11" i="559" s="1"/>
  <c r="F16" i="559" s="1"/>
  <c r="E9" i="559"/>
  <c r="E11" i="559" s="1"/>
  <c r="E16" i="559" s="1"/>
  <c r="D9" i="559"/>
  <c r="D11" i="559" s="1"/>
  <c r="D16" i="559" s="1"/>
  <c r="C9" i="559"/>
  <c r="C11" i="559" s="1"/>
  <c r="C16" i="559" s="1"/>
  <c r="M29" i="575" l="1"/>
  <c r="I29" i="575"/>
  <c r="F29" i="575"/>
  <c r="L10" i="575"/>
  <c r="L12" i="575" s="1"/>
  <c r="L14" i="575" s="1"/>
  <c r="L16" i="575" s="1"/>
  <c r="L18" i="575" s="1"/>
  <c r="L20" i="575" s="1"/>
  <c r="L22" i="575" s="1"/>
  <c r="L24" i="575" s="1"/>
  <c r="K10" i="575"/>
  <c r="K12" i="575" s="1"/>
  <c r="K14" i="575" s="1"/>
  <c r="K16" i="575" s="1"/>
  <c r="K18" i="575" s="1"/>
  <c r="K20" i="575" s="1"/>
  <c r="K22" i="575" s="1"/>
  <c r="K24" i="575" s="1"/>
  <c r="J10" i="575"/>
  <c r="J12" i="575" s="1"/>
  <c r="J14" i="575" s="1"/>
  <c r="J16" i="575" s="1"/>
  <c r="J18" i="575" s="1"/>
  <c r="J20" i="575" s="1"/>
  <c r="J22" i="575" s="1"/>
  <c r="J24" i="575" s="1"/>
  <c r="I10" i="575"/>
  <c r="I12" i="575" s="1"/>
  <c r="I14" i="575" s="1"/>
  <c r="I16" i="575" s="1"/>
  <c r="I18" i="575" s="1"/>
  <c r="I20" i="575" s="1"/>
  <c r="I22" i="575" s="1"/>
  <c r="I24" i="575" s="1"/>
  <c r="H10" i="575"/>
  <c r="H12" i="575" s="1"/>
  <c r="H14" i="575" s="1"/>
  <c r="H16" i="575" s="1"/>
  <c r="H18" i="575" s="1"/>
  <c r="H20" i="575" s="1"/>
  <c r="H22" i="575" s="1"/>
  <c r="H24" i="575" s="1"/>
  <c r="G10" i="575"/>
  <c r="G12" i="575" s="1"/>
  <c r="G14" i="575" s="1"/>
  <c r="G16" i="575" s="1"/>
  <c r="G18" i="575" s="1"/>
  <c r="G20" i="575" s="1"/>
  <c r="G22" i="575" s="1"/>
  <c r="G24" i="575" s="1"/>
  <c r="F10" i="575"/>
  <c r="F12" i="575" s="1"/>
  <c r="F14" i="575" s="1"/>
  <c r="F16" i="575" s="1"/>
  <c r="F18" i="575" s="1"/>
  <c r="F20" i="575" s="1"/>
  <c r="F22" i="575" s="1"/>
  <c r="F24" i="575" s="1"/>
  <c r="E10" i="575"/>
  <c r="E12" i="575" s="1"/>
  <c r="E14" i="575" s="1"/>
  <c r="E16" i="575" s="1"/>
  <c r="E18" i="575" s="1"/>
  <c r="E20" i="575" s="1"/>
  <c r="E22" i="575" s="1"/>
  <c r="E24" i="575" s="1"/>
  <c r="D10" i="575"/>
  <c r="D12" i="575" s="1"/>
  <c r="D14" i="575" s="1"/>
  <c r="D16" i="575" s="1"/>
  <c r="D18" i="575" s="1"/>
  <c r="D20" i="575" s="1"/>
  <c r="D22" i="575" s="1"/>
  <c r="D24" i="575" s="1"/>
  <c r="C10" i="575"/>
  <c r="C12" i="575" s="1"/>
  <c r="C14" i="575" s="1"/>
  <c r="C16" i="575" s="1"/>
  <c r="C18" i="575" s="1"/>
  <c r="C20" i="575" s="1"/>
  <c r="C22" i="575" s="1"/>
  <c r="C24" i="575" s="1"/>
  <c r="M11" i="553"/>
  <c r="M13" i="553" s="1"/>
  <c r="M15" i="553" s="1"/>
  <c r="M17" i="553" s="1"/>
  <c r="M19" i="553" s="1"/>
  <c r="M21" i="553" s="1"/>
  <c r="M23" i="553" s="1"/>
  <c r="M25" i="553" s="1"/>
  <c r="L11" i="553"/>
  <c r="L13" i="553" s="1"/>
  <c r="L15" i="553" s="1"/>
  <c r="L17" i="553" s="1"/>
  <c r="L19" i="553" s="1"/>
  <c r="L21" i="553" s="1"/>
  <c r="L23" i="553" s="1"/>
  <c r="L25" i="553" s="1"/>
  <c r="K11" i="553"/>
  <c r="K13" i="553" s="1"/>
  <c r="K15" i="553" s="1"/>
  <c r="K17" i="553" s="1"/>
  <c r="K19" i="553" s="1"/>
  <c r="K21" i="553" s="1"/>
  <c r="K23" i="553" s="1"/>
  <c r="K25" i="553" s="1"/>
  <c r="J11" i="553"/>
  <c r="J13" i="553" s="1"/>
  <c r="J15" i="553" s="1"/>
  <c r="J17" i="553" s="1"/>
  <c r="J19" i="553" s="1"/>
  <c r="J21" i="553" s="1"/>
  <c r="J23" i="553" s="1"/>
  <c r="J25" i="553" s="1"/>
  <c r="I11" i="553"/>
  <c r="I13" i="553" s="1"/>
  <c r="I15" i="553" s="1"/>
  <c r="I17" i="553" s="1"/>
  <c r="I19" i="553" s="1"/>
  <c r="I21" i="553" s="1"/>
  <c r="I23" i="553" s="1"/>
  <c r="I25" i="553" s="1"/>
  <c r="H11" i="553"/>
  <c r="H13" i="553" s="1"/>
  <c r="H15" i="553" s="1"/>
  <c r="H17" i="553" s="1"/>
  <c r="H19" i="553" s="1"/>
  <c r="H21" i="553" s="1"/>
  <c r="H23" i="553" s="1"/>
  <c r="H25" i="553" s="1"/>
  <c r="G11" i="553"/>
  <c r="G13" i="553" s="1"/>
  <c r="G15" i="553" s="1"/>
  <c r="G17" i="553" s="1"/>
  <c r="G19" i="553" s="1"/>
  <c r="G21" i="553" s="1"/>
  <c r="G23" i="553" s="1"/>
  <c r="G25" i="553" s="1"/>
  <c r="F11" i="553"/>
  <c r="F13" i="553" s="1"/>
  <c r="F15" i="553" s="1"/>
  <c r="F17" i="553" s="1"/>
  <c r="F19" i="553" s="1"/>
  <c r="F21" i="553" s="1"/>
  <c r="F23" i="553" s="1"/>
  <c r="F25" i="553" s="1"/>
  <c r="E11" i="553"/>
  <c r="E13" i="553" s="1"/>
  <c r="E15" i="553" s="1"/>
  <c r="E17" i="553" s="1"/>
  <c r="E19" i="553" s="1"/>
  <c r="E21" i="553" s="1"/>
  <c r="E23" i="553" s="1"/>
  <c r="E25" i="553" s="1"/>
  <c r="D11" i="553"/>
  <c r="D13" i="553" s="1"/>
  <c r="D15" i="553" s="1"/>
  <c r="D17" i="553" s="1"/>
  <c r="D19" i="553" s="1"/>
  <c r="D21" i="553" s="1"/>
  <c r="D23" i="553" s="1"/>
  <c r="D25" i="553" s="1"/>
  <c r="C11" i="553"/>
  <c r="C13" i="553" s="1"/>
  <c r="C15" i="553" s="1"/>
  <c r="C17" i="553" s="1"/>
  <c r="C19" i="553" s="1"/>
  <c r="C21" i="553" s="1"/>
  <c r="C23" i="553" s="1"/>
  <c r="C25" i="553" s="1"/>
  <c r="D18" i="576"/>
  <c r="C18" i="576"/>
  <c r="F18" i="559"/>
  <c r="E18" i="559"/>
  <c r="D18" i="559"/>
  <c r="C18" i="559"/>
  <c r="M31" i="553"/>
  <c r="L31" i="553"/>
  <c r="K31" i="553"/>
  <c r="J31" i="553"/>
  <c r="I31" i="553"/>
  <c r="H31" i="553"/>
  <c r="G31" i="553"/>
  <c r="F31" i="553"/>
  <c r="E31" i="553"/>
  <c r="D31" i="553"/>
  <c r="C31" i="553"/>
  <c r="J29" i="575" l="1"/>
  <c r="C29" i="575"/>
  <c r="G29" i="575"/>
  <c r="K29" i="575"/>
  <c r="D29" i="575"/>
  <c r="H29" i="575"/>
  <c r="L29" i="575"/>
  <c r="E29" i="575"/>
  <c r="O24" i="518" l="1"/>
  <c r="C9" i="540" l="1"/>
  <c r="C11" i="540" s="1"/>
  <c r="C13" i="540" s="1"/>
  <c r="C15" i="540" s="1"/>
  <c r="C17" i="540" s="1"/>
  <c r="C19" i="540" s="1"/>
  <c r="C21" i="540" s="1"/>
  <c r="D8" i="569" l="1"/>
  <c r="D10" i="569" s="1"/>
  <c r="D12" i="569" s="1"/>
  <c r="D14" i="569" s="1"/>
  <c r="D16" i="569" s="1"/>
  <c r="D18" i="569" s="1"/>
  <c r="D21" i="569" s="1"/>
  <c r="D23" i="569" s="1"/>
  <c r="C8" i="569"/>
  <c r="C10" i="569" s="1"/>
  <c r="C12" i="569" s="1"/>
  <c r="C14" i="569" s="1"/>
  <c r="C16" i="569" s="1"/>
  <c r="C18" i="569" l="1"/>
  <c r="C21" i="569" s="1"/>
  <c r="C23" i="569" s="1"/>
  <c r="N15" i="535"/>
  <c r="L15" i="535"/>
  <c r="K15" i="535"/>
  <c r="J15" i="535"/>
  <c r="I15" i="535"/>
  <c r="H15" i="535"/>
  <c r="G15" i="535"/>
  <c r="F15" i="535"/>
  <c r="E15" i="535"/>
  <c r="D15" i="535"/>
  <c r="C15" i="535"/>
  <c r="F17" i="535" l="1"/>
  <c r="F29" i="535" s="1"/>
  <c r="F33" i="535" s="1"/>
  <c r="F38" i="535" s="1"/>
  <c r="J17" i="535"/>
  <c r="J29" i="535" s="1"/>
  <c r="J33" i="535" s="1"/>
  <c r="J38" i="535" s="1"/>
  <c r="C17" i="535"/>
  <c r="C29" i="535" s="1"/>
  <c r="C33" i="535" s="1"/>
  <c r="C38" i="535" s="1"/>
  <c r="G17" i="535"/>
  <c r="G29" i="535" s="1"/>
  <c r="G33" i="535" s="1"/>
  <c r="G38" i="535" s="1"/>
  <c r="K17" i="535"/>
  <c r="K29" i="535" s="1"/>
  <c r="K33" i="535" s="1"/>
  <c r="K38" i="535" s="1"/>
  <c r="D17" i="535"/>
  <c r="D29" i="535" s="1"/>
  <c r="D33" i="535" s="1"/>
  <c r="D38" i="535" s="1"/>
  <c r="H17" i="535"/>
  <c r="H29" i="535" s="1"/>
  <c r="H33" i="535" s="1"/>
  <c r="H38" i="535" s="1"/>
  <c r="L17" i="535"/>
  <c r="L29" i="535" s="1"/>
  <c r="L33" i="535" s="1"/>
  <c r="L38" i="535" s="1"/>
  <c r="E17" i="535"/>
  <c r="E29" i="535" s="1"/>
  <c r="E33" i="535" s="1"/>
  <c r="E38" i="535" s="1"/>
  <c r="I17" i="535"/>
  <c r="I29" i="535" s="1"/>
  <c r="I33" i="535" s="1"/>
  <c r="I38" i="535" s="1"/>
  <c r="N17" i="535"/>
  <c r="N29" i="535" s="1"/>
  <c r="N33" i="535" s="1"/>
  <c r="N38" i="535" s="1"/>
  <c r="K9" i="536" l="1"/>
  <c r="K11" i="536" s="1"/>
  <c r="K13" i="536" s="1"/>
  <c r="K15" i="536" s="1"/>
  <c r="K17" i="536" s="1"/>
  <c r="K19" i="536" s="1"/>
  <c r="K21" i="536" s="1"/>
  <c r="K25" i="536" s="1"/>
  <c r="J9" i="536"/>
  <c r="J11" i="536" s="1"/>
  <c r="J13" i="536" s="1"/>
  <c r="J15" i="536" s="1"/>
  <c r="J17" i="536" s="1"/>
  <c r="J19" i="536" s="1"/>
  <c r="J21" i="536" s="1"/>
  <c r="J25" i="536" s="1"/>
  <c r="I9" i="536"/>
  <c r="I11" i="536" s="1"/>
  <c r="I13" i="536" s="1"/>
  <c r="I15" i="536" s="1"/>
  <c r="I17" i="536" s="1"/>
  <c r="I19" i="536" s="1"/>
  <c r="I21" i="536" s="1"/>
  <c r="I25" i="536" s="1"/>
  <c r="H9" i="536"/>
  <c r="H11" i="536" s="1"/>
  <c r="H13" i="536" s="1"/>
  <c r="H15" i="536" s="1"/>
  <c r="H17" i="536" s="1"/>
  <c r="H19" i="536" s="1"/>
  <c r="H21" i="536" s="1"/>
  <c r="H25" i="536" s="1"/>
  <c r="G9" i="536"/>
  <c r="G11" i="536" s="1"/>
  <c r="G13" i="536" s="1"/>
  <c r="G15" i="536" s="1"/>
  <c r="G17" i="536" s="1"/>
  <c r="G19" i="536" s="1"/>
  <c r="G21" i="536" s="1"/>
  <c r="G25" i="536" s="1"/>
  <c r="F9" i="536"/>
  <c r="F11" i="536" s="1"/>
  <c r="F13" i="536" s="1"/>
  <c r="F15" i="536" s="1"/>
  <c r="F17" i="536" s="1"/>
  <c r="F19" i="536" s="1"/>
  <c r="F21" i="536" s="1"/>
  <c r="F25" i="536" s="1"/>
  <c r="E9" i="536"/>
  <c r="E11" i="536" s="1"/>
  <c r="E13" i="536" s="1"/>
  <c r="E15" i="536" s="1"/>
  <c r="E17" i="536" s="1"/>
  <c r="E19" i="536" s="1"/>
  <c r="E21" i="536" s="1"/>
  <c r="E25" i="536" s="1"/>
  <c r="D9" i="536"/>
  <c r="D11" i="536" s="1"/>
  <c r="D13" i="536" s="1"/>
  <c r="D15" i="536" s="1"/>
  <c r="D17" i="536" s="1"/>
  <c r="D19" i="536" s="1"/>
  <c r="D21" i="536" s="1"/>
  <c r="D25" i="536" s="1"/>
  <c r="C9" i="536"/>
  <c r="C11" i="536" s="1"/>
  <c r="C13" i="536" s="1"/>
  <c r="C15" i="536" s="1"/>
  <c r="C17" i="536" s="1"/>
  <c r="C19" i="536" s="1"/>
  <c r="C21" i="536" s="1"/>
  <c r="C25" i="536" s="1"/>
  <c r="N11" i="544"/>
  <c r="M11" i="544"/>
  <c r="M13" i="544" s="1"/>
  <c r="M15" i="544" s="1"/>
  <c r="M17" i="544" s="1"/>
  <c r="M19" i="544" s="1"/>
  <c r="M21" i="544" s="1"/>
  <c r="M23" i="544" s="1"/>
  <c r="M28" i="544" s="1"/>
  <c r="L11" i="544"/>
  <c r="L13" i="544" s="1"/>
  <c r="L15" i="544" s="1"/>
  <c r="L17" i="544" s="1"/>
  <c r="L19" i="544" s="1"/>
  <c r="L21" i="544" s="1"/>
  <c r="L23" i="544" s="1"/>
  <c r="L28" i="544" s="1"/>
  <c r="K11" i="544"/>
  <c r="K13" i="544" s="1"/>
  <c r="K15" i="544" s="1"/>
  <c r="K17" i="544" s="1"/>
  <c r="K19" i="544" s="1"/>
  <c r="K21" i="544" s="1"/>
  <c r="K23" i="544" s="1"/>
  <c r="K28" i="544" s="1"/>
  <c r="J11" i="544"/>
  <c r="J13" i="544" s="1"/>
  <c r="J15" i="544" s="1"/>
  <c r="J17" i="544" s="1"/>
  <c r="J19" i="544" s="1"/>
  <c r="J21" i="544" s="1"/>
  <c r="J23" i="544" s="1"/>
  <c r="J28" i="544" s="1"/>
  <c r="I11" i="544"/>
  <c r="I13" i="544" s="1"/>
  <c r="I15" i="544" s="1"/>
  <c r="I17" i="544" s="1"/>
  <c r="I19" i="544" s="1"/>
  <c r="I21" i="544" s="1"/>
  <c r="I23" i="544" s="1"/>
  <c r="I28" i="544" s="1"/>
  <c r="H11" i="544"/>
  <c r="H13" i="544" s="1"/>
  <c r="H15" i="544" s="1"/>
  <c r="H17" i="544" s="1"/>
  <c r="H19" i="544" s="1"/>
  <c r="H21" i="544" s="1"/>
  <c r="H23" i="544" s="1"/>
  <c r="H28" i="544" s="1"/>
  <c r="G11" i="544"/>
  <c r="G13" i="544" s="1"/>
  <c r="G15" i="544" s="1"/>
  <c r="G17" i="544" s="1"/>
  <c r="G19" i="544" s="1"/>
  <c r="G21" i="544" s="1"/>
  <c r="G23" i="544" s="1"/>
  <c r="G28" i="544" s="1"/>
  <c r="F11" i="544"/>
  <c r="F13" i="544" s="1"/>
  <c r="F15" i="544" s="1"/>
  <c r="F17" i="544" s="1"/>
  <c r="F19" i="544" s="1"/>
  <c r="F21" i="544" s="1"/>
  <c r="F23" i="544" s="1"/>
  <c r="F28" i="544" s="1"/>
  <c r="E11" i="544"/>
  <c r="E13" i="544" s="1"/>
  <c r="E15" i="544" s="1"/>
  <c r="E17" i="544" s="1"/>
  <c r="E19" i="544" s="1"/>
  <c r="E21" i="544" s="1"/>
  <c r="E23" i="544" s="1"/>
  <c r="E28" i="544" s="1"/>
  <c r="D11" i="544"/>
  <c r="D13" i="544" s="1"/>
  <c r="D15" i="544" s="1"/>
  <c r="D17" i="544" s="1"/>
  <c r="D19" i="544" s="1"/>
  <c r="D21" i="544" s="1"/>
  <c r="D23" i="544" s="1"/>
  <c r="D28" i="544" s="1"/>
  <c r="C11" i="544"/>
  <c r="C13" i="544" s="1"/>
  <c r="C15" i="544" s="1"/>
  <c r="C17" i="544" s="1"/>
  <c r="C19" i="544" s="1"/>
  <c r="C21" i="544" s="1"/>
  <c r="C23" i="544" s="1"/>
  <c r="C28" i="544" s="1"/>
  <c r="E10" i="545"/>
  <c r="E12" i="545" s="1"/>
  <c r="E14" i="545" s="1"/>
  <c r="E16" i="545" s="1"/>
  <c r="E19" i="545" s="1"/>
  <c r="E21" i="545" s="1"/>
  <c r="E25" i="545" s="1"/>
  <c r="D10" i="545"/>
  <c r="D12" i="545" s="1"/>
  <c r="D14" i="545" s="1"/>
  <c r="D16" i="545" s="1"/>
  <c r="D19" i="545" s="1"/>
  <c r="D21" i="545" s="1"/>
  <c r="D25" i="545" s="1"/>
  <c r="C10" i="545"/>
  <c r="C12" i="545" s="1"/>
  <c r="C14" i="545" s="1"/>
  <c r="C16" i="545" s="1"/>
  <c r="C19" i="545" s="1"/>
  <c r="C21" i="545" s="1"/>
  <c r="C25" i="545" s="1"/>
  <c r="K13" i="528"/>
  <c r="K15" i="528" s="1"/>
  <c r="K17" i="528" s="1"/>
  <c r="I13" i="528"/>
  <c r="I15" i="528" s="1"/>
  <c r="I17" i="528" s="1"/>
  <c r="I20" i="528" s="1"/>
  <c r="I22" i="528" s="1"/>
  <c r="I24" i="528" s="1"/>
  <c r="I26" i="528" s="1"/>
  <c r="I28" i="528" s="1"/>
  <c r="H13" i="528"/>
  <c r="H15" i="528" s="1"/>
  <c r="H17" i="528" s="1"/>
  <c r="H20" i="528" s="1"/>
  <c r="H22" i="528" s="1"/>
  <c r="H24" i="528" s="1"/>
  <c r="H26" i="528" s="1"/>
  <c r="H28" i="528" s="1"/>
  <c r="G13" i="528"/>
  <c r="G15" i="528" s="1"/>
  <c r="G17" i="528" s="1"/>
  <c r="G20" i="528" s="1"/>
  <c r="G22" i="528" s="1"/>
  <c r="G24" i="528" s="1"/>
  <c r="G26" i="528" s="1"/>
  <c r="G28" i="528" s="1"/>
  <c r="F13" i="528"/>
  <c r="F15" i="528" s="1"/>
  <c r="F17" i="528" s="1"/>
  <c r="F20" i="528" s="1"/>
  <c r="F22" i="528" s="1"/>
  <c r="F24" i="528" s="1"/>
  <c r="F26" i="528" s="1"/>
  <c r="F28" i="528" s="1"/>
  <c r="E13" i="528"/>
  <c r="E15" i="528" s="1"/>
  <c r="E17" i="528" s="1"/>
  <c r="E20" i="528" s="1"/>
  <c r="E22" i="528" s="1"/>
  <c r="E24" i="528" s="1"/>
  <c r="E26" i="528" s="1"/>
  <c r="E28" i="528" s="1"/>
  <c r="K8" i="538"/>
  <c r="F8" i="538"/>
  <c r="F13" i="538" s="1"/>
  <c r="F23" i="538" s="1"/>
  <c r="F25" i="538" s="1"/>
  <c r="F31" i="538" s="1"/>
  <c r="F36" i="538" s="1"/>
  <c r="F39" i="538" s="1"/>
  <c r="F41" i="538" s="1"/>
  <c r="E8" i="538"/>
  <c r="E13" i="538" s="1"/>
  <c r="E23" i="538" s="1"/>
  <c r="E25" i="538" s="1"/>
  <c r="E31" i="538" s="1"/>
  <c r="E36" i="538" s="1"/>
  <c r="E39" i="538" s="1"/>
  <c r="E41" i="538" s="1"/>
  <c r="D8" i="538"/>
  <c r="D13" i="538" s="1"/>
  <c r="D23" i="538" s="1"/>
  <c r="D25" i="538" s="1"/>
  <c r="D31" i="538" s="1"/>
  <c r="D36" i="538" s="1"/>
  <c r="D39" i="538" s="1"/>
  <c r="D41" i="538" s="1"/>
  <c r="C8" i="538"/>
  <c r="C13" i="538" s="1"/>
  <c r="C23" i="538" s="1"/>
  <c r="C25" i="538" s="1"/>
  <c r="C31" i="538" s="1"/>
  <c r="C36" i="538" s="1"/>
  <c r="C39" i="538" s="1"/>
  <c r="C41" i="538" s="1"/>
  <c r="L37" i="433"/>
  <c r="L60" i="433" s="1"/>
  <c r="L66" i="433" s="1"/>
  <c r="L71" i="433" s="1"/>
  <c r="L79" i="433" s="1"/>
  <c r="L83" i="433" s="1"/>
  <c r="L91" i="433" s="1"/>
  <c r="L101" i="433" s="1"/>
  <c r="K37" i="433"/>
  <c r="K60" i="433" s="1"/>
  <c r="K66" i="433" s="1"/>
  <c r="K71" i="433" s="1"/>
  <c r="K79" i="433" s="1"/>
  <c r="K83" i="433" s="1"/>
  <c r="K91" i="433" s="1"/>
  <c r="K101" i="433" s="1"/>
  <c r="K15" i="524"/>
  <c r="K18" i="524" s="1"/>
  <c r="K30" i="524" s="1"/>
  <c r="K33" i="524" s="1"/>
  <c r="K35" i="524" s="1"/>
  <c r="K38" i="524" s="1"/>
  <c r="K42" i="524" s="1"/>
  <c r="K47" i="524" s="1"/>
  <c r="H15" i="524"/>
  <c r="H18" i="524" s="1"/>
  <c r="H30" i="524" s="1"/>
  <c r="H33" i="524" s="1"/>
  <c r="H35" i="524" s="1"/>
  <c r="H38" i="524" s="1"/>
  <c r="H42" i="524" s="1"/>
  <c r="H47" i="524" s="1"/>
  <c r="G15" i="524"/>
  <c r="G18" i="524" s="1"/>
  <c r="G30" i="524" s="1"/>
  <c r="G33" i="524" s="1"/>
  <c r="G35" i="524" s="1"/>
  <c r="G38" i="524" s="1"/>
  <c r="G42" i="524" s="1"/>
  <c r="G47" i="524" s="1"/>
  <c r="N13" i="544" l="1"/>
  <c r="N15" i="544" s="1"/>
  <c r="N17" i="544" l="1"/>
  <c r="N19" i="544" s="1"/>
  <c r="N21" i="544" l="1"/>
  <c r="N23" i="544" s="1"/>
  <c r="N28" i="544" s="1"/>
  <c r="BP6" i="466"/>
  <c r="C9" i="551" l="1"/>
  <c r="C11" i="551" s="1"/>
  <c r="C13" i="551" s="1"/>
  <c r="C15" i="551" s="1"/>
  <c r="C17" i="551" s="1"/>
  <c r="C19" i="551" s="1"/>
  <c r="C21" i="551" s="1"/>
  <c r="F17" i="548" l="1"/>
  <c r="F20" i="548" s="1"/>
  <c r="F22" i="548" s="1"/>
  <c r="F24" i="548" s="1"/>
  <c r="F26" i="548" s="1"/>
  <c r="F28" i="548" s="1"/>
  <c r="F30" i="548" s="1"/>
  <c r="E17" i="548"/>
  <c r="E20" i="548" s="1"/>
  <c r="E22" i="548" s="1"/>
  <c r="E24" i="548" s="1"/>
  <c r="E26" i="548" s="1"/>
  <c r="E28" i="548" s="1"/>
  <c r="E30" i="548" s="1"/>
  <c r="D17" i="548"/>
  <c r="D20" i="548" s="1"/>
  <c r="D22" i="548" s="1"/>
  <c r="D24" i="548" s="1"/>
  <c r="D26" i="548" s="1"/>
  <c r="D28" i="548" s="1"/>
  <c r="D30" i="548" s="1"/>
  <c r="C17" i="548"/>
  <c r="C20" i="548" s="1"/>
  <c r="C22" i="548" s="1"/>
  <c r="C24" i="548" s="1"/>
  <c r="C26" i="548" s="1"/>
  <c r="C28" i="548" s="1"/>
  <c r="C30" i="548" s="1"/>
  <c r="F37" i="548"/>
  <c r="E37" i="548"/>
  <c r="D37" i="548"/>
  <c r="C37" i="548"/>
  <c r="BN70" i="466" l="1"/>
  <c r="BN88" i="466" s="1"/>
  <c r="BN96" i="466" s="1"/>
  <c r="BN99" i="466" s="1"/>
  <c r="BN106" i="466" s="1"/>
  <c r="BN116" i="466" s="1"/>
  <c r="BN122" i="466" s="1"/>
  <c r="BN148" i="466" s="1"/>
  <c r="BN151" i="466" s="1"/>
  <c r="BM70" i="466"/>
  <c r="BM88" i="466" s="1"/>
  <c r="BM96" i="466" s="1"/>
  <c r="BM99" i="466" s="1"/>
  <c r="BM106" i="466" s="1"/>
  <c r="BM116" i="466" s="1"/>
  <c r="BM122" i="466" s="1"/>
  <c r="BM148" i="466" s="1"/>
  <c r="BM151" i="466" s="1"/>
  <c r="C8" i="563"/>
  <c r="C10" i="563" s="1"/>
  <c r="F8" i="563"/>
  <c r="F10" i="563" s="1"/>
  <c r="E8" i="563"/>
  <c r="E10" i="563" s="1"/>
  <c r="D8" i="563"/>
  <c r="D10" i="563" s="1"/>
  <c r="M34" i="465"/>
  <c r="M39" i="465" s="1"/>
  <c r="M41" i="465" s="1"/>
  <c r="M43" i="465" s="1"/>
  <c r="M47" i="465" s="1"/>
  <c r="M49" i="465" s="1"/>
  <c r="M51" i="465" s="1"/>
  <c r="M60" i="465" s="1"/>
  <c r="M63" i="465" s="1"/>
  <c r="D6" i="465"/>
  <c r="M6" i="465" l="1"/>
  <c r="BN6" i="466"/>
  <c r="BM6" i="466"/>
  <c r="AQ121" i="265" l="1"/>
  <c r="AQ127" i="265" s="1"/>
  <c r="AQ129" i="265" s="1"/>
  <c r="AQ131" i="265" s="1"/>
  <c r="AQ134" i="265" s="1"/>
  <c r="AQ136" i="265" s="1"/>
  <c r="AQ138" i="265" s="1"/>
  <c r="AQ140" i="265" s="1"/>
  <c r="AX51" i="530" l="1"/>
  <c r="AX60" i="530" s="1"/>
  <c r="AX70" i="530" s="1"/>
  <c r="AX83" i="530" s="1"/>
  <c r="AX94" i="530" s="1"/>
  <c r="AX96" i="530" s="1"/>
  <c r="AX100" i="530" s="1"/>
  <c r="AX102" i="530" s="1"/>
  <c r="AX106" i="530" s="1"/>
  <c r="AW51" i="530"/>
  <c r="AW60" i="530" s="1"/>
  <c r="AW70" i="530" s="1"/>
  <c r="AW83" i="530" s="1"/>
  <c r="AW94" i="530" s="1"/>
  <c r="AW96" i="530" s="1"/>
  <c r="AW100" i="530" s="1"/>
  <c r="AW102" i="530" s="1"/>
  <c r="AW106" i="530" s="1"/>
  <c r="AV51" i="530"/>
  <c r="AV60" i="530" s="1"/>
  <c r="AV70" i="530" s="1"/>
  <c r="AV83" i="530" s="1"/>
  <c r="AV94" i="530" s="1"/>
  <c r="AV96" i="530" s="1"/>
  <c r="AV100" i="530" s="1"/>
  <c r="AV102" i="530" s="1"/>
  <c r="AV106" i="530" s="1"/>
  <c r="AU51" i="530"/>
  <c r="AU60" i="530" s="1"/>
  <c r="AU70" i="530" s="1"/>
  <c r="AU83" i="530" s="1"/>
  <c r="AU94" i="530" s="1"/>
  <c r="AU96" i="530" s="1"/>
  <c r="AU100" i="530" s="1"/>
  <c r="AU102" i="530" s="1"/>
  <c r="AU106" i="530" s="1"/>
  <c r="AT51" i="530"/>
  <c r="AT60" i="530" s="1"/>
  <c r="AT70" i="530" s="1"/>
  <c r="AT83" i="530" s="1"/>
  <c r="AT94" i="530" s="1"/>
  <c r="AT96" i="530" s="1"/>
  <c r="AT100" i="530" s="1"/>
  <c r="AT102" i="530" s="1"/>
  <c r="AT106" i="530" s="1"/>
  <c r="AS51" i="530"/>
  <c r="AS60" i="530" s="1"/>
  <c r="AS70" i="530" s="1"/>
  <c r="AS83" i="530" s="1"/>
  <c r="AS94" i="530" s="1"/>
  <c r="AS96" i="530" s="1"/>
  <c r="AS100" i="530" s="1"/>
  <c r="AS102" i="530" s="1"/>
  <c r="AS106" i="530" s="1"/>
  <c r="AR51" i="530"/>
  <c r="AR60" i="530" s="1"/>
  <c r="AR70" i="530" s="1"/>
  <c r="AR83" i="530" s="1"/>
  <c r="AR94" i="530" s="1"/>
  <c r="AR96" i="530" s="1"/>
  <c r="AR100" i="530" s="1"/>
  <c r="AR102" i="530" s="1"/>
  <c r="AR106" i="530" s="1"/>
  <c r="AQ51" i="530"/>
  <c r="AQ60" i="530" s="1"/>
  <c r="AQ70" i="530" s="1"/>
  <c r="AQ83" i="530" s="1"/>
  <c r="AQ94" i="530" s="1"/>
  <c r="AQ96" i="530" s="1"/>
  <c r="AQ100" i="530" s="1"/>
  <c r="AQ102" i="530" s="1"/>
  <c r="AQ106" i="530" s="1"/>
  <c r="AP51" i="530"/>
  <c r="AP60" i="530" s="1"/>
  <c r="AP70" i="530" s="1"/>
  <c r="AP83" i="530" s="1"/>
  <c r="AP94" i="530" s="1"/>
  <c r="AP96" i="530" s="1"/>
  <c r="AP100" i="530" s="1"/>
  <c r="AP102" i="530" s="1"/>
  <c r="AP106" i="530" s="1"/>
  <c r="AO51" i="530"/>
  <c r="AO60" i="530" s="1"/>
  <c r="AO70" i="530" s="1"/>
  <c r="AO83" i="530" s="1"/>
  <c r="AO94" i="530" s="1"/>
  <c r="AO96" i="530" s="1"/>
  <c r="AO100" i="530" s="1"/>
  <c r="AO102" i="530" s="1"/>
  <c r="AO106" i="530" s="1"/>
  <c r="AN51" i="530"/>
  <c r="AN60" i="530" s="1"/>
  <c r="AN70" i="530" s="1"/>
  <c r="AN83" i="530" s="1"/>
  <c r="AN94" i="530" s="1"/>
  <c r="AN96" i="530" s="1"/>
  <c r="AN100" i="530" s="1"/>
  <c r="AN102" i="530" s="1"/>
  <c r="AN106" i="530" s="1"/>
  <c r="AM51" i="530"/>
  <c r="AM60" i="530" s="1"/>
  <c r="AM70" i="530" s="1"/>
  <c r="AM83" i="530" s="1"/>
  <c r="AM94" i="530" s="1"/>
  <c r="AM96" i="530" s="1"/>
  <c r="AM100" i="530" s="1"/>
  <c r="AM102" i="530" s="1"/>
  <c r="AM106" i="530" s="1"/>
  <c r="AL51" i="530"/>
  <c r="AL60" i="530" s="1"/>
  <c r="AL70" i="530" s="1"/>
  <c r="AL83" i="530" s="1"/>
  <c r="AL94" i="530" s="1"/>
  <c r="AL96" i="530" s="1"/>
  <c r="AL100" i="530" s="1"/>
  <c r="AL102" i="530" s="1"/>
  <c r="AL106" i="530" s="1"/>
  <c r="M37" i="486" l="1"/>
  <c r="M45" i="486" s="1"/>
  <c r="M49" i="486" s="1"/>
  <c r="M61" i="486" s="1"/>
  <c r="M71" i="486" s="1"/>
  <c r="M73" i="486" s="1"/>
  <c r="M81" i="486" s="1"/>
  <c r="M102" i="486" s="1"/>
  <c r="M110" i="486" s="1"/>
  <c r="H8" i="560" l="1"/>
  <c r="G8" i="560"/>
  <c r="F8" i="560"/>
  <c r="E8" i="560"/>
  <c r="D8" i="560"/>
  <c r="C8" i="560"/>
  <c r="G41" i="399" l="1"/>
  <c r="G44" i="399" s="1"/>
  <c r="G46" i="399" s="1"/>
  <c r="G49" i="399" s="1"/>
  <c r="G54" i="399" s="1"/>
  <c r="G57" i="399" s="1"/>
  <c r="G59" i="399" s="1"/>
  <c r="G61" i="399" s="1"/>
  <c r="G63" i="399" s="1"/>
  <c r="F41" i="399"/>
  <c r="F44" i="399" s="1"/>
  <c r="F46" i="399" s="1"/>
  <c r="F49" i="399" s="1"/>
  <c r="F54" i="399" s="1"/>
  <c r="F57" i="399" s="1"/>
  <c r="F59" i="399" s="1"/>
  <c r="F61" i="399" s="1"/>
  <c r="F63" i="399" s="1"/>
  <c r="C22" i="493" l="1"/>
  <c r="C9" i="552" l="1"/>
  <c r="C12" i="552" s="1"/>
  <c r="L9" i="552"/>
  <c r="L12" i="552" s="1"/>
  <c r="K9" i="552"/>
  <c r="K12" i="552" s="1"/>
  <c r="J9" i="552"/>
  <c r="J12" i="552" s="1"/>
  <c r="I9" i="552"/>
  <c r="I12" i="552" s="1"/>
  <c r="H9" i="552"/>
  <c r="H12" i="552" s="1"/>
  <c r="G9" i="552"/>
  <c r="G12" i="552" s="1"/>
  <c r="F9" i="552"/>
  <c r="F12" i="552" s="1"/>
  <c r="E9" i="552"/>
  <c r="E12" i="552" s="1"/>
  <c r="D9" i="552"/>
  <c r="D12" i="552" s="1"/>
  <c r="N12" i="547" l="1"/>
  <c r="N68" i="547" s="1"/>
  <c r="N106" i="547" s="1"/>
  <c r="N114" i="547" s="1"/>
  <c r="N116" i="547" s="1"/>
  <c r="N119" i="547" s="1"/>
  <c r="N122" i="547" s="1"/>
  <c r="N132" i="547" s="1"/>
  <c r="N140" i="547" s="1"/>
  <c r="M12" i="547"/>
  <c r="M68" i="547" s="1"/>
  <c r="M106" i="547" s="1"/>
  <c r="M114" i="547" s="1"/>
  <c r="M116" i="547" s="1"/>
  <c r="M119" i="547" s="1"/>
  <c r="M122" i="547" s="1"/>
  <c r="M132" i="547" s="1"/>
  <c r="M140" i="547" s="1"/>
  <c r="L12" i="547"/>
  <c r="L68" i="547" s="1"/>
  <c r="L106" i="547" s="1"/>
  <c r="L114" i="547" s="1"/>
  <c r="L116" i="547" s="1"/>
  <c r="L119" i="547" s="1"/>
  <c r="L122" i="547" s="1"/>
  <c r="L132" i="547" s="1"/>
  <c r="L140" i="547" s="1"/>
  <c r="K12" i="547"/>
  <c r="K68" i="547" s="1"/>
  <c r="K106" i="547" s="1"/>
  <c r="K114" i="547" s="1"/>
  <c r="K116" i="547" s="1"/>
  <c r="K119" i="547" s="1"/>
  <c r="K122" i="547" s="1"/>
  <c r="K132" i="547" s="1"/>
  <c r="K140" i="547" s="1"/>
  <c r="J12" i="547"/>
  <c r="J68" i="547" s="1"/>
  <c r="J106" i="547" s="1"/>
  <c r="J114" i="547" s="1"/>
  <c r="J116" i="547" s="1"/>
  <c r="J119" i="547" s="1"/>
  <c r="J122" i="547" s="1"/>
  <c r="J132" i="547" s="1"/>
  <c r="J140" i="547" s="1"/>
  <c r="I12" i="547"/>
  <c r="I68" i="547" s="1"/>
  <c r="I106" i="547" s="1"/>
  <c r="I114" i="547" s="1"/>
  <c r="I116" i="547" s="1"/>
  <c r="I119" i="547" s="1"/>
  <c r="I122" i="547" s="1"/>
  <c r="I132" i="547" s="1"/>
  <c r="I140" i="547" s="1"/>
  <c r="H12" i="547"/>
  <c r="H68" i="547" s="1"/>
  <c r="H106" i="547" s="1"/>
  <c r="H114" i="547" s="1"/>
  <c r="H116" i="547" s="1"/>
  <c r="H119" i="547" s="1"/>
  <c r="H122" i="547" s="1"/>
  <c r="H132" i="547" s="1"/>
  <c r="H140" i="547" s="1"/>
  <c r="G12" i="547"/>
  <c r="G68" i="547" s="1"/>
  <c r="G106" i="547" s="1"/>
  <c r="G114" i="547" s="1"/>
  <c r="G116" i="547" s="1"/>
  <c r="G119" i="547" s="1"/>
  <c r="G122" i="547" s="1"/>
  <c r="G132" i="547" s="1"/>
  <c r="G140" i="547" s="1"/>
  <c r="F12" i="547"/>
  <c r="F68" i="547" s="1"/>
  <c r="F106" i="547" s="1"/>
  <c r="F114" i="547" s="1"/>
  <c r="F116" i="547" s="1"/>
  <c r="F119" i="547" s="1"/>
  <c r="F122" i="547" s="1"/>
  <c r="F132" i="547" s="1"/>
  <c r="F140" i="547" s="1"/>
  <c r="E12" i="547"/>
  <c r="E68" i="547" s="1"/>
  <c r="E106" i="547" s="1"/>
  <c r="E114" i="547" s="1"/>
  <c r="E116" i="547" s="1"/>
  <c r="E119" i="547" s="1"/>
  <c r="E122" i="547" s="1"/>
  <c r="E132" i="547" s="1"/>
  <c r="E140" i="547" s="1"/>
  <c r="D12" i="547"/>
  <c r="D68" i="547" s="1"/>
  <c r="D106" i="547" s="1"/>
  <c r="D114" i="547" s="1"/>
  <c r="D116" i="547" s="1"/>
  <c r="D119" i="547" s="1"/>
  <c r="D122" i="547" s="1"/>
  <c r="D132" i="547" s="1"/>
  <c r="D140" i="547" s="1"/>
  <c r="C12" i="547"/>
  <c r="C68" i="547" s="1"/>
  <c r="C106" i="547" s="1"/>
  <c r="C114" i="547" s="1"/>
  <c r="C116" i="547" s="1"/>
  <c r="C119" i="547" s="1"/>
  <c r="C122" i="547" s="1"/>
  <c r="C132" i="547" s="1"/>
  <c r="C140" i="547" s="1"/>
  <c r="H15" i="513" l="1"/>
  <c r="H21" i="513" s="1"/>
  <c r="H23" i="513" s="1"/>
  <c r="H25" i="513" s="1"/>
  <c r="H28" i="513" s="1"/>
  <c r="H32" i="513" s="1"/>
  <c r="H35" i="513" s="1"/>
  <c r="H37" i="513" s="1"/>
  <c r="H44" i="513" s="1"/>
  <c r="G15" i="513"/>
  <c r="G21" i="513" s="1"/>
  <c r="G23" i="513" s="1"/>
  <c r="G25" i="513" s="1"/>
  <c r="G28" i="513" s="1"/>
  <c r="G32" i="513" s="1"/>
  <c r="G35" i="513" s="1"/>
  <c r="G37" i="513" s="1"/>
  <c r="G44" i="513" s="1"/>
  <c r="I17" i="496" l="1"/>
  <c r="I20" i="496" s="1"/>
  <c r="I27" i="496" s="1"/>
  <c r="H17" i="496"/>
  <c r="H20" i="496" s="1"/>
  <c r="H27" i="496" s="1"/>
  <c r="G17" i="496"/>
  <c r="G20" i="496" s="1"/>
  <c r="G27" i="496" s="1"/>
  <c r="F17" i="496"/>
  <c r="F20" i="496" s="1"/>
  <c r="F27" i="496" s="1"/>
  <c r="E17" i="496"/>
  <c r="E20" i="496" s="1"/>
  <c r="E27" i="496" s="1"/>
  <c r="K17" i="496"/>
  <c r="K20" i="496" s="1"/>
  <c r="K27" i="496" s="1"/>
  <c r="K29" i="496" s="1"/>
  <c r="K31" i="496" s="1"/>
  <c r="K34" i="496" s="1"/>
  <c r="K38" i="496" s="1"/>
  <c r="K41" i="496" s="1"/>
  <c r="K43" i="496" s="1"/>
  <c r="K47" i="496" s="1"/>
  <c r="J17" i="496"/>
  <c r="J20" i="496" s="1"/>
  <c r="J27" i="496" s="1"/>
  <c r="J29" i="496" s="1"/>
  <c r="J31" i="496" s="1"/>
  <c r="J34" i="496" s="1"/>
  <c r="J38" i="496" s="1"/>
  <c r="J41" i="496" s="1"/>
  <c r="J43" i="496" s="1"/>
  <c r="J47" i="496" s="1"/>
  <c r="F29" i="496" l="1"/>
  <c r="F31" i="496" s="1"/>
  <c r="F34" i="496" s="1"/>
  <c r="F38" i="496" s="1"/>
  <c r="F41" i="496" s="1"/>
  <c r="F43" i="496" s="1"/>
  <c r="F47" i="496" s="1"/>
  <c r="H29" i="496"/>
  <c r="H31" i="496" s="1"/>
  <c r="H34" i="496" s="1"/>
  <c r="H38" i="496" s="1"/>
  <c r="H41" i="496" s="1"/>
  <c r="H43" i="496" s="1"/>
  <c r="H47" i="496" s="1"/>
  <c r="G29" i="496"/>
  <c r="G31" i="496" s="1"/>
  <c r="G34" i="496" s="1"/>
  <c r="G38" i="496" s="1"/>
  <c r="G41" i="496" s="1"/>
  <c r="G43" i="496" s="1"/>
  <c r="G47" i="496" s="1"/>
  <c r="I29" i="496"/>
  <c r="I31" i="496" s="1"/>
  <c r="I34" i="496" s="1"/>
  <c r="I38" i="496" s="1"/>
  <c r="I41" i="496" s="1"/>
  <c r="I43" i="496" s="1"/>
  <c r="I47" i="496" s="1"/>
  <c r="E29" i="496"/>
  <c r="E31" i="496" s="1"/>
  <c r="E34" i="496" s="1"/>
  <c r="E38" i="496" s="1"/>
  <c r="E41" i="496" s="1"/>
  <c r="E43" i="496" s="1"/>
  <c r="E47" i="496" s="1"/>
  <c r="O17" i="491" l="1"/>
  <c r="O19" i="491" s="1"/>
  <c r="O21" i="491" s="1"/>
  <c r="O26" i="491" s="1"/>
  <c r="O29" i="491" s="1"/>
  <c r="O38" i="491" s="1"/>
  <c r="J17" i="491"/>
  <c r="J19" i="491" s="1"/>
  <c r="J21" i="491" s="1"/>
  <c r="J26" i="491" s="1"/>
  <c r="J29" i="491" s="1"/>
  <c r="J38" i="491" s="1"/>
  <c r="I17" i="491"/>
  <c r="I19" i="491" s="1"/>
  <c r="I21" i="491" s="1"/>
  <c r="I26" i="491" s="1"/>
  <c r="I29" i="491" s="1"/>
  <c r="I38" i="491" s="1"/>
  <c r="H17" i="491"/>
  <c r="H19" i="491" s="1"/>
  <c r="H21" i="491" s="1"/>
  <c r="H26" i="491" s="1"/>
  <c r="H29" i="491" s="1"/>
  <c r="H38" i="491" s="1"/>
  <c r="G17" i="491"/>
  <c r="G19" i="491" s="1"/>
  <c r="G21" i="491" s="1"/>
  <c r="G26" i="491" s="1"/>
  <c r="G29" i="491" s="1"/>
  <c r="G38" i="491" s="1"/>
  <c r="H48" i="491" l="1"/>
  <c r="H50" i="491" s="1"/>
  <c r="H70" i="491"/>
  <c r="I48" i="491"/>
  <c r="I50" i="491" s="1"/>
  <c r="I70" i="491"/>
  <c r="J48" i="491"/>
  <c r="J50" i="491" s="1"/>
  <c r="J70" i="491"/>
  <c r="G48" i="491"/>
  <c r="G50" i="491" s="1"/>
  <c r="G70" i="491"/>
  <c r="O48" i="491"/>
  <c r="O50" i="491" s="1"/>
  <c r="O70" i="491"/>
  <c r="F9" i="541" l="1"/>
  <c r="E9" i="541"/>
  <c r="D9" i="541"/>
  <c r="C9" i="541"/>
  <c r="C16" i="516" l="1"/>
  <c r="C26" i="516" s="1"/>
  <c r="C28" i="516" s="1"/>
  <c r="K26" i="516"/>
  <c r="K28" i="516" s="1"/>
  <c r="R16" i="516"/>
  <c r="R26" i="516" s="1"/>
  <c r="R28" i="516" s="1"/>
  <c r="Q16" i="516"/>
  <c r="Q26" i="516" s="1"/>
  <c r="Q28" i="516" s="1"/>
  <c r="P16" i="516"/>
  <c r="P26" i="516" s="1"/>
  <c r="P28" i="516" s="1"/>
  <c r="O16" i="516"/>
  <c r="O26" i="516" s="1"/>
  <c r="O28" i="516" s="1"/>
  <c r="N16" i="516"/>
  <c r="N26" i="516" s="1"/>
  <c r="N28" i="516" s="1"/>
  <c r="M16" i="516"/>
  <c r="M26" i="516" s="1"/>
  <c r="M28" i="516" s="1"/>
  <c r="L16" i="516"/>
  <c r="L26" i="516" s="1"/>
  <c r="L28" i="516" s="1"/>
  <c r="K16" i="516"/>
  <c r="J16" i="516"/>
  <c r="J26" i="516" s="1"/>
  <c r="J28" i="516" s="1"/>
  <c r="I16" i="516"/>
  <c r="I26" i="516" s="1"/>
  <c r="I28" i="516" s="1"/>
  <c r="H16" i="516"/>
  <c r="H26" i="516" s="1"/>
  <c r="H28" i="516" s="1"/>
  <c r="G16" i="516"/>
  <c r="G26" i="516" s="1"/>
  <c r="G28" i="516" s="1"/>
  <c r="F16" i="516"/>
  <c r="F26" i="516" s="1"/>
  <c r="F28" i="516" s="1"/>
  <c r="E16" i="516"/>
  <c r="E26" i="516" s="1"/>
  <c r="E28" i="516" s="1"/>
  <c r="D16" i="516"/>
  <c r="D26" i="516" s="1"/>
  <c r="D28" i="516" s="1"/>
  <c r="N23" i="433" l="1"/>
  <c r="N37" i="433" s="1"/>
  <c r="J23" i="433"/>
  <c r="J37" i="433" s="1"/>
  <c r="J60" i="433" s="1"/>
  <c r="J66" i="433" s="1"/>
  <c r="J71" i="433" s="1"/>
  <c r="J79" i="433" s="1"/>
  <c r="J83" i="433" s="1"/>
  <c r="J91" i="433" s="1"/>
  <c r="J101" i="433" s="1"/>
  <c r="I23" i="433"/>
  <c r="I37" i="433" s="1"/>
  <c r="I60" i="433" s="1"/>
  <c r="I66" i="433" s="1"/>
  <c r="I71" i="433" s="1"/>
  <c r="I79" i="433" s="1"/>
  <c r="I83" i="433" s="1"/>
  <c r="I91" i="433" s="1"/>
  <c r="I101" i="433" s="1"/>
  <c r="H23" i="433"/>
  <c r="H37" i="433" s="1"/>
  <c r="H60" i="433" s="1"/>
  <c r="H66" i="433" s="1"/>
  <c r="H71" i="433" s="1"/>
  <c r="H79" i="433" s="1"/>
  <c r="H83" i="433" s="1"/>
  <c r="H91" i="433" s="1"/>
  <c r="H101" i="433" s="1"/>
  <c r="G23" i="433"/>
  <c r="G37" i="433" s="1"/>
  <c r="G60" i="433" s="1"/>
  <c r="G66" i="433" s="1"/>
  <c r="G71" i="433" s="1"/>
  <c r="G79" i="433" s="1"/>
  <c r="G83" i="433" s="1"/>
  <c r="G91" i="433" s="1"/>
  <c r="G101" i="433" s="1"/>
  <c r="N8" i="531"/>
  <c r="N19" i="531" s="1"/>
  <c r="N25" i="531" s="1"/>
  <c r="N32" i="531" s="1"/>
  <c r="N36" i="531" s="1"/>
  <c r="N43" i="531" s="1"/>
  <c r="N51" i="531" s="1"/>
  <c r="N54" i="531" s="1"/>
  <c r="J8" i="531"/>
  <c r="J19" i="531" s="1"/>
  <c r="J25" i="531" s="1"/>
  <c r="J32" i="531" s="1"/>
  <c r="J36" i="531" s="1"/>
  <c r="J43" i="531" s="1"/>
  <c r="J51" i="531" s="1"/>
  <c r="J54" i="531" s="1"/>
  <c r="I8" i="531"/>
  <c r="I19" i="531" s="1"/>
  <c r="I25" i="531" s="1"/>
  <c r="I32" i="531" s="1"/>
  <c r="I36" i="531" s="1"/>
  <c r="I43" i="531" s="1"/>
  <c r="I51" i="531" s="1"/>
  <c r="I54" i="531" s="1"/>
  <c r="H8" i="531"/>
  <c r="H19" i="531" s="1"/>
  <c r="H25" i="531" s="1"/>
  <c r="H32" i="531" s="1"/>
  <c r="H36" i="531" s="1"/>
  <c r="H43" i="531" s="1"/>
  <c r="H51" i="531" s="1"/>
  <c r="H54" i="531" s="1"/>
  <c r="G8" i="531"/>
  <c r="G19" i="531" s="1"/>
  <c r="G25" i="531" s="1"/>
  <c r="G32" i="531" s="1"/>
  <c r="G36" i="531" s="1"/>
  <c r="G43" i="531" s="1"/>
  <c r="G51" i="531" s="1"/>
  <c r="G54" i="531" s="1"/>
  <c r="F8" i="531"/>
  <c r="F19" i="531" s="1"/>
  <c r="F25" i="531" s="1"/>
  <c r="F32" i="531" s="1"/>
  <c r="F36" i="531" s="1"/>
  <c r="F43" i="531" s="1"/>
  <c r="F51" i="531" s="1"/>
  <c r="F54" i="531" s="1"/>
  <c r="E8" i="531"/>
  <c r="E19" i="531" s="1"/>
  <c r="E25" i="531" s="1"/>
  <c r="E32" i="531" s="1"/>
  <c r="E36" i="531" s="1"/>
  <c r="E43" i="531" s="1"/>
  <c r="E51" i="531" s="1"/>
  <c r="E54" i="531" s="1"/>
  <c r="D8" i="531"/>
  <c r="D19" i="531" s="1"/>
  <c r="D25" i="531" s="1"/>
  <c r="D32" i="531" s="1"/>
  <c r="D36" i="531" s="1"/>
  <c r="D43" i="531" s="1"/>
  <c r="D51" i="531" s="1"/>
  <c r="D54" i="531" s="1"/>
  <c r="C8" i="531"/>
  <c r="C19" i="531" s="1"/>
  <c r="C25" i="531" s="1"/>
  <c r="C32" i="531" s="1"/>
  <c r="C36" i="531" s="1"/>
  <c r="C43" i="531" s="1"/>
  <c r="C51" i="531" s="1"/>
  <c r="C54" i="531" s="1"/>
  <c r="C8" i="537"/>
  <c r="C10" i="537" s="1"/>
  <c r="C12" i="537" s="1"/>
  <c r="C14" i="537" s="1"/>
  <c r="C16" i="537" s="1"/>
  <c r="C18" i="537" s="1"/>
  <c r="C21" i="537" s="1"/>
  <c r="O36" i="373"/>
  <c r="O43" i="373" s="1"/>
  <c r="O48" i="373" s="1"/>
  <c r="O50" i="373" s="1"/>
  <c r="O53" i="373" s="1"/>
  <c r="O59" i="373" s="1"/>
  <c r="O63" i="373" s="1"/>
  <c r="O65" i="373" s="1"/>
  <c r="N36" i="373"/>
  <c r="N43" i="373" s="1"/>
  <c r="N48" i="373" s="1"/>
  <c r="N50" i="373" s="1"/>
  <c r="N53" i="373" s="1"/>
  <c r="N59" i="373" s="1"/>
  <c r="N63" i="373" s="1"/>
  <c r="N65" i="373" s="1"/>
  <c r="M36" i="373"/>
  <c r="M43" i="373" s="1"/>
  <c r="M48" i="373" s="1"/>
  <c r="M50" i="373" s="1"/>
  <c r="M53" i="373" s="1"/>
  <c r="M59" i="373" s="1"/>
  <c r="M63" i="373" s="1"/>
  <c r="M65" i="373" s="1"/>
  <c r="L36" i="373"/>
  <c r="L43" i="373" s="1"/>
  <c r="L48" i="373" s="1"/>
  <c r="L50" i="373" s="1"/>
  <c r="L53" i="373" s="1"/>
  <c r="L59" i="373" s="1"/>
  <c r="L63" i="373" s="1"/>
  <c r="L65" i="373" s="1"/>
  <c r="K36" i="373"/>
  <c r="K43" i="373" s="1"/>
  <c r="K48" i="373" s="1"/>
  <c r="K50" i="373" s="1"/>
  <c r="K53" i="373" s="1"/>
  <c r="K59" i="373" s="1"/>
  <c r="K63" i="373" s="1"/>
  <c r="K65" i="373" s="1"/>
  <c r="J36" i="373"/>
  <c r="J43" i="373" s="1"/>
  <c r="J48" i="373" s="1"/>
  <c r="J50" i="373" s="1"/>
  <c r="J53" i="373" s="1"/>
  <c r="J59" i="373" s="1"/>
  <c r="J63" i="373" s="1"/>
  <c r="J65" i="373" s="1"/>
  <c r="AE31" i="530"/>
  <c r="AE51" i="530" s="1"/>
  <c r="AE60" i="530" s="1"/>
  <c r="AE70" i="530" s="1"/>
  <c r="AE83" i="530" s="1"/>
  <c r="AE94" i="530" s="1"/>
  <c r="AE96" i="530" s="1"/>
  <c r="AE100" i="530" s="1"/>
  <c r="AE102" i="530" s="1"/>
  <c r="AE106" i="530" s="1"/>
  <c r="AK31" i="530"/>
  <c r="AK51" i="530" s="1"/>
  <c r="AK60" i="530" s="1"/>
  <c r="AK70" i="530" s="1"/>
  <c r="AK83" i="530" s="1"/>
  <c r="AK94" i="530" s="1"/>
  <c r="AK96" i="530" s="1"/>
  <c r="AK100" i="530" s="1"/>
  <c r="AK102" i="530" s="1"/>
  <c r="AK106" i="530" s="1"/>
  <c r="AJ31" i="530"/>
  <c r="AJ51" i="530" s="1"/>
  <c r="AJ60" i="530" s="1"/>
  <c r="AJ70" i="530" s="1"/>
  <c r="AJ83" i="530" s="1"/>
  <c r="AJ94" i="530" s="1"/>
  <c r="AJ96" i="530" s="1"/>
  <c r="AJ100" i="530" s="1"/>
  <c r="AJ102" i="530" s="1"/>
  <c r="AJ106" i="530" s="1"/>
  <c r="AI31" i="530"/>
  <c r="AI51" i="530" s="1"/>
  <c r="AI60" i="530" s="1"/>
  <c r="AI70" i="530" s="1"/>
  <c r="AI83" i="530" s="1"/>
  <c r="AI94" i="530" s="1"/>
  <c r="AI96" i="530" s="1"/>
  <c r="AI100" i="530" s="1"/>
  <c r="AI102" i="530" s="1"/>
  <c r="AI106" i="530" s="1"/>
  <c r="AH31" i="530"/>
  <c r="AH51" i="530" s="1"/>
  <c r="AH60" i="530" s="1"/>
  <c r="AH70" i="530" s="1"/>
  <c r="AH83" i="530" s="1"/>
  <c r="AH94" i="530" s="1"/>
  <c r="AH96" i="530" s="1"/>
  <c r="AH100" i="530" s="1"/>
  <c r="AH102" i="530" s="1"/>
  <c r="AH106" i="530" s="1"/>
  <c r="AG31" i="530"/>
  <c r="AG51" i="530" s="1"/>
  <c r="AG60" i="530" s="1"/>
  <c r="AG70" i="530" s="1"/>
  <c r="AG83" i="530" s="1"/>
  <c r="AG94" i="530" s="1"/>
  <c r="AG96" i="530" s="1"/>
  <c r="AG100" i="530" s="1"/>
  <c r="AG102" i="530" s="1"/>
  <c r="AG106" i="530" s="1"/>
  <c r="AF31" i="530"/>
  <c r="AF51" i="530" s="1"/>
  <c r="AF60" i="530" s="1"/>
  <c r="AF70" i="530" s="1"/>
  <c r="AF83" i="530" s="1"/>
  <c r="AF94" i="530" s="1"/>
  <c r="AF96" i="530" s="1"/>
  <c r="AF100" i="530" s="1"/>
  <c r="AF102" i="530" s="1"/>
  <c r="AF106" i="530" s="1"/>
  <c r="AD31" i="530"/>
  <c r="AD51" i="530" s="1"/>
  <c r="AD60" i="530" s="1"/>
  <c r="AD70" i="530" s="1"/>
  <c r="AD83" i="530" s="1"/>
  <c r="AD94" i="530" s="1"/>
  <c r="AD96" i="530" s="1"/>
  <c r="AD100" i="530" s="1"/>
  <c r="AD102" i="530" s="1"/>
  <c r="AD106" i="530" s="1"/>
  <c r="Y31" i="530"/>
  <c r="Y51" i="530" s="1"/>
  <c r="Y60" i="530" s="1"/>
  <c r="Y70" i="530" s="1"/>
  <c r="Y83" i="530" s="1"/>
  <c r="Y94" i="530" s="1"/>
  <c r="Y96" i="530" s="1"/>
  <c r="Y100" i="530" s="1"/>
  <c r="Y102" i="530" s="1"/>
  <c r="Y106" i="530" s="1"/>
  <c r="Q30" i="486"/>
  <c r="Q37" i="486" s="1"/>
  <c r="Q45" i="486" s="1"/>
  <c r="Q49" i="486" s="1"/>
  <c r="Q61" i="486" s="1"/>
  <c r="Q71" i="486" s="1"/>
  <c r="Q73" i="486" s="1"/>
  <c r="Q81" i="486" s="1"/>
  <c r="Q102" i="486" s="1"/>
  <c r="Q110" i="486" s="1"/>
  <c r="N60" i="433" l="1"/>
  <c r="N66" i="433" s="1"/>
  <c r="N71" i="433" s="1"/>
  <c r="N79" i="433" s="1"/>
  <c r="N83" i="433" s="1"/>
  <c r="N91" i="433" s="1"/>
  <c r="N101" i="433" s="1"/>
  <c r="C9" i="528"/>
  <c r="C13" i="528" s="1"/>
  <c r="C15" i="528" s="1"/>
  <c r="C17" i="528" s="1"/>
  <c r="C20" i="528" s="1"/>
  <c r="C22" i="528" s="1"/>
  <c r="C24" i="528" s="1"/>
  <c r="C26" i="528" s="1"/>
  <c r="C28" i="528" s="1"/>
  <c r="C24" i="435" l="1"/>
  <c r="C26" i="435" s="1"/>
  <c r="C30" i="435" s="1"/>
  <c r="C32" i="435" s="1"/>
  <c r="C36" i="435" s="1"/>
  <c r="C38" i="435" s="1"/>
  <c r="C40" i="435" s="1"/>
  <c r="C42" i="435" s="1"/>
  <c r="C44" i="435" s="1"/>
  <c r="C47" i="435" s="1"/>
  <c r="N16" i="518" l="1"/>
  <c r="N24" i="518" s="1"/>
  <c r="M16" i="518"/>
  <c r="M24" i="518" s="1"/>
  <c r="L16" i="518"/>
  <c r="L24" i="518" s="1"/>
  <c r="K16" i="518"/>
  <c r="K24" i="518" s="1"/>
  <c r="J16" i="518"/>
  <c r="J24" i="518" s="1"/>
  <c r="I8" i="527" l="1"/>
  <c r="I10" i="527" s="1"/>
  <c r="I12" i="527" s="1"/>
  <c r="I14" i="527" s="1"/>
  <c r="I16" i="527" s="1"/>
  <c r="I18" i="527" s="1"/>
  <c r="I20" i="527" s="1"/>
  <c r="I22" i="527" s="1"/>
  <c r="H8" i="527"/>
  <c r="H10" i="527" s="1"/>
  <c r="H12" i="527" s="1"/>
  <c r="H14" i="527" s="1"/>
  <c r="H16" i="527" s="1"/>
  <c r="H18" i="527" s="1"/>
  <c r="H20" i="527" s="1"/>
  <c r="H22" i="527" s="1"/>
  <c r="G8" i="527"/>
  <c r="G10" i="527" s="1"/>
  <c r="G12" i="527" s="1"/>
  <c r="G14" i="527" s="1"/>
  <c r="G16" i="527" s="1"/>
  <c r="G18" i="527" s="1"/>
  <c r="G20" i="527" s="1"/>
  <c r="G22" i="527" s="1"/>
  <c r="F8" i="527"/>
  <c r="F10" i="527" s="1"/>
  <c r="F12" i="527" s="1"/>
  <c r="F14" i="527" s="1"/>
  <c r="F16" i="527" s="1"/>
  <c r="F18" i="527" s="1"/>
  <c r="F20" i="527" s="1"/>
  <c r="F22" i="527" s="1"/>
  <c r="E8" i="527"/>
  <c r="E10" i="527" s="1"/>
  <c r="E12" i="527" s="1"/>
  <c r="E14" i="527" s="1"/>
  <c r="E16" i="527" s="1"/>
  <c r="E18" i="527" s="1"/>
  <c r="E20" i="527" s="1"/>
  <c r="E22" i="527" s="1"/>
  <c r="D8" i="527"/>
  <c r="D10" i="527" s="1"/>
  <c r="D12" i="527" s="1"/>
  <c r="D14" i="527" s="1"/>
  <c r="D16" i="527" s="1"/>
  <c r="D18" i="527" s="1"/>
  <c r="D20" i="527" s="1"/>
  <c r="D22" i="527" s="1"/>
  <c r="C8" i="527"/>
  <c r="C10" i="527" s="1"/>
  <c r="C12" i="527" s="1"/>
  <c r="C14" i="527" s="1"/>
  <c r="C16" i="527" s="1"/>
  <c r="C18" i="527" s="1"/>
  <c r="C20" i="527" s="1"/>
  <c r="C22" i="527" s="1"/>
  <c r="P21" i="421" l="1"/>
  <c r="P24" i="421" s="1"/>
  <c r="P26" i="421" s="1"/>
  <c r="P32" i="421" s="1"/>
  <c r="L42" i="403" l="1"/>
  <c r="L48" i="403" s="1"/>
  <c r="L55" i="403" s="1"/>
  <c r="I14" i="514" l="1"/>
  <c r="I16" i="514" s="1"/>
  <c r="I18" i="514" s="1"/>
  <c r="I22" i="514" s="1"/>
  <c r="I24" i="514" s="1"/>
  <c r="I30" i="514" s="1"/>
  <c r="I36" i="514" s="1"/>
  <c r="I39" i="514" s="1"/>
  <c r="I42" i="514" s="1"/>
  <c r="H14" i="514"/>
  <c r="H16" i="514" s="1"/>
  <c r="H18" i="514" s="1"/>
  <c r="H22" i="514" s="1"/>
  <c r="H24" i="514" s="1"/>
  <c r="H30" i="514" s="1"/>
  <c r="H36" i="514" s="1"/>
  <c r="H39" i="514" s="1"/>
  <c r="H42" i="514" s="1"/>
  <c r="G14" i="514"/>
  <c r="G16" i="514" s="1"/>
  <c r="G18" i="514" s="1"/>
  <c r="G22" i="514" s="1"/>
  <c r="G24" i="514" s="1"/>
  <c r="G30" i="514" s="1"/>
  <c r="G36" i="514" s="1"/>
  <c r="G39" i="514" s="1"/>
  <c r="G42" i="514" s="1"/>
  <c r="K24" i="435" l="1"/>
  <c r="K26" i="435" s="1"/>
  <c r="K30" i="435" s="1"/>
  <c r="K32" i="435" s="1"/>
  <c r="K36" i="435" s="1"/>
  <c r="I24" i="435"/>
  <c r="I26" i="435" s="1"/>
  <c r="I30" i="435" s="1"/>
  <c r="I32" i="435" s="1"/>
  <c r="I36" i="435" s="1"/>
  <c r="I38" i="435" s="1"/>
  <c r="I40" i="435" s="1"/>
  <c r="I42" i="435" s="1"/>
  <c r="I44" i="435" s="1"/>
  <c r="I47" i="435" s="1"/>
  <c r="H24" i="435"/>
  <c r="H26" i="435" s="1"/>
  <c r="H30" i="435" s="1"/>
  <c r="H32" i="435" s="1"/>
  <c r="H36" i="435" s="1"/>
  <c r="H38" i="435" s="1"/>
  <c r="H40" i="435" s="1"/>
  <c r="H42" i="435" s="1"/>
  <c r="H44" i="435" s="1"/>
  <c r="H47" i="435" s="1"/>
  <c r="G24" i="435"/>
  <c r="G26" i="435" s="1"/>
  <c r="G30" i="435" s="1"/>
  <c r="G32" i="435" s="1"/>
  <c r="G36" i="435" s="1"/>
  <c r="G38" i="435" s="1"/>
  <c r="G40" i="435" s="1"/>
  <c r="G42" i="435" s="1"/>
  <c r="G44" i="435" s="1"/>
  <c r="G47" i="435" s="1"/>
  <c r="F24" i="435"/>
  <c r="F26" i="435" s="1"/>
  <c r="F30" i="435" s="1"/>
  <c r="F32" i="435" s="1"/>
  <c r="F36" i="435" s="1"/>
  <c r="F38" i="435" s="1"/>
  <c r="F40" i="435" s="1"/>
  <c r="F42" i="435" s="1"/>
  <c r="F44" i="435" s="1"/>
  <c r="F47" i="435" s="1"/>
  <c r="E24" i="435"/>
  <c r="E26" i="435" s="1"/>
  <c r="E30" i="435" s="1"/>
  <c r="E32" i="435" s="1"/>
  <c r="E36" i="435" s="1"/>
  <c r="E38" i="435" s="1"/>
  <c r="E40" i="435" s="1"/>
  <c r="E42" i="435" s="1"/>
  <c r="E44" i="435" s="1"/>
  <c r="E47" i="435" s="1"/>
  <c r="D24" i="435"/>
  <c r="D26" i="435" s="1"/>
  <c r="D30" i="435" s="1"/>
  <c r="D32" i="435" s="1"/>
  <c r="D36" i="435" s="1"/>
  <c r="D38" i="435" s="1"/>
  <c r="D40" i="435" s="1"/>
  <c r="D42" i="435" s="1"/>
  <c r="D44" i="435" s="1"/>
  <c r="D47" i="435" s="1"/>
  <c r="K38" i="435" l="1"/>
  <c r="K40" i="435" l="1"/>
  <c r="K44" i="435" l="1"/>
  <c r="K47" i="435" s="1"/>
  <c r="K42" i="435"/>
  <c r="I8" i="539" l="1"/>
  <c r="I10" i="539" s="1"/>
  <c r="I12" i="539" s="1"/>
  <c r="I14" i="539" s="1"/>
  <c r="H8" i="539"/>
  <c r="H10" i="539" s="1"/>
  <c r="H12" i="539" s="1"/>
  <c r="H14" i="539" s="1"/>
  <c r="G8" i="539"/>
  <c r="G10" i="539" s="1"/>
  <c r="G12" i="539" s="1"/>
  <c r="G14" i="539" s="1"/>
  <c r="F8" i="539"/>
  <c r="F10" i="539" s="1"/>
  <c r="F12" i="539" s="1"/>
  <c r="F14" i="539" s="1"/>
  <c r="E8" i="539"/>
  <c r="E10" i="539" s="1"/>
  <c r="E12" i="539" s="1"/>
  <c r="E14" i="539" s="1"/>
  <c r="D8" i="539"/>
  <c r="D10" i="539" s="1"/>
  <c r="D12" i="539" s="1"/>
  <c r="D14" i="539" s="1"/>
  <c r="C8" i="539"/>
  <c r="C10" i="539" s="1"/>
  <c r="C12" i="539" s="1"/>
  <c r="C14" i="539" s="1"/>
  <c r="I15" i="533" l="1"/>
  <c r="H15" i="533"/>
  <c r="G15" i="533"/>
  <c r="F15" i="533"/>
  <c r="E15" i="533"/>
  <c r="D15" i="533"/>
  <c r="C15" i="533"/>
  <c r="N10" i="534" l="1"/>
  <c r="N15" i="534" s="1"/>
  <c r="M10" i="534"/>
  <c r="M15" i="534" s="1"/>
  <c r="L10" i="534"/>
  <c r="L15" i="534" s="1"/>
  <c r="K10" i="534"/>
  <c r="K15" i="534" s="1"/>
  <c r="J10" i="534"/>
  <c r="J15" i="534" s="1"/>
  <c r="I10" i="534"/>
  <c r="I15" i="534" s="1"/>
  <c r="H10" i="534"/>
  <c r="H15" i="534" s="1"/>
  <c r="G10" i="534"/>
  <c r="G15" i="534" s="1"/>
  <c r="F10" i="534"/>
  <c r="F15" i="534" s="1"/>
  <c r="E10" i="534"/>
  <c r="E15" i="534" s="1"/>
  <c r="D10" i="534"/>
  <c r="D15" i="534" s="1"/>
  <c r="C10" i="534"/>
  <c r="C15" i="534" s="1"/>
  <c r="G9" i="525"/>
  <c r="G11" i="525" s="1"/>
  <c r="G13" i="525" s="1"/>
  <c r="G15" i="525" s="1"/>
  <c r="G17" i="525" s="1"/>
  <c r="G19" i="525" s="1"/>
  <c r="G24" i="525" s="1"/>
  <c r="F9" i="525"/>
  <c r="F11" i="525" s="1"/>
  <c r="F13" i="525" s="1"/>
  <c r="F15" i="525" s="1"/>
  <c r="F17" i="525" s="1"/>
  <c r="F19" i="525" s="1"/>
  <c r="F24" i="525" s="1"/>
  <c r="E9" i="525"/>
  <c r="E11" i="525" s="1"/>
  <c r="E13" i="525" s="1"/>
  <c r="E15" i="525" s="1"/>
  <c r="E17" i="525" s="1"/>
  <c r="E19" i="525" s="1"/>
  <c r="E24" i="525" s="1"/>
  <c r="D9" i="525"/>
  <c r="D11" i="525" s="1"/>
  <c r="D13" i="525" s="1"/>
  <c r="D15" i="525" s="1"/>
  <c r="D17" i="525" s="1"/>
  <c r="D19" i="525" s="1"/>
  <c r="D24" i="525" s="1"/>
  <c r="C9" i="525"/>
  <c r="C11" i="525" s="1"/>
  <c r="C13" i="525" s="1"/>
  <c r="C15" i="525" s="1"/>
  <c r="C17" i="525" s="1"/>
  <c r="C19" i="525" s="1"/>
  <c r="C24" i="525" s="1"/>
  <c r="S16" i="477" l="1"/>
  <c r="S25" i="477" s="1"/>
  <c r="S32" i="477" s="1"/>
  <c r="S39" i="477" s="1"/>
  <c r="S44" i="477" s="1"/>
  <c r="S50" i="477" s="1"/>
  <c r="S52" i="477" s="1"/>
  <c r="S54" i="477" s="1"/>
  <c r="S56" i="477" s="1"/>
  <c r="R16" i="477"/>
  <c r="R25" i="477" s="1"/>
  <c r="R32" i="477" s="1"/>
  <c r="R39" i="477" s="1"/>
  <c r="R44" i="477" s="1"/>
  <c r="R50" i="477" s="1"/>
  <c r="R52" i="477" s="1"/>
  <c r="R54" i="477" s="1"/>
  <c r="R56" i="477" s="1"/>
  <c r="Q16" i="477"/>
  <c r="Q25" i="477" s="1"/>
  <c r="Q32" i="477" s="1"/>
  <c r="Q39" i="477" s="1"/>
  <c r="Q44" i="477" s="1"/>
  <c r="Q50" i="477" s="1"/>
  <c r="Q52" i="477" s="1"/>
  <c r="Q54" i="477" s="1"/>
  <c r="Q56" i="477" s="1"/>
  <c r="P16" i="477"/>
  <c r="P25" i="477" s="1"/>
  <c r="P32" i="477" s="1"/>
  <c r="P39" i="477" s="1"/>
  <c r="P44" i="477" s="1"/>
  <c r="P50" i="477" s="1"/>
  <c r="P52" i="477" s="1"/>
  <c r="P54" i="477" s="1"/>
  <c r="P56" i="477" s="1"/>
  <c r="O16" i="477"/>
  <c r="O25" i="477" s="1"/>
  <c r="O32" i="477" s="1"/>
  <c r="O39" i="477" s="1"/>
  <c r="O44" i="477" s="1"/>
  <c r="O50" i="477" s="1"/>
  <c r="O52" i="477" s="1"/>
  <c r="O54" i="477" s="1"/>
  <c r="O56" i="477" s="1"/>
  <c r="N16" i="477"/>
  <c r="N25" i="477" s="1"/>
  <c r="N32" i="477" s="1"/>
  <c r="N39" i="477" s="1"/>
  <c r="N44" i="477" s="1"/>
  <c r="N50" i="477" s="1"/>
  <c r="N52" i="477" s="1"/>
  <c r="N54" i="477" s="1"/>
  <c r="N56" i="477" s="1"/>
  <c r="P58" i="477" l="1"/>
  <c r="P61" i="477"/>
  <c r="O58" i="477"/>
  <c r="O61" i="477"/>
  <c r="Q58" i="477"/>
  <c r="Q61" i="477"/>
  <c r="N58" i="477"/>
  <c r="N61" i="477"/>
  <c r="R58" i="477"/>
  <c r="R61" i="477"/>
  <c r="S58" i="477"/>
  <c r="S61" i="477"/>
  <c r="R35" i="516" l="1"/>
  <c r="Q35" i="516"/>
  <c r="Q38" i="516" s="1"/>
  <c r="P35" i="516"/>
  <c r="P38" i="516" s="1"/>
  <c r="O35" i="516"/>
  <c r="O38" i="516" s="1"/>
  <c r="N35" i="516"/>
  <c r="N38" i="516" s="1"/>
  <c r="M35" i="516"/>
  <c r="M38" i="516" s="1"/>
  <c r="L35" i="516"/>
  <c r="L38" i="516" s="1"/>
  <c r="K35" i="516"/>
  <c r="K38" i="516" s="1"/>
  <c r="J35" i="516"/>
  <c r="J38" i="516" s="1"/>
  <c r="I35" i="516"/>
  <c r="I38" i="516" s="1"/>
  <c r="H35" i="516"/>
  <c r="H38" i="516" s="1"/>
  <c r="G35" i="516"/>
  <c r="G38" i="516" s="1"/>
  <c r="F35" i="516"/>
  <c r="F38" i="516" s="1"/>
  <c r="E35" i="516"/>
  <c r="E38" i="516" s="1"/>
  <c r="D35" i="516"/>
  <c r="D38" i="516" s="1"/>
  <c r="C35" i="516"/>
  <c r="C38" i="516" s="1"/>
  <c r="J9" i="521" l="1"/>
  <c r="J11" i="521" s="1"/>
  <c r="J13" i="521" s="1"/>
  <c r="I9" i="521"/>
  <c r="I11" i="521" s="1"/>
  <c r="I13" i="521" s="1"/>
  <c r="H9" i="521"/>
  <c r="H11" i="521" s="1"/>
  <c r="H13" i="521" s="1"/>
  <c r="G9" i="521"/>
  <c r="G11" i="521" s="1"/>
  <c r="G13" i="521" s="1"/>
  <c r="F9" i="521"/>
  <c r="F11" i="521" s="1"/>
  <c r="F13" i="521" s="1"/>
  <c r="E9" i="521"/>
  <c r="E11" i="521" s="1"/>
  <c r="E13" i="521" s="1"/>
  <c r="D9" i="521"/>
  <c r="D11" i="521" s="1"/>
  <c r="D13" i="521" s="1"/>
  <c r="C9" i="521"/>
  <c r="C11" i="521" s="1"/>
  <c r="C13" i="521" s="1"/>
  <c r="C17" i="521" l="1"/>
  <c r="G17" i="521"/>
  <c r="D17" i="521"/>
  <c r="H17" i="521"/>
  <c r="E17" i="521"/>
  <c r="I17" i="521"/>
  <c r="F17" i="521"/>
  <c r="J17" i="521"/>
  <c r="E19" i="511"/>
  <c r="F10" i="511"/>
  <c r="F12" i="511" s="1"/>
  <c r="F14" i="511" s="1"/>
  <c r="E10" i="511"/>
  <c r="E12" i="511" s="1"/>
  <c r="E14" i="511" s="1"/>
  <c r="D10" i="511"/>
  <c r="D12" i="511" s="1"/>
  <c r="D14" i="511" s="1"/>
  <c r="C10" i="511"/>
  <c r="C12" i="511" s="1"/>
  <c r="C14" i="511" s="1"/>
  <c r="C19" i="511" l="1"/>
  <c r="D19" i="511"/>
  <c r="F19" i="511"/>
  <c r="C17" i="508"/>
  <c r="C9" i="508"/>
  <c r="C11" i="508" s="1"/>
  <c r="C13" i="508" s="1"/>
  <c r="E18" i="503" l="1"/>
  <c r="H10" i="503"/>
  <c r="H12" i="503" s="1"/>
  <c r="H14" i="503" s="1"/>
  <c r="G10" i="503"/>
  <c r="G12" i="503" s="1"/>
  <c r="G14" i="503" s="1"/>
  <c r="F10" i="503"/>
  <c r="F12" i="503" s="1"/>
  <c r="F14" i="503" s="1"/>
  <c r="E10" i="503"/>
  <c r="E12" i="503" s="1"/>
  <c r="E14" i="503" s="1"/>
  <c r="D10" i="503"/>
  <c r="D12" i="503" s="1"/>
  <c r="D14" i="503" s="1"/>
  <c r="C10" i="503"/>
  <c r="C12" i="503" s="1"/>
  <c r="C14" i="503" s="1"/>
  <c r="F18" i="503" l="1"/>
  <c r="C18" i="503"/>
  <c r="G18" i="503"/>
  <c r="D18" i="503"/>
  <c r="H18" i="503"/>
  <c r="C9" i="501"/>
  <c r="C11" i="501" s="1"/>
  <c r="C13" i="501" s="1"/>
  <c r="C18" i="501"/>
  <c r="D9" i="501"/>
  <c r="D11" i="501" s="1"/>
  <c r="D13" i="501" s="1"/>
  <c r="H33" i="515" l="1"/>
  <c r="G33" i="515"/>
  <c r="F33" i="515"/>
  <c r="E33" i="515"/>
  <c r="D33" i="515"/>
  <c r="C33" i="515"/>
  <c r="H9" i="515"/>
  <c r="H11" i="515" s="1"/>
  <c r="H13" i="515" s="1"/>
  <c r="H15" i="515" s="1"/>
  <c r="H17" i="515" s="1"/>
  <c r="H19" i="515" s="1"/>
  <c r="H21" i="515" s="1"/>
  <c r="H23" i="515" s="1"/>
  <c r="H25" i="515" s="1"/>
  <c r="H27" i="515" s="1"/>
  <c r="G9" i="515"/>
  <c r="G11" i="515" s="1"/>
  <c r="G13" i="515" s="1"/>
  <c r="G15" i="515" s="1"/>
  <c r="G17" i="515" s="1"/>
  <c r="G19" i="515" s="1"/>
  <c r="G21" i="515" s="1"/>
  <c r="G23" i="515" s="1"/>
  <c r="G25" i="515" s="1"/>
  <c r="G27" i="515" s="1"/>
  <c r="F9" i="515"/>
  <c r="F11" i="515" s="1"/>
  <c r="F13" i="515" s="1"/>
  <c r="F15" i="515" s="1"/>
  <c r="F17" i="515" s="1"/>
  <c r="F19" i="515" s="1"/>
  <c r="F21" i="515" s="1"/>
  <c r="F23" i="515" s="1"/>
  <c r="F25" i="515" s="1"/>
  <c r="F27" i="515" s="1"/>
  <c r="E9" i="515"/>
  <c r="E11" i="515" s="1"/>
  <c r="E13" i="515" s="1"/>
  <c r="E15" i="515" s="1"/>
  <c r="E17" i="515" s="1"/>
  <c r="E19" i="515" s="1"/>
  <c r="E21" i="515" s="1"/>
  <c r="E23" i="515" s="1"/>
  <c r="E25" i="515" s="1"/>
  <c r="E27" i="515" s="1"/>
  <c r="D9" i="515"/>
  <c r="D11" i="515" s="1"/>
  <c r="D13" i="515" s="1"/>
  <c r="D15" i="515" s="1"/>
  <c r="D17" i="515" s="1"/>
  <c r="D19" i="515" s="1"/>
  <c r="D21" i="515" s="1"/>
  <c r="D23" i="515" s="1"/>
  <c r="D25" i="515" s="1"/>
  <c r="D27" i="515" s="1"/>
  <c r="C9" i="515"/>
  <c r="C11" i="515" s="1"/>
  <c r="C13" i="515" s="1"/>
  <c r="C15" i="515" s="1"/>
  <c r="C17" i="515" s="1"/>
  <c r="C19" i="515" s="1"/>
  <c r="C21" i="515" s="1"/>
  <c r="C23" i="515" s="1"/>
  <c r="C25" i="515" s="1"/>
  <c r="C27" i="515" s="1"/>
  <c r="N37" i="518" l="1"/>
  <c r="M37" i="518"/>
  <c r="L37" i="518"/>
  <c r="K37" i="518"/>
  <c r="J37" i="518"/>
  <c r="H37" i="518"/>
  <c r="I14" i="518"/>
  <c r="I16" i="518" s="1"/>
  <c r="I24" i="518" s="1"/>
  <c r="H14" i="518"/>
  <c r="H16" i="518" s="1"/>
  <c r="H24" i="518" s="1"/>
  <c r="G14" i="518"/>
  <c r="G16" i="518" s="1"/>
  <c r="G24" i="518" s="1"/>
  <c r="F14" i="518"/>
  <c r="F16" i="518" s="1"/>
  <c r="F24" i="518" s="1"/>
  <c r="E14" i="518"/>
  <c r="E16" i="518" s="1"/>
  <c r="E24" i="518" s="1"/>
  <c r="D14" i="518"/>
  <c r="D16" i="518" s="1"/>
  <c r="D24" i="518" s="1"/>
  <c r="C14" i="518"/>
  <c r="C37" i="518" l="1"/>
  <c r="C16" i="518"/>
  <c r="C24" i="518" s="1"/>
  <c r="G37" i="518"/>
  <c r="D37" i="518"/>
  <c r="E37" i="518"/>
  <c r="I37" i="518"/>
  <c r="F37" i="518"/>
  <c r="P37" i="518"/>
  <c r="O12" i="504" l="1"/>
  <c r="O14" i="504" s="1"/>
  <c r="O16" i="504" s="1"/>
  <c r="N12" i="504"/>
  <c r="N14" i="504" s="1"/>
  <c r="N16" i="504" s="1"/>
  <c r="M12" i="504"/>
  <c r="M14" i="504" s="1"/>
  <c r="M16" i="504" s="1"/>
  <c r="L12" i="504"/>
  <c r="L14" i="504" s="1"/>
  <c r="L16" i="504" s="1"/>
  <c r="K12" i="504"/>
  <c r="K14" i="504" s="1"/>
  <c r="K16" i="504" s="1"/>
  <c r="J12" i="504"/>
  <c r="J14" i="504" s="1"/>
  <c r="J16" i="504" s="1"/>
  <c r="I12" i="504"/>
  <c r="I14" i="504" s="1"/>
  <c r="I16" i="504" s="1"/>
  <c r="H12" i="504"/>
  <c r="H14" i="504" s="1"/>
  <c r="H16" i="504" s="1"/>
  <c r="G12" i="504"/>
  <c r="G14" i="504" s="1"/>
  <c r="G16" i="504" s="1"/>
  <c r="F12" i="504"/>
  <c r="F14" i="504" s="1"/>
  <c r="F16" i="504" s="1"/>
  <c r="E12" i="504"/>
  <c r="E14" i="504" s="1"/>
  <c r="E16" i="504" s="1"/>
  <c r="D12" i="504"/>
  <c r="D14" i="504" s="1"/>
  <c r="D16" i="504" s="1"/>
  <c r="C12" i="504"/>
  <c r="C14" i="504" s="1"/>
  <c r="C16" i="504" s="1"/>
  <c r="F21" i="504"/>
  <c r="F12" i="513" l="1"/>
  <c r="F15" i="513" s="1"/>
  <c r="F21" i="513" s="1"/>
  <c r="F23" i="513" s="1"/>
  <c r="F25" i="513" s="1"/>
  <c r="F28" i="513" s="1"/>
  <c r="F32" i="513" s="1"/>
  <c r="F35" i="513" s="1"/>
  <c r="F37" i="513" s="1"/>
  <c r="F44" i="513" s="1"/>
  <c r="E12" i="513"/>
  <c r="E15" i="513" s="1"/>
  <c r="E21" i="513" s="1"/>
  <c r="E23" i="513" s="1"/>
  <c r="E25" i="513" s="1"/>
  <c r="E28" i="513" s="1"/>
  <c r="E32" i="513" s="1"/>
  <c r="E35" i="513" s="1"/>
  <c r="E37" i="513" s="1"/>
  <c r="E44" i="513" s="1"/>
  <c r="D12" i="513"/>
  <c r="D15" i="513" s="1"/>
  <c r="D21" i="513" s="1"/>
  <c r="D23" i="513" s="1"/>
  <c r="D25" i="513" s="1"/>
  <c r="D28" i="513" s="1"/>
  <c r="D32" i="513" s="1"/>
  <c r="D35" i="513" s="1"/>
  <c r="D37" i="513" s="1"/>
  <c r="D44" i="513" s="1"/>
  <c r="C12" i="513"/>
  <c r="C15" i="513" s="1"/>
  <c r="C21" i="513" s="1"/>
  <c r="C23" i="513" s="1"/>
  <c r="C25" i="513" s="1"/>
  <c r="C28" i="513" s="1"/>
  <c r="C32" i="513" s="1"/>
  <c r="C35" i="513" s="1"/>
  <c r="C37" i="513" s="1"/>
  <c r="C44" i="513" s="1"/>
  <c r="M21" i="437" l="1"/>
  <c r="M25" i="437" s="1"/>
  <c r="M27" i="437" s="1"/>
  <c r="M30" i="437" s="1"/>
  <c r="M32" i="437" s="1"/>
  <c r="M36" i="437" s="1"/>
  <c r="M38" i="437" s="1"/>
  <c r="L21" i="437"/>
  <c r="L25" i="437" s="1"/>
  <c r="L27" i="437" s="1"/>
  <c r="L30" i="437" s="1"/>
  <c r="L32" i="437" s="1"/>
  <c r="L36" i="437" s="1"/>
  <c r="L38" i="437" s="1"/>
  <c r="K21" i="437"/>
  <c r="K25" i="437" s="1"/>
  <c r="K27" i="437" s="1"/>
  <c r="K30" i="437" s="1"/>
  <c r="K32" i="437" s="1"/>
  <c r="K36" i="437" s="1"/>
  <c r="K38" i="437" s="1"/>
  <c r="J21" i="437"/>
  <c r="J25" i="437" s="1"/>
  <c r="J27" i="437" s="1"/>
  <c r="J30" i="437" s="1"/>
  <c r="J32" i="437" s="1"/>
  <c r="J36" i="437" s="1"/>
  <c r="J38" i="437" s="1"/>
  <c r="I21" i="437"/>
  <c r="I25" i="437" s="1"/>
  <c r="I27" i="437" s="1"/>
  <c r="I30" i="437" s="1"/>
  <c r="I32" i="437" s="1"/>
  <c r="I36" i="437" s="1"/>
  <c r="I38" i="437" s="1"/>
  <c r="H21" i="437"/>
  <c r="H25" i="437" s="1"/>
  <c r="H27" i="437" s="1"/>
  <c r="H30" i="437" s="1"/>
  <c r="H32" i="437" s="1"/>
  <c r="H36" i="437" s="1"/>
  <c r="H38" i="437" s="1"/>
  <c r="G21" i="437"/>
  <c r="G25" i="437" s="1"/>
  <c r="G27" i="437" s="1"/>
  <c r="G30" i="437" s="1"/>
  <c r="G32" i="437" s="1"/>
  <c r="G36" i="437" s="1"/>
  <c r="G38" i="437" s="1"/>
  <c r="F21" i="437"/>
  <c r="F25" i="437" s="1"/>
  <c r="F27" i="437" s="1"/>
  <c r="F30" i="437" s="1"/>
  <c r="F32" i="437" s="1"/>
  <c r="F36" i="437" s="1"/>
  <c r="F38" i="437" s="1"/>
  <c r="E21" i="437"/>
  <c r="E25" i="437" s="1"/>
  <c r="E27" i="437" s="1"/>
  <c r="E30" i="437" s="1"/>
  <c r="E32" i="437" s="1"/>
  <c r="E36" i="437" s="1"/>
  <c r="E38" i="437" s="1"/>
  <c r="G43" i="437" l="1"/>
  <c r="G46" i="437" s="1"/>
  <c r="G49" i="437" s="1"/>
  <c r="K43" i="437"/>
  <c r="K46" i="437" s="1"/>
  <c r="K49" i="437" s="1"/>
  <c r="H43" i="437"/>
  <c r="H46" i="437" s="1"/>
  <c r="H49" i="437" s="1"/>
  <c r="L43" i="437"/>
  <c r="L46" i="437" s="1"/>
  <c r="L49" i="437" s="1"/>
  <c r="E43" i="437"/>
  <c r="E46" i="437" s="1"/>
  <c r="E49" i="437" s="1"/>
  <c r="I43" i="437"/>
  <c r="I46" i="437" s="1"/>
  <c r="I49" i="437" s="1"/>
  <c r="M43" i="437"/>
  <c r="M46" i="437" s="1"/>
  <c r="M49" i="437" s="1"/>
  <c r="F43" i="437"/>
  <c r="F46" i="437" s="1"/>
  <c r="F49" i="437" s="1"/>
  <c r="J43" i="437"/>
  <c r="J46" i="437" s="1"/>
  <c r="J49" i="437" s="1"/>
  <c r="D14" i="437"/>
  <c r="D21" i="437" s="1"/>
  <c r="D25" i="437" s="1"/>
  <c r="D27" i="437" s="1"/>
  <c r="D30" i="437" s="1"/>
  <c r="D32" i="437" s="1"/>
  <c r="D36" i="437" s="1"/>
  <c r="D38" i="437" s="1"/>
  <c r="D43" i="437" l="1"/>
  <c r="D46" i="437" s="1"/>
  <c r="D49" i="437" s="1"/>
  <c r="F10" i="524"/>
  <c r="F13" i="524" s="1"/>
  <c r="F15" i="524" s="1"/>
  <c r="F18" i="524" s="1"/>
  <c r="F30" i="524" s="1"/>
  <c r="F33" i="524" s="1"/>
  <c r="F35" i="524" s="1"/>
  <c r="F38" i="524" s="1"/>
  <c r="F42" i="524" s="1"/>
  <c r="F47" i="524" s="1"/>
  <c r="E10" i="524"/>
  <c r="E13" i="524" s="1"/>
  <c r="E15" i="524" s="1"/>
  <c r="E18" i="524" s="1"/>
  <c r="E30" i="524" s="1"/>
  <c r="E33" i="524" s="1"/>
  <c r="E35" i="524" s="1"/>
  <c r="E38" i="524" s="1"/>
  <c r="E42" i="524" s="1"/>
  <c r="E47" i="524" s="1"/>
  <c r="D10" i="524"/>
  <c r="D13" i="524" s="1"/>
  <c r="D15" i="524" s="1"/>
  <c r="D18" i="524" s="1"/>
  <c r="D30" i="524" s="1"/>
  <c r="D33" i="524" s="1"/>
  <c r="D35" i="524" s="1"/>
  <c r="D38" i="524" s="1"/>
  <c r="D42" i="524" s="1"/>
  <c r="D47" i="524" s="1"/>
  <c r="C10" i="524"/>
  <c r="C13" i="524" s="1"/>
  <c r="C15" i="524" s="1"/>
  <c r="C18" i="524" s="1"/>
  <c r="C30" i="524" s="1"/>
  <c r="C33" i="524" s="1"/>
  <c r="C35" i="524" s="1"/>
  <c r="C38" i="524" s="1"/>
  <c r="C42" i="524" s="1"/>
  <c r="C47" i="524" s="1"/>
  <c r="BA12" i="530" l="1"/>
  <c r="BA31" i="530" s="1"/>
  <c r="BA51" i="530" s="1"/>
  <c r="BA60" i="530" s="1"/>
  <c r="BA70" i="530" s="1"/>
  <c r="BA83" i="530" s="1"/>
  <c r="BA94" i="530" s="1"/>
  <c r="BA96" i="530" s="1"/>
  <c r="BA100" i="530" s="1"/>
  <c r="BA102" i="530" s="1"/>
  <c r="BA106" i="530" s="1"/>
  <c r="AC12" i="530"/>
  <c r="AC31" i="530" s="1"/>
  <c r="AC51" i="530" s="1"/>
  <c r="AC60" i="530" s="1"/>
  <c r="AC70" i="530" s="1"/>
  <c r="AC83" i="530" s="1"/>
  <c r="AC94" i="530" s="1"/>
  <c r="AC96" i="530" s="1"/>
  <c r="AC100" i="530" s="1"/>
  <c r="AC102" i="530" s="1"/>
  <c r="AC106" i="530" s="1"/>
  <c r="AB12" i="530"/>
  <c r="AB31" i="530" s="1"/>
  <c r="AB51" i="530" s="1"/>
  <c r="AB60" i="530" s="1"/>
  <c r="AB70" i="530" s="1"/>
  <c r="AB83" i="530" s="1"/>
  <c r="AB94" i="530" s="1"/>
  <c r="AB96" i="530" s="1"/>
  <c r="AB100" i="530" s="1"/>
  <c r="AB102" i="530" s="1"/>
  <c r="AB106" i="530" s="1"/>
  <c r="AA12" i="530"/>
  <c r="AA31" i="530" s="1"/>
  <c r="AA51" i="530" s="1"/>
  <c r="AA60" i="530" s="1"/>
  <c r="AA70" i="530" s="1"/>
  <c r="AA83" i="530" s="1"/>
  <c r="AA94" i="530" s="1"/>
  <c r="AA96" i="530" s="1"/>
  <c r="AA100" i="530" s="1"/>
  <c r="AA102" i="530" s="1"/>
  <c r="AA106" i="530" s="1"/>
  <c r="Z12" i="530"/>
  <c r="Z31" i="530" s="1"/>
  <c r="Z51" i="530" s="1"/>
  <c r="Z60" i="530" s="1"/>
  <c r="Z70" i="530" s="1"/>
  <c r="Z83" i="530" s="1"/>
  <c r="Z94" i="530" s="1"/>
  <c r="Z96" i="530" s="1"/>
  <c r="Z100" i="530" s="1"/>
  <c r="Z102" i="530" s="1"/>
  <c r="Z106" i="530" s="1"/>
  <c r="X12" i="530"/>
  <c r="X31" i="530" s="1"/>
  <c r="X51" i="530" s="1"/>
  <c r="X60" i="530" s="1"/>
  <c r="X70" i="530" s="1"/>
  <c r="X83" i="530" s="1"/>
  <c r="X94" i="530" s="1"/>
  <c r="X96" i="530" s="1"/>
  <c r="X100" i="530" s="1"/>
  <c r="X102" i="530" s="1"/>
  <c r="X106" i="530" s="1"/>
  <c r="W12" i="530"/>
  <c r="W31" i="530" s="1"/>
  <c r="W51" i="530" s="1"/>
  <c r="W60" i="530" s="1"/>
  <c r="W70" i="530" s="1"/>
  <c r="W83" i="530" s="1"/>
  <c r="W94" i="530" s="1"/>
  <c r="W96" i="530" s="1"/>
  <c r="W100" i="530" s="1"/>
  <c r="W102" i="530" s="1"/>
  <c r="W106" i="530" s="1"/>
  <c r="V12" i="530"/>
  <c r="V31" i="530" s="1"/>
  <c r="V51" i="530" s="1"/>
  <c r="V60" i="530" s="1"/>
  <c r="V70" i="530" s="1"/>
  <c r="V83" i="530" s="1"/>
  <c r="V94" i="530" s="1"/>
  <c r="V96" i="530" s="1"/>
  <c r="V100" i="530" s="1"/>
  <c r="V102" i="530" s="1"/>
  <c r="V106" i="530" s="1"/>
  <c r="T12" i="530"/>
  <c r="T31" i="530" s="1"/>
  <c r="T51" i="530" s="1"/>
  <c r="T60" i="530" s="1"/>
  <c r="T70" i="530" s="1"/>
  <c r="T83" i="530" s="1"/>
  <c r="T94" i="530" s="1"/>
  <c r="T96" i="530" s="1"/>
  <c r="T100" i="530" s="1"/>
  <c r="T102" i="530" s="1"/>
  <c r="T106" i="530" s="1"/>
  <c r="S12" i="530"/>
  <c r="S31" i="530" s="1"/>
  <c r="S51" i="530" s="1"/>
  <c r="S60" i="530" s="1"/>
  <c r="S70" i="530" s="1"/>
  <c r="S83" i="530" s="1"/>
  <c r="S94" i="530" s="1"/>
  <c r="S96" i="530" s="1"/>
  <c r="S100" i="530" s="1"/>
  <c r="S102" i="530" s="1"/>
  <c r="S106" i="530" s="1"/>
  <c r="R12" i="530"/>
  <c r="R31" i="530" s="1"/>
  <c r="R51" i="530" s="1"/>
  <c r="R60" i="530" s="1"/>
  <c r="R70" i="530" s="1"/>
  <c r="R83" i="530" s="1"/>
  <c r="R94" i="530" s="1"/>
  <c r="R96" i="530" s="1"/>
  <c r="R100" i="530" s="1"/>
  <c r="R102" i="530" s="1"/>
  <c r="R106" i="530" s="1"/>
  <c r="Q12" i="530"/>
  <c r="Q31" i="530" s="1"/>
  <c r="Q51" i="530" s="1"/>
  <c r="Q60" i="530" s="1"/>
  <c r="Q70" i="530" s="1"/>
  <c r="Q83" i="530" s="1"/>
  <c r="Q94" i="530" s="1"/>
  <c r="Q96" i="530" s="1"/>
  <c r="Q100" i="530" s="1"/>
  <c r="Q102" i="530" s="1"/>
  <c r="Q106" i="530" s="1"/>
  <c r="P12" i="530"/>
  <c r="P31" i="530" s="1"/>
  <c r="P51" i="530" s="1"/>
  <c r="P60" i="530" s="1"/>
  <c r="P70" i="530" s="1"/>
  <c r="P83" i="530" s="1"/>
  <c r="P94" i="530" s="1"/>
  <c r="P96" i="530" s="1"/>
  <c r="P100" i="530" s="1"/>
  <c r="P102" i="530" s="1"/>
  <c r="P106" i="530" s="1"/>
  <c r="O12" i="530"/>
  <c r="O31" i="530" s="1"/>
  <c r="O51" i="530" s="1"/>
  <c r="O60" i="530" s="1"/>
  <c r="O70" i="530" s="1"/>
  <c r="O83" i="530" s="1"/>
  <c r="O94" i="530" s="1"/>
  <c r="O96" i="530" s="1"/>
  <c r="O100" i="530" s="1"/>
  <c r="O102" i="530" s="1"/>
  <c r="O106" i="530" s="1"/>
  <c r="N12" i="530"/>
  <c r="N31" i="530" s="1"/>
  <c r="N51" i="530" s="1"/>
  <c r="N60" i="530" s="1"/>
  <c r="N70" i="530" s="1"/>
  <c r="N83" i="530" s="1"/>
  <c r="N94" i="530" s="1"/>
  <c r="N96" i="530" s="1"/>
  <c r="N100" i="530" s="1"/>
  <c r="N102" i="530" s="1"/>
  <c r="N106" i="530" s="1"/>
  <c r="M12" i="530"/>
  <c r="M31" i="530" s="1"/>
  <c r="M51" i="530" s="1"/>
  <c r="M60" i="530" s="1"/>
  <c r="M70" i="530" s="1"/>
  <c r="M83" i="530" s="1"/>
  <c r="M94" i="530" s="1"/>
  <c r="M96" i="530" s="1"/>
  <c r="M100" i="530" s="1"/>
  <c r="M102" i="530" s="1"/>
  <c r="M106" i="530" s="1"/>
  <c r="L12" i="530"/>
  <c r="L31" i="530" s="1"/>
  <c r="L51" i="530" s="1"/>
  <c r="L60" i="530" s="1"/>
  <c r="L70" i="530" s="1"/>
  <c r="L83" i="530" s="1"/>
  <c r="L94" i="530" s="1"/>
  <c r="L96" i="530" s="1"/>
  <c r="L100" i="530" s="1"/>
  <c r="L102" i="530" s="1"/>
  <c r="L106" i="530" s="1"/>
  <c r="K12" i="530"/>
  <c r="K31" i="530" s="1"/>
  <c r="K51" i="530" s="1"/>
  <c r="K60" i="530" s="1"/>
  <c r="K70" i="530" s="1"/>
  <c r="K83" i="530" s="1"/>
  <c r="K94" i="530" s="1"/>
  <c r="K96" i="530" s="1"/>
  <c r="K100" i="530" s="1"/>
  <c r="K102" i="530" s="1"/>
  <c r="K106" i="530" s="1"/>
  <c r="J12" i="530"/>
  <c r="J31" i="530" s="1"/>
  <c r="J51" i="530" s="1"/>
  <c r="J60" i="530" s="1"/>
  <c r="J70" i="530" s="1"/>
  <c r="J83" i="530" s="1"/>
  <c r="J94" i="530" s="1"/>
  <c r="J96" i="530" s="1"/>
  <c r="J100" i="530" s="1"/>
  <c r="J102" i="530" s="1"/>
  <c r="J106" i="530" s="1"/>
  <c r="I12" i="530"/>
  <c r="I31" i="530" s="1"/>
  <c r="I51" i="530" s="1"/>
  <c r="I60" i="530" s="1"/>
  <c r="I70" i="530" s="1"/>
  <c r="I83" i="530" s="1"/>
  <c r="I94" i="530" s="1"/>
  <c r="I96" i="530" s="1"/>
  <c r="I100" i="530" s="1"/>
  <c r="I102" i="530" s="1"/>
  <c r="I106" i="530" s="1"/>
  <c r="H12" i="530"/>
  <c r="H31" i="530" s="1"/>
  <c r="H51" i="530" s="1"/>
  <c r="H60" i="530" s="1"/>
  <c r="H70" i="530" s="1"/>
  <c r="H83" i="530" s="1"/>
  <c r="H94" i="530" s="1"/>
  <c r="H96" i="530" s="1"/>
  <c r="H100" i="530" s="1"/>
  <c r="H102" i="530" s="1"/>
  <c r="H106" i="530" s="1"/>
  <c r="G12" i="530"/>
  <c r="G31" i="530" s="1"/>
  <c r="G51" i="530" s="1"/>
  <c r="G60" i="530" s="1"/>
  <c r="G70" i="530" s="1"/>
  <c r="G83" i="530" s="1"/>
  <c r="G94" i="530" s="1"/>
  <c r="G96" i="530" s="1"/>
  <c r="G100" i="530" s="1"/>
  <c r="G102" i="530" s="1"/>
  <c r="G106" i="530" s="1"/>
  <c r="F12" i="530"/>
  <c r="F31" i="530" s="1"/>
  <c r="F51" i="530" s="1"/>
  <c r="F60" i="530" s="1"/>
  <c r="F70" i="530" s="1"/>
  <c r="F83" i="530" s="1"/>
  <c r="F94" i="530" s="1"/>
  <c r="F96" i="530" s="1"/>
  <c r="F100" i="530" s="1"/>
  <c r="F102" i="530" s="1"/>
  <c r="F106" i="530" s="1"/>
  <c r="E12" i="530"/>
  <c r="E31" i="530" s="1"/>
  <c r="E51" i="530" s="1"/>
  <c r="E60" i="530" s="1"/>
  <c r="E70" i="530" s="1"/>
  <c r="E83" i="530" s="1"/>
  <c r="E94" i="530" s="1"/>
  <c r="E96" i="530" s="1"/>
  <c r="E100" i="530" s="1"/>
  <c r="E102" i="530" s="1"/>
  <c r="E106" i="530" s="1"/>
  <c r="D12" i="530"/>
  <c r="D31" i="530" s="1"/>
  <c r="D51" i="530" s="1"/>
  <c r="D60" i="530" s="1"/>
  <c r="D70" i="530" s="1"/>
  <c r="D83" i="530" s="1"/>
  <c r="D94" i="530" s="1"/>
  <c r="D96" i="530" s="1"/>
  <c r="D100" i="530" s="1"/>
  <c r="D102" i="530" s="1"/>
  <c r="D106" i="530" s="1"/>
  <c r="C12" i="530"/>
  <c r="C31" i="530" s="1"/>
  <c r="C51" i="530" s="1"/>
  <c r="C60" i="530" s="1"/>
  <c r="C70" i="530" s="1"/>
  <c r="C83" i="530" s="1"/>
  <c r="C94" i="530" s="1"/>
  <c r="C96" i="530" s="1"/>
  <c r="C100" i="530" s="1"/>
  <c r="C102" i="530" s="1"/>
  <c r="C106" i="530" s="1"/>
  <c r="F9" i="514" l="1"/>
  <c r="F14" i="514" s="1"/>
  <c r="F16" i="514" s="1"/>
  <c r="F18" i="514" s="1"/>
  <c r="F22" i="514" s="1"/>
  <c r="F24" i="514" s="1"/>
  <c r="F30" i="514" s="1"/>
  <c r="F36" i="514" s="1"/>
  <c r="F39" i="514" s="1"/>
  <c r="F42" i="514" s="1"/>
  <c r="E9" i="514"/>
  <c r="E14" i="514" s="1"/>
  <c r="E16" i="514" s="1"/>
  <c r="E18" i="514" s="1"/>
  <c r="E22" i="514" s="1"/>
  <c r="E24" i="514" s="1"/>
  <c r="E30" i="514" s="1"/>
  <c r="E36" i="514" s="1"/>
  <c r="E39" i="514" s="1"/>
  <c r="E42" i="514" s="1"/>
  <c r="D9" i="514"/>
  <c r="D14" i="514" s="1"/>
  <c r="D16" i="514" s="1"/>
  <c r="D18" i="514" s="1"/>
  <c r="D22" i="514" s="1"/>
  <c r="D24" i="514" s="1"/>
  <c r="D30" i="514" s="1"/>
  <c r="D36" i="514" s="1"/>
  <c r="D39" i="514" s="1"/>
  <c r="D42" i="514" s="1"/>
  <c r="C9" i="514"/>
  <c r="C14" i="514" s="1"/>
  <c r="C16" i="514" s="1"/>
  <c r="C18" i="514" s="1"/>
  <c r="C22" i="514" s="1"/>
  <c r="C24" i="514" s="1"/>
  <c r="C30" i="514" s="1"/>
  <c r="C36" i="514" s="1"/>
  <c r="C39" i="514" s="1"/>
  <c r="C42" i="514" s="1"/>
  <c r="D8" i="510" l="1"/>
  <c r="D10" i="510" s="1"/>
  <c r="D12" i="510" s="1"/>
  <c r="D14" i="510" s="1"/>
  <c r="D16" i="510" s="1"/>
  <c r="C8" i="510"/>
  <c r="C10" i="510" s="1"/>
  <c r="C12" i="510" s="1"/>
  <c r="C14" i="510" s="1"/>
  <c r="C16" i="510" s="1"/>
  <c r="G15" i="453" l="1"/>
  <c r="G17" i="453" s="1"/>
  <c r="G20" i="453" s="1"/>
  <c r="G23" i="453" s="1"/>
  <c r="G25" i="453" s="1"/>
  <c r="F18" i="433" l="1"/>
  <c r="F23" i="433" s="1"/>
  <c r="F37" i="433" s="1"/>
  <c r="F60" i="433" s="1"/>
  <c r="F66" i="433" s="1"/>
  <c r="F71" i="433" s="1"/>
  <c r="F79" i="433" s="1"/>
  <c r="F83" i="433" s="1"/>
  <c r="F91" i="433" s="1"/>
  <c r="F101" i="433" s="1"/>
  <c r="E18" i="433"/>
  <c r="E23" i="433" s="1"/>
  <c r="E37" i="433" s="1"/>
  <c r="E60" i="433" s="1"/>
  <c r="E66" i="433" s="1"/>
  <c r="E71" i="433" s="1"/>
  <c r="E79" i="433" s="1"/>
  <c r="E83" i="433" s="1"/>
  <c r="E91" i="433" s="1"/>
  <c r="E101" i="433" s="1"/>
  <c r="D18" i="433"/>
  <c r="D23" i="433" s="1"/>
  <c r="D37" i="433" s="1"/>
  <c r="D60" i="433" s="1"/>
  <c r="D66" i="433" s="1"/>
  <c r="D71" i="433" s="1"/>
  <c r="D79" i="433" s="1"/>
  <c r="D83" i="433" s="1"/>
  <c r="D91" i="433" s="1"/>
  <c r="D101" i="433" s="1"/>
  <c r="P19" i="443" l="1"/>
  <c r="P22" i="443" s="1"/>
  <c r="P24" i="443" s="1"/>
  <c r="P26" i="443" s="1"/>
  <c r="P35" i="443" s="1"/>
  <c r="P39" i="443" s="1"/>
  <c r="K58" i="351" l="1"/>
  <c r="BL51" i="466" l="1"/>
  <c r="BL60" i="466" s="1"/>
  <c r="BL70" i="466" s="1"/>
  <c r="BL88" i="466" s="1"/>
  <c r="BL96" i="466" s="1"/>
  <c r="BL99" i="466" s="1"/>
  <c r="BL106" i="466" s="1"/>
  <c r="BL116" i="466" s="1"/>
  <c r="BL122" i="466" s="1"/>
  <c r="BL148" i="466" s="1"/>
  <c r="BL151" i="466" s="1"/>
  <c r="BK51" i="466"/>
  <c r="BK60" i="466" s="1"/>
  <c r="BK70" i="466" s="1"/>
  <c r="BK88" i="466" s="1"/>
  <c r="BK96" i="466" s="1"/>
  <c r="BK99" i="466" s="1"/>
  <c r="BK106" i="466" s="1"/>
  <c r="BK116" i="466" s="1"/>
  <c r="BK122" i="466" s="1"/>
  <c r="BK148" i="466" s="1"/>
  <c r="BK151" i="466" s="1"/>
  <c r="BJ51" i="466"/>
  <c r="BJ60" i="466" s="1"/>
  <c r="BJ70" i="466" s="1"/>
  <c r="BJ88" i="466" s="1"/>
  <c r="BJ96" i="466" s="1"/>
  <c r="BJ99" i="466" s="1"/>
  <c r="BJ106" i="466" s="1"/>
  <c r="BJ116" i="466" s="1"/>
  <c r="BJ122" i="466" s="1"/>
  <c r="BJ148" i="466" s="1"/>
  <c r="BJ151" i="466" s="1"/>
  <c r="BI51" i="466"/>
  <c r="BI60" i="466" s="1"/>
  <c r="BI70" i="466" s="1"/>
  <c r="BI88" i="466" s="1"/>
  <c r="BI96" i="466" s="1"/>
  <c r="BI99" i="466" s="1"/>
  <c r="BI106" i="466" s="1"/>
  <c r="BI116" i="466" s="1"/>
  <c r="BI122" i="466" s="1"/>
  <c r="BI148" i="466" s="1"/>
  <c r="BI151" i="466" s="1"/>
  <c r="BH51" i="466"/>
  <c r="BH60" i="466" s="1"/>
  <c r="BH70" i="466" s="1"/>
  <c r="BH88" i="466" s="1"/>
  <c r="BH96" i="466" s="1"/>
  <c r="BH99" i="466" s="1"/>
  <c r="BH106" i="466" s="1"/>
  <c r="BH116" i="466" s="1"/>
  <c r="BH122" i="466" s="1"/>
  <c r="BH148" i="466" s="1"/>
  <c r="BH151" i="466" s="1"/>
  <c r="BG51" i="466"/>
  <c r="BG60" i="466" s="1"/>
  <c r="BG70" i="466" s="1"/>
  <c r="BG88" i="466" s="1"/>
  <c r="BG96" i="466" s="1"/>
  <c r="BG99" i="466" s="1"/>
  <c r="BG106" i="466" s="1"/>
  <c r="BG116" i="466" s="1"/>
  <c r="BG122" i="466" s="1"/>
  <c r="BG148" i="466" s="1"/>
  <c r="BG151" i="466" s="1"/>
  <c r="BF51" i="466"/>
  <c r="BF60" i="466" s="1"/>
  <c r="BF70" i="466" s="1"/>
  <c r="BF88" i="466" s="1"/>
  <c r="BF96" i="466" s="1"/>
  <c r="BF99" i="466" s="1"/>
  <c r="BF106" i="466" s="1"/>
  <c r="BF116" i="466" s="1"/>
  <c r="BF122" i="466" s="1"/>
  <c r="BF148" i="466" s="1"/>
  <c r="BF151" i="466" s="1"/>
  <c r="BE51" i="466"/>
  <c r="BE60" i="466" s="1"/>
  <c r="BE70" i="466" s="1"/>
  <c r="BE88" i="466" s="1"/>
  <c r="BE96" i="466" s="1"/>
  <c r="BE99" i="466" s="1"/>
  <c r="BE106" i="466" s="1"/>
  <c r="BE116" i="466" s="1"/>
  <c r="BE122" i="466" s="1"/>
  <c r="BE148" i="466" s="1"/>
  <c r="BE151" i="466" s="1"/>
  <c r="BD51" i="466"/>
  <c r="BD60" i="466" s="1"/>
  <c r="BD70" i="466" s="1"/>
  <c r="BD88" i="466" s="1"/>
  <c r="BD96" i="466" s="1"/>
  <c r="BD99" i="466" s="1"/>
  <c r="BD106" i="466" s="1"/>
  <c r="BD116" i="466" s="1"/>
  <c r="BD122" i="466" s="1"/>
  <c r="BD148" i="466" s="1"/>
  <c r="BD151" i="466" s="1"/>
  <c r="BC51" i="466"/>
  <c r="BC60" i="466" s="1"/>
  <c r="BC70" i="466" s="1"/>
  <c r="BC88" i="466" s="1"/>
  <c r="BC96" i="466" s="1"/>
  <c r="BC99" i="466" s="1"/>
  <c r="BC106" i="466" s="1"/>
  <c r="BC116" i="466" s="1"/>
  <c r="BC122" i="466" s="1"/>
  <c r="BC148" i="466" s="1"/>
  <c r="BC151" i="466" s="1"/>
  <c r="BB51" i="466"/>
  <c r="BB60" i="466" s="1"/>
  <c r="BB70" i="466" s="1"/>
  <c r="BB88" i="466" s="1"/>
  <c r="BB96" i="466" s="1"/>
  <c r="BB99" i="466" s="1"/>
  <c r="BB106" i="466" s="1"/>
  <c r="BB116" i="466" s="1"/>
  <c r="BB122" i="466" s="1"/>
  <c r="BB148" i="466" s="1"/>
  <c r="BB151" i="466" s="1"/>
  <c r="BA51" i="466"/>
  <c r="BA60" i="466" s="1"/>
  <c r="BA70" i="466" s="1"/>
  <c r="BA88" i="466" s="1"/>
  <c r="BA96" i="466" s="1"/>
  <c r="BA99" i="466" s="1"/>
  <c r="BA106" i="466" s="1"/>
  <c r="BA116" i="466" s="1"/>
  <c r="BA122" i="466" s="1"/>
  <c r="BA148" i="466" s="1"/>
  <c r="BA151" i="466" s="1"/>
  <c r="AZ51" i="466"/>
  <c r="AZ60" i="466" s="1"/>
  <c r="AZ70" i="466" s="1"/>
  <c r="AZ88" i="466" s="1"/>
  <c r="AZ96" i="466" s="1"/>
  <c r="AZ99" i="466" s="1"/>
  <c r="AZ106" i="466" s="1"/>
  <c r="AZ116" i="466" s="1"/>
  <c r="AZ122" i="466" s="1"/>
  <c r="AZ148" i="466" s="1"/>
  <c r="AZ151" i="466" s="1"/>
  <c r="AY51" i="466"/>
  <c r="AY60" i="466" s="1"/>
  <c r="AY70" i="466" s="1"/>
  <c r="AY88" i="466" s="1"/>
  <c r="AY96" i="466" s="1"/>
  <c r="AY99" i="466" s="1"/>
  <c r="AY106" i="466" s="1"/>
  <c r="AY116" i="466" s="1"/>
  <c r="AY122" i="466" s="1"/>
  <c r="AY148" i="466" s="1"/>
  <c r="AY151" i="466" s="1"/>
  <c r="AX51" i="466"/>
  <c r="AX60" i="466" s="1"/>
  <c r="AX70" i="466" s="1"/>
  <c r="AX88" i="466" s="1"/>
  <c r="AX96" i="466" s="1"/>
  <c r="AX99" i="466" s="1"/>
  <c r="AX106" i="466" s="1"/>
  <c r="AX116" i="466" s="1"/>
  <c r="AX122" i="466" s="1"/>
  <c r="AX148" i="466" s="1"/>
  <c r="AX151" i="466" s="1"/>
  <c r="AW51" i="466"/>
  <c r="AW60" i="466" s="1"/>
  <c r="AW70" i="466" s="1"/>
  <c r="AW88" i="466" s="1"/>
  <c r="AW96" i="466" s="1"/>
  <c r="AW99" i="466" s="1"/>
  <c r="AW106" i="466" s="1"/>
  <c r="AW116" i="466" s="1"/>
  <c r="AW122" i="466" s="1"/>
  <c r="AW148" i="466" s="1"/>
  <c r="AW151" i="466" s="1"/>
  <c r="AV51" i="466"/>
  <c r="AV60" i="466" s="1"/>
  <c r="AV70" i="466" s="1"/>
  <c r="AV88" i="466" s="1"/>
  <c r="AV96" i="466" s="1"/>
  <c r="AV99" i="466" s="1"/>
  <c r="AV106" i="466" s="1"/>
  <c r="AV116" i="466" s="1"/>
  <c r="AV122" i="466" s="1"/>
  <c r="AV148" i="466" s="1"/>
  <c r="AV151" i="466" s="1"/>
  <c r="AU51" i="466"/>
  <c r="AU60" i="466" s="1"/>
  <c r="AU70" i="466" s="1"/>
  <c r="AU88" i="466" s="1"/>
  <c r="AU96" i="466" s="1"/>
  <c r="AU99" i="466" s="1"/>
  <c r="AU106" i="466" s="1"/>
  <c r="AU116" i="466" s="1"/>
  <c r="AU122" i="466" s="1"/>
  <c r="AU148" i="466" s="1"/>
  <c r="AU151" i="466" s="1"/>
  <c r="AT51" i="466"/>
  <c r="AT60" i="466" s="1"/>
  <c r="AT70" i="466" s="1"/>
  <c r="AT88" i="466" s="1"/>
  <c r="AT96" i="466" s="1"/>
  <c r="AT99" i="466" s="1"/>
  <c r="AT106" i="466" s="1"/>
  <c r="AT116" i="466" s="1"/>
  <c r="AT122" i="466" s="1"/>
  <c r="AT148" i="466" s="1"/>
  <c r="AT151" i="466" s="1"/>
  <c r="AS51" i="466"/>
  <c r="AS60" i="466" s="1"/>
  <c r="AS70" i="466" s="1"/>
  <c r="AS88" i="466" s="1"/>
  <c r="AS96" i="466" s="1"/>
  <c r="AS99" i="466" s="1"/>
  <c r="AS106" i="466" s="1"/>
  <c r="AS116" i="466" s="1"/>
  <c r="AS122" i="466" s="1"/>
  <c r="AS148" i="466" s="1"/>
  <c r="AS151" i="466" s="1"/>
  <c r="AR51" i="466"/>
  <c r="AR60" i="466" s="1"/>
  <c r="AR70" i="466" s="1"/>
  <c r="AR88" i="466" s="1"/>
  <c r="AR96" i="466" s="1"/>
  <c r="AR99" i="466" s="1"/>
  <c r="AR106" i="466" s="1"/>
  <c r="AR116" i="466" s="1"/>
  <c r="AR122" i="466" s="1"/>
  <c r="AR148" i="466" s="1"/>
  <c r="AR151" i="466" s="1"/>
  <c r="AQ51" i="466"/>
  <c r="AQ60" i="466" s="1"/>
  <c r="AQ70" i="466" s="1"/>
  <c r="AQ88" i="466" s="1"/>
  <c r="AQ96" i="466" s="1"/>
  <c r="AQ99" i="466" s="1"/>
  <c r="AQ106" i="466" s="1"/>
  <c r="AQ116" i="466" s="1"/>
  <c r="AQ122" i="466" s="1"/>
  <c r="AQ148" i="466" s="1"/>
  <c r="AQ151" i="466" s="1"/>
  <c r="AP51" i="466"/>
  <c r="AP60" i="466" s="1"/>
  <c r="AP70" i="466" s="1"/>
  <c r="AP88" i="466" s="1"/>
  <c r="AP96" i="466" s="1"/>
  <c r="AP99" i="466" s="1"/>
  <c r="AP106" i="466" s="1"/>
  <c r="AP116" i="466" s="1"/>
  <c r="AP122" i="466" s="1"/>
  <c r="AP148" i="466" s="1"/>
  <c r="AP151" i="466" s="1"/>
  <c r="AO51" i="466"/>
  <c r="AO60" i="466" s="1"/>
  <c r="AO70" i="466" s="1"/>
  <c r="AO88" i="466" s="1"/>
  <c r="AO96" i="466" s="1"/>
  <c r="AO99" i="466" s="1"/>
  <c r="AO106" i="466" s="1"/>
  <c r="AO116" i="466" s="1"/>
  <c r="AO122" i="466" s="1"/>
  <c r="AO148" i="466" s="1"/>
  <c r="AO151" i="466" s="1"/>
  <c r="AN51" i="466"/>
  <c r="AN60" i="466" s="1"/>
  <c r="AN70" i="466" s="1"/>
  <c r="AN88" i="466" s="1"/>
  <c r="AN96" i="466" s="1"/>
  <c r="AN99" i="466" s="1"/>
  <c r="AN106" i="466" s="1"/>
  <c r="AN116" i="466" s="1"/>
  <c r="AN122" i="466" s="1"/>
  <c r="AN148" i="466" s="1"/>
  <c r="AN151" i="466" s="1"/>
  <c r="AM51" i="466"/>
  <c r="AM60" i="466" s="1"/>
  <c r="AM70" i="466" s="1"/>
  <c r="AM88" i="466" s="1"/>
  <c r="AM96" i="466" s="1"/>
  <c r="AM99" i="466" s="1"/>
  <c r="AM106" i="466" s="1"/>
  <c r="AM116" i="466" s="1"/>
  <c r="AM122" i="466" s="1"/>
  <c r="AM148" i="466" s="1"/>
  <c r="AM151" i="466" s="1"/>
  <c r="AL51" i="466"/>
  <c r="AL60" i="466" s="1"/>
  <c r="AL70" i="466" s="1"/>
  <c r="AL88" i="466" s="1"/>
  <c r="AL96" i="466" s="1"/>
  <c r="AL99" i="466" s="1"/>
  <c r="AL106" i="466" s="1"/>
  <c r="AL116" i="466" s="1"/>
  <c r="AL122" i="466" s="1"/>
  <c r="AL148" i="466" s="1"/>
  <c r="AL151" i="466" s="1"/>
  <c r="AK51" i="466"/>
  <c r="AK60" i="466" s="1"/>
  <c r="AK70" i="466" s="1"/>
  <c r="AK88" i="466" s="1"/>
  <c r="AK96" i="466" s="1"/>
  <c r="AK99" i="466" s="1"/>
  <c r="AK106" i="466" s="1"/>
  <c r="AK116" i="466" s="1"/>
  <c r="AK122" i="466" s="1"/>
  <c r="AK148" i="466" s="1"/>
  <c r="AK151" i="466" s="1"/>
  <c r="AJ51" i="466"/>
  <c r="AJ60" i="466" s="1"/>
  <c r="AJ70" i="466" s="1"/>
  <c r="AJ88" i="466" s="1"/>
  <c r="AJ96" i="466" s="1"/>
  <c r="AJ99" i="466" s="1"/>
  <c r="AJ106" i="466" s="1"/>
  <c r="AJ116" i="466" s="1"/>
  <c r="AJ122" i="466" s="1"/>
  <c r="AJ148" i="466" s="1"/>
  <c r="AJ151" i="466" s="1"/>
  <c r="AI51" i="466"/>
  <c r="AI60" i="466" s="1"/>
  <c r="AI70" i="466" s="1"/>
  <c r="AI88" i="466" s="1"/>
  <c r="AI96" i="466" s="1"/>
  <c r="AI99" i="466" s="1"/>
  <c r="AI106" i="466" s="1"/>
  <c r="AI116" i="466" s="1"/>
  <c r="AI122" i="466" s="1"/>
  <c r="AI148" i="466" s="1"/>
  <c r="AI151" i="466" s="1"/>
  <c r="AH51" i="466"/>
  <c r="AH60" i="466" s="1"/>
  <c r="AH70" i="466" s="1"/>
  <c r="AH88" i="466" s="1"/>
  <c r="AH96" i="466" s="1"/>
  <c r="AH99" i="466" s="1"/>
  <c r="AH106" i="466" s="1"/>
  <c r="AH116" i="466" s="1"/>
  <c r="AH122" i="466" s="1"/>
  <c r="AH148" i="466" s="1"/>
  <c r="AH151" i="466" s="1"/>
  <c r="AG51" i="466"/>
  <c r="AG60" i="466" s="1"/>
  <c r="AG70" i="466" s="1"/>
  <c r="AG88" i="466" s="1"/>
  <c r="AG96" i="466" s="1"/>
  <c r="AG99" i="466" s="1"/>
  <c r="AG106" i="466" s="1"/>
  <c r="AG116" i="466" s="1"/>
  <c r="AG122" i="466" s="1"/>
  <c r="AG148" i="466" s="1"/>
  <c r="AG151" i="466" s="1"/>
  <c r="AF51" i="466"/>
  <c r="AF60" i="466" s="1"/>
  <c r="AF70" i="466" s="1"/>
  <c r="AF88" i="466" s="1"/>
  <c r="AF96" i="466" s="1"/>
  <c r="AF99" i="466" s="1"/>
  <c r="AF106" i="466" s="1"/>
  <c r="AF116" i="466" s="1"/>
  <c r="AF122" i="466" s="1"/>
  <c r="AF148" i="466" s="1"/>
  <c r="AF151" i="466" s="1"/>
  <c r="AE51" i="466"/>
  <c r="AE60" i="466" s="1"/>
  <c r="AE70" i="466" s="1"/>
  <c r="AE88" i="466" s="1"/>
  <c r="AE96" i="466" s="1"/>
  <c r="AE99" i="466" s="1"/>
  <c r="AE106" i="466" s="1"/>
  <c r="AE116" i="466" s="1"/>
  <c r="AE122" i="466" s="1"/>
  <c r="AE148" i="466" s="1"/>
  <c r="AE151" i="466" s="1"/>
  <c r="AD51" i="466"/>
  <c r="AD60" i="466" s="1"/>
  <c r="AD70" i="466" s="1"/>
  <c r="AD88" i="466" s="1"/>
  <c r="AD96" i="466" s="1"/>
  <c r="AD99" i="466" s="1"/>
  <c r="AD106" i="466" s="1"/>
  <c r="AD116" i="466" s="1"/>
  <c r="AD122" i="466" s="1"/>
  <c r="AD148" i="466" s="1"/>
  <c r="AD151" i="466" s="1"/>
  <c r="AC51" i="466"/>
  <c r="AC60" i="466" s="1"/>
  <c r="AC70" i="466" s="1"/>
  <c r="AC88" i="466" s="1"/>
  <c r="AC96" i="466" s="1"/>
  <c r="AC99" i="466" s="1"/>
  <c r="AC106" i="466" s="1"/>
  <c r="AC116" i="466" s="1"/>
  <c r="AC122" i="466" s="1"/>
  <c r="AC148" i="466" s="1"/>
  <c r="AC151" i="466" s="1"/>
  <c r="AB51" i="466"/>
  <c r="AB60" i="466" s="1"/>
  <c r="AB70" i="466" s="1"/>
  <c r="AB88" i="466" s="1"/>
  <c r="AB96" i="466" s="1"/>
  <c r="AB99" i="466" s="1"/>
  <c r="AB106" i="466" s="1"/>
  <c r="AB116" i="466" s="1"/>
  <c r="AB122" i="466" s="1"/>
  <c r="AB148" i="466" s="1"/>
  <c r="AB151" i="466" s="1"/>
  <c r="AA51" i="466"/>
  <c r="AA60" i="466" s="1"/>
  <c r="AA70" i="466" s="1"/>
  <c r="AA88" i="466" s="1"/>
  <c r="AA96" i="466" s="1"/>
  <c r="AA99" i="466" s="1"/>
  <c r="AA106" i="466" s="1"/>
  <c r="AA116" i="466" s="1"/>
  <c r="AA122" i="466" s="1"/>
  <c r="AA148" i="466" s="1"/>
  <c r="AA151" i="466" s="1"/>
  <c r="Z51" i="466"/>
  <c r="Z60" i="466" s="1"/>
  <c r="Z70" i="466" s="1"/>
  <c r="Z88" i="466" s="1"/>
  <c r="Z96" i="466" s="1"/>
  <c r="Z99" i="466" s="1"/>
  <c r="Z106" i="466" s="1"/>
  <c r="Z116" i="466" s="1"/>
  <c r="Z122" i="466" s="1"/>
  <c r="Z148" i="466" s="1"/>
  <c r="Z151" i="466" s="1"/>
  <c r="Y51" i="466"/>
  <c r="Y60" i="466" s="1"/>
  <c r="Y70" i="466" s="1"/>
  <c r="Y88" i="466" s="1"/>
  <c r="Y96" i="466" s="1"/>
  <c r="Y99" i="466" s="1"/>
  <c r="Y106" i="466" s="1"/>
  <c r="Y116" i="466" s="1"/>
  <c r="Y122" i="466" s="1"/>
  <c r="Y148" i="466" s="1"/>
  <c r="Y151" i="466" s="1"/>
  <c r="X51" i="466"/>
  <c r="X60" i="466" s="1"/>
  <c r="X70" i="466" s="1"/>
  <c r="X88" i="466" s="1"/>
  <c r="X96" i="466" s="1"/>
  <c r="X99" i="466" s="1"/>
  <c r="X106" i="466" s="1"/>
  <c r="X116" i="466" s="1"/>
  <c r="X122" i="466" s="1"/>
  <c r="X148" i="466" s="1"/>
  <c r="X151" i="466" s="1"/>
  <c r="W51" i="466"/>
  <c r="W60" i="466" s="1"/>
  <c r="W70" i="466" s="1"/>
  <c r="W88" i="466" s="1"/>
  <c r="W96" i="466" s="1"/>
  <c r="W99" i="466" s="1"/>
  <c r="W106" i="466" s="1"/>
  <c r="W116" i="466" s="1"/>
  <c r="W122" i="466" s="1"/>
  <c r="W148" i="466" s="1"/>
  <c r="W151" i="466" s="1"/>
  <c r="L29" i="465"/>
  <c r="L31" i="465" s="1"/>
  <c r="L34" i="465" s="1"/>
  <c r="L39" i="465" s="1"/>
  <c r="L41" i="465" s="1"/>
  <c r="L43" i="465" s="1"/>
  <c r="L47" i="465" s="1"/>
  <c r="L49" i="465" s="1"/>
  <c r="L51" i="465" s="1"/>
  <c r="L60" i="465" s="1"/>
  <c r="L63" i="465" s="1"/>
  <c r="K29" i="465"/>
  <c r="K31" i="465" s="1"/>
  <c r="K34" i="465" s="1"/>
  <c r="K39" i="465" s="1"/>
  <c r="K41" i="465" s="1"/>
  <c r="K43" i="465" s="1"/>
  <c r="K47" i="465" s="1"/>
  <c r="K49" i="465" s="1"/>
  <c r="K51" i="465" s="1"/>
  <c r="K60" i="465" s="1"/>
  <c r="K63" i="465" s="1"/>
  <c r="BL6" i="466" l="1"/>
  <c r="BK6" i="466"/>
  <c r="AF6" i="466" l="1"/>
  <c r="AC6" i="466"/>
  <c r="AD6" i="466"/>
  <c r="AN6" i="466"/>
  <c r="L6" i="465" l="1"/>
  <c r="K6" i="465"/>
  <c r="J6" i="465"/>
  <c r="I6" i="465"/>
  <c r="H6" i="465"/>
  <c r="G6" i="465"/>
  <c r="F6" i="465"/>
  <c r="E6" i="465"/>
  <c r="BS6" i="466"/>
  <c r="BJ6" i="466"/>
  <c r="BI6" i="466"/>
  <c r="BH6" i="466"/>
  <c r="BG6" i="466"/>
  <c r="BF6" i="466"/>
  <c r="BE6" i="466"/>
  <c r="BD6" i="466"/>
  <c r="BC6" i="466"/>
  <c r="BB6" i="466"/>
  <c r="BA6" i="466"/>
  <c r="AZ6" i="466"/>
  <c r="AY6" i="466"/>
  <c r="AX6" i="466"/>
  <c r="AW6" i="466"/>
  <c r="AV6" i="466"/>
  <c r="AU6" i="466"/>
  <c r="AT6" i="466"/>
  <c r="AS6" i="466"/>
  <c r="AR6" i="466"/>
  <c r="AQ6" i="466"/>
  <c r="AP6" i="466"/>
  <c r="AO6" i="466"/>
  <c r="AM6" i="466"/>
  <c r="AL6" i="466"/>
  <c r="AK6" i="466"/>
  <c r="AJ6" i="466"/>
  <c r="AI6" i="466"/>
  <c r="AH6" i="466"/>
  <c r="AG6" i="466"/>
  <c r="AE6" i="466"/>
  <c r="AB6" i="466"/>
  <c r="AA6" i="466"/>
  <c r="Z6" i="466"/>
  <c r="Y6" i="466"/>
  <c r="X6" i="466"/>
  <c r="W6" i="466"/>
  <c r="V6" i="466"/>
  <c r="U6" i="466"/>
  <c r="T6" i="466"/>
  <c r="S6" i="466"/>
  <c r="R6" i="466"/>
  <c r="Q6" i="466"/>
  <c r="P6" i="466"/>
  <c r="O6" i="466"/>
  <c r="N6" i="466"/>
  <c r="M6" i="466"/>
  <c r="L6" i="466"/>
  <c r="K6" i="466"/>
  <c r="J6" i="466"/>
  <c r="I6" i="466"/>
  <c r="H6" i="466"/>
  <c r="G6" i="466"/>
  <c r="F6" i="466"/>
  <c r="E6" i="466"/>
  <c r="D6" i="466"/>
  <c r="D10" i="522" l="1"/>
  <c r="D12" i="522" s="1"/>
  <c r="D14" i="522" s="1"/>
  <c r="D16" i="522" s="1"/>
  <c r="E10" i="522"/>
  <c r="E12" i="522" s="1"/>
  <c r="E14" i="522" s="1"/>
  <c r="E16" i="522" s="1"/>
  <c r="C10" i="522"/>
  <c r="C12" i="522" s="1"/>
  <c r="C14" i="522" s="1"/>
  <c r="C16" i="522" s="1"/>
  <c r="Q62" i="431" l="1"/>
  <c r="Q65" i="431" s="1"/>
  <c r="Q67" i="431" s="1"/>
  <c r="Q69" i="431" s="1"/>
  <c r="I33" i="373" l="1"/>
  <c r="I36" i="373" s="1"/>
  <c r="I43" i="373" s="1"/>
  <c r="I48" i="373" s="1"/>
  <c r="I50" i="373" s="1"/>
  <c r="I53" i="373" s="1"/>
  <c r="I59" i="373" s="1"/>
  <c r="I63" i="373" s="1"/>
  <c r="I65" i="373" s="1"/>
  <c r="H33" i="373"/>
  <c r="H36" i="373" s="1"/>
  <c r="H43" i="373" s="1"/>
  <c r="H48" i="373" s="1"/>
  <c r="H50" i="373" s="1"/>
  <c r="H53" i="373" s="1"/>
  <c r="H59" i="373" s="1"/>
  <c r="H63" i="373" s="1"/>
  <c r="H65" i="373" s="1"/>
  <c r="G33" i="373"/>
  <c r="G36" i="373" s="1"/>
  <c r="G43" i="373" s="1"/>
  <c r="G48" i="373" s="1"/>
  <c r="G50" i="373" s="1"/>
  <c r="G53" i="373" s="1"/>
  <c r="G59" i="373" s="1"/>
  <c r="G63" i="373" s="1"/>
  <c r="G65" i="373" s="1"/>
  <c r="D12" i="496" l="1"/>
  <c r="D17" i="496" s="1"/>
  <c r="D20" i="496" s="1"/>
  <c r="D27" i="496" s="1"/>
  <c r="C12" i="496"/>
  <c r="C17" i="496" s="1"/>
  <c r="C20" i="496" s="1"/>
  <c r="C27" i="496" s="1"/>
  <c r="F13" i="491"/>
  <c r="F17" i="491" s="1"/>
  <c r="F19" i="491" s="1"/>
  <c r="F21" i="491" s="1"/>
  <c r="F26" i="491" s="1"/>
  <c r="F29" i="491" s="1"/>
  <c r="F38" i="491" s="1"/>
  <c r="E13" i="491"/>
  <c r="E17" i="491" s="1"/>
  <c r="E19" i="491" s="1"/>
  <c r="E21" i="491" s="1"/>
  <c r="E26" i="491" s="1"/>
  <c r="E29" i="491" s="1"/>
  <c r="E38" i="491" s="1"/>
  <c r="D13" i="491"/>
  <c r="D17" i="491" s="1"/>
  <c r="D19" i="491" s="1"/>
  <c r="D21" i="491" s="1"/>
  <c r="D26" i="491" s="1"/>
  <c r="D29" i="491" s="1"/>
  <c r="D38" i="491" s="1"/>
  <c r="C13" i="491"/>
  <c r="C17" i="491" s="1"/>
  <c r="C19" i="491" s="1"/>
  <c r="C21" i="491" s="1"/>
  <c r="C26" i="491" s="1"/>
  <c r="C29" i="491" s="1"/>
  <c r="C38" i="491" s="1"/>
  <c r="E48" i="491" l="1"/>
  <c r="E50" i="491" s="1"/>
  <c r="E70" i="491"/>
  <c r="F48" i="491"/>
  <c r="F50" i="491" s="1"/>
  <c r="F70" i="491"/>
  <c r="C29" i="496"/>
  <c r="C31" i="496" s="1"/>
  <c r="C34" i="496" s="1"/>
  <c r="C38" i="496" s="1"/>
  <c r="C41" i="496" s="1"/>
  <c r="C43" i="496" s="1"/>
  <c r="C47" i="496" s="1"/>
  <c r="C48" i="491"/>
  <c r="C50" i="491" s="1"/>
  <c r="C70" i="491"/>
  <c r="D48" i="491"/>
  <c r="D50" i="491" s="1"/>
  <c r="D70" i="491"/>
  <c r="D29" i="496"/>
  <c r="D31" i="496" s="1"/>
  <c r="D34" i="496" s="1"/>
  <c r="D38" i="496" s="1"/>
  <c r="D41" i="496" s="1"/>
  <c r="D43" i="496" s="1"/>
  <c r="D47" i="496" s="1"/>
  <c r="D8" i="499" l="1"/>
  <c r="D10" i="499" s="1"/>
  <c r="D14" i="499" s="1"/>
  <c r="D16" i="499" s="1"/>
  <c r="D19" i="499" s="1"/>
  <c r="D21" i="499" s="1"/>
  <c r="D23" i="499" s="1"/>
  <c r="D25" i="499" s="1"/>
  <c r="D27" i="499" s="1"/>
  <c r="D29" i="499" s="1"/>
  <c r="C8" i="499"/>
  <c r="C10" i="499" s="1"/>
  <c r="C14" i="499" s="1"/>
  <c r="C16" i="499" s="1"/>
  <c r="C19" i="499" s="1"/>
  <c r="C21" i="499" s="1"/>
  <c r="C23" i="499" s="1"/>
  <c r="C25" i="499" s="1"/>
  <c r="C27" i="499" s="1"/>
  <c r="C29" i="499" s="1"/>
  <c r="G8" i="489" l="1"/>
  <c r="G10" i="489" s="1"/>
  <c r="G12" i="489" s="1"/>
  <c r="G14" i="489" s="1"/>
  <c r="F8" i="489"/>
  <c r="F10" i="489" s="1"/>
  <c r="F12" i="489" s="1"/>
  <c r="F14" i="489" s="1"/>
  <c r="E8" i="489"/>
  <c r="E10" i="489" s="1"/>
  <c r="E12" i="489" s="1"/>
  <c r="E14" i="489" s="1"/>
  <c r="D8" i="489"/>
  <c r="D10" i="489" s="1"/>
  <c r="D12" i="489" s="1"/>
  <c r="D14" i="489" s="1"/>
  <c r="C8" i="489"/>
  <c r="C10" i="489" s="1"/>
  <c r="C12" i="489" s="1"/>
  <c r="C14" i="489" s="1"/>
  <c r="K28" i="494" l="1"/>
  <c r="H28" i="494"/>
  <c r="G28" i="494"/>
  <c r="F28" i="494"/>
  <c r="E28" i="494"/>
  <c r="D28" i="494"/>
  <c r="C28" i="494"/>
  <c r="L13" i="494"/>
  <c r="L15" i="494" s="1"/>
  <c r="L17" i="494" s="1"/>
  <c r="K13" i="494"/>
  <c r="K15" i="494" s="1"/>
  <c r="K17" i="494" s="1"/>
  <c r="J13" i="494"/>
  <c r="J15" i="494" s="1"/>
  <c r="J17" i="494" s="1"/>
  <c r="I13" i="494"/>
  <c r="I15" i="494" s="1"/>
  <c r="I17" i="494" s="1"/>
  <c r="H13" i="494"/>
  <c r="H15" i="494" s="1"/>
  <c r="H17" i="494" s="1"/>
  <c r="G13" i="494"/>
  <c r="G15" i="494" s="1"/>
  <c r="G17" i="494" s="1"/>
  <c r="F13" i="494"/>
  <c r="F15" i="494" s="1"/>
  <c r="F17" i="494" s="1"/>
  <c r="E13" i="494"/>
  <c r="E15" i="494" s="1"/>
  <c r="E17" i="494" s="1"/>
  <c r="D13" i="494"/>
  <c r="D15" i="494" s="1"/>
  <c r="D17" i="494" s="1"/>
  <c r="C13" i="494"/>
  <c r="C15" i="494" s="1"/>
  <c r="C17" i="494" s="1"/>
  <c r="C29" i="490"/>
  <c r="M13" i="490"/>
  <c r="M15" i="490" s="1"/>
  <c r="M17" i="490" s="1"/>
  <c r="M20" i="490" s="1"/>
  <c r="M28" i="490" s="1"/>
  <c r="L13" i="490"/>
  <c r="L15" i="490" s="1"/>
  <c r="L17" i="490" s="1"/>
  <c r="L20" i="490" s="1"/>
  <c r="L28" i="490" s="1"/>
  <c r="K13" i="490"/>
  <c r="K15" i="490" s="1"/>
  <c r="K17" i="490" s="1"/>
  <c r="K20" i="490" s="1"/>
  <c r="K28" i="490" s="1"/>
  <c r="J13" i="490"/>
  <c r="J15" i="490" s="1"/>
  <c r="J17" i="490" s="1"/>
  <c r="J20" i="490" s="1"/>
  <c r="J28" i="490" s="1"/>
  <c r="I13" i="490"/>
  <c r="I15" i="490" s="1"/>
  <c r="I17" i="490" s="1"/>
  <c r="I20" i="490" s="1"/>
  <c r="I28" i="490" s="1"/>
  <c r="H13" i="490"/>
  <c r="H15" i="490" s="1"/>
  <c r="H17" i="490" s="1"/>
  <c r="H20" i="490" s="1"/>
  <c r="H28" i="490" s="1"/>
  <c r="G13" i="490"/>
  <c r="G15" i="490" s="1"/>
  <c r="G17" i="490" s="1"/>
  <c r="G20" i="490" s="1"/>
  <c r="G28" i="490" s="1"/>
  <c r="F13" i="490"/>
  <c r="F15" i="490" s="1"/>
  <c r="F17" i="490" s="1"/>
  <c r="F20" i="490" s="1"/>
  <c r="F28" i="490" s="1"/>
  <c r="E13" i="490"/>
  <c r="E15" i="490" s="1"/>
  <c r="E17" i="490" s="1"/>
  <c r="E20" i="490" s="1"/>
  <c r="E28" i="490" s="1"/>
  <c r="D13" i="490"/>
  <c r="D15" i="490" s="1"/>
  <c r="D17" i="490" s="1"/>
  <c r="D20" i="490" s="1"/>
  <c r="D28" i="490" s="1"/>
  <c r="C13" i="490"/>
  <c r="C15" i="490" s="1"/>
  <c r="C17" i="490" s="1"/>
  <c r="C20" i="490" s="1"/>
  <c r="C28" i="490" s="1"/>
  <c r="F19" i="494" l="1"/>
  <c r="F27" i="494" s="1"/>
  <c r="C19" i="494"/>
  <c r="C27" i="494"/>
  <c r="G19" i="494"/>
  <c r="G27" i="494" s="1"/>
  <c r="K19" i="494"/>
  <c r="K27" i="494" s="1"/>
  <c r="J19" i="494"/>
  <c r="J27" i="494" s="1"/>
  <c r="D19" i="494"/>
  <c r="D27" i="494" s="1"/>
  <c r="H19" i="494"/>
  <c r="H27" i="494" s="1"/>
  <c r="L19" i="494"/>
  <c r="L27" i="494" s="1"/>
  <c r="I28" i="494"/>
  <c r="E27" i="494"/>
  <c r="E19" i="494"/>
  <c r="I27" i="494"/>
  <c r="I19" i="494"/>
  <c r="J28" i="494"/>
  <c r="G29" i="490"/>
  <c r="J11" i="480"/>
  <c r="J13" i="480" s="1"/>
  <c r="J15" i="480" s="1"/>
  <c r="J17" i="480" s="1"/>
  <c r="I11" i="480"/>
  <c r="I13" i="480" s="1"/>
  <c r="I15" i="480" s="1"/>
  <c r="I17" i="480" s="1"/>
  <c r="H11" i="480"/>
  <c r="H13" i="480" s="1"/>
  <c r="H15" i="480" s="1"/>
  <c r="H17" i="480" s="1"/>
  <c r="G11" i="480"/>
  <c r="G13" i="480" s="1"/>
  <c r="G15" i="480" s="1"/>
  <c r="G17" i="480" s="1"/>
  <c r="F11" i="480"/>
  <c r="F13" i="480" s="1"/>
  <c r="F15" i="480" s="1"/>
  <c r="F17" i="480" s="1"/>
  <c r="E11" i="480"/>
  <c r="E13" i="480" s="1"/>
  <c r="E15" i="480" s="1"/>
  <c r="E17" i="480" s="1"/>
  <c r="D11" i="480"/>
  <c r="D13" i="480" s="1"/>
  <c r="D15" i="480" s="1"/>
  <c r="D17" i="480" s="1"/>
  <c r="C11" i="480"/>
  <c r="C13" i="480" s="1"/>
  <c r="C15" i="480" s="1"/>
  <c r="C17" i="480" s="1"/>
  <c r="D10" i="495" l="1"/>
  <c r="D13" i="495" s="1"/>
  <c r="D15" i="495" s="1"/>
  <c r="D17" i="495" s="1"/>
  <c r="D20" i="495" s="1"/>
  <c r="D23" i="495" s="1"/>
  <c r="D26" i="495" s="1"/>
  <c r="L51" i="438" l="1"/>
  <c r="L56" i="438" s="1"/>
  <c r="K51" i="438"/>
  <c r="K56" i="438" s="1"/>
  <c r="J51" i="438"/>
  <c r="J56" i="438" s="1"/>
  <c r="I51" i="438"/>
  <c r="I56" i="438" s="1"/>
  <c r="H51" i="438"/>
  <c r="H56" i="438" s="1"/>
  <c r="G51" i="438"/>
  <c r="G56" i="438" s="1"/>
  <c r="F51" i="438"/>
  <c r="F56" i="438" s="1"/>
  <c r="E51" i="438"/>
  <c r="E56" i="438" s="1"/>
  <c r="D51" i="438"/>
  <c r="D56" i="438" s="1"/>
  <c r="C51" i="438"/>
  <c r="C56" i="438" s="1"/>
  <c r="J21" i="504" l="1"/>
  <c r="D17" i="508"/>
  <c r="K21" i="504" l="1"/>
  <c r="C21" i="504"/>
  <c r="C16" i="486" l="1"/>
  <c r="C21" i="486" s="1"/>
  <c r="C30" i="486" s="1"/>
  <c r="C37" i="486" s="1"/>
  <c r="C45" i="486" s="1"/>
  <c r="C49" i="486" s="1"/>
  <c r="C61" i="486" s="1"/>
  <c r="C71" i="486" s="1"/>
  <c r="C73" i="486" s="1"/>
  <c r="C81" i="486" s="1"/>
  <c r="C102" i="486" s="1"/>
  <c r="C110" i="486" s="1"/>
  <c r="L16" i="486"/>
  <c r="L21" i="486" s="1"/>
  <c r="L30" i="486" s="1"/>
  <c r="L37" i="486" s="1"/>
  <c r="L45" i="486" s="1"/>
  <c r="L49" i="486" s="1"/>
  <c r="L61" i="486" s="1"/>
  <c r="L71" i="486" s="1"/>
  <c r="L73" i="486" s="1"/>
  <c r="L81" i="486" s="1"/>
  <c r="L102" i="486" s="1"/>
  <c r="L110" i="486" s="1"/>
  <c r="K16" i="486"/>
  <c r="K21" i="486" s="1"/>
  <c r="K30" i="486" s="1"/>
  <c r="K37" i="486" s="1"/>
  <c r="K45" i="486" s="1"/>
  <c r="K49" i="486" s="1"/>
  <c r="K61" i="486" s="1"/>
  <c r="K71" i="486" s="1"/>
  <c r="K73" i="486" s="1"/>
  <c r="K81" i="486" s="1"/>
  <c r="K102" i="486" s="1"/>
  <c r="K110" i="486" s="1"/>
  <c r="J16" i="486"/>
  <c r="J21" i="486" s="1"/>
  <c r="J30" i="486" s="1"/>
  <c r="J37" i="486" s="1"/>
  <c r="J45" i="486" s="1"/>
  <c r="J49" i="486" s="1"/>
  <c r="J61" i="486" s="1"/>
  <c r="J71" i="486" s="1"/>
  <c r="J73" i="486" s="1"/>
  <c r="J81" i="486" s="1"/>
  <c r="J102" i="486" s="1"/>
  <c r="J110" i="486" s="1"/>
  <c r="I16" i="486"/>
  <c r="I21" i="486" s="1"/>
  <c r="I30" i="486" s="1"/>
  <c r="I37" i="486" s="1"/>
  <c r="I45" i="486" s="1"/>
  <c r="I49" i="486" s="1"/>
  <c r="I61" i="486" s="1"/>
  <c r="I71" i="486" s="1"/>
  <c r="I73" i="486" s="1"/>
  <c r="I81" i="486" s="1"/>
  <c r="I102" i="486" s="1"/>
  <c r="I110" i="486" s="1"/>
  <c r="H16" i="486"/>
  <c r="H21" i="486" s="1"/>
  <c r="H30" i="486" s="1"/>
  <c r="H37" i="486" s="1"/>
  <c r="H45" i="486" s="1"/>
  <c r="H49" i="486" s="1"/>
  <c r="H61" i="486" s="1"/>
  <c r="H71" i="486" s="1"/>
  <c r="H73" i="486" s="1"/>
  <c r="H81" i="486" s="1"/>
  <c r="H102" i="486" s="1"/>
  <c r="H110" i="486" s="1"/>
  <c r="G16" i="486"/>
  <c r="G21" i="486" s="1"/>
  <c r="G30" i="486" s="1"/>
  <c r="G37" i="486" s="1"/>
  <c r="G45" i="486" s="1"/>
  <c r="G49" i="486" s="1"/>
  <c r="G61" i="486" s="1"/>
  <c r="G71" i="486" s="1"/>
  <c r="G73" i="486" s="1"/>
  <c r="G81" i="486" s="1"/>
  <c r="G102" i="486" s="1"/>
  <c r="G110" i="486" s="1"/>
  <c r="F16" i="486"/>
  <c r="F21" i="486" s="1"/>
  <c r="F30" i="486" s="1"/>
  <c r="F37" i="486" s="1"/>
  <c r="F45" i="486" s="1"/>
  <c r="F49" i="486" s="1"/>
  <c r="F61" i="486" s="1"/>
  <c r="F71" i="486" s="1"/>
  <c r="F73" i="486" s="1"/>
  <c r="F81" i="486" s="1"/>
  <c r="F102" i="486" s="1"/>
  <c r="F110" i="486" s="1"/>
  <c r="E16" i="486"/>
  <c r="E21" i="486" s="1"/>
  <c r="E30" i="486" s="1"/>
  <c r="E37" i="486" s="1"/>
  <c r="E45" i="486" s="1"/>
  <c r="E49" i="486" s="1"/>
  <c r="E61" i="486" s="1"/>
  <c r="E71" i="486" s="1"/>
  <c r="E73" i="486" s="1"/>
  <c r="E81" i="486" s="1"/>
  <c r="E102" i="486" s="1"/>
  <c r="E110" i="486" s="1"/>
  <c r="D16" i="486"/>
  <c r="D21" i="486" s="1"/>
  <c r="D30" i="486" s="1"/>
  <c r="D37" i="486" s="1"/>
  <c r="D45" i="486" s="1"/>
  <c r="D49" i="486" s="1"/>
  <c r="D61" i="486" s="1"/>
  <c r="D71" i="486" s="1"/>
  <c r="D73" i="486" s="1"/>
  <c r="D81" i="486" s="1"/>
  <c r="D102" i="486" s="1"/>
  <c r="D110" i="486" s="1"/>
  <c r="O21" i="504" l="1"/>
  <c r="N21" i="504"/>
  <c r="M21" i="504"/>
  <c r="L21" i="504"/>
  <c r="I21" i="504"/>
  <c r="H21" i="504"/>
  <c r="G21" i="504"/>
  <c r="E21" i="504"/>
  <c r="D21" i="504"/>
  <c r="F10" i="482" l="1"/>
  <c r="F13" i="482" s="1"/>
  <c r="E10" i="482"/>
  <c r="E13" i="482" s="1"/>
  <c r="D10" i="482"/>
  <c r="D13" i="482" s="1"/>
  <c r="C10" i="482"/>
  <c r="C13" i="482" s="1"/>
  <c r="AA72" i="418" l="1"/>
  <c r="AA87" i="418" s="1"/>
  <c r="AA99" i="418" s="1"/>
  <c r="AA109" i="418" s="1"/>
  <c r="AA118" i="418" s="1"/>
  <c r="AA129" i="418" s="1"/>
  <c r="AA132" i="418" s="1"/>
  <c r="AA135" i="418" s="1"/>
  <c r="AA139" i="418" s="1"/>
  <c r="AA141" i="418" s="1"/>
  <c r="AA143" i="418" s="1"/>
  <c r="AA145" i="418" s="1"/>
  <c r="Z72" i="418"/>
  <c r="Z87" i="418" s="1"/>
  <c r="Z99" i="418" s="1"/>
  <c r="Z109" i="418" s="1"/>
  <c r="Z118" i="418" s="1"/>
  <c r="Z129" i="418" s="1"/>
  <c r="Z132" i="418" s="1"/>
  <c r="Z135" i="418" s="1"/>
  <c r="Z139" i="418" s="1"/>
  <c r="Z141" i="418" s="1"/>
  <c r="Z143" i="418" s="1"/>
  <c r="Z145" i="418" s="1"/>
  <c r="E13" i="475" l="1"/>
  <c r="E15" i="475" s="1"/>
  <c r="E17" i="475" s="1"/>
  <c r="E19" i="475" s="1"/>
  <c r="E23" i="475" s="1"/>
  <c r="E25" i="475" s="1"/>
  <c r="E27" i="475" s="1"/>
  <c r="P13" i="475"/>
  <c r="O13" i="475"/>
  <c r="O15" i="475" s="1"/>
  <c r="O17" i="475" s="1"/>
  <c r="O19" i="475" s="1"/>
  <c r="O23" i="475" s="1"/>
  <c r="O25" i="475" s="1"/>
  <c r="O27" i="475" s="1"/>
  <c r="N13" i="475"/>
  <c r="N15" i="475" s="1"/>
  <c r="N17" i="475" s="1"/>
  <c r="N19" i="475" s="1"/>
  <c r="N23" i="475" s="1"/>
  <c r="N25" i="475" s="1"/>
  <c r="N27" i="475" s="1"/>
  <c r="M13" i="475"/>
  <c r="M15" i="475" s="1"/>
  <c r="M17" i="475" s="1"/>
  <c r="M19" i="475" s="1"/>
  <c r="M23" i="475" s="1"/>
  <c r="M25" i="475" s="1"/>
  <c r="M27" i="475" s="1"/>
  <c r="L13" i="475"/>
  <c r="L15" i="475" s="1"/>
  <c r="L17" i="475" s="1"/>
  <c r="L19" i="475" s="1"/>
  <c r="L23" i="475" s="1"/>
  <c r="L25" i="475" s="1"/>
  <c r="L27" i="475" s="1"/>
  <c r="K13" i="475"/>
  <c r="K15" i="475" s="1"/>
  <c r="K17" i="475" s="1"/>
  <c r="K19" i="475" s="1"/>
  <c r="K23" i="475" s="1"/>
  <c r="K25" i="475" s="1"/>
  <c r="K27" i="475" s="1"/>
  <c r="J13" i="475"/>
  <c r="J15" i="475" s="1"/>
  <c r="J17" i="475" s="1"/>
  <c r="J19" i="475" s="1"/>
  <c r="J23" i="475" s="1"/>
  <c r="J25" i="475" s="1"/>
  <c r="J27" i="475" s="1"/>
  <c r="I13" i="475"/>
  <c r="I15" i="475" s="1"/>
  <c r="I17" i="475" s="1"/>
  <c r="I19" i="475" s="1"/>
  <c r="I23" i="475" s="1"/>
  <c r="I25" i="475" s="1"/>
  <c r="I27" i="475" s="1"/>
  <c r="H13" i="475"/>
  <c r="H15" i="475" s="1"/>
  <c r="H17" i="475" s="1"/>
  <c r="H19" i="475" s="1"/>
  <c r="H23" i="475" s="1"/>
  <c r="H25" i="475" s="1"/>
  <c r="H27" i="475" s="1"/>
  <c r="G13" i="475"/>
  <c r="G15" i="475" s="1"/>
  <c r="G17" i="475" s="1"/>
  <c r="G19" i="475" s="1"/>
  <c r="G23" i="475" s="1"/>
  <c r="G25" i="475" s="1"/>
  <c r="G27" i="475" s="1"/>
  <c r="F13" i="475"/>
  <c r="F15" i="475" s="1"/>
  <c r="F17" i="475" s="1"/>
  <c r="F19" i="475" s="1"/>
  <c r="F23" i="475" s="1"/>
  <c r="F25" i="475" s="1"/>
  <c r="F27" i="475" s="1"/>
  <c r="J9" i="481"/>
  <c r="I9" i="481"/>
  <c r="H9" i="481"/>
  <c r="G9" i="481"/>
  <c r="F9" i="481"/>
  <c r="E9" i="481"/>
  <c r="D9" i="481"/>
  <c r="C9" i="481"/>
  <c r="E8" i="488"/>
  <c r="E10" i="488" s="1"/>
  <c r="E13" i="488" s="1"/>
  <c r="D8" i="488"/>
  <c r="D10" i="488" s="1"/>
  <c r="D13" i="488" s="1"/>
  <c r="C8" i="488"/>
  <c r="C10" i="488" s="1"/>
  <c r="C13" i="488" s="1"/>
  <c r="P17" i="475" l="1"/>
  <c r="P15" i="475"/>
  <c r="N10" i="502"/>
  <c r="M10" i="502"/>
  <c r="L10" i="502"/>
  <c r="K10" i="502"/>
  <c r="J10" i="502"/>
  <c r="I10" i="502"/>
  <c r="H10" i="502"/>
  <c r="G10" i="502"/>
  <c r="F10" i="502"/>
  <c r="E10" i="502"/>
  <c r="D10" i="502"/>
  <c r="C10" i="502"/>
  <c r="P19" i="475" l="1"/>
  <c r="P23" i="475" s="1"/>
  <c r="P25" i="475" s="1"/>
  <c r="P27" i="475" s="1"/>
  <c r="E18" i="501"/>
  <c r="D18" i="501"/>
  <c r="L28" i="494" l="1"/>
  <c r="L29" i="490" l="1"/>
  <c r="F29" i="490"/>
  <c r="K28" i="399" l="1"/>
  <c r="K30" i="399" s="1"/>
  <c r="K32" i="399" s="1"/>
  <c r="K35" i="399" s="1"/>
  <c r="K41" i="399" s="1"/>
  <c r="K44" i="399" s="1"/>
  <c r="K46" i="399" s="1"/>
  <c r="K49" i="399" s="1"/>
  <c r="K54" i="399" s="1"/>
  <c r="K57" i="399" s="1"/>
  <c r="K59" i="399" s="1"/>
  <c r="K61" i="399" s="1"/>
  <c r="K63" i="399" s="1"/>
  <c r="D21" i="480"/>
  <c r="H23" i="474" l="1"/>
  <c r="E23" i="474"/>
  <c r="D23" i="474"/>
  <c r="H9" i="474"/>
  <c r="H11" i="474" s="1"/>
  <c r="H13" i="474" s="1"/>
  <c r="H15" i="474" s="1"/>
  <c r="H17" i="474" s="1"/>
  <c r="G9" i="474"/>
  <c r="G11" i="474" s="1"/>
  <c r="G13" i="474" s="1"/>
  <c r="G15" i="474" s="1"/>
  <c r="G17" i="474" s="1"/>
  <c r="F9" i="474"/>
  <c r="F11" i="474" s="1"/>
  <c r="F13" i="474" s="1"/>
  <c r="F15" i="474" s="1"/>
  <c r="F17" i="474" s="1"/>
  <c r="E9" i="474"/>
  <c r="E11" i="474" s="1"/>
  <c r="E13" i="474" s="1"/>
  <c r="E15" i="474" s="1"/>
  <c r="E17" i="474" s="1"/>
  <c r="D9" i="474"/>
  <c r="D11" i="474" s="1"/>
  <c r="D13" i="474" s="1"/>
  <c r="D15" i="474" s="1"/>
  <c r="D17" i="474" s="1"/>
  <c r="C9" i="474"/>
  <c r="C11" i="474" s="1"/>
  <c r="C13" i="474" s="1"/>
  <c r="C15" i="474" s="1"/>
  <c r="C17" i="474" s="1"/>
  <c r="F23" i="474" l="1"/>
  <c r="C23" i="474"/>
  <c r="G23" i="474"/>
  <c r="I21" i="472"/>
  <c r="G21" i="472"/>
  <c r="E21" i="472"/>
  <c r="C21" i="472"/>
  <c r="I9" i="472"/>
  <c r="I11" i="472" s="1"/>
  <c r="I13" i="472" s="1"/>
  <c r="I15" i="472" s="1"/>
  <c r="I17" i="472" s="1"/>
  <c r="H9" i="472"/>
  <c r="H11" i="472" s="1"/>
  <c r="H13" i="472" s="1"/>
  <c r="H15" i="472" s="1"/>
  <c r="H17" i="472" s="1"/>
  <c r="G9" i="472"/>
  <c r="G11" i="472" s="1"/>
  <c r="G13" i="472" s="1"/>
  <c r="G15" i="472" s="1"/>
  <c r="G17" i="472" s="1"/>
  <c r="F9" i="472"/>
  <c r="F11" i="472" s="1"/>
  <c r="F13" i="472" s="1"/>
  <c r="F15" i="472" s="1"/>
  <c r="F17" i="472" s="1"/>
  <c r="E9" i="472"/>
  <c r="E11" i="472" s="1"/>
  <c r="E13" i="472" s="1"/>
  <c r="E15" i="472" s="1"/>
  <c r="E17" i="472" s="1"/>
  <c r="D9" i="472"/>
  <c r="D11" i="472" s="1"/>
  <c r="D13" i="472" s="1"/>
  <c r="D15" i="472" s="1"/>
  <c r="D17" i="472" s="1"/>
  <c r="C9" i="472"/>
  <c r="C11" i="472" s="1"/>
  <c r="C13" i="472" s="1"/>
  <c r="C15" i="472" s="1"/>
  <c r="C17" i="472" s="1"/>
  <c r="J11" i="460"/>
  <c r="J13" i="460" s="1"/>
  <c r="J15" i="460" s="1"/>
  <c r="J17" i="460" s="1"/>
  <c r="J19" i="460" s="1"/>
  <c r="I11" i="460"/>
  <c r="I13" i="460" s="1"/>
  <c r="I15" i="460" s="1"/>
  <c r="I17" i="460" s="1"/>
  <c r="I19" i="460" s="1"/>
  <c r="H11" i="460"/>
  <c r="H13" i="460" s="1"/>
  <c r="H15" i="460" s="1"/>
  <c r="H17" i="460" s="1"/>
  <c r="H19" i="460" s="1"/>
  <c r="G11" i="460"/>
  <c r="G13" i="460" s="1"/>
  <c r="G15" i="460" s="1"/>
  <c r="G17" i="460" s="1"/>
  <c r="G19" i="460" s="1"/>
  <c r="F11" i="460"/>
  <c r="F13" i="460" s="1"/>
  <c r="F15" i="460" s="1"/>
  <c r="F17" i="460" s="1"/>
  <c r="F19" i="460" s="1"/>
  <c r="E11" i="460"/>
  <c r="E13" i="460" s="1"/>
  <c r="E15" i="460" s="1"/>
  <c r="E17" i="460" s="1"/>
  <c r="E19" i="460" s="1"/>
  <c r="D11" i="460"/>
  <c r="D13" i="460" s="1"/>
  <c r="D15" i="460" s="1"/>
  <c r="D17" i="460" s="1"/>
  <c r="D19" i="460" s="1"/>
  <c r="C11" i="460"/>
  <c r="C13" i="460" s="1"/>
  <c r="C15" i="460" s="1"/>
  <c r="C17" i="460" s="1"/>
  <c r="C19" i="460" s="1"/>
  <c r="D24" i="460" l="1"/>
  <c r="H24" i="460"/>
  <c r="E24" i="460"/>
  <c r="I24" i="460"/>
  <c r="F21" i="472"/>
  <c r="F24" i="460"/>
  <c r="J24" i="460"/>
  <c r="C24" i="460"/>
  <c r="G24" i="460"/>
  <c r="D21" i="472"/>
  <c r="H21" i="472"/>
  <c r="F24" i="462"/>
  <c r="E24" i="462"/>
  <c r="D24" i="462"/>
  <c r="C24" i="462"/>
  <c r="F12" i="462"/>
  <c r="F14" i="462" s="1"/>
  <c r="F16" i="462" s="1"/>
  <c r="F18" i="462" s="1"/>
  <c r="F20" i="462" s="1"/>
  <c r="E12" i="462"/>
  <c r="E14" i="462" s="1"/>
  <c r="E16" i="462" s="1"/>
  <c r="E18" i="462" s="1"/>
  <c r="E20" i="462" s="1"/>
  <c r="D12" i="462"/>
  <c r="D14" i="462" s="1"/>
  <c r="D16" i="462" s="1"/>
  <c r="D18" i="462" s="1"/>
  <c r="D20" i="462" s="1"/>
  <c r="C12" i="462"/>
  <c r="C14" i="462" s="1"/>
  <c r="C16" i="462" s="1"/>
  <c r="C18" i="462" s="1"/>
  <c r="C20" i="462" s="1"/>
  <c r="C9" i="473" l="1"/>
  <c r="C11" i="473" s="1"/>
  <c r="C13" i="473" s="1"/>
  <c r="C15" i="473" s="1"/>
  <c r="C17" i="473" s="1"/>
  <c r="D29" i="495" l="1"/>
  <c r="F10" i="495"/>
  <c r="F13" i="495" s="1"/>
  <c r="F15" i="495" s="1"/>
  <c r="F17" i="495" s="1"/>
  <c r="F20" i="495" s="1"/>
  <c r="F23" i="495" s="1"/>
  <c r="F26" i="495" s="1"/>
  <c r="C10" i="495"/>
  <c r="F29" i="495" l="1"/>
  <c r="C13" i="495"/>
  <c r="C15" i="495" s="1"/>
  <c r="C17" i="495" s="1"/>
  <c r="C20" i="495" s="1"/>
  <c r="C23" i="495" s="1"/>
  <c r="C26" i="495" s="1"/>
  <c r="C29" i="495"/>
  <c r="F30" i="495" l="1"/>
  <c r="D30" i="495"/>
  <c r="M29" i="490" l="1"/>
  <c r="K29" i="490"/>
  <c r="J29" i="490"/>
  <c r="I29" i="490"/>
  <c r="H29" i="490"/>
  <c r="E29" i="490"/>
  <c r="D29" i="490"/>
  <c r="D8" i="467" l="1"/>
  <c r="D12" i="467" s="1"/>
  <c r="C8" i="467"/>
  <c r="C12" i="467" s="1"/>
  <c r="J17" i="444" l="1"/>
  <c r="J21" i="444" s="1"/>
  <c r="J26" i="444" s="1"/>
  <c r="J32" i="444" l="1"/>
  <c r="J29" i="444"/>
  <c r="L17" i="444"/>
  <c r="L21" i="444" s="1"/>
  <c r="L26" i="444" s="1"/>
  <c r="K17" i="444"/>
  <c r="K21" i="444" s="1"/>
  <c r="K26" i="444" s="1"/>
  <c r="I17" i="444"/>
  <c r="I21" i="444" s="1"/>
  <c r="I26" i="444" s="1"/>
  <c r="H17" i="444"/>
  <c r="H21" i="444" s="1"/>
  <c r="H26" i="444" s="1"/>
  <c r="G17" i="444"/>
  <c r="G21" i="444" s="1"/>
  <c r="G26" i="444" s="1"/>
  <c r="F17" i="444"/>
  <c r="F21" i="444" s="1"/>
  <c r="F26" i="444" s="1"/>
  <c r="E17" i="444"/>
  <c r="E21" i="444" s="1"/>
  <c r="E26" i="444" s="1"/>
  <c r="D17" i="444"/>
  <c r="D21" i="444" s="1"/>
  <c r="D26" i="444" s="1"/>
  <c r="K29" i="444" l="1"/>
  <c r="K32" i="444"/>
  <c r="F32" i="444"/>
  <c r="F29" i="444"/>
  <c r="G29" i="444"/>
  <c r="G32" i="444"/>
  <c r="L29" i="444"/>
  <c r="L32" i="444"/>
  <c r="D29" i="444"/>
  <c r="D32" i="444"/>
  <c r="H29" i="444"/>
  <c r="H32" i="444"/>
  <c r="E32" i="444"/>
  <c r="E29" i="444"/>
  <c r="I32" i="444"/>
  <c r="I29" i="444"/>
  <c r="H35" i="312"/>
  <c r="D10" i="485" l="1"/>
  <c r="D12" i="485" s="1"/>
  <c r="D14" i="485" s="1"/>
  <c r="D16" i="485" s="1"/>
  <c r="D18" i="485" s="1"/>
  <c r="D20" i="485" s="1"/>
  <c r="D22" i="485" s="1"/>
  <c r="D24" i="485" s="1"/>
  <c r="D26" i="485" s="1"/>
  <c r="D28" i="485" s="1"/>
  <c r="D30" i="485" s="1"/>
  <c r="D32" i="485" s="1"/>
  <c r="D34" i="485" s="1"/>
  <c r="D36" i="485" s="1"/>
  <c r="C10" i="485"/>
  <c r="C12" i="485" s="1"/>
  <c r="C14" i="485" s="1"/>
  <c r="C16" i="485" s="1"/>
  <c r="C18" i="485" s="1"/>
  <c r="C20" i="485" s="1"/>
  <c r="C22" i="485" s="1"/>
  <c r="C24" i="485" s="1"/>
  <c r="C26" i="485" s="1"/>
  <c r="C28" i="485" s="1"/>
  <c r="C30" i="485" s="1"/>
  <c r="C32" i="485" s="1"/>
  <c r="C34" i="485" s="1"/>
  <c r="C36" i="485" s="1"/>
  <c r="L61" i="363" l="1"/>
  <c r="L63" i="363" s="1"/>
  <c r="L65" i="363" s="1"/>
  <c r="L67" i="363" s="1"/>
  <c r="L69" i="363" s="1"/>
  <c r="L71" i="363" s="1"/>
  <c r="L73" i="363" s="1"/>
  <c r="L77" i="363" s="1"/>
  <c r="F8" i="468" l="1"/>
  <c r="F10" i="468" s="1"/>
  <c r="F12" i="468" s="1"/>
  <c r="F15" i="468" s="1"/>
  <c r="F19" i="468" s="1"/>
  <c r="E8" i="468"/>
  <c r="E10" i="468" s="1"/>
  <c r="E12" i="468" s="1"/>
  <c r="E15" i="468" s="1"/>
  <c r="E19" i="468" s="1"/>
  <c r="D8" i="468"/>
  <c r="D10" i="468" s="1"/>
  <c r="D12" i="468" s="1"/>
  <c r="D15" i="468" s="1"/>
  <c r="D19" i="468" s="1"/>
  <c r="C8" i="468"/>
  <c r="C10" i="468" s="1"/>
  <c r="C12" i="468" s="1"/>
  <c r="C15" i="468" s="1"/>
  <c r="C19" i="468" s="1"/>
  <c r="V28" i="466" l="1"/>
  <c r="V31" i="466" s="1"/>
  <c r="V51" i="466" s="1"/>
  <c r="V60" i="466" s="1"/>
  <c r="V70" i="466" s="1"/>
  <c r="V88" i="466" s="1"/>
  <c r="V96" i="466" s="1"/>
  <c r="V99" i="466" s="1"/>
  <c r="V106" i="466" s="1"/>
  <c r="V116" i="466" s="1"/>
  <c r="V122" i="466" s="1"/>
  <c r="V148" i="466" s="1"/>
  <c r="V151" i="466" s="1"/>
  <c r="H21" i="480" l="1"/>
  <c r="G21" i="480"/>
  <c r="J21" i="480"/>
  <c r="I21" i="480"/>
  <c r="F21" i="480"/>
  <c r="E21" i="480"/>
  <c r="C21" i="480"/>
  <c r="D11" i="461"/>
  <c r="D13" i="461" s="1"/>
  <c r="D15" i="461" s="1"/>
  <c r="D17" i="461" s="1"/>
  <c r="D19" i="461" s="1"/>
  <c r="D21" i="461" s="1"/>
  <c r="D23" i="461" s="1"/>
  <c r="D25" i="461" s="1"/>
  <c r="D27" i="461" s="1"/>
  <c r="D29" i="461" s="1"/>
  <c r="D31" i="461" s="1"/>
  <c r="C11" i="461"/>
  <c r="C13" i="461" s="1"/>
  <c r="C15" i="461" s="1"/>
  <c r="C17" i="461" s="1"/>
  <c r="C19" i="461" s="1"/>
  <c r="C21" i="461" s="1"/>
  <c r="C23" i="461" s="1"/>
  <c r="C25" i="461" s="1"/>
  <c r="C27" i="461" s="1"/>
  <c r="C29" i="461" s="1"/>
  <c r="C31" i="461" s="1"/>
  <c r="C36" i="461" s="1"/>
  <c r="G13" i="457" l="1"/>
  <c r="G15" i="457" s="1"/>
  <c r="G17" i="457" s="1"/>
  <c r="G19" i="457" s="1"/>
  <c r="G21" i="457" s="1"/>
  <c r="G23" i="457" s="1"/>
  <c r="G25" i="457" s="1"/>
  <c r="G27" i="457" s="1"/>
  <c r="G29" i="457" s="1"/>
  <c r="G31" i="457" s="1"/>
  <c r="G33" i="457" s="1"/>
  <c r="N24" i="479" l="1"/>
  <c r="N28" i="479" s="1"/>
  <c r="N30" i="479" s="1"/>
  <c r="N32" i="479" s="1"/>
  <c r="N34" i="479" s="1"/>
  <c r="N40" i="479" s="1"/>
  <c r="N42" i="479" s="1"/>
  <c r="N45" i="479" s="1"/>
  <c r="N48" i="479" s="1"/>
  <c r="N54" i="479" s="1"/>
  <c r="N63" i="479" s="1"/>
  <c r="N76" i="479" s="1"/>
  <c r="N85" i="479" s="1"/>
  <c r="N87" i="479" s="1"/>
  <c r="N89" i="479" s="1"/>
  <c r="N91" i="479" s="1"/>
  <c r="N93" i="479" s="1"/>
  <c r="N99" i="479" s="1"/>
  <c r="M24" i="479"/>
  <c r="M28" i="479" s="1"/>
  <c r="M30" i="479" s="1"/>
  <c r="M32" i="479" s="1"/>
  <c r="M34" i="479" s="1"/>
  <c r="M40" i="479" s="1"/>
  <c r="M42" i="479" s="1"/>
  <c r="M45" i="479" s="1"/>
  <c r="M48" i="479" s="1"/>
  <c r="M54" i="479" s="1"/>
  <c r="M63" i="479" s="1"/>
  <c r="M76" i="479" s="1"/>
  <c r="M85" i="479" s="1"/>
  <c r="M87" i="479" s="1"/>
  <c r="M89" i="479" s="1"/>
  <c r="M91" i="479" s="1"/>
  <c r="M93" i="479" s="1"/>
  <c r="M99" i="479" s="1"/>
  <c r="L24" i="479"/>
  <c r="L28" i="479" s="1"/>
  <c r="L30" i="479" s="1"/>
  <c r="L32" i="479" s="1"/>
  <c r="L34" i="479" s="1"/>
  <c r="L40" i="479" s="1"/>
  <c r="L42" i="479" s="1"/>
  <c r="L45" i="479" s="1"/>
  <c r="L48" i="479" s="1"/>
  <c r="L54" i="479" s="1"/>
  <c r="L63" i="479" s="1"/>
  <c r="L76" i="479" s="1"/>
  <c r="L85" i="479" s="1"/>
  <c r="L87" i="479" s="1"/>
  <c r="L89" i="479" s="1"/>
  <c r="L91" i="479" s="1"/>
  <c r="L93" i="479" s="1"/>
  <c r="L99" i="479" s="1"/>
  <c r="K18" i="479"/>
  <c r="K20" i="479" s="1"/>
  <c r="K24" i="479" s="1"/>
  <c r="K28" i="479" s="1"/>
  <c r="K30" i="479" s="1"/>
  <c r="K32" i="479" s="1"/>
  <c r="K34" i="479" s="1"/>
  <c r="K40" i="479" s="1"/>
  <c r="K42" i="479" s="1"/>
  <c r="K45" i="479" s="1"/>
  <c r="K48" i="479" s="1"/>
  <c r="K54" i="479" s="1"/>
  <c r="K63" i="479" s="1"/>
  <c r="K76" i="479" s="1"/>
  <c r="K85" i="479" s="1"/>
  <c r="K87" i="479" s="1"/>
  <c r="K89" i="479" s="1"/>
  <c r="K91" i="479" s="1"/>
  <c r="K93" i="479" s="1"/>
  <c r="K99" i="479" s="1"/>
  <c r="J18" i="479"/>
  <c r="J20" i="479" s="1"/>
  <c r="J24" i="479" s="1"/>
  <c r="J28" i="479" s="1"/>
  <c r="J30" i="479" s="1"/>
  <c r="J32" i="479" s="1"/>
  <c r="J34" i="479" s="1"/>
  <c r="J40" i="479" s="1"/>
  <c r="J42" i="479" s="1"/>
  <c r="J45" i="479" s="1"/>
  <c r="J48" i="479" s="1"/>
  <c r="J54" i="479" s="1"/>
  <c r="J63" i="479" s="1"/>
  <c r="J76" i="479" s="1"/>
  <c r="J85" i="479" s="1"/>
  <c r="J87" i="479" s="1"/>
  <c r="J89" i="479" s="1"/>
  <c r="J91" i="479" s="1"/>
  <c r="J93" i="479" s="1"/>
  <c r="J99" i="479" s="1"/>
  <c r="I11" i="479"/>
  <c r="I13" i="479" s="1"/>
  <c r="I18" i="479" s="1"/>
  <c r="I20" i="479" s="1"/>
  <c r="I24" i="479" s="1"/>
  <c r="I28" i="479" s="1"/>
  <c r="I30" i="479" s="1"/>
  <c r="I32" i="479" s="1"/>
  <c r="I34" i="479" s="1"/>
  <c r="I40" i="479" s="1"/>
  <c r="I42" i="479" s="1"/>
  <c r="I45" i="479" s="1"/>
  <c r="I48" i="479" s="1"/>
  <c r="I54" i="479" s="1"/>
  <c r="I63" i="479" s="1"/>
  <c r="I76" i="479" s="1"/>
  <c r="I85" i="479" s="1"/>
  <c r="I87" i="479" s="1"/>
  <c r="I89" i="479" s="1"/>
  <c r="I91" i="479" s="1"/>
  <c r="I93" i="479" s="1"/>
  <c r="I99" i="479" s="1"/>
  <c r="H11" i="479"/>
  <c r="H13" i="479" s="1"/>
  <c r="H18" i="479" s="1"/>
  <c r="H20" i="479" s="1"/>
  <c r="H24" i="479" s="1"/>
  <c r="H28" i="479" s="1"/>
  <c r="H30" i="479" s="1"/>
  <c r="H32" i="479" s="1"/>
  <c r="H34" i="479" s="1"/>
  <c r="H40" i="479" s="1"/>
  <c r="H42" i="479" s="1"/>
  <c r="H45" i="479" s="1"/>
  <c r="H48" i="479" s="1"/>
  <c r="H54" i="479" s="1"/>
  <c r="H63" i="479" s="1"/>
  <c r="H76" i="479" s="1"/>
  <c r="H85" i="479" s="1"/>
  <c r="H87" i="479" s="1"/>
  <c r="H89" i="479" s="1"/>
  <c r="H91" i="479" s="1"/>
  <c r="H93" i="479" s="1"/>
  <c r="H99" i="479" s="1"/>
  <c r="G11" i="479"/>
  <c r="G13" i="479" s="1"/>
  <c r="G18" i="479" s="1"/>
  <c r="G20" i="479" s="1"/>
  <c r="G24" i="479" s="1"/>
  <c r="G28" i="479" s="1"/>
  <c r="G30" i="479" s="1"/>
  <c r="G32" i="479" s="1"/>
  <c r="G34" i="479" s="1"/>
  <c r="G40" i="479" s="1"/>
  <c r="G42" i="479" s="1"/>
  <c r="G45" i="479" s="1"/>
  <c r="G48" i="479" s="1"/>
  <c r="G54" i="479" s="1"/>
  <c r="G63" i="479" s="1"/>
  <c r="G76" i="479" s="1"/>
  <c r="G85" i="479" s="1"/>
  <c r="G87" i="479" s="1"/>
  <c r="G89" i="479" s="1"/>
  <c r="G91" i="479" s="1"/>
  <c r="G93" i="479" s="1"/>
  <c r="G99" i="479" s="1"/>
  <c r="F11" i="479"/>
  <c r="F13" i="479" s="1"/>
  <c r="F18" i="479" s="1"/>
  <c r="F20" i="479" s="1"/>
  <c r="F24" i="479" s="1"/>
  <c r="F28" i="479" s="1"/>
  <c r="F30" i="479" s="1"/>
  <c r="F32" i="479" s="1"/>
  <c r="F34" i="479" s="1"/>
  <c r="F40" i="479" s="1"/>
  <c r="F42" i="479" s="1"/>
  <c r="F45" i="479" s="1"/>
  <c r="F48" i="479" s="1"/>
  <c r="F54" i="479" s="1"/>
  <c r="F63" i="479" s="1"/>
  <c r="F76" i="479" s="1"/>
  <c r="F85" i="479" s="1"/>
  <c r="F87" i="479" s="1"/>
  <c r="F89" i="479" s="1"/>
  <c r="F91" i="479" s="1"/>
  <c r="F93" i="479" s="1"/>
  <c r="F99" i="479" s="1"/>
  <c r="E11" i="479"/>
  <c r="E13" i="479" s="1"/>
  <c r="E18" i="479" s="1"/>
  <c r="E20" i="479" s="1"/>
  <c r="E24" i="479" s="1"/>
  <c r="E28" i="479" s="1"/>
  <c r="E30" i="479" s="1"/>
  <c r="E32" i="479" s="1"/>
  <c r="E34" i="479" s="1"/>
  <c r="E40" i="479" s="1"/>
  <c r="E42" i="479" s="1"/>
  <c r="E45" i="479" s="1"/>
  <c r="E48" i="479" s="1"/>
  <c r="E54" i="479" s="1"/>
  <c r="E63" i="479" s="1"/>
  <c r="E76" i="479" s="1"/>
  <c r="E85" i="479" s="1"/>
  <c r="E87" i="479" s="1"/>
  <c r="E89" i="479" s="1"/>
  <c r="E91" i="479" s="1"/>
  <c r="E93" i="479" s="1"/>
  <c r="E99" i="479" s="1"/>
  <c r="D11" i="479"/>
  <c r="D13" i="479" s="1"/>
  <c r="D18" i="479" s="1"/>
  <c r="D20" i="479" s="1"/>
  <c r="D24" i="479" s="1"/>
  <c r="D28" i="479" s="1"/>
  <c r="D30" i="479" s="1"/>
  <c r="D32" i="479" s="1"/>
  <c r="D34" i="479" s="1"/>
  <c r="D40" i="479" s="1"/>
  <c r="D42" i="479" s="1"/>
  <c r="D45" i="479" s="1"/>
  <c r="D48" i="479" s="1"/>
  <c r="D54" i="479" s="1"/>
  <c r="D63" i="479" s="1"/>
  <c r="D76" i="479" s="1"/>
  <c r="D85" i="479" s="1"/>
  <c r="D87" i="479" s="1"/>
  <c r="D89" i="479" s="1"/>
  <c r="D91" i="479" s="1"/>
  <c r="D93" i="479" s="1"/>
  <c r="D99" i="479" s="1"/>
  <c r="C11" i="479"/>
  <c r="C13" i="479" s="1"/>
  <c r="C18" i="479" s="1"/>
  <c r="C20" i="479" s="1"/>
  <c r="C24" i="479" s="1"/>
  <c r="C28" i="479" s="1"/>
  <c r="C30" i="479" s="1"/>
  <c r="C32" i="479" s="1"/>
  <c r="C34" i="479" s="1"/>
  <c r="C40" i="479" s="1"/>
  <c r="C42" i="479" s="1"/>
  <c r="C45" i="479" s="1"/>
  <c r="C48" i="479" s="1"/>
  <c r="C54" i="479" s="1"/>
  <c r="C63" i="479" s="1"/>
  <c r="C76" i="479" s="1"/>
  <c r="C85" i="479" s="1"/>
  <c r="C87" i="479" s="1"/>
  <c r="C89" i="479" s="1"/>
  <c r="C91" i="479" s="1"/>
  <c r="C93" i="479" s="1"/>
  <c r="C99" i="479" s="1"/>
  <c r="H13" i="478"/>
  <c r="H15" i="478" s="1"/>
  <c r="H17" i="478" s="1"/>
  <c r="H19" i="478" s="1"/>
  <c r="H21" i="478" s="1"/>
  <c r="H23" i="478" s="1"/>
  <c r="H25" i="478" s="1"/>
  <c r="H27" i="478" s="1"/>
  <c r="H30" i="478" s="1"/>
  <c r="H34" i="478" s="1"/>
  <c r="H36" i="478" s="1"/>
  <c r="H39" i="478" s="1"/>
  <c r="H41" i="478" s="1"/>
  <c r="H43" i="478" s="1"/>
  <c r="G13" i="478"/>
  <c r="G15" i="478" s="1"/>
  <c r="G17" i="478" s="1"/>
  <c r="G19" i="478" s="1"/>
  <c r="G21" i="478" s="1"/>
  <c r="G23" i="478" s="1"/>
  <c r="G25" i="478" s="1"/>
  <c r="G27" i="478" s="1"/>
  <c r="G30" i="478" s="1"/>
  <c r="G34" i="478" s="1"/>
  <c r="G36" i="478" s="1"/>
  <c r="G39" i="478" s="1"/>
  <c r="G41" i="478" s="1"/>
  <c r="G43" i="478" s="1"/>
  <c r="F13" i="478"/>
  <c r="F15" i="478" s="1"/>
  <c r="F17" i="478" s="1"/>
  <c r="F19" i="478" s="1"/>
  <c r="F21" i="478" s="1"/>
  <c r="F23" i="478" s="1"/>
  <c r="F25" i="478" s="1"/>
  <c r="F27" i="478" s="1"/>
  <c r="F30" i="478" s="1"/>
  <c r="F34" i="478" s="1"/>
  <c r="F36" i="478" s="1"/>
  <c r="F39" i="478" s="1"/>
  <c r="F41" i="478" s="1"/>
  <c r="F43" i="478" s="1"/>
  <c r="E13" i="478"/>
  <c r="E15" i="478" s="1"/>
  <c r="E17" i="478" s="1"/>
  <c r="E19" i="478" s="1"/>
  <c r="E21" i="478" s="1"/>
  <c r="E23" i="478" s="1"/>
  <c r="E25" i="478" s="1"/>
  <c r="E27" i="478" s="1"/>
  <c r="E30" i="478" s="1"/>
  <c r="E34" i="478" s="1"/>
  <c r="E36" i="478" s="1"/>
  <c r="E39" i="478" s="1"/>
  <c r="E41" i="478" s="1"/>
  <c r="E43" i="478" s="1"/>
  <c r="D13" i="478"/>
  <c r="D15" i="478" s="1"/>
  <c r="D17" i="478" s="1"/>
  <c r="D19" i="478" s="1"/>
  <c r="D21" i="478" s="1"/>
  <c r="D23" i="478" s="1"/>
  <c r="D25" i="478" s="1"/>
  <c r="D27" i="478" s="1"/>
  <c r="D30" i="478" s="1"/>
  <c r="D34" i="478" s="1"/>
  <c r="D36" i="478" s="1"/>
  <c r="D39" i="478" s="1"/>
  <c r="D41" i="478" s="1"/>
  <c r="D43" i="478" s="1"/>
  <c r="C13" i="478"/>
  <c r="C15" i="478" s="1"/>
  <c r="C17" i="478" s="1"/>
  <c r="C19" i="478" s="1"/>
  <c r="C21" i="478" s="1"/>
  <c r="C23" i="478" s="1"/>
  <c r="C25" i="478" s="1"/>
  <c r="C27" i="478" s="1"/>
  <c r="C30" i="478" s="1"/>
  <c r="C34" i="478" s="1"/>
  <c r="C36" i="478" s="1"/>
  <c r="C39" i="478" s="1"/>
  <c r="C41" i="478" s="1"/>
  <c r="C43" i="478" s="1"/>
  <c r="U8" i="477" l="1"/>
  <c r="U10" i="477" s="1"/>
  <c r="U12" i="477" s="1"/>
  <c r="U16" i="477" s="1"/>
  <c r="U25" i="477" s="1"/>
  <c r="U32" i="477" s="1"/>
  <c r="U39" i="477" s="1"/>
  <c r="U44" i="477" s="1"/>
  <c r="U50" i="477" s="1"/>
  <c r="U52" i="477" s="1"/>
  <c r="U54" i="477" s="1"/>
  <c r="U56" i="477" s="1"/>
  <c r="M8" i="477"/>
  <c r="M10" i="477" s="1"/>
  <c r="M12" i="477" s="1"/>
  <c r="M16" i="477" s="1"/>
  <c r="M25" i="477" s="1"/>
  <c r="M32" i="477" s="1"/>
  <c r="M39" i="477" s="1"/>
  <c r="M44" i="477" s="1"/>
  <c r="M50" i="477" s="1"/>
  <c r="M52" i="477" s="1"/>
  <c r="M54" i="477" s="1"/>
  <c r="M56" i="477" s="1"/>
  <c r="L8" i="477"/>
  <c r="L10" i="477" s="1"/>
  <c r="L12" i="477" s="1"/>
  <c r="L16" i="477" s="1"/>
  <c r="L25" i="477" s="1"/>
  <c r="L32" i="477" s="1"/>
  <c r="L39" i="477" s="1"/>
  <c r="L44" i="477" s="1"/>
  <c r="L50" i="477" s="1"/>
  <c r="L52" i="477" s="1"/>
  <c r="L54" i="477" s="1"/>
  <c r="L56" i="477" s="1"/>
  <c r="K8" i="477"/>
  <c r="K10" i="477" s="1"/>
  <c r="K12" i="477" s="1"/>
  <c r="K16" i="477" s="1"/>
  <c r="K25" i="477" s="1"/>
  <c r="K32" i="477" s="1"/>
  <c r="K39" i="477" s="1"/>
  <c r="K44" i="477" s="1"/>
  <c r="K50" i="477" s="1"/>
  <c r="K52" i="477" s="1"/>
  <c r="K54" i="477" s="1"/>
  <c r="K56" i="477" s="1"/>
  <c r="J8" i="477"/>
  <c r="J10" i="477" s="1"/>
  <c r="J12" i="477" s="1"/>
  <c r="J16" i="477" s="1"/>
  <c r="J25" i="477" s="1"/>
  <c r="J32" i="477" s="1"/>
  <c r="J39" i="477" s="1"/>
  <c r="J44" i="477" s="1"/>
  <c r="J50" i="477" s="1"/>
  <c r="J52" i="477" s="1"/>
  <c r="J54" i="477" s="1"/>
  <c r="J56" i="477" s="1"/>
  <c r="I8" i="477"/>
  <c r="I10" i="477" s="1"/>
  <c r="I12" i="477" s="1"/>
  <c r="I16" i="477" s="1"/>
  <c r="I25" i="477" s="1"/>
  <c r="I32" i="477" s="1"/>
  <c r="I39" i="477" s="1"/>
  <c r="I44" i="477" s="1"/>
  <c r="I50" i="477" s="1"/>
  <c r="I52" i="477" s="1"/>
  <c r="I54" i="477" s="1"/>
  <c r="I56" i="477" s="1"/>
  <c r="H8" i="477"/>
  <c r="H10" i="477" s="1"/>
  <c r="H12" i="477" s="1"/>
  <c r="H16" i="477" s="1"/>
  <c r="H25" i="477" s="1"/>
  <c r="H32" i="477" s="1"/>
  <c r="H39" i="477" s="1"/>
  <c r="H44" i="477" s="1"/>
  <c r="H50" i="477" s="1"/>
  <c r="H52" i="477" s="1"/>
  <c r="H54" i="477" s="1"/>
  <c r="H56" i="477" s="1"/>
  <c r="G8" i="477"/>
  <c r="G10" i="477" s="1"/>
  <c r="G12" i="477" s="1"/>
  <c r="G16" i="477" s="1"/>
  <c r="G25" i="477" s="1"/>
  <c r="G32" i="477" s="1"/>
  <c r="G39" i="477" s="1"/>
  <c r="G44" i="477" s="1"/>
  <c r="G50" i="477" s="1"/>
  <c r="G52" i="477" s="1"/>
  <c r="G54" i="477" s="1"/>
  <c r="G56" i="477" s="1"/>
  <c r="F8" i="477"/>
  <c r="F10" i="477" s="1"/>
  <c r="F12" i="477" s="1"/>
  <c r="F16" i="477" s="1"/>
  <c r="F25" i="477" s="1"/>
  <c r="F32" i="477" s="1"/>
  <c r="F39" i="477" s="1"/>
  <c r="F44" i="477" s="1"/>
  <c r="F50" i="477" s="1"/>
  <c r="F52" i="477" s="1"/>
  <c r="F54" i="477" s="1"/>
  <c r="F56" i="477" s="1"/>
  <c r="E8" i="477"/>
  <c r="E10" i="477" s="1"/>
  <c r="E12" i="477" s="1"/>
  <c r="E16" i="477" s="1"/>
  <c r="E25" i="477" s="1"/>
  <c r="E32" i="477" s="1"/>
  <c r="E39" i="477" s="1"/>
  <c r="E44" i="477" s="1"/>
  <c r="E50" i="477" s="1"/>
  <c r="E52" i="477" s="1"/>
  <c r="E54" i="477" s="1"/>
  <c r="E56" i="477" s="1"/>
  <c r="D8" i="477"/>
  <c r="D10" i="477" s="1"/>
  <c r="D12" i="477" s="1"/>
  <c r="D16" i="477" s="1"/>
  <c r="D25" i="477" s="1"/>
  <c r="D32" i="477" s="1"/>
  <c r="D39" i="477" s="1"/>
  <c r="D44" i="477" s="1"/>
  <c r="D50" i="477" s="1"/>
  <c r="D52" i="477" s="1"/>
  <c r="D54" i="477" s="1"/>
  <c r="D56" i="477" s="1"/>
  <c r="C8" i="477"/>
  <c r="C10" i="477" s="1"/>
  <c r="C12" i="477" s="1"/>
  <c r="C16" i="477" s="1"/>
  <c r="C25" i="477" s="1"/>
  <c r="C32" i="477" s="1"/>
  <c r="C39" i="477" s="1"/>
  <c r="C44" i="477" s="1"/>
  <c r="C50" i="477" s="1"/>
  <c r="C52" i="477" s="1"/>
  <c r="C54" i="477" s="1"/>
  <c r="C56" i="477" s="1"/>
  <c r="D9" i="475"/>
  <c r="D13" i="475" s="1"/>
  <c r="D15" i="475" s="1"/>
  <c r="D17" i="475" s="1"/>
  <c r="D19" i="475" s="1"/>
  <c r="D23" i="475" s="1"/>
  <c r="D25" i="475" s="1"/>
  <c r="D27" i="475" s="1"/>
  <c r="C9" i="475"/>
  <c r="C13" i="475" s="1"/>
  <c r="C15" i="475" s="1"/>
  <c r="C17" i="475" s="1"/>
  <c r="C19" i="475" s="1"/>
  <c r="C23" i="475" s="1"/>
  <c r="C25" i="475" s="1"/>
  <c r="C27" i="475" s="1"/>
  <c r="U36" i="431"/>
  <c r="U50" i="431" s="1"/>
  <c r="U62" i="431" s="1"/>
  <c r="U65" i="431" s="1"/>
  <c r="U67" i="431" s="1"/>
  <c r="U69" i="431" s="1"/>
  <c r="Y43" i="418"/>
  <c r="Y72" i="418" s="1"/>
  <c r="Y87" i="418" s="1"/>
  <c r="Y99" i="418" s="1"/>
  <c r="Y109" i="418" s="1"/>
  <c r="Y118" i="418" s="1"/>
  <c r="Y129" i="418" s="1"/>
  <c r="Y132" i="418" s="1"/>
  <c r="Y135" i="418" s="1"/>
  <c r="Y139" i="418" s="1"/>
  <c r="Y141" i="418" s="1"/>
  <c r="Y143" i="418" s="1"/>
  <c r="Y145" i="418" s="1"/>
  <c r="X43" i="418"/>
  <c r="X72" i="418" s="1"/>
  <c r="X87" i="418" s="1"/>
  <c r="X99" i="418" s="1"/>
  <c r="X109" i="418" s="1"/>
  <c r="X118" i="418" s="1"/>
  <c r="X129" i="418" s="1"/>
  <c r="X132" i="418" s="1"/>
  <c r="X135" i="418" s="1"/>
  <c r="X139" i="418" s="1"/>
  <c r="X141" i="418" s="1"/>
  <c r="X143" i="418" s="1"/>
  <c r="X145" i="418" s="1"/>
  <c r="W43" i="418"/>
  <c r="W72" i="418" s="1"/>
  <c r="W87" i="418" s="1"/>
  <c r="W99" i="418" s="1"/>
  <c r="W109" i="418" s="1"/>
  <c r="W118" i="418" s="1"/>
  <c r="W129" i="418" s="1"/>
  <c r="W132" i="418" s="1"/>
  <c r="W135" i="418" s="1"/>
  <c r="W139" i="418" s="1"/>
  <c r="W141" i="418" s="1"/>
  <c r="W143" i="418" s="1"/>
  <c r="W145" i="418" s="1"/>
  <c r="W353" i="201"/>
  <c r="W360" i="201" s="1"/>
  <c r="K58" i="477" l="1"/>
  <c r="K61" i="477"/>
  <c r="D58" i="477"/>
  <c r="D61" i="477"/>
  <c r="H58" i="477"/>
  <c r="H61" i="477"/>
  <c r="L58" i="477"/>
  <c r="L61" i="477"/>
  <c r="C58" i="477"/>
  <c r="C61" i="477"/>
  <c r="E58" i="477"/>
  <c r="E61" i="477"/>
  <c r="I58" i="477"/>
  <c r="I61" i="477"/>
  <c r="M58" i="477"/>
  <c r="M61" i="477"/>
  <c r="G58" i="477"/>
  <c r="G61" i="477"/>
  <c r="F58" i="477"/>
  <c r="F61" i="477"/>
  <c r="J58" i="477"/>
  <c r="J61" i="477"/>
  <c r="U58" i="477"/>
  <c r="U61" i="477"/>
  <c r="K40" i="344" l="1"/>
  <c r="K42" i="344" s="1"/>
  <c r="K48" i="344" s="1"/>
  <c r="K50" i="344" s="1"/>
  <c r="K52" i="344" s="1"/>
  <c r="K55" i="344" s="1"/>
  <c r="J28" i="399"/>
  <c r="J30" i="399" s="1"/>
  <c r="J32" i="399" s="1"/>
  <c r="J35" i="399" s="1"/>
  <c r="J41" i="399" s="1"/>
  <c r="J44" i="399" s="1"/>
  <c r="J46" i="399" s="1"/>
  <c r="J49" i="399" s="1"/>
  <c r="J54" i="399" s="1"/>
  <c r="J57" i="399" s="1"/>
  <c r="J59" i="399" s="1"/>
  <c r="J61" i="399" s="1"/>
  <c r="J63" i="399" s="1"/>
  <c r="AR106" i="265"/>
  <c r="AR108" i="265" s="1"/>
  <c r="AR114" i="265" s="1"/>
  <c r="AR116" i="265" s="1"/>
  <c r="AR121" i="265" s="1"/>
  <c r="AR127" i="265" s="1"/>
  <c r="AR129" i="265" s="1"/>
  <c r="AR131" i="265" s="1"/>
  <c r="AR134" i="265" s="1"/>
  <c r="AR136" i="265" s="1"/>
  <c r="AR138" i="265" s="1"/>
  <c r="AR140" i="265" s="1"/>
  <c r="C20" i="473" l="1"/>
  <c r="H23" i="458" l="1"/>
  <c r="G23" i="458"/>
  <c r="F23" i="458"/>
  <c r="E23" i="458"/>
  <c r="D23" i="458"/>
  <c r="C23" i="458"/>
  <c r="H9" i="458"/>
  <c r="H11" i="458" s="1"/>
  <c r="H13" i="458" s="1"/>
  <c r="H15" i="458" s="1"/>
  <c r="H17" i="458" s="1"/>
  <c r="H19" i="458" s="1"/>
  <c r="G9" i="458"/>
  <c r="G11" i="458" s="1"/>
  <c r="G13" i="458" s="1"/>
  <c r="G15" i="458" s="1"/>
  <c r="G17" i="458" s="1"/>
  <c r="G19" i="458" s="1"/>
  <c r="F9" i="458"/>
  <c r="F11" i="458" s="1"/>
  <c r="F13" i="458" s="1"/>
  <c r="F15" i="458" s="1"/>
  <c r="F17" i="458" s="1"/>
  <c r="F19" i="458" s="1"/>
  <c r="E9" i="458"/>
  <c r="E11" i="458" s="1"/>
  <c r="E13" i="458" s="1"/>
  <c r="E15" i="458" s="1"/>
  <c r="E17" i="458" s="1"/>
  <c r="E19" i="458" s="1"/>
  <c r="D9" i="458"/>
  <c r="D11" i="458" s="1"/>
  <c r="D13" i="458" s="1"/>
  <c r="D15" i="458" s="1"/>
  <c r="D17" i="458" s="1"/>
  <c r="D19" i="458" s="1"/>
  <c r="C9" i="458"/>
  <c r="C11" i="458" s="1"/>
  <c r="C13" i="458" s="1"/>
  <c r="C15" i="458" s="1"/>
  <c r="C17" i="458" s="1"/>
  <c r="C19" i="458" s="1"/>
  <c r="K10" i="454"/>
  <c r="K12" i="454" s="1"/>
  <c r="K14" i="454" s="1"/>
  <c r="K16" i="454" s="1"/>
  <c r="K18" i="454" s="1"/>
  <c r="K20" i="454" s="1"/>
  <c r="J10" i="454"/>
  <c r="J12" i="454" s="1"/>
  <c r="J14" i="454" s="1"/>
  <c r="J16" i="454" s="1"/>
  <c r="J18" i="454" s="1"/>
  <c r="J20" i="454" s="1"/>
  <c r="I10" i="454"/>
  <c r="I12" i="454" s="1"/>
  <c r="I14" i="454" s="1"/>
  <c r="I16" i="454" s="1"/>
  <c r="I18" i="454" s="1"/>
  <c r="I20" i="454" s="1"/>
  <c r="H10" i="454"/>
  <c r="H12" i="454" s="1"/>
  <c r="H14" i="454" s="1"/>
  <c r="H16" i="454" s="1"/>
  <c r="H18" i="454" s="1"/>
  <c r="H20" i="454" s="1"/>
  <c r="G10" i="454"/>
  <c r="G12" i="454" s="1"/>
  <c r="G14" i="454" s="1"/>
  <c r="G16" i="454" s="1"/>
  <c r="G18" i="454" s="1"/>
  <c r="G20" i="454" s="1"/>
  <c r="F10" i="454"/>
  <c r="F12" i="454" s="1"/>
  <c r="F14" i="454" s="1"/>
  <c r="F16" i="454" s="1"/>
  <c r="F18" i="454" s="1"/>
  <c r="F20" i="454" s="1"/>
  <c r="E10" i="454"/>
  <c r="E12" i="454" s="1"/>
  <c r="E14" i="454" s="1"/>
  <c r="E16" i="454" s="1"/>
  <c r="E18" i="454" s="1"/>
  <c r="E20" i="454" s="1"/>
  <c r="D10" i="454"/>
  <c r="D12" i="454" s="1"/>
  <c r="D14" i="454" s="1"/>
  <c r="D16" i="454" s="1"/>
  <c r="D18" i="454" s="1"/>
  <c r="D20" i="454" s="1"/>
  <c r="C10" i="454"/>
  <c r="C12" i="454" s="1"/>
  <c r="C14" i="454" s="1"/>
  <c r="C16" i="454" s="1"/>
  <c r="C18" i="454" s="1"/>
  <c r="C20" i="454" s="1"/>
  <c r="G40" i="457" l="1"/>
  <c r="F10" i="457"/>
  <c r="F13" i="457" s="1"/>
  <c r="F15" i="457" s="1"/>
  <c r="F17" i="457" s="1"/>
  <c r="F19" i="457" s="1"/>
  <c r="F21" i="457" s="1"/>
  <c r="F23" i="457" s="1"/>
  <c r="F25" i="457" s="1"/>
  <c r="F27" i="457" s="1"/>
  <c r="F29" i="457" s="1"/>
  <c r="F31" i="457" s="1"/>
  <c r="F33" i="457" s="1"/>
  <c r="E10" i="457"/>
  <c r="E13" i="457" s="1"/>
  <c r="E15" i="457" s="1"/>
  <c r="E17" i="457" s="1"/>
  <c r="E19" i="457" s="1"/>
  <c r="E21" i="457" s="1"/>
  <c r="E23" i="457" s="1"/>
  <c r="E25" i="457" s="1"/>
  <c r="E27" i="457" s="1"/>
  <c r="E29" i="457" s="1"/>
  <c r="E31" i="457" s="1"/>
  <c r="E33" i="457" s="1"/>
  <c r="D10" i="457"/>
  <c r="D13" i="457" s="1"/>
  <c r="D15" i="457" s="1"/>
  <c r="D17" i="457" s="1"/>
  <c r="D19" i="457" s="1"/>
  <c r="D21" i="457" s="1"/>
  <c r="D23" i="457" s="1"/>
  <c r="D25" i="457" s="1"/>
  <c r="D27" i="457" s="1"/>
  <c r="D29" i="457" s="1"/>
  <c r="D31" i="457" s="1"/>
  <c r="D33" i="457" s="1"/>
  <c r="C10" i="457"/>
  <c r="C13" i="457" s="1"/>
  <c r="C15" i="457" s="1"/>
  <c r="C17" i="457" s="1"/>
  <c r="C19" i="457" s="1"/>
  <c r="C21" i="457" s="1"/>
  <c r="C23" i="457" s="1"/>
  <c r="C25" i="457" s="1"/>
  <c r="C27" i="457" s="1"/>
  <c r="C29" i="457" s="1"/>
  <c r="C31" i="457" s="1"/>
  <c r="C33" i="457" s="1"/>
  <c r="E12" i="451"/>
  <c r="E14" i="451" s="1"/>
  <c r="E19" i="451" s="1"/>
  <c r="E23" i="451" s="1"/>
  <c r="E28" i="451" s="1"/>
  <c r="E30" i="451" s="1"/>
  <c r="E32" i="451" s="1"/>
  <c r="E34" i="451" s="1"/>
  <c r="E36" i="451" s="1"/>
  <c r="E38" i="451" s="1"/>
  <c r="E40" i="451" s="1"/>
  <c r="E42" i="451" s="1"/>
  <c r="E48" i="451" s="1"/>
  <c r="D12" i="451"/>
  <c r="D14" i="451" s="1"/>
  <c r="D19" i="451" s="1"/>
  <c r="D23" i="451" s="1"/>
  <c r="D28" i="451" s="1"/>
  <c r="D30" i="451" s="1"/>
  <c r="D32" i="451" s="1"/>
  <c r="D34" i="451" s="1"/>
  <c r="D36" i="451" s="1"/>
  <c r="D38" i="451" s="1"/>
  <c r="D40" i="451" s="1"/>
  <c r="D42" i="451" s="1"/>
  <c r="D48" i="451" s="1"/>
  <c r="C12" i="451"/>
  <c r="C14" i="451" s="1"/>
  <c r="C19" i="451" s="1"/>
  <c r="C23" i="451" s="1"/>
  <c r="C28" i="451" s="1"/>
  <c r="C30" i="451" s="1"/>
  <c r="C32" i="451" s="1"/>
  <c r="C34" i="451" s="1"/>
  <c r="C36" i="451" s="1"/>
  <c r="C38" i="451" s="1"/>
  <c r="C40" i="451" s="1"/>
  <c r="C42" i="451" s="1"/>
  <c r="F40" i="457" l="1"/>
  <c r="D40" i="457"/>
  <c r="E40" i="457"/>
  <c r="C40" i="457"/>
  <c r="F8" i="453" l="1"/>
  <c r="F10" i="453" s="1"/>
  <c r="F12" i="453" s="1"/>
  <c r="F15" i="453" s="1"/>
  <c r="F17" i="453" s="1"/>
  <c r="F20" i="453" s="1"/>
  <c r="F23" i="453" s="1"/>
  <c r="F25" i="453" s="1"/>
  <c r="E8" i="453"/>
  <c r="E10" i="453" s="1"/>
  <c r="E12" i="453" s="1"/>
  <c r="E15" i="453" s="1"/>
  <c r="E17" i="453" s="1"/>
  <c r="E20" i="453" s="1"/>
  <c r="E23" i="453" s="1"/>
  <c r="E25" i="453" s="1"/>
  <c r="D8" i="453"/>
  <c r="D10" i="453" s="1"/>
  <c r="D12" i="453" s="1"/>
  <c r="D15" i="453" s="1"/>
  <c r="D17" i="453" s="1"/>
  <c r="D20" i="453" s="1"/>
  <c r="D23" i="453" s="1"/>
  <c r="D25" i="453" s="1"/>
  <c r="C8" i="453"/>
  <c r="C10" i="453" s="1"/>
  <c r="C12" i="453" s="1"/>
  <c r="C15" i="453" s="1"/>
  <c r="C17" i="453" s="1"/>
  <c r="C20" i="453" s="1"/>
  <c r="C23" i="453" s="1"/>
  <c r="C25" i="453" s="1"/>
  <c r="C9" i="444"/>
  <c r="C17" i="444" s="1"/>
  <c r="C21" i="444" s="1"/>
  <c r="C26" i="444" s="1"/>
  <c r="C29" i="444" l="1"/>
  <c r="C32" i="444"/>
  <c r="Q21" i="392"/>
  <c r="Q24" i="392" s="1"/>
  <c r="Q26" i="392" s="1"/>
  <c r="Q28" i="392" s="1"/>
  <c r="Q32" i="392" s="1"/>
  <c r="Q34" i="392" s="1"/>
  <c r="Q36" i="392" s="1"/>
  <c r="Q39" i="392" s="1"/>
  <c r="Q41" i="392" s="1"/>
  <c r="Q43" i="392" s="1"/>
  <c r="Q45" i="392" s="1"/>
  <c r="Q47" i="392" s="1"/>
  <c r="P21" i="392"/>
  <c r="P24" i="392" s="1"/>
  <c r="P26" i="392" s="1"/>
  <c r="P28" i="392" s="1"/>
  <c r="P32" i="392" s="1"/>
  <c r="P34" i="392" s="1"/>
  <c r="P36" i="392" s="1"/>
  <c r="P39" i="392" s="1"/>
  <c r="P41" i="392" s="1"/>
  <c r="P43" i="392" s="1"/>
  <c r="P45" i="392" s="1"/>
  <c r="P47" i="392" s="1"/>
  <c r="O21" i="392"/>
  <c r="O24" i="392" s="1"/>
  <c r="O26" i="392" s="1"/>
  <c r="O28" i="392" s="1"/>
  <c r="O32" i="392" s="1"/>
  <c r="O34" i="392" s="1"/>
  <c r="O36" i="392" s="1"/>
  <c r="O39" i="392" s="1"/>
  <c r="O41" i="392" s="1"/>
  <c r="O43" i="392" s="1"/>
  <c r="O45" i="392" s="1"/>
  <c r="O47" i="392" s="1"/>
  <c r="K12" i="419"/>
  <c r="K14" i="419" s="1"/>
  <c r="K17" i="419" s="1"/>
  <c r="J12" i="419"/>
  <c r="J14" i="419" s="1"/>
  <c r="J17" i="419" s="1"/>
  <c r="I12" i="419"/>
  <c r="I14" i="419" s="1"/>
  <c r="I17" i="419" s="1"/>
  <c r="H12" i="419"/>
  <c r="H14" i="419" s="1"/>
  <c r="H17" i="419" s="1"/>
  <c r="G12" i="419"/>
  <c r="G14" i="419" s="1"/>
  <c r="G17" i="419" s="1"/>
  <c r="M11" i="443"/>
  <c r="M13" i="443" s="1"/>
  <c r="M15" i="443" s="1"/>
  <c r="M19" i="443" s="1"/>
  <c r="M22" i="443" s="1"/>
  <c r="M24" i="443" s="1"/>
  <c r="M26" i="443" s="1"/>
  <c r="M35" i="443" s="1"/>
  <c r="M39" i="443" s="1"/>
  <c r="L11" i="443"/>
  <c r="L13" i="443" s="1"/>
  <c r="L15" i="443" s="1"/>
  <c r="L19" i="443" s="1"/>
  <c r="L22" i="443" s="1"/>
  <c r="L24" i="443" s="1"/>
  <c r="L26" i="443" s="1"/>
  <c r="L35" i="443" s="1"/>
  <c r="L39" i="443" s="1"/>
  <c r="K11" i="443"/>
  <c r="K13" i="443" s="1"/>
  <c r="K15" i="443" s="1"/>
  <c r="K19" i="443" s="1"/>
  <c r="K22" i="443" s="1"/>
  <c r="K24" i="443" s="1"/>
  <c r="K26" i="443" s="1"/>
  <c r="K35" i="443" s="1"/>
  <c r="K39" i="443" s="1"/>
  <c r="J11" i="443"/>
  <c r="J13" i="443" s="1"/>
  <c r="J15" i="443" s="1"/>
  <c r="J19" i="443" s="1"/>
  <c r="J22" i="443" s="1"/>
  <c r="J24" i="443" s="1"/>
  <c r="J26" i="443" s="1"/>
  <c r="J35" i="443" s="1"/>
  <c r="J39" i="443" s="1"/>
  <c r="I11" i="443"/>
  <c r="I13" i="443" s="1"/>
  <c r="I15" i="443" s="1"/>
  <c r="I19" i="443" s="1"/>
  <c r="I22" i="443" s="1"/>
  <c r="I24" i="443" s="1"/>
  <c r="I26" i="443" s="1"/>
  <c r="I35" i="443" s="1"/>
  <c r="I39" i="443" s="1"/>
  <c r="H11" i="443"/>
  <c r="H13" i="443" s="1"/>
  <c r="H15" i="443" s="1"/>
  <c r="H19" i="443" s="1"/>
  <c r="H22" i="443" s="1"/>
  <c r="H24" i="443" s="1"/>
  <c r="H26" i="443" s="1"/>
  <c r="H35" i="443" s="1"/>
  <c r="H39" i="443" s="1"/>
  <c r="G11" i="443"/>
  <c r="G13" i="443" s="1"/>
  <c r="G15" i="443" s="1"/>
  <c r="G19" i="443" s="1"/>
  <c r="G22" i="443" s="1"/>
  <c r="G24" i="443" s="1"/>
  <c r="G26" i="443" s="1"/>
  <c r="G35" i="443" s="1"/>
  <c r="G39" i="443" s="1"/>
  <c r="F11" i="443"/>
  <c r="F13" i="443" s="1"/>
  <c r="F15" i="443" s="1"/>
  <c r="F19" i="443" s="1"/>
  <c r="F22" i="443" s="1"/>
  <c r="F24" i="443" s="1"/>
  <c r="F26" i="443" s="1"/>
  <c r="F35" i="443" s="1"/>
  <c r="F39" i="443" s="1"/>
  <c r="E11" i="443"/>
  <c r="E13" i="443" s="1"/>
  <c r="E15" i="443" s="1"/>
  <c r="E19" i="443" s="1"/>
  <c r="E22" i="443" s="1"/>
  <c r="E24" i="443" s="1"/>
  <c r="E26" i="443" s="1"/>
  <c r="E35" i="443" s="1"/>
  <c r="E39" i="443" s="1"/>
  <c r="D11" i="443"/>
  <c r="D13" i="443" s="1"/>
  <c r="D15" i="443" s="1"/>
  <c r="D19" i="443" s="1"/>
  <c r="D22" i="443" s="1"/>
  <c r="D24" i="443" s="1"/>
  <c r="D26" i="443" s="1"/>
  <c r="D35" i="443" s="1"/>
  <c r="D39" i="443" s="1"/>
  <c r="C11" i="443"/>
  <c r="C13" i="443" s="1"/>
  <c r="C15" i="443" s="1"/>
  <c r="C19" i="443" s="1"/>
  <c r="C22" i="443" s="1"/>
  <c r="C24" i="443" s="1"/>
  <c r="C26" i="443" s="1"/>
  <c r="C35" i="443" s="1"/>
  <c r="C39" i="443" s="1"/>
  <c r="L14" i="425"/>
  <c r="L18" i="425" s="1"/>
  <c r="L20" i="425" s="1"/>
  <c r="L22" i="425" s="1"/>
  <c r="L24" i="425" s="1"/>
  <c r="L28" i="425" s="1"/>
  <c r="L30" i="425" s="1"/>
  <c r="L33" i="425" s="1"/>
  <c r="L35" i="425" s="1"/>
  <c r="L38" i="425" s="1"/>
  <c r="K14" i="425"/>
  <c r="K18" i="425" s="1"/>
  <c r="K20" i="425" s="1"/>
  <c r="K22" i="425" s="1"/>
  <c r="K24" i="425" s="1"/>
  <c r="K28" i="425" s="1"/>
  <c r="K30" i="425" s="1"/>
  <c r="K33" i="425" s="1"/>
  <c r="K35" i="425" s="1"/>
  <c r="K38" i="425" s="1"/>
  <c r="J14" i="425"/>
  <c r="J18" i="425" s="1"/>
  <c r="J20" i="425" s="1"/>
  <c r="J22" i="425" s="1"/>
  <c r="J24" i="425" s="1"/>
  <c r="J28" i="425" s="1"/>
  <c r="J30" i="425" s="1"/>
  <c r="J33" i="425" s="1"/>
  <c r="J35" i="425" s="1"/>
  <c r="J38" i="425" s="1"/>
  <c r="W75" i="288" l="1"/>
  <c r="W93" i="288" s="1"/>
  <c r="W99" i="288" s="1"/>
  <c r="W108" i="288" s="1"/>
  <c r="W116" i="288" s="1"/>
  <c r="W133" i="288" s="1"/>
  <c r="W145" i="288" s="1"/>
  <c r="W150" i="288" s="1"/>
  <c r="W154" i="288" s="1"/>
  <c r="W158" i="288" s="1"/>
  <c r="W163" i="288" s="1"/>
  <c r="V75" i="288"/>
  <c r="V93" i="288" s="1"/>
  <c r="V99" i="288" s="1"/>
  <c r="V108" i="288" s="1"/>
  <c r="V116" i="288" s="1"/>
  <c r="V133" i="288" s="1"/>
  <c r="V145" i="288" s="1"/>
  <c r="V150" i="288" s="1"/>
  <c r="V154" i="288" s="1"/>
  <c r="V158" i="288" s="1"/>
  <c r="V163" i="288" s="1"/>
  <c r="U75" i="288"/>
  <c r="U93" i="288" s="1"/>
  <c r="U99" i="288" s="1"/>
  <c r="U108" i="288" s="1"/>
  <c r="U116" i="288" s="1"/>
  <c r="U133" i="288" s="1"/>
  <c r="U145" i="288" s="1"/>
  <c r="U150" i="288" s="1"/>
  <c r="U154" i="288" s="1"/>
  <c r="U158" i="288" s="1"/>
  <c r="U163" i="288" s="1"/>
  <c r="T75" i="288"/>
  <c r="T93" i="288" s="1"/>
  <c r="T99" i="288" s="1"/>
  <c r="T108" i="288" s="1"/>
  <c r="T116" i="288" s="1"/>
  <c r="T133" i="288" s="1"/>
  <c r="T145" i="288" s="1"/>
  <c r="T150" i="288" s="1"/>
  <c r="T154" i="288" s="1"/>
  <c r="T158" i="288" s="1"/>
  <c r="T163" i="288" s="1"/>
  <c r="S75" i="288"/>
  <c r="S93" i="288" s="1"/>
  <c r="S99" i="288" s="1"/>
  <c r="S108" i="288" s="1"/>
  <c r="S116" i="288" s="1"/>
  <c r="S133" i="288" s="1"/>
  <c r="S145" i="288" s="1"/>
  <c r="S150" i="288" s="1"/>
  <c r="S154" i="288" s="1"/>
  <c r="S158" i="288" s="1"/>
  <c r="S163" i="288" s="1"/>
  <c r="R75" i="288"/>
  <c r="R93" i="288" s="1"/>
  <c r="R99" i="288" s="1"/>
  <c r="R108" i="288" s="1"/>
  <c r="R116" i="288" s="1"/>
  <c r="R133" i="288" s="1"/>
  <c r="R145" i="288" s="1"/>
  <c r="R150" i="288" s="1"/>
  <c r="R154" i="288" s="1"/>
  <c r="R158" i="288" s="1"/>
  <c r="R163" i="288" s="1"/>
  <c r="U26" i="466" l="1"/>
  <c r="U28" i="466" s="1"/>
  <c r="U31" i="466" s="1"/>
  <c r="U51" i="466" s="1"/>
  <c r="U60" i="466" s="1"/>
  <c r="U70" i="466" s="1"/>
  <c r="U88" i="466" s="1"/>
  <c r="U96" i="466" s="1"/>
  <c r="U99" i="466" s="1"/>
  <c r="U106" i="466" s="1"/>
  <c r="U116" i="466" s="1"/>
  <c r="U122" i="466" s="1"/>
  <c r="U148" i="466" s="1"/>
  <c r="U151" i="466" s="1"/>
  <c r="T26" i="466"/>
  <c r="T28" i="466" s="1"/>
  <c r="T31" i="466" s="1"/>
  <c r="T51" i="466" s="1"/>
  <c r="T60" i="466" s="1"/>
  <c r="T70" i="466" s="1"/>
  <c r="T88" i="466" s="1"/>
  <c r="T96" i="466" s="1"/>
  <c r="T99" i="466" s="1"/>
  <c r="T106" i="466" s="1"/>
  <c r="T116" i="466" s="1"/>
  <c r="T122" i="466" s="1"/>
  <c r="T148" i="466" s="1"/>
  <c r="T151" i="466" s="1"/>
  <c r="S26" i="466"/>
  <c r="S28" i="466" s="1"/>
  <c r="S31" i="466" s="1"/>
  <c r="S51" i="466" s="1"/>
  <c r="S60" i="466" s="1"/>
  <c r="S70" i="466" s="1"/>
  <c r="S88" i="466" s="1"/>
  <c r="S96" i="466" s="1"/>
  <c r="S99" i="466" s="1"/>
  <c r="S106" i="466" s="1"/>
  <c r="S116" i="466" s="1"/>
  <c r="S122" i="466" s="1"/>
  <c r="S148" i="466" s="1"/>
  <c r="S151" i="466" s="1"/>
  <c r="R26" i="466"/>
  <c r="R28" i="466" s="1"/>
  <c r="R31" i="466" s="1"/>
  <c r="R51" i="466" s="1"/>
  <c r="R60" i="466" s="1"/>
  <c r="R70" i="466" s="1"/>
  <c r="R88" i="466" s="1"/>
  <c r="R96" i="466" s="1"/>
  <c r="R99" i="466" s="1"/>
  <c r="R106" i="466" s="1"/>
  <c r="R116" i="466" s="1"/>
  <c r="R122" i="466" s="1"/>
  <c r="R148" i="466" s="1"/>
  <c r="R151" i="466" s="1"/>
  <c r="Q26" i="466"/>
  <c r="Q28" i="466" s="1"/>
  <c r="Q31" i="466" s="1"/>
  <c r="Q51" i="466" s="1"/>
  <c r="Q60" i="466" s="1"/>
  <c r="Q70" i="466" s="1"/>
  <c r="Q88" i="466" s="1"/>
  <c r="Q96" i="466" s="1"/>
  <c r="Q99" i="466" s="1"/>
  <c r="Q106" i="466" s="1"/>
  <c r="Q116" i="466" s="1"/>
  <c r="Q122" i="466" s="1"/>
  <c r="Q148" i="466" s="1"/>
  <c r="Q151" i="466" s="1"/>
  <c r="P26" i="466"/>
  <c r="P28" i="466" s="1"/>
  <c r="P31" i="466" s="1"/>
  <c r="P51" i="466" s="1"/>
  <c r="P60" i="466" s="1"/>
  <c r="P70" i="466" s="1"/>
  <c r="P88" i="466" s="1"/>
  <c r="P96" i="466" s="1"/>
  <c r="P99" i="466" s="1"/>
  <c r="P106" i="466" s="1"/>
  <c r="P116" i="466" s="1"/>
  <c r="P122" i="466" s="1"/>
  <c r="P148" i="466" s="1"/>
  <c r="P151" i="466" s="1"/>
  <c r="BS17" i="466" l="1"/>
  <c r="BS21" i="466" s="1"/>
  <c r="BS26" i="466" s="1"/>
  <c r="BS28" i="466" s="1"/>
  <c r="BS31" i="466" s="1"/>
  <c r="BS51" i="466" s="1"/>
  <c r="BS60" i="466" s="1"/>
  <c r="BS70" i="466" s="1"/>
  <c r="BS88" i="466" s="1"/>
  <c r="BS96" i="466" s="1"/>
  <c r="BS99" i="466" s="1"/>
  <c r="BS106" i="466" s="1"/>
  <c r="BS116" i="466" s="1"/>
  <c r="BS122" i="466" s="1"/>
  <c r="BS148" i="466" s="1"/>
  <c r="BS151" i="466" s="1"/>
  <c r="O17" i="466"/>
  <c r="O21" i="466" s="1"/>
  <c r="O26" i="466" s="1"/>
  <c r="O28" i="466" s="1"/>
  <c r="O31" i="466" s="1"/>
  <c r="O51" i="466" s="1"/>
  <c r="O60" i="466" s="1"/>
  <c r="O70" i="466" s="1"/>
  <c r="O88" i="466" s="1"/>
  <c r="O96" i="466" s="1"/>
  <c r="O99" i="466" s="1"/>
  <c r="O106" i="466" s="1"/>
  <c r="O116" i="466" s="1"/>
  <c r="O122" i="466" s="1"/>
  <c r="O148" i="466" s="1"/>
  <c r="O151" i="466" s="1"/>
  <c r="N17" i="466"/>
  <c r="N21" i="466" s="1"/>
  <c r="N26" i="466" s="1"/>
  <c r="N28" i="466" s="1"/>
  <c r="N31" i="466" s="1"/>
  <c r="N51" i="466" s="1"/>
  <c r="N60" i="466" s="1"/>
  <c r="N70" i="466" s="1"/>
  <c r="N88" i="466" s="1"/>
  <c r="N96" i="466" s="1"/>
  <c r="N99" i="466" s="1"/>
  <c r="N106" i="466" s="1"/>
  <c r="N116" i="466" s="1"/>
  <c r="N122" i="466" s="1"/>
  <c r="N148" i="466" s="1"/>
  <c r="N151" i="466" s="1"/>
  <c r="M17" i="466"/>
  <c r="M21" i="466" s="1"/>
  <c r="M26" i="466" s="1"/>
  <c r="M28" i="466" s="1"/>
  <c r="M31" i="466" s="1"/>
  <c r="M51" i="466" s="1"/>
  <c r="M60" i="466" s="1"/>
  <c r="M70" i="466" s="1"/>
  <c r="M88" i="466" s="1"/>
  <c r="M96" i="466" s="1"/>
  <c r="M99" i="466" s="1"/>
  <c r="M106" i="466" s="1"/>
  <c r="M116" i="466" s="1"/>
  <c r="M122" i="466" s="1"/>
  <c r="M148" i="466" s="1"/>
  <c r="M151" i="466" s="1"/>
  <c r="L17" i="466"/>
  <c r="L21" i="466" s="1"/>
  <c r="L26" i="466" s="1"/>
  <c r="L28" i="466" s="1"/>
  <c r="L31" i="466" s="1"/>
  <c r="L51" i="466" s="1"/>
  <c r="L60" i="466" s="1"/>
  <c r="L70" i="466" s="1"/>
  <c r="L88" i="466" s="1"/>
  <c r="L96" i="466" s="1"/>
  <c r="L99" i="466" s="1"/>
  <c r="L106" i="466" s="1"/>
  <c r="L116" i="466" s="1"/>
  <c r="L122" i="466" s="1"/>
  <c r="L148" i="466" s="1"/>
  <c r="L151" i="466" s="1"/>
  <c r="K17" i="466"/>
  <c r="K21" i="466" s="1"/>
  <c r="K26" i="466" s="1"/>
  <c r="K28" i="466" s="1"/>
  <c r="K31" i="466" s="1"/>
  <c r="K51" i="466" s="1"/>
  <c r="K60" i="466" s="1"/>
  <c r="K70" i="466" s="1"/>
  <c r="K88" i="466" s="1"/>
  <c r="K96" i="466" s="1"/>
  <c r="K99" i="466" s="1"/>
  <c r="K106" i="466" s="1"/>
  <c r="K116" i="466" s="1"/>
  <c r="K122" i="466" s="1"/>
  <c r="K148" i="466" s="1"/>
  <c r="K151" i="466" s="1"/>
  <c r="J17" i="466"/>
  <c r="J21" i="466" s="1"/>
  <c r="J26" i="466" s="1"/>
  <c r="J28" i="466" s="1"/>
  <c r="J31" i="466" s="1"/>
  <c r="J51" i="466" s="1"/>
  <c r="J60" i="466" s="1"/>
  <c r="J70" i="466" s="1"/>
  <c r="J88" i="466" s="1"/>
  <c r="J96" i="466" s="1"/>
  <c r="J99" i="466" s="1"/>
  <c r="J106" i="466" s="1"/>
  <c r="J116" i="466" s="1"/>
  <c r="J122" i="466" s="1"/>
  <c r="J148" i="466" s="1"/>
  <c r="J151" i="466" s="1"/>
  <c r="I17" i="466"/>
  <c r="I21" i="466" s="1"/>
  <c r="I26" i="466" s="1"/>
  <c r="I28" i="466" s="1"/>
  <c r="I31" i="466" s="1"/>
  <c r="I51" i="466" s="1"/>
  <c r="I60" i="466" s="1"/>
  <c r="I70" i="466" s="1"/>
  <c r="I88" i="466" s="1"/>
  <c r="I96" i="466" s="1"/>
  <c r="I99" i="466" s="1"/>
  <c r="I106" i="466" s="1"/>
  <c r="I116" i="466" s="1"/>
  <c r="I122" i="466" s="1"/>
  <c r="I148" i="466" s="1"/>
  <c r="I151" i="466" s="1"/>
  <c r="H17" i="466"/>
  <c r="H21" i="466" s="1"/>
  <c r="H26" i="466" s="1"/>
  <c r="H28" i="466" s="1"/>
  <c r="H31" i="466" s="1"/>
  <c r="H51" i="466" s="1"/>
  <c r="H60" i="466" s="1"/>
  <c r="H70" i="466" s="1"/>
  <c r="H88" i="466" s="1"/>
  <c r="H96" i="466" s="1"/>
  <c r="H99" i="466" s="1"/>
  <c r="H106" i="466" s="1"/>
  <c r="H116" i="466" s="1"/>
  <c r="H122" i="466" s="1"/>
  <c r="H148" i="466" s="1"/>
  <c r="H151" i="466" s="1"/>
  <c r="G17" i="466"/>
  <c r="G21" i="466" s="1"/>
  <c r="G26" i="466" s="1"/>
  <c r="G28" i="466" s="1"/>
  <c r="G31" i="466" s="1"/>
  <c r="G51" i="466" s="1"/>
  <c r="G60" i="466" s="1"/>
  <c r="G70" i="466" s="1"/>
  <c r="G88" i="466" s="1"/>
  <c r="G96" i="466" s="1"/>
  <c r="G99" i="466" s="1"/>
  <c r="G106" i="466" s="1"/>
  <c r="G116" i="466" s="1"/>
  <c r="G122" i="466" s="1"/>
  <c r="G148" i="466" s="1"/>
  <c r="G151" i="466" s="1"/>
  <c r="F13" i="466"/>
  <c r="F15" i="466" s="1"/>
  <c r="F17" i="466" s="1"/>
  <c r="F21" i="466" s="1"/>
  <c r="F26" i="466" s="1"/>
  <c r="F28" i="466" s="1"/>
  <c r="F31" i="466" s="1"/>
  <c r="F51" i="466" s="1"/>
  <c r="F60" i="466" s="1"/>
  <c r="F70" i="466" s="1"/>
  <c r="F88" i="466" s="1"/>
  <c r="F96" i="466" s="1"/>
  <c r="F99" i="466" s="1"/>
  <c r="F106" i="466" s="1"/>
  <c r="F116" i="466" s="1"/>
  <c r="F122" i="466" s="1"/>
  <c r="F148" i="466" s="1"/>
  <c r="F151" i="466" s="1"/>
  <c r="E13" i="466"/>
  <c r="E15" i="466" s="1"/>
  <c r="E17" i="466" s="1"/>
  <c r="E21" i="466" s="1"/>
  <c r="E26" i="466" s="1"/>
  <c r="E28" i="466" s="1"/>
  <c r="E31" i="466" s="1"/>
  <c r="E51" i="466" s="1"/>
  <c r="E60" i="466" s="1"/>
  <c r="E70" i="466" s="1"/>
  <c r="E88" i="466" s="1"/>
  <c r="E96" i="466" s="1"/>
  <c r="E99" i="466" s="1"/>
  <c r="E106" i="466" s="1"/>
  <c r="E116" i="466" s="1"/>
  <c r="E122" i="466" s="1"/>
  <c r="E148" i="466" s="1"/>
  <c r="E151" i="466" s="1"/>
  <c r="D9" i="466"/>
  <c r="D11" i="466" s="1"/>
  <c r="D13" i="466" s="1"/>
  <c r="D15" i="466" s="1"/>
  <c r="D17" i="466" s="1"/>
  <c r="D21" i="466" s="1"/>
  <c r="D26" i="466" s="1"/>
  <c r="D28" i="466" s="1"/>
  <c r="D31" i="466" s="1"/>
  <c r="D51" i="466" s="1"/>
  <c r="D60" i="466" s="1"/>
  <c r="D70" i="466" s="1"/>
  <c r="D88" i="466" s="1"/>
  <c r="D96" i="466" s="1"/>
  <c r="D99" i="466" s="1"/>
  <c r="D106" i="466" s="1"/>
  <c r="D116" i="466" s="1"/>
  <c r="D122" i="466" s="1"/>
  <c r="D148" i="466" s="1"/>
  <c r="D151" i="466" s="1"/>
  <c r="J13" i="465"/>
  <c r="J15" i="465" s="1"/>
  <c r="J17" i="465" s="1"/>
  <c r="J20" i="465" s="1"/>
  <c r="J22" i="465" s="1"/>
  <c r="J24" i="465" s="1"/>
  <c r="J26" i="465" s="1"/>
  <c r="J29" i="465" s="1"/>
  <c r="J31" i="465" s="1"/>
  <c r="J34" i="465" s="1"/>
  <c r="J39" i="465" s="1"/>
  <c r="J41" i="465" s="1"/>
  <c r="J43" i="465" s="1"/>
  <c r="J47" i="465" s="1"/>
  <c r="J49" i="465" s="1"/>
  <c r="J51" i="465" s="1"/>
  <c r="J60" i="465" s="1"/>
  <c r="J63" i="465" s="1"/>
  <c r="I13" i="465"/>
  <c r="I15" i="465" s="1"/>
  <c r="I17" i="465" s="1"/>
  <c r="I20" i="465" s="1"/>
  <c r="I22" i="465" s="1"/>
  <c r="I24" i="465" s="1"/>
  <c r="I26" i="465" s="1"/>
  <c r="I29" i="465" s="1"/>
  <c r="I31" i="465" s="1"/>
  <c r="I34" i="465" s="1"/>
  <c r="I39" i="465" s="1"/>
  <c r="I41" i="465" s="1"/>
  <c r="I43" i="465" s="1"/>
  <c r="I47" i="465" s="1"/>
  <c r="I49" i="465" s="1"/>
  <c r="I51" i="465" s="1"/>
  <c r="I60" i="465" s="1"/>
  <c r="I63" i="465" s="1"/>
  <c r="H11" i="465"/>
  <c r="H13" i="465" s="1"/>
  <c r="H15" i="465" s="1"/>
  <c r="H17" i="465" s="1"/>
  <c r="H20" i="465" s="1"/>
  <c r="H22" i="465" s="1"/>
  <c r="H24" i="465" s="1"/>
  <c r="H26" i="465" s="1"/>
  <c r="H29" i="465" s="1"/>
  <c r="H31" i="465" s="1"/>
  <c r="H34" i="465" s="1"/>
  <c r="H39" i="465" s="1"/>
  <c r="H41" i="465" s="1"/>
  <c r="H43" i="465" s="1"/>
  <c r="H47" i="465" s="1"/>
  <c r="H49" i="465" s="1"/>
  <c r="H51" i="465" s="1"/>
  <c r="H60" i="465" s="1"/>
  <c r="H63" i="465" s="1"/>
  <c r="G11" i="465"/>
  <c r="G13" i="465" s="1"/>
  <c r="G15" i="465" s="1"/>
  <c r="G17" i="465" s="1"/>
  <c r="G20" i="465" s="1"/>
  <c r="G22" i="465" s="1"/>
  <c r="G24" i="465" s="1"/>
  <c r="G26" i="465" s="1"/>
  <c r="G29" i="465" s="1"/>
  <c r="G31" i="465" s="1"/>
  <c r="G34" i="465" s="1"/>
  <c r="G39" i="465" s="1"/>
  <c r="G41" i="465" s="1"/>
  <c r="G43" i="465" s="1"/>
  <c r="G47" i="465" s="1"/>
  <c r="G49" i="465" s="1"/>
  <c r="G51" i="465" s="1"/>
  <c r="G60" i="465" s="1"/>
  <c r="G63" i="465" s="1"/>
  <c r="F11" i="465"/>
  <c r="F13" i="465" s="1"/>
  <c r="F15" i="465" s="1"/>
  <c r="F17" i="465" s="1"/>
  <c r="F20" i="465" s="1"/>
  <c r="F22" i="465" s="1"/>
  <c r="F24" i="465" s="1"/>
  <c r="F26" i="465" s="1"/>
  <c r="F29" i="465" s="1"/>
  <c r="F31" i="465" s="1"/>
  <c r="F34" i="465" s="1"/>
  <c r="F39" i="465" s="1"/>
  <c r="F41" i="465" s="1"/>
  <c r="F43" i="465" s="1"/>
  <c r="F47" i="465" s="1"/>
  <c r="F49" i="465" s="1"/>
  <c r="F51" i="465" s="1"/>
  <c r="F60" i="465" s="1"/>
  <c r="F63" i="465" s="1"/>
  <c r="E11" i="465"/>
  <c r="E13" i="465" s="1"/>
  <c r="E15" i="465" s="1"/>
  <c r="E17" i="465" s="1"/>
  <c r="E20" i="465" s="1"/>
  <c r="E22" i="465" s="1"/>
  <c r="E24" i="465" s="1"/>
  <c r="E26" i="465" s="1"/>
  <c r="E29" i="465" s="1"/>
  <c r="E31" i="465" s="1"/>
  <c r="E34" i="465" s="1"/>
  <c r="E39" i="465" s="1"/>
  <c r="E41" i="465" s="1"/>
  <c r="E43" i="465" s="1"/>
  <c r="E47" i="465" s="1"/>
  <c r="E49" i="465" s="1"/>
  <c r="E51" i="465" s="1"/>
  <c r="E60" i="465" s="1"/>
  <c r="E63" i="465" s="1"/>
  <c r="D11" i="465"/>
  <c r="D13" i="465" s="1"/>
  <c r="D15" i="465" s="1"/>
  <c r="D17" i="465" s="1"/>
  <c r="D20" i="465" s="1"/>
  <c r="D22" i="465" s="1"/>
  <c r="D24" i="465" s="1"/>
  <c r="D26" i="465" s="1"/>
  <c r="D29" i="465" s="1"/>
  <c r="D31" i="465" s="1"/>
  <c r="D34" i="465" s="1"/>
  <c r="D39" i="465" s="1"/>
  <c r="D41" i="465" s="1"/>
  <c r="D43" i="465" s="1"/>
  <c r="D47" i="465" s="1"/>
  <c r="D49" i="465" s="1"/>
  <c r="D51" i="465" s="1"/>
  <c r="D60" i="465" s="1"/>
  <c r="D63" i="465" s="1"/>
  <c r="C11" i="465"/>
  <c r="C13" i="465" s="1"/>
  <c r="C15" i="465" s="1"/>
  <c r="C17" i="465" s="1"/>
  <c r="C20" i="465" s="1"/>
  <c r="C22" i="465" s="1"/>
  <c r="C24" i="465" s="1"/>
  <c r="C26" i="465" s="1"/>
  <c r="C29" i="465" s="1"/>
  <c r="C31" i="465" s="1"/>
  <c r="C34" i="465" s="1"/>
  <c r="C39" i="465" s="1"/>
  <c r="C41" i="465" s="1"/>
  <c r="C43" i="465" s="1"/>
  <c r="C47" i="465" s="1"/>
  <c r="C49" i="465" s="1"/>
  <c r="C51" i="465" s="1"/>
  <c r="C60" i="465" s="1"/>
  <c r="C63" i="465" s="1"/>
  <c r="R33" i="422" l="1"/>
  <c r="R35" i="422" s="1"/>
  <c r="R42" i="422" s="1"/>
  <c r="R61" i="422" s="1"/>
  <c r="R65" i="422" s="1"/>
  <c r="R70" i="422" s="1"/>
  <c r="R77" i="422" s="1"/>
  <c r="D37" i="461" l="1"/>
  <c r="C37" i="461"/>
  <c r="D48" i="292" l="1"/>
  <c r="D50" i="292" s="1"/>
  <c r="Y20" i="450" l="1"/>
  <c r="Y27" i="450" s="1"/>
  <c r="Y38" i="450" s="1"/>
  <c r="Y42" i="450" s="1"/>
  <c r="Y44" i="450" s="1"/>
  <c r="Y47" i="450" s="1"/>
  <c r="Y49" i="450" s="1"/>
  <c r="Y51" i="450" s="1"/>
  <c r="Y53" i="450" s="1"/>
  <c r="X20" i="450"/>
  <c r="X27" i="450" s="1"/>
  <c r="X38" i="450" s="1"/>
  <c r="X42" i="450" s="1"/>
  <c r="X44" i="450" s="1"/>
  <c r="X47" i="450" s="1"/>
  <c r="X49" i="450" s="1"/>
  <c r="X51" i="450" s="1"/>
  <c r="X53" i="450" s="1"/>
  <c r="W20" i="450"/>
  <c r="W27" i="450" s="1"/>
  <c r="W38" i="450" s="1"/>
  <c r="W42" i="450" s="1"/>
  <c r="W44" i="450" s="1"/>
  <c r="W47" i="450" s="1"/>
  <c r="W49" i="450" s="1"/>
  <c r="W51" i="450" s="1"/>
  <c r="W53" i="450" s="1"/>
  <c r="V20" i="450"/>
  <c r="V27" i="450" s="1"/>
  <c r="V38" i="450" s="1"/>
  <c r="V42" i="450" s="1"/>
  <c r="V44" i="450" s="1"/>
  <c r="V47" i="450" s="1"/>
  <c r="V49" i="450" s="1"/>
  <c r="V51" i="450" s="1"/>
  <c r="V53" i="450" s="1"/>
  <c r="U20" i="450"/>
  <c r="U27" i="450" s="1"/>
  <c r="U38" i="450" s="1"/>
  <c r="U42" i="450" s="1"/>
  <c r="U44" i="450" s="1"/>
  <c r="U47" i="450" s="1"/>
  <c r="U49" i="450" s="1"/>
  <c r="U51" i="450" s="1"/>
  <c r="U53" i="450" s="1"/>
  <c r="U58" i="450" s="1"/>
  <c r="T20" i="450"/>
  <c r="T27" i="450" s="1"/>
  <c r="T38" i="450" s="1"/>
  <c r="T42" i="450" s="1"/>
  <c r="T44" i="450" s="1"/>
  <c r="T47" i="450" s="1"/>
  <c r="T49" i="450" s="1"/>
  <c r="T51" i="450" s="1"/>
  <c r="T53" i="450" s="1"/>
  <c r="T58" i="450" s="1"/>
  <c r="S20" i="450"/>
  <c r="S27" i="450" s="1"/>
  <c r="S38" i="450" s="1"/>
  <c r="S42" i="450" s="1"/>
  <c r="S44" i="450" s="1"/>
  <c r="S47" i="450" s="1"/>
  <c r="S49" i="450" s="1"/>
  <c r="S51" i="450" s="1"/>
  <c r="S53" i="450" s="1"/>
  <c r="R20" i="450"/>
  <c r="R27" i="450" s="1"/>
  <c r="R38" i="450" s="1"/>
  <c r="R42" i="450" s="1"/>
  <c r="R44" i="450" s="1"/>
  <c r="R47" i="450" s="1"/>
  <c r="R49" i="450" s="1"/>
  <c r="R51" i="450" s="1"/>
  <c r="R53" i="450" s="1"/>
  <c r="Q20" i="450"/>
  <c r="Q27" i="450" s="1"/>
  <c r="Q38" i="450" s="1"/>
  <c r="Q42" i="450" s="1"/>
  <c r="Q44" i="450" s="1"/>
  <c r="Q47" i="450" s="1"/>
  <c r="Q49" i="450" s="1"/>
  <c r="Q51" i="450" s="1"/>
  <c r="Q53" i="450" s="1"/>
  <c r="AB27" i="418" l="1"/>
  <c r="AB43" i="418" s="1"/>
  <c r="AB72" i="418" s="1"/>
  <c r="AB87" i="418" s="1"/>
  <c r="AB99" i="418" s="1"/>
  <c r="AB109" i="418" s="1"/>
  <c r="AB118" i="418" s="1"/>
  <c r="AB129" i="418" s="1"/>
  <c r="AB132" i="418" s="1"/>
  <c r="AB135" i="418" s="1"/>
  <c r="AB139" i="418" s="1"/>
  <c r="AB141" i="418" s="1"/>
  <c r="AB143" i="418" s="1"/>
  <c r="AB145" i="418" s="1"/>
  <c r="V27" i="418"/>
  <c r="V43" i="418" s="1"/>
  <c r="V72" i="418" s="1"/>
  <c r="V87" i="418" s="1"/>
  <c r="V99" i="418" s="1"/>
  <c r="V109" i="418" s="1"/>
  <c r="V118" i="418" s="1"/>
  <c r="V129" i="418" s="1"/>
  <c r="V132" i="418" s="1"/>
  <c r="V135" i="418" s="1"/>
  <c r="V139" i="418" s="1"/>
  <c r="V141" i="418" s="1"/>
  <c r="V143" i="418" s="1"/>
  <c r="V145" i="418" s="1"/>
  <c r="U27" i="418"/>
  <c r="U43" i="418" s="1"/>
  <c r="U72" i="418" s="1"/>
  <c r="U87" i="418" s="1"/>
  <c r="U99" i="418" s="1"/>
  <c r="U109" i="418" s="1"/>
  <c r="U118" i="418" s="1"/>
  <c r="U129" i="418" s="1"/>
  <c r="U132" i="418" s="1"/>
  <c r="U135" i="418" s="1"/>
  <c r="U139" i="418" s="1"/>
  <c r="U141" i="418" s="1"/>
  <c r="U143" i="418" s="1"/>
  <c r="U145" i="418" s="1"/>
  <c r="T27" i="418"/>
  <c r="T43" i="418" s="1"/>
  <c r="T72" i="418" s="1"/>
  <c r="T87" i="418" s="1"/>
  <c r="T99" i="418" s="1"/>
  <c r="T109" i="418" s="1"/>
  <c r="T118" i="418" s="1"/>
  <c r="T129" i="418" s="1"/>
  <c r="T132" i="418" s="1"/>
  <c r="T135" i="418" s="1"/>
  <c r="T139" i="418" s="1"/>
  <c r="T141" i="418" s="1"/>
  <c r="T143" i="418" s="1"/>
  <c r="T145" i="418" s="1"/>
  <c r="S27" i="418"/>
  <c r="S43" i="418" s="1"/>
  <c r="S72" i="418" s="1"/>
  <c r="S87" i="418" s="1"/>
  <c r="S99" i="418" s="1"/>
  <c r="S109" i="418" s="1"/>
  <c r="S118" i="418" s="1"/>
  <c r="S129" i="418" s="1"/>
  <c r="S132" i="418" s="1"/>
  <c r="S135" i="418" s="1"/>
  <c r="S139" i="418" s="1"/>
  <c r="S141" i="418" s="1"/>
  <c r="S143" i="418" s="1"/>
  <c r="S145" i="418" s="1"/>
  <c r="R27" i="418"/>
  <c r="R43" i="418" s="1"/>
  <c r="R72" i="418" s="1"/>
  <c r="R87" i="418" s="1"/>
  <c r="R99" i="418" s="1"/>
  <c r="R109" i="418" s="1"/>
  <c r="R118" i="418" s="1"/>
  <c r="R129" i="418" s="1"/>
  <c r="R132" i="418" s="1"/>
  <c r="R135" i="418" s="1"/>
  <c r="R139" i="418" s="1"/>
  <c r="R141" i="418" s="1"/>
  <c r="R143" i="418" s="1"/>
  <c r="R145" i="418" s="1"/>
  <c r="Q27" i="418"/>
  <c r="Q43" i="418" s="1"/>
  <c r="Q72" i="418" s="1"/>
  <c r="Q87" i="418" s="1"/>
  <c r="Q99" i="418" s="1"/>
  <c r="Q109" i="418" s="1"/>
  <c r="Q118" i="418" s="1"/>
  <c r="Q129" i="418" s="1"/>
  <c r="Q132" i="418" s="1"/>
  <c r="Q135" i="418" s="1"/>
  <c r="Q139" i="418" s="1"/>
  <c r="Q141" i="418" s="1"/>
  <c r="Q143" i="418" s="1"/>
  <c r="Q145" i="418" s="1"/>
  <c r="P27" i="418"/>
  <c r="P43" i="418" s="1"/>
  <c r="P72" i="418" s="1"/>
  <c r="P87" i="418" s="1"/>
  <c r="P99" i="418" s="1"/>
  <c r="P109" i="418" s="1"/>
  <c r="P118" i="418" s="1"/>
  <c r="P129" i="418" s="1"/>
  <c r="P132" i="418" s="1"/>
  <c r="P135" i="418" s="1"/>
  <c r="P139" i="418" s="1"/>
  <c r="P141" i="418" s="1"/>
  <c r="P143" i="418" s="1"/>
  <c r="P145" i="418" s="1"/>
  <c r="O27" i="418"/>
  <c r="O43" i="418" s="1"/>
  <c r="O72" i="418" s="1"/>
  <c r="O87" i="418" s="1"/>
  <c r="O99" i="418" s="1"/>
  <c r="O109" i="418" s="1"/>
  <c r="O118" i="418" s="1"/>
  <c r="O129" i="418" s="1"/>
  <c r="O132" i="418" s="1"/>
  <c r="O135" i="418" s="1"/>
  <c r="O139" i="418" s="1"/>
  <c r="O141" i="418" s="1"/>
  <c r="O143" i="418" s="1"/>
  <c r="O145" i="418" s="1"/>
  <c r="N27" i="418"/>
  <c r="N43" i="418" s="1"/>
  <c r="N72" i="418" s="1"/>
  <c r="N87" i="418" s="1"/>
  <c r="N99" i="418" s="1"/>
  <c r="N109" i="418" s="1"/>
  <c r="N118" i="418" s="1"/>
  <c r="N129" i="418" s="1"/>
  <c r="N132" i="418" s="1"/>
  <c r="N135" i="418" s="1"/>
  <c r="N139" i="418" s="1"/>
  <c r="N141" i="418" s="1"/>
  <c r="N143" i="418" s="1"/>
  <c r="N145" i="418" s="1"/>
  <c r="V25" i="431"/>
  <c r="V36" i="431" s="1"/>
  <c r="V50" i="431" s="1"/>
  <c r="V62" i="431" s="1"/>
  <c r="V65" i="431" s="1"/>
  <c r="V67" i="431" s="1"/>
  <c r="V69" i="431" s="1"/>
  <c r="T25" i="431"/>
  <c r="T36" i="431" s="1"/>
  <c r="T50" i="431" s="1"/>
  <c r="T62" i="431" s="1"/>
  <c r="T65" i="431" s="1"/>
  <c r="T67" i="431" s="1"/>
  <c r="T69" i="431" s="1"/>
  <c r="S25" i="431"/>
  <c r="S36" i="431" s="1"/>
  <c r="S50" i="431" s="1"/>
  <c r="S62" i="431" s="1"/>
  <c r="S65" i="431" s="1"/>
  <c r="S67" i="431" s="1"/>
  <c r="S69" i="431" s="1"/>
  <c r="R25" i="431"/>
  <c r="R36" i="431" s="1"/>
  <c r="R50" i="431" s="1"/>
  <c r="R62" i="431" s="1"/>
  <c r="R65" i="431" s="1"/>
  <c r="R67" i="431" s="1"/>
  <c r="R69" i="431" s="1"/>
  <c r="P25" i="431"/>
  <c r="P36" i="431" s="1"/>
  <c r="P50" i="431" s="1"/>
  <c r="P62" i="431" s="1"/>
  <c r="P65" i="431" s="1"/>
  <c r="P67" i="431" s="1"/>
  <c r="P69" i="431" s="1"/>
  <c r="AO45" i="265" l="1"/>
  <c r="AO50" i="265" s="1"/>
  <c r="AO56" i="265" s="1"/>
  <c r="AO72" i="265" s="1"/>
  <c r="AO76" i="265" s="1"/>
  <c r="AO95" i="265" s="1"/>
  <c r="AO106" i="265" s="1"/>
  <c r="AO108" i="265" s="1"/>
  <c r="AO114" i="265" s="1"/>
  <c r="AO116" i="265" s="1"/>
  <c r="AO121" i="265" s="1"/>
  <c r="AO127" i="265" s="1"/>
  <c r="AO129" i="265" s="1"/>
  <c r="AO131" i="265" s="1"/>
  <c r="AO134" i="265" s="1"/>
  <c r="AO136" i="265" s="1"/>
  <c r="AO138" i="265" s="1"/>
  <c r="AO140" i="265" s="1"/>
  <c r="C9" i="446" l="1"/>
  <c r="C11" i="446" s="1"/>
  <c r="C13" i="446" s="1"/>
  <c r="C15" i="446" s="1"/>
  <c r="C17" i="446" s="1"/>
  <c r="H38" i="312" l="1"/>
  <c r="L78" i="99" l="1"/>
  <c r="J25" i="454" l="1"/>
  <c r="I25" i="454"/>
  <c r="H25" i="454"/>
  <c r="G25" i="454"/>
  <c r="F25" i="454"/>
  <c r="E25" i="454"/>
  <c r="D25" i="454"/>
  <c r="C25" i="454"/>
  <c r="K25" i="454"/>
  <c r="E49" i="451" l="1"/>
  <c r="D49" i="451"/>
  <c r="C49" i="451"/>
  <c r="S18" i="422" l="1"/>
  <c r="S33" i="422" s="1"/>
  <c r="S35" i="422" s="1"/>
  <c r="S42" i="422" s="1"/>
  <c r="S61" i="422" s="1"/>
  <c r="S65" i="422" s="1"/>
  <c r="S70" i="422" s="1"/>
  <c r="S77" i="422" s="1"/>
  <c r="Q18" i="422"/>
  <c r="Q33" i="422" s="1"/>
  <c r="Q35" i="422" s="1"/>
  <c r="Q42" i="422" s="1"/>
  <c r="Q61" i="422" s="1"/>
  <c r="Q65" i="422" s="1"/>
  <c r="Q70" i="422" s="1"/>
  <c r="Q77" i="422" s="1"/>
  <c r="P18" i="422"/>
  <c r="P33" i="422" s="1"/>
  <c r="P35" i="422" s="1"/>
  <c r="P42" i="422" s="1"/>
  <c r="P61" i="422" s="1"/>
  <c r="P65" i="422" s="1"/>
  <c r="P70" i="422" s="1"/>
  <c r="P77" i="422" s="1"/>
  <c r="C9" i="447" l="1"/>
  <c r="C11" i="447" s="1"/>
  <c r="C13" i="447" s="1"/>
  <c r="C15" i="447" s="1"/>
  <c r="C17" i="447" s="1"/>
  <c r="C10" i="445"/>
  <c r="C12" i="445" s="1"/>
  <c r="C14" i="445" s="1"/>
  <c r="C16" i="445" s="1"/>
  <c r="C18" i="445" s="1"/>
  <c r="C20" i="445" s="1"/>
  <c r="C22" i="445" s="1"/>
  <c r="C20" i="447" l="1"/>
  <c r="C22" i="447"/>
  <c r="P11" i="450" l="1"/>
  <c r="P20" i="450" s="1"/>
  <c r="P27" i="450" s="1"/>
  <c r="P38" i="450" s="1"/>
  <c r="P42" i="450" s="1"/>
  <c r="P44" i="450" s="1"/>
  <c r="P47" i="450" s="1"/>
  <c r="P49" i="450" s="1"/>
  <c r="P51" i="450" s="1"/>
  <c r="P53" i="450" s="1"/>
  <c r="O11" i="450"/>
  <c r="O20" i="450" s="1"/>
  <c r="O27" i="450" s="1"/>
  <c r="O38" i="450" s="1"/>
  <c r="O42" i="450" s="1"/>
  <c r="O44" i="450" s="1"/>
  <c r="O47" i="450" s="1"/>
  <c r="O49" i="450" s="1"/>
  <c r="O51" i="450" s="1"/>
  <c r="O53" i="450" s="1"/>
  <c r="N11" i="450"/>
  <c r="N20" i="450" s="1"/>
  <c r="N27" i="450" s="1"/>
  <c r="N38" i="450" s="1"/>
  <c r="N42" i="450" s="1"/>
  <c r="N44" i="450" s="1"/>
  <c r="N47" i="450" s="1"/>
  <c r="N49" i="450" s="1"/>
  <c r="N51" i="450" s="1"/>
  <c r="N53" i="450" s="1"/>
  <c r="M11" i="450"/>
  <c r="M20" i="450" s="1"/>
  <c r="M27" i="450" s="1"/>
  <c r="M38" i="450" s="1"/>
  <c r="M42" i="450" s="1"/>
  <c r="M44" i="450" s="1"/>
  <c r="M47" i="450" s="1"/>
  <c r="M49" i="450" s="1"/>
  <c r="M51" i="450" s="1"/>
  <c r="M53" i="450" s="1"/>
  <c r="L11" i="450"/>
  <c r="L20" i="450" s="1"/>
  <c r="L27" i="450" s="1"/>
  <c r="L38" i="450" s="1"/>
  <c r="L42" i="450" s="1"/>
  <c r="L44" i="450" s="1"/>
  <c r="L47" i="450" s="1"/>
  <c r="L49" i="450" s="1"/>
  <c r="L51" i="450" s="1"/>
  <c r="L53" i="450" s="1"/>
  <c r="K11" i="450"/>
  <c r="K20" i="450" s="1"/>
  <c r="K27" i="450" s="1"/>
  <c r="K38" i="450" s="1"/>
  <c r="K42" i="450" s="1"/>
  <c r="K44" i="450" s="1"/>
  <c r="K47" i="450" s="1"/>
  <c r="K49" i="450" s="1"/>
  <c r="K51" i="450" s="1"/>
  <c r="K53" i="450" s="1"/>
  <c r="J11" i="450"/>
  <c r="J20" i="450" s="1"/>
  <c r="J27" i="450" s="1"/>
  <c r="J38" i="450" s="1"/>
  <c r="J42" i="450" s="1"/>
  <c r="J44" i="450" s="1"/>
  <c r="J47" i="450" s="1"/>
  <c r="J49" i="450" s="1"/>
  <c r="J51" i="450" s="1"/>
  <c r="J53" i="450" s="1"/>
  <c r="I11" i="450"/>
  <c r="I20" i="450" s="1"/>
  <c r="I27" i="450" s="1"/>
  <c r="I38" i="450" s="1"/>
  <c r="I42" i="450" s="1"/>
  <c r="I44" i="450" s="1"/>
  <c r="I47" i="450" s="1"/>
  <c r="I49" i="450" s="1"/>
  <c r="I51" i="450" s="1"/>
  <c r="I53" i="450" s="1"/>
  <c r="H11" i="450"/>
  <c r="H20" i="450" s="1"/>
  <c r="H27" i="450" s="1"/>
  <c r="H38" i="450" s="1"/>
  <c r="H42" i="450" s="1"/>
  <c r="H44" i="450" s="1"/>
  <c r="H47" i="450" s="1"/>
  <c r="H49" i="450" s="1"/>
  <c r="H51" i="450" s="1"/>
  <c r="H53" i="450" s="1"/>
  <c r="G11" i="450"/>
  <c r="G20" i="450" s="1"/>
  <c r="G27" i="450" s="1"/>
  <c r="G38" i="450" s="1"/>
  <c r="G42" i="450" s="1"/>
  <c r="G44" i="450" s="1"/>
  <c r="G47" i="450" s="1"/>
  <c r="G49" i="450" s="1"/>
  <c r="G51" i="450" s="1"/>
  <c r="G53" i="450" s="1"/>
  <c r="F11" i="450"/>
  <c r="F20" i="450" s="1"/>
  <c r="F27" i="450" s="1"/>
  <c r="F38" i="450" s="1"/>
  <c r="F42" i="450" s="1"/>
  <c r="F44" i="450" s="1"/>
  <c r="F47" i="450" s="1"/>
  <c r="F49" i="450" s="1"/>
  <c r="F51" i="450" s="1"/>
  <c r="F53" i="450" s="1"/>
  <c r="E11" i="450"/>
  <c r="E20" i="450" s="1"/>
  <c r="E27" i="450" s="1"/>
  <c r="E38" i="450" s="1"/>
  <c r="E42" i="450" s="1"/>
  <c r="E44" i="450" s="1"/>
  <c r="E47" i="450" s="1"/>
  <c r="E49" i="450" s="1"/>
  <c r="E51" i="450" s="1"/>
  <c r="E53" i="450" s="1"/>
  <c r="D11" i="450"/>
  <c r="D20" i="450" s="1"/>
  <c r="D27" i="450" s="1"/>
  <c r="D38" i="450" s="1"/>
  <c r="D42" i="450" s="1"/>
  <c r="D44" i="450" s="1"/>
  <c r="D47" i="450" s="1"/>
  <c r="D49" i="450" s="1"/>
  <c r="D51" i="450" s="1"/>
  <c r="D53" i="450" s="1"/>
  <c r="C11" i="450"/>
  <c r="C20" i="450" s="1"/>
  <c r="C27" i="450" s="1"/>
  <c r="C38" i="450" s="1"/>
  <c r="C42" i="450" s="1"/>
  <c r="C44" i="450" s="1"/>
  <c r="C47" i="450" s="1"/>
  <c r="C49" i="450" s="1"/>
  <c r="C51" i="450" s="1"/>
  <c r="C53" i="450" s="1"/>
  <c r="E13" i="449" l="1"/>
  <c r="D13" i="449"/>
  <c r="J67" i="152" l="1"/>
  <c r="Q10" i="421" l="1"/>
  <c r="Q12" i="421" s="1"/>
  <c r="Q14" i="421" s="1"/>
  <c r="Q16" i="421" s="1"/>
  <c r="Q18" i="421" s="1"/>
  <c r="Q21" i="421" s="1"/>
  <c r="Q24" i="421" s="1"/>
  <c r="Q26" i="421" s="1"/>
  <c r="Q32" i="421" s="1"/>
  <c r="K9" i="403"/>
  <c r="K16" i="403" s="1"/>
  <c r="K20" i="403" s="1"/>
  <c r="K22" i="403" s="1"/>
  <c r="K24" i="403" s="1"/>
  <c r="K26" i="403" s="1"/>
  <c r="K38" i="403" s="1"/>
  <c r="K42" i="403" s="1"/>
  <c r="K48" i="403" s="1"/>
  <c r="K55" i="403" s="1"/>
  <c r="J9" i="403"/>
  <c r="J16" i="403" s="1"/>
  <c r="J20" i="403" s="1"/>
  <c r="J22" i="403" s="1"/>
  <c r="J24" i="403" s="1"/>
  <c r="J26" i="403" s="1"/>
  <c r="J38" i="403" s="1"/>
  <c r="J42" i="403" s="1"/>
  <c r="J48" i="403" s="1"/>
  <c r="J55" i="403" s="1"/>
  <c r="I9" i="403"/>
  <c r="I16" i="403" s="1"/>
  <c r="I20" i="403" s="1"/>
  <c r="I22" i="403" s="1"/>
  <c r="I24" i="403" s="1"/>
  <c r="I26" i="403" s="1"/>
  <c r="I38" i="403" s="1"/>
  <c r="I42" i="403" s="1"/>
  <c r="I48" i="403" s="1"/>
  <c r="I55" i="403" s="1"/>
  <c r="H9" i="403"/>
  <c r="H16" i="403" s="1"/>
  <c r="H20" i="403" s="1"/>
  <c r="H22" i="403" s="1"/>
  <c r="H24" i="403" s="1"/>
  <c r="H26" i="403" s="1"/>
  <c r="H38" i="403" s="1"/>
  <c r="H42" i="403" s="1"/>
  <c r="H48" i="403" s="1"/>
  <c r="H55" i="403" s="1"/>
  <c r="G9" i="403"/>
  <c r="G16" i="403" s="1"/>
  <c r="G20" i="403" s="1"/>
  <c r="G22" i="403" s="1"/>
  <c r="G24" i="403" s="1"/>
  <c r="G26" i="403" s="1"/>
  <c r="G38" i="403" s="1"/>
  <c r="G42" i="403" s="1"/>
  <c r="G48" i="403" s="1"/>
  <c r="G55" i="403" s="1"/>
  <c r="F9" i="403"/>
  <c r="F16" i="403" s="1"/>
  <c r="F20" i="403" s="1"/>
  <c r="F22" i="403" s="1"/>
  <c r="F24" i="403" s="1"/>
  <c r="F26" i="403" s="1"/>
  <c r="F38" i="403" s="1"/>
  <c r="F42" i="403" s="1"/>
  <c r="F48" i="403" s="1"/>
  <c r="F55" i="403" s="1"/>
  <c r="E9" i="403"/>
  <c r="E16" i="403" s="1"/>
  <c r="E20" i="403" s="1"/>
  <c r="E22" i="403" s="1"/>
  <c r="E24" i="403" s="1"/>
  <c r="E26" i="403" s="1"/>
  <c r="E38" i="403" s="1"/>
  <c r="E42" i="403" s="1"/>
  <c r="E48" i="403" s="1"/>
  <c r="E55" i="403" s="1"/>
  <c r="D9" i="403"/>
  <c r="D16" i="403" s="1"/>
  <c r="D20" i="403" s="1"/>
  <c r="D22" i="403" s="1"/>
  <c r="D24" i="403" s="1"/>
  <c r="D26" i="403" s="1"/>
  <c r="D38" i="403" s="1"/>
  <c r="D42" i="403" s="1"/>
  <c r="D48" i="403" s="1"/>
  <c r="D55" i="403" s="1"/>
  <c r="C9" i="403"/>
  <c r="C16" i="403" s="1"/>
  <c r="C20" i="403" s="1"/>
  <c r="C22" i="403" s="1"/>
  <c r="C24" i="403" s="1"/>
  <c r="C26" i="403" s="1"/>
  <c r="C38" i="403" s="1"/>
  <c r="C42" i="403" s="1"/>
  <c r="C48" i="403" s="1"/>
  <c r="C55" i="403" s="1"/>
  <c r="AC18" i="335"/>
  <c r="AC24" i="335" s="1"/>
  <c r="V18" i="335"/>
  <c r="V24" i="335" s="1"/>
  <c r="U18" i="335"/>
  <c r="U24" i="335" s="1"/>
  <c r="T18" i="335"/>
  <c r="T24" i="335" s="1"/>
  <c r="S18" i="335"/>
  <c r="S24" i="335" s="1"/>
  <c r="R18" i="335"/>
  <c r="R24" i="335" s="1"/>
  <c r="Q18" i="335"/>
  <c r="Q24" i="335" s="1"/>
  <c r="P18" i="335"/>
  <c r="P24" i="335" s="1"/>
  <c r="O18" i="335"/>
  <c r="O24" i="335" s="1"/>
  <c r="N18" i="335"/>
  <c r="N24" i="335" s="1"/>
  <c r="C9" i="433"/>
  <c r="C11" i="433" s="1"/>
  <c r="C13" i="433" s="1"/>
  <c r="C15" i="433" s="1"/>
  <c r="C18" i="433" s="1"/>
  <c r="C23" i="433" s="1"/>
  <c r="C37" i="433" s="1"/>
  <c r="C60" i="433" s="1"/>
  <c r="C66" i="433" s="1"/>
  <c r="C71" i="433" s="1"/>
  <c r="C79" i="433" s="1"/>
  <c r="C83" i="433" s="1"/>
  <c r="C91" i="433" s="1"/>
  <c r="C101" i="433" s="1"/>
  <c r="C9" i="427" l="1"/>
  <c r="C11" i="427" s="1"/>
  <c r="C13" i="427" s="1"/>
  <c r="C15" i="427" s="1"/>
  <c r="C20" i="427" s="1"/>
  <c r="H29" i="253" l="1"/>
  <c r="H34" i="253" s="1"/>
  <c r="H36" i="253" s="1"/>
  <c r="H38" i="253" s="1"/>
  <c r="H40" i="253" s="1"/>
  <c r="H42" i="253" s="1"/>
  <c r="H44" i="253" s="1"/>
  <c r="H46" i="253" s="1"/>
  <c r="H48" i="253" s="1"/>
  <c r="H50" i="253" s="1"/>
  <c r="H52" i="253" s="1"/>
  <c r="H54" i="253" s="1"/>
  <c r="H56" i="253" s="1"/>
  <c r="H58" i="253" s="1"/>
  <c r="H60" i="253" s="1"/>
  <c r="H62" i="253" s="1"/>
  <c r="L47" i="212" l="1"/>
  <c r="L49" i="212" s="1"/>
  <c r="L52" i="212" s="1"/>
  <c r="L58" i="212" s="1"/>
  <c r="L61" i="212" s="1"/>
  <c r="L63" i="212" s="1"/>
  <c r="L65" i="212" s="1"/>
  <c r="L67" i="212" s="1"/>
  <c r="L69" i="212" s="1"/>
  <c r="L71" i="212" s="1"/>
  <c r="L73" i="212" s="1"/>
  <c r="L75" i="212" s="1"/>
  <c r="L44" i="212"/>
  <c r="N18" i="392" l="1"/>
  <c r="N21" i="392" s="1"/>
  <c r="N24" i="392" s="1"/>
  <c r="N26" i="392" s="1"/>
  <c r="N28" i="392" s="1"/>
  <c r="N32" i="392" s="1"/>
  <c r="N34" i="392" s="1"/>
  <c r="N36" i="392" s="1"/>
  <c r="N39" i="392" s="1"/>
  <c r="N41" i="392" s="1"/>
  <c r="N43" i="392" s="1"/>
  <c r="N45" i="392" s="1"/>
  <c r="N47" i="392" s="1"/>
  <c r="I39" i="169" l="1"/>
  <c r="I41" i="169" s="1"/>
  <c r="I43" i="169" s="1"/>
  <c r="I45" i="169" s="1"/>
  <c r="I47" i="169" s="1"/>
  <c r="I49" i="169" s="1"/>
  <c r="I51" i="169" s="1"/>
  <c r="I53" i="169" s="1"/>
  <c r="I55" i="169" s="1"/>
  <c r="U37" i="272"/>
  <c r="U39" i="272" s="1"/>
  <c r="T37" i="272"/>
  <c r="T39" i="272" s="1"/>
  <c r="S37" i="272"/>
  <c r="S39" i="272" s="1"/>
  <c r="R37" i="272"/>
  <c r="R39" i="272" s="1"/>
  <c r="Q37" i="272"/>
  <c r="Q39" i="272" s="1"/>
  <c r="C8" i="437"/>
  <c r="C10" i="437" s="1"/>
  <c r="C12" i="437" s="1"/>
  <c r="C14" i="437" s="1"/>
  <c r="C21" i="437" s="1"/>
  <c r="C25" i="437" s="1"/>
  <c r="C27" i="437" s="1"/>
  <c r="C30" i="437" s="1"/>
  <c r="C32" i="437" s="1"/>
  <c r="C36" i="437" s="1"/>
  <c r="C38" i="437" s="1"/>
  <c r="C43" i="437" l="1"/>
  <c r="C46" i="437" s="1"/>
  <c r="C49" i="437" s="1"/>
  <c r="O10" i="431" l="1"/>
  <c r="O25" i="431" s="1"/>
  <c r="O36" i="431" s="1"/>
  <c r="O50" i="431" s="1"/>
  <c r="O62" i="431" s="1"/>
  <c r="O65" i="431" s="1"/>
  <c r="O67" i="431" s="1"/>
  <c r="O69" i="431" s="1"/>
  <c r="N10" i="431"/>
  <c r="N25" i="431" s="1"/>
  <c r="N36" i="431" s="1"/>
  <c r="N50" i="431" s="1"/>
  <c r="N62" i="431" s="1"/>
  <c r="N65" i="431" s="1"/>
  <c r="N67" i="431" s="1"/>
  <c r="N69" i="431" s="1"/>
  <c r="M10" i="431"/>
  <c r="M25" i="431" s="1"/>
  <c r="M36" i="431" s="1"/>
  <c r="M50" i="431" s="1"/>
  <c r="M62" i="431" s="1"/>
  <c r="M65" i="431" s="1"/>
  <c r="M67" i="431" s="1"/>
  <c r="M69" i="431" s="1"/>
  <c r="L10" i="431"/>
  <c r="L25" i="431" s="1"/>
  <c r="L36" i="431" s="1"/>
  <c r="L50" i="431" s="1"/>
  <c r="L62" i="431" s="1"/>
  <c r="L65" i="431" s="1"/>
  <c r="L67" i="431" s="1"/>
  <c r="L69" i="431" s="1"/>
  <c r="K10" i="431"/>
  <c r="K25" i="431" s="1"/>
  <c r="K36" i="431" s="1"/>
  <c r="K50" i="431" s="1"/>
  <c r="K62" i="431" s="1"/>
  <c r="K65" i="431" s="1"/>
  <c r="K67" i="431" s="1"/>
  <c r="K69" i="431" s="1"/>
  <c r="J10" i="431"/>
  <c r="J25" i="431" s="1"/>
  <c r="J36" i="431" s="1"/>
  <c r="J50" i="431" s="1"/>
  <c r="J62" i="431" s="1"/>
  <c r="J65" i="431" s="1"/>
  <c r="J67" i="431" s="1"/>
  <c r="J69" i="431" s="1"/>
  <c r="I10" i="431"/>
  <c r="I25" i="431" s="1"/>
  <c r="I36" i="431" s="1"/>
  <c r="I50" i="431" s="1"/>
  <c r="I62" i="431" s="1"/>
  <c r="I65" i="431" s="1"/>
  <c r="I67" i="431" s="1"/>
  <c r="I69" i="431" s="1"/>
  <c r="H10" i="431"/>
  <c r="H25" i="431" s="1"/>
  <c r="H36" i="431" s="1"/>
  <c r="H50" i="431" s="1"/>
  <c r="H62" i="431" s="1"/>
  <c r="H65" i="431" s="1"/>
  <c r="H67" i="431" s="1"/>
  <c r="H69" i="431" s="1"/>
  <c r="G10" i="431"/>
  <c r="G25" i="431" s="1"/>
  <c r="G36" i="431" s="1"/>
  <c r="G50" i="431" s="1"/>
  <c r="G62" i="431" s="1"/>
  <c r="G65" i="431" s="1"/>
  <c r="G67" i="431" s="1"/>
  <c r="G69" i="431" s="1"/>
  <c r="F10" i="431"/>
  <c r="F25" i="431" s="1"/>
  <c r="F36" i="431" s="1"/>
  <c r="F50" i="431" s="1"/>
  <c r="F62" i="431" s="1"/>
  <c r="F65" i="431" s="1"/>
  <c r="F67" i="431" s="1"/>
  <c r="F69" i="431" s="1"/>
  <c r="E10" i="431"/>
  <c r="E25" i="431" s="1"/>
  <c r="E36" i="431" s="1"/>
  <c r="E50" i="431" s="1"/>
  <c r="E62" i="431" s="1"/>
  <c r="E65" i="431" s="1"/>
  <c r="E67" i="431" s="1"/>
  <c r="E69" i="431" s="1"/>
  <c r="D10" i="431"/>
  <c r="D25" i="431" s="1"/>
  <c r="D36" i="431" s="1"/>
  <c r="D50" i="431" s="1"/>
  <c r="D62" i="431" s="1"/>
  <c r="D65" i="431" s="1"/>
  <c r="D67" i="431" s="1"/>
  <c r="D69" i="431" s="1"/>
  <c r="C10" i="431"/>
  <c r="C25" i="431" s="1"/>
  <c r="C36" i="431" s="1"/>
  <c r="C50" i="431" s="1"/>
  <c r="C62" i="431" s="1"/>
  <c r="C65" i="431" s="1"/>
  <c r="C67" i="431" s="1"/>
  <c r="C69" i="431" s="1"/>
  <c r="Q14" i="404"/>
  <c r="J20" i="396" l="1"/>
  <c r="I13" i="396"/>
  <c r="I18" i="396" s="1"/>
  <c r="I20" i="396" s="1"/>
  <c r="H13" i="396"/>
  <c r="H18" i="396" s="1"/>
  <c r="H20" i="396" s="1"/>
  <c r="G13" i="396"/>
  <c r="G18" i="396" s="1"/>
  <c r="G20" i="396" s="1"/>
  <c r="F13" i="396"/>
  <c r="F18" i="396" s="1"/>
  <c r="F20" i="396" s="1"/>
  <c r="E13" i="396"/>
  <c r="E18" i="396" s="1"/>
  <c r="E20" i="396" s="1"/>
  <c r="D13" i="396"/>
  <c r="D18" i="396" s="1"/>
  <c r="D20" i="396" s="1"/>
  <c r="C10" i="396"/>
  <c r="C13" i="396" s="1"/>
  <c r="C18" i="396" s="1"/>
  <c r="C20" i="396" s="1"/>
  <c r="E22" i="396" l="1"/>
  <c r="E24" i="396" s="1"/>
  <c r="E27" i="396" s="1"/>
  <c r="E29" i="396" s="1"/>
  <c r="E33" i="396"/>
  <c r="F22" i="396"/>
  <c r="F24" i="396" s="1"/>
  <c r="F27" i="396" s="1"/>
  <c r="F29" i="396" s="1"/>
  <c r="F33" i="396"/>
  <c r="G33" i="396"/>
  <c r="G22" i="396"/>
  <c r="G24" i="396" s="1"/>
  <c r="G27" i="396" s="1"/>
  <c r="G29" i="396" s="1"/>
  <c r="I22" i="396"/>
  <c r="I24" i="396" s="1"/>
  <c r="I27" i="396" s="1"/>
  <c r="I29" i="396" s="1"/>
  <c r="I33" i="396"/>
  <c r="C33" i="396"/>
  <c r="C22" i="396"/>
  <c r="C24" i="396" s="1"/>
  <c r="C27" i="396" s="1"/>
  <c r="C29" i="396" s="1"/>
  <c r="D33" i="396"/>
  <c r="D22" i="396"/>
  <c r="D24" i="396" s="1"/>
  <c r="D27" i="396" s="1"/>
  <c r="D29" i="396" s="1"/>
  <c r="H33" i="396"/>
  <c r="H22" i="396"/>
  <c r="H24" i="396" s="1"/>
  <c r="H27" i="396" s="1"/>
  <c r="H29" i="396" s="1"/>
  <c r="J33" i="396"/>
  <c r="J22" i="396"/>
  <c r="J24" i="396" s="1"/>
  <c r="J27" i="396" s="1"/>
  <c r="J29" i="396" s="1"/>
  <c r="H10" i="434"/>
  <c r="H12" i="434" s="1"/>
  <c r="H14" i="434" s="1"/>
  <c r="H16" i="434" s="1"/>
  <c r="H18" i="434" s="1"/>
  <c r="H20" i="434" s="1"/>
  <c r="H22" i="434" s="1"/>
  <c r="G10" i="434"/>
  <c r="G12" i="434" s="1"/>
  <c r="G14" i="434" s="1"/>
  <c r="G16" i="434" s="1"/>
  <c r="G18" i="434" s="1"/>
  <c r="G20" i="434" s="1"/>
  <c r="G22" i="434" s="1"/>
  <c r="F10" i="434"/>
  <c r="F12" i="434" s="1"/>
  <c r="F14" i="434" s="1"/>
  <c r="F16" i="434" s="1"/>
  <c r="F18" i="434" s="1"/>
  <c r="F20" i="434" s="1"/>
  <c r="F22" i="434" s="1"/>
  <c r="E10" i="434"/>
  <c r="E12" i="434" s="1"/>
  <c r="E14" i="434" s="1"/>
  <c r="E16" i="434" s="1"/>
  <c r="E18" i="434" s="1"/>
  <c r="E20" i="434" s="1"/>
  <c r="E22" i="434" s="1"/>
  <c r="D10" i="434"/>
  <c r="D12" i="434" s="1"/>
  <c r="D14" i="434" s="1"/>
  <c r="D16" i="434" s="1"/>
  <c r="D18" i="434" s="1"/>
  <c r="D20" i="434" s="1"/>
  <c r="D22" i="434" s="1"/>
  <c r="C10" i="434"/>
  <c r="C12" i="434" s="1"/>
  <c r="C14" i="434" s="1"/>
  <c r="C16" i="434" s="1"/>
  <c r="C18" i="434" s="1"/>
  <c r="C20" i="434" s="1"/>
  <c r="C22" i="434" s="1"/>
  <c r="H26" i="434"/>
  <c r="G26" i="434"/>
  <c r="F26" i="434"/>
  <c r="E26" i="434"/>
  <c r="D26" i="434"/>
  <c r="C26" i="434"/>
  <c r="K28" i="413"/>
  <c r="J28" i="413"/>
  <c r="I28" i="413"/>
  <c r="H28" i="413"/>
  <c r="G28" i="413"/>
  <c r="F28" i="413"/>
  <c r="E28" i="413"/>
  <c r="D28" i="413"/>
  <c r="C28" i="413"/>
  <c r="K12" i="413"/>
  <c r="K14" i="413" s="1"/>
  <c r="K16" i="413" s="1"/>
  <c r="K18" i="413" s="1"/>
  <c r="K20" i="413" s="1"/>
  <c r="K22" i="413" s="1"/>
  <c r="K24" i="413" s="1"/>
  <c r="I12" i="413"/>
  <c r="I14" i="413" s="1"/>
  <c r="I16" i="413" s="1"/>
  <c r="I18" i="413" s="1"/>
  <c r="I20" i="413" s="1"/>
  <c r="I22" i="413" s="1"/>
  <c r="I24" i="413" s="1"/>
  <c r="G12" i="413"/>
  <c r="G14" i="413" s="1"/>
  <c r="G16" i="413" s="1"/>
  <c r="G18" i="413" s="1"/>
  <c r="G20" i="413" s="1"/>
  <c r="G22" i="413" s="1"/>
  <c r="G24" i="413" s="1"/>
  <c r="E12" i="413"/>
  <c r="E14" i="413" s="1"/>
  <c r="E16" i="413" s="1"/>
  <c r="E18" i="413" s="1"/>
  <c r="E20" i="413" s="1"/>
  <c r="E22" i="413" s="1"/>
  <c r="E24" i="413" s="1"/>
  <c r="C12" i="413"/>
  <c r="C14" i="413" s="1"/>
  <c r="C16" i="413" s="1"/>
  <c r="C18" i="413" s="1"/>
  <c r="C20" i="413" s="1"/>
  <c r="C22" i="413" s="1"/>
  <c r="C24" i="413" s="1"/>
  <c r="K10" i="413"/>
  <c r="J10" i="413"/>
  <c r="J12" i="413" s="1"/>
  <c r="J14" i="413" s="1"/>
  <c r="J16" i="413" s="1"/>
  <c r="J18" i="413" s="1"/>
  <c r="J20" i="413" s="1"/>
  <c r="J22" i="413" s="1"/>
  <c r="J24" i="413" s="1"/>
  <c r="I10" i="413"/>
  <c r="H10" i="413"/>
  <c r="H12" i="413" s="1"/>
  <c r="H14" i="413" s="1"/>
  <c r="H16" i="413" s="1"/>
  <c r="H18" i="413" s="1"/>
  <c r="H20" i="413" s="1"/>
  <c r="H22" i="413" s="1"/>
  <c r="H24" i="413" s="1"/>
  <c r="G10" i="413"/>
  <c r="F10" i="413"/>
  <c r="F12" i="413" s="1"/>
  <c r="F14" i="413" s="1"/>
  <c r="F16" i="413" s="1"/>
  <c r="F18" i="413" s="1"/>
  <c r="F20" i="413" s="1"/>
  <c r="F22" i="413" s="1"/>
  <c r="F24" i="413" s="1"/>
  <c r="E10" i="413"/>
  <c r="D10" i="413"/>
  <c r="D12" i="413" s="1"/>
  <c r="D14" i="413" s="1"/>
  <c r="D16" i="413" s="1"/>
  <c r="D18" i="413" s="1"/>
  <c r="D20" i="413" s="1"/>
  <c r="D22" i="413" s="1"/>
  <c r="D24" i="413" s="1"/>
  <c r="C10" i="413"/>
  <c r="L13" i="406"/>
  <c r="L15" i="406" s="1"/>
  <c r="L17" i="406" s="1"/>
  <c r="L19" i="406" s="1"/>
  <c r="L21" i="406" s="1"/>
  <c r="L23" i="406" s="1"/>
  <c r="L25" i="406" s="1"/>
  <c r="L27" i="406" s="1"/>
  <c r="J13" i="406"/>
  <c r="J15" i="406" s="1"/>
  <c r="J17" i="406" s="1"/>
  <c r="J19" i="406" s="1"/>
  <c r="J21" i="406" s="1"/>
  <c r="J23" i="406" s="1"/>
  <c r="J25" i="406" s="1"/>
  <c r="J27" i="406" s="1"/>
  <c r="H13" i="406"/>
  <c r="H15" i="406" s="1"/>
  <c r="H17" i="406" s="1"/>
  <c r="H19" i="406" s="1"/>
  <c r="H21" i="406" s="1"/>
  <c r="H23" i="406" s="1"/>
  <c r="H25" i="406" s="1"/>
  <c r="H27" i="406" s="1"/>
  <c r="F13" i="406"/>
  <c r="F15" i="406" s="1"/>
  <c r="F17" i="406" s="1"/>
  <c r="F19" i="406" s="1"/>
  <c r="F21" i="406" s="1"/>
  <c r="F23" i="406" s="1"/>
  <c r="F25" i="406" s="1"/>
  <c r="F27" i="406" s="1"/>
  <c r="D13" i="406"/>
  <c r="D15" i="406" s="1"/>
  <c r="D17" i="406" s="1"/>
  <c r="D19" i="406" s="1"/>
  <c r="D21" i="406" s="1"/>
  <c r="D23" i="406" s="1"/>
  <c r="D25" i="406" s="1"/>
  <c r="D27" i="406" s="1"/>
  <c r="N32" i="406"/>
  <c r="M32" i="406"/>
  <c r="L32" i="406"/>
  <c r="K32" i="406"/>
  <c r="J32" i="406"/>
  <c r="I32" i="406"/>
  <c r="H32" i="406"/>
  <c r="G32" i="406"/>
  <c r="F32" i="406"/>
  <c r="E32" i="406"/>
  <c r="D32" i="406"/>
  <c r="C32" i="406"/>
  <c r="M11" i="406"/>
  <c r="M13" i="406" s="1"/>
  <c r="M15" i="406" s="1"/>
  <c r="M17" i="406" s="1"/>
  <c r="M19" i="406" s="1"/>
  <c r="M21" i="406" s="1"/>
  <c r="M23" i="406" s="1"/>
  <c r="M25" i="406" s="1"/>
  <c r="M27" i="406" s="1"/>
  <c r="L11" i="406"/>
  <c r="K11" i="406"/>
  <c r="K13" i="406" s="1"/>
  <c r="K15" i="406" s="1"/>
  <c r="K17" i="406" s="1"/>
  <c r="K19" i="406" s="1"/>
  <c r="K21" i="406" s="1"/>
  <c r="K23" i="406" s="1"/>
  <c r="K25" i="406" s="1"/>
  <c r="K27" i="406" s="1"/>
  <c r="J11" i="406"/>
  <c r="I11" i="406"/>
  <c r="I13" i="406" s="1"/>
  <c r="I15" i="406" s="1"/>
  <c r="I17" i="406" s="1"/>
  <c r="I19" i="406" s="1"/>
  <c r="I21" i="406" s="1"/>
  <c r="I23" i="406" s="1"/>
  <c r="I25" i="406" s="1"/>
  <c r="I27" i="406" s="1"/>
  <c r="H11" i="406"/>
  <c r="G11" i="406"/>
  <c r="G13" i="406" s="1"/>
  <c r="G15" i="406" s="1"/>
  <c r="G17" i="406" s="1"/>
  <c r="G19" i="406" s="1"/>
  <c r="G21" i="406" s="1"/>
  <c r="G23" i="406" s="1"/>
  <c r="G25" i="406" s="1"/>
  <c r="G27" i="406" s="1"/>
  <c r="F11" i="406"/>
  <c r="E11" i="406"/>
  <c r="E13" i="406" s="1"/>
  <c r="E15" i="406" s="1"/>
  <c r="E17" i="406" s="1"/>
  <c r="E19" i="406" s="1"/>
  <c r="E21" i="406" s="1"/>
  <c r="E23" i="406" s="1"/>
  <c r="E25" i="406" s="1"/>
  <c r="E27" i="406" s="1"/>
  <c r="D11" i="406"/>
  <c r="C11" i="406"/>
  <c r="C13" i="406" s="1"/>
  <c r="C15" i="406" s="1"/>
  <c r="C17" i="406" s="1"/>
  <c r="C19" i="406" s="1"/>
  <c r="C21" i="406" s="1"/>
  <c r="C23" i="406" s="1"/>
  <c r="C25" i="406" s="1"/>
  <c r="C27" i="406" s="1"/>
  <c r="C12" i="393"/>
  <c r="C14" i="393" s="1"/>
  <c r="C16" i="393" s="1"/>
  <c r="C18" i="393" s="1"/>
  <c r="C20" i="393" s="1"/>
  <c r="C22" i="393" s="1"/>
  <c r="C24" i="393" s="1"/>
  <c r="C26" i="393" s="1"/>
  <c r="E32" i="393"/>
  <c r="D32" i="393"/>
  <c r="C32" i="393"/>
  <c r="E10" i="393"/>
  <c r="E12" i="393" s="1"/>
  <c r="E14" i="393" s="1"/>
  <c r="E16" i="393" s="1"/>
  <c r="E18" i="393" s="1"/>
  <c r="E20" i="393" s="1"/>
  <c r="E22" i="393" s="1"/>
  <c r="E24" i="393" s="1"/>
  <c r="E26" i="393" s="1"/>
  <c r="D10" i="393"/>
  <c r="D12" i="393" s="1"/>
  <c r="D14" i="393" s="1"/>
  <c r="D16" i="393" s="1"/>
  <c r="D18" i="393" s="1"/>
  <c r="D20" i="393" s="1"/>
  <c r="D22" i="393" s="1"/>
  <c r="D24" i="393" s="1"/>
  <c r="D26" i="393" s="1"/>
  <c r="C10" i="393"/>
  <c r="E16" i="360" l="1"/>
  <c r="E18" i="360" s="1"/>
  <c r="E20" i="360" s="1"/>
  <c r="E22" i="360" s="1"/>
  <c r="E24" i="360" s="1"/>
  <c r="E26" i="360" s="1"/>
  <c r="E28" i="360" s="1"/>
  <c r="E30" i="360" s="1"/>
  <c r="E14" i="360"/>
  <c r="D14" i="360"/>
  <c r="D16" i="360" s="1"/>
  <c r="D18" i="360" s="1"/>
  <c r="D20" i="360" s="1"/>
  <c r="D22" i="360" s="1"/>
  <c r="D24" i="360" s="1"/>
  <c r="D26" i="360" s="1"/>
  <c r="D28" i="360" s="1"/>
  <c r="D30" i="360" s="1"/>
  <c r="G45" i="429" l="1"/>
  <c r="F45" i="429"/>
  <c r="E45" i="429"/>
  <c r="D45" i="429"/>
  <c r="C45" i="429"/>
  <c r="G11" i="429"/>
  <c r="G14" i="429" s="1"/>
  <c r="G16" i="429" s="1"/>
  <c r="G18" i="429" s="1"/>
  <c r="G20" i="429" s="1"/>
  <c r="G22" i="429" s="1"/>
  <c r="G24" i="429" s="1"/>
  <c r="G26" i="429" s="1"/>
  <c r="G28" i="429" s="1"/>
  <c r="G30" i="429" s="1"/>
  <c r="G32" i="429" s="1"/>
  <c r="G34" i="429" s="1"/>
  <c r="G36" i="429" s="1"/>
  <c r="G38" i="429" s="1"/>
  <c r="F11" i="429"/>
  <c r="F14" i="429" s="1"/>
  <c r="F16" i="429" s="1"/>
  <c r="F18" i="429" s="1"/>
  <c r="F20" i="429" s="1"/>
  <c r="F22" i="429" s="1"/>
  <c r="F24" i="429" s="1"/>
  <c r="F26" i="429" s="1"/>
  <c r="F28" i="429" s="1"/>
  <c r="F30" i="429" s="1"/>
  <c r="F32" i="429" s="1"/>
  <c r="F34" i="429" s="1"/>
  <c r="F36" i="429" s="1"/>
  <c r="F38" i="429" s="1"/>
  <c r="E11" i="429"/>
  <c r="E14" i="429" s="1"/>
  <c r="E16" i="429" s="1"/>
  <c r="E18" i="429" s="1"/>
  <c r="E20" i="429" s="1"/>
  <c r="E22" i="429" s="1"/>
  <c r="E24" i="429" s="1"/>
  <c r="E26" i="429" s="1"/>
  <c r="E28" i="429" s="1"/>
  <c r="E30" i="429" s="1"/>
  <c r="E32" i="429" s="1"/>
  <c r="E34" i="429" s="1"/>
  <c r="E36" i="429" s="1"/>
  <c r="E38" i="429" s="1"/>
  <c r="E44" i="429" s="1"/>
  <c r="D11" i="429"/>
  <c r="D14" i="429" s="1"/>
  <c r="D16" i="429" s="1"/>
  <c r="D18" i="429" s="1"/>
  <c r="D20" i="429" s="1"/>
  <c r="D22" i="429" s="1"/>
  <c r="D24" i="429" s="1"/>
  <c r="D26" i="429" s="1"/>
  <c r="D28" i="429" s="1"/>
  <c r="D30" i="429" s="1"/>
  <c r="D32" i="429" s="1"/>
  <c r="D34" i="429" s="1"/>
  <c r="D36" i="429" s="1"/>
  <c r="D38" i="429" s="1"/>
  <c r="C11" i="429"/>
  <c r="C14" i="429" s="1"/>
  <c r="C16" i="429" s="1"/>
  <c r="C18" i="429" s="1"/>
  <c r="C20" i="429" s="1"/>
  <c r="C22" i="429" s="1"/>
  <c r="C24" i="429" s="1"/>
  <c r="C26" i="429" s="1"/>
  <c r="C28" i="429" s="1"/>
  <c r="C30" i="429" s="1"/>
  <c r="C32" i="429" s="1"/>
  <c r="C34" i="429" s="1"/>
  <c r="C36" i="429" s="1"/>
  <c r="C38" i="429" s="1"/>
  <c r="C44" i="429" s="1"/>
  <c r="I26" i="434" l="1"/>
  <c r="P30" i="272" l="1"/>
  <c r="P37" i="272" s="1"/>
  <c r="P39" i="272" s="1"/>
  <c r="O30" i="272"/>
  <c r="O37" i="272" s="1"/>
  <c r="O39" i="272" s="1"/>
  <c r="O12" i="422" l="1"/>
  <c r="O18" i="422" s="1"/>
  <c r="O33" i="422" s="1"/>
  <c r="O35" i="422" s="1"/>
  <c r="O42" i="422" s="1"/>
  <c r="O61" i="422" s="1"/>
  <c r="O65" i="422" s="1"/>
  <c r="O70" i="422" s="1"/>
  <c r="O77" i="422" s="1"/>
  <c r="N12" i="422"/>
  <c r="N18" i="422" s="1"/>
  <c r="N33" i="422" s="1"/>
  <c r="N35" i="422" s="1"/>
  <c r="N42" i="422" s="1"/>
  <c r="N61" i="422" s="1"/>
  <c r="N65" i="422" s="1"/>
  <c r="N70" i="422" s="1"/>
  <c r="N77" i="422" s="1"/>
  <c r="M12" i="422"/>
  <c r="M18" i="422" s="1"/>
  <c r="M33" i="422" s="1"/>
  <c r="M35" i="422" s="1"/>
  <c r="M42" i="422" s="1"/>
  <c r="M61" i="422" s="1"/>
  <c r="M65" i="422" s="1"/>
  <c r="M70" i="422" s="1"/>
  <c r="M77" i="422" s="1"/>
  <c r="L12" i="422"/>
  <c r="L18" i="422" s="1"/>
  <c r="L33" i="422" s="1"/>
  <c r="L35" i="422" s="1"/>
  <c r="L42" i="422" s="1"/>
  <c r="L61" i="422" s="1"/>
  <c r="L65" i="422" s="1"/>
  <c r="L70" i="422" s="1"/>
  <c r="L77" i="422" s="1"/>
  <c r="K12" i="422"/>
  <c r="K18" i="422" s="1"/>
  <c r="K33" i="422" s="1"/>
  <c r="K35" i="422" s="1"/>
  <c r="K42" i="422" s="1"/>
  <c r="K61" i="422" s="1"/>
  <c r="K65" i="422" s="1"/>
  <c r="K70" i="422" s="1"/>
  <c r="K77" i="422" s="1"/>
  <c r="J12" i="422"/>
  <c r="J18" i="422" s="1"/>
  <c r="J33" i="422" s="1"/>
  <c r="J35" i="422" s="1"/>
  <c r="J42" i="422" s="1"/>
  <c r="J61" i="422" s="1"/>
  <c r="J65" i="422" s="1"/>
  <c r="J70" i="422" s="1"/>
  <c r="J77" i="422" s="1"/>
  <c r="I12" i="422"/>
  <c r="I18" i="422" s="1"/>
  <c r="I33" i="422" s="1"/>
  <c r="I35" i="422" s="1"/>
  <c r="I42" i="422" s="1"/>
  <c r="I61" i="422" s="1"/>
  <c r="I65" i="422" s="1"/>
  <c r="I70" i="422" s="1"/>
  <c r="I77" i="422" s="1"/>
  <c r="H12" i="422"/>
  <c r="H18" i="422" s="1"/>
  <c r="H33" i="422" s="1"/>
  <c r="H35" i="422" s="1"/>
  <c r="H42" i="422" s="1"/>
  <c r="H61" i="422" s="1"/>
  <c r="H65" i="422" s="1"/>
  <c r="H70" i="422" s="1"/>
  <c r="H77" i="422" s="1"/>
  <c r="G12" i="422"/>
  <c r="G18" i="422" s="1"/>
  <c r="G33" i="422" s="1"/>
  <c r="G35" i="422" s="1"/>
  <c r="G42" i="422" s="1"/>
  <c r="G61" i="422" s="1"/>
  <c r="G65" i="422" s="1"/>
  <c r="G70" i="422" s="1"/>
  <c r="G77" i="422" s="1"/>
  <c r="F12" i="422"/>
  <c r="F18" i="422" s="1"/>
  <c r="F33" i="422" s="1"/>
  <c r="F35" i="422" s="1"/>
  <c r="F42" i="422" s="1"/>
  <c r="F61" i="422" s="1"/>
  <c r="F65" i="422" s="1"/>
  <c r="F70" i="422" s="1"/>
  <c r="F77" i="422" s="1"/>
  <c r="E12" i="422"/>
  <c r="E18" i="422" s="1"/>
  <c r="E33" i="422" s="1"/>
  <c r="E35" i="422" s="1"/>
  <c r="E42" i="422" s="1"/>
  <c r="E61" i="422" s="1"/>
  <c r="E65" i="422" s="1"/>
  <c r="E70" i="422" s="1"/>
  <c r="E77" i="422" s="1"/>
  <c r="D12" i="422"/>
  <c r="D18" i="422" s="1"/>
  <c r="D33" i="422" s="1"/>
  <c r="D35" i="422" s="1"/>
  <c r="D42" i="422" s="1"/>
  <c r="D61" i="422" s="1"/>
  <c r="D65" i="422" s="1"/>
  <c r="D70" i="422" s="1"/>
  <c r="D77" i="422" s="1"/>
  <c r="C12" i="422"/>
  <c r="C18" i="422" s="1"/>
  <c r="C33" i="422" s="1"/>
  <c r="C35" i="422" s="1"/>
  <c r="C42" i="422" s="1"/>
  <c r="C61" i="422" s="1"/>
  <c r="C65" i="422" s="1"/>
  <c r="C70" i="422" s="1"/>
  <c r="C77" i="422" s="1"/>
  <c r="G12" i="379" l="1"/>
  <c r="G14" i="379" s="1"/>
  <c r="G16" i="379" s="1"/>
  <c r="G18" i="379" s="1"/>
  <c r="G21" i="379" s="1"/>
  <c r="G23" i="379" s="1"/>
  <c r="G25" i="379" s="1"/>
  <c r="G27" i="379" s="1"/>
  <c r="G30" i="379" s="1"/>
  <c r="G32" i="379" s="1"/>
  <c r="G34" i="379" s="1"/>
  <c r="G36" i="379" s="1"/>
  <c r="G38" i="379" s="1"/>
  <c r="G40" i="379" s="1"/>
  <c r="G42" i="379" s="1"/>
  <c r="G44" i="379" s="1"/>
  <c r="G46" i="379" s="1"/>
  <c r="F12" i="379"/>
  <c r="F14" i="379" s="1"/>
  <c r="F16" i="379" s="1"/>
  <c r="F18" i="379" s="1"/>
  <c r="F21" i="379" s="1"/>
  <c r="F23" i="379" s="1"/>
  <c r="F25" i="379" s="1"/>
  <c r="F27" i="379" s="1"/>
  <c r="F30" i="379" s="1"/>
  <c r="F32" i="379" s="1"/>
  <c r="F34" i="379" s="1"/>
  <c r="F36" i="379" s="1"/>
  <c r="F38" i="379" s="1"/>
  <c r="F40" i="379" s="1"/>
  <c r="F42" i="379" s="1"/>
  <c r="F44" i="379" s="1"/>
  <c r="F46" i="379" s="1"/>
  <c r="E12" i="379"/>
  <c r="E14" i="379" s="1"/>
  <c r="E16" i="379" s="1"/>
  <c r="E18" i="379" s="1"/>
  <c r="E21" i="379" s="1"/>
  <c r="E23" i="379" s="1"/>
  <c r="E25" i="379" s="1"/>
  <c r="E27" i="379" s="1"/>
  <c r="E30" i="379" s="1"/>
  <c r="E32" i="379" s="1"/>
  <c r="E34" i="379" s="1"/>
  <c r="E36" i="379" s="1"/>
  <c r="E38" i="379" s="1"/>
  <c r="E40" i="379" s="1"/>
  <c r="E42" i="379" s="1"/>
  <c r="E44" i="379" s="1"/>
  <c r="E46" i="379" s="1"/>
  <c r="D12" i="379"/>
  <c r="D14" i="379" s="1"/>
  <c r="D16" i="379" s="1"/>
  <c r="D18" i="379" s="1"/>
  <c r="D21" i="379" s="1"/>
  <c r="D23" i="379" s="1"/>
  <c r="D25" i="379" s="1"/>
  <c r="D27" i="379" s="1"/>
  <c r="D30" i="379" s="1"/>
  <c r="D32" i="379" s="1"/>
  <c r="D34" i="379" s="1"/>
  <c r="D36" i="379" s="1"/>
  <c r="D38" i="379" s="1"/>
  <c r="D40" i="379" s="1"/>
  <c r="D42" i="379" s="1"/>
  <c r="D44" i="379" s="1"/>
  <c r="D46" i="379" s="1"/>
  <c r="C12" i="379"/>
  <c r="C14" i="379" s="1"/>
  <c r="C16" i="379" s="1"/>
  <c r="C18" i="379" s="1"/>
  <c r="C21" i="379" s="1"/>
  <c r="C23" i="379" s="1"/>
  <c r="C25" i="379" s="1"/>
  <c r="C27" i="379" s="1"/>
  <c r="C30" i="379" s="1"/>
  <c r="C32" i="379" s="1"/>
  <c r="C34" i="379" s="1"/>
  <c r="C36" i="379" s="1"/>
  <c r="C38" i="379" s="1"/>
  <c r="C40" i="379" s="1"/>
  <c r="C42" i="379" s="1"/>
  <c r="C44" i="379" s="1"/>
  <c r="C46" i="379" s="1"/>
  <c r="Q47" i="288" l="1"/>
  <c r="Q66" i="288" s="1"/>
  <c r="Q68" i="288" s="1"/>
  <c r="Q75" i="288" s="1"/>
  <c r="Q93" i="288" s="1"/>
  <c r="Q99" i="288" s="1"/>
  <c r="Q108" i="288" s="1"/>
  <c r="Q116" i="288" s="1"/>
  <c r="Q133" i="288" s="1"/>
  <c r="Q145" i="288" s="1"/>
  <c r="Q150" i="288" s="1"/>
  <c r="Q154" i="288" s="1"/>
  <c r="Q158" i="288" s="1"/>
  <c r="Q163" i="288" s="1"/>
  <c r="P47" i="288"/>
  <c r="P66" i="288" s="1"/>
  <c r="P68" i="288" s="1"/>
  <c r="P75" i="288" s="1"/>
  <c r="P93" i="288" s="1"/>
  <c r="P99" i="288" s="1"/>
  <c r="P108" i="288" s="1"/>
  <c r="P116" i="288" s="1"/>
  <c r="P133" i="288" s="1"/>
  <c r="P145" i="288" s="1"/>
  <c r="P150" i="288" s="1"/>
  <c r="P154" i="288" s="1"/>
  <c r="P158" i="288" s="1"/>
  <c r="P163" i="288" s="1"/>
  <c r="AN72" i="265" l="1"/>
  <c r="AN76" i="265" s="1"/>
  <c r="AN95" i="265" s="1"/>
  <c r="AN106" i="265" s="1"/>
  <c r="AN108" i="265" s="1"/>
  <c r="AN114" i="265" s="1"/>
  <c r="AN116" i="265" s="1"/>
  <c r="AN121" i="265" s="1"/>
  <c r="AN127" i="265" s="1"/>
  <c r="AN129" i="265" s="1"/>
  <c r="AN131" i="265" s="1"/>
  <c r="AN134" i="265" s="1"/>
  <c r="AN136" i="265" s="1"/>
  <c r="AN138" i="265" s="1"/>
  <c r="AN140" i="265" s="1"/>
  <c r="AM72" i="265"/>
  <c r="AM76" i="265" s="1"/>
  <c r="AM95" i="265" s="1"/>
  <c r="AM106" i="265" s="1"/>
  <c r="AM108" i="265" s="1"/>
  <c r="AM114" i="265" s="1"/>
  <c r="AM116" i="265" s="1"/>
  <c r="AM121" i="265" s="1"/>
  <c r="AM127" i="265" s="1"/>
  <c r="AM129" i="265" s="1"/>
  <c r="AM131" i="265" s="1"/>
  <c r="AM134" i="265" s="1"/>
  <c r="AM136" i="265" s="1"/>
  <c r="AM138" i="265" s="1"/>
  <c r="AM140" i="265" s="1"/>
  <c r="AL72" i="265"/>
  <c r="AL76" i="265" s="1"/>
  <c r="AL95" i="265" s="1"/>
  <c r="AL106" i="265" s="1"/>
  <c r="AL108" i="265" s="1"/>
  <c r="AL114" i="265" s="1"/>
  <c r="AL116" i="265" s="1"/>
  <c r="AL121" i="265" s="1"/>
  <c r="AL127" i="265" s="1"/>
  <c r="AL129" i="265" s="1"/>
  <c r="AL131" i="265" s="1"/>
  <c r="AL134" i="265" s="1"/>
  <c r="AL136" i="265" s="1"/>
  <c r="AL138" i="265" s="1"/>
  <c r="AL140" i="265" s="1"/>
  <c r="AK72" i="265"/>
  <c r="AK76" i="265" s="1"/>
  <c r="AK95" i="265" s="1"/>
  <c r="AK106" i="265" s="1"/>
  <c r="AK108" i="265" s="1"/>
  <c r="AK114" i="265" s="1"/>
  <c r="AK116" i="265" s="1"/>
  <c r="AK121" i="265" s="1"/>
  <c r="AK127" i="265" s="1"/>
  <c r="AK129" i="265" s="1"/>
  <c r="AK131" i="265" s="1"/>
  <c r="AK134" i="265" s="1"/>
  <c r="AK136" i="265" s="1"/>
  <c r="AK138" i="265" s="1"/>
  <c r="AK140" i="265" s="1"/>
  <c r="D10" i="395" l="1"/>
  <c r="D12" i="395" s="1"/>
  <c r="D14" i="395" s="1"/>
  <c r="D16" i="395" s="1"/>
  <c r="D18" i="395" s="1"/>
  <c r="D20" i="395" s="1"/>
  <c r="D22" i="395" s="1"/>
  <c r="D24" i="395" s="1"/>
  <c r="D26" i="395" s="1"/>
  <c r="D28" i="395" s="1"/>
  <c r="D30" i="395" s="1"/>
  <c r="D32" i="395" s="1"/>
  <c r="D35" i="395" s="1"/>
  <c r="D37" i="395" s="1"/>
  <c r="D39" i="395" s="1"/>
  <c r="C10" i="395"/>
  <c r="C12" i="395" s="1"/>
  <c r="C14" i="395" s="1"/>
  <c r="C16" i="395" s="1"/>
  <c r="C18" i="395" s="1"/>
  <c r="C20" i="395" s="1"/>
  <c r="C22" i="395" s="1"/>
  <c r="C24" i="395" s="1"/>
  <c r="C26" i="395" s="1"/>
  <c r="C28" i="395" s="1"/>
  <c r="C30" i="395" s="1"/>
  <c r="C32" i="395" s="1"/>
  <c r="C35" i="395" s="1"/>
  <c r="C37" i="395" s="1"/>
  <c r="C39" i="395" s="1"/>
  <c r="D12" i="377"/>
  <c r="D14" i="377" s="1"/>
  <c r="D16" i="377" s="1"/>
  <c r="D18" i="377" s="1"/>
  <c r="D20" i="377" s="1"/>
  <c r="D22" i="377" s="1"/>
  <c r="D24" i="377" s="1"/>
  <c r="D26" i="377" s="1"/>
  <c r="D28" i="377" s="1"/>
  <c r="D30" i="377" s="1"/>
  <c r="D32" i="377" s="1"/>
  <c r="C12" i="377"/>
  <c r="C14" i="377" s="1"/>
  <c r="C16" i="377" s="1"/>
  <c r="C18" i="377" s="1"/>
  <c r="C20" i="377" s="1"/>
  <c r="C22" i="377" s="1"/>
  <c r="C24" i="377" s="1"/>
  <c r="C26" i="377" s="1"/>
  <c r="C28" i="377" s="1"/>
  <c r="C30" i="377" s="1"/>
  <c r="C32" i="377" s="1"/>
  <c r="D10" i="377"/>
  <c r="C10" i="377"/>
  <c r="C11" i="376" l="1"/>
  <c r="C13" i="376" s="1"/>
  <c r="C15" i="376" s="1"/>
  <c r="C17" i="376" s="1"/>
  <c r="C19" i="376" s="1"/>
  <c r="C21" i="376" s="1"/>
  <c r="C24" i="376" s="1"/>
  <c r="C26" i="376" s="1"/>
  <c r="C28" i="376" s="1"/>
  <c r="C30" i="376" s="1"/>
  <c r="C32" i="376" s="1"/>
  <c r="C34" i="376" s="1"/>
  <c r="C36" i="376" s="1"/>
  <c r="C38" i="376" s="1"/>
  <c r="C40" i="376" s="1"/>
  <c r="C42" i="376" s="1"/>
  <c r="M110" i="411" l="1"/>
  <c r="F110" i="411" l="1"/>
  <c r="E110" i="411"/>
  <c r="D110" i="411"/>
  <c r="C110" i="411"/>
  <c r="C9" i="416" l="1"/>
  <c r="C11" i="416" s="1"/>
  <c r="C13" i="416" s="1"/>
  <c r="C15" i="416" s="1"/>
  <c r="C19" i="416" s="1"/>
  <c r="G9" i="415"/>
  <c r="G11" i="415" s="1"/>
  <c r="G13" i="415" s="1"/>
  <c r="G16" i="415" s="1"/>
  <c r="G21" i="415" s="1"/>
  <c r="F9" i="415"/>
  <c r="F11" i="415" s="1"/>
  <c r="F13" i="415" s="1"/>
  <c r="F16" i="415" s="1"/>
  <c r="F21" i="415" s="1"/>
  <c r="E9" i="415"/>
  <c r="E11" i="415" s="1"/>
  <c r="E13" i="415" s="1"/>
  <c r="E16" i="415" s="1"/>
  <c r="E21" i="415" s="1"/>
  <c r="D9" i="415"/>
  <c r="D11" i="415" s="1"/>
  <c r="D13" i="415" s="1"/>
  <c r="D16" i="415" s="1"/>
  <c r="D21" i="415" s="1"/>
  <c r="C9" i="415"/>
  <c r="C11" i="415" s="1"/>
  <c r="C13" i="415" s="1"/>
  <c r="C16" i="415" s="1"/>
  <c r="C21" i="415" s="1"/>
  <c r="O8" i="421" l="1"/>
  <c r="O10" i="421" s="1"/>
  <c r="O12" i="421" s="1"/>
  <c r="O14" i="421" s="1"/>
  <c r="O16" i="421" s="1"/>
  <c r="O18" i="421" s="1"/>
  <c r="O21" i="421" s="1"/>
  <c r="O24" i="421" s="1"/>
  <c r="O26" i="421" s="1"/>
  <c r="O32" i="421" s="1"/>
  <c r="N8" i="421"/>
  <c r="N10" i="421" s="1"/>
  <c r="N12" i="421" s="1"/>
  <c r="N14" i="421" s="1"/>
  <c r="N16" i="421" s="1"/>
  <c r="N18" i="421" s="1"/>
  <c r="N21" i="421" s="1"/>
  <c r="N24" i="421" s="1"/>
  <c r="N26" i="421" s="1"/>
  <c r="N32" i="421" s="1"/>
  <c r="M8" i="421"/>
  <c r="M10" i="421" s="1"/>
  <c r="M12" i="421" s="1"/>
  <c r="M14" i="421" s="1"/>
  <c r="M16" i="421" s="1"/>
  <c r="M18" i="421" s="1"/>
  <c r="M21" i="421" s="1"/>
  <c r="M24" i="421" s="1"/>
  <c r="M26" i="421" s="1"/>
  <c r="M32" i="421" s="1"/>
  <c r="L8" i="421"/>
  <c r="L10" i="421" s="1"/>
  <c r="L12" i="421" s="1"/>
  <c r="L14" i="421" s="1"/>
  <c r="L16" i="421" s="1"/>
  <c r="L18" i="421" s="1"/>
  <c r="L21" i="421" s="1"/>
  <c r="L24" i="421" s="1"/>
  <c r="L26" i="421" s="1"/>
  <c r="L32" i="421" s="1"/>
  <c r="K8" i="421"/>
  <c r="K10" i="421" s="1"/>
  <c r="K12" i="421" s="1"/>
  <c r="K14" i="421" s="1"/>
  <c r="K16" i="421" s="1"/>
  <c r="K18" i="421" s="1"/>
  <c r="K21" i="421" s="1"/>
  <c r="K24" i="421" s="1"/>
  <c r="K26" i="421" s="1"/>
  <c r="K32" i="421" s="1"/>
  <c r="J8" i="421"/>
  <c r="J10" i="421" s="1"/>
  <c r="J12" i="421" s="1"/>
  <c r="J14" i="421" s="1"/>
  <c r="J16" i="421" s="1"/>
  <c r="J18" i="421" s="1"/>
  <c r="J21" i="421" s="1"/>
  <c r="J24" i="421" s="1"/>
  <c r="J26" i="421" s="1"/>
  <c r="J32" i="421" s="1"/>
  <c r="I8" i="421"/>
  <c r="I10" i="421" s="1"/>
  <c r="I12" i="421" s="1"/>
  <c r="I14" i="421" s="1"/>
  <c r="I16" i="421" s="1"/>
  <c r="I18" i="421" s="1"/>
  <c r="I21" i="421" s="1"/>
  <c r="I24" i="421" s="1"/>
  <c r="I26" i="421" s="1"/>
  <c r="I32" i="421" s="1"/>
  <c r="H8" i="421"/>
  <c r="H10" i="421" s="1"/>
  <c r="H12" i="421" s="1"/>
  <c r="H14" i="421" s="1"/>
  <c r="H16" i="421" s="1"/>
  <c r="H18" i="421" s="1"/>
  <c r="H21" i="421" s="1"/>
  <c r="H24" i="421" s="1"/>
  <c r="H26" i="421" s="1"/>
  <c r="H32" i="421" s="1"/>
  <c r="G8" i="421"/>
  <c r="G10" i="421" s="1"/>
  <c r="G12" i="421" s="1"/>
  <c r="G14" i="421" s="1"/>
  <c r="G16" i="421" s="1"/>
  <c r="G18" i="421" s="1"/>
  <c r="G21" i="421" s="1"/>
  <c r="G24" i="421" s="1"/>
  <c r="G26" i="421" s="1"/>
  <c r="G32" i="421" s="1"/>
  <c r="F8" i="421"/>
  <c r="F10" i="421" s="1"/>
  <c r="F12" i="421" s="1"/>
  <c r="F14" i="421" s="1"/>
  <c r="F16" i="421" s="1"/>
  <c r="F18" i="421" s="1"/>
  <c r="F21" i="421" s="1"/>
  <c r="F24" i="421" s="1"/>
  <c r="F26" i="421" s="1"/>
  <c r="F32" i="421" s="1"/>
  <c r="E8" i="421"/>
  <c r="E10" i="421" s="1"/>
  <c r="E12" i="421" s="1"/>
  <c r="E14" i="421" s="1"/>
  <c r="E16" i="421" s="1"/>
  <c r="E18" i="421" s="1"/>
  <c r="E21" i="421" s="1"/>
  <c r="E24" i="421" s="1"/>
  <c r="E26" i="421" s="1"/>
  <c r="E32" i="421" s="1"/>
  <c r="D8" i="421"/>
  <c r="D10" i="421" s="1"/>
  <c r="D12" i="421" s="1"/>
  <c r="D14" i="421" s="1"/>
  <c r="D16" i="421" s="1"/>
  <c r="D18" i="421" s="1"/>
  <c r="D21" i="421" s="1"/>
  <c r="D24" i="421" s="1"/>
  <c r="D26" i="421" s="1"/>
  <c r="D32" i="421" s="1"/>
  <c r="C8" i="421"/>
  <c r="C10" i="421" s="1"/>
  <c r="C12" i="421" s="1"/>
  <c r="C14" i="421" s="1"/>
  <c r="C16" i="421" s="1"/>
  <c r="C18" i="421" s="1"/>
  <c r="C21" i="421" s="1"/>
  <c r="C24" i="421" s="1"/>
  <c r="C26" i="421" s="1"/>
  <c r="C32" i="421" s="1"/>
  <c r="I9" i="425" l="1"/>
  <c r="I11" i="425" s="1"/>
  <c r="I14" i="425" s="1"/>
  <c r="I18" i="425" s="1"/>
  <c r="I20" i="425" s="1"/>
  <c r="I22" i="425" s="1"/>
  <c r="I24" i="425" s="1"/>
  <c r="I28" i="425" s="1"/>
  <c r="I30" i="425" s="1"/>
  <c r="I33" i="425" s="1"/>
  <c r="I35" i="425" s="1"/>
  <c r="I38" i="425" s="1"/>
  <c r="H9" i="425"/>
  <c r="H11" i="425" s="1"/>
  <c r="H14" i="425" s="1"/>
  <c r="H18" i="425" s="1"/>
  <c r="H20" i="425" s="1"/>
  <c r="H22" i="425" s="1"/>
  <c r="H24" i="425" s="1"/>
  <c r="H28" i="425" s="1"/>
  <c r="H30" i="425" s="1"/>
  <c r="H33" i="425" s="1"/>
  <c r="H35" i="425" s="1"/>
  <c r="H38" i="425" s="1"/>
  <c r="G9" i="425"/>
  <c r="G11" i="425" s="1"/>
  <c r="G14" i="425" s="1"/>
  <c r="G18" i="425" s="1"/>
  <c r="G20" i="425" s="1"/>
  <c r="G22" i="425" s="1"/>
  <c r="G24" i="425" s="1"/>
  <c r="G28" i="425" s="1"/>
  <c r="G30" i="425" s="1"/>
  <c r="G33" i="425" s="1"/>
  <c r="G35" i="425" s="1"/>
  <c r="G38" i="425" s="1"/>
  <c r="F9" i="425"/>
  <c r="F11" i="425" s="1"/>
  <c r="F14" i="425" s="1"/>
  <c r="F18" i="425" s="1"/>
  <c r="F20" i="425" s="1"/>
  <c r="F22" i="425" s="1"/>
  <c r="F24" i="425" s="1"/>
  <c r="F28" i="425" s="1"/>
  <c r="F30" i="425" s="1"/>
  <c r="F33" i="425" s="1"/>
  <c r="F35" i="425" s="1"/>
  <c r="F38" i="425" s="1"/>
  <c r="E9" i="425"/>
  <c r="E11" i="425" s="1"/>
  <c r="E14" i="425" s="1"/>
  <c r="E18" i="425" s="1"/>
  <c r="E20" i="425" s="1"/>
  <c r="E22" i="425" s="1"/>
  <c r="E24" i="425" s="1"/>
  <c r="E28" i="425" s="1"/>
  <c r="E30" i="425" s="1"/>
  <c r="E33" i="425" s="1"/>
  <c r="E35" i="425" s="1"/>
  <c r="E38" i="425" s="1"/>
  <c r="D9" i="425"/>
  <c r="D11" i="425" s="1"/>
  <c r="D14" i="425" s="1"/>
  <c r="D18" i="425" s="1"/>
  <c r="D20" i="425" s="1"/>
  <c r="D22" i="425" s="1"/>
  <c r="D24" i="425" s="1"/>
  <c r="D28" i="425" s="1"/>
  <c r="D30" i="425" s="1"/>
  <c r="D33" i="425" s="1"/>
  <c r="D35" i="425" s="1"/>
  <c r="D38" i="425" s="1"/>
  <c r="C9" i="425"/>
  <c r="C11" i="425" s="1"/>
  <c r="C14" i="425" s="1"/>
  <c r="C18" i="425" s="1"/>
  <c r="C20" i="425" s="1"/>
  <c r="C22" i="425" s="1"/>
  <c r="C24" i="425" s="1"/>
  <c r="C28" i="425" s="1"/>
  <c r="C30" i="425" s="1"/>
  <c r="C33" i="425" s="1"/>
  <c r="C35" i="425" s="1"/>
  <c r="C38" i="425" s="1"/>
  <c r="R10" i="392" l="1"/>
  <c r="R14" i="392" s="1"/>
  <c r="R18" i="392" s="1"/>
  <c r="R21" i="392" s="1"/>
  <c r="R24" i="392" s="1"/>
  <c r="R26" i="392" s="1"/>
  <c r="R28" i="392" s="1"/>
  <c r="R32" i="392" s="1"/>
  <c r="R34" i="392" s="1"/>
  <c r="R36" i="392" s="1"/>
  <c r="R39" i="392" s="1"/>
  <c r="R41" i="392" s="1"/>
  <c r="R43" i="392" s="1"/>
  <c r="R45" i="392" s="1"/>
  <c r="R47" i="392" s="1"/>
  <c r="M10" i="392"/>
  <c r="M14" i="392" s="1"/>
  <c r="M18" i="392" s="1"/>
  <c r="M21" i="392" s="1"/>
  <c r="M24" i="392" s="1"/>
  <c r="M26" i="392" s="1"/>
  <c r="M28" i="392" s="1"/>
  <c r="M32" i="392" s="1"/>
  <c r="M34" i="392" s="1"/>
  <c r="M36" i="392" s="1"/>
  <c r="M39" i="392" s="1"/>
  <c r="M41" i="392" s="1"/>
  <c r="M43" i="392" s="1"/>
  <c r="M45" i="392" s="1"/>
  <c r="M47" i="392" s="1"/>
  <c r="L10" i="392"/>
  <c r="L14" i="392" s="1"/>
  <c r="L18" i="392" s="1"/>
  <c r="L21" i="392" s="1"/>
  <c r="L24" i="392" s="1"/>
  <c r="L26" i="392" s="1"/>
  <c r="L28" i="392" s="1"/>
  <c r="L32" i="392" s="1"/>
  <c r="L34" i="392" s="1"/>
  <c r="L36" i="392" s="1"/>
  <c r="L39" i="392" s="1"/>
  <c r="L41" i="392" s="1"/>
  <c r="L43" i="392" s="1"/>
  <c r="L45" i="392" s="1"/>
  <c r="L47" i="392" s="1"/>
  <c r="K10" i="392"/>
  <c r="K14" i="392" s="1"/>
  <c r="K18" i="392" s="1"/>
  <c r="K21" i="392" s="1"/>
  <c r="K24" i="392" s="1"/>
  <c r="K26" i="392" s="1"/>
  <c r="K28" i="392" s="1"/>
  <c r="K32" i="392" s="1"/>
  <c r="K34" i="392" s="1"/>
  <c r="K36" i="392" s="1"/>
  <c r="K39" i="392" s="1"/>
  <c r="K41" i="392" s="1"/>
  <c r="K43" i="392" s="1"/>
  <c r="K45" i="392" s="1"/>
  <c r="K47" i="392" s="1"/>
  <c r="J10" i="392"/>
  <c r="J14" i="392" s="1"/>
  <c r="J18" i="392" s="1"/>
  <c r="J21" i="392" s="1"/>
  <c r="J24" i="392" s="1"/>
  <c r="J26" i="392" s="1"/>
  <c r="J28" i="392" s="1"/>
  <c r="J32" i="392" s="1"/>
  <c r="J34" i="392" s="1"/>
  <c r="J36" i="392" s="1"/>
  <c r="J39" i="392" s="1"/>
  <c r="J41" i="392" s="1"/>
  <c r="J43" i="392" s="1"/>
  <c r="J45" i="392" s="1"/>
  <c r="J47" i="392" s="1"/>
  <c r="I10" i="392"/>
  <c r="I14" i="392" s="1"/>
  <c r="I18" i="392" s="1"/>
  <c r="I21" i="392" s="1"/>
  <c r="I24" i="392" s="1"/>
  <c r="I26" i="392" s="1"/>
  <c r="I28" i="392" s="1"/>
  <c r="I32" i="392" s="1"/>
  <c r="I34" i="392" s="1"/>
  <c r="I36" i="392" s="1"/>
  <c r="I39" i="392" s="1"/>
  <c r="I41" i="392" s="1"/>
  <c r="I43" i="392" s="1"/>
  <c r="I45" i="392" s="1"/>
  <c r="I47" i="392" s="1"/>
  <c r="H10" i="392"/>
  <c r="H14" i="392" s="1"/>
  <c r="H18" i="392" s="1"/>
  <c r="H21" i="392" s="1"/>
  <c r="H24" i="392" s="1"/>
  <c r="H26" i="392" s="1"/>
  <c r="H28" i="392" s="1"/>
  <c r="H32" i="392" s="1"/>
  <c r="H34" i="392" s="1"/>
  <c r="H36" i="392" s="1"/>
  <c r="H39" i="392" s="1"/>
  <c r="H41" i="392" s="1"/>
  <c r="H43" i="392" s="1"/>
  <c r="H45" i="392" s="1"/>
  <c r="H47" i="392" s="1"/>
  <c r="G10" i="392"/>
  <c r="G14" i="392" s="1"/>
  <c r="G18" i="392" s="1"/>
  <c r="G21" i="392" s="1"/>
  <c r="G24" i="392" s="1"/>
  <c r="G26" i="392" s="1"/>
  <c r="G28" i="392" s="1"/>
  <c r="G32" i="392" s="1"/>
  <c r="G34" i="392" s="1"/>
  <c r="G36" i="392" s="1"/>
  <c r="G39" i="392" s="1"/>
  <c r="G41" i="392" s="1"/>
  <c r="G43" i="392" s="1"/>
  <c r="G45" i="392" s="1"/>
  <c r="G47" i="392" s="1"/>
  <c r="F10" i="392"/>
  <c r="F14" i="392" s="1"/>
  <c r="F18" i="392" s="1"/>
  <c r="F21" i="392" s="1"/>
  <c r="F24" i="392" s="1"/>
  <c r="F26" i="392" s="1"/>
  <c r="F28" i="392" s="1"/>
  <c r="F32" i="392" s="1"/>
  <c r="F34" i="392" s="1"/>
  <c r="F36" i="392" s="1"/>
  <c r="F39" i="392" s="1"/>
  <c r="F41" i="392" s="1"/>
  <c r="F43" i="392" s="1"/>
  <c r="F45" i="392" s="1"/>
  <c r="F47" i="392" s="1"/>
  <c r="E10" i="392"/>
  <c r="E14" i="392" s="1"/>
  <c r="E18" i="392" s="1"/>
  <c r="E21" i="392" s="1"/>
  <c r="E24" i="392" s="1"/>
  <c r="E26" i="392" s="1"/>
  <c r="E28" i="392" s="1"/>
  <c r="E32" i="392" s="1"/>
  <c r="E34" i="392" s="1"/>
  <c r="E36" i="392" s="1"/>
  <c r="E39" i="392" s="1"/>
  <c r="E41" i="392" s="1"/>
  <c r="E43" i="392" s="1"/>
  <c r="E45" i="392" s="1"/>
  <c r="E47" i="392" s="1"/>
  <c r="D10" i="392"/>
  <c r="D14" i="392" s="1"/>
  <c r="D18" i="392" s="1"/>
  <c r="D21" i="392" s="1"/>
  <c r="D24" i="392" s="1"/>
  <c r="D26" i="392" s="1"/>
  <c r="D28" i="392" s="1"/>
  <c r="D32" i="392" s="1"/>
  <c r="D34" i="392" s="1"/>
  <c r="D36" i="392" s="1"/>
  <c r="D39" i="392" s="1"/>
  <c r="D41" i="392" s="1"/>
  <c r="D43" i="392" s="1"/>
  <c r="D45" i="392" s="1"/>
  <c r="D47" i="392" s="1"/>
  <c r="C10" i="392"/>
  <c r="C14" i="392" s="1"/>
  <c r="C18" i="392" s="1"/>
  <c r="C21" i="392" s="1"/>
  <c r="C24" i="392" s="1"/>
  <c r="C26" i="392" s="1"/>
  <c r="C28" i="392" s="1"/>
  <c r="C32" i="392" s="1"/>
  <c r="C34" i="392" s="1"/>
  <c r="C36" i="392" s="1"/>
  <c r="C39" i="392" s="1"/>
  <c r="C41" i="392" s="1"/>
  <c r="C43" i="392" s="1"/>
  <c r="C45" i="392" s="1"/>
  <c r="C47" i="392" s="1"/>
  <c r="J8" i="391"/>
  <c r="J10" i="391" s="1"/>
  <c r="J18" i="391" s="1"/>
  <c r="I8" i="391"/>
  <c r="I10" i="391" s="1"/>
  <c r="I18" i="391" s="1"/>
  <c r="H8" i="391"/>
  <c r="H10" i="391" s="1"/>
  <c r="H18" i="391" s="1"/>
  <c r="G8" i="391"/>
  <c r="G10" i="391" s="1"/>
  <c r="G18" i="391" s="1"/>
  <c r="F8" i="391"/>
  <c r="F10" i="391" s="1"/>
  <c r="F18" i="391" s="1"/>
  <c r="E8" i="391"/>
  <c r="E10" i="391" s="1"/>
  <c r="E18" i="391" s="1"/>
  <c r="D8" i="391"/>
  <c r="D10" i="391" s="1"/>
  <c r="D18" i="391" s="1"/>
  <c r="C8" i="391"/>
  <c r="C10" i="391" s="1"/>
  <c r="C18" i="391" s="1"/>
  <c r="F8" i="419"/>
  <c r="F10" i="419" s="1"/>
  <c r="F12" i="419" s="1"/>
  <c r="F14" i="419" s="1"/>
  <c r="F17" i="419" s="1"/>
  <c r="E8" i="419"/>
  <c r="E10" i="419" s="1"/>
  <c r="E12" i="419" s="1"/>
  <c r="E14" i="419" s="1"/>
  <c r="E17" i="419" s="1"/>
  <c r="D8" i="419"/>
  <c r="D10" i="419" s="1"/>
  <c r="D12" i="419" s="1"/>
  <c r="D14" i="419" s="1"/>
  <c r="D17" i="419" s="1"/>
  <c r="C8" i="419"/>
  <c r="C10" i="419" s="1"/>
  <c r="C12" i="419" s="1"/>
  <c r="C14" i="419" s="1"/>
  <c r="C17" i="419" s="1"/>
  <c r="G63" i="88" l="1"/>
  <c r="AT32" i="351" l="1"/>
  <c r="AT41" i="351" s="1"/>
  <c r="AT43" i="351" s="1"/>
  <c r="AT45" i="351" s="1"/>
  <c r="AT50" i="351" s="1"/>
  <c r="AT52" i="351" s="1"/>
  <c r="AT54" i="351" s="1"/>
  <c r="AT58" i="351" s="1"/>
  <c r="AS32" i="351"/>
  <c r="AS41" i="351" s="1"/>
  <c r="AS43" i="351" s="1"/>
  <c r="AS45" i="351" s="1"/>
  <c r="AS50" i="351" s="1"/>
  <c r="AS52" i="351" s="1"/>
  <c r="AS54" i="351" s="1"/>
  <c r="AS58" i="351" s="1"/>
  <c r="AR32" i="351"/>
  <c r="AR41" i="351" s="1"/>
  <c r="AR43" i="351" s="1"/>
  <c r="AR45" i="351" s="1"/>
  <c r="AR50" i="351" s="1"/>
  <c r="AR52" i="351" s="1"/>
  <c r="AR54" i="351" s="1"/>
  <c r="AR58" i="351" s="1"/>
  <c r="X32" i="351"/>
  <c r="X41" i="351" s="1"/>
  <c r="X43" i="351" s="1"/>
  <c r="X45" i="351" s="1"/>
  <c r="X50" i="351" s="1"/>
  <c r="X52" i="351" s="1"/>
  <c r="X54" i="351" s="1"/>
  <c r="X58" i="351" s="1"/>
  <c r="W32" i="351"/>
  <c r="W41" i="351" s="1"/>
  <c r="W43" i="351" s="1"/>
  <c r="W45" i="351" s="1"/>
  <c r="W50" i="351" s="1"/>
  <c r="W52" i="351" s="1"/>
  <c r="W54" i="351" s="1"/>
  <c r="W58" i="351" s="1"/>
  <c r="W160" i="39" l="1"/>
  <c r="W164" i="39" s="1"/>
  <c r="W166" i="39" s="1"/>
  <c r="M160" i="39"/>
  <c r="M164" i="39" s="1"/>
  <c r="M166" i="39" s="1"/>
  <c r="T74" i="327"/>
  <c r="T79" i="327" s="1"/>
  <c r="T92" i="327" s="1"/>
  <c r="T96" i="327" s="1"/>
  <c r="T106" i="327" s="1"/>
  <c r="M10" i="418" l="1"/>
  <c r="M12" i="418" s="1"/>
  <c r="M27" i="418" s="1"/>
  <c r="M43" i="418" s="1"/>
  <c r="M72" i="418" s="1"/>
  <c r="M87" i="418" s="1"/>
  <c r="M99" i="418" s="1"/>
  <c r="M109" i="418" s="1"/>
  <c r="M118" i="418" s="1"/>
  <c r="M129" i="418" s="1"/>
  <c r="M132" i="418" s="1"/>
  <c r="M135" i="418" s="1"/>
  <c r="M139" i="418" s="1"/>
  <c r="M141" i="418" s="1"/>
  <c r="M143" i="418" s="1"/>
  <c r="M145" i="418" s="1"/>
  <c r="L10" i="418"/>
  <c r="L12" i="418" s="1"/>
  <c r="L27" i="418" s="1"/>
  <c r="L43" i="418" s="1"/>
  <c r="L72" i="418" s="1"/>
  <c r="L87" i="418" s="1"/>
  <c r="L99" i="418" s="1"/>
  <c r="L109" i="418" s="1"/>
  <c r="L118" i="418" s="1"/>
  <c r="L129" i="418" s="1"/>
  <c r="L132" i="418" s="1"/>
  <c r="L135" i="418" s="1"/>
  <c r="L139" i="418" s="1"/>
  <c r="L141" i="418" s="1"/>
  <c r="L143" i="418" s="1"/>
  <c r="L145" i="418" s="1"/>
  <c r="K10" i="418"/>
  <c r="K12" i="418" s="1"/>
  <c r="K27" i="418" s="1"/>
  <c r="K43" i="418" s="1"/>
  <c r="K72" i="418" s="1"/>
  <c r="K87" i="418" s="1"/>
  <c r="K99" i="418" s="1"/>
  <c r="K109" i="418" s="1"/>
  <c r="K118" i="418" s="1"/>
  <c r="K129" i="418" s="1"/>
  <c r="K132" i="418" s="1"/>
  <c r="K135" i="418" s="1"/>
  <c r="K139" i="418" s="1"/>
  <c r="K141" i="418" s="1"/>
  <c r="K143" i="418" s="1"/>
  <c r="K145" i="418" s="1"/>
  <c r="J10" i="418"/>
  <c r="J12" i="418" s="1"/>
  <c r="J27" i="418" s="1"/>
  <c r="J43" i="418" s="1"/>
  <c r="J72" i="418" s="1"/>
  <c r="J87" i="418" s="1"/>
  <c r="J99" i="418" s="1"/>
  <c r="J109" i="418" s="1"/>
  <c r="J118" i="418" s="1"/>
  <c r="J129" i="418" s="1"/>
  <c r="J132" i="418" s="1"/>
  <c r="J135" i="418" s="1"/>
  <c r="J139" i="418" s="1"/>
  <c r="J141" i="418" s="1"/>
  <c r="J143" i="418" s="1"/>
  <c r="J145" i="418" s="1"/>
  <c r="I10" i="418"/>
  <c r="I12" i="418" s="1"/>
  <c r="I27" i="418" s="1"/>
  <c r="I43" i="418" s="1"/>
  <c r="I72" i="418" s="1"/>
  <c r="I87" i="418" s="1"/>
  <c r="I99" i="418" s="1"/>
  <c r="I109" i="418" s="1"/>
  <c r="I118" i="418" s="1"/>
  <c r="I129" i="418" s="1"/>
  <c r="I132" i="418" s="1"/>
  <c r="I135" i="418" s="1"/>
  <c r="I139" i="418" s="1"/>
  <c r="I141" i="418" s="1"/>
  <c r="I143" i="418" s="1"/>
  <c r="I145" i="418" s="1"/>
  <c r="H10" i="418"/>
  <c r="H12" i="418" s="1"/>
  <c r="H27" i="418" s="1"/>
  <c r="H43" i="418" s="1"/>
  <c r="H72" i="418" s="1"/>
  <c r="H87" i="418" s="1"/>
  <c r="H99" i="418" s="1"/>
  <c r="H109" i="418" s="1"/>
  <c r="H118" i="418" s="1"/>
  <c r="H129" i="418" s="1"/>
  <c r="H132" i="418" s="1"/>
  <c r="H135" i="418" s="1"/>
  <c r="H139" i="418" s="1"/>
  <c r="H141" i="418" s="1"/>
  <c r="H143" i="418" s="1"/>
  <c r="H145" i="418" s="1"/>
  <c r="G10" i="418"/>
  <c r="G12" i="418" s="1"/>
  <c r="G27" i="418" s="1"/>
  <c r="G43" i="418" s="1"/>
  <c r="G72" i="418" s="1"/>
  <c r="G87" i="418" s="1"/>
  <c r="G99" i="418" s="1"/>
  <c r="G109" i="418" s="1"/>
  <c r="G118" i="418" s="1"/>
  <c r="G129" i="418" s="1"/>
  <c r="G132" i="418" s="1"/>
  <c r="G135" i="418" s="1"/>
  <c r="G139" i="418" s="1"/>
  <c r="G141" i="418" s="1"/>
  <c r="G143" i="418" s="1"/>
  <c r="G145" i="418" s="1"/>
  <c r="F10" i="418"/>
  <c r="F12" i="418" s="1"/>
  <c r="F27" i="418" s="1"/>
  <c r="F43" i="418" s="1"/>
  <c r="F72" i="418" s="1"/>
  <c r="F87" i="418" s="1"/>
  <c r="F99" i="418" s="1"/>
  <c r="F109" i="418" s="1"/>
  <c r="F118" i="418" s="1"/>
  <c r="F129" i="418" s="1"/>
  <c r="F132" i="418" s="1"/>
  <c r="F135" i="418" s="1"/>
  <c r="F139" i="418" s="1"/>
  <c r="F141" i="418" s="1"/>
  <c r="F143" i="418" s="1"/>
  <c r="F145" i="418" s="1"/>
  <c r="E10" i="418"/>
  <c r="E12" i="418" s="1"/>
  <c r="E27" i="418" s="1"/>
  <c r="E43" i="418" s="1"/>
  <c r="E72" i="418" s="1"/>
  <c r="E87" i="418" s="1"/>
  <c r="E99" i="418" s="1"/>
  <c r="E109" i="418" s="1"/>
  <c r="E118" i="418" s="1"/>
  <c r="E129" i="418" s="1"/>
  <c r="E132" i="418" s="1"/>
  <c r="E135" i="418" s="1"/>
  <c r="E139" i="418" s="1"/>
  <c r="E141" i="418" s="1"/>
  <c r="E143" i="418" s="1"/>
  <c r="E145" i="418" s="1"/>
  <c r="D10" i="418"/>
  <c r="D12" i="418" s="1"/>
  <c r="D27" i="418" s="1"/>
  <c r="D43" i="418" s="1"/>
  <c r="D72" i="418" s="1"/>
  <c r="D87" i="418" s="1"/>
  <c r="D99" i="418" s="1"/>
  <c r="D109" i="418" s="1"/>
  <c r="D118" i="418" s="1"/>
  <c r="D129" i="418" s="1"/>
  <c r="D132" i="418" s="1"/>
  <c r="D135" i="418" s="1"/>
  <c r="D139" i="418" s="1"/>
  <c r="D141" i="418" s="1"/>
  <c r="D143" i="418" s="1"/>
  <c r="D145" i="418" s="1"/>
  <c r="C10" i="418"/>
  <c r="C12" i="418" s="1"/>
  <c r="C27" i="418" s="1"/>
  <c r="C43" i="418" s="1"/>
  <c r="C72" i="418" s="1"/>
  <c r="C87" i="418" s="1"/>
  <c r="C99" i="418" s="1"/>
  <c r="C109" i="418" s="1"/>
  <c r="C118" i="418" s="1"/>
  <c r="C129" i="418" s="1"/>
  <c r="C132" i="418" s="1"/>
  <c r="C135" i="418" s="1"/>
  <c r="C139" i="418" s="1"/>
  <c r="C141" i="418" s="1"/>
  <c r="C143" i="418" s="1"/>
  <c r="C145" i="418" s="1"/>
  <c r="O20" i="365"/>
  <c r="O22" i="365" s="1"/>
  <c r="O24" i="365" s="1"/>
  <c r="N20" i="365"/>
  <c r="N22" i="365" s="1"/>
  <c r="N24" i="365" s="1"/>
  <c r="C21" i="427"/>
  <c r="G11" i="380" l="1"/>
  <c r="F11" i="380"/>
  <c r="E11" i="380"/>
  <c r="D11" i="380"/>
  <c r="C11" i="380"/>
  <c r="N24" i="272" l="1"/>
  <c r="N28" i="272" s="1"/>
  <c r="N30" i="272" s="1"/>
  <c r="N37" i="272" s="1"/>
  <c r="N39" i="272" s="1"/>
  <c r="M24" i="272"/>
  <c r="M28" i="272" s="1"/>
  <c r="M30" i="272" s="1"/>
  <c r="M37" i="272" s="1"/>
  <c r="M39" i="272" s="1"/>
  <c r="L24" i="272"/>
  <c r="L28" i="272" s="1"/>
  <c r="L30" i="272" s="1"/>
  <c r="L37" i="272" s="1"/>
  <c r="L39" i="272" s="1"/>
  <c r="C56" i="265" l="1"/>
  <c r="C72" i="265" s="1"/>
  <c r="C76" i="265" s="1"/>
  <c r="C95" i="265" s="1"/>
  <c r="C106" i="265" s="1"/>
  <c r="C108" i="265" s="1"/>
  <c r="C114" i="265" s="1"/>
  <c r="C116" i="265" s="1"/>
  <c r="C121" i="265" s="1"/>
  <c r="C127" i="265" s="1"/>
  <c r="C129" i="265" s="1"/>
  <c r="C131" i="265" s="1"/>
  <c r="C134" i="265" s="1"/>
  <c r="C136" i="265" s="1"/>
  <c r="C138" i="265" s="1"/>
  <c r="C140" i="265" s="1"/>
  <c r="AJ50" i="265"/>
  <c r="AJ56" i="265" s="1"/>
  <c r="AJ72" i="265" s="1"/>
  <c r="AJ76" i="265" s="1"/>
  <c r="AJ95" i="265" s="1"/>
  <c r="AJ106" i="265" s="1"/>
  <c r="AJ108" i="265" s="1"/>
  <c r="AJ114" i="265" s="1"/>
  <c r="AJ116" i="265" s="1"/>
  <c r="AJ121" i="265" s="1"/>
  <c r="AJ127" i="265" s="1"/>
  <c r="AJ129" i="265" s="1"/>
  <c r="AJ131" i="265" s="1"/>
  <c r="AJ134" i="265" s="1"/>
  <c r="AJ136" i="265" s="1"/>
  <c r="AJ138" i="265" s="1"/>
  <c r="AJ140" i="265" s="1"/>
  <c r="K56" i="99" l="1"/>
  <c r="K58" i="99" s="1"/>
  <c r="K60" i="99" s="1"/>
  <c r="K67" i="99" s="1"/>
  <c r="K71" i="99" s="1"/>
  <c r="K78" i="99" s="1"/>
  <c r="H59" i="410" l="1"/>
  <c r="G59" i="410"/>
  <c r="D59" i="410"/>
  <c r="H10" i="410"/>
  <c r="H16" i="410" s="1"/>
  <c r="H18" i="410" s="1"/>
  <c r="H20" i="410" s="1"/>
  <c r="H22" i="410" s="1"/>
  <c r="H28" i="410" s="1"/>
  <c r="H32" i="410" s="1"/>
  <c r="H38" i="410" s="1"/>
  <c r="H40" i="410" s="1"/>
  <c r="H42" i="410" s="1"/>
  <c r="H44" i="410" s="1"/>
  <c r="H46" i="410" s="1"/>
  <c r="H48" i="410" s="1"/>
  <c r="H50" i="410" s="1"/>
  <c r="H52" i="410" s="1"/>
  <c r="G10" i="410"/>
  <c r="G16" i="410" s="1"/>
  <c r="G18" i="410" s="1"/>
  <c r="G20" i="410" s="1"/>
  <c r="G22" i="410" s="1"/>
  <c r="G28" i="410" s="1"/>
  <c r="G32" i="410" s="1"/>
  <c r="G38" i="410" s="1"/>
  <c r="G40" i="410" s="1"/>
  <c r="G42" i="410" s="1"/>
  <c r="G44" i="410" s="1"/>
  <c r="G46" i="410" s="1"/>
  <c r="G48" i="410" s="1"/>
  <c r="G50" i="410" s="1"/>
  <c r="G52" i="410" s="1"/>
  <c r="F10" i="410"/>
  <c r="F16" i="410" s="1"/>
  <c r="F18" i="410" s="1"/>
  <c r="F20" i="410" s="1"/>
  <c r="F22" i="410" s="1"/>
  <c r="F28" i="410" s="1"/>
  <c r="F32" i="410" s="1"/>
  <c r="F38" i="410" s="1"/>
  <c r="F40" i="410" s="1"/>
  <c r="F42" i="410" s="1"/>
  <c r="F44" i="410" s="1"/>
  <c r="F46" i="410" s="1"/>
  <c r="F48" i="410" s="1"/>
  <c r="F50" i="410" s="1"/>
  <c r="F52" i="410" s="1"/>
  <c r="E10" i="410"/>
  <c r="E16" i="410" s="1"/>
  <c r="E18" i="410" s="1"/>
  <c r="E20" i="410" s="1"/>
  <c r="E22" i="410" s="1"/>
  <c r="E28" i="410" s="1"/>
  <c r="E32" i="410" s="1"/>
  <c r="E38" i="410" s="1"/>
  <c r="E40" i="410" s="1"/>
  <c r="E42" i="410" s="1"/>
  <c r="E44" i="410" s="1"/>
  <c r="E46" i="410" s="1"/>
  <c r="E48" i="410" s="1"/>
  <c r="E50" i="410" s="1"/>
  <c r="E52" i="410" s="1"/>
  <c r="C10" i="410"/>
  <c r="D10" i="410"/>
  <c r="D16" i="410" s="1"/>
  <c r="D18" i="410" s="1"/>
  <c r="D20" i="410" s="1"/>
  <c r="D22" i="410" s="1"/>
  <c r="D28" i="410" s="1"/>
  <c r="D32" i="410" s="1"/>
  <c r="D38" i="410" s="1"/>
  <c r="D40" i="410" s="1"/>
  <c r="D42" i="410" s="1"/>
  <c r="D44" i="410" s="1"/>
  <c r="D46" i="410" s="1"/>
  <c r="D48" i="410" s="1"/>
  <c r="D50" i="410" s="1"/>
  <c r="D52" i="410" s="1"/>
  <c r="D58" i="410" s="1"/>
  <c r="E33" i="407"/>
  <c r="D33" i="407"/>
  <c r="C33" i="407"/>
  <c r="E10" i="407"/>
  <c r="E12" i="407" s="1"/>
  <c r="E14" i="407" s="1"/>
  <c r="E16" i="407" s="1"/>
  <c r="E18" i="407" s="1"/>
  <c r="E22" i="407" s="1"/>
  <c r="E25" i="407" s="1"/>
  <c r="E29" i="407" s="1"/>
  <c r="D10" i="407"/>
  <c r="D12" i="407" s="1"/>
  <c r="D14" i="407" s="1"/>
  <c r="D16" i="407" s="1"/>
  <c r="D18" i="407" s="1"/>
  <c r="D22" i="407" s="1"/>
  <c r="D25" i="407" s="1"/>
  <c r="D29" i="407" s="1"/>
  <c r="C10" i="407"/>
  <c r="C12" i="407" s="1"/>
  <c r="C14" i="407" s="1"/>
  <c r="C16" i="407" s="1"/>
  <c r="C18" i="407" s="1"/>
  <c r="C22" i="407" s="1"/>
  <c r="C25" i="407" s="1"/>
  <c r="C29" i="407" s="1"/>
  <c r="E59" i="410" l="1"/>
  <c r="F59" i="410"/>
  <c r="C59" i="410"/>
  <c r="C16" i="410"/>
  <c r="C18" i="410" s="1"/>
  <c r="C20" i="410" s="1"/>
  <c r="C22" i="410" s="1"/>
  <c r="C28" i="410" s="1"/>
  <c r="C32" i="410" s="1"/>
  <c r="C38" i="410" s="1"/>
  <c r="C40" i="410" s="1"/>
  <c r="C42" i="410" s="1"/>
  <c r="C44" i="410" s="1"/>
  <c r="C46" i="410" s="1"/>
  <c r="C48" i="410" s="1"/>
  <c r="C50" i="410" s="1"/>
  <c r="C52" i="410" s="1"/>
  <c r="E17" i="399" l="1"/>
  <c r="E19" i="399" s="1"/>
  <c r="E21" i="399" s="1"/>
  <c r="E25" i="399" s="1"/>
  <c r="E28" i="399" s="1"/>
  <c r="E30" i="399" s="1"/>
  <c r="E32" i="399" s="1"/>
  <c r="E35" i="399" s="1"/>
  <c r="E41" i="399" s="1"/>
  <c r="E44" i="399" s="1"/>
  <c r="E46" i="399" s="1"/>
  <c r="E49" i="399" s="1"/>
  <c r="E54" i="399" s="1"/>
  <c r="E57" i="399" s="1"/>
  <c r="E59" i="399" s="1"/>
  <c r="E61" i="399" s="1"/>
  <c r="E63" i="399" s="1"/>
  <c r="D17" i="399"/>
  <c r="D19" i="399" s="1"/>
  <c r="D21" i="399" s="1"/>
  <c r="D25" i="399" s="1"/>
  <c r="D28" i="399" s="1"/>
  <c r="D30" i="399" s="1"/>
  <c r="D32" i="399" s="1"/>
  <c r="D35" i="399" s="1"/>
  <c r="D41" i="399" s="1"/>
  <c r="D44" i="399" s="1"/>
  <c r="D46" i="399" s="1"/>
  <c r="D49" i="399" s="1"/>
  <c r="D54" i="399" s="1"/>
  <c r="D57" i="399" s="1"/>
  <c r="D59" i="399" s="1"/>
  <c r="D61" i="399" s="1"/>
  <c r="D63" i="399" s="1"/>
  <c r="C9" i="399"/>
  <c r="C17" i="399" s="1"/>
  <c r="C19" i="399" s="1"/>
  <c r="C21" i="399" s="1"/>
  <c r="C25" i="399" s="1"/>
  <c r="C28" i="399" s="1"/>
  <c r="C30" i="399" s="1"/>
  <c r="C32" i="399" s="1"/>
  <c r="C35" i="399" s="1"/>
  <c r="C41" i="399" s="1"/>
  <c r="C44" i="399" s="1"/>
  <c r="C46" i="399" s="1"/>
  <c r="C49" i="399" s="1"/>
  <c r="C54" i="399" s="1"/>
  <c r="C57" i="399" s="1"/>
  <c r="C59" i="399" s="1"/>
  <c r="C61" i="399" s="1"/>
  <c r="C63" i="399" s="1"/>
  <c r="K21" i="289"/>
  <c r="K33" i="289" s="1"/>
  <c r="K50" i="289" s="1"/>
  <c r="K57" i="289" s="1"/>
  <c r="K77" i="289" s="1"/>
  <c r="K85" i="289" s="1"/>
  <c r="K94" i="289" s="1"/>
  <c r="K111" i="289" s="1"/>
  <c r="K119" i="289" s="1"/>
  <c r="K124" i="289" s="1"/>
  <c r="K129" i="289" s="1"/>
  <c r="K133" i="289" s="1"/>
  <c r="K136" i="289" s="1"/>
  <c r="K146" i="289" s="1"/>
  <c r="K153" i="289" s="1"/>
  <c r="K155" i="289" s="1"/>
  <c r="K166" i="289" s="1"/>
  <c r="K172" i="289" s="1"/>
  <c r="N101" i="157"/>
  <c r="N111" i="157" s="1"/>
  <c r="N115" i="157" s="1"/>
  <c r="N117" i="157" s="1"/>
  <c r="N121" i="157" s="1"/>
  <c r="N124" i="157" s="1"/>
  <c r="N127" i="157" s="1"/>
  <c r="N129" i="157" s="1"/>
  <c r="N131" i="157" s="1"/>
  <c r="N133" i="157" s="1"/>
  <c r="N135" i="157" s="1"/>
  <c r="N137" i="157" s="1"/>
  <c r="N139" i="157" s="1"/>
  <c r="J21" i="247" l="1"/>
  <c r="I21" i="247"/>
  <c r="H21" i="247"/>
  <c r="G21" i="247"/>
  <c r="F21" i="247"/>
  <c r="E21" i="247"/>
  <c r="D21" i="247"/>
  <c r="C21" i="247"/>
  <c r="H28" i="249" l="1"/>
  <c r="T110" i="411" l="1"/>
  <c r="S110" i="411"/>
  <c r="R110" i="411"/>
  <c r="Q110" i="411"/>
  <c r="P110" i="411"/>
  <c r="O110" i="411"/>
  <c r="N110" i="411"/>
  <c r="L110" i="411"/>
  <c r="K110" i="411"/>
  <c r="J110" i="411"/>
  <c r="I110" i="411"/>
  <c r="H110" i="411"/>
  <c r="G110" i="411"/>
  <c r="C10" i="417" l="1"/>
  <c r="C12" i="417" s="1"/>
  <c r="C14" i="417" s="1"/>
  <c r="C16" i="417" s="1"/>
  <c r="C8" i="417"/>
  <c r="F9" i="390" l="1"/>
  <c r="F12" i="390" s="1"/>
  <c r="F14" i="390" s="1"/>
  <c r="F16" i="390" s="1"/>
  <c r="E9" i="390"/>
  <c r="E12" i="390" s="1"/>
  <c r="E14" i="390" s="1"/>
  <c r="E16" i="390" s="1"/>
  <c r="D9" i="390"/>
  <c r="D12" i="390" s="1"/>
  <c r="D14" i="390" s="1"/>
  <c r="D16" i="390" s="1"/>
  <c r="C9" i="390"/>
  <c r="C12" i="390" s="1"/>
  <c r="C14" i="390" s="1"/>
  <c r="C16" i="390" s="1"/>
  <c r="C20" i="416" l="1"/>
  <c r="G22" i="415" l="1"/>
  <c r="F22" i="415"/>
  <c r="E22" i="415"/>
  <c r="D22" i="415"/>
  <c r="C22" i="415"/>
  <c r="L28" i="413" l="1"/>
  <c r="E35" i="360"/>
  <c r="D35" i="360"/>
  <c r="F10" i="373" l="1"/>
  <c r="F12" i="373" s="1"/>
  <c r="F14" i="373" s="1"/>
  <c r="F16" i="373" s="1"/>
  <c r="F18" i="373" s="1"/>
  <c r="F20" i="373" s="1"/>
  <c r="F23" i="373" s="1"/>
  <c r="F33" i="373" s="1"/>
  <c r="F36" i="373" s="1"/>
  <c r="F43" i="373" s="1"/>
  <c r="F48" i="373" s="1"/>
  <c r="F50" i="373" s="1"/>
  <c r="F53" i="373" s="1"/>
  <c r="F59" i="373" s="1"/>
  <c r="F63" i="373" s="1"/>
  <c r="F65" i="373" s="1"/>
  <c r="E10" i="373"/>
  <c r="E12" i="373" s="1"/>
  <c r="E14" i="373" s="1"/>
  <c r="E16" i="373" s="1"/>
  <c r="E18" i="373" s="1"/>
  <c r="E20" i="373" s="1"/>
  <c r="E23" i="373" s="1"/>
  <c r="E33" i="373" s="1"/>
  <c r="E36" i="373" s="1"/>
  <c r="E43" i="373" s="1"/>
  <c r="E48" i="373" s="1"/>
  <c r="E50" i="373" s="1"/>
  <c r="E53" i="373" s="1"/>
  <c r="E59" i="373" s="1"/>
  <c r="E63" i="373" s="1"/>
  <c r="E65" i="373" s="1"/>
  <c r="D10" i="373"/>
  <c r="D12" i="373" s="1"/>
  <c r="D14" i="373" s="1"/>
  <c r="D16" i="373" s="1"/>
  <c r="D18" i="373" s="1"/>
  <c r="D20" i="373" s="1"/>
  <c r="D23" i="373" s="1"/>
  <c r="D33" i="373" s="1"/>
  <c r="D36" i="373" s="1"/>
  <c r="D43" i="373" s="1"/>
  <c r="D48" i="373" s="1"/>
  <c r="D50" i="373" s="1"/>
  <c r="D53" i="373" s="1"/>
  <c r="D59" i="373" s="1"/>
  <c r="D63" i="373" s="1"/>
  <c r="D65" i="373" s="1"/>
  <c r="C10" i="373"/>
  <c r="C12" i="373" s="1"/>
  <c r="C14" i="373" s="1"/>
  <c r="C16" i="373" s="1"/>
  <c r="C18" i="373" s="1"/>
  <c r="C20" i="373" s="1"/>
  <c r="C23" i="373" s="1"/>
  <c r="C33" i="373" s="1"/>
  <c r="C36" i="373" s="1"/>
  <c r="C43" i="373" s="1"/>
  <c r="C48" i="373" s="1"/>
  <c r="C50" i="373" s="1"/>
  <c r="C53" i="373" s="1"/>
  <c r="C59" i="373" s="1"/>
  <c r="C63" i="373" s="1"/>
  <c r="C65" i="373" s="1"/>
  <c r="Q9" i="404" l="1"/>
  <c r="Q11" i="404" s="1"/>
  <c r="P9" i="404"/>
  <c r="P11" i="404" s="1"/>
  <c r="P14" i="404" s="1"/>
  <c r="O9" i="404"/>
  <c r="O11" i="404" s="1"/>
  <c r="O14" i="404" s="1"/>
  <c r="N9" i="404"/>
  <c r="N11" i="404" s="1"/>
  <c r="N14" i="404" s="1"/>
  <c r="M9" i="404"/>
  <c r="M11" i="404" s="1"/>
  <c r="M14" i="404" s="1"/>
  <c r="L9" i="404"/>
  <c r="L11" i="404" s="1"/>
  <c r="L14" i="404" s="1"/>
  <c r="K9" i="404"/>
  <c r="K11" i="404" s="1"/>
  <c r="K14" i="404" s="1"/>
  <c r="J9" i="404"/>
  <c r="J11" i="404" s="1"/>
  <c r="J14" i="404" s="1"/>
  <c r="I9" i="404"/>
  <c r="I11" i="404" s="1"/>
  <c r="I14" i="404" s="1"/>
  <c r="H9" i="404"/>
  <c r="H11" i="404" s="1"/>
  <c r="H14" i="404" s="1"/>
  <c r="G9" i="404"/>
  <c r="G11" i="404" s="1"/>
  <c r="G14" i="404" s="1"/>
  <c r="F9" i="404"/>
  <c r="F11" i="404" s="1"/>
  <c r="F14" i="404" s="1"/>
  <c r="E9" i="404"/>
  <c r="E11" i="404" s="1"/>
  <c r="E14" i="404" s="1"/>
  <c r="D9" i="404"/>
  <c r="D11" i="404" s="1"/>
  <c r="D14" i="404" s="1"/>
  <c r="C9" i="404"/>
  <c r="C11" i="404" s="1"/>
  <c r="C14" i="404" s="1"/>
  <c r="N9" i="394"/>
  <c r="N11" i="394" s="1"/>
  <c r="N13" i="394" s="1"/>
  <c r="M9" i="394"/>
  <c r="M11" i="394" s="1"/>
  <c r="M13" i="394" s="1"/>
  <c r="L9" i="394"/>
  <c r="L11" i="394" s="1"/>
  <c r="L13" i="394" s="1"/>
  <c r="K9" i="394"/>
  <c r="K11" i="394" s="1"/>
  <c r="K13" i="394" s="1"/>
  <c r="J9" i="394"/>
  <c r="J11" i="394" s="1"/>
  <c r="J13" i="394" s="1"/>
  <c r="I9" i="394"/>
  <c r="I11" i="394" s="1"/>
  <c r="I13" i="394" s="1"/>
  <c r="H9" i="394"/>
  <c r="H11" i="394" s="1"/>
  <c r="H13" i="394" s="1"/>
  <c r="G9" i="394"/>
  <c r="G11" i="394" s="1"/>
  <c r="G13" i="394" s="1"/>
  <c r="F9" i="394"/>
  <c r="F11" i="394" s="1"/>
  <c r="F13" i="394" s="1"/>
  <c r="E9" i="394"/>
  <c r="E11" i="394" s="1"/>
  <c r="E13" i="394" s="1"/>
  <c r="D9" i="394"/>
  <c r="D11" i="394" s="1"/>
  <c r="D13" i="394" s="1"/>
  <c r="C9" i="394"/>
  <c r="C11" i="394" s="1"/>
  <c r="C13" i="394" s="1"/>
  <c r="L21" i="337" l="1"/>
  <c r="H31" i="366" l="1"/>
  <c r="G31" i="366"/>
  <c r="F31" i="366"/>
  <c r="E31" i="366"/>
  <c r="D31" i="366"/>
  <c r="C31" i="366"/>
  <c r="H11" i="366"/>
  <c r="H13" i="366" s="1"/>
  <c r="H15" i="366" s="1"/>
  <c r="H17" i="366" s="1"/>
  <c r="H19" i="366" s="1"/>
  <c r="H21" i="366" s="1"/>
  <c r="H23" i="366" s="1"/>
  <c r="H25" i="366" s="1"/>
  <c r="H27" i="366" s="1"/>
  <c r="G11" i="366"/>
  <c r="G13" i="366" s="1"/>
  <c r="G15" i="366" s="1"/>
  <c r="G17" i="366" s="1"/>
  <c r="G19" i="366" s="1"/>
  <c r="G21" i="366" s="1"/>
  <c r="G23" i="366" s="1"/>
  <c r="G25" i="366" s="1"/>
  <c r="G27" i="366" s="1"/>
  <c r="F11" i="366"/>
  <c r="F13" i="366" s="1"/>
  <c r="F15" i="366" s="1"/>
  <c r="F17" i="366" s="1"/>
  <c r="F19" i="366" s="1"/>
  <c r="F21" i="366" s="1"/>
  <c r="F23" i="366" s="1"/>
  <c r="F25" i="366" s="1"/>
  <c r="F27" i="366" s="1"/>
  <c r="E11" i="366"/>
  <c r="E13" i="366" s="1"/>
  <c r="E15" i="366" s="1"/>
  <c r="E17" i="366" s="1"/>
  <c r="E19" i="366" s="1"/>
  <c r="E21" i="366" s="1"/>
  <c r="E23" i="366" s="1"/>
  <c r="E25" i="366" s="1"/>
  <c r="E27" i="366" s="1"/>
  <c r="D11" i="366"/>
  <c r="D13" i="366" s="1"/>
  <c r="D15" i="366" s="1"/>
  <c r="D17" i="366" s="1"/>
  <c r="D19" i="366" s="1"/>
  <c r="D21" i="366" s="1"/>
  <c r="D23" i="366" s="1"/>
  <c r="D25" i="366" s="1"/>
  <c r="D27" i="366" s="1"/>
  <c r="C11" i="366"/>
  <c r="C13" i="366" s="1"/>
  <c r="C15" i="366" s="1"/>
  <c r="C17" i="366" s="1"/>
  <c r="C19" i="366" s="1"/>
  <c r="C21" i="366" s="1"/>
  <c r="C23" i="366" s="1"/>
  <c r="C25" i="366" s="1"/>
  <c r="C27" i="366" s="1"/>
  <c r="C33" i="381"/>
  <c r="C10" i="381"/>
  <c r="C12" i="381" s="1"/>
  <c r="C14" i="381" s="1"/>
  <c r="C16" i="381" s="1"/>
  <c r="C18" i="381" s="1"/>
  <c r="C20" i="381" s="1"/>
  <c r="C22" i="381" s="1"/>
  <c r="C24" i="381" s="1"/>
  <c r="C26" i="381" s="1"/>
  <c r="C28" i="381" s="1"/>
  <c r="H35" i="360"/>
  <c r="G35" i="360"/>
  <c r="F35" i="360"/>
  <c r="C35" i="360"/>
  <c r="H10" i="360"/>
  <c r="H12" i="360" s="1"/>
  <c r="H14" i="360" s="1"/>
  <c r="H16" i="360" s="1"/>
  <c r="H18" i="360" s="1"/>
  <c r="H20" i="360" s="1"/>
  <c r="H22" i="360" s="1"/>
  <c r="H24" i="360" s="1"/>
  <c r="H26" i="360" s="1"/>
  <c r="H28" i="360" s="1"/>
  <c r="H30" i="360" s="1"/>
  <c r="G10" i="360"/>
  <c r="G12" i="360" s="1"/>
  <c r="G14" i="360" s="1"/>
  <c r="G16" i="360" s="1"/>
  <c r="G18" i="360" s="1"/>
  <c r="G20" i="360" s="1"/>
  <c r="G22" i="360" s="1"/>
  <c r="G24" i="360" s="1"/>
  <c r="G26" i="360" s="1"/>
  <c r="G28" i="360" s="1"/>
  <c r="G30" i="360" s="1"/>
  <c r="F10" i="360"/>
  <c r="F12" i="360" s="1"/>
  <c r="F14" i="360" s="1"/>
  <c r="F16" i="360" s="1"/>
  <c r="F18" i="360" s="1"/>
  <c r="F20" i="360" s="1"/>
  <c r="F22" i="360" s="1"/>
  <c r="F24" i="360" s="1"/>
  <c r="F26" i="360" s="1"/>
  <c r="F28" i="360" s="1"/>
  <c r="F30" i="360" s="1"/>
  <c r="C10" i="360"/>
  <c r="C12" i="360" s="1"/>
  <c r="C14" i="360" s="1"/>
  <c r="C16" i="360" s="1"/>
  <c r="C18" i="360" s="1"/>
  <c r="C20" i="360" s="1"/>
  <c r="C22" i="360" s="1"/>
  <c r="C24" i="360" s="1"/>
  <c r="C26" i="360" s="1"/>
  <c r="C28" i="360" s="1"/>
  <c r="C30" i="360" s="1"/>
  <c r="E11" i="376" l="1"/>
  <c r="E13" i="376" s="1"/>
  <c r="E15" i="376" s="1"/>
  <c r="E17" i="376" s="1"/>
  <c r="E19" i="376" s="1"/>
  <c r="E21" i="376" s="1"/>
  <c r="E24" i="376" s="1"/>
  <c r="E26" i="376" s="1"/>
  <c r="E28" i="376" s="1"/>
  <c r="E30" i="376" s="1"/>
  <c r="E32" i="376" s="1"/>
  <c r="E34" i="376" s="1"/>
  <c r="E36" i="376" s="1"/>
  <c r="E38" i="376" s="1"/>
  <c r="E40" i="376" s="1"/>
  <c r="E42" i="376" s="1"/>
  <c r="D11" i="376"/>
  <c r="D13" i="376" s="1"/>
  <c r="D15" i="376" s="1"/>
  <c r="D17" i="376" s="1"/>
  <c r="D19" i="376" s="1"/>
  <c r="D21" i="376" s="1"/>
  <c r="D24" i="376" s="1"/>
  <c r="D26" i="376" s="1"/>
  <c r="D28" i="376" s="1"/>
  <c r="D30" i="376" s="1"/>
  <c r="D32" i="376" s="1"/>
  <c r="D34" i="376" s="1"/>
  <c r="D36" i="376" s="1"/>
  <c r="D38" i="376" s="1"/>
  <c r="D40" i="376" s="1"/>
  <c r="D42" i="376" s="1"/>
  <c r="Q36" i="224" l="1"/>
  <c r="J73" i="152" l="1"/>
  <c r="J76" i="152" s="1"/>
  <c r="D15" i="328" l="1"/>
  <c r="X33" i="288" l="1"/>
  <c r="X36" i="288" s="1"/>
  <c r="X47" i="288" s="1"/>
  <c r="X66" i="288" s="1"/>
  <c r="X68" i="288" s="1"/>
  <c r="X75" i="288" s="1"/>
  <c r="X93" i="288" s="1"/>
  <c r="X99" i="288" s="1"/>
  <c r="X108" i="288" s="1"/>
  <c r="X116" i="288" s="1"/>
  <c r="X133" i="288" s="1"/>
  <c r="X145" i="288" s="1"/>
  <c r="X150" i="288" s="1"/>
  <c r="X154" i="288" s="1"/>
  <c r="X158" i="288" s="1"/>
  <c r="X163" i="288" s="1"/>
  <c r="O33" i="288"/>
  <c r="O36" i="288" s="1"/>
  <c r="O47" i="288" s="1"/>
  <c r="O66" i="288" s="1"/>
  <c r="O68" i="288" s="1"/>
  <c r="O75" i="288" s="1"/>
  <c r="O93" i="288" s="1"/>
  <c r="O99" i="288" s="1"/>
  <c r="O108" i="288" s="1"/>
  <c r="O116" i="288" s="1"/>
  <c r="O133" i="288" s="1"/>
  <c r="O145" i="288" s="1"/>
  <c r="O150" i="288" s="1"/>
  <c r="O154" i="288" s="1"/>
  <c r="O158" i="288" s="1"/>
  <c r="O163" i="288" s="1"/>
  <c r="N33" i="288"/>
  <c r="N36" i="288" s="1"/>
  <c r="N47" i="288" s="1"/>
  <c r="N66" i="288" s="1"/>
  <c r="N68" i="288" s="1"/>
  <c r="N75" i="288" s="1"/>
  <c r="N93" i="288" s="1"/>
  <c r="N99" i="288" s="1"/>
  <c r="N108" i="288" s="1"/>
  <c r="N116" i="288" s="1"/>
  <c r="N133" i="288" s="1"/>
  <c r="N145" i="288" s="1"/>
  <c r="N150" i="288" s="1"/>
  <c r="N154" i="288" s="1"/>
  <c r="N158" i="288" s="1"/>
  <c r="N163" i="288" s="1"/>
  <c r="M33" i="288"/>
  <c r="M36" i="288" s="1"/>
  <c r="M47" i="288" s="1"/>
  <c r="M66" i="288" s="1"/>
  <c r="M68" i="288" s="1"/>
  <c r="M75" i="288" s="1"/>
  <c r="M93" i="288" s="1"/>
  <c r="M99" i="288" s="1"/>
  <c r="M108" i="288" s="1"/>
  <c r="M116" i="288" s="1"/>
  <c r="M133" i="288" s="1"/>
  <c r="M145" i="288" s="1"/>
  <c r="M150" i="288" s="1"/>
  <c r="M154" i="288" s="1"/>
  <c r="M158" i="288" s="1"/>
  <c r="M163" i="288" s="1"/>
  <c r="L33" i="288"/>
  <c r="L36" i="288" s="1"/>
  <c r="L47" i="288" s="1"/>
  <c r="L66" i="288" s="1"/>
  <c r="L68" i="288" s="1"/>
  <c r="L75" i="288" s="1"/>
  <c r="L93" i="288" s="1"/>
  <c r="L99" i="288" s="1"/>
  <c r="L108" i="288" s="1"/>
  <c r="L116" i="288" s="1"/>
  <c r="L133" i="288" s="1"/>
  <c r="L145" i="288" s="1"/>
  <c r="L150" i="288" s="1"/>
  <c r="L154" i="288" s="1"/>
  <c r="L158" i="288" s="1"/>
  <c r="L163" i="288" s="1"/>
  <c r="K33" i="288"/>
  <c r="K36" i="288" s="1"/>
  <c r="K47" i="288" s="1"/>
  <c r="K66" i="288" s="1"/>
  <c r="K68" i="288" s="1"/>
  <c r="K75" i="288" s="1"/>
  <c r="K93" i="288" s="1"/>
  <c r="K99" i="288" s="1"/>
  <c r="K108" i="288" s="1"/>
  <c r="K116" i="288" s="1"/>
  <c r="K133" i="288" s="1"/>
  <c r="K145" i="288" s="1"/>
  <c r="K150" i="288" s="1"/>
  <c r="K154" i="288" s="1"/>
  <c r="K158" i="288" s="1"/>
  <c r="K163" i="288" s="1"/>
  <c r="J33" i="288"/>
  <c r="J36" i="288" s="1"/>
  <c r="J47" i="288" s="1"/>
  <c r="J66" i="288" s="1"/>
  <c r="J68" i="288" s="1"/>
  <c r="J75" i="288" s="1"/>
  <c r="J93" i="288" s="1"/>
  <c r="J99" i="288" s="1"/>
  <c r="J108" i="288" s="1"/>
  <c r="J116" i="288" s="1"/>
  <c r="J133" i="288" s="1"/>
  <c r="J145" i="288" s="1"/>
  <c r="J150" i="288" s="1"/>
  <c r="J154" i="288" s="1"/>
  <c r="J158" i="288" s="1"/>
  <c r="J163" i="288" s="1"/>
  <c r="J13" i="401" l="1"/>
  <c r="J15" i="401" s="1"/>
  <c r="J17" i="401" s="1"/>
  <c r="J19" i="401" s="1"/>
  <c r="J24" i="401" s="1"/>
  <c r="J30" i="401" s="1"/>
  <c r="I13" i="401"/>
  <c r="I15" i="401" s="1"/>
  <c r="I17" i="401" s="1"/>
  <c r="I19" i="401" s="1"/>
  <c r="I24" i="401" s="1"/>
  <c r="I30" i="401" s="1"/>
  <c r="H13" i="401"/>
  <c r="H15" i="401" s="1"/>
  <c r="H17" i="401" s="1"/>
  <c r="H19" i="401" s="1"/>
  <c r="H24" i="401" s="1"/>
  <c r="H30" i="401" s="1"/>
  <c r="G13" i="401"/>
  <c r="G15" i="401" s="1"/>
  <c r="G17" i="401" s="1"/>
  <c r="G19" i="401" s="1"/>
  <c r="G24" i="401" s="1"/>
  <c r="G30" i="401" s="1"/>
  <c r="F13" i="401"/>
  <c r="F15" i="401" s="1"/>
  <c r="F17" i="401" s="1"/>
  <c r="F19" i="401" s="1"/>
  <c r="F24" i="401" s="1"/>
  <c r="F30" i="401" s="1"/>
  <c r="E13" i="401"/>
  <c r="E15" i="401" s="1"/>
  <c r="E17" i="401" s="1"/>
  <c r="E19" i="401" s="1"/>
  <c r="E24" i="401" s="1"/>
  <c r="E30" i="401" s="1"/>
  <c r="D13" i="401"/>
  <c r="D15" i="401" s="1"/>
  <c r="D17" i="401" s="1"/>
  <c r="D19" i="401" s="1"/>
  <c r="D24" i="401" s="1"/>
  <c r="D30" i="401" s="1"/>
  <c r="C13" i="401"/>
  <c r="C15" i="401" s="1"/>
  <c r="C17" i="401" s="1"/>
  <c r="C19" i="401" s="1"/>
  <c r="C24" i="401" s="1"/>
  <c r="C30" i="401" s="1"/>
  <c r="C31" i="401"/>
  <c r="D31" i="401"/>
  <c r="C9" i="400" l="1"/>
  <c r="C11" i="400" s="1"/>
  <c r="C13" i="400" s="1"/>
  <c r="C15" i="400" s="1"/>
  <c r="C17" i="400" s="1"/>
  <c r="C19" i="400" s="1"/>
  <c r="C24" i="400" s="1"/>
  <c r="F18" i="378"/>
  <c r="F20" i="378" s="1"/>
  <c r="F22" i="378" s="1"/>
  <c r="F24" i="378" s="1"/>
  <c r="F28" i="378" s="1"/>
  <c r="F36" i="378" s="1"/>
  <c r="F43" i="378" s="1"/>
  <c r="C18" i="378" l="1"/>
  <c r="C20" i="378" s="1"/>
  <c r="C22" i="378" s="1"/>
  <c r="C24" i="378" s="1"/>
  <c r="C28" i="378" s="1"/>
  <c r="C36" i="378" s="1"/>
  <c r="C43" i="378" s="1"/>
  <c r="K18" i="378"/>
  <c r="K20" i="378" s="1"/>
  <c r="K22" i="378" s="1"/>
  <c r="K24" i="378" s="1"/>
  <c r="K28" i="378" s="1"/>
  <c r="K36" i="378" s="1"/>
  <c r="K43" i="378" s="1"/>
  <c r="J18" i="378"/>
  <c r="J20" i="378" s="1"/>
  <c r="J22" i="378" s="1"/>
  <c r="J24" i="378" s="1"/>
  <c r="J28" i="378" s="1"/>
  <c r="J36" i="378" s="1"/>
  <c r="J43" i="378" s="1"/>
  <c r="I18" i="378"/>
  <c r="I20" i="378" s="1"/>
  <c r="I22" i="378" s="1"/>
  <c r="I24" i="378" s="1"/>
  <c r="I28" i="378" s="1"/>
  <c r="I36" i="378" s="1"/>
  <c r="I43" i="378" s="1"/>
  <c r="H18" i="378"/>
  <c r="H20" i="378" s="1"/>
  <c r="H22" i="378" s="1"/>
  <c r="H24" i="378" s="1"/>
  <c r="H28" i="378" s="1"/>
  <c r="H36" i="378" s="1"/>
  <c r="H43" i="378" s="1"/>
  <c r="G18" i="378"/>
  <c r="G20" i="378" s="1"/>
  <c r="G22" i="378" s="1"/>
  <c r="G24" i="378" s="1"/>
  <c r="G28" i="378" s="1"/>
  <c r="G36" i="378" s="1"/>
  <c r="G43" i="378" s="1"/>
  <c r="E18" i="378"/>
  <c r="E20" i="378" s="1"/>
  <c r="E22" i="378" s="1"/>
  <c r="E24" i="378" s="1"/>
  <c r="E28" i="378" s="1"/>
  <c r="E36" i="378" s="1"/>
  <c r="E43" i="378" s="1"/>
  <c r="D18" i="378"/>
  <c r="D20" i="378" s="1"/>
  <c r="D22" i="378" s="1"/>
  <c r="D24" i="378" s="1"/>
  <c r="D28" i="378" s="1"/>
  <c r="D36" i="378" s="1"/>
  <c r="D43" i="378" s="1"/>
  <c r="J31" i="401" l="1"/>
  <c r="I31" i="401"/>
  <c r="F31" i="401"/>
  <c r="E31" i="401"/>
  <c r="H31" i="401"/>
  <c r="G31" i="401"/>
  <c r="G24" i="253" l="1"/>
  <c r="G26" i="253" s="1"/>
  <c r="G29" i="253" s="1"/>
  <c r="G34" i="253" s="1"/>
  <c r="G36" i="253" s="1"/>
  <c r="G38" i="253" s="1"/>
  <c r="G40" i="253" s="1"/>
  <c r="G42" i="253" s="1"/>
  <c r="G44" i="253" s="1"/>
  <c r="G46" i="253" s="1"/>
  <c r="G48" i="253" s="1"/>
  <c r="G50" i="253" s="1"/>
  <c r="G52" i="253" s="1"/>
  <c r="G54" i="253" s="1"/>
  <c r="G56" i="253" s="1"/>
  <c r="G58" i="253" s="1"/>
  <c r="G60" i="253" s="1"/>
  <c r="G62" i="253" s="1"/>
  <c r="F24" i="253"/>
  <c r="F26" i="253" s="1"/>
  <c r="F29" i="253" s="1"/>
  <c r="F34" i="253" s="1"/>
  <c r="F36" i="253" s="1"/>
  <c r="F38" i="253" s="1"/>
  <c r="F40" i="253" s="1"/>
  <c r="F42" i="253" s="1"/>
  <c r="F44" i="253" s="1"/>
  <c r="F46" i="253" s="1"/>
  <c r="F48" i="253" s="1"/>
  <c r="F50" i="253" s="1"/>
  <c r="F52" i="253" s="1"/>
  <c r="F54" i="253" s="1"/>
  <c r="F56" i="253" s="1"/>
  <c r="F58" i="253" s="1"/>
  <c r="F60" i="253" s="1"/>
  <c r="F62" i="253" s="1"/>
  <c r="C44" i="378" l="1"/>
  <c r="K44" i="378"/>
  <c r="J44" i="378"/>
  <c r="I44" i="378"/>
  <c r="H44" i="378"/>
  <c r="G44" i="378"/>
  <c r="F44" i="378"/>
  <c r="E44" i="378"/>
  <c r="D44" i="378"/>
  <c r="C25" i="400"/>
  <c r="D43" i="395" l="1"/>
  <c r="C43" i="395"/>
  <c r="M35" i="371" l="1"/>
  <c r="M42" i="371" s="1"/>
  <c r="M49" i="371" s="1"/>
  <c r="L15" i="371" l="1"/>
  <c r="L35" i="371" s="1"/>
  <c r="L42" i="371" s="1"/>
  <c r="L49" i="371" s="1"/>
  <c r="L54" i="371" s="1"/>
  <c r="K15" i="371"/>
  <c r="K35" i="371" s="1"/>
  <c r="K42" i="371" s="1"/>
  <c r="K49" i="371" s="1"/>
  <c r="K54" i="371" s="1"/>
  <c r="J15" i="371"/>
  <c r="J35" i="371" s="1"/>
  <c r="J42" i="371" s="1"/>
  <c r="J49" i="371" s="1"/>
  <c r="J54" i="371" s="1"/>
  <c r="I15" i="371"/>
  <c r="I35" i="371" s="1"/>
  <c r="I42" i="371" s="1"/>
  <c r="I49" i="371" s="1"/>
  <c r="I54" i="371" s="1"/>
  <c r="H15" i="371"/>
  <c r="H35" i="371" s="1"/>
  <c r="H42" i="371" s="1"/>
  <c r="H49" i="371" s="1"/>
  <c r="H54" i="371" s="1"/>
  <c r="G15" i="371"/>
  <c r="G35" i="371" s="1"/>
  <c r="G42" i="371" s="1"/>
  <c r="G49" i="371" s="1"/>
  <c r="G54" i="371" s="1"/>
  <c r="F15" i="371"/>
  <c r="F35" i="371" s="1"/>
  <c r="F42" i="371" s="1"/>
  <c r="F49" i="371" s="1"/>
  <c r="F54" i="371" s="1"/>
  <c r="E15" i="371"/>
  <c r="E35" i="371" s="1"/>
  <c r="E42" i="371" s="1"/>
  <c r="E49" i="371" s="1"/>
  <c r="E54" i="371" s="1"/>
  <c r="D15" i="371"/>
  <c r="D35" i="371" s="1"/>
  <c r="D42" i="371" s="1"/>
  <c r="D49" i="371" s="1"/>
  <c r="D54" i="371" s="1"/>
  <c r="C15" i="371"/>
  <c r="C35" i="371" s="1"/>
  <c r="C42" i="371" s="1"/>
  <c r="C49" i="371" s="1"/>
  <c r="C54" i="371" s="1"/>
  <c r="J9" i="355" l="1"/>
  <c r="J11" i="355" s="1"/>
  <c r="J13" i="355" s="1"/>
  <c r="J16" i="355" s="1"/>
  <c r="J18" i="355" s="1"/>
  <c r="J20" i="355" s="1"/>
  <c r="J22" i="355" s="1"/>
  <c r="J24" i="355" s="1"/>
  <c r="J26" i="355" s="1"/>
  <c r="I9" i="355"/>
  <c r="I11" i="355" s="1"/>
  <c r="I13" i="355" s="1"/>
  <c r="I16" i="355" s="1"/>
  <c r="I18" i="355" s="1"/>
  <c r="I20" i="355" s="1"/>
  <c r="I22" i="355" s="1"/>
  <c r="I24" i="355" s="1"/>
  <c r="I26" i="355" s="1"/>
  <c r="H9" i="355"/>
  <c r="H11" i="355" s="1"/>
  <c r="H13" i="355" s="1"/>
  <c r="H16" i="355" s="1"/>
  <c r="H18" i="355" s="1"/>
  <c r="H20" i="355" s="1"/>
  <c r="H22" i="355" s="1"/>
  <c r="H24" i="355" s="1"/>
  <c r="H26" i="355" s="1"/>
  <c r="G9" i="355"/>
  <c r="G11" i="355" s="1"/>
  <c r="G13" i="355" s="1"/>
  <c r="G16" i="355" s="1"/>
  <c r="G18" i="355" s="1"/>
  <c r="G20" i="355" s="1"/>
  <c r="G22" i="355" s="1"/>
  <c r="G24" i="355" s="1"/>
  <c r="G26" i="355" s="1"/>
  <c r="F9" i="355"/>
  <c r="F11" i="355" s="1"/>
  <c r="F13" i="355" s="1"/>
  <c r="F16" i="355" s="1"/>
  <c r="F18" i="355" s="1"/>
  <c r="F20" i="355" s="1"/>
  <c r="F22" i="355" s="1"/>
  <c r="F24" i="355" s="1"/>
  <c r="F26" i="355" s="1"/>
  <c r="E9" i="355"/>
  <c r="E11" i="355" s="1"/>
  <c r="E13" i="355" s="1"/>
  <c r="E16" i="355" s="1"/>
  <c r="E18" i="355" s="1"/>
  <c r="E20" i="355" s="1"/>
  <c r="E22" i="355" s="1"/>
  <c r="E24" i="355" s="1"/>
  <c r="E26" i="355" s="1"/>
  <c r="D9" i="355"/>
  <c r="D11" i="355" s="1"/>
  <c r="D13" i="355" s="1"/>
  <c r="D16" i="355" s="1"/>
  <c r="D18" i="355" s="1"/>
  <c r="D20" i="355" s="1"/>
  <c r="D22" i="355" s="1"/>
  <c r="D24" i="355" s="1"/>
  <c r="D26" i="355" s="1"/>
  <c r="C9" i="355"/>
  <c r="C11" i="355" s="1"/>
  <c r="C13" i="355" s="1"/>
  <c r="C16" i="355" s="1"/>
  <c r="C18" i="355" s="1"/>
  <c r="C20" i="355" s="1"/>
  <c r="C22" i="355" s="1"/>
  <c r="C24" i="355" s="1"/>
  <c r="C26" i="355" s="1"/>
  <c r="C30" i="363" l="1"/>
  <c r="K30" i="363"/>
  <c r="K40" i="363" s="1"/>
  <c r="K44" i="363" s="1"/>
  <c r="K50" i="363" s="1"/>
  <c r="K52" i="363" s="1"/>
  <c r="K57" i="363" s="1"/>
  <c r="K61" i="363" s="1"/>
  <c r="K63" i="363" s="1"/>
  <c r="K65" i="363" s="1"/>
  <c r="K67" i="363" s="1"/>
  <c r="K69" i="363" s="1"/>
  <c r="K71" i="363" s="1"/>
  <c r="K73" i="363" s="1"/>
  <c r="K77" i="363" s="1"/>
  <c r="J30" i="363"/>
  <c r="J40" i="363" s="1"/>
  <c r="J44" i="363" s="1"/>
  <c r="J50" i="363" s="1"/>
  <c r="J52" i="363" s="1"/>
  <c r="J57" i="363" s="1"/>
  <c r="J61" i="363" s="1"/>
  <c r="J63" i="363" s="1"/>
  <c r="J65" i="363" s="1"/>
  <c r="J67" i="363" s="1"/>
  <c r="J69" i="363" s="1"/>
  <c r="J71" i="363" s="1"/>
  <c r="J73" i="363" s="1"/>
  <c r="J77" i="363" s="1"/>
  <c r="I30" i="363"/>
  <c r="I40" i="363" s="1"/>
  <c r="I44" i="363" s="1"/>
  <c r="I50" i="363" s="1"/>
  <c r="I52" i="363" s="1"/>
  <c r="I57" i="363" s="1"/>
  <c r="I61" i="363" s="1"/>
  <c r="I63" i="363" s="1"/>
  <c r="I65" i="363" s="1"/>
  <c r="I67" i="363" s="1"/>
  <c r="I69" i="363" s="1"/>
  <c r="I71" i="363" s="1"/>
  <c r="I73" i="363" s="1"/>
  <c r="I77" i="363" s="1"/>
  <c r="H30" i="363"/>
  <c r="H40" i="363" s="1"/>
  <c r="H44" i="363" s="1"/>
  <c r="H50" i="363" s="1"/>
  <c r="H52" i="363" s="1"/>
  <c r="H57" i="363" s="1"/>
  <c r="H61" i="363" s="1"/>
  <c r="H63" i="363" s="1"/>
  <c r="H65" i="363" s="1"/>
  <c r="H67" i="363" s="1"/>
  <c r="H69" i="363" s="1"/>
  <c r="H71" i="363" s="1"/>
  <c r="H73" i="363" s="1"/>
  <c r="H77" i="363" s="1"/>
  <c r="G30" i="363"/>
  <c r="G40" i="363" s="1"/>
  <c r="G44" i="363" s="1"/>
  <c r="G50" i="363" s="1"/>
  <c r="G52" i="363" s="1"/>
  <c r="G57" i="363" s="1"/>
  <c r="G61" i="363" s="1"/>
  <c r="G63" i="363" s="1"/>
  <c r="G65" i="363" s="1"/>
  <c r="G67" i="363" s="1"/>
  <c r="G69" i="363" s="1"/>
  <c r="G71" i="363" s="1"/>
  <c r="G73" i="363" s="1"/>
  <c r="G77" i="363" s="1"/>
  <c r="F30" i="363"/>
  <c r="F40" i="363" s="1"/>
  <c r="F44" i="363" s="1"/>
  <c r="F50" i="363" s="1"/>
  <c r="F52" i="363" s="1"/>
  <c r="F57" i="363" s="1"/>
  <c r="F61" i="363" s="1"/>
  <c r="F63" i="363" s="1"/>
  <c r="F65" i="363" s="1"/>
  <c r="F67" i="363" s="1"/>
  <c r="F69" i="363" s="1"/>
  <c r="F71" i="363" s="1"/>
  <c r="F73" i="363" s="1"/>
  <c r="F77" i="363" s="1"/>
  <c r="E30" i="363"/>
  <c r="E40" i="363" s="1"/>
  <c r="E44" i="363" s="1"/>
  <c r="E50" i="363" s="1"/>
  <c r="E52" i="363" s="1"/>
  <c r="E57" i="363" s="1"/>
  <c r="E61" i="363" s="1"/>
  <c r="E63" i="363" s="1"/>
  <c r="E65" i="363" s="1"/>
  <c r="E67" i="363" s="1"/>
  <c r="E69" i="363" s="1"/>
  <c r="E71" i="363" s="1"/>
  <c r="E73" i="363" s="1"/>
  <c r="E77" i="363" s="1"/>
  <c r="D30" i="363"/>
  <c r="D40" i="363" s="1"/>
  <c r="D44" i="363" s="1"/>
  <c r="D50" i="363" s="1"/>
  <c r="D52" i="363" s="1"/>
  <c r="D57" i="363" s="1"/>
  <c r="D61" i="363" s="1"/>
  <c r="D63" i="363" s="1"/>
  <c r="D65" i="363" s="1"/>
  <c r="D67" i="363" s="1"/>
  <c r="D69" i="363" s="1"/>
  <c r="D71" i="363" s="1"/>
  <c r="D73" i="363" s="1"/>
  <c r="D77" i="363" s="1"/>
  <c r="C40" i="363" l="1"/>
  <c r="C44" i="363" s="1"/>
  <c r="C50" i="363" s="1"/>
  <c r="C52" i="363" s="1"/>
  <c r="C57" i="363" s="1"/>
  <c r="C61" i="363" s="1"/>
  <c r="C63" i="363" s="1"/>
  <c r="C65" i="363" s="1"/>
  <c r="C67" i="363" s="1"/>
  <c r="C69" i="363" s="1"/>
  <c r="C71" i="363" s="1"/>
  <c r="C73" i="363" s="1"/>
  <c r="C77" i="363" s="1"/>
  <c r="E11" i="389" l="1"/>
  <c r="E14" i="389" s="1"/>
  <c r="E20" i="389" s="1"/>
  <c r="D11" i="389"/>
  <c r="D14" i="389" s="1"/>
  <c r="D20" i="389" s="1"/>
  <c r="C11" i="389"/>
  <c r="C14" i="389" s="1"/>
  <c r="C20" i="389" s="1"/>
  <c r="C13" i="339" l="1"/>
  <c r="E21" i="389"/>
  <c r="D21" i="389"/>
  <c r="C21" i="389"/>
  <c r="I47" i="226" l="1"/>
  <c r="I52" i="226" s="1"/>
  <c r="M14" i="335" l="1"/>
  <c r="M16" i="335" s="1"/>
  <c r="M18" i="335" s="1"/>
  <c r="M24" i="335" s="1"/>
  <c r="L14" i="335"/>
  <c r="L16" i="335" s="1"/>
  <c r="L18" i="335" s="1"/>
  <c r="L24" i="335" s="1"/>
  <c r="K14" i="335"/>
  <c r="K16" i="335" s="1"/>
  <c r="K18" i="335" s="1"/>
  <c r="K24" i="335" s="1"/>
  <c r="J12" i="335" l="1"/>
  <c r="J14" i="335" s="1"/>
  <c r="J16" i="335" s="1"/>
  <c r="J18" i="335" s="1"/>
  <c r="J24" i="335" s="1"/>
  <c r="I12" i="335"/>
  <c r="I14" i="335" s="1"/>
  <c r="I16" i="335" s="1"/>
  <c r="I18" i="335" s="1"/>
  <c r="I24" i="335" s="1"/>
  <c r="H12" i="335"/>
  <c r="H14" i="335" s="1"/>
  <c r="H16" i="335" s="1"/>
  <c r="H18" i="335" s="1"/>
  <c r="H24" i="335" s="1"/>
  <c r="G12" i="335"/>
  <c r="G14" i="335" s="1"/>
  <c r="G16" i="335" s="1"/>
  <c r="G18" i="335" s="1"/>
  <c r="G24" i="335" s="1"/>
  <c r="F12" i="335"/>
  <c r="F14" i="335" s="1"/>
  <c r="F16" i="335" s="1"/>
  <c r="F18" i="335" s="1"/>
  <c r="F24" i="335" s="1"/>
  <c r="E12" i="335"/>
  <c r="E14" i="335" s="1"/>
  <c r="E16" i="335" s="1"/>
  <c r="E18" i="335" s="1"/>
  <c r="E24" i="335" s="1"/>
  <c r="D12" i="335"/>
  <c r="D14" i="335" s="1"/>
  <c r="D16" i="335" s="1"/>
  <c r="D18" i="335" s="1"/>
  <c r="D24" i="335" s="1"/>
  <c r="J21" i="344" l="1"/>
  <c r="J23" i="344" s="1"/>
  <c r="J27" i="344" s="1"/>
  <c r="J35" i="344" s="1"/>
  <c r="J38" i="344" s="1"/>
  <c r="J40" i="344" s="1"/>
  <c r="J42" i="344" s="1"/>
  <c r="J48" i="344" s="1"/>
  <c r="J50" i="344" s="1"/>
  <c r="J52" i="344" s="1"/>
  <c r="J55" i="344" s="1"/>
  <c r="I21" i="344"/>
  <c r="I23" i="344" s="1"/>
  <c r="I27" i="344" s="1"/>
  <c r="I35" i="344" s="1"/>
  <c r="I38" i="344" s="1"/>
  <c r="I40" i="344" s="1"/>
  <c r="I42" i="344" s="1"/>
  <c r="I48" i="344" s="1"/>
  <c r="I50" i="344" s="1"/>
  <c r="I52" i="344" s="1"/>
  <c r="I55" i="344" s="1"/>
  <c r="H21" i="344"/>
  <c r="H23" i="344" s="1"/>
  <c r="H27" i="344" s="1"/>
  <c r="G21" i="344"/>
  <c r="G23" i="344" s="1"/>
  <c r="G27" i="344" s="1"/>
  <c r="G35" i="344" s="1"/>
  <c r="G38" i="344" s="1"/>
  <c r="G40" i="344" s="1"/>
  <c r="G42" i="344" s="1"/>
  <c r="G48" i="344" s="1"/>
  <c r="G50" i="344" s="1"/>
  <c r="G52" i="344" s="1"/>
  <c r="G55" i="344" s="1"/>
  <c r="F21" i="344"/>
  <c r="F23" i="344" s="1"/>
  <c r="F27" i="344" s="1"/>
  <c r="F35" i="344" s="1"/>
  <c r="F38" i="344" s="1"/>
  <c r="F40" i="344" s="1"/>
  <c r="F42" i="344" s="1"/>
  <c r="F48" i="344" s="1"/>
  <c r="F50" i="344" s="1"/>
  <c r="F52" i="344" s="1"/>
  <c r="F55" i="344" s="1"/>
  <c r="E21" i="344"/>
  <c r="E23" i="344" s="1"/>
  <c r="E27" i="344" s="1"/>
  <c r="E35" i="344" s="1"/>
  <c r="E38" i="344" s="1"/>
  <c r="E40" i="344" s="1"/>
  <c r="E42" i="344" s="1"/>
  <c r="E48" i="344" s="1"/>
  <c r="E50" i="344" s="1"/>
  <c r="E52" i="344" s="1"/>
  <c r="E55" i="344" s="1"/>
  <c r="H35" i="344" l="1"/>
  <c r="H38" i="344" s="1"/>
  <c r="H40" i="344" s="1"/>
  <c r="H42" i="344" s="1"/>
  <c r="H48" i="344" s="1"/>
  <c r="H50" i="344" s="1"/>
  <c r="H52" i="344" s="1"/>
  <c r="H55" i="344" s="1"/>
  <c r="AG273" i="201"/>
  <c r="AG299" i="201" s="1"/>
  <c r="AG318" i="201" s="1"/>
  <c r="AG330" i="201" s="1"/>
  <c r="AG340" i="201" s="1"/>
  <c r="AG353" i="201" s="1"/>
  <c r="AG360" i="201" s="1"/>
  <c r="P30" i="224" l="1"/>
  <c r="P36" i="224" s="1"/>
  <c r="C8" i="335" l="1"/>
  <c r="C12" i="335" s="1"/>
  <c r="C14" i="335" s="1"/>
  <c r="C16" i="335" s="1"/>
  <c r="C18" i="335" s="1"/>
  <c r="C24" i="335" s="1"/>
  <c r="D13" i="328" l="1"/>
  <c r="Q29" i="292" l="1"/>
  <c r="Q35" i="292" s="1"/>
  <c r="Q38" i="292" s="1"/>
  <c r="Q41" i="292" s="1"/>
  <c r="Q43" i="292" s="1"/>
  <c r="Q48" i="292" s="1"/>
  <c r="Q50" i="292" s="1"/>
  <c r="Q54" i="292" s="1"/>
  <c r="K34" i="212" l="1"/>
  <c r="K36" i="212" s="1"/>
  <c r="K38" i="212" s="1"/>
  <c r="K44" i="212" s="1"/>
  <c r="K47" i="212" s="1"/>
  <c r="K49" i="212" s="1"/>
  <c r="K52" i="212" s="1"/>
  <c r="K58" i="212" s="1"/>
  <c r="K61" i="212" s="1"/>
  <c r="K63" i="212" s="1"/>
  <c r="K65" i="212" s="1"/>
  <c r="K67" i="212" s="1"/>
  <c r="K69" i="212" s="1"/>
  <c r="K71" i="212" s="1"/>
  <c r="K73" i="212" s="1"/>
  <c r="K75" i="212" s="1"/>
  <c r="I34" i="212"/>
  <c r="I36" i="212" s="1"/>
  <c r="I38" i="212" s="1"/>
  <c r="I44" i="212" s="1"/>
  <c r="I47" i="212" s="1"/>
  <c r="I49" i="212" s="1"/>
  <c r="I52" i="212" s="1"/>
  <c r="I58" i="212" s="1"/>
  <c r="I61" i="212" s="1"/>
  <c r="I63" i="212" s="1"/>
  <c r="I65" i="212" s="1"/>
  <c r="I67" i="212" s="1"/>
  <c r="I69" i="212" s="1"/>
  <c r="I71" i="212" s="1"/>
  <c r="I73" i="212" s="1"/>
  <c r="I75" i="212" s="1"/>
  <c r="AP45" i="265" l="1"/>
  <c r="AP50" i="265" s="1"/>
  <c r="AP56" i="265" s="1"/>
  <c r="AP72" i="265" s="1"/>
  <c r="AP76" i="265" s="1"/>
  <c r="AP95" i="265" s="1"/>
  <c r="AP106" i="265" s="1"/>
  <c r="AP108" i="265" s="1"/>
  <c r="AP114" i="265" s="1"/>
  <c r="AP116" i="265" s="1"/>
  <c r="AP121" i="265" s="1"/>
  <c r="AP127" i="265" s="1"/>
  <c r="AP129" i="265" s="1"/>
  <c r="AP131" i="265" s="1"/>
  <c r="AP134" i="265" s="1"/>
  <c r="AP136" i="265" s="1"/>
  <c r="AP138" i="265" s="1"/>
  <c r="AP140" i="265" s="1"/>
  <c r="AI45" i="265"/>
  <c r="AI50" i="265" s="1"/>
  <c r="AI56" i="265" s="1"/>
  <c r="AI72" i="265" s="1"/>
  <c r="AI76" i="265" s="1"/>
  <c r="AI95" i="265" s="1"/>
  <c r="AI106" i="265" s="1"/>
  <c r="AI108" i="265" s="1"/>
  <c r="AI114" i="265" s="1"/>
  <c r="AI116" i="265" s="1"/>
  <c r="AI121" i="265" s="1"/>
  <c r="AI127" i="265" s="1"/>
  <c r="AI129" i="265" s="1"/>
  <c r="AI131" i="265" s="1"/>
  <c r="AI134" i="265" s="1"/>
  <c r="AI136" i="265" s="1"/>
  <c r="AI138" i="265" s="1"/>
  <c r="AI140" i="265" s="1"/>
  <c r="AH45" i="265"/>
  <c r="AH50" i="265" s="1"/>
  <c r="AH56" i="265" s="1"/>
  <c r="AH72" i="265" s="1"/>
  <c r="AH76" i="265" s="1"/>
  <c r="AH95" i="265" s="1"/>
  <c r="AH106" i="265" s="1"/>
  <c r="AH108" i="265" s="1"/>
  <c r="AH114" i="265" s="1"/>
  <c r="AH116" i="265" s="1"/>
  <c r="AH121" i="265" s="1"/>
  <c r="AH127" i="265" s="1"/>
  <c r="AH129" i="265" s="1"/>
  <c r="AH131" i="265" s="1"/>
  <c r="AH134" i="265" s="1"/>
  <c r="AH136" i="265" s="1"/>
  <c r="AH138" i="265" s="1"/>
  <c r="AH140" i="265" s="1"/>
  <c r="AG45" i="265"/>
  <c r="AG50" i="265" s="1"/>
  <c r="AG56" i="265" s="1"/>
  <c r="AG72" i="265" s="1"/>
  <c r="AG76" i="265" s="1"/>
  <c r="AG95" i="265" s="1"/>
  <c r="AG106" i="265" s="1"/>
  <c r="AG108" i="265" s="1"/>
  <c r="AG114" i="265" s="1"/>
  <c r="AG116" i="265" s="1"/>
  <c r="AG121" i="265" s="1"/>
  <c r="AF45" i="265"/>
  <c r="AF50" i="265" s="1"/>
  <c r="AF56" i="265" s="1"/>
  <c r="AF72" i="265" s="1"/>
  <c r="AF76" i="265" s="1"/>
  <c r="AF95" i="265" s="1"/>
  <c r="AF106" i="265" s="1"/>
  <c r="AF108" i="265" s="1"/>
  <c r="AF114" i="265" s="1"/>
  <c r="AF116" i="265" s="1"/>
  <c r="AF121" i="265" s="1"/>
  <c r="AE45" i="265"/>
  <c r="AE50" i="265" s="1"/>
  <c r="AE56" i="265" s="1"/>
  <c r="AE72" i="265" s="1"/>
  <c r="AE76" i="265" s="1"/>
  <c r="AE95" i="265" s="1"/>
  <c r="AE106" i="265" s="1"/>
  <c r="AE108" i="265" s="1"/>
  <c r="AE114" i="265" s="1"/>
  <c r="AE116" i="265" s="1"/>
  <c r="AE121" i="265" s="1"/>
  <c r="AE127" i="265" s="1"/>
  <c r="AE129" i="265" s="1"/>
  <c r="AE131" i="265" s="1"/>
  <c r="AE134" i="265" s="1"/>
  <c r="AE136" i="265" s="1"/>
  <c r="AE138" i="265" s="1"/>
  <c r="AE140" i="265" s="1"/>
  <c r="AD45" i="265"/>
  <c r="AD50" i="265" s="1"/>
  <c r="AD56" i="265" s="1"/>
  <c r="AD72" i="265" s="1"/>
  <c r="AD76" i="265" s="1"/>
  <c r="AD95" i="265" s="1"/>
  <c r="AD106" i="265" s="1"/>
  <c r="AD108" i="265" s="1"/>
  <c r="AD114" i="265" s="1"/>
  <c r="AD116" i="265" s="1"/>
  <c r="AD121" i="265" s="1"/>
  <c r="AD127" i="265" s="1"/>
  <c r="AD129" i="265" s="1"/>
  <c r="AD131" i="265" s="1"/>
  <c r="AD134" i="265" s="1"/>
  <c r="AD136" i="265" s="1"/>
  <c r="AD138" i="265" s="1"/>
  <c r="AD140" i="265" s="1"/>
  <c r="AC45" i="265"/>
  <c r="AC50" i="265" s="1"/>
  <c r="AC56" i="265" s="1"/>
  <c r="AC72" i="265" s="1"/>
  <c r="AC76" i="265" s="1"/>
  <c r="AC95" i="265" s="1"/>
  <c r="AC106" i="265" s="1"/>
  <c r="AC108" i="265" s="1"/>
  <c r="AC114" i="265" s="1"/>
  <c r="AC116" i="265" s="1"/>
  <c r="AC121" i="265" s="1"/>
  <c r="AC127" i="265" s="1"/>
  <c r="AC129" i="265" s="1"/>
  <c r="AC131" i="265" s="1"/>
  <c r="AC134" i="265" s="1"/>
  <c r="AC136" i="265" s="1"/>
  <c r="AC138" i="265" s="1"/>
  <c r="AC140" i="265" s="1"/>
  <c r="AB45" i="265"/>
  <c r="AB50" i="265" s="1"/>
  <c r="AB56" i="265" s="1"/>
  <c r="AB72" i="265" s="1"/>
  <c r="AB76" i="265" s="1"/>
  <c r="AB95" i="265" s="1"/>
  <c r="AB106" i="265" s="1"/>
  <c r="AB108" i="265" s="1"/>
  <c r="AB114" i="265" s="1"/>
  <c r="AB116" i="265" s="1"/>
  <c r="AB121" i="265" s="1"/>
  <c r="AB127" i="265" s="1"/>
  <c r="AB129" i="265" s="1"/>
  <c r="AB131" i="265" s="1"/>
  <c r="AB134" i="265" s="1"/>
  <c r="AB136" i="265" s="1"/>
  <c r="AB138" i="265" s="1"/>
  <c r="AB140" i="265" s="1"/>
  <c r="AA45" i="265"/>
  <c r="AA50" i="265" s="1"/>
  <c r="AA56" i="265" s="1"/>
  <c r="AA72" i="265" s="1"/>
  <c r="AA76" i="265" s="1"/>
  <c r="AA95" i="265" s="1"/>
  <c r="AA106" i="265" s="1"/>
  <c r="AA108" i="265" s="1"/>
  <c r="AA114" i="265" s="1"/>
  <c r="AA116" i="265" s="1"/>
  <c r="AA121" i="265" s="1"/>
  <c r="AA127" i="265" s="1"/>
  <c r="AA129" i="265" s="1"/>
  <c r="AA131" i="265" s="1"/>
  <c r="AA134" i="265" s="1"/>
  <c r="AA136" i="265" s="1"/>
  <c r="AA138" i="265" s="1"/>
  <c r="AA140" i="265" s="1"/>
  <c r="Z45" i="265"/>
  <c r="Z50" i="265" s="1"/>
  <c r="Z56" i="265" s="1"/>
  <c r="Z72" i="265" s="1"/>
  <c r="Z76" i="265" s="1"/>
  <c r="Z95" i="265" s="1"/>
  <c r="Z106" i="265" s="1"/>
  <c r="Z108" i="265" s="1"/>
  <c r="Z114" i="265" s="1"/>
  <c r="Z116" i="265" s="1"/>
  <c r="Z121" i="265" s="1"/>
  <c r="Z127" i="265" s="1"/>
  <c r="Z129" i="265" s="1"/>
  <c r="Z131" i="265" s="1"/>
  <c r="Z134" i="265" s="1"/>
  <c r="Z136" i="265" s="1"/>
  <c r="Z138" i="265" s="1"/>
  <c r="Z140" i="265" s="1"/>
  <c r="Y45" i="265"/>
  <c r="Y50" i="265" s="1"/>
  <c r="Y56" i="265" s="1"/>
  <c r="Y72" i="265" s="1"/>
  <c r="Y76" i="265" s="1"/>
  <c r="Y95" i="265" s="1"/>
  <c r="Y106" i="265" s="1"/>
  <c r="Y108" i="265" s="1"/>
  <c r="Y114" i="265" s="1"/>
  <c r="Y116" i="265" s="1"/>
  <c r="Y121" i="265" s="1"/>
  <c r="Y127" i="265" s="1"/>
  <c r="Y129" i="265" s="1"/>
  <c r="Y131" i="265" s="1"/>
  <c r="Y134" i="265" s="1"/>
  <c r="Y136" i="265" s="1"/>
  <c r="Y138" i="265" s="1"/>
  <c r="Y140" i="265" s="1"/>
  <c r="X45" i="265"/>
  <c r="X50" i="265" s="1"/>
  <c r="X56" i="265" s="1"/>
  <c r="X72" i="265" s="1"/>
  <c r="X76" i="265" s="1"/>
  <c r="X95" i="265" s="1"/>
  <c r="X106" i="265" s="1"/>
  <c r="X108" i="265" s="1"/>
  <c r="X114" i="265" s="1"/>
  <c r="X116" i="265" s="1"/>
  <c r="X121" i="265" s="1"/>
  <c r="X127" i="265" s="1"/>
  <c r="X129" i="265" s="1"/>
  <c r="X131" i="265" s="1"/>
  <c r="X134" i="265" s="1"/>
  <c r="X136" i="265" s="1"/>
  <c r="X138" i="265" s="1"/>
  <c r="X140" i="265" s="1"/>
  <c r="V45" i="265"/>
  <c r="V50" i="265" s="1"/>
  <c r="V56" i="265" s="1"/>
  <c r="V72" i="265" s="1"/>
  <c r="V76" i="265" s="1"/>
  <c r="V95" i="265" s="1"/>
  <c r="V106" i="265" s="1"/>
  <c r="V108" i="265" s="1"/>
  <c r="V114" i="265" s="1"/>
  <c r="V116" i="265" s="1"/>
  <c r="V121" i="265" s="1"/>
  <c r="V127" i="265" s="1"/>
  <c r="V129" i="265" s="1"/>
  <c r="V131" i="265" s="1"/>
  <c r="V134" i="265" s="1"/>
  <c r="V136" i="265" s="1"/>
  <c r="V138" i="265" s="1"/>
  <c r="V140" i="265" s="1"/>
  <c r="R45" i="265"/>
  <c r="R50" i="265" s="1"/>
  <c r="R56" i="265" s="1"/>
  <c r="R72" i="265" s="1"/>
  <c r="R76" i="265" s="1"/>
  <c r="R95" i="265" s="1"/>
  <c r="R106" i="265" s="1"/>
  <c r="R108" i="265" s="1"/>
  <c r="R114" i="265" s="1"/>
  <c r="R116" i="265" s="1"/>
  <c r="R121" i="265" s="1"/>
  <c r="R127" i="265" s="1"/>
  <c r="R129" i="265" s="1"/>
  <c r="R131" i="265" s="1"/>
  <c r="R134" i="265" s="1"/>
  <c r="R136" i="265" s="1"/>
  <c r="R138" i="265" s="1"/>
  <c r="R140" i="265" s="1"/>
  <c r="Q45" i="265"/>
  <c r="Q50" i="265" s="1"/>
  <c r="Q56" i="265" s="1"/>
  <c r="Q72" i="265" s="1"/>
  <c r="Q76" i="265" s="1"/>
  <c r="Q95" i="265" s="1"/>
  <c r="Q106" i="265" s="1"/>
  <c r="Q108" i="265" s="1"/>
  <c r="Q114" i="265" s="1"/>
  <c r="Q116" i="265" s="1"/>
  <c r="Q121" i="265" s="1"/>
  <c r="Q127" i="265" s="1"/>
  <c r="Q129" i="265" s="1"/>
  <c r="Q131" i="265" s="1"/>
  <c r="Q134" i="265" s="1"/>
  <c r="Q136" i="265" s="1"/>
  <c r="Q138" i="265" s="1"/>
  <c r="Q140" i="265" s="1"/>
  <c r="J45" i="265"/>
  <c r="J50" i="265" s="1"/>
  <c r="J56" i="265" s="1"/>
  <c r="J72" i="265" s="1"/>
  <c r="J76" i="265" s="1"/>
  <c r="J95" i="265" s="1"/>
  <c r="J106" i="265" s="1"/>
  <c r="J108" i="265" s="1"/>
  <c r="J114" i="265" s="1"/>
  <c r="J116" i="265" s="1"/>
  <c r="J121" i="265" s="1"/>
  <c r="J127" i="265" s="1"/>
  <c r="J129" i="265" s="1"/>
  <c r="J131" i="265" s="1"/>
  <c r="J134" i="265" s="1"/>
  <c r="J136" i="265" s="1"/>
  <c r="J138" i="265" s="1"/>
  <c r="J140" i="265" s="1"/>
  <c r="F45" i="265"/>
  <c r="F50" i="265" s="1"/>
  <c r="F56" i="265" s="1"/>
  <c r="F72" i="265" s="1"/>
  <c r="F76" i="265" s="1"/>
  <c r="F95" i="265" s="1"/>
  <c r="F106" i="265" s="1"/>
  <c r="F108" i="265" s="1"/>
  <c r="F114" i="265" s="1"/>
  <c r="F116" i="265" s="1"/>
  <c r="F121" i="265" s="1"/>
  <c r="F127" i="265" s="1"/>
  <c r="F129" i="265" s="1"/>
  <c r="F131" i="265" s="1"/>
  <c r="F134" i="265" s="1"/>
  <c r="F136" i="265" s="1"/>
  <c r="F138" i="265" s="1"/>
  <c r="F140" i="265" s="1"/>
  <c r="AG127" i="265" l="1"/>
  <c r="AG129" i="265" s="1"/>
  <c r="AG131" i="265" s="1"/>
  <c r="AG134" i="265" s="1"/>
  <c r="AG136" i="265" s="1"/>
  <c r="AG138" i="265" s="1"/>
  <c r="AG140" i="265" s="1"/>
  <c r="AF127" i="265"/>
  <c r="AF129" i="265" s="1"/>
  <c r="AF131" i="265" s="1"/>
  <c r="AF134" i="265" s="1"/>
  <c r="AF136" i="265" s="1"/>
  <c r="AF138" i="265" s="1"/>
  <c r="AF140" i="265" s="1"/>
  <c r="W22" i="265"/>
  <c r="W45" i="265" s="1"/>
  <c r="W50" i="265" s="1"/>
  <c r="W56" i="265" s="1"/>
  <c r="W72" i="265" s="1"/>
  <c r="W76" i="265" s="1"/>
  <c r="W95" i="265" s="1"/>
  <c r="W106" i="265" s="1"/>
  <c r="W108" i="265" s="1"/>
  <c r="W114" i="265" s="1"/>
  <c r="W116" i="265" s="1"/>
  <c r="W121" i="265" s="1"/>
  <c r="W127" i="265" s="1"/>
  <c r="W129" i="265" s="1"/>
  <c r="W131" i="265" s="1"/>
  <c r="W134" i="265" s="1"/>
  <c r="W136" i="265" s="1"/>
  <c r="W138" i="265" s="1"/>
  <c r="W140" i="265" s="1"/>
  <c r="U22" i="265"/>
  <c r="U45" i="265" s="1"/>
  <c r="U50" i="265" s="1"/>
  <c r="U56" i="265" s="1"/>
  <c r="U72" i="265" s="1"/>
  <c r="U76" i="265" s="1"/>
  <c r="U95" i="265" s="1"/>
  <c r="U106" i="265" s="1"/>
  <c r="U108" i="265" s="1"/>
  <c r="U114" i="265" s="1"/>
  <c r="U116" i="265" s="1"/>
  <c r="U121" i="265" s="1"/>
  <c r="U127" i="265" s="1"/>
  <c r="U129" i="265" s="1"/>
  <c r="U131" i="265" s="1"/>
  <c r="U134" i="265" s="1"/>
  <c r="U136" i="265" s="1"/>
  <c r="U138" i="265" s="1"/>
  <c r="U140" i="265" s="1"/>
  <c r="T22" i="265"/>
  <c r="T45" i="265" s="1"/>
  <c r="T50" i="265" s="1"/>
  <c r="T56" i="265" s="1"/>
  <c r="T72" i="265" s="1"/>
  <c r="T76" i="265" s="1"/>
  <c r="T95" i="265" s="1"/>
  <c r="T106" i="265" s="1"/>
  <c r="T108" i="265" s="1"/>
  <c r="T114" i="265" s="1"/>
  <c r="T116" i="265" s="1"/>
  <c r="T121" i="265" s="1"/>
  <c r="T127" i="265" s="1"/>
  <c r="T129" i="265" s="1"/>
  <c r="T131" i="265" s="1"/>
  <c r="T134" i="265" s="1"/>
  <c r="T136" i="265" s="1"/>
  <c r="T138" i="265" s="1"/>
  <c r="T140" i="265" s="1"/>
  <c r="S22" i="265"/>
  <c r="S45" i="265" s="1"/>
  <c r="S50" i="265" s="1"/>
  <c r="S56" i="265" s="1"/>
  <c r="S72" i="265" s="1"/>
  <c r="S76" i="265" s="1"/>
  <c r="S95" i="265" s="1"/>
  <c r="S106" i="265" s="1"/>
  <c r="S108" i="265" s="1"/>
  <c r="S114" i="265" s="1"/>
  <c r="S116" i="265" s="1"/>
  <c r="S121" i="265" s="1"/>
  <c r="S127" i="265" s="1"/>
  <c r="S129" i="265" s="1"/>
  <c r="S131" i="265" s="1"/>
  <c r="S134" i="265" s="1"/>
  <c r="S136" i="265" s="1"/>
  <c r="S138" i="265" s="1"/>
  <c r="S140" i="265" s="1"/>
  <c r="P22" i="265"/>
  <c r="P45" i="265" s="1"/>
  <c r="P50" i="265" s="1"/>
  <c r="P56" i="265" s="1"/>
  <c r="P72" i="265" s="1"/>
  <c r="P76" i="265" s="1"/>
  <c r="P95" i="265" s="1"/>
  <c r="P106" i="265" s="1"/>
  <c r="P108" i="265" s="1"/>
  <c r="P114" i="265" s="1"/>
  <c r="P116" i="265" s="1"/>
  <c r="P121" i="265" s="1"/>
  <c r="P127" i="265" s="1"/>
  <c r="P129" i="265" s="1"/>
  <c r="P131" i="265" s="1"/>
  <c r="P134" i="265" s="1"/>
  <c r="P136" i="265" s="1"/>
  <c r="P138" i="265" s="1"/>
  <c r="P140" i="265" s="1"/>
  <c r="O22" i="265"/>
  <c r="O45" i="265" s="1"/>
  <c r="O50" i="265" s="1"/>
  <c r="O56" i="265" s="1"/>
  <c r="O72" i="265" s="1"/>
  <c r="O76" i="265" s="1"/>
  <c r="O95" i="265" s="1"/>
  <c r="O106" i="265" s="1"/>
  <c r="O108" i="265" s="1"/>
  <c r="O114" i="265" s="1"/>
  <c r="O116" i="265" s="1"/>
  <c r="O121" i="265" s="1"/>
  <c r="O127" i="265" s="1"/>
  <c r="O129" i="265" s="1"/>
  <c r="O131" i="265" s="1"/>
  <c r="O134" i="265" s="1"/>
  <c r="O136" i="265" s="1"/>
  <c r="O138" i="265" s="1"/>
  <c r="O140" i="265" s="1"/>
  <c r="N22" i="265"/>
  <c r="N45" i="265" s="1"/>
  <c r="N50" i="265" s="1"/>
  <c r="N56" i="265" s="1"/>
  <c r="N72" i="265" s="1"/>
  <c r="N76" i="265" s="1"/>
  <c r="N95" i="265" s="1"/>
  <c r="N106" i="265" s="1"/>
  <c r="N108" i="265" s="1"/>
  <c r="N114" i="265" s="1"/>
  <c r="N116" i="265" s="1"/>
  <c r="N121" i="265" s="1"/>
  <c r="N127" i="265" s="1"/>
  <c r="N129" i="265" s="1"/>
  <c r="N131" i="265" s="1"/>
  <c r="N134" i="265" s="1"/>
  <c r="N136" i="265" s="1"/>
  <c r="N138" i="265" s="1"/>
  <c r="N140" i="265" s="1"/>
  <c r="M22" i="265"/>
  <c r="M45" i="265" s="1"/>
  <c r="M50" i="265" s="1"/>
  <c r="M56" i="265" s="1"/>
  <c r="M72" i="265" s="1"/>
  <c r="M76" i="265" s="1"/>
  <c r="M95" i="265" s="1"/>
  <c r="M106" i="265" s="1"/>
  <c r="M108" i="265" s="1"/>
  <c r="M114" i="265" s="1"/>
  <c r="M116" i="265" s="1"/>
  <c r="M121" i="265" s="1"/>
  <c r="M127" i="265" s="1"/>
  <c r="M129" i="265" s="1"/>
  <c r="M131" i="265" s="1"/>
  <c r="M134" i="265" s="1"/>
  <c r="M136" i="265" s="1"/>
  <c r="M138" i="265" s="1"/>
  <c r="M140" i="265" s="1"/>
  <c r="L22" i="265"/>
  <c r="L45" i="265" s="1"/>
  <c r="L50" i="265" s="1"/>
  <c r="L56" i="265" s="1"/>
  <c r="L72" i="265" s="1"/>
  <c r="L76" i="265" s="1"/>
  <c r="L95" i="265" s="1"/>
  <c r="L106" i="265" s="1"/>
  <c r="L108" i="265" s="1"/>
  <c r="L114" i="265" s="1"/>
  <c r="L116" i="265" s="1"/>
  <c r="L121" i="265" s="1"/>
  <c r="L127" i="265" s="1"/>
  <c r="L129" i="265" s="1"/>
  <c r="L131" i="265" s="1"/>
  <c r="L134" i="265" s="1"/>
  <c r="L136" i="265" s="1"/>
  <c r="L138" i="265" s="1"/>
  <c r="L140" i="265" s="1"/>
  <c r="K22" i="265"/>
  <c r="K45" i="265" s="1"/>
  <c r="K50" i="265" s="1"/>
  <c r="K56" i="265" s="1"/>
  <c r="K72" i="265" s="1"/>
  <c r="K76" i="265" s="1"/>
  <c r="K95" i="265" s="1"/>
  <c r="K106" i="265" s="1"/>
  <c r="K108" i="265" s="1"/>
  <c r="K114" i="265" s="1"/>
  <c r="K116" i="265" s="1"/>
  <c r="K121" i="265" s="1"/>
  <c r="K127" i="265" s="1"/>
  <c r="K129" i="265" s="1"/>
  <c r="K131" i="265" s="1"/>
  <c r="K134" i="265" s="1"/>
  <c r="K136" i="265" s="1"/>
  <c r="K138" i="265" s="1"/>
  <c r="K140" i="265" s="1"/>
  <c r="I22" i="265"/>
  <c r="I45" i="265" s="1"/>
  <c r="I50" i="265" s="1"/>
  <c r="I56" i="265" s="1"/>
  <c r="I72" i="265" s="1"/>
  <c r="I76" i="265" s="1"/>
  <c r="I95" i="265" s="1"/>
  <c r="I106" i="265" s="1"/>
  <c r="I108" i="265" s="1"/>
  <c r="I114" i="265" s="1"/>
  <c r="I116" i="265" s="1"/>
  <c r="I121" i="265" s="1"/>
  <c r="I127" i="265" s="1"/>
  <c r="I129" i="265" s="1"/>
  <c r="I131" i="265" s="1"/>
  <c r="I134" i="265" s="1"/>
  <c r="I136" i="265" s="1"/>
  <c r="I138" i="265" s="1"/>
  <c r="I140" i="265" s="1"/>
  <c r="H22" i="265"/>
  <c r="H45" i="265" s="1"/>
  <c r="H50" i="265" s="1"/>
  <c r="H56" i="265" s="1"/>
  <c r="H72" i="265" s="1"/>
  <c r="H76" i="265" s="1"/>
  <c r="H95" i="265" s="1"/>
  <c r="H106" i="265" s="1"/>
  <c r="H108" i="265" s="1"/>
  <c r="H114" i="265" s="1"/>
  <c r="H116" i="265" s="1"/>
  <c r="H121" i="265" s="1"/>
  <c r="H127" i="265" s="1"/>
  <c r="H129" i="265" s="1"/>
  <c r="H131" i="265" s="1"/>
  <c r="H134" i="265" s="1"/>
  <c r="H136" i="265" s="1"/>
  <c r="H138" i="265" s="1"/>
  <c r="H140" i="265" s="1"/>
  <c r="G22" i="265"/>
  <c r="G45" i="265" s="1"/>
  <c r="G50" i="265" s="1"/>
  <c r="G56" i="265" s="1"/>
  <c r="G72" i="265" s="1"/>
  <c r="G76" i="265" s="1"/>
  <c r="G95" i="265" s="1"/>
  <c r="G106" i="265" s="1"/>
  <c r="G108" i="265" s="1"/>
  <c r="G114" i="265" s="1"/>
  <c r="G116" i="265" s="1"/>
  <c r="G121" i="265" s="1"/>
  <c r="G127" i="265" s="1"/>
  <c r="G129" i="265" s="1"/>
  <c r="G131" i="265" s="1"/>
  <c r="G134" i="265" s="1"/>
  <c r="G136" i="265" s="1"/>
  <c r="G138" i="265" s="1"/>
  <c r="G140" i="265" s="1"/>
  <c r="AA27" i="351" l="1"/>
  <c r="AA32" i="351" s="1"/>
  <c r="AA41" i="351" s="1"/>
  <c r="AA43" i="351" s="1"/>
  <c r="AA45" i="351" s="1"/>
  <c r="AA50" i="351" s="1"/>
  <c r="AA52" i="351" s="1"/>
  <c r="AA54" i="351" s="1"/>
  <c r="AA58" i="351" s="1"/>
  <c r="C9" i="351"/>
  <c r="P27" i="351" l="1"/>
  <c r="P32" i="351" s="1"/>
  <c r="P41" i="351" s="1"/>
  <c r="P43" i="351" s="1"/>
  <c r="P45" i="351" s="1"/>
  <c r="P50" i="351" s="1"/>
  <c r="P52" i="351" s="1"/>
  <c r="P54" i="351" s="1"/>
  <c r="P58" i="351" s="1"/>
  <c r="O27" i="351"/>
  <c r="O32" i="351" s="1"/>
  <c r="O41" i="351" s="1"/>
  <c r="O43" i="351" s="1"/>
  <c r="O45" i="351" s="1"/>
  <c r="O50" i="351" s="1"/>
  <c r="O52" i="351" s="1"/>
  <c r="O54" i="351" s="1"/>
  <c r="O58" i="351" s="1"/>
  <c r="N27" i="351"/>
  <c r="N32" i="351" s="1"/>
  <c r="N41" i="351" s="1"/>
  <c r="N43" i="351" s="1"/>
  <c r="N45" i="351" s="1"/>
  <c r="N50" i="351" s="1"/>
  <c r="N52" i="351" s="1"/>
  <c r="N54" i="351" s="1"/>
  <c r="N58" i="351" s="1"/>
  <c r="M27" i="351"/>
  <c r="M32" i="351" s="1"/>
  <c r="M41" i="351" s="1"/>
  <c r="M43" i="351" s="1"/>
  <c r="M45" i="351" s="1"/>
  <c r="M50" i="351" s="1"/>
  <c r="M52" i="351" s="1"/>
  <c r="M54" i="351" s="1"/>
  <c r="M58" i="351" s="1"/>
  <c r="L27" i="351"/>
  <c r="L32" i="351" s="1"/>
  <c r="L41" i="351" s="1"/>
  <c r="L43" i="351" s="1"/>
  <c r="L45" i="351" s="1"/>
  <c r="L50" i="351" s="1"/>
  <c r="L52" i="351" s="1"/>
  <c r="L54" i="351" s="1"/>
  <c r="L58" i="351" s="1"/>
  <c r="J27" i="351"/>
  <c r="J32" i="351" s="1"/>
  <c r="J41" i="351" s="1"/>
  <c r="J43" i="351" s="1"/>
  <c r="J45" i="351" s="1"/>
  <c r="J50" i="351" s="1"/>
  <c r="J52" i="351" s="1"/>
  <c r="J54" i="351" s="1"/>
  <c r="J58" i="351" s="1"/>
  <c r="I27" i="351"/>
  <c r="I32" i="351" s="1"/>
  <c r="I41" i="351" s="1"/>
  <c r="I43" i="351" s="1"/>
  <c r="I45" i="351" s="1"/>
  <c r="I50" i="351" s="1"/>
  <c r="I52" i="351" s="1"/>
  <c r="I54" i="351" s="1"/>
  <c r="I58" i="351" s="1"/>
  <c r="H27" i="351"/>
  <c r="H32" i="351" s="1"/>
  <c r="H41" i="351" s="1"/>
  <c r="H43" i="351" s="1"/>
  <c r="H45" i="351" s="1"/>
  <c r="H50" i="351" s="1"/>
  <c r="H52" i="351" s="1"/>
  <c r="H54" i="351" s="1"/>
  <c r="H58" i="351" s="1"/>
  <c r="C27" i="351"/>
  <c r="C32" i="351" s="1"/>
  <c r="C41" i="351" s="1"/>
  <c r="C43" i="351" s="1"/>
  <c r="C45" i="351" s="1"/>
  <c r="C50" i="351" s="1"/>
  <c r="C52" i="351" s="1"/>
  <c r="C54" i="351" s="1"/>
  <c r="C58" i="351" s="1"/>
  <c r="AU27" i="351"/>
  <c r="AU32" i="351" s="1"/>
  <c r="AU41" i="351" s="1"/>
  <c r="AU43" i="351" s="1"/>
  <c r="AU45" i="351" s="1"/>
  <c r="AU50" i="351" s="1"/>
  <c r="AU52" i="351" s="1"/>
  <c r="AU54" i="351" s="1"/>
  <c r="AU58" i="351" s="1"/>
  <c r="AQ27" i="351"/>
  <c r="AQ32" i="351" s="1"/>
  <c r="AQ41" i="351" s="1"/>
  <c r="AQ43" i="351" s="1"/>
  <c r="AQ45" i="351" s="1"/>
  <c r="AQ50" i="351" s="1"/>
  <c r="AQ52" i="351" s="1"/>
  <c r="AQ54" i="351" s="1"/>
  <c r="AQ58" i="351" s="1"/>
  <c r="AP27" i="351"/>
  <c r="AP32" i="351" s="1"/>
  <c r="AP41" i="351" s="1"/>
  <c r="AP43" i="351" s="1"/>
  <c r="AP45" i="351" s="1"/>
  <c r="AP50" i="351" s="1"/>
  <c r="AP52" i="351" s="1"/>
  <c r="AP54" i="351" s="1"/>
  <c r="AP58" i="351" s="1"/>
  <c r="AO27" i="351"/>
  <c r="AO32" i="351" s="1"/>
  <c r="AO41" i="351" s="1"/>
  <c r="AO43" i="351" s="1"/>
  <c r="AO45" i="351" s="1"/>
  <c r="AO50" i="351" s="1"/>
  <c r="AO52" i="351" s="1"/>
  <c r="AO54" i="351" s="1"/>
  <c r="AO58" i="351" s="1"/>
  <c r="AN27" i="351"/>
  <c r="AN32" i="351" s="1"/>
  <c r="AN41" i="351" s="1"/>
  <c r="AN43" i="351" s="1"/>
  <c r="AN45" i="351" s="1"/>
  <c r="AN50" i="351" s="1"/>
  <c r="AN52" i="351" s="1"/>
  <c r="AN54" i="351" s="1"/>
  <c r="AN58" i="351" s="1"/>
  <c r="AM27" i="351"/>
  <c r="AM32" i="351" s="1"/>
  <c r="AM41" i="351" s="1"/>
  <c r="AM43" i="351" s="1"/>
  <c r="AM45" i="351" s="1"/>
  <c r="AM50" i="351" s="1"/>
  <c r="AM52" i="351" s="1"/>
  <c r="AM54" i="351" s="1"/>
  <c r="AM58" i="351" s="1"/>
  <c r="AL27" i="351"/>
  <c r="AL32" i="351" s="1"/>
  <c r="AL41" i="351" s="1"/>
  <c r="AL43" i="351" s="1"/>
  <c r="AL45" i="351" s="1"/>
  <c r="AL50" i="351" s="1"/>
  <c r="AL52" i="351" s="1"/>
  <c r="AL54" i="351" s="1"/>
  <c r="AL58" i="351" s="1"/>
  <c r="AK27" i="351"/>
  <c r="AK32" i="351" s="1"/>
  <c r="AK41" i="351" s="1"/>
  <c r="AK43" i="351" s="1"/>
  <c r="AK45" i="351" s="1"/>
  <c r="AK50" i="351" s="1"/>
  <c r="AK52" i="351" s="1"/>
  <c r="AK54" i="351" s="1"/>
  <c r="AK58" i="351" s="1"/>
  <c r="AJ27" i="351"/>
  <c r="AJ32" i="351" s="1"/>
  <c r="AJ41" i="351" s="1"/>
  <c r="AJ43" i="351" s="1"/>
  <c r="AJ45" i="351" s="1"/>
  <c r="AJ50" i="351" s="1"/>
  <c r="AJ52" i="351" s="1"/>
  <c r="AJ54" i="351" s="1"/>
  <c r="AJ58" i="351" s="1"/>
  <c r="AI27" i="351"/>
  <c r="AI32" i="351" s="1"/>
  <c r="AI41" i="351" s="1"/>
  <c r="AI43" i="351" s="1"/>
  <c r="AI45" i="351" s="1"/>
  <c r="AI50" i="351" s="1"/>
  <c r="AI52" i="351" s="1"/>
  <c r="AI54" i="351" s="1"/>
  <c r="AI58" i="351" s="1"/>
  <c r="AH27" i="351"/>
  <c r="AH32" i="351" s="1"/>
  <c r="AH41" i="351" s="1"/>
  <c r="AH43" i="351" s="1"/>
  <c r="AH45" i="351" s="1"/>
  <c r="AH50" i="351" s="1"/>
  <c r="AH52" i="351" s="1"/>
  <c r="AH54" i="351" s="1"/>
  <c r="AH58" i="351" s="1"/>
  <c r="AG27" i="351"/>
  <c r="AG32" i="351" s="1"/>
  <c r="AG41" i="351" s="1"/>
  <c r="AG43" i="351" s="1"/>
  <c r="AG45" i="351" s="1"/>
  <c r="AG50" i="351" s="1"/>
  <c r="AG52" i="351" s="1"/>
  <c r="AG54" i="351" s="1"/>
  <c r="AG58" i="351" s="1"/>
  <c r="AF27" i="351"/>
  <c r="AF32" i="351" s="1"/>
  <c r="AF41" i="351" s="1"/>
  <c r="AF43" i="351" s="1"/>
  <c r="AF45" i="351" s="1"/>
  <c r="AF50" i="351" s="1"/>
  <c r="AF52" i="351" s="1"/>
  <c r="AF54" i="351" s="1"/>
  <c r="AF58" i="351" s="1"/>
  <c r="AE27" i="351"/>
  <c r="AE32" i="351" s="1"/>
  <c r="AE41" i="351" s="1"/>
  <c r="AE43" i="351" s="1"/>
  <c r="AE45" i="351" s="1"/>
  <c r="AE50" i="351" s="1"/>
  <c r="AE52" i="351" s="1"/>
  <c r="AE54" i="351" s="1"/>
  <c r="AE58" i="351" s="1"/>
  <c r="AD27" i="351"/>
  <c r="AD32" i="351" s="1"/>
  <c r="AD41" i="351" s="1"/>
  <c r="AD43" i="351" s="1"/>
  <c r="AD45" i="351" s="1"/>
  <c r="AD50" i="351" s="1"/>
  <c r="AD52" i="351" s="1"/>
  <c r="AD54" i="351" s="1"/>
  <c r="AD58" i="351" s="1"/>
  <c r="AC27" i="351"/>
  <c r="AC32" i="351" s="1"/>
  <c r="AC41" i="351" s="1"/>
  <c r="AC43" i="351" s="1"/>
  <c r="AC45" i="351" s="1"/>
  <c r="AC50" i="351" s="1"/>
  <c r="AC52" i="351" s="1"/>
  <c r="AC54" i="351" s="1"/>
  <c r="AC58" i="351" s="1"/>
  <c r="AB27" i="351"/>
  <c r="AB32" i="351" s="1"/>
  <c r="AB41" i="351" s="1"/>
  <c r="AB43" i="351" s="1"/>
  <c r="AB45" i="351" s="1"/>
  <c r="AB50" i="351" s="1"/>
  <c r="AB52" i="351" s="1"/>
  <c r="AB54" i="351" s="1"/>
  <c r="AB58" i="351" s="1"/>
  <c r="Z27" i="351"/>
  <c r="Z32" i="351" s="1"/>
  <c r="Z41" i="351" s="1"/>
  <c r="Z43" i="351" s="1"/>
  <c r="Z45" i="351" s="1"/>
  <c r="Z50" i="351" s="1"/>
  <c r="Z52" i="351" s="1"/>
  <c r="Z54" i="351" s="1"/>
  <c r="Z58" i="351" s="1"/>
  <c r="Y27" i="351"/>
  <c r="Y32" i="351" s="1"/>
  <c r="Y41" i="351" s="1"/>
  <c r="Y43" i="351" s="1"/>
  <c r="Y45" i="351" s="1"/>
  <c r="Y50" i="351" s="1"/>
  <c r="Y52" i="351" s="1"/>
  <c r="Y54" i="351" s="1"/>
  <c r="Y58" i="351" s="1"/>
  <c r="V27" i="351"/>
  <c r="V32" i="351" s="1"/>
  <c r="V41" i="351" s="1"/>
  <c r="V43" i="351" s="1"/>
  <c r="V45" i="351" s="1"/>
  <c r="V50" i="351" s="1"/>
  <c r="V52" i="351" s="1"/>
  <c r="V54" i="351" s="1"/>
  <c r="V58" i="351" s="1"/>
  <c r="U27" i="351"/>
  <c r="U32" i="351" s="1"/>
  <c r="U41" i="351" s="1"/>
  <c r="U43" i="351" s="1"/>
  <c r="U45" i="351" s="1"/>
  <c r="U50" i="351" s="1"/>
  <c r="U52" i="351" s="1"/>
  <c r="U54" i="351" s="1"/>
  <c r="U58" i="351" s="1"/>
  <c r="T27" i="351"/>
  <c r="T32" i="351" s="1"/>
  <c r="T41" i="351" s="1"/>
  <c r="T43" i="351" s="1"/>
  <c r="T45" i="351" s="1"/>
  <c r="T50" i="351" s="1"/>
  <c r="T52" i="351" s="1"/>
  <c r="T54" i="351" s="1"/>
  <c r="T58" i="351" s="1"/>
  <c r="S27" i="351"/>
  <c r="S32" i="351" s="1"/>
  <c r="S41" i="351" s="1"/>
  <c r="S43" i="351" s="1"/>
  <c r="S45" i="351" s="1"/>
  <c r="S50" i="351" s="1"/>
  <c r="S52" i="351" s="1"/>
  <c r="S54" i="351" s="1"/>
  <c r="S58" i="351" s="1"/>
  <c r="R27" i="351"/>
  <c r="R32" i="351" s="1"/>
  <c r="R41" i="351" s="1"/>
  <c r="R43" i="351" s="1"/>
  <c r="R45" i="351" s="1"/>
  <c r="R50" i="351" s="1"/>
  <c r="R52" i="351" s="1"/>
  <c r="R54" i="351" s="1"/>
  <c r="R58" i="351" s="1"/>
  <c r="Q27" i="351"/>
  <c r="Q32" i="351" s="1"/>
  <c r="Q41" i="351" s="1"/>
  <c r="Q43" i="351" s="1"/>
  <c r="Q45" i="351" s="1"/>
  <c r="Q50" i="351" s="1"/>
  <c r="Q52" i="351" s="1"/>
  <c r="Q54" i="351" s="1"/>
  <c r="Q58" i="351" s="1"/>
  <c r="J18" i="289" l="1"/>
  <c r="J21" i="289" s="1"/>
  <c r="J33" i="289" s="1"/>
  <c r="J50" i="289" s="1"/>
  <c r="J57" i="289" s="1"/>
  <c r="J77" i="289" s="1"/>
  <c r="J85" i="289" s="1"/>
  <c r="J94" i="289" s="1"/>
  <c r="J111" i="289" s="1"/>
  <c r="J119" i="289" s="1"/>
  <c r="J124" i="289" s="1"/>
  <c r="J129" i="289" s="1"/>
  <c r="J133" i="289" s="1"/>
  <c r="J136" i="289" s="1"/>
  <c r="J146" i="289" s="1"/>
  <c r="J153" i="289" s="1"/>
  <c r="J155" i="289" s="1"/>
  <c r="J166" i="289" s="1"/>
  <c r="J172" i="289" s="1"/>
  <c r="N19" i="353"/>
  <c r="E48" i="376"/>
  <c r="D48" i="376"/>
  <c r="C48" i="376"/>
  <c r="D35" i="377"/>
  <c r="C35" i="377"/>
  <c r="C22" i="284" l="1"/>
  <c r="J26" i="246" l="1"/>
  <c r="J28" i="246" s="1"/>
  <c r="J30" i="246" s="1"/>
  <c r="J32" i="246" s="1"/>
  <c r="J35" i="246" s="1"/>
  <c r="J37" i="246" s="1"/>
  <c r="J39" i="246" s="1"/>
  <c r="J41" i="246" s="1"/>
  <c r="J43" i="246" s="1"/>
  <c r="J45" i="246" s="1"/>
  <c r="J47" i="246" s="1"/>
  <c r="I26" i="246"/>
  <c r="I28" i="246" s="1"/>
  <c r="I30" i="246" s="1"/>
  <c r="I32" i="246" s="1"/>
  <c r="I35" i="246" s="1"/>
  <c r="I37" i="246" s="1"/>
  <c r="I39" i="246" s="1"/>
  <c r="I41" i="246" s="1"/>
  <c r="I43" i="246" s="1"/>
  <c r="I45" i="246" s="1"/>
  <c r="H26" i="246"/>
  <c r="H28" i="246" s="1"/>
  <c r="H30" i="246" s="1"/>
  <c r="H32" i="246" s="1"/>
  <c r="H35" i="246" s="1"/>
  <c r="H37" i="246" s="1"/>
  <c r="H39" i="246" s="1"/>
  <c r="H41" i="246" s="1"/>
  <c r="H43" i="246" s="1"/>
  <c r="H45" i="246" s="1"/>
  <c r="J49" i="246" l="1"/>
  <c r="J51" i="246" s="1"/>
  <c r="J53" i="246" s="1"/>
  <c r="I47" i="246"/>
  <c r="I49" i="246" s="1"/>
  <c r="I51" i="246" s="1"/>
  <c r="I53" i="246" s="1"/>
  <c r="H47" i="246"/>
  <c r="K18" i="272" l="1"/>
  <c r="K20" i="272" s="1"/>
  <c r="K24" i="272" s="1"/>
  <c r="K28" i="272" s="1"/>
  <c r="K30" i="272" s="1"/>
  <c r="K37" i="272" s="1"/>
  <c r="K39" i="272" s="1"/>
  <c r="J18" i="272"/>
  <c r="J20" i="272" s="1"/>
  <c r="J24" i="272" s="1"/>
  <c r="J28" i="272" s="1"/>
  <c r="J30" i="272" s="1"/>
  <c r="J37" i="272" s="1"/>
  <c r="J39" i="272" s="1"/>
  <c r="C9" i="368" l="1"/>
  <c r="J37" i="354" l="1"/>
  <c r="I37" i="354"/>
  <c r="L11" i="354"/>
  <c r="L13" i="354" s="1"/>
  <c r="L15" i="354" s="1"/>
  <c r="L17" i="354" s="1"/>
  <c r="L19" i="354" s="1"/>
  <c r="L21" i="354" s="1"/>
  <c r="L23" i="354" s="1"/>
  <c r="L25" i="354" s="1"/>
  <c r="L27" i="354" s="1"/>
  <c r="L29" i="354" s="1"/>
  <c r="L31" i="354" s="1"/>
  <c r="K11" i="354"/>
  <c r="J11" i="354"/>
  <c r="J13" i="354" s="1"/>
  <c r="J15" i="354" s="1"/>
  <c r="J17" i="354" s="1"/>
  <c r="J19" i="354" s="1"/>
  <c r="J21" i="354" s="1"/>
  <c r="J23" i="354" s="1"/>
  <c r="J25" i="354" s="1"/>
  <c r="J27" i="354" s="1"/>
  <c r="J29" i="354" s="1"/>
  <c r="J31" i="354" s="1"/>
  <c r="I11" i="354"/>
  <c r="I13" i="354" s="1"/>
  <c r="I15" i="354" s="1"/>
  <c r="I17" i="354" s="1"/>
  <c r="I19" i="354" s="1"/>
  <c r="I21" i="354" s="1"/>
  <c r="I23" i="354" s="1"/>
  <c r="I25" i="354" s="1"/>
  <c r="I27" i="354" s="1"/>
  <c r="I29" i="354" s="1"/>
  <c r="I31" i="354" s="1"/>
  <c r="H11" i="354"/>
  <c r="H13" i="354" s="1"/>
  <c r="H15" i="354" s="1"/>
  <c r="H17" i="354" s="1"/>
  <c r="H19" i="354" s="1"/>
  <c r="H21" i="354" s="1"/>
  <c r="H23" i="354" s="1"/>
  <c r="H25" i="354" s="1"/>
  <c r="H27" i="354" s="1"/>
  <c r="H29" i="354" s="1"/>
  <c r="H31" i="354" s="1"/>
  <c r="G11" i="354"/>
  <c r="G13" i="354" s="1"/>
  <c r="G15" i="354" s="1"/>
  <c r="G17" i="354" s="1"/>
  <c r="G19" i="354" s="1"/>
  <c r="G21" i="354" s="1"/>
  <c r="G23" i="354" s="1"/>
  <c r="G25" i="354" s="1"/>
  <c r="G27" i="354" s="1"/>
  <c r="G29" i="354" s="1"/>
  <c r="G31" i="354" s="1"/>
  <c r="F11" i="354"/>
  <c r="F13" i="354" s="1"/>
  <c r="F15" i="354" s="1"/>
  <c r="F17" i="354" s="1"/>
  <c r="F19" i="354" s="1"/>
  <c r="F21" i="354" s="1"/>
  <c r="F23" i="354" s="1"/>
  <c r="F25" i="354" s="1"/>
  <c r="F27" i="354" s="1"/>
  <c r="F29" i="354" s="1"/>
  <c r="F31" i="354" s="1"/>
  <c r="E11" i="354"/>
  <c r="E13" i="354" s="1"/>
  <c r="E15" i="354" s="1"/>
  <c r="E17" i="354" s="1"/>
  <c r="E19" i="354" s="1"/>
  <c r="E21" i="354" s="1"/>
  <c r="E23" i="354" s="1"/>
  <c r="E25" i="354" s="1"/>
  <c r="E27" i="354" s="1"/>
  <c r="E29" i="354" s="1"/>
  <c r="E31" i="354" s="1"/>
  <c r="D11" i="354"/>
  <c r="D13" i="354" s="1"/>
  <c r="D15" i="354" s="1"/>
  <c r="D17" i="354" s="1"/>
  <c r="D19" i="354" s="1"/>
  <c r="D21" i="354" s="1"/>
  <c r="D23" i="354" s="1"/>
  <c r="D25" i="354" s="1"/>
  <c r="D27" i="354" s="1"/>
  <c r="D29" i="354" s="1"/>
  <c r="D31" i="354" s="1"/>
  <c r="C11" i="354"/>
  <c r="C13" i="354" s="1"/>
  <c r="C15" i="354" s="1"/>
  <c r="C17" i="354" s="1"/>
  <c r="C19" i="354" s="1"/>
  <c r="C21" i="354" s="1"/>
  <c r="C23" i="354" s="1"/>
  <c r="C25" i="354" s="1"/>
  <c r="C27" i="354" s="1"/>
  <c r="C29" i="354" s="1"/>
  <c r="C31" i="354" s="1"/>
  <c r="D37" i="354" l="1"/>
  <c r="H37" i="354"/>
  <c r="K37" i="354"/>
  <c r="K13" i="354"/>
  <c r="K15" i="354" s="1"/>
  <c r="K17" i="354" s="1"/>
  <c r="K19" i="354" s="1"/>
  <c r="K21" i="354" s="1"/>
  <c r="K23" i="354" s="1"/>
  <c r="K25" i="354" s="1"/>
  <c r="K27" i="354" s="1"/>
  <c r="K29" i="354" s="1"/>
  <c r="K31" i="354" s="1"/>
  <c r="E37" i="354"/>
  <c r="F37" i="354"/>
  <c r="C37" i="354"/>
  <c r="G37" i="354"/>
  <c r="L37" i="354"/>
  <c r="G53" i="359"/>
  <c r="F53" i="359"/>
  <c r="E53" i="359"/>
  <c r="D53" i="359"/>
  <c r="C53" i="359"/>
  <c r="G10" i="359"/>
  <c r="G12" i="359" s="1"/>
  <c r="G14" i="359" s="1"/>
  <c r="G16" i="359" s="1"/>
  <c r="G18" i="359" s="1"/>
  <c r="G20" i="359" s="1"/>
  <c r="G22" i="359" s="1"/>
  <c r="G28" i="359" s="1"/>
  <c r="G30" i="359" s="1"/>
  <c r="G33" i="359" s="1"/>
  <c r="G35" i="359" s="1"/>
  <c r="G37" i="359" s="1"/>
  <c r="G39" i="359" s="1"/>
  <c r="G41" i="359" s="1"/>
  <c r="G43" i="359" s="1"/>
  <c r="G45" i="359" s="1"/>
  <c r="G47" i="359" s="1"/>
  <c r="F10" i="359"/>
  <c r="F12" i="359" s="1"/>
  <c r="F14" i="359" s="1"/>
  <c r="F16" i="359" s="1"/>
  <c r="F18" i="359" s="1"/>
  <c r="F20" i="359" s="1"/>
  <c r="F22" i="359" s="1"/>
  <c r="F28" i="359" s="1"/>
  <c r="F30" i="359" s="1"/>
  <c r="F33" i="359" s="1"/>
  <c r="F35" i="359" s="1"/>
  <c r="F37" i="359" s="1"/>
  <c r="F39" i="359" s="1"/>
  <c r="F41" i="359" s="1"/>
  <c r="F43" i="359" s="1"/>
  <c r="F45" i="359" s="1"/>
  <c r="F47" i="359" s="1"/>
  <c r="E10" i="359"/>
  <c r="E12" i="359" s="1"/>
  <c r="E14" i="359" s="1"/>
  <c r="E16" i="359" s="1"/>
  <c r="E18" i="359" s="1"/>
  <c r="E20" i="359" s="1"/>
  <c r="E22" i="359" s="1"/>
  <c r="E28" i="359" s="1"/>
  <c r="E30" i="359" s="1"/>
  <c r="E33" i="359" s="1"/>
  <c r="E35" i="359" s="1"/>
  <c r="E37" i="359" s="1"/>
  <c r="E39" i="359" s="1"/>
  <c r="E41" i="359" s="1"/>
  <c r="E43" i="359" s="1"/>
  <c r="E45" i="359" s="1"/>
  <c r="E47" i="359" s="1"/>
  <c r="D10" i="359"/>
  <c r="D12" i="359" s="1"/>
  <c r="D14" i="359" s="1"/>
  <c r="D16" i="359" s="1"/>
  <c r="D18" i="359" s="1"/>
  <c r="D20" i="359" s="1"/>
  <c r="D22" i="359" s="1"/>
  <c r="D28" i="359" s="1"/>
  <c r="D30" i="359" s="1"/>
  <c r="D33" i="359" s="1"/>
  <c r="D35" i="359" s="1"/>
  <c r="D37" i="359" s="1"/>
  <c r="D39" i="359" s="1"/>
  <c r="D41" i="359" s="1"/>
  <c r="D43" i="359" s="1"/>
  <c r="D45" i="359" s="1"/>
  <c r="D47" i="359" s="1"/>
  <c r="C10" i="359"/>
  <c r="C12" i="359" s="1"/>
  <c r="C14" i="359" s="1"/>
  <c r="C16" i="359" s="1"/>
  <c r="C18" i="359" s="1"/>
  <c r="C20" i="359" s="1"/>
  <c r="C22" i="359" s="1"/>
  <c r="C28" i="359" s="1"/>
  <c r="C30" i="359" s="1"/>
  <c r="C33" i="359" s="1"/>
  <c r="C35" i="359" s="1"/>
  <c r="C37" i="359" s="1"/>
  <c r="C39" i="359" s="1"/>
  <c r="C41" i="359" s="1"/>
  <c r="C43" i="359" s="1"/>
  <c r="C45" i="359" s="1"/>
  <c r="C47" i="359" s="1"/>
  <c r="C36" i="361"/>
  <c r="E11" i="361"/>
  <c r="E13" i="361" s="1"/>
  <c r="E15" i="361" s="1"/>
  <c r="E17" i="361" s="1"/>
  <c r="E19" i="361" s="1"/>
  <c r="E22" i="361" s="1"/>
  <c r="E27" i="361" s="1"/>
  <c r="E30" i="361" s="1"/>
  <c r="E32" i="361" s="1"/>
  <c r="D11" i="361"/>
  <c r="D13" i="361" s="1"/>
  <c r="D15" i="361" s="1"/>
  <c r="D17" i="361" s="1"/>
  <c r="D19" i="361" s="1"/>
  <c r="D22" i="361" s="1"/>
  <c r="D27" i="361" s="1"/>
  <c r="D30" i="361" s="1"/>
  <c r="D32" i="361" s="1"/>
  <c r="C11" i="361"/>
  <c r="C13" i="361" s="1"/>
  <c r="C15" i="361" s="1"/>
  <c r="C17" i="361" s="1"/>
  <c r="C19" i="361" s="1"/>
  <c r="C22" i="361" s="1"/>
  <c r="C27" i="361" s="1"/>
  <c r="C30" i="361" s="1"/>
  <c r="C32" i="361" s="1"/>
  <c r="D36" i="361" l="1"/>
  <c r="E36" i="361"/>
  <c r="C8" i="369" l="1"/>
  <c r="C11" i="369" s="1"/>
  <c r="D14" i="344" l="1"/>
  <c r="D21" i="344" s="1"/>
  <c r="D23" i="344" s="1"/>
  <c r="D27" i="344" s="1"/>
  <c r="D35" i="344" s="1"/>
  <c r="D38" i="344" s="1"/>
  <c r="D40" i="344" s="1"/>
  <c r="D42" i="344" s="1"/>
  <c r="D48" i="344" s="1"/>
  <c r="D50" i="344" s="1"/>
  <c r="D52" i="344" s="1"/>
  <c r="D55" i="344" s="1"/>
  <c r="C14" i="344"/>
  <c r="C21" i="344" s="1"/>
  <c r="C23" i="344" s="1"/>
  <c r="C27" i="344" s="1"/>
  <c r="C35" i="344" s="1"/>
  <c r="C38" i="344" s="1"/>
  <c r="C40" i="344" s="1"/>
  <c r="C42" i="344" s="1"/>
  <c r="C48" i="344" s="1"/>
  <c r="C50" i="344" s="1"/>
  <c r="C52" i="344" s="1"/>
  <c r="C55" i="344" s="1"/>
  <c r="M10" i="365" l="1"/>
  <c r="M13" i="365" s="1"/>
  <c r="M17" i="365" s="1"/>
  <c r="M20" i="365" s="1"/>
  <c r="M22" i="365" s="1"/>
  <c r="M24" i="365" s="1"/>
  <c r="L10" i="365"/>
  <c r="L13" i="365" s="1"/>
  <c r="L17" i="365" s="1"/>
  <c r="L20" i="365" s="1"/>
  <c r="L22" i="365" s="1"/>
  <c r="L24" i="365" s="1"/>
  <c r="K10" i="365"/>
  <c r="K13" i="365" s="1"/>
  <c r="K17" i="365" s="1"/>
  <c r="K20" i="365" s="1"/>
  <c r="K22" i="365" s="1"/>
  <c r="K24" i="365" s="1"/>
  <c r="J10" i="365"/>
  <c r="J13" i="365" s="1"/>
  <c r="J17" i="365" s="1"/>
  <c r="J20" i="365" s="1"/>
  <c r="J22" i="365" s="1"/>
  <c r="J24" i="365" s="1"/>
  <c r="I10" i="365"/>
  <c r="I13" i="365" s="1"/>
  <c r="I17" i="365" s="1"/>
  <c r="I20" i="365" s="1"/>
  <c r="I22" i="365" s="1"/>
  <c r="I24" i="365" s="1"/>
  <c r="H10" i="365"/>
  <c r="H13" i="365" s="1"/>
  <c r="H17" i="365" s="1"/>
  <c r="H20" i="365" s="1"/>
  <c r="H22" i="365" s="1"/>
  <c r="H24" i="365" s="1"/>
  <c r="G10" i="365"/>
  <c r="G13" i="365" s="1"/>
  <c r="G17" i="365" s="1"/>
  <c r="G20" i="365" s="1"/>
  <c r="G22" i="365" s="1"/>
  <c r="G24" i="365" s="1"/>
  <c r="F10" i="365"/>
  <c r="F13" i="365" s="1"/>
  <c r="F17" i="365" s="1"/>
  <c r="F20" i="365" s="1"/>
  <c r="F22" i="365" s="1"/>
  <c r="F24" i="365" s="1"/>
  <c r="E10" i="365"/>
  <c r="E13" i="365" s="1"/>
  <c r="E17" i="365" s="1"/>
  <c r="E20" i="365" s="1"/>
  <c r="E22" i="365" s="1"/>
  <c r="E24" i="365" s="1"/>
  <c r="D10" i="365"/>
  <c r="D13" i="365" s="1"/>
  <c r="D17" i="365" s="1"/>
  <c r="D20" i="365" s="1"/>
  <c r="D22" i="365" s="1"/>
  <c r="D24" i="365" s="1"/>
  <c r="C10" i="365"/>
  <c r="C13" i="365" s="1"/>
  <c r="C17" i="365" s="1"/>
  <c r="C20" i="365" s="1"/>
  <c r="C22" i="365" s="1"/>
  <c r="C24" i="365" s="1"/>
  <c r="M13" i="353"/>
  <c r="M19" i="353" s="1"/>
  <c r="L13" i="353"/>
  <c r="L19" i="353" s="1"/>
  <c r="K13" i="353"/>
  <c r="K19" i="353" s="1"/>
  <c r="J13" i="353"/>
  <c r="J19" i="353" s="1"/>
  <c r="I13" i="353"/>
  <c r="I19" i="353" s="1"/>
  <c r="H13" i="353"/>
  <c r="H19" i="353" s="1"/>
  <c r="G13" i="353"/>
  <c r="G19" i="353" s="1"/>
  <c r="F13" i="353"/>
  <c r="F19" i="353" s="1"/>
  <c r="E13" i="353"/>
  <c r="E19" i="353" s="1"/>
  <c r="D13" i="353"/>
  <c r="D19" i="353" s="1"/>
  <c r="C13" i="353"/>
  <c r="C19" i="353" s="1"/>
  <c r="U23" i="327"/>
  <c r="U33" i="327" s="1"/>
  <c r="U46" i="327" s="1"/>
  <c r="U74" i="327" s="1"/>
  <c r="U79" i="327" s="1"/>
  <c r="U92" i="327" s="1"/>
  <c r="U96" i="327" s="1"/>
  <c r="U106" i="327" s="1"/>
  <c r="S23" i="327"/>
  <c r="S33" i="327" s="1"/>
  <c r="S46" i="327" s="1"/>
  <c r="S74" i="327" s="1"/>
  <c r="S79" i="327" s="1"/>
  <c r="S92" i="327" s="1"/>
  <c r="S96" i="327" s="1"/>
  <c r="S106" i="327" s="1"/>
  <c r="R23" i="327"/>
  <c r="R33" i="327" s="1"/>
  <c r="R46" i="327" s="1"/>
  <c r="R74" i="327" s="1"/>
  <c r="R79" i="327" s="1"/>
  <c r="R92" i="327" s="1"/>
  <c r="R96" i="327" s="1"/>
  <c r="R106" i="327" s="1"/>
  <c r="Q23" i="327"/>
  <c r="Q33" i="327" s="1"/>
  <c r="Q46" i="327" s="1"/>
  <c r="Q74" i="327" s="1"/>
  <c r="Q79" i="327" s="1"/>
  <c r="Q92" i="327" s="1"/>
  <c r="Q96" i="327" s="1"/>
  <c r="Q106" i="327" s="1"/>
  <c r="P23" i="327"/>
  <c r="P33" i="327" s="1"/>
  <c r="P46" i="327" s="1"/>
  <c r="P74" i="327" s="1"/>
  <c r="P79" i="327" s="1"/>
  <c r="P92" i="327" s="1"/>
  <c r="P96" i="327" s="1"/>
  <c r="P106" i="327" s="1"/>
  <c r="O23" i="327"/>
  <c r="O33" i="327" s="1"/>
  <c r="O46" i="327" s="1"/>
  <c r="O74" i="327" s="1"/>
  <c r="O79" i="327" s="1"/>
  <c r="O92" i="327" s="1"/>
  <c r="O96" i="327" s="1"/>
  <c r="O106" i="327" s="1"/>
  <c r="N23" i="327"/>
  <c r="N33" i="327" s="1"/>
  <c r="N46" i="327" s="1"/>
  <c r="N74" i="327" s="1"/>
  <c r="N79" i="327" s="1"/>
  <c r="N92" i="327" s="1"/>
  <c r="N96" i="327" s="1"/>
  <c r="N106" i="327" s="1"/>
  <c r="M23" i="327"/>
  <c r="M33" i="327" s="1"/>
  <c r="M46" i="327" s="1"/>
  <c r="M74" i="327" s="1"/>
  <c r="M79" i="327" s="1"/>
  <c r="M92" i="327" s="1"/>
  <c r="M96" i="327" s="1"/>
  <c r="M106" i="327" s="1"/>
  <c r="L23" i="327"/>
  <c r="L33" i="327" s="1"/>
  <c r="L46" i="327" s="1"/>
  <c r="L74" i="327" s="1"/>
  <c r="L79" i="327" s="1"/>
  <c r="L92" i="327" s="1"/>
  <c r="L96" i="327" s="1"/>
  <c r="L106" i="327" s="1"/>
  <c r="K23" i="327"/>
  <c r="K33" i="327" s="1"/>
  <c r="K46" i="327" s="1"/>
  <c r="K74" i="327" s="1"/>
  <c r="K79" i="327" s="1"/>
  <c r="K92" i="327" s="1"/>
  <c r="K96" i="327" s="1"/>
  <c r="K106" i="327" s="1"/>
  <c r="O26" i="299"/>
  <c r="O28" i="299" s="1"/>
  <c r="O32" i="299" s="1"/>
  <c r="O34" i="299" s="1"/>
  <c r="N21" i="299"/>
  <c r="N26" i="299" s="1"/>
  <c r="N28" i="299" s="1"/>
  <c r="N32" i="299" s="1"/>
  <c r="N34" i="299" s="1"/>
  <c r="G11" i="331" l="1"/>
  <c r="G13" i="331" s="1"/>
  <c r="G15" i="331" s="1"/>
  <c r="G17" i="331" s="1"/>
  <c r="G19" i="331" s="1"/>
  <c r="G21" i="331" s="1"/>
  <c r="G23" i="331" s="1"/>
  <c r="G25" i="331" s="1"/>
  <c r="G31" i="331" s="1"/>
  <c r="G36" i="331" s="1"/>
  <c r="G40" i="331" s="1"/>
  <c r="G42" i="331" s="1"/>
  <c r="G44" i="331" s="1"/>
  <c r="G46" i="331" s="1"/>
  <c r="G48" i="331" s="1"/>
  <c r="G50" i="331" s="1"/>
  <c r="G52" i="331" s="1"/>
  <c r="F11" i="331"/>
  <c r="F13" i="331" s="1"/>
  <c r="F15" i="331" s="1"/>
  <c r="F17" i="331" s="1"/>
  <c r="F19" i="331" s="1"/>
  <c r="F21" i="331" s="1"/>
  <c r="F23" i="331" s="1"/>
  <c r="F25" i="331" s="1"/>
  <c r="F31" i="331" s="1"/>
  <c r="F36" i="331" s="1"/>
  <c r="F40" i="331" s="1"/>
  <c r="F42" i="331" s="1"/>
  <c r="F44" i="331" s="1"/>
  <c r="F46" i="331" s="1"/>
  <c r="F48" i="331" s="1"/>
  <c r="F50" i="331" s="1"/>
  <c r="F52" i="331" s="1"/>
  <c r="E11" i="331"/>
  <c r="E13" i="331" s="1"/>
  <c r="E15" i="331" s="1"/>
  <c r="E17" i="331" s="1"/>
  <c r="E19" i="331" s="1"/>
  <c r="E21" i="331" s="1"/>
  <c r="E23" i="331" s="1"/>
  <c r="E25" i="331" s="1"/>
  <c r="E31" i="331" s="1"/>
  <c r="E36" i="331" s="1"/>
  <c r="E40" i="331" s="1"/>
  <c r="E42" i="331" s="1"/>
  <c r="E44" i="331" s="1"/>
  <c r="E46" i="331" s="1"/>
  <c r="E48" i="331" s="1"/>
  <c r="E50" i="331" s="1"/>
  <c r="E52" i="331" s="1"/>
  <c r="D11" i="331"/>
  <c r="D13" i="331" s="1"/>
  <c r="D15" i="331" s="1"/>
  <c r="D17" i="331" s="1"/>
  <c r="D19" i="331" s="1"/>
  <c r="D21" i="331" s="1"/>
  <c r="D23" i="331" s="1"/>
  <c r="D25" i="331" s="1"/>
  <c r="D31" i="331" s="1"/>
  <c r="D36" i="331" s="1"/>
  <c r="D40" i="331" s="1"/>
  <c r="D42" i="331" s="1"/>
  <c r="D44" i="331" s="1"/>
  <c r="D46" i="331" s="1"/>
  <c r="D48" i="331" s="1"/>
  <c r="D50" i="331" s="1"/>
  <c r="D52" i="331" s="1"/>
  <c r="C11" i="331"/>
  <c r="C13" i="331" s="1"/>
  <c r="C15" i="331" s="1"/>
  <c r="C17" i="331" s="1"/>
  <c r="C19" i="331" s="1"/>
  <c r="C21" i="331" s="1"/>
  <c r="C23" i="331" s="1"/>
  <c r="C25" i="331" s="1"/>
  <c r="C31" i="331" s="1"/>
  <c r="C36" i="331" s="1"/>
  <c r="C40" i="331" s="1"/>
  <c r="C42" i="331" s="1"/>
  <c r="C44" i="331" s="1"/>
  <c r="C46" i="331" s="1"/>
  <c r="C48" i="331" s="1"/>
  <c r="C50" i="331" s="1"/>
  <c r="C52" i="331" s="1"/>
  <c r="C56" i="331"/>
  <c r="G39" i="326"/>
  <c r="F39" i="326"/>
  <c r="E39" i="326"/>
  <c r="D39" i="326"/>
  <c r="C39" i="326"/>
  <c r="G10" i="326"/>
  <c r="G12" i="326" s="1"/>
  <c r="G14" i="326" s="1"/>
  <c r="G16" i="326" s="1"/>
  <c r="G18" i="326" s="1"/>
  <c r="G20" i="326" s="1"/>
  <c r="G22" i="326" s="1"/>
  <c r="G24" i="326" s="1"/>
  <c r="G31" i="326" s="1"/>
  <c r="G35" i="326" s="1"/>
  <c r="F10" i="326"/>
  <c r="F12" i="326" s="1"/>
  <c r="F14" i="326" s="1"/>
  <c r="F16" i="326" s="1"/>
  <c r="F18" i="326" s="1"/>
  <c r="F20" i="326" s="1"/>
  <c r="F22" i="326" s="1"/>
  <c r="F24" i="326" s="1"/>
  <c r="F31" i="326" s="1"/>
  <c r="F35" i="326" s="1"/>
  <c r="E10" i="326"/>
  <c r="E12" i="326" s="1"/>
  <c r="E14" i="326" s="1"/>
  <c r="E16" i="326" s="1"/>
  <c r="E18" i="326" s="1"/>
  <c r="E20" i="326" s="1"/>
  <c r="E22" i="326" s="1"/>
  <c r="E24" i="326" s="1"/>
  <c r="E31" i="326" s="1"/>
  <c r="E35" i="326" s="1"/>
  <c r="D10" i="326"/>
  <c r="D12" i="326" s="1"/>
  <c r="D14" i="326" s="1"/>
  <c r="D16" i="326" s="1"/>
  <c r="D18" i="326" s="1"/>
  <c r="D20" i="326" s="1"/>
  <c r="D22" i="326" s="1"/>
  <c r="D24" i="326" s="1"/>
  <c r="D31" i="326" s="1"/>
  <c r="D35" i="326" s="1"/>
  <c r="C10" i="326"/>
  <c r="C12" i="326" s="1"/>
  <c r="C14" i="326" s="1"/>
  <c r="C16" i="326" s="1"/>
  <c r="C18" i="326" s="1"/>
  <c r="C20" i="326" s="1"/>
  <c r="C22" i="326" s="1"/>
  <c r="C24" i="326" s="1"/>
  <c r="C31" i="326" s="1"/>
  <c r="C35" i="326" s="1"/>
  <c r="H11" i="323" l="1"/>
  <c r="H13" i="323" s="1"/>
  <c r="H15" i="323" s="1"/>
  <c r="H17" i="323" s="1"/>
  <c r="H19" i="323" s="1"/>
  <c r="H21" i="323" s="1"/>
  <c r="H23" i="323" s="1"/>
  <c r="H26" i="323" s="1"/>
  <c r="H30" i="323" s="1"/>
  <c r="H32" i="323" s="1"/>
  <c r="H34" i="323" s="1"/>
  <c r="H36" i="323" s="1"/>
  <c r="H38" i="323" s="1"/>
  <c r="H40" i="323" s="1"/>
  <c r="H42" i="323" s="1"/>
  <c r="H44" i="323" s="1"/>
  <c r="H46" i="323" s="1"/>
  <c r="H48" i="323" s="1"/>
  <c r="G11" i="323"/>
  <c r="G13" i="323" s="1"/>
  <c r="G15" i="323" s="1"/>
  <c r="G17" i="323" s="1"/>
  <c r="G19" i="323" s="1"/>
  <c r="G21" i="323" s="1"/>
  <c r="G23" i="323" s="1"/>
  <c r="G26" i="323" s="1"/>
  <c r="G30" i="323" s="1"/>
  <c r="G32" i="323" s="1"/>
  <c r="G34" i="323" s="1"/>
  <c r="G36" i="323" s="1"/>
  <c r="G38" i="323" s="1"/>
  <c r="G40" i="323" s="1"/>
  <c r="G42" i="323" s="1"/>
  <c r="G44" i="323" s="1"/>
  <c r="G46" i="323" s="1"/>
  <c r="G48" i="323" s="1"/>
  <c r="F11" i="323"/>
  <c r="F13" i="323" s="1"/>
  <c r="F15" i="323" s="1"/>
  <c r="F17" i="323" s="1"/>
  <c r="F19" i="323" s="1"/>
  <c r="F21" i="323" s="1"/>
  <c r="F23" i="323" s="1"/>
  <c r="F26" i="323" s="1"/>
  <c r="F30" i="323" s="1"/>
  <c r="F32" i="323" s="1"/>
  <c r="F34" i="323" s="1"/>
  <c r="F36" i="323" s="1"/>
  <c r="F38" i="323" s="1"/>
  <c r="F40" i="323" s="1"/>
  <c r="F42" i="323" s="1"/>
  <c r="F44" i="323" s="1"/>
  <c r="F46" i="323" s="1"/>
  <c r="F48" i="323" s="1"/>
  <c r="E11" i="323"/>
  <c r="E13" i="323" s="1"/>
  <c r="E15" i="323" s="1"/>
  <c r="E17" i="323" s="1"/>
  <c r="E19" i="323" s="1"/>
  <c r="E21" i="323" s="1"/>
  <c r="E23" i="323" s="1"/>
  <c r="E26" i="323" s="1"/>
  <c r="E30" i="323" s="1"/>
  <c r="E32" i="323" s="1"/>
  <c r="E34" i="323" s="1"/>
  <c r="E36" i="323" s="1"/>
  <c r="E38" i="323" s="1"/>
  <c r="E40" i="323" s="1"/>
  <c r="E42" i="323" s="1"/>
  <c r="E44" i="323" s="1"/>
  <c r="E46" i="323" s="1"/>
  <c r="E48" i="323" s="1"/>
  <c r="D11" i="323"/>
  <c r="D13" i="323" s="1"/>
  <c r="D15" i="323" s="1"/>
  <c r="D17" i="323" s="1"/>
  <c r="D19" i="323" s="1"/>
  <c r="D21" i="323" s="1"/>
  <c r="D23" i="323" s="1"/>
  <c r="D26" i="323" s="1"/>
  <c r="D30" i="323" s="1"/>
  <c r="D32" i="323" s="1"/>
  <c r="D34" i="323" s="1"/>
  <c r="D36" i="323" s="1"/>
  <c r="D38" i="323" s="1"/>
  <c r="D40" i="323" s="1"/>
  <c r="D42" i="323" s="1"/>
  <c r="D44" i="323" s="1"/>
  <c r="D46" i="323" s="1"/>
  <c r="D48" i="323" s="1"/>
  <c r="C11" i="323"/>
  <c r="C13" i="323" s="1"/>
  <c r="C15" i="323" s="1"/>
  <c r="C17" i="323" s="1"/>
  <c r="C19" i="323" s="1"/>
  <c r="C21" i="323" s="1"/>
  <c r="C23" i="323" s="1"/>
  <c r="C26" i="323" s="1"/>
  <c r="C30" i="323" s="1"/>
  <c r="C32" i="323" s="1"/>
  <c r="C34" i="323" s="1"/>
  <c r="C36" i="323" s="1"/>
  <c r="C38" i="323" s="1"/>
  <c r="C40" i="323" s="1"/>
  <c r="C42" i="323" s="1"/>
  <c r="C44" i="323" s="1"/>
  <c r="C46" i="323" s="1"/>
  <c r="C48" i="323" s="1"/>
  <c r="H13" i="339" l="1"/>
  <c r="H15" i="339" s="1"/>
  <c r="G13" i="339"/>
  <c r="G15" i="339" s="1"/>
  <c r="F13" i="339"/>
  <c r="F15" i="339" s="1"/>
  <c r="E13" i="339"/>
  <c r="E15" i="339" s="1"/>
  <c r="D13" i="339"/>
  <c r="D15" i="339" s="1"/>
  <c r="C15" i="339"/>
  <c r="O26" i="243"/>
  <c r="F24" i="339" l="1"/>
  <c r="F19" i="339"/>
  <c r="F23" i="339" s="1"/>
  <c r="D24" i="339"/>
  <c r="D19" i="339"/>
  <c r="D23" i="339" s="1"/>
  <c r="H24" i="339"/>
  <c r="H19" i="339"/>
  <c r="H23" i="339" s="1"/>
  <c r="E24" i="339"/>
  <c r="E19" i="339"/>
  <c r="E23" i="339" s="1"/>
  <c r="C24" i="339"/>
  <c r="C19" i="339"/>
  <c r="C23" i="339" s="1"/>
  <c r="G24" i="339"/>
  <c r="G19" i="339"/>
  <c r="G23" i="339" s="1"/>
  <c r="C33" i="317" l="1"/>
  <c r="H53" i="323"/>
  <c r="G53" i="323"/>
  <c r="F53" i="323"/>
  <c r="E53" i="323"/>
  <c r="D53" i="323"/>
  <c r="C53" i="323"/>
  <c r="D17" i="342" l="1"/>
  <c r="D21" i="342" s="1"/>
  <c r="E17" i="342"/>
  <c r="E21" i="342" s="1"/>
  <c r="E23" i="342" l="1"/>
  <c r="E27" i="342" s="1"/>
  <c r="E41" i="342" s="1"/>
  <c r="E45" i="342"/>
  <c r="D23" i="342"/>
  <c r="D27" i="342" s="1"/>
  <c r="D41" i="342" s="1"/>
  <c r="D45" i="342"/>
  <c r="E10" i="332"/>
  <c r="E13" i="332" s="1"/>
  <c r="E15" i="332" s="1"/>
  <c r="E17" i="332" s="1"/>
  <c r="E19" i="332" s="1"/>
  <c r="E21" i="332" s="1"/>
  <c r="E26" i="332" s="1"/>
  <c r="E31" i="332" s="1"/>
  <c r="D10" i="332"/>
  <c r="C10" i="332"/>
  <c r="C13" i="332" s="1"/>
  <c r="C15" i="332" s="1"/>
  <c r="C17" i="332" s="1"/>
  <c r="C19" i="332" s="1"/>
  <c r="C21" i="332" s="1"/>
  <c r="C26" i="332" s="1"/>
  <c r="C31" i="332" s="1"/>
  <c r="D13" i="332" l="1"/>
  <c r="D15" i="332" s="1"/>
  <c r="D17" i="332" s="1"/>
  <c r="D19" i="332" s="1"/>
  <c r="D21" i="332" s="1"/>
  <c r="D26" i="332" s="1"/>
  <c r="D31" i="332" s="1"/>
  <c r="D35" i="332"/>
  <c r="E35" i="332"/>
  <c r="C35" i="332"/>
  <c r="C11" i="352" l="1"/>
  <c r="C23" i="352" s="1"/>
  <c r="G11" i="352"/>
  <c r="G23" i="352" s="1"/>
  <c r="F11" i="352"/>
  <c r="F23" i="352" s="1"/>
  <c r="E11" i="352"/>
  <c r="E23" i="352" s="1"/>
  <c r="D11" i="352"/>
  <c r="D23" i="352" s="1"/>
  <c r="C17" i="342"/>
  <c r="C21" i="342" s="1"/>
  <c r="F25" i="352" l="1"/>
  <c r="F27" i="352" s="1"/>
  <c r="F35" i="352" s="1"/>
  <c r="F39" i="352"/>
  <c r="G39" i="352"/>
  <c r="G25" i="352"/>
  <c r="G27" i="352" s="1"/>
  <c r="G35" i="352" s="1"/>
  <c r="D25" i="352"/>
  <c r="D27" i="352" s="1"/>
  <c r="D35" i="352" s="1"/>
  <c r="D39" i="352"/>
  <c r="C25" i="352"/>
  <c r="C27" i="352" s="1"/>
  <c r="C35" i="352" s="1"/>
  <c r="C39" i="352"/>
  <c r="E25" i="352"/>
  <c r="E27" i="352" s="1"/>
  <c r="E35" i="352" s="1"/>
  <c r="E39" i="352"/>
  <c r="C23" i="342"/>
  <c r="C27" i="342" s="1"/>
  <c r="C41" i="342" s="1"/>
  <c r="C45" i="342"/>
  <c r="H17" i="342"/>
  <c r="H21" i="342" s="1"/>
  <c r="G17" i="342"/>
  <c r="G21" i="342" s="1"/>
  <c r="F17" i="342"/>
  <c r="F21" i="342" s="1"/>
  <c r="C12" i="362"/>
  <c r="C14" i="362" s="1"/>
  <c r="C16" i="362" s="1"/>
  <c r="C22" i="362" s="1"/>
  <c r="C26" i="362" s="1"/>
  <c r="C28" i="362"/>
  <c r="F23" i="342" l="1"/>
  <c r="F27" i="342" s="1"/>
  <c r="F41" i="342" s="1"/>
  <c r="F45" i="342"/>
  <c r="G23" i="342"/>
  <c r="G27" i="342" s="1"/>
  <c r="G41" i="342" s="1"/>
  <c r="G45" i="342"/>
  <c r="H23" i="342"/>
  <c r="H27" i="342" s="1"/>
  <c r="H41" i="342" s="1"/>
  <c r="H45" i="342"/>
  <c r="C10" i="350"/>
  <c r="C12" i="350" s="1"/>
  <c r="C14" i="350" s="1"/>
  <c r="C17" i="350" s="1"/>
  <c r="C19" i="350" s="1"/>
  <c r="C23" i="350"/>
  <c r="D11" i="328" l="1"/>
  <c r="N38" i="154" l="1"/>
  <c r="N40" i="154" s="1"/>
  <c r="N42" i="154" s="1"/>
  <c r="J21" i="212" l="1"/>
  <c r="J24" i="212" s="1"/>
  <c r="J28" i="212" s="1"/>
  <c r="J34" i="212" s="1"/>
  <c r="J36" i="212" s="1"/>
  <c r="J38" i="212" s="1"/>
  <c r="J44" i="212" s="1"/>
  <c r="J47" i="212" s="1"/>
  <c r="J49" i="212" s="1"/>
  <c r="J52" i="212" s="1"/>
  <c r="J58" i="212" s="1"/>
  <c r="J61" i="212" s="1"/>
  <c r="J63" i="212" s="1"/>
  <c r="J65" i="212" s="1"/>
  <c r="J67" i="212" s="1"/>
  <c r="J69" i="212" s="1"/>
  <c r="J71" i="212" s="1"/>
  <c r="J73" i="212" s="1"/>
  <c r="J75" i="212" s="1"/>
  <c r="G9" i="351" l="1"/>
  <c r="G27" i="351" s="1"/>
  <c r="G32" i="351" s="1"/>
  <c r="G41" i="351" s="1"/>
  <c r="G43" i="351" s="1"/>
  <c r="G45" i="351" s="1"/>
  <c r="G50" i="351" s="1"/>
  <c r="G52" i="351" s="1"/>
  <c r="G54" i="351" s="1"/>
  <c r="G58" i="351" s="1"/>
  <c r="F9" i="351"/>
  <c r="F27" i="351" s="1"/>
  <c r="F32" i="351" s="1"/>
  <c r="F41" i="351" s="1"/>
  <c r="F43" i="351" s="1"/>
  <c r="F45" i="351" s="1"/>
  <c r="F50" i="351" s="1"/>
  <c r="F52" i="351" s="1"/>
  <c r="F54" i="351" s="1"/>
  <c r="F58" i="351" s="1"/>
  <c r="E9" i="351"/>
  <c r="E27" i="351" s="1"/>
  <c r="E32" i="351" s="1"/>
  <c r="E41" i="351" s="1"/>
  <c r="E43" i="351" s="1"/>
  <c r="E45" i="351" s="1"/>
  <c r="E50" i="351" s="1"/>
  <c r="E52" i="351" s="1"/>
  <c r="E54" i="351" s="1"/>
  <c r="E58" i="351" s="1"/>
  <c r="D9" i="351"/>
  <c r="D27" i="351" s="1"/>
  <c r="D32" i="351" s="1"/>
  <c r="D41" i="351" s="1"/>
  <c r="D43" i="351" s="1"/>
  <c r="D45" i="351" s="1"/>
  <c r="D50" i="351" s="1"/>
  <c r="D52" i="351" s="1"/>
  <c r="D54" i="351" s="1"/>
  <c r="D58" i="351" s="1"/>
  <c r="H29" i="198" l="1"/>
  <c r="H34" i="198" s="1"/>
  <c r="H37" i="198" s="1"/>
  <c r="H42" i="198" s="1"/>
  <c r="H44" i="198" s="1"/>
  <c r="C40" i="315" l="1"/>
  <c r="G16" i="312" l="1"/>
  <c r="G18" i="312" s="1"/>
  <c r="G20" i="312" s="1"/>
  <c r="G22" i="312" s="1"/>
  <c r="G24" i="312" s="1"/>
  <c r="G27" i="312" s="1"/>
  <c r="G32" i="312" s="1"/>
  <c r="F16" i="312"/>
  <c r="F18" i="312" s="1"/>
  <c r="F20" i="312" s="1"/>
  <c r="F22" i="312" s="1"/>
  <c r="F24" i="312" s="1"/>
  <c r="F27" i="312" s="1"/>
  <c r="F32" i="312" s="1"/>
  <c r="E16" i="312"/>
  <c r="E18" i="312" s="1"/>
  <c r="E20" i="312" s="1"/>
  <c r="E22" i="312" s="1"/>
  <c r="E24" i="312" s="1"/>
  <c r="E27" i="312" s="1"/>
  <c r="E32" i="312" s="1"/>
  <c r="F35" i="312" l="1"/>
  <c r="F38" i="312"/>
  <c r="E35" i="312"/>
  <c r="E38" i="312"/>
  <c r="G35" i="312"/>
  <c r="G38" i="312"/>
  <c r="C14" i="341"/>
  <c r="C23" i="341" s="1"/>
  <c r="C28" i="341" s="1"/>
  <c r="C30" i="341" s="1"/>
  <c r="C32" i="341" s="1"/>
  <c r="C34" i="341" s="1"/>
  <c r="C36" i="341" s="1"/>
  <c r="C38" i="341" s="1"/>
  <c r="C40" i="341" s="1"/>
  <c r="C42" i="341" s="1"/>
  <c r="C44" i="341" s="1"/>
  <c r="E14" i="341" l="1"/>
  <c r="E23" i="341" s="1"/>
  <c r="E28" i="341" s="1"/>
  <c r="E30" i="341" s="1"/>
  <c r="E32" i="341" s="1"/>
  <c r="E34" i="341" s="1"/>
  <c r="E36" i="341" s="1"/>
  <c r="E38" i="341" s="1"/>
  <c r="E40" i="341" s="1"/>
  <c r="E42" i="341" s="1"/>
  <c r="E44" i="341" s="1"/>
  <c r="D14" i="341"/>
  <c r="D23" i="341" s="1"/>
  <c r="D28" i="341" s="1"/>
  <c r="D30" i="341" s="1"/>
  <c r="D32" i="341" s="1"/>
  <c r="D34" i="341" s="1"/>
  <c r="D36" i="341" s="1"/>
  <c r="D38" i="341" s="1"/>
  <c r="D40" i="341" s="1"/>
  <c r="D42" i="341" s="1"/>
  <c r="D44" i="341" s="1"/>
  <c r="E10" i="330" l="1"/>
  <c r="E12" i="330" s="1"/>
  <c r="E14" i="330" s="1"/>
  <c r="E16" i="330" s="1"/>
  <c r="E20" i="330" s="1"/>
  <c r="D10" i="330"/>
  <c r="D12" i="330" s="1"/>
  <c r="D14" i="330" s="1"/>
  <c r="D16" i="330" s="1"/>
  <c r="D20" i="330" s="1"/>
  <c r="C10" i="330"/>
  <c r="C12" i="330" s="1"/>
  <c r="C14" i="330" s="1"/>
  <c r="C16" i="330" s="1"/>
  <c r="C20" i="330" s="1"/>
  <c r="C23" i="330"/>
  <c r="H38" i="322"/>
  <c r="G38" i="322"/>
  <c r="F38" i="322"/>
  <c r="E38" i="322"/>
  <c r="D38" i="322"/>
  <c r="C38" i="322"/>
  <c r="H15" i="322"/>
  <c r="H17" i="322" s="1"/>
  <c r="H19" i="322" s="1"/>
  <c r="H27" i="322" s="1"/>
  <c r="H35" i="322" s="1"/>
  <c r="G15" i="322"/>
  <c r="G17" i="322" s="1"/>
  <c r="G19" i="322" s="1"/>
  <c r="G27" i="322" s="1"/>
  <c r="G35" i="322" s="1"/>
  <c r="F15" i="322"/>
  <c r="F17" i="322" s="1"/>
  <c r="F19" i="322" s="1"/>
  <c r="F27" i="322" s="1"/>
  <c r="F35" i="322" s="1"/>
  <c r="E15" i="322"/>
  <c r="E17" i="322" s="1"/>
  <c r="E19" i="322" s="1"/>
  <c r="E27" i="322" s="1"/>
  <c r="E35" i="322" s="1"/>
  <c r="D15" i="322"/>
  <c r="D17" i="322" s="1"/>
  <c r="D19" i="322" s="1"/>
  <c r="D27" i="322" s="1"/>
  <c r="D35" i="322" s="1"/>
  <c r="C15" i="322"/>
  <c r="C17" i="322" s="1"/>
  <c r="C19" i="322" s="1"/>
  <c r="C27" i="322" s="1"/>
  <c r="C35" i="322" s="1"/>
  <c r="H15" i="320" l="1"/>
  <c r="H17" i="320" s="1"/>
  <c r="H20" i="320" s="1"/>
  <c r="H34" i="320" s="1"/>
  <c r="H44" i="320" s="1"/>
  <c r="G15" i="320"/>
  <c r="G17" i="320" s="1"/>
  <c r="G20" i="320" s="1"/>
  <c r="G34" i="320" s="1"/>
  <c r="G44" i="320" s="1"/>
  <c r="F15" i="320"/>
  <c r="F17" i="320" s="1"/>
  <c r="F20" i="320" s="1"/>
  <c r="F34" i="320" s="1"/>
  <c r="F44" i="320" s="1"/>
  <c r="E15" i="320"/>
  <c r="E17" i="320" s="1"/>
  <c r="E20" i="320" s="1"/>
  <c r="E34" i="320" s="1"/>
  <c r="E44" i="320" s="1"/>
  <c r="D15" i="320"/>
  <c r="D17" i="320" s="1"/>
  <c r="D20" i="320" s="1"/>
  <c r="D34" i="320" s="1"/>
  <c r="D44" i="320" s="1"/>
  <c r="C15" i="320"/>
  <c r="C17" i="320" s="1"/>
  <c r="C20" i="320" s="1"/>
  <c r="C34" i="320" s="1"/>
  <c r="C44" i="320" s="1"/>
  <c r="H46" i="320"/>
  <c r="G46" i="320"/>
  <c r="F46" i="320"/>
  <c r="E46" i="320"/>
  <c r="D46" i="320"/>
  <c r="C46" i="320"/>
  <c r="R21" i="321" l="1"/>
  <c r="R24" i="321" s="1"/>
  <c r="R26" i="321" s="1"/>
  <c r="R28" i="321" s="1"/>
  <c r="R36" i="321" s="1"/>
  <c r="Q21" i="321"/>
  <c r="Q24" i="321" s="1"/>
  <c r="Q26" i="321" s="1"/>
  <c r="Q28" i="321" s="1"/>
  <c r="Q36" i="321" s="1"/>
  <c r="P21" i="321"/>
  <c r="P24" i="321" s="1"/>
  <c r="P26" i="321" s="1"/>
  <c r="P28" i="321" s="1"/>
  <c r="P36" i="321" s="1"/>
  <c r="O21" i="321"/>
  <c r="O24" i="321" s="1"/>
  <c r="O26" i="321" s="1"/>
  <c r="O28" i="321" s="1"/>
  <c r="O36" i="321" s="1"/>
  <c r="N21" i="321"/>
  <c r="N24" i="321" s="1"/>
  <c r="N26" i="321" s="1"/>
  <c r="N28" i="321" s="1"/>
  <c r="N36" i="321" s="1"/>
  <c r="M21" i="321"/>
  <c r="M24" i="321" s="1"/>
  <c r="M26" i="321" s="1"/>
  <c r="M28" i="321" s="1"/>
  <c r="M36" i="321" s="1"/>
  <c r="L21" i="321"/>
  <c r="L24" i="321" s="1"/>
  <c r="L26" i="321" s="1"/>
  <c r="L28" i="321" s="1"/>
  <c r="L36" i="321" s="1"/>
  <c r="K21" i="321"/>
  <c r="K24" i="321" s="1"/>
  <c r="K26" i="321" s="1"/>
  <c r="K28" i="321" s="1"/>
  <c r="K36" i="321" s="1"/>
  <c r="J21" i="321"/>
  <c r="J24" i="321" s="1"/>
  <c r="J26" i="321" s="1"/>
  <c r="J28" i="321" s="1"/>
  <c r="J36" i="321" s="1"/>
  <c r="I21" i="321"/>
  <c r="I24" i="321" s="1"/>
  <c r="I26" i="321" s="1"/>
  <c r="I28" i="321" s="1"/>
  <c r="I36" i="321" s="1"/>
  <c r="H13" i="321"/>
  <c r="H21" i="321" s="1"/>
  <c r="H24" i="321" s="1"/>
  <c r="H26" i="321" s="1"/>
  <c r="H28" i="321" s="1"/>
  <c r="H36" i="321" s="1"/>
  <c r="G13" i="321"/>
  <c r="G21" i="321" s="1"/>
  <c r="G24" i="321" s="1"/>
  <c r="G26" i="321" s="1"/>
  <c r="G28" i="321" s="1"/>
  <c r="G36" i="321" s="1"/>
  <c r="F13" i="321"/>
  <c r="F21" i="321" s="1"/>
  <c r="F24" i="321" s="1"/>
  <c r="F26" i="321" s="1"/>
  <c r="F28" i="321" s="1"/>
  <c r="F36" i="321" s="1"/>
  <c r="E13" i="321"/>
  <c r="E21" i="321" s="1"/>
  <c r="E24" i="321" s="1"/>
  <c r="E26" i="321" s="1"/>
  <c r="E28" i="321" s="1"/>
  <c r="E36" i="321" s="1"/>
  <c r="D13" i="321"/>
  <c r="D21" i="321" s="1"/>
  <c r="D24" i="321" s="1"/>
  <c r="D26" i="321" s="1"/>
  <c r="D28" i="321" s="1"/>
  <c r="D36" i="321" s="1"/>
  <c r="C13" i="321"/>
  <c r="C21" i="321" s="1"/>
  <c r="C24" i="321" s="1"/>
  <c r="C26" i="321" s="1"/>
  <c r="C28" i="321" s="1"/>
  <c r="C36" i="321" s="1"/>
  <c r="P25" i="292" l="1"/>
  <c r="P27" i="292" s="1"/>
  <c r="P29" i="292" s="1"/>
  <c r="P35" i="292" s="1"/>
  <c r="P38" i="292" s="1"/>
  <c r="P41" i="292" s="1"/>
  <c r="P43" i="292" s="1"/>
  <c r="P48" i="292" s="1"/>
  <c r="P50" i="292" s="1"/>
  <c r="P54" i="292" s="1"/>
  <c r="I42" i="294" l="1"/>
  <c r="K12" i="337" l="1"/>
  <c r="K16" i="337" s="1"/>
  <c r="K18" i="337" s="1"/>
  <c r="K21" i="337" s="1"/>
  <c r="J12" i="337"/>
  <c r="J16" i="337" s="1"/>
  <c r="J18" i="337" s="1"/>
  <c r="J21" i="337" s="1"/>
  <c r="I12" i="337"/>
  <c r="I16" i="337" s="1"/>
  <c r="I18" i="337" s="1"/>
  <c r="I21" i="337" s="1"/>
  <c r="H12" i="337"/>
  <c r="H16" i="337" s="1"/>
  <c r="H18" i="337" s="1"/>
  <c r="H21" i="337" s="1"/>
  <c r="G12" i="337"/>
  <c r="G16" i="337" s="1"/>
  <c r="G18" i="337" s="1"/>
  <c r="G21" i="337" s="1"/>
  <c r="F12" i="337"/>
  <c r="F16" i="337" s="1"/>
  <c r="F18" i="337" s="1"/>
  <c r="F21" i="337" s="1"/>
  <c r="E12" i="337"/>
  <c r="E16" i="337" s="1"/>
  <c r="E18" i="337" s="1"/>
  <c r="E21" i="337" s="1"/>
  <c r="D12" i="337"/>
  <c r="D16" i="337" s="1"/>
  <c r="D18" i="337" s="1"/>
  <c r="D21" i="337" s="1"/>
  <c r="C12" i="337"/>
  <c r="C16" i="337" s="1"/>
  <c r="C18" i="337" s="1"/>
  <c r="C21" i="337" s="1"/>
  <c r="H12" i="311" l="1"/>
  <c r="H14" i="311" s="1"/>
  <c r="H18" i="311" s="1"/>
  <c r="H20" i="311" s="1"/>
  <c r="H23" i="311" s="1"/>
  <c r="H25" i="311" s="1"/>
  <c r="H27" i="311" s="1"/>
  <c r="H29" i="311" s="1"/>
  <c r="H31" i="311" s="1"/>
  <c r="G12" i="311"/>
  <c r="G14" i="311" s="1"/>
  <c r="G18" i="311" s="1"/>
  <c r="G20" i="311" s="1"/>
  <c r="G23" i="311" s="1"/>
  <c r="G25" i="311" s="1"/>
  <c r="G27" i="311" s="1"/>
  <c r="G29" i="311" s="1"/>
  <c r="G31" i="311" s="1"/>
  <c r="F12" i="311"/>
  <c r="F14" i="311" s="1"/>
  <c r="F18" i="311" s="1"/>
  <c r="F20" i="311" s="1"/>
  <c r="F23" i="311" s="1"/>
  <c r="F25" i="311" s="1"/>
  <c r="F27" i="311" s="1"/>
  <c r="F29" i="311" s="1"/>
  <c r="F31" i="311" s="1"/>
  <c r="E12" i="311"/>
  <c r="E14" i="311" s="1"/>
  <c r="E18" i="311" s="1"/>
  <c r="E20" i="311" s="1"/>
  <c r="E23" i="311" s="1"/>
  <c r="E25" i="311" s="1"/>
  <c r="E27" i="311" s="1"/>
  <c r="E29" i="311" s="1"/>
  <c r="E31" i="311" s="1"/>
  <c r="C10" i="327"/>
  <c r="C23" i="327" s="1"/>
  <c r="C33" i="327" s="1"/>
  <c r="C46" i="327" s="1"/>
  <c r="C74" i="327" s="1"/>
  <c r="C79" i="327" s="1"/>
  <c r="C92" i="327" s="1"/>
  <c r="C96" i="327" s="1"/>
  <c r="C106" i="327" s="1"/>
  <c r="J10" i="327"/>
  <c r="J23" i="327" s="1"/>
  <c r="J33" i="327" s="1"/>
  <c r="J46" i="327" s="1"/>
  <c r="J74" i="327" s="1"/>
  <c r="J79" i="327" s="1"/>
  <c r="J92" i="327" s="1"/>
  <c r="J96" i="327" s="1"/>
  <c r="J106" i="327" s="1"/>
  <c r="I10" i="327"/>
  <c r="I23" i="327" s="1"/>
  <c r="I33" i="327" s="1"/>
  <c r="I46" i="327" s="1"/>
  <c r="I74" i="327" s="1"/>
  <c r="I79" i="327" s="1"/>
  <c r="I92" i="327" s="1"/>
  <c r="I96" i="327" s="1"/>
  <c r="I106" i="327" s="1"/>
  <c r="H10" i="327"/>
  <c r="H23" i="327" s="1"/>
  <c r="H33" i="327" s="1"/>
  <c r="H46" i="327" s="1"/>
  <c r="H74" i="327" s="1"/>
  <c r="H79" i="327" s="1"/>
  <c r="H92" i="327" s="1"/>
  <c r="H96" i="327" s="1"/>
  <c r="H106" i="327" s="1"/>
  <c r="G10" i="327"/>
  <c r="G23" i="327" s="1"/>
  <c r="G33" i="327" s="1"/>
  <c r="G46" i="327" s="1"/>
  <c r="G74" i="327" s="1"/>
  <c r="G79" i="327" s="1"/>
  <c r="G92" i="327" s="1"/>
  <c r="G96" i="327" s="1"/>
  <c r="G106" i="327" s="1"/>
  <c r="F10" i="327"/>
  <c r="F23" i="327" s="1"/>
  <c r="F33" i="327" s="1"/>
  <c r="F46" i="327" s="1"/>
  <c r="F74" i="327" s="1"/>
  <c r="F79" i="327" s="1"/>
  <c r="F92" i="327" s="1"/>
  <c r="F96" i="327" s="1"/>
  <c r="F106" i="327" s="1"/>
  <c r="E10" i="327"/>
  <c r="E23" i="327" s="1"/>
  <c r="E33" i="327" s="1"/>
  <c r="E46" i="327" s="1"/>
  <c r="E74" i="327" s="1"/>
  <c r="E79" i="327" s="1"/>
  <c r="E92" i="327" s="1"/>
  <c r="E96" i="327" s="1"/>
  <c r="E106" i="327" s="1"/>
  <c r="D10" i="327"/>
  <c r="D23" i="327" s="1"/>
  <c r="D33" i="327" s="1"/>
  <c r="D46" i="327" s="1"/>
  <c r="D74" i="327" s="1"/>
  <c r="D79" i="327" s="1"/>
  <c r="D92" i="327" s="1"/>
  <c r="D96" i="327" s="1"/>
  <c r="D106" i="327" s="1"/>
  <c r="G56" i="331" l="1"/>
  <c r="F56" i="331"/>
  <c r="E56" i="331"/>
  <c r="D56" i="331"/>
  <c r="L13" i="289" l="1"/>
  <c r="L15" i="289" s="1"/>
  <c r="L18" i="289" s="1"/>
  <c r="L21" i="289" s="1"/>
  <c r="L33" i="289" s="1"/>
  <c r="L50" i="289" s="1"/>
  <c r="L57" i="289" s="1"/>
  <c r="L77" i="289" s="1"/>
  <c r="L85" i="289" s="1"/>
  <c r="L94" i="289" s="1"/>
  <c r="L111" i="289" s="1"/>
  <c r="L119" i="289" s="1"/>
  <c r="L124" i="289" s="1"/>
  <c r="L129" i="289" s="1"/>
  <c r="L133" i="289" s="1"/>
  <c r="L136" i="289" s="1"/>
  <c r="L146" i="289" s="1"/>
  <c r="L153" i="289" s="1"/>
  <c r="L155" i="289" s="1"/>
  <c r="I13" i="289"/>
  <c r="I15" i="289" s="1"/>
  <c r="I18" i="289" s="1"/>
  <c r="I21" i="289" s="1"/>
  <c r="I33" i="289" s="1"/>
  <c r="I50" i="289" s="1"/>
  <c r="I57" i="289" s="1"/>
  <c r="I77" i="289" s="1"/>
  <c r="I85" i="289" s="1"/>
  <c r="I94" i="289" s="1"/>
  <c r="I111" i="289" s="1"/>
  <c r="I119" i="289" s="1"/>
  <c r="I124" i="289" s="1"/>
  <c r="I129" i="289" s="1"/>
  <c r="I133" i="289" s="1"/>
  <c r="I136" i="289" s="1"/>
  <c r="I146" i="289" s="1"/>
  <c r="I153" i="289" s="1"/>
  <c r="I155" i="289" s="1"/>
  <c r="I166" i="289" s="1"/>
  <c r="I172" i="289" s="1"/>
  <c r="H13" i="289"/>
  <c r="H15" i="289" s="1"/>
  <c r="H18" i="289" s="1"/>
  <c r="H21" i="289" s="1"/>
  <c r="H33" i="289" s="1"/>
  <c r="H50" i="289" s="1"/>
  <c r="H57" i="289" s="1"/>
  <c r="H77" i="289" s="1"/>
  <c r="H85" i="289" s="1"/>
  <c r="H94" i="289" s="1"/>
  <c r="H111" i="289" s="1"/>
  <c r="H119" i="289" s="1"/>
  <c r="H124" i="289" s="1"/>
  <c r="H129" i="289" s="1"/>
  <c r="H133" i="289" s="1"/>
  <c r="H136" i="289" s="1"/>
  <c r="H146" i="289" s="1"/>
  <c r="H153" i="289" s="1"/>
  <c r="H155" i="289" s="1"/>
  <c r="H166" i="289" s="1"/>
  <c r="H172" i="289" s="1"/>
  <c r="E23" i="330" l="1"/>
  <c r="D23" i="330"/>
  <c r="H40" i="316"/>
  <c r="G40" i="316"/>
  <c r="F40" i="316"/>
  <c r="E40" i="316"/>
  <c r="D40" i="316"/>
  <c r="C40" i="316"/>
  <c r="H12" i="316"/>
  <c r="H14" i="316" s="1"/>
  <c r="H16" i="316" s="1"/>
  <c r="H18" i="316" s="1"/>
  <c r="H20" i="316" s="1"/>
  <c r="H22" i="316" s="1"/>
  <c r="H24" i="316" s="1"/>
  <c r="H26" i="316" s="1"/>
  <c r="H30" i="316" s="1"/>
  <c r="H35" i="316" s="1"/>
  <c r="G12" i="316"/>
  <c r="G14" i="316" s="1"/>
  <c r="G16" i="316" s="1"/>
  <c r="G18" i="316" s="1"/>
  <c r="G20" i="316" s="1"/>
  <c r="G22" i="316" s="1"/>
  <c r="G24" i="316" s="1"/>
  <c r="G26" i="316" s="1"/>
  <c r="G30" i="316" s="1"/>
  <c r="G35" i="316" s="1"/>
  <c r="F12" i="316"/>
  <c r="F14" i="316" s="1"/>
  <c r="F16" i="316" s="1"/>
  <c r="F18" i="316" s="1"/>
  <c r="F20" i="316" s="1"/>
  <c r="F22" i="316" s="1"/>
  <c r="F24" i="316" s="1"/>
  <c r="F26" i="316" s="1"/>
  <c r="F30" i="316" s="1"/>
  <c r="F35" i="316" s="1"/>
  <c r="E12" i="316"/>
  <c r="E14" i="316" s="1"/>
  <c r="E16" i="316" s="1"/>
  <c r="E18" i="316" s="1"/>
  <c r="E20" i="316" s="1"/>
  <c r="E22" i="316" s="1"/>
  <c r="E24" i="316" s="1"/>
  <c r="E26" i="316" s="1"/>
  <c r="E30" i="316" s="1"/>
  <c r="E35" i="316" s="1"/>
  <c r="D12" i="316"/>
  <c r="D14" i="316" s="1"/>
  <c r="D16" i="316" s="1"/>
  <c r="D18" i="316" s="1"/>
  <c r="D20" i="316" s="1"/>
  <c r="D22" i="316" s="1"/>
  <c r="D24" i="316" s="1"/>
  <c r="D26" i="316" s="1"/>
  <c r="D30" i="316" s="1"/>
  <c r="D35" i="316" s="1"/>
  <c r="C12" i="316"/>
  <c r="C14" i="316" s="1"/>
  <c r="C16" i="316" s="1"/>
  <c r="C18" i="316" s="1"/>
  <c r="C20" i="316" s="1"/>
  <c r="C22" i="316" s="1"/>
  <c r="C24" i="316" s="1"/>
  <c r="C26" i="316" s="1"/>
  <c r="C30" i="316" s="1"/>
  <c r="C35" i="316" s="1"/>
  <c r="G14" i="315" l="1"/>
  <c r="G16" i="315" s="1"/>
  <c r="G18" i="315" s="1"/>
  <c r="G21" i="315" s="1"/>
  <c r="G31" i="315" s="1"/>
  <c r="G37" i="315" s="1"/>
  <c r="F14" i="315"/>
  <c r="F16" i="315" s="1"/>
  <c r="F18" i="315" s="1"/>
  <c r="F21" i="315" s="1"/>
  <c r="F31" i="315" s="1"/>
  <c r="F37" i="315" s="1"/>
  <c r="E14" i="315"/>
  <c r="E16" i="315" s="1"/>
  <c r="E18" i="315" s="1"/>
  <c r="E21" i="315" s="1"/>
  <c r="E31" i="315" s="1"/>
  <c r="D14" i="315"/>
  <c r="D16" i="315" s="1"/>
  <c r="D18" i="315" s="1"/>
  <c r="D21" i="315" s="1"/>
  <c r="D31" i="315" s="1"/>
  <c r="D37" i="315" s="1"/>
  <c r="C14" i="315"/>
  <c r="C16" i="315" s="1"/>
  <c r="C18" i="315" s="1"/>
  <c r="C21" i="315" s="1"/>
  <c r="C31" i="315" s="1"/>
  <c r="C37" i="315" s="1"/>
  <c r="G40" i="315"/>
  <c r="F40" i="315"/>
  <c r="E40" i="315"/>
  <c r="D40" i="315"/>
  <c r="D27" i="310"/>
  <c r="C27" i="310"/>
  <c r="D10" i="310"/>
  <c r="D12" i="310" s="1"/>
  <c r="D14" i="310" s="1"/>
  <c r="D16" i="310" s="1"/>
  <c r="D20" i="310" s="1"/>
  <c r="D23" i="310" s="1"/>
  <c r="C10" i="310"/>
  <c r="C12" i="310" s="1"/>
  <c r="C14" i="310" s="1"/>
  <c r="C16" i="310" s="1"/>
  <c r="C20" i="310" s="1"/>
  <c r="C23" i="310" s="1"/>
  <c r="F14" i="304"/>
  <c r="F16" i="304" s="1"/>
  <c r="F18" i="304" s="1"/>
  <c r="F22" i="304" s="1"/>
  <c r="F32" i="304" s="1"/>
  <c r="F35" i="304" s="1"/>
  <c r="E14" i="304"/>
  <c r="E16" i="304" s="1"/>
  <c r="E18" i="304" s="1"/>
  <c r="E22" i="304" s="1"/>
  <c r="E32" i="304" s="1"/>
  <c r="E35" i="304" s="1"/>
  <c r="D14" i="304"/>
  <c r="D16" i="304" s="1"/>
  <c r="D18" i="304" s="1"/>
  <c r="D22" i="304" s="1"/>
  <c r="D32" i="304" s="1"/>
  <c r="D35" i="304" s="1"/>
  <c r="C14" i="304"/>
  <c r="C16" i="304" s="1"/>
  <c r="C18" i="304" s="1"/>
  <c r="C22" i="304" s="1"/>
  <c r="C32" i="304" s="1"/>
  <c r="C35" i="304" s="1"/>
  <c r="F37" i="304"/>
  <c r="E37" i="304"/>
  <c r="D37" i="304"/>
  <c r="C37" i="304"/>
  <c r="C11" i="313"/>
  <c r="C13" i="313" s="1"/>
  <c r="C15" i="313" s="1"/>
  <c r="C19" i="313" s="1"/>
  <c r="C23" i="313" s="1"/>
  <c r="C11" i="309"/>
  <c r="C13" i="309" s="1"/>
  <c r="C15" i="309" s="1"/>
  <c r="C17" i="309" s="1"/>
  <c r="C23" i="309" s="1"/>
  <c r="C25" i="309" s="1"/>
  <c r="C28" i="309"/>
  <c r="E37" i="315" l="1"/>
  <c r="E39" i="315"/>
  <c r="M69" i="157" l="1"/>
  <c r="M73" i="157" s="1"/>
  <c r="M87" i="157" s="1"/>
  <c r="M101" i="157" s="1"/>
  <c r="M111" i="157" s="1"/>
  <c r="M115" i="157" s="1"/>
  <c r="M117" i="157" s="1"/>
  <c r="M121" i="157" s="1"/>
  <c r="M124" i="157" s="1"/>
  <c r="M127" i="157" s="1"/>
  <c r="M129" i="157" s="1"/>
  <c r="M131" i="157" s="1"/>
  <c r="M133" i="157" s="1"/>
  <c r="M135" i="157" s="1"/>
  <c r="M137" i="157" s="1"/>
  <c r="M139" i="157" s="1"/>
  <c r="O69" i="157"/>
  <c r="O73" i="157" s="1"/>
  <c r="O87" i="157" s="1"/>
  <c r="O101" i="157" s="1"/>
  <c r="O111" i="157" s="1"/>
  <c r="O115" i="157" s="1"/>
  <c r="O117" i="157" s="1"/>
  <c r="O121" i="157" s="1"/>
  <c r="O124" i="157" s="1"/>
  <c r="O127" i="157" s="1"/>
  <c r="O129" i="157" s="1"/>
  <c r="O131" i="157" s="1"/>
  <c r="O133" i="157" s="1"/>
  <c r="O135" i="157" s="1"/>
  <c r="O137" i="157" s="1"/>
  <c r="O139" i="157" s="1"/>
  <c r="D8" i="329"/>
  <c r="C8" i="329"/>
  <c r="D22" i="307" l="1"/>
  <c r="D27" i="307" s="1"/>
  <c r="D31" i="307" s="1"/>
  <c r="D35" i="307" s="1"/>
  <c r="D37" i="307" s="1"/>
  <c r="D41" i="307" s="1"/>
  <c r="D44" i="307" s="1"/>
  <c r="D46" i="307" s="1"/>
  <c r="D48" i="307" s="1"/>
  <c r="D53" i="307" s="1"/>
  <c r="C9" i="328" l="1"/>
  <c r="C11" i="328" s="1"/>
  <c r="C13" i="328" s="1"/>
  <c r="C15" i="328" s="1"/>
  <c r="C19" i="328" s="1"/>
  <c r="D9" i="328"/>
  <c r="D8" i="312" l="1"/>
  <c r="D16" i="312" s="1"/>
  <c r="D18" i="312" s="1"/>
  <c r="D20" i="312" s="1"/>
  <c r="D22" i="312" s="1"/>
  <c r="D24" i="312" s="1"/>
  <c r="D27" i="312" s="1"/>
  <c r="D32" i="312" s="1"/>
  <c r="C8" i="312"/>
  <c r="C16" i="312" s="1"/>
  <c r="C18" i="312" s="1"/>
  <c r="C20" i="312" s="1"/>
  <c r="C22" i="312" s="1"/>
  <c r="C24" i="312" s="1"/>
  <c r="C27" i="312" s="1"/>
  <c r="C32" i="312" s="1"/>
  <c r="C35" i="312" l="1"/>
  <c r="C38" i="312"/>
  <c r="D35" i="312"/>
  <c r="D38" i="312"/>
  <c r="D9" i="311"/>
  <c r="D12" i="311" s="1"/>
  <c r="D14" i="311" s="1"/>
  <c r="D18" i="311" s="1"/>
  <c r="D20" i="311" s="1"/>
  <c r="D23" i="311" s="1"/>
  <c r="D25" i="311" s="1"/>
  <c r="D27" i="311" s="1"/>
  <c r="D29" i="311" s="1"/>
  <c r="D31" i="311" s="1"/>
  <c r="C9" i="311"/>
  <c r="C12" i="311" s="1"/>
  <c r="C14" i="311" s="1"/>
  <c r="C18" i="311" s="1"/>
  <c r="C20" i="311" s="1"/>
  <c r="C23" i="311" s="1"/>
  <c r="C25" i="311" s="1"/>
  <c r="C27" i="311" s="1"/>
  <c r="C29" i="311" s="1"/>
  <c r="C31" i="311" s="1"/>
  <c r="E14" i="264" l="1"/>
  <c r="E18" i="264" s="1"/>
  <c r="E21" i="264" s="1"/>
  <c r="E25" i="264" s="1"/>
  <c r="E27" i="264" s="1"/>
  <c r="N13" i="290" l="1"/>
  <c r="N15" i="290" s="1"/>
  <c r="N17" i="290" s="1"/>
  <c r="M13" i="290"/>
  <c r="M15" i="290" s="1"/>
  <c r="M17" i="290" s="1"/>
  <c r="L13" i="290"/>
  <c r="L15" i="290" s="1"/>
  <c r="L17" i="290" s="1"/>
  <c r="K13" i="290"/>
  <c r="K15" i="290" s="1"/>
  <c r="K17" i="290" s="1"/>
  <c r="J13" i="290"/>
  <c r="J15" i="290" s="1"/>
  <c r="J17" i="290" s="1"/>
  <c r="I13" i="290"/>
  <c r="I15" i="290" s="1"/>
  <c r="I17" i="290" s="1"/>
  <c r="G13" i="290"/>
  <c r="C13" i="290"/>
  <c r="C15" i="290" s="1"/>
  <c r="C17" i="290" s="1"/>
  <c r="H9" i="290"/>
  <c r="H13" i="290" s="1"/>
  <c r="H15" i="290" s="1"/>
  <c r="H17" i="290" s="1"/>
  <c r="G9" i="290"/>
  <c r="F9" i="290"/>
  <c r="F13" i="290" s="1"/>
  <c r="F15" i="290" s="1"/>
  <c r="F17" i="290" s="1"/>
  <c r="E9" i="290"/>
  <c r="E13" i="290" s="1"/>
  <c r="E15" i="290" s="1"/>
  <c r="E17" i="290" s="1"/>
  <c r="E22" i="290" s="1"/>
  <c r="D9" i="290"/>
  <c r="D13" i="290" s="1"/>
  <c r="D15" i="290" s="1"/>
  <c r="D17" i="290" s="1"/>
  <c r="C9" i="290"/>
  <c r="C14" i="288" l="1"/>
  <c r="C23" i="288" s="1"/>
  <c r="C29" i="288" s="1"/>
  <c r="C33" i="288" s="1"/>
  <c r="C36" i="288" s="1"/>
  <c r="C47" i="288" s="1"/>
  <c r="C66" i="288" s="1"/>
  <c r="C68" i="288" s="1"/>
  <c r="C75" i="288" s="1"/>
  <c r="C93" i="288" s="1"/>
  <c r="C99" i="288" s="1"/>
  <c r="C108" i="288" s="1"/>
  <c r="C116" i="288" s="1"/>
  <c r="C133" i="288" s="1"/>
  <c r="C145" i="288" s="1"/>
  <c r="C150" i="288" s="1"/>
  <c r="C154" i="288" s="1"/>
  <c r="C158" i="288" s="1"/>
  <c r="C163" i="288" s="1"/>
  <c r="I14" i="288"/>
  <c r="I23" i="288" s="1"/>
  <c r="I29" i="288" s="1"/>
  <c r="I33" i="288" s="1"/>
  <c r="I36" i="288" s="1"/>
  <c r="I47" i="288" s="1"/>
  <c r="I66" i="288" s="1"/>
  <c r="I68" i="288" s="1"/>
  <c r="I75" i="288" s="1"/>
  <c r="I93" i="288" s="1"/>
  <c r="I99" i="288" s="1"/>
  <c r="I108" i="288" s="1"/>
  <c r="I116" i="288" s="1"/>
  <c r="I133" i="288" s="1"/>
  <c r="I145" i="288" s="1"/>
  <c r="I150" i="288" s="1"/>
  <c r="I154" i="288" s="1"/>
  <c r="I158" i="288" s="1"/>
  <c r="I163" i="288" s="1"/>
  <c r="H14" i="288"/>
  <c r="H23" i="288" s="1"/>
  <c r="H29" i="288" s="1"/>
  <c r="H33" i="288" s="1"/>
  <c r="H36" i="288" s="1"/>
  <c r="H47" i="288" s="1"/>
  <c r="H66" i="288" s="1"/>
  <c r="H68" i="288" s="1"/>
  <c r="H75" i="288" s="1"/>
  <c r="H93" i="288" s="1"/>
  <c r="H99" i="288" s="1"/>
  <c r="H108" i="288" s="1"/>
  <c r="H116" i="288" s="1"/>
  <c r="H133" i="288" s="1"/>
  <c r="H145" i="288" s="1"/>
  <c r="H150" i="288" s="1"/>
  <c r="H154" i="288" s="1"/>
  <c r="H158" i="288" s="1"/>
  <c r="H163" i="288" s="1"/>
  <c r="G14" i="288"/>
  <c r="G23" i="288" s="1"/>
  <c r="G29" i="288" s="1"/>
  <c r="G33" i="288" s="1"/>
  <c r="G36" i="288" s="1"/>
  <c r="G47" i="288" s="1"/>
  <c r="G66" i="288" s="1"/>
  <c r="G68" i="288" s="1"/>
  <c r="G75" i="288" s="1"/>
  <c r="G93" i="288" s="1"/>
  <c r="G99" i="288" s="1"/>
  <c r="G108" i="288" s="1"/>
  <c r="G116" i="288" s="1"/>
  <c r="G133" i="288" s="1"/>
  <c r="G145" i="288" s="1"/>
  <c r="G150" i="288" s="1"/>
  <c r="G154" i="288" s="1"/>
  <c r="G158" i="288" s="1"/>
  <c r="G163" i="288" s="1"/>
  <c r="F14" i="288"/>
  <c r="F23" i="288" s="1"/>
  <c r="F29" i="288" s="1"/>
  <c r="F33" i="288" s="1"/>
  <c r="F36" i="288" s="1"/>
  <c r="F47" i="288" s="1"/>
  <c r="F66" i="288" s="1"/>
  <c r="F68" i="288" s="1"/>
  <c r="F75" i="288" s="1"/>
  <c r="F93" i="288" s="1"/>
  <c r="F99" i="288" s="1"/>
  <c r="F108" i="288" s="1"/>
  <c r="F116" i="288" s="1"/>
  <c r="F133" i="288" s="1"/>
  <c r="F145" i="288" s="1"/>
  <c r="F150" i="288" s="1"/>
  <c r="F154" i="288" s="1"/>
  <c r="F158" i="288" s="1"/>
  <c r="F163" i="288" s="1"/>
  <c r="E14" i="288"/>
  <c r="E23" i="288" s="1"/>
  <c r="E29" i="288" s="1"/>
  <c r="E33" i="288" s="1"/>
  <c r="E36" i="288" s="1"/>
  <c r="E47" i="288" s="1"/>
  <c r="E66" i="288" s="1"/>
  <c r="E68" i="288" s="1"/>
  <c r="E75" i="288" s="1"/>
  <c r="E93" i="288" s="1"/>
  <c r="E99" i="288" s="1"/>
  <c r="E108" i="288" s="1"/>
  <c r="E116" i="288" s="1"/>
  <c r="E133" i="288" s="1"/>
  <c r="E145" i="288" s="1"/>
  <c r="E150" i="288" s="1"/>
  <c r="E154" i="288" s="1"/>
  <c r="E158" i="288" s="1"/>
  <c r="E163" i="288" s="1"/>
  <c r="D14" i="288"/>
  <c r="D23" i="288" s="1"/>
  <c r="D29" i="288" s="1"/>
  <c r="D33" i="288" s="1"/>
  <c r="D36" i="288" s="1"/>
  <c r="D47" i="288" s="1"/>
  <c r="D66" i="288" s="1"/>
  <c r="D68" i="288" s="1"/>
  <c r="D75" i="288" s="1"/>
  <c r="D93" i="288" s="1"/>
  <c r="D99" i="288" s="1"/>
  <c r="D108" i="288" s="1"/>
  <c r="D116" i="288" s="1"/>
  <c r="D133" i="288" s="1"/>
  <c r="D145" i="288" s="1"/>
  <c r="D150" i="288" s="1"/>
  <c r="D154" i="288" s="1"/>
  <c r="D158" i="288" s="1"/>
  <c r="D163" i="288" s="1"/>
  <c r="R18" i="292"/>
  <c r="R25" i="292" s="1"/>
  <c r="R27" i="292" s="1"/>
  <c r="R29" i="292" s="1"/>
  <c r="R35" i="292" s="1"/>
  <c r="R38" i="292" s="1"/>
  <c r="R41" i="292" s="1"/>
  <c r="R43" i="292" s="1"/>
  <c r="R48" i="292" s="1"/>
  <c r="R50" i="292" s="1"/>
  <c r="R54" i="292" s="1"/>
  <c r="O18" i="292"/>
  <c r="O25" i="292" s="1"/>
  <c r="O27" i="292" s="1"/>
  <c r="O29" i="292" s="1"/>
  <c r="O35" i="292" s="1"/>
  <c r="O38" i="292" s="1"/>
  <c r="O41" i="292" s="1"/>
  <c r="O43" i="292" s="1"/>
  <c r="O48" i="292" s="1"/>
  <c r="O50" i="292" s="1"/>
  <c r="O54" i="292" s="1"/>
  <c r="N18" i="292"/>
  <c r="N25" i="292" s="1"/>
  <c r="N27" i="292" s="1"/>
  <c r="N29" i="292" s="1"/>
  <c r="N35" i="292" s="1"/>
  <c r="N38" i="292" s="1"/>
  <c r="N41" i="292" s="1"/>
  <c r="N43" i="292" s="1"/>
  <c r="N48" i="292" s="1"/>
  <c r="N50" i="292" s="1"/>
  <c r="N54" i="292" s="1"/>
  <c r="M18" i="292"/>
  <c r="M25" i="292" s="1"/>
  <c r="M27" i="292" s="1"/>
  <c r="M29" i="292" s="1"/>
  <c r="M35" i="292" s="1"/>
  <c r="M38" i="292" s="1"/>
  <c r="M41" i="292" s="1"/>
  <c r="M43" i="292" s="1"/>
  <c r="M48" i="292" s="1"/>
  <c r="M50" i="292" s="1"/>
  <c r="M54" i="292" s="1"/>
  <c r="L18" i="292"/>
  <c r="L25" i="292" s="1"/>
  <c r="L27" i="292" s="1"/>
  <c r="L29" i="292" s="1"/>
  <c r="L35" i="292" s="1"/>
  <c r="L38" i="292" s="1"/>
  <c r="L41" i="292" s="1"/>
  <c r="L43" i="292" s="1"/>
  <c r="L48" i="292" s="1"/>
  <c r="L50" i="292" s="1"/>
  <c r="L54" i="292" s="1"/>
  <c r="K18" i="292"/>
  <c r="K25" i="292" s="1"/>
  <c r="K27" i="292" s="1"/>
  <c r="K29" i="292" s="1"/>
  <c r="K35" i="292" s="1"/>
  <c r="K38" i="292" s="1"/>
  <c r="K41" i="292" s="1"/>
  <c r="K43" i="292" s="1"/>
  <c r="K48" i="292" s="1"/>
  <c r="K50" i="292" s="1"/>
  <c r="K54" i="292" s="1"/>
  <c r="J18" i="292"/>
  <c r="J25" i="292" s="1"/>
  <c r="J27" i="292" s="1"/>
  <c r="J29" i="292" s="1"/>
  <c r="J35" i="292" s="1"/>
  <c r="J38" i="292" s="1"/>
  <c r="J41" i="292" s="1"/>
  <c r="J43" i="292" s="1"/>
  <c r="J48" i="292" s="1"/>
  <c r="J50" i="292" s="1"/>
  <c r="J54" i="292" s="1"/>
  <c r="I18" i="292"/>
  <c r="I25" i="292" s="1"/>
  <c r="I27" i="292" s="1"/>
  <c r="I29" i="292" s="1"/>
  <c r="I35" i="292" s="1"/>
  <c r="I38" i="292" s="1"/>
  <c r="I41" i="292" s="1"/>
  <c r="I43" i="292" s="1"/>
  <c r="I48" i="292" s="1"/>
  <c r="I50" i="292" s="1"/>
  <c r="I54" i="292" s="1"/>
  <c r="H18" i="292"/>
  <c r="H25" i="292" s="1"/>
  <c r="H27" i="292" s="1"/>
  <c r="H29" i="292" s="1"/>
  <c r="H35" i="292" s="1"/>
  <c r="H38" i="292" s="1"/>
  <c r="H41" i="292" s="1"/>
  <c r="H43" i="292" s="1"/>
  <c r="H48" i="292" s="1"/>
  <c r="H50" i="292" s="1"/>
  <c r="H54" i="292" s="1"/>
  <c r="G18" i="292"/>
  <c r="G25" i="292" s="1"/>
  <c r="G27" i="292" s="1"/>
  <c r="G29" i="292" s="1"/>
  <c r="G35" i="292" s="1"/>
  <c r="G38" i="292" s="1"/>
  <c r="G41" i="292" s="1"/>
  <c r="G43" i="292" s="1"/>
  <c r="G48" i="292" s="1"/>
  <c r="G50" i="292" s="1"/>
  <c r="G54" i="292" s="1"/>
  <c r="F18" i="292"/>
  <c r="F25" i="292" s="1"/>
  <c r="F27" i="292" s="1"/>
  <c r="F29" i="292" s="1"/>
  <c r="F35" i="292" s="1"/>
  <c r="F38" i="292" s="1"/>
  <c r="F41" i="292" s="1"/>
  <c r="F43" i="292" s="1"/>
  <c r="F48" i="292" s="1"/>
  <c r="F50" i="292" s="1"/>
  <c r="F54" i="292" s="1"/>
  <c r="E18" i="292"/>
  <c r="E25" i="292" s="1"/>
  <c r="E27" i="292" s="1"/>
  <c r="E29" i="292" s="1"/>
  <c r="E35" i="292" s="1"/>
  <c r="E38" i="292" s="1"/>
  <c r="E41" i="292" s="1"/>
  <c r="E43" i="292" s="1"/>
  <c r="E48" i="292" s="1"/>
  <c r="E50" i="292" s="1"/>
  <c r="E54" i="292" s="1"/>
  <c r="D18" i="292"/>
  <c r="D25" i="292" s="1"/>
  <c r="D27" i="292" s="1"/>
  <c r="D29" i="292" s="1"/>
  <c r="D35" i="292" s="1"/>
  <c r="D38" i="292" s="1"/>
  <c r="D41" i="292" s="1"/>
  <c r="D43" i="292" s="1"/>
  <c r="C18" i="292"/>
  <c r="C25" i="292" s="1"/>
  <c r="C27" i="292" s="1"/>
  <c r="C29" i="292" s="1"/>
  <c r="C35" i="292" s="1"/>
  <c r="C38" i="292" s="1"/>
  <c r="C41" i="292" s="1"/>
  <c r="C43" i="292" s="1"/>
  <c r="C48" i="292" s="1"/>
  <c r="C50" i="292" s="1"/>
  <c r="C54" i="292" s="1"/>
  <c r="F22" i="307" l="1"/>
  <c r="F27" i="307" s="1"/>
  <c r="F31" i="307" s="1"/>
  <c r="F35" i="307" s="1"/>
  <c r="F37" i="307" s="1"/>
  <c r="F41" i="307" s="1"/>
  <c r="F44" i="307" s="1"/>
  <c r="F46" i="307" s="1"/>
  <c r="F48" i="307" s="1"/>
  <c r="F53" i="307" s="1"/>
  <c r="E22" i="307"/>
  <c r="E27" i="307" s="1"/>
  <c r="E31" i="307" s="1"/>
  <c r="E35" i="307" s="1"/>
  <c r="E37" i="307" s="1"/>
  <c r="E41" i="307" s="1"/>
  <c r="E44" i="307" s="1"/>
  <c r="E46" i="307" s="1"/>
  <c r="E48" i="307" s="1"/>
  <c r="E53" i="307" s="1"/>
  <c r="C22" i="307"/>
  <c r="C27" i="307" s="1"/>
  <c r="C31" i="307" s="1"/>
  <c r="C35" i="307" s="1"/>
  <c r="C37" i="307" s="1"/>
  <c r="C41" i="307" s="1"/>
  <c r="C44" i="307" s="1"/>
  <c r="C46" i="307" s="1"/>
  <c r="C48" i="307" s="1"/>
  <c r="C53" i="307" s="1"/>
  <c r="M22" i="284" l="1"/>
  <c r="L22" i="284"/>
  <c r="K22" i="284"/>
  <c r="J22" i="284"/>
  <c r="I22" i="284"/>
  <c r="H22" i="284"/>
  <c r="G22" i="284"/>
  <c r="F22" i="284"/>
  <c r="E22" i="284"/>
  <c r="D22" i="284"/>
  <c r="E19" i="280" l="1"/>
  <c r="D19" i="280"/>
  <c r="C19" i="280"/>
  <c r="G16" i="249" l="1"/>
  <c r="G18" i="249" s="1"/>
  <c r="G20" i="249" s="1"/>
  <c r="G22" i="249" s="1"/>
  <c r="G28" i="249" s="1"/>
  <c r="M16" i="299" l="1"/>
  <c r="M21" i="299" s="1"/>
  <c r="M26" i="299" s="1"/>
  <c r="M28" i="299" s="1"/>
  <c r="M32" i="299" s="1"/>
  <c r="M34" i="299" s="1"/>
  <c r="H10" i="301" l="1"/>
  <c r="H13" i="301" s="1"/>
  <c r="H15" i="301" s="1"/>
  <c r="H17" i="301" s="1"/>
  <c r="H19" i="301" s="1"/>
  <c r="H21" i="301" s="1"/>
  <c r="H24" i="301" s="1"/>
  <c r="H29" i="301" s="1"/>
  <c r="H35" i="301" s="1"/>
  <c r="H40" i="301" s="1"/>
  <c r="H42" i="301" s="1"/>
  <c r="H44" i="301" s="1"/>
  <c r="H46" i="301" s="1"/>
  <c r="H48" i="301" s="1"/>
  <c r="H50" i="301" s="1"/>
  <c r="H52" i="301" s="1"/>
  <c r="H54" i="301" s="1"/>
  <c r="H57" i="301" s="1"/>
  <c r="H59" i="301" s="1"/>
  <c r="H61" i="301" s="1"/>
  <c r="G10" i="301"/>
  <c r="G13" i="301" s="1"/>
  <c r="G15" i="301" s="1"/>
  <c r="G17" i="301" s="1"/>
  <c r="G19" i="301" s="1"/>
  <c r="G21" i="301" s="1"/>
  <c r="G24" i="301" s="1"/>
  <c r="G29" i="301" s="1"/>
  <c r="G35" i="301" s="1"/>
  <c r="G40" i="301" s="1"/>
  <c r="G42" i="301" s="1"/>
  <c r="G44" i="301" s="1"/>
  <c r="G46" i="301" s="1"/>
  <c r="G48" i="301" s="1"/>
  <c r="G50" i="301" s="1"/>
  <c r="G52" i="301" s="1"/>
  <c r="G54" i="301" s="1"/>
  <c r="G57" i="301" s="1"/>
  <c r="G59" i="301" s="1"/>
  <c r="G61" i="301" s="1"/>
  <c r="F10" i="301"/>
  <c r="F13" i="301" s="1"/>
  <c r="F15" i="301" s="1"/>
  <c r="F17" i="301" s="1"/>
  <c r="F19" i="301" s="1"/>
  <c r="F21" i="301" s="1"/>
  <c r="F24" i="301" s="1"/>
  <c r="F29" i="301" s="1"/>
  <c r="F35" i="301" s="1"/>
  <c r="F40" i="301" s="1"/>
  <c r="F42" i="301" s="1"/>
  <c r="F44" i="301" s="1"/>
  <c r="F46" i="301" s="1"/>
  <c r="F48" i="301" s="1"/>
  <c r="F50" i="301" s="1"/>
  <c r="F52" i="301" s="1"/>
  <c r="F54" i="301" s="1"/>
  <c r="F57" i="301" s="1"/>
  <c r="F59" i="301" s="1"/>
  <c r="F61" i="301" s="1"/>
  <c r="E10" i="301"/>
  <c r="E13" i="301" s="1"/>
  <c r="E15" i="301" s="1"/>
  <c r="E17" i="301" s="1"/>
  <c r="E19" i="301" s="1"/>
  <c r="E21" i="301" s="1"/>
  <c r="E24" i="301" s="1"/>
  <c r="E29" i="301" s="1"/>
  <c r="E35" i="301" s="1"/>
  <c r="E40" i="301" s="1"/>
  <c r="E42" i="301" s="1"/>
  <c r="E44" i="301" s="1"/>
  <c r="E46" i="301" s="1"/>
  <c r="E48" i="301" s="1"/>
  <c r="E50" i="301" s="1"/>
  <c r="E52" i="301" s="1"/>
  <c r="E54" i="301" s="1"/>
  <c r="E57" i="301" s="1"/>
  <c r="E59" i="301" s="1"/>
  <c r="E61" i="301" s="1"/>
  <c r="D10" i="301"/>
  <c r="D13" i="301" s="1"/>
  <c r="D15" i="301" s="1"/>
  <c r="D17" i="301" s="1"/>
  <c r="D19" i="301" s="1"/>
  <c r="D21" i="301" s="1"/>
  <c r="D24" i="301" s="1"/>
  <c r="D29" i="301" s="1"/>
  <c r="D35" i="301" s="1"/>
  <c r="D40" i="301" s="1"/>
  <c r="D42" i="301" s="1"/>
  <c r="D44" i="301" s="1"/>
  <c r="D46" i="301" s="1"/>
  <c r="D48" i="301" s="1"/>
  <c r="D50" i="301" s="1"/>
  <c r="D52" i="301" s="1"/>
  <c r="D54" i="301" s="1"/>
  <c r="D57" i="301" s="1"/>
  <c r="D59" i="301" s="1"/>
  <c r="D61" i="301" s="1"/>
  <c r="C10" i="301"/>
  <c r="C13" i="301" s="1"/>
  <c r="C15" i="301" s="1"/>
  <c r="C17" i="301" s="1"/>
  <c r="C19" i="301" s="1"/>
  <c r="C21" i="301" s="1"/>
  <c r="C24" i="301" s="1"/>
  <c r="C29" i="301" s="1"/>
  <c r="C35" i="301" s="1"/>
  <c r="C40" i="301" s="1"/>
  <c r="C42" i="301" s="1"/>
  <c r="C44" i="301" s="1"/>
  <c r="C46" i="301" s="1"/>
  <c r="C48" i="301" s="1"/>
  <c r="C50" i="301" s="1"/>
  <c r="C52" i="301" s="1"/>
  <c r="C54" i="301" s="1"/>
  <c r="C57" i="301" s="1"/>
  <c r="C59" i="301" s="1"/>
  <c r="C61" i="301" s="1"/>
  <c r="H11" i="291"/>
  <c r="H13" i="291" s="1"/>
  <c r="H15" i="291" s="1"/>
  <c r="H17" i="291" s="1"/>
  <c r="H19" i="291" s="1"/>
  <c r="H21" i="291" s="1"/>
  <c r="H26" i="291" s="1"/>
  <c r="H31" i="291" s="1"/>
  <c r="H36" i="291" s="1"/>
  <c r="G11" i="291"/>
  <c r="G13" i="291" s="1"/>
  <c r="G15" i="291" s="1"/>
  <c r="G17" i="291" s="1"/>
  <c r="G19" i="291" s="1"/>
  <c r="G21" i="291" s="1"/>
  <c r="G26" i="291" s="1"/>
  <c r="G31" i="291" s="1"/>
  <c r="G36" i="291" s="1"/>
  <c r="F11" i="291"/>
  <c r="F13" i="291" s="1"/>
  <c r="F15" i="291" s="1"/>
  <c r="F17" i="291" s="1"/>
  <c r="F19" i="291" s="1"/>
  <c r="F21" i="291" s="1"/>
  <c r="F26" i="291" s="1"/>
  <c r="F31" i="291" s="1"/>
  <c r="F36" i="291" s="1"/>
  <c r="E11" i="291"/>
  <c r="E13" i="291" s="1"/>
  <c r="E15" i="291" s="1"/>
  <c r="E17" i="291" s="1"/>
  <c r="E19" i="291" s="1"/>
  <c r="E21" i="291" s="1"/>
  <c r="E26" i="291" s="1"/>
  <c r="E31" i="291" s="1"/>
  <c r="E36" i="291" s="1"/>
  <c r="D11" i="291"/>
  <c r="D13" i="291" s="1"/>
  <c r="D15" i="291" s="1"/>
  <c r="D17" i="291" s="1"/>
  <c r="D19" i="291" s="1"/>
  <c r="D21" i="291" s="1"/>
  <c r="D26" i="291" s="1"/>
  <c r="D31" i="291" s="1"/>
  <c r="D36" i="291" s="1"/>
  <c r="C11" i="291"/>
  <c r="C13" i="291" s="1"/>
  <c r="C15" i="291" s="1"/>
  <c r="C17" i="291" s="1"/>
  <c r="C19" i="291" s="1"/>
  <c r="C21" i="291" s="1"/>
  <c r="C26" i="291" s="1"/>
  <c r="C31" i="291" s="1"/>
  <c r="C36" i="291" s="1"/>
  <c r="C39" i="291"/>
  <c r="H11" i="274"/>
  <c r="H13" i="274" s="1"/>
  <c r="H15" i="274" s="1"/>
  <c r="H17" i="274" s="1"/>
  <c r="H20" i="274" s="1"/>
  <c r="H22" i="274" s="1"/>
  <c r="H27" i="274" s="1"/>
  <c r="H30" i="274" s="1"/>
  <c r="G11" i="274"/>
  <c r="G13" i="274" s="1"/>
  <c r="G15" i="274" s="1"/>
  <c r="G17" i="274" s="1"/>
  <c r="G20" i="274" s="1"/>
  <c r="G22" i="274" s="1"/>
  <c r="G27" i="274" s="1"/>
  <c r="G30" i="274" s="1"/>
  <c r="F11" i="274"/>
  <c r="F13" i="274" s="1"/>
  <c r="F15" i="274" s="1"/>
  <c r="F17" i="274" s="1"/>
  <c r="F20" i="274" s="1"/>
  <c r="F22" i="274" s="1"/>
  <c r="F27" i="274" s="1"/>
  <c r="F30" i="274" s="1"/>
  <c r="E11" i="274"/>
  <c r="E13" i="274" s="1"/>
  <c r="E15" i="274" s="1"/>
  <c r="E17" i="274" s="1"/>
  <c r="E20" i="274" s="1"/>
  <c r="E22" i="274" s="1"/>
  <c r="E27" i="274" s="1"/>
  <c r="E30" i="274" s="1"/>
  <c r="D11" i="274"/>
  <c r="D13" i="274" s="1"/>
  <c r="D15" i="274" s="1"/>
  <c r="D17" i="274" s="1"/>
  <c r="D20" i="274" s="1"/>
  <c r="D22" i="274" s="1"/>
  <c r="D27" i="274" s="1"/>
  <c r="D30" i="274" s="1"/>
  <c r="C11" i="274"/>
  <c r="C13" i="274" s="1"/>
  <c r="C15" i="274" s="1"/>
  <c r="C17" i="274" s="1"/>
  <c r="C20" i="274" s="1"/>
  <c r="C22" i="274" s="1"/>
  <c r="C27" i="274" s="1"/>
  <c r="C30" i="274" s="1"/>
  <c r="H33" i="274"/>
  <c r="G33" i="274"/>
  <c r="F33" i="274"/>
  <c r="E33" i="274"/>
  <c r="D33" i="274"/>
  <c r="C33" i="274"/>
  <c r="H10" i="317" l="1"/>
  <c r="H12" i="317" s="1"/>
  <c r="H14" i="317" s="1"/>
  <c r="H16" i="317" s="1"/>
  <c r="H21" i="317" s="1"/>
  <c r="H23" i="317" s="1"/>
  <c r="H29" i="317" s="1"/>
  <c r="G10" i="317"/>
  <c r="G12" i="317" s="1"/>
  <c r="G14" i="317" s="1"/>
  <c r="G16" i="317" s="1"/>
  <c r="G21" i="317" s="1"/>
  <c r="G23" i="317" s="1"/>
  <c r="G29" i="317" s="1"/>
  <c r="F10" i="317"/>
  <c r="F12" i="317" s="1"/>
  <c r="F14" i="317" s="1"/>
  <c r="F16" i="317" s="1"/>
  <c r="F21" i="317" s="1"/>
  <c r="F23" i="317" s="1"/>
  <c r="F29" i="317" s="1"/>
  <c r="E10" i="317"/>
  <c r="E12" i="317" s="1"/>
  <c r="E14" i="317" s="1"/>
  <c r="E16" i="317" s="1"/>
  <c r="E21" i="317" s="1"/>
  <c r="E23" i="317" s="1"/>
  <c r="E29" i="317" s="1"/>
  <c r="D10" i="317"/>
  <c r="D12" i="317" s="1"/>
  <c r="D14" i="317" s="1"/>
  <c r="D16" i="317" s="1"/>
  <c r="D21" i="317" s="1"/>
  <c r="D23" i="317" s="1"/>
  <c r="D29" i="317" s="1"/>
  <c r="C10" i="317"/>
  <c r="C12" i="317" s="1"/>
  <c r="C14" i="317" s="1"/>
  <c r="C16" i="317" s="1"/>
  <c r="C21" i="317" s="1"/>
  <c r="C23" i="317" s="1"/>
  <c r="C29" i="317" s="1"/>
  <c r="H33" i="317"/>
  <c r="G33" i="317"/>
  <c r="F33" i="317"/>
  <c r="E33" i="317"/>
  <c r="D33" i="317"/>
  <c r="C29" i="313" l="1"/>
  <c r="H39" i="291"/>
  <c r="G39" i="291"/>
  <c r="F39" i="291"/>
  <c r="E39" i="291"/>
  <c r="D39" i="291"/>
  <c r="C10" i="283" l="1"/>
  <c r="C12" i="283" s="1"/>
  <c r="C14" i="283" s="1"/>
  <c r="C16" i="283" s="1"/>
  <c r="C18" i="283" s="1"/>
  <c r="C20" i="283" s="1"/>
  <c r="C23" i="283" s="1"/>
  <c r="L42" i="294" l="1"/>
  <c r="K42" i="294"/>
  <c r="J42" i="294"/>
  <c r="H42" i="294"/>
  <c r="G42" i="294"/>
  <c r="F42" i="294"/>
  <c r="E42" i="294"/>
  <c r="D42" i="294"/>
  <c r="C42" i="294"/>
  <c r="D11" i="248" l="1"/>
  <c r="D13" i="248" s="1"/>
  <c r="D17" i="248" s="1"/>
  <c r="D19" i="248" s="1"/>
  <c r="D21" i="248" s="1"/>
  <c r="D23" i="248" s="1"/>
  <c r="D25" i="248" s="1"/>
  <c r="D27" i="248" s="1"/>
  <c r="D29" i="248" s="1"/>
  <c r="D31" i="248" s="1"/>
  <c r="D33" i="248" s="1"/>
  <c r="D35" i="248" s="1"/>
  <c r="D37" i="248" s="1"/>
  <c r="D39" i="248" s="1"/>
  <c r="D41" i="248" s="1"/>
  <c r="D43" i="248" s="1"/>
  <c r="D45" i="248" s="1"/>
  <c r="D47" i="248" s="1"/>
  <c r="D49" i="248" s="1"/>
  <c r="D51" i="248" s="1"/>
  <c r="D53" i="248" s="1"/>
  <c r="H11" i="248"/>
  <c r="H13" i="248" s="1"/>
  <c r="H17" i="248" s="1"/>
  <c r="H19" i="248" s="1"/>
  <c r="H21" i="248" s="1"/>
  <c r="H23" i="248" s="1"/>
  <c r="H25" i="248" s="1"/>
  <c r="H27" i="248" s="1"/>
  <c r="H29" i="248" s="1"/>
  <c r="H31" i="248" s="1"/>
  <c r="H33" i="248" s="1"/>
  <c r="H35" i="248" s="1"/>
  <c r="H37" i="248" s="1"/>
  <c r="H39" i="248" s="1"/>
  <c r="H41" i="248" s="1"/>
  <c r="H43" i="248" s="1"/>
  <c r="H45" i="248" s="1"/>
  <c r="H47" i="248" s="1"/>
  <c r="H49" i="248" s="1"/>
  <c r="H51" i="248" s="1"/>
  <c r="H53" i="248" s="1"/>
  <c r="G11" i="248"/>
  <c r="G13" i="248" s="1"/>
  <c r="G17" i="248" s="1"/>
  <c r="G19" i="248" s="1"/>
  <c r="G21" i="248" s="1"/>
  <c r="G23" i="248" s="1"/>
  <c r="G25" i="248" s="1"/>
  <c r="G27" i="248" s="1"/>
  <c r="G29" i="248" s="1"/>
  <c r="G31" i="248" s="1"/>
  <c r="G33" i="248" s="1"/>
  <c r="G35" i="248" s="1"/>
  <c r="G37" i="248" s="1"/>
  <c r="G39" i="248" s="1"/>
  <c r="G41" i="248" s="1"/>
  <c r="G43" i="248" s="1"/>
  <c r="G45" i="248" s="1"/>
  <c r="G47" i="248" s="1"/>
  <c r="G49" i="248" s="1"/>
  <c r="G51" i="248" s="1"/>
  <c r="G53" i="248" s="1"/>
  <c r="F11" i="248"/>
  <c r="F13" i="248" s="1"/>
  <c r="F17" i="248" s="1"/>
  <c r="F19" i="248" s="1"/>
  <c r="F21" i="248" s="1"/>
  <c r="F23" i="248" s="1"/>
  <c r="F25" i="248" s="1"/>
  <c r="F27" i="248" s="1"/>
  <c r="F29" i="248" s="1"/>
  <c r="F31" i="248" s="1"/>
  <c r="F33" i="248" s="1"/>
  <c r="F35" i="248" s="1"/>
  <c r="F37" i="248" s="1"/>
  <c r="F39" i="248" s="1"/>
  <c r="F41" i="248" s="1"/>
  <c r="F43" i="248" s="1"/>
  <c r="F45" i="248" s="1"/>
  <c r="F47" i="248" s="1"/>
  <c r="F49" i="248" s="1"/>
  <c r="F51" i="248" s="1"/>
  <c r="F53" i="248" s="1"/>
  <c r="E11" i="248"/>
  <c r="E13" i="248" s="1"/>
  <c r="E17" i="248" s="1"/>
  <c r="E19" i="248" s="1"/>
  <c r="E21" i="248" s="1"/>
  <c r="E23" i="248" s="1"/>
  <c r="E25" i="248" s="1"/>
  <c r="E27" i="248" s="1"/>
  <c r="E29" i="248" s="1"/>
  <c r="E31" i="248" s="1"/>
  <c r="E33" i="248" s="1"/>
  <c r="E35" i="248" s="1"/>
  <c r="E37" i="248" s="1"/>
  <c r="E39" i="248" s="1"/>
  <c r="E41" i="248" s="1"/>
  <c r="E43" i="248" s="1"/>
  <c r="E45" i="248" s="1"/>
  <c r="E47" i="248" s="1"/>
  <c r="E49" i="248" s="1"/>
  <c r="E51" i="248" s="1"/>
  <c r="E53" i="248" s="1"/>
  <c r="C11" i="248"/>
  <c r="C13" i="248" s="1"/>
  <c r="C17" i="248" s="1"/>
  <c r="C19" i="248" s="1"/>
  <c r="C21" i="248" s="1"/>
  <c r="C23" i="248" s="1"/>
  <c r="C25" i="248" s="1"/>
  <c r="C27" i="248" s="1"/>
  <c r="C29" i="248" s="1"/>
  <c r="C31" i="248" s="1"/>
  <c r="C33" i="248" s="1"/>
  <c r="C35" i="248" s="1"/>
  <c r="C37" i="248" s="1"/>
  <c r="C39" i="248" s="1"/>
  <c r="C41" i="248" s="1"/>
  <c r="C43" i="248" s="1"/>
  <c r="C45" i="248" s="1"/>
  <c r="C47" i="248" s="1"/>
  <c r="C49" i="248" s="1"/>
  <c r="C51" i="248" s="1"/>
  <c r="C53" i="248" s="1"/>
  <c r="H25" i="169" l="1"/>
  <c r="H27" i="169" s="1"/>
  <c r="H29" i="169" s="1"/>
  <c r="H31" i="169" s="1"/>
  <c r="H33" i="169" s="1"/>
  <c r="H35" i="169" s="1"/>
  <c r="H37" i="169" s="1"/>
  <c r="H39" i="169" s="1"/>
  <c r="H41" i="169" s="1"/>
  <c r="H43" i="169" s="1"/>
  <c r="H45" i="169" s="1"/>
  <c r="H47" i="169" s="1"/>
  <c r="H49" i="169" s="1"/>
  <c r="H51" i="169" s="1"/>
  <c r="H53" i="169" s="1"/>
  <c r="H55" i="169" s="1"/>
  <c r="C8" i="286" l="1"/>
  <c r="C10" i="286" s="1"/>
  <c r="C12" i="286" s="1"/>
  <c r="C14" i="286" s="1"/>
  <c r="C16" i="286" s="1"/>
  <c r="C18" i="286" s="1"/>
  <c r="C20" i="286" s="1"/>
  <c r="C22" i="286" s="1"/>
  <c r="C24" i="286" s="1"/>
  <c r="C26" i="286" s="1"/>
  <c r="C28" i="286" s="1"/>
  <c r="C30" i="286" s="1"/>
  <c r="C32" i="286" s="1"/>
  <c r="C34" i="286" s="1"/>
  <c r="F8" i="297" l="1"/>
  <c r="E8" i="297"/>
  <c r="D8" i="297"/>
  <c r="C8" i="297"/>
  <c r="D8" i="266" l="1"/>
  <c r="D10" i="266" s="1"/>
  <c r="D12" i="266" s="1"/>
  <c r="D14" i="266" s="1"/>
  <c r="D16" i="266" s="1"/>
  <c r="C8" i="266"/>
  <c r="C10" i="266" s="1"/>
  <c r="C12" i="266" s="1"/>
  <c r="C14" i="266" s="1"/>
  <c r="C16" i="266" s="1"/>
  <c r="E9" i="265" l="1"/>
  <c r="E11" i="265" s="1"/>
  <c r="E22" i="265" s="1"/>
  <c r="E45" i="265" s="1"/>
  <c r="E50" i="265" s="1"/>
  <c r="E56" i="265" s="1"/>
  <c r="E72" i="265" s="1"/>
  <c r="E76" i="265" s="1"/>
  <c r="E95" i="265" s="1"/>
  <c r="E106" i="265" s="1"/>
  <c r="E108" i="265" s="1"/>
  <c r="E114" i="265" s="1"/>
  <c r="E116" i="265" s="1"/>
  <c r="E121" i="265" s="1"/>
  <c r="E127" i="265" s="1"/>
  <c r="E129" i="265" s="1"/>
  <c r="E131" i="265" s="1"/>
  <c r="E134" i="265" s="1"/>
  <c r="E136" i="265" s="1"/>
  <c r="E138" i="265" s="1"/>
  <c r="E140" i="265" s="1"/>
  <c r="D9" i="265"/>
  <c r="D11" i="265" s="1"/>
  <c r="D22" i="265" s="1"/>
  <c r="D45" i="265" s="1"/>
  <c r="D50" i="265" s="1"/>
  <c r="D56" i="265" s="1"/>
  <c r="D72" i="265" s="1"/>
  <c r="D76" i="265" s="1"/>
  <c r="D95" i="265" s="1"/>
  <c r="D106" i="265" s="1"/>
  <c r="D108" i="265" s="1"/>
  <c r="D114" i="265" s="1"/>
  <c r="D116" i="265" s="1"/>
  <c r="D121" i="265" s="1"/>
  <c r="D127" i="265" s="1"/>
  <c r="D129" i="265" s="1"/>
  <c r="D131" i="265" s="1"/>
  <c r="D134" i="265" s="1"/>
  <c r="D136" i="265" s="1"/>
  <c r="D138" i="265" s="1"/>
  <c r="D140" i="265" s="1"/>
  <c r="G10" i="289" l="1"/>
  <c r="G13" i="289" s="1"/>
  <c r="G15" i="289" s="1"/>
  <c r="G18" i="289" s="1"/>
  <c r="G21" i="289" s="1"/>
  <c r="G33" i="289" s="1"/>
  <c r="G50" i="289" s="1"/>
  <c r="G57" i="289" s="1"/>
  <c r="G77" i="289" s="1"/>
  <c r="G85" i="289" s="1"/>
  <c r="G94" i="289" s="1"/>
  <c r="G111" i="289" s="1"/>
  <c r="G119" i="289" s="1"/>
  <c r="G124" i="289" s="1"/>
  <c r="G129" i="289" s="1"/>
  <c r="G133" i="289" s="1"/>
  <c r="G136" i="289" s="1"/>
  <c r="G146" i="289" s="1"/>
  <c r="G153" i="289" s="1"/>
  <c r="G155" i="289" s="1"/>
  <c r="G166" i="289" s="1"/>
  <c r="G172" i="289" s="1"/>
  <c r="F10" i="289"/>
  <c r="F13" i="289" s="1"/>
  <c r="F15" i="289" s="1"/>
  <c r="F18" i="289" s="1"/>
  <c r="F21" i="289" s="1"/>
  <c r="F33" i="289" s="1"/>
  <c r="F50" i="289" s="1"/>
  <c r="F57" i="289" s="1"/>
  <c r="F77" i="289" s="1"/>
  <c r="F85" i="289" s="1"/>
  <c r="F94" i="289" s="1"/>
  <c r="F111" i="289" s="1"/>
  <c r="F119" i="289" s="1"/>
  <c r="F124" i="289" s="1"/>
  <c r="F129" i="289" s="1"/>
  <c r="F133" i="289" s="1"/>
  <c r="F136" i="289" s="1"/>
  <c r="F146" i="289" s="1"/>
  <c r="F153" i="289" s="1"/>
  <c r="F155" i="289" s="1"/>
  <c r="F166" i="289" s="1"/>
  <c r="F172" i="289" s="1"/>
  <c r="E10" i="289"/>
  <c r="E13" i="289" s="1"/>
  <c r="E15" i="289" s="1"/>
  <c r="E18" i="289" s="1"/>
  <c r="E21" i="289" s="1"/>
  <c r="E33" i="289" s="1"/>
  <c r="E50" i="289" s="1"/>
  <c r="E57" i="289" s="1"/>
  <c r="E77" i="289" s="1"/>
  <c r="E85" i="289" s="1"/>
  <c r="E94" i="289" s="1"/>
  <c r="E111" i="289" s="1"/>
  <c r="E119" i="289" s="1"/>
  <c r="E124" i="289" s="1"/>
  <c r="E129" i="289" s="1"/>
  <c r="E133" i="289" s="1"/>
  <c r="E136" i="289" s="1"/>
  <c r="E146" i="289" s="1"/>
  <c r="E153" i="289" s="1"/>
  <c r="E155" i="289" s="1"/>
  <c r="E166" i="289" s="1"/>
  <c r="E172" i="289" s="1"/>
  <c r="D10" i="289"/>
  <c r="D13" i="289" s="1"/>
  <c r="D15" i="289" s="1"/>
  <c r="D18" i="289" s="1"/>
  <c r="D21" i="289" s="1"/>
  <c r="D33" i="289" s="1"/>
  <c r="D50" i="289" s="1"/>
  <c r="D57" i="289" s="1"/>
  <c r="D77" i="289" s="1"/>
  <c r="D85" i="289" s="1"/>
  <c r="D94" i="289" s="1"/>
  <c r="D111" i="289" s="1"/>
  <c r="D119" i="289" s="1"/>
  <c r="D124" i="289" s="1"/>
  <c r="D129" i="289" s="1"/>
  <c r="D133" i="289" s="1"/>
  <c r="D136" i="289" s="1"/>
  <c r="D146" i="289" s="1"/>
  <c r="D153" i="289" s="1"/>
  <c r="D155" i="289" s="1"/>
  <c r="D166" i="289" s="1"/>
  <c r="D172" i="289" s="1"/>
  <c r="C10" i="289"/>
  <c r="C13" i="289" s="1"/>
  <c r="C15" i="289" s="1"/>
  <c r="C18" i="289" s="1"/>
  <c r="C21" i="289" s="1"/>
  <c r="C33" i="289" s="1"/>
  <c r="C50" i="289" s="1"/>
  <c r="C57" i="289" s="1"/>
  <c r="C77" i="289" s="1"/>
  <c r="C85" i="289" s="1"/>
  <c r="C94" i="289" s="1"/>
  <c r="C111" i="289" s="1"/>
  <c r="C119" i="289" s="1"/>
  <c r="C124" i="289" s="1"/>
  <c r="C129" i="289" s="1"/>
  <c r="C133" i="289" s="1"/>
  <c r="C136" i="289" s="1"/>
  <c r="C146" i="289" s="1"/>
  <c r="C153" i="289" s="1"/>
  <c r="C155" i="289" s="1"/>
  <c r="C166" i="289" s="1"/>
  <c r="C172" i="289" s="1"/>
  <c r="I11" i="272" l="1"/>
  <c r="I13" i="272" s="1"/>
  <c r="I18" i="272" s="1"/>
  <c r="I20" i="272" s="1"/>
  <c r="I24" i="272" s="1"/>
  <c r="I28" i="272" s="1"/>
  <c r="I30" i="272" s="1"/>
  <c r="I37" i="272" s="1"/>
  <c r="I39" i="272" s="1"/>
  <c r="H11" i="272"/>
  <c r="H13" i="272" s="1"/>
  <c r="H18" i="272" s="1"/>
  <c r="H20" i="272" s="1"/>
  <c r="H24" i="272" s="1"/>
  <c r="H28" i="272" s="1"/>
  <c r="H30" i="272" s="1"/>
  <c r="H37" i="272" s="1"/>
  <c r="H39" i="272" s="1"/>
  <c r="G11" i="272"/>
  <c r="G13" i="272" s="1"/>
  <c r="G18" i="272" s="1"/>
  <c r="G20" i="272" s="1"/>
  <c r="G24" i="272" s="1"/>
  <c r="G28" i="272" s="1"/>
  <c r="G30" i="272" s="1"/>
  <c r="G37" i="272" s="1"/>
  <c r="G39" i="272" s="1"/>
  <c r="F11" i="272"/>
  <c r="F13" i="272" s="1"/>
  <c r="F18" i="272" s="1"/>
  <c r="F20" i="272" s="1"/>
  <c r="F24" i="272" s="1"/>
  <c r="F28" i="272" s="1"/>
  <c r="F30" i="272" s="1"/>
  <c r="F37" i="272" s="1"/>
  <c r="F39" i="272" s="1"/>
  <c r="E11" i="272"/>
  <c r="E13" i="272" s="1"/>
  <c r="E18" i="272" s="1"/>
  <c r="E20" i="272" s="1"/>
  <c r="E24" i="272" s="1"/>
  <c r="E28" i="272" s="1"/>
  <c r="E30" i="272" s="1"/>
  <c r="E37" i="272" s="1"/>
  <c r="E39" i="272" s="1"/>
  <c r="D11" i="272"/>
  <c r="D13" i="272" s="1"/>
  <c r="D18" i="272" s="1"/>
  <c r="D20" i="272" s="1"/>
  <c r="D24" i="272" s="1"/>
  <c r="D28" i="272" s="1"/>
  <c r="D30" i="272" s="1"/>
  <c r="D37" i="272" s="1"/>
  <c r="D39" i="272" s="1"/>
  <c r="C11" i="272"/>
  <c r="C13" i="272" s="1"/>
  <c r="C18" i="272" s="1"/>
  <c r="C20" i="272" s="1"/>
  <c r="C24" i="272" s="1"/>
  <c r="C28" i="272" s="1"/>
  <c r="C30" i="272" s="1"/>
  <c r="C37" i="272" s="1"/>
  <c r="C39" i="272" s="1"/>
  <c r="L46" i="161" l="1"/>
  <c r="L52" i="161" s="1"/>
  <c r="L63" i="161" s="1"/>
  <c r="L71" i="161" s="1"/>
  <c r="L74" i="161" s="1"/>
  <c r="L76" i="161" s="1"/>
  <c r="L78" i="161" s="1"/>
  <c r="L82" i="161" s="1"/>
  <c r="L84" i="161" s="1"/>
  <c r="L86" i="161" s="1"/>
  <c r="L89" i="161" s="1"/>
  <c r="L91" i="161" s="1"/>
  <c r="L95" i="161" s="1"/>
  <c r="L97" i="161" s="1"/>
  <c r="L100" i="161" s="1"/>
  <c r="L102" i="161" s="1"/>
  <c r="L106" i="161" s="1"/>
  <c r="L110" i="161" s="1"/>
  <c r="L114" i="161" s="1"/>
  <c r="L116" i="161" s="1"/>
  <c r="L118" i="161" s="1"/>
  <c r="L120" i="161" s="1"/>
  <c r="J47" i="164" l="1"/>
  <c r="C11" i="246" l="1"/>
  <c r="L9" i="299" l="1"/>
  <c r="L16" i="299" s="1"/>
  <c r="L21" i="299" s="1"/>
  <c r="L26" i="299" s="1"/>
  <c r="L28" i="299" s="1"/>
  <c r="L32" i="299" s="1"/>
  <c r="L34" i="299" s="1"/>
  <c r="K9" i="299"/>
  <c r="K16" i="299" s="1"/>
  <c r="K21" i="299" s="1"/>
  <c r="K26" i="299" s="1"/>
  <c r="K28" i="299" s="1"/>
  <c r="K32" i="299" s="1"/>
  <c r="K34" i="299" s="1"/>
  <c r="J9" i="299"/>
  <c r="J16" i="299" s="1"/>
  <c r="J21" i="299" s="1"/>
  <c r="J26" i="299" s="1"/>
  <c r="J28" i="299" s="1"/>
  <c r="J32" i="299" s="1"/>
  <c r="J34" i="299" s="1"/>
  <c r="I9" i="299"/>
  <c r="I16" i="299" s="1"/>
  <c r="I21" i="299" s="1"/>
  <c r="I26" i="299" s="1"/>
  <c r="I28" i="299" s="1"/>
  <c r="I32" i="299" s="1"/>
  <c r="I34" i="299" s="1"/>
  <c r="H9" i="299"/>
  <c r="H16" i="299" s="1"/>
  <c r="H21" i="299" s="1"/>
  <c r="H26" i="299" s="1"/>
  <c r="H28" i="299" s="1"/>
  <c r="H32" i="299" s="1"/>
  <c r="H34" i="299" s="1"/>
  <c r="G9" i="299"/>
  <c r="G16" i="299" s="1"/>
  <c r="G21" i="299" s="1"/>
  <c r="G26" i="299" s="1"/>
  <c r="G28" i="299" s="1"/>
  <c r="G32" i="299" s="1"/>
  <c r="G34" i="299" s="1"/>
  <c r="F9" i="299"/>
  <c r="F16" i="299" s="1"/>
  <c r="F21" i="299" s="1"/>
  <c r="F26" i="299" s="1"/>
  <c r="F28" i="299" s="1"/>
  <c r="F32" i="299" s="1"/>
  <c r="F34" i="299" s="1"/>
  <c r="E9" i="299"/>
  <c r="E16" i="299" s="1"/>
  <c r="E21" i="299" s="1"/>
  <c r="E26" i="299" s="1"/>
  <c r="E28" i="299" s="1"/>
  <c r="E32" i="299" s="1"/>
  <c r="E34" i="299" s="1"/>
  <c r="D9" i="299"/>
  <c r="D16" i="299" s="1"/>
  <c r="D21" i="299" s="1"/>
  <c r="D26" i="299" s="1"/>
  <c r="D28" i="299" s="1"/>
  <c r="D32" i="299" s="1"/>
  <c r="D34" i="299" s="1"/>
  <c r="C9" i="299"/>
  <c r="C16" i="299" s="1"/>
  <c r="C21" i="299" s="1"/>
  <c r="C26" i="299" s="1"/>
  <c r="C28" i="299" s="1"/>
  <c r="C32" i="299" s="1"/>
  <c r="C34" i="299" s="1"/>
  <c r="G8" i="279"/>
  <c r="G11" i="279" s="1"/>
  <c r="G13" i="279" s="1"/>
  <c r="F8" i="279"/>
  <c r="F11" i="279" s="1"/>
  <c r="F13" i="279" s="1"/>
  <c r="E8" i="279"/>
  <c r="E11" i="279" s="1"/>
  <c r="E13" i="279" s="1"/>
  <c r="D8" i="279"/>
  <c r="D11" i="279" s="1"/>
  <c r="D13" i="279" s="1"/>
  <c r="C8" i="279"/>
  <c r="C11" i="279" s="1"/>
  <c r="C13" i="279" s="1"/>
  <c r="Q15" i="302" l="1"/>
  <c r="Q17" i="302" s="1"/>
  <c r="Q25" i="302" s="1"/>
  <c r="Q28" i="302" s="1"/>
  <c r="Q30" i="302" s="1"/>
  <c r="P15" i="302"/>
  <c r="P17" i="302" s="1"/>
  <c r="P25" i="302" s="1"/>
  <c r="P28" i="302" s="1"/>
  <c r="P30" i="302" s="1"/>
  <c r="O15" i="302"/>
  <c r="O17" i="302" s="1"/>
  <c r="O25" i="302" s="1"/>
  <c r="O28" i="302" s="1"/>
  <c r="O30" i="302" s="1"/>
  <c r="N15" i="302"/>
  <c r="N17" i="302" s="1"/>
  <c r="N25" i="302" s="1"/>
  <c r="N28" i="302" s="1"/>
  <c r="N30" i="302" s="1"/>
  <c r="M15" i="302"/>
  <c r="M17" i="302" s="1"/>
  <c r="M25" i="302" s="1"/>
  <c r="M28" i="302" s="1"/>
  <c r="M30" i="302" s="1"/>
  <c r="L15" i="302"/>
  <c r="L17" i="302" s="1"/>
  <c r="L25" i="302" s="1"/>
  <c r="L28" i="302" s="1"/>
  <c r="L30" i="302" s="1"/>
  <c r="K15" i="302"/>
  <c r="K17" i="302" s="1"/>
  <c r="K25" i="302" s="1"/>
  <c r="K28" i="302" s="1"/>
  <c r="K30" i="302" s="1"/>
  <c r="J15" i="302"/>
  <c r="J17" i="302" s="1"/>
  <c r="J25" i="302" s="1"/>
  <c r="J28" i="302" s="1"/>
  <c r="J30" i="302" s="1"/>
  <c r="I15" i="302"/>
  <c r="I17" i="302" s="1"/>
  <c r="I25" i="302" s="1"/>
  <c r="I28" i="302" s="1"/>
  <c r="I30" i="302" s="1"/>
  <c r="H15" i="302"/>
  <c r="H17" i="302" s="1"/>
  <c r="H25" i="302" s="1"/>
  <c r="H28" i="302" s="1"/>
  <c r="H30" i="302" s="1"/>
  <c r="G15" i="302"/>
  <c r="G17" i="302" s="1"/>
  <c r="G25" i="302" s="1"/>
  <c r="G28" i="302" s="1"/>
  <c r="G30" i="302" s="1"/>
  <c r="F15" i="302"/>
  <c r="F17" i="302" s="1"/>
  <c r="F25" i="302" s="1"/>
  <c r="F28" i="302" s="1"/>
  <c r="F30" i="302" s="1"/>
  <c r="E15" i="302"/>
  <c r="E17" i="302" s="1"/>
  <c r="E25" i="302" s="1"/>
  <c r="E28" i="302" s="1"/>
  <c r="E30" i="302" s="1"/>
  <c r="D15" i="302"/>
  <c r="D17" i="302" s="1"/>
  <c r="D25" i="302" s="1"/>
  <c r="D28" i="302" s="1"/>
  <c r="D30" i="302" s="1"/>
  <c r="C15" i="302"/>
  <c r="C17" i="302" s="1"/>
  <c r="C25" i="302" s="1"/>
  <c r="C28" i="302" s="1"/>
  <c r="C30" i="302" s="1"/>
  <c r="O17" i="224" l="1"/>
  <c r="O20" i="224" s="1"/>
  <c r="O22" i="224" s="1"/>
  <c r="O24" i="224" s="1"/>
  <c r="O30" i="224" s="1"/>
  <c r="O36" i="224" s="1"/>
  <c r="N17" i="224"/>
  <c r="N20" i="224" s="1"/>
  <c r="N22" i="224" s="1"/>
  <c r="N24" i="224" s="1"/>
  <c r="N30" i="224" s="1"/>
  <c r="N36" i="224" s="1"/>
  <c r="M17" i="224"/>
  <c r="M20" i="224" s="1"/>
  <c r="M22" i="224" s="1"/>
  <c r="M24" i="224" s="1"/>
  <c r="M30" i="224" s="1"/>
  <c r="M36" i="224" s="1"/>
  <c r="L17" i="224"/>
  <c r="L20" i="224" s="1"/>
  <c r="L22" i="224" s="1"/>
  <c r="L24" i="224" s="1"/>
  <c r="L30" i="224" s="1"/>
  <c r="L36" i="224" s="1"/>
  <c r="K17" i="224"/>
  <c r="K20" i="224" s="1"/>
  <c r="K22" i="224" s="1"/>
  <c r="K24" i="224" s="1"/>
  <c r="K30" i="224" s="1"/>
  <c r="K36" i="224" s="1"/>
  <c r="J17" i="224"/>
  <c r="J20" i="224" s="1"/>
  <c r="J22" i="224" s="1"/>
  <c r="J24" i="224" s="1"/>
  <c r="J30" i="224" s="1"/>
  <c r="J36" i="224" s="1"/>
  <c r="M13" i="267" l="1"/>
  <c r="M22" i="267" s="1"/>
  <c r="M25" i="267" s="1"/>
  <c r="M27" i="267" s="1"/>
  <c r="M29" i="267" s="1"/>
  <c r="M31" i="267" s="1"/>
  <c r="L13" i="267"/>
  <c r="L22" i="267" s="1"/>
  <c r="L25" i="267" s="1"/>
  <c r="L27" i="267" s="1"/>
  <c r="L29" i="267" s="1"/>
  <c r="L31" i="267" s="1"/>
  <c r="K13" i="267"/>
  <c r="K22" i="267" s="1"/>
  <c r="K25" i="267" s="1"/>
  <c r="K27" i="267" s="1"/>
  <c r="K29" i="267" s="1"/>
  <c r="K31" i="267" s="1"/>
  <c r="J13" i="267"/>
  <c r="J22" i="267" s="1"/>
  <c r="J25" i="267" s="1"/>
  <c r="J27" i="267" s="1"/>
  <c r="J29" i="267" s="1"/>
  <c r="J31" i="267" s="1"/>
  <c r="I13" i="267"/>
  <c r="I22" i="267" s="1"/>
  <c r="I25" i="267" s="1"/>
  <c r="I27" i="267" s="1"/>
  <c r="I29" i="267" s="1"/>
  <c r="I31" i="267" s="1"/>
  <c r="H13" i="267"/>
  <c r="H22" i="267" s="1"/>
  <c r="H25" i="267" s="1"/>
  <c r="H27" i="267" s="1"/>
  <c r="H29" i="267" s="1"/>
  <c r="H31" i="267" s="1"/>
  <c r="G13" i="267"/>
  <c r="G22" i="267" s="1"/>
  <c r="G25" i="267" s="1"/>
  <c r="G27" i="267" s="1"/>
  <c r="G29" i="267" s="1"/>
  <c r="G31" i="267" s="1"/>
  <c r="F13" i="267"/>
  <c r="F22" i="267" s="1"/>
  <c r="F25" i="267" s="1"/>
  <c r="F27" i="267" s="1"/>
  <c r="F29" i="267" s="1"/>
  <c r="F31" i="267" s="1"/>
  <c r="E13" i="267"/>
  <c r="E22" i="267" s="1"/>
  <c r="E25" i="267" s="1"/>
  <c r="E27" i="267" s="1"/>
  <c r="E29" i="267" s="1"/>
  <c r="E31" i="267" s="1"/>
  <c r="D13" i="267"/>
  <c r="D22" i="267" s="1"/>
  <c r="D25" i="267" s="1"/>
  <c r="D27" i="267" s="1"/>
  <c r="D29" i="267" s="1"/>
  <c r="D31" i="267" s="1"/>
  <c r="C13" i="267"/>
  <c r="C22" i="267" s="1"/>
  <c r="C25" i="267" s="1"/>
  <c r="C27" i="267" s="1"/>
  <c r="C29" i="267" s="1"/>
  <c r="C31" i="267" s="1"/>
  <c r="F11" i="249" l="1"/>
  <c r="F13" i="249" s="1"/>
  <c r="F16" i="249" s="1"/>
  <c r="F18" i="249" s="1"/>
  <c r="F20" i="249" s="1"/>
  <c r="F22" i="249" s="1"/>
  <c r="F28" i="249" s="1"/>
  <c r="E11" i="249"/>
  <c r="E13" i="249" s="1"/>
  <c r="E16" i="249" s="1"/>
  <c r="E18" i="249" s="1"/>
  <c r="E20" i="249" s="1"/>
  <c r="E22" i="249" s="1"/>
  <c r="E28" i="249" s="1"/>
  <c r="D11" i="249"/>
  <c r="D13" i="249" s="1"/>
  <c r="D16" i="249" s="1"/>
  <c r="D18" i="249" s="1"/>
  <c r="D20" i="249" s="1"/>
  <c r="D22" i="249" s="1"/>
  <c r="D28" i="249" s="1"/>
  <c r="C10" i="270" l="1"/>
  <c r="C12" i="270" s="1"/>
  <c r="C14" i="270" s="1"/>
  <c r="C16" i="270" s="1"/>
  <c r="C18" i="270" s="1"/>
  <c r="C21" i="270" s="1"/>
  <c r="J10" i="268"/>
  <c r="J12" i="268" s="1"/>
  <c r="J14" i="268" s="1"/>
  <c r="J16" i="268" s="1"/>
  <c r="J18" i="268" s="1"/>
  <c r="J22" i="268" s="1"/>
  <c r="J24" i="268" s="1"/>
  <c r="J29" i="268" s="1"/>
  <c r="J33" i="268" s="1"/>
  <c r="J35" i="268" s="1"/>
  <c r="J39" i="268" s="1"/>
  <c r="J41" i="268" s="1"/>
  <c r="J43" i="268" s="1"/>
  <c r="J45" i="268" s="1"/>
  <c r="J47" i="268" s="1"/>
  <c r="J49" i="268" s="1"/>
  <c r="J51" i="268" s="1"/>
  <c r="J53" i="268" s="1"/>
  <c r="J55" i="268" s="1"/>
  <c r="J57" i="268" s="1"/>
  <c r="J59" i="268" s="1"/>
  <c r="I10" i="268"/>
  <c r="I12" i="268" s="1"/>
  <c r="I14" i="268" s="1"/>
  <c r="I16" i="268" s="1"/>
  <c r="I18" i="268" s="1"/>
  <c r="I22" i="268" s="1"/>
  <c r="I24" i="268" s="1"/>
  <c r="I29" i="268" s="1"/>
  <c r="I33" i="268" s="1"/>
  <c r="I35" i="268" s="1"/>
  <c r="I39" i="268" s="1"/>
  <c r="I41" i="268" s="1"/>
  <c r="I43" i="268" s="1"/>
  <c r="I45" i="268" s="1"/>
  <c r="I47" i="268" s="1"/>
  <c r="I49" i="268" s="1"/>
  <c r="I51" i="268" s="1"/>
  <c r="I53" i="268" s="1"/>
  <c r="I55" i="268" s="1"/>
  <c r="I57" i="268" s="1"/>
  <c r="I59" i="268" s="1"/>
  <c r="H10" i="268"/>
  <c r="H12" i="268" s="1"/>
  <c r="H14" i="268" s="1"/>
  <c r="H16" i="268" s="1"/>
  <c r="H18" i="268" s="1"/>
  <c r="H22" i="268" s="1"/>
  <c r="H24" i="268" s="1"/>
  <c r="H29" i="268" s="1"/>
  <c r="H33" i="268" s="1"/>
  <c r="H35" i="268" s="1"/>
  <c r="H39" i="268" s="1"/>
  <c r="H41" i="268" s="1"/>
  <c r="H43" i="268" s="1"/>
  <c r="H45" i="268" s="1"/>
  <c r="H47" i="268" s="1"/>
  <c r="H49" i="268" s="1"/>
  <c r="H51" i="268" s="1"/>
  <c r="H53" i="268" s="1"/>
  <c r="H55" i="268" s="1"/>
  <c r="H57" i="268" s="1"/>
  <c r="H59" i="268" s="1"/>
  <c r="G10" i="268"/>
  <c r="G12" i="268" s="1"/>
  <c r="G14" i="268" s="1"/>
  <c r="G16" i="268" s="1"/>
  <c r="G18" i="268" s="1"/>
  <c r="G22" i="268" s="1"/>
  <c r="G24" i="268" s="1"/>
  <c r="G29" i="268" s="1"/>
  <c r="G33" i="268" s="1"/>
  <c r="G35" i="268" s="1"/>
  <c r="G39" i="268" s="1"/>
  <c r="G41" i="268" s="1"/>
  <c r="G43" i="268" s="1"/>
  <c r="G45" i="268" s="1"/>
  <c r="G47" i="268" s="1"/>
  <c r="G49" i="268" s="1"/>
  <c r="G51" i="268" s="1"/>
  <c r="G53" i="268" s="1"/>
  <c r="G55" i="268" s="1"/>
  <c r="G57" i="268" s="1"/>
  <c r="G59" i="268" s="1"/>
  <c r="F10" i="268"/>
  <c r="F12" i="268" s="1"/>
  <c r="F14" i="268" s="1"/>
  <c r="F16" i="268" s="1"/>
  <c r="F18" i="268" s="1"/>
  <c r="F22" i="268" s="1"/>
  <c r="F24" i="268" s="1"/>
  <c r="F29" i="268" s="1"/>
  <c r="F33" i="268" s="1"/>
  <c r="F35" i="268" s="1"/>
  <c r="F39" i="268" s="1"/>
  <c r="F41" i="268" s="1"/>
  <c r="F43" i="268" s="1"/>
  <c r="F45" i="268" s="1"/>
  <c r="F47" i="268" s="1"/>
  <c r="F49" i="268" s="1"/>
  <c r="F51" i="268" s="1"/>
  <c r="F53" i="268" s="1"/>
  <c r="F55" i="268" s="1"/>
  <c r="F57" i="268" s="1"/>
  <c r="F59" i="268" s="1"/>
  <c r="E10" i="268"/>
  <c r="E12" i="268" s="1"/>
  <c r="E14" i="268" s="1"/>
  <c r="E16" i="268" s="1"/>
  <c r="E18" i="268" s="1"/>
  <c r="E22" i="268" s="1"/>
  <c r="E24" i="268" s="1"/>
  <c r="E29" i="268" s="1"/>
  <c r="E33" i="268" s="1"/>
  <c r="E35" i="268" s="1"/>
  <c r="E39" i="268" s="1"/>
  <c r="E41" i="268" s="1"/>
  <c r="E43" i="268" s="1"/>
  <c r="E45" i="268" s="1"/>
  <c r="E47" i="268" s="1"/>
  <c r="E49" i="268" s="1"/>
  <c r="E51" i="268" s="1"/>
  <c r="E53" i="268" s="1"/>
  <c r="E55" i="268" s="1"/>
  <c r="E57" i="268" s="1"/>
  <c r="E59" i="268" s="1"/>
  <c r="D10" i="268"/>
  <c r="D12" i="268" s="1"/>
  <c r="D14" i="268" s="1"/>
  <c r="D16" i="268" s="1"/>
  <c r="D18" i="268" s="1"/>
  <c r="D22" i="268" s="1"/>
  <c r="D24" i="268" s="1"/>
  <c r="D29" i="268" s="1"/>
  <c r="D33" i="268" s="1"/>
  <c r="D35" i="268" s="1"/>
  <c r="D39" i="268" s="1"/>
  <c r="D41" i="268" s="1"/>
  <c r="D43" i="268" s="1"/>
  <c r="D45" i="268" s="1"/>
  <c r="D47" i="268" s="1"/>
  <c r="D49" i="268" s="1"/>
  <c r="D51" i="268" s="1"/>
  <c r="D53" i="268" s="1"/>
  <c r="D55" i="268" s="1"/>
  <c r="D57" i="268" s="1"/>
  <c r="D59" i="268" s="1"/>
  <c r="C10" i="268"/>
  <c r="C12" i="268" s="1"/>
  <c r="C14" i="268" s="1"/>
  <c r="C16" i="268" s="1"/>
  <c r="C18" i="268" s="1"/>
  <c r="C22" i="268" s="1"/>
  <c r="C24" i="268" s="1"/>
  <c r="C29" i="268" s="1"/>
  <c r="C33" i="268" s="1"/>
  <c r="C35" i="268" s="1"/>
  <c r="C39" i="268" s="1"/>
  <c r="C41" i="268" s="1"/>
  <c r="C43" i="268" s="1"/>
  <c r="C45" i="268" s="1"/>
  <c r="C47" i="268" s="1"/>
  <c r="C49" i="268" s="1"/>
  <c r="C51" i="268" s="1"/>
  <c r="C53" i="268" s="1"/>
  <c r="C55" i="268" s="1"/>
  <c r="C57" i="268" s="1"/>
  <c r="C59" i="268" s="1"/>
  <c r="H10" i="263" l="1"/>
  <c r="H12" i="263" s="1"/>
  <c r="H14" i="263" s="1"/>
  <c r="H16" i="263" s="1"/>
  <c r="H18" i="263" s="1"/>
  <c r="H20" i="263" s="1"/>
  <c r="H22" i="263" s="1"/>
  <c r="G10" i="263"/>
  <c r="G12" i="263" s="1"/>
  <c r="G14" i="263" s="1"/>
  <c r="G16" i="263" s="1"/>
  <c r="G18" i="263" s="1"/>
  <c r="G20" i="263" s="1"/>
  <c r="G22" i="263" s="1"/>
  <c r="F10" i="263"/>
  <c r="F12" i="263" s="1"/>
  <c r="F14" i="263" s="1"/>
  <c r="F16" i="263" s="1"/>
  <c r="F18" i="263" s="1"/>
  <c r="F20" i="263" s="1"/>
  <c r="F22" i="263" s="1"/>
  <c r="E10" i="263"/>
  <c r="E12" i="263" s="1"/>
  <c r="E14" i="263" s="1"/>
  <c r="E16" i="263" s="1"/>
  <c r="E18" i="263" s="1"/>
  <c r="E20" i="263" s="1"/>
  <c r="E22" i="263" s="1"/>
  <c r="D10" i="263"/>
  <c r="D12" i="263" s="1"/>
  <c r="D14" i="263" s="1"/>
  <c r="D16" i="263" s="1"/>
  <c r="D18" i="263" s="1"/>
  <c r="D20" i="263" s="1"/>
  <c r="D22" i="263" s="1"/>
  <c r="C10" i="263"/>
  <c r="C12" i="263" s="1"/>
  <c r="C14" i="263" s="1"/>
  <c r="C16" i="263" s="1"/>
  <c r="C18" i="263" s="1"/>
  <c r="C20" i="263" s="1"/>
  <c r="C22" i="263" s="1"/>
  <c r="M22" i="269" l="1"/>
  <c r="M24" i="269" s="1"/>
  <c r="M26" i="269" s="1"/>
  <c r="M28" i="269" s="1"/>
  <c r="M30" i="269" s="1"/>
  <c r="M32" i="269" s="1"/>
  <c r="M36" i="269" s="1"/>
  <c r="M44" i="269" s="1"/>
  <c r="M47" i="269" s="1"/>
  <c r="L22" i="269"/>
  <c r="L24" i="269" s="1"/>
  <c r="L26" i="269" s="1"/>
  <c r="L28" i="269" s="1"/>
  <c r="L30" i="269" s="1"/>
  <c r="L32" i="269" s="1"/>
  <c r="L36" i="269" s="1"/>
  <c r="L44" i="269" s="1"/>
  <c r="L47" i="269" s="1"/>
  <c r="K22" i="269"/>
  <c r="K24" i="269" s="1"/>
  <c r="K26" i="269" s="1"/>
  <c r="K28" i="269" s="1"/>
  <c r="K30" i="269" s="1"/>
  <c r="K32" i="269" s="1"/>
  <c r="K36" i="269" s="1"/>
  <c r="K44" i="269" s="1"/>
  <c r="K47" i="269" s="1"/>
  <c r="J22" i="269"/>
  <c r="J24" i="269" s="1"/>
  <c r="J26" i="269" s="1"/>
  <c r="J28" i="269" s="1"/>
  <c r="J30" i="269" s="1"/>
  <c r="J32" i="269" s="1"/>
  <c r="J36" i="269" s="1"/>
  <c r="J44" i="269" s="1"/>
  <c r="J47" i="269" s="1"/>
  <c r="I22" i="269"/>
  <c r="I24" i="269" s="1"/>
  <c r="I26" i="269" s="1"/>
  <c r="I28" i="269" s="1"/>
  <c r="I30" i="269" s="1"/>
  <c r="I32" i="269" s="1"/>
  <c r="I36" i="269" s="1"/>
  <c r="I44" i="269" s="1"/>
  <c r="I47" i="269" s="1"/>
  <c r="H22" i="269"/>
  <c r="H24" i="269" s="1"/>
  <c r="H26" i="269" s="1"/>
  <c r="H28" i="269" s="1"/>
  <c r="H30" i="269" s="1"/>
  <c r="H32" i="269" s="1"/>
  <c r="H36" i="269" s="1"/>
  <c r="H44" i="269" s="1"/>
  <c r="H47" i="269" s="1"/>
  <c r="G22" i="269"/>
  <c r="G24" i="269" s="1"/>
  <c r="G26" i="269" s="1"/>
  <c r="G28" i="269" s="1"/>
  <c r="G30" i="269" s="1"/>
  <c r="G32" i="269" s="1"/>
  <c r="G36" i="269" s="1"/>
  <c r="G44" i="269" s="1"/>
  <c r="G47" i="269" s="1"/>
  <c r="F22" i="269"/>
  <c r="F24" i="269" s="1"/>
  <c r="F26" i="269" s="1"/>
  <c r="F28" i="269" s="1"/>
  <c r="F30" i="269" s="1"/>
  <c r="F32" i="269" s="1"/>
  <c r="F36" i="269" s="1"/>
  <c r="F44" i="269" s="1"/>
  <c r="F47" i="269" s="1"/>
  <c r="E22" i="269"/>
  <c r="E24" i="269" s="1"/>
  <c r="E26" i="269" s="1"/>
  <c r="E28" i="269" s="1"/>
  <c r="E30" i="269" s="1"/>
  <c r="E32" i="269" s="1"/>
  <c r="E36" i="269" s="1"/>
  <c r="E44" i="269" s="1"/>
  <c r="E47" i="269" s="1"/>
  <c r="D22" i="269"/>
  <c r="D24" i="269" s="1"/>
  <c r="D26" i="269" s="1"/>
  <c r="D28" i="269" s="1"/>
  <c r="D30" i="269" s="1"/>
  <c r="D32" i="269" s="1"/>
  <c r="D36" i="269" s="1"/>
  <c r="D44" i="269" s="1"/>
  <c r="D47" i="269" s="1"/>
  <c r="C22" i="269"/>
  <c r="C24" i="269" s="1"/>
  <c r="C26" i="269" s="1"/>
  <c r="C28" i="269" s="1"/>
  <c r="C30" i="269" s="1"/>
  <c r="C32" i="269" s="1"/>
  <c r="C36" i="269" s="1"/>
  <c r="C44" i="269" s="1"/>
  <c r="C47" i="269" s="1"/>
  <c r="E14" i="253" l="1"/>
  <c r="E16" i="253" s="1"/>
  <c r="E18" i="253" s="1"/>
  <c r="E20" i="253" s="1"/>
  <c r="E22" i="253" s="1"/>
  <c r="E24" i="253" s="1"/>
  <c r="D14" i="253"/>
  <c r="D16" i="253" s="1"/>
  <c r="D18" i="253" s="1"/>
  <c r="D20" i="253" s="1"/>
  <c r="D22" i="253" s="1"/>
  <c r="D24" i="253" s="1"/>
  <c r="D26" i="253" s="1"/>
  <c r="D29" i="253" s="1"/>
  <c r="D34" i="253" s="1"/>
  <c r="D36" i="253" s="1"/>
  <c r="D38" i="253" s="1"/>
  <c r="D40" i="253" s="1"/>
  <c r="D42" i="253" s="1"/>
  <c r="D44" i="253" s="1"/>
  <c r="D46" i="253" s="1"/>
  <c r="D48" i="253" s="1"/>
  <c r="D50" i="253" s="1"/>
  <c r="D52" i="253" s="1"/>
  <c r="D54" i="253" s="1"/>
  <c r="D56" i="253" s="1"/>
  <c r="D58" i="253" s="1"/>
  <c r="D60" i="253" s="1"/>
  <c r="D62" i="253" s="1"/>
  <c r="C14" i="253"/>
  <c r="C16" i="253" s="1"/>
  <c r="C18" i="253" s="1"/>
  <c r="C20" i="253" s="1"/>
  <c r="C22" i="253" s="1"/>
  <c r="C24" i="253" s="1"/>
  <c r="C26" i="253" s="1"/>
  <c r="C29" i="253" s="1"/>
  <c r="C34" i="253" s="1"/>
  <c r="C36" i="253" s="1"/>
  <c r="C38" i="253" s="1"/>
  <c r="C40" i="253" s="1"/>
  <c r="C42" i="253" s="1"/>
  <c r="C44" i="253" s="1"/>
  <c r="C46" i="253" s="1"/>
  <c r="C48" i="253" s="1"/>
  <c r="C50" i="253" s="1"/>
  <c r="C52" i="253" s="1"/>
  <c r="C54" i="253" s="1"/>
  <c r="C56" i="253" s="1"/>
  <c r="C58" i="253" s="1"/>
  <c r="C60" i="253" s="1"/>
  <c r="C62" i="253" s="1"/>
  <c r="E26" i="253" l="1"/>
  <c r="E29" i="253" s="1"/>
  <c r="E34" i="253" s="1"/>
  <c r="E36" i="253" s="1"/>
  <c r="E38" i="253" s="1"/>
  <c r="E40" i="253" s="1"/>
  <c r="E42" i="253" s="1"/>
  <c r="E44" i="253" s="1"/>
  <c r="E46" i="253" s="1"/>
  <c r="E48" i="253" s="1"/>
  <c r="E50" i="253" s="1"/>
  <c r="E52" i="253" s="1"/>
  <c r="E54" i="253" s="1"/>
  <c r="E56" i="253" s="1"/>
  <c r="E58" i="253" s="1"/>
  <c r="E60" i="253" s="1"/>
  <c r="E62" i="253" s="1"/>
  <c r="E9" i="261" l="1"/>
  <c r="E14" i="261" s="1"/>
  <c r="E16" i="261" s="1"/>
  <c r="D9" i="261"/>
  <c r="D14" i="261" s="1"/>
  <c r="D16" i="261" s="1"/>
  <c r="C9" i="261"/>
  <c r="C14" i="261" s="1"/>
  <c r="C16" i="261" s="1"/>
  <c r="F24" i="199"/>
  <c r="C15" i="246" l="1"/>
  <c r="C17" i="246" s="1"/>
  <c r="C19" i="246" s="1"/>
  <c r="C21" i="246" s="1"/>
  <c r="C26" i="246" s="1"/>
  <c r="C28" i="246" s="1"/>
  <c r="C30" i="246" s="1"/>
  <c r="C32" i="246" s="1"/>
  <c r="C35" i="246" s="1"/>
  <c r="C37" i="246" s="1"/>
  <c r="C39" i="246" s="1"/>
  <c r="C41" i="246" s="1"/>
  <c r="C43" i="246" s="1"/>
  <c r="C45" i="246" s="1"/>
  <c r="C47" i="246" l="1"/>
  <c r="C49" i="246" s="1"/>
  <c r="C51" i="246" s="1"/>
  <c r="C53" i="246" s="1"/>
  <c r="K35" i="161"/>
  <c r="K46" i="161" s="1"/>
  <c r="K52" i="161" s="1"/>
  <c r="K63" i="161" s="1"/>
  <c r="K71" i="161" s="1"/>
  <c r="K74" i="161" s="1"/>
  <c r="K76" i="161" s="1"/>
  <c r="K78" i="161" s="1"/>
  <c r="K82" i="161" s="1"/>
  <c r="K84" i="161" s="1"/>
  <c r="K86" i="161" s="1"/>
  <c r="K89" i="161" s="1"/>
  <c r="K91" i="161" s="1"/>
  <c r="K95" i="161" s="1"/>
  <c r="K97" i="161" s="1"/>
  <c r="K100" i="161" s="1"/>
  <c r="K102" i="161" s="1"/>
  <c r="K106" i="161" s="1"/>
  <c r="K110" i="161" s="1"/>
  <c r="K114" i="161" s="1"/>
  <c r="K116" i="161" s="1"/>
  <c r="K118" i="161" s="1"/>
  <c r="K120" i="161" s="1"/>
  <c r="J35" i="161"/>
  <c r="J46" i="161" s="1"/>
  <c r="J52" i="161" s="1"/>
  <c r="J63" i="161" s="1"/>
  <c r="J71" i="161" s="1"/>
  <c r="J74" i="161" s="1"/>
  <c r="J76" i="161" s="1"/>
  <c r="J78" i="161" s="1"/>
  <c r="J82" i="161" s="1"/>
  <c r="J84" i="161" s="1"/>
  <c r="J86" i="161" s="1"/>
  <c r="J89" i="161" s="1"/>
  <c r="J91" i="161" s="1"/>
  <c r="J95" i="161" s="1"/>
  <c r="J97" i="161" s="1"/>
  <c r="J100" i="161" s="1"/>
  <c r="J102" i="161" s="1"/>
  <c r="J106" i="161" s="1"/>
  <c r="J110" i="161" s="1"/>
  <c r="J114" i="161" s="1"/>
  <c r="J116" i="161" s="1"/>
  <c r="J118" i="161" s="1"/>
  <c r="J120" i="161" s="1"/>
  <c r="K30" i="162"/>
  <c r="K33" i="162" l="1"/>
  <c r="K38" i="162" s="1"/>
  <c r="K41" i="162" s="1"/>
  <c r="K48" i="162" s="1"/>
  <c r="H19" i="226" l="1"/>
  <c r="H24" i="226" s="1"/>
  <c r="H26" i="226" s="1"/>
  <c r="H28" i="226" s="1"/>
  <c r="H43" i="226" s="1"/>
  <c r="H47" i="226" s="1"/>
  <c r="H52" i="226" s="1"/>
  <c r="G19" i="226"/>
  <c r="G24" i="226" s="1"/>
  <c r="G26" i="226" s="1"/>
  <c r="G28" i="226" s="1"/>
  <c r="G43" i="226" s="1"/>
  <c r="G47" i="226" s="1"/>
  <c r="G52" i="226" s="1"/>
  <c r="J22" i="241" l="1"/>
  <c r="J36" i="241" s="1"/>
  <c r="J50" i="241" s="1"/>
  <c r="J53" i="241" s="1"/>
  <c r="J55" i="241" s="1"/>
  <c r="I22" i="241"/>
  <c r="I36" i="241" s="1"/>
  <c r="I50" i="241" s="1"/>
  <c r="I53" i="241" s="1"/>
  <c r="I55" i="241" s="1"/>
  <c r="L46" i="157" l="1"/>
  <c r="L57" i="157" s="1"/>
  <c r="L69" i="157" s="1"/>
  <c r="L73" i="157" s="1"/>
  <c r="L87" i="157" s="1"/>
  <c r="L101" i="157" s="1"/>
  <c r="L111" i="157" s="1"/>
  <c r="L115" i="157" s="1"/>
  <c r="L117" i="157" s="1"/>
  <c r="L121" i="157" s="1"/>
  <c r="L124" i="157" s="1"/>
  <c r="L127" i="157" s="1"/>
  <c r="L129" i="157" s="1"/>
  <c r="L131" i="157" s="1"/>
  <c r="L133" i="157" s="1"/>
  <c r="L135" i="157" s="1"/>
  <c r="L137" i="157" s="1"/>
  <c r="L139" i="157" s="1"/>
  <c r="D15" i="229" l="1"/>
  <c r="D17" i="229" s="1"/>
  <c r="D19" i="229" s="1"/>
  <c r="D21" i="229" s="1"/>
  <c r="D23" i="229" s="1"/>
  <c r="D25" i="229" s="1"/>
  <c r="D27" i="229" s="1"/>
  <c r="N28" i="190" l="1"/>
  <c r="N31" i="190" s="1"/>
  <c r="N33" i="190" s="1"/>
  <c r="N35" i="190" s="1"/>
  <c r="N37" i="190" s="1"/>
  <c r="N39" i="190" s="1"/>
  <c r="N41" i="190" s="1"/>
  <c r="N43" i="190" s="1"/>
  <c r="Q19" i="244" l="1"/>
  <c r="P19" i="244"/>
  <c r="AF130" i="201" l="1"/>
  <c r="AF155" i="201" s="1"/>
  <c r="AF196" i="201" s="1"/>
  <c r="AF230" i="201" s="1"/>
  <c r="AF255" i="201" s="1"/>
  <c r="AF273" i="201" s="1"/>
  <c r="AF299" i="201" s="1"/>
  <c r="AF318" i="201" s="1"/>
  <c r="AF330" i="201" s="1"/>
  <c r="AF340" i="201" s="1"/>
  <c r="AF353" i="201" s="1"/>
  <c r="AF360" i="201" s="1"/>
  <c r="D34" i="120" l="1"/>
  <c r="D9" i="264" l="1"/>
  <c r="D14" i="264" s="1"/>
  <c r="D18" i="264" s="1"/>
  <c r="D21" i="264" s="1"/>
  <c r="D25" i="264" s="1"/>
  <c r="D27" i="264" s="1"/>
  <c r="C9" i="264"/>
  <c r="C14" i="264" s="1"/>
  <c r="C18" i="264" s="1"/>
  <c r="C21" i="264" s="1"/>
  <c r="C25" i="264" s="1"/>
  <c r="C27" i="264" s="1"/>
  <c r="F10" i="250" l="1"/>
  <c r="F12" i="250" s="1"/>
  <c r="F14" i="250" s="1"/>
  <c r="F16" i="250" s="1"/>
  <c r="E10" i="250"/>
  <c r="E12" i="250" s="1"/>
  <c r="E14" i="250" s="1"/>
  <c r="E16" i="250" s="1"/>
  <c r="D10" i="250"/>
  <c r="D12" i="250" s="1"/>
  <c r="D14" i="250" s="1"/>
  <c r="D16" i="250" s="1"/>
  <c r="C10" i="250"/>
  <c r="C12" i="250" s="1"/>
  <c r="C14" i="250" s="1"/>
  <c r="C16" i="250" s="1"/>
  <c r="C8" i="249" l="1"/>
  <c r="C11" i="249" s="1"/>
  <c r="C13" i="249" s="1"/>
  <c r="C16" i="249" s="1"/>
  <c r="C18" i="249" s="1"/>
  <c r="C20" i="249" s="1"/>
  <c r="C22" i="249" s="1"/>
  <c r="C28" i="249" s="1"/>
  <c r="G20" i="198" l="1"/>
  <c r="G22" i="198" s="1"/>
  <c r="G24" i="198" s="1"/>
  <c r="G26" i="198" s="1"/>
  <c r="G29" i="198" s="1"/>
  <c r="G34" i="198" s="1"/>
  <c r="G37" i="198" s="1"/>
  <c r="G42" i="198" s="1"/>
  <c r="G44" i="198" s="1"/>
  <c r="G11" i="246" l="1"/>
  <c r="G15" i="246" s="1"/>
  <c r="G17" i="246" s="1"/>
  <c r="G19" i="246" s="1"/>
  <c r="G21" i="246" s="1"/>
  <c r="G26" i="246" s="1"/>
  <c r="G28" i="246" s="1"/>
  <c r="G30" i="246" s="1"/>
  <c r="G32" i="246" s="1"/>
  <c r="G35" i="246" s="1"/>
  <c r="G37" i="246" s="1"/>
  <c r="G39" i="246" s="1"/>
  <c r="G41" i="246" s="1"/>
  <c r="G43" i="246" s="1"/>
  <c r="G45" i="246" s="1"/>
  <c r="F11" i="246"/>
  <c r="F15" i="246" s="1"/>
  <c r="F17" i="246" s="1"/>
  <c r="F19" i="246" s="1"/>
  <c r="F21" i="246" s="1"/>
  <c r="F26" i="246" s="1"/>
  <c r="F28" i="246" s="1"/>
  <c r="F30" i="246" s="1"/>
  <c r="F32" i="246" s="1"/>
  <c r="F35" i="246" s="1"/>
  <c r="F37" i="246" s="1"/>
  <c r="F39" i="246" s="1"/>
  <c r="F41" i="246" s="1"/>
  <c r="F43" i="246" s="1"/>
  <c r="F45" i="246" s="1"/>
  <c r="E11" i="246"/>
  <c r="E15" i="246" s="1"/>
  <c r="E17" i="246" s="1"/>
  <c r="E19" i="246" s="1"/>
  <c r="E21" i="246" s="1"/>
  <c r="E26" i="246" s="1"/>
  <c r="E28" i="246" s="1"/>
  <c r="E30" i="246" s="1"/>
  <c r="E32" i="246" s="1"/>
  <c r="E35" i="246" s="1"/>
  <c r="E37" i="246" s="1"/>
  <c r="E39" i="246" s="1"/>
  <c r="E41" i="246" s="1"/>
  <c r="E43" i="246" s="1"/>
  <c r="E45" i="246" s="1"/>
  <c r="E47" i="246" s="1"/>
  <c r="D11" i="246"/>
  <c r="D15" i="246" s="1"/>
  <c r="D17" i="246" s="1"/>
  <c r="D19" i="246" s="1"/>
  <c r="D21" i="246" s="1"/>
  <c r="D26" i="246" s="1"/>
  <c r="D28" i="246" s="1"/>
  <c r="D30" i="246" s="1"/>
  <c r="D32" i="246" s="1"/>
  <c r="D35" i="246" s="1"/>
  <c r="D37" i="246" s="1"/>
  <c r="D39" i="246" s="1"/>
  <c r="D41" i="246" s="1"/>
  <c r="D43" i="246" s="1"/>
  <c r="D45" i="246" s="1"/>
  <c r="D47" i="246" l="1"/>
  <c r="D49" i="246" s="1"/>
  <c r="D51" i="246" s="1"/>
  <c r="D53" i="246" s="1"/>
  <c r="F47" i="246"/>
  <c r="F49" i="246" s="1"/>
  <c r="F51" i="246" s="1"/>
  <c r="F53" i="246" s="1"/>
  <c r="H49" i="246"/>
  <c r="H51" i="246" s="1"/>
  <c r="H53" i="246" s="1"/>
  <c r="G47" i="246"/>
  <c r="G49" i="246" s="1"/>
  <c r="G51" i="246" s="1"/>
  <c r="G53" i="246" s="1"/>
  <c r="E49" i="246"/>
  <c r="E51" i="246" s="1"/>
  <c r="E53" i="246" s="1"/>
  <c r="M28" i="161" l="1"/>
  <c r="M35" i="161" s="1"/>
  <c r="M46" i="161" s="1"/>
  <c r="M52" i="161" s="1"/>
  <c r="M63" i="161" s="1"/>
  <c r="M71" i="161" s="1"/>
  <c r="M74" i="161" s="1"/>
  <c r="M76" i="161" s="1"/>
  <c r="M78" i="161" s="1"/>
  <c r="M82" i="161" s="1"/>
  <c r="M84" i="161" s="1"/>
  <c r="M86" i="161" s="1"/>
  <c r="M89" i="161" s="1"/>
  <c r="M91" i="161" s="1"/>
  <c r="M95" i="161" s="1"/>
  <c r="M97" i="161" s="1"/>
  <c r="M100" i="161" s="1"/>
  <c r="M102" i="161" s="1"/>
  <c r="M106" i="161" s="1"/>
  <c r="M110" i="161" s="1"/>
  <c r="M114" i="161" s="1"/>
  <c r="M116" i="161" s="1"/>
  <c r="M118" i="161" s="1"/>
  <c r="M120" i="161" s="1"/>
  <c r="I28" i="161"/>
  <c r="I35" i="161" s="1"/>
  <c r="I46" i="161" s="1"/>
  <c r="I52" i="161" s="1"/>
  <c r="I63" i="161" s="1"/>
  <c r="I71" i="161" s="1"/>
  <c r="I74" i="161" s="1"/>
  <c r="I76" i="161" s="1"/>
  <c r="I78" i="161" s="1"/>
  <c r="I82" i="161" s="1"/>
  <c r="I84" i="161" s="1"/>
  <c r="I86" i="161" s="1"/>
  <c r="I89" i="161" s="1"/>
  <c r="I91" i="161" s="1"/>
  <c r="I95" i="161" s="1"/>
  <c r="I97" i="161" s="1"/>
  <c r="I100" i="161" s="1"/>
  <c r="I102" i="161" s="1"/>
  <c r="I106" i="161" s="1"/>
  <c r="I110" i="161" s="1"/>
  <c r="I114" i="161" s="1"/>
  <c r="I116" i="161" s="1"/>
  <c r="I118" i="161" s="1"/>
  <c r="I120" i="161" s="1"/>
  <c r="H17" i="241" l="1"/>
  <c r="H22" i="241" s="1"/>
  <c r="H36" i="241" s="1"/>
  <c r="H50" i="241" s="1"/>
  <c r="H53" i="241" s="1"/>
  <c r="H55" i="241" s="1"/>
  <c r="D17" i="257" l="1"/>
  <c r="D14" i="257"/>
  <c r="F12" i="257"/>
  <c r="F14" i="257" s="1"/>
  <c r="F17" i="257" s="1"/>
  <c r="E12" i="257"/>
  <c r="E14" i="257" s="1"/>
  <c r="E17" i="257" s="1"/>
  <c r="D12" i="257"/>
  <c r="C12" i="257"/>
  <c r="C14" i="257" s="1"/>
  <c r="C17" i="257" s="1"/>
  <c r="F10" i="256" l="1"/>
  <c r="F14" i="256" s="1"/>
  <c r="F21" i="256" s="1"/>
  <c r="E10" i="256"/>
  <c r="E14" i="256" s="1"/>
  <c r="E21" i="256" s="1"/>
  <c r="D10" i="256"/>
  <c r="D14" i="256" s="1"/>
  <c r="D21" i="256" s="1"/>
  <c r="C10" i="256"/>
  <c r="C14" i="256" s="1"/>
  <c r="C21" i="256" s="1"/>
  <c r="H13" i="255" l="1"/>
  <c r="H17" i="255" s="1"/>
  <c r="H21" i="255" s="1"/>
  <c r="G13" i="255"/>
  <c r="G17" i="255" s="1"/>
  <c r="G21" i="255" s="1"/>
  <c r="D13" i="255"/>
  <c r="D17" i="255" s="1"/>
  <c r="D21" i="255" s="1"/>
  <c r="C13" i="255"/>
  <c r="C17" i="255" s="1"/>
  <c r="C21" i="255" s="1"/>
  <c r="H9" i="255"/>
  <c r="G9" i="255"/>
  <c r="F9" i="255"/>
  <c r="F13" i="255" s="1"/>
  <c r="F17" i="255" s="1"/>
  <c r="F21" i="255" s="1"/>
  <c r="E9" i="255"/>
  <c r="E13" i="255" s="1"/>
  <c r="E17" i="255" s="1"/>
  <c r="E21" i="255" s="1"/>
  <c r="D9" i="255"/>
  <c r="C9" i="255"/>
  <c r="F35" i="233" l="1"/>
  <c r="F45" i="233" l="1"/>
  <c r="F53" i="233" s="1"/>
  <c r="F64" i="233"/>
  <c r="F66" i="233" s="1"/>
  <c r="F56" i="233" l="1"/>
  <c r="F59" i="233" s="1"/>
  <c r="G414" i="90" l="1"/>
  <c r="H22" i="255" l="1"/>
  <c r="G22" i="255"/>
  <c r="F22" i="255"/>
  <c r="E22" i="255"/>
  <c r="D22" i="255"/>
  <c r="C22" i="255"/>
  <c r="F22" i="256"/>
  <c r="E22" i="256"/>
  <c r="D22" i="256"/>
  <c r="C22" i="256"/>
  <c r="F18" i="257"/>
  <c r="E18" i="257"/>
  <c r="D18" i="257"/>
  <c r="C18" i="257"/>
  <c r="C10" i="235" l="1"/>
  <c r="C12" i="235" s="1"/>
  <c r="C14" i="235" s="1"/>
  <c r="C16" i="235" s="1"/>
  <c r="C18" i="235" s="1"/>
  <c r="C25" i="235" s="1"/>
  <c r="F14" i="221" l="1"/>
  <c r="F17" i="221" s="1"/>
  <c r="J27" i="207" l="1"/>
  <c r="J29" i="207" s="1"/>
  <c r="J31" i="207" s="1"/>
  <c r="J33" i="207" s="1"/>
  <c r="J35" i="207" s="1"/>
  <c r="J37" i="207" s="1"/>
  <c r="J39" i="207" s="1"/>
  <c r="J44" i="207" s="1"/>
  <c r="J48" i="207" s="1"/>
  <c r="J50" i="207" s="1"/>
  <c r="I27" i="207"/>
  <c r="I29" i="207" s="1"/>
  <c r="I31" i="207" s="1"/>
  <c r="I33" i="207" s="1"/>
  <c r="I35" i="207" s="1"/>
  <c r="I37" i="207" s="1"/>
  <c r="I39" i="207" s="1"/>
  <c r="I44" i="207" s="1"/>
  <c r="I48" i="207" s="1"/>
  <c r="I50" i="207" s="1"/>
  <c r="D9" i="252" l="1"/>
  <c r="D11" i="252" s="1"/>
  <c r="D13" i="252" s="1"/>
  <c r="D15" i="252" s="1"/>
  <c r="D17" i="252" s="1"/>
  <c r="D19" i="252" s="1"/>
  <c r="D21" i="252" s="1"/>
  <c r="C9" i="252"/>
  <c r="C11" i="252" s="1"/>
  <c r="C13" i="252" s="1"/>
  <c r="C15" i="252" s="1"/>
  <c r="C17" i="252" s="1"/>
  <c r="C19" i="252" s="1"/>
  <c r="C21" i="252" s="1"/>
  <c r="AE98" i="201" l="1"/>
  <c r="AE130" i="201" s="1"/>
  <c r="AE155" i="201" s="1"/>
  <c r="AE196" i="201" s="1"/>
  <c r="AE230" i="201" s="1"/>
  <c r="AE255" i="201" s="1"/>
  <c r="AE273" i="201" s="1"/>
  <c r="AE299" i="201" s="1"/>
  <c r="AE318" i="201" s="1"/>
  <c r="AE330" i="201" s="1"/>
  <c r="AE340" i="201" s="1"/>
  <c r="AE353" i="201" s="1"/>
  <c r="AE360" i="201" s="1"/>
  <c r="AD98" i="201"/>
  <c r="AD130" i="201" s="1"/>
  <c r="AD155" i="201" s="1"/>
  <c r="AD196" i="201" s="1"/>
  <c r="AD230" i="201" s="1"/>
  <c r="AD255" i="201" s="1"/>
  <c r="AD273" i="201" s="1"/>
  <c r="AD299" i="201" s="1"/>
  <c r="AD318" i="201" s="1"/>
  <c r="AD330" i="201" s="1"/>
  <c r="AD340" i="201" s="1"/>
  <c r="AD353" i="201" s="1"/>
  <c r="AD360" i="201" s="1"/>
  <c r="AC98" i="201"/>
  <c r="AC130" i="201" s="1"/>
  <c r="AC155" i="201" s="1"/>
  <c r="AC196" i="201" s="1"/>
  <c r="AC230" i="201" s="1"/>
  <c r="AC255" i="201" s="1"/>
  <c r="AC273" i="201" s="1"/>
  <c r="AC299" i="201" s="1"/>
  <c r="AC318" i="201" s="1"/>
  <c r="AC330" i="201" s="1"/>
  <c r="AC340" i="201" s="1"/>
  <c r="AC353" i="201" s="1"/>
  <c r="AC360" i="201" s="1"/>
  <c r="AB98" i="201"/>
  <c r="AB130" i="201" s="1"/>
  <c r="AB155" i="201" s="1"/>
  <c r="AB196" i="201" s="1"/>
  <c r="AB230" i="201" s="1"/>
  <c r="AB255" i="201" s="1"/>
  <c r="AB273" i="201" s="1"/>
  <c r="AB299" i="201" s="1"/>
  <c r="AB318" i="201" s="1"/>
  <c r="AB330" i="201" s="1"/>
  <c r="AB340" i="201" s="1"/>
  <c r="AB353" i="201" s="1"/>
  <c r="AB360" i="201" s="1"/>
  <c r="O15" i="222" l="1"/>
  <c r="O22" i="222" s="1"/>
  <c r="O27" i="222" s="1"/>
  <c r="O29" i="222" s="1"/>
  <c r="O31" i="222" s="1"/>
  <c r="O33" i="222" s="1"/>
  <c r="N15" i="222"/>
  <c r="M15" i="222"/>
  <c r="M22" i="222" s="1"/>
  <c r="M27" i="222" s="1"/>
  <c r="M29" i="222" s="1"/>
  <c r="M31" i="222" s="1"/>
  <c r="M33" i="222" s="1"/>
  <c r="L15" i="222"/>
  <c r="L22" i="222" s="1"/>
  <c r="L27" i="222" s="1"/>
  <c r="L29" i="222" s="1"/>
  <c r="L31" i="222" s="1"/>
  <c r="L33" i="222" s="1"/>
  <c r="K15" i="222"/>
  <c r="J15" i="222"/>
  <c r="N22" i="222"/>
  <c r="N27" i="222" s="1"/>
  <c r="N29" i="222" s="1"/>
  <c r="N31" i="222" s="1"/>
  <c r="N33" i="222" s="1"/>
  <c r="K22" i="222"/>
  <c r="K27" i="222" s="1"/>
  <c r="K29" i="222" s="1"/>
  <c r="K31" i="222" s="1"/>
  <c r="K33" i="222" s="1"/>
  <c r="J22" i="222"/>
  <c r="J27" i="222" s="1"/>
  <c r="J29" i="222" s="1"/>
  <c r="J31" i="222" s="1"/>
  <c r="J33" i="222" s="1"/>
  <c r="E17" i="237" l="1"/>
  <c r="E19" i="237" s="1"/>
  <c r="E22" i="237" s="1"/>
  <c r="E24" i="237" s="1"/>
  <c r="E30" i="237" s="1"/>
  <c r="E35" i="237" s="1"/>
  <c r="E37" i="237" s="1"/>
  <c r="E43" i="237" s="1"/>
  <c r="I17" i="237"/>
  <c r="I19" i="237" s="1"/>
  <c r="I22" i="237" s="1"/>
  <c r="I24" i="237" s="1"/>
  <c r="I30" i="237" s="1"/>
  <c r="I35" i="237" s="1"/>
  <c r="I37" i="237" s="1"/>
  <c r="I43" i="237" s="1"/>
  <c r="H17" i="237"/>
  <c r="H19" i="237" s="1"/>
  <c r="H22" i="237" s="1"/>
  <c r="H24" i="237" s="1"/>
  <c r="H30" i="237" s="1"/>
  <c r="H35" i="237" s="1"/>
  <c r="H37" i="237" s="1"/>
  <c r="H43" i="237" s="1"/>
  <c r="G17" i="237"/>
  <c r="G19" i="237" s="1"/>
  <c r="G22" i="237" s="1"/>
  <c r="G24" i="237" s="1"/>
  <c r="G30" i="237" s="1"/>
  <c r="G35" i="237" s="1"/>
  <c r="G37" i="237" s="1"/>
  <c r="G43" i="237" s="1"/>
  <c r="F17" i="237"/>
  <c r="F19" i="237" s="1"/>
  <c r="F22" i="237" s="1"/>
  <c r="F24" i="237" s="1"/>
  <c r="F30" i="237" s="1"/>
  <c r="F35" i="237" s="1"/>
  <c r="F37" i="237" s="1"/>
  <c r="F43" i="237" s="1"/>
  <c r="D17" i="237"/>
  <c r="D19" i="237" s="1"/>
  <c r="D22" i="237" s="1"/>
  <c r="D24" i="237" s="1"/>
  <c r="D30" i="237" s="1"/>
  <c r="D35" i="237" s="1"/>
  <c r="D37" i="237" s="1"/>
  <c r="D43" i="237" s="1"/>
  <c r="C17" i="237"/>
  <c r="C19" i="237" s="1"/>
  <c r="C22" i="237" s="1"/>
  <c r="C24" i="237" s="1"/>
  <c r="C30" i="237" s="1"/>
  <c r="C35" i="237" s="1"/>
  <c r="C37" i="237" s="1"/>
  <c r="C43" i="237" s="1"/>
  <c r="F10" i="234" l="1"/>
  <c r="F12" i="234" s="1"/>
  <c r="F14" i="234" s="1"/>
  <c r="F16" i="234" s="1"/>
  <c r="F18" i="234" s="1"/>
  <c r="F20" i="234" s="1"/>
  <c r="F22" i="234" s="1"/>
  <c r="F24" i="234" s="1"/>
  <c r="F27" i="234" s="1"/>
  <c r="E10" i="234"/>
  <c r="E12" i="234" s="1"/>
  <c r="E14" i="234" s="1"/>
  <c r="E16" i="234" s="1"/>
  <c r="E18" i="234" s="1"/>
  <c r="E20" i="234" s="1"/>
  <c r="E22" i="234" s="1"/>
  <c r="E24" i="234" s="1"/>
  <c r="E27" i="234" s="1"/>
  <c r="D10" i="234"/>
  <c r="D12" i="234" s="1"/>
  <c r="D14" i="234" s="1"/>
  <c r="D16" i="234" s="1"/>
  <c r="D18" i="234" s="1"/>
  <c r="D20" i="234" s="1"/>
  <c r="D22" i="234" s="1"/>
  <c r="D24" i="234" s="1"/>
  <c r="D27" i="234" s="1"/>
  <c r="C10" i="234"/>
  <c r="C12" i="234" s="1"/>
  <c r="C14" i="234" s="1"/>
  <c r="C16" i="234" s="1"/>
  <c r="C18" i="234" s="1"/>
  <c r="C20" i="234" s="1"/>
  <c r="C22" i="234" s="1"/>
  <c r="C24" i="234" s="1"/>
  <c r="C27" i="234" s="1"/>
  <c r="K60" i="109" l="1"/>
  <c r="K65" i="109" s="1"/>
  <c r="K70" i="109" s="1"/>
  <c r="K72" i="109" s="1"/>
  <c r="K75" i="109" s="1"/>
  <c r="F12" i="226" l="1"/>
  <c r="F14" i="226" s="1"/>
  <c r="F19" i="226" s="1"/>
  <c r="F24" i="226" s="1"/>
  <c r="F26" i="226" s="1"/>
  <c r="F28" i="226" s="1"/>
  <c r="F43" i="226" s="1"/>
  <c r="F47" i="226" s="1"/>
  <c r="F52" i="226" s="1"/>
  <c r="E12" i="226"/>
  <c r="E14" i="226" s="1"/>
  <c r="E19" i="226" s="1"/>
  <c r="E24" i="226" s="1"/>
  <c r="E26" i="226" s="1"/>
  <c r="E28" i="226" s="1"/>
  <c r="E43" i="226" s="1"/>
  <c r="E47" i="226" s="1"/>
  <c r="E52" i="226" s="1"/>
  <c r="M43" i="99" l="1"/>
  <c r="M45" i="99" s="1"/>
  <c r="M47" i="99" s="1"/>
  <c r="M49" i="99" s="1"/>
  <c r="M51" i="99" s="1"/>
  <c r="M53" i="99" s="1"/>
  <c r="M56" i="99" s="1"/>
  <c r="M58" i="99" s="1"/>
  <c r="M60" i="99" s="1"/>
  <c r="M67" i="99" s="1"/>
  <c r="M71" i="99" s="1"/>
  <c r="M78" i="99" s="1"/>
  <c r="G12" i="241" l="1"/>
  <c r="G17" i="241" s="1"/>
  <c r="G22" i="241" s="1"/>
  <c r="G36" i="241" s="1"/>
  <c r="G50" i="241" s="1"/>
  <c r="G53" i="241" s="1"/>
  <c r="G55" i="241" s="1"/>
  <c r="F12" i="241"/>
  <c r="F17" i="241" s="1"/>
  <c r="F22" i="241" s="1"/>
  <c r="F36" i="241" s="1"/>
  <c r="F50" i="241" s="1"/>
  <c r="F53" i="241" s="1"/>
  <c r="F55" i="241" s="1"/>
  <c r="E12" i="241"/>
  <c r="E17" i="241" s="1"/>
  <c r="E22" i="241" s="1"/>
  <c r="E36" i="241" s="1"/>
  <c r="E50" i="241" s="1"/>
  <c r="E53" i="241" s="1"/>
  <c r="E55" i="241" s="1"/>
  <c r="D12" i="241"/>
  <c r="D17" i="241" s="1"/>
  <c r="D22" i="241" s="1"/>
  <c r="D36" i="241" s="1"/>
  <c r="D50" i="241" s="1"/>
  <c r="D53" i="241" s="1"/>
  <c r="D55" i="241" s="1"/>
  <c r="C12" i="241"/>
  <c r="C17" i="241" s="1"/>
  <c r="C22" i="241" s="1"/>
  <c r="C36" i="241" s="1"/>
  <c r="C50" i="241" s="1"/>
  <c r="C53" i="241" s="1"/>
  <c r="C55" i="241" s="1"/>
  <c r="K8" i="251"/>
  <c r="K10" i="251" s="1"/>
  <c r="K12" i="251" s="1"/>
  <c r="K14" i="251" s="1"/>
  <c r="K16" i="251" s="1"/>
  <c r="K18" i="251" s="1"/>
  <c r="K20" i="251" s="1"/>
  <c r="K22" i="251" s="1"/>
  <c r="K24" i="251" s="1"/>
  <c r="K26" i="251" s="1"/>
  <c r="K28" i="251" s="1"/>
  <c r="K30" i="251" s="1"/>
  <c r="K32" i="251" s="1"/>
  <c r="K34" i="251" s="1"/>
  <c r="K38" i="251" s="1"/>
  <c r="J8" i="251"/>
  <c r="J10" i="251" s="1"/>
  <c r="J12" i="251" s="1"/>
  <c r="J14" i="251" s="1"/>
  <c r="J16" i="251" s="1"/>
  <c r="J18" i="251" s="1"/>
  <c r="J20" i="251" s="1"/>
  <c r="J22" i="251" s="1"/>
  <c r="J24" i="251" s="1"/>
  <c r="J26" i="251" s="1"/>
  <c r="J28" i="251" s="1"/>
  <c r="J30" i="251" s="1"/>
  <c r="J32" i="251" s="1"/>
  <c r="J34" i="251" s="1"/>
  <c r="J38" i="251" s="1"/>
  <c r="I8" i="251"/>
  <c r="I10" i="251" s="1"/>
  <c r="I12" i="251" s="1"/>
  <c r="I14" i="251" s="1"/>
  <c r="I16" i="251" s="1"/>
  <c r="I18" i="251" s="1"/>
  <c r="I20" i="251" s="1"/>
  <c r="I22" i="251" s="1"/>
  <c r="I24" i="251" s="1"/>
  <c r="I26" i="251" s="1"/>
  <c r="I28" i="251" s="1"/>
  <c r="I30" i="251" s="1"/>
  <c r="I32" i="251" s="1"/>
  <c r="I34" i="251" s="1"/>
  <c r="I38" i="251" s="1"/>
  <c r="H8" i="251"/>
  <c r="H10" i="251" s="1"/>
  <c r="H12" i="251" s="1"/>
  <c r="H14" i="251" s="1"/>
  <c r="H16" i="251" s="1"/>
  <c r="H18" i="251" s="1"/>
  <c r="H20" i="251" s="1"/>
  <c r="H22" i="251" s="1"/>
  <c r="H24" i="251" s="1"/>
  <c r="H26" i="251" s="1"/>
  <c r="H28" i="251" s="1"/>
  <c r="H30" i="251" s="1"/>
  <c r="H32" i="251" s="1"/>
  <c r="H34" i="251" s="1"/>
  <c r="H38" i="251" s="1"/>
  <c r="G8" i="251"/>
  <c r="G10" i="251" s="1"/>
  <c r="G12" i="251" s="1"/>
  <c r="G14" i="251" s="1"/>
  <c r="G16" i="251" s="1"/>
  <c r="G18" i="251" s="1"/>
  <c r="G20" i="251" s="1"/>
  <c r="G22" i="251" s="1"/>
  <c r="G24" i="251" s="1"/>
  <c r="G26" i="251" s="1"/>
  <c r="G28" i="251" s="1"/>
  <c r="G30" i="251" s="1"/>
  <c r="G32" i="251" s="1"/>
  <c r="G34" i="251" s="1"/>
  <c r="G38" i="251" s="1"/>
  <c r="F8" i="251"/>
  <c r="F10" i="251" s="1"/>
  <c r="F12" i="251" s="1"/>
  <c r="F14" i="251" s="1"/>
  <c r="F16" i="251" s="1"/>
  <c r="F18" i="251" s="1"/>
  <c r="F20" i="251" s="1"/>
  <c r="F22" i="251" s="1"/>
  <c r="F24" i="251" s="1"/>
  <c r="F26" i="251" s="1"/>
  <c r="F28" i="251" s="1"/>
  <c r="F30" i="251" s="1"/>
  <c r="F32" i="251" s="1"/>
  <c r="F34" i="251" s="1"/>
  <c r="F38" i="251" s="1"/>
  <c r="E8" i="251"/>
  <c r="E10" i="251" s="1"/>
  <c r="E12" i="251" s="1"/>
  <c r="E14" i="251" s="1"/>
  <c r="E16" i="251" s="1"/>
  <c r="E18" i="251" s="1"/>
  <c r="E20" i="251" s="1"/>
  <c r="E22" i="251" s="1"/>
  <c r="E24" i="251" s="1"/>
  <c r="E26" i="251" s="1"/>
  <c r="E28" i="251" s="1"/>
  <c r="E30" i="251" s="1"/>
  <c r="E32" i="251" s="1"/>
  <c r="E34" i="251" s="1"/>
  <c r="E38" i="251" s="1"/>
  <c r="D8" i="251"/>
  <c r="D10" i="251" s="1"/>
  <c r="D12" i="251" s="1"/>
  <c r="D14" i="251" s="1"/>
  <c r="D16" i="251" s="1"/>
  <c r="D18" i="251" s="1"/>
  <c r="D20" i="251" s="1"/>
  <c r="D22" i="251" s="1"/>
  <c r="D24" i="251" s="1"/>
  <c r="D26" i="251" s="1"/>
  <c r="D28" i="251" s="1"/>
  <c r="D30" i="251" s="1"/>
  <c r="D32" i="251" s="1"/>
  <c r="D34" i="251" s="1"/>
  <c r="D38" i="251" s="1"/>
  <c r="C8" i="251"/>
  <c r="C10" i="251" s="1"/>
  <c r="C12" i="251" s="1"/>
  <c r="C14" i="251" s="1"/>
  <c r="C16" i="251" s="1"/>
  <c r="C18" i="251" s="1"/>
  <c r="C20" i="251" s="1"/>
  <c r="C22" i="251" s="1"/>
  <c r="C24" i="251" s="1"/>
  <c r="C26" i="251" s="1"/>
  <c r="C28" i="251" s="1"/>
  <c r="C30" i="251" s="1"/>
  <c r="C32" i="251" s="1"/>
  <c r="C34" i="251" s="1"/>
  <c r="C38" i="251" s="1"/>
  <c r="N9" i="243" l="1"/>
  <c r="N12" i="243" s="1"/>
  <c r="N14" i="243" s="1"/>
  <c r="N16" i="243" s="1"/>
  <c r="N19" i="243" s="1"/>
  <c r="N23" i="243" s="1"/>
  <c r="N26" i="243" s="1"/>
  <c r="M9" i="243"/>
  <c r="M12" i="243" s="1"/>
  <c r="M14" i="243" s="1"/>
  <c r="M16" i="243" s="1"/>
  <c r="M19" i="243" s="1"/>
  <c r="M23" i="243" s="1"/>
  <c r="M26" i="243" s="1"/>
  <c r="L9" i="243"/>
  <c r="L12" i="243" s="1"/>
  <c r="L14" i="243" s="1"/>
  <c r="L16" i="243" s="1"/>
  <c r="L19" i="243" s="1"/>
  <c r="L23" i="243" s="1"/>
  <c r="L26" i="243" s="1"/>
  <c r="K9" i="243"/>
  <c r="K12" i="243" s="1"/>
  <c r="K14" i="243" s="1"/>
  <c r="K16" i="243" s="1"/>
  <c r="K19" i="243" s="1"/>
  <c r="K23" i="243" s="1"/>
  <c r="K26" i="243" s="1"/>
  <c r="J9" i="243"/>
  <c r="J12" i="243" s="1"/>
  <c r="J14" i="243" s="1"/>
  <c r="J16" i="243" s="1"/>
  <c r="J19" i="243" s="1"/>
  <c r="J23" i="243" s="1"/>
  <c r="J26" i="243" s="1"/>
  <c r="I9" i="243"/>
  <c r="I12" i="243" s="1"/>
  <c r="I14" i="243" s="1"/>
  <c r="I16" i="243" s="1"/>
  <c r="I19" i="243" s="1"/>
  <c r="I23" i="243" s="1"/>
  <c r="I26" i="243" s="1"/>
  <c r="H9" i="243"/>
  <c r="H12" i="243" s="1"/>
  <c r="H14" i="243" s="1"/>
  <c r="H16" i="243" s="1"/>
  <c r="H19" i="243" s="1"/>
  <c r="H23" i="243" s="1"/>
  <c r="H26" i="243" s="1"/>
  <c r="G9" i="243"/>
  <c r="G12" i="243" s="1"/>
  <c r="G14" i="243" s="1"/>
  <c r="G16" i="243" s="1"/>
  <c r="G19" i="243" s="1"/>
  <c r="G23" i="243" s="1"/>
  <c r="G26" i="243" s="1"/>
  <c r="F9" i="243"/>
  <c r="F12" i="243" s="1"/>
  <c r="F14" i="243" s="1"/>
  <c r="F16" i="243" s="1"/>
  <c r="F19" i="243" s="1"/>
  <c r="F23" i="243" s="1"/>
  <c r="F26" i="243" s="1"/>
  <c r="E9" i="243"/>
  <c r="E12" i="243" s="1"/>
  <c r="E14" i="243" s="1"/>
  <c r="E16" i="243" s="1"/>
  <c r="E19" i="243" s="1"/>
  <c r="E23" i="243" s="1"/>
  <c r="E26" i="243" s="1"/>
  <c r="D9" i="243"/>
  <c r="D12" i="243" s="1"/>
  <c r="D14" i="243" s="1"/>
  <c r="D16" i="243" s="1"/>
  <c r="D19" i="243" s="1"/>
  <c r="D23" i="243" s="1"/>
  <c r="D26" i="243" s="1"/>
  <c r="C9" i="243"/>
  <c r="C12" i="243" s="1"/>
  <c r="C14" i="243" s="1"/>
  <c r="C16" i="243" s="1"/>
  <c r="C19" i="243" s="1"/>
  <c r="C23" i="243" s="1"/>
  <c r="C26" i="243" s="1"/>
  <c r="L35" i="233" l="1"/>
  <c r="L45" i="233" s="1"/>
  <c r="L53" i="233" s="1"/>
  <c r="K35" i="233"/>
  <c r="K45" i="233" s="1"/>
  <c r="K53" i="233" s="1"/>
  <c r="J35" i="233"/>
  <c r="J45" i="233" s="1"/>
  <c r="J53" i="233" s="1"/>
  <c r="I35" i="233"/>
  <c r="I45" i="233" s="1"/>
  <c r="I53" i="233" s="1"/>
  <c r="H35" i="233"/>
  <c r="H45" i="233" s="1"/>
  <c r="H53" i="233" s="1"/>
  <c r="G35" i="233"/>
  <c r="G45" i="233" s="1"/>
  <c r="G53" i="233" s="1"/>
  <c r="E35" i="233"/>
  <c r="E45" i="233" s="1"/>
  <c r="E53" i="233" s="1"/>
  <c r="D35" i="233"/>
  <c r="D45" i="233" s="1"/>
  <c r="D53" i="233" s="1"/>
  <c r="C35" i="233"/>
  <c r="C45" i="233" s="1"/>
  <c r="C53" i="233" s="1"/>
  <c r="D56" i="233" l="1"/>
  <c r="D59" i="233" s="1"/>
  <c r="I56" i="233"/>
  <c r="I59" i="233" s="1"/>
  <c r="J56" i="233"/>
  <c r="J59" i="233" s="1"/>
  <c r="G56" i="233"/>
  <c r="G59" i="233" s="1"/>
  <c r="K56" i="233"/>
  <c r="K59" i="233" s="1"/>
  <c r="E56" i="233"/>
  <c r="E59" i="233" s="1"/>
  <c r="C56" i="233"/>
  <c r="C59" i="233" s="1"/>
  <c r="H56" i="233"/>
  <c r="H59" i="233" s="1"/>
  <c r="L56" i="233"/>
  <c r="L59" i="233" s="1"/>
  <c r="H15" i="212" l="1"/>
  <c r="H17" i="212" s="1"/>
  <c r="H19" i="212" s="1"/>
  <c r="H21" i="212" s="1"/>
  <c r="H24" i="212" s="1"/>
  <c r="H28" i="212" s="1"/>
  <c r="H34" i="212" s="1"/>
  <c r="H36" i="212" s="1"/>
  <c r="H38" i="212" s="1"/>
  <c r="H44" i="212" s="1"/>
  <c r="H47" i="212" s="1"/>
  <c r="H49" i="212" s="1"/>
  <c r="H52" i="212" s="1"/>
  <c r="H58" i="212" s="1"/>
  <c r="H61" i="212" s="1"/>
  <c r="H63" i="212" s="1"/>
  <c r="H65" i="212" s="1"/>
  <c r="H67" i="212" s="1"/>
  <c r="H69" i="212" s="1"/>
  <c r="H71" i="212" s="1"/>
  <c r="H73" i="212" s="1"/>
  <c r="H75" i="212" s="1"/>
  <c r="G15" i="212"/>
  <c r="G17" i="212" s="1"/>
  <c r="G19" i="212" s="1"/>
  <c r="G21" i="212" s="1"/>
  <c r="G24" i="212" s="1"/>
  <c r="G28" i="212" s="1"/>
  <c r="G34" i="212" s="1"/>
  <c r="G36" i="212" s="1"/>
  <c r="G38" i="212" s="1"/>
  <c r="G44" i="212" s="1"/>
  <c r="G47" i="212" s="1"/>
  <c r="G49" i="212" s="1"/>
  <c r="G52" i="212" s="1"/>
  <c r="G58" i="212" s="1"/>
  <c r="G61" i="212" s="1"/>
  <c r="G63" i="212" s="1"/>
  <c r="G65" i="212" s="1"/>
  <c r="G67" i="212" s="1"/>
  <c r="G69" i="212" s="1"/>
  <c r="G71" i="212" s="1"/>
  <c r="G73" i="212" s="1"/>
  <c r="G75" i="212" s="1"/>
  <c r="F15" i="212"/>
  <c r="F17" i="212" s="1"/>
  <c r="F19" i="212" s="1"/>
  <c r="F21" i="212" s="1"/>
  <c r="F24" i="212" s="1"/>
  <c r="F28" i="212" s="1"/>
  <c r="F34" i="212" s="1"/>
  <c r="F36" i="212" s="1"/>
  <c r="F38" i="212" s="1"/>
  <c r="F44" i="212" s="1"/>
  <c r="F47" i="212" s="1"/>
  <c r="F49" i="212" s="1"/>
  <c r="F52" i="212" s="1"/>
  <c r="F58" i="212" s="1"/>
  <c r="F61" i="212" s="1"/>
  <c r="F63" i="212" s="1"/>
  <c r="F65" i="212" s="1"/>
  <c r="F67" i="212" s="1"/>
  <c r="F69" i="212" s="1"/>
  <c r="F71" i="212" s="1"/>
  <c r="F73" i="212" s="1"/>
  <c r="F75" i="212" s="1"/>
  <c r="E15" i="212"/>
  <c r="E17" i="212" s="1"/>
  <c r="E19" i="212" s="1"/>
  <c r="E21" i="212" s="1"/>
  <c r="E24" i="212" s="1"/>
  <c r="E28" i="212" s="1"/>
  <c r="E34" i="212" s="1"/>
  <c r="E36" i="212" s="1"/>
  <c r="E38" i="212" s="1"/>
  <c r="E44" i="212" s="1"/>
  <c r="E47" i="212" s="1"/>
  <c r="E49" i="212" s="1"/>
  <c r="E52" i="212" s="1"/>
  <c r="E58" i="212" s="1"/>
  <c r="E61" i="212" s="1"/>
  <c r="E63" i="212" s="1"/>
  <c r="E65" i="212" s="1"/>
  <c r="E67" i="212" s="1"/>
  <c r="E69" i="212" s="1"/>
  <c r="E71" i="212" s="1"/>
  <c r="E73" i="212" s="1"/>
  <c r="E75" i="212" s="1"/>
  <c r="H26" i="161" l="1"/>
  <c r="H28" i="161" s="1"/>
  <c r="H35" i="161" s="1"/>
  <c r="H46" i="161" s="1"/>
  <c r="H52" i="161" s="1"/>
  <c r="H63" i="161" s="1"/>
  <c r="H71" i="161" s="1"/>
  <c r="H74" i="161" s="1"/>
  <c r="H76" i="161" s="1"/>
  <c r="H78" i="161" s="1"/>
  <c r="H82" i="161" s="1"/>
  <c r="H84" i="161" s="1"/>
  <c r="H86" i="161" s="1"/>
  <c r="H89" i="161" s="1"/>
  <c r="H91" i="161" s="1"/>
  <c r="H95" i="161" s="1"/>
  <c r="H97" i="161" s="1"/>
  <c r="H100" i="161" s="1"/>
  <c r="H102" i="161" s="1"/>
  <c r="H106" i="161" s="1"/>
  <c r="H110" i="161" s="1"/>
  <c r="H114" i="161" s="1"/>
  <c r="H116" i="161" s="1"/>
  <c r="H118" i="161" s="1"/>
  <c r="H120" i="161" s="1"/>
  <c r="G26" i="161"/>
  <c r="G28" i="161" s="1"/>
  <c r="G35" i="161" s="1"/>
  <c r="G46" i="161" s="1"/>
  <c r="G52" i="161" s="1"/>
  <c r="G63" i="161" s="1"/>
  <c r="G71" i="161" s="1"/>
  <c r="G74" i="161" s="1"/>
  <c r="G76" i="161" s="1"/>
  <c r="G78" i="161" s="1"/>
  <c r="G82" i="161" s="1"/>
  <c r="G84" i="161" s="1"/>
  <c r="G86" i="161" s="1"/>
  <c r="G89" i="161" s="1"/>
  <c r="G91" i="161" s="1"/>
  <c r="G95" i="161" s="1"/>
  <c r="G97" i="161" s="1"/>
  <c r="G100" i="161" s="1"/>
  <c r="G102" i="161" s="1"/>
  <c r="G106" i="161" s="1"/>
  <c r="G110" i="161" s="1"/>
  <c r="G114" i="161" s="1"/>
  <c r="G116" i="161" s="1"/>
  <c r="G118" i="161" s="1"/>
  <c r="G120" i="161" s="1"/>
  <c r="F26" i="161"/>
  <c r="F28" i="161" s="1"/>
  <c r="F35" i="161" s="1"/>
  <c r="F46" i="161" s="1"/>
  <c r="F52" i="161" s="1"/>
  <c r="F63" i="161" s="1"/>
  <c r="F71" i="161" s="1"/>
  <c r="F74" i="161" s="1"/>
  <c r="F76" i="161" s="1"/>
  <c r="F78" i="161" s="1"/>
  <c r="F82" i="161" s="1"/>
  <c r="F84" i="161" s="1"/>
  <c r="F86" i="161" s="1"/>
  <c r="F89" i="161" s="1"/>
  <c r="F91" i="161" s="1"/>
  <c r="F95" i="161" s="1"/>
  <c r="F97" i="161" s="1"/>
  <c r="F100" i="161" s="1"/>
  <c r="F102" i="161" s="1"/>
  <c r="F106" i="161" s="1"/>
  <c r="F110" i="161" s="1"/>
  <c r="F114" i="161" s="1"/>
  <c r="F116" i="161" s="1"/>
  <c r="F118" i="161" s="1"/>
  <c r="F120" i="161" s="1"/>
  <c r="O34" i="157" l="1"/>
  <c r="O36" i="157" s="1"/>
  <c r="O46" i="157" s="1"/>
  <c r="O57" i="157" s="1"/>
  <c r="K34" i="157"/>
  <c r="K36" i="157" s="1"/>
  <c r="K46" i="157" s="1"/>
  <c r="K57" i="157" s="1"/>
  <c r="K69" i="157" s="1"/>
  <c r="K73" i="157" s="1"/>
  <c r="K87" i="157" s="1"/>
  <c r="K101" i="157" s="1"/>
  <c r="K111" i="157" s="1"/>
  <c r="K115" i="157" s="1"/>
  <c r="K117" i="157" s="1"/>
  <c r="K121" i="157" s="1"/>
  <c r="K124" i="157" s="1"/>
  <c r="K127" i="157" s="1"/>
  <c r="K129" i="157" s="1"/>
  <c r="K131" i="157" s="1"/>
  <c r="K133" i="157" s="1"/>
  <c r="K135" i="157" s="1"/>
  <c r="K137" i="157" s="1"/>
  <c r="K139" i="157" s="1"/>
  <c r="M22" i="190" l="1"/>
  <c r="M24" i="190" s="1"/>
  <c r="M26" i="190" s="1"/>
  <c r="M28" i="190" s="1"/>
  <c r="M31" i="190" s="1"/>
  <c r="M33" i="190" s="1"/>
  <c r="M35" i="190" s="1"/>
  <c r="M37" i="190" s="1"/>
  <c r="M39" i="190" s="1"/>
  <c r="M41" i="190" s="1"/>
  <c r="M43" i="190" s="1"/>
  <c r="L22" i="190"/>
  <c r="L24" i="190" s="1"/>
  <c r="L26" i="190" s="1"/>
  <c r="L28" i="190" s="1"/>
  <c r="L31" i="190" s="1"/>
  <c r="L33" i="190" s="1"/>
  <c r="L35" i="190" s="1"/>
  <c r="L37" i="190" s="1"/>
  <c r="L39" i="190" s="1"/>
  <c r="L41" i="190" s="1"/>
  <c r="L43" i="190" s="1"/>
  <c r="K22" i="190"/>
  <c r="K24" i="190" s="1"/>
  <c r="K26" i="190" s="1"/>
  <c r="K28" i="190" s="1"/>
  <c r="K31" i="190" s="1"/>
  <c r="K33" i="190" s="1"/>
  <c r="K35" i="190" s="1"/>
  <c r="K37" i="190" s="1"/>
  <c r="K39" i="190" s="1"/>
  <c r="K41" i="190" s="1"/>
  <c r="K43" i="190" s="1"/>
  <c r="C64" i="233" l="1"/>
  <c r="D64" i="233"/>
  <c r="I64" i="233"/>
  <c r="E64" i="233"/>
  <c r="H21" i="245" l="1"/>
  <c r="H39" i="245" s="1"/>
  <c r="H41" i="245" s="1"/>
  <c r="H48" i="245" s="1"/>
  <c r="H83" i="245" s="1"/>
  <c r="H114" i="245" s="1"/>
  <c r="H118" i="245" s="1"/>
  <c r="H123" i="245" s="1"/>
  <c r="H130" i="245" s="1"/>
  <c r="G21" i="245"/>
  <c r="G39" i="245" s="1"/>
  <c r="G41" i="245" s="1"/>
  <c r="F21" i="245"/>
  <c r="F39" i="245" s="1"/>
  <c r="F41" i="245" s="1"/>
  <c r="F48" i="245" s="1"/>
  <c r="F83" i="245" s="1"/>
  <c r="F114" i="245" s="1"/>
  <c r="F118" i="245" s="1"/>
  <c r="F123" i="245" s="1"/>
  <c r="F130" i="245" s="1"/>
  <c r="E21" i="245"/>
  <c r="E39" i="245" s="1"/>
  <c r="E41" i="245" s="1"/>
  <c r="E48" i="245" s="1"/>
  <c r="E83" i="245" s="1"/>
  <c r="E114" i="245" s="1"/>
  <c r="E118" i="245" s="1"/>
  <c r="E123" i="245" s="1"/>
  <c r="E130" i="245" s="1"/>
  <c r="D21" i="245"/>
  <c r="D39" i="245" s="1"/>
  <c r="D41" i="245" s="1"/>
  <c r="D48" i="245" s="1"/>
  <c r="C21" i="245"/>
  <c r="C39" i="245" s="1"/>
  <c r="C41" i="245" s="1"/>
  <c r="C48" i="245" s="1"/>
  <c r="C83" i="245" s="1"/>
  <c r="C114" i="245" s="1"/>
  <c r="C118" i="245" s="1"/>
  <c r="C123" i="245" s="1"/>
  <c r="C130" i="245" s="1"/>
  <c r="G48" i="245" l="1"/>
  <c r="G83" i="245" s="1"/>
  <c r="G114" i="245" s="1"/>
  <c r="G118" i="245" s="1"/>
  <c r="G123" i="245" s="1"/>
  <c r="G130" i="245" s="1"/>
  <c r="D83" i="245"/>
  <c r="D114" i="245" s="1"/>
  <c r="D118" i="245" s="1"/>
  <c r="D123" i="245" s="1"/>
  <c r="D130" i="245" s="1"/>
  <c r="F15" i="174" l="1"/>
  <c r="O9" i="244" l="1"/>
  <c r="O11" i="244" s="1"/>
  <c r="O19" i="244" s="1"/>
  <c r="N9" i="244"/>
  <c r="N11" i="244" s="1"/>
  <c r="N19" i="244" s="1"/>
  <c r="M9" i="244"/>
  <c r="M11" i="244" s="1"/>
  <c r="M19" i="244" s="1"/>
  <c r="L9" i="244"/>
  <c r="L11" i="244" s="1"/>
  <c r="L19" i="244" s="1"/>
  <c r="K9" i="244"/>
  <c r="K11" i="244" s="1"/>
  <c r="K19" i="244" s="1"/>
  <c r="J9" i="244"/>
  <c r="J11" i="244" s="1"/>
  <c r="J19" i="244" s="1"/>
  <c r="I9" i="244"/>
  <c r="I11" i="244" s="1"/>
  <c r="I19" i="244" s="1"/>
  <c r="H9" i="244"/>
  <c r="H11" i="244" s="1"/>
  <c r="H19" i="244" s="1"/>
  <c r="G9" i="244"/>
  <c r="G11" i="244" s="1"/>
  <c r="G19" i="244" s="1"/>
  <c r="F9" i="244"/>
  <c r="F11" i="244" s="1"/>
  <c r="F19" i="244" s="1"/>
  <c r="E9" i="244"/>
  <c r="E11" i="244" s="1"/>
  <c r="E19" i="244" s="1"/>
  <c r="D9" i="244"/>
  <c r="D11" i="244" s="1"/>
  <c r="D19" i="244" s="1"/>
  <c r="C9" i="244"/>
  <c r="C11" i="244" s="1"/>
  <c r="C19" i="244" s="1"/>
  <c r="M11" i="238"/>
  <c r="M17" i="238" s="1"/>
  <c r="L11" i="238"/>
  <c r="L17" i="238" s="1"/>
  <c r="K11" i="238"/>
  <c r="K17" i="238" s="1"/>
  <c r="J11" i="238"/>
  <c r="J17" i="238" s="1"/>
  <c r="I11" i="238"/>
  <c r="I17" i="238" s="1"/>
  <c r="H11" i="238"/>
  <c r="H17" i="238" s="1"/>
  <c r="G11" i="238"/>
  <c r="G17" i="238" s="1"/>
  <c r="F11" i="238"/>
  <c r="F17" i="238" s="1"/>
  <c r="E11" i="238"/>
  <c r="E17" i="238" s="1"/>
  <c r="D11" i="238"/>
  <c r="D17" i="238" s="1"/>
  <c r="C11" i="238"/>
  <c r="C17" i="238" s="1"/>
  <c r="I10" i="224"/>
  <c r="I12" i="224" s="1"/>
  <c r="I14" i="224" s="1"/>
  <c r="I17" i="224" s="1"/>
  <c r="I20" i="224" s="1"/>
  <c r="I22" i="224" s="1"/>
  <c r="I24" i="224" s="1"/>
  <c r="I30" i="224" s="1"/>
  <c r="I36" i="224" s="1"/>
  <c r="H10" i="224"/>
  <c r="H12" i="224" s="1"/>
  <c r="H14" i="224" s="1"/>
  <c r="H17" i="224" s="1"/>
  <c r="H20" i="224" s="1"/>
  <c r="H22" i="224" s="1"/>
  <c r="H24" i="224" s="1"/>
  <c r="H30" i="224" s="1"/>
  <c r="H36" i="224" s="1"/>
  <c r="AA68" i="201" l="1"/>
  <c r="AA98" i="201" s="1"/>
  <c r="AA130" i="201" s="1"/>
  <c r="AA155" i="201" s="1"/>
  <c r="AA196" i="201" s="1"/>
  <c r="AA230" i="201" s="1"/>
  <c r="AA255" i="201" s="1"/>
  <c r="AA273" i="201" s="1"/>
  <c r="AA299" i="201" s="1"/>
  <c r="AA318" i="201" s="1"/>
  <c r="AA330" i="201" s="1"/>
  <c r="AA340" i="201" s="1"/>
  <c r="AA353" i="201" s="1"/>
  <c r="AA360" i="201" s="1"/>
  <c r="Z68" i="201"/>
  <c r="Z98" i="201" s="1"/>
  <c r="Z130" i="201" s="1"/>
  <c r="Z155" i="201" s="1"/>
  <c r="Z196" i="201" s="1"/>
  <c r="Z230" i="201" s="1"/>
  <c r="Z255" i="201" s="1"/>
  <c r="Z273" i="201" s="1"/>
  <c r="Z299" i="201" s="1"/>
  <c r="Z318" i="201" s="1"/>
  <c r="Z330" i="201" s="1"/>
  <c r="Z340" i="201" s="1"/>
  <c r="Z353" i="201" s="1"/>
  <c r="Z360" i="201" s="1"/>
  <c r="Y68" i="201"/>
  <c r="Y98" i="201" s="1"/>
  <c r="Y130" i="201" s="1"/>
  <c r="Y155" i="201" s="1"/>
  <c r="Y196" i="201" s="1"/>
  <c r="Y230" i="201" s="1"/>
  <c r="Y255" i="201" s="1"/>
  <c r="Y273" i="201" s="1"/>
  <c r="Y299" i="201" s="1"/>
  <c r="Y318" i="201" s="1"/>
  <c r="Y330" i="201" s="1"/>
  <c r="Y340" i="201" s="1"/>
  <c r="Y353" i="201" s="1"/>
  <c r="Y360" i="201" s="1"/>
  <c r="X68" i="201"/>
  <c r="X98" i="201" s="1"/>
  <c r="X130" i="201" s="1"/>
  <c r="X155" i="201" s="1"/>
  <c r="X196" i="201" s="1"/>
  <c r="X230" i="201" s="1"/>
  <c r="X255" i="201" s="1"/>
  <c r="X273" i="201" s="1"/>
  <c r="X299" i="201" s="1"/>
  <c r="X318" i="201" s="1"/>
  <c r="X330" i="201" s="1"/>
  <c r="X340" i="201" s="1"/>
  <c r="X353" i="201" s="1"/>
  <c r="X360" i="201" s="1"/>
  <c r="U44" i="192"/>
  <c r="U48" i="192" s="1"/>
  <c r="U56" i="192" s="1"/>
  <c r="U60" i="192" s="1"/>
  <c r="U68" i="192" s="1"/>
  <c r="U70" i="192" s="1"/>
  <c r="U74" i="192" s="1"/>
  <c r="U84" i="192" s="1"/>
  <c r="U91" i="192" s="1"/>
  <c r="U95" i="192" s="1"/>
  <c r="E10" i="228" l="1"/>
  <c r="E12" i="228" s="1"/>
  <c r="E14" i="228" s="1"/>
  <c r="E16" i="228" s="1"/>
  <c r="E18" i="228" s="1"/>
  <c r="E20" i="228" s="1"/>
  <c r="E22" i="228" s="1"/>
  <c r="E24" i="228" s="1"/>
  <c r="E26" i="228" s="1"/>
  <c r="D10" i="228"/>
  <c r="D12" i="228" s="1"/>
  <c r="D14" i="228" s="1"/>
  <c r="D16" i="228" s="1"/>
  <c r="D18" i="228" s="1"/>
  <c r="D20" i="228" s="1"/>
  <c r="D22" i="228" s="1"/>
  <c r="D24" i="228" s="1"/>
  <c r="D26" i="228" s="1"/>
  <c r="C10" i="228"/>
  <c r="C12" i="228" s="1"/>
  <c r="C14" i="228" s="1"/>
  <c r="C16" i="228" s="1"/>
  <c r="C18" i="228" s="1"/>
  <c r="C20" i="228" s="1"/>
  <c r="C22" i="228" s="1"/>
  <c r="C24" i="228" s="1"/>
  <c r="C26" i="228" s="1"/>
  <c r="L36" i="141" l="1"/>
  <c r="L43" i="141" s="1"/>
  <c r="L45" i="141" s="1"/>
  <c r="L51" i="141" s="1"/>
  <c r="L53" i="141" s="1"/>
  <c r="L55" i="141" s="1"/>
  <c r="L57" i="141" s="1"/>
  <c r="L59" i="141" s="1"/>
  <c r="L62" i="141" s="1"/>
  <c r="L64" i="141" s="1"/>
  <c r="L66" i="141" s="1"/>
  <c r="L68" i="141" s="1"/>
  <c r="K36" i="141"/>
  <c r="K43" i="141" s="1"/>
  <c r="K45" i="141" s="1"/>
  <c r="K51" i="141" s="1"/>
  <c r="K53" i="141" s="1"/>
  <c r="K55" i="141" s="1"/>
  <c r="K57" i="141" s="1"/>
  <c r="K59" i="141" s="1"/>
  <c r="K62" i="141" s="1"/>
  <c r="K64" i="141" s="1"/>
  <c r="K66" i="141" s="1"/>
  <c r="K68" i="141" s="1"/>
  <c r="K71" i="141" l="1"/>
  <c r="K73" i="141" s="1"/>
  <c r="K75" i="141" s="1"/>
  <c r="K77" i="141" s="1"/>
  <c r="L71" i="141"/>
  <c r="L73" i="141" s="1"/>
  <c r="L75" i="141" s="1"/>
  <c r="L77" i="141" s="1"/>
  <c r="C66" i="233"/>
  <c r="K66" i="233"/>
  <c r="J64" i="233"/>
  <c r="J66" i="233" s="1"/>
  <c r="I66" i="233"/>
  <c r="H64" i="233"/>
  <c r="H66" i="233" s="1"/>
  <c r="G64" i="233"/>
  <c r="G66" i="233" s="1"/>
  <c r="E66" i="233"/>
  <c r="D66" i="233"/>
  <c r="L79" i="141" l="1"/>
  <c r="L84" i="141" s="1"/>
  <c r="K79" i="141"/>
  <c r="K84" i="141" s="1"/>
  <c r="E41" i="193"/>
  <c r="H17" i="207" l="1"/>
  <c r="H27" i="207" s="1"/>
  <c r="H29" i="207" s="1"/>
  <c r="H31" i="207" s="1"/>
  <c r="H33" i="207" s="1"/>
  <c r="H35" i="207" s="1"/>
  <c r="H37" i="207" s="1"/>
  <c r="H39" i="207" s="1"/>
  <c r="H44" i="207" s="1"/>
  <c r="H48" i="207" s="1"/>
  <c r="H50" i="207" s="1"/>
  <c r="G17" i="207"/>
  <c r="G27" i="207" s="1"/>
  <c r="G29" i="207" s="1"/>
  <c r="G31" i="207" s="1"/>
  <c r="G33" i="207" s="1"/>
  <c r="G35" i="207" s="1"/>
  <c r="G37" i="207" s="1"/>
  <c r="G39" i="207" s="1"/>
  <c r="G44" i="207" s="1"/>
  <c r="G48" i="207" s="1"/>
  <c r="G50" i="207" s="1"/>
  <c r="C9" i="229" l="1"/>
  <c r="C11" i="229" s="1"/>
  <c r="C13" i="229" s="1"/>
  <c r="C15" i="229" s="1"/>
  <c r="C17" i="229" s="1"/>
  <c r="C19" i="229" s="1"/>
  <c r="C21" i="229" s="1"/>
  <c r="C23" i="229" s="1"/>
  <c r="C25" i="229" s="1"/>
  <c r="C27" i="229" s="1"/>
  <c r="F14" i="198" l="1"/>
  <c r="F16" i="198" s="1"/>
  <c r="F20" i="198" s="1"/>
  <c r="F22" i="198" s="1"/>
  <c r="F24" i="198" s="1"/>
  <c r="F26" i="198" s="1"/>
  <c r="F29" i="198" s="1"/>
  <c r="F34" i="198" s="1"/>
  <c r="F37" i="198" s="1"/>
  <c r="F42" i="198" s="1"/>
  <c r="F44" i="198" s="1"/>
  <c r="D8" i="226" l="1"/>
  <c r="D12" i="226" s="1"/>
  <c r="D14" i="226" s="1"/>
  <c r="D19" i="226" s="1"/>
  <c r="D24" i="226" s="1"/>
  <c r="D26" i="226" s="1"/>
  <c r="D28" i="226" s="1"/>
  <c r="D43" i="226" s="1"/>
  <c r="D47" i="226" s="1"/>
  <c r="D52" i="226" s="1"/>
  <c r="C8" i="226"/>
  <c r="C12" i="226" s="1"/>
  <c r="C14" i="226" s="1"/>
  <c r="C19" i="226" s="1"/>
  <c r="C24" i="226" s="1"/>
  <c r="C26" i="226" s="1"/>
  <c r="C28" i="226" s="1"/>
  <c r="C43" i="226" s="1"/>
  <c r="C47" i="226" s="1"/>
  <c r="C52" i="226" s="1"/>
  <c r="G25" i="159" l="1"/>
  <c r="T36" i="192" l="1"/>
  <c r="T44" i="192" s="1"/>
  <c r="T48" i="192" s="1"/>
  <c r="T56" i="192" s="1"/>
  <c r="T60" i="192" s="1"/>
  <c r="T68" i="192" s="1"/>
  <c r="T70" i="192" s="1"/>
  <c r="T74" i="192" s="1"/>
  <c r="T84" i="192" s="1"/>
  <c r="T91" i="192" s="1"/>
  <c r="T95" i="192" s="1"/>
  <c r="S36" i="192"/>
  <c r="S44" i="192" s="1"/>
  <c r="S48" i="192" s="1"/>
  <c r="S56" i="192" s="1"/>
  <c r="S60" i="192" s="1"/>
  <c r="S68" i="192" s="1"/>
  <c r="S70" i="192" s="1"/>
  <c r="S74" i="192" s="1"/>
  <c r="S84" i="192" s="1"/>
  <c r="S91" i="192" s="1"/>
  <c r="S95" i="192" s="1"/>
  <c r="AH34" i="201" l="1"/>
  <c r="AH68" i="201" s="1"/>
  <c r="AH98" i="201" s="1"/>
  <c r="AH130" i="201" s="1"/>
  <c r="AH155" i="201" s="1"/>
  <c r="AH196" i="201" s="1"/>
  <c r="AH230" i="201" s="1"/>
  <c r="AH255" i="201" s="1"/>
  <c r="AH273" i="201" s="1"/>
  <c r="AH299" i="201" s="1"/>
  <c r="AH318" i="201" s="1"/>
  <c r="AH330" i="201" s="1"/>
  <c r="AH340" i="201" s="1"/>
  <c r="AH353" i="201" s="1"/>
  <c r="AH360" i="201" s="1"/>
  <c r="V34" i="201"/>
  <c r="V68" i="201" s="1"/>
  <c r="V98" i="201" s="1"/>
  <c r="V130" i="201" s="1"/>
  <c r="V155" i="201" s="1"/>
  <c r="V196" i="201" s="1"/>
  <c r="V230" i="201" s="1"/>
  <c r="V255" i="201" s="1"/>
  <c r="V273" i="201" s="1"/>
  <c r="V299" i="201" s="1"/>
  <c r="V318" i="201" s="1"/>
  <c r="V330" i="201" s="1"/>
  <c r="V340" i="201" s="1"/>
  <c r="V353" i="201" s="1"/>
  <c r="V360" i="201" s="1"/>
  <c r="U34" i="201"/>
  <c r="U68" i="201" s="1"/>
  <c r="U98" i="201" s="1"/>
  <c r="U130" i="201" s="1"/>
  <c r="U155" i="201" s="1"/>
  <c r="U196" i="201" s="1"/>
  <c r="U230" i="201" s="1"/>
  <c r="U255" i="201" s="1"/>
  <c r="U273" i="201" s="1"/>
  <c r="U299" i="201" s="1"/>
  <c r="U318" i="201" s="1"/>
  <c r="U330" i="201" s="1"/>
  <c r="U340" i="201" s="1"/>
  <c r="U353" i="201" s="1"/>
  <c r="U360" i="201" s="1"/>
  <c r="T34" i="201"/>
  <c r="T68" i="201" s="1"/>
  <c r="T98" i="201" s="1"/>
  <c r="T130" i="201" s="1"/>
  <c r="T155" i="201" s="1"/>
  <c r="T196" i="201" s="1"/>
  <c r="T230" i="201" s="1"/>
  <c r="T255" i="201" s="1"/>
  <c r="T273" i="201" s="1"/>
  <c r="T299" i="201" s="1"/>
  <c r="T318" i="201" s="1"/>
  <c r="T330" i="201" s="1"/>
  <c r="T340" i="201" s="1"/>
  <c r="S34" i="201"/>
  <c r="S68" i="201" s="1"/>
  <c r="S98" i="201" s="1"/>
  <c r="S130" i="201" s="1"/>
  <c r="S155" i="201" s="1"/>
  <c r="S196" i="201" s="1"/>
  <c r="S230" i="201" s="1"/>
  <c r="S255" i="201" s="1"/>
  <c r="S273" i="201" s="1"/>
  <c r="S299" i="201" s="1"/>
  <c r="S318" i="201" s="1"/>
  <c r="S330" i="201" s="1"/>
  <c r="S340" i="201" s="1"/>
  <c r="R34" i="201"/>
  <c r="R68" i="201" s="1"/>
  <c r="R98" i="201" s="1"/>
  <c r="R130" i="201" s="1"/>
  <c r="R155" i="201" s="1"/>
  <c r="R196" i="201" s="1"/>
  <c r="R230" i="201" s="1"/>
  <c r="R255" i="201" s="1"/>
  <c r="R273" i="201" s="1"/>
  <c r="R299" i="201" s="1"/>
  <c r="R318" i="201" s="1"/>
  <c r="R330" i="201" s="1"/>
  <c r="R340" i="201" s="1"/>
  <c r="Q34" i="201"/>
  <c r="Q68" i="201" s="1"/>
  <c r="Q98" i="201" s="1"/>
  <c r="Q130" i="201" s="1"/>
  <c r="Q155" i="201" s="1"/>
  <c r="Q196" i="201" s="1"/>
  <c r="Q230" i="201" s="1"/>
  <c r="Q255" i="201" s="1"/>
  <c r="Q273" i="201" s="1"/>
  <c r="Q299" i="201" s="1"/>
  <c r="Q318" i="201" s="1"/>
  <c r="Q330" i="201" s="1"/>
  <c r="Q340" i="201" s="1"/>
  <c r="P34" i="201"/>
  <c r="P68" i="201" s="1"/>
  <c r="P98" i="201" s="1"/>
  <c r="P130" i="201" s="1"/>
  <c r="P155" i="201" s="1"/>
  <c r="P196" i="201" s="1"/>
  <c r="P230" i="201" s="1"/>
  <c r="P255" i="201" s="1"/>
  <c r="P273" i="201" s="1"/>
  <c r="P299" i="201" s="1"/>
  <c r="P318" i="201" s="1"/>
  <c r="P330" i="201" s="1"/>
  <c r="P340" i="201" s="1"/>
  <c r="O34" i="201"/>
  <c r="O68" i="201" s="1"/>
  <c r="O98" i="201" s="1"/>
  <c r="O130" i="201" s="1"/>
  <c r="O155" i="201" s="1"/>
  <c r="O196" i="201" s="1"/>
  <c r="O230" i="201" s="1"/>
  <c r="O255" i="201" s="1"/>
  <c r="O273" i="201" s="1"/>
  <c r="O299" i="201" s="1"/>
  <c r="O318" i="201" s="1"/>
  <c r="O330" i="201" s="1"/>
  <c r="O340" i="201" s="1"/>
  <c r="S353" i="201" l="1"/>
  <c r="S360" i="201" s="1"/>
  <c r="T353" i="201"/>
  <c r="T360" i="201" s="1"/>
  <c r="P353" i="201"/>
  <c r="P360" i="201" s="1"/>
  <c r="R353" i="201"/>
  <c r="R360" i="201" s="1"/>
  <c r="O353" i="201"/>
  <c r="O360" i="201" s="1"/>
  <c r="Q353" i="201"/>
  <c r="Q360" i="201" s="1"/>
  <c r="G8" i="224" l="1"/>
  <c r="G10" i="224" s="1"/>
  <c r="G12" i="224" s="1"/>
  <c r="G14" i="224" s="1"/>
  <c r="G17" i="224" s="1"/>
  <c r="G20" i="224" s="1"/>
  <c r="G22" i="224" s="1"/>
  <c r="G24" i="224" s="1"/>
  <c r="G30" i="224" s="1"/>
  <c r="G36" i="224" s="1"/>
  <c r="F8" i="224"/>
  <c r="F10" i="224" s="1"/>
  <c r="F12" i="224" s="1"/>
  <c r="F14" i="224" s="1"/>
  <c r="F17" i="224" s="1"/>
  <c r="F20" i="224" s="1"/>
  <c r="F22" i="224" s="1"/>
  <c r="F24" i="224" s="1"/>
  <c r="F30" i="224" s="1"/>
  <c r="F36" i="224" s="1"/>
  <c r="E8" i="224"/>
  <c r="E10" i="224" s="1"/>
  <c r="E12" i="224" s="1"/>
  <c r="E14" i="224" s="1"/>
  <c r="E17" i="224" s="1"/>
  <c r="E20" i="224" s="1"/>
  <c r="E22" i="224" s="1"/>
  <c r="E24" i="224" s="1"/>
  <c r="E30" i="224" s="1"/>
  <c r="E36" i="224" s="1"/>
  <c r="D8" i="224"/>
  <c r="D10" i="224" s="1"/>
  <c r="D12" i="224" s="1"/>
  <c r="D14" i="224" s="1"/>
  <c r="D17" i="224" s="1"/>
  <c r="D20" i="224" s="1"/>
  <c r="D22" i="224" s="1"/>
  <c r="D24" i="224" s="1"/>
  <c r="D30" i="224" s="1"/>
  <c r="D36" i="224" s="1"/>
  <c r="C8" i="224"/>
  <c r="C10" i="224" s="1"/>
  <c r="C12" i="224" s="1"/>
  <c r="C14" i="224" s="1"/>
  <c r="C17" i="224" s="1"/>
  <c r="C20" i="224" s="1"/>
  <c r="C22" i="224" s="1"/>
  <c r="C24" i="224" s="1"/>
  <c r="C30" i="224" s="1"/>
  <c r="C36" i="224" s="1"/>
  <c r="E9" i="221" l="1"/>
  <c r="E11" i="221" s="1"/>
  <c r="E14" i="221" s="1"/>
  <c r="E17" i="221" s="1"/>
  <c r="E22" i="221" s="1"/>
  <c r="D9" i="221"/>
  <c r="D11" i="221" s="1"/>
  <c r="D14" i="221" s="1"/>
  <c r="D17" i="221" s="1"/>
  <c r="D22" i="221" s="1"/>
  <c r="C9" i="221"/>
  <c r="C11" i="221" s="1"/>
  <c r="C14" i="221" s="1"/>
  <c r="C17" i="221" s="1"/>
  <c r="C22" i="221" s="1"/>
  <c r="C13" i="210"/>
  <c r="C16" i="210" s="1"/>
  <c r="C18" i="210" s="1"/>
  <c r="C22" i="210" s="1"/>
  <c r="C24" i="210" s="1"/>
  <c r="C28" i="210" s="1"/>
  <c r="C31" i="210" s="1"/>
  <c r="C33" i="210" s="1"/>
  <c r="C35" i="210" s="1"/>
  <c r="J15" i="173" l="1"/>
  <c r="J17" i="173" s="1"/>
  <c r="J19" i="173" s="1"/>
  <c r="J21" i="173" s="1"/>
  <c r="J23" i="173" s="1"/>
  <c r="J25" i="173" s="1"/>
  <c r="J27" i="173" s="1"/>
  <c r="J30" i="173" s="1"/>
  <c r="D19" i="167" l="1"/>
  <c r="D31" i="167" l="1"/>
  <c r="D34" i="167"/>
  <c r="J63" i="65" l="1"/>
  <c r="J65" i="65" s="1"/>
  <c r="J67" i="65" s="1"/>
  <c r="J69" i="65" s="1"/>
  <c r="J71" i="65" s="1"/>
  <c r="J73" i="65" s="1"/>
  <c r="J76" i="65" s="1"/>
  <c r="J78" i="65" s="1"/>
  <c r="J85" i="65" s="1"/>
  <c r="F13" i="207" l="1"/>
  <c r="F15" i="207" s="1"/>
  <c r="F17" i="207" s="1"/>
  <c r="F27" i="207" s="1"/>
  <c r="F29" i="207" s="1"/>
  <c r="F31" i="207" s="1"/>
  <c r="F33" i="207" s="1"/>
  <c r="F35" i="207" s="1"/>
  <c r="F37" i="207" s="1"/>
  <c r="F39" i="207" s="1"/>
  <c r="F44" i="207" s="1"/>
  <c r="F48" i="207" s="1"/>
  <c r="F50" i="207" s="1"/>
  <c r="E13" i="207"/>
  <c r="E15" i="207" s="1"/>
  <c r="E17" i="207" s="1"/>
  <c r="E27" i="207" s="1"/>
  <c r="E29" i="207" s="1"/>
  <c r="E31" i="207" s="1"/>
  <c r="E33" i="207" s="1"/>
  <c r="E35" i="207" s="1"/>
  <c r="E37" i="207" s="1"/>
  <c r="E39" i="207" s="1"/>
  <c r="E44" i="207" s="1"/>
  <c r="E48" i="207" s="1"/>
  <c r="E50" i="207" s="1"/>
  <c r="D13" i="207"/>
  <c r="D15" i="207" s="1"/>
  <c r="D17" i="207" s="1"/>
  <c r="D27" i="207" s="1"/>
  <c r="D29" i="207" s="1"/>
  <c r="D31" i="207" s="1"/>
  <c r="D33" i="207" s="1"/>
  <c r="D35" i="207" s="1"/>
  <c r="D37" i="207" s="1"/>
  <c r="D39" i="207" s="1"/>
  <c r="D44" i="207" s="1"/>
  <c r="D48" i="207" s="1"/>
  <c r="D50" i="207" s="1"/>
  <c r="C13" i="207"/>
  <c r="C15" i="207" s="1"/>
  <c r="C17" i="207" s="1"/>
  <c r="C27" i="207" s="1"/>
  <c r="C29" i="207" s="1"/>
  <c r="C31" i="207" s="1"/>
  <c r="C33" i="207" s="1"/>
  <c r="C35" i="207" s="1"/>
  <c r="C37" i="207" s="1"/>
  <c r="C39" i="207" s="1"/>
  <c r="C44" i="207" s="1"/>
  <c r="C48" i="207" s="1"/>
  <c r="C50" i="207" s="1"/>
  <c r="V27" i="192" l="1"/>
  <c r="V36" i="192" s="1"/>
  <c r="V44" i="192" s="1"/>
  <c r="V48" i="192" s="1"/>
  <c r="V56" i="192" s="1"/>
  <c r="V60" i="192" s="1"/>
  <c r="V68" i="192" s="1"/>
  <c r="V70" i="192" s="1"/>
  <c r="V74" i="192" s="1"/>
  <c r="V84" i="192" s="1"/>
  <c r="V91" i="192" s="1"/>
  <c r="V95" i="192" s="1"/>
  <c r="R27" i="192"/>
  <c r="R36" i="192" s="1"/>
  <c r="R44" i="192" s="1"/>
  <c r="R48" i="192" s="1"/>
  <c r="R56" i="192" s="1"/>
  <c r="R60" i="192" s="1"/>
  <c r="R68" i="192" s="1"/>
  <c r="R70" i="192" s="1"/>
  <c r="R74" i="192" s="1"/>
  <c r="R84" i="192" s="1"/>
  <c r="R91" i="192" s="1"/>
  <c r="R95" i="192" s="1"/>
  <c r="Q27" i="192"/>
  <c r="Q36" i="192" s="1"/>
  <c r="Q44" i="192" s="1"/>
  <c r="Q48" i="192" s="1"/>
  <c r="Q56" i="192" s="1"/>
  <c r="Q60" i="192" s="1"/>
  <c r="Q68" i="192" s="1"/>
  <c r="Q70" i="192" s="1"/>
  <c r="Q74" i="192" s="1"/>
  <c r="Q84" i="192" s="1"/>
  <c r="Q91" i="192" s="1"/>
  <c r="Q95" i="192" s="1"/>
  <c r="I8" i="222" l="1"/>
  <c r="I10" i="222" s="1"/>
  <c r="I15" i="222" s="1"/>
  <c r="I22" i="222" s="1"/>
  <c r="I27" i="222" s="1"/>
  <c r="I29" i="222" s="1"/>
  <c r="I31" i="222" s="1"/>
  <c r="I33" i="222" s="1"/>
  <c r="H8" i="222"/>
  <c r="H10" i="222" s="1"/>
  <c r="H15" i="222" s="1"/>
  <c r="H22" i="222" s="1"/>
  <c r="H27" i="222" s="1"/>
  <c r="H29" i="222" s="1"/>
  <c r="H31" i="222" s="1"/>
  <c r="H33" i="222" s="1"/>
  <c r="G8" i="222"/>
  <c r="G10" i="222" s="1"/>
  <c r="G15" i="222" s="1"/>
  <c r="G22" i="222" s="1"/>
  <c r="G27" i="222" s="1"/>
  <c r="G29" i="222" s="1"/>
  <c r="G31" i="222" s="1"/>
  <c r="G33" i="222" s="1"/>
  <c r="F8" i="222"/>
  <c r="F10" i="222" s="1"/>
  <c r="F15" i="222" s="1"/>
  <c r="F22" i="222" s="1"/>
  <c r="F27" i="222" s="1"/>
  <c r="F29" i="222" s="1"/>
  <c r="F31" i="222" s="1"/>
  <c r="F33" i="222" s="1"/>
  <c r="E8" i="222"/>
  <c r="E10" i="222" s="1"/>
  <c r="E15" i="222" s="1"/>
  <c r="E22" i="222" s="1"/>
  <c r="E27" i="222" s="1"/>
  <c r="E29" i="222" s="1"/>
  <c r="E31" i="222" s="1"/>
  <c r="E33" i="222" s="1"/>
  <c r="D8" i="222"/>
  <c r="D10" i="222" s="1"/>
  <c r="D15" i="222" s="1"/>
  <c r="D22" i="222" s="1"/>
  <c r="D27" i="222" s="1"/>
  <c r="D29" i="222" s="1"/>
  <c r="D31" i="222" s="1"/>
  <c r="D33" i="222" s="1"/>
  <c r="C8" i="222"/>
  <c r="C10" i="222" s="1"/>
  <c r="C15" i="222" s="1"/>
  <c r="C22" i="222" s="1"/>
  <c r="C27" i="222" s="1"/>
  <c r="C29" i="222" s="1"/>
  <c r="C31" i="222" s="1"/>
  <c r="C33" i="222" s="1"/>
  <c r="C12" i="201"/>
  <c r="C14" i="201" s="1"/>
  <c r="C34" i="201" s="1"/>
  <c r="C68" i="201" s="1"/>
  <c r="C98" i="201" s="1"/>
  <c r="C130" i="201" s="1"/>
  <c r="C155" i="201" s="1"/>
  <c r="C196" i="201" s="1"/>
  <c r="C230" i="201" s="1"/>
  <c r="C255" i="201" s="1"/>
  <c r="C273" i="201" s="1"/>
  <c r="C299" i="201" s="1"/>
  <c r="C318" i="201" s="1"/>
  <c r="C330" i="201" s="1"/>
  <c r="C340" i="201" s="1"/>
  <c r="C353" i="201" s="1"/>
  <c r="C360" i="201" s="1"/>
  <c r="D16" i="211" l="1"/>
  <c r="D21" i="211" s="1"/>
  <c r="D29" i="211" s="1"/>
  <c r="D31" i="211" s="1"/>
  <c r="D34" i="211" s="1"/>
  <c r="C16" i="211"/>
  <c r="C21" i="211" s="1"/>
  <c r="C29" i="211" s="1"/>
  <c r="C31" i="211" s="1"/>
  <c r="C34" i="211" s="1"/>
  <c r="G10" i="215" l="1"/>
  <c r="G13" i="215" s="1"/>
  <c r="G16" i="215" s="1"/>
  <c r="G18" i="215" s="1"/>
  <c r="G20" i="215" s="1"/>
  <c r="G22" i="215" s="1"/>
  <c r="G24" i="215" s="1"/>
  <c r="F10" i="215"/>
  <c r="F13" i="215" s="1"/>
  <c r="F16" i="215" s="1"/>
  <c r="F18" i="215" s="1"/>
  <c r="F20" i="215" s="1"/>
  <c r="F22" i="215" s="1"/>
  <c r="F24" i="215" s="1"/>
  <c r="E10" i="215"/>
  <c r="E13" i="215" s="1"/>
  <c r="E16" i="215" s="1"/>
  <c r="E18" i="215" s="1"/>
  <c r="E20" i="215" s="1"/>
  <c r="E22" i="215" s="1"/>
  <c r="E24" i="215" s="1"/>
  <c r="D10" i="215"/>
  <c r="D13" i="215" s="1"/>
  <c r="D16" i="215" s="1"/>
  <c r="D18" i="215" s="1"/>
  <c r="D20" i="215" s="1"/>
  <c r="D22" i="215" s="1"/>
  <c r="D24" i="215" s="1"/>
  <c r="C10" i="215"/>
  <c r="C13" i="215" s="1"/>
  <c r="C16" i="215" s="1"/>
  <c r="C18" i="215" s="1"/>
  <c r="C20" i="215" s="1"/>
  <c r="C22" i="215" s="1"/>
  <c r="C24" i="215" s="1"/>
  <c r="J37" i="99" l="1"/>
  <c r="J39" i="99" s="1"/>
  <c r="J41" i="99" s="1"/>
  <c r="J43" i="99" s="1"/>
  <c r="J45" i="99" s="1"/>
  <c r="J47" i="99" s="1"/>
  <c r="J49" i="99" s="1"/>
  <c r="J51" i="99" s="1"/>
  <c r="J53" i="99" s="1"/>
  <c r="J56" i="99" s="1"/>
  <c r="J58" i="99" s="1"/>
  <c r="J60" i="99" s="1"/>
  <c r="J67" i="99" s="1"/>
  <c r="J71" i="99" s="1"/>
  <c r="J78" i="99" s="1"/>
  <c r="I37" i="99"/>
  <c r="I39" i="99" s="1"/>
  <c r="I41" i="99" s="1"/>
  <c r="I43" i="99" s="1"/>
  <c r="I45" i="99" s="1"/>
  <c r="I47" i="99" s="1"/>
  <c r="I49" i="99" s="1"/>
  <c r="I51" i="99" s="1"/>
  <c r="I53" i="99" s="1"/>
  <c r="I56" i="99" s="1"/>
  <c r="I58" i="99" s="1"/>
  <c r="I60" i="99" s="1"/>
  <c r="I67" i="99" s="1"/>
  <c r="I71" i="99" s="1"/>
  <c r="I78" i="99" s="1"/>
  <c r="D9" i="212" l="1"/>
  <c r="D11" i="212" s="1"/>
  <c r="D13" i="212" s="1"/>
  <c r="D15" i="212" s="1"/>
  <c r="D17" i="212" s="1"/>
  <c r="D19" i="212" s="1"/>
  <c r="D21" i="212" s="1"/>
  <c r="D24" i="212" s="1"/>
  <c r="D28" i="212" s="1"/>
  <c r="D34" i="212" s="1"/>
  <c r="D36" i="212" s="1"/>
  <c r="D38" i="212" s="1"/>
  <c r="D44" i="212" s="1"/>
  <c r="D47" i="212" s="1"/>
  <c r="D49" i="212" s="1"/>
  <c r="D52" i="212" s="1"/>
  <c r="D58" i="212" s="1"/>
  <c r="D61" i="212" s="1"/>
  <c r="D63" i="212" s="1"/>
  <c r="D65" i="212" s="1"/>
  <c r="D67" i="212" s="1"/>
  <c r="D69" i="212" s="1"/>
  <c r="D71" i="212" s="1"/>
  <c r="D73" i="212" s="1"/>
  <c r="D75" i="212" s="1"/>
  <c r="C9" i="212"/>
  <c r="C11" i="212" s="1"/>
  <c r="C13" i="212" s="1"/>
  <c r="C15" i="212" s="1"/>
  <c r="C17" i="212" s="1"/>
  <c r="C19" i="212" s="1"/>
  <c r="C21" i="212" s="1"/>
  <c r="C24" i="212" s="1"/>
  <c r="C28" i="212" s="1"/>
  <c r="C34" i="212" s="1"/>
  <c r="C36" i="212" s="1"/>
  <c r="C38" i="212" s="1"/>
  <c r="C44" i="212" s="1"/>
  <c r="C47" i="212" s="1"/>
  <c r="C49" i="212" s="1"/>
  <c r="C52" i="212" s="1"/>
  <c r="C58" i="212" s="1"/>
  <c r="C61" i="212" s="1"/>
  <c r="C63" i="212" s="1"/>
  <c r="C65" i="212" s="1"/>
  <c r="C67" i="212" s="1"/>
  <c r="C69" i="212" s="1"/>
  <c r="C71" i="212" s="1"/>
  <c r="C73" i="212" s="1"/>
  <c r="C75" i="212" s="1"/>
  <c r="I23" i="164" l="1"/>
  <c r="I26" i="164" s="1"/>
  <c r="I30" i="164" s="1"/>
  <c r="I36" i="164" s="1"/>
  <c r="I38" i="164" s="1"/>
  <c r="I40" i="164" s="1"/>
  <c r="I43" i="164" l="1"/>
  <c r="I47" i="164" s="1"/>
  <c r="C11" i="205"/>
  <c r="C13" i="205" s="1"/>
  <c r="C15" i="205" s="1"/>
  <c r="C17" i="205" s="1"/>
  <c r="C19" i="205" s="1"/>
  <c r="C21" i="205" s="1"/>
  <c r="C23" i="205" s="1"/>
  <c r="C25" i="205" s="1"/>
  <c r="C27" i="205" s="1"/>
  <c r="C29" i="205" s="1"/>
  <c r="E10" i="198" l="1"/>
  <c r="E12" i="198" s="1"/>
  <c r="E14" i="198" s="1"/>
  <c r="E16" i="198" s="1"/>
  <c r="E20" i="198" s="1"/>
  <c r="E22" i="198" s="1"/>
  <c r="E24" i="198" s="1"/>
  <c r="E26" i="198" s="1"/>
  <c r="E29" i="198" s="1"/>
  <c r="E34" i="198" s="1"/>
  <c r="E37" i="198" s="1"/>
  <c r="E42" i="198" s="1"/>
  <c r="E44" i="198" s="1"/>
  <c r="D10" i="198"/>
  <c r="D12" i="198" s="1"/>
  <c r="D14" i="198" s="1"/>
  <c r="D16" i="198" s="1"/>
  <c r="D20" i="198" s="1"/>
  <c r="D22" i="198" s="1"/>
  <c r="D24" i="198" s="1"/>
  <c r="D26" i="198" s="1"/>
  <c r="D29" i="198" s="1"/>
  <c r="D34" i="198" s="1"/>
  <c r="D37" i="198" s="1"/>
  <c r="D42" i="198" s="1"/>
  <c r="D44" i="198" s="1"/>
  <c r="L14" i="204" l="1"/>
  <c r="K14" i="204"/>
  <c r="J14" i="204"/>
  <c r="I14" i="204"/>
  <c r="H14" i="204"/>
  <c r="G14" i="204"/>
  <c r="F14" i="204"/>
  <c r="E14" i="204"/>
  <c r="D14" i="204"/>
  <c r="C14" i="204"/>
  <c r="G17" i="165" l="1"/>
  <c r="C154" i="21"/>
  <c r="C156" i="21" s="1"/>
  <c r="C158" i="21" s="1"/>
  <c r="C160" i="21" s="1"/>
  <c r="C162" i="21" s="1"/>
  <c r="C164" i="21" s="1"/>
  <c r="C166" i="21" s="1"/>
  <c r="C168" i="21" s="1"/>
  <c r="C170" i="21" s="1"/>
  <c r="C172" i="21" s="1"/>
  <c r="C174" i="21" s="1"/>
  <c r="M19" i="154" l="1"/>
  <c r="M21" i="154" s="1"/>
  <c r="M24" i="154" s="1"/>
  <c r="M26" i="154" s="1"/>
  <c r="M28" i="154" s="1"/>
  <c r="M30" i="154" s="1"/>
  <c r="M32" i="154" s="1"/>
  <c r="M34" i="154" s="1"/>
  <c r="M38" i="154" s="1"/>
  <c r="M40" i="154" s="1"/>
  <c r="M42" i="154" s="1"/>
  <c r="L19" i="154"/>
  <c r="L21" i="154" s="1"/>
  <c r="L24" i="154" s="1"/>
  <c r="L26" i="154" s="1"/>
  <c r="L28" i="154" s="1"/>
  <c r="L30" i="154" s="1"/>
  <c r="L32" i="154" s="1"/>
  <c r="L34" i="154" s="1"/>
  <c r="L38" i="154" s="1"/>
  <c r="L40" i="154" s="1"/>
  <c r="L42" i="154" s="1"/>
  <c r="K19" i="154"/>
  <c r="K21" i="154" s="1"/>
  <c r="K24" i="154" s="1"/>
  <c r="K26" i="154" s="1"/>
  <c r="K28" i="154" s="1"/>
  <c r="K30" i="154" s="1"/>
  <c r="K32" i="154" s="1"/>
  <c r="K34" i="154" s="1"/>
  <c r="K38" i="154" s="1"/>
  <c r="K40" i="154" s="1"/>
  <c r="K42" i="154" s="1"/>
  <c r="C19" i="189" l="1"/>
  <c r="C22" i="189" s="1"/>
  <c r="C26" i="189" s="1"/>
  <c r="C28" i="189" s="1"/>
  <c r="C31" i="189" s="1"/>
  <c r="C35" i="189" s="1"/>
  <c r="C37" i="189" s="1"/>
  <c r="C40" i="189" s="1"/>
  <c r="C42" i="189" s="1"/>
  <c r="C44" i="189" s="1"/>
  <c r="C46" i="189" s="1"/>
  <c r="C48" i="189" s="1"/>
  <c r="C50" i="189" s="1"/>
  <c r="C53" i="189" s="1"/>
  <c r="H19" i="189"/>
  <c r="H22" i="189" s="1"/>
  <c r="H26" i="189" s="1"/>
  <c r="H28" i="189" s="1"/>
  <c r="H31" i="189" s="1"/>
  <c r="H35" i="189" s="1"/>
  <c r="H37" i="189" s="1"/>
  <c r="H40" i="189" s="1"/>
  <c r="H42" i="189" s="1"/>
  <c r="H44" i="189" s="1"/>
  <c r="H46" i="189" s="1"/>
  <c r="H48" i="189" s="1"/>
  <c r="H50" i="189" s="1"/>
  <c r="H53" i="189" s="1"/>
  <c r="G19" i="189"/>
  <c r="G22" i="189" s="1"/>
  <c r="G26" i="189" s="1"/>
  <c r="G28" i="189" s="1"/>
  <c r="G31" i="189" s="1"/>
  <c r="G35" i="189" s="1"/>
  <c r="G37" i="189" s="1"/>
  <c r="G40" i="189" s="1"/>
  <c r="G42" i="189" s="1"/>
  <c r="G44" i="189" s="1"/>
  <c r="G46" i="189" s="1"/>
  <c r="G48" i="189" s="1"/>
  <c r="G50" i="189" s="1"/>
  <c r="G53" i="189" s="1"/>
  <c r="F19" i="189"/>
  <c r="F22" i="189" s="1"/>
  <c r="F26" i="189" s="1"/>
  <c r="F28" i="189" s="1"/>
  <c r="F31" i="189" s="1"/>
  <c r="F35" i="189" s="1"/>
  <c r="F37" i="189" s="1"/>
  <c r="F40" i="189" s="1"/>
  <c r="F42" i="189" s="1"/>
  <c r="F44" i="189" s="1"/>
  <c r="F46" i="189" s="1"/>
  <c r="F48" i="189" s="1"/>
  <c r="F50" i="189" s="1"/>
  <c r="F53" i="189" s="1"/>
  <c r="E19" i="189"/>
  <c r="E22" i="189" s="1"/>
  <c r="E26" i="189" s="1"/>
  <c r="E28" i="189" s="1"/>
  <c r="E31" i="189" s="1"/>
  <c r="E35" i="189" s="1"/>
  <c r="E37" i="189" s="1"/>
  <c r="E40" i="189" s="1"/>
  <c r="E42" i="189" s="1"/>
  <c r="E44" i="189" s="1"/>
  <c r="E46" i="189" s="1"/>
  <c r="E48" i="189" s="1"/>
  <c r="E50" i="189" s="1"/>
  <c r="E53" i="189" s="1"/>
  <c r="D19" i="189"/>
  <c r="D22" i="189" s="1"/>
  <c r="D26" i="189" s="1"/>
  <c r="D28" i="189" s="1"/>
  <c r="D31" i="189" s="1"/>
  <c r="D35" i="189" s="1"/>
  <c r="D37" i="189" s="1"/>
  <c r="D40" i="189" s="1"/>
  <c r="D42" i="189" s="1"/>
  <c r="D44" i="189" s="1"/>
  <c r="D46" i="189" s="1"/>
  <c r="D48" i="189" s="1"/>
  <c r="D50" i="189" s="1"/>
  <c r="D53" i="189" s="1"/>
  <c r="C59" i="189" l="1"/>
  <c r="H59" i="189"/>
  <c r="G59" i="189"/>
  <c r="F59" i="189"/>
  <c r="E59" i="189"/>
  <c r="D59" i="189"/>
  <c r="P17" i="192" l="1"/>
  <c r="P27" i="192" s="1"/>
  <c r="P36" i="192" s="1"/>
  <c r="P44" i="192" s="1"/>
  <c r="P48" i="192" s="1"/>
  <c r="P56" i="192" s="1"/>
  <c r="P60" i="192" s="1"/>
  <c r="P68" i="192" s="1"/>
  <c r="P70" i="192" s="1"/>
  <c r="P74" i="192" s="1"/>
  <c r="P84" i="192" s="1"/>
  <c r="P91" i="192" s="1"/>
  <c r="P95" i="192" s="1"/>
  <c r="O17" i="192"/>
  <c r="O27" i="192" s="1"/>
  <c r="O36" i="192" s="1"/>
  <c r="O44" i="192" s="1"/>
  <c r="O48" i="192" s="1"/>
  <c r="O56" i="192" s="1"/>
  <c r="O60" i="192" s="1"/>
  <c r="O68" i="192" s="1"/>
  <c r="O70" i="192" s="1"/>
  <c r="O74" i="192" s="1"/>
  <c r="O84" i="192" s="1"/>
  <c r="O91" i="192" s="1"/>
  <c r="O95" i="192" s="1"/>
  <c r="N17" i="192"/>
  <c r="N27" i="192" s="1"/>
  <c r="N36" i="192" s="1"/>
  <c r="N44" i="192" s="1"/>
  <c r="N48" i="192" s="1"/>
  <c r="N56" i="192" s="1"/>
  <c r="N60" i="192" s="1"/>
  <c r="N68" i="192" s="1"/>
  <c r="N70" i="192" s="1"/>
  <c r="N74" i="192" s="1"/>
  <c r="N84" i="192" s="1"/>
  <c r="N91" i="192" s="1"/>
  <c r="N95" i="192" s="1"/>
  <c r="M17" i="192"/>
  <c r="M27" i="192" s="1"/>
  <c r="M36" i="192" s="1"/>
  <c r="M44" i="192" s="1"/>
  <c r="M48" i="192" s="1"/>
  <c r="M56" i="192" s="1"/>
  <c r="M60" i="192" s="1"/>
  <c r="M68" i="192" s="1"/>
  <c r="M70" i="192" s="1"/>
  <c r="M74" i="192" s="1"/>
  <c r="M84" i="192" s="1"/>
  <c r="M91" i="192" s="1"/>
  <c r="M95" i="192" s="1"/>
  <c r="L17" i="192"/>
  <c r="L27" i="192" s="1"/>
  <c r="L36" i="192" s="1"/>
  <c r="L44" i="192" s="1"/>
  <c r="L48" i="192" s="1"/>
  <c r="L56" i="192" s="1"/>
  <c r="L60" i="192" s="1"/>
  <c r="L68" i="192" s="1"/>
  <c r="L70" i="192" s="1"/>
  <c r="L74" i="192" s="1"/>
  <c r="L84" i="192" s="1"/>
  <c r="L91" i="192" s="1"/>
  <c r="L95" i="192" s="1"/>
  <c r="K17" i="192"/>
  <c r="K27" i="192" s="1"/>
  <c r="K36" i="192" s="1"/>
  <c r="K44" i="192" s="1"/>
  <c r="K48" i="192" s="1"/>
  <c r="K56" i="192" s="1"/>
  <c r="K60" i="192" s="1"/>
  <c r="K68" i="192" s="1"/>
  <c r="K70" i="192" s="1"/>
  <c r="K74" i="192" s="1"/>
  <c r="K84" i="192" s="1"/>
  <c r="K91" i="192" s="1"/>
  <c r="K95" i="192" s="1"/>
  <c r="J17" i="192"/>
  <c r="J27" i="192" s="1"/>
  <c r="J36" i="192" s="1"/>
  <c r="J44" i="192" s="1"/>
  <c r="J48" i="192" s="1"/>
  <c r="J56" i="192" s="1"/>
  <c r="J60" i="192" s="1"/>
  <c r="J68" i="192" s="1"/>
  <c r="J70" i="192" s="1"/>
  <c r="J74" i="192" s="1"/>
  <c r="J84" i="192" s="1"/>
  <c r="J91" i="192" s="1"/>
  <c r="J95" i="192" s="1"/>
  <c r="I17" i="192"/>
  <c r="I27" i="192" s="1"/>
  <c r="I36" i="192" s="1"/>
  <c r="I44" i="192" s="1"/>
  <c r="I48" i="192" s="1"/>
  <c r="I56" i="192" s="1"/>
  <c r="I60" i="192" s="1"/>
  <c r="I68" i="192" s="1"/>
  <c r="I70" i="192" s="1"/>
  <c r="I74" i="192" s="1"/>
  <c r="I84" i="192" s="1"/>
  <c r="I91" i="192" s="1"/>
  <c r="I95" i="192" s="1"/>
  <c r="H17" i="192"/>
  <c r="H27" i="192" s="1"/>
  <c r="H36" i="192" s="1"/>
  <c r="H44" i="192" s="1"/>
  <c r="H48" i="192" s="1"/>
  <c r="H56" i="192" s="1"/>
  <c r="H60" i="192" s="1"/>
  <c r="H68" i="192" s="1"/>
  <c r="H70" i="192" s="1"/>
  <c r="H74" i="192" s="1"/>
  <c r="H84" i="192" s="1"/>
  <c r="H91" i="192" s="1"/>
  <c r="H95" i="192" s="1"/>
  <c r="G17" i="192"/>
  <c r="G27" i="192" s="1"/>
  <c r="G36" i="192" s="1"/>
  <c r="G44" i="192" s="1"/>
  <c r="G48" i="192" s="1"/>
  <c r="G56" i="192" s="1"/>
  <c r="G60" i="192" s="1"/>
  <c r="G68" i="192" s="1"/>
  <c r="G70" i="192" s="1"/>
  <c r="G74" i="192" s="1"/>
  <c r="G84" i="192" s="1"/>
  <c r="G91" i="192" s="1"/>
  <c r="G95" i="192" s="1"/>
  <c r="F17" i="192"/>
  <c r="F27" i="192" s="1"/>
  <c r="F36" i="192" s="1"/>
  <c r="F44" i="192" s="1"/>
  <c r="F48" i="192" s="1"/>
  <c r="F56" i="192" s="1"/>
  <c r="F60" i="192" s="1"/>
  <c r="F68" i="192" s="1"/>
  <c r="F70" i="192" s="1"/>
  <c r="F74" i="192" s="1"/>
  <c r="F84" i="192" s="1"/>
  <c r="F91" i="192" s="1"/>
  <c r="F95" i="192" s="1"/>
  <c r="E17" i="192"/>
  <c r="E27" i="192" s="1"/>
  <c r="E36" i="192" s="1"/>
  <c r="E44" i="192" s="1"/>
  <c r="E48" i="192" s="1"/>
  <c r="E56" i="192" s="1"/>
  <c r="E60" i="192" s="1"/>
  <c r="E68" i="192" s="1"/>
  <c r="E70" i="192" s="1"/>
  <c r="E74" i="192" s="1"/>
  <c r="E84" i="192" s="1"/>
  <c r="E91" i="192" s="1"/>
  <c r="E95" i="192" s="1"/>
  <c r="D17" i="192"/>
  <c r="D27" i="192" s="1"/>
  <c r="D36" i="192" s="1"/>
  <c r="D44" i="192" s="1"/>
  <c r="D48" i="192" s="1"/>
  <c r="D56" i="192" s="1"/>
  <c r="D60" i="192" s="1"/>
  <c r="D68" i="192" s="1"/>
  <c r="D70" i="192" s="1"/>
  <c r="D74" i="192" s="1"/>
  <c r="D84" i="192" s="1"/>
  <c r="D91" i="192" s="1"/>
  <c r="D95" i="192" s="1"/>
  <c r="J20" i="157"/>
  <c r="J22" i="157" s="1"/>
  <c r="J25" i="157" s="1"/>
  <c r="J34" i="157" s="1"/>
  <c r="J36" i="157" s="1"/>
  <c r="J46" i="157" s="1"/>
  <c r="J57" i="157" s="1"/>
  <c r="J69" i="157" s="1"/>
  <c r="J73" i="157" s="1"/>
  <c r="J87" i="157" s="1"/>
  <c r="J101" i="157" l="1"/>
  <c r="J111" i="157" s="1"/>
  <c r="J115" i="157" s="1"/>
  <c r="J117" i="157" s="1"/>
  <c r="J121" i="157" s="1"/>
  <c r="J124" i="157" s="1"/>
  <c r="J127" i="157" s="1"/>
  <c r="J129" i="157" s="1"/>
  <c r="J131" i="157" s="1"/>
  <c r="J133" i="157" s="1"/>
  <c r="J135" i="157" s="1"/>
  <c r="J137" i="157" s="1"/>
  <c r="J139" i="157" s="1"/>
  <c r="V25" i="186"/>
  <c r="V28" i="186" s="1"/>
  <c r="V34" i="186" s="1"/>
  <c r="U25" i="186"/>
  <c r="U28" i="186" s="1"/>
  <c r="U34" i="186" s="1"/>
  <c r="T25" i="186"/>
  <c r="T28" i="186" s="1"/>
  <c r="T34" i="186" s="1"/>
  <c r="S25" i="186"/>
  <c r="S28" i="186" s="1"/>
  <c r="S34" i="186" s="1"/>
  <c r="N12" i="201" l="1"/>
  <c r="N14" i="201" s="1"/>
  <c r="N34" i="201" s="1"/>
  <c r="N68" i="201" s="1"/>
  <c r="N98" i="201" s="1"/>
  <c r="N130" i="201" s="1"/>
  <c r="N155" i="201" s="1"/>
  <c r="N196" i="201" s="1"/>
  <c r="N230" i="201" s="1"/>
  <c r="N255" i="201" s="1"/>
  <c r="N273" i="201" s="1"/>
  <c r="N299" i="201" s="1"/>
  <c r="N318" i="201" s="1"/>
  <c r="N330" i="201" s="1"/>
  <c r="N340" i="201" s="1"/>
  <c r="M12" i="201"/>
  <c r="M14" i="201" s="1"/>
  <c r="M34" i="201" s="1"/>
  <c r="M68" i="201" s="1"/>
  <c r="M98" i="201" s="1"/>
  <c r="M130" i="201" s="1"/>
  <c r="M155" i="201" s="1"/>
  <c r="M196" i="201" s="1"/>
  <c r="M230" i="201" s="1"/>
  <c r="M255" i="201" s="1"/>
  <c r="M273" i="201" s="1"/>
  <c r="M299" i="201" s="1"/>
  <c r="M318" i="201" s="1"/>
  <c r="M330" i="201" s="1"/>
  <c r="M340" i="201" s="1"/>
  <c r="L12" i="201"/>
  <c r="L14" i="201" s="1"/>
  <c r="L34" i="201" s="1"/>
  <c r="L68" i="201" s="1"/>
  <c r="L98" i="201" s="1"/>
  <c r="L130" i="201" s="1"/>
  <c r="L155" i="201" s="1"/>
  <c r="L196" i="201" s="1"/>
  <c r="L230" i="201" s="1"/>
  <c r="L255" i="201" s="1"/>
  <c r="L273" i="201" s="1"/>
  <c r="L299" i="201" s="1"/>
  <c r="L318" i="201" s="1"/>
  <c r="L330" i="201" s="1"/>
  <c r="L340" i="201" s="1"/>
  <c r="K12" i="201"/>
  <c r="K14" i="201" s="1"/>
  <c r="K34" i="201" s="1"/>
  <c r="K68" i="201" s="1"/>
  <c r="K98" i="201" s="1"/>
  <c r="K130" i="201" s="1"/>
  <c r="K155" i="201" s="1"/>
  <c r="K196" i="201" s="1"/>
  <c r="K230" i="201" s="1"/>
  <c r="K255" i="201" s="1"/>
  <c r="K273" i="201" s="1"/>
  <c r="K299" i="201" s="1"/>
  <c r="K318" i="201" s="1"/>
  <c r="K330" i="201" s="1"/>
  <c r="K340" i="201" s="1"/>
  <c r="J12" i="201"/>
  <c r="J14" i="201" s="1"/>
  <c r="J34" i="201" s="1"/>
  <c r="J68" i="201" s="1"/>
  <c r="J98" i="201" s="1"/>
  <c r="J130" i="201" s="1"/>
  <c r="J155" i="201" s="1"/>
  <c r="J196" i="201" s="1"/>
  <c r="J230" i="201" s="1"/>
  <c r="J255" i="201" s="1"/>
  <c r="J273" i="201" s="1"/>
  <c r="J299" i="201" s="1"/>
  <c r="J318" i="201" s="1"/>
  <c r="J330" i="201" s="1"/>
  <c r="J340" i="201" s="1"/>
  <c r="I12" i="201"/>
  <c r="I14" i="201" s="1"/>
  <c r="I34" i="201" s="1"/>
  <c r="I68" i="201" s="1"/>
  <c r="I98" i="201" s="1"/>
  <c r="I130" i="201" s="1"/>
  <c r="I155" i="201" s="1"/>
  <c r="I196" i="201" s="1"/>
  <c r="I230" i="201" s="1"/>
  <c r="I255" i="201" s="1"/>
  <c r="I273" i="201" s="1"/>
  <c r="I299" i="201" s="1"/>
  <c r="I318" i="201" s="1"/>
  <c r="I330" i="201" s="1"/>
  <c r="I340" i="201" s="1"/>
  <c r="H12" i="201"/>
  <c r="H14" i="201" s="1"/>
  <c r="H34" i="201" s="1"/>
  <c r="H68" i="201" s="1"/>
  <c r="H98" i="201" s="1"/>
  <c r="H130" i="201" s="1"/>
  <c r="H155" i="201" s="1"/>
  <c r="H196" i="201" s="1"/>
  <c r="H230" i="201" s="1"/>
  <c r="H255" i="201" s="1"/>
  <c r="H273" i="201" s="1"/>
  <c r="H299" i="201" s="1"/>
  <c r="H318" i="201" s="1"/>
  <c r="H330" i="201" s="1"/>
  <c r="H340" i="201" s="1"/>
  <c r="G12" i="201"/>
  <c r="G14" i="201" s="1"/>
  <c r="G34" i="201" s="1"/>
  <c r="G68" i="201" s="1"/>
  <c r="G98" i="201" s="1"/>
  <c r="G130" i="201" s="1"/>
  <c r="G155" i="201" s="1"/>
  <c r="G196" i="201" s="1"/>
  <c r="G230" i="201" s="1"/>
  <c r="G255" i="201" s="1"/>
  <c r="G273" i="201" s="1"/>
  <c r="G299" i="201" s="1"/>
  <c r="G318" i="201" s="1"/>
  <c r="G330" i="201" s="1"/>
  <c r="G340" i="201" s="1"/>
  <c r="F12" i="201"/>
  <c r="F14" i="201" s="1"/>
  <c r="F34" i="201" s="1"/>
  <c r="F68" i="201" s="1"/>
  <c r="F98" i="201" s="1"/>
  <c r="F130" i="201" s="1"/>
  <c r="F155" i="201" s="1"/>
  <c r="F196" i="201" s="1"/>
  <c r="F230" i="201" s="1"/>
  <c r="F255" i="201" s="1"/>
  <c r="F273" i="201" s="1"/>
  <c r="F299" i="201" s="1"/>
  <c r="F318" i="201" s="1"/>
  <c r="F330" i="201" s="1"/>
  <c r="F340" i="201" s="1"/>
  <c r="F353" i="201" s="1"/>
  <c r="F360" i="201" s="1"/>
  <c r="E12" i="201"/>
  <c r="E14" i="201" s="1"/>
  <c r="E34" i="201" s="1"/>
  <c r="E68" i="201" s="1"/>
  <c r="E98" i="201" s="1"/>
  <c r="E130" i="201" s="1"/>
  <c r="E155" i="201" s="1"/>
  <c r="E196" i="201" s="1"/>
  <c r="E230" i="201" s="1"/>
  <c r="E255" i="201" s="1"/>
  <c r="E273" i="201" s="1"/>
  <c r="E299" i="201" s="1"/>
  <c r="E318" i="201" s="1"/>
  <c r="E330" i="201" s="1"/>
  <c r="E340" i="201" s="1"/>
  <c r="D12" i="201"/>
  <c r="D14" i="201" s="1"/>
  <c r="D34" i="201" s="1"/>
  <c r="D68" i="201" s="1"/>
  <c r="D98" i="201" s="1"/>
  <c r="D130" i="201" s="1"/>
  <c r="D155" i="201" s="1"/>
  <c r="D196" i="201" s="1"/>
  <c r="D230" i="201" s="1"/>
  <c r="D255" i="201" s="1"/>
  <c r="D273" i="201" s="1"/>
  <c r="D299" i="201" s="1"/>
  <c r="D318" i="201" s="1"/>
  <c r="D330" i="201" s="1"/>
  <c r="D340" i="201" s="1"/>
  <c r="E353" i="201" l="1"/>
  <c r="E360" i="201" s="1"/>
  <c r="N353" i="201"/>
  <c r="N360" i="201" s="1"/>
  <c r="I353" i="201"/>
  <c r="I360" i="201" s="1"/>
  <c r="H353" i="201"/>
  <c r="H360" i="201" s="1"/>
  <c r="G353" i="201"/>
  <c r="G360" i="201" s="1"/>
  <c r="J353" i="201"/>
  <c r="J360" i="201" s="1"/>
  <c r="M353" i="201"/>
  <c r="M360" i="201" s="1"/>
  <c r="K353" i="201"/>
  <c r="K360" i="201" s="1"/>
  <c r="L353" i="201"/>
  <c r="L360" i="201" s="1"/>
  <c r="D353" i="201"/>
  <c r="D360" i="201" s="1"/>
  <c r="E10" i="199" l="1"/>
  <c r="E12" i="199" s="1"/>
  <c r="E14" i="199" s="1"/>
  <c r="E16" i="199" s="1"/>
  <c r="E18" i="199" s="1"/>
  <c r="E24" i="199" s="1"/>
  <c r="D10" i="199"/>
  <c r="D12" i="199" s="1"/>
  <c r="D14" i="199" s="1"/>
  <c r="D16" i="199" s="1"/>
  <c r="D18" i="199" s="1"/>
  <c r="D24" i="199" s="1"/>
  <c r="C10" i="199"/>
  <c r="C12" i="199" s="1"/>
  <c r="C14" i="199" s="1"/>
  <c r="C16" i="199" s="1"/>
  <c r="C18" i="199" s="1"/>
  <c r="C24" i="199" s="1"/>
  <c r="O21" i="181"/>
  <c r="L18" i="181" l="1"/>
  <c r="L21" i="181" s="1"/>
  <c r="N15" i="181"/>
  <c r="N18" i="181" s="1"/>
  <c r="N21" i="181" s="1"/>
  <c r="M15" i="181"/>
  <c r="M18" i="181" s="1"/>
  <c r="M21" i="181" s="1"/>
  <c r="L15" i="181"/>
  <c r="K15" i="181"/>
  <c r="K18" i="181" s="1"/>
  <c r="K21" i="181" s="1"/>
  <c r="J15" i="181"/>
  <c r="J18" i="181" s="1"/>
  <c r="J21" i="181" s="1"/>
  <c r="I15" i="181"/>
  <c r="I18" i="181" s="1"/>
  <c r="I21" i="181" s="1"/>
  <c r="H15" i="181"/>
  <c r="H18" i="181" s="1"/>
  <c r="H21" i="181" s="1"/>
  <c r="G15" i="181"/>
  <c r="G18" i="181" s="1"/>
  <c r="G21" i="181" s="1"/>
  <c r="F15" i="181"/>
  <c r="F18" i="181" s="1"/>
  <c r="F21" i="181" s="1"/>
  <c r="E15" i="181"/>
  <c r="E18" i="181" s="1"/>
  <c r="E21" i="181" s="1"/>
  <c r="D15" i="181"/>
  <c r="D18" i="181" s="1"/>
  <c r="D21" i="181" s="1"/>
  <c r="C15" i="181"/>
  <c r="C18" i="181" s="1"/>
  <c r="C21" i="181" s="1"/>
  <c r="F9" i="200" l="1"/>
  <c r="F11" i="200" s="1"/>
  <c r="F13" i="200" s="1"/>
  <c r="F22" i="200" s="1"/>
  <c r="F26" i="200" s="1"/>
  <c r="F30" i="200" s="1"/>
  <c r="E9" i="200"/>
  <c r="E11" i="200" s="1"/>
  <c r="E13" i="200" s="1"/>
  <c r="E22" i="200" s="1"/>
  <c r="E26" i="200" s="1"/>
  <c r="E30" i="200" s="1"/>
  <c r="D9" i="200"/>
  <c r="D11" i="200" s="1"/>
  <c r="D13" i="200" s="1"/>
  <c r="D22" i="200" s="1"/>
  <c r="D26" i="200" s="1"/>
  <c r="D30" i="200" s="1"/>
  <c r="C9" i="200"/>
  <c r="C11" i="200" s="1"/>
  <c r="C13" i="200" s="1"/>
  <c r="C22" i="200" s="1"/>
  <c r="C26" i="200" s="1"/>
  <c r="C30" i="200" s="1"/>
  <c r="N70" i="57" l="1"/>
  <c r="N72" i="57" s="1"/>
  <c r="J16" i="190" l="1"/>
  <c r="J18" i="190" s="1"/>
  <c r="J20" i="190" s="1"/>
  <c r="J22" i="190" s="1"/>
  <c r="J24" i="190" s="1"/>
  <c r="J26" i="190" s="1"/>
  <c r="J28" i="190" s="1"/>
  <c r="J31" i="190" s="1"/>
  <c r="J33" i="190" s="1"/>
  <c r="J35" i="190" s="1"/>
  <c r="J37" i="190" s="1"/>
  <c r="J39" i="190" s="1"/>
  <c r="J41" i="190" s="1"/>
  <c r="J43" i="190" s="1"/>
  <c r="I16" i="190"/>
  <c r="I18" i="190" s="1"/>
  <c r="I20" i="190" s="1"/>
  <c r="I22" i="190" s="1"/>
  <c r="I24" i="190" s="1"/>
  <c r="I26" i="190" s="1"/>
  <c r="I28" i="190" s="1"/>
  <c r="I31" i="190" s="1"/>
  <c r="I33" i="190" s="1"/>
  <c r="I35" i="190" s="1"/>
  <c r="I37" i="190" s="1"/>
  <c r="I39" i="190" s="1"/>
  <c r="I41" i="190" s="1"/>
  <c r="I43" i="190" s="1"/>
  <c r="H16" i="190"/>
  <c r="H18" i="190" s="1"/>
  <c r="H20" i="190" s="1"/>
  <c r="H22" i="190" s="1"/>
  <c r="H24" i="190" s="1"/>
  <c r="H26" i="190" s="1"/>
  <c r="H28" i="190" s="1"/>
  <c r="H31" i="190" s="1"/>
  <c r="H33" i="190" s="1"/>
  <c r="H35" i="190" s="1"/>
  <c r="H37" i="190" s="1"/>
  <c r="H39" i="190" s="1"/>
  <c r="H41" i="190" s="1"/>
  <c r="H43" i="190" s="1"/>
  <c r="G16" i="190"/>
  <c r="G18" i="190" s="1"/>
  <c r="G20" i="190" s="1"/>
  <c r="G22" i="190" s="1"/>
  <c r="G24" i="190" s="1"/>
  <c r="G26" i="190" s="1"/>
  <c r="G28" i="190" s="1"/>
  <c r="G31" i="190" s="1"/>
  <c r="G33" i="190" s="1"/>
  <c r="G35" i="190" s="1"/>
  <c r="G37" i="190" s="1"/>
  <c r="G39" i="190" s="1"/>
  <c r="G41" i="190" s="1"/>
  <c r="G43" i="190" s="1"/>
  <c r="F16" i="190"/>
  <c r="F18" i="190" s="1"/>
  <c r="F20" i="190" s="1"/>
  <c r="F22" i="190" s="1"/>
  <c r="F24" i="190" s="1"/>
  <c r="F26" i="190" s="1"/>
  <c r="F28" i="190" s="1"/>
  <c r="F31" i="190" s="1"/>
  <c r="F33" i="190" s="1"/>
  <c r="F35" i="190" s="1"/>
  <c r="F37" i="190" s="1"/>
  <c r="F39" i="190" s="1"/>
  <c r="F41" i="190" s="1"/>
  <c r="F43" i="190" s="1"/>
  <c r="E16" i="190"/>
  <c r="E18" i="190" s="1"/>
  <c r="E20" i="190" s="1"/>
  <c r="E22" i="190" s="1"/>
  <c r="E24" i="190" s="1"/>
  <c r="E26" i="190" s="1"/>
  <c r="E28" i="190" s="1"/>
  <c r="E31" i="190" s="1"/>
  <c r="E33" i="190" s="1"/>
  <c r="E35" i="190" s="1"/>
  <c r="E37" i="190" s="1"/>
  <c r="E39" i="190" s="1"/>
  <c r="E41" i="190" s="1"/>
  <c r="E43" i="190" s="1"/>
  <c r="D16" i="190"/>
  <c r="D18" i="190" s="1"/>
  <c r="D20" i="190" s="1"/>
  <c r="D22" i="190" s="1"/>
  <c r="D24" i="190" s="1"/>
  <c r="D26" i="190" s="1"/>
  <c r="D28" i="190" s="1"/>
  <c r="D31" i="190" s="1"/>
  <c r="D33" i="190" s="1"/>
  <c r="D35" i="190" s="1"/>
  <c r="D37" i="190" s="1"/>
  <c r="D39" i="190" s="1"/>
  <c r="D41" i="190" s="1"/>
  <c r="D43" i="190" s="1"/>
  <c r="C16" i="190"/>
  <c r="C18" i="190" s="1"/>
  <c r="C20" i="190" s="1"/>
  <c r="C22" i="190" s="1"/>
  <c r="C24" i="190" s="1"/>
  <c r="C26" i="190" s="1"/>
  <c r="C28" i="190" s="1"/>
  <c r="C31" i="190" s="1"/>
  <c r="C33" i="190" s="1"/>
  <c r="C35" i="190" s="1"/>
  <c r="C37" i="190" s="1"/>
  <c r="C39" i="190" s="1"/>
  <c r="C41" i="190" s="1"/>
  <c r="C43" i="190" s="1"/>
  <c r="I16" i="108"/>
  <c r="H16" i="108"/>
  <c r="G16" i="108"/>
  <c r="F16" i="108"/>
  <c r="E16" i="108"/>
  <c r="D16" i="108"/>
  <c r="C16" i="108"/>
  <c r="C9" i="206" l="1"/>
  <c r="C11" i="206" s="1"/>
  <c r="C13" i="206" s="1"/>
  <c r="H18" i="164" l="1"/>
  <c r="H23" i="164" s="1"/>
  <c r="H26" i="164" s="1"/>
  <c r="H30" i="164" s="1"/>
  <c r="H36" i="164" s="1"/>
  <c r="H38" i="164" s="1"/>
  <c r="H40" i="164" s="1"/>
  <c r="H43" i="164" s="1"/>
  <c r="H47" i="164" s="1"/>
  <c r="T53" i="91" l="1"/>
  <c r="T64" i="91" s="1"/>
  <c r="T74" i="91" s="1"/>
  <c r="T81" i="91" s="1"/>
  <c r="T83" i="91" s="1"/>
  <c r="T86" i="91" s="1"/>
  <c r="T88" i="91" s="1"/>
  <c r="T91" i="91" s="1"/>
  <c r="T96" i="91" s="1"/>
  <c r="T98" i="91" s="1"/>
  <c r="T100" i="91" s="1"/>
  <c r="T102" i="91" s="1"/>
  <c r="T104" i="91" s="1"/>
  <c r="T107" i="91" s="1"/>
  <c r="S53" i="91"/>
  <c r="S64" i="91" s="1"/>
  <c r="S74" i="91" s="1"/>
  <c r="S81" i="91" s="1"/>
  <c r="S83" i="91" s="1"/>
  <c r="S86" i="91" s="1"/>
  <c r="S88" i="91" s="1"/>
  <c r="S91" i="91" s="1"/>
  <c r="S96" i="91" s="1"/>
  <c r="S98" i="91" s="1"/>
  <c r="S100" i="91" s="1"/>
  <c r="S102" i="91" s="1"/>
  <c r="S104" i="91" s="1"/>
  <c r="S107" i="91" s="1"/>
  <c r="O15" i="171" l="1"/>
  <c r="C8" i="198" l="1"/>
  <c r="C10" i="198" s="1"/>
  <c r="C12" i="198" s="1"/>
  <c r="C14" i="198" s="1"/>
  <c r="C16" i="198" s="1"/>
  <c r="C20" i="198" s="1"/>
  <c r="C22" i="198" s="1"/>
  <c r="C24" i="198" s="1"/>
  <c r="C26" i="198" s="1"/>
  <c r="C29" i="198" s="1"/>
  <c r="C34" i="198" s="1"/>
  <c r="C37" i="198" s="1"/>
  <c r="C42" i="198" s="1"/>
  <c r="C44" i="198" s="1"/>
  <c r="G11" i="166" l="1"/>
  <c r="F11" i="166"/>
  <c r="D11" i="166"/>
  <c r="C11" i="166"/>
  <c r="E9" i="166"/>
  <c r="E11" i="166" s="1"/>
  <c r="D9" i="166"/>
  <c r="C9" i="166"/>
  <c r="E13" i="187" l="1"/>
  <c r="E21" i="187" s="1"/>
  <c r="D13" i="187"/>
  <c r="D21" i="187" s="1"/>
  <c r="C13" i="187"/>
  <c r="C21" i="187" s="1"/>
  <c r="F14" i="195" l="1"/>
  <c r="F16" i="195" s="1"/>
  <c r="F18" i="195" s="1"/>
  <c r="F20" i="195" s="1"/>
  <c r="F33" i="195" s="1"/>
  <c r="F35" i="195" s="1"/>
  <c r="F39" i="195" s="1"/>
  <c r="E14" i="195"/>
  <c r="E16" i="195" s="1"/>
  <c r="E18" i="195" s="1"/>
  <c r="E20" i="195" s="1"/>
  <c r="E33" i="195" s="1"/>
  <c r="E35" i="195" s="1"/>
  <c r="E39" i="195" s="1"/>
  <c r="D14" i="195"/>
  <c r="D16" i="195" s="1"/>
  <c r="D18" i="195" s="1"/>
  <c r="D20" i="195" s="1"/>
  <c r="D33" i="195" s="1"/>
  <c r="D35" i="195" s="1"/>
  <c r="D39" i="195" s="1"/>
  <c r="C14" i="195"/>
  <c r="C16" i="195" s="1"/>
  <c r="C18" i="195" s="1"/>
  <c r="C20" i="195" s="1"/>
  <c r="C33" i="195" s="1"/>
  <c r="C35" i="195" s="1"/>
  <c r="C39" i="195" s="1"/>
  <c r="R14" i="186" l="1"/>
  <c r="R25" i="186" s="1"/>
  <c r="R28" i="186" s="1"/>
  <c r="R34" i="186" s="1"/>
  <c r="Q14" i="186"/>
  <c r="Q25" i="186" s="1"/>
  <c r="Q28" i="186" s="1"/>
  <c r="Q34" i="186" s="1"/>
  <c r="P14" i="186"/>
  <c r="P25" i="186" s="1"/>
  <c r="P28" i="186" s="1"/>
  <c r="P34" i="186" s="1"/>
  <c r="O14" i="186"/>
  <c r="O25" i="186" s="1"/>
  <c r="O28" i="186" s="1"/>
  <c r="O34" i="186" s="1"/>
  <c r="N14" i="186"/>
  <c r="N25" i="186" s="1"/>
  <c r="N28" i="186" s="1"/>
  <c r="N34" i="186" s="1"/>
  <c r="M14" i="186"/>
  <c r="M25" i="186" s="1"/>
  <c r="M28" i="186" s="1"/>
  <c r="M34" i="186" s="1"/>
  <c r="P20" i="163"/>
  <c r="P22" i="163" s="1"/>
  <c r="K8" i="194" l="1"/>
  <c r="K10" i="194" s="1"/>
  <c r="J8" i="194"/>
  <c r="J10" i="194" s="1"/>
  <c r="I8" i="194"/>
  <c r="I10" i="194" s="1"/>
  <c r="H8" i="194"/>
  <c r="H10" i="194" s="1"/>
  <c r="G8" i="194"/>
  <c r="G10" i="194" s="1"/>
  <c r="F8" i="194"/>
  <c r="F10" i="194" s="1"/>
  <c r="E8" i="194"/>
  <c r="E10" i="194" s="1"/>
  <c r="D8" i="194"/>
  <c r="D10" i="194" s="1"/>
  <c r="C8" i="194"/>
  <c r="C10" i="194" s="1"/>
  <c r="C8" i="192"/>
  <c r="C17" i="192" s="1"/>
  <c r="C27" i="192" s="1"/>
  <c r="C36" i="192" s="1"/>
  <c r="C44" i="192" s="1"/>
  <c r="C48" i="192" s="1"/>
  <c r="C56" i="192" s="1"/>
  <c r="C60" i="192" s="1"/>
  <c r="C68" i="192" s="1"/>
  <c r="C70" i="192" s="1"/>
  <c r="C74" i="192" s="1"/>
  <c r="C84" i="192" s="1"/>
  <c r="C91" i="192" s="1"/>
  <c r="C95" i="192" s="1"/>
  <c r="I20" i="152" l="1"/>
  <c r="I26" i="152" s="1"/>
  <c r="I29" i="152" s="1"/>
  <c r="I31" i="152" s="1"/>
  <c r="I33" i="152" s="1"/>
  <c r="I35" i="152" s="1"/>
  <c r="I37" i="152" s="1"/>
  <c r="H20" i="152"/>
  <c r="H26" i="152" s="1"/>
  <c r="H29" i="152" s="1"/>
  <c r="H31" i="152" s="1"/>
  <c r="H33" i="152" s="1"/>
  <c r="H35" i="152" s="1"/>
  <c r="H37" i="152" s="1"/>
  <c r="G20" i="152"/>
  <c r="G26" i="152" s="1"/>
  <c r="G29" i="152" s="1"/>
  <c r="G31" i="152" s="1"/>
  <c r="G33" i="152" s="1"/>
  <c r="G35" i="152" s="1"/>
  <c r="G37" i="152" s="1"/>
  <c r="I44" i="152" l="1"/>
  <c r="I49" i="152" s="1"/>
  <c r="G44" i="152"/>
  <c r="G49" i="152" s="1"/>
  <c r="H44" i="152"/>
  <c r="H49" i="152" s="1"/>
  <c r="G53" i="152" l="1"/>
  <c r="I53" i="152"/>
  <c r="H53" i="152"/>
  <c r="H55" i="152" l="1"/>
  <c r="H57" i="152" s="1"/>
  <c r="H67" i="152" s="1"/>
  <c r="H73" i="152" s="1"/>
  <c r="H76" i="152" s="1"/>
  <c r="I55" i="152"/>
  <c r="I57" i="152" s="1"/>
  <c r="I67" i="152" s="1"/>
  <c r="I73" i="152" s="1"/>
  <c r="I76" i="152" s="1"/>
  <c r="G55" i="152"/>
  <c r="G57" i="152" s="1"/>
  <c r="G67" i="152" s="1"/>
  <c r="G73" i="152" s="1"/>
  <c r="G76" i="152" s="1"/>
  <c r="F12" i="193"/>
  <c r="F14" i="193" s="1"/>
  <c r="F16" i="193" s="1"/>
  <c r="F18" i="193" s="1"/>
  <c r="F30" i="193" s="1"/>
  <c r="F34" i="193" s="1"/>
  <c r="F38" i="193" s="1"/>
  <c r="E12" i="193"/>
  <c r="E14" i="193" s="1"/>
  <c r="E16" i="193" s="1"/>
  <c r="E18" i="193" s="1"/>
  <c r="E30" i="193" s="1"/>
  <c r="E34" i="193" s="1"/>
  <c r="E38" i="193" s="1"/>
  <c r="D12" i="193"/>
  <c r="D14" i="193" s="1"/>
  <c r="D16" i="193" s="1"/>
  <c r="D18" i="193" s="1"/>
  <c r="D30" i="193" s="1"/>
  <c r="D34" i="193" s="1"/>
  <c r="D38" i="193" s="1"/>
  <c r="C12" i="193"/>
  <c r="C14" i="193" s="1"/>
  <c r="C16" i="193" s="1"/>
  <c r="C18" i="193" s="1"/>
  <c r="C30" i="193" s="1"/>
  <c r="C34" i="193" s="1"/>
  <c r="C38" i="193" s="1"/>
  <c r="F41" i="193"/>
  <c r="D41" i="193"/>
  <c r="C41" i="193"/>
  <c r="D9" i="196" l="1"/>
  <c r="D11" i="196" s="1"/>
  <c r="D13" i="196" s="1"/>
  <c r="D15" i="196" s="1"/>
  <c r="D27" i="196" s="1"/>
  <c r="D29" i="196" s="1"/>
  <c r="C9" i="196"/>
  <c r="C11" i="196" s="1"/>
  <c r="C13" i="196" s="1"/>
  <c r="C15" i="196" s="1"/>
  <c r="C27" i="196" s="1"/>
  <c r="C29" i="196" s="1"/>
  <c r="C10" i="197" l="1"/>
  <c r="C14" i="197" s="1"/>
  <c r="C16" i="197" s="1"/>
  <c r="C18" i="197" s="1"/>
  <c r="C20" i="197" s="1"/>
  <c r="C25" i="197" s="1"/>
  <c r="C30" i="197" s="1"/>
  <c r="C32" i="197" s="1"/>
  <c r="C34" i="197" s="1"/>
  <c r="C36" i="197" s="1"/>
  <c r="C39" i="197" s="1"/>
  <c r="G10" i="197"/>
  <c r="G14" i="197" s="1"/>
  <c r="G16" i="197" s="1"/>
  <c r="G18" i="197" s="1"/>
  <c r="G20" i="197" s="1"/>
  <c r="G25" i="197" s="1"/>
  <c r="G30" i="197" s="1"/>
  <c r="G32" i="197" s="1"/>
  <c r="G34" i="197" s="1"/>
  <c r="G36" i="197" s="1"/>
  <c r="G39" i="197" s="1"/>
  <c r="F10" i="197"/>
  <c r="F14" i="197" s="1"/>
  <c r="F16" i="197" s="1"/>
  <c r="F18" i="197" s="1"/>
  <c r="F20" i="197" s="1"/>
  <c r="F25" i="197" s="1"/>
  <c r="F30" i="197" s="1"/>
  <c r="F32" i="197" s="1"/>
  <c r="F34" i="197" s="1"/>
  <c r="F36" i="197" s="1"/>
  <c r="F39" i="197" s="1"/>
  <c r="E10" i="197"/>
  <c r="E14" i="197" s="1"/>
  <c r="E16" i="197" s="1"/>
  <c r="E18" i="197" s="1"/>
  <c r="E20" i="197" s="1"/>
  <c r="E25" i="197" s="1"/>
  <c r="E30" i="197" s="1"/>
  <c r="E32" i="197" s="1"/>
  <c r="E34" i="197" s="1"/>
  <c r="E36" i="197" s="1"/>
  <c r="E39" i="197" s="1"/>
  <c r="D10" i="197"/>
  <c r="D14" i="197" s="1"/>
  <c r="D16" i="197" s="1"/>
  <c r="D18" i="197" s="1"/>
  <c r="D20" i="197" s="1"/>
  <c r="D25" i="197" s="1"/>
  <c r="D30" i="197" s="1"/>
  <c r="D32" i="197" s="1"/>
  <c r="D34" i="197" s="1"/>
  <c r="D36" i="197" s="1"/>
  <c r="D39" i="197" s="1"/>
  <c r="D19" i="138" l="1"/>
  <c r="C19" i="138"/>
  <c r="P15" i="156" l="1"/>
  <c r="P18" i="156" l="1"/>
  <c r="O15" i="154" l="1"/>
  <c r="O17" i="154" s="1"/>
  <c r="O19" i="154" s="1"/>
  <c r="O21" i="154" s="1"/>
  <c r="O24" i="154" s="1"/>
  <c r="O26" i="154" s="1"/>
  <c r="O28" i="154" s="1"/>
  <c r="O30" i="154" s="1"/>
  <c r="O32" i="154" s="1"/>
  <c r="O34" i="154" s="1"/>
  <c r="O38" i="154" s="1"/>
  <c r="O40" i="154" s="1"/>
  <c r="O42" i="154" s="1"/>
  <c r="J15" i="154"/>
  <c r="J17" i="154" s="1"/>
  <c r="J19" i="154" s="1"/>
  <c r="J21" i="154" s="1"/>
  <c r="J24" i="154" s="1"/>
  <c r="J26" i="154" s="1"/>
  <c r="J28" i="154" s="1"/>
  <c r="J30" i="154" s="1"/>
  <c r="J32" i="154" s="1"/>
  <c r="J34" i="154" s="1"/>
  <c r="J38" i="154" s="1"/>
  <c r="J40" i="154" s="1"/>
  <c r="J42" i="154" s="1"/>
  <c r="O20" i="147" l="1"/>
  <c r="O22" i="147" s="1"/>
  <c r="O24" i="147" s="1"/>
  <c r="O27" i="147" s="1"/>
  <c r="N20" i="147"/>
  <c r="N22" i="147" s="1"/>
  <c r="N24" i="147" s="1"/>
  <c r="N27" i="147" s="1"/>
  <c r="O9" i="173"/>
  <c r="O11" i="173" s="1"/>
  <c r="O13" i="173" s="1"/>
  <c r="O15" i="173" s="1"/>
  <c r="O17" i="173" s="1"/>
  <c r="O19" i="173" s="1"/>
  <c r="O21" i="173" s="1"/>
  <c r="O23" i="173" s="1"/>
  <c r="O25" i="173" s="1"/>
  <c r="O27" i="173" s="1"/>
  <c r="O30" i="173" s="1"/>
  <c r="N9" i="173"/>
  <c r="N11" i="173" s="1"/>
  <c r="N13" i="173" s="1"/>
  <c r="N15" i="173" s="1"/>
  <c r="N17" i="173" s="1"/>
  <c r="N19" i="173" s="1"/>
  <c r="N21" i="173" s="1"/>
  <c r="N23" i="173" s="1"/>
  <c r="N25" i="173" s="1"/>
  <c r="N27" i="173" s="1"/>
  <c r="N30" i="173" s="1"/>
  <c r="M9" i="173"/>
  <c r="M11" i="173" s="1"/>
  <c r="M13" i="173" s="1"/>
  <c r="M15" i="173" s="1"/>
  <c r="M17" i="173" s="1"/>
  <c r="M19" i="173" s="1"/>
  <c r="M21" i="173" s="1"/>
  <c r="M23" i="173" s="1"/>
  <c r="M25" i="173" s="1"/>
  <c r="M27" i="173" s="1"/>
  <c r="M30" i="173" s="1"/>
  <c r="L9" i="173"/>
  <c r="L11" i="173" s="1"/>
  <c r="L13" i="173" s="1"/>
  <c r="L15" i="173" s="1"/>
  <c r="L17" i="173" s="1"/>
  <c r="L19" i="173" s="1"/>
  <c r="L21" i="173" s="1"/>
  <c r="L23" i="173" s="1"/>
  <c r="L25" i="173" s="1"/>
  <c r="L27" i="173" s="1"/>
  <c r="L30" i="173" s="1"/>
  <c r="K9" i="173"/>
  <c r="K11" i="173" s="1"/>
  <c r="K13" i="173" s="1"/>
  <c r="K15" i="173" s="1"/>
  <c r="K17" i="173" s="1"/>
  <c r="K19" i="173" s="1"/>
  <c r="K21" i="173" s="1"/>
  <c r="K23" i="173" s="1"/>
  <c r="K25" i="173" s="1"/>
  <c r="K27" i="173" s="1"/>
  <c r="K30" i="173" s="1"/>
  <c r="I9" i="173"/>
  <c r="I11" i="173" s="1"/>
  <c r="I13" i="173" s="1"/>
  <c r="I15" i="173" s="1"/>
  <c r="I17" i="173" s="1"/>
  <c r="I19" i="173" s="1"/>
  <c r="I21" i="173" s="1"/>
  <c r="I23" i="173" s="1"/>
  <c r="I25" i="173" s="1"/>
  <c r="I27" i="173" s="1"/>
  <c r="I30" i="173" s="1"/>
  <c r="H9" i="173"/>
  <c r="H11" i="173" s="1"/>
  <c r="H13" i="173" s="1"/>
  <c r="H15" i="173" s="1"/>
  <c r="H17" i="173" s="1"/>
  <c r="H19" i="173" s="1"/>
  <c r="H21" i="173" s="1"/>
  <c r="H23" i="173" s="1"/>
  <c r="H25" i="173" s="1"/>
  <c r="H27" i="173" s="1"/>
  <c r="H30" i="173" s="1"/>
  <c r="G9" i="173"/>
  <c r="G11" i="173" s="1"/>
  <c r="G13" i="173" s="1"/>
  <c r="G15" i="173" s="1"/>
  <c r="G17" i="173" s="1"/>
  <c r="G19" i="173" s="1"/>
  <c r="G21" i="173" s="1"/>
  <c r="G23" i="173" s="1"/>
  <c r="G25" i="173" s="1"/>
  <c r="G27" i="173" s="1"/>
  <c r="G30" i="173" s="1"/>
  <c r="F9" i="173"/>
  <c r="F11" i="173" s="1"/>
  <c r="F13" i="173" s="1"/>
  <c r="F15" i="173" s="1"/>
  <c r="F17" i="173" s="1"/>
  <c r="F19" i="173" s="1"/>
  <c r="F21" i="173" s="1"/>
  <c r="F23" i="173" s="1"/>
  <c r="F25" i="173" s="1"/>
  <c r="F27" i="173" s="1"/>
  <c r="F30" i="173" s="1"/>
  <c r="E9" i="173"/>
  <c r="E11" i="173" s="1"/>
  <c r="E13" i="173" s="1"/>
  <c r="E15" i="173" s="1"/>
  <c r="E17" i="173" s="1"/>
  <c r="E19" i="173" s="1"/>
  <c r="E21" i="173" s="1"/>
  <c r="E23" i="173" s="1"/>
  <c r="E25" i="173" s="1"/>
  <c r="E27" i="173" s="1"/>
  <c r="E30" i="173" s="1"/>
  <c r="D9" i="173"/>
  <c r="D11" i="173" s="1"/>
  <c r="D13" i="173" s="1"/>
  <c r="D15" i="173" s="1"/>
  <c r="D17" i="173" s="1"/>
  <c r="D19" i="173" s="1"/>
  <c r="D21" i="173" s="1"/>
  <c r="D23" i="173" s="1"/>
  <c r="D25" i="173" s="1"/>
  <c r="D27" i="173" s="1"/>
  <c r="D30" i="173" s="1"/>
  <c r="C9" i="173"/>
  <c r="C11" i="173" s="1"/>
  <c r="C13" i="173" s="1"/>
  <c r="C15" i="173" s="1"/>
  <c r="C17" i="173" s="1"/>
  <c r="C19" i="173" s="1"/>
  <c r="C21" i="173" s="1"/>
  <c r="C23" i="173" s="1"/>
  <c r="C25" i="173" s="1"/>
  <c r="C27" i="173" s="1"/>
  <c r="C30" i="173" s="1"/>
  <c r="D8" i="176" l="1"/>
  <c r="D10" i="176" s="1"/>
  <c r="D12" i="176" s="1"/>
  <c r="D14" i="176" s="1"/>
  <c r="D16" i="176" s="1"/>
  <c r="D18" i="176" s="1"/>
  <c r="D20" i="176" s="1"/>
  <c r="D23" i="176" s="1"/>
  <c r="C8" i="176"/>
  <c r="C10" i="176" s="1"/>
  <c r="C12" i="176" s="1"/>
  <c r="C14" i="176" s="1"/>
  <c r="C16" i="176" s="1"/>
  <c r="C18" i="176" s="1"/>
  <c r="C20" i="176" s="1"/>
  <c r="C23" i="176" s="1"/>
  <c r="C25" i="176" s="1"/>
  <c r="C27" i="176" s="1"/>
  <c r="C29" i="176" s="1"/>
  <c r="C31" i="176" s="1"/>
  <c r="C33" i="176" s="1"/>
  <c r="C39" i="176" s="1"/>
  <c r="D25" i="176" l="1"/>
  <c r="D27" i="176" s="1"/>
  <c r="D29" i="176" s="1"/>
  <c r="D31" i="176" s="1"/>
  <c r="D33" i="176" s="1"/>
  <c r="G27" i="139"/>
  <c r="G34" i="139" s="1"/>
  <c r="G41" i="139" s="1"/>
  <c r="G48" i="139" s="1"/>
  <c r="G51" i="139" s="1"/>
  <c r="G53" i="139" s="1"/>
  <c r="G55" i="139" s="1"/>
  <c r="F27" i="139"/>
  <c r="F34" i="139" s="1"/>
  <c r="F41" i="139" s="1"/>
  <c r="F48" i="139" s="1"/>
  <c r="F51" i="139" s="1"/>
  <c r="F53" i="139" s="1"/>
  <c r="F55" i="139" s="1"/>
  <c r="D10" i="191" l="1"/>
  <c r="D12" i="191" s="1"/>
  <c r="D14" i="191" s="1"/>
  <c r="D17" i="191" s="1"/>
  <c r="D24" i="191" s="1"/>
  <c r="C10" i="191"/>
  <c r="C12" i="191" s="1"/>
  <c r="C14" i="191" s="1"/>
  <c r="C17" i="191" s="1"/>
  <c r="C24" i="191" s="1"/>
  <c r="C28" i="191" s="1"/>
  <c r="C31" i="191" s="1"/>
  <c r="D28" i="191" l="1"/>
  <c r="D31" i="191" s="1"/>
  <c r="J13" i="162" l="1"/>
  <c r="J15" i="162" s="1"/>
  <c r="J17" i="162" s="1"/>
  <c r="J19" i="162" s="1"/>
  <c r="J21" i="162" s="1"/>
  <c r="J24" i="162" s="1"/>
  <c r="J30" i="162" s="1"/>
  <c r="J33" i="162" s="1"/>
  <c r="J38" i="162" s="1"/>
  <c r="J41" i="162" s="1"/>
  <c r="J48" i="162" s="1"/>
  <c r="F13" i="162"/>
  <c r="F15" i="162" s="1"/>
  <c r="F17" i="162" s="1"/>
  <c r="F19" i="162" s="1"/>
  <c r="F21" i="162" s="1"/>
  <c r="F24" i="162" s="1"/>
  <c r="F30" i="162" s="1"/>
  <c r="F33" i="162" s="1"/>
  <c r="F38" i="162" s="1"/>
  <c r="F41" i="162" s="1"/>
  <c r="F48" i="162" s="1"/>
  <c r="I13" i="162"/>
  <c r="I15" i="162" s="1"/>
  <c r="I17" i="162" s="1"/>
  <c r="I19" i="162" s="1"/>
  <c r="I21" i="162" s="1"/>
  <c r="I24" i="162" s="1"/>
  <c r="I30" i="162" s="1"/>
  <c r="I33" i="162" s="1"/>
  <c r="I38" i="162" s="1"/>
  <c r="I41" i="162" s="1"/>
  <c r="I48" i="162" s="1"/>
  <c r="H13" i="162"/>
  <c r="H15" i="162" s="1"/>
  <c r="H17" i="162" s="1"/>
  <c r="H19" i="162" s="1"/>
  <c r="H21" i="162" s="1"/>
  <c r="H24" i="162" s="1"/>
  <c r="H30" i="162" s="1"/>
  <c r="H33" i="162" s="1"/>
  <c r="H38" i="162" s="1"/>
  <c r="H41" i="162" s="1"/>
  <c r="H48" i="162" s="1"/>
  <c r="G13" i="162"/>
  <c r="G15" i="162" s="1"/>
  <c r="G17" i="162" s="1"/>
  <c r="G19" i="162" s="1"/>
  <c r="G21" i="162" s="1"/>
  <c r="G24" i="162" s="1"/>
  <c r="G30" i="162" s="1"/>
  <c r="G33" i="162" s="1"/>
  <c r="G38" i="162" s="1"/>
  <c r="G41" i="162" s="1"/>
  <c r="G48" i="162" s="1"/>
  <c r="F12" i="188" l="1"/>
  <c r="F14" i="188" s="1"/>
  <c r="F16" i="188" s="1"/>
  <c r="F25" i="188" s="1"/>
  <c r="F43" i="188" s="1"/>
  <c r="E12" i="188"/>
  <c r="E14" i="188" s="1"/>
  <c r="E16" i="188" s="1"/>
  <c r="E25" i="188" s="1"/>
  <c r="E43" i="188" s="1"/>
  <c r="D12" i="188"/>
  <c r="D14" i="188" s="1"/>
  <c r="D16" i="188" s="1"/>
  <c r="D25" i="188" s="1"/>
  <c r="D43" i="188" s="1"/>
  <c r="C12" i="188"/>
  <c r="C14" i="188" s="1"/>
  <c r="C16" i="188" s="1"/>
  <c r="C25" i="188" s="1"/>
  <c r="C43" i="188" s="1"/>
  <c r="D29" i="148" l="1"/>
  <c r="C29" i="148"/>
  <c r="C31" i="148"/>
  <c r="G9" i="169" l="1"/>
  <c r="G11" i="169" s="1"/>
  <c r="G13" i="169" s="1"/>
  <c r="G15" i="169" s="1"/>
  <c r="G17" i="169" s="1"/>
  <c r="G19" i="169" s="1"/>
  <c r="G21" i="169" s="1"/>
  <c r="G23" i="169" s="1"/>
  <c r="G25" i="169" s="1"/>
  <c r="G27" i="169" s="1"/>
  <c r="G29" i="169" s="1"/>
  <c r="G31" i="169" s="1"/>
  <c r="G33" i="169" s="1"/>
  <c r="G35" i="169" s="1"/>
  <c r="G37" i="169" s="1"/>
  <c r="G39" i="169" s="1"/>
  <c r="G41" i="169" s="1"/>
  <c r="G43" i="169" s="1"/>
  <c r="G45" i="169" s="1"/>
  <c r="G47" i="169" s="1"/>
  <c r="G49" i="169" s="1"/>
  <c r="G51" i="169" s="1"/>
  <c r="G53" i="169" s="1"/>
  <c r="G55" i="169" s="1"/>
  <c r="F9" i="169"/>
  <c r="F11" i="169" s="1"/>
  <c r="F13" i="169" s="1"/>
  <c r="F15" i="169" s="1"/>
  <c r="F17" i="169" s="1"/>
  <c r="F19" i="169" s="1"/>
  <c r="F21" i="169" s="1"/>
  <c r="F23" i="169" s="1"/>
  <c r="F25" i="169" s="1"/>
  <c r="F27" i="169" s="1"/>
  <c r="F29" i="169" s="1"/>
  <c r="F31" i="169" s="1"/>
  <c r="F33" i="169" s="1"/>
  <c r="F35" i="169" s="1"/>
  <c r="F37" i="169" s="1"/>
  <c r="F39" i="169" s="1"/>
  <c r="F41" i="169" s="1"/>
  <c r="F43" i="169" s="1"/>
  <c r="F45" i="169" s="1"/>
  <c r="F47" i="169" s="1"/>
  <c r="F49" i="169" s="1"/>
  <c r="F51" i="169" s="1"/>
  <c r="F53" i="169" s="1"/>
  <c r="F55" i="169" s="1"/>
  <c r="E9" i="169"/>
  <c r="E11" i="169" s="1"/>
  <c r="E13" i="169" s="1"/>
  <c r="E15" i="169" s="1"/>
  <c r="E17" i="169" s="1"/>
  <c r="E19" i="169" s="1"/>
  <c r="E21" i="169" s="1"/>
  <c r="E23" i="169" s="1"/>
  <c r="E25" i="169" s="1"/>
  <c r="E27" i="169" s="1"/>
  <c r="E29" i="169" s="1"/>
  <c r="E31" i="169" s="1"/>
  <c r="E33" i="169" s="1"/>
  <c r="E35" i="169" s="1"/>
  <c r="E37" i="169" s="1"/>
  <c r="E39" i="169" s="1"/>
  <c r="E41" i="169" s="1"/>
  <c r="E43" i="169" s="1"/>
  <c r="E45" i="169" s="1"/>
  <c r="E47" i="169" s="1"/>
  <c r="E49" i="169" s="1"/>
  <c r="E51" i="169" s="1"/>
  <c r="E53" i="169" s="1"/>
  <c r="E55" i="169" s="1"/>
  <c r="D9" i="169"/>
  <c r="D11" i="169" s="1"/>
  <c r="D13" i="169" s="1"/>
  <c r="D15" i="169" s="1"/>
  <c r="D17" i="169" s="1"/>
  <c r="D19" i="169" s="1"/>
  <c r="D21" i="169" s="1"/>
  <c r="D23" i="169" s="1"/>
  <c r="D25" i="169" s="1"/>
  <c r="D27" i="169" s="1"/>
  <c r="D29" i="169" s="1"/>
  <c r="D31" i="169" s="1"/>
  <c r="D33" i="169" s="1"/>
  <c r="D35" i="169" s="1"/>
  <c r="D37" i="169" s="1"/>
  <c r="D39" i="169" s="1"/>
  <c r="D41" i="169" s="1"/>
  <c r="D43" i="169" s="1"/>
  <c r="D45" i="169" s="1"/>
  <c r="D47" i="169" s="1"/>
  <c r="D49" i="169" s="1"/>
  <c r="D51" i="169" s="1"/>
  <c r="D53" i="169" s="1"/>
  <c r="D55" i="169" s="1"/>
  <c r="C9" i="169"/>
  <c r="C11" i="169" s="1"/>
  <c r="C13" i="169" s="1"/>
  <c r="C15" i="169" s="1"/>
  <c r="C17" i="169" s="1"/>
  <c r="C19" i="169" s="1"/>
  <c r="C21" i="169" s="1"/>
  <c r="C23" i="169" s="1"/>
  <c r="C25" i="169" s="1"/>
  <c r="C27" i="169" s="1"/>
  <c r="C29" i="169" s="1"/>
  <c r="C31" i="169" s="1"/>
  <c r="C33" i="169" s="1"/>
  <c r="C35" i="169" s="1"/>
  <c r="C37" i="169" s="1"/>
  <c r="C39" i="169" s="1"/>
  <c r="C41" i="169" s="1"/>
  <c r="C43" i="169" s="1"/>
  <c r="C45" i="169" s="1"/>
  <c r="C47" i="169" s="1"/>
  <c r="C49" i="169" s="1"/>
  <c r="C51" i="169" s="1"/>
  <c r="C53" i="169" s="1"/>
  <c r="C55" i="169" s="1"/>
  <c r="L10" i="186" l="1"/>
  <c r="L14" i="186" s="1"/>
  <c r="L25" i="186" s="1"/>
  <c r="L28" i="186" s="1"/>
  <c r="L34" i="186" s="1"/>
  <c r="K10" i="186"/>
  <c r="K14" i="186" s="1"/>
  <c r="K25" i="186" s="1"/>
  <c r="K28" i="186" s="1"/>
  <c r="K34" i="186" s="1"/>
  <c r="J10" i="186"/>
  <c r="J14" i="186" s="1"/>
  <c r="J25" i="186" s="1"/>
  <c r="J28" i="186" s="1"/>
  <c r="J34" i="186" s="1"/>
  <c r="I10" i="186"/>
  <c r="I14" i="186" s="1"/>
  <c r="I25" i="186" s="1"/>
  <c r="I28" i="186" s="1"/>
  <c r="I34" i="186" s="1"/>
  <c r="H10" i="186"/>
  <c r="H14" i="186" s="1"/>
  <c r="H25" i="186" s="1"/>
  <c r="H28" i="186" s="1"/>
  <c r="H34" i="186" s="1"/>
  <c r="G10" i="186"/>
  <c r="G14" i="186" s="1"/>
  <c r="G25" i="186" s="1"/>
  <c r="G28" i="186" s="1"/>
  <c r="G34" i="186" s="1"/>
  <c r="F10" i="186"/>
  <c r="F14" i="186" s="1"/>
  <c r="F25" i="186" s="1"/>
  <c r="F28" i="186" s="1"/>
  <c r="F34" i="186" s="1"/>
  <c r="E10" i="186"/>
  <c r="E14" i="186" s="1"/>
  <c r="E25" i="186" s="1"/>
  <c r="E28" i="186" s="1"/>
  <c r="E34" i="186" s="1"/>
  <c r="D10" i="186"/>
  <c r="D14" i="186" s="1"/>
  <c r="D25" i="186" s="1"/>
  <c r="D28" i="186" s="1"/>
  <c r="D34" i="186" s="1"/>
  <c r="C10" i="186"/>
  <c r="C14" i="186" s="1"/>
  <c r="C25" i="186" s="1"/>
  <c r="C28" i="186" s="1"/>
  <c r="C34" i="186" s="1"/>
  <c r="N8" i="171"/>
  <c r="N10" i="171" s="1"/>
  <c r="N15" i="171" s="1"/>
  <c r="M8" i="171"/>
  <c r="M10" i="171" s="1"/>
  <c r="M15" i="171" s="1"/>
  <c r="L8" i="171"/>
  <c r="L10" i="171" s="1"/>
  <c r="L15" i="171" s="1"/>
  <c r="K8" i="171"/>
  <c r="K10" i="171" s="1"/>
  <c r="K15" i="171" s="1"/>
  <c r="J8" i="171"/>
  <c r="J10" i="171" s="1"/>
  <c r="J15" i="171" s="1"/>
  <c r="I8" i="171"/>
  <c r="I10" i="171" s="1"/>
  <c r="I15" i="171" s="1"/>
  <c r="H8" i="171"/>
  <c r="H10" i="171" s="1"/>
  <c r="H15" i="171" s="1"/>
  <c r="G8" i="171"/>
  <c r="G10" i="171" s="1"/>
  <c r="G15" i="171" s="1"/>
  <c r="F8" i="171"/>
  <c r="F10" i="171" s="1"/>
  <c r="F15" i="171" s="1"/>
  <c r="E8" i="171"/>
  <c r="E10" i="171" s="1"/>
  <c r="E15" i="171" s="1"/>
  <c r="D8" i="171"/>
  <c r="D10" i="171" s="1"/>
  <c r="D15" i="171" s="1"/>
  <c r="C8" i="171"/>
  <c r="C10" i="171" s="1"/>
  <c r="C15" i="171" s="1"/>
  <c r="N15" i="160"/>
  <c r="N17" i="160" s="1"/>
  <c r="N19" i="160" s="1"/>
  <c r="N21" i="160" s="1"/>
  <c r="M15" i="160"/>
  <c r="M17" i="160" s="1"/>
  <c r="M19" i="160" s="1"/>
  <c r="M21" i="160" s="1"/>
  <c r="L15" i="160"/>
  <c r="L17" i="160" s="1"/>
  <c r="L19" i="160" s="1"/>
  <c r="L21" i="160" s="1"/>
  <c r="K15" i="160"/>
  <c r="K17" i="160" s="1"/>
  <c r="K19" i="160" s="1"/>
  <c r="K21" i="160" s="1"/>
  <c r="J15" i="160"/>
  <c r="J17" i="160" s="1"/>
  <c r="J19" i="160" s="1"/>
  <c r="J21" i="160" s="1"/>
  <c r="I15" i="160"/>
  <c r="I17" i="160" s="1"/>
  <c r="I19" i="160" s="1"/>
  <c r="I21" i="160" s="1"/>
  <c r="H15" i="160"/>
  <c r="H17" i="160" s="1"/>
  <c r="H19" i="160" s="1"/>
  <c r="H21" i="160" s="1"/>
  <c r="G15" i="160"/>
  <c r="G17" i="160" s="1"/>
  <c r="G19" i="160" s="1"/>
  <c r="G21" i="160" s="1"/>
  <c r="F15" i="160"/>
  <c r="F17" i="160" s="1"/>
  <c r="F19" i="160" s="1"/>
  <c r="F21" i="160" s="1"/>
  <c r="D10" i="183" l="1"/>
  <c r="D12" i="183" s="1"/>
  <c r="D14" i="183" s="1"/>
  <c r="D26" i="183" s="1"/>
  <c r="D31" i="183" s="1"/>
  <c r="D44" i="183" s="1"/>
  <c r="C10" i="183"/>
  <c r="C12" i="183" s="1"/>
  <c r="C14" i="183" s="1"/>
  <c r="C26" i="183" s="1"/>
  <c r="C31" i="183" s="1"/>
  <c r="C44" i="183" s="1"/>
  <c r="E10" i="183"/>
  <c r="E12" i="183" s="1"/>
  <c r="E14" i="183" s="1"/>
  <c r="E26" i="183" s="1"/>
  <c r="E31" i="183" s="1"/>
  <c r="E44" i="183" s="1"/>
  <c r="C10" i="184" l="1"/>
  <c r="C12" i="184" s="1"/>
  <c r="C14" i="184" s="1"/>
  <c r="C16" i="184" s="1"/>
  <c r="C20" i="184" s="1"/>
  <c r="C23" i="184" s="1"/>
  <c r="E9" i="182" l="1"/>
  <c r="E11" i="182" s="1"/>
  <c r="E13" i="182" s="1"/>
  <c r="D9" i="182"/>
  <c r="D11" i="182" s="1"/>
  <c r="D13" i="182" s="1"/>
  <c r="D23" i="182" s="1"/>
  <c r="D28" i="182" s="1"/>
  <c r="D44" i="182" s="1"/>
  <c r="D48" i="182" s="1"/>
  <c r="D50" i="182" s="1"/>
  <c r="C9" i="182"/>
  <c r="C11" i="182" s="1"/>
  <c r="C13" i="182" s="1"/>
  <c r="C23" i="182" s="1"/>
  <c r="C28" i="182" s="1"/>
  <c r="C44" i="182" s="1"/>
  <c r="C48" i="182" s="1"/>
  <c r="C50" i="182" s="1"/>
  <c r="E23" i="182" l="1"/>
  <c r="E28" i="182" s="1"/>
  <c r="E44" i="182" s="1"/>
  <c r="E50" i="182" l="1"/>
  <c r="E48" i="182"/>
  <c r="F30" i="64"/>
  <c r="F32" i="64" s="1"/>
  <c r="F35" i="64" s="1"/>
  <c r="F42" i="64" s="1"/>
  <c r="F45" i="64" s="1"/>
  <c r="D60" i="139" l="1"/>
  <c r="C60" i="139"/>
  <c r="D9" i="179" l="1"/>
  <c r="D11" i="179" s="1"/>
  <c r="D13" i="179" s="1"/>
  <c r="D21" i="179" s="1"/>
  <c r="C9" i="179"/>
  <c r="C11" i="179" s="1"/>
  <c r="C13" i="179" s="1"/>
  <c r="C21" i="179" l="1"/>
  <c r="C25" i="179" s="1"/>
  <c r="C28" i="179"/>
  <c r="D25" i="179"/>
  <c r="D28" i="179"/>
  <c r="G13" i="178"/>
  <c r="G15" i="178" s="1"/>
  <c r="G17" i="178" s="1"/>
  <c r="G39" i="178" s="1"/>
  <c r="G49" i="178" s="1"/>
  <c r="F13" i="178"/>
  <c r="F15" i="178" s="1"/>
  <c r="F17" i="178" s="1"/>
  <c r="F39" i="178" s="1"/>
  <c r="F49" i="178" s="1"/>
  <c r="E13" i="178"/>
  <c r="E15" i="178" s="1"/>
  <c r="E17" i="178" s="1"/>
  <c r="E39" i="178" s="1"/>
  <c r="E49" i="178" s="1"/>
  <c r="D13" i="178"/>
  <c r="D15" i="178" s="1"/>
  <c r="D17" i="178" s="1"/>
  <c r="D39" i="178" s="1"/>
  <c r="D49" i="178" s="1"/>
  <c r="C13" i="178"/>
  <c r="C15" i="178" s="1"/>
  <c r="C17" i="178" s="1"/>
  <c r="C39" i="178" s="1"/>
  <c r="C49" i="178" s="1"/>
  <c r="F10" i="177"/>
  <c r="F12" i="177" s="1"/>
  <c r="F14" i="177" s="1"/>
  <c r="F30" i="177" s="1"/>
  <c r="E10" i="177"/>
  <c r="E12" i="177" s="1"/>
  <c r="E14" i="177" s="1"/>
  <c r="E30" i="177" s="1"/>
  <c r="D10" i="177"/>
  <c r="D12" i="177" s="1"/>
  <c r="D14" i="177" s="1"/>
  <c r="D30" i="177" s="1"/>
  <c r="C10" i="177"/>
  <c r="C12" i="177" s="1"/>
  <c r="C14" i="177" s="1"/>
  <c r="C30" i="177" s="1"/>
  <c r="D8" i="175" l="1"/>
  <c r="D10" i="175" s="1"/>
  <c r="D12" i="175" s="1"/>
  <c r="D14" i="175" s="1"/>
  <c r="D16" i="175" s="1"/>
  <c r="D18" i="175" s="1"/>
  <c r="D20" i="175" s="1"/>
  <c r="D22" i="175" s="1"/>
  <c r="D24" i="175" s="1"/>
  <c r="D26" i="175" s="1"/>
  <c r="D28" i="175" s="1"/>
  <c r="C8" i="175"/>
  <c r="C10" i="175" s="1"/>
  <c r="C12" i="175" s="1"/>
  <c r="C14" i="175" s="1"/>
  <c r="C16" i="175" s="1"/>
  <c r="C18" i="175" s="1"/>
  <c r="C20" i="175" s="1"/>
  <c r="C22" i="175" s="1"/>
  <c r="C24" i="175" s="1"/>
  <c r="C26" i="175" s="1"/>
  <c r="C28" i="175" s="1"/>
  <c r="F9" i="174"/>
  <c r="F11" i="174" s="1"/>
  <c r="F13" i="174" s="1"/>
  <c r="F25" i="174" s="1"/>
  <c r="E9" i="174"/>
  <c r="E11" i="174" s="1"/>
  <c r="E13" i="174" s="1"/>
  <c r="D9" i="174"/>
  <c r="D11" i="174" s="1"/>
  <c r="D13" i="174" s="1"/>
  <c r="C9" i="174"/>
  <c r="C11" i="174" s="1"/>
  <c r="C13" i="174" s="1"/>
  <c r="E31" i="174" l="1"/>
  <c r="E25" i="174"/>
  <c r="E28" i="174" s="1"/>
  <c r="C31" i="174"/>
  <c r="C25" i="174"/>
  <c r="C28" i="174" s="1"/>
  <c r="F28" i="174"/>
  <c r="F31" i="174"/>
  <c r="D31" i="174"/>
  <c r="D25" i="174"/>
  <c r="D28" i="174" s="1"/>
  <c r="H29" i="99" l="1"/>
  <c r="H31" i="99" s="1"/>
  <c r="H33" i="99" s="1"/>
  <c r="H37" i="99" s="1"/>
  <c r="H39" i="99" s="1"/>
  <c r="H41" i="99" s="1"/>
  <c r="H43" i="99" s="1"/>
  <c r="H45" i="99" s="1"/>
  <c r="H47" i="99" s="1"/>
  <c r="H49" i="99" s="1"/>
  <c r="H51" i="99" s="1"/>
  <c r="H53" i="99" s="1"/>
  <c r="H56" i="99" s="1"/>
  <c r="H58" i="99" s="1"/>
  <c r="H60" i="99" s="1"/>
  <c r="H67" i="99" s="1"/>
  <c r="H71" i="99" s="1"/>
  <c r="H78" i="99" s="1"/>
  <c r="G29" i="99"/>
  <c r="G31" i="99" s="1"/>
  <c r="G33" i="99" s="1"/>
  <c r="G37" i="99" s="1"/>
  <c r="G39" i="99" s="1"/>
  <c r="G41" i="99" s="1"/>
  <c r="G43" i="99" s="1"/>
  <c r="G45" i="99" s="1"/>
  <c r="G47" i="99" s="1"/>
  <c r="G49" i="99" s="1"/>
  <c r="G51" i="99" s="1"/>
  <c r="G53" i="99" s="1"/>
  <c r="G56" i="99" s="1"/>
  <c r="G58" i="99" s="1"/>
  <c r="G60" i="99" s="1"/>
  <c r="G67" i="99" s="1"/>
  <c r="G71" i="99" s="1"/>
  <c r="G78" i="99" s="1"/>
  <c r="F29" i="99"/>
  <c r="F31" i="99" s="1"/>
  <c r="F33" i="99" s="1"/>
  <c r="F37" i="99" s="1"/>
  <c r="F39" i="99" s="1"/>
  <c r="F41" i="99" s="1"/>
  <c r="F43" i="99" s="1"/>
  <c r="F45" i="99" s="1"/>
  <c r="F47" i="99" s="1"/>
  <c r="F49" i="99" s="1"/>
  <c r="F51" i="99" s="1"/>
  <c r="F53" i="99" s="1"/>
  <c r="F56" i="99" s="1"/>
  <c r="F58" i="99" s="1"/>
  <c r="F60" i="99" s="1"/>
  <c r="F67" i="99" s="1"/>
  <c r="F71" i="99" s="1"/>
  <c r="F78" i="99" s="1"/>
  <c r="E29" i="99"/>
  <c r="E31" i="99" s="1"/>
  <c r="E33" i="99" s="1"/>
  <c r="E37" i="99" s="1"/>
  <c r="E39" i="99" s="1"/>
  <c r="E41" i="99" s="1"/>
  <c r="E43" i="99" s="1"/>
  <c r="E45" i="99" s="1"/>
  <c r="E47" i="99" s="1"/>
  <c r="E49" i="99" s="1"/>
  <c r="E51" i="99" s="1"/>
  <c r="E53" i="99" s="1"/>
  <c r="E56" i="99" s="1"/>
  <c r="E58" i="99" s="1"/>
  <c r="E60" i="99" s="1"/>
  <c r="E67" i="99" s="1"/>
  <c r="E71" i="99" s="1"/>
  <c r="E78" i="99" s="1"/>
  <c r="F8" i="172" l="1"/>
  <c r="F10" i="172" s="1"/>
  <c r="F12" i="172" s="1"/>
  <c r="F14" i="172" s="1"/>
  <c r="F16" i="172" s="1"/>
  <c r="F18" i="172" s="1"/>
  <c r="E8" i="172"/>
  <c r="E10" i="172" s="1"/>
  <c r="E12" i="172" s="1"/>
  <c r="E14" i="172" s="1"/>
  <c r="E16" i="172" s="1"/>
  <c r="E18" i="172" s="1"/>
  <c r="F20" i="172" s="1"/>
  <c r="F22" i="172" s="1"/>
  <c r="F24" i="172" s="1"/>
  <c r="F26" i="172" s="1"/>
  <c r="F28" i="172" s="1"/>
  <c r="D8" i="172"/>
  <c r="D10" i="172" s="1"/>
  <c r="D12" i="172" s="1"/>
  <c r="D14" i="172" s="1"/>
  <c r="D16" i="172" s="1"/>
  <c r="D18" i="172" s="1"/>
  <c r="C8" i="172"/>
  <c r="C10" i="172" s="1"/>
  <c r="C12" i="172" s="1"/>
  <c r="C14" i="172" s="1"/>
  <c r="C16" i="172" s="1"/>
  <c r="C18" i="172" s="1"/>
  <c r="C20" i="172" s="1"/>
  <c r="C22" i="172" s="1"/>
  <c r="C24" i="172" s="1"/>
  <c r="C26" i="172" s="1"/>
  <c r="C28" i="172" s="1"/>
  <c r="E20" i="172" l="1"/>
  <c r="E22" i="172" s="1"/>
  <c r="E24" i="172" s="1"/>
  <c r="E26" i="172" s="1"/>
  <c r="E28" i="172" s="1"/>
  <c r="D20" i="172"/>
  <c r="D22" i="172" s="1"/>
  <c r="D24" i="172" s="1"/>
  <c r="D26" i="172" s="1"/>
  <c r="D28" i="172" s="1"/>
  <c r="J30" i="109" l="1"/>
  <c r="J38" i="109" s="1"/>
  <c r="J41" i="109" s="1"/>
  <c r="J45" i="109" s="1"/>
  <c r="J50" i="109" s="1"/>
  <c r="J53" i="109" s="1"/>
  <c r="J60" i="109" s="1"/>
  <c r="J65" i="109" s="1"/>
  <c r="J70" i="109" s="1"/>
  <c r="J72" i="109" s="1"/>
  <c r="J75" i="109" s="1"/>
  <c r="I30" i="109"/>
  <c r="I38" i="109" s="1"/>
  <c r="I41" i="109" s="1"/>
  <c r="I45" i="109" s="1"/>
  <c r="I50" i="109" s="1"/>
  <c r="I53" i="109" s="1"/>
  <c r="I60" i="109" s="1"/>
  <c r="I65" i="109" s="1"/>
  <c r="I70" i="109" s="1"/>
  <c r="I72" i="109" s="1"/>
  <c r="I75" i="109" s="1"/>
  <c r="H30" i="109"/>
  <c r="H38" i="109" s="1"/>
  <c r="H41" i="109" s="1"/>
  <c r="H45" i="109" s="1"/>
  <c r="H50" i="109" s="1"/>
  <c r="H53" i="109" s="1"/>
  <c r="H60" i="109" s="1"/>
  <c r="H65" i="109" s="1"/>
  <c r="H70" i="109" s="1"/>
  <c r="H72" i="109" s="1"/>
  <c r="H75" i="109" s="1"/>
  <c r="G12" i="164" l="1"/>
  <c r="G15" i="164" s="1"/>
  <c r="G18" i="164" s="1"/>
  <c r="G23" i="164" s="1"/>
  <c r="G26" i="164" s="1"/>
  <c r="G30" i="164" s="1"/>
  <c r="G36" i="164" s="1"/>
  <c r="G38" i="164" s="1"/>
  <c r="G40" i="164" s="1"/>
  <c r="F12" i="164"/>
  <c r="F15" i="164" s="1"/>
  <c r="F18" i="164" s="1"/>
  <c r="F23" i="164" s="1"/>
  <c r="F26" i="164" s="1"/>
  <c r="F30" i="164" s="1"/>
  <c r="F36" i="164" s="1"/>
  <c r="F38" i="164" s="1"/>
  <c r="F40" i="164" s="1"/>
  <c r="E12" i="164"/>
  <c r="E15" i="164" s="1"/>
  <c r="E18" i="164" s="1"/>
  <c r="E23" i="164" s="1"/>
  <c r="E26" i="164" s="1"/>
  <c r="E30" i="164" s="1"/>
  <c r="E36" i="164" s="1"/>
  <c r="E38" i="164" s="1"/>
  <c r="E40" i="164" s="1"/>
  <c r="D12" i="164"/>
  <c r="D15" i="164" s="1"/>
  <c r="D18" i="164" s="1"/>
  <c r="D23" i="164" s="1"/>
  <c r="D26" i="164" s="1"/>
  <c r="D30" i="164" s="1"/>
  <c r="D36" i="164" s="1"/>
  <c r="D38" i="164" s="1"/>
  <c r="D40" i="164" s="1"/>
  <c r="C12" i="164"/>
  <c r="C15" i="164" s="1"/>
  <c r="C18" i="164" s="1"/>
  <c r="C23" i="164" s="1"/>
  <c r="C26" i="164" s="1"/>
  <c r="C30" i="164" s="1"/>
  <c r="C36" i="164" s="1"/>
  <c r="C38" i="164" s="1"/>
  <c r="C40" i="164" s="1"/>
  <c r="C43" i="164" s="1"/>
  <c r="C47" i="164" s="1"/>
  <c r="D47" i="164" l="1"/>
  <c r="D43" i="164"/>
  <c r="E43" i="164"/>
  <c r="E47" i="164" s="1"/>
  <c r="F47" i="164"/>
  <c r="F43" i="164"/>
  <c r="G43" i="164"/>
  <c r="G47" i="164" s="1"/>
  <c r="E10" i="162"/>
  <c r="E13" i="162" s="1"/>
  <c r="E15" i="162" s="1"/>
  <c r="E17" i="162" s="1"/>
  <c r="E19" i="162" s="1"/>
  <c r="E21" i="162" s="1"/>
  <c r="E24" i="162" s="1"/>
  <c r="E30" i="162" s="1"/>
  <c r="E33" i="162" s="1"/>
  <c r="E38" i="162" s="1"/>
  <c r="E41" i="162" s="1"/>
  <c r="E48" i="162" s="1"/>
  <c r="D10" i="162"/>
  <c r="D13" i="162" s="1"/>
  <c r="D15" i="162" s="1"/>
  <c r="D17" i="162" s="1"/>
  <c r="D19" i="162" s="1"/>
  <c r="D21" i="162" s="1"/>
  <c r="D24" i="162" s="1"/>
  <c r="D30" i="162" s="1"/>
  <c r="D33" i="162" s="1"/>
  <c r="D38" i="162" s="1"/>
  <c r="D41" i="162" s="1"/>
  <c r="D48" i="162" s="1"/>
  <c r="C10" i="162"/>
  <c r="C13" i="162" s="1"/>
  <c r="C15" i="162" s="1"/>
  <c r="C17" i="162" s="1"/>
  <c r="C19" i="162" s="1"/>
  <c r="C21" i="162" s="1"/>
  <c r="C24" i="162" s="1"/>
  <c r="C30" i="162" s="1"/>
  <c r="C33" i="162" s="1"/>
  <c r="C38" i="162" s="1"/>
  <c r="C41" i="162" s="1"/>
  <c r="C48" i="162" s="1"/>
  <c r="D9" i="170" l="1"/>
  <c r="D11" i="170" s="1"/>
  <c r="D13" i="170" s="1"/>
  <c r="D18" i="170" s="1"/>
  <c r="C9" i="170"/>
  <c r="C11" i="170" s="1"/>
  <c r="C13" i="170" s="1"/>
  <c r="C18" i="170" s="1"/>
  <c r="E11" i="161" l="1"/>
  <c r="E14" i="161" s="1"/>
  <c r="E16" i="161" s="1"/>
  <c r="E18" i="161" s="1"/>
  <c r="E20" i="161" s="1"/>
  <c r="E22" i="161" s="1"/>
  <c r="E26" i="161" s="1"/>
  <c r="E28" i="161" s="1"/>
  <c r="E35" i="161" s="1"/>
  <c r="E46" i="161" s="1"/>
  <c r="E52" i="161" s="1"/>
  <c r="E63" i="161" s="1"/>
  <c r="E71" i="161" s="1"/>
  <c r="E74" i="161" s="1"/>
  <c r="E76" i="161" s="1"/>
  <c r="E78" i="161" s="1"/>
  <c r="E82" i="161" s="1"/>
  <c r="E84" i="161" s="1"/>
  <c r="E86" i="161" s="1"/>
  <c r="E89" i="161" s="1"/>
  <c r="E91" i="161" s="1"/>
  <c r="E95" i="161" s="1"/>
  <c r="E97" i="161" s="1"/>
  <c r="E100" i="161" s="1"/>
  <c r="E102" i="161" s="1"/>
  <c r="E106" i="161" s="1"/>
  <c r="E110" i="161" s="1"/>
  <c r="E114" i="161" s="1"/>
  <c r="E116" i="161" s="1"/>
  <c r="E118" i="161" s="1"/>
  <c r="E120" i="161" s="1"/>
  <c r="D11" i="161"/>
  <c r="D14" i="161" s="1"/>
  <c r="D16" i="161" s="1"/>
  <c r="D18" i="161" s="1"/>
  <c r="D20" i="161" s="1"/>
  <c r="D22" i="161" s="1"/>
  <c r="D26" i="161" s="1"/>
  <c r="D28" i="161" s="1"/>
  <c r="D35" i="161" s="1"/>
  <c r="D46" i="161" s="1"/>
  <c r="D52" i="161" s="1"/>
  <c r="D63" i="161" s="1"/>
  <c r="D71" i="161" s="1"/>
  <c r="D74" i="161" s="1"/>
  <c r="D76" i="161" s="1"/>
  <c r="D78" i="161" s="1"/>
  <c r="D82" i="161" s="1"/>
  <c r="D84" i="161" s="1"/>
  <c r="D86" i="161" s="1"/>
  <c r="D89" i="161" s="1"/>
  <c r="D91" i="161" s="1"/>
  <c r="D95" i="161" s="1"/>
  <c r="D97" i="161" s="1"/>
  <c r="D100" i="161" s="1"/>
  <c r="D102" i="161" s="1"/>
  <c r="D106" i="161" s="1"/>
  <c r="D110" i="161" s="1"/>
  <c r="D114" i="161" s="1"/>
  <c r="D116" i="161" s="1"/>
  <c r="D118" i="161" s="1"/>
  <c r="D120" i="161" s="1"/>
  <c r="I14" i="157" l="1"/>
  <c r="I16" i="157" s="1"/>
  <c r="I18" i="157" s="1"/>
  <c r="I20" i="157" s="1"/>
  <c r="I22" i="157" s="1"/>
  <c r="I25" i="157" s="1"/>
  <c r="I34" i="157" s="1"/>
  <c r="I36" i="157" s="1"/>
  <c r="I46" i="157" s="1"/>
  <c r="I57" i="157" s="1"/>
  <c r="I69" i="157" s="1"/>
  <c r="I73" i="157" s="1"/>
  <c r="I87" i="157" s="1"/>
  <c r="H14" i="157"/>
  <c r="H16" i="157" s="1"/>
  <c r="H18" i="157" s="1"/>
  <c r="H20" i="157" s="1"/>
  <c r="H22" i="157" s="1"/>
  <c r="H25" i="157" s="1"/>
  <c r="H34" i="157" s="1"/>
  <c r="H36" i="157" s="1"/>
  <c r="H46" i="157" s="1"/>
  <c r="H57" i="157" s="1"/>
  <c r="H69" i="157" s="1"/>
  <c r="H73" i="157" s="1"/>
  <c r="H87" i="157" s="1"/>
  <c r="G14" i="157"/>
  <c r="G16" i="157" s="1"/>
  <c r="G18" i="157" s="1"/>
  <c r="G20" i="157" s="1"/>
  <c r="G22" i="157" s="1"/>
  <c r="G25" i="157" s="1"/>
  <c r="G34" i="157" s="1"/>
  <c r="G36" i="157" s="1"/>
  <c r="G46" i="157" s="1"/>
  <c r="G57" i="157" s="1"/>
  <c r="G69" i="157" s="1"/>
  <c r="G73" i="157" s="1"/>
  <c r="G87" i="157" s="1"/>
  <c r="G101" i="157" l="1"/>
  <c r="G111" i="157" s="1"/>
  <c r="G115" i="157" s="1"/>
  <c r="G117" i="157" s="1"/>
  <c r="G121" i="157" s="1"/>
  <c r="G124" i="157" s="1"/>
  <c r="G127" i="157" s="1"/>
  <c r="G129" i="157" s="1"/>
  <c r="G131" i="157" s="1"/>
  <c r="G133" i="157" s="1"/>
  <c r="G135" i="157" s="1"/>
  <c r="G137" i="157" s="1"/>
  <c r="G139" i="157" s="1"/>
  <c r="H101" i="157"/>
  <c r="H111" i="157" s="1"/>
  <c r="H115" i="157" s="1"/>
  <c r="H117" i="157" s="1"/>
  <c r="H121" i="157" s="1"/>
  <c r="H124" i="157" s="1"/>
  <c r="H127" i="157" s="1"/>
  <c r="H129" i="157" s="1"/>
  <c r="H131" i="157" s="1"/>
  <c r="H133" i="157" s="1"/>
  <c r="H135" i="157" s="1"/>
  <c r="H137" i="157" s="1"/>
  <c r="H139" i="157" s="1"/>
  <c r="I101" i="157"/>
  <c r="I111" i="157" s="1"/>
  <c r="I115" i="157" s="1"/>
  <c r="I117" i="157" s="1"/>
  <c r="I121" i="157" s="1"/>
  <c r="I124" i="157" s="1"/>
  <c r="I127" i="157" s="1"/>
  <c r="I129" i="157" s="1"/>
  <c r="I131" i="157" s="1"/>
  <c r="I133" i="157" s="1"/>
  <c r="I135" i="157" s="1"/>
  <c r="I137" i="157" s="1"/>
  <c r="I139" i="157" s="1"/>
  <c r="D40" i="170" l="1"/>
  <c r="D39" i="170"/>
  <c r="D41" i="170" s="1"/>
  <c r="D42" i="170" l="1"/>
  <c r="D43" i="170" s="1"/>
  <c r="P16" i="147"/>
  <c r="P20" i="147" s="1"/>
  <c r="P22" i="147" s="1"/>
  <c r="P24" i="147" s="1"/>
  <c r="P27" i="147" s="1"/>
  <c r="M16" i="147"/>
  <c r="M20" i="147" s="1"/>
  <c r="M22" i="147" s="1"/>
  <c r="M24" i="147" s="1"/>
  <c r="M27" i="147" s="1"/>
  <c r="C9" i="167" l="1"/>
  <c r="C11" i="167" s="1"/>
  <c r="C13" i="167" s="1"/>
  <c r="C19" i="167" s="1"/>
  <c r="C31" i="167" l="1"/>
  <c r="C34" i="167"/>
  <c r="D65" i="167"/>
  <c r="D66" i="167" s="1"/>
  <c r="D67" i="167" s="1"/>
  <c r="F23" i="165" l="1"/>
  <c r="E23" i="165"/>
  <c r="D23" i="165"/>
  <c r="C23" i="165"/>
  <c r="F9" i="165"/>
  <c r="F11" i="165" s="1"/>
  <c r="F13" i="165" s="1"/>
  <c r="F17" i="165" s="1"/>
  <c r="E9" i="165"/>
  <c r="E11" i="165" s="1"/>
  <c r="E13" i="165" s="1"/>
  <c r="E17" i="165" s="1"/>
  <c r="D9" i="165"/>
  <c r="D11" i="165" s="1"/>
  <c r="D13" i="165" s="1"/>
  <c r="D17" i="165" s="1"/>
  <c r="C9" i="165"/>
  <c r="C11" i="165" s="1"/>
  <c r="C13" i="165" s="1"/>
  <c r="C17" i="165" s="1"/>
  <c r="F25" i="165" l="1"/>
  <c r="F26" i="165" s="1"/>
  <c r="E25" i="165"/>
  <c r="E26" i="165" s="1"/>
  <c r="D25" i="165"/>
  <c r="D26" i="165" s="1"/>
  <c r="C25" i="165"/>
  <c r="C26" i="165"/>
  <c r="C45" i="30"/>
  <c r="O13" i="163" l="1"/>
  <c r="O15" i="163" s="1"/>
  <c r="O20" i="163" s="1"/>
  <c r="O22" i="163" s="1"/>
  <c r="N13" i="163"/>
  <c r="N15" i="163" s="1"/>
  <c r="N20" i="163" s="1"/>
  <c r="N22" i="163" s="1"/>
  <c r="M13" i="163"/>
  <c r="M15" i="163" s="1"/>
  <c r="M20" i="163" s="1"/>
  <c r="M22" i="163" s="1"/>
  <c r="L13" i="163"/>
  <c r="L15" i="163" s="1"/>
  <c r="L20" i="163" s="1"/>
  <c r="L22" i="163" s="1"/>
  <c r="K13" i="163"/>
  <c r="K15" i="163" s="1"/>
  <c r="K20" i="163" s="1"/>
  <c r="K22" i="163" s="1"/>
  <c r="I13" i="163"/>
  <c r="I15" i="163" s="1"/>
  <c r="I20" i="163" s="1"/>
  <c r="I22" i="163" s="1"/>
  <c r="H13" i="163"/>
  <c r="H15" i="163" s="1"/>
  <c r="H20" i="163" s="1"/>
  <c r="H22" i="163" s="1"/>
  <c r="G13" i="163"/>
  <c r="G15" i="163" s="1"/>
  <c r="G20" i="163" s="1"/>
  <c r="G22" i="163" s="1"/>
  <c r="F13" i="163"/>
  <c r="F15" i="163" s="1"/>
  <c r="F20" i="163" s="1"/>
  <c r="F22" i="163" s="1"/>
  <c r="E13" i="163"/>
  <c r="E15" i="163" s="1"/>
  <c r="E20" i="163" s="1"/>
  <c r="E22" i="163" s="1"/>
  <c r="D13" i="163"/>
  <c r="D15" i="163" s="1"/>
  <c r="D20" i="163" s="1"/>
  <c r="D22" i="163" s="1"/>
  <c r="C13" i="163"/>
  <c r="C15" i="163" s="1"/>
  <c r="C20" i="163" s="1"/>
  <c r="C22" i="163" s="1"/>
  <c r="P16" i="150" l="1"/>
  <c r="P18" i="150" s="1"/>
  <c r="J10" i="163" l="1"/>
  <c r="J13" i="163" s="1"/>
  <c r="J15" i="163" s="1"/>
  <c r="J20" i="163" s="1"/>
  <c r="J22" i="163" s="1"/>
  <c r="D14" i="87" l="1"/>
  <c r="C8" i="155" l="1"/>
  <c r="C10" i="155" s="1"/>
  <c r="C12" i="155" s="1"/>
  <c r="C14" i="155" s="1"/>
  <c r="C16" i="155" s="1"/>
  <c r="C18" i="155" s="1"/>
  <c r="C20" i="155" s="1"/>
  <c r="C22" i="155" s="1"/>
  <c r="K33" i="106" l="1"/>
  <c r="K35" i="106" s="1"/>
  <c r="K37" i="106" s="1"/>
  <c r="K39" i="106" s="1"/>
  <c r="K41" i="106" s="1"/>
  <c r="K43" i="106" s="1"/>
  <c r="K45" i="106" s="1"/>
  <c r="G24" i="109" l="1"/>
  <c r="G30" i="109" s="1"/>
  <c r="G38" i="109" s="1"/>
  <c r="G41" i="109" s="1"/>
  <c r="G45" i="109" s="1"/>
  <c r="G50" i="109" s="1"/>
  <c r="G53" i="109" s="1"/>
  <c r="G60" i="109" s="1"/>
  <c r="G65" i="109" s="1"/>
  <c r="G70" i="109" s="1"/>
  <c r="G72" i="109" s="1"/>
  <c r="G75" i="109" s="1"/>
  <c r="F24" i="109"/>
  <c r="F30" i="109" s="1"/>
  <c r="F38" i="109" s="1"/>
  <c r="F41" i="109" s="1"/>
  <c r="F45" i="109" s="1"/>
  <c r="F50" i="109" s="1"/>
  <c r="F53" i="109" s="1"/>
  <c r="F60" i="109" s="1"/>
  <c r="F65" i="109" s="1"/>
  <c r="F70" i="109" s="1"/>
  <c r="F72" i="109" s="1"/>
  <c r="F75" i="109" s="1"/>
  <c r="C9" i="161" l="1"/>
  <c r="C11" i="161" s="1"/>
  <c r="C14" i="161" s="1"/>
  <c r="C16" i="161" s="1"/>
  <c r="C18" i="161" s="1"/>
  <c r="C20" i="161" s="1"/>
  <c r="C22" i="161" s="1"/>
  <c r="C26" i="161" s="1"/>
  <c r="C28" i="161" s="1"/>
  <c r="C35" i="161" s="1"/>
  <c r="C46" i="161" s="1"/>
  <c r="C52" i="161" s="1"/>
  <c r="C63" i="161" s="1"/>
  <c r="C71" i="161" s="1"/>
  <c r="C74" i="161" s="1"/>
  <c r="C76" i="161" s="1"/>
  <c r="C78" i="161" s="1"/>
  <c r="C82" i="161" s="1"/>
  <c r="C84" i="161" s="1"/>
  <c r="C86" i="161" s="1"/>
  <c r="C89" i="161" s="1"/>
  <c r="C91" i="161" s="1"/>
  <c r="C95" i="161" s="1"/>
  <c r="C97" i="161" s="1"/>
  <c r="C100" i="161" s="1"/>
  <c r="C102" i="161" s="1"/>
  <c r="C106" i="161" s="1"/>
  <c r="C110" i="161" s="1"/>
  <c r="C114" i="161" s="1"/>
  <c r="C116" i="161" s="1"/>
  <c r="C118" i="161" s="1"/>
  <c r="C120" i="161" s="1"/>
  <c r="C12" i="157" l="1"/>
  <c r="C14" i="157" s="1"/>
  <c r="C16" i="157" s="1"/>
  <c r="C18" i="157" s="1"/>
  <c r="C20" i="157" s="1"/>
  <c r="C22" i="157" s="1"/>
  <c r="C25" i="157" s="1"/>
  <c r="C34" i="157" s="1"/>
  <c r="C36" i="157" s="1"/>
  <c r="C46" i="157" s="1"/>
  <c r="C57" i="157" s="1"/>
  <c r="C69" i="157" s="1"/>
  <c r="C73" i="157" s="1"/>
  <c r="C87" i="157" s="1"/>
  <c r="C101" i="157" s="1"/>
  <c r="C111" i="157" s="1"/>
  <c r="C115" i="157" s="1"/>
  <c r="C117" i="157" s="1"/>
  <c r="C121" i="157" s="1"/>
  <c r="C124" i="157" s="1"/>
  <c r="C127" i="157" s="1"/>
  <c r="C129" i="157" s="1"/>
  <c r="C131" i="157" s="1"/>
  <c r="C133" i="157" s="1"/>
  <c r="C135" i="157" s="1"/>
  <c r="C137" i="157" s="1"/>
  <c r="C139" i="157" s="1"/>
  <c r="F12" i="157"/>
  <c r="F14" i="157" s="1"/>
  <c r="F16" i="157" s="1"/>
  <c r="F18" i="157" s="1"/>
  <c r="F20" i="157" s="1"/>
  <c r="F22" i="157" s="1"/>
  <c r="F25" i="157" s="1"/>
  <c r="F34" i="157" s="1"/>
  <c r="F36" i="157" s="1"/>
  <c r="F46" i="157" s="1"/>
  <c r="F57" i="157" s="1"/>
  <c r="F69" i="157" s="1"/>
  <c r="F73" i="157" s="1"/>
  <c r="F87" i="157" s="1"/>
  <c r="E12" i="157"/>
  <c r="E14" i="157" s="1"/>
  <c r="E16" i="157" s="1"/>
  <c r="E18" i="157" s="1"/>
  <c r="E20" i="157" s="1"/>
  <c r="E22" i="157" s="1"/>
  <c r="E25" i="157" s="1"/>
  <c r="E34" i="157" s="1"/>
  <c r="E36" i="157" s="1"/>
  <c r="E46" i="157" s="1"/>
  <c r="E57" i="157" s="1"/>
  <c r="E69" i="157" s="1"/>
  <c r="E73" i="157" s="1"/>
  <c r="E87" i="157" s="1"/>
  <c r="D12" i="157"/>
  <c r="D14" i="157" s="1"/>
  <c r="D16" i="157" s="1"/>
  <c r="D18" i="157" s="1"/>
  <c r="D20" i="157" s="1"/>
  <c r="D22" i="157" s="1"/>
  <c r="D25" i="157" s="1"/>
  <c r="D34" i="157" s="1"/>
  <c r="D36" i="157" s="1"/>
  <c r="D46" i="157" s="1"/>
  <c r="D57" i="157" s="1"/>
  <c r="D69" i="157" s="1"/>
  <c r="D73" i="157" s="1"/>
  <c r="D87" i="157" s="1"/>
  <c r="D101" i="157" l="1"/>
  <c r="D111" i="157" s="1"/>
  <c r="D115" i="157" s="1"/>
  <c r="D117" i="157" s="1"/>
  <c r="D121" i="157" s="1"/>
  <c r="D124" i="157" s="1"/>
  <c r="D127" i="157" s="1"/>
  <c r="D129" i="157" s="1"/>
  <c r="D131" i="157" s="1"/>
  <c r="D133" i="157" s="1"/>
  <c r="D135" i="157" s="1"/>
  <c r="D137" i="157" s="1"/>
  <c r="D139" i="157" s="1"/>
  <c r="F101" i="157"/>
  <c r="F111" i="157" s="1"/>
  <c r="F115" i="157" s="1"/>
  <c r="F117" i="157" s="1"/>
  <c r="F121" i="157" s="1"/>
  <c r="F124" i="157" s="1"/>
  <c r="F127" i="157" s="1"/>
  <c r="F129" i="157" s="1"/>
  <c r="F131" i="157" s="1"/>
  <c r="F133" i="157" s="1"/>
  <c r="F135" i="157" s="1"/>
  <c r="F137" i="157" s="1"/>
  <c r="F139" i="157" s="1"/>
  <c r="E101" i="157"/>
  <c r="E111" i="157" s="1"/>
  <c r="E115" i="157" s="1"/>
  <c r="E117" i="157" s="1"/>
  <c r="E121" i="157" s="1"/>
  <c r="E124" i="157" s="1"/>
  <c r="E127" i="157" s="1"/>
  <c r="E129" i="157" s="1"/>
  <c r="E131" i="157" s="1"/>
  <c r="E133" i="157" s="1"/>
  <c r="E135" i="157" s="1"/>
  <c r="E137" i="157" s="1"/>
  <c r="E139" i="157" s="1"/>
  <c r="C11" i="159" l="1"/>
  <c r="C13" i="159" s="1"/>
  <c r="C15" i="159" s="1"/>
  <c r="C17" i="159" s="1"/>
  <c r="C19" i="159" s="1"/>
  <c r="C21" i="159" s="1"/>
  <c r="C25" i="159" s="1"/>
  <c r="F11" i="159"/>
  <c r="F13" i="159" s="1"/>
  <c r="F15" i="159" s="1"/>
  <c r="F17" i="159" s="1"/>
  <c r="F19" i="159" s="1"/>
  <c r="F21" i="159" s="1"/>
  <c r="F25" i="159" s="1"/>
  <c r="E11" i="159"/>
  <c r="E13" i="159" s="1"/>
  <c r="E15" i="159" s="1"/>
  <c r="E17" i="159" s="1"/>
  <c r="E19" i="159" s="1"/>
  <c r="E21" i="159" s="1"/>
  <c r="E25" i="159" s="1"/>
  <c r="D11" i="159"/>
  <c r="D13" i="159" s="1"/>
  <c r="D15" i="159" s="1"/>
  <c r="D17" i="159" s="1"/>
  <c r="D19" i="159" s="1"/>
  <c r="D21" i="159" s="1"/>
  <c r="D25" i="159" s="1"/>
  <c r="C78" i="29" l="1"/>
  <c r="E8" i="160" l="1"/>
  <c r="E10" i="160" s="1"/>
  <c r="E15" i="160" s="1"/>
  <c r="E17" i="160" s="1"/>
  <c r="E19" i="160" s="1"/>
  <c r="E21" i="160" s="1"/>
  <c r="D8" i="160"/>
  <c r="D10" i="160" s="1"/>
  <c r="D15" i="160" s="1"/>
  <c r="D17" i="160" s="1"/>
  <c r="D19" i="160" s="1"/>
  <c r="D21" i="160" s="1"/>
  <c r="C8" i="160"/>
  <c r="C10" i="160" s="1"/>
  <c r="C15" i="160" s="1"/>
  <c r="C17" i="160" s="1"/>
  <c r="C19" i="160" s="1"/>
  <c r="C21" i="160" s="1"/>
  <c r="C14" i="158"/>
  <c r="C26" i="158" s="1"/>
  <c r="C35" i="158" s="1"/>
  <c r="C50" i="158" s="1"/>
  <c r="C64" i="158" s="1"/>
  <c r="C67" i="158" s="1"/>
  <c r="C70" i="158" s="1"/>
  <c r="C74" i="158" s="1"/>
  <c r="T14" i="158"/>
  <c r="T26" i="158" s="1"/>
  <c r="T35" i="158" s="1"/>
  <c r="T50" i="158" s="1"/>
  <c r="T64" i="158" s="1"/>
  <c r="T67" i="158" s="1"/>
  <c r="T70" i="158" s="1"/>
  <c r="T74" i="158" s="1"/>
  <c r="S14" i="158"/>
  <c r="S26" i="158" s="1"/>
  <c r="S35" i="158" s="1"/>
  <c r="S50" i="158" s="1"/>
  <c r="S64" i="158" s="1"/>
  <c r="S67" i="158" s="1"/>
  <c r="S70" i="158" s="1"/>
  <c r="S74" i="158" s="1"/>
  <c r="R14" i="158"/>
  <c r="R26" i="158" s="1"/>
  <c r="R35" i="158" s="1"/>
  <c r="R50" i="158" s="1"/>
  <c r="R64" i="158" s="1"/>
  <c r="R67" i="158" s="1"/>
  <c r="R70" i="158" s="1"/>
  <c r="R74" i="158" s="1"/>
  <c r="Q14" i="158"/>
  <c r="Q26" i="158" s="1"/>
  <c r="Q35" i="158" s="1"/>
  <c r="Q50" i="158" s="1"/>
  <c r="Q64" i="158" s="1"/>
  <c r="Q67" i="158" s="1"/>
  <c r="Q70" i="158" s="1"/>
  <c r="Q74" i="158" s="1"/>
  <c r="P14" i="158"/>
  <c r="P26" i="158" s="1"/>
  <c r="P35" i="158" s="1"/>
  <c r="P50" i="158" s="1"/>
  <c r="P64" i="158" s="1"/>
  <c r="P67" i="158" s="1"/>
  <c r="P70" i="158" s="1"/>
  <c r="P74" i="158" s="1"/>
  <c r="O14" i="158"/>
  <c r="O26" i="158" s="1"/>
  <c r="O35" i="158" s="1"/>
  <c r="O50" i="158" s="1"/>
  <c r="O64" i="158" s="1"/>
  <c r="O67" i="158" s="1"/>
  <c r="O70" i="158" s="1"/>
  <c r="O74" i="158" s="1"/>
  <c r="N14" i="158"/>
  <c r="N26" i="158" s="1"/>
  <c r="N35" i="158" s="1"/>
  <c r="N50" i="158" s="1"/>
  <c r="N64" i="158" s="1"/>
  <c r="N67" i="158" s="1"/>
  <c r="N70" i="158" s="1"/>
  <c r="N74" i="158" s="1"/>
  <c r="M14" i="158"/>
  <c r="M26" i="158" s="1"/>
  <c r="M35" i="158" s="1"/>
  <c r="M50" i="158" s="1"/>
  <c r="M64" i="158" s="1"/>
  <c r="M67" i="158" s="1"/>
  <c r="M70" i="158" s="1"/>
  <c r="M74" i="158" s="1"/>
  <c r="L14" i="158"/>
  <c r="L26" i="158" s="1"/>
  <c r="L35" i="158" s="1"/>
  <c r="L50" i="158" s="1"/>
  <c r="L64" i="158" s="1"/>
  <c r="L67" i="158" s="1"/>
  <c r="L70" i="158" s="1"/>
  <c r="L74" i="158" s="1"/>
  <c r="K14" i="158"/>
  <c r="K26" i="158" s="1"/>
  <c r="K35" i="158" s="1"/>
  <c r="K50" i="158" s="1"/>
  <c r="K64" i="158" s="1"/>
  <c r="K67" i="158" s="1"/>
  <c r="K70" i="158" s="1"/>
  <c r="K74" i="158" s="1"/>
  <c r="J14" i="158"/>
  <c r="J26" i="158" s="1"/>
  <c r="J35" i="158" s="1"/>
  <c r="J50" i="158" s="1"/>
  <c r="J64" i="158" s="1"/>
  <c r="J67" i="158" s="1"/>
  <c r="J70" i="158" s="1"/>
  <c r="J74" i="158" s="1"/>
  <c r="I14" i="158"/>
  <c r="I26" i="158" s="1"/>
  <c r="I35" i="158" s="1"/>
  <c r="I50" i="158" s="1"/>
  <c r="I64" i="158" s="1"/>
  <c r="I67" i="158" s="1"/>
  <c r="I70" i="158" s="1"/>
  <c r="I74" i="158" s="1"/>
  <c r="H14" i="158"/>
  <c r="H26" i="158" s="1"/>
  <c r="H35" i="158" s="1"/>
  <c r="H50" i="158" s="1"/>
  <c r="H64" i="158" s="1"/>
  <c r="H67" i="158" s="1"/>
  <c r="H70" i="158" s="1"/>
  <c r="H74" i="158" s="1"/>
  <c r="G14" i="158"/>
  <c r="G26" i="158" s="1"/>
  <c r="G35" i="158" s="1"/>
  <c r="G50" i="158" s="1"/>
  <c r="G64" i="158" s="1"/>
  <c r="G67" i="158" s="1"/>
  <c r="G70" i="158" s="1"/>
  <c r="G74" i="158" s="1"/>
  <c r="F14" i="158"/>
  <c r="F26" i="158" s="1"/>
  <c r="F35" i="158" s="1"/>
  <c r="F50" i="158" s="1"/>
  <c r="F64" i="158" s="1"/>
  <c r="F67" i="158" s="1"/>
  <c r="F70" i="158" s="1"/>
  <c r="F74" i="158" s="1"/>
  <c r="E14" i="158"/>
  <c r="E26" i="158" s="1"/>
  <c r="E35" i="158" s="1"/>
  <c r="E50" i="158" s="1"/>
  <c r="E64" i="158" s="1"/>
  <c r="E67" i="158" s="1"/>
  <c r="E70" i="158" s="1"/>
  <c r="E74" i="158" s="1"/>
  <c r="D14" i="158"/>
  <c r="D26" i="158" s="1"/>
  <c r="D35" i="158" s="1"/>
  <c r="D50" i="158" s="1"/>
  <c r="D64" i="158" s="1"/>
  <c r="D67" i="158" s="1"/>
  <c r="D70" i="158" s="1"/>
  <c r="D74" i="158" s="1"/>
  <c r="O10" i="150" l="1"/>
  <c r="N10" i="150"/>
  <c r="M10" i="150"/>
  <c r="L10" i="150"/>
  <c r="K10" i="150"/>
  <c r="J10" i="150"/>
  <c r="I10" i="150"/>
  <c r="H10" i="150"/>
  <c r="G10" i="150"/>
  <c r="F10" i="150"/>
  <c r="E10" i="150"/>
  <c r="D10" i="150"/>
  <c r="C10" i="150"/>
  <c r="N10" i="156"/>
  <c r="N12" i="156" s="1"/>
  <c r="N15" i="156" s="1"/>
  <c r="N18" i="156" s="1"/>
  <c r="O10" i="156"/>
  <c r="O12" i="156" s="1"/>
  <c r="O15" i="156" s="1"/>
  <c r="O18" i="156" s="1"/>
  <c r="E10" i="156"/>
  <c r="E12" i="156" s="1"/>
  <c r="E15" i="156" s="1"/>
  <c r="E18" i="156" s="1"/>
  <c r="D10" i="156"/>
  <c r="D12" i="156" s="1"/>
  <c r="D15" i="156" s="1"/>
  <c r="D18" i="156" s="1"/>
  <c r="C10" i="156"/>
  <c r="C12" i="156" s="1"/>
  <c r="C15" i="156" s="1"/>
  <c r="C18" i="156" s="1"/>
  <c r="M10" i="156"/>
  <c r="M12" i="156" s="1"/>
  <c r="M15" i="156" s="1"/>
  <c r="M18" i="156" s="1"/>
  <c r="L10" i="156"/>
  <c r="L12" i="156" s="1"/>
  <c r="L15" i="156" s="1"/>
  <c r="L18" i="156" s="1"/>
  <c r="K10" i="156"/>
  <c r="K12" i="156" s="1"/>
  <c r="K15" i="156" s="1"/>
  <c r="K18" i="156" s="1"/>
  <c r="J10" i="156"/>
  <c r="J12" i="156" s="1"/>
  <c r="J15" i="156" s="1"/>
  <c r="J18" i="156" s="1"/>
  <c r="I10" i="156"/>
  <c r="I12" i="156" s="1"/>
  <c r="I15" i="156" s="1"/>
  <c r="I18" i="156" s="1"/>
  <c r="H10" i="156"/>
  <c r="H12" i="156" s="1"/>
  <c r="H15" i="156" s="1"/>
  <c r="H18" i="156" s="1"/>
  <c r="G10" i="156"/>
  <c r="G12" i="156" s="1"/>
  <c r="G15" i="156" s="1"/>
  <c r="G18" i="156" s="1"/>
  <c r="F10" i="156"/>
  <c r="F12" i="156" s="1"/>
  <c r="F15" i="156" s="1"/>
  <c r="F18" i="156" s="1"/>
  <c r="C12" i="150"/>
  <c r="C16" i="150" s="1"/>
  <c r="C18" i="150" s="1"/>
  <c r="G42" i="153" l="1"/>
  <c r="F42" i="153"/>
  <c r="E42" i="153"/>
  <c r="D42" i="153"/>
  <c r="C42" i="153"/>
  <c r="G18" i="153"/>
  <c r="F18" i="153"/>
  <c r="F25" i="153" s="1"/>
  <c r="F34" i="153" s="1"/>
  <c r="F38" i="153" s="1"/>
  <c r="E18" i="153"/>
  <c r="E25" i="153" s="1"/>
  <c r="E34" i="153" s="1"/>
  <c r="E38" i="153" s="1"/>
  <c r="D18" i="153"/>
  <c r="C18" i="153"/>
  <c r="C25" i="153" s="1"/>
  <c r="C34" i="153" s="1"/>
  <c r="C38" i="153" s="1"/>
  <c r="G25" i="153" l="1"/>
  <c r="G34" i="153" s="1"/>
  <c r="G38" i="153" s="1"/>
  <c r="D25" i="153"/>
  <c r="D34" i="153" s="1"/>
  <c r="D38" i="153" s="1"/>
  <c r="D14" i="152" l="1"/>
  <c r="D16" i="152" s="1"/>
  <c r="D18" i="152" s="1"/>
  <c r="D20" i="152" s="1"/>
  <c r="D26" i="152" s="1"/>
  <c r="D29" i="152" s="1"/>
  <c r="D31" i="152" s="1"/>
  <c r="D33" i="152" s="1"/>
  <c r="D35" i="152" s="1"/>
  <c r="D37" i="152" s="1"/>
  <c r="D44" i="152" l="1"/>
  <c r="D49" i="152" s="1"/>
  <c r="F14" i="152"/>
  <c r="F16" i="152" s="1"/>
  <c r="F18" i="152" s="1"/>
  <c r="F20" i="152" s="1"/>
  <c r="F26" i="152" s="1"/>
  <c r="F29" i="152" s="1"/>
  <c r="F31" i="152" s="1"/>
  <c r="F33" i="152" s="1"/>
  <c r="F35" i="152" s="1"/>
  <c r="F37" i="152" s="1"/>
  <c r="F44" i="152" s="1"/>
  <c r="E14" i="152"/>
  <c r="E16" i="152" s="1"/>
  <c r="E18" i="152" s="1"/>
  <c r="E20" i="152" s="1"/>
  <c r="E26" i="152" s="1"/>
  <c r="E29" i="152" s="1"/>
  <c r="E31" i="152" s="1"/>
  <c r="E33" i="152" s="1"/>
  <c r="E35" i="152" s="1"/>
  <c r="E37" i="152" s="1"/>
  <c r="C14" i="152"/>
  <c r="C16" i="152" s="1"/>
  <c r="C18" i="152" s="1"/>
  <c r="C20" i="152" s="1"/>
  <c r="C26" i="152" s="1"/>
  <c r="C29" i="152" s="1"/>
  <c r="C31" i="152" s="1"/>
  <c r="C33" i="152" s="1"/>
  <c r="C35" i="152" s="1"/>
  <c r="C37" i="152" s="1"/>
  <c r="C44" i="152" s="1"/>
  <c r="C49" i="152" s="1"/>
  <c r="C53" i="152" s="1"/>
  <c r="C55" i="152" s="1"/>
  <c r="C57" i="152" s="1"/>
  <c r="C67" i="152" s="1"/>
  <c r="C73" i="152" s="1"/>
  <c r="C76" i="152" s="1"/>
  <c r="D53" i="152" l="1"/>
  <c r="E44" i="152"/>
  <c r="E49" i="152" s="1"/>
  <c r="F49" i="152"/>
  <c r="D55" i="152" l="1"/>
  <c r="D57" i="152" s="1"/>
  <c r="D67" i="152" s="1"/>
  <c r="D73" i="152" s="1"/>
  <c r="D76" i="152" s="1"/>
  <c r="F53" i="152"/>
  <c r="E53" i="152"/>
  <c r="E55" i="152" l="1"/>
  <c r="E57" i="152" s="1"/>
  <c r="E67" i="152" s="1"/>
  <c r="E73" i="152" s="1"/>
  <c r="E76" i="152" s="1"/>
  <c r="F55" i="152"/>
  <c r="F57" i="152" s="1"/>
  <c r="F67" i="152" l="1"/>
  <c r="F73" i="152" s="1"/>
  <c r="F76" i="152" s="1"/>
  <c r="P31" i="148"/>
  <c r="K31" i="148"/>
  <c r="J31" i="148"/>
  <c r="I31" i="148"/>
  <c r="H31" i="148"/>
  <c r="G31" i="148"/>
  <c r="F31" i="148"/>
  <c r="E31" i="148"/>
  <c r="D31" i="148"/>
  <c r="P29" i="148" l="1"/>
  <c r="K29" i="148"/>
  <c r="J29" i="148"/>
  <c r="I29" i="148"/>
  <c r="H29" i="148"/>
  <c r="G29" i="148"/>
  <c r="F29" i="148"/>
  <c r="E29" i="148"/>
  <c r="E20" i="139" l="1"/>
  <c r="E22" i="139" s="1"/>
  <c r="E24" i="139" s="1"/>
  <c r="E27" i="139" s="1"/>
  <c r="E34" i="139" s="1"/>
  <c r="E41" i="139" s="1"/>
  <c r="E48" i="139" s="1"/>
  <c r="E51" i="139" s="1"/>
  <c r="E53" i="139" s="1"/>
  <c r="E55" i="139" s="1"/>
  <c r="C18" i="139"/>
  <c r="C20" i="139" s="1"/>
  <c r="C22" i="139" s="1"/>
  <c r="C24" i="139" s="1"/>
  <c r="C27" i="139" s="1"/>
  <c r="C34" i="139" s="1"/>
  <c r="C41" i="139" s="1"/>
  <c r="C48" i="139" s="1"/>
  <c r="C51" i="139" s="1"/>
  <c r="C53" i="139" s="1"/>
  <c r="C55" i="139" s="1"/>
  <c r="D18" i="139"/>
  <c r="D20" i="139" s="1"/>
  <c r="D22" i="139" s="1"/>
  <c r="D24" i="139" s="1"/>
  <c r="D27" i="139" s="1"/>
  <c r="D34" i="139" s="1"/>
  <c r="D41" i="139" s="1"/>
  <c r="D48" i="139" s="1"/>
  <c r="D51" i="139" s="1"/>
  <c r="D53" i="139" s="1"/>
  <c r="D55" i="139" s="1"/>
  <c r="J18" i="141" l="1"/>
  <c r="J20" i="141" s="1"/>
  <c r="J22" i="141" s="1"/>
  <c r="J24" i="141" s="1"/>
  <c r="J26" i="141" s="1"/>
  <c r="J28" i="141" s="1"/>
  <c r="J31" i="141" s="1"/>
  <c r="J36" i="141" s="1"/>
  <c r="J43" i="141" s="1"/>
  <c r="J45" i="141" s="1"/>
  <c r="J51" i="141" s="1"/>
  <c r="J53" i="141" s="1"/>
  <c r="J55" i="141" s="1"/>
  <c r="J57" i="141" s="1"/>
  <c r="J59" i="141" s="1"/>
  <c r="J62" i="141" s="1"/>
  <c r="J64" i="141" s="1"/>
  <c r="J66" i="141" s="1"/>
  <c r="J68" i="141" s="1"/>
  <c r="J71" i="141" l="1"/>
  <c r="J73" i="141" s="1"/>
  <c r="J75" i="141" s="1"/>
  <c r="J77" i="141" s="1"/>
  <c r="J84" i="141" l="1"/>
  <c r="J79" i="141"/>
  <c r="X60" i="101" l="1"/>
  <c r="X62" i="101" s="1"/>
  <c r="X64" i="101" s="1"/>
  <c r="X66" i="101" s="1"/>
  <c r="X68" i="101" s="1"/>
  <c r="X70" i="101" s="1"/>
  <c r="X72" i="101" s="1"/>
  <c r="X74" i="101" s="1"/>
  <c r="X76" i="101" s="1"/>
  <c r="X78" i="101" s="1"/>
  <c r="X80" i="101" s="1"/>
  <c r="X82" i="101" s="1"/>
  <c r="X84" i="101" s="1"/>
  <c r="X86" i="101" s="1"/>
  <c r="X88" i="101" s="1"/>
  <c r="O12" i="150" l="1"/>
  <c r="O16" i="150" s="1"/>
  <c r="O18" i="150" s="1"/>
  <c r="N12" i="150"/>
  <c r="N16" i="150" s="1"/>
  <c r="N18" i="150" s="1"/>
  <c r="M12" i="150"/>
  <c r="M16" i="150" s="1"/>
  <c r="M18" i="150" s="1"/>
  <c r="L12" i="150"/>
  <c r="L16" i="150" s="1"/>
  <c r="L18" i="150" s="1"/>
  <c r="K12" i="150"/>
  <c r="K16" i="150" s="1"/>
  <c r="K18" i="150" s="1"/>
  <c r="J12" i="150"/>
  <c r="J16" i="150" s="1"/>
  <c r="J18" i="150" s="1"/>
  <c r="I12" i="150"/>
  <c r="I16" i="150" s="1"/>
  <c r="I18" i="150" s="1"/>
  <c r="H12" i="150"/>
  <c r="H16" i="150" s="1"/>
  <c r="H18" i="150" s="1"/>
  <c r="G12" i="150"/>
  <c r="G16" i="150" s="1"/>
  <c r="G18" i="150" s="1"/>
  <c r="F12" i="150"/>
  <c r="F16" i="150" s="1"/>
  <c r="F18" i="150" s="1"/>
  <c r="E12" i="150"/>
  <c r="E16" i="150" s="1"/>
  <c r="E18" i="150" s="1"/>
  <c r="D12" i="150"/>
  <c r="D16" i="150" s="1"/>
  <c r="D18" i="150" s="1"/>
  <c r="R18" i="129"/>
  <c r="R20" i="129" s="1"/>
  <c r="R23" i="129" s="1"/>
  <c r="R28" i="129" s="1"/>
  <c r="R32" i="129" s="1"/>
  <c r="L35" i="58" l="1"/>
  <c r="L37" i="58" s="1"/>
  <c r="L39" i="58" s="1"/>
  <c r="L41" i="58" s="1"/>
  <c r="L44" i="58" s="1"/>
  <c r="L30" i="58"/>
  <c r="K30" i="58"/>
  <c r="K35" i="58" s="1"/>
  <c r="K37" i="58" s="1"/>
  <c r="K39" i="58" s="1"/>
  <c r="K41" i="58" s="1"/>
  <c r="K44" i="58" s="1"/>
  <c r="J30" i="58"/>
  <c r="J35" i="58" s="1"/>
  <c r="J37" i="58" s="1"/>
  <c r="J39" i="58" s="1"/>
  <c r="J41" i="58" s="1"/>
  <c r="J44" i="58" s="1"/>
  <c r="I9" i="154" l="1"/>
  <c r="I11" i="154" s="1"/>
  <c r="I13" i="154" s="1"/>
  <c r="I15" i="154" s="1"/>
  <c r="I17" i="154" s="1"/>
  <c r="I19" i="154" s="1"/>
  <c r="I21" i="154" s="1"/>
  <c r="I24" i="154" s="1"/>
  <c r="I26" i="154" s="1"/>
  <c r="I28" i="154" s="1"/>
  <c r="I30" i="154" s="1"/>
  <c r="I32" i="154" s="1"/>
  <c r="I34" i="154" s="1"/>
  <c r="I38" i="154" s="1"/>
  <c r="I40" i="154" s="1"/>
  <c r="I42" i="154" s="1"/>
  <c r="H9" i="154"/>
  <c r="H11" i="154" s="1"/>
  <c r="H13" i="154" s="1"/>
  <c r="H15" i="154" s="1"/>
  <c r="H17" i="154" s="1"/>
  <c r="H19" i="154" s="1"/>
  <c r="H21" i="154" s="1"/>
  <c r="H24" i="154" s="1"/>
  <c r="H26" i="154" s="1"/>
  <c r="H28" i="154" s="1"/>
  <c r="H30" i="154" s="1"/>
  <c r="H32" i="154" s="1"/>
  <c r="H34" i="154" s="1"/>
  <c r="H38" i="154" s="1"/>
  <c r="H40" i="154" s="1"/>
  <c r="H42" i="154" s="1"/>
  <c r="G9" i="154"/>
  <c r="G11" i="154" s="1"/>
  <c r="G13" i="154" s="1"/>
  <c r="G15" i="154" s="1"/>
  <c r="G17" i="154" s="1"/>
  <c r="G19" i="154" s="1"/>
  <c r="G21" i="154" s="1"/>
  <c r="G24" i="154" s="1"/>
  <c r="G26" i="154" s="1"/>
  <c r="G28" i="154" s="1"/>
  <c r="G30" i="154" s="1"/>
  <c r="G32" i="154" s="1"/>
  <c r="G34" i="154" s="1"/>
  <c r="G38" i="154" s="1"/>
  <c r="G40" i="154" s="1"/>
  <c r="G42" i="154" s="1"/>
  <c r="F9" i="154"/>
  <c r="F11" i="154" s="1"/>
  <c r="F13" i="154" s="1"/>
  <c r="F15" i="154" s="1"/>
  <c r="F17" i="154" s="1"/>
  <c r="F19" i="154" s="1"/>
  <c r="F21" i="154" s="1"/>
  <c r="F24" i="154" s="1"/>
  <c r="F26" i="154" s="1"/>
  <c r="F28" i="154" s="1"/>
  <c r="F30" i="154" s="1"/>
  <c r="F32" i="154" s="1"/>
  <c r="F34" i="154" s="1"/>
  <c r="F38" i="154" s="1"/>
  <c r="F40" i="154" s="1"/>
  <c r="F42" i="154" s="1"/>
  <c r="E9" i="154"/>
  <c r="E11" i="154" s="1"/>
  <c r="E13" i="154" s="1"/>
  <c r="E15" i="154" s="1"/>
  <c r="E17" i="154" s="1"/>
  <c r="E19" i="154" s="1"/>
  <c r="E21" i="154" s="1"/>
  <c r="E24" i="154" s="1"/>
  <c r="E26" i="154" s="1"/>
  <c r="E28" i="154" s="1"/>
  <c r="E30" i="154" s="1"/>
  <c r="E32" i="154" s="1"/>
  <c r="E34" i="154" s="1"/>
  <c r="E38" i="154" s="1"/>
  <c r="E40" i="154" s="1"/>
  <c r="E42" i="154" s="1"/>
  <c r="D9" i="154"/>
  <c r="D11" i="154" s="1"/>
  <c r="D13" i="154" s="1"/>
  <c r="D15" i="154" s="1"/>
  <c r="D17" i="154" s="1"/>
  <c r="D19" i="154" s="1"/>
  <c r="D21" i="154" s="1"/>
  <c r="D24" i="154" s="1"/>
  <c r="D26" i="154" s="1"/>
  <c r="D28" i="154" s="1"/>
  <c r="D30" i="154" s="1"/>
  <c r="D32" i="154" s="1"/>
  <c r="D34" i="154" s="1"/>
  <c r="D38" i="154" s="1"/>
  <c r="D40" i="154" s="1"/>
  <c r="D42" i="154" s="1"/>
  <c r="C9" i="154"/>
  <c r="C11" i="154" s="1"/>
  <c r="C13" i="154" s="1"/>
  <c r="C15" i="154" s="1"/>
  <c r="C17" i="154" s="1"/>
  <c r="C19" i="154" s="1"/>
  <c r="C21" i="154" s="1"/>
  <c r="C24" i="154" s="1"/>
  <c r="C26" i="154" s="1"/>
  <c r="C28" i="154" s="1"/>
  <c r="C30" i="154" s="1"/>
  <c r="C32" i="154" s="1"/>
  <c r="C34" i="154" s="1"/>
  <c r="C38" i="154" s="1"/>
  <c r="C40" i="154" s="1"/>
  <c r="C42" i="154" s="1"/>
  <c r="J15" i="133" l="1"/>
  <c r="I15" i="133"/>
  <c r="H15" i="133"/>
  <c r="G15" i="133"/>
  <c r="L10" i="147" l="1"/>
  <c r="L12" i="147" s="1"/>
  <c r="L14" i="147" s="1"/>
  <c r="L16" i="147" s="1"/>
  <c r="L20" i="147" s="1"/>
  <c r="L22" i="147" s="1"/>
  <c r="L24" i="147" s="1"/>
  <c r="L27" i="147" s="1"/>
  <c r="K10" i="147"/>
  <c r="K12" i="147" s="1"/>
  <c r="K14" i="147" s="1"/>
  <c r="K16" i="147" s="1"/>
  <c r="K20" i="147" s="1"/>
  <c r="K22" i="147" s="1"/>
  <c r="K24" i="147" s="1"/>
  <c r="K27" i="147" s="1"/>
  <c r="J10" i="147"/>
  <c r="J12" i="147" s="1"/>
  <c r="J14" i="147" s="1"/>
  <c r="J16" i="147" s="1"/>
  <c r="J20" i="147" s="1"/>
  <c r="J22" i="147" s="1"/>
  <c r="J24" i="147" s="1"/>
  <c r="J27" i="147" s="1"/>
  <c r="I10" i="147"/>
  <c r="I12" i="147" s="1"/>
  <c r="I14" i="147" s="1"/>
  <c r="I16" i="147" s="1"/>
  <c r="I20" i="147" s="1"/>
  <c r="I22" i="147" s="1"/>
  <c r="I24" i="147" s="1"/>
  <c r="I27" i="147" s="1"/>
  <c r="H10" i="147"/>
  <c r="H12" i="147" s="1"/>
  <c r="H14" i="147" s="1"/>
  <c r="H16" i="147" s="1"/>
  <c r="H20" i="147" s="1"/>
  <c r="H22" i="147" s="1"/>
  <c r="H24" i="147" s="1"/>
  <c r="H27" i="147" s="1"/>
  <c r="G10" i="147"/>
  <c r="G12" i="147" s="1"/>
  <c r="G14" i="147" s="1"/>
  <c r="G16" i="147" s="1"/>
  <c r="G20" i="147" s="1"/>
  <c r="G22" i="147" s="1"/>
  <c r="G24" i="147" s="1"/>
  <c r="G27" i="147" s="1"/>
  <c r="F10" i="147"/>
  <c r="F12" i="147" s="1"/>
  <c r="F14" i="147" s="1"/>
  <c r="F16" i="147" s="1"/>
  <c r="F20" i="147" s="1"/>
  <c r="F22" i="147" s="1"/>
  <c r="F24" i="147" s="1"/>
  <c r="F27" i="147" s="1"/>
  <c r="E10" i="147"/>
  <c r="E12" i="147" s="1"/>
  <c r="E14" i="147" s="1"/>
  <c r="E16" i="147" s="1"/>
  <c r="E20" i="147" s="1"/>
  <c r="E22" i="147" s="1"/>
  <c r="E24" i="147" s="1"/>
  <c r="E27" i="147" s="1"/>
  <c r="D10" i="147"/>
  <c r="D12" i="147" s="1"/>
  <c r="D14" i="147" s="1"/>
  <c r="D16" i="147" s="1"/>
  <c r="D20" i="147" s="1"/>
  <c r="D22" i="147" s="1"/>
  <c r="D24" i="147" s="1"/>
  <c r="D27" i="147" s="1"/>
  <c r="C10" i="147"/>
  <c r="C12" i="147" s="1"/>
  <c r="C14" i="147" s="1"/>
  <c r="C16" i="147" s="1"/>
  <c r="C20" i="147" s="1"/>
  <c r="C22" i="147" s="1"/>
  <c r="C24" i="147" s="1"/>
  <c r="C27" i="147" s="1"/>
  <c r="D9" i="146" l="1"/>
  <c r="D11" i="146" s="1"/>
  <c r="D14" i="146" s="1"/>
  <c r="C18" i="141" l="1"/>
  <c r="C20" i="141" s="1"/>
  <c r="C22" i="141" s="1"/>
  <c r="C24" i="141" s="1"/>
  <c r="C26" i="141" s="1"/>
  <c r="C28" i="141" s="1"/>
  <c r="C31" i="141" s="1"/>
  <c r="C36" i="141" s="1"/>
  <c r="C43" i="141" s="1"/>
  <c r="C45" i="141" s="1"/>
  <c r="C51" i="141" s="1"/>
  <c r="C53" i="141" s="1"/>
  <c r="C55" i="141" s="1"/>
  <c r="C57" i="141" s="1"/>
  <c r="C59" i="141" s="1"/>
  <c r="C62" i="141" s="1"/>
  <c r="C64" i="141" s="1"/>
  <c r="C66" i="141" s="1"/>
  <c r="C68" i="141" s="1"/>
  <c r="I12" i="141"/>
  <c r="I18" i="141" s="1"/>
  <c r="I20" i="141" s="1"/>
  <c r="I22" i="141" s="1"/>
  <c r="I24" i="141" s="1"/>
  <c r="I26" i="141" s="1"/>
  <c r="I28" i="141" s="1"/>
  <c r="I31" i="141" s="1"/>
  <c r="I36" i="141" s="1"/>
  <c r="I43" i="141" s="1"/>
  <c r="I45" i="141" s="1"/>
  <c r="I51" i="141" s="1"/>
  <c r="I53" i="141" s="1"/>
  <c r="I55" i="141" s="1"/>
  <c r="I57" i="141" s="1"/>
  <c r="I59" i="141" s="1"/>
  <c r="I62" i="141" s="1"/>
  <c r="I64" i="141" s="1"/>
  <c r="I66" i="141" s="1"/>
  <c r="I68" i="141" s="1"/>
  <c r="H18" i="141"/>
  <c r="H20" i="141" s="1"/>
  <c r="H22" i="141" s="1"/>
  <c r="H24" i="141" s="1"/>
  <c r="H26" i="141" s="1"/>
  <c r="H28" i="141" s="1"/>
  <c r="H31" i="141" s="1"/>
  <c r="H36" i="141" s="1"/>
  <c r="H43" i="141" s="1"/>
  <c r="H45" i="141" s="1"/>
  <c r="H51" i="141" s="1"/>
  <c r="H53" i="141" s="1"/>
  <c r="H55" i="141" s="1"/>
  <c r="H57" i="141" s="1"/>
  <c r="H59" i="141" s="1"/>
  <c r="H62" i="141" s="1"/>
  <c r="H64" i="141" s="1"/>
  <c r="H66" i="141" s="1"/>
  <c r="H68" i="141" s="1"/>
  <c r="G18" i="141"/>
  <c r="G20" i="141" s="1"/>
  <c r="G22" i="141" s="1"/>
  <c r="G24" i="141" s="1"/>
  <c r="G26" i="141" s="1"/>
  <c r="G28" i="141" s="1"/>
  <c r="G31" i="141" s="1"/>
  <c r="G36" i="141" s="1"/>
  <c r="G43" i="141" s="1"/>
  <c r="G45" i="141" s="1"/>
  <c r="G51" i="141" s="1"/>
  <c r="G53" i="141" s="1"/>
  <c r="G55" i="141" s="1"/>
  <c r="G57" i="141" s="1"/>
  <c r="G59" i="141" s="1"/>
  <c r="G62" i="141" s="1"/>
  <c r="G64" i="141" s="1"/>
  <c r="G66" i="141" s="1"/>
  <c r="G68" i="141" s="1"/>
  <c r="F18" i="141"/>
  <c r="F20" i="141" s="1"/>
  <c r="F22" i="141" s="1"/>
  <c r="F24" i="141" s="1"/>
  <c r="F26" i="141" s="1"/>
  <c r="F28" i="141" s="1"/>
  <c r="F31" i="141" s="1"/>
  <c r="F36" i="141" s="1"/>
  <c r="F43" i="141" s="1"/>
  <c r="F45" i="141" s="1"/>
  <c r="F51" i="141" s="1"/>
  <c r="F53" i="141" s="1"/>
  <c r="F55" i="141" s="1"/>
  <c r="F57" i="141" s="1"/>
  <c r="F59" i="141" s="1"/>
  <c r="F62" i="141" s="1"/>
  <c r="F64" i="141" s="1"/>
  <c r="F66" i="141" s="1"/>
  <c r="F68" i="141" s="1"/>
  <c r="E18" i="141"/>
  <c r="E20" i="141" s="1"/>
  <c r="E22" i="141" s="1"/>
  <c r="E24" i="141" s="1"/>
  <c r="E26" i="141" s="1"/>
  <c r="E28" i="141" s="1"/>
  <c r="E31" i="141" s="1"/>
  <c r="E36" i="141" s="1"/>
  <c r="E43" i="141" s="1"/>
  <c r="E45" i="141" s="1"/>
  <c r="E51" i="141" s="1"/>
  <c r="E53" i="141" s="1"/>
  <c r="E55" i="141" s="1"/>
  <c r="E57" i="141" s="1"/>
  <c r="E59" i="141" s="1"/>
  <c r="E62" i="141" s="1"/>
  <c r="E64" i="141" s="1"/>
  <c r="E66" i="141" s="1"/>
  <c r="E68" i="141" s="1"/>
  <c r="H71" i="141" l="1"/>
  <c r="H73" i="141" s="1"/>
  <c r="H75" i="141" s="1"/>
  <c r="H77" i="141" s="1"/>
  <c r="I71" i="141"/>
  <c r="I73" i="141" s="1"/>
  <c r="I75" i="141" s="1"/>
  <c r="I77" i="141" s="1"/>
  <c r="G71" i="141"/>
  <c r="G73" i="141" s="1"/>
  <c r="G75" i="141" s="1"/>
  <c r="G77" i="141" s="1"/>
  <c r="E71" i="141"/>
  <c r="E73" i="141" s="1"/>
  <c r="E75" i="141" s="1"/>
  <c r="E77" i="141" s="1"/>
  <c r="F71" i="141"/>
  <c r="F73" i="141" s="1"/>
  <c r="F75" i="141" s="1"/>
  <c r="F77" i="141" s="1"/>
  <c r="C71" i="141"/>
  <c r="C73" i="141" s="1"/>
  <c r="C75" i="141" s="1"/>
  <c r="C77" i="141" s="1"/>
  <c r="D45" i="141"/>
  <c r="E79" i="141" l="1"/>
  <c r="E84" i="141" s="1"/>
  <c r="D51" i="141"/>
  <c r="D53" i="141" s="1"/>
  <c r="D55" i="141" s="1"/>
  <c r="D57" i="141" s="1"/>
  <c r="D59" i="141" s="1"/>
  <c r="D62" i="141" s="1"/>
  <c r="D64" i="141" s="1"/>
  <c r="D66" i="141" s="1"/>
  <c r="D68" i="141" s="1"/>
  <c r="C84" i="141"/>
  <c r="C79" i="141"/>
  <c r="I79" i="141"/>
  <c r="I84" i="141" s="1"/>
  <c r="G84" i="141"/>
  <c r="G79" i="141"/>
  <c r="F79" i="141"/>
  <c r="F84" i="141" s="1"/>
  <c r="H84" i="141"/>
  <c r="H79" i="141"/>
  <c r="D71" i="141" l="1"/>
  <c r="D73" i="141" s="1"/>
  <c r="D75" i="141" s="1"/>
  <c r="D77" i="141" s="1"/>
  <c r="D79" i="141" l="1"/>
  <c r="D84" i="141" s="1"/>
  <c r="H17" i="112"/>
  <c r="H20" i="112" s="1"/>
  <c r="H22" i="112" s="1"/>
  <c r="H24" i="112" s="1"/>
  <c r="H29" i="112" s="1"/>
  <c r="H34" i="112" s="1"/>
  <c r="H43" i="112" s="1"/>
  <c r="H46" i="112" s="1"/>
  <c r="H51" i="112" s="1"/>
  <c r="I17" i="112"/>
  <c r="I20" i="112" s="1"/>
  <c r="I22" i="112" s="1"/>
  <c r="I24" i="112" s="1"/>
  <c r="I29" i="112" s="1"/>
  <c r="I34" i="112" s="1"/>
  <c r="I43" i="112" s="1"/>
  <c r="I46" i="112" s="1"/>
  <c r="I51" i="112" s="1"/>
  <c r="G17" i="112"/>
  <c r="G20" i="112" s="1"/>
  <c r="G22" i="112" s="1"/>
  <c r="G24" i="112" s="1"/>
  <c r="G29" i="112" s="1"/>
  <c r="G34" i="112" s="1"/>
  <c r="G43" i="112" s="1"/>
  <c r="G46" i="112" s="1"/>
  <c r="G51" i="112" s="1"/>
  <c r="R34" i="91" l="1"/>
  <c r="R38" i="91" s="1"/>
  <c r="R42" i="91" s="1"/>
  <c r="R48" i="91" s="1"/>
  <c r="R51" i="91" s="1"/>
  <c r="R53" i="91" s="1"/>
  <c r="R64" i="91" s="1"/>
  <c r="R74" i="91" s="1"/>
  <c r="R81" i="91" s="1"/>
  <c r="R83" i="91" s="1"/>
  <c r="R86" i="91" s="1"/>
  <c r="R88" i="91" s="1"/>
  <c r="R91" i="91" s="1"/>
  <c r="R96" i="91" s="1"/>
  <c r="R98" i="91" s="1"/>
  <c r="R100" i="91" s="1"/>
  <c r="R102" i="91" s="1"/>
  <c r="R104" i="91" s="1"/>
  <c r="R107" i="91" s="1"/>
  <c r="Q34" i="91"/>
  <c r="Q38" i="91" s="1"/>
  <c r="Q42" i="91" s="1"/>
  <c r="Q48" i="91" s="1"/>
  <c r="Q51" i="91" s="1"/>
  <c r="Q53" i="91" s="1"/>
  <c r="Q64" i="91" s="1"/>
  <c r="Q74" i="91" s="1"/>
  <c r="Q81" i="91" s="1"/>
  <c r="Q83" i="91" s="1"/>
  <c r="Q86" i="91" s="1"/>
  <c r="Q88" i="91" s="1"/>
  <c r="Q91" i="91" s="1"/>
  <c r="Q96" i="91" s="1"/>
  <c r="Q98" i="91" s="1"/>
  <c r="Q100" i="91" s="1"/>
  <c r="Q102" i="91" s="1"/>
  <c r="Q104" i="91" s="1"/>
  <c r="Q107" i="91" s="1"/>
  <c r="D34" i="80" l="1"/>
  <c r="G41" i="145" l="1"/>
  <c r="F41" i="145"/>
  <c r="E41" i="145"/>
  <c r="D41" i="145"/>
  <c r="C41" i="145"/>
  <c r="G15" i="145"/>
  <c r="G17" i="145" s="1"/>
  <c r="G21" i="145" s="1"/>
  <c r="G30" i="145" s="1"/>
  <c r="G35" i="145" s="1"/>
  <c r="G37" i="145" s="1"/>
  <c r="F15" i="145"/>
  <c r="F17" i="145" s="1"/>
  <c r="F21" i="145" s="1"/>
  <c r="F30" i="145" s="1"/>
  <c r="F35" i="145" s="1"/>
  <c r="F37" i="145" s="1"/>
  <c r="E15" i="145"/>
  <c r="E17" i="145" s="1"/>
  <c r="E21" i="145" s="1"/>
  <c r="E30" i="145" s="1"/>
  <c r="E35" i="145" s="1"/>
  <c r="E37" i="145" s="1"/>
  <c r="D15" i="145"/>
  <c r="D17" i="145" s="1"/>
  <c r="D21" i="145" s="1"/>
  <c r="D30" i="145" s="1"/>
  <c r="D35" i="145" s="1"/>
  <c r="D37" i="145" s="1"/>
  <c r="C15" i="145"/>
  <c r="C17" i="145" s="1"/>
  <c r="C21" i="145" s="1"/>
  <c r="C30" i="145" s="1"/>
  <c r="C35" i="145" s="1"/>
  <c r="C37" i="145" s="1"/>
  <c r="H36" i="134" l="1"/>
  <c r="G36" i="134"/>
  <c r="F36" i="134"/>
  <c r="E36" i="134"/>
  <c r="D36" i="134"/>
  <c r="C36" i="134"/>
  <c r="H18" i="134"/>
  <c r="H23" i="134" s="1"/>
  <c r="H30" i="134" s="1"/>
  <c r="H32" i="134" s="1"/>
  <c r="G18" i="134"/>
  <c r="G23" i="134" s="1"/>
  <c r="G30" i="134" s="1"/>
  <c r="G32" i="134" s="1"/>
  <c r="F18" i="134"/>
  <c r="F23" i="134" s="1"/>
  <c r="F30" i="134" s="1"/>
  <c r="F32" i="134" s="1"/>
  <c r="E18" i="134"/>
  <c r="E23" i="134" s="1"/>
  <c r="E30" i="134" s="1"/>
  <c r="E32" i="134" s="1"/>
  <c r="D18" i="134"/>
  <c r="D23" i="134" s="1"/>
  <c r="D30" i="134" s="1"/>
  <c r="D32" i="134" s="1"/>
  <c r="C18" i="134"/>
  <c r="C23" i="134" s="1"/>
  <c r="C30" i="134" s="1"/>
  <c r="C32" i="134" s="1"/>
  <c r="F29" i="142" l="1"/>
  <c r="E29" i="142"/>
  <c r="D29" i="142"/>
  <c r="C29" i="142"/>
  <c r="F13" i="142"/>
  <c r="F15" i="142" s="1"/>
  <c r="F19" i="142" s="1"/>
  <c r="F25" i="142" s="1"/>
  <c r="E13" i="142"/>
  <c r="E15" i="142" s="1"/>
  <c r="E19" i="142" s="1"/>
  <c r="E25" i="142" s="1"/>
  <c r="D13" i="142"/>
  <c r="D15" i="142" s="1"/>
  <c r="D19" i="142" s="1"/>
  <c r="D25" i="142" s="1"/>
  <c r="C13" i="142"/>
  <c r="C15" i="142" s="1"/>
  <c r="C19" i="142" s="1"/>
  <c r="C25" i="142" s="1"/>
  <c r="Q14" i="129" l="1"/>
  <c r="P14" i="129"/>
  <c r="O14" i="129"/>
  <c r="N14" i="129"/>
  <c r="M14" i="129"/>
  <c r="L14" i="129"/>
  <c r="K14" i="129"/>
  <c r="J14" i="129"/>
  <c r="I14" i="129"/>
  <c r="H14" i="129"/>
  <c r="G14" i="129"/>
  <c r="F14" i="129"/>
  <c r="E14" i="129"/>
  <c r="D14" i="129"/>
  <c r="C14" i="129"/>
  <c r="M16" i="115" l="1"/>
  <c r="M21" i="115" s="1"/>
  <c r="M23" i="115" s="1"/>
  <c r="M25" i="115" s="1"/>
  <c r="M27" i="115" s="1"/>
  <c r="M29" i="115" s="1"/>
  <c r="M31" i="115" s="1"/>
  <c r="M33" i="115" s="1"/>
  <c r="M35" i="115" s="1"/>
  <c r="M37" i="115" s="1"/>
  <c r="M39" i="115" s="1"/>
  <c r="M41" i="115" s="1"/>
  <c r="M43" i="115" s="1"/>
  <c r="M45" i="115" s="1"/>
  <c r="M47" i="115" s="1"/>
  <c r="M49" i="115" s="1"/>
  <c r="L16" i="115"/>
  <c r="L21" i="115" s="1"/>
  <c r="L23" i="115" s="1"/>
  <c r="L25" i="115" s="1"/>
  <c r="L27" i="115" s="1"/>
  <c r="L29" i="115" s="1"/>
  <c r="L31" i="115" s="1"/>
  <c r="L33" i="115" s="1"/>
  <c r="L35" i="115" s="1"/>
  <c r="L37" i="115" s="1"/>
  <c r="L39" i="115" s="1"/>
  <c r="L41" i="115" s="1"/>
  <c r="L43" i="115" s="1"/>
  <c r="L45" i="115" s="1"/>
  <c r="L47" i="115" s="1"/>
  <c r="L49" i="115" s="1"/>
  <c r="Q16" i="129" l="1"/>
  <c r="Q18" i="129" s="1"/>
  <c r="Q20" i="129" s="1"/>
  <c r="Q23" i="129" s="1"/>
  <c r="Q28" i="129" s="1"/>
  <c r="Q32" i="129" s="1"/>
  <c r="P16" i="129"/>
  <c r="P18" i="129" s="1"/>
  <c r="P20" i="129" s="1"/>
  <c r="P23" i="129" s="1"/>
  <c r="P28" i="129" s="1"/>
  <c r="P32" i="129" s="1"/>
  <c r="O16" i="129"/>
  <c r="O18" i="129" s="1"/>
  <c r="O20" i="129" s="1"/>
  <c r="O23" i="129" s="1"/>
  <c r="O28" i="129" s="1"/>
  <c r="O32" i="129" s="1"/>
  <c r="N16" i="129"/>
  <c r="N18" i="129" s="1"/>
  <c r="N20" i="129" s="1"/>
  <c r="N23" i="129" s="1"/>
  <c r="N28" i="129" s="1"/>
  <c r="N32" i="129" s="1"/>
  <c r="M16" i="129"/>
  <c r="M18" i="129" s="1"/>
  <c r="M20" i="129" s="1"/>
  <c r="M23" i="129" s="1"/>
  <c r="M28" i="129" s="1"/>
  <c r="M32" i="129" s="1"/>
  <c r="L16" i="129"/>
  <c r="L18" i="129" s="1"/>
  <c r="L20" i="129" s="1"/>
  <c r="L23" i="129" s="1"/>
  <c r="L28" i="129" s="1"/>
  <c r="L32" i="129" s="1"/>
  <c r="K16" i="129"/>
  <c r="K18" i="129" s="1"/>
  <c r="K20" i="129" s="1"/>
  <c r="K23" i="129" s="1"/>
  <c r="K28" i="129" s="1"/>
  <c r="K32" i="129" s="1"/>
  <c r="J16" i="129"/>
  <c r="J18" i="129" s="1"/>
  <c r="J20" i="129" s="1"/>
  <c r="J23" i="129" s="1"/>
  <c r="J28" i="129" s="1"/>
  <c r="J32" i="129" s="1"/>
  <c r="I16" i="129"/>
  <c r="I18" i="129" s="1"/>
  <c r="I20" i="129" s="1"/>
  <c r="I23" i="129" s="1"/>
  <c r="I28" i="129" s="1"/>
  <c r="I32" i="129" s="1"/>
  <c r="H16" i="129"/>
  <c r="H18" i="129" s="1"/>
  <c r="H20" i="129" s="1"/>
  <c r="H23" i="129" s="1"/>
  <c r="H28" i="129" s="1"/>
  <c r="H32" i="129" s="1"/>
  <c r="G16" i="129"/>
  <c r="G18" i="129" s="1"/>
  <c r="G20" i="129" s="1"/>
  <c r="G23" i="129" s="1"/>
  <c r="G28" i="129" s="1"/>
  <c r="G32" i="129" s="1"/>
  <c r="F16" i="129"/>
  <c r="F18" i="129" s="1"/>
  <c r="F20" i="129" s="1"/>
  <c r="F23" i="129" s="1"/>
  <c r="F28" i="129" s="1"/>
  <c r="F32" i="129" s="1"/>
  <c r="E16" i="129"/>
  <c r="E18" i="129" s="1"/>
  <c r="E20" i="129" s="1"/>
  <c r="E23" i="129" s="1"/>
  <c r="E28" i="129" s="1"/>
  <c r="E32" i="129" s="1"/>
  <c r="D16" i="129"/>
  <c r="D18" i="129" s="1"/>
  <c r="D20" i="129" s="1"/>
  <c r="D23" i="129" s="1"/>
  <c r="D28" i="129" s="1"/>
  <c r="D32" i="129" s="1"/>
  <c r="C16" i="129"/>
  <c r="C18" i="129" s="1"/>
  <c r="C20" i="129" s="1"/>
  <c r="C23" i="129" s="1"/>
  <c r="C28" i="129" s="1"/>
  <c r="C32" i="129" s="1"/>
  <c r="H27" i="127" l="1"/>
  <c r="H42" i="127" s="1"/>
  <c r="H44" i="127" s="1"/>
  <c r="H48" i="127" s="1"/>
  <c r="H51" i="127" s="1"/>
  <c r="P27" i="127"/>
  <c r="P42" i="127" s="1"/>
  <c r="P44" i="127" s="1"/>
  <c r="P48" i="127" s="1"/>
  <c r="P51" i="127" s="1"/>
  <c r="O27" i="127"/>
  <c r="O42" i="127" s="1"/>
  <c r="O44" i="127" s="1"/>
  <c r="O48" i="127" s="1"/>
  <c r="O51" i="127" s="1"/>
  <c r="N27" i="127"/>
  <c r="N42" i="127" s="1"/>
  <c r="N44" i="127" s="1"/>
  <c r="N48" i="127" s="1"/>
  <c r="N51" i="127" s="1"/>
  <c r="M27" i="127"/>
  <c r="M42" i="127" s="1"/>
  <c r="M44" i="127" s="1"/>
  <c r="M48" i="127" s="1"/>
  <c r="M51" i="127" s="1"/>
  <c r="L27" i="127"/>
  <c r="L42" i="127" s="1"/>
  <c r="L44" i="127" s="1"/>
  <c r="L48" i="127" s="1"/>
  <c r="L51" i="127" s="1"/>
  <c r="K27" i="127"/>
  <c r="K42" i="127" s="1"/>
  <c r="K44" i="127" s="1"/>
  <c r="K48" i="127" s="1"/>
  <c r="K51" i="127" s="1"/>
  <c r="J27" i="127"/>
  <c r="J42" i="127" s="1"/>
  <c r="J44" i="127" s="1"/>
  <c r="J48" i="127" s="1"/>
  <c r="J51" i="127" s="1"/>
  <c r="I27" i="127"/>
  <c r="I42" i="127" s="1"/>
  <c r="I44" i="127" s="1"/>
  <c r="I48" i="127" s="1"/>
  <c r="I51" i="127" s="1"/>
  <c r="G27" i="127"/>
  <c r="G42" i="127" s="1"/>
  <c r="G44" i="127" s="1"/>
  <c r="G48" i="127" s="1"/>
  <c r="G51" i="127" s="1"/>
  <c r="F27" i="127"/>
  <c r="F42" i="127" s="1"/>
  <c r="F44" i="127" s="1"/>
  <c r="F48" i="127" s="1"/>
  <c r="F51" i="127" s="1"/>
  <c r="E27" i="127"/>
  <c r="E42" i="127" s="1"/>
  <c r="E44" i="127" s="1"/>
  <c r="E48" i="127" s="1"/>
  <c r="E51" i="127" s="1"/>
  <c r="D27" i="127"/>
  <c r="D42" i="127" s="1"/>
  <c r="D44" i="127" s="1"/>
  <c r="D48" i="127" s="1"/>
  <c r="D51" i="127" s="1"/>
  <c r="D57" i="127" s="1"/>
  <c r="D60" i="127" s="1"/>
  <c r="C27" i="127"/>
  <c r="C42" i="127" s="1"/>
  <c r="C44" i="127" s="1"/>
  <c r="C48" i="127" s="1"/>
  <c r="C51" i="127" s="1"/>
  <c r="E14" i="132"/>
  <c r="E26" i="132" s="1"/>
  <c r="E28" i="132" s="1"/>
  <c r="E30" i="132" s="1"/>
  <c r="E32" i="132" s="1"/>
  <c r="E34" i="132" s="1"/>
  <c r="E36" i="132" s="1"/>
  <c r="D14" i="132"/>
  <c r="D26" i="132" s="1"/>
  <c r="D28" i="132" s="1"/>
  <c r="D30" i="132" s="1"/>
  <c r="D32" i="132" s="1"/>
  <c r="D34" i="132" s="1"/>
  <c r="D36" i="132" s="1"/>
  <c r="C14" i="132"/>
  <c r="C26" i="132" s="1"/>
  <c r="C28" i="132" s="1"/>
  <c r="C30" i="132" s="1"/>
  <c r="C32" i="132" s="1"/>
  <c r="C34" i="132" s="1"/>
  <c r="C36" i="132" s="1"/>
  <c r="F15" i="124"/>
  <c r="F29" i="124"/>
  <c r="F33" i="124" s="1"/>
  <c r="F36" i="124" s="1"/>
  <c r="F38" i="124" s="1"/>
  <c r="F41" i="124" s="1"/>
  <c r="F43" i="124" s="1"/>
  <c r="E15" i="124"/>
  <c r="E29" i="124" s="1"/>
  <c r="E33" i="124" s="1"/>
  <c r="E36" i="124" s="1"/>
  <c r="E38" i="124" s="1"/>
  <c r="E41" i="124" s="1"/>
  <c r="E43" i="124" s="1"/>
  <c r="E45" i="124" s="1"/>
  <c r="D15" i="124"/>
  <c r="D29" i="124" s="1"/>
  <c r="D33" i="124" s="1"/>
  <c r="D36" i="124" s="1"/>
  <c r="D38" i="124" s="1"/>
  <c r="D41" i="124" s="1"/>
  <c r="D43" i="124" s="1"/>
  <c r="D45" i="124" s="1"/>
  <c r="C15" i="124"/>
  <c r="C29" i="124" s="1"/>
  <c r="C33" i="124" s="1"/>
  <c r="C36" i="124" s="1"/>
  <c r="C38" i="124" s="1"/>
  <c r="C41" i="124" s="1"/>
  <c r="C43" i="124" s="1"/>
  <c r="C45" i="124" s="1"/>
  <c r="C11" i="21"/>
  <c r="C13" i="21" s="1"/>
  <c r="C15" i="21" s="1"/>
  <c r="C17" i="21" s="1"/>
  <c r="C22" i="21" s="1"/>
  <c r="C24" i="21" s="1"/>
  <c r="C27" i="21" s="1"/>
  <c r="C29" i="21" s="1"/>
  <c r="C31" i="21" s="1"/>
  <c r="C35" i="21" s="1"/>
  <c r="C37" i="21" s="1"/>
  <c r="C39" i="21" s="1"/>
  <c r="C41" i="21" s="1"/>
  <c r="C43" i="21" s="1"/>
  <c r="C45" i="21" s="1"/>
  <c r="C48" i="21" s="1"/>
  <c r="C50" i="21" s="1"/>
  <c r="C52" i="21" s="1"/>
  <c r="C54" i="21" s="1"/>
  <c r="C56" i="21" s="1"/>
  <c r="C58" i="21" s="1"/>
  <c r="C60" i="21" s="1"/>
  <c r="C62" i="21" s="1"/>
  <c r="C64" i="21" s="1"/>
  <c r="C66" i="21" s="1"/>
  <c r="C68" i="21" s="1"/>
  <c r="C70" i="21" s="1"/>
  <c r="C72" i="21" s="1"/>
  <c r="C74" i="21" s="1"/>
  <c r="C76" i="21" s="1"/>
  <c r="C78" i="21" s="1"/>
  <c r="C80" i="21" s="1"/>
  <c r="C82" i="21" s="1"/>
  <c r="C84" i="21" s="1"/>
  <c r="C86" i="21" s="1"/>
  <c r="C92" i="21" s="1"/>
  <c r="C97" i="21" s="1"/>
  <c r="C101" i="21" s="1"/>
  <c r="C103" i="21" s="1"/>
  <c r="C105" i="21" s="1"/>
  <c r="C108" i="21" s="1"/>
  <c r="C110" i="21" s="1"/>
  <c r="C112" i="21" s="1"/>
  <c r="C114" i="21" s="1"/>
  <c r="C116" i="21" s="1"/>
  <c r="C123" i="21" s="1"/>
  <c r="C129" i="21" s="1"/>
  <c r="C135" i="21" s="1"/>
  <c r="C143" i="21" s="1"/>
  <c r="C147" i="21" s="1"/>
  <c r="C149" i="21" s="1"/>
  <c r="C151" i="21" s="1"/>
  <c r="H56" i="26"/>
  <c r="H64" i="26" s="1"/>
  <c r="H67" i="26" s="1"/>
  <c r="H75" i="26" s="1"/>
  <c r="H86" i="26" s="1"/>
  <c r="H88" i="26" s="1"/>
  <c r="H90" i="26" s="1"/>
  <c r="H97" i="26" s="1"/>
  <c r="H102" i="26" s="1"/>
  <c r="H108" i="26" s="1"/>
  <c r="H112" i="26" s="1"/>
  <c r="H116" i="26" s="1"/>
  <c r="H123" i="26" s="1"/>
  <c r="H132" i="26" s="1"/>
  <c r="H134" i="26" s="1"/>
  <c r="H146" i="26" s="1"/>
  <c r="H150" i="26" s="1"/>
  <c r="H158" i="26" s="1"/>
  <c r="H176" i="26" s="1"/>
  <c r="H186" i="26" s="1"/>
  <c r="H192" i="26" s="1"/>
  <c r="G26" i="26"/>
  <c r="G56" i="26" s="1"/>
  <c r="G64" i="26" s="1"/>
  <c r="G67" i="26" s="1"/>
  <c r="G75" i="26" s="1"/>
  <c r="G86" i="26" s="1"/>
  <c r="G88" i="26" s="1"/>
  <c r="G90" i="26" s="1"/>
  <c r="G97" i="26" s="1"/>
  <c r="G102" i="26" s="1"/>
  <c r="G108" i="26" s="1"/>
  <c r="G112" i="26" s="1"/>
  <c r="G116" i="26" s="1"/>
  <c r="G123" i="26" s="1"/>
  <c r="G132" i="26" s="1"/>
  <c r="G134" i="26" s="1"/>
  <c r="G146" i="26" s="1"/>
  <c r="G150" i="26" s="1"/>
  <c r="G158" i="26" s="1"/>
  <c r="G176" i="26" s="1"/>
  <c r="G186" i="26" s="1"/>
  <c r="G192" i="26" s="1"/>
  <c r="F26" i="26"/>
  <c r="F56" i="26"/>
  <c r="F64" i="26" s="1"/>
  <c r="F67" i="26" s="1"/>
  <c r="F75" i="26" s="1"/>
  <c r="F86" i="26" s="1"/>
  <c r="F88" i="26" s="1"/>
  <c r="F90" i="26" s="1"/>
  <c r="F97" i="26" s="1"/>
  <c r="F102" i="26" s="1"/>
  <c r="F108" i="26" s="1"/>
  <c r="F112" i="26" s="1"/>
  <c r="F116" i="26" s="1"/>
  <c r="F123" i="26" s="1"/>
  <c r="F132" i="26" s="1"/>
  <c r="F134" i="26" s="1"/>
  <c r="F146" i="26" s="1"/>
  <c r="F150" i="26" s="1"/>
  <c r="F158" i="26" s="1"/>
  <c r="F176" i="26" s="1"/>
  <c r="F186" i="26" s="1"/>
  <c r="F192" i="26" s="1"/>
  <c r="E26" i="26"/>
  <c r="E56" i="26"/>
  <c r="E64" i="26" s="1"/>
  <c r="E67" i="26" s="1"/>
  <c r="E75" i="26" s="1"/>
  <c r="E86" i="26" s="1"/>
  <c r="E88" i="26" s="1"/>
  <c r="E90" i="26" s="1"/>
  <c r="E97" i="26" s="1"/>
  <c r="E102" i="26" s="1"/>
  <c r="E108" i="26" s="1"/>
  <c r="E112" i="26" s="1"/>
  <c r="E116" i="26" s="1"/>
  <c r="E123" i="26" s="1"/>
  <c r="E132" i="26" s="1"/>
  <c r="E134" i="26" s="1"/>
  <c r="E146" i="26" s="1"/>
  <c r="E150" i="26" s="1"/>
  <c r="E158" i="26" s="1"/>
  <c r="E176" i="26" s="1"/>
  <c r="E186" i="26" s="1"/>
  <c r="E192" i="26" s="1"/>
  <c r="D26" i="26"/>
  <c r="D56" i="26" s="1"/>
  <c r="D64" i="26" s="1"/>
  <c r="D67" i="26" s="1"/>
  <c r="D75" i="26" s="1"/>
  <c r="D86" i="26" s="1"/>
  <c r="D88" i="26" s="1"/>
  <c r="C26" i="26"/>
  <c r="C56" i="26" s="1"/>
  <c r="C64" i="26" s="1"/>
  <c r="C67" i="26" s="1"/>
  <c r="C75" i="26" s="1"/>
  <c r="C86" i="26" s="1"/>
  <c r="C88" i="26" s="1"/>
  <c r="C90" i="26" s="1"/>
  <c r="C97" i="26" s="1"/>
  <c r="C102" i="26" s="1"/>
  <c r="C108" i="26" s="1"/>
  <c r="C112" i="26" s="1"/>
  <c r="C116" i="26" s="1"/>
  <c r="C123" i="26" s="1"/>
  <c r="C132" i="26" s="1"/>
  <c r="C134" i="26" s="1"/>
  <c r="C146" i="26" s="1"/>
  <c r="C150" i="26" s="1"/>
  <c r="C158" i="26" s="1"/>
  <c r="C176" i="26" s="1"/>
  <c r="C186" i="26" s="1"/>
  <c r="C192" i="26" s="1"/>
  <c r="C9" i="15"/>
  <c r="C13" i="15" s="1"/>
  <c r="C15" i="15" s="1"/>
  <c r="C17" i="15" s="1"/>
  <c r="C19" i="15" s="1"/>
  <c r="C24" i="15" s="1"/>
  <c r="C27" i="15" s="1"/>
  <c r="C29" i="15" s="1"/>
  <c r="C32" i="15" s="1"/>
  <c r="I13" i="15"/>
  <c r="I15" i="15" s="1"/>
  <c r="I17" i="15" s="1"/>
  <c r="I19" i="15" s="1"/>
  <c r="I24" i="15" s="1"/>
  <c r="I27" i="15" s="1"/>
  <c r="I29" i="15" s="1"/>
  <c r="I32" i="15" s="1"/>
  <c r="H13" i="15"/>
  <c r="H15" i="15" s="1"/>
  <c r="H17" i="15" s="1"/>
  <c r="H19" i="15" s="1"/>
  <c r="H24" i="15" s="1"/>
  <c r="H27" i="15" s="1"/>
  <c r="H29" i="15" s="1"/>
  <c r="H32" i="15" s="1"/>
  <c r="G13" i="15"/>
  <c r="G15" i="15"/>
  <c r="G17" i="15" s="1"/>
  <c r="G19" i="15" s="1"/>
  <c r="G24" i="15" s="1"/>
  <c r="G27" i="15" s="1"/>
  <c r="G29" i="15" s="1"/>
  <c r="G32" i="15" s="1"/>
  <c r="F9" i="15"/>
  <c r="F13" i="15" s="1"/>
  <c r="F15" i="15" s="1"/>
  <c r="F17" i="15" s="1"/>
  <c r="F19" i="15" s="1"/>
  <c r="F24" i="15" s="1"/>
  <c r="F27" i="15" s="1"/>
  <c r="F29" i="15" s="1"/>
  <c r="F32" i="15" s="1"/>
  <c r="E13" i="15"/>
  <c r="E15" i="15" s="1"/>
  <c r="E17" i="15" s="1"/>
  <c r="E19" i="15" s="1"/>
  <c r="E24" i="15" s="1"/>
  <c r="E27" i="15" s="1"/>
  <c r="E29" i="15" s="1"/>
  <c r="E32" i="15" s="1"/>
  <c r="D9" i="15"/>
  <c r="D13" i="15"/>
  <c r="D15" i="15"/>
  <c r="D17" i="15" s="1"/>
  <c r="D19" i="15" s="1"/>
  <c r="D24" i="15" s="1"/>
  <c r="D27" i="15" s="1"/>
  <c r="D29" i="15" s="1"/>
  <c r="D32" i="15" s="1"/>
  <c r="L21" i="32"/>
  <c r="L23" i="32" s="1"/>
  <c r="L25" i="32" s="1"/>
  <c r="L27" i="32" s="1"/>
  <c r="L29" i="32" s="1"/>
  <c r="L31" i="32" s="1"/>
  <c r="L33" i="32" s="1"/>
  <c r="L35" i="32" s="1"/>
  <c r="L37" i="32" s="1"/>
  <c r="L39" i="32" s="1"/>
  <c r="L49" i="32" s="1"/>
  <c r="L73" i="32" s="1"/>
  <c r="L89" i="32" s="1"/>
  <c r="L103" i="32" s="1"/>
  <c r="L106" i="32" s="1"/>
  <c r="L111" i="32" s="1"/>
  <c r="L114" i="32" s="1"/>
  <c r="L116" i="32" s="1"/>
  <c r="L118" i="32" s="1"/>
  <c r="L120" i="32" s="1"/>
  <c r="L122" i="32" s="1"/>
  <c r="L124" i="32" s="1"/>
  <c r="L126" i="32" s="1"/>
  <c r="L128" i="32" s="1"/>
  <c r="K73" i="32"/>
  <c r="K89" i="32" s="1"/>
  <c r="K103" i="32" s="1"/>
  <c r="K106" i="32" s="1"/>
  <c r="K111" i="32" s="1"/>
  <c r="K114" i="32" s="1"/>
  <c r="K116" i="32" s="1"/>
  <c r="K118" i="32" s="1"/>
  <c r="K120" i="32" s="1"/>
  <c r="K122" i="32" s="1"/>
  <c r="K124" i="32" s="1"/>
  <c r="K126" i="32" s="1"/>
  <c r="K128" i="32" s="1"/>
  <c r="J73" i="32"/>
  <c r="J89" i="32" s="1"/>
  <c r="J103" i="32" s="1"/>
  <c r="J106" i="32" s="1"/>
  <c r="J111" i="32" s="1"/>
  <c r="J114" i="32" s="1"/>
  <c r="J116" i="32" s="1"/>
  <c r="J118" i="32" s="1"/>
  <c r="J120" i="32" s="1"/>
  <c r="J122" i="32" s="1"/>
  <c r="J124" i="32" s="1"/>
  <c r="J126" i="32" s="1"/>
  <c r="J128" i="32" s="1"/>
  <c r="I49" i="32"/>
  <c r="I73" i="32" s="1"/>
  <c r="I89" i="32" s="1"/>
  <c r="I103" i="32" s="1"/>
  <c r="I106" i="32" s="1"/>
  <c r="I111" i="32" s="1"/>
  <c r="I114" i="32" s="1"/>
  <c r="I116" i="32" s="1"/>
  <c r="I118" i="32" s="1"/>
  <c r="I120" i="32" s="1"/>
  <c r="I122" i="32" s="1"/>
  <c r="I124" i="32" s="1"/>
  <c r="I126" i="32" s="1"/>
  <c r="I128" i="32" s="1"/>
  <c r="H49" i="32"/>
  <c r="H73" i="32" s="1"/>
  <c r="H89" i="32" s="1"/>
  <c r="H103" i="32" s="1"/>
  <c r="H106" i="32" s="1"/>
  <c r="H111" i="32" s="1"/>
  <c r="H114" i="32" s="1"/>
  <c r="H116" i="32" s="1"/>
  <c r="H118" i="32" s="1"/>
  <c r="H120" i="32" s="1"/>
  <c r="H122" i="32" s="1"/>
  <c r="H124" i="32" s="1"/>
  <c r="H126" i="32" s="1"/>
  <c r="H128" i="32" s="1"/>
  <c r="G49" i="32"/>
  <c r="G73" i="32" s="1"/>
  <c r="G89" i="32" s="1"/>
  <c r="G103" i="32" s="1"/>
  <c r="G106" i="32" s="1"/>
  <c r="G111" i="32" s="1"/>
  <c r="G114" i="32" s="1"/>
  <c r="G116" i="32" s="1"/>
  <c r="G118" i="32" s="1"/>
  <c r="G120" i="32" s="1"/>
  <c r="G122" i="32" s="1"/>
  <c r="G124" i="32" s="1"/>
  <c r="G126" i="32" s="1"/>
  <c r="G128" i="32" s="1"/>
  <c r="F39" i="32"/>
  <c r="F49" i="32" s="1"/>
  <c r="F73" i="32" s="1"/>
  <c r="F89" i="32"/>
  <c r="F103" i="32" s="1"/>
  <c r="F106" i="32" s="1"/>
  <c r="F111" i="32" s="1"/>
  <c r="F114" i="32" s="1"/>
  <c r="F116" i="32" s="1"/>
  <c r="F118" i="32" s="1"/>
  <c r="F120" i="32" s="1"/>
  <c r="F122" i="32" s="1"/>
  <c r="F124" i="32" s="1"/>
  <c r="F126" i="32" s="1"/>
  <c r="F128" i="32" s="1"/>
  <c r="E19" i="32"/>
  <c r="E21" i="32" s="1"/>
  <c r="E23" i="32" s="1"/>
  <c r="E25" i="32" s="1"/>
  <c r="E27" i="32" s="1"/>
  <c r="E29" i="32" s="1"/>
  <c r="E31" i="32" s="1"/>
  <c r="E33" i="32" s="1"/>
  <c r="E35" i="32" s="1"/>
  <c r="E37" i="32" s="1"/>
  <c r="E39" i="32" s="1"/>
  <c r="E49" i="32" s="1"/>
  <c r="E73" i="32" s="1"/>
  <c r="E89" i="32" s="1"/>
  <c r="E103" i="32" s="1"/>
  <c r="E106" i="32" s="1"/>
  <c r="E111" i="32" s="1"/>
  <c r="E114" i="32" s="1"/>
  <c r="E116" i="32" s="1"/>
  <c r="E118" i="32" s="1"/>
  <c r="E120" i="32" s="1"/>
  <c r="E122" i="32" s="1"/>
  <c r="E124" i="32" s="1"/>
  <c r="E126" i="32" s="1"/>
  <c r="E128" i="32" s="1"/>
  <c r="D19" i="32"/>
  <c r="D21" i="32" s="1"/>
  <c r="D23" i="32" s="1"/>
  <c r="D25" i="32" s="1"/>
  <c r="D27" i="32" s="1"/>
  <c r="D29" i="32" s="1"/>
  <c r="D31" i="32" s="1"/>
  <c r="D33" i="32" s="1"/>
  <c r="D35" i="32" s="1"/>
  <c r="D37" i="32" s="1"/>
  <c r="D39" i="32" s="1"/>
  <c r="D49" i="32" s="1"/>
  <c r="D73" i="32" s="1"/>
  <c r="D89" i="32" s="1"/>
  <c r="D103" i="32" s="1"/>
  <c r="D106" i="32" s="1"/>
  <c r="D111" i="32" s="1"/>
  <c r="D114" i="32" s="1"/>
  <c r="D116" i="32" s="1"/>
  <c r="D118" i="32" s="1"/>
  <c r="D120" i="32" s="1"/>
  <c r="D122" i="32" s="1"/>
  <c r="D124" i="32" s="1"/>
  <c r="D126" i="32" s="1"/>
  <c r="D128" i="32" s="1"/>
  <c r="C19" i="32"/>
  <c r="C21" i="32" s="1"/>
  <c r="C23" i="32" s="1"/>
  <c r="C25" i="32" s="1"/>
  <c r="C27" i="32" s="1"/>
  <c r="C29" i="32" s="1"/>
  <c r="C31" i="32" s="1"/>
  <c r="C33" i="32" s="1"/>
  <c r="C35" i="32" s="1"/>
  <c r="C37" i="32" s="1"/>
  <c r="C39" i="32" s="1"/>
  <c r="C49" i="32" s="1"/>
  <c r="C73" i="32" s="1"/>
  <c r="C89" i="32" s="1"/>
  <c r="C103" i="32" s="1"/>
  <c r="C106" i="32" s="1"/>
  <c r="C111" i="32" s="1"/>
  <c r="C114" i="32" s="1"/>
  <c r="C116" i="32" s="1"/>
  <c r="C118" i="32" s="1"/>
  <c r="C120" i="32" s="1"/>
  <c r="C122" i="32" s="1"/>
  <c r="C124" i="32" s="1"/>
  <c r="C126" i="32" s="1"/>
  <c r="C128" i="32" s="1"/>
  <c r="C11" i="34"/>
  <c r="C13" i="34" s="1"/>
  <c r="C15" i="34" s="1"/>
  <c r="C17" i="34" s="1"/>
  <c r="C19" i="34" s="1"/>
  <c r="C21" i="34" s="1"/>
  <c r="C23" i="34" s="1"/>
  <c r="C25" i="34" s="1"/>
  <c r="C27" i="34" s="1"/>
  <c r="C30" i="34" s="1"/>
  <c r="C12" i="121"/>
  <c r="C16" i="121" s="1"/>
  <c r="P14" i="100"/>
  <c r="P16" i="100" s="1"/>
  <c r="P18" i="100" s="1"/>
  <c r="P20" i="100" s="1"/>
  <c r="P22" i="100" s="1"/>
  <c r="P24" i="100" s="1"/>
  <c r="P26" i="100" s="1"/>
  <c r="P28" i="100" s="1"/>
  <c r="P30" i="100" s="1"/>
  <c r="P34" i="100" s="1"/>
  <c r="O16" i="100"/>
  <c r="O18" i="100" s="1"/>
  <c r="O20" i="100" s="1"/>
  <c r="O22" i="100" s="1"/>
  <c r="O24" i="100" s="1"/>
  <c r="O26" i="100" s="1"/>
  <c r="O28" i="100" s="1"/>
  <c r="O30" i="100" s="1"/>
  <c r="O34" i="100" s="1"/>
  <c r="N16" i="100"/>
  <c r="N18" i="100"/>
  <c r="N20" i="100" s="1"/>
  <c r="N22" i="100" s="1"/>
  <c r="N24" i="100" s="1"/>
  <c r="N26" i="100" s="1"/>
  <c r="N28" i="100" s="1"/>
  <c r="N30" i="100" s="1"/>
  <c r="N34" i="100" s="1"/>
  <c r="M14" i="100"/>
  <c r="M16" i="100" s="1"/>
  <c r="M18" i="100" s="1"/>
  <c r="M20" i="100" s="1"/>
  <c r="M22" i="100" s="1"/>
  <c r="M24" i="100" s="1"/>
  <c r="M26" i="100" s="1"/>
  <c r="M28" i="100" s="1"/>
  <c r="M30" i="100" s="1"/>
  <c r="M34" i="100" s="1"/>
  <c r="L11" i="100"/>
  <c r="L14" i="100" s="1"/>
  <c r="L16" i="100" s="1"/>
  <c r="L18" i="100" s="1"/>
  <c r="L20" i="100" s="1"/>
  <c r="L22" i="100" s="1"/>
  <c r="L24" i="100" s="1"/>
  <c r="L26" i="100" s="1"/>
  <c r="L28" i="100" s="1"/>
  <c r="L30" i="100" s="1"/>
  <c r="L34" i="100" s="1"/>
  <c r="K11" i="100"/>
  <c r="K14" i="100"/>
  <c r="K16" i="100" s="1"/>
  <c r="K18" i="100" s="1"/>
  <c r="K20" i="100" s="1"/>
  <c r="K22" i="100" s="1"/>
  <c r="K24" i="100" s="1"/>
  <c r="K26" i="100" s="1"/>
  <c r="K28" i="100" s="1"/>
  <c r="K30" i="100" s="1"/>
  <c r="K34" i="100" s="1"/>
  <c r="J11" i="100"/>
  <c r="J14" i="100" s="1"/>
  <c r="J16" i="100" s="1"/>
  <c r="J18" i="100" s="1"/>
  <c r="J20" i="100" s="1"/>
  <c r="J22" i="100" s="1"/>
  <c r="J24" i="100" s="1"/>
  <c r="J26" i="100" s="1"/>
  <c r="J28" i="100" s="1"/>
  <c r="J30" i="100" s="1"/>
  <c r="J34" i="100" s="1"/>
  <c r="I11" i="100"/>
  <c r="I14" i="100" s="1"/>
  <c r="I16" i="100" s="1"/>
  <c r="I18" i="100" s="1"/>
  <c r="I20" i="100" s="1"/>
  <c r="I22" i="100" s="1"/>
  <c r="I24" i="100" s="1"/>
  <c r="I26" i="100" s="1"/>
  <c r="I28" i="100" s="1"/>
  <c r="I30" i="100" s="1"/>
  <c r="I34" i="100" s="1"/>
  <c r="H11" i="100"/>
  <c r="H14" i="100" s="1"/>
  <c r="H16" i="100" s="1"/>
  <c r="H18" i="100" s="1"/>
  <c r="H20" i="100" s="1"/>
  <c r="H22" i="100" s="1"/>
  <c r="H24" i="100" s="1"/>
  <c r="H26" i="100" s="1"/>
  <c r="H28" i="100" s="1"/>
  <c r="H30" i="100" s="1"/>
  <c r="H34" i="100" s="1"/>
  <c r="G9" i="100"/>
  <c r="G11" i="100" s="1"/>
  <c r="G14" i="100" s="1"/>
  <c r="G16" i="100" s="1"/>
  <c r="G18" i="100" s="1"/>
  <c r="G20" i="100" s="1"/>
  <c r="G22" i="100" s="1"/>
  <c r="G24" i="100" s="1"/>
  <c r="G26" i="100" s="1"/>
  <c r="G28" i="100" s="1"/>
  <c r="G30" i="100" s="1"/>
  <c r="G34" i="100" s="1"/>
  <c r="F9" i="100"/>
  <c r="F11" i="100"/>
  <c r="F14" i="100" s="1"/>
  <c r="F16" i="100" s="1"/>
  <c r="F18" i="100" s="1"/>
  <c r="F20" i="100" s="1"/>
  <c r="F22" i="100" s="1"/>
  <c r="F24" i="100" s="1"/>
  <c r="F26" i="100" s="1"/>
  <c r="F28" i="100" s="1"/>
  <c r="F30" i="100" s="1"/>
  <c r="F34" i="100" s="1"/>
  <c r="E9" i="100"/>
  <c r="E11" i="100" s="1"/>
  <c r="E14" i="100" s="1"/>
  <c r="E16" i="100" s="1"/>
  <c r="E18" i="100" s="1"/>
  <c r="E20" i="100" s="1"/>
  <c r="E22" i="100" s="1"/>
  <c r="E24" i="100" s="1"/>
  <c r="E26" i="100" s="1"/>
  <c r="E28" i="100" s="1"/>
  <c r="E30" i="100" s="1"/>
  <c r="E34" i="100" s="1"/>
  <c r="D9" i="100"/>
  <c r="D11" i="100"/>
  <c r="D14" i="100" s="1"/>
  <c r="D16" i="100" s="1"/>
  <c r="D18" i="100" s="1"/>
  <c r="D20" i="100" s="1"/>
  <c r="D22" i="100" s="1"/>
  <c r="D24" i="100" s="1"/>
  <c r="D26" i="100" s="1"/>
  <c r="D28" i="100" s="1"/>
  <c r="D30" i="100" s="1"/>
  <c r="D34" i="100" s="1"/>
  <c r="C9" i="100"/>
  <c r="C11" i="100" s="1"/>
  <c r="C14" i="100" s="1"/>
  <c r="C16" i="100" s="1"/>
  <c r="C18" i="100" s="1"/>
  <c r="C20" i="100" s="1"/>
  <c r="C22" i="100" s="1"/>
  <c r="C24" i="100" s="1"/>
  <c r="C26" i="100" s="1"/>
  <c r="C28" i="100" s="1"/>
  <c r="C30" i="100" s="1"/>
  <c r="C34" i="100" s="1"/>
  <c r="J20" i="27"/>
  <c r="J22" i="27"/>
  <c r="J24" i="27" s="1"/>
  <c r="J26" i="27" s="1"/>
  <c r="J28" i="27" s="1"/>
  <c r="J30" i="27"/>
  <c r="J32" i="27" s="1"/>
  <c r="J34" i="27" s="1"/>
  <c r="J36" i="27" s="1"/>
  <c r="J38" i="27" s="1"/>
  <c r="J40" i="27" s="1"/>
  <c r="J42" i="27" s="1"/>
  <c r="J44" i="27" s="1"/>
  <c r="J46" i="27" s="1"/>
  <c r="J48" i="27" s="1"/>
  <c r="J51" i="27" s="1"/>
  <c r="J54" i="27" s="1"/>
  <c r="J56" i="27" s="1"/>
  <c r="J58" i="27" s="1"/>
  <c r="J64" i="27" s="1"/>
  <c r="J66" i="27" s="1"/>
  <c r="J72" i="27" s="1"/>
  <c r="J77" i="27" s="1"/>
  <c r="J80" i="27" s="1"/>
  <c r="J82" i="27" s="1"/>
  <c r="J84" i="27" s="1"/>
  <c r="J86" i="27" s="1"/>
  <c r="J88" i="27" s="1"/>
  <c r="J90" i="27" s="1"/>
  <c r="J92" i="27" s="1"/>
  <c r="J94" i="27" s="1"/>
  <c r="J96" i="27" s="1"/>
  <c r="J98" i="27" s="1"/>
  <c r="J100" i="27" s="1"/>
  <c r="J102" i="27" s="1"/>
  <c r="J104" i="27" s="1"/>
  <c r="D18" i="25"/>
  <c r="D26" i="25" s="1"/>
  <c r="D28" i="25" s="1"/>
  <c r="D30" i="25" s="1"/>
  <c r="D32" i="25" s="1"/>
  <c r="D34" i="25" s="1"/>
  <c r="D36" i="25" s="1"/>
  <c r="D38" i="25" s="1"/>
  <c r="D40" i="25" s="1"/>
  <c r="D43" i="25" s="1"/>
  <c r="D47" i="25" s="1"/>
  <c r="D51" i="25" s="1"/>
  <c r="D53" i="25" s="1"/>
  <c r="D55" i="25" s="1"/>
  <c r="D57" i="25" s="1"/>
  <c r="D59" i="25" s="1"/>
  <c r="D61" i="25" s="1"/>
  <c r="D63" i="25" s="1"/>
  <c r="D66" i="25" s="1"/>
  <c r="D68" i="25" s="1"/>
  <c r="D71" i="25" s="1"/>
  <c r="D78" i="25" s="1"/>
  <c r="D85" i="25" s="1"/>
  <c r="C10" i="28"/>
  <c r="C16" i="28" s="1"/>
  <c r="C18" i="28" s="1"/>
  <c r="C20" i="28" s="1"/>
  <c r="C22" i="28" s="1"/>
  <c r="C24" i="28" s="1"/>
  <c r="C26" i="28" s="1"/>
  <c r="C28" i="28" s="1"/>
  <c r="C30" i="28" s="1"/>
  <c r="C32" i="28" s="1"/>
  <c r="C34" i="28" s="1"/>
  <c r="C36" i="28" s="1"/>
  <c r="C38" i="28" s="1"/>
  <c r="C40" i="28" s="1"/>
  <c r="C42" i="28" s="1"/>
  <c r="C44" i="28" s="1"/>
  <c r="C46" i="28" s="1"/>
  <c r="C48" i="28" s="1"/>
  <c r="C51" i="28" s="1"/>
  <c r="C20" i="27"/>
  <c r="C22" i="27" s="1"/>
  <c r="C24" i="27" s="1"/>
  <c r="C26" i="27" s="1"/>
  <c r="C28" i="27" s="1"/>
  <c r="C30" i="27" s="1"/>
  <c r="C32" i="27" s="1"/>
  <c r="C34" i="27" s="1"/>
  <c r="C36" i="27" s="1"/>
  <c r="C38" i="27" s="1"/>
  <c r="C40" i="27" s="1"/>
  <c r="C42" i="27" s="1"/>
  <c r="C44" i="27" s="1"/>
  <c r="C46" i="27" s="1"/>
  <c r="C48" i="27" s="1"/>
  <c r="C51" i="27" s="1"/>
  <c r="C54" i="27" s="1"/>
  <c r="C56" i="27" s="1"/>
  <c r="C58" i="27" s="1"/>
  <c r="C64" i="27" s="1"/>
  <c r="C66" i="27" s="1"/>
  <c r="C72" i="27" s="1"/>
  <c r="C77" i="27" s="1"/>
  <c r="C80" i="27" s="1"/>
  <c r="C82" i="27" s="1"/>
  <c r="C84" i="27" s="1"/>
  <c r="C86" i="27" s="1"/>
  <c r="C88" i="27" s="1"/>
  <c r="C90" i="27" s="1"/>
  <c r="C92" i="27" s="1"/>
  <c r="C94" i="27" s="1"/>
  <c r="C96" i="27" s="1"/>
  <c r="C98" i="27" s="1"/>
  <c r="C100" i="27" s="1"/>
  <c r="C102" i="27" s="1"/>
  <c r="C104" i="27" s="1"/>
  <c r="H13" i="22"/>
  <c r="H19" i="22"/>
  <c r="H21" i="22" s="1"/>
  <c r="H23" i="22" s="1"/>
  <c r="H25" i="22" s="1"/>
  <c r="H28" i="22" s="1"/>
  <c r="H30" i="22" s="1"/>
  <c r="H32" i="22" s="1"/>
  <c r="H34" i="22" s="1"/>
  <c r="H36" i="22" s="1"/>
  <c r="H38" i="22" s="1"/>
  <c r="H40" i="22" s="1"/>
  <c r="H42" i="22" s="1"/>
  <c r="H44" i="22" s="1"/>
  <c r="H46" i="22" s="1"/>
  <c r="H48" i="22" s="1"/>
  <c r="H50" i="22" s="1"/>
  <c r="H52" i="22" s="1"/>
  <c r="H54" i="22" s="1"/>
  <c r="H56" i="22" s="1"/>
  <c r="H58" i="22" s="1"/>
  <c r="H60" i="22" s="1"/>
  <c r="H63" i="22" s="1"/>
  <c r="H69" i="22" s="1"/>
  <c r="G13" i="22"/>
  <c r="G19" i="22"/>
  <c r="G21" i="22" s="1"/>
  <c r="G23" i="22" s="1"/>
  <c r="G25" i="22" s="1"/>
  <c r="G28" i="22" s="1"/>
  <c r="G30" i="22" s="1"/>
  <c r="G32" i="22" s="1"/>
  <c r="G34" i="22" s="1"/>
  <c r="G36" i="22" s="1"/>
  <c r="G38" i="22" s="1"/>
  <c r="G40" i="22"/>
  <c r="G42" i="22" s="1"/>
  <c r="G44" i="22" s="1"/>
  <c r="G46" i="22" s="1"/>
  <c r="G48" i="22" s="1"/>
  <c r="G50" i="22" s="1"/>
  <c r="G52" i="22" s="1"/>
  <c r="G54" i="22" s="1"/>
  <c r="G56" i="22" s="1"/>
  <c r="G58" i="22" s="1"/>
  <c r="G60" i="22" s="1"/>
  <c r="G63" i="22" s="1"/>
  <c r="G69" i="22" s="1"/>
  <c r="F13" i="22"/>
  <c r="F19" i="22" s="1"/>
  <c r="F21" i="22" s="1"/>
  <c r="F23" i="22" s="1"/>
  <c r="F25" i="22" s="1"/>
  <c r="F28" i="22" s="1"/>
  <c r="F30" i="22" s="1"/>
  <c r="F32" i="22" s="1"/>
  <c r="F34" i="22" s="1"/>
  <c r="F36" i="22" s="1"/>
  <c r="F38" i="22" s="1"/>
  <c r="F40" i="22" s="1"/>
  <c r="F42" i="22" s="1"/>
  <c r="F44" i="22" s="1"/>
  <c r="F46" i="22" s="1"/>
  <c r="F48" i="22" s="1"/>
  <c r="F50" i="22" s="1"/>
  <c r="F52" i="22" s="1"/>
  <c r="F54" i="22" s="1"/>
  <c r="F56" i="22" s="1"/>
  <c r="F58" i="22" s="1"/>
  <c r="F60" i="22" s="1"/>
  <c r="F63" i="22" s="1"/>
  <c r="F69" i="22" s="1"/>
  <c r="E13" i="22"/>
  <c r="E19" i="22" s="1"/>
  <c r="E21" i="22" s="1"/>
  <c r="E23" i="22" s="1"/>
  <c r="E25" i="22" s="1"/>
  <c r="E28" i="22" s="1"/>
  <c r="E30" i="22" s="1"/>
  <c r="E32" i="22" s="1"/>
  <c r="E34" i="22" s="1"/>
  <c r="E36" i="22" s="1"/>
  <c r="E38" i="22" s="1"/>
  <c r="E40" i="22" s="1"/>
  <c r="E42" i="22" s="1"/>
  <c r="E44" i="22" s="1"/>
  <c r="E46" i="22" s="1"/>
  <c r="E48" i="22" s="1"/>
  <c r="E50" i="22" s="1"/>
  <c r="E52" i="22" s="1"/>
  <c r="E54" i="22" s="1"/>
  <c r="E56" i="22" s="1"/>
  <c r="E58" i="22" s="1"/>
  <c r="E60" i="22" s="1"/>
  <c r="E63" i="22" s="1"/>
  <c r="E69" i="22" s="1"/>
  <c r="D13" i="22"/>
  <c r="D19" i="22"/>
  <c r="D21" i="22" s="1"/>
  <c r="D23" i="22" s="1"/>
  <c r="D25" i="22" s="1"/>
  <c r="D28" i="22" s="1"/>
  <c r="D30" i="22" s="1"/>
  <c r="D32" i="22" s="1"/>
  <c r="D34" i="22" s="1"/>
  <c r="D36" i="22" s="1"/>
  <c r="D38" i="22" s="1"/>
  <c r="D40" i="22" s="1"/>
  <c r="D42" i="22" s="1"/>
  <c r="D44" i="22" s="1"/>
  <c r="D46" i="22" s="1"/>
  <c r="D48" i="22" s="1"/>
  <c r="D50" i="22" s="1"/>
  <c r="D52" i="22" s="1"/>
  <c r="D54" i="22" s="1"/>
  <c r="D56" i="22" s="1"/>
  <c r="D58" i="22" s="1"/>
  <c r="D60" i="22" s="1"/>
  <c r="D63" i="22" s="1"/>
  <c r="D69" i="22" s="1"/>
  <c r="C13" i="22"/>
  <c r="C19" i="22"/>
  <c r="C21" i="22" s="1"/>
  <c r="C23" i="22" s="1"/>
  <c r="C25" i="22" s="1"/>
  <c r="C28" i="22" s="1"/>
  <c r="C30" i="22" s="1"/>
  <c r="C32" i="22" s="1"/>
  <c r="C34" i="22" s="1"/>
  <c r="C36" i="22" s="1"/>
  <c r="C38" i="22" s="1"/>
  <c r="C40" i="22"/>
  <c r="C42" i="22" s="1"/>
  <c r="C44" i="22" s="1"/>
  <c r="C46" i="22" s="1"/>
  <c r="C48" i="22" s="1"/>
  <c r="C50" i="22" s="1"/>
  <c r="C52" i="22" s="1"/>
  <c r="C54" i="22" s="1"/>
  <c r="C56" i="22" s="1"/>
  <c r="C58" i="22" s="1"/>
  <c r="C60" i="22" s="1"/>
  <c r="C63" i="22" s="1"/>
  <c r="C69" i="22" s="1"/>
  <c r="T20" i="27"/>
  <c r="T22" i="27" s="1"/>
  <c r="T24" i="27" s="1"/>
  <c r="T26" i="27" s="1"/>
  <c r="T28" i="27" s="1"/>
  <c r="T30" i="27" s="1"/>
  <c r="T32" i="27" s="1"/>
  <c r="T34" i="27" s="1"/>
  <c r="T36" i="27" s="1"/>
  <c r="T38" i="27" s="1"/>
  <c r="T40" i="27" s="1"/>
  <c r="T42" i="27" s="1"/>
  <c r="T44" i="27" s="1"/>
  <c r="T46" i="27" s="1"/>
  <c r="T48" i="27" s="1"/>
  <c r="T51" i="27" s="1"/>
  <c r="T54" i="27" s="1"/>
  <c r="T56" i="27" s="1"/>
  <c r="T58" i="27" s="1"/>
  <c r="T64" i="27" s="1"/>
  <c r="T66" i="27" s="1"/>
  <c r="T72" i="27" s="1"/>
  <c r="T77" i="27" s="1"/>
  <c r="T80" i="27" s="1"/>
  <c r="T82" i="27" s="1"/>
  <c r="T84" i="27" s="1"/>
  <c r="T86" i="27" s="1"/>
  <c r="T88" i="27" s="1"/>
  <c r="T90" i="27" s="1"/>
  <c r="T92" i="27" s="1"/>
  <c r="T94" i="27" s="1"/>
  <c r="T96" i="27" s="1"/>
  <c r="T98" i="27" s="1"/>
  <c r="T100" i="27" s="1"/>
  <c r="T102" i="27" s="1"/>
  <c r="T104" i="27" s="1"/>
  <c r="S20" i="27"/>
  <c r="S22" i="27" s="1"/>
  <c r="S24" i="27"/>
  <c r="S26" i="27" s="1"/>
  <c r="S28" i="27" s="1"/>
  <c r="S30" i="27" s="1"/>
  <c r="S32" i="27" s="1"/>
  <c r="S34" i="27" s="1"/>
  <c r="S36" i="27" s="1"/>
  <c r="S38" i="27" s="1"/>
  <c r="S40" i="27" s="1"/>
  <c r="S42" i="27" s="1"/>
  <c r="S44" i="27" s="1"/>
  <c r="S46" i="27" s="1"/>
  <c r="S48" i="27" s="1"/>
  <c r="S51" i="27" s="1"/>
  <c r="S54" i="27" s="1"/>
  <c r="S56" i="27" s="1"/>
  <c r="S58" i="27" s="1"/>
  <c r="S64" i="27" s="1"/>
  <c r="S66" i="27" s="1"/>
  <c r="S72" i="27" s="1"/>
  <c r="S77" i="27" s="1"/>
  <c r="S80" i="27" s="1"/>
  <c r="S82" i="27" s="1"/>
  <c r="S84" i="27" s="1"/>
  <c r="S86" i="27" s="1"/>
  <c r="S88" i="27" s="1"/>
  <c r="S90" i="27" s="1"/>
  <c r="S92" i="27" s="1"/>
  <c r="S94" i="27" s="1"/>
  <c r="S96" i="27" s="1"/>
  <c r="S98" i="27" s="1"/>
  <c r="S100" i="27" s="1"/>
  <c r="S102" i="27" s="1"/>
  <c r="S104" i="27" s="1"/>
  <c r="R20" i="27"/>
  <c r="R22" i="27" s="1"/>
  <c r="R24" i="27" s="1"/>
  <c r="R26" i="27" s="1"/>
  <c r="R28" i="27" s="1"/>
  <c r="R30" i="27" s="1"/>
  <c r="R32" i="27" s="1"/>
  <c r="R34" i="27" s="1"/>
  <c r="R36" i="27" s="1"/>
  <c r="R38" i="27" s="1"/>
  <c r="R40" i="27" s="1"/>
  <c r="R42" i="27" s="1"/>
  <c r="R44" i="27" s="1"/>
  <c r="R46" i="27" s="1"/>
  <c r="R48" i="27" s="1"/>
  <c r="R51" i="27" s="1"/>
  <c r="R54" i="27" s="1"/>
  <c r="R56" i="27" s="1"/>
  <c r="R58" i="27" s="1"/>
  <c r="R64" i="27" s="1"/>
  <c r="R66" i="27" s="1"/>
  <c r="R72" i="27" s="1"/>
  <c r="R77" i="27" s="1"/>
  <c r="R80" i="27" s="1"/>
  <c r="R82" i="27" s="1"/>
  <c r="R84" i="27" s="1"/>
  <c r="R86" i="27" s="1"/>
  <c r="R88" i="27" s="1"/>
  <c r="R90" i="27" s="1"/>
  <c r="R92" i="27" s="1"/>
  <c r="R94" i="27" s="1"/>
  <c r="R96" i="27" s="1"/>
  <c r="R98" i="27" s="1"/>
  <c r="R100" i="27" s="1"/>
  <c r="R102" i="27" s="1"/>
  <c r="R104" i="27" s="1"/>
  <c r="Q20" i="27"/>
  <c r="Q22" i="27" s="1"/>
  <c r="Q24" i="27" s="1"/>
  <c r="Q26" i="27" s="1"/>
  <c r="Q28" i="27" s="1"/>
  <c r="Q30" i="27" s="1"/>
  <c r="Q32" i="27" s="1"/>
  <c r="Q34" i="27" s="1"/>
  <c r="Q36" i="27" s="1"/>
  <c r="Q38" i="27" s="1"/>
  <c r="Q40" i="27" s="1"/>
  <c r="Q42" i="27" s="1"/>
  <c r="Q44" i="27" s="1"/>
  <c r="Q46" i="27" s="1"/>
  <c r="Q48" i="27" s="1"/>
  <c r="Q51" i="27" s="1"/>
  <c r="Q54" i="27" s="1"/>
  <c r="Q56" i="27" s="1"/>
  <c r="Q58" i="27" s="1"/>
  <c r="Q64" i="27" s="1"/>
  <c r="Q66" i="27" s="1"/>
  <c r="Q72" i="27" s="1"/>
  <c r="Q77" i="27" s="1"/>
  <c r="Q80" i="27" s="1"/>
  <c r="Q82" i="27" s="1"/>
  <c r="Q84" i="27" s="1"/>
  <c r="Q86" i="27" s="1"/>
  <c r="Q88" i="27" s="1"/>
  <c r="Q90" i="27" s="1"/>
  <c r="Q92" i="27" s="1"/>
  <c r="Q94" i="27" s="1"/>
  <c r="Q96" i="27" s="1"/>
  <c r="Q98" i="27" s="1"/>
  <c r="Q100" i="27" s="1"/>
  <c r="Q102" i="27" s="1"/>
  <c r="Q104" i="27" s="1"/>
  <c r="P20" i="27"/>
  <c r="P22" i="27"/>
  <c r="P24" i="27" s="1"/>
  <c r="P26" i="27" s="1"/>
  <c r="P28" i="27" s="1"/>
  <c r="P30" i="27" s="1"/>
  <c r="P32" i="27" s="1"/>
  <c r="P34" i="27" s="1"/>
  <c r="P36" i="27" s="1"/>
  <c r="P38" i="27" s="1"/>
  <c r="P40" i="27" s="1"/>
  <c r="P42" i="27" s="1"/>
  <c r="P44" i="27" s="1"/>
  <c r="P46" i="27" s="1"/>
  <c r="P48" i="27" s="1"/>
  <c r="P51" i="27" s="1"/>
  <c r="P54" i="27" s="1"/>
  <c r="P56" i="27" s="1"/>
  <c r="P58" i="27" s="1"/>
  <c r="P64" i="27" s="1"/>
  <c r="P66" i="27" s="1"/>
  <c r="P72" i="27" s="1"/>
  <c r="P77" i="27" s="1"/>
  <c r="P80" i="27" s="1"/>
  <c r="P82" i="27" s="1"/>
  <c r="P84" i="27" s="1"/>
  <c r="P86" i="27" s="1"/>
  <c r="P88" i="27" s="1"/>
  <c r="P90" i="27" s="1"/>
  <c r="P92" i="27" s="1"/>
  <c r="P94" i="27" s="1"/>
  <c r="P96" i="27" s="1"/>
  <c r="P98" i="27" s="1"/>
  <c r="P100" i="27" s="1"/>
  <c r="P102" i="27" s="1"/>
  <c r="P104" i="27" s="1"/>
  <c r="O20" i="27"/>
  <c r="O22" i="27" s="1"/>
  <c r="O24" i="27" s="1"/>
  <c r="O26" i="27" s="1"/>
  <c r="O28" i="27" s="1"/>
  <c r="O30" i="27" s="1"/>
  <c r="O32" i="27" s="1"/>
  <c r="O34" i="27" s="1"/>
  <c r="O36" i="27" s="1"/>
  <c r="O38" i="27" s="1"/>
  <c r="O40" i="27" s="1"/>
  <c r="O42" i="27" s="1"/>
  <c r="O44" i="27" s="1"/>
  <c r="O46" i="27" s="1"/>
  <c r="O48" i="27" s="1"/>
  <c r="O51" i="27" s="1"/>
  <c r="O54" i="27" s="1"/>
  <c r="O56" i="27" s="1"/>
  <c r="O58" i="27" s="1"/>
  <c r="O64" i="27" s="1"/>
  <c r="O66" i="27" s="1"/>
  <c r="O72" i="27" s="1"/>
  <c r="O77" i="27" s="1"/>
  <c r="O80" i="27" s="1"/>
  <c r="O82" i="27" s="1"/>
  <c r="O84" i="27" s="1"/>
  <c r="O86" i="27" s="1"/>
  <c r="O88" i="27" s="1"/>
  <c r="O90" i="27" s="1"/>
  <c r="O92" i="27" s="1"/>
  <c r="O94" i="27" s="1"/>
  <c r="O96" i="27" s="1"/>
  <c r="O98" i="27" s="1"/>
  <c r="O100" i="27" s="1"/>
  <c r="O102" i="27" s="1"/>
  <c r="O104" i="27" s="1"/>
  <c r="N20" i="27"/>
  <c r="N22" i="27" s="1"/>
  <c r="N24" i="27" s="1"/>
  <c r="N26" i="27" s="1"/>
  <c r="N28" i="27" s="1"/>
  <c r="N30" i="27" s="1"/>
  <c r="N32" i="27" s="1"/>
  <c r="N34" i="27" s="1"/>
  <c r="N36" i="27" s="1"/>
  <c r="N38" i="27" s="1"/>
  <c r="N40" i="27" s="1"/>
  <c r="N42" i="27" s="1"/>
  <c r="N44" i="27" s="1"/>
  <c r="N46" i="27" s="1"/>
  <c r="N48" i="27" s="1"/>
  <c r="N51" i="27" s="1"/>
  <c r="N54" i="27" s="1"/>
  <c r="N56" i="27" s="1"/>
  <c r="N58" i="27" s="1"/>
  <c r="N64" i="27" s="1"/>
  <c r="N66" i="27" s="1"/>
  <c r="N72" i="27" s="1"/>
  <c r="N77" i="27" s="1"/>
  <c r="N80" i="27" s="1"/>
  <c r="N82" i="27" s="1"/>
  <c r="N84" i="27" s="1"/>
  <c r="N86" i="27" s="1"/>
  <c r="N88" i="27" s="1"/>
  <c r="N90" i="27" s="1"/>
  <c r="N92" i="27" s="1"/>
  <c r="N94" i="27" s="1"/>
  <c r="N96" i="27" s="1"/>
  <c r="N98" i="27" s="1"/>
  <c r="N100" i="27" s="1"/>
  <c r="N102" i="27" s="1"/>
  <c r="N104" i="27" s="1"/>
  <c r="M20" i="27"/>
  <c r="M22" i="27" s="1"/>
  <c r="M24" i="27" s="1"/>
  <c r="M26" i="27" s="1"/>
  <c r="M28" i="27" s="1"/>
  <c r="M30" i="27" s="1"/>
  <c r="M32" i="27" s="1"/>
  <c r="M34" i="27" s="1"/>
  <c r="M36" i="27" s="1"/>
  <c r="M38" i="27" s="1"/>
  <c r="M40" i="27" s="1"/>
  <c r="M42" i="27" s="1"/>
  <c r="M44" i="27" s="1"/>
  <c r="M46" i="27" s="1"/>
  <c r="M48" i="27" s="1"/>
  <c r="M51" i="27" s="1"/>
  <c r="M54" i="27" s="1"/>
  <c r="M56" i="27" s="1"/>
  <c r="M58" i="27" s="1"/>
  <c r="M64" i="27" s="1"/>
  <c r="M66" i="27" s="1"/>
  <c r="M72" i="27" s="1"/>
  <c r="M77" i="27" s="1"/>
  <c r="M80" i="27" s="1"/>
  <c r="M82" i="27" s="1"/>
  <c r="M84" i="27" s="1"/>
  <c r="M86" i="27" s="1"/>
  <c r="M88" i="27" s="1"/>
  <c r="M90" i="27" s="1"/>
  <c r="M92" i="27" s="1"/>
  <c r="M94" i="27" s="1"/>
  <c r="M96" i="27" s="1"/>
  <c r="M98" i="27" s="1"/>
  <c r="M100" i="27" s="1"/>
  <c r="M102" i="27" s="1"/>
  <c r="M104" i="27" s="1"/>
  <c r="L20" i="27"/>
  <c r="L22" i="27" s="1"/>
  <c r="L24" i="27" s="1"/>
  <c r="L26" i="27" s="1"/>
  <c r="L28" i="27" s="1"/>
  <c r="L30" i="27" s="1"/>
  <c r="L32" i="27" s="1"/>
  <c r="L34" i="27" s="1"/>
  <c r="L36" i="27" s="1"/>
  <c r="L38" i="27" s="1"/>
  <c r="L40" i="27" s="1"/>
  <c r="L42" i="27" s="1"/>
  <c r="L44" i="27" s="1"/>
  <c r="L46" i="27" s="1"/>
  <c r="L48" i="27" s="1"/>
  <c r="L51" i="27" s="1"/>
  <c r="L54" i="27" s="1"/>
  <c r="L56" i="27" s="1"/>
  <c r="L58" i="27" s="1"/>
  <c r="L64" i="27" s="1"/>
  <c r="L66" i="27" s="1"/>
  <c r="L72" i="27" s="1"/>
  <c r="L77" i="27" s="1"/>
  <c r="L80" i="27" s="1"/>
  <c r="L82" i="27" s="1"/>
  <c r="L84" i="27" s="1"/>
  <c r="L86" i="27" s="1"/>
  <c r="L88" i="27" s="1"/>
  <c r="L90" i="27" s="1"/>
  <c r="L92" i="27" s="1"/>
  <c r="L94" i="27" s="1"/>
  <c r="L96" i="27" s="1"/>
  <c r="L98" i="27" s="1"/>
  <c r="L100" i="27" s="1"/>
  <c r="L102" i="27" s="1"/>
  <c r="L104" i="27" s="1"/>
  <c r="K20" i="27"/>
  <c r="K22" i="27"/>
  <c r="K24" i="27" s="1"/>
  <c r="K26" i="27" s="1"/>
  <c r="K28" i="27" s="1"/>
  <c r="K30" i="27" s="1"/>
  <c r="K32" i="27" s="1"/>
  <c r="K34" i="27" s="1"/>
  <c r="K36" i="27" s="1"/>
  <c r="K38" i="27" s="1"/>
  <c r="K40" i="27" s="1"/>
  <c r="K42" i="27" s="1"/>
  <c r="K44" i="27" s="1"/>
  <c r="K46" i="27" s="1"/>
  <c r="K48" i="27" s="1"/>
  <c r="K51" i="27" s="1"/>
  <c r="K54" i="27" s="1"/>
  <c r="K56" i="27" s="1"/>
  <c r="K58" i="27" s="1"/>
  <c r="K64" i="27" s="1"/>
  <c r="K66" i="27" s="1"/>
  <c r="K72" i="27" s="1"/>
  <c r="K77" i="27" s="1"/>
  <c r="K80" i="27" s="1"/>
  <c r="K82" i="27" s="1"/>
  <c r="K84" i="27" s="1"/>
  <c r="K86" i="27" s="1"/>
  <c r="K88" i="27" s="1"/>
  <c r="K90" i="27" s="1"/>
  <c r="K92" i="27" s="1"/>
  <c r="K94" i="27" s="1"/>
  <c r="K96" i="27" s="1"/>
  <c r="K98" i="27" s="1"/>
  <c r="K100" i="27" s="1"/>
  <c r="K102" i="27" s="1"/>
  <c r="K104" i="27" s="1"/>
  <c r="I20" i="27"/>
  <c r="I22" i="27"/>
  <c r="I24" i="27" s="1"/>
  <c r="I26" i="27" s="1"/>
  <c r="I28" i="27" s="1"/>
  <c r="I30" i="27" s="1"/>
  <c r="I32" i="27" s="1"/>
  <c r="I34" i="27" s="1"/>
  <c r="I36" i="27" s="1"/>
  <c r="I38" i="27" s="1"/>
  <c r="I40" i="27" s="1"/>
  <c r="I42" i="27" s="1"/>
  <c r="I44" i="27" s="1"/>
  <c r="I46" i="27" s="1"/>
  <c r="I48" i="27" s="1"/>
  <c r="I51" i="27" s="1"/>
  <c r="I54" i="27" s="1"/>
  <c r="I56" i="27" s="1"/>
  <c r="I58" i="27" s="1"/>
  <c r="I64" i="27" s="1"/>
  <c r="I66" i="27" s="1"/>
  <c r="I72" i="27" s="1"/>
  <c r="I77" i="27" s="1"/>
  <c r="I80" i="27" s="1"/>
  <c r="I82" i="27" s="1"/>
  <c r="I84" i="27" s="1"/>
  <c r="I86" i="27" s="1"/>
  <c r="I88" i="27" s="1"/>
  <c r="I90" i="27" s="1"/>
  <c r="I92" i="27" s="1"/>
  <c r="I94" i="27" s="1"/>
  <c r="I96" i="27" s="1"/>
  <c r="I98" i="27" s="1"/>
  <c r="I100" i="27" s="1"/>
  <c r="I102" i="27" s="1"/>
  <c r="I104" i="27" s="1"/>
  <c r="H20" i="27"/>
  <c r="H22" i="27" s="1"/>
  <c r="H24" i="27" s="1"/>
  <c r="H26" i="27" s="1"/>
  <c r="H28" i="27" s="1"/>
  <c r="H30" i="27" s="1"/>
  <c r="H32" i="27" s="1"/>
  <c r="H34" i="27" s="1"/>
  <c r="H36" i="27" s="1"/>
  <c r="H38" i="27" s="1"/>
  <c r="H40" i="27" s="1"/>
  <c r="H42" i="27" s="1"/>
  <c r="H44" i="27" s="1"/>
  <c r="H46" i="27" s="1"/>
  <c r="H48" i="27" s="1"/>
  <c r="H51" i="27" s="1"/>
  <c r="H54" i="27" s="1"/>
  <c r="H56" i="27" s="1"/>
  <c r="H58" i="27" s="1"/>
  <c r="H64" i="27" s="1"/>
  <c r="H66" i="27" s="1"/>
  <c r="H72" i="27" s="1"/>
  <c r="H77" i="27" s="1"/>
  <c r="H80" i="27" s="1"/>
  <c r="H82" i="27" s="1"/>
  <c r="H84" i="27" s="1"/>
  <c r="H86" i="27" s="1"/>
  <c r="H88" i="27" s="1"/>
  <c r="H90" i="27" s="1"/>
  <c r="H92" i="27" s="1"/>
  <c r="H94" i="27" s="1"/>
  <c r="H96" i="27" s="1"/>
  <c r="H98" i="27" s="1"/>
  <c r="H100" i="27" s="1"/>
  <c r="H102" i="27" s="1"/>
  <c r="H104" i="27" s="1"/>
  <c r="G20" i="27"/>
  <c r="G22" i="27" s="1"/>
  <c r="G24" i="27" s="1"/>
  <c r="G26" i="27" s="1"/>
  <c r="G28" i="27" s="1"/>
  <c r="G30" i="27" s="1"/>
  <c r="G32" i="27" s="1"/>
  <c r="G34" i="27" s="1"/>
  <c r="G36" i="27" s="1"/>
  <c r="G38" i="27" s="1"/>
  <c r="G40" i="27" s="1"/>
  <c r="G42" i="27" s="1"/>
  <c r="G44" i="27" s="1"/>
  <c r="G46" i="27" s="1"/>
  <c r="G48" i="27" s="1"/>
  <c r="G51" i="27" s="1"/>
  <c r="G54" i="27" s="1"/>
  <c r="G56" i="27" s="1"/>
  <c r="G58" i="27" s="1"/>
  <c r="G64" i="27" s="1"/>
  <c r="G66" i="27" s="1"/>
  <c r="G72" i="27" s="1"/>
  <c r="G77" i="27" s="1"/>
  <c r="G80" i="27" s="1"/>
  <c r="G82" i="27" s="1"/>
  <c r="G84" i="27" s="1"/>
  <c r="G86" i="27" s="1"/>
  <c r="G88" i="27" s="1"/>
  <c r="G90" i="27" s="1"/>
  <c r="G92" i="27" s="1"/>
  <c r="G94" i="27" s="1"/>
  <c r="G96" i="27" s="1"/>
  <c r="G98" i="27" s="1"/>
  <c r="G100" i="27" s="1"/>
  <c r="G102" i="27" s="1"/>
  <c r="G104" i="27" s="1"/>
  <c r="F20" i="27"/>
  <c r="F22" i="27" s="1"/>
  <c r="F24" i="27" s="1"/>
  <c r="F26" i="27" s="1"/>
  <c r="F28" i="27" s="1"/>
  <c r="F30" i="27" s="1"/>
  <c r="F32" i="27" s="1"/>
  <c r="F34" i="27" s="1"/>
  <c r="F36" i="27" s="1"/>
  <c r="F38" i="27" s="1"/>
  <c r="F40" i="27" s="1"/>
  <c r="F42" i="27" s="1"/>
  <c r="F44" i="27" s="1"/>
  <c r="F46" i="27" s="1"/>
  <c r="F48" i="27" s="1"/>
  <c r="F51" i="27" s="1"/>
  <c r="F54" i="27" s="1"/>
  <c r="F56" i="27" s="1"/>
  <c r="F58" i="27" s="1"/>
  <c r="F64" i="27" s="1"/>
  <c r="F66" i="27" s="1"/>
  <c r="F72" i="27" s="1"/>
  <c r="F77" i="27" s="1"/>
  <c r="F80" i="27" s="1"/>
  <c r="F82" i="27" s="1"/>
  <c r="F84" i="27" s="1"/>
  <c r="F86" i="27" s="1"/>
  <c r="F88" i="27" s="1"/>
  <c r="F90" i="27" s="1"/>
  <c r="F92" i="27" s="1"/>
  <c r="F94" i="27" s="1"/>
  <c r="F96" i="27" s="1"/>
  <c r="F98" i="27" s="1"/>
  <c r="F100" i="27" s="1"/>
  <c r="F102" i="27" s="1"/>
  <c r="F104" i="27" s="1"/>
  <c r="E20" i="27"/>
  <c r="E22" i="27"/>
  <c r="E24" i="27" s="1"/>
  <c r="E26" i="27"/>
  <c r="E28" i="27" s="1"/>
  <c r="E30" i="27" s="1"/>
  <c r="E32" i="27" s="1"/>
  <c r="E34" i="27" s="1"/>
  <c r="E36" i="27" s="1"/>
  <c r="E38" i="27" s="1"/>
  <c r="E40" i="27" s="1"/>
  <c r="E42" i="27" s="1"/>
  <c r="E44" i="27" s="1"/>
  <c r="E46" i="27" s="1"/>
  <c r="E48" i="27" s="1"/>
  <c r="E51" i="27" s="1"/>
  <c r="E54" i="27" s="1"/>
  <c r="E56" i="27" s="1"/>
  <c r="E58" i="27" s="1"/>
  <c r="E64" i="27" s="1"/>
  <c r="E66" i="27" s="1"/>
  <c r="E72" i="27" s="1"/>
  <c r="E77" i="27" s="1"/>
  <c r="E80" i="27" s="1"/>
  <c r="E82" i="27" s="1"/>
  <c r="E84" i="27" s="1"/>
  <c r="E86" i="27" s="1"/>
  <c r="E88" i="27" s="1"/>
  <c r="E90" i="27" s="1"/>
  <c r="E92" i="27" s="1"/>
  <c r="E94" i="27" s="1"/>
  <c r="E96" i="27" s="1"/>
  <c r="E98" i="27" s="1"/>
  <c r="E100" i="27" s="1"/>
  <c r="E102" i="27" s="1"/>
  <c r="E104" i="27" s="1"/>
  <c r="D20" i="27"/>
  <c r="D22" i="27" s="1"/>
  <c r="D24" i="27" s="1"/>
  <c r="D26" i="27" s="1"/>
  <c r="D28" i="27" s="1"/>
  <c r="D30" i="27" s="1"/>
  <c r="D32" i="27" s="1"/>
  <c r="D34" i="27" s="1"/>
  <c r="D36" i="27" s="1"/>
  <c r="D38" i="27" s="1"/>
  <c r="D40" i="27" s="1"/>
  <c r="D42" i="27" s="1"/>
  <c r="D44" i="27" s="1"/>
  <c r="D46" i="27" s="1"/>
  <c r="D48" i="27" s="1"/>
  <c r="D51" i="27" s="1"/>
  <c r="D54" i="27" s="1"/>
  <c r="D56" i="27" s="1"/>
  <c r="D58" i="27" s="1"/>
  <c r="D64" i="27" s="1"/>
  <c r="D66" i="27" s="1"/>
  <c r="D72" i="27" s="1"/>
  <c r="D77" i="27" s="1"/>
  <c r="D80" i="27" s="1"/>
  <c r="D82" i="27" s="1"/>
  <c r="D84" i="27" s="1"/>
  <c r="D86" i="27" s="1"/>
  <c r="D88" i="27" s="1"/>
  <c r="D90" i="27" s="1"/>
  <c r="D92" i="27" s="1"/>
  <c r="D94" i="27" s="1"/>
  <c r="D96" i="27" s="1"/>
  <c r="D98" i="27" s="1"/>
  <c r="D100" i="27" s="1"/>
  <c r="D102" i="27" s="1"/>
  <c r="D104" i="27" s="1"/>
  <c r="I55" i="48"/>
  <c r="I62" i="48"/>
  <c r="I65" i="48" s="1"/>
  <c r="I69" i="48" s="1"/>
  <c r="I72" i="48" s="1"/>
  <c r="I76" i="48" s="1"/>
  <c r="I81" i="48" s="1"/>
  <c r="I83" i="48" s="1"/>
  <c r="I85" i="48" s="1"/>
  <c r="I87" i="48" s="1"/>
  <c r="I89" i="48" s="1"/>
  <c r="I91" i="48" s="1"/>
  <c r="I94" i="48" s="1"/>
  <c r="H31" i="48"/>
  <c r="H33" i="48" s="1"/>
  <c r="H35" i="48"/>
  <c r="H37" i="48" s="1"/>
  <c r="H39" i="48" s="1"/>
  <c r="H41" i="48" s="1"/>
  <c r="H48" i="48" s="1"/>
  <c r="H50" i="48" s="1"/>
  <c r="H53" i="48"/>
  <c r="H55" i="48" s="1"/>
  <c r="H62" i="48" s="1"/>
  <c r="H65" i="48" s="1"/>
  <c r="H69" i="48" s="1"/>
  <c r="H72" i="48" s="1"/>
  <c r="H76" i="48" s="1"/>
  <c r="H81" i="48" s="1"/>
  <c r="H83" i="48" s="1"/>
  <c r="H85" i="48" s="1"/>
  <c r="H87" i="48" s="1"/>
  <c r="H89" i="48" s="1"/>
  <c r="H91" i="48" s="1"/>
  <c r="H94" i="48" s="1"/>
  <c r="G13" i="48"/>
  <c r="G15" i="48" s="1"/>
  <c r="G17" i="48" s="1"/>
  <c r="G19" i="48" s="1"/>
  <c r="G21" i="48" s="1"/>
  <c r="G23" i="48" s="1"/>
  <c r="G25" i="48" s="1"/>
  <c r="G28" i="48" s="1"/>
  <c r="G31" i="48" s="1"/>
  <c r="G33" i="48" s="1"/>
  <c r="G35" i="48" s="1"/>
  <c r="G37" i="48" s="1"/>
  <c r="G39" i="48" s="1"/>
  <c r="G41" i="48" s="1"/>
  <c r="G48" i="48" s="1"/>
  <c r="G50" i="48" s="1"/>
  <c r="G53" i="48" s="1"/>
  <c r="G55" i="48" s="1"/>
  <c r="G62" i="48" s="1"/>
  <c r="G65" i="48" s="1"/>
  <c r="G69" i="48" s="1"/>
  <c r="G72" i="48" s="1"/>
  <c r="G76" i="48" s="1"/>
  <c r="G81" i="48" s="1"/>
  <c r="G83" i="48" s="1"/>
  <c r="G85" i="48" s="1"/>
  <c r="G87" i="48" s="1"/>
  <c r="G89" i="48" s="1"/>
  <c r="G91" i="48" s="1"/>
  <c r="G94" i="48" s="1"/>
  <c r="F13" i="48"/>
  <c r="F15" i="48" s="1"/>
  <c r="F17" i="48" s="1"/>
  <c r="F19" i="48" s="1"/>
  <c r="F21" i="48" s="1"/>
  <c r="F23" i="48" s="1"/>
  <c r="F25" i="48" s="1"/>
  <c r="F28" i="48" s="1"/>
  <c r="F31" i="48"/>
  <c r="F33" i="48" s="1"/>
  <c r="F35" i="48" s="1"/>
  <c r="F37" i="48" s="1"/>
  <c r="F39" i="48" s="1"/>
  <c r="F41" i="48" s="1"/>
  <c r="F48" i="48" s="1"/>
  <c r="F50" i="48" s="1"/>
  <c r="F53" i="48"/>
  <c r="F55" i="48" s="1"/>
  <c r="F62" i="48" s="1"/>
  <c r="F65" i="48" s="1"/>
  <c r="F69" i="48" s="1"/>
  <c r="F72" i="48" s="1"/>
  <c r="F76" i="48" s="1"/>
  <c r="F81" i="48" s="1"/>
  <c r="F83" i="48" s="1"/>
  <c r="F85" i="48" s="1"/>
  <c r="F87" i="48" s="1"/>
  <c r="F89" i="48" s="1"/>
  <c r="F91" i="48" s="1"/>
  <c r="F94" i="48" s="1"/>
  <c r="E13" i="48"/>
  <c r="E15" i="48" s="1"/>
  <c r="E17" i="48" s="1"/>
  <c r="E19" i="48" s="1"/>
  <c r="E21" i="48" s="1"/>
  <c r="E23" i="48" s="1"/>
  <c r="E25" i="48"/>
  <c r="E28" i="48" s="1"/>
  <c r="E31" i="48" s="1"/>
  <c r="E33" i="48" s="1"/>
  <c r="E35" i="48" s="1"/>
  <c r="E37" i="48" s="1"/>
  <c r="E39" i="48" s="1"/>
  <c r="E41" i="48" s="1"/>
  <c r="E48" i="48" s="1"/>
  <c r="E50" i="48" s="1"/>
  <c r="E53" i="48"/>
  <c r="E55" i="48" s="1"/>
  <c r="E62" i="48" s="1"/>
  <c r="E65" i="48" s="1"/>
  <c r="E69" i="48" s="1"/>
  <c r="E72" i="48" s="1"/>
  <c r="E76" i="48" s="1"/>
  <c r="E81" i="48" s="1"/>
  <c r="E83" i="48" s="1"/>
  <c r="E85" i="48" s="1"/>
  <c r="E87" i="48" s="1"/>
  <c r="E89" i="48" s="1"/>
  <c r="E91" i="48" s="1"/>
  <c r="E94" i="48" s="1"/>
  <c r="D13" i="48"/>
  <c r="D15" i="48" s="1"/>
  <c r="D17" i="48"/>
  <c r="D19" i="48" s="1"/>
  <c r="D21" i="48"/>
  <c r="D23" i="48" s="1"/>
  <c r="D25" i="48" s="1"/>
  <c r="D28" i="48" s="1"/>
  <c r="D31" i="48" s="1"/>
  <c r="D33" i="48" s="1"/>
  <c r="D35" i="48" s="1"/>
  <c r="D37" i="48" s="1"/>
  <c r="D39" i="48" s="1"/>
  <c r="D41" i="48" s="1"/>
  <c r="D48" i="48" s="1"/>
  <c r="D50" i="48" s="1"/>
  <c r="D53" i="48" s="1"/>
  <c r="D55" i="48" s="1"/>
  <c r="D62" i="48" s="1"/>
  <c r="D65" i="48" s="1"/>
  <c r="D69" i="48" s="1"/>
  <c r="D72" i="48" s="1"/>
  <c r="D76" i="48" s="1"/>
  <c r="D81" i="48" s="1"/>
  <c r="D83" i="48" s="1"/>
  <c r="D85" i="48" s="1"/>
  <c r="D87" i="48" s="1"/>
  <c r="D89" i="48" s="1"/>
  <c r="D91" i="48" s="1"/>
  <c r="D94" i="48" s="1"/>
  <c r="C13" i="48"/>
  <c r="C15" i="48" s="1"/>
  <c r="C17" i="48"/>
  <c r="C19" i="48" s="1"/>
  <c r="C21" i="48" s="1"/>
  <c r="C23" i="48" s="1"/>
  <c r="C25" i="48" s="1"/>
  <c r="C28" i="48" s="1"/>
  <c r="C31" i="48" s="1"/>
  <c r="C33" i="48" s="1"/>
  <c r="C35" i="48"/>
  <c r="C37" i="48" s="1"/>
  <c r="C39" i="48" s="1"/>
  <c r="C41" i="48" s="1"/>
  <c r="C48" i="48" s="1"/>
  <c r="C50" i="48" s="1"/>
  <c r="C53" i="48" s="1"/>
  <c r="C55" i="48" s="1"/>
  <c r="C62" i="48" s="1"/>
  <c r="C65" i="48" s="1"/>
  <c r="C69" i="48" s="1"/>
  <c r="C72" i="48" s="1"/>
  <c r="C76" i="48" s="1"/>
  <c r="C81" i="48" s="1"/>
  <c r="C83" i="48" s="1"/>
  <c r="C85" i="48" s="1"/>
  <c r="C87" i="48" s="1"/>
  <c r="C89" i="48" s="1"/>
  <c r="C91" i="48" s="1"/>
  <c r="C94" i="48" s="1"/>
  <c r="I12" i="49"/>
  <c r="I14" i="49"/>
  <c r="I16" i="49" s="1"/>
  <c r="I18" i="49" s="1"/>
  <c r="I20" i="49"/>
  <c r="I22" i="49" s="1"/>
  <c r="I26" i="49" s="1"/>
  <c r="I28" i="49" s="1"/>
  <c r="I30" i="49" s="1"/>
  <c r="I33" i="49" s="1"/>
  <c r="I36" i="49" s="1"/>
  <c r="I41" i="49" s="1"/>
  <c r="I43" i="49"/>
  <c r="I45" i="49" s="1"/>
  <c r="I47" i="49" s="1"/>
  <c r="I49" i="49" s="1"/>
  <c r="I51" i="49" s="1"/>
  <c r="I54" i="49" s="1"/>
  <c r="H12" i="49"/>
  <c r="H14" i="49" s="1"/>
  <c r="H16" i="49" s="1"/>
  <c r="H18" i="49" s="1"/>
  <c r="H20" i="49" s="1"/>
  <c r="H22" i="49" s="1"/>
  <c r="H26" i="49" s="1"/>
  <c r="H28" i="49" s="1"/>
  <c r="H30" i="49" s="1"/>
  <c r="H33" i="49" s="1"/>
  <c r="H36" i="49" s="1"/>
  <c r="H41" i="49" s="1"/>
  <c r="H43" i="49" s="1"/>
  <c r="H45" i="49" s="1"/>
  <c r="H47" i="49" s="1"/>
  <c r="H49" i="49" s="1"/>
  <c r="H51" i="49" s="1"/>
  <c r="H54" i="49" s="1"/>
  <c r="G26" i="49"/>
  <c r="G28" i="49" s="1"/>
  <c r="G30" i="49" s="1"/>
  <c r="G33" i="49" s="1"/>
  <c r="G36" i="49" s="1"/>
  <c r="G41" i="49" s="1"/>
  <c r="G43" i="49" s="1"/>
  <c r="G45" i="49" s="1"/>
  <c r="G47" i="49" s="1"/>
  <c r="G49" i="49" s="1"/>
  <c r="G51" i="49" s="1"/>
  <c r="G54" i="49" s="1"/>
  <c r="F26" i="49"/>
  <c r="F28" i="49"/>
  <c r="F30" i="49" s="1"/>
  <c r="F33" i="49" s="1"/>
  <c r="F36" i="49" s="1"/>
  <c r="F41" i="49" s="1"/>
  <c r="F43" i="49" s="1"/>
  <c r="F45" i="49" s="1"/>
  <c r="F47" i="49" s="1"/>
  <c r="F49" i="49" s="1"/>
  <c r="F51" i="49" s="1"/>
  <c r="F54" i="49" s="1"/>
  <c r="E12" i="49"/>
  <c r="E14" i="49" s="1"/>
  <c r="E16" i="49" s="1"/>
  <c r="E18" i="49" s="1"/>
  <c r="E20" i="49" s="1"/>
  <c r="E22" i="49" s="1"/>
  <c r="E26" i="49"/>
  <c r="E28" i="49" s="1"/>
  <c r="E30" i="49" s="1"/>
  <c r="E33" i="49" s="1"/>
  <c r="E36" i="49" s="1"/>
  <c r="E41" i="49" s="1"/>
  <c r="E43" i="49" s="1"/>
  <c r="E45" i="49" s="1"/>
  <c r="E47" i="49" s="1"/>
  <c r="E49" i="49" s="1"/>
  <c r="E51" i="49" s="1"/>
  <c r="E54" i="49" s="1"/>
  <c r="D12" i="49"/>
  <c r="D14" i="49" s="1"/>
  <c r="D16" i="49" s="1"/>
  <c r="D18" i="49" s="1"/>
  <c r="D20" i="49" s="1"/>
  <c r="D22" i="49" s="1"/>
  <c r="D26" i="49" s="1"/>
  <c r="D28" i="49" s="1"/>
  <c r="D30" i="49" s="1"/>
  <c r="D33" i="49" s="1"/>
  <c r="D36" i="49" s="1"/>
  <c r="D41" i="49" s="1"/>
  <c r="D43" i="49" s="1"/>
  <c r="D45" i="49" s="1"/>
  <c r="D47" i="49" s="1"/>
  <c r="D49" i="49" s="1"/>
  <c r="D51" i="49" s="1"/>
  <c r="D54" i="49" s="1"/>
  <c r="C12" i="49"/>
  <c r="C14" i="49"/>
  <c r="C16" i="49" s="1"/>
  <c r="C18" i="49" s="1"/>
  <c r="C20" i="49" s="1"/>
  <c r="C22" i="49" s="1"/>
  <c r="C26" i="49" s="1"/>
  <c r="C28" i="49" s="1"/>
  <c r="C30" i="49" s="1"/>
  <c r="C33" i="49" s="1"/>
  <c r="C36" i="49" s="1"/>
  <c r="C41" i="49" s="1"/>
  <c r="C43" i="49" s="1"/>
  <c r="C45" i="49" s="1"/>
  <c r="C47" i="49" s="1"/>
  <c r="C49" i="49" s="1"/>
  <c r="C51" i="49" s="1"/>
  <c r="C54" i="49" s="1"/>
  <c r="D9" i="120"/>
  <c r="D11" i="120" s="1"/>
  <c r="D13" i="120" s="1"/>
  <c r="D15" i="120" s="1"/>
  <c r="D17" i="120" s="1"/>
  <c r="D19" i="120" s="1"/>
  <c r="D21" i="120" s="1"/>
  <c r="D23" i="120" s="1"/>
  <c r="D25" i="120" s="1"/>
  <c r="D27" i="120" s="1"/>
  <c r="D29" i="120" s="1"/>
  <c r="D31" i="120" s="1"/>
  <c r="C9" i="120"/>
  <c r="C11" i="120" s="1"/>
  <c r="C13" i="120" s="1"/>
  <c r="C15" i="120" s="1"/>
  <c r="C17" i="120" s="1"/>
  <c r="C19" i="120" s="1"/>
  <c r="C21" i="120" s="1"/>
  <c r="C23" i="120" s="1"/>
  <c r="C25" i="120" s="1"/>
  <c r="C27" i="120" s="1"/>
  <c r="C29" i="120" s="1"/>
  <c r="C31" i="120" s="1"/>
  <c r="C34" i="120" s="1"/>
  <c r="E10" i="54"/>
  <c r="E12" i="54" s="1"/>
  <c r="E14" i="54" s="1"/>
  <c r="E16" i="54" s="1"/>
  <c r="E18" i="54" s="1"/>
  <c r="E20" i="54" s="1"/>
  <c r="E22" i="54" s="1"/>
  <c r="E24" i="54" s="1"/>
  <c r="E26" i="54" s="1"/>
  <c r="E28" i="54" s="1"/>
  <c r="E30" i="54" s="1"/>
  <c r="E32" i="54" s="1"/>
  <c r="E34" i="54" s="1"/>
  <c r="E36" i="54" s="1"/>
  <c r="E38" i="54" s="1"/>
  <c r="E40" i="54" s="1"/>
  <c r="E42" i="54" s="1"/>
  <c r="E44" i="54" s="1"/>
  <c r="E46" i="54" s="1"/>
  <c r="E48" i="54" s="1"/>
  <c r="E53" i="54" s="1"/>
  <c r="D8" i="54"/>
  <c r="D10" i="54" s="1"/>
  <c r="D12" i="54" s="1"/>
  <c r="D14" i="54" s="1"/>
  <c r="D16" i="54" s="1"/>
  <c r="D18" i="54"/>
  <c r="D20" i="54" s="1"/>
  <c r="D22" i="54" s="1"/>
  <c r="D24" i="54" s="1"/>
  <c r="D26" i="54" s="1"/>
  <c r="D28" i="54" s="1"/>
  <c r="D30" i="54" s="1"/>
  <c r="D32" i="54" s="1"/>
  <c r="D34" i="54" s="1"/>
  <c r="D36" i="54" s="1"/>
  <c r="D38" i="54" s="1"/>
  <c r="D40" i="54" s="1"/>
  <c r="D42" i="54" s="1"/>
  <c r="D44" i="54" s="1"/>
  <c r="D46" i="54" s="1"/>
  <c r="D48" i="54" s="1"/>
  <c r="D53" i="54" s="1"/>
  <c r="C8" i="54"/>
  <c r="C10" i="54" s="1"/>
  <c r="C12" i="54" s="1"/>
  <c r="C14" i="54" s="1"/>
  <c r="C16" i="54" s="1"/>
  <c r="C18" i="54" s="1"/>
  <c r="C20" i="54" s="1"/>
  <c r="C22" i="54" s="1"/>
  <c r="C24" i="54" s="1"/>
  <c r="C26" i="54" s="1"/>
  <c r="C28" i="54" s="1"/>
  <c r="C30" i="54" s="1"/>
  <c r="C32" i="54" s="1"/>
  <c r="C34" i="54" s="1"/>
  <c r="C36" i="54" s="1"/>
  <c r="C38" i="54" s="1"/>
  <c r="C40" i="54" s="1"/>
  <c r="C42" i="54" s="1"/>
  <c r="C44" i="54" s="1"/>
  <c r="C46" i="54" s="1"/>
  <c r="C48" i="54" s="1"/>
  <c r="C53" i="54" s="1"/>
  <c r="O28" i="54"/>
  <c r="O30" i="54" s="1"/>
  <c r="O32" i="54" s="1"/>
  <c r="O34" i="54"/>
  <c r="O36" i="54" s="1"/>
  <c r="O38" i="54" s="1"/>
  <c r="O40" i="54" s="1"/>
  <c r="O42" i="54" s="1"/>
  <c r="O44" i="54" s="1"/>
  <c r="O46" i="54" s="1"/>
  <c r="O48" i="54" s="1"/>
  <c r="O53" i="54" s="1"/>
  <c r="N28" i="54"/>
  <c r="N30" i="54"/>
  <c r="N32" i="54" s="1"/>
  <c r="N34" i="54" s="1"/>
  <c r="N36" i="54" s="1"/>
  <c r="N38" i="54" s="1"/>
  <c r="N40" i="54" s="1"/>
  <c r="N42" i="54" s="1"/>
  <c r="N44" i="54" s="1"/>
  <c r="N46" i="54" s="1"/>
  <c r="N48" i="54" s="1"/>
  <c r="N53" i="54" s="1"/>
  <c r="M28" i="54"/>
  <c r="M30" i="54" s="1"/>
  <c r="M32" i="54" s="1"/>
  <c r="M34" i="54" s="1"/>
  <c r="M36" i="54"/>
  <c r="M38" i="54" s="1"/>
  <c r="M40" i="54" s="1"/>
  <c r="M42" i="54" s="1"/>
  <c r="M44" i="54" s="1"/>
  <c r="M46" i="54" s="1"/>
  <c r="M48" i="54" s="1"/>
  <c r="M53" i="54" s="1"/>
  <c r="L34" i="54"/>
  <c r="L36" i="54" s="1"/>
  <c r="L38" i="54" s="1"/>
  <c r="L40" i="54" s="1"/>
  <c r="L42" i="54" s="1"/>
  <c r="L44" i="54" s="1"/>
  <c r="L46" i="54" s="1"/>
  <c r="L48" i="54" s="1"/>
  <c r="L53" i="54" s="1"/>
  <c r="K34" i="54"/>
  <c r="K36" i="54"/>
  <c r="K38" i="54" s="1"/>
  <c r="K40" i="54" s="1"/>
  <c r="K42" i="54" s="1"/>
  <c r="K44" i="54" s="1"/>
  <c r="K46" i="54" s="1"/>
  <c r="K48" i="54" s="1"/>
  <c r="K53" i="54" s="1"/>
  <c r="J34" i="54"/>
  <c r="J36" i="54" s="1"/>
  <c r="J38" i="54" s="1"/>
  <c r="J40" i="54" s="1"/>
  <c r="J42" i="54" s="1"/>
  <c r="J44" i="54" s="1"/>
  <c r="J46" i="54" s="1"/>
  <c r="J48" i="54" s="1"/>
  <c r="J53" i="54" s="1"/>
  <c r="I34" i="54"/>
  <c r="I36" i="54" s="1"/>
  <c r="I38" i="54" s="1"/>
  <c r="I40" i="54" s="1"/>
  <c r="I42" i="54" s="1"/>
  <c r="I44" i="54" s="1"/>
  <c r="I46" i="54" s="1"/>
  <c r="I48" i="54" s="1"/>
  <c r="I53" i="54" s="1"/>
  <c r="H34" i="54"/>
  <c r="H36" i="54" s="1"/>
  <c r="H38" i="54" s="1"/>
  <c r="H40" i="54" s="1"/>
  <c r="H42" i="54" s="1"/>
  <c r="H44" i="54" s="1"/>
  <c r="H46" i="54" s="1"/>
  <c r="H48" i="54" s="1"/>
  <c r="H53" i="54" s="1"/>
  <c r="G34" i="54"/>
  <c r="G36" i="54"/>
  <c r="G38" i="54" s="1"/>
  <c r="G40" i="54" s="1"/>
  <c r="G42" i="54" s="1"/>
  <c r="G44" i="54" s="1"/>
  <c r="G46" i="54" s="1"/>
  <c r="G48" i="54" s="1"/>
  <c r="G53" i="54" s="1"/>
  <c r="F34" i="54"/>
  <c r="F36" i="54" s="1"/>
  <c r="F38" i="54" s="1"/>
  <c r="F40" i="54" s="1"/>
  <c r="F42" i="54" s="1"/>
  <c r="F44" i="54" s="1"/>
  <c r="F46" i="54" s="1"/>
  <c r="F48" i="54" s="1"/>
  <c r="F53" i="54" s="1"/>
  <c r="F8" i="133"/>
  <c r="F10" i="133" s="1"/>
  <c r="F15" i="133" s="1"/>
  <c r="E8" i="133"/>
  <c r="E10" i="133" s="1"/>
  <c r="E15" i="133" s="1"/>
  <c r="D8" i="133"/>
  <c r="D10" i="133" s="1"/>
  <c r="D15" i="133" s="1"/>
  <c r="C8" i="133"/>
  <c r="C10" i="133" s="1"/>
  <c r="C15" i="133" s="1"/>
  <c r="M30" i="57"/>
  <c r="M34" i="57"/>
  <c r="M38" i="57" s="1"/>
  <c r="M40" i="57" s="1"/>
  <c r="M43" i="57" s="1"/>
  <c r="M45" i="57" s="1"/>
  <c r="M47" i="57" s="1"/>
  <c r="M49" i="57" s="1"/>
  <c r="M51" i="57" s="1"/>
  <c r="M53" i="57" s="1"/>
  <c r="M56" i="57" s="1"/>
  <c r="M58" i="57" s="1"/>
  <c r="M60" i="57" s="1"/>
  <c r="M62" i="57" s="1"/>
  <c r="M66" i="57" s="1"/>
  <c r="M68" i="57" s="1"/>
  <c r="M70" i="57" s="1"/>
  <c r="M72" i="57" s="1"/>
  <c r="L26" i="57"/>
  <c r="L28" i="57" s="1"/>
  <c r="L30" i="57" s="1"/>
  <c r="L34" i="57" s="1"/>
  <c r="L38" i="57" s="1"/>
  <c r="L40" i="57" s="1"/>
  <c r="L43" i="57" s="1"/>
  <c r="L45" i="57" s="1"/>
  <c r="L47" i="57" s="1"/>
  <c r="L49" i="57" s="1"/>
  <c r="L51" i="57" s="1"/>
  <c r="L53" i="57" s="1"/>
  <c r="L56" i="57" s="1"/>
  <c r="L58" i="57" s="1"/>
  <c r="L60" i="57" s="1"/>
  <c r="L62" i="57" s="1"/>
  <c r="L66" i="57" s="1"/>
  <c r="L68" i="57" s="1"/>
  <c r="L70" i="57" s="1"/>
  <c r="L72" i="57" s="1"/>
  <c r="K23" i="57"/>
  <c r="K26" i="57" s="1"/>
  <c r="K28" i="57" s="1"/>
  <c r="K30" i="57" s="1"/>
  <c r="K34" i="57" s="1"/>
  <c r="K38" i="57" s="1"/>
  <c r="K40" i="57" s="1"/>
  <c r="K43" i="57" s="1"/>
  <c r="K45" i="57" s="1"/>
  <c r="K47" i="57" s="1"/>
  <c r="K49" i="57" s="1"/>
  <c r="K51" i="57" s="1"/>
  <c r="K53" i="57" s="1"/>
  <c r="K56" i="57" s="1"/>
  <c r="K58" i="57" s="1"/>
  <c r="K60" i="57" s="1"/>
  <c r="K62" i="57" s="1"/>
  <c r="K66" i="57" s="1"/>
  <c r="K68" i="57" s="1"/>
  <c r="K70" i="57" s="1"/>
  <c r="K72" i="57" s="1"/>
  <c r="J23" i="57"/>
  <c r="J26" i="57" s="1"/>
  <c r="J28" i="57" s="1"/>
  <c r="J30" i="57" s="1"/>
  <c r="J34" i="57" s="1"/>
  <c r="J38" i="57" s="1"/>
  <c r="J40" i="57" s="1"/>
  <c r="J43" i="57" s="1"/>
  <c r="J45" i="57" s="1"/>
  <c r="J47" i="57" s="1"/>
  <c r="J49" i="57" s="1"/>
  <c r="J51" i="57" s="1"/>
  <c r="J53" i="57" s="1"/>
  <c r="J56" i="57" s="1"/>
  <c r="J58" i="57" s="1"/>
  <c r="J60" i="57" s="1"/>
  <c r="J62" i="57" s="1"/>
  <c r="J66" i="57" s="1"/>
  <c r="J68" i="57" s="1"/>
  <c r="J70" i="57" s="1"/>
  <c r="J72" i="57" s="1"/>
  <c r="I23" i="57"/>
  <c r="I26" i="57" s="1"/>
  <c r="I28" i="57" s="1"/>
  <c r="I30" i="57" s="1"/>
  <c r="I34" i="57" s="1"/>
  <c r="I38" i="57" s="1"/>
  <c r="I40" i="57" s="1"/>
  <c r="I43" i="57" s="1"/>
  <c r="I45" i="57" s="1"/>
  <c r="I47" i="57" s="1"/>
  <c r="I49" i="57" s="1"/>
  <c r="I51" i="57" s="1"/>
  <c r="I53" i="57" s="1"/>
  <c r="I56" i="57" s="1"/>
  <c r="I58" i="57" s="1"/>
  <c r="I60" i="57" s="1"/>
  <c r="I62" i="57" s="1"/>
  <c r="I66" i="57" s="1"/>
  <c r="I68" i="57" s="1"/>
  <c r="I70" i="57" s="1"/>
  <c r="I72" i="57" s="1"/>
  <c r="H17" i="57"/>
  <c r="H20" i="57" s="1"/>
  <c r="H23" i="57" s="1"/>
  <c r="H26" i="57" s="1"/>
  <c r="H28" i="57" s="1"/>
  <c r="H30" i="57" s="1"/>
  <c r="H34" i="57" s="1"/>
  <c r="H38" i="57" s="1"/>
  <c r="H40" i="57" s="1"/>
  <c r="H43" i="57" s="1"/>
  <c r="H45" i="57" s="1"/>
  <c r="H47" i="57" s="1"/>
  <c r="H49" i="57" s="1"/>
  <c r="H51" i="57" s="1"/>
  <c r="H53" i="57" s="1"/>
  <c r="H56" i="57" s="1"/>
  <c r="H58" i="57" s="1"/>
  <c r="H60" i="57" s="1"/>
  <c r="H62" i="57" s="1"/>
  <c r="H66" i="57" s="1"/>
  <c r="H68" i="57" s="1"/>
  <c r="H70" i="57" s="1"/>
  <c r="H72" i="57" s="1"/>
  <c r="G12" i="57"/>
  <c r="G17" i="57" s="1"/>
  <c r="G20" i="57" s="1"/>
  <c r="G23" i="57" s="1"/>
  <c r="G26" i="57" s="1"/>
  <c r="G28" i="57" s="1"/>
  <c r="G30" i="57" s="1"/>
  <c r="G34" i="57" s="1"/>
  <c r="G38" i="57" s="1"/>
  <c r="G40" i="57" s="1"/>
  <c r="G43" i="57" s="1"/>
  <c r="G45" i="57" s="1"/>
  <c r="G47" i="57" s="1"/>
  <c r="G49" i="57" s="1"/>
  <c r="G51" i="57" s="1"/>
  <c r="G53" i="57" s="1"/>
  <c r="G56" i="57" s="1"/>
  <c r="G58" i="57" s="1"/>
  <c r="G60" i="57" s="1"/>
  <c r="G62" i="57" s="1"/>
  <c r="G66" i="57" s="1"/>
  <c r="G68" i="57" s="1"/>
  <c r="G70" i="57" s="1"/>
  <c r="G72" i="57" s="1"/>
  <c r="F12" i="57"/>
  <c r="F17" i="57" s="1"/>
  <c r="F20" i="57" s="1"/>
  <c r="F23" i="57" s="1"/>
  <c r="F26" i="57" s="1"/>
  <c r="F28" i="57" s="1"/>
  <c r="F30" i="57" s="1"/>
  <c r="F34" i="57" s="1"/>
  <c r="F38" i="57" s="1"/>
  <c r="F40" i="57" s="1"/>
  <c r="F43" i="57" s="1"/>
  <c r="F45" i="57" s="1"/>
  <c r="F47" i="57" s="1"/>
  <c r="F49" i="57" s="1"/>
  <c r="F51" i="57" s="1"/>
  <c r="F53" i="57" s="1"/>
  <c r="F56" i="57" s="1"/>
  <c r="F58" i="57" s="1"/>
  <c r="F60" i="57" s="1"/>
  <c r="F62" i="57" s="1"/>
  <c r="F66" i="57" s="1"/>
  <c r="F68" i="57" s="1"/>
  <c r="F70" i="57" s="1"/>
  <c r="F72" i="57" s="1"/>
  <c r="E8" i="57"/>
  <c r="E12" i="57"/>
  <c r="E17" i="57" s="1"/>
  <c r="E20" i="57" s="1"/>
  <c r="E23" i="57" s="1"/>
  <c r="E26" i="57" s="1"/>
  <c r="E28" i="57" s="1"/>
  <c r="E30" i="57" s="1"/>
  <c r="E34" i="57" s="1"/>
  <c r="E38" i="57" s="1"/>
  <c r="E40" i="57" s="1"/>
  <c r="E43" i="57" s="1"/>
  <c r="E45" i="57" s="1"/>
  <c r="E47" i="57" s="1"/>
  <c r="E49" i="57" s="1"/>
  <c r="E51" i="57" s="1"/>
  <c r="E53" i="57" s="1"/>
  <c r="E56" i="57" s="1"/>
  <c r="E58" i="57" s="1"/>
  <c r="E60" i="57" s="1"/>
  <c r="E62" i="57" s="1"/>
  <c r="E66" i="57" s="1"/>
  <c r="E68" i="57" s="1"/>
  <c r="E70" i="57" s="1"/>
  <c r="E72" i="57" s="1"/>
  <c r="D8" i="57"/>
  <c r="D12" i="57" s="1"/>
  <c r="D17" i="57" s="1"/>
  <c r="D20" i="57" s="1"/>
  <c r="D23" i="57" s="1"/>
  <c r="D26" i="57" s="1"/>
  <c r="D28" i="57" s="1"/>
  <c r="D30" i="57" s="1"/>
  <c r="D34" i="57" s="1"/>
  <c r="D38" i="57" s="1"/>
  <c r="D40" i="57" s="1"/>
  <c r="D43" i="57" s="1"/>
  <c r="D45" i="57" s="1"/>
  <c r="D47" i="57" s="1"/>
  <c r="D49" i="57" s="1"/>
  <c r="D51" i="57" s="1"/>
  <c r="D53" i="57" s="1"/>
  <c r="D56" i="57" s="1"/>
  <c r="D58" i="57" s="1"/>
  <c r="D60" i="57" s="1"/>
  <c r="D62" i="57" s="1"/>
  <c r="D66" i="57" s="1"/>
  <c r="D68" i="57" s="1"/>
  <c r="D70" i="57" s="1"/>
  <c r="D72" i="57" s="1"/>
  <c r="C8" i="57"/>
  <c r="C12" i="57" s="1"/>
  <c r="C17" i="57" s="1"/>
  <c r="C20" i="57" s="1"/>
  <c r="C23" i="57" s="1"/>
  <c r="C26" i="57" s="1"/>
  <c r="C28" i="57" s="1"/>
  <c r="C30" i="57" s="1"/>
  <c r="C34" i="57" s="1"/>
  <c r="C38" i="57" s="1"/>
  <c r="C40" i="57" s="1"/>
  <c r="C43" i="57" s="1"/>
  <c r="C45" i="57" s="1"/>
  <c r="C47" i="57" s="1"/>
  <c r="C49" i="57" s="1"/>
  <c r="C51" i="57" s="1"/>
  <c r="C53" i="57" s="1"/>
  <c r="C56" i="57" s="1"/>
  <c r="C58" i="57" s="1"/>
  <c r="C60" i="57" s="1"/>
  <c r="C62" i="57" s="1"/>
  <c r="C66" i="57" s="1"/>
  <c r="C68" i="57" s="1"/>
  <c r="C70" i="57" s="1"/>
  <c r="C72" i="57" s="1"/>
  <c r="I19" i="58"/>
  <c r="I21" i="58"/>
  <c r="I23" i="58" s="1"/>
  <c r="I25" i="58" s="1"/>
  <c r="I27" i="58" s="1"/>
  <c r="I30" i="58" s="1"/>
  <c r="I35" i="58" s="1"/>
  <c r="I37" i="58" s="1"/>
  <c r="I39" i="58" s="1"/>
  <c r="I41" i="58" s="1"/>
  <c r="I44" i="58" s="1"/>
  <c r="H16" i="58"/>
  <c r="H19" i="58" s="1"/>
  <c r="H21" i="58" s="1"/>
  <c r="H23" i="58" s="1"/>
  <c r="H25" i="58" s="1"/>
  <c r="H27" i="58" s="1"/>
  <c r="H30" i="58" s="1"/>
  <c r="H35" i="58" s="1"/>
  <c r="H37" i="58" s="1"/>
  <c r="H39" i="58" s="1"/>
  <c r="H41" i="58" s="1"/>
  <c r="H44" i="58" s="1"/>
  <c r="G14" i="58"/>
  <c r="G16" i="58" s="1"/>
  <c r="G19" i="58" s="1"/>
  <c r="G21" i="58" s="1"/>
  <c r="G23" i="58" s="1"/>
  <c r="G25" i="58" s="1"/>
  <c r="G27" i="58" s="1"/>
  <c r="G30" i="58" s="1"/>
  <c r="G35" i="58" s="1"/>
  <c r="G37" i="58" s="1"/>
  <c r="G39" i="58" s="1"/>
  <c r="G41" i="58" s="1"/>
  <c r="G44" i="58" s="1"/>
  <c r="F14" i="58"/>
  <c r="F16" i="58" s="1"/>
  <c r="F19" i="58" s="1"/>
  <c r="F21" i="58" s="1"/>
  <c r="F23" i="58" s="1"/>
  <c r="F25" i="58" s="1"/>
  <c r="F27" i="58" s="1"/>
  <c r="F30" i="58" s="1"/>
  <c r="F35" i="58" s="1"/>
  <c r="F37" i="58" s="1"/>
  <c r="F39" i="58" s="1"/>
  <c r="F41" i="58" s="1"/>
  <c r="F44" i="58" s="1"/>
  <c r="E14" i="58"/>
  <c r="E16" i="58" s="1"/>
  <c r="E19" i="58" s="1"/>
  <c r="E21" i="58" s="1"/>
  <c r="E23" i="58" s="1"/>
  <c r="E25" i="58" s="1"/>
  <c r="E27" i="58" s="1"/>
  <c r="E30" i="58" s="1"/>
  <c r="E35" i="58" s="1"/>
  <c r="E37" i="58" s="1"/>
  <c r="E39" i="58" s="1"/>
  <c r="E41" i="58" s="1"/>
  <c r="E44" i="58" s="1"/>
  <c r="D9" i="58"/>
  <c r="D14" i="58" s="1"/>
  <c r="D16" i="58" s="1"/>
  <c r="D19" i="58" s="1"/>
  <c r="D21" i="58" s="1"/>
  <c r="D23" i="58" s="1"/>
  <c r="D25" i="58" s="1"/>
  <c r="D27" i="58" s="1"/>
  <c r="D30" i="58" s="1"/>
  <c r="D35" i="58" s="1"/>
  <c r="D37" i="58" s="1"/>
  <c r="D39" i="58" s="1"/>
  <c r="D41" i="58" s="1"/>
  <c r="D44" i="58" s="1"/>
  <c r="C9" i="58"/>
  <c r="C14" i="58" s="1"/>
  <c r="C16" i="58" s="1"/>
  <c r="C19" i="58" s="1"/>
  <c r="C21" i="58" s="1"/>
  <c r="C23" i="58" s="1"/>
  <c r="C25" i="58" s="1"/>
  <c r="C27" i="58" s="1"/>
  <c r="C30" i="58" s="1"/>
  <c r="C35" i="58" s="1"/>
  <c r="C37" i="58" s="1"/>
  <c r="C39" i="58" s="1"/>
  <c r="C41" i="58" s="1"/>
  <c r="C44" i="58" s="1"/>
  <c r="E16" i="137"/>
  <c r="E20" i="137"/>
  <c r="E28" i="137" s="1"/>
  <c r="E30" i="137" s="1"/>
  <c r="D16" i="137"/>
  <c r="D20" i="137"/>
  <c r="D28" i="137" s="1"/>
  <c r="D30" i="137" s="1"/>
  <c r="C16" i="137"/>
  <c r="C20" i="137"/>
  <c r="C28" i="137" s="1"/>
  <c r="C30" i="137" s="1"/>
  <c r="C19" i="29"/>
  <c r="C21" i="29" s="1"/>
  <c r="C23" i="29" s="1"/>
  <c r="C25" i="29" s="1"/>
  <c r="C27" i="29" s="1"/>
  <c r="C29" i="29" s="1"/>
  <c r="C31" i="29" s="1"/>
  <c r="C33" i="29" s="1"/>
  <c r="C35" i="29" s="1"/>
  <c r="C37" i="29" s="1"/>
  <c r="C39" i="29" s="1"/>
  <c r="C48" i="29" s="1"/>
  <c r="C52" i="29" s="1"/>
  <c r="C59" i="29" s="1"/>
  <c r="C61" i="29" s="1"/>
  <c r="C69" i="29" s="1"/>
  <c r="G11" i="119"/>
  <c r="G13" i="119" s="1"/>
  <c r="G15" i="119" s="1"/>
  <c r="G17" i="119" s="1"/>
  <c r="G19" i="119" s="1"/>
  <c r="G21" i="119" s="1"/>
  <c r="G23" i="119" s="1"/>
  <c r="G25" i="119" s="1"/>
  <c r="G27" i="119" s="1"/>
  <c r="G29" i="119" s="1"/>
  <c r="G31" i="119" s="1"/>
  <c r="G33" i="119" s="1"/>
  <c r="G35" i="119" s="1"/>
  <c r="G37" i="119" s="1"/>
  <c r="F11" i="119"/>
  <c r="F13" i="119" s="1"/>
  <c r="F15" i="119" s="1"/>
  <c r="F17" i="119" s="1"/>
  <c r="F19" i="119" s="1"/>
  <c r="F21" i="119" s="1"/>
  <c r="F23" i="119" s="1"/>
  <c r="F25" i="119" s="1"/>
  <c r="F27" i="119" s="1"/>
  <c r="F29" i="119" s="1"/>
  <c r="F31" i="119" s="1"/>
  <c r="F33" i="119" s="1"/>
  <c r="F35" i="119" s="1"/>
  <c r="F37" i="119" s="1"/>
  <c r="E11" i="119"/>
  <c r="E13" i="119" s="1"/>
  <c r="E15" i="119" s="1"/>
  <c r="E17" i="119" s="1"/>
  <c r="E19" i="119" s="1"/>
  <c r="E21" i="119" s="1"/>
  <c r="E23" i="119" s="1"/>
  <c r="E25" i="119" s="1"/>
  <c r="E27" i="119" s="1"/>
  <c r="E29" i="119" s="1"/>
  <c r="E31" i="119" s="1"/>
  <c r="E33" i="119" s="1"/>
  <c r="E35" i="119" s="1"/>
  <c r="E37" i="119" s="1"/>
  <c r="D11" i="119"/>
  <c r="D13" i="119" s="1"/>
  <c r="D15" i="119" s="1"/>
  <c r="D17" i="119" s="1"/>
  <c r="D19" i="119" s="1"/>
  <c r="D21" i="119" s="1"/>
  <c r="D23" i="119" s="1"/>
  <c r="D25" i="119" s="1"/>
  <c r="D27" i="119" s="1"/>
  <c r="D29" i="119" s="1"/>
  <c r="D31" i="119" s="1"/>
  <c r="D33" i="119" s="1"/>
  <c r="D35" i="119" s="1"/>
  <c r="D37" i="119" s="1"/>
  <c r="C8" i="60"/>
  <c r="C10" i="60" s="1"/>
  <c r="C12" i="60" s="1"/>
  <c r="C14" i="60" s="1"/>
  <c r="C16" i="60" s="1"/>
  <c r="C18" i="60" s="1"/>
  <c r="C20" i="60" s="1"/>
  <c r="C22" i="60" s="1"/>
  <c r="C24" i="60" s="1"/>
  <c r="C26" i="60" s="1"/>
  <c r="C28" i="60" s="1"/>
  <c r="C30" i="60" s="1"/>
  <c r="C32" i="60" s="1"/>
  <c r="C34" i="60" s="1"/>
  <c r="C36" i="60" s="1"/>
  <c r="C38" i="60" s="1"/>
  <c r="C40" i="60" s="1"/>
  <c r="C42" i="60" s="1"/>
  <c r="C44" i="60" s="1"/>
  <c r="C46" i="60" s="1"/>
  <c r="C48" i="60" s="1"/>
  <c r="C50" i="60" s="1"/>
  <c r="C52" i="60" s="1"/>
  <c r="C54" i="60" s="1"/>
  <c r="C56" i="60" s="1"/>
  <c r="C58" i="60" s="1"/>
  <c r="C60" i="60" s="1"/>
  <c r="C62" i="60" s="1"/>
  <c r="C64" i="60" s="1"/>
  <c r="C66" i="60" s="1"/>
  <c r="C68" i="60" s="1"/>
  <c r="C70" i="60" s="1"/>
  <c r="C72" i="60" s="1"/>
  <c r="C74" i="60" s="1"/>
  <c r="C76" i="60" s="1"/>
  <c r="C78" i="60" s="1"/>
  <c r="C80" i="60" s="1"/>
  <c r="C82" i="60" s="1"/>
  <c r="C84" i="60" s="1"/>
  <c r="C86" i="60" s="1"/>
  <c r="C88" i="60" s="1"/>
  <c r="C90" i="60" s="1"/>
  <c r="C92" i="60" s="1"/>
  <c r="C94" i="60" s="1"/>
  <c r="C96" i="60" s="1"/>
  <c r="C98" i="60" s="1"/>
  <c r="C100" i="60" s="1"/>
  <c r="C102" i="60" s="1"/>
  <c r="C104" i="60" s="1"/>
  <c r="C106" i="60" s="1"/>
  <c r="C108" i="60" s="1"/>
  <c r="C110" i="60" s="1"/>
  <c r="C112" i="60" s="1"/>
  <c r="I8" i="60"/>
  <c r="I10" i="60" s="1"/>
  <c r="I12" i="60" s="1"/>
  <c r="I14" i="60" s="1"/>
  <c r="I16" i="60" s="1"/>
  <c r="I18" i="60" s="1"/>
  <c r="I20" i="60" s="1"/>
  <c r="I22" i="60" s="1"/>
  <c r="I24" i="60" s="1"/>
  <c r="I26" i="60" s="1"/>
  <c r="I28" i="60" s="1"/>
  <c r="I30" i="60" s="1"/>
  <c r="I32" i="60" s="1"/>
  <c r="I34" i="60" s="1"/>
  <c r="I36" i="60" s="1"/>
  <c r="I38" i="60" s="1"/>
  <c r="I40" i="60" s="1"/>
  <c r="I42" i="60" s="1"/>
  <c r="I44" i="60" s="1"/>
  <c r="I46" i="60" s="1"/>
  <c r="I48" i="60" s="1"/>
  <c r="I50" i="60" s="1"/>
  <c r="I52" i="60" s="1"/>
  <c r="I54" i="60" s="1"/>
  <c r="I56" i="60" s="1"/>
  <c r="I58" i="60" s="1"/>
  <c r="I60" i="60" s="1"/>
  <c r="I62" i="60" s="1"/>
  <c r="I64" i="60" s="1"/>
  <c r="I66" i="60" s="1"/>
  <c r="I68" i="60" s="1"/>
  <c r="I70" i="60" s="1"/>
  <c r="I72" i="60" s="1"/>
  <c r="I74" i="60" s="1"/>
  <c r="I76" i="60" s="1"/>
  <c r="I78" i="60" s="1"/>
  <c r="I80" i="60" s="1"/>
  <c r="I82" i="60" s="1"/>
  <c r="I84" i="60" s="1"/>
  <c r="I86" i="60" s="1"/>
  <c r="I88" i="60" s="1"/>
  <c r="I90" i="60" s="1"/>
  <c r="I92" i="60" s="1"/>
  <c r="I94" i="60" s="1"/>
  <c r="I96" i="60" s="1"/>
  <c r="I98" i="60" s="1"/>
  <c r="I100" i="60" s="1"/>
  <c r="I102" i="60" s="1"/>
  <c r="I104" i="60" s="1"/>
  <c r="I106" i="60" s="1"/>
  <c r="I108" i="60" s="1"/>
  <c r="I110" i="60" s="1"/>
  <c r="I112" i="60" s="1"/>
  <c r="H8" i="60"/>
  <c r="H10" i="60" s="1"/>
  <c r="H12" i="60" s="1"/>
  <c r="H14" i="60" s="1"/>
  <c r="H16" i="60" s="1"/>
  <c r="H18" i="60" s="1"/>
  <c r="H20" i="60" s="1"/>
  <c r="H22" i="60" s="1"/>
  <c r="H24" i="60" s="1"/>
  <c r="H26" i="60" s="1"/>
  <c r="H28" i="60" s="1"/>
  <c r="H30" i="60" s="1"/>
  <c r="H32" i="60" s="1"/>
  <c r="H34" i="60" s="1"/>
  <c r="H36" i="60" s="1"/>
  <c r="H38" i="60" s="1"/>
  <c r="H40" i="60" s="1"/>
  <c r="H42" i="60" s="1"/>
  <c r="H44" i="60" s="1"/>
  <c r="H46" i="60" s="1"/>
  <c r="H48" i="60" s="1"/>
  <c r="H50" i="60" s="1"/>
  <c r="H52" i="60" s="1"/>
  <c r="H54" i="60" s="1"/>
  <c r="H56" i="60" s="1"/>
  <c r="H58" i="60" s="1"/>
  <c r="H60" i="60" s="1"/>
  <c r="H62" i="60" s="1"/>
  <c r="H64" i="60" s="1"/>
  <c r="H66" i="60" s="1"/>
  <c r="H68" i="60" s="1"/>
  <c r="H70" i="60" s="1"/>
  <c r="H72" i="60" s="1"/>
  <c r="H74" i="60" s="1"/>
  <c r="H76" i="60" s="1"/>
  <c r="H78" i="60" s="1"/>
  <c r="H80" i="60" s="1"/>
  <c r="H82" i="60" s="1"/>
  <c r="H84" i="60" s="1"/>
  <c r="H86" i="60" s="1"/>
  <c r="H88" i="60" s="1"/>
  <c r="H90" i="60" s="1"/>
  <c r="H92" i="60" s="1"/>
  <c r="H94" i="60" s="1"/>
  <c r="H96" i="60" s="1"/>
  <c r="H98" i="60" s="1"/>
  <c r="H100" i="60" s="1"/>
  <c r="H102" i="60" s="1"/>
  <c r="H104" i="60" s="1"/>
  <c r="H106" i="60" s="1"/>
  <c r="H108" i="60" s="1"/>
  <c r="H110" i="60" s="1"/>
  <c r="H112" i="60" s="1"/>
  <c r="G8" i="60"/>
  <c r="G10" i="60"/>
  <c r="G12" i="60" s="1"/>
  <c r="G14" i="60" s="1"/>
  <c r="G16" i="60" s="1"/>
  <c r="G18" i="60" s="1"/>
  <c r="G20" i="60" s="1"/>
  <c r="G22" i="60" s="1"/>
  <c r="G24" i="60" s="1"/>
  <c r="G26" i="60" s="1"/>
  <c r="G28" i="60" s="1"/>
  <c r="G30" i="60" s="1"/>
  <c r="G32" i="60" s="1"/>
  <c r="G34" i="60" s="1"/>
  <c r="G36" i="60" s="1"/>
  <c r="G38" i="60" s="1"/>
  <c r="G40" i="60" s="1"/>
  <c r="G42" i="60" s="1"/>
  <c r="G44" i="60" s="1"/>
  <c r="G46" i="60" s="1"/>
  <c r="G48" i="60" s="1"/>
  <c r="G50" i="60" s="1"/>
  <c r="G52" i="60" s="1"/>
  <c r="G54" i="60" s="1"/>
  <c r="G56" i="60" s="1"/>
  <c r="G58" i="60" s="1"/>
  <c r="G60" i="60" s="1"/>
  <c r="G62" i="60" s="1"/>
  <c r="G64" i="60" s="1"/>
  <c r="G66" i="60" s="1"/>
  <c r="G68" i="60" s="1"/>
  <c r="G70" i="60" s="1"/>
  <c r="G72" i="60" s="1"/>
  <c r="G74" i="60" s="1"/>
  <c r="G76" i="60" s="1"/>
  <c r="G78" i="60" s="1"/>
  <c r="G80" i="60" s="1"/>
  <c r="G82" i="60" s="1"/>
  <c r="G84" i="60" s="1"/>
  <c r="G86" i="60" s="1"/>
  <c r="G88" i="60" s="1"/>
  <c r="G90" i="60" s="1"/>
  <c r="G92" i="60" s="1"/>
  <c r="G94" i="60" s="1"/>
  <c r="G96" i="60" s="1"/>
  <c r="G98" i="60" s="1"/>
  <c r="G100" i="60" s="1"/>
  <c r="G102" i="60" s="1"/>
  <c r="G104" i="60" s="1"/>
  <c r="G106" i="60" s="1"/>
  <c r="G108" i="60" s="1"/>
  <c r="G110" i="60" s="1"/>
  <c r="G112" i="60" s="1"/>
  <c r="F8" i="60"/>
  <c r="F10" i="60" s="1"/>
  <c r="F12" i="60" s="1"/>
  <c r="F14" i="60" s="1"/>
  <c r="F16" i="60" s="1"/>
  <c r="F18" i="60" s="1"/>
  <c r="F20" i="60" s="1"/>
  <c r="F22" i="60" s="1"/>
  <c r="F24" i="60" s="1"/>
  <c r="F26" i="60" s="1"/>
  <c r="F28" i="60" s="1"/>
  <c r="F30" i="60" s="1"/>
  <c r="F32" i="60" s="1"/>
  <c r="F34" i="60" s="1"/>
  <c r="F36" i="60" s="1"/>
  <c r="F38" i="60" s="1"/>
  <c r="F40" i="60" s="1"/>
  <c r="F42" i="60" s="1"/>
  <c r="F44" i="60" s="1"/>
  <c r="F46" i="60" s="1"/>
  <c r="F48" i="60" s="1"/>
  <c r="F50" i="60" s="1"/>
  <c r="F52" i="60" s="1"/>
  <c r="F54" i="60" s="1"/>
  <c r="F56" i="60" s="1"/>
  <c r="F58" i="60" s="1"/>
  <c r="F60" i="60" s="1"/>
  <c r="F62" i="60" s="1"/>
  <c r="F64" i="60" s="1"/>
  <c r="F66" i="60" s="1"/>
  <c r="F68" i="60" s="1"/>
  <c r="F70" i="60" s="1"/>
  <c r="F72" i="60" s="1"/>
  <c r="F74" i="60" s="1"/>
  <c r="F76" i="60" s="1"/>
  <c r="F78" i="60" s="1"/>
  <c r="F80" i="60" s="1"/>
  <c r="F82" i="60" s="1"/>
  <c r="F84" i="60" s="1"/>
  <c r="F86" i="60" s="1"/>
  <c r="F88" i="60" s="1"/>
  <c r="F90" i="60" s="1"/>
  <c r="F92" i="60" s="1"/>
  <c r="F94" i="60" s="1"/>
  <c r="F96" i="60" s="1"/>
  <c r="F98" i="60" s="1"/>
  <c r="F100" i="60" s="1"/>
  <c r="F102" i="60" s="1"/>
  <c r="F104" i="60" s="1"/>
  <c r="F106" i="60" s="1"/>
  <c r="F108" i="60" s="1"/>
  <c r="F110" i="60" s="1"/>
  <c r="F112" i="60" s="1"/>
  <c r="E8" i="60"/>
  <c r="E10" i="60" s="1"/>
  <c r="E12" i="60" s="1"/>
  <c r="E14" i="60" s="1"/>
  <c r="E16" i="60" s="1"/>
  <c r="E18" i="60" s="1"/>
  <c r="E20" i="60" s="1"/>
  <c r="E22" i="60" s="1"/>
  <c r="E24" i="60" s="1"/>
  <c r="E26" i="60" s="1"/>
  <c r="E28" i="60" s="1"/>
  <c r="E30" i="60" s="1"/>
  <c r="E32" i="60" s="1"/>
  <c r="E34" i="60" s="1"/>
  <c r="E36" i="60" s="1"/>
  <c r="E38" i="60" s="1"/>
  <c r="E40" i="60" s="1"/>
  <c r="E42" i="60" s="1"/>
  <c r="E44" i="60" s="1"/>
  <c r="E46" i="60" s="1"/>
  <c r="E48" i="60" s="1"/>
  <c r="E50" i="60" s="1"/>
  <c r="E52" i="60" s="1"/>
  <c r="E54" i="60" s="1"/>
  <c r="E56" i="60" s="1"/>
  <c r="E58" i="60" s="1"/>
  <c r="E60" i="60" s="1"/>
  <c r="E62" i="60" s="1"/>
  <c r="E64" i="60" s="1"/>
  <c r="E66" i="60" s="1"/>
  <c r="E68" i="60" s="1"/>
  <c r="E70" i="60" s="1"/>
  <c r="E72" i="60" s="1"/>
  <c r="E74" i="60" s="1"/>
  <c r="E76" i="60" s="1"/>
  <c r="E78" i="60" s="1"/>
  <c r="E80" i="60" s="1"/>
  <c r="E82" i="60" s="1"/>
  <c r="E84" i="60" s="1"/>
  <c r="E86" i="60" s="1"/>
  <c r="E88" i="60" s="1"/>
  <c r="E90" i="60" s="1"/>
  <c r="E92" i="60" s="1"/>
  <c r="E94" i="60" s="1"/>
  <c r="E96" i="60" s="1"/>
  <c r="E98" i="60" s="1"/>
  <c r="E100" i="60" s="1"/>
  <c r="E102" i="60" s="1"/>
  <c r="E104" i="60" s="1"/>
  <c r="E106" i="60" s="1"/>
  <c r="E108" i="60" s="1"/>
  <c r="E110" i="60" s="1"/>
  <c r="E112" i="60" s="1"/>
  <c r="D8" i="60"/>
  <c r="D10" i="60" s="1"/>
  <c r="D12" i="60" s="1"/>
  <c r="D14" i="60" s="1"/>
  <c r="D16" i="60" s="1"/>
  <c r="D18" i="60" s="1"/>
  <c r="D20" i="60" s="1"/>
  <c r="D22" i="60" s="1"/>
  <c r="D24" i="60" s="1"/>
  <c r="D26" i="60" s="1"/>
  <c r="D28" i="60" s="1"/>
  <c r="D30" i="60" s="1"/>
  <c r="D32" i="60" s="1"/>
  <c r="D34" i="60" s="1"/>
  <c r="D36" i="60" s="1"/>
  <c r="D38" i="60" s="1"/>
  <c r="D40" i="60" s="1"/>
  <c r="D42" i="60" s="1"/>
  <c r="D44" i="60" s="1"/>
  <c r="D46" i="60" s="1"/>
  <c r="D48" i="60" s="1"/>
  <c r="D50" i="60" s="1"/>
  <c r="D52" i="60" s="1"/>
  <c r="D54" i="60" s="1"/>
  <c r="D56" i="60" s="1"/>
  <c r="D58" i="60" s="1"/>
  <c r="D60" i="60" s="1"/>
  <c r="D62" i="60" s="1"/>
  <c r="D64" i="60" s="1"/>
  <c r="D66" i="60" s="1"/>
  <c r="D68" i="60" s="1"/>
  <c r="D70" i="60" s="1"/>
  <c r="D72" i="60" s="1"/>
  <c r="D74" i="60" s="1"/>
  <c r="D76" i="60" s="1"/>
  <c r="D78" i="60" s="1"/>
  <c r="D80" i="60" s="1"/>
  <c r="D82" i="60" s="1"/>
  <c r="D84" i="60" s="1"/>
  <c r="D86" i="60" s="1"/>
  <c r="D88" i="60" s="1"/>
  <c r="D90" i="60" s="1"/>
  <c r="D92" i="60" s="1"/>
  <c r="D94" i="60" s="1"/>
  <c r="D96" i="60" s="1"/>
  <c r="D98" i="60" s="1"/>
  <c r="D100" i="60" s="1"/>
  <c r="D102" i="60" s="1"/>
  <c r="D104" i="60" s="1"/>
  <c r="D106" i="60" s="1"/>
  <c r="D108" i="60" s="1"/>
  <c r="D110" i="60" s="1"/>
  <c r="D112" i="60" s="1"/>
  <c r="C9" i="61"/>
  <c r="C11" i="61" s="1"/>
  <c r="C15" i="61" s="1"/>
  <c r="C18" i="61" s="1"/>
  <c r="C20" i="61" s="1"/>
  <c r="C22" i="61" s="1"/>
  <c r="C24" i="61" s="1"/>
  <c r="C28" i="61" s="1"/>
  <c r="C31" i="61" s="1"/>
  <c r="C35" i="61" s="1"/>
  <c r="C37" i="61" s="1"/>
  <c r="C40" i="61" s="1"/>
  <c r="C42" i="61" s="1"/>
  <c r="C44" i="61" s="1"/>
  <c r="C46" i="61" s="1"/>
  <c r="C48" i="61" s="1"/>
  <c r="C50" i="61" s="1"/>
  <c r="C52" i="61" s="1"/>
  <c r="C54" i="61" s="1"/>
  <c r="C56" i="61" s="1"/>
  <c r="C58" i="61" s="1"/>
  <c r="C60" i="61" s="1"/>
  <c r="C63" i="61" s="1"/>
  <c r="C65" i="61" s="1"/>
  <c r="C67" i="61" s="1"/>
  <c r="C69" i="61" s="1"/>
  <c r="C71" i="61" s="1"/>
  <c r="C73" i="61" s="1"/>
  <c r="C75" i="61" s="1"/>
  <c r="C77" i="61" s="1"/>
  <c r="C79" i="61" s="1"/>
  <c r="C81" i="61" s="1"/>
  <c r="C83" i="61" s="1"/>
  <c r="C85" i="61" s="1"/>
  <c r="C87" i="61" s="1"/>
  <c r="C90" i="61" s="1"/>
  <c r="C92" i="61" s="1"/>
  <c r="C94" i="61" s="1"/>
  <c r="C96" i="61" s="1"/>
  <c r="C98" i="61" s="1"/>
  <c r="C100" i="61" s="1"/>
  <c r="C102" i="61" s="1"/>
  <c r="C104" i="61" s="1"/>
  <c r="C106" i="61" s="1"/>
  <c r="C108" i="61" s="1"/>
  <c r="C110" i="61" s="1"/>
  <c r="C112" i="61" s="1"/>
  <c r="C114" i="61" s="1"/>
  <c r="C116" i="61" s="1"/>
  <c r="C118" i="61" s="1"/>
  <c r="C120" i="61" s="1"/>
  <c r="C122" i="61" s="1"/>
  <c r="C124" i="61" s="1"/>
  <c r="C126" i="61" s="1"/>
  <c r="C128" i="61" s="1"/>
  <c r="C130" i="61" s="1"/>
  <c r="C132" i="61" s="1"/>
  <c r="C134" i="61" s="1"/>
  <c r="C136" i="61" s="1"/>
  <c r="C138" i="61" s="1"/>
  <c r="C140" i="61" s="1"/>
  <c r="C142" i="61" s="1"/>
  <c r="C144" i="61" s="1"/>
  <c r="C146" i="61" s="1"/>
  <c r="C148" i="61" s="1"/>
  <c r="C150" i="61" s="1"/>
  <c r="C152" i="61" s="1"/>
  <c r="C154" i="61" s="1"/>
  <c r="Q15" i="61"/>
  <c r="Q18" i="61" s="1"/>
  <c r="Q20" i="61" s="1"/>
  <c r="Q22" i="61" s="1"/>
  <c r="Q24" i="61" s="1"/>
  <c r="Q28" i="61" s="1"/>
  <c r="Q31" i="61" s="1"/>
  <c r="Q35" i="61" s="1"/>
  <c r="Q37" i="61" s="1"/>
  <c r="Q40" i="61" s="1"/>
  <c r="Q42" i="61" s="1"/>
  <c r="Q44" i="61" s="1"/>
  <c r="Q46" i="61" s="1"/>
  <c r="Q48" i="61" s="1"/>
  <c r="Q50" i="61" s="1"/>
  <c r="Q52" i="61" s="1"/>
  <c r="Q54" i="61" s="1"/>
  <c r="Q56" i="61" s="1"/>
  <c r="Q58" i="61" s="1"/>
  <c r="Q60" i="61" s="1"/>
  <c r="Q63" i="61" s="1"/>
  <c r="Q65" i="61" s="1"/>
  <c r="Q67" i="61" s="1"/>
  <c r="Q69" i="61" s="1"/>
  <c r="Q71" i="61" s="1"/>
  <c r="Q73" i="61" s="1"/>
  <c r="Q75" i="61" s="1"/>
  <c r="Q77" i="61" s="1"/>
  <c r="Q79" i="61" s="1"/>
  <c r="Q81" i="61" s="1"/>
  <c r="Q83" i="61" s="1"/>
  <c r="Q85" i="61" s="1"/>
  <c r="Q87" i="61" s="1"/>
  <c r="Q90" i="61" s="1"/>
  <c r="Q92" i="61" s="1"/>
  <c r="Q94" i="61" s="1"/>
  <c r="Q96" i="61" s="1"/>
  <c r="Q98" i="61" s="1"/>
  <c r="Q100" i="61" s="1"/>
  <c r="Q102" i="61" s="1"/>
  <c r="Q104" i="61" s="1"/>
  <c r="Q106" i="61" s="1"/>
  <c r="Q108" i="61" s="1"/>
  <c r="Q110" i="61" s="1"/>
  <c r="Q112" i="61" s="1"/>
  <c r="Q114" i="61" s="1"/>
  <c r="Q116" i="61" s="1"/>
  <c r="Q118" i="61" s="1"/>
  <c r="Q120" i="61" s="1"/>
  <c r="Q122" i="61" s="1"/>
  <c r="Q124" i="61" s="1"/>
  <c r="Q126" i="61" s="1"/>
  <c r="Q128" i="61" s="1"/>
  <c r="Q130" i="61" s="1"/>
  <c r="Q132" i="61" s="1"/>
  <c r="Q134" i="61" s="1"/>
  <c r="Q136" i="61" s="1"/>
  <c r="Q138" i="61" s="1"/>
  <c r="Q140" i="61" s="1"/>
  <c r="Q142" i="61" s="1"/>
  <c r="Q144" i="61" s="1"/>
  <c r="Q146" i="61" s="1"/>
  <c r="Q148" i="61" s="1"/>
  <c r="Q150" i="61" s="1"/>
  <c r="Q152" i="61" s="1"/>
  <c r="Q154" i="61" s="1"/>
  <c r="P28" i="61"/>
  <c r="P31" i="61" s="1"/>
  <c r="P35" i="61" s="1"/>
  <c r="P37" i="61" s="1"/>
  <c r="P40" i="61" s="1"/>
  <c r="P42" i="61" s="1"/>
  <c r="P44" i="61" s="1"/>
  <c r="P46" i="61" s="1"/>
  <c r="P48" i="61" s="1"/>
  <c r="P50" i="61" s="1"/>
  <c r="P52" i="61" s="1"/>
  <c r="P54" i="61" s="1"/>
  <c r="P56" i="61" s="1"/>
  <c r="P58" i="61" s="1"/>
  <c r="P60" i="61" s="1"/>
  <c r="P63" i="61" s="1"/>
  <c r="P65" i="61" s="1"/>
  <c r="P67" i="61" s="1"/>
  <c r="P69" i="61" s="1"/>
  <c r="P71" i="61" s="1"/>
  <c r="P73" i="61" s="1"/>
  <c r="P75" i="61" s="1"/>
  <c r="P77" i="61" s="1"/>
  <c r="P79" i="61" s="1"/>
  <c r="P81" i="61" s="1"/>
  <c r="P83" i="61" s="1"/>
  <c r="P85" i="61" s="1"/>
  <c r="P87" i="61" s="1"/>
  <c r="P90" i="61" s="1"/>
  <c r="P92" i="61" s="1"/>
  <c r="P94" i="61" s="1"/>
  <c r="P96" i="61" s="1"/>
  <c r="P98" i="61" s="1"/>
  <c r="P100" i="61" s="1"/>
  <c r="P102" i="61" s="1"/>
  <c r="P104" i="61" s="1"/>
  <c r="P106" i="61" s="1"/>
  <c r="P108" i="61" s="1"/>
  <c r="P110" i="61" s="1"/>
  <c r="P112" i="61" s="1"/>
  <c r="P114" i="61" s="1"/>
  <c r="P116" i="61" s="1"/>
  <c r="P118" i="61" s="1"/>
  <c r="P120" i="61" s="1"/>
  <c r="P122" i="61" s="1"/>
  <c r="P124" i="61" s="1"/>
  <c r="P126" i="61" s="1"/>
  <c r="P128" i="61" s="1"/>
  <c r="P130" i="61" s="1"/>
  <c r="P132" i="61" s="1"/>
  <c r="P134" i="61" s="1"/>
  <c r="P136" i="61" s="1"/>
  <c r="P138" i="61" s="1"/>
  <c r="P140" i="61" s="1"/>
  <c r="P142" i="61" s="1"/>
  <c r="P144" i="61" s="1"/>
  <c r="P146" i="61" s="1"/>
  <c r="P148" i="61" s="1"/>
  <c r="P150" i="61" s="1"/>
  <c r="P152" i="61" s="1"/>
  <c r="P154" i="61" s="1"/>
  <c r="O63" i="61"/>
  <c r="O65" i="61" s="1"/>
  <c r="O67" i="61" s="1"/>
  <c r="O69" i="61" s="1"/>
  <c r="O71" i="61" s="1"/>
  <c r="O73" i="61" s="1"/>
  <c r="O75" i="61" s="1"/>
  <c r="O77" i="61" s="1"/>
  <c r="O79" i="61" s="1"/>
  <c r="O81" i="61" s="1"/>
  <c r="O83" i="61" s="1"/>
  <c r="O85" i="61" s="1"/>
  <c r="O87" i="61" s="1"/>
  <c r="O90" i="61" s="1"/>
  <c r="O92" i="61" s="1"/>
  <c r="O94" i="61" s="1"/>
  <c r="O96" i="61" s="1"/>
  <c r="O98" i="61" s="1"/>
  <c r="O100" i="61" s="1"/>
  <c r="O102" i="61" s="1"/>
  <c r="O104" i="61" s="1"/>
  <c r="O106" i="61" s="1"/>
  <c r="O108" i="61" s="1"/>
  <c r="O110" i="61" s="1"/>
  <c r="O112" i="61" s="1"/>
  <c r="O114" i="61" s="1"/>
  <c r="O116" i="61" s="1"/>
  <c r="O118" i="61" s="1"/>
  <c r="O120" i="61" s="1"/>
  <c r="O122" i="61" s="1"/>
  <c r="O124" i="61" s="1"/>
  <c r="O126" i="61" s="1"/>
  <c r="O128" i="61" s="1"/>
  <c r="O130" i="61" s="1"/>
  <c r="O132" i="61" s="1"/>
  <c r="O134" i="61" s="1"/>
  <c r="O136" i="61" s="1"/>
  <c r="O138" i="61" s="1"/>
  <c r="O140" i="61" s="1"/>
  <c r="O142" i="61" s="1"/>
  <c r="O144" i="61" s="1"/>
  <c r="O146" i="61" s="1"/>
  <c r="O148" i="61" s="1"/>
  <c r="O150" i="61" s="1"/>
  <c r="O152" i="61" s="1"/>
  <c r="O154" i="61" s="1"/>
  <c r="N15" i="61"/>
  <c r="N18" i="61" s="1"/>
  <c r="N20" i="61" s="1"/>
  <c r="N22" i="61" s="1"/>
  <c r="N24" i="61" s="1"/>
  <c r="N28" i="61" s="1"/>
  <c r="N31" i="61" s="1"/>
  <c r="N35" i="61" s="1"/>
  <c r="N37" i="61" s="1"/>
  <c r="N40" i="61" s="1"/>
  <c r="N42" i="61" s="1"/>
  <c r="N44" i="61" s="1"/>
  <c r="N46" i="61" s="1"/>
  <c r="N48" i="61" s="1"/>
  <c r="N50" i="61" s="1"/>
  <c r="N52" i="61" s="1"/>
  <c r="N54" i="61" s="1"/>
  <c r="N56" i="61" s="1"/>
  <c r="N58" i="61" s="1"/>
  <c r="N60" i="61" s="1"/>
  <c r="N63" i="61" s="1"/>
  <c r="N65" i="61" s="1"/>
  <c r="N67" i="61" s="1"/>
  <c r="N69" i="61" s="1"/>
  <c r="N71" i="61" s="1"/>
  <c r="N73" i="61" s="1"/>
  <c r="N75" i="61" s="1"/>
  <c r="N77" i="61" s="1"/>
  <c r="N79" i="61" s="1"/>
  <c r="N81" i="61" s="1"/>
  <c r="N83" i="61" s="1"/>
  <c r="N85" i="61" s="1"/>
  <c r="N87" i="61" s="1"/>
  <c r="N90" i="61" s="1"/>
  <c r="N92" i="61" s="1"/>
  <c r="N94" i="61" s="1"/>
  <c r="N96" i="61" s="1"/>
  <c r="N98" i="61" s="1"/>
  <c r="N100" i="61" s="1"/>
  <c r="N102" i="61" s="1"/>
  <c r="N104" i="61" s="1"/>
  <c r="N106" i="61" s="1"/>
  <c r="N108" i="61" s="1"/>
  <c r="N110" i="61" s="1"/>
  <c r="N112" i="61" s="1"/>
  <c r="N114" i="61" s="1"/>
  <c r="N116" i="61" s="1"/>
  <c r="N118" i="61" s="1"/>
  <c r="N120" i="61" s="1"/>
  <c r="N122" i="61" s="1"/>
  <c r="N124" i="61" s="1"/>
  <c r="N126" i="61" s="1"/>
  <c r="N128" i="61" s="1"/>
  <c r="N130" i="61" s="1"/>
  <c r="N132" i="61" s="1"/>
  <c r="N134" i="61" s="1"/>
  <c r="N136" i="61" s="1"/>
  <c r="N138" i="61" s="1"/>
  <c r="N140" i="61" s="1"/>
  <c r="N142" i="61" s="1"/>
  <c r="N144" i="61" s="1"/>
  <c r="N146" i="61" s="1"/>
  <c r="N148" i="61" s="1"/>
  <c r="N150" i="61" s="1"/>
  <c r="N152" i="61" s="1"/>
  <c r="N154" i="61" s="1"/>
  <c r="M63" i="61"/>
  <c r="M65" i="61" s="1"/>
  <c r="M67" i="61" s="1"/>
  <c r="M69" i="61" s="1"/>
  <c r="M71" i="61" s="1"/>
  <c r="M73" i="61" s="1"/>
  <c r="M75" i="61" s="1"/>
  <c r="M77" i="61" s="1"/>
  <c r="M79" i="61" s="1"/>
  <c r="M81" i="61" s="1"/>
  <c r="M83" i="61" s="1"/>
  <c r="M85" i="61" s="1"/>
  <c r="M87" i="61" s="1"/>
  <c r="M90" i="61" s="1"/>
  <c r="M92" i="61" s="1"/>
  <c r="M94" i="61" s="1"/>
  <c r="M96" i="61" s="1"/>
  <c r="M98" i="61" s="1"/>
  <c r="M100" i="61" s="1"/>
  <c r="M102" i="61" s="1"/>
  <c r="M104" i="61" s="1"/>
  <c r="M106" i="61" s="1"/>
  <c r="M108" i="61" s="1"/>
  <c r="M110" i="61" s="1"/>
  <c r="M112" i="61" s="1"/>
  <c r="M114" i="61" s="1"/>
  <c r="M116" i="61" s="1"/>
  <c r="M118" i="61" s="1"/>
  <c r="M120" i="61" s="1"/>
  <c r="M122" i="61" s="1"/>
  <c r="M124" i="61" s="1"/>
  <c r="M126" i="61" s="1"/>
  <c r="M128" i="61" s="1"/>
  <c r="M130" i="61" s="1"/>
  <c r="M132" i="61" s="1"/>
  <c r="M134" i="61" s="1"/>
  <c r="M136" i="61" s="1"/>
  <c r="M138" i="61" s="1"/>
  <c r="M140" i="61" s="1"/>
  <c r="M142" i="61" s="1"/>
  <c r="M144" i="61" s="1"/>
  <c r="M146" i="61" s="1"/>
  <c r="M148" i="61" s="1"/>
  <c r="M150" i="61" s="1"/>
  <c r="M152" i="61" s="1"/>
  <c r="M154" i="61" s="1"/>
  <c r="L15" i="61"/>
  <c r="L18" i="61" s="1"/>
  <c r="L20" i="61" s="1"/>
  <c r="L22" i="61" s="1"/>
  <c r="L24" i="61" s="1"/>
  <c r="L28" i="61" s="1"/>
  <c r="L31" i="61" s="1"/>
  <c r="L35" i="61" s="1"/>
  <c r="L37" i="61" s="1"/>
  <c r="L40" i="61" s="1"/>
  <c r="L42" i="61" s="1"/>
  <c r="L44" i="61" s="1"/>
  <c r="L46" i="61" s="1"/>
  <c r="L48" i="61" s="1"/>
  <c r="L50" i="61" s="1"/>
  <c r="L52" i="61" s="1"/>
  <c r="L54" i="61" s="1"/>
  <c r="L56" i="61" s="1"/>
  <c r="L58" i="61" s="1"/>
  <c r="L60" i="61" s="1"/>
  <c r="L63" i="61" s="1"/>
  <c r="L65" i="61" s="1"/>
  <c r="L67" i="61" s="1"/>
  <c r="L69" i="61" s="1"/>
  <c r="L71" i="61" s="1"/>
  <c r="L73" i="61" s="1"/>
  <c r="L75" i="61" s="1"/>
  <c r="L77" i="61" s="1"/>
  <c r="L79" i="61" s="1"/>
  <c r="L81" i="61" s="1"/>
  <c r="L83" i="61" s="1"/>
  <c r="L85" i="61" s="1"/>
  <c r="L87" i="61" s="1"/>
  <c r="L90" i="61" s="1"/>
  <c r="L92" i="61" s="1"/>
  <c r="L94" i="61" s="1"/>
  <c r="L96" i="61" s="1"/>
  <c r="L98" i="61" s="1"/>
  <c r="L100" i="61" s="1"/>
  <c r="L102" i="61" s="1"/>
  <c r="L104" i="61" s="1"/>
  <c r="L106" i="61" s="1"/>
  <c r="L108" i="61" s="1"/>
  <c r="L110" i="61" s="1"/>
  <c r="L112" i="61" s="1"/>
  <c r="L114" i="61" s="1"/>
  <c r="L116" i="61" s="1"/>
  <c r="L118" i="61" s="1"/>
  <c r="L120" i="61" s="1"/>
  <c r="L122" i="61" s="1"/>
  <c r="L124" i="61" s="1"/>
  <c r="L126" i="61" s="1"/>
  <c r="L128" i="61" s="1"/>
  <c r="L130" i="61" s="1"/>
  <c r="L132" i="61" s="1"/>
  <c r="L134" i="61" s="1"/>
  <c r="L136" i="61" s="1"/>
  <c r="L138" i="61" s="1"/>
  <c r="L140" i="61" s="1"/>
  <c r="L142" i="61" s="1"/>
  <c r="L144" i="61" s="1"/>
  <c r="L146" i="61" s="1"/>
  <c r="L148" i="61" s="1"/>
  <c r="L150" i="61" s="1"/>
  <c r="L152" i="61" s="1"/>
  <c r="L154" i="61" s="1"/>
  <c r="K15" i="61"/>
  <c r="K18" i="61" s="1"/>
  <c r="K20" i="61" s="1"/>
  <c r="K22" i="61" s="1"/>
  <c r="K24" i="61" s="1"/>
  <c r="K28" i="61" s="1"/>
  <c r="K31" i="61" s="1"/>
  <c r="K35" i="61" s="1"/>
  <c r="K37" i="61" s="1"/>
  <c r="K40" i="61" s="1"/>
  <c r="K42" i="61" s="1"/>
  <c r="K44" i="61" s="1"/>
  <c r="K46" i="61" s="1"/>
  <c r="K48" i="61" s="1"/>
  <c r="K50" i="61" s="1"/>
  <c r="K52" i="61" s="1"/>
  <c r="K54" i="61" s="1"/>
  <c r="K56" i="61" s="1"/>
  <c r="K58" i="61" s="1"/>
  <c r="K60" i="61" s="1"/>
  <c r="K63" i="61" s="1"/>
  <c r="K65" i="61" s="1"/>
  <c r="K67" i="61" s="1"/>
  <c r="K69" i="61" s="1"/>
  <c r="K71" i="61" s="1"/>
  <c r="K73" i="61" s="1"/>
  <c r="K75" i="61" s="1"/>
  <c r="K77" i="61" s="1"/>
  <c r="K79" i="61" s="1"/>
  <c r="K81" i="61" s="1"/>
  <c r="K83" i="61" s="1"/>
  <c r="K85" i="61" s="1"/>
  <c r="K87" i="61" s="1"/>
  <c r="K90" i="61" s="1"/>
  <c r="K92" i="61" s="1"/>
  <c r="K94" i="61" s="1"/>
  <c r="K96" i="61" s="1"/>
  <c r="K98" i="61" s="1"/>
  <c r="K100" i="61" s="1"/>
  <c r="K102" i="61" s="1"/>
  <c r="K104" i="61" s="1"/>
  <c r="K106" i="61" s="1"/>
  <c r="K108" i="61" s="1"/>
  <c r="K110" i="61" s="1"/>
  <c r="K112" i="61" s="1"/>
  <c r="K114" i="61" s="1"/>
  <c r="K116" i="61" s="1"/>
  <c r="K118" i="61" s="1"/>
  <c r="K120" i="61" s="1"/>
  <c r="K122" i="61" s="1"/>
  <c r="K124" i="61" s="1"/>
  <c r="K126" i="61" s="1"/>
  <c r="K128" i="61" s="1"/>
  <c r="K130" i="61" s="1"/>
  <c r="K132" i="61" s="1"/>
  <c r="K134" i="61" s="1"/>
  <c r="K136" i="61" s="1"/>
  <c r="K138" i="61" s="1"/>
  <c r="K140" i="61" s="1"/>
  <c r="K142" i="61" s="1"/>
  <c r="K144" i="61" s="1"/>
  <c r="K146" i="61" s="1"/>
  <c r="K148" i="61" s="1"/>
  <c r="K150" i="61" s="1"/>
  <c r="K152" i="61" s="1"/>
  <c r="K154" i="61" s="1"/>
  <c r="J15" i="61"/>
  <c r="J18" i="61"/>
  <c r="J20" i="61" s="1"/>
  <c r="J22" i="61" s="1"/>
  <c r="J24" i="61" s="1"/>
  <c r="J28" i="61" s="1"/>
  <c r="J31" i="61" s="1"/>
  <c r="J35" i="61" s="1"/>
  <c r="J37" i="61" s="1"/>
  <c r="J40" i="61" s="1"/>
  <c r="J42" i="61" s="1"/>
  <c r="J44" i="61" s="1"/>
  <c r="J46" i="61" s="1"/>
  <c r="J48" i="61" s="1"/>
  <c r="J50" i="61" s="1"/>
  <c r="J52" i="61" s="1"/>
  <c r="J54" i="61" s="1"/>
  <c r="J56" i="61" s="1"/>
  <c r="J58" i="61" s="1"/>
  <c r="J60" i="61" s="1"/>
  <c r="J63" i="61" s="1"/>
  <c r="J65" i="61" s="1"/>
  <c r="J67" i="61" s="1"/>
  <c r="J69" i="61" s="1"/>
  <c r="J71" i="61" s="1"/>
  <c r="J73" i="61" s="1"/>
  <c r="J75" i="61" s="1"/>
  <c r="J77" i="61" s="1"/>
  <c r="J79" i="61" s="1"/>
  <c r="J81" i="61" s="1"/>
  <c r="J83" i="61" s="1"/>
  <c r="J85" i="61" s="1"/>
  <c r="J87" i="61" s="1"/>
  <c r="J90" i="61" s="1"/>
  <c r="J92" i="61" s="1"/>
  <c r="J94" i="61" s="1"/>
  <c r="J96" i="61" s="1"/>
  <c r="J98" i="61" s="1"/>
  <c r="J100" i="61" s="1"/>
  <c r="J102" i="61" s="1"/>
  <c r="J104" i="61" s="1"/>
  <c r="J106" i="61" s="1"/>
  <c r="J108" i="61" s="1"/>
  <c r="J110" i="61" s="1"/>
  <c r="J112" i="61" s="1"/>
  <c r="J114" i="61" s="1"/>
  <c r="J116" i="61" s="1"/>
  <c r="J118" i="61" s="1"/>
  <c r="J120" i="61" s="1"/>
  <c r="J122" i="61" s="1"/>
  <c r="J124" i="61" s="1"/>
  <c r="J126" i="61" s="1"/>
  <c r="J128" i="61" s="1"/>
  <c r="J130" i="61" s="1"/>
  <c r="J132" i="61" s="1"/>
  <c r="J134" i="61" s="1"/>
  <c r="J136" i="61" s="1"/>
  <c r="J138" i="61" s="1"/>
  <c r="J140" i="61" s="1"/>
  <c r="J142" i="61" s="1"/>
  <c r="J144" i="61" s="1"/>
  <c r="J146" i="61" s="1"/>
  <c r="J148" i="61" s="1"/>
  <c r="J150" i="61" s="1"/>
  <c r="J152" i="61" s="1"/>
  <c r="J154" i="61" s="1"/>
  <c r="I18" i="61"/>
  <c r="I20" i="61" s="1"/>
  <c r="I22" i="61" s="1"/>
  <c r="I24" i="61" s="1"/>
  <c r="I28" i="61" s="1"/>
  <c r="I31" i="61" s="1"/>
  <c r="I35" i="61" s="1"/>
  <c r="I37" i="61" s="1"/>
  <c r="I40" i="61" s="1"/>
  <c r="I42" i="61" s="1"/>
  <c r="I44" i="61" s="1"/>
  <c r="I46" i="61" s="1"/>
  <c r="I48" i="61" s="1"/>
  <c r="I50" i="61" s="1"/>
  <c r="I52" i="61" s="1"/>
  <c r="I54" i="61" s="1"/>
  <c r="I56" i="61" s="1"/>
  <c r="I58" i="61" s="1"/>
  <c r="I60" i="61" s="1"/>
  <c r="I63" i="61" s="1"/>
  <c r="I65" i="61" s="1"/>
  <c r="I67" i="61" s="1"/>
  <c r="I69" i="61" s="1"/>
  <c r="I71" i="61" s="1"/>
  <c r="I73" i="61" s="1"/>
  <c r="I75" i="61" s="1"/>
  <c r="I77" i="61" s="1"/>
  <c r="I79" i="61" s="1"/>
  <c r="I81" i="61" s="1"/>
  <c r="I83" i="61" s="1"/>
  <c r="I85" i="61" s="1"/>
  <c r="I87" i="61" s="1"/>
  <c r="I90" i="61" s="1"/>
  <c r="I92" i="61" s="1"/>
  <c r="I94" i="61" s="1"/>
  <c r="I96" i="61" s="1"/>
  <c r="I98" i="61" s="1"/>
  <c r="I100" i="61" s="1"/>
  <c r="I102" i="61" s="1"/>
  <c r="I104" i="61" s="1"/>
  <c r="I106" i="61" s="1"/>
  <c r="I108" i="61" s="1"/>
  <c r="I110" i="61" s="1"/>
  <c r="I112" i="61" s="1"/>
  <c r="I114" i="61" s="1"/>
  <c r="I116" i="61" s="1"/>
  <c r="I118" i="61" s="1"/>
  <c r="I120" i="61" s="1"/>
  <c r="I122" i="61" s="1"/>
  <c r="I124" i="61" s="1"/>
  <c r="I126" i="61" s="1"/>
  <c r="I128" i="61" s="1"/>
  <c r="I130" i="61" s="1"/>
  <c r="I132" i="61" s="1"/>
  <c r="I134" i="61" s="1"/>
  <c r="I136" i="61" s="1"/>
  <c r="I138" i="61" s="1"/>
  <c r="I140" i="61" s="1"/>
  <c r="I142" i="61" s="1"/>
  <c r="I144" i="61" s="1"/>
  <c r="I146" i="61" s="1"/>
  <c r="I148" i="61" s="1"/>
  <c r="I150" i="61" s="1"/>
  <c r="I152" i="61" s="1"/>
  <c r="I154" i="61" s="1"/>
  <c r="H15" i="61"/>
  <c r="H18" i="61" s="1"/>
  <c r="H20" i="61" s="1"/>
  <c r="H22" i="61" s="1"/>
  <c r="H24" i="61" s="1"/>
  <c r="H28" i="61" s="1"/>
  <c r="H31" i="61" s="1"/>
  <c r="H35" i="61" s="1"/>
  <c r="H37" i="61" s="1"/>
  <c r="H40" i="61" s="1"/>
  <c r="H42" i="61" s="1"/>
  <c r="H44" i="61" s="1"/>
  <c r="H46" i="61" s="1"/>
  <c r="H48" i="61" s="1"/>
  <c r="H50" i="61" s="1"/>
  <c r="H52" i="61" s="1"/>
  <c r="H54" i="61" s="1"/>
  <c r="H56" i="61" s="1"/>
  <c r="H58" i="61" s="1"/>
  <c r="H60" i="61" s="1"/>
  <c r="H63" i="61" s="1"/>
  <c r="H65" i="61" s="1"/>
  <c r="H67" i="61" s="1"/>
  <c r="H69" i="61" s="1"/>
  <c r="H71" i="61" s="1"/>
  <c r="H73" i="61" s="1"/>
  <c r="H75" i="61" s="1"/>
  <c r="H77" i="61" s="1"/>
  <c r="H79" i="61" s="1"/>
  <c r="H81" i="61" s="1"/>
  <c r="H83" i="61" s="1"/>
  <c r="H85" i="61" s="1"/>
  <c r="H87" i="61" s="1"/>
  <c r="H90" i="61" s="1"/>
  <c r="H92" i="61" s="1"/>
  <c r="H94" i="61" s="1"/>
  <c r="H96" i="61" s="1"/>
  <c r="H98" i="61" s="1"/>
  <c r="H100" i="61" s="1"/>
  <c r="H102" i="61" s="1"/>
  <c r="H104" i="61" s="1"/>
  <c r="H106" i="61" s="1"/>
  <c r="H108" i="61" s="1"/>
  <c r="H110" i="61" s="1"/>
  <c r="H112" i="61" s="1"/>
  <c r="H114" i="61" s="1"/>
  <c r="H116" i="61" s="1"/>
  <c r="H118" i="61" s="1"/>
  <c r="H120" i="61" s="1"/>
  <c r="H122" i="61" s="1"/>
  <c r="H124" i="61" s="1"/>
  <c r="H126" i="61" s="1"/>
  <c r="H128" i="61" s="1"/>
  <c r="H130" i="61" s="1"/>
  <c r="H132" i="61" s="1"/>
  <c r="H134" i="61" s="1"/>
  <c r="H136" i="61" s="1"/>
  <c r="H138" i="61" s="1"/>
  <c r="H140" i="61" s="1"/>
  <c r="H142" i="61" s="1"/>
  <c r="H144" i="61" s="1"/>
  <c r="H146" i="61" s="1"/>
  <c r="H148" i="61" s="1"/>
  <c r="H150" i="61" s="1"/>
  <c r="H152" i="61" s="1"/>
  <c r="H154" i="61" s="1"/>
  <c r="G18" i="61"/>
  <c r="G20" i="61" s="1"/>
  <c r="G22" i="61" s="1"/>
  <c r="G24" i="61" s="1"/>
  <c r="G28" i="61" s="1"/>
  <c r="G31" i="61" s="1"/>
  <c r="G35" i="61" s="1"/>
  <c r="G37" i="61" s="1"/>
  <c r="G40" i="61" s="1"/>
  <c r="G42" i="61" s="1"/>
  <c r="G44" i="61" s="1"/>
  <c r="G46" i="61" s="1"/>
  <c r="G48" i="61" s="1"/>
  <c r="G50" i="61" s="1"/>
  <c r="G52" i="61" s="1"/>
  <c r="G54" i="61" s="1"/>
  <c r="G56" i="61" s="1"/>
  <c r="G58" i="61" s="1"/>
  <c r="G60" i="61" s="1"/>
  <c r="G63" i="61" s="1"/>
  <c r="G65" i="61" s="1"/>
  <c r="G67" i="61" s="1"/>
  <c r="G69" i="61" s="1"/>
  <c r="G71" i="61" s="1"/>
  <c r="G73" i="61" s="1"/>
  <c r="G75" i="61" s="1"/>
  <c r="G77" i="61" s="1"/>
  <c r="G79" i="61" s="1"/>
  <c r="G81" i="61" s="1"/>
  <c r="G83" i="61" s="1"/>
  <c r="G85" i="61" s="1"/>
  <c r="G87" i="61" s="1"/>
  <c r="G90" i="61" s="1"/>
  <c r="G92" i="61" s="1"/>
  <c r="G94" i="61" s="1"/>
  <c r="G96" i="61" s="1"/>
  <c r="G98" i="61" s="1"/>
  <c r="G100" i="61" s="1"/>
  <c r="G102" i="61" s="1"/>
  <c r="G104" i="61" s="1"/>
  <c r="G106" i="61" s="1"/>
  <c r="G108" i="61" s="1"/>
  <c r="G110" i="61" s="1"/>
  <c r="G112" i="61" s="1"/>
  <c r="G114" i="61" s="1"/>
  <c r="G116" i="61" s="1"/>
  <c r="G118" i="61" s="1"/>
  <c r="G120" i="61" s="1"/>
  <c r="G122" i="61" s="1"/>
  <c r="G124" i="61" s="1"/>
  <c r="G126" i="61" s="1"/>
  <c r="G128" i="61" s="1"/>
  <c r="G130" i="61" s="1"/>
  <c r="G132" i="61" s="1"/>
  <c r="G134" i="61" s="1"/>
  <c r="G136" i="61" s="1"/>
  <c r="G138" i="61" s="1"/>
  <c r="G140" i="61" s="1"/>
  <c r="G142" i="61" s="1"/>
  <c r="G144" i="61" s="1"/>
  <c r="G146" i="61" s="1"/>
  <c r="G148" i="61" s="1"/>
  <c r="G150" i="61" s="1"/>
  <c r="G152" i="61" s="1"/>
  <c r="G154" i="61" s="1"/>
  <c r="F9" i="61"/>
  <c r="F11" i="61" s="1"/>
  <c r="F15" i="61" s="1"/>
  <c r="F18" i="61" s="1"/>
  <c r="F20" i="61" s="1"/>
  <c r="F22" i="61" s="1"/>
  <c r="F24" i="61" s="1"/>
  <c r="F28" i="61" s="1"/>
  <c r="F31" i="61" s="1"/>
  <c r="F35" i="61" s="1"/>
  <c r="F37" i="61" s="1"/>
  <c r="F40" i="61" s="1"/>
  <c r="F42" i="61" s="1"/>
  <c r="F44" i="61" s="1"/>
  <c r="F46" i="61" s="1"/>
  <c r="F48" i="61"/>
  <c r="F50" i="61" s="1"/>
  <c r="F52" i="61" s="1"/>
  <c r="F54" i="61" s="1"/>
  <c r="F56" i="61" s="1"/>
  <c r="F58" i="61" s="1"/>
  <c r="F60" i="61" s="1"/>
  <c r="F63" i="61" s="1"/>
  <c r="F65" i="61" s="1"/>
  <c r="F67" i="61" s="1"/>
  <c r="F69" i="61" s="1"/>
  <c r="F71" i="61" s="1"/>
  <c r="F73" i="61" s="1"/>
  <c r="F75" i="61" s="1"/>
  <c r="F77" i="61" s="1"/>
  <c r="F79" i="61" s="1"/>
  <c r="F81" i="61" s="1"/>
  <c r="F83" i="61" s="1"/>
  <c r="F85" i="61" s="1"/>
  <c r="F87" i="61" s="1"/>
  <c r="F90" i="61" s="1"/>
  <c r="F92" i="61" s="1"/>
  <c r="F94" i="61" s="1"/>
  <c r="F96" i="61" s="1"/>
  <c r="F98" i="61" s="1"/>
  <c r="F100" i="61" s="1"/>
  <c r="F102" i="61" s="1"/>
  <c r="F104" i="61" s="1"/>
  <c r="F106" i="61" s="1"/>
  <c r="F108" i="61" s="1"/>
  <c r="F110" i="61" s="1"/>
  <c r="F112" i="61" s="1"/>
  <c r="F114" i="61" s="1"/>
  <c r="F116" i="61" s="1"/>
  <c r="F118" i="61" s="1"/>
  <c r="F120" i="61" s="1"/>
  <c r="F122" i="61" s="1"/>
  <c r="F124" i="61" s="1"/>
  <c r="F126" i="61" s="1"/>
  <c r="F128" i="61" s="1"/>
  <c r="F130" i="61" s="1"/>
  <c r="F132" i="61" s="1"/>
  <c r="F134" i="61" s="1"/>
  <c r="F136" i="61" s="1"/>
  <c r="F138" i="61" s="1"/>
  <c r="F140" i="61" s="1"/>
  <c r="F142" i="61" s="1"/>
  <c r="F144" i="61" s="1"/>
  <c r="F146" i="61" s="1"/>
  <c r="F148" i="61" s="1"/>
  <c r="F150" i="61" s="1"/>
  <c r="F152" i="61" s="1"/>
  <c r="F154" i="61" s="1"/>
  <c r="E9" i="61"/>
  <c r="E11" i="61"/>
  <c r="E15" i="61"/>
  <c r="E18" i="61" s="1"/>
  <c r="E20" i="61" s="1"/>
  <c r="E22" i="61" s="1"/>
  <c r="E24" i="61" s="1"/>
  <c r="E28" i="61" s="1"/>
  <c r="E31" i="61" s="1"/>
  <c r="E35" i="61" s="1"/>
  <c r="E37" i="61" s="1"/>
  <c r="E40" i="61" s="1"/>
  <c r="E42" i="61" s="1"/>
  <c r="E44" i="61" s="1"/>
  <c r="E46" i="61" s="1"/>
  <c r="E48" i="61" s="1"/>
  <c r="E50" i="61" s="1"/>
  <c r="E52" i="61" s="1"/>
  <c r="E54" i="61" s="1"/>
  <c r="E56" i="61" s="1"/>
  <c r="E58" i="61" s="1"/>
  <c r="E60" i="61" s="1"/>
  <c r="E63" i="61" s="1"/>
  <c r="E65" i="61" s="1"/>
  <c r="E67" i="61" s="1"/>
  <c r="E69" i="61" s="1"/>
  <c r="E71" i="61" s="1"/>
  <c r="E73" i="61" s="1"/>
  <c r="E75" i="61" s="1"/>
  <c r="E77" i="61" s="1"/>
  <c r="E79" i="61" s="1"/>
  <c r="E81" i="61" s="1"/>
  <c r="E83" i="61" s="1"/>
  <c r="E85" i="61" s="1"/>
  <c r="E87" i="61" s="1"/>
  <c r="E90" i="61" s="1"/>
  <c r="E92" i="61" s="1"/>
  <c r="E94" i="61" s="1"/>
  <c r="E96" i="61" s="1"/>
  <c r="E98" i="61" s="1"/>
  <c r="E100" i="61" s="1"/>
  <c r="E102" i="61" s="1"/>
  <c r="E104" i="61" s="1"/>
  <c r="E106" i="61" s="1"/>
  <c r="E108" i="61" s="1"/>
  <c r="E110" i="61" s="1"/>
  <c r="E112" i="61" s="1"/>
  <c r="E114" i="61" s="1"/>
  <c r="E116" i="61" s="1"/>
  <c r="E118" i="61" s="1"/>
  <c r="E120" i="61" s="1"/>
  <c r="E122" i="61" s="1"/>
  <c r="E124" i="61" s="1"/>
  <c r="E126" i="61" s="1"/>
  <c r="E128" i="61" s="1"/>
  <c r="E130" i="61" s="1"/>
  <c r="E132" i="61" s="1"/>
  <c r="E134" i="61" s="1"/>
  <c r="E136" i="61" s="1"/>
  <c r="E138" i="61" s="1"/>
  <c r="E140" i="61" s="1"/>
  <c r="E142" i="61" s="1"/>
  <c r="E144" i="61" s="1"/>
  <c r="E146" i="61" s="1"/>
  <c r="E148" i="61" s="1"/>
  <c r="E150" i="61" s="1"/>
  <c r="E152" i="61" s="1"/>
  <c r="E154" i="61" s="1"/>
  <c r="D9" i="61"/>
  <c r="D11" i="61"/>
  <c r="D15" i="61" s="1"/>
  <c r="D18" i="61" s="1"/>
  <c r="D20" i="61" s="1"/>
  <c r="D22" i="61" s="1"/>
  <c r="D24" i="61" s="1"/>
  <c r="D28" i="61" s="1"/>
  <c r="D31" i="61" s="1"/>
  <c r="D35" i="61" s="1"/>
  <c r="D37" i="61" s="1"/>
  <c r="D40" i="61" s="1"/>
  <c r="D42" i="61" s="1"/>
  <c r="D44" i="61" s="1"/>
  <c r="D46" i="61" s="1"/>
  <c r="D48" i="61" s="1"/>
  <c r="D50" i="61" s="1"/>
  <c r="D52" i="61" s="1"/>
  <c r="D54" i="61" s="1"/>
  <c r="D56" i="61" s="1"/>
  <c r="D58" i="61" s="1"/>
  <c r="D60" i="61" s="1"/>
  <c r="D63" i="61" s="1"/>
  <c r="D65" i="61" s="1"/>
  <c r="D67" i="61" s="1"/>
  <c r="D69" i="61" s="1"/>
  <c r="D71" i="61" s="1"/>
  <c r="D73" i="61" s="1"/>
  <c r="D75" i="61" s="1"/>
  <c r="D77" i="61" s="1"/>
  <c r="D79" i="61" s="1"/>
  <c r="D81" i="61" s="1"/>
  <c r="D83" i="61" s="1"/>
  <c r="D85" i="61" s="1"/>
  <c r="D87" i="61" s="1"/>
  <c r="D90" i="61" s="1"/>
  <c r="D92" i="61" s="1"/>
  <c r="D94" i="61" s="1"/>
  <c r="D96" i="61" s="1"/>
  <c r="D98" i="61" s="1"/>
  <c r="D100" i="61" s="1"/>
  <c r="D102" i="61" s="1"/>
  <c r="D104" i="61" s="1"/>
  <c r="D106" i="61" s="1"/>
  <c r="D108" i="61" s="1"/>
  <c r="D110" i="61" s="1"/>
  <c r="D112" i="61" s="1"/>
  <c r="D114" i="61" s="1"/>
  <c r="D116" i="61" s="1"/>
  <c r="D118" i="61" s="1"/>
  <c r="D120" i="61" s="1"/>
  <c r="D122" i="61" s="1"/>
  <c r="D124" i="61" s="1"/>
  <c r="D126" i="61" s="1"/>
  <c r="D128" i="61" s="1"/>
  <c r="D130" i="61" s="1"/>
  <c r="D132" i="61" s="1"/>
  <c r="D134" i="61" s="1"/>
  <c r="D136" i="61" s="1"/>
  <c r="D138" i="61" s="1"/>
  <c r="D140" i="61" s="1"/>
  <c r="D142" i="61" s="1"/>
  <c r="D144" i="61" s="1"/>
  <c r="D146" i="61" s="1"/>
  <c r="D148" i="61" s="1"/>
  <c r="D150" i="61" s="1"/>
  <c r="D152" i="61" s="1"/>
  <c r="D154" i="61" s="1"/>
  <c r="C16" i="62"/>
  <c r="C19" i="62" s="1"/>
  <c r="C24" i="62" s="1"/>
  <c r="C26" i="62" s="1"/>
  <c r="C30" i="62" s="1"/>
  <c r="C33" i="62" s="1"/>
  <c r="C39" i="62" s="1"/>
  <c r="C41" i="62" s="1"/>
  <c r="C43" i="62" s="1"/>
  <c r="C45" i="62" s="1"/>
  <c r="C47" i="62" s="1"/>
  <c r="C49" i="62" s="1"/>
  <c r="C51" i="62" s="1"/>
  <c r="C53" i="62" s="1"/>
  <c r="C55" i="62" s="1"/>
  <c r="C57" i="62" s="1"/>
  <c r="C59" i="62" s="1"/>
  <c r="C61" i="62" s="1"/>
  <c r="C63" i="62" s="1"/>
  <c r="C65" i="62" s="1"/>
  <c r="C67" i="62" s="1"/>
  <c r="C69" i="62" s="1"/>
  <c r="C71" i="62" s="1"/>
  <c r="C73" i="62" s="1"/>
  <c r="C75" i="62" s="1"/>
  <c r="C77" i="62" s="1"/>
  <c r="C79" i="62" s="1"/>
  <c r="C81" i="62" s="1"/>
  <c r="C83" i="62" s="1"/>
  <c r="C85" i="62" s="1"/>
  <c r="C87" i="62" s="1"/>
  <c r="C89" i="62" s="1"/>
  <c r="C91" i="62" s="1"/>
  <c r="C93" i="62" s="1"/>
  <c r="C95" i="62" s="1"/>
  <c r="C97" i="62" s="1"/>
  <c r="C99" i="62" s="1"/>
  <c r="C101" i="62" s="1"/>
  <c r="C103" i="62" s="1"/>
  <c r="Q16" i="62"/>
  <c r="Q19" i="62" s="1"/>
  <c r="Q24" i="62" s="1"/>
  <c r="Q26" i="62" s="1"/>
  <c r="Q30" i="62" s="1"/>
  <c r="Q33" i="62" s="1"/>
  <c r="Q39" i="62" s="1"/>
  <c r="Q41" i="62" s="1"/>
  <c r="Q43" i="62" s="1"/>
  <c r="Q45" i="62" s="1"/>
  <c r="Q47" i="62" s="1"/>
  <c r="Q49" i="62" s="1"/>
  <c r="Q51" i="62" s="1"/>
  <c r="Q53" i="62" s="1"/>
  <c r="Q55" i="62" s="1"/>
  <c r="Q57" i="62" s="1"/>
  <c r="Q59" i="62" s="1"/>
  <c r="Q61" i="62" s="1"/>
  <c r="Q63" i="62" s="1"/>
  <c r="Q65" i="62" s="1"/>
  <c r="Q67" i="62" s="1"/>
  <c r="Q69" i="62" s="1"/>
  <c r="Q71" i="62" s="1"/>
  <c r="Q73" i="62" s="1"/>
  <c r="Q75" i="62" s="1"/>
  <c r="Q77" i="62" s="1"/>
  <c r="Q79" i="62" s="1"/>
  <c r="Q81" i="62" s="1"/>
  <c r="Q83" i="62" s="1"/>
  <c r="Q85" i="62" s="1"/>
  <c r="Q87" i="62" s="1"/>
  <c r="Q89" i="62" s="1"/>
  <c r="Q91" i="62" s="1"/>
  <c r="Q93" i="62" s="1"/>
  <c r="Q95" i="62" s="1"/>
  <c r="Q97" i="62" s="1"/>
  <c r="Q99" i="62" s="1"/>
  <c r="Q101" i="62" s="1"/>
  <c r="Q103" i="62" s="1"/>
  <c r="P16" i="62"/>
  <c r="P19" i="62" s="1"/>
  <c r="P24" i="62" s="1"/>
  <c r="P26" i="62"/>
  <c r="P30" i="62" s="1"/>
  <c r="P33" i="62" s="1"/>
  <c r="P39" i="62" s="1"/>
  <c r="P41" i="62" s="1"/>
  <c r="P43" i="62" s="1"/>
  <c r="P45" i="62" s="1"/>
  <c r="P47" i="62" s="1"/>
  <c r="P49" i="62" s="1"/>
  <c r="P51" i="62" s="1"/>
  <c r="P53" i="62" s="1"/>
  <c r="P55" i="62" s="1"/>
  <c r="P57" i="62" s="1"/>
  <c r="P59" i="62" s="1"/>
  <c r="P61" i="62" s="1"/>
  <c r="P63" i="62" s="1"/>
  <c r="P65" i="62" s="1"/>
  <c r="P67" i="62" s="1"/>
  <c r="P69" i="62" s="1"/>
  <c r="P71" i="62" s="1"/>
  <c r="P73" i="62" s="1"/>
  <c r="P75" i="62" s="1"/>
  <c r="P77" i="62" s="1"/>
  <c r="P79" i="62" s="1"/>
  <c r="P81" i="62" s="1"/>
  <c r="P83" i="62" s="1"/>
  <c r="P85" i="62" s="1"/>
  <c r="P87" i="62" s="1"/>
  <c r="P89" i="62" s="1"/>
  <c r="P91" i="62" s="1"/>
  <c r="P93" i="62" s="1"/>
  <c r="P95" i="62" s="1"/>
  <c r="P97" i="62" s="1"/>
  <c r="P99" i="62" s="1"/>
  <c r="P101" i="62" s="1"/>
  <c r="P103" i="62" s="1"/>
  <c r="O16" i="62"/>
  <c r="O19" i="62" s="1"/>
  <c r="O24" i="62"/>
  <c r="O26" i="62" s="1"/>
  <c r="O30" i="62" s="1"/>
  <c r="O33" i="62" s="1"/>
  <c r="O39" i="62" s="1"/>
  <c r="O41" i="62" s="1"/>
  <c r="O43" i="62" s="1"/>
  <c r="O45" i="62" s="1"/>
  <c r="O47" i="62" s="1"/>
  <c r="O49" i="62" s="1"/>
  <c r="O51" i="62" s="1"/>
  <c r="O53" i="62" s="1"/>
  <c r="O55" i="62" s="1"/>
  <c r="O57" i="62" s="1"/>
  <c r="O59" i="62" s="1"/>
  <c r="O61" i="62" s="1"/>
  <c r="O63" i="62" s="1"/>
  <c r="O65" i="62" s="1"/>
  <c r="O67" i="62" s="1"/>
  <c r="O69" i="62" s="1"/>
  <c r="O71" i="62" s="1"/>
  <c r="O73" i="62" s="1"/>
  <c r="O75" i="62" s="1"/>
  <c r="O77" i="62" s="1"/>
  <c r="O79" i="62" s="1"/>
  <c r="O81" i="62" s="1"/>
  <c r="O83" i="62" s="1"/>
  <c r="O85" i="62" s="1"/>
  <c r="O87" i="62" s="1"/>
  <c r="O89" i="62" s="1"/>
  <c r="O91" i="62" s="1"/>
  <c r="O93" i="62" s="1"/>
  <c r="O95" i="62" s="1"/>
  <c r="O97" i="62" s="1"/>
  <c r="O99" i="62" s="1"/>
  <c r="O101" i="62" s="1"/>
  <c r="O103" i="62" s="1"/>
  <c r="N16" i="62"/>
  <c r="N19" i="62" s="1"/>
  <c r="N24" i="62" s="1"/>
  <c r="N26" i="62" s="1"/>
  <c r="N30" i="62" s="1"/>
  <c r="N33" i="62" s="1"/>
  <c r="N39" i="62" s="1"/>
  <c r="N41" i="62" s="1"/>
  <c r="N43" i="62" s="1"/>
  <c r="N45" i="62" s="1"/>
  <c r="N47" i="62" s="1"/>
  <c r="N49" i="62" s="1"/>
  <c r="N51" i="62" s="1"/>
  <c r="N53" i="62" s="1"/>
  <c r="N55" i="62" s="1"/>
  <c r="N57" i="62" s="1"/>
  <c r="N59" i="62" s="1"/>
  <c r="N61" i="62" s="1"/>
  <c r="N63" i="62" s="1"/>
  <c r="N65" i="62" s="1"/>
  <c r="N67" i="62" s="1"/>
  <c r="N69" i="62" s="1"/>
  <c r="N71" i="62" s="1"/>
  <c r="N73" i="62" s="1"/>
  <c r="N75" i="62" s="1"/>
  <c r="N77" i="62" s="1"/>
  <c r="N79" i="62" s="1"/>
  <c r="N81" i="62" s="1"/>
  <c r="N83" i="62" s="1"/>
  <c r="N85" i="62" s="1"/>
  <c r="N87" i="62" s="1"/>
  <c r="N89" i="62" s="1"/>
  <c r="N91" i="62" s="1"/>
  <c r="N93" i="62" s="1"/>
  <c r="N95" i="62" s="1"/>
  <c r="N97" i="62" s="1"/>
  <c r="N99" i="62" s="1"/>
  <c r="N101" i="62" s="1"/>
  <c r="N103" i="62" s="1"/>
  <c r="M16" i="62"/>
  <c r="M19" i="62"/>
  <c r="M24" i="62" s="1"/>
  <c r="M26" i="62" s="1"/>
  <c r="M30" i="62" s="1"/>
  <c r="M33" i="62" s="1"/>
  <c r="M39" i="62" s="1"/>
  <c r="M41" i="62" s="1"/>
  <c r="M43" i="62" s="1"/>
  <c r="M45" i="62" s="1"/>
  <c r="M47" i="62" s="1"/>
  <c r="M49" i="62" s="1"/>
  <c r="M51" i="62" s="1"/>
  <c r="M53" i="62" s="1"/>
  <c r="M55" i="62" s="1"/>
  <c r="M57" i="62" s="1"/>
  <c r="M59" i="62" s="1"/>
  <c r="M61" i="62" s="1"/>
  <c r="M63" i="62" s="1"/>
  <c r="M65" i="62" s="1"/>
  <c r="M67" i="62" s="1"/>
  <c r="M69" i="62" s="1"/>
  <c r="M71" i="62" s="1"/>
  <c r="M73" i="62" s="1"/>
  <c r="M75" i="62" s="1"/>
  <c r="M77" i="62" s="1"/>
  <c r="M79" i="62" s="1"/>
  <c r="M81" i="62" s="1"/>
  <c r="M83" i="62" s="1"/>
  <c r="M85" i="62" s="1"/>
  <c r="M87" i="62" s="1"/>
  <c r="M89" i="62" s="1"/>
  <c r="M91" i="62" s="1"/>
  <c r="M93" i="62" s="1"/>
  <c r="M95" i="62" s="1"/>
  <c r="M97" i="62" s="1"/>
  <c r="M99" i="62" s="1"/>
  <c r="M101" i="62" s="1"/>
  <c r="M103" i="62" s="1"/>
  <c r="L16" i="62"/>
  <c r="L19" i="62" s="1"/>
  <c r="L24" i="62" s="1"/>
  <c r="L26" i="62" s="1"/>
  <c r="L30" i="62" s="1"/>
  <c r="L33" i="62" s="1"/>
  <c r="L39" i="62" s="1"/>
  <c r="L41" i="62" s="1"/>
  <c r="L43" i="62" s="1"/>
  <c r="L45" i="62" s="1"/>
  <c r="L47" i="62" s="1"/>
  <c r="L49" i="62" s="1"/>
  <c r="L51" i="62" s="1"/>
  <c r="L53" i="62" s="1"/>
  <c r="L55" i="62" s="1"/>
  <c r="L57" i="62" s="1"/>
  <c r="L59" i="62" s="1"/>
  <c r="L61" i="62" s="1"/>
  <c r="L63" i="62" s="1"/>
  <c r="L65" i="62" s="1"/>
  <c r="L67" i="62" s="1"/>
  <c r="L69" i="62" s="1"/>
  <c r="L71" i="62" s="1"/>
  <c r="L73" i="62" s="1"/>
  <c r="L75" i="62" s="1"/>
  <c r="L77" i="62" s="1"/>
  <c r="L79" i="62" s="1"/>
  <c r="L81" i="62" s="1"/>
  <c r="L83" i="62" s="1"/>
  <c r="L85" i="62" s="1"/>
  <c r="L87" i="62" s="1"/>
  <c r="L89" i="62" s="1"/>
  <c r="L91" i="62" s="1"/>
  <c r="L93" i="62" s="1"/>
  <c r="L95" i="62" s="1"/>
  <c r="L97" i="62" s="1"/>
  <c r="L99" i="62" s="1"/>
  <c r="L101" i="62" s="1"/>
  <c r="L103" i="62" s="1"/>
  <c r="K19" i="62"/>
  <c r="K24" i="62" s="1"/>
  <c r="K26" i="62" s="1"/>
  <c r="K30" i="62" s="1"/>
  <c r="K33" i="62" s="1"/>
  <c r="K39" i="62" s="1"/>
  <c r="K41" i="62" s="1"/>
  <c r="K43" i="62" s="1"/>
  <c r="K45" i="62" s="1"/>
  <c r="K47" i="62" s="1"/>
  <c r="K49" i="62" s="1"/>
  <c r="K51" i="62" s="1"/>
  <c r="K53" i="62" s="1"/>
  <c r="K55" i="62" s="1"/>
  <c r="K57" i="62" s="1"/>
  <c r="K59" i="62" s="1"/>
  <c r="K61" i="62" s="1"/>
  <c r="K63" i="62" s="1"/>
  <c r="K65" i="62" s="1"/>
  <c r="K67" i="62" s="1"/>
  <c r="K69" i="62" s="1"/>
  <c r="K71" i="62" s="1"/>
  <c r="K73" i="62" s="1"/>
  <c r="K75" i="62" s="1"/>
  <c r="K77" i="62" s="1"/>
  <c r="K79" i="62" s="1"/>
  <c r="K81" i="62" s="1"/>
  <c r="K83" i="62" s="1"/>
  <c r="K85" i="62" s="1"/>
  <c r="K87" i="62" s="1"/>
  <c r="K89" i="62" s="1"/>
  <c r="K91" i="62" s="1"/>
  <c r="K93" i="62" s="1"/>
  <c r="K95" i="62" s="1"/>
  <c r="K97" i="62" s="1"/>
  <c r="K99" i="62" s="1"/>
  <c r="K101" i="62" s="1"/>
  <c r="K103" i="62" s="1"/>
  <c r="J16" i="62"/>
  <c r="J19" i="62"/>
  <c r="J24" i="62" s="1"/>
  <c r="J26" i="62" s="1"/>
  <c r="J30" i="62" s="1"/>
  <c r="J33" i="62" s="1"/>
  <c r="J39" i="62" s="1"/>
  <c r="J41" i="62" s="1"/>
  <c r="J43" i="62" s="1"/>
  <c r="J45" i="62" s="1"/>
  <c r="J47" i="62" s="1"/>
  <c r="J49" i="62" s="1"/>
  <c r="J51" i="62" s="1"/>
  <c r="J53" i="62" s="1"/>
  <c r="J55" i="62" s="1"/>
  <c r="J57" i="62" s="1"/>
  <c r="J59" i="62" s="1"/>
  <c r="J61" i="62" s="1"/>
  <c r="J63" i="62" s="1"/>
  <c r="J65" i="62" s="1"/>
  <c r="J67" i="62" s="1"/>
  <c r="J69" i="62" s="1"/>
  <c r="J71" i="62" s="1"/>
  <c r="J73" i="62" s="1"/>
  <c r="J75" i="62" s="1"/>
  <c r="J77" i="62" s="1"/>
  <c r="J79" i="62" s="1"/>
  <c r="J81" i="62" s="1"/>
  <c r="J83" i="62" s="1"/>
  <c r="J85" i="62" s="1"/>
  <c r="J87" i="62" s="1"/>
  <c r="J89" i="62" s="1"/>
  <c r="J91" i="62" s="1"/>
  <c r="J93" i="62" s="1"/>
  <c r="J95" i="62" s="1"/>
  <c r="J97" i="62" s="1"/>
  <c r="J99" i="62" s="1"/>
  <c r="J101" i="62" s="1"/>
  <c r="J103" i="62" s="1"/>
  <c r="I16" i="62"/>
  <c r="I19" i="62"/>
  <c r="I24" i="62" s="1"/>
  <c r="I26" i="62" s="1"/>
  <c r="I30" i="62" s="1"/>
  <c r="I33" i="62" s="1"/>
  <c r="I39" i="62" s="1"/>
  <c r="I41" i="62" s="1"/>
  <c r="I43" i="62" s="1"/>
  <c r="I45" i="62" s="1"/>
  <c r="I47" i="62" s="1"/>
  <c r="I49" i="62" s="1"/>
  <c r="I51" i="62" s="1"/>
  <c r="I53" i="62" s="1"/>
  <c r="I55" i="62" s="1"/>
  <c r="I57" i="62" s="1"/>
  <c r="I59" i="62" s="1"/>
  <c r="I61" i="62" s="1"/>
  <c r="I63" i="62" s="1"/>
  <c r="I65" i="62" s="1"/>
  <c r="I67" i="62" s="1"/>
  <c r="I69" i="62" s="1"/>
  <c r="I71" i="62" s="1"/>
  <c r="I73" i="62" s="1"/>
  <c r="I75" i="62" s="1"/>
  <c r="I77" i="62" s="1"/>
  <c r="I79" i="62" s="1"/>
  <c r="I81" i="62" s="1"/>
  <c r="I83" i="62" s="1"/>
  <c r="I85" i="62" s="1"/>
  <c r="I87" i="62" s="1"/>
  <c r="I89" i="62" s="1"/>
  <c r="I91" i="62" s="1"/>
  <c r="I93" i="62" s="1"/>
  <c r="I95" i="62" s="1"/>
  <c r="I97" i="62" s="1"/>
  <c r="I99" i="62" s="1"/>
  <c r="I101" i="62" s="1"/>
  <c r="I103" i="62" s="1"/>
  <c r="H16" i="62"/>
  <c r="H19" i="62" s="1"/>
  <c r="H24" i="62" s="1"/>
  <c r="H26" i="62" s="1"/>
  <c r="H30" i="62" s="1"/>
  <c r="H33" i="62" s="1"/>
  <c r="H39" i="62" s="1"/>
  <c r="H41" i="62" s="1"/>
  <c r="H43" i="62"/>
  <c r="H45" i="62" s="1"/>
  <c r="H47" i="62" s="1"/>
  <c r="H49" i="62" s="1"/>
  <c r="H51" i="62" s="1"/>
  <c r="H53" i="62" s="1"/>
  <c r="H55" i="62" s="1"/>
  <c r="H57" i="62" s="1"/>
  <c r="H59" i="62" s="1"/>
  <c r="H61" i="62" s="1"/>
  <c r="H63" i="62" s="1"/>
  <c r="H65" i="62" s="1"/>
  <c r="H67" i="62" s="1"/>
  <c r="H69" i="62" s="1"/>
  <c r="H71" i="62" s="1"/>
  <c r="H73" i="62" s="1"/>
  <c r="H75" i="62" s="1"/>
  <c r="H77" i="62" s="1"/>
  <c r="H79" i="62" s="1"/>
  <c r="H81" i="62" s="1"/>
  <c r="H83" i="62" s="1"/>
  <c r="H85" i="62" s="1"/>
  <c r="H87" i="62" s="1"/>
  <c r="H89" i="62" s="1"/>
  <c r="H91" i="62" s="1"/>
  <c r="H93" i="62" s="1"/>
  <c r="H95" i="62" s="1"/>
  <c r="H97" i="62" s="1"/>
  <c r="H99" i="62" s="1"/>
  <c r="H101" i="62" s="1"/>
  <c r="H103" i="62" s="1"/>
  <c r="G16" i="62"/>
  <c r="G19" i="62"/>
  <c r="G24" i="62" s="1"/>
  <c r="G26" i="62" s="1"/>
  <c r="G30" i="62" s="1"/>
  <c r="G33" i="62" s="1"/>
  <c r="G39" i="62" s="1"/>
  <c r="G41" i="62" s="1"/>
  <c r="G43" i="62" s="1"/>
  <c r="G45" i="62" s="1"/>
  <c r="G47" i="62" s="1"/>
  <c r="G49" i="62" s="1"/>
  <c r="G51" i="62" s="1"/>
  <c r="G53" i="62" s="1"/>
  <c r="G55" i="62" s="1"/>
  <c r="G57" i="62" s="1"/>
  <c r="G59" i="62" s="1"/>
  <c r="G61" i="62" s="1"/>
  <c r="G63" i="62" s="1"/>
  <c r="G65" i="62" s="1"/>
  <c r="G67" i="62" s="1"/>
  <c r="G69" i="62" s="1"/>
  <c r="G71" i="62" s="1"/>
  <c r="G73" i="62" s="1"/>
  <c r="G75" i="62" s="1"/>
  <c r="G77" i="62" s="1"/>
  <c r="G79" i="62" s="1"/>
  <c r="G81" i="62" s="1"/>
  <c r="G83" i="62" s="1"/>
  <c r="G85" i="62" s="1"/>
  <c r="G87" i="62" s="1"/>
  <c r="G89" i="62" s="1"/>
  <c r="G91" i="62" s="1"/>
  <c r="G93" i="62" s="1"/>
  <c r="G95" i="62" s="1"/>
  <c r="G97" i="62" s="1"/>
  <c r="G99" i="62" s="1"/>
  <c r="G101" i="62" s="1"/>
  <c r="G103" i="62" s="1"/>
  <c r="F16" i="62"/>
  <c r="F19" i="62"/>
  <c r="F24" i="62" s="1"/>
  <c r="F26" i="62" s="1"/>
  <c r="F30" i="62" s="1"/>
  <c r="F33" i="62" s="1"/>
  <c r="F39" i="62" s="1"/>
  <c r="F41" i="62" s="1"/>
  <c r="F43" i="62" s="1"/>
  <c r="F45" i="62" s="1"/>
  <c r="F47" i="62" s="1"/>
  <c r="F49" i="62" s="1"/>
  <c r="F51" i="62" s="1"/>
  <c r="F53" i="62" s="1"/>
  <c r="F55" i="62" s="1"/>
  <c r="F57" i="62" s="1"/>
  <c r="F59" i="62" s="1"/>
  <c r="F61" i="62" s="1"/>
  <c r="F63" i="62" s="1"/>
  <c r="F65" i="62" s="1"/>
  <c r="F67" i="62" s="1"/>
  <c r="F69" i="62" s="1"/>
  <c r="F71" i="62" s="1"/>
  <c r="F73" i="62" s="1"/>
  <c r="F75" i="62" s="1"/>
  <c r="F77" i="62" s="1"/>
  <c r="F79" i="62" s="1"/>
  <c r="F81" i="62" s="1"/>
  <c r="F83" i="62" s="1"/>
  <c r="F85" i="62" s="1"/>
  <c r="F87" i="62" s="1"/>
  <c r="F89" i="62" s="1"/>
  <c r="F91" i="62" s="1"/>
  <c r="F93" i="62" s="1"/>
  <c r="F95" i="62" s="1"/>
  <c r="F97" i="62" s="1"/>
  <c r="F99" i="62" s="1"/>
  <c r="F101" i="62" s="1"/>
  <c r="F103" i="62" s="1"/>
  <c r="E16" i="62"/>
  <c r="E19" i="62" s="1"/>
  <c r="E24" i="62" s="1"/>
  <c r="E26" i="62" s="1"/>
  <c r="E30" i="62" s="1"/>
  <c r="E33" i="62" s="1"/>
  <c r="E39" i="62" s="1"/>
  <c r="E41" i="62" s="1"/>
  <c r="E43" i="62" s="1"/>
  <c r="E45" i="62" s="1"/>
  <c r="E47" i="62" s="1"/>
  <c r="E49" i="62" s="1"/>
  <c r="E51" i="62" s="1"/>
  <c r="E53" i="62" s="1"/>
  <c r="E55" i="62" s="1"/>
  <c r="E57" i="62" s="1"/>
  <c r="E59" i="62" s="1"/>
  <c r="E61" i="62" s="1"/>
  <c r="E63" i="62" s="1"/>
  <c r="E65" i="62" s="1"/>
  <c r="E67" i="62" s="1"/>
  <c r="E69" i="62" s="1"/>
  <c r="E71" i="62" s="1"/>
  <c r="E73" i="62" s="1"/>
  <c r="E75" i="62" s="1"/>
  <c r="E77" i="62" s="1"/>
  <c r="E79" i="62" s="1"/>
  <c r="E81" i="62" s="1"/>
  <c r="E83" i="62" s="1"/>
  <c r="E85" i="62" s="1"/>
  <c r="E87" i="62" s="1"/>
  <c r="E89" i="62" s="1"/>
  <c r="E91" i="62" s="1"/>
  <c r="E93" i="62" s="1"/>
  <c r="E95" i="62" s="1"/>
  <c r="E97" i="62" s="1"/>
  <c r="E99" i="62" s="1"/>
  <c r="E101" i="62" s="1"/>
  <c r="E103" i="62" s="1"/>
  <c r="D16" i="62"/>
  <c r="D19" i="62" s="1"/>
  <c r="D24" i="62" s="1"/>
  <c r="D26" i="62"/>
  <c r="D30" i="62" s="1"/>
  <c r="D33" i="62" s="1"/>
  <c r="D39" i="62" s="1"/>
  <c r="D41" i="62" s="1"/>
  <c r="D43" i="62" s="1"/>
  <c r="D45" i="62" s="1"/>
  <c r="D47" i="62" s="1"/>
  <c r="D49" i="62" s="1"/>
  <c r="D51" i="62" s="1"/>
  <c r="D53" i="62" s="1"/>
  <c r="D55" i="62" s="1"/>
  <c r="D57" i="62" s="1"/>
  <c r="D59" i="62" s="1"/>
  <c r="D61" i="62" s="1"/>
  <c r="D63" i="62" s="1"/>
  <c r="D65" i="62" s="1"/>
  <c r="D67" i="62" s="1"/>
  <c r="D69" i="62" s="1"/>
  <c r="D71" i="62" s="1"/>
  <c r="D73" i="62" s="1"/>
  <c r="D75" i="62" s="1"/>
  <c r="D77" i="62" s="1"/>
  <c r="D79" i="62" s="1"/>
  <c r="D81" i="62" s="1"/>
  <c r="D83" i="62" s="1"/>
  <c r="D85" i="62" s="1"/>
  <c r="D87" i="62" s="1"/>
  <c r="D89" i="62" s="1"/>
  <c r="D91" i="62" s="1"/>
  <c r="D93" i="62" s="1"/>
  <c r="D95" i="62" s="1"/>
  <c r="D97" i="62" s="1"/>
  <c r="D99" i="62" s="1"/>
  <c r="D101" i="62" s="1"/>
  <c r="D103" i="62" s="1"/>
  <c r="G8" i="114"/>
  <c r="G10" i="114" s="1"/>
  <c r="G12" i="114" s="1"/>
  <c r="G14" i="114" s="1"/>
  <c r="F8" i="114"/>
  <c r="F10" i="114" s="1"/>
  <c r="F12" i="114" s="1"/>
  <c r="F14" i="114" s="1"/>
  <c r="E8" i="114"/>
  <c r="E10" i="114" s="1"/>
  <c r="E12" i="114" s="1"/>
  <c r="E14" i="114" s="1"/>
  <c r="D8" i="114"/>
  <c r="D10" i="114" s="1"/>
  <c r="D12" i="114"/>
  <c r="D14" i="114" s="1"/>
  <c r="C8" i="114"/>
  <c r="C10" i="114"/>
  <c r="C12" i="114" s="1"/>
  <c r="C14" i="114" s="1"/>
  <c r="C11" i="83"/>
  <c r="C13" i="83" s="1"/>
  <c r="C15" i="83"/>
  <c r="C17" i="83" s="1"/>
  <c r="C19" i="83" s="1"/>
  <c r="C21" i="83" s="1"/>
  <c r="C23" i="83" s="1"/>
  <c r="C25" i="83" s="1"/>
  <c r="E10" i="90"/>
  <c r="E12" i="90" s="1"/>
  <c r="E14" i="90" s="1"/>
  <c r="E16" i="90" s="1"/>
  <c r="E18" i="90" s="1"/>
  <c r="E20" i="90" s="1"/>
  <c r="E22" i="90" s="1"/>
  <c r="E24" i="90" s="1"/>
  <c r="E26" i="90" s="1"/>
  <c r="E29" i="90" s="1"/>
  <c r="D10" i="90"/>
  <c r="D12" i="90" s="1"/>
  <c r="D14" i="90" s="1"/>
  <c r="D16" i="90" s="1"/>
  <c r="D18" i="90" s="1"/>
  <c r="D20" i="90" s="1"/>
  <c r="D22" i="90" s="1"/>
  <c r="D24" i="90" s="1"/>
  <c r="D26" i="90" s="1"/>
  <c r="D29" i="90" s="1"/>
  <c r="C10" i="90"/>
  <c r="C12" i="90" s="1"/>
  <c r="C14" i="90" s="1"/>
  <c r="C16" i="90" s="1"/>
  <c r="C18" i="90" s="1"/>
  <c r="C20" i="90" s="1"/>
  <c r="C22" i="90" s="1"/>
  <c r="C24" i="90" s="1"/>
  <c r="C26" i="90" s="1"/>
  <c r="C29" i="90" s="1"/>
  <c r="C13" i="72"/>
  <c r="C15" i="72" s="1"/>
  <c r="C17" i="72" s="1"/>
  <c r="C19" i="72" s="1"/>
  <c r="C21" i="72" s="1"/>
  <c r="C23" i="72" s="1"/>
  <c r="C25" i="72" s="1"/>
  <c r="C27" i="72" s="1"/>
  <c r="C29" i="72" s="1"/>
  <c r="C31" i="72" s="1"/>
  <c r="C33" i="72" s="1"/>
  <c r="C35" i="72" s="1"/>
  <c r="C40" i="72" s="1"/>
  <c r="C47" i="72" s="1"/>
  <c r="G13" i="72"/>
  <c r="G15" i="72" s="1"/>
  <c r="G17" i="72" s="1"/>
  <c r="G19" i="72" s="1"/>
  <c r="G21" i="72" s="1"/>
  <c r="G23" i="72" s="1"/>
  <c r="G25" i="72" s="1"/>
  <c r="G27" i="72" s="1"/>
  <c r="G29" i="72" s="1"/>
  <c r="G31" i="72" s="1"/>
  <c r="G33" i="72" s="1"/>
  <c r="G35" i="72" s="1"/>
  <c r="G40" i="72" s="1"/>
  <c r="G47" i="72" s="1"/>
  <c r="F13" i="72"/>
  <c r="F15" i="72" s="1"/>
  <c r="F17" i="72" s="1"/>
  <c r="F19" i="72" s="1"/>
  <c r="F21" i="72" s="1"/>
  <c r="F23" i="72" s="1"/>
  <c r="F25" i="72" s="1"/>
  <c r="F27" i="72" s="1"/>
  <c r="F29" i="72" s="1"/>
  <c r="F31" i="72" s="1"/>
  <c r="F33" i="72" s="1"/>
  <c r="F35" i="72" s="1"/>
  <c r="F40" i="72" s="1"/>
  <c r="F47" i="72" s="1"/>
  <c r="E13" i="72"/>
  <c r="E15" i="72" s="1"/>
  <c r="E17" i="72" s="1"/>
  <c r="E19" i="72" s="1"/>
  <c r="E21" i="72"/>
  <c r="E23" i="72" s="1"/>
  <c r="E25" i="72" s="1"/>
  <c r="E27" i="72" s="1"/>
  <c r="E29" i="72" s="1"/>
  <c r="E31" i="72" s="1"/>
  <c r="E33" i="72" s="1"/>
  <c r="E35" i="72" s="1"/>
  <c r="E40" i="72" s="1"/>
  <c r="E47" i="72" s="1"/>
  <c r="D13" i="72"/>
  <c r="D15" i="72" s="1"/>
  <c r="D17" i="72" s="1"/>
  <c r="D19" i="72" s="1"/>
  <c r="D21" i="72" s="1"/>
  <c r="D23" i="72" s="1"/>
  <c r="D25" i="72" s="1"/>
  <c r="D27" i="72" s="1"/>
  <c r="D29" i="72" s="1"/>
  <c r="D31" i="72" s="1"/>
  <c r="D33" i="72" s="1"/>
  <c r="D35" i="72" s="1"/>
  <c r="D40" i="72" s="1"/>
  <c r="D47" i="72" s="1"/>
  <c r="J12" i="106"/>
  <c r="J14" i="106" s="1"/>
  <c r="J16" i="106" s="1"/>
  <c r="J20" i="106" s="1"/>
  <c r="J22" i="106" s="1"/>
  <c r="J33" i="106" s="1"/>
  <c r="J35" i="106" s="1"/>
  <c r="J37" i="106" s="1"/>
  <c r="J39" i="106" s="1"/>
  <c r="J41" i="106" s="1"/>
  <c r="J43" i="106" s="1"/>
  <c r="J45" i="106" s="1"/>
  <c r="J49" i="106" s="1"/>
  <c r="I9" i="106"/>
  <c r="I12" i="106" s="1"/>
  <c r="I14" i="106" s="1"/>
  <c r="I16" i="106" s="1"/>
  <c r="I20" i="106" s="1"/>
  <c r="I22" i="106" s="1"/>
  <c r="I33" i="106" s="1"/>
  <c r="I35" i="106" s="1"/>
  <c r="I37" i="106" s="1"/>
  <c r="I39" i="106" s="1"/>
  <c r="I41" i="106" s="1"/>
  <c r="I43" i="106" s="1"/>
  <c r="I45" i="106" s="1"/>
  <c r="I49" i="106" s="1"/>
  <c r="H9" i="106"/>
  <c r="H12" i="106" s="1"/>
  <c r="H14" i="106" s="1"/>
  <c r="H16" i="106" s="1"/>
  <c r="H20" i="106" s="1"/>
  <c r="H22" i="106" s="1"/>
  <c r="H33" i="106" s="1"/>
  <c r="H35" i="106" s="1"/>
  <c r="H37" i="106" s="1"/>
  <c r="H39" i="106" s="1"/>
  <c r="H41" i="106" s="1"/>
  <c r="H43" i="106" s="1"/>
  <c r="H45" i="106" s="1"/>
  <c r="H49" i="106" s="1"/>
  <c r="G9" i="106"/>
  <c r="G12" i="106" s="1"/>
  <c r="G14" i="106" s="1"/>
  <c r="G16" i="106" s="1"/>
  <c r="G20" i="106" s="1"/>
  <c r="G22" i="106" s="1"/>
  <c r="G33" i="106" s="1"/>
  <c r="G35" i="106" s="1"/>
  <c r="G37" i="106" s="1"/>
  <c r="G39" i="106" s="1"/>
  <c r="G41" i="106" s="1"/>
  <c r="G43" i="106" s="1"/>
  <c r="G45" i="106" s="1"/>
  <c r="G49" i="106" s="1"/>
  <c r="F9" i="106"/>
  <c r="F12" i="106" s="1"/>
  <c r="F14" i="106" s="1"/>
  <c r="F16" i="106"/>
  <c r="F20" i="106" s="1"/>
  <c r="F22" i="106" s="1"/>
  <c r="F33" i="106" s="1"/>
  <c r="F35" i="106" s="1"/>
  <c r="F37" i="106" s="1"/>
  <c r="F39" i="106" s="1"/>
  <c r="F41" i="106" s="1"/>
  <c r="F43" i="106" s="1"/>
  <c r="F45" i="106" s="1"/>
  <c r="F49" i="106" s="1"/>
  <c r="E9" i="106"/>
  <c r="E12" i="106"/>
  <c r="E14" i="106" s="1"/>
  <c r="E16" i="106" s="1"/>
  <c r="E20" i="106" s="1"/>
  <c r="E22" i="106" s="1"/>
  <c r="E33" i="106" s="1"/>
  <c r="E35" i="106" s="1"/>
  <c r="E37" i="106" s="1"/>
  <c r="E39" i="106" s="1"/>
  <c r="E41" i="106" s="1"/>
  <c r="E43" i="106" s="1"/>
  <c r="E45" i="106" s="1"/>
  <c r="E49" i="106" s="1"/>
  <c r="D9" i="106"/>
  <c r="D12" i="106"/>
  <c r="D14" i="106" s="1"/>
  <c r="D16" i="106" s="1"/>
  <c r="D20" i="106" s="1"/>
  <c r="D22" i="106" s="1"/>
  <c r="D33" i="106" s="1"/>
  <c r="D35" i="106" s="1"/>
  <c r="D37" i="106" s="1"/>
  <c r="D39" i="106" s="1"/>
  <c r="D41" i="106" s="1"/>
  <c r="D43" i="106" s="1"/>
  <c r="D45" i="106" s="1"/>
  <c r="D49" i="106" s="1"/>
  <c r="C9" i="106"/>
  <c r="C12" i="106"/>
  <c r="C14" i="106" s="1"/>
  <c r="C16" i="106" s="1"/>
  <c r="C20" i="106" s="1"/>
  <c r="C22" i="106" s="1"/>
  <c r="C33" i="106" s="1"/>
  <c r="C35" i="106" s="1"/>
  <c r="C37" i="106" s="1"/>
  <c r="C39" i="106" s="1"/>
  <c r="C41" i="106" s="1"/>
  <c r="C43" i="106" s="1"/>
  <c r="C45" i="106" s="1"/>
  <c r="C49" i="106" s="1"/>
  <c r="L8" i="118"/>
  <c r="L12" i="118" s="1"/>
  <c r="L15" i="118" s="1"/>
  <c r="L17" i="118" s="1"/>
  <c r="K12" i="118"/>
  <c r="K15" i="118" s="1"/>
  <c r="K17" i="118" s="1"/>
  <c r="J12" i="118"/>
  <c r="J15" i="118" s="1"/>
  <c r="J17" i="118" s="1"/>
  <c r="I8" i="118"/>
  <c r="I12" i="118" s="1"/>
  <c r="I15" i="118" s="1"/>
  <c r="I17" i="118" s="1"/>
  <c r="H8" i="118"/>
  <c r="H12" i="118" s="1"/>
  <c r="H15" i="118" s="1"/>
  <c r="H17" i="118" s="1"/>
  <c r="G8" i="118"/>
  <c r="G12" i="118" s="1"/>
  <c r="G15" i="118" s="1"/>
  <c r="G17" i="118" s="1"/>
  <c r="F8" i="118"/>
  <c r="F12" i="118"/>
  <c r="F15" i="118" s="1"/>
  <c r="F17" i="118" s="1"/>
  <c r="E8" i="118"/>
  <c r="E12" i="118" s="1"/>
  <c r="E15" i="118" s="1"/>
  <c r="E17" i="118" s="1"/>
  <c r="D8" i="118"/>
  <c r="D12" i="118" s="1"/>
  <c r="D15" i="118" s="1"/>
  <c r="D17" i="118" s="1"/>
  <c r="C8" i="118"/>
  <c r="C12" i="118" s="1"/>
  <c r="C15" i="118" s="1"/>
  <c r="C17" i="118" s="1"/>
  <c r="D19" i="99"/>
  <c r="D21" i="99" s="1"/>
  <c r="D23" i="99" s="1"/>
  <c r="D25" i="99" s="1"/>
  <c r="D29" i="99" s="1"/>
  <c r="D31" i="99" s="1"/>
  <c r="D33" i="99" s="1"/>
  <c r="D37" i="99" s="1"/>
  <c r="D39" i="99" s="1"/>
  <c r="D41" i="99" s="1"/>
  <c r="D43" i="99" s="1"/>
  <c r="D45" i="99" s="1"/>
  <c r="D47" i="99" s="1"/>
  <c r="D49" i="99" s="1"/>
  <c r="D51" i="99" s="1"/>
  <c r="D53" i="99" s="1"/>
  <c r="D56" i="99" s="1"/>
  <c r="D58" i="99" s="1"/>
  <c r="D60" i="99" s="1"/>
  <c r="D67" i="99" s="1"/>
  <c r="D71" i="99" s="1"/>
  <c r="D78" i="99" s="1"/>
  <c r="C11" i="99"/>
  <c r="C13" i="99" s="1"/>
  <c r="C15" i="99" s="1"/>
  <c r="C17" i="99" s="1"/>
  <c r="C19" i="99" s="1"/>
  <c r="C21" i="99" s="1"/>
  <c r="C23" i="99" s="1"/>
  <c r="C25" i="99" s="1"/>
  <c r="C29" i="99" s="1"/>
  <c r="C31" i="99" s="1"/>
  <c r="C33" i="99" s="1"/>
  <c r="C37" i="99" s="1"/>
  <c r="C39" i="99" s="1"/>
  <c r="C41" i="99" s="1"/>
  <c r="C43" i="99" s="1"/>
  <c r="C45" i="99" s="1"/>
  <c r="C47" i="99" s="1"/>
  <c r="C49" i="99" s="1"/>
  <c r="C51" i="99" s="1"/>
  <c r="C53" i="99" s="1"/>
  <c r="C56" i="99" s="1"/>
  <c r="C58" i="99" s="1"/>
  <c r="C60" i="99" s="1"/>
  <c r="C12" i="65"/>
  <c r="C14" i="65" s="1"/>
  <c r="C16" i="65" s="1"/>
  <c r="C18" i="65" s="1"/>
  <c r="C20" i="65" s="1"/>
  <c r="C23" i="65" s="1"/>
  <c r="C25" i="65" s="1"/>
  <c r="C27" i="65" s="1"/>
  <c r="C29" i="65" s="1"/>
  <c r="C31" i="65" s="1"/>
  <c r="C33" i="65" s="1"/>
  <c r="C35" i="65" s="1"/>
  <c r="C37" i="65" s="1"/>
  <c r="C39" i="65" s="1"/>
  <c r="C41" i="65" s="1"/>
  <c r="C43" i="65" s="1"/>
  <c r="C45" i="65" s="1"/>
  <c r="C47" i="65" s="1"/>
  <c r="C49" i="65" s="1"/>
  <c r="C51" i="65" s="1"/>
  <c r="C53" i="65" s="1"/>
  <c r="C55" i="65" s="1"/>
  <c r="C57" i="65" s="1"/>
  <c r="C59" i="65" s="1"/>
  <c r="C61" i="65" s="1"/>
  <c r="C63" i="65" s="1"/>
  <c r="C65" i="65" s="1"/>
  <c r="C67" i="65" s="1"/>
  <c r="C69" i="65" s="1"/>
  <c r="C71" i="65" s="1"/>
  <c r="C73" i="65" s="1"/>
  <c r="C76" i="65" s="1"/>
  <c r="C78" i="65" s="1"/>
  <c r="C85" i="65" s="1"/>
  <c r="I23" i="65"/>
  <c r="I25" i="65" s="1"/>
  <c r="I27" i="65" s="1"/>
  <c r="I29" i="65" s="1"/>
  <c r="I31" i="65" s="1"/>
  <c r="I33" i="65" s="1"/>
  <c r="I35" i="65" s="1"/>
  <c r="I37" i="65" s="1"/>
  <c r="I39" i="65" s="1"/>
  <c r="I41" i="65" s="1"/>
  <c r="I43" i="65" s="1"/>
  <c r="I45" i="65" s="1"/>
  <c r="I47" i="65" s="1"/>
  <c r="I49" i="65" s="1"/>
  <c r="I51" i="65" s="1"/>
  <c r="I53" i="65" s="1"/>
  <c r="I55" i="65" s="1"/>
  <c r="I57" i="65" s="1"/>
  <c r="I59" i="65" s="1"/>
  <c r="I61" i="65" s="1"/>
  <c r="I63" i="65" s="1"/>
  <c r="I65" i="65" s="1"/>
  <c r="I67" i="65" s="1"/>
  <c r="I69" i="65" s="1"/>
  <c r="I71" i="65" s="1"/>
  <c r="I73" i="65" s="1"/>
  <c r="I76" i="65" s="1"/>
  <c r="I78" i="65" s="1"/>
  <c r="I85" i="65" s="1"/>
  <c r="H23" i="65"/>
  <c r="H25" i="65" s="1"/>
  <c r="H27" i="65" s="1"/>
  <c r="H29" i="65" s="1"/>
  <c r="H31" i="65" s="1"/>
  <c r="H33" i="65" s="1"/>
  <c r="H35" i="65" s="1"/>
  <c r="H37" i="65" s="1"/>
  <c r="H39" i="65" s="1"/>
  <c r="H41" i="65" s="1"/>
  <c r="H43" i="65" s="1"/>
  <c r="H45" i="65" s="1"/>
  <c r="H47" i="65" s="1"/>
  <c r="H49" i="65" s="1"/>
  <c r="H51" i="65" s="1"/>
  <c r="H53" i="65" s="1"/>
  <c r="H55" i="65" s="1"/>
  <c r="H57" i="65" s="1"/>
  <c r="H59" i="65" s="1"/>
  <c r="H61" i="65" s="1"/>
  <c r="H63" i="65" s="1"/>
  <c r="H65" i="65" s="1"/>
  <c r="H67" i="65" s="1"/>
  <c r="H69" i="65" s="1"/>
  <c r="H71" i="65" s="1"/>
  <c r="H73" i="65" s="1"/>
  <c r="H76" i="65" s="1"/>
  <c r="H78" i="65" s="1"/>
  <c r="H85" i="65" s="1"/>
  <c r="G23" i="65"/>
  <c r="G25" i="65" s="1"/>
  <c r="G27" i="65" s="1"/>
  <c r="G29" i="65" s="1"/>
  <c r="G31" i="65" s="1"/>
  <c r="G33" i="65" s="1"/>
  <c r="G35" i="65" s="1"/>
  <c r="G37" i="65" s="1"/>
  <c r="G39" i="65" s="1"/>
  <c r="G41" i="65" s="1"/>
  <c r="G43" i="65" s="1"/>
  <c r="G45" i="65" s="1"/>
  <c r="G47" i="65" s="1"/>
  <c r="G49" i="65" s="1"/>
  <c r="G51" i="65" s="1"/>
  <c r="G53" i="65" s="1"/>
  <c r="G55" i="65" s="1"/>
  <c r="G57" i="65" s="1"/>
  <c r="G59" i="65" s="1"/>
  <c r="G61" i="65" s="1"/>
  <c r="G63" i="65" s="1"/>
  <c r="G65" i="65" s="1"/>
  <c r="G67" i="65" s="1"/>
  <c r="G69" i="65" s="1"/>
  <c r="G71" i="65" s="1"/>
  <c r="G73" i="65" s="1"/>
  <c r="G76" i="65" s="1"/>
  <c r="G78" i="65" s="1"/>
  <c r="G85" i="65" s="1"/>
  <c r="F12" i="65"/>
  <c r="F14" i="65" s="1"/>
  <c r="F16" i="65" s="1"/>
  <c r="F18" i="65" s="1"/>
  <c r="F20" i="65" s="1"/>
  <c r="F23" i="65" s="1"/>
  <c r="F25" i="65" s="1"/>
  <c r="F27" i="65" s="1"/>
  <c r="F29" i="65" s="1"/>
  <c r="F31" i="65" s="1"/>
  <c r="F33" i="65" s="1"/>
  <c r="F35" i="65" s="1"/>
  <c r="F37" i="65" s="1"/>
  <c r="F39" i="65" s="1"/>
  <c r="F41" i="65" s="1"/>
  <c r="F43" i="65" s="1"/>
  <c r="F45" i="65" s="1"/>
  <c r="F47" i="65" s="1"/>
  <c r="F49" i="65" s="1"/>
  <c r="F51" i="65" s="1"/>
  <c r="F53" i="65" s="1"/>
  <c r="F55" i="65" s="1"/>
  <c r="F57" i="65" s="1"/>
  <c r="F59" i="65" s="1"/>
  <c r="F61" i="65" s="1"/>
  <c r="F63" i="65" s="1"/>
  <c r="F65" i="65" s="1"/>
  <c r="F67" i="65" s="1"/>
  <c r="F69" i="65" s="1"/>
  <c r="F71" i="65" s="1"/>
  <c r="F73" i="65" s="1"/>
  <c r="F76" i="65" s="1"/>
  <c r="F78" i="65" s="1"/>
  <c r="F85" i="65" s="1"/>
  <c r="E12" i="65"/>
  <c r="E14" i="65" s="1"/>
  <c r="E16" i="65" s="1"/>
  <c r="E18" i="65" s="1"/>
  <c r="E20" i="65" s="1"/>
  <c r="E23" i="65" s="1"/>
  <c r="E25" i="65" s="1"/>
  <c r="E27" i="65" s="1"/>
  <c r="E29" i="65" s="1"/>
  <c r="E31" i="65" s="1"/>
  <c r="E33" i="65" s="1"/>
  <c r="E35" i="65" s="1"/>
  <c r="E37" i="65" s="1"/>
  <c r="E39" i="65"/>
  <c r="E41" i="65" s="1"/>
  <c r="E43" i="65" s="1"/>
  <c r="E45" i="65" s="1"/>
  <c r="E47" i="65" s="1"/>
  <c r="E49" i="65" s="1"/>
  <c r="E51" i="65" s="1"/>
  <c r="E53" i="65" s="1"/>
  <c r="E55" i="65" s="1"/>
  <c r="E57" i="65" s="1"/>
  <c r="E59" i="65" s="1"/>
  <c r="E61" i="65" s="1"/>
  <c r="E63" i="65" s="1"/>
  <c r="E65" i="65" s="1"/>
  <c r="E67" i="65" s="1"/>
  <c r="E69" i="65" s="1"/>
  <c r="E71" i="65" s="1"/>
  <c r="E73" i="65" s="1"/>
  <c r="E76" i="65" s="1"/>
  <c r="E78" i="65" s="1"/>
  <c r="E85" i="65" s="1"/>
  <c r="D12" i="65"/>
  <c r="D14" i="65" s="1"/>
  <c r="D16" i="65" s="1"/>
  <c r="D18" i="65" s="1"/>
  <c r="D20" i="65" s="1"/>
  <c r="D23" i="65" s="1"/>
  <c r="D25" i="65" s="1"/>
  <c r="D27" i="65" s="1"/>
  <c r="D29" i="65" s="1"/>
  <c r="D31" i="65" s="1"/>
  <c r="D33" i="65" s="1"/>
  <c r="D35" i="65"/>
  <c r="D37" i="65" s="1"/>
  <c r="D39" i="65" s="1"/>
  <c r="D41" i="65" s="1"/>
  <c r="D43" i="65" s="1"/>
  <c r="D45" i="65" s="1"/>
  <c r="D47" i="65" s="1"/>
  <c r="D49" i="65" s="1"/>
  <c r="D51" i="65" s="1"/>
  <c r="D53" i="65" s="1"/>
  <c r="D55" i="65" s="1"/>
  <c r="D57" i="65" s="1"/>
  <c r="D59" i="65" s="1"/>
  <c r="D61" i="65" s="1"/>
  <c r="D63" i="65" s="1"/>
  <c r="D65" i="65" s="1"/>
  <c r="D67" i="65" s="1"/>
  <c r="D69" i="65" s="1"/>
  <c r="D71" i="65" s="1"/>
  <c r="D73" i="65" s="1"/>
  <c r="D76" i="65" s="1"/>
  <c r="D78" i="65" s="1"/>
  <c r="D85" i="65" s="1"/>
  <c r="M30" i="64"/>
  <c r="M32" i="64" s="1"/>
  <c r="M35" i="64" s="1"/>
  <c r="M42" i="64" s="1"/>
  <c r="M45" i="64" s="1"/>
  <c r="M47" i="64" s="1"/>
  <c r="M49" i="64" s="1"/>
  <c r="M51" i="64" s="1"/>
  <c r="M53" i="64" s="1"/>
  <c r="M55" i="64" s="1"/>
  <c r="M60" i="64" s="1"/>
  <c r="M63" i="64" s="1"/>
  <c r="M66" i="64" s="1"/>
  <c r="M69" i="64" s="1"/>
  <c r="M71" i="64" s="1"/>
  <c r="M74" i="64" s="1"/>
  <c r="M77" i="64" s="1"/>
  <c r="M82" i="64" s="1"/>
  <c r="M84" i="64" s="1"/>
  <c r="M90" i="64" s="1"/>
  <c r="L30" i="64"/>
  <c r="L32" i="64"/>
  <c r="L35" i="64" s="1"/>
  <c r="L42" i="64" s="1"/>
  <c r="L45" i="64" s="1"/>
  <c r="L47" i="64" s="1"/>
  <c r="L49" i="64" s="1"/>
  <c r="L51" i="64" s="1"/>
  <c r="L53" i="64" s="1"/>
  <c r="L55" i="64" s="1"/>
  <c r="L60" i="64" s="1"/>
  <c r="L63" i="64" s="1"/>
  <c r="L66" i="64" s="1"/>
  <c r="L69" i="64" s="1"/>
  <c r="L71" i="64" s="1"/>
  <c r="L74" i="64" s="1"/>
  <c r="L77" i="64" s="1"/>
  <c r="L82" i="64" s="1"/>
  <c r="L84" i="64" s="1"/>
  <c r="L90" i="64" s="1"/>
  <c r="K30" i="64"/>
  <c r="K32" i="64" s="1"/>
  <c r="K35" i="64" s="1"/>
  <c r="K42" i="64" s="1"/>
  <c r="K45" i="64" s="1"/>
  <c r="K47" i="64" s="1"/>
  <c r="K49" i="64" s="1"/>
  <c r="K51" i="64" s="1"/>
  <c r="K53" i="64" s="1"/>
  <c r="K55" i="64" s="1"/>
  <c r="K60" i="64" s="1"/>
  <c r="K63" i="64" s="1"/>
  <c r="K66" i="64" s="1"/>
  <c r="K69" i="64" s="1"/>
  <c r="K71" i="64" s="1"/>
  <c r="K74" i="64" s="1"/>
  <c r="K77" i="64" s="1"/>
  <c r="K82" i="64" s="1"/>
  <c r="K84" i="64" s="1"/>
  <c r="K90" i="64" s="1"/>
  <c r="J30" i="64"/>
  <c r="J32" i="64" s="1"/>
  <c r="J35" i="64" s="1"/>
  <c r="J42" i="64" s="1"/>
  <c r="J45" i="64" s="1"/>
  <c r="J47" i="64" s="1"/>
  <c r="J49" i="64" s="1"/>
  <c r="J51" i="64" s="1"/>
  <c r="J53" i="64" s="1"/>
  <c r="J55" i="64" s="1"/>
  <c r="J60" i="64" s="1"/>
  <c r="J63" i="64" s="1"/>
  <c r="J66" i="64" s="1"/>
  <c r="J69" i="64" s="1"/>
  <c r="J71" i="64" s="1"/>
  <c r="J74" i="64" s="1"/>
  <c r="J77" i="64" s="1"/>
  <c r="J82" i="64" s="1"/>
  <c r="J84" i="64" s="1"/>
  <c r="J90" i="64" s="1"/>
  <c r="I30" i="64"/>
  <c r="I32" i="64" s="1"/>
  <c r="I35" i="64" s="1"/>
  <c r="I42" i="64" s="1"/>
  <c r="I45" i="64" s="1"/>
  <c r="I47" i="64" s="1"/>
  <c r="I49" i="64" s="1"/>
  <c r="I51" i="64" s="1"/>
  <c r="I53" i="64" s="1"/>
  <c r="I55" i="64" s="1"/>
  <c r="I60" i="64" s="1"/>
  <c r="I63" i="64" s="1"/>
  <c r="I66" i="64" s="1"/>
  <c r="I69" i="64" s="1"/>
  <c r="I71" i="64" s="1"/>
  <c r="I74" i="64" s="1"/>
  <c r="I77" i="64" s="1"/>
  <c r="I82" i="64" s="1"/>
  <c r="I84" i="64" s="1"/>
  <c r="I90" i="64" s="1"/>
  <c r="H30" i="64"/>
  <c r="H32" i="64" s="1"/>
  <c r="H35" i="64" s="1"/>
  <c r="H42" i="64" s="1"/>
  <c r="H45" i="64" s="1"/>
  <c r="H47" i="64" s="1"/>
  <c r="H49" i="64" s="1"/>
  <c r="H51" i="64" s="1"/>
  <c r="H53" i="64" s="1"/>
  <c r="H55" i="64" s="1"/>
  <c r="H60" i="64" s="1"/>
  <c r="H63" i="64" s="1"/>
  <c r="H66" i="64" s="1"/>
  <c r="H69" i="64" s="1"/>
  <c r="H71" i="64" s="1"/>
  <c r="H74" i="64" s="1"/>
  <c r="H77" i="64" s="1"/>
  <c r="H82" i="64" s="1"/>
  <c r="H84" i="64" s="1"/>
  <c r="H90" i="64" s="1"/>
  <c r="G30" i="64"/>
  <c r="G32" i="64" s="1"/>
  <c r="G35" i="64" s="1"/>
  <c r="G42" i="64" s="1"/>
  <c r="G45" i="64" s="1"/>
  <c r="G47" i="64" s="1"/>
  <c r="G49" i="64" s="1"/>
  <c r="G51" i="64" s="1"/>
  <c r="G53" i="64" s="1"/>
  <c r="G55" i="64" s="1"/>
  <c r="G60" i="64" s="1"/>
  <c r="G63" i="64" s="1"/>
  <c r="G66" i="64" s="1"/>
  <c r="G69" i="64" s="1"/>
  <c r="G71" i="64" s="1"/>
  <c r="G74" i="64" s="1"/>
  <c r="G77" i="64" s="1"/>
  <c r="G82" i="64" s="1"/>
  <c r="G84" i="64" s="1"/>
  <c r="G90" i="64" s="1"/>
  <c r="F47" i="64"/>
  <c r="F49" i="64" s="1"/>
  <c r="F51" i="64" s="1"/>
  <c r="F53" i="64" s="1"/>
  <c r="F55" i="64" s="1"/>
  <c r="E30" i="64"/>
  <c r="E32" i="64" s="1"/>
  <c r="E35" i="64" s="1"/>
  <c r="E42" i="64" s="1"/>
  <c r="E45" i="64" s="1"/>
  <c r="E47" i="64" s="1"/>
  <c r="E49" i="64" s="1"/>
  <c r="E51" i="64" s="1"/>
  <c r="E53" i="64" s="1"/>
  <c r="E55" i="64" s="1"/>
  <c r="E60" i="64" s="1"/>
  <c r="E63" i="64" s="1"/>
  <c r="E66" i="64" s="1"/>
  <c r="E69" i="64" s="1"/>
  <c r="E71" i="64" s="1"/>
  <c r="E74" i="64" s="1"/>
  <c r="E77" i="64" s="1"/>
  <c r="E82" i="64" s="1"/>
  <c r="E84" i="64" s="1"/>
  <c r="E90" i="64" s="1"/>
  <c r="D8" i="64"/>
  <c r="D10" i="64" s="1"/>
  <c r="D12" i="64" s="1"/>
  <c r="D14" i="64" s="1"/>
  <c r="D30" i="64" s="1"/>
  <c r="D32" i="64" s="1"/>
  <c r="D35" i="64" s="1"/>
  <c r="D42" i="64" s="1"/>
  <c r="D45" i="64" s="1"/>
  <c r="D47" i="64" s="1"/>
  <c r="D49" i="64" s="1"/>
  <c r="D51" i="64" s="1"/>
  <c r="D53" i="64" s="1"/>
  <c r="D55" i="64" s="1"/>
  <c r="D60" i="64" s="1"/>
  <c r="D63" i="64" s="1"/>
  <c r="D66" i="64" s="1"/>
  <c r="D69" i="64" s="1"/>
  <c r="D71" i="64" s="1"/>
  <c r="D74" i="64" s="1"/>
  <c r="D77" i="64" s="1"/>
  <c r="D82" i="64" s="1"/>
  <c r="D84" i="64" s="1"/>
  <c r="D90" i="64" s="1"/>
  <c r="C8" i="64"/>
  <c r="C10" i="64" s="1"/>
  <c r="C12" i="64" s="1"/>
  <c r="C14" i="64" s="1"/>
  <c r="C30" i="64" s="1"/>
  <c r="C32" i="64" s="1"/>
  <c r="C35" i="64" s="1"/>
  <c r="C42" i="64" s="1"/>
  <c r="C45" i="64" s="1"/>
  <c r="C47" i="64" s="1"/>
  <c r="C49" i="64" s="1"/>
  <c r="C51" i="64" s="1"/>
  <c r="C53" i="64" s="1"/>
  <c r="C55" i="64" s="1"/>
  <c r="C60" i="64" s="1"/>
  <c r="C63" i="64" s="1"/>
  <c r="C66" i="64" s="1"/>
  <c r="C69" i="64" s="1"/>
  <c r="C71" i="64" s="1"/>
  <c r="C74" i="64" s="1"/>
  <c r="C77" i="64" s="1"/>
  <c r="C82" i="64" s="1"/>
  <c r="C84" i="64" s="1"/>
  <c r="C90" i="64" s="1"/>
  <c r="O65" i="127"/>
  <c r="O66" i="127" s="1"/>
  <c r="N65" i="127"/>
  <c r="N66" i="127"/>
  <c r="M65" i="127"/>
  <c r="M66" i="127" s="1"/>
  <c r="L65" i="127"/>
  <c r="L66" i="127" s="1"/>
  <c r="K65" i="127"/>
  <c r="K66" i="127" s="1"/>
  <c r="J65" i="127"/>
  <c r="J66" i="127" s="1"/>
  <c r="I65" i="127"/>
  <c r="I66" i="127" s="1"/>
  <c r="H65" i="127"/>
  <c r="H66" i="127"/>
  <c r="G65" i="127"/>
  <c r="G66" i="127" s="1"/>
  <c r="F65" i="127"/>
  <c r="F66" i="127"/>
  <c r="E65" i="127"/>
  <c r="E66" i="127" s="1"/>
  <c r="D65" i="127"/>
  <c r="D66" i="127" s="1"/>
  <c r="C65" i="127"/>
  <c r="C66" i="127" s="1"/>
  <c r="D11" i="21"/>
  <c r="D13" i="21"/>
  <c r="D15" i="21" s="1"/>
  <c r="D17" i="21" s="1"/>
  <c r="D22" i="21" s="1"/>
  <c r="D24" i="21" s="1"/>
  <c r="D27" i="21" s="1"/>
  <c r="D29" i="21" s="1"/>
  <c r="D31" i="21" s="1"/>
  <c r="D35" i="21" s="1"/>
  <c r="D37" i="21" s="1"/>
  <c r="D39" i="21" s="1"/>
  <c r="D41" i="21" s="1"/>
  <c r="D43" i="21" s="1"/>
  <c r="D45" i="21" s="1"/>
  <c r="D48" i="21" s="1"/>
  <c r="D50" i="21" s="1"/>
  <c r="D52" i="21" s="1"/>
  <c r="D54" i="21" s="1"/>
  <c r="D56" i="21" s="1"/>
  <c r="D58" i="21" s="1"/>
  <c r="D60" i="21" s="1"/>
  <c r="D62" i="21" s="1"/>
  <c r="D64" i="21" s="1"/>
  <c r="D66" i="21" s="1"/>
  <c r="D68" i="21" s="1"/>
  <c r="D70" i="21" s="1"/>
  <c r="D72" i="21" s="1"/>
  <c r="D74" i="21" s="1"/>
  <c r="D76" i="21" s="1"/>
  <c r="D78" i="21" s="1"/>
  <c r="D80" i="21" s="1"/>
  <c r="D82" i="21" s="1"/>
  <c r="D84" i="21" s="1"/>
  <c r="D86" i="21" s="1"/>
  <c r="D92" i="21" s="1"/>
  <c r="D97" i="21" s="1"/>
  <c r="D101" i="21" s="1"/>
  <c r="D103" i="21" s="1"/>
  <c r="D105" i="21" s="1"/>
  <c r="D108" i="21" s="1"/>
  <c r="D110" i="21" s="1"/>
  <c r="D112" i="21" s="1"/>
  <c r="D114" i="21" s="1"/>
  <c r="D116" i="21" s="1"/>
  <c r="D123" i="21" s="1"/>
  <c r="D129" i="21" s="1"/>
  <c r="D135" i="21" s="1"/>
  <c r="D143" i="21" s="1"/>
  <c r="D147" i="21" s="1"/>
  <c r="D149" i="21" s="1"/>
  <c r="D151" i="21" s="1"/>
  <c r="D154" i="21" s="1"/>
  <c r="D156" i="21" s="1"/>
  <c r="D158" i="21" s="1"/>
  <c r="D160" i="21" s="1"/>
  <c r="D162" i="21" s="1"/>
  <c r="D164" i="21" s="1"/>
  <c r="D166" i="21" s="1"/>
  <c r="D168" i="21" s="1"/>
  <c r="D170" i="21" s="1"/>
  <c r="D172" i="21" s="1"/>
  <c r="D174" i="21" s="1"/>
  <c r="C9" i="94"/>
  <c r="C11" i="94" s="1"/>
  <c r="C14" i="94" s="1"/>
  <c r="C18" i="94" s="1"/>
  <c r="C25" i="94" s="1"/>
  <c r="C28" i="94" s="1"/>
  <c r="C35" i="94" s="1"/>
  <c r="C38" i="94" s="1"/>
  <c r="C41" i="94" s="1"/>
  <c r="J25" i="94"/>
  <c r="J28" i="94" s="1"/>
  <c r="J35" i="94" s="1"/>
  <c r="J38" i="94" s="1"/>
  <c r="J41" i="94" s="1"/>
  <c r="I18" i="94"/>
  <c r="I25" i="94" s="1"/>
  <c r="I28" i="94" s="1"/>
  <c r="I35" i="94" s="1"/>
  <c r="I38" i="94" s="1"/>
  <c r="I41" i="94" s="1"/>
  <c r="H18" i="94"/>
  <c r="H25" i="94" s="1"/>
  <c r="H28" i="94" s="1"/>
  <c r="H35" i="94" s="1"/>
  <c r="H38" i="94" s="1"/>
  <c r="H41" i="94" s="1"/>
  <c r="G18" i="94"/>
  <c r="G25" i="94" s="1"/>
  <c r="G28" i="94" s="1"/>
  <c r="G35" i="94" s="1"/>
  <c r="G38" i="94" s="1"/>
  <c r="G41" i="94" s="1"/>
  <c r="F18" i="94"/>
  <c r="F25" i="94" s="1"/>
  <c r="F28" i="94" s="1"/>
  <c r="F35" i="94" s="1"/>
  <c r="F38" i="94" s="1"/>
  <c r="F41" i="94" s="1"/>
  <c r="E9" i="94"/>
  <c r="E11" i="94" s="1"/>
  <c r="E14" i="94" s="1"/>
  <c r="E18" i="94" s="1"/>
  <c r="E25" i="94" s="1"/>
  <c r="E28" i="94" s="1"/>
  <c r="E35" i="94" s="1"/>
  <c r="E38" i="94" s="1"/>
  <c r="E41" i="94" s="1"/>
  <c r="D9" i="94"/>
  <c r="D11" i="94" s="1"/>
  <c r="D14" i="94" s="1"/>
  <c r="D18" i="94" s="1"/>
  <c r="D25" i="94" s="1"/>
  <c r="D28" i="94" s="1"/>
  <c r="D35" i="94" s="1"/>
  <c r="D38" i="94" s="1"/>
  <c r="D41" i="94" s="1"/>
  <c r="E12" i="109"/>
  <c r="E14" i="109" s="1"/>
  <c r="E16" i="109" s="1"/>
  <c r="E18" i="109" s="1"/>
  <c r="E20" i="109" s="1"/>
  <c r="E24" i="109" s="1"/>
  <c r="E30" i="109" s="1"/>
  <c r="E38" i="109" s="1"/>
  <c r="E41" i="109" s="1"/>
  <c r="E45" i="109" s="1"/>
  <c r="E50" i="109" s="1"/>
  <c r="E53" i="109" s="1"/>
  <c r="E60" i="109" s="1"/>
  <c r="E65" i="109" s="1"/>
  <c r="E70" i="109" s="1"/>
  <c r="E72" i="109" s="1"/>
  <c r="E75" i="109" s="1"/>
  <c r="D12" i="109"/>
  <c r="D14" i="109"/>
  <c r="D16" i="109" s="1"/>
  <c r="D18" i="109" s="1"/>
  <c r="D20" i="109" s="1"/>
  <c r="D24" i="109" s="1"/>
  <c r="D30" i="109" s="1"/>
  <c r="D38" i="109" s="1"/>
  <c r="D41" i="109" s="1"/>
  <c r="D45" i="109" s="1"/>
  <c r="D50" i="109" s="1"/>
  <c r="D53" i="109" s="1"/>
  <c r="D60" i="109" s="1"/>
  <c r="D65" i="109" s="1"/>
  <c r="D70" i="109" s="1"/>
  <c r="D72" i="109" s="1"/>
  <c r="D75" i="109" s="1"/>
  <c r="C12" i="109"/>
  <c r="C14" i="109" s="1"/>
  <c r="C16" i="109" s="1"/>
  <c r="C18" i="109" s="1"/>
  <c r="C20" i="109" s="1"/>
  <c r="C24" i="109" s="1"/>
  <c r="C30" i="109" s="1"/>
  <c r="C38" i="109" s="1"/>
  <c r="C41" i="109" s="1"/>
  <c r="C45" i="109" s="1"/>
  <c r="C50" i="109" s="1"/>
  <c r="C53" i="109" s="1"/>
  <c r="C60" i="109" s="1"/>
  <c r="C65" i="109" s="1"/>
  <c r="C70" i="109" s="1"/>
  <c r="C72" i="109" s="1"/>
  <c r="C75" i="109" s="1"/>
  <c r="U24" i="91"/>
  <c r="U28" i="91" s="1"/>
  <c r="U30" i="91" s="1"/>
  <c r="U32" i="91" s="1"/>
  <c r="U34" i="91" s="1"/>
  <c r="U38" i="91" s="1"/>
  <c r="U42" i="91" s="1"/>
  <c r="U48" i="91" s="1"/>
  <c r="U51" i="91" s="1"/>
  <c r="U53" i="91" s="1"/>
  <c r="U64" i="91" s="1"/>
  <c r="U74" i="91" s="1"/>
  <c r="U81" i="91" s="1"/>
  <c r="U83" i="91" s="1"/>
  <c r="U86" i="91" s="1"/>
  <c r="U88" i="91" s="1"/>
  <c r="U91" i="91" s="1"/>
  <c r="U96" i="91" s="1"/>
  <c r="U98" i="91" s="1"/>
  <c r="U100" i="91" s="1"/>
  <c r="U102" i="91" s="1"/>
  <c r="U104" i="91" s="1"/>
  <c r="U107" i="91" s="1"/>
  <c r="P28" i="91"/>
  <c r="P30" i="91" s="1"/>
  <c r="P32" i="91" s="1"/>
  <c r="P34" i="91" s="1"/>
  <c r="P38" i="91" s="1"/>
  <c r="P42" i="91" s="1"/>
  <c r="P48" i="91" s="1"/>
  <c r="P51" i="91" s="1"/>
  <c r="P53" i="91" s="1"/>
  <c r="P64" i="91" s="1"/>
  <c r="P74" i="91" s="1"/>
  <c r="P81" i="91" s="1"/>
  <c r="P83" i="91" s="1"/>
  <c r="P86" i="91" s="1"/>
  <c r="P88" i="91" s="1"/>
  <c r="P91" i="91" s="1"/>
  <c r="P96" i="91" s="1"/>
  <c r="P98" i="91" s="1"/>
  <c r="P100" i="91" s="1"/>
  <c r="P102" i="91" s="1"/>
  <c r="P104" i="91" s="1"/>
  <c r="P107" i="91" s="1"/>
  <c r="O24" i="91"/>
  <c r="O28" i="91" s="1"/>
  <c r="O30" i="91" s="1"/>
  <c r="O32" i="91" s="1"/>
  <c r="O34" i="91" s="1"/>
  <c r="O38" i="91" s="1"/>
  <c r="O42" i="91" s="1"/>
  <c r="O48" i="91" s="1"/>
  <c r="O51" i="91" s="1"/>
  <c r="O53" i="91" s="1"/>
  <c r="O64" i="91" s="1"/>
  <c r="O74" i="91" s="1"/>
  <c r="O81" i="91" s="1"/>
  <c r="O83" i="91" s="1"/>
  <c r="O86" i="91" s="1"/>
  <c r="O88" i="91" s="1"/>
  <c r="O91" i="91" s="1"/>
  <c r="O96" i="91" s="1"/>
  <c r="O98" i="91" s="1"/>
  <c r="O100" i="91" s="1"/>
  <c r="O102" i="91" s="1"/>
  <c r="O104" i="91" s="1"/>
  <c r="O107" i="91" s="1"/>
  <c r="N24" i="91"/>
  <c r="N28" i="91" s="1"/>
  <c r="N30" i="91" s="1"/>
  <c r="N32" i="91" s="1"/>
  <c r="N34" i="91" s="1"/>
  <c r="N38" i="91" s="1"/>
  <c r="N42" i="91" s="1"/>
  <c r="N48" i="91" s="1"/>
  <c r="N51" i="91" s="1"/>
  <c r="N53" i="91" s="1"/>
  <c r="N64" i="91" s="1"/>
  <c r="N74" i="91" s="1"/>
  <c r="N81" i="91" s="1"/>
  <c r="N83" i="91" s="1"/>
  <c r="N86" i="91" s="1"/>
  <c r="N88" i="91" s="1"/>
  <c r="N91" i="91" s="1"/>
  <c r="N96" i="91" s="1"/>
  <c r="N98" i="91" s="1"/>
  <c r="N100" i="91" s="1"/>
  <c r="N102" i="91" s="1"/>
  <c r="N104" i="91" s="1"/>
  <c r="N107" i="91" s="1"/>
  <c r="M24" i="91"/>
  <c r="M28" i="91" s="1"/>
  <c r="M30" i="91" s="1"/>
  <c r="M32" i="91" s="1"/>
  <c r="M34" i="91" s="1"/>
  <c r="M38" i="91" s="1"/>
  <c r="M42" i="91" s="1"/>
  <c r="M48" i="91" s="1"/>
  <c r="M51" i="91" s="1"/>
  <c r="M53" i="91" s="1"/>
  <c r="M64" i="91" s="1"/>
  <c r="M74" i="91" s="1"/>
  <c r="M81" i="91" s="1"/>
  <c r="M83" i="91" s="1"/>
  <c r="M86" i="91" s="1"/>
  <c r="M88" i="91" s="1"/>
  <c r="M91" i="91" s="1"/>
  <c r="M96" i="91" s="1"/>
  <c r="M98" i="91" s="1"/>
  <c r="M100" i="91" s="1"/>
  <c r="M102" i="91" s="1"/>
  <c r="M104" i="91" s="1"/>
  <c r="M107" i="91" s="1"/>
  <c r="L24" i="91"/>
  <c r="L28" i="91" s="1"/>
  <c r="L30" i="91" s="1"/>
  <c r="L32" i="91" s="1"/>
  <c r="L34" i="91" s="1"/>
  <c r="L38" i="91" s="1"/>
  <c r="L42" i="91" s="1"/>
  <c r="L48" i="91" s="1"/>
  <c r="L51" i="91" s="1"/>
  <c r="L53" i="91" s="1"/>
  <c r="L64" i="91" s="1"/>
  <c r="L74" i="91" s="1"/>
  <c r="L81" i="91" s="1"/>
  <c r="L83" i="91" s="1"/>
  <c r="L86" i="91" s="1"/>
  <c r="L88" i="91" s="1"/>
  <c r="L91" i="91" s="1"/>
  <c r="L96" i="91" s="1"/>
  <c r="L98" i="91" s="1"/>
  <c r="L100" i="91" s="1"/>
  <c r="L102" i="91" s="1"/>
  <c r="L104" i="91" s="1"/>
  <c r="L107" i="91" s="1"/>
  <c r="K18" i="91"/>
  <c r="K24" i="91" s="1"/>
  <c r="K28" i="91" s="1"/>
  <c r="K30" i="91" s="1"/>
  <c r="K32" i="91" s="1"/>
  <c r="K34" i="91" s="1"/>
  <c r="K38" i="91" s="1"/>
  <c r="K42" i="91" s="1"/>
  <c r="K48" i="91" s="1"/>
  <c r="K51" i="91" s="1"/>
  <c r="K53" i="91" s="1"/>
  <c r="K64" i="91" s="1"/>
  <c r="K74" i="91" s="1"/>
  <c r="K81" i="91" s="1"/>
  <c r="K83" i="91" s="1"/>
  <c r="K86" i="91" s="1"/>
  <c r="K88" i="91" s="1"/>
  <c r="K91" i="91" s="1"/>
  <c r="K96" i="91" s="1"/>
  <c r="K98" i="91" s="1"/>
  <c r="K100" i="91" s="1"/>
  <c r="K102" i="91" s="1"/>
  <c r="K104" i="91" s="1"/>
  <c r="K107" i="91" s="1"/>
  <c r="J18" i="91"/>
  <c r="J24" i="91" s="1"/>
  <c r="J28" i="91" s="1"/>
  <c r="J30" i="91" s="1"/>
  <c r="J32" i="91" s="1"/>
  <c r="J34" i="91" s="1"/>
  <c r="J38" i="91" s="1"/>
  <c r="J42" i="91" s="1"/>
  <c r="J48" i="91" s="1"/>
  <c r="J51" i="91" s="1"/>
  <c r="J53" i="91" s="1"/>
  <c r="J64" i="91" s="1"/>
  <c r="J74" i="91" s="1"/>
  <c r="J81" i="91" s="1"/>
  <c r="J83" i="91" s="1"/>
  <c r="J86" i="91" s="1"/>
  <c r="J88" i="91" s="1"/>
  <c r="J91" i="91" s="1"/>
  <c r="J96" i="91" s="1"/>
  <c r="J98" i="91" s="1"/>
  <c r="J100" i="91" s="1"/>
  <c r="J102" i="91" s="1"/>
  <c r="J104" i="91" s="1"/>
  <c r="J107" i="91" s="1"/>
  <c r="I18" i="91"/>
  <c r="I24" i="91" s="1"/>
  <c r="I28" i="91" s="1"/>
  <c r="I30" i="91" s="1"/>
  <c r="I32" i="91" s="1"/>
  <c r="I34" i="91" s="1"/>
  <c r="I38" i="91" s="1"/>
  <c r="I42" i="91" s="1"/>
  <c r="I48" i="91" s="1"/>
  <c r="I51" i="91" s="1"/>
  <c r="I53" i="91" s="1"/>
  <c r="I64" i="91" s="1"/>
  <c r="I74" i="91" s="1"/>
  <c r="I81" i="91" s="1"/>
  <c r="I83" i="91" s="1"/>
  <c r="I86" i="91" s="1"/>
  <c r="I88" i="91" s="1"/>
  <c r="I91" i="91" s="1"/>
  <c r="I96" i="91" s="1"/>
  <c r="I98" i="91" s="1"/>
  <c r="I100" i="91" s="1"/>
  <c r="I102" i="91" s="1"/>
  <c r="I104" i="91" s="1"/>
  <c r="I107" i="91" s="1"/>
  <c r="H18" i="91"/>
  <c r="H24" i="91" s="1"/>
  <c r="H28" i="91" s="1"/>
  <c r="H30" i="91" s="1"/>
  <c r="H32" i="91" s="1"/>
  <c r="H34" i="91" s="1"/>
  <c r="H38" i="91" s="1"/>
  <c r="H42" i="91" s="1"/>
  <c r="H48" i="91" s="1"/>
  <c r="H51" i="91" s="1"/>
  <c r="H53" i="91" s="1"/>
  <c r="H64" i="91" s="1"/>
  <c r="H74" i="91" s="1"/>
  <c r="H81" i="91" s="1"/>
  <c r="H83" i="91" s="1"/>
  <c r="H86" i="91" s="1"/>
  <c r="H88" i="91" s="1"/>
  <c r="H91" i="91" s="1"/>
  <c r="H96" i="91" s="1"/>
  <c r="H98" i="91" s="1"/>
  <c r="H100" i="91" s="1"/>
  <c r="H102" i="91" s="1"/>
  <c r="H104" i="91" s="1"/>
  <c r="H107" i="91" s="1"/>
  <c r="G18" i="91"/>
  <c r="G24" i="91" s="1"/>
  <c r="G28" i="91" s="1"/>
  <c r="G30" i="91" s="1"/>
  <c r="G32" i="91" s="1"/>
  <c r="G34" i="91" s="1"/>
  <c r="G38" i="91" s="1"/>
  <c r="G42" i="91" s="1"/>
  <c r="G48" i="91" s="1"/>
  <c r="G51" i="91" s="1"/>
  <c r="G53" i="91" s="1"/>
  <c r="G64" i="91" s="1"/>
  <c r="G74" i="91" s="1"/>
  <c r="G81" i="91" s="1"/>
  <c r="G83" i="91" s="1"/>
  <c r="G86" i="91" s="1"/>
  <c r="G88" i="91" s="1"/>
  <c r="G91" i="91" s="1"/>
  <c r="G96" i="91" s="1"/>
  <c r="G98" i="91" s="1"/>
  <c r="G100" i="91" s="1"/>
  <c r="G102" i="91" s="1"/>
  <c r="G104" i="91" s="1"/>
  <c r="G107" i="91" s="1"/>
  <c r="F18" i="91"/>
  <c r="F24" i="91" s="1"/>
  <c r="F28" i="91" s="1"/>
  <c r="F30" i="91" s="1"/>
  <c r="F32" i="91" s="1"/>
  <c r="F34" i="91" s="1"/>
  <c r="F38" i="91" s="1"/>
  <c r="F42" i="91" s="1"/>
  <c r="F48" i="91" s="1"/>
  <c r="F51" i="91" s="1"/>
  <c r="F53" i="91" s="1"/>
  <c r="F64" i="91" s="1"/>
  <c r="F74" i="91" s="1"/>
  <c r="F81" i="91" s="1"/>
  <c r="F83" i="91" s="1"/>
  <c r="F86" i="91" s="1"/>
  <c r="F88" i="91" s="1"/>
  <c r="F91" i="91" s="1"/>
  <c r="F96" i="91" s="1"/>
  <c r="F98" i="91" s="1"/>
  <c r="F100" i="91" s="1"/>
  <c r="F102" i="91" s="1"/>
  <c r="F104" i="91" s="1"/>
  <c r="F107" i="91" s="1"/>
  <c r="E18" i="91"/>
  <c r="E24" i="91" s="1"/>
  <c r="E28" i="91" s="1"/>
  <c r="E30" i="91" s="1"/>
  <c r="E32" i="91"/>
  <c r="E34" i="91" s="1"/>
  <c r="E38" i="91" s="1"/>
  <c r="E42" i="91" s="1"/>
  <c r="E48" i="91" s="1"/>
  <c r="E51" i="91" s="1"/>
  <c r="E53" i="91" s="1"/>
  <c r="E64" i="91" s="1"/>
  <c r="E74" i="91" s="1"/>
  <c r="E81" i="91" s="1"/>
  <c r="E83" i="91" s="1"/>
  <c r="E86" i="91" s="1"/>
  <c r="E88" i="91" s="1"/>
  <c r="E91" i="91" s="1"/>
  <c r="E96" i="91" s="1"/>
  <c r="E98" i="91" s="1"/>
  <c r="E100" i="91" s="1"/>
  <c r="E102" i="91" s="1"/>
  <c r="E104" i="91" s="1"/>
  <c r="E107" i="91" s="1"/>
  <c r="D13" i="91"/>
  <c r="D18" i="91" s="1"/>
  <c r="D24" i="91" s="1"/>
  <c r="D28" i="91" s="1"/>
  <c r="D30" i="91" s="1"/>
  <c r="D32" i="91" s="1"/>
  <c r="D34" i="91" s="1"/>
  <c r="D38" i="91" s="1"/>
  <c r="D42" i="91" s="1"/>
  <c r="D48" i="91" s="1"/>
  <c r="D51" i="91" s="1"/>
  <c r="D53" i="91" s="1"/>
  <c r="D64" i="91" s="1"/>
  <c r="D74" i="91" s="1"/>
  <c r="D81" i="91" s="1"/>
  <c r="D83" i="91" s="1"/>
  <c r="D86" i="91" s="1"/>
  <c r="D88" i="91" s="1"/>
  <c r="D91" i="91" s="1"/>
  <c r="D96" i="91" s="1"/>
  <c r="D98" i="91" s="1"/>
  <c r="D100" i="91" s="1"/>
  <c r="D102" i="91" s="1"/>
  <c r="D104" i="91" s="1"/>
  <c r="D107" i="91" s="1"/>
  <c r="C13" i="91"/>
  <c r="C18" i="91" s="1"/>
  <c r="C24" i="91" s="1"/>
  <c r="C28" i="91" s="1"/>
  <c r="C30" i="91" s="1"/>
  <c r="C32" i="91" s="1"/>
  <c r="C34" i="91" s="1"/>
  <c r="C38" i="91" s="1"/>
  <c r="C42" i="91" s="1"/>
  <c r="C48" i="91" s="1"/>
  <c r="C51" i="91" s="1"/>
  <c r="C53" i="91" s="1"/>
  <c r="C64" i="91" s="1"/>
  <c r="C74" i="91" s="1"/>
  <c r="C81" i="91" s="1"/>
  <c r="C83" i="91" s="1"/>
  <c r="C86" i="91" s="1"/>
  <c r="C88" i="91" s="1"/>
  <c r="C91" i="91" s="1"/>
  <c r="C96" i="91" s="1"/>
  <c r="C98" i="91" s="1"/>
  <c r="C100" i="91" s="1"/>
  <c r="C102" i="91" s="1"/>
  <c r="C104" i="91" s="1"/>
  <c r="C107" i="91" s="1"/>
  <c r="F11" i="88"/>
  <c r="F13" i="88"/>
  <c r="F15" i="88" s="1"/>
  <c r="F18" i="88" s="1"/>
  <c r="F20" i="88" s="1"/>
  <c r="F22" i="88" s="1"/>
  <c r="F24" i="88" s="1"/>
  <c r="F26" i="88" s="1"/>
  <c r="F28" i="88" s="1"/>
  <c r="F30" i="88" s="1"/>
  <c r="F32" i="88" s="1"/>
  <c r="F34" i="88" s="1"/>
  <c r="F36" i="88" s="1"/>
  <c r="F38" i="88" s="1"/>
  <c r="F40" i="88" s="1"/>
  <c r="F42" i="88" s="1"/>
  <c r="F44" i="88" s="1"/>
  <c r="F46" i="88" s="1"/>
  <c r="F48" i="88" s="1"/>
  <c r="F50" i="88" s="1"/>
  <c r="F52" i="88" s="1"/>
  <c r="F54" i="88" s="1"/>
  <c r="F56" i="88" s="1"/>
  <c r="F58" i="88" s="1"/>
  <c r="F63" i="88" s="1"/>
  <c r="E11" i="88"/>
  <c r="E13" i="88" s="1"/>
  <c r="E15" i="88" s="1"/>
  <c r="E18" i="88" s="1"/>
  <c r="E20" i="88" s="1"/>
  <c r="E22" i="88" s="1"/>
  <c r="E24" i="88" s="1"/>
  <c r="E26" i="88" s="1"/>
  <c r="E28" i="88" s="1"/>
  <c r="E30" i="88" s="1"/>
  <c r="E32" i="88" s="1"/>
  <c r="E34" i="88" s="1"/>
  <c r="E36" i="88" s="1"/>
  <c r="E38" i="88" s="1"/>
  <c r="E40" i="88" s="1"/>
  <c r="E42" i="88" s="1"/>
  <c r="E44" i="88" s="1"/>
  <c r="E46" i="88" s="1"/>
  <c r="E48" i="88" s="1"/>
  <c r="E50" i="88" s="1"/>
  <c r="E52" i="88" s="1"/>
  <c r="E54" i="88" s="1"/>
  <c r="E56" i="88" s="1"/>
  <c r="E58" i="88" s="1"/>
  <c r="E63" i="88" s="1"/>
  <c r="D9" i="88"/>
  <c r="D11" i="88"/>
  <c r="D13" i="88" s="1"/>
  <c r="D15" i="88" s="1"/>
  <c r="D18" i="88" s="1"/>
  <c r="D20" i="88" s="1"/>
  <c r="D22" i="88" s="1"/>
  <c r="D24" i="88" s="1"/>
  <c r="D26" i="88" s="1"/>
  <c r="D28" i="88" s="1"/>
  <c r="D30" i="88" s="1"/>
  <c r="D32" i="88" s="1"/>
  <c r="D34" i="88" s="1"/>
  <c r="D36" i="88" s="1"/>
  <c r="D38" i="88" s="1"/>
  <c r="D40" i="88" s="1"/>
  <c r="D42" i="88" s="1"/>
  <c r="D44" i="88" s="1"/>
  <c r="D46" i="88" s="1"/>
  <c r="D48" i="88" s="1"/>
  <c r="D50" i="88" s="1"/>
  <c r="D52" i="88" s="1"/>
  <c r="D54" i="88" s="1"/>
  <c r="D56" i="88" s="1"/>
  <c r="D58" i="88" s="1"/>
  <c r="D63" i="88" s="1"/>
  <c r="C9" i="88"/>
  <c r="C11" i="88" s="1"/>
  <c r="C13" i="88"/>
  <c r="C15" i="88" s="1"/>
  <c r="C18" i="88" s="1"/>
  <c r="C20" i="88" s="1"/>
  <c r="C22" i="88" s="1"/>
  <c r="C24" i="88" s="1"/>
  <c r="C26" i="88" s="1"/>
  <c r="C28" i="88" s="1"/>
  <c r="C30" i="88" s="1"/>
  <c r="C32" i="88" s="1"/>
  <c r="C34" i="88" s="1"/>
  <c r="C36" i="88" s="1"/>
  <c r="C38" i="88" s="1"/>
  <c r="C40" i="88" s="1"/>
  <c r="C42" i="88" s="1"/>
  <c r="C44" i="88" s="1"/>
  <c r="C46" i="88" s="1"/>
  <c r="C48" i="88" s="1"/>
  <c r="C50" i="88" s="1"/>
  <c r="C52" i="88" s="1"/>
  <c r="C54" i="88" s="1"/>
  <c r="C56" i="88" s="1"/>
  <c r="C58" i="88" s="1"/>
  <c r="C63" i="88" s="1"/>
  <c r="F8" i="112"/>
  <c r="F10" i="112"/>
  <c r="F12" i="112" s="1"/>
  <c r="F17" i="112" s="1"/>
  <c r="F20" i="112" s="1"/>
  <c r="F22" i="112" s="1"/>
  <c r="F24" i="112" s="1"/>
  <c r="F29" i="112" s="1"/>
  <c r="F34" i="112" s="1"/>
  <c r="F43" i="112" s="1"/>
  <c r="F46" i="112" s="1"/>
  <c r="F51" i="112" s="1"/>
  <c r="E8" i="112"/>
  <c r="E10" i="112" s="1"/>
  <c r="E12" i="112" s="1"/>
  <c r="E17" i="112" s="1"/>
  <c r="E20" i="112" s="1"/>
  <c r="E22" i="112" s="1"/>
  <c r="E24" i="112" s="1"/>
  <c r="E29" i="112" s="1"/>
  <c r="E34" i="112" s="1"/>
  <c r="E43" i="112" s="1"/>
  <c r="E46" i="112" s="1"/>
  <c r="E51" i="112" s="1"/>
  <c r="D8" i="112"/>
  <c r="D10" i="112"/>
  <c r="D12" i="112"/>
  <c r="D17" i="112" s="1"/>
  <c r="D20" i="112" s="1"/>
  <c r="D22" i="112" s="1"/>
  <c r="D24" i="112" s="1"/>
  <c r="D29" i="112" s="1"/>
  <c r="D34" i="112" s="1"/>
  <c r="D43" i="112" s="1"/>
  <c r="D46" i="112" s="1"/>
  <c r="D51" i="112" s="1"/>
  <c r="C8" i="112"/>
  <c r="C10" i="112" s="1"/>
  <c r="C12" i="112"/>
  <c r="C17" i="112" s="1"/>
  <c r="C20" i="112" s="1"/>
  <c r="C22" i="112" s="1"/>
  <c r="C24" i="112" s="1"/>
  <c r="C29" i="112" s="1"/>
  <c r="C34" i="112" s="1"/>
  <c r="C43" i="112" s="1"/>
  <c r="C46" i="112" s="1"/>
  <c r="C51" i="112" s="1"/>
  <c r="N11" i="16"/>
  <c r="N14" i="16"/>
  <c r="N18" i="16" s="1"/>
  <c r="N21" i="16" s="1"/>
  <c r="N23" i="16" s="1"/>
  <c r="N27" i="16" s="1"/>
  <c r="N29" i="16" s="1"/>
  <c r="N31" i="16" s="1"/>
  <c r="M11" i="16"/>
  <c r="M14" i="16" s="1"/>
  <c r="M18" i="16" s="1"/>
  <c r="M21" i="16" s="1"/>
  <c r="M23" i="16"/>
  <c r="M27" i="16" s="1"/>
  <c r="M29" i="16" s="1"/>
  <c r="M31" i="16" s="1"/>
  <c r="L11" i="16"/>
  <c r="L14" i="16" s="1"/>
  <c r="L18" i="16" s="1"/>
  <c r="L21" i="16" s="1"/>
  <c r="L23" i="16" s="1"/>
  <c r="L27" i="16" s="1"/>
  <c r="L29" i="16" s="1"/>
  <c r="L31" i="16" s="1"/>
  <c r="K11" i="16"/>
  <c r="K14" i="16"/>
  <c r="K18" i="16" s="1"/>
  <c r="K21" i="16" s="1"/>
  <c r="K23" i="16" s="1"/>
  <c r="K27" i="16" s="1"/>
  <c r="K29" i="16" s="1"/>
  <c r="K31" i="16" s="1"/>
  <c r="J11" i="16"/>
  <c r="J14" i="16"/>
  <c r="J18" i="16" s="1"/>
  <c r="J21" i="16" s="1"/>
  <c r="J23" i="16" s="1"/>
  <c r="J27" i="16" s="1"/>
  <c r="J29" i="16" s="1"/>
  <c r="J31" i="16"/>
  <c r="I11" i="16"/>
  <c r="I14" i="16" s="1"/>
  <c r="I18" i="16" s="1"/>
  <c r="I21" i="16" s="1"/>
  <c r="I23" i="16" s="1"/>
  <c r="I27" i="16" s="1"/>
  <c r="I29" i="16" s="1"/>
  <c r="I31" i="16" s="1"/>
  <c r="H11" i="16"/>
  <c r="H14" i="16"/>
  <c r="H18" i="16" s="1"/>
  <c r="H21" i="16" s="1"/>
  <c r="H23" i="16" s="1"/>
  <c r="H27" i="16"/>
  <c r="H29" i="16" s="1"/>
  <c r="H31" i="16" s="1"/>
  <c r="G11" i="16"/>
  <c r="G14" i="16" s="1"/>
  <c r="G18" i="16" s="1"/>
  <c r="G21" i="16" s="1"/>
  <c r="G23" i="16"/>
  <c r="G27" i="16" s="1"/>
  <c r="G29" i="16" s="1"/>
  <c r="G31" i="16" s="1"/>
  <c r="F11" i="16"/>
  <c r="F14" i="16" s="1"/>
  <c r="F18" i="16" s="1"/>
  <c r="F21" i="16"/>
  <c r="F23" i="16" s="1"/>
  <c r="F27" i="16" s="1"/>
  <c r="F29" i="16" s="1"/>
  <c r="F31" i="16" s="1"/>
  <c r="E11" i="16"/>
  <c r="E14" i="16" s="1"/>
  <c r="E18" i="16" s="1"/>
  <c r="E21" i="16"/>
  <c r="E23" i="16" s="1"/>
  <c r="E27" i="16"/>
  <c r="E29" i="16" s="1"/>
  <c r="E31" i="16" s="1"/>
  <c r="D11" i="16"/>
  <c r="D14" i="16" s="1"/>
  <c r="D18" i="16" s="1"/>
  <c r="D21" i="16" s="1"/>
  <c r="D23" i="16" s="1"/>
  <c r="D27" i="16" s="1"/>
  <c r="D29" i="16" s="1"/>
  <c r="D31" i="16" s="1"/>
  <c r="C11" i="16"/>
  <c r="C14" i="16" s="1"/>
  <c r="C18" i="16" s="1"/>
  <c r="C21" i="16" s="1"/>
  <c r="C23" i="16" s="1"/>
  <c r="C27" i="16" s="1"/>
  <c r="C29" i="16" s="1"/>
  <c r="C31" i="16" s="1"/>
  <c r="I13" i="52"/>
  <c r="I16" i="52" s="1"/>
  <c r="I18" i="52" s="1"/>
  <c r="I20" i="52" s="1"/>
  <c r="I22" i="52" s="1"/>
  <c r="I24" i="52" s="1"/>
  <c r="I26" i="52" s="1"/>
  <c r="I28" i="52"/>
  <c r="I30" i="52" s="1"/>
  <c r="I32" i="52" s="1"/>
  <c r="I34" i="52" s="1"/>
  <c r="I36" i="52" s="1"/>
  <c r="I38" i="52" s="1"/>
  <c r="I40" i="52" s="1"/>
  <c r="I42" i="52" s="1"/>
  <c r="I44" i="52" s="1"/>
  <c r="I46" i="52" s="1"/>
  <c r="I48" i="52" s="1"/>
  <c r="I51" i="52" s="1"/>
  <c r="I53" i="52" s="1"/>
  <c r="I55" i="52" s="1"/>
  <c r="I57" i="52" s="1"/>
  <c r="I59" i="52" s="1"/>
  <c r="I61" i="52" s="1"/>
  <c r="I63" i="52" s="1"/>
  <c r="I65" i="52" s="1"/>
  <c r="I67" i="52" s="1"/>
  <c r="I69" i="52" s="1"/>
  <c r="I71" i="52" s="1"/>
  <c r="I73" i="52" s="1"/>
  <c r="I75" i="52" s="1"/>
  <c r="I77" i="52" s="1"/>
  <c r="I79" i="52" s="1"/>
  <c r="I81" i="52" s="1"/>
  <c r="I83" i="52" s="1"/>
  <c r="I85" i="52" s="1"/>
  <c r="I87" i="52" s="1"/>
  <c r="I89" i="52" s="1"/>
  <c r="H13" i="52"/>
  <c r="H16" i="52"/>
  <c r="H18" i="52" s="1"/>
  <c r="H20" i="52" s="1"/>
  <c r="H22" i="52" s="1"/>
  <c r="H24" i="52" s="1"/>
  <c r="H26" i="52" s="1"/>
  <c r="H28" i="52" s="1"/>
  <c r="H30" i="52" s="1"/>
  <c r="H32" i="52" s="1"/>
  <c r="H34" i="52" s="1"/>
  <c r="H36" i="52" s="1"/>
  <c r="H38" i="52" s="1"/>
  <c r="H40" i="52" s="1"/>
  <c r="H42" i="52" s="1"/>
  <c r="H44" i="52" s="1"/>
  <c r="H46" i="52" s="1"/>
  <c r="H48" i="52" s="1"/>
  <c r="H51" i="52" s="1"/>
  <c r="H53" i="52" s="1"/>
  <c r="H55" i="52" s="1"/>
  <c r="H57" i="52" s="1"/>
  <c r="H59" i="52" s="1"/>
  <c r="H61" i="52" s="1"/>
  <c r="H63" i="52" s="1"/>
  <c r="H65" i="52" s="1"/>
  <c r="H67" i="52" s="1"/>
  <c r="H69" i="52" s="1"/>
  <c r="H71" i="52" s="1"/>
  <c r="H73" i="52" s="1"/>
  <c r="H75" i="52" s="1"/>
  <c r="H77" i="52" s="1"/>
  <c r="H79" i="52" s="1"/>
  <c r="H81" i="52" s="1"/>
  <c r="H83" i="52" s="1"/>
  <c r="H85" i="52" s="1"/>
  <c r="H87" i="52" s="1"/>
  <c r="H89" i="52" s="1"/>
  <c r="G13" i="52"/>
  <c r="G16" i="52" s="1"/>
  <c r="G18" i="52" s="1"/>
  <c r="G20" i="52" s="1"/>
  <c r="G22" i="52"/>
  <c r="G24" i="52" s="1"/>
  <c r="G26" i="52" s="1"/>
  <c r="G28" i="52" s="1"/>
  <c r="G30" i="52" s="1"/>
  <c r="G32" i="52" s="1"/>
  <c r="G34" i="52" s="1"/>
  <c r="G36" i="52"/>
  <c r="G38" i="52" s="1"/>
  <c r="G40" i="52" s="1"/>
  <c r="G42" i="52" s="1"/>
  <c r="G44" i="52" s="1"/>
  <c r="G46" i="52" s="1"/>
  <c r="G48" i="52" s="1"/>
  <c r="G51" i="52" s="1"/>
  <c r="G53" i="52" s="1"/>
  <c r="G55" i="52" s="1"/>
  <c r="G57" i="52" s="1"/>
  <c r="G59" i="52" s="1"/>
  <c r="G61" i="52" s="1"/>
  <c r="G63" i="52" s="1"/>
  <c r="G65" i="52" s="1"/>
  <c r="G67" i="52" s="1"/>
  <c r="G69" i="52" s="1"/>
  <c r="G71" i="52" s="1"/>
  <c r="G73" i="52" s="1"/>
  <c r="G75" i="52" s="1"/>
  <c r="G77" i="52" s="1"/>
  <c r="G79" i="52" s="1"/>
  <c r="G81" i="52" s="1"/>
  <c r="G83" i="52" s="1"/>
  <c r="G85" i="52" s="1"/>
  <c r="G87" i="52" s="1"/>
  <c r="G89" i="52" s="1"/>
  <c r="F13" i="52"/>
  <c r="F16" i="52" s="1"/>
  <c r="F18" i="52" s="1"/>
  <c r="F20" i="52" s="1"/>
  <c r="F22" i="52" s="1"/>
  <c r="F24" i="52" s="1"/>
  <c r="F26" i="52"/>
  <c r="F28" i="52" s="1"/>
  <c r="F30" i="52" s="1"/>
  <c r="F32" i="52" s="1"/>
  <c r="F34" i="52" s="1"/>
  <c r="F36" i="52"/>
  <c r="F38" i="52" s="1"/>
  <c r="F40" i="52" s="1"/>
  <c r="F42" i="52" s="1"/>
  <c r="F44" i="52" s="1"/>
  <c r="F46" i="52" s="1"/>
  <c r="F48" i="52" s="1"/>
  <c r="F51" i="52" s="1"/>
  <c r="F53" i="52" s="1"/>
  <c r="F55" i="52" s="1"/>
  <c r="F57" i="52" s="1"/>
  <c r="F59" i="52" s="1"/>
  <c r="F61" i="52" s="1"/>
  <c r="F63" i="52" s="1"/>
  <c r="F65" i="52" s="1"/>
  <c r="F67" i="52" s="1"/>
  <c r="F69" i="52" s="1"/>
  <c r="F71" i="52" s="1"/>
  <c r="F73" i="52" s="1"/>
  <c r="F75" i="52" s="1"/>
  <c r="F77" i="52" s="1"/>
  <c r="F79" i="52" s="1"/>
  <c r="F81" i="52" s="1"/>
  <c r="F83" i="52" s="1"/>
  <c r="F85" i="52" s="1"/>
  <c r="F87" i="52" s="1"/>
  <c r="F89" i="52" s="1"/>
  <c r="E13" i="52"/>
  <c r="E16" i="52" s="1"/>
  <c r="E18" i="52"/>
  <c r="E20" i="52" s="1"/>
  <c r="E22" i="52" s="1"/>
  <c r="E24" i="52" s="1"/>
  <c r="E26" i="52" s="1"/>
  <c r="E28" i="52" s="1"/>
  <c r="E30" i="52"/>
  <c r="E32" i="52" s="1"/>
  <c r="E34" i="52" s="1"/>
  <c r="E36" i="52" s="1"/>
  <c r="E38" i="52" s="1"/>
  <c r="E40" i="52"/>
  <c r="E42" i="52" s="1"/>
  <c r="E44" i="52" s="1"/>
  <c r="E46" i="52" s="1"/>
  <c r="E48" i="52" s="1"/>
  <c r="E51" i="52" s="1"/>
  <c r="E53" i="52" s="1"/>
  <c r="E55" i="52" s="1"/>
  <c r="E57" i="52" s="1"/>
  <c r="E59" i="52" s="1"/>
  <c r="E61" i="52" s="1"/>
  <c r="E63" i="52" s="1"/>
  <c r="E65" i="52" s="1"/>
  <c r="E67" i="52" s="1"/>
  <c r="E69" i="52" s="1"/>
  <c r="E71" i="52" s="1"/>
  <c r="E73" i="52" s="1"/>
  <c r="E75" i="52" s="1"/>
  <c r="E77" i="52" s="1"/>
  <c r="E79" i="52" s="1"/>
  <c r="E81" i="52" s="1"/>
  <c r="E83" i="52" s="1"/>
  <c r="E85" i="52" s="1"/>
  <c r="E87" i="52" s="1"/>
  <c r="E89" i="52" s="1"/>
  <c r="D9" i="52"/>
  <c r="D11" i="52" s="1"/>
  <c r="D13" i="52"/>
  <c r="D16" i="52" s="1"/>
  <c r="D18" i="52" s="1"/>
  <c r="D20" i="52" s="1"/>
  <c r="D22" i="52" s="1"/>
  <c r="D24" i="52" s="1"/>
  <c r="D26" i="52" s="1"/>
  <c r="D28" i="52" s="1"/>
  <c r="D30" i="52" s="1"/>
  <c r="D32" i="52" s="1"/>
  <c r="D34" i="52" s="1"/>
  <c r="D36" i="52" s="1"/>
  <c r="D38" i="52" s="1"/>
  <c r="D40" i="52" s="1"/>
  <c r="D42" i="52" s="1"/>
  <c r="D44" i="52" s="1"/>
  <c r="D46" i="52" s="1"/>
  <c r="D48" i="52" s="1"/>
  <c r="D51" i="52" s="1"/>
  <c r="D53" i="52" s="1"/>
  <c r="D55" i="52" s="1"/>
  <c r="D57" i="52" s="1"/>
  <c r="D59" i="52" s="1"/>
  <c r="D61" i="52" s="1"/>
  <c r="D63" i="52" s="1"/>
  <c r="D65" i="52" s="1"/>
  <c r="D67" i="52" s="1"/>
  <c r="D69" i="52" s="1"/>
  <c r="D71" i="52" s="1"/>
  <c r="D73" i="52" s="1"/>
  <c r="D75" i="52" s="1"/>
  <c r="D77" i="52" s="1"/>
  <c r="D79" i="52" s="1"/>
  <c r="D81" i="52" s="1"/>
  <c r="D83" i="52" s="1"/>
  <c r="D85" i="52" s="1"/>
  <c r="D87" i="52" s="1"/>
  <c r="D89" i="52" s="1"/>
  <c r="C9" i="52"/>
  <c r="C11" i="52" s="1"/>
  <c r="C13" i="52" s="1"/>
  <c r="C16" i="52" s="1"/>
  <c r="C18" i="52" s="1"/>
  <c r="C20" i="52" s="1"/>
  <c r="C22" i="52" s="1"/>
  <c r="C24" i="52" s="1"/>
  <c r="C26" i="52" s="1"/>
  <c r="C28" i="52" s="1"/>
  <c r="C30" i="52" s="1"/>
  <c r="C32" i="52" s="1"/>
  <c r="C34" i="52" s="1"/>
  <c r="C36" i="52" s="1"/>
  <c r="C38" i="52" s="1"/>
  <c r="C40" i="52" s="1"/>
  <c r="C42" i="52" s="1"/>
  <c r="C44" i="52" s="1"/>
  <c r="C46" i="52" s="1"/>
  <c r="C48" i="52" s="1"/>
  <c r="C51" i="52" s="1"/>
  <c r="C53" i="52" s="1"/>
  <c r="C55" i="52" s="1"/>
  <c r="C57" i="52" s="1"/>
  <c r="C59" i="52" s="1"/>
  <c r="C61" i="52" s="1"/>
  <c r="C63" i="52" s="1"/>
  <c r="C65" i="52" s="1"/>
  <c r="C67" i="52" s="1"/>
  <c r="C69" i="52" s="1"/>
  <c r="C71" i="52" s="1"/>
  <c r="C73" i="52" s="1"/>
  <c r="C75" i="52" s="1"/>
  <c r="C77" i="52" s="1"/>
  <c r="C79" i="52" s="1"/>
  <c r="C81" i="52" s="1"/>
  <c r="C83" i="52" s="1"/>
  <c r="C85" i="52" s="1"/>
  <c r="C87" i="52" s="1"/>
  <c r="C89" i="52" s="1"/>
  <c r="C9" i="135"/>
  <c r="H9" i="135"/>
  <c r="G9" i="135"/>
  <c r="F9" i="135"/>
  <c r="E9" i="135"/>
  <c r="D9" i="135"/>
  <c r="G8" i="125"/>
  <c r="G10" i="125" s="1"/>
  <c r="F8" i="125"/>
  <c r="F10" i="125" s="1"/>
  <c r="E8" i="125"/>
  <c r="E10" i="125" s="1"/>
  <c r="D8" i="125"/>
  <c r="D10" i="125" s="1"/>
  <c r="C8" i="125"/>
  <c r="C10" i="125" s="1"/>
  <c r="K12" i="115"/>
  <c r="K14" i="115" s="1"/>
  <c r="K16" i="115" s="1"/>
  <c r="K21" i="115" s="1"/>
  <c r="K23" i="115" s="1"/>
  <c r="K25" i="115" s="1"/>
  <c r="K27" i="115" s="1"/>
  <c r="K29" i="115" s="1"/>
  <c r="K31" i="115" s="1"/>
  <c r="K33" i="115" s="1"/>
  <c r="K35" i="115" s="1"/>
  <c r="K37" i="115" s="1"/>
  <c r="K39" i="115" s="1"/>
  <c r="K41" i="115" s="1"/>
  <c r="K43" i="115" s="1"/>
  <c r="K45" i="115" s="1"/>
  <c r="K47" i="115" s="1"/>
  <c r="K49" i="115" s="1"/>
  <c r="J12" i="115"/>
  <c r="J14" i="115" s="1"/>
  <c r="J16" i="115" s="1"/>
  <c r="J21" i="115" s="1"/>
  <c r="J23" i="115" s="1"/>
  <c r="J25" i="115" s="1"/>
  <c r="J27" i="115" s="1"/>
  <c r="J29" i="115" s="1"/>
  <c r="J31" i="115" s="1"/>
  <c r="J33" i="115" s="1"/>
  <c r="J35" i="115" s="1"/>
  <c r="J37" i="115" s="1"/>
  <c r="J39" i="115" s="1"/>
  <c r="J41" i="115" s="1"/>
  <c r="J43" i="115" s="1"/>
  <c r="J45" i="115" s="1"/>
  <c r="J47" i="115" s="1"/>
  <c r="J49" i="115" s="1"/>
  <c r="I9" i="115"/>
  <c r="I12" i="115"/>
  <c r="I14" i="115" s="1"/>
  <c r="I16" i="115" s="1"/>
  <c r="I21" i="115" s="1"/>
  <c r="I23" i="115" s="1"/>
  <c r="I25" i="115" s="1"/>
  <c r="I27" i="115" s="1"/>
  <c r="I29" i="115" s="1"/>
  <c r="I31" i="115" s="1"/>
  <c r="I33" i="115" s="1"/>
  <c r="I35" i="115" s="1"/>
  <c r="I37" i="115" s="1"/>
  <c r="I39" i="115" s="1"/>
  <c r="I41" i="115" s="1"/>
  <c r="I43" i="115" s="1"/>
  <c r="I45" i="115" s="1"/>
  <c r="I47" i="115" s="1"/>
  <c r="I49" i="115" s="1"/>
  <c r="H9" i="115"/>
  <c r="H12" i="115" s="1"/>
  <c r="H14" i="115" s="1"/>
  <c r="H16" i="115" s="1"/>
  <c r="H21" i="115" s="1"/>
  <c r="H23" i="115" s="1"/>
  <c r="H25" i="115" s="1"/>
  <c r="H27" i="115" s="1"/>
  <c r="H29" i="115" s="1"/>
  <c r="H31" i="115" s="1"/>
  <c r="H33" i="115" s="1"/>
  <c r="H35" i="115" s="1"/>
  <c r="H37" i="115" s="1"/>
  <c r="H39" i="115" s="1"/>
  <c r="H41" i="115" s="1"/>
  <c r="H43" i="115" s="1"/>
  <c r="H45" i="115" s="1"/>
  <c r="H47" i="115" s="1"/>
  <c r="H49" i="115" s="1"/>
  <c r="G9" i="115"/>
  <c r="G12" i="115" s="1"/>
  <c r="G14" i="115" s="1"/>
  <c r="G16" i="115" s="1"/>
  <c r="G21" i="115" s="1"/>
  <c r="G23" i="115" s="1"/>
  <c r="G25" i="115" s="1"/>
  <c r="G27" i="115" s="1"/>
  <c r="G29" i="115" s="1"/>
  <c r="G31" i="115" s="1"/>
  <c r="G33" i="115" s="1"/>
  <c r="G35" i="115" s="1"/>
  <c r="G37" i="115" s="1"/>
  <c r="G39" i="115" s="1"/>
  <c r="G41" i="115" s="1"/>
  <c r="G43" i="115" s="1"/>
  <c r="G45" i="115" s="1"/>
  <c r="G47" i="115" s="1"/>
  <c r="G49" i="115" s="1"/>
  <c r="F9" i="115"/>
  <c r="F12" i="115"/>
  <c r="F14" i="115" s="1"/>
  <c r="F16" i="115" s="1"/>
  <c r="F21" i="115" s="1"/>
  <c r="F23" i="115" s="1"/>
  <c r="F25" i="115" s="1"/>
  <c r="F27" i="115" s="1"/>
  <c r="F29" i="115" s="1"/>
  <c r="F31" i="115" s="1"/>
  <c r="F33" i="115" s="1"/>
  <c r="F35" i="115" s="1"/>
  <c r="F37" i="115" s="1"/>
  <c r="F39" i="115" s="1"/>
  <c r="F41" i="115" s="1"/>
  <c r="F43" i="115" s="1"/>
  <c r="F45" i="115" s="1"/>
  <c r="F47" i="115" s="1"/>
  <c r="F49" i="115" s="1"/>
  <c r="E9" i="115"/>
  <c r="E12" i="115" s="1"/>
  <c r="E14" i="115" s="1"/>
  <c r="E16" i="115" s="1"/>
  <c r="E21" i="115" s="1"/>
  <c r="E23" i="115" s="1"/>
  <c r="E25" i="115" s="1"/>
  <c r="E27" i="115" s="1"/>
  <c r="E29" i="115" s="1"/>
  <c r="E31" i="115" s="1"/>
  <c r="E33" i="115" s="1"/>
  <c r="E35" i="115" s="1"/>
  <c r="E37" i="115" s="1"/>
  <c r="E39" i="115" s="1"/>
  <c r="E41" i="115" s="1"/>
  <c r="E43" i="115" s="1"/>
  <c r="E45" i="115" s="1"/>
  <c r="E47" i="115" s="1"/>
  <c r="E49" i="115" s="1"/>
  <c r="D9" i="115"/>
  <c r="D12" i="115"/>
  <c r="D14" i="115"/>
  <c r="D16" i="115" s="1"/>
  <c r="D21" i="115" s="1"/>
  <c r="D23" i="115" s="1"/>
  <c r="D25" i="115" s="1"/>
  <c r="D27" i="115" s="1"/>
  <c r="D29" i="115" s="1"/>
  <c r="D31" i="115" s="1"/>
  <c r="D33" i="115" s="1"/>
  <c r="D35" i="115" s="1"/>
  <c r="D37" i="115" s="1"/>
  <c r="D39" i="115" s="1"/>
  <c r="D41" i="115" s="1"/>
  <c r="D43" i="115" s="1"/>
  <c r="D45" i="115" s="1"/>
  <c r="D47" i="115" s="1"/>
  <c r="D49" i="115" s="1"/>
  <c r="C9" i="115"/>
  <c r="C12" i="115" s="1"/>
  <c r="C14" i="115" s="1"/>
  <c r="C16" i="115" s="1"/>
  <c r="C21" i="115" s="1"/>
  <c r="C23" i="115" s="1"/>
  <c r="C25" i="115" s="1"/>
  <c r="C27" i="115" s="1"/>
  <c r="C29" i="115" s="1"/>
  <c r="C31" i="115" s="1"/>
  <c r="C33" i="115" s="1"/>
  <c r="C35" i="115" s="1"/>
  <c r="C37" i="115" s="1"/>
  <c r="C39" i="115" s="1"/>
  <c r="C41" i="115" s="1"/>
  <c r="C43" i="115" s="1"/>
  <c r="C45" i="115" s="1"/>
  <c r="C47" i="115" s="1"/>
  <c r="C49" i="115" s="1"/>
  <c r="Y11" i="101"/>
  <c r="Y21" i="101"/>
  <c r="Y32" i="101" s="1"/>
  <c r="Y42" i="101" s="1"/>
  <c r="Y47" i="101" s="1"/>
  <c r="Y52" i="101" s="1"/>
  <c r="Y60" i="101" s="1"/>
  <c r="Y62" i="101" s="1"/>
  <c r="Y64" i="101" s="1"/>
  <c r="Y66" i="101" s="1"/>
  <c r="Y68" i="101" s="1"/>
  <c r="Y70" i="101" s="1"/>
  <c r="Y72" i="101" s="1"/>
  <c r="Y74" i="101" s="1"/>
  <c r="Y76" i="101" s="1"/>
  <c r="Y78" i="101" s="1"/>
  <c r="Y80" i="101" s="1"/>
  <c r="Y82" i="101" s="1"/>
  <c r="Y84" i="101" s="1"/>
  <c r="Y86" i="101" s="1"/>
  <c r="Y88" i="101" s="1"/>
  <c r="W42" i="101"/>
  <c r="W47" i="101" s="1"/>
  <c r="W52" i="101" s="1"/>
  <c r="W60" i="101" s="1"/>
  <c r="W62" i="101" s="1"/>
  <c r="W64" i="101" s="1"/>
  <c r="W66" i="101" s="1"/>
  <c r="W68" i="101" s="1"/>
  <c r="W70" i="101" s="1"/>
  <c r="W72" i="101" s="1"/>
  <c r="W74" i="101" s="1"/>
  <c r="W76" i="101" s="1"/>
  <c r="W78" i="101" s="1"/>
  <c r="W80" i="101" s="1"/>
  <c r="W82" i="101" s="1"/>
  <c r="W84" i="101" s="1"/>
  <c r="W86" i="101" s="1"/>
  <c r="W88" i="101" s="1"/>
  <c r="V11" i="101"/>
  <c r="V21" i="101" s="1"/>
  <c r="V32" i="101"/>
  <c r="V42" i="101" s="1"/>
  <c r="V47" i="101" s="1"/>
  <c r="V52" i="101" s="1"/>
  <c r="V60" i="101" s="1"/>
  <c r="V62" i="101" s="1"/>
  <c r="V64" i="101" s="1"/>
  <c r="V66" i="101" s="1"/>
  <c r="V68" i="101" s="1"/>
  <c r="V70" i="101" s="1"/>
  <c r="V72" i="101" s="1"/>
  <c r="V74" i="101" s="1"/>
  <c r="V76" i="101" s="1"/>
  <c r="V78" i="101" s="1"/>
  <c r="V80" i="101" s="1"/>
  <c r="V82" i="101" s="1"/>
  <c r="V84" i="101" s="1"/>
  <c r="V86" i="101" s="1"/>
  <c r="V88" i="101" s="1"/>
  <c r="U11" i="101"/>
  <c r="U21" i="101" s="1"/>
  <c r="U32" i="101" s="1"/>
  <c r="U42" i="101" s="1"/>
  <c r="U47" i="101" s="1"/>
  <c r="U52" i="101" s="1"/>
  <c r="U60" i="101" s="1"/>
  <c r="U62" i="101" s="1"/>
  <c r="U64" i="101" s="1"/>
  <c r="U66" i="101" s="1"/>
  <c r="U68" i="101" s="1"/>
  <c r="U70" i="101" s="1"/>
  <c r="U72" i="101" s="1"/>
  <c r="U74" i="101" s="1"/>
  <c r="U76" i="101" s="1"/>
  <c r="U78" i="101" s="1"/>
  <c r="U80" i="101" s="1"/>
  <c r="U82" i="101" s="1"/>
  <c r="U84" i="101" s="1"/>
  <c r="U86" i="101" s="1"/>
  <c r="U88" i="101" s="1"/>
  <c r="T11" i="101"/>
  <c r="T21" i="101" s="1"/>
  <c r="T32" i="101" s="1"/>
  <c r="T42" i="101" s="1"/>
  <c r="T47" i="101" s="1"/>
  <c r="T52" i="101" s="1"/>
  <c r="T60" i="101" s="1"/>
  <c r="T62" i="101" s="1"/>
  <c r="T64" i="101" s="1"/>
  <c r="T66" i="101" s="1"/>
  <c r="T68" i="101" s="1"/>
  <c r="T70" i="101" s="1"/>
  <c r="T72" i="101" s="1"/>
  <c r="T74" i="101" s="1"/>
  <c r="T76" i="101" s="1"/>
  <c r="T78" i="101" s="1"/>
  <c r="T80" i="101" s="1"/>
  <c r="T82" i="101" s="1"/>
  <c r="T84" i="101" s="1"/>
  <c r="T86" i="101" s="1"/>
  <c r="T88" i="101" s="1"/>
  <c r="S11" i="101"/>
  <c r="S21" i="101" s="1"/>
  <c r="S32" i="101" s="1"/>
  <c r="S42" i="101" s="1"/>
  <c r="S47" i="101" s="1"/>
  <c r="S52" i="101" s="1"/>
  <c r="S60" i="101" s="1"/>
  <c r="S62" i="101" s="1"/>
  <c r="S64" i="101" s="1"/>
  <c r="S66" i="101" s="1"/>
  <c r="S68" i="101" s="1"/>
  <c r="S70" i="101" s="1"/>
  <c r="S72" i="101" s="1"/>
  <c r="S74" i="101" s="1"/>
  <c r="S76" i="101" s="1"/>
  <c r="S78" i="101" s="1"/>
  <c r="S80" i="101" s="1"/>
  <c r="S82" i="101" s="1"/>
  <c r="S84" i="101" s="1"/>
  <c r="S86" i="101" s="1"/>
  <c r="S88" i="101" s="1"/>
  <c r="R11" i="101"/>
  <c r="R21" i="101" s="1"/>
  <c r="R32" i="101" s="1"/>
  <c r="R42" i="101" s="1"/>
  <c r="R47" i="101" s="1"/>
  <c r="R52" i="101" s="1"/>
  <c r="R60" i="101" s="1"/>
  <c r="R62" i="101" s="1"/>
  <c r="R64" i="101" s="1"/>
  <c r="R66" i="101" s="1"/>
  <c r="R68" i="101" s="1"/>
  <c r="R70" i="101" s="1"/>
  <c r="R72" i="101" s="1"/>
  <c r="R74" i="101" s="1"/>
  <c r="R76" i="101" s="1"/>
  <c r="R78" i="101" s="1"/>
  <c r="R80" i="101" s="1"/>
  <c r="R82" i="101" s="1"/>
  <c r="R84" i="101" s="1"/>
  <c r="R86" i="101" s="1"/>
  <c r="R88" i="101" s="1"/>
  <c r="Q11" i="101"/>
  <c r="Q21" i="101" s="1"/>
  <c r="Q32" i="101" s="1"/>
  <c r="Q42" i="101" s="1"/>
  <c r="Q47" i="101" s="1"/>
  <c r="Q52" i="101" s="1"/>
  <c r="Q60" i="101" s="1"/>
  <c r="Q62" i="101" s="1"/>
  <c r="Q64" i="101" s="1"/>
  <c r="Q66" i="101" s="1"/>
  <c r="Q68" i="101" s="1"/>
  <c r="Q70" i="101" s="1"/>
  <c r="Q72" i="101" s="1"/>
  <c r="Q74" i="101" s="1"/>
  <c r="Q76" i="101" s="1"/>
  <c r="Q78" i="101" s="1"/>
  <c r="Q80" i="101" s="1"/>
  <c r="Q82" i="101" s="1"/>
  <c r="Q84" i="101" s="1"/>
  <c r="Q86" i="101" s="1"/>
  <c r="Q88" i="101" s="1"/>
  <c r="P11" i="101"/>
  <c r="P21" i="101" s="1"/>
  <c r="P32" i="101" s="1"/>
  <c r="P42" i="101" s="1"/>
  <c r="P47" i="101" s="1"/>
  <c r="P52" i="101" s="1"/>
  <c r="P60" i="101" s="1"/>
  <c r="P62" i="101" s="1"/>
  <c r="P64" i="101" s="1"/>
  <c r="P66" i="101" s="1"/>
  <c r="P68" i="101" s="1"/>
  <c r="P70" i="101" s="1"/>
  <c r="P72" i="101" s="1"/>
  <c r="P74" i="101" s="1"/>
  <c r="P76" i="101" s="1"/>
  <c r="P78" i="101" s="1"/>
  <c r="P80" i="101" s="1"/>
  <c r="P82" i="101" s="1"/>
  <c r="P84" i="101" s="1"/>
  <c r="P86" i="101" s="1"/>
  <c r="P88" i="101" s="1"/>
  <c r="O11" i="101"/>
  <c r="O21" i="101"/>
  <c r="O32" i="101"/>
  <c r="O42" i="101" s="1"/>
  <c r="O47" i="101" s="1"/>
  <c r="O52" i="101" s="1"/>
  <c r="O60" i="101" s="1"/>
  <c r="O62" i="101" s="1"/>
  <c r="O64" i="101" s="1"/>
  <c r="O66" i="101" s="1"/>
  <c r="O68" i="101" s="1"/>
  <c r="O70" i="101" s="1"/>
  <c r="O72" i="101" s="1"/>
  <c r="O74" i="101" s="1"/>
  <c r="O76" i="101" s="1"/>
  <c r="O78" i="101" s="1"/>
  <c r="O80" i="101" s="1"/>
  <c r="O82" i="101" s="1"/>
  <c r="O84" i="101" s="1"/>
  <c r="O86" i="101" s="1"/>
  <c r="O88" i="101" s="1"/>
  <c r="N11" i="101"/>
  <c r="N21" i="101" s="1"/>
  <c r="N32" i="101"/>
  <c r="N42" i="101" s="1"/>
  <c r="N47" i="101" s="1"/>
  <c r="N52" i="101" s="1"/>
  <c r="N60" i="101" s="1"/>
  <c r="N62" i="101" s="1"/>
  <c r="N64" i="101" s="1"/>
  <c r="N66" i="101" s="1"/>
  <c r="N68" i="101" s="1"/>
  <c r="N70" i="101" s="1"/>
  <c r="N72" i="101" s="1"/>
  <c r="N74" i="101" s="1"/>
  <c r="N76" i="101" s="1"/>
  <c r="N78" i="101" s="1"/>
  <c r="N80" i="101" s="1"/>
  <c r="N82" i="101" s="1"/>
  <c r="N84" i="101" s="1"/>
  <c r="N86" i="101" s="1"/>
  <c r="N88" i="101" s="1"/>
  <c r="M11" i="101"/>
  <c r="M21" i="101" s="1"/>
  <c r="M32" i="101" s="1"/>
  <c r="M42" i="101"/>
  <c r="M47" i="101" s="1"/>
  <c r="M52" i="101" s="1"/>
  <c r="M60" i="101" s="1"/>
  <c r="M62" i="101" s="1"/>
  <c r="M64" i="101" s="1"/>
  <c r="M66" i="101" s="1"/>
  <c r="M68" i="101" s="1"/>
  <c r="M70" i="101" s="1"/>
  <c r="M72" i="101" s="1"/>
  <c r="M74" i="101" s="1"/>
  <c r="M76" i="101" s="1"/>
  <c r="M78" i="101" s="1"/>
  <c r="M80" i="101" s="1"/>
  <c r="M82" i="101" s="1"/>
  <c r="M84" i="101" s="1"/>
  <c r="M86" i="101" s="1"/>
  <c r="M88" i="101" s="1"/>
  <c r="L11" i="101"/>
  <c r="L21" i="101" s="1"/>
  <c r="L32" i="101" s="1"/>
  <c r="L42" i="101"/>
  <c r="L47" i="101" s="1"/>
  <c r="L52" i="101" s="1"/>
  <c r="L60" i="101" s="1"/>
  <c r="L62" i="101" s="1"/>
  <c r="L64" i="101" s="1"/>
  <c r="L66" i="101" s="1"/>
  <c r="L68" i="101" s="1"/>
  <c r="L70" i="101" s="1"/>
  <c r="L72" i="101" s="1"/>
  <c r="L74" i="101" s="1"/>
  <c r="L76" i="101" s="1"/>
  <c r="L78" i="101" s="1"/>
  <c r="L80" i="101" s="1"/>
  <c r="L82" i="101" s="1"/>
  <c r="L84" i="101" s="1"/>
  <c r="L86" i="101" s="1"/>
  <c r="L88" i="101" s="1"/>
  <c r="K11" i="101"/>
  <c r="K21" i="101"/>
  <c r="K32" i="101" s="1"/>
  <c r="K42" i="101" s="1"/>
  <c r="K47" i="101" s="1"/>
  <c r="K52" i="101" s="1"/>
  <c r="K60" i="101" s="1"/>
  <c r="K62" i="101" s="1"/>
  <c r="K64" i="101" s="1"/>
  <c r="K66" i="101" s="1"/>
  <c r="K68" i="101" s="1"/>
  <c r="K70" i="101" s="1"/>
  <c r="K72" i="101" s="1"/>
  <c r="K74" i="101" s="1"/>
  <c r="K76" i="101" s="1"/>
  <c r="K78" i="101" s="1"/>
  <c r="K80" i="101" s="1"/>
  <c r="K82" i="101" s="1"/>
  <c r="K84" i="101" s="1"/>
  <c r="K86" i="101" s="1"/>
  <c r="K88" i="101" s="1"/>
  <c r="J11" i="101"/>
  <c r="J21" i="101" s="1"/>
  <c r="J32" i="101" s="1"/>
  <c r="J42" i="101" s="1"/>
  <c r="J47" i="101" s="1"/>
  <c r="J52" i="101" s="1"/>
  <c r="J60" i="101" s="1"/>
  <c r="J62" i="101" s="1"/>
  <c r="J64" i="101" s="1"/>
  <c r="J66" i="101" s="1"/>
  <c r="J68" i="101" s="1"/>
  <c r="J70" i="101" s="1"/>
  <c r="J72" i="101" s="1"/>
  <c r="J74" i="101" s="1"/>
  <c r="J76" i="101" s="1"/>
  <c r="J78" i="101" s="1"/>
  <c r="J80" i="101" s="1"/>
  <c r="J82" i="101" s="1"/>
  <c r="J84" i="101" s="1"/>
  <c r="J86" i="101" s="1"/>
  <c r="J88" i="101" s="1"/>
  <c r="I11" i="101"/>
  <c r="I21" i="101" s="1"/>
  <c r="I32" i="101" s="1"/>
  <c r="I42" i="101" s="1"/>
  <c r="I47" i="101" s="1"/>
  <c r="I52" i="101" s="1"/>
  <c r="I60" i="101" s="1"/>
  <c r="I62" i="101" s="1"/>
  <c r="I64" i="101" s="1"/>
  <c r="I66" i="101" s="1"/>
  <c r="I68" i="101" s="1"/>
  <c r="I70" i="101" s="1"/>
  <c r="I72" i="101" s="1"/>
  <c r="I74" i="101" s="1"/>
  <c r="I76" i="101" s="1"/>
  <c r="I78" i="101" s="1"/>
  <c r="I80" i="101" s="1"/>
  <c r="I82" i="101" s="1"/>
  <c r="I84" i="101" s="1"/>
  <c r="I86" i="101" s="1"/>
  <c r="I88" i="101" s="1"/>
  <c r="H11" i="101"/>
  <c r="H21" i="101" s="1"/>
  <c r="H32" i="101" s="1"/>
  <c r="H42" i="101" s="1"/>
  <c r="H47" i="101" s="1"/>
  <c r="H52" i="101" s="1"/>
  <c r="H60" i="101" s="1"/>
  <c r="H62" i="101" s="1"/>
  <c r="H64" i="101" s="1"/>
  <c r="H66" i="101" s="1"/>
  <c r="H68" i="101" s="1"/>
  <c r="H70" i="101" s="1"/>
  <c r="H72" i="101" s="1"/>
  <c r="H74" i="101" s="1"/>
  <c r="H76" i="101" s="1"/>
  <c r="H78" i="101" s="1"/>
  <c r="H80" i="101" s="1"/>
  <c r="H82" i="101" s="1"/>
  <c r="H84" i="101" s="1"/>
  <c r="H86" i="101" s="1"/>
  <c r="H88" i="101" s="1"/>
  <c r="G11" i="101"/>
  <c r="G21" i="101" s="1"/>
  <c r="G32" i="101" s="1"/>
  <c r="G42" i="101" s="1"/>
  <c r="G47" i="101" s="1"/>
  <c r="G52" i="101" s="1"/>
  <c r="G60" i="101" s="1"/>
  <c r="G62" i="101" s="1"/>
  <c r="G64" i="101" s="1"/>
  <c r="G66" i="101" s="1"/>
  <c r="G68" i="101" s="1"/>
  <c r="G70" i="101" s="1"/>
  <c r="G72" i="101" s="1"/>
  <c r="G74" i="101" s="1"/>
  <c r="G76" i="101" s="1"/>
  <c r="G78" i="101" s="1"/>
  <c r="G80" i="101" s="1"/>
  <c r="G82" i="101" s="1"/>
  <c r="G84" i="101" s="1"/>
  <c r="G86" i="101" s="1"/>
  <c r="G88" i="101" s="1"/>
  <c r="F11" i="101"/>
  <c r="F21" i="101" s="1"/>
  <c r="F32" i="101" s="1"/>
  <c r="F42" i="101" s="1"/>
  <c r="F47" i="101" s="1"/>
  <c r="F52" i="101" s="1"/>
  <c r="F60" i="101" s="1"/>
  <c r="F62" i="101" s="1"/>
  <c r="F64" i="101" s="1"/>
  <c r="F66" i="101" s="1"/>
  <c r="F68" i="101" s="1"/>
  <c r="F70" i="101" s="1"/>
  <c r="F72" i="101" s="1"/>
  <c r="F74" i="101" s="1"/>
  <c r="F76" i="101" s="1"/>
  <c r="F78" i="101" s="1"/>
  <c r="F80" i="101" s="1"/>
  <c r="F82" i="101" s="1"/>
  <c r="F84" i="101" s="1"/>
  <c r="F86" i="101" s="1"/>
  <c r="F88" i="101" s="1"/>
  <c r="E11" i="101"/>
  <c r="E21" i="101" s="1"/>
  <c r="E32" i="101" s="1"/>
  <c r="E42" i="101" s="1"/>
  <c r="E47" i="101" s="1"/>
  <c r="E52" i="101" s="1"/>
  <c r="E60" i="101" s="1"/>
  <c r="E62" i="101" s="1"/>
  <c r="E64" i="101" s="1"/>
  <c r="E66" i="101" s="1"/>
  <c r="E68" i="101" s="1"/>
  <c r="E70" i="101" s="1"/>
  <c r="E72" i="101" s="1"/>
  <c r="E74" i="101" s="1"/>
  <c r="E76" i="101" s="1"/>
  <c r="E78" i="101" s="1"/>
  <c r="E80" i="101" s="1"/>
  <c r="E82" i="101" s="1"/>
  <c r="E84" i="101" s="1"/>
  <c r="E86" i="101" s="1"/>
  <c r="E88" i="101" s="1"/>
  <c r="D11" i="101"/>
  <c r="D21" i="101" s="1"/>
  <c r="D32" i="101" s="1"/>
  <c r="D42" i="101" s="1"/>
  <c r="D47" i="101" s="1"/>
  <c r="D52" i="101" s="1"/>
  <c r="D60" i="101" s="1"/>
  <c r="D62" i="101" s="1"/>
  <c r="D64" i="101" s="1"/>
  <c r="D66" i="101" s="1"/>
  <c r="D68" i="101" s="1"/>
  <c r="D70" i="101" s="1"/>
  <c r="D72" i="101" s="1"/>
  <c r="D74" i="101" s="1"/>
  <c r="D76" i="101" s="1"/>
  <c r="D78" i="101" s="1"/>
  <c r="D80" i="101" s="1"/>
  <c r="D82" i="101" s="1"/>
  <c r="D84" i="101" s="1"/>
  <c r="D86" i="101" s="1"/>
  <c r="D88" i="101" s="1"/>
  <c r="C11" i="101"/>
  <c r="C21" i="101"/>
  <c r="C32" i="101" s="1"/>
  <c r="C42" i="101" s="1"/>
  <c r="C47" i="101" s="1"/>
  <c r="C52" i="101" s="1"/>
  <c r="C60" i="101" s="1"/>
  <c r="C62" i="101" s="1"/>
  <c r="C64" i="101" s="1"/>
  <c r="C66" i="101" s="1"/>
  <c r="C68" i="101" s="1"/>
  <c r="C70" i="101" s="1"/>
  <c r="C72" i="101" s="1"/>
  <c r="C74" i="101" s="1"/>
  <c r="C76" i="101" s="1"/>
  <c r="C78" i="101" s="1"/>
  <c r="C80" i="101" s="1"/>
  <c r="C82" i="101" s="1"/>
  <c r="C84" i="101" s="1"/>
  <c r="C86" i="101" s="1"/>
  <c r="C88" i="101" s="1"/>
  <c r="R10" i="102"/>
  <c r="R13" i="102" s="1"/>
  <c r="R20" i="102" s="1"/>
  <c r="R23" i="102" s="1"/>
  <c r="R25" i="102" s="1"/>
  <c r="R30" i="102" s="1"/>
  <c r="R32" i="102" s="1"/>
  <c r="Q13" i="102"/>
  <c r="Q20" i="102" s="1"/>
  <c r="Q23" i="102" s="1"/>
  <c r="Q25" i="102" s="1"/>
  <c r="Q30" i="102" s="1"/>
  <c r="Q32" i="102" s="1"/>
  <c r="P10" i="102"/>
  <c r="P13" i="102" s="1"/>
  <c r="P20" i="102" s="1"/>
  <c r="P23" i="102" s="1"/>
  <c r="P25" i="102" s="1"/>
  <c r="P30" i="102" s="1"/>
  <c r="P32" i="102" s="1"/>
  <c r="O10" i="102"/>
  <c r="O13" i="102" s="1"/>
  <c r="O20" i="102"/>
  <c r="O23" i="102" s="1"/>
  <c r="O25" i="102" s="1"/>
  <c r="O30" i="102" s="1"/>
  <c r="O32" i="102" s="1"/>
  <c r="N10" i="102"/>
  <c r="N13" i="102"/>
  <c r="N20" i="102" s="1"/>
  <c r="N23" i="102"/>
  <c r="N25" i="102" s="1"/>
  <c r="N30" i="102" s="1"/>
  <c r="N32" i="102" s="1"/>
  <c r="M10" i="102"/>
  <c r="M13" i="102" s="1"/>
  <c r="M20" i="102" s="1"/>
  <c r="M23" i="102" s="1"/>
  <c r="M25" i="102" s="1"/>
  <c r="M30" i="102" s="1"/>
  <c r="M32" i="102" s="1"/>
  <c r="L10" i="102"/>
  <c r="L13" i="102"/>
  <c r="L20" i="102" s="1"/>
  <c r="L23" i="102" s="1"/>
  <c r="L25" i="102"/>
  <c r="L30" i="102" s="1"/>
  <c r="L32" i="102" s="1"/>
  <c r="K10" i="102"/>
  <c r="K13" i="102" s="1"/>
  <c r="K20" i="102"/>
  <c r="K23" i="102" s="1"/>
  <c r="K25" i="102" s="1"/>
  <c r="K30" i="102" s="1"/>
  <c r="K32" i="102" s="1"/>
  <c r="J10" i="102"/>
  <c r="J13" i="102"/>
  <c r="J20" i="102" s="1"/>
  <c r="J23" i="102" s="1"/>
  <c r="J25" i="102" s="1"/>
  <c r="J30" i="102" s="1"/>
  <c r="J32" i="102" s="1"/>
  <c r="I10" i="102"/>
  <c r="I13" i="102"/>
  <c r="I20" i="102" s="1"/>
  <c r="I23" i="102" s="1"/>
  <c r="I25" i="102" s="1"/>
  <c r="I30" i="102" s="1"/>
  <c r="I32" i="102" s="1"/>
  <c r="H10" i="102"/>
  <c r="H13" i="102" s="1"/>
  <c r="H20" i="102" s="1"/>
  <c r="H23" i="102" s="1"/>
  <c r="H25" i="102" s="1"/>
  <c r="H30" i="102" s="1"/>
  <c r="H32" i="102" s="1"/>
  <c r="G10" i="102"/>
  <c r="G13" i="102" s="1"/>
  <c r="G20" i="102"/>
  <c r="G23" i="102" s="1"/>
  <c r="G25" i="102" s="1"/>
  <c r="G30" i="102" s="1"/>
  <c r="G32" i="102" s="1"/>
  <c r="F10" i="102"/>
  <c r="F13" i="102"/>
  <c r="F20" i="102" s="1"/>
  <c r="F23" i="102"/>
  <c r="F25" i="102" s="1"/>
  <c r="F30" i="102" s="1"/>
  <c r="F32" i="102" s="1"/>
  <c r="E10" i="102"/>
  <c r="E13" i="102" s="1"/>
  <c r="E20" i="102" s="1"/>
  <c r="E23" i="102" s="1"/>
  <c r="E25" i="102" s="1"/>
  <c r="E30" i="102" s="1"/>
  <c r="E32" i="102" s="1"/>
  <c r="D10" i="102"/>
  <c r="D13" i="102"/>
  <c r="D20" i="102" s="1"/>
  <c r="D23" i="102" s="1"/>
  <c r="D25" i="102"/>
  <c r="D30" i="102" s="1"/>
  <c r="D32" i="102" s="1"/>
  <c r="C10" i="102"/>
  <c r="C13" i="102" s="1"/>
  <c r="C20" i="102"/>
  <c r="C23" i="102" s="1"/>
  <c r="C25" i="102" s="1"/>
  <c r="C30" i="102" s="1"/>
  <c r="C32" i="102" s="1"/>
  <c r="Q25" i="40"/>
  <c r="Q27" i="40"/>
  <c r="Q32" i="40" s="1"/>
  <c r="Q34" i="40" s="1"/>
  <c r="Q36" i="40" s="1"/>
  <c r="Q38" i="40" s="1"/>
  <c r="Q40" i="40" s="1"/>
  <c r="Q44" i="40" s="1"/>
  <c r="Q46" i="40" s="1"/>
  <c r="Q49" i="40" s="1"/>
  <c r="Q53" i="40" s="1"/>
  <c r="Q63" i="40" s="1"/>
  <c r="P8" i="40"/>
  <c r="P10" i="40"/>
  <c r="P12" i="40" s="1"/>
  <c r="P14" i="40" s="1"/>
  <c r="P16" i="40" s="1"/>
  <c r="P21" i="40" s="1"/>
  <c r="P25" i="40"/>
  <c r="P27" i="40" s="1"/>
  <c r="P32" i="40" s="1"/>
  <c r="P34" i="40" s="1"/>
  <c r="P36" i="40" s="1"/>
  <c r="P38" i="40" s="1"/>
  <c r="P40" i="40" s="1"/>
  <c r="P44" i="40" s="1"/>
  <c r="P46" i="40" s="1"/>
  <c r="P49" i="40" s="1"/>
  <c r="P53" i="40" s="1"/>
  <c r="P63" i="40" s="1"/>
  <c r="O8" i="40"/>
  <c r="O10" i="40" s="1"/>
  <c r="O12" i="40" s="1"/>
  <c r="O14" i="40" s="1"/>
  <c r="O16" i="40" s="1"/>
  <c r="O21" i="40" s="1"/>
  <c r="O25" i="40" s="1"/>
  <c r="O27" i="40" s="1"/>
  <c r="O32" i="40" s="1"/>
  <c r="O34" i="40" s="1"/>
  <c r="O36" i="40" s="1"/>
  <c r="O38" i="40" s="1"/>
  <c r="O40" i="40" s="1"/>
  <c r="O44" i="40" s="1"/>
  <c r="O46" i="40" s="1"/>
  <c r="O49" i="40" s="1"/>
  <c r="O53" i="40" s="1"/>
  <c r="O63" i="40" s="1"/>
  <c r="N8" i="40"/>
  <c r="N10" i="40" s="1"/>
  <c r="N12" i="40" s="1"/>
  <c r="N14" i="40" s="1"/>
  <c r="N16" i="40" s="1"/>
  <c r="N21" i="40" s="1"/>
  <c r="N25" i="40" s="1"/>
  <c r="N27" i="40" s="1"/>
  <c r="N32" i="40" s="1"/>
  <c r="N34" i="40" s="1"/>
  <c r="N36" i="40" s="1"/>
  <c r="N38" i="40" s="1"/>
  <c r="N40" i="40" s="1"/>
  <c r="N44" i="40" s="1"/>
  <c r="N46" i="40" s="1"/>
  <c r="N49" i="40" s="1"/>
  <c r="N53" i="40" s="1"/>
  <c r="N63" i="40" s="1"/>
  <c r="M8" i="40"/>
  <c r="M10" i="40" s="1"/>
  <c r="M12" i="40" s="1"/>
  <c r="M14" i="40" s="1"/>
  <c r="M16" i="40" s="1"/>
  <c r="M21" i="40" s="1"/>
  <c r="M25" i="40" s="1"/>
  <c r="M27" i="40" s="1"/>
  <c r="M32" i="40" s="1"/>
  <c r="M34" i="40" s="1"/>
  <c r="M36" i="40" s="1"/>
  <c r="M38" i="40" s="1"/>
  <c r="M40" i="40" s="1"/>
  <c r="M44" i="40" s="1"/>
  <c r="M46" i="40" s="1"/>
  <c r="M49" i="40" s="1"/>
  <c r="M53" i="40" s="1"/>
  <c r="M63" i="40" s="1"/>
  <c r="L8" i="40"/>
  <c r="L10" i="40"/>
  <c r="L12" i="40" s="1"/>
  <c r="L14" i="40" s="1"/>
  <c r="L16" i="40" s="1"/>
  <c r="L21" i="40" s="1"/>
  <c r="L25" i="40" s="1"/>
  <c r="L27" i="40" s="1"/>
  <c r="L32" i="40" s="1"/>
  <c r="L34" i="40" s="1"/>
  <c r="L36" i="40" s="1"/>
  <c r="L38" i="40" s="1"/>
  <c r="L40" i="40" s="1"/>
  <c r="L44" i="40" s="1"/>
  <c r="L46" i="40" s="1"/>
  <c r="L49" i="40" s="1"/>
  <c r="L53" i="40" s="1"/>
  <c r="L63" i="40" s="1"/>
  <c r="K8" i="40"/>
  <c r="K10" i="40"/>
  <c r="K12" i="40"/>
  <c r="K14" i="40" s="1"/>
  <c r="K16" i="40" s="1"/>
  <c r="K21" i="40" s="1"/>
  <c r="K25" i="40" s="1"/>
  <c r="K27" i="40" s="1"/>
  <c r="K32" i="40" s="1"/>
  <c r="K34" i="40" s="1"/>
  <c r="K36" i="40" s="1"/>
  <c r="K38" i="40" s="1"/>
  <c r="K40" i="40" s="1"/>
  <c r="K44" i="40" s="1"/>
  <c r="K46" i="40" s="1"/>
  <c r="K49" i="40" s="1"/>
  <c r="K53" i="40" s="1"/>
  <c r="K63" i="40" s="1"/>
  <c r="J8" i="40"/>
  <c r="J10" i="40" s="1"/>
  <c r="J12" i="40" s="1"/>
  <c r="J14" i="40" s="1"/>
  <c r="J16" i="40" s="1"/>
  <c r="J21" i="40" s="1"/>
  <c r="J25" i="40" s="1"/>
  <c r="J27" i="40" s="1"/>
  <c r="J32" i="40" s="1"/>
  <c r="J34" i="40" s="1"/>
  <c r="J36" i="40" s="1"/>
  <c r="J38" i="40" s="1"/>
  <c r="J40" i="40" s="1"/>
  <c r="J44" i="40" s="1"/>
  <c r="J46" i="40" s="1"/>
  <c r="J49" i="40" s="1"/>
  <c r="J53" i="40" s="1"/>
  <c r="J63" i="40" s="1"/>
  <c r="I8" i="40"/>
  <c r="I10" i="40" s="1"/>
  <c r="I12" i="40" s="1"/>
  <c r="I14" i="40" s="1"/>
  <c r="I16" i="40" s="1"/>
  <c r="I21" i="40" s="1"/>
  <c r="I25" i="40" s="1"/>
  <c r="I27" i="40" s="1"/>
  <c r="I32" i="40" s="1"/>
  <c r="I34" i="40" s="1"/>
  <c r="I36" i="40" s="1"/>
  <c r="I38" i="40" s="1"/>
  <c r="I40" i="40" s="1"/>
  <c r="I44" i="40" s="1"/>
  <c r="I46" i="40" s="1"/>
  <c r="I49" i="40" s="1"/>
  <c r="I53" i="40" s="1"/>
  <c r="I63" i="40" s="1"/>
  <c r="H8" i="40"/>
  <c r="H10" i="40" s="1"/>
  <c r="H12" i="40" s="1"/>
  <c r="H14" i="40" s="1"/>
  <c r="H16" i="40" s="1"/>
  <c r="H21" i="40" s="1"/>
  <c r="H25" i="40" s="1"/>
  <c r="H27" i="40" s="1"/>
  <c r="H32" i="40" s="1"/>
  <c r="H34" i="40" s="1"/>
  <c r="H36" i="40" s="1"/>
  <c r="H38" i="40" s="1"/>
  <c r="H40" i="40" s="1"/>
  <c r="H44" i="40" s="1"/>
  <c r="H46" i="40" s="1"/>
  <c r="H49" i="40" s="1"/>
  <c r="H53" i="40" s="1"/>
  <c r="H63" i="40" s="1"/>
  <c r="G8" i="40"/>
  <c r="G10" i="40" s="1"/>
  <c r="G12" i="40" s="1"/>
  <c r="G14" i="40" s="1"/>
  <c r="G16" i="40" s="1"/>
  <c r="G21" i="40" s="1"/>
  <c r="G25" i="40" s="1"/>
  <c r="G27" i="40" s="1"/>
  <c r="G32" i="40" s="1"/>
  <c r="G34" i="40" s="1"/>
  <c r="G36" i="40" s="1"/>
  <c r="G38" i="40" s="1"/>
  <c r="G40" i="40" s="1"/>
  <c r="G44" i="40" s="1"/>
  <c r="G46" i="40" s="1"/>
  <c r="G49" i="40" s="1"/>
  <c r="G53" i="40" s="1"/>
  <c r="G63" i="40" s="1"/>
  <c r="F8" i="40"/>
  <c r="F10" i="40" s="1"/>
  <c r="F12" i="40"/>
  <c r="F14" i="40" s="1"/>
  <c r="F16" i="40" s="1"/>
  <c r="F21" i="40" s="1"/>
  <c r="F25" i="40" s="1"/>
  <c r="F27" i="40" s="1"/>
  <c r="F32" i="40" s="1"/>
  <c r="F34" i="40" s="1"/>
  <c r="F36" i="40" s="1"/>
  <c r="F38" i="40" s="1"/>
  <c r="F40" i="40" s="1"/>
  <c r="F44" i="40" s="1"/>
  <c r="F46" i="40" s="1"/>
  <c r="F49" i="40" s="1"/>
  <c r="F53" i="40" s="1"/>
  <c r="F63" i="40" s="1"/>
  <c r="E8" i="40"/>
  <c r="E10" i="40" s="1"/>
  <c r="E12" i="40" s="1"/>
  <c r="E14" i="40" s="1"/>
  <c r="E16" i="40" s="1"/>
  <c r="E21" i="40" s="1"/>
  <c r="E25" i="40" s="1"/>
  <c r="E27" i="40" s="1"/>
  <c r="E32" i="40" s="1"/>
  <c r="E34" i="40" s="1"/>
  <c r="E36" i="40" s="1"/>
  <c r="E38" i="40" s="1"/>
  <c r="E40" i="40" s="1"/>
  <c r="E44" i="40" s="1"/>
  <c r="E46" i="40" s="1"/>
  <c r="E49" i="40" s="1"/>
  <c r="E53" i="40" s="1"/>
  <c r="E63" i="40" s="1"/>
  <c r="D8" i="40"/>
  <c r="D10" i="40"/>
  <c r="D12" i="40" s="1"/>
  <c r="D14" i="40" s="1"/>
  <c r="D16" i="40"/>
  <c r="D21" i="40" s="1"/>
  <c r="D25" i="40" s="1"/>
  <c r="D27" i="40" s="1"/>
  <c r="D32" i="40" s="1"/>
  <c r="D34" i="40" s="1"/>
  <c r="D36" i="40" s="1"/>
  <c r="D38" i="40" s="1"/>
  <c r="D40" i="40" s="1"/>
  <c r="D44" i="40" s="1"/>
  <c r="D46" i="40" s="1"/>
  <c r="D49" i="40" s="1"/>
  <c r="D53" i="40" s="1"/>
  <c r="D63" i="40" s="1"/>
  <c r="C8" i="40"/>
  <c r="C10" i="40"/>
  <c r="C12" i="40"/>
  <c r="C14" i="40" s="1"/>
  <c r="C16" i="40" s="1"/>
  <c r="C21" i="40" s="1"/>
  <c r="C25" i="40" s="1"/>
  <c r="C27" i="40" s="1"/>
  <c r="C32" i="40" s="1"/>
  <c r="C34" i="40" s="1"/>
  <c r="C36" i="40" s="1"/>
  <c r="C38" i="40" s="1"/>
  <c r="C40" i="40" s="1"/>
  <c r="C44" i="40" s="1"/>
  <c r="C46" i="40" s="1"/>
  <c r="C49" i="40" s="1"/>
  <c r="C53" i="40" s="1"/>
  <c r="C63" i="40" s="1"/>
  <c r="D12" i="39"/>
  <c r="D14" i="39" s="1"/>
  <c r="D33" i="39" s="1"/>
  <c r="D39" i="39" s="1"/>
  <c r="D42" i="39" s="1"/>
  <c r="D63" i="39" s="1"/>
  <c r="D72" i="39" s="1"/>
  <c r="D74" i="39" s="1"/>
  <c r="D81" i="39" s="1"/>
  <c r="D84" i="39" s="1"/>
  <c r="D88" i="39" s="1"/>
  <c r="D95" i="39" s="1"/>
  <c r="D102" i="39" s="1"/>
  <c r="D104" i="39" s="1"/>
  <c r="D106" i="39" s="1"/>
  <c r="D109" i="39" s="1"/>
  <c r="D111" i="39" s="1"/>
  <c r="D113" i="39" s="1"/>
  <c r="D115" i="39" s="1"/>
  <c r="D117" i="39" s="1"/>
  <c r="D119" i="39" s="1"/>
  <c r="D121" i="39" s="1"/>
  <c r="D123" i="39" s="1"/>
  <c r="D128" i="39" s="1"/>
  <c r="D133" i="39" s="1"/>
  <c r="D135" i="39" s="1"/>
  <c r="D141" i="39" s="1"/>
  <c r="C12" i="39"/>
  <c r="C14" i="39" s="1"/>
  <c r="C33" i="39" s="1"/>
  <c r="C39" i="39" s="1"/>
  <c r="C42" i="39" s="1"/>
  <c r="C63" i="39" s="1"/>
  <c r="C72" i="39" s="1"/>
  <c r="C74" i="39" s="1"/>
  <c r="C81" i="39" s="1"/>
  <c r="C84" i="39" s="1"/>
  <c r="C88" i="39" s="1"/>
  <c r="C95" i="39" s="1"/>
  <c r="C102" i="39" s="1"/>
  <c r="C104" i="39" s="1"/>
  <c r="C106" i="39" s="1"/>
  <c r="C109" i="39" s="1"/>
  <c r="C111" i="39" s="1"/>
  <c r="C113" i="39" s="1"/>
  <c r="C115" i="39" s="1"/>
  <c r="C117" i="39" s="1"/>
  <c r="C119" i="39" s="1"/>
  <c r="C121" i="39" s="1"/>
  <c r="C123" i="39" s="1"/>
  <c r="C128" i="39" s="1"/>
  <c r="C133" i="39" s="1"/>
  <c r="C135" i="39" s="1"/>
  <c r="C141" i="39" s="1"/>
  <c r="C148" i="39" s="1"/>
  <c r="C152" i="39" s="1"/>
  <c r="C160" i="39" s="1"/>
  <c r="C164" i="39" s="1"/>
  <c r="C166" i="39" s="1"/>
  <c r="Z12" i="39"/>
  <c r="Z14" i="39" s="1"/>
  <c r="Z33" i="39" s="1"/>
  <c r="Z39" i="39" s="1"/>
  <c r="Z42" i="39" s="1"/>
  <c r="Z63" i="39" s="1"/>
  <c r="Z72" i="39" s="1"/>
  <c r="Z74" i="39" s="1"/>
  <c r="Z81" i="39" s="1"/>
  <c r="Z84" i="39" s="1"/>
  <c r="Z88" i="39" s="1"/>
  <c r="Z95" i="39" s="1"/>
  <c r="Z102" i="39" s="1"/>
  <c r="Z104" i="39" s="1"/>
  <c r="Z106" i="39" s="1"/>
  <c r="Z109" i="39" s="1"/>
  <c r="Z111" i="39" s="1"/>
  <c r="Z113" i="39" s="1"/>
  <c r="Z115" i="39" s="1"/>
  <c r="Z117" i="39" s="1"/>
  <c r="Z119" i="39" s="1"/>
  <c r="Z121" i="39" s="1"/>
  <c r="Z123" i="39" s="1"/>
  <c r="Z128" i="39" s="1"/>
  <c r="Z133" i="39" s="1"/>
  <c r="Z135" i="39" s="1"/>
  <c r="Z141" i="39" s="1"/>
  <c r="X42" i="39"/>
  <c r="X63" i="39" s="1"/>
  <c r="X72" i="39" s="1"/>
  <c r="X74" i="39" s="1"/>
  <c r="X81" i="39" s="1"/>
  <c r="X84" i="39" s="1"/>
  <c r="X88" i="39" s="1"/>
  <c r="X95" i="39" s="1"/>
  <c r="X102" i="39" s="1"/>
  <c r="X104" i="39" s="1"/>
  <c r="X106" i="39" s="1"/>
  <c r="X109" i="39" s="1"/>
  <c r="X111" i="39" s="1"/>
  <c r="X113" i="39" s="1"/>
  <c r="X115" i="39" s="1"/>
  <c r="X117" i="39" s="1"/>
  <c r="X119" i="39" s="1"/>
  <c r="X121" i="39" s="1"/>
  <c r="X123" i="39" s="1"/>
  <c r="X128" i="39" s="1"/>
  <c r="X133" i="39" s="1"/>
  <c r="X135" i="39" s="1"/>
  <c r="X141" i="39" s="1"/>
  <c r="V39" i="39"/>
  <c r="V42" i="39" s="1"/>
  <c r="V63" i="39" s="1"/>
  <c r="V72" i="39" s="1"/>
  <c r="V74" i="39" s="1"/>
  <c r="V81" i="39" s="1"/>
  <c r="V84" i="39" s="1"/>
  <c r="V88" i="39" s="1"/>
  <c r="V95" i="39" s="1"/>
  <c r="V102" i="39" s="1"/>
  <c r="V104" i="39" s="1"/>
  <c r="V106" i="39" s="1"/>
  <c r="V109" i="39" s="1"/>
  <c r="V111" i="39" s="1"/>
  <c r="V113" i="39" s="1"/>
  <c r="V115" i="39" s="1"/>
  <c r="V117" i="39" s="1"/>
  <c r="V119" i="39" s="1"/>
  <c r="V121" i="39" s="1"/>
  <c r="V123" i="39" s="1"/>
  <c r="V128" i="39" s="1"/>
  <c r="V133" i="39" s="1"/>
  <c r="V135" i="39" s="1"/>
  <c r="V141" i="39" s="1"/>
  <c r="U33" i="39"/>
  <c r="U39" i="39" s="1"/>
  <c r="U42" i="39" s="1"/>
  <c r="U63" i="39" s="1"/>
  <c r="U72" i="39" s="1"/>
  <c r="U74" i="39" s="1"/>
  <c r="U81" i="39" s="1"/>
  <c r="U84" i="39" s="1"/>
  <c r="U88" i="39" s="1"/>
  <c r="U95" i="39" s="1"/>
  <c r="U102" i="39" s="1"/>
  <c r="U104" i="39" s="1"/>
  <c r="U106" i="39" s="1"/>
  <c r="U109" i="39" s="1"/>
  <c r="U111" i="39" s="1"/>
  <c r="U113" i="39" s="1"/>
  <c r="U115" i="39" s="1"/>
  <c r="U117" i="39" s="1"/>
  <c r="U119" i="39" s="1"/>
  <c r="U121" i="39" s="1"/>
  <c r="U123" i="39" s="1"/>
  <c r="U128" i="39" s="1"/>
  <c r="U133" i="39" s="1"/>
  <c r="U135" i="39" s="1"/>
  <c r="U141" i="39" s="1"/>
  <c r="T33" i="39"/>
  <c r="T39" i="39" s="1"/>
  <c r="T42" i="39" s="1"/>
  <c r="T63" i="39" s="1"/>
  <c r="T72" i="39" s="1"/>
  <c r="T74" i="39" s="1"/>
  <c r="T81" i="39" s="1"/>
  <c r="T84" i="39" s="1"/>
  <c r="T88" i="39" s="1"/>
  <c r="T95" i="39" s="1"/>
  <c r="T102" i="39" s="1"/>
  <c r="T104" i="39" s="1"/>
  <c r="T106" i="39" s="1"/>
  <c r="T109" i="39" s="1"/>
  <c r="T111" i="39" s="1"/>
  <c r="T113" i="39" s="1"/>
  <c r="T115" i="39" s="1"/>
  <c r="T117" i="39" s="1"/>
  <c r="T119" i="39" s="1"/>
  <c r="T121" i="39" s="1"/>
  <c r="T123" i="39" s="1"/>
  <c r="T128" i="39" s="1"/>
  <c r="T133" i="39" s="1"/>
  <c r="T135" i="39" s="1"/>
  <c r="T141" i="39" s="1"/>
  <c r="S33" i="39"/>
  <c r="S39" i="39" s="1"/>
  <c r="S42" i="39" s="1"/>
  <c r="S63" i="39" s="1"/>
  <c r="S72" i="39" s="1"/>
  <c r="S74" i="39" s="1"/>
  <c r="S81" i="39" s="1"/>
  <c r="S84" i="39" s="1"/>
  <c r="S88" i="39" s="1"/>
  <c r="S95" i="39" s="1"/>
  <c r="S102" i="39" s="1"/>
  <c r="S104" i="39" s="1"/>
  <c r="S106" i="39" s="1"/>
  <c r="S109" i="39" s="1"/>
  <c r="S111" i="39" s="1"/>
  <c r="S113" i="39" s="1"/>
  <c r="S115" i="39" s="1"/>
  <c r="S117" i="39" s="1"/>
  <c r="S119" i="39" s="1"/>
  <c r="S121" i="39" s="1"/>
  <c r="S123" i="39" s="1"/>
  <c r="S128" i="39" s="1"/>
  <c r="S133" i="39" s="1"/>
  <c r="S135" i="39" s="1"/>
  <c r="S141" i="39" s="1"/>
  <c r="R12" i="39"/>
  <c r="R14" i="39" s="1"/>
  <c r="R33" i="39" s="1"/>
  <c r="R39" i="39" s="1"/>
  <c r="R42" i="39" s="1"/>
  <c r="R63" i="39" s="1"/>
  <c r="R72" i="39" s="1"/>
  <c r="R74" i="39" s="1"/>
  <c r="R81" i="39" s="1"/>
  <c r="R84" i="39" s="1"/>
  <c r="R88" i="39" s="1"/>
  <c r="R95" i="39" s="1"/>
  <c r="R102" i="39" s="1"/>
  <c r="R104" i="39" s="1"/>
  <c r="R106" i="39" s="1"/>
  <c r="R109" i="39" s="1"/>
  <c r="R111" i="39" s="1"/>
  <c r="R113" i="39" s="1"/>
  <c r="R115" i="39" s="1"/>
  <c r="R117" i="39" s="1"/>
  <c r="R119" i="39" s="1"/>
  <c r="R121" i="39" s="1"/>
  <c r="R123" i="39" s="1"/>
  <c r="R128" i="39" s="1"/>
  <c r="R133" i="39" s="1"/>
  <c r="R135" i="39" s="1"/>
  <c r="R141" i="39" s="1"/>
  <c r="Q12" i="39"/>
  <c r="Q14" i="39" s="1"/>
  <c r="Q33" i="39" s="1"/>
  <c r="Q39" i="39" s="1"/>
  <c r="Q42" i="39" s="1"/>
  <c r="Q63" i="39" s="1"/>
  <c r="Q72" i="39" s="1"/>
  <c r="Q74" i="39" s="1"/>
  <c r="Q81" i="39" s="1"/>
  <c r="Q84" i="39" s="1"/>
  <c r="Q88" i="39" s="1"/>
  <c r="Q95" i="39" s="1"/>
  <c r="Q102" i="39" s="1"/>
  <c r="Q104" i="39" s="1"/>
  <c r="Q106" i="39" s="1"/>
  <c r="Q109" i="39" s="1"/>
  <c r="Q111" i="39" s="1"/>
  <c r="Q113" i="39" s="1"/>
  <c r="Q115" i="39" s="1"/>
  <c r="Q117" i="39" s="1"/>
  <c r="Q119" i="39" s="1"/>
  <c r="Q121" i="39" s="1"/>
  <c r="Q123" i="39" s="1"/>
  <c r="Q128" i="39" s="1"/>
  <c r="Q133" i="39" s="1"/>
  <c r="Q135" i="39" s="1"/>
  <c r="Q141" i="39" s="1"/>
  <c r="P12" i="39"/>
  <c r="P14" i="39" s="1"/>
  <c r="P33" i="39" s="1"/>
  <c r="P39" i="39" s="1"/>
  <c r="P42" i="39" s="1"/>
  <c r="P63" i="39" s="1"/>
  <c r="P72" i="39" s="1"/>
  <c r="P74" i="39" s="1"/>
  <c r="P81" i="39" s="1"/>
  <c r="P84" i="39" s="1"/>
  <c r="P88" i="39" s="1"/>
  <c r="P95" i="39" s="1"/>
  <c r="P102" i="39" s="1"/>
  <c r="P104" i="39" s="1"/>
  <c r="P106" i="39" s="1"/>
  <c r="P109" i="39" s="1"/>
  <c r="P111" i="39" s="1"/>
  <c r="P113" i="39" s="1"/>
  <c r="P115" i="39" s="1"/>
  <c r="P117" i="39" s="1"/>
  <c r="P119" i="39" s="1"/>
  <c r="P121" i="39" s="1"/>
  <c r="P123" i="39" s="1"/>
  <c r="P128" i="39" s="1"/>
  <c r="P133" i="39" s="1"/>
  <c r="P135" i="39" s="1"/>
  <c r="P141" i="39" s="1"/>
  <c r="O12" i="39"/>
  <c r="O14" i="39" s="1"/>
  <c r="O33" i="39" s="1"/>
  <c r="O39" i="39" s="1"/>
  <c r="O42" i="39" s="1"/>
  <c r="O63" i="39" s="1"/>
  <c r="O72" i="39" s="1"/>
  <c r="O74" i="39" s="1"/>
  <c r="O81" i="39" s="1"/>
  <c r="O84" i="39" s="1"/>
  <c r="O88" i="39" s="1"/>
  <c r="O95" i="39" s="1"/>
  <c r="O102" i="39" s="1"/>
  <c r="O104" i="39" s="1"/>
  <c r="O106" i="39" s="1"/>
  <c r="O109" i="39" s="1"/>
  <c r="O111" i="39" s="1"/>
  <c r="O113" i="39" s="1"/>
  <c r="O115" i="39" s="1"/>
  <c r="O117" i="39" s="1"/>
  <c r="O119" i="39" s="1"/>
  <c r="O121" i="39" s="1"/>
  <c r="O123" i="39" s="1"/>
  <c r="O128" i="39" s="1"/>
  <c r="O133" i="39" s="1"/>
  <c r="O135" i="39" s="1"/>
  <c r="O141" i="39" s="1"/>
  <c r="N12" i="39"/>
  <c r="N14" i="39" s="1"/>
  <c r="N33" i="39" s="1"/>
  <c r="N39" i="39" s="1"/>
  <c r="N42" i="39" s="1"/>
  <c r="N63" i="39" s="1"/>
  <c r="N72" i="39" s="1"/>
  <c r="N74" i="39" s="1"/>
  <c r="N81" i="39" s="1"/>
  <c r="N84" i="39" s="1"/>
  <c r="N88" i="39" s="1"/>
  <c r="N95" i="39" s="1"/>
  <c r="N102" i="39" s="1"/>
  <c r="N104" i="39" s="1"/>
  <c r="N106" i="39" s="1"/>
  <c r="N109" i="39" s="1"/>
  <c r="N111" i="39" s="1"/>
  <c r="N113" i="39" s="1"/>
  <c r="N115" i="39" s="1"/>
  <c r="N117" i="39" s="1"/>
  <c r="N119" i="39" s="1"/>
  <c r="N121" i="39" s="1"/>
  <c r="N123" i="39" s="1"/>
  <c r="N128" i="39" s="1"/>
  <c r="N133" i="39" s="1"/>
  <c r="N135" i="39" s="1"/>
  <c r="N141" i="39" s="1"/>
  <c r="L12" i="39"/>
  <c r="L14" i="39" s="1"/>
  <c r="L33" i="39" s="1"/>
  <c r="L39" i="39" s="1"/>
  <c r="L42" i="39" s="1"/>
  <c r="L63" i="39" s="1"/>
  <c r="L72" i="39" s="1"/>
  <c r="L74" i="39" s="1"/>
  <c r="L81" i="39" s="1"/>
  <c r="L84" i="39" s="1"/>
  <c r="L88" i="39" s="1"/>
  <c r="L95" i="39" s="1"/>
  <c r="L102" i="39" s="1"/>
  <c r="L104" i="39" s="1"/>
  <c r="L106" i="39" s="1"/>
  <c r="L109" i="39" s="1"/>
  <c r="L111" i="39" s="1"/>
  <c r="L113" i="39" s="1"/>
  <c r="L115" i="39" s="1"/>
  <c r="L117" i="39" s="1"/>
  <c r="L119" i="39" s="1"/>
  <c r="L121" i="39" s="1"/>
  <c r="L123" i="39" s="1"/>
  <c r="L128" i="39" s="1"/>
  <c r="L133" i="39" s="1"/>
  <c r="L135" i="39" s="1"/>
  <c r="L141" i="39" s="1"/>
  <c r="K12" i="39"/>
  <c r="K14" i="39" s="1"/>
  <c r="K33" i="39" s="1"/>
  <c r="K39" i="39" s="1"/>
  <c r="K42" i="39" s="1"/>
  <c r="K63" i="39" s="1"/>
  <c r="K72" i="39" s="1"/>
  <c r="K74" i="39" s="1"/>
  <c r="K81" i="39" s="1"/>
  <c r="K84" i="39" s="1"/>
  <c r="K88" i="39" s="1"/>
  <c r="K95" i="39" s="1"/>
  <c r="K102" i="39" s="1"/>
  <c r="K104" i="39" s="1"/>
  <c r="K106" i="39" s="1"/>
  <c r="K109" i="39" s="1"/>
  <c r="K111" i="39" s="1"/>
  <c r="K113" i="39" s="1"/>
  <c r="K115" i="39" s="1"/>
  <c r="K117" i="39" s="1"/>
  <c r="K119" i="39" s="1"/>
  <c r="K121" i="39" s="1"/>
  <c r="K123" i="39" s="1"/>
  <c r="K128" i="39" s="1"/>
  <c r="K133" i="39" s="1"/>
  <c r="K135" i="39" s="1"/>
  <c r="K141" i="39" s="1"/>
  <c r="J12" i="39"/>
  <c r="J14" i="39" s="1"/>
  <c r="J33" i="39" s="1"/>
  <c r="J39" i="39" s="1"/>
  <c r="J42" i="39" s="1"/>
  <c r="J63" i="39" s="1"/>
  <c r="J72" i="39" s="1"/>
  <c r="J74" i="39" s="1"/>
  <c r="J81" i="39" s="1"/>
  <c r="J84" i="39" s="1"/>
  <c r="J88" i="39" s="1"/>
  <c r="J95" i="39" s="1"/>
  <c r="J102" i="39" s="1"/>
  <c r="J104" i="39" s="1"/>
  <c r="J106" i="39" s="1"/>
  <c r="J109" i="39" s="1"/>
  <c r="J111" i="39" s="1"/>
  <c r="J113" i="39" s="1"/>
  <c r="J115" i="39" s="1"/>
  <c r="J117" i="39" s="1"/>
  <c r="J119" i="39" s="1"/>
  <c r="J121" i="39" s="1"/>
  <c r="J123" i="39" s="1"/>
  <c r="J128" i="39" s="1"/>
  <c r="J133" i="39" s="1"/>
  <c r="J135" i="39" s="1"/>
  <c r="J141" i="39" s="1"/>
  <c r="I12" i="39"/>
  <c r="I14" i="39" s="1"/>
  <c r="I33" i="39" s="1"/>
  <c r="I39" i="39" s="1"/>
  <c r="I42" i="39" s="1"/>
  <c r="I63" i="39" s="1"/>
  <c r="I72" i="39" s="1"/>
  <c r="I74" i="39" s="1"/>
  <c r="I81" i="39" s="1"/>
  <c r="I84" i="39" s="1"/>
  <c r="I88" i="39" s="1"/>
  <c r="I95" i="39" s="1"/>
  <c r="I102" i="39" s="1"/>
  <c r="I104" i="39" s="1"/>
  <c r="I106" i="39" s="1"/>
  <c r="I109" i="39" s="1"/>
  <c r="I111" i="39" s="1"/>
  <c r="I113" i="39" s="1"/>
  <c r="I115" i="39" s="1"/>
  <c r="I117" i="39" s="1"/>
  <c r="I119" i="39" s="1"/>
  <c r="I121" i="39" s="1"/>
  <c r="I123" i="39" s="1"/>
  <c r="I128" i="39" s="1"/>
  <c r="I133" i="39" s="1"/>
  <c r="I135" i="39" s="1"/>
  <c r="I141" i="39" s="1"/>
  <c r="I148" i="39" s="1"/>
  <c r="I152" i="39" s="1"/>
  <c r="I160" i="39" s="1"/>
  <c r="I164" i="39" s="1"/>
  <c r="I166" i="39" s="1"/>
  <c r="H12" i="39"/>
  <c r="H14" i="39" s="1"/>
  <c r="H33" i="39" s="1"/>
  <c r="H39" i="39" s="1"/>
  <c r="H42" i="39" s="1"/>
  <c r="H63" i="39" s="1"/>
  <c r="H72" i="39" s="1"/>
  <c r="H74" i="39" s="1"/>
  <c r="H81" i="39" s="1"/>
  <c r="H84" i="39" s="1"/>
  <c r="H88" i="39" s="1"/>
  <c r="H95" i="39" s="1"/>
  <c r="H102" i="39" s="1"/>
  <c r="H104" i="39" s="1"/>
  <c r="H106" i="39" s="1"/>
  <c r="H109" i="39" s="1"/>
  <c r="H111" i="39" s="1"/>
  <c r="H113" i="39" s="1"/>
  <c r="H115" i="39" s="1"/>
  <c r="H117" i="39" s="1"/>
  <c r="H119" i="39" s="1"/>
  <c r="H121" i="39" s="1"/>
  <c r="H123" i="39" s="1"/>
  <c r="H128" i="39" s="1"/>
  <c r="H133" i="39" s="1"/>
  <c r="H135" i="39" s="1"/>
  <c r="H141" i="39" s="1"/>
  <c r="G12" i="39"/>
  <c r="G14" i="39" s="1"/>
  <c r="G33" i="39" s="1"/>
  <c r="G39" i="39" s="1"/>
  <c r="G42" i="39" s="1"/>
  <c r="G63" i="39" s="1"/>
  <c r="G72" i="39" s="1"/>
  <c r="G74" i="39" s="1"/>
  <c r="G81" i="39" s="1"/>
  <c r="G84" i="39" s="1"/>
  <c r="G88" i="39" s="1"/>
  <c r="G95" i="39" s="1"/>
  <c r="G102" i="39" s="1"/>
  <c r="G104" i="39" s="1"/>
  <c r="G106" i="39" s="1"/>
  <c r="G109" i="39" s="1"/>
  <c r="G111" i="39" s="1"/>
  <c r="G113" i="39" s="1"/>
  <c r="G115" i="39" s="1"/>
  <c r="G117" i="39" s="1"/>
  <c r="G119" i="39" s="1"/>
  <c r="G121" i="39" s="1"/>
  <c r="G123" i="39" s="1"/>
  <c r="G128" i="39" s="1"/>
  <c r="G133" i="39" s="1"/>
  <c r="G135" i="39" s="1"/>
  <c r="G141" i="39" s="1"/>
  <c r="F12" i="39"/>
  <c r="F14" i="39" s="1"/>
  <c r="F33" i="39" s="1"/>
  <c r="F39" i="39" s="1"/>
  <c r="F42" i="39" s="1"/>
  <c r="F63" i="39" s="1"/>
  <c r="F72" i="39" s="1"/>
  <c r="F74" i="39" s="1"/>
  <c r="F81" i="39" s="1"/>
  <c r="F84" i="39" s="1"/>
  <c r="F88" i="39" s="1"/>
  <c r="F95" i="39" s="1"/>
  <c r="F102" i="39" s="1"/>
  <c r="F104" i="39" s="1"/>
  <c r="F106" i="39" s="1"/>
  <c r="F109" i="39" s="1"/>
  <c r="F111" i="39" s="1"/>
  <c r="F113" i="39" s="1"/>
  <c r="F115" i="39" s="1"/>
  <c r="F117" i="39" s="1"/>
  <c r="F119" i="39" s="1"/>
  <c r="F121" i="39" s="1"/>
  <c r="F123" i="39" s="1"/>
  <c r="F128" i="39" s="1"/>
  <c r="F133" i="39" s="1"/>
  <c r="F135" i="39" s="1"/>
  <c r="F141" i="39" s="1"/>
  <c r="E12" i="39"/>
  <c r="E14" i="39" s="1"/>
  <c r="E33" i="39" s="1"/>
  <c r="E39" i="39" s="1"/>
  <c r="E42" i="39" s="1"/>
  <c r="E63" i="39" s="1"/>
  <c r="E72" i="39" s="1"/>
  <c r="E74" i="39" s="1"/>
  <c r="E81" i="39" s="1"/>
  <c r="E84" i="39" s="1"/>
  <c r="E88" i="39" s="1"/>
  <c r="E95" i="39" s="1"/>
  <c r="E102" i="39" s="1"/>
  <c r="E104" i="39" s="1"/>
  <c r="E106" i="39" s="1"/>
  <c r="E109" i="39" s="1"/>
  <c r="E111" i="39" s="1"/>
  <c r="E113" i="39" s="1"/>
  <c r="E115" i="39" s="1"/>
  <c r="E117" i="39" s="1"/>
  <c r="E119" i="39" s="1"/>
  <c r="E121" i="39" s="1"/>
  <c r="E123" i="39" s="1"/>
  <c r="E128" i="39" s="1"/>
  <c r="E133" i="39" s="1"/>
  <c r="E135" i="39" s="1"/>
  <c r="E141" i="39" s="1"/>
  <c r="C10" i="30"/>
  <c r="C12" i="30"/>
  <c r="C14" i="30" s="1"/>
  <c r="C16" i="30" s="1"/>
  <c r="C18" i="30" s="1"/>
  <c r="C20" i="30" s="1"/>
  <c r="C22" i="30"/>
  <c r="C24" i="30" s="1"/>
  <c r="C26" i="30" s="1"/>
  <c r="C28" i="30" s="1"/>
  <c r="C30" i="30" s="1"/>
  <c r="C32" i="30" s="1"/>
  <c r="C34" i="30" s="1"/>
  <c r="C36" i="30" s="1"/>
  <c r="C38" i="30" s="1"/>
  <c r="C40" i="30" s="1"/>
  <c r="D19" i="29"/>
  <c r="D21" i="29" s="1"/>
  <c r="D23" i="29" s="1"/>
  <c r="D25" i="29" s="1"/>
  <c r="D27" i="29" s="1"/>
  <c r="D29" i="29" s="1"/>
  <c r="D31" i="29" s="1"/>
  <c r="D33" i="29" s="1"/>
  <c r="D35" i="29" s="1"/>
  <c r="D37" i="29" s="1"/>
  <c r="D39" i="29" s="1"/>
  <c r="D48" i="29" s="1"/>
  <c r="D52" i="29" s="1"/>
  <c r="D59" i="29" s="1"/>
  <c r="D61" i="29" s="1"/>
  <c r="D69" i="29" s="1"/>
  <c r="C18" i="25"/>
  <c r="C26" i="25" s="1"/>
  <c r="C28" i="25" s="1"/>
  <c r="C30" i="25" s="1"/>
  <c r="C32" i="25" s="1"/>
  <c r="C34" i="25"/>
  <c r="C36" i="25" s="1"/>
  <c r="C38" i="25" s="1"/>
  <c r="C40" i="25" s="1"/>
  <c r="C43" i="25" s="1"/>
  <c r="C47" i="25"/>
  <c r="C51" i="25" s="1"/>
  <c r="C53" i="25" s="1"/>
  <c r="C55" i="25" s="1"/>
  <c r="C57" i="25" s="1"/>
  <c r="C59" i="25" s="1"/>
  <c r="C61" i="25"/>
  <c r="C63" i="25" s="1"/>
  <c r="F17" i="23"/>
  <c r="F19" i="23"/>
  <c r="F21" i="23" s="1"/>
  <c r="F23" i="23"/>
  <c r="F25" i="23" s="1"/>
  <c r="F27" i="23" s="1"/>
  <c r="F29" i="23" s="1"/>
  <c r="F31" i="23" s="1"/>
  <c r="F37" i="23" s="1"/>
  <c r="F43" i="23"/>
  <c r="F47" i="23" s="1"/>
  <c r="F50" i="23" s="1"/>
  <c r="F53" i="23" s="1"/>
  <c r="F56" i="23" s="1"/>
  <c r="F58" i="23" s="1"/>
  <c r="F60" i="23" s="1"/>
  <c r="F62" i="23" s="1"/>
  <c r="F64" i="23" s="1"/>
  <c r="F67" i="23" s="1"/>
  <c r="F69" i="23" s="1"/>
  <c r="F71" i="23" s="1"/>
  <c r="F75" i="23" s="1"/>
  <c r="F83" i="23" s="1"/>
  <c r="F85" i="23" s="1"/>
  <c r="E17" i="23"/>
  <c r="E19" i="23" s="1"/>
  <c r="E21" i="23" s="1"/>
  <c r="E23" i="23" s="1"/>
  <c r="E25" i="23" s="1"/>
  <c r="E27" i="23" s="1"/>
  <c r="E29" i="23"/>
  <c r="E31" i="23" s="1"/>
  <c r="E37" i="23" s="1"/>
  <c r="E43" i="23" s="1"/>
  <c r="E47" i="23" s="1"/>
  <c r="E50" i="23" s="1"/>
  <c r="E53" i="23" s="1"/>
  <c r="E56" i="23" s="1"/>
  <c r="E58" i="23" s="1"/>
  <c r="E60" i="23" s="1"/>
  <c r="E62" i="23" s="1"/>
  <c r="E64" i="23" s="1"/>
  <c r="E67" i="23" s="1"/>
  <c r="E69" i="23" s="1"/>
  <c r="E71" i="23" s="1"/>
  <c r="E75" i="23" s="1"/>
  <c r="E83" i="23" s="1"/>
  <c r="E85" i="23" s="1"/>
  <c r="D17" i="23"/>
  <c r="D19" i="23" s="1"/>
  <c r="D21" i="23" s="1"/>
  <c r="D23" i="23" s="1"/>
  <c r="D25" i="23" s="1"/>
  <c r="D27" i="23" s="1"/>
  <c r="D29" i="23" s="1"/>
  <c r="D31" i="23" s="1"/>
  <c r="D37" i="23" s="1"/>
  <c r="D43" i="23" s="1"/>
  <c r="D47" i="23" s="1"/>
  <c r="D50" i="23" s="1"/>
  <c r="D53" i="23" s="1"/>
  <c r="D56" i="23" s="1"/>
  <c r="D58" i="23" s="1"/>
  <c r="D60" i="23" s="1"/>
  <c r="D62" i="23" s="1"/>
  <c r="D64" i="23" s="1"/>
  <c r="D67" i="23" s="1"/>
  <c r="D69" i="23" s="1"/>
  <c r="D71" i="23" s="1"/>
  <c r="D75" i="23" s="1"/>
  <c r="D83" i="23" s="1"/>
  <c r="D85" i="23" s="1"/>
  <c r="C17" i="23"/>
  <c r="C19" i="23" s="1"/>
  <c r="C21" i="23" s="1"/>
  <c r="C23" i="23" s="1"/>
  <c r="C25" i="23" s="1"/>
  <c r="C27" i="23" s="1"/>
  <c r="C29" i="23" s="1"/>
  <c r="C31" i="23" s="1"/>
  <c r="C37" i="23" s="1"/>
  <c r="C43" i="23" s="1"/>
  <c r="C47" i="23" s="1"/>
  <c r="C50" i="23" s="1"/>
  <c r="C53" i="23" s="1"/>
  <c r="C56" i="23" s="1"/>
  <c r="C58" i="23" s="1"/>
  <c r="C60" i="23" s="1"/>
  <c r="C62" i="23" s="1"/>
  <c r="C64" i="23" s="1"/>
  <c r="C67" i="23" s="1"/>
  <c r="C69" i="23" s="1"/>
  <c r="C71" i="23" s="1"/>
  <c r="C75" i="23" s="1"/>
  <c r="C83" i="23" s="1"/>
  <c r="C85" i="23" s="1"/>
  <c r="C11" i="20"/>
  <c r="C14" i="20" s="1"/>
  <c r="C17" i="20" s="1"/>
  <c r="C19" i="20"/>
  <c r="C21" i="20" s="1"/>
  <c r="C23" i="20" s="1"/>
  <c r="C25" i="20" s="1"/>
  <c r="C28" i="20" s="1"/>
  <c r="C31" i="20" s="1"/>
  <c r="C35" i="20" s="1"/>
  <c r="C37" i="20" s="1"/>
  <c r="C39" i="20" s="1"/>
  <c r="C41" i="20" s="1"/>
  <c r="C43" i="20" s="1"/>
  <c r="C45" i="20" s="1"/>
  <c r="C47" i="20" s="1"/>
  <c r="C49" i="20" s="1"/>
  <c r="C51" i="20" s="1"/>
  <c r="C53" i="20" s="1"/>
  <c r="C55" i="20" s="1"/>
  <c r="C57" i="20" s="1"/>
  <c r="C59" i="20" s="1"/>
  <c r="C61" i="20" s="1"/>
  <c r="C63" i="20" s="1"/>
  <c r="C65" i="20" s="1"/>
  <c r="C67" i="20" s="1"/>
  <c r="C69" i="20" s="1"/>
  <c r="C71" i="20" s="1"/>
  <c r="C73" i="20" s="1"/>
  <c r="C75" i="20" s="1"/>
  <c r="C77" i="20" s="1"/>
  <c r="C79" i="20" s="1"/>
  <c r="C81" i="20" s="1"/>
  <c r="C83" i="20" s="1"/>
  <c r="C85" i="20" s="1"/>
  <c r="C87" i="20" s="1"/>
  <c r="C89" i="20" s="1"/>
  <c r="C91" i="20" s="1"/>
  <c r="C93" i="20" s="1"/>
  <c r="C95" i="20" s="1"/>
  <c r="C97" i="20" s="1"/>
  <c r="C99" i="20" s="1"/>
  <c r="C101" i="20" s="1"/>
  <c r="C103" i="20" s="1"/>
  <c r="C105" i="20" s="1"/>
  <c r="C107" i="20" s="1"/>
  <c r="C109" i="20" s="1"/>
  <c r="C111" i="20" s="1"/>
  <c r="C113" i="20" s="1"/>
  <c r="C115" i="20" s="1"/>
  <c r="C117" i="20" s="1"/>
  <c r="C119" i="20" s="1"/>
  <c r="C121" i="20" s="1"/>
  <c r="C123" i="20" s="1"/>
  <c r="C125" i="20" s="1"/>
  <c r="C127" i="20" s="1"/>
  <c r="C129" i="20" s="1"/>
  <c r="C131" i="20" s="1"/>
  <c r="C133" i="20" s="1"/>
  <c r="C135" i="20" s="1"/>
  <c r="C137" i="20" s="1"/>
  <c r="C139" i="20" s="1"/>
  <c r="C141" i="20" s="1"/>
  <c r="C143" i="20" s="1"/>
  <c r="C145" i="20" s="1"/>
  <c r="C147" i="20" s="1"/>
  <c r="C149" i="20" s="1"/>
  <c r="C151" i="20" s="1"/>
  <c r="C153" i="20" s="1"/>
  <c r="C155" i="20" s="1"/>
  <c r="C157" i="20" s="1"/>
  <c r="C159" i="20" s="1"/>
  <c r="C161" i="20" s="1"/>
  <c r="C13" i="19"/>
  <c r="C15" i="19" s="1"/>
  <c r="C17" i="19" s="1"/>
  <c r="C19" i="19" s="1"/>
  <c r="C21" i="19" s="1"/>
  <c r="C23" i="19" s="1"/>
  <c r="C25" i="19" s="1"/>
  <c r="C27" i="19" s="1"/>
  <c r="C29" i="19" s="1"/>
  <c r="C31" i="19" s="1"/>
  <c r="C33" i="19" s="1"/>
  <c r="C35" i="19" s="1"/>
  <c r="C37" i="19" s="1"/>
  <c r="C39" i="19" s="1"/>
  <c r="C41" i="19" s="1"/>
  <c r="C43" i="19" s="1"/>
  <c r="C45" i="19" s="1"/>
  <c r="C47" i="19" s="1"/>
  <c r="C49" i="19" s="1"/>
  <c r="C51" i="19" s="1"/>
  <c r="C53" i="19" s="1"/>
  <c r="C55" i="19" s="1"/>
  <c r="C57" i="19" s="1"/>
  <c r="C59" i="19" s="1"/>
  <c r="C61" i="19" s="1"/>
  <c r="C63" i="19" s="1"/>
  <c r="C65" i="19" s="1"/>
  <c r="C67" i="19" s="1"/>
  <c r="C69" i="19" s="1"/>
  <c r="C71" i="19" s="1"/>
  <c r="C73" i="19" s="1"/>
  <c r="C75" i="19" s="1"/>
  <c r="C77" i="19" s="1"/>
  <c r="C79" i="19" s="1"/>
  <c r="C81" i="19" s="1"/>
  <c r="C83" i="19" s="1"/>
  <c r="C85" i="19" s="1"/>
  <c r="C87" i="19" s="1"/>
  <c r="C89" i="19" s="1"/>
  <c r="C91" i="19" s="1"/>
  <c r="C93" i="19" s="1"/>
  <c r="C95" i="19" s="1"/>
  <c r="C97" i="19" s="1"/>
  <c r="C99" i="19" s="1"/>
  <c r="C101" i="19" s="1"/>
  <c r="C103" i="19" s="1"/>
  <c r="C105" i="19" s="1"/>
  <c r="C107" i="19" s="1"/>
  <c r="C109" i="19" s="1"/>
  <c r="C111" i="19" s="1"/>
  <c r="C113" i="19" s="1"/>
  <c r="C115" i="19" s="1"/>
  <c r="C122" i="19" s="1"/>
  <c r="C125" i="19" s="1"/>
  <c r="C127" i="19" s="1"/>
  <c r="C129" i="19" s="1"/>
  <c r="C131" i="19" s="1"/>
  <c r="C133" i="19" s="1"/>
  <c r="C135" i="19" s="1"/>
  <c r="C137" i="19" s="1"/>
  <c r="C139" i="19" s="1"/>
  <c r="C141" i="19" s="1"/>
  <c r="C143" i="19" s="1"/>
  <c r="C145" i="19" s="1"/>
  <c r="C147" i="19" s="1"/>
  <c r="C149" i="19" s="1"/>
  <c r="C11" i="18"/>
  <c r="C13" i="18" s="1"/>
  <c r="C15" i="18" s="1"/>
  <c r="C17" i="18" s="1"/>
  <c r="C19" i="18" s="1"/>
  <c r="C21" i="18" s="1"/>
  <c r="C23" i="18" s="1"/>
  <c r="C25" i="18" s="1"/>
  <c r="C27" i="18" s="1"/>
  <c r="C29" i="18" s="1"/>
  <c r="C31" i="18" s="1"/>
  <c r="C34" i="18" s="1"/>
  <c r="C36" i="18" s="1"/>
  <c r="C38" i="18" s="1"/>
  <c r="C40" i="18" s="1"/>
  <c r="C42" i="18" s="1"/>
  <c r="C44" i="18" s="1"/>
  <c r="C46" i="18" s="1"/>
  <c r="C48" i="18" s="1"/>
  <c r="C50" i="18" s="1"/>
  <c r="C52" i="18" s="1"/>
  <c r="C54" i="18" s="1"/>
  <c r="C56" i="18" s="1"/>
  <c r="C58" i="18" s="1"/>
  <c r="C60" i="18" s="1"/>
  <c r="C62" i="18" s="1"/>
  <c r="C64" i="18" s="1"/>
  <c r="C66" i="18" s="1"/>
  <c r="C68" i="18" s="1"/>
  <c r="C70" i="18" s="1"/>
  <c r="C72" i="18" s="1"/>
  <c r="C74" i="18" s="1"/>
  <c r="C76" i="18" s="1"/>
  <c r="C78" i="18" s="1"/>
  <c r="C80" i="18" s="1"/>
  <c r="C82" i="18" s="1"/>
  <c r="C84" i="18" s="1"/>
  <c r="C86" i="18" s="1"/>
  <c r="C88" i="18" s="1"/>
  <c r="C90" i="18" s="1"/>
  <c r="C92" i="18" s="1"/>
  <c r="C94" i="18" s="1"/>
  <c r="C96" i="18" s="1"/>
  <c r="C98" i="18" s="1"/>
  <c r="C100" i="18" s="1"/>
  <c r="C102" i="18" s="1"/>
  <c r="C104" i="18" s="1"/>
  <c r="C106" i="18" s="1"/>
  <c r="C108" i="18" s="1"/>
  <c r="C110" i="18" s="1"/>
  <c r="C112" i="18" s="1"/>
  <c r="C114" i="18" s="1"/>
  <c r="C116" i="18" s="1"/>
  <c r="C118" i="18" s="1"/>
  <c r="C120" i="18" s="1"/>
  <c r="C122" i="18" s="1"/>
  <c r="C124" i="18" s="1"/>
  <c r="C126" i="18" s="1"/>
  <c r="C128" i="18" s="1"/>
  <c r="C133" i="18" s="1"/>
  <c r="C135" i="18" s="1"/>
  <c r="C9" i="17"/>
  <c r="C11" i="17" s="1"/>
  <c r="C13" i="17" s="1"/>
  <c r="C15" i="17" s="1"/>
  <c r="C17" i="17" s="1"/>
  <c r="C19" i="17" s="1"/>
  <c r="C21" i="17" s="1"/>
  <c r="C23" i="17" s="1"/>
  <c r="C25" i="17" s="1"/>
  <c r="C28" i="17" s="1"/>
  <c r="C30" i="17" s="1"/>
  <c r="C34" i="17" s="1"/>
  <c r="C38" i="17" s="1"/>
  <c r="C41" i="17" s="1"/>
  <c r="C44" i="17" s="1"/>
  <c r="C46" i="17" s="1"/>
  <c r="C50" i="17" s="1"/>
  <c r="C52" i="17" s="1"/>
  <c r="C55" i="17" s="1"/>
  <c r="C57" i="17" s="1"/>
  <c r="C59" i="17" s="1"/>
  <c r="C62" i="17" s="1"/>
  <c r="C64" i="17" s="1"/>
  <c r="C66" i="17" s="1"/>
  <c r="C68" i="17" s="1"/>
  <c r="C70" i="17" s="1"/>
  <c r="C72" i="17" s="1"/>
  <c r="C74" i="17" s="1"/>
  <c r="C76" i="17" s="1"/>
  <c r="C78" i="17" s="1"/>
  <c r="C80" i="17" s="1"/>
  <c r="C82" i="17" s="1"/>
  <c r="C84" i="17" s="1"/>
  <c r="C86" i="17" s="1"/>
  <c r="C88" i="17" s="1"/>
  <c r="C90" i="17" s="1"/>
  <c r="C92" i="17"/>
  <c r="C94" i="17" s="1"/>
  <c r="C96" i="17" s="1"/>
  <c r="C98" i="17" s="1"/>
  <c r="C100" i="17" s="1"/>
  <c r="C102" i="17" s="1"/>
  <c r="C104" i="17" s="1"/>
  <c r="C106" i="17" s="1"/>
  <c r="C108" i="17" s="1"/>
  <c r="C110" i="17" s="1"/>
  <c r="C112" i="17" s="1"/>
  <c r="C117" i="17" s="1"/>
  <c r="C120" i="17" s="1"/>
  <c r="C123" i="17" s="1"/>
  <c r="C125" i="17" s="1"/>
  <c r="C127" i="17" s="1"/>
  <c r="C129" i="17" s="1"/>
  <c r="C131" i="17" s="1"/>
  <c r="C134" i="17" s="1"/>
  <c r="C137" i="17" s="1"/>
  <c r="C139" i="17" s="1"/>
  <c r="C141" i="17" s="1"/>
  <c r="C143" i="17" s="1"/>
  <c r="C145" i="17" s="1"/>
  <c r="C149" i="17" s="1"/>
  <c r="C156" i="17" s="1"/>
  <c r="C159" i="17" s="1"/>
  <c r="C161" i="17" s="1"/>
  <c r="C164" i="17" s="1"/>
  <c r="C166" i="17" s="1"/>
  <c r="C168" i="17" s="1"/>
  <c r="C170" i="17" s="1"/>
  <c r="C172" i="17" s="1"/>
  <c r="C174" i="17" s="1"/>
  <c r="C176" i="17" s="1"/>
  <c r="C178" i="17" s="1"/>
  <c r="C180" i="17" s="1"/>
  <c r="C182" i="17" s="1"/>
  <c r="C184" i="17" s="1"/>
  <c r="D16" i="87"/>
  <c r="D18" i="87"/>
  <c r="D22" i="87" s="1"/>
  <c r="C10" i="87"/>
  <c r="C14" i="87"/>
  <c r="C16" i="87" s="1"/>
  <c r="C18" i="87" s="1"/>
  <c r="C22" i="87" s="1"/>
  <c r="I37" i="95"/>
  <c r="I39" i="95" s="1"/>
  <c r="I41" i="95" s="1"/>
  <c r="I43" i="95" s="1"/>
  <c r="I45" i="95" s="1"/>
  <c r="I47" i="95" s="1"/>
  <c r="I49" i="95" s="1"/>
  <c r="I51" i="95" s="1"/>
  <c r="I53" i="95" s="1"/>
  <c r="I55" i="95" s="1"/>
  <c r="I57" i="95" s="1"/>
  <c r="I59" i="95" s="1"/>
  <c r="I61" i="95" s="1"/>
  <c r="I63" i="95" s="1"/>
  <c r="I65" i="95" s="1"/>
  <c r="I67" i="95" s="1"/>
  <c r="I69" i="95" s="1"/>
  <c r="I73" i="95" s="1"/>
  <c r="I78" i="95" s="1"/>
  <c r="I80" i="95" s="1"/>
  <c r="I82" i="95" s="1"/>
  <c r="I84" i="95" s="1"/>
  <c r="I88" i="95" s="1"/>
  <c r="I90" i="95" s="1"/>
  <c r="I92" i="95" s="1"/>
  <c r="I94" i="95" s="1"/>
  <c r="I96" i="95" s="1"/>
  <c r="I98" i="95" s="1"/>
  <c r="I100" i="95" s="1"/>
  <c r="I102" i="95" s="1"/>
  <c r="I104" i="95" s="1"/>
  <c r="I106" i="95" s="1"/>
  <c r="I108" i="95" s="1"/>
  <c r="I111" i="95" s="1"/>
  <c r="H39" i="95"/>
  <c r="H41" i="95" s="1"/>
  <c r="H43" i="95" s="1"/>
  <c r="H45" i="95" s="1"/>
  <c r="H47" i="95" s="1"/>
  <c r="H49" i="95" s="1"/>
  <c r="H51" i="95" s="1"/>
  <c r="H53" i="95" s="1"/>
  <c r="H55" i="95" s="1"/>
  <c r="H57" i="95" s="1"/>
  <c r="H59" i="95" s="1"/>
  <c r="H61" i="95" s="1"/>
  <c r="H63" i="95" s="1"/>
  <c r="H65" i="95" s="1"/>
  <c r="H67" i="95" s="1"/>
  <c r="H69" i="95" s="1"/>
  <c r="H73" i="95" s="1"/>
  <c r="H78" i="95" s="1"/>
  <c r="H80" i="95" s="1"/>
  <c r="H82" i="95" s="1"/>
  <c r="H84" i="95" s="1"/>
  <c r="H88" i="95" s="1"/>
  <c r="H90" i="95" s="1"/>
  <c r="H92" i="95" s="1"/>
  <c r="H94" i="95" s="1"/>
  <c r="H96" i="95" s="1"/>
  <c r="H98" i="95" s="1"/>
  <c r="H100" i="95" s="1"/>
  <c r="H102" i="95" s="1"/>
  <c r="H104" i="95" s="1"/>
  <c r="H106" i="95" s="1"/>
  <c r="H108" i="95" s="1"/>
  <c r="H111" i="95" s="1"/>
  <c r="G22" i="95"/>
  <c r="G24" i="95"/>
  <c r="G26" i="95" s="1"/>
  <c r="G28" i="95" s="1"/>
  <c r="G30" i="95" s="1"/>
  <c r="G33" i="95" s="1"/>
  <c r="G37" i="95" s="1"/>
  <c r="G39" i="95" s="1"/>
  <c r="G41" i="95" s="1"/>
  <c r="G43" i="95" s="1"/>
  <c r="G45" i="95" s="1"/>
  <c r="G47" i="95" s="1"/>
  <c r="G49" i="95" s="1"/>
  <c r="G51" i="95" s="1"/>
  <c r="G53" i="95" s="1"/>
  <c r="G55" i="95" s="1"/>
  <c r="G57" i="95" s="1"/>
  <c r="G59" i="95" s="1"/>
  <c r="G61" i="95" s="1"/>
  <c r="G63" i="95" s="1"/>
  <c r="G65" i="95" s="1"/>
  <c r="G67" i="95" s="1"/>
  <c r="G69" i="95" s="1"/>
  <c r="G73" i="95" s="1"/>
  <c r="G78" i="95" s="1"/>
  <c r="G80" i="95" s="1"/>
  <c r="G82" i="95" s="1"/>
  <c r="G84" i="95" s="1"/>
  <c r="G88" i="95" s="1"/>
  <c r="G90" i="95" s="1"/>
  <c r="G92" i="95" s="1"/>
  <c r="G94" i="95" s="1"/>
  <c r="G96" i="95" s="1"/>
  <c r="G98" i="95" s="1"/>
  <c r="G100" i="95" s="1"/>
  <c r="G102" i="95" s="1"/>
  <c r="G104" i="95" s="1"/>
  <c r="G106" i="95" s="1"/>
  <c r="G108" i="95" s="1"/>
  <c r="G111" i="95" s="1"/>
  <c r="F14" i="95"/>
  <c r="F16" i="95"/>
  <c r="F18" i="95" s="1"/>
  <c r="F20" i="95" s="1"/>
  <c r="F22" i="95" s="1"/>
  <c r="F24" i="95" s="1"/>
  <c r="F26" i="95" s="1"/>
  <c r="F28" i="95" s="1"/>
  <c r="F30" i="95" s="1"/>
  <c r="F33" i="95" s="1"/>
  <c r="F37" i="95" s="1"/>
  <c r="F39" i="95" s="1"/>
  <c r="F41" i="95" s="1"/>
  <c r="F43" i="95" s="1"/>
  <c r="F45" i="95" s="1"/>
  <c r="F47" i="95" s="1"/>
  <c r="F49" i="95" s="1"/>
  <c r="F51" i="95" s="1"/>
  <c r="F53" i="95" s="1"/>
  <c r="F55" i="95" s="1"/>
  <c r="F57" i="95" s="1"/>
  <c r="F59" i="95" s="1"/>
  <c r="F61" i="95" s="1"/>
  <c r="F63" i="95" s="1"/>
  <c r="F65" i="95" s="1"/>
  <c r="F67" i="95" s="1"/>
  <c r="F69" i="95" s="1"/>
  <c r="F73" i="95" s="1"/>
  <c r="F78" i="95" s="1"/>
  <c r="F80" i="95" s="1"/>
  <c r="F82" i="95" s="1"/>
  <c r="F84" i="95" s="1"/>
  <c r="F88" i="95" s="1"/>
  <c r="F90" i="95" s="1"/>
  <c r="F92" i="95" s="1"/>
  <c r="F94" i="95" s="1"/>
  <c r="F96" i="95" s="1"/>
  <c r="F98" i="95" s="1"/>
  <c r="F100" i="95" s="1"/>
  <c r="F102" i="95" s="1"/>
  <c r="F104" i="95" s="1"/>
  <c r="F106" i="95" s="1"/>
  <c r="F108" i="95" s="1"/>
  <c r="F111" i="95" s="1"/>
  <c r="E8" i="95"/>
  <c r="E10" i="95"/>
  <c r="E12" i="95" s="1"/>
  <c r="E14" i="95" s="1"/>
  <c r="E16" i="95" s="1"/>
  <c r="E18" i="95" s="1"/>
  <c r="E20" i="95" s="1"/>
  <c r="E22" i="95" s="1"/>
  <c r="E24" i="95" s="1"/>
  <c r="E26" i="95" s="1"/>
  <c r="E28" i="95" s="1"/>
  <c r="E30" i="95" s="1"/>
  <c r="E33" i="95" s="1"/>
  <c r="E37" i="95" s="1"/>
  <c r="E39" i="95" s="1"/>
  <c r="E41" i="95" s="1"/>
  <c r="E43" i="95" s="1"/>
  <c r="E45" i="95" s="1"/>
  <c r="E47" i="95" s="1"/>
  <c r="E49" i="95" s="1"/>
  <c r="E51" i="95" s="1"/>
  <c r="E53" i="95" s="1"/>
  <c r="E55" i="95" s="1"/>
  <c r="E57" i="95" s="1"/>
  <c r="E59" i="95" s="1"/>
  <c r="E61" i="95" s="1"/>
  <c r="E63" i="95" s="1"/>
  <c r="E65" i="95" s="1"/>
  <c r="E67" i="95" s="1"/>
  <c r="E69" i="95" s="1"/>
  <c r="E73" i="95" s="1"/>
  <c r="E78" i="95" s="1"/>
  <c r="E80" i="95" s="1"/>
  <c r="E82" i="95" s="1"/>
  <c r="E84" i="95" s="1"/>
  <c r="E88" i="95" s="1"/>
  <c r="E90" i="95" s="1"/>
  <c r="E92" i="95" s="1"/>
  <c r="E94" i="95" s="1"/>
  <c r="E96" i="95" s="1"/>
  <c r="E98" i="95" s="1"/>
  <c r="E100" i="95" s="1"/>
  <c r="E102" i="95" s="1"/>
  <c r="E104" i="95" s="1"/>
  <c r="E106" i="95" s="1"/>
  <c r="E108" i="95" s="1"/>
  <c r="E111" i="95" s="1"/>
  <c r="D8" i="95"/>
  <c r="D10" i="95"/>
  <c r="D12" i="95" s="1"/>
  <c r="D14" i="95" s="1"/>
  <c r="D16" i="95" s="1"/>
  <c r="D18" i="95" s="1"/>
  <c r="D20" i="95" s="1"/>
  <c r="D22" i="95" s="1"/>
  <c r="D24" i="95" s="1"/>
  <c r="D26" i="95" s="1"/>
  <c r="D28" i="95" s="1"/>
  <c r="D30" i="95" s="1"/>
  <c r="D33" i="95" s="1"/>
  <c r="D37" i="95" s="1"/>
  <c r="D39" i="95" s="1"/>
  <c r="D41" i="95" s="1"/>
  <c r="D43" i="95" s="1"/>
  <c r="D45" i="95" s="1"/>
  <c r="D47" i="95" s="1"/>
  <c r="D49" i="95" s="1"/>
  <c r="D51" i="95" s="1"/>
  <c r="D53" i="95" s="1"/>
  <c r="D55" i="95" s="1"/>
  <c r="D57" i="95" s="1"/>
  <c r="D59" i="95" s="1"/>
  <c r="D61" i="95" s="1"/>
  <c r="D63" i="95" s="1"/>
  <c r="D65" i="95" s="1"/>
  <c r="D67" i="95" s="1"/>
  <c r="D69" i="95" s="1"/>
  <c r="D73" i="95" s="1"/>
  <c r="D78" i="95" s="1"/>
  <c r="D80" i="95" s="1"/>
  <c r="D82" i="95" s="1"/>
  <c r="D84" i="95" s="1"/>
  <c r="D88" i="95" s="1"/>
  <c r="D90" i="95" s="1"/>
  <c r="D92" i="95" s="1"/>
  <c r="D94" i="95" s="1"/>
  <c r="D96" i="95" s="1"/>
  <c r="D98" i="95" s="1"/>
  <c r="D100" i="95" s="1"/>
  <c r="D102" i="95" s="1"/>
  <c r="D104" i="95" s="1"/>
  <c r="D106" i="95" s="1"/>
  <c r="D108" i="95" s="1"/>
  <c r="D111" i="95" s="1"/>
  <c r="C8" i="95"/>
  <c r="C10" i="95"/>
  <c r="C12" i="95" s="1"/>
  <c r="C14" i="95" s="1"/>
  <c r="C16" i="95" s="1"/>
  <c r="C18" i="95" s="1"/>
  <c r="C20" i="95" s="1"/>
  <c r="C22" i="95" s="1"/>
  <c r="C24" i="95" s="1"/>
  <c r="C26" i="95" s="1"/>
  <c r="C28" i="95" s="1"/>
  <c r="C30" i="95" s="1"/>
  <c r="C33" i="95" s="1"/>
  <c r="C37" i="95" s="1"/>
  <c r="C39" i="95" s="1"/>
  <c r="C41" i="95" s="1"/>
  <c r="C43" i="95" s="1"/>
  <c r="C45" i="95" s="1"/>
  <c r="C47" i="95" s="1"/>
  <c r="C49" i="95" s="1"/>
  <c r="C51" i="95" s="1"/>
  <c r="C53" i="95" s="1"/>
  <c r="C55" i="95" s="1"/>
  <c r="C57" i="95" s="1"/>
  <c r="C59" i="95" s="1"/>
  <c r="C61" i="95" s="1"/>
  <c r="C63" i="95" s="1"/>
  <c r="C65" i="95" s="1"/>
  <c r="C67" i="95" s="1"/>
  <c r="C69" i="95" s="1"/>
  <c r="C73" i="95" s="1"/>
  <c r="C78" i="95" s="1"/>
  <c r="C80" i="95" s="1"/>
  <c r="C82" i="95" s="1"/>
  <c r="C84" i="95" s="1"/>
  <c r="C88" i="95" s="1"/>
  <c r="C90" i="95" s="1"/>
  <c r="C92" i="95" s="1"/>
  <c r="C94" i="95" s="1"/>
  <c r="C96" i="95" s="1"/>
  <c r="C98" i="95" s="1"/>
  <c r="C100" i="95" s="1"/>
  <c r="C102" i="95" s="1"/>
  <c r="C104" i="95" s="1"/>
  <c r="C106" i="95" s="1"/>
  <c r="C108" i="95" s="1"/>
  <c r="C111" i="95" s="1"/>
  <c r="D14" i="80"/>
  <c r="D16" i="80" s="1"/>
  <c r="D18" i="80"/>
  <c r="D21" i="80" s="1"/>
  <c r="D23" i="80" s="1"/>
  <c r="D25" i="80" s="1"/>
  <c r="D27" i="80" s="1"/>
  <c r="D29" i="80" s="1"/>
  <c r="C14" i="80"/>
  <c r="C16" i="80" s="1"/>
  <c r="C18" i="80" s="1"/>
  <c r="C19" i="121"/>
  <c r="D14" i="78"/>
  <c r="D16" i="78"/>
  <c r="D18" i="78" s="1"/>
  <c r="D20" i="78" s="1"/>
  <c r="D22" i="78" s="1"/>
  <c r="D26" i="78" s="1"/>
  <c r="D28" i="78"/>
  <c r="D30" i="78" s="1"/>
  <c r="C14" i="78"/>
  <c r="C16" i="78"/>
  <c r="C18" i="78" s="1"/>
  <c r="C20" i="78" s="1"/>
  <c r="C22" i="78" s="1"/>
  <c r="C26" i="78" s="1"/>
  <c r="C28" i="78" s="1"/>
  <c r="C30" i="78" s="1"/>
  <c r="E14" i="78"/>
  <c r="E16" i="78"/>
  <c r="E18" i="78" s="1"/>
  <c r="E20" i="78" s="1"/>
  <c r="E22" i="78" s="1"/>
  <c r="E26" i="78" s="1"/>
  <c r="E28" i="78" s="1"/>
  <c r="E30" i="78" s="1"/>
  <c r="D20" i="76"/>
  <c r="D22" i="76"/>
  <c r="D24" i="76" s="1"/>
  <c r="D26" i="76"/>
  <c r="D28" i="76" s="1"/>
  <c r="D31" i="76" s="1"/>
  <c r="D39" i="76" s="1"/>
  <c r="D41" i="76" s="1"/>
  <c r="C20" i="76"/>
  <c r="C22" i="76"/>
  <c r="C24" i="76" s="1"/>
  <c r="C26" i="76" s="1"/>
  <c r="C28" i="76" s="1"/>
  <c r="C31" i="76" s="1"/>
  <c r="C39" i="76" s="1"/>
  <c r="C41" i="76" s="1"/>
  <c r="H11" i="128"/>
  <c r="H16" i="128" s="1"/>
  <c r="G11" i="128"/>
  <c r="G16" i="128" s="1"/>
  <c r="F11" i="128"/>
  <c r="F16" i="128"/>
  <c r="E11" i="128"/>
  <c r="E16" i="128" s="1"/>
  <c r="D11" i="128"/>
  <c r="D16" i="128" s="1"/>
  <c r="C11" i="128"/>
  <c r="C16" i="128" s="1"/>
  <c r="C42" i="132"/>
  <c r="F42" i="132"/>
  <c r="E42" i="132"/>
  <c r="D42" i="132"/>
  <c r="F51" i="124"/>
  <c r="E51" i="124"/>
  <c r="D51" i="124"/>
  <c r="C51" i="124"/>
  <c r="E208" i="31"/>
  <c r="C34" i="78"/>
  <c r="E122" i="107"/>
  <c r="D122" i="107"/>
  <c r="C122" i="107"/>
  <c r="K73" i="107"/>
  <c r="K89" i="107" s="1"/>
  <c r="K103" i="107" s="1"/>
  <c r="K106" i="107" s="1"/>
  <c r="K111" i="107" s="1"/>
  <c r="K114" i="107" s="1"/>
  <c r="K116" i="107" s="1"/>
  <c r="J73" i="107"/>
  <c r="J89" i="107" s="1"/>
  <c r="J103" i="107" s="1"/>
  <c r="J106" i="107" s="1"/>
  <c r="J111" i="107" s="1"/>
  <c r="J114" i="107" s="1"/>
  <c r="J116" i="107" s="1"/>
  <c r="I49" i="107"/>
  <c r="I73" i="107" s="1"/>
  <c r="I89" i="107"/>
  <c r="I103" i="107" s="1"/>
  <c r="I106" i="107" s="1"/>
  <c r="I111" i="107" s="1"/>
  <c r="I114" i="107" s="1"/>
  <c r="I116" i="107" s="1"/>
  <c r="H49" i="107"/>
  <c r="H73" i="107" s="1"/>
  <c r="H89" i="107"/>
  <c r="H103" i="107" s="1"/>
  <c r="H106" i="107" s="1"/>
  <c r="H111" i="107" s="1"/>
  <c r="H114" i="107" s="1"/>
  <c r="H116" i="107" s="1"/>
  <c r="G49" i="107"/>
  <c r="G73" i="107" s="1"/>
  <c r="G89" i="107"/>
  <c r="G103" i="107" s="1"/>
  <c r="G106" i="107" s="1"/>
  <c r="G111" i="107" s="1"/>
  <c r="G114" i="107" s="1"/>
  <c r="G116" i="107" s="1"/>
  <c r="F39" i="107"/>
  <c r="F49" i="107" s="1"/>
  <c r="F73" i="107" s="1"/>
  <c r="F89" i="107"/>
  <c r="F103" i="107" s="1"/>
  <c r="F106" i="107" s="1"/>
  <c r="F111" i="107" s="1"/>
  <c r="F114" i="107" s="1"/>
  <c r="F116" i="107" s="1"/>
  <c r="L21" i="107"/>
  <c r="L23" i="107" s="1"/>
  <c r="L25" i="107" s="1"/>
  <c r="L27" i="107" s="1"/>
  <c r="L29" i="107" s="1"/>
  <c r="L31" i="107"/>
  <c r="L33" i="107" s="1"/>
  <c r="L35" i="107" s="1"/>
  <c r="L37" i="107" s="1"/>
  <c r="L39" i="107" s="1"/>
  <c r="L49" i="107" s="1"/>
  <c r="L73" i="107" s="1"/>
  <c r="L89" i="107" s="1"/>
  <c r="L103" i="107" s="1"/>
  <c r="L106" i="107" s="1"/>
  <c r="L111" i="107" s="1"/>
  <c r="L114" i="107" s="1"/>
  <c r="L116" i="107" s="1"/>
  <c r="E19" i="107"/>
  <c r="E21" i="107" s="1"/>
  <c r="E23" i="107" s="1"/>
  <c r="E25" i="107" s="1"/>
  <c r="E27" i="107" s="1"/>
  <c r="E29" i="107" s="1"/>
  <c r="E31" i="107" s="1"/>
  <c r="E33" i="107" s="1"/>
  <c r="E35" i="107" s="1"/>
  <c r="E37" i="107" s="1"/>
  <c r="E39" i="107" s="1"/>
  <c r="E49" i="107" s="1"/>
  <c r="E73" i="107" s="1"/>
  <c r="E89" i="107" s="1"/>
  <c r="E103" i="107" s="1"/>
  <c r="E106" i="107" s="1"/>
  <c r="E111" i="107" s="1"/>
  <c r="E114" i="107" s="1"/>
  <c r="E116" i="107" s="1"/>
  <c r="D19" i="107"/>
  <c r="D21" i="107" s="1"/>
  <c r="D23" i="107" s="1"/>
  <c r="D25" i="107" s="1"/>
  <c r="D27" i="107" s="1"/>
  <c r="D29" i="107" s="1"/>
  <c r="D31" i="107" s="1"/>
  <c r="D33" i="107" s="1"/>
  <c r="D35" i="107" s="1"/>
  <c r="D37" i="107" s="1"/>
  <c r="D39" i="107" s="1"/>
  <c r="D49" i="107" s="1"/>
  <c r="D73" i="107" s="1"/>
  <c r="D89" i="107" s="1"/>
  <c r="D103" i="107" s="1"/>
  <c r="D106" i="107" s="1"/>
  <c r="D111" i="107" s="1"/>
  <c r="D114" i="107" s="1"/>
  <c r="D116" i="107" s="1"/>
  <c r="C19" i="107"/>
  <c r="C21" i="107" s="1"/>
  <c r="C23" i="107" s="1"/>
  <c r="C25" i="107" s="1"/>
  <c r="C27" i="107" s="1"/>
  <c r="C29" i="107"/>
  <c r="C31" i="107" s="1"/>
  <c r="C33" i="107" s="1"/>
  <c r="C35" i="107" s="1"/>
  <c r="C37" i="107" s="1"/>
  <c r="C39" i="107" s="1"/>
  <c r="C49" i="107" s="1"/>
  <c r="C73" i="107" s="1"/>
  <c r="C89" i="107" s="1"/>
  <c r="C103" i="107" s="1"/>
  <c r="C106" i="107" s="1"/>
  <c r="C111" i="107" s="1"/>
  <c r="C114" i="107" s="1"/>
  <c r="C116" i="107" s="1"/>
  <c r="H10" i="104"/>
  <c r="H14" i="104"/>
  <c r="G10" i="104"/>
  <c r="G14" i="104"/>
  <c r="F10" i="104"/>
  <c r="F14" i="104"/>
  <c r="E10" i="104"/>
  <c r="E14" i="104"/>
  <c r="D10" i="104"/>
  <c r="D14" i="104"/>
  <c r="C10" i="104"/>
  <c r="C14" i="104"/>
  <c r="C14" i="31"/>
  <c r="C28" i="31"/>
  <c r="C35" i="31" s="1"/>
  <c r="C38" i="31" s="1"/>
  <c r="C42" i="31" s="1"/>
  <c r="C45" i="31" s="1"/>
  <c r="C68" i="31"/>
  <c r="C104" i="31" s="1"/>
  <c r="C106" i="31" s="1"/>
  <c r="C108" i="31" s="1"/>
  <c r="C119" i="31" s="1"/>
  <c r="C122" i="31" s="1"/>
  <c r="C124" i="31" s="1"/>
  <c r="C135" i="31" s="1"/>
  <c r="C149" i="31" s="1"/>
  <c r="C160" i="31" s="1"/>
  <c r="C171" i="31" s="1"/>
  <c r="C180" i="31" s="1"/>
  <c r="C185" i="31" s="1"/>
  <c r="C195" i="31" s="1"/>
  <c r="C203" i="31" s="1"/>
  <c r="H18" i="5"/>
  <c r="H25" i="5" s="1"/>
  <c r="H37" i="5" s="1"/>
  <c r="H72" i="5" s="1"/>
  <c r="H77" i="5" s="1"/>
  <c r="H83" i="5" s="1"/>
  <c r="H95" i="5" s="1"/>
  <c r="H104" i="5" s="1"/>
  <c r="H124" i="5" s="1"/>
  <c r="H137" i="5" s="1"/>
  <c r="N37" i="5"/>
  <c r="N72" i="5" s="1"/>
  <c r="N77" i="5" s="1"/>
  <c r="N83" i="5" s="1"/>
  <c r="N95" i="5" s="1"/>
  <c r="N104" i="5" s="1"/>
  <c r="N124" i="5" s="1"/>
  <c r="N137" i="5" s="1"/>
  <c r="M18" i="5"/>
  <c r="M25" i="5" s="1"/>
  <c r="M37" i="5"/>
  <c r="M72" i="5" s="1"/>
  <c r="M77" i="5" s="1"/>
  <c r="M83" i="5" s="1"/>
  <c r="M95" i="5" s="1"/>
  <c r="M104" i="5" s="1"/>
  <c r="M124" i="5" s="1"/>
  <c r="M137" i="5" s="1"/>
  <c r="L18" i="5"/>
  <c r="L25" i="5" s="1"/>
  <c r="L37" i="5"/>
  <c r="L72" i="5" s="1"/>
  <c r="L77" i="5" s="1"/>
  <c r="L83" i="5" s="1"/>
  <c r="L95" i="5" s="1"/>
  <c r="L104" i="5" s="1"/>
  <c r="L124" i="5" s="1"/>
  <c r="L137" i="5"/>
  <c r="K18" i="5"/>
  <c r="K25" i="5" s="1"/>
  <c r="K37" i="5" s="1"/>
  <c r="K72" i="5"/>
  <c r="K77" i="5" s="1"/>
  <c r="K83" i="5" s="1"/>
  <c r="K95" i="5" s="1"/>
  <c r="K104" i="5" s="1"/>
  <c r="K124" i="5" s="1"/>
  <c r="K137" i="5" s="1"/>
  <c r="J18" i="5"/>
  <c r="J25" i="5" s="1"/>
  <c r="J37" i="5" s="1"/>
  <c r="J72" i="5" s="1"/>
  <c r="J77" i="5" s="1"/>
  <c r="J83" i="5" s="1"/>
  <c r="J95" i="5" s="1"/>
  <c r="J104" i="5" s="1"/>
  <c r="J124" i="5" s="1"/>
  <c r="J137" i="5" s="1"/>
  <c r="I18" i="5"/>
  <c r="I25" i="5" s="1"/>
  <c r="I37" i="5" s="1"/>
  <c r="I72" i="5" s="1"/>
  <c r="I77" i="5"/>
  <c r="I83" i="5" s="1"/>
  <c r="I95" i="5" s="1"/>
  <c r="I104" i="5" s="1"/>
  <c r="I124" i="5" s="1"/>
  <c r="I137" i="5" s="1"/>
  <c r="G18" i="5"/>
  <c r="G25" i="5"/>
  <c r="G37" i="5" s="1"/>
  <c r="G72" i="5" s="1"/>
  <c r="G77" i="5" s="1"/>
  <c r="G83" i="5" s="1"/>
  <c r="G95" i="5" s="1"/>
  <c r="G104" i="5" s="1"/>
  <c r="G124" i="5" s="1"/>
  <c r="G137" i="5" s="1"/>
  <c r="F18" i="5"/>
  <c r="F25" i="5" s="1"/>
  <c r="F37" i="5" s="1"/>
  <c r="F72" i="5" s="1"/>
  <c r="F77" i="5" s="1"/>
  <c r="F83" i="5" s="1"/>
  <c r="F95" i="5"/>
  <c r="F104" i="5" s="1"/>
  <c r="F124" i="5" s="1"/>
  <c r="F137" i="5" s="1"/>
  <c r="E18" i="5"/>
  <c r="E25" i="5"/>
  <c r="E37" i="5" s="1"/>
  <c r="E72" i="5" s="1"/>
  <c r="E77" i="5" s="1"/>
  <c r="E83" i="5" s="1"/>
  <c r="E95" i="5" s="1"/>
  <c r="E104" i="5" s="1"/>
  <c r="E124" i="5" s="1"/>
  <c r="E137" i="5" s="1"/>
  <c r="D18" i="5"/>
  <c r="D25" i="5" s="1"/>
  <c r="D37" i="5" s="1"/>
  <c r="D72" i="5"/>
  <c r="D77" i="5" s="1"/>
  <c r="D83" i="5" s="1"/>
  <c r="D95" i="5" s="1"/>
  <c r="D104" i="5" s="1"/>
  <c r="D124" i="5" s="1"/>
  <c r="D137" i="5" s="1"/>
  <c r="C18" i="5"/>
  <c r="C25" i="5" s="1"/>
  <c r="C37" i="5" s="1"/>
  <c r="C72" i="5" s="1"/>
  <c r="C77" i="5"/>
  <c r="C83" i="5" s="1"/>
  <c r="C95" i="5" s="1"/>
  <c r="C104" i="5" s="1"/>
  <c r="C124" i="5" s="1"/>
  <c r="C137" i="5" s="1"/>
  <c r="D11" i="92"/>
  <c r="D13" i="92" s="1"/>
  <c r="D15" i="92" s="1"/>
  <c r="C11" i="92"/>
  <c r="C13" i="92"/>
  <c r="C15" i="92" s="1"/>
  <c r="C13" i="24"/>
  <c r="C15" i="24" s="1"/>
  <c r="C17" i="24"/>
  <c r="C19" i="24" s="1"/>
  <c r="C21" i="24" s="1"/>
  <c r="C23" i="24" s="1"/>
  <c r="C25" i="24" s="1"/>
  <c r="C27" i="24" s="1"/>
  <c r="C33" i="24" s="1"/>
  <c r="C40" i="24"/>
  <c r="C45" i="24" s="1"/>
  <c r="C49" i="24" s="1"/>
  <c r="C52" i="24" s="1"/>
  <c r="C59" i="24" s="1"/>
  <c r="C65" i="24" s="1"/>
  <c r="G13" i="24"/>
  <c r="G15" i="24" s="1"/>
  <c r="G17" i="24" s="1"/>
  <c r="G19" i="24" s="1"/>
  <c r="G21" i="24" s="1"/>
  <c r="G23" i="24" s="1"/>
  <c r="G25" i="24" s="1"/>
  <c r="G27" i="24" s="1"/>
  <c r="G33" i="24" s="1"/>
  <c r="G40" i="24" s="1"/>
  <c r="G45" i="24" s="1"/>
  <c r="G49" i="24" s="1"/>
  <c r="G52" i="24" s="1"/>
  <c r="G59" i="24" s="1"/>
  <c r="G65" i="24" s="1"/>
  <c r="F13" i="24"/>
  <c r="F15" i="24" s="1"/>
  <c r="F17" i="24" s="1"/>
  <c r="F19" i="24" s="1"/>
  <c r="F21" i="24" s="1"/>
  <c r="F23" i="24" s="1"/>
  <c r="F25" i="24" s="1"/>
  <c r="F27" i="24" s="1"/>
  <c r="F33" i="24" s="1"/>
  <c r="F40" i="24" s="1"/>
  <c r="F45" i="24" s="1"/>
  <c r="F49" i="24" s="1"/>
  <c r="F52" i="24" s="1"/>
  <c r="F59" i="24" s="1"/>
  <c r="F65" i="24" s="1"/>
  <c r="E13" i="24"/>
  <c r="E15" i="24" s="1"/>
  <c r="E17" i="24" s="1"/>
  <c r="E19" i="24" s="1"/>
  <c r="E21" i="24" s="1"/>
  <c r="E23" i="24" s="1"/>
  <c r="E25" i="24" s="1"/>
  <c r="E27" i="24" s="1"/>
  <c r="E33" i="24" s="1"/>
  <c r="E40" i="24" s="1"/>
  <c r="E45" i="24" s="1"/>
  <c r="E49" i="24" s="1"/>
  <c r="E52" i="24" s="1"/>
  <c r="E59" i="24" s="1"/>
  <c r="E65" i="24" s="1"/>
  <c r="D13" i="24"/>
  <c r="D15" i="24" s="1"/>
  <c r="D17" i="24" s="1"/>
  <c r="D19" i="24" s="1"/>
  <c r="D21" i="24" s="1"/>
  <c r="D23" i="24" s="1"/>
  <c r="D25" i="24" s="1"/>
  <c r="D27" i="24" s="1"/>
  <c r="D33" i="24" s="1"/>
  <c r="D40" i="24" s="1"/>
  <c r="D45" i="24" s="1"/>
  <c r="D49" i="24" s="1"/>
  <c r="D52" i="24" s="1"/>
  <c r="D59" i="24" s="1"/>
  <c r="D65" i="24" s="1"/>
  <c r="L71" i="103"/>
  <c r="L73" i="103" s="1"/>
  <c r="L75" i="103" s="1"/>
  <c r="L78" i="103" s="1"/>
  <c r="L80" i="103" s="1"/>
  <c r="L82" i="103"/>
  <c r="L84" i="103" s="1"/>
  <c r="L86" i="103" s="1"/>
  <c r="L88" i="103" s="1"/>
  <c r="L90" i="103" s="1"/>
  <c r="L92" i="103" s="1"/>
  <c r="K11" i="103"/>
  <c r="K14" i="103" s="1"/>
  <c r="K17" i="103" s="1"/>
  <c r="K20" i="103" s="1"/>
  <c r="K22" i="103" s="1"/>
  <c r="K24" i="103" s="1"/>
  <c r="K26" i="103" s="1"/>
  <c r="K31" i="103" s="1"/>
  <c r="K35" i="103" s="1"/>
  <c r="K39" i="103" s="1"/>
  <c r="K41" i="103" s="1"/>
  <c r="K43" i="103" s="1"/>
  <c r="K46" i="103" s="1"/>
  <c r="K48" i="103" s="1"/>
  <c r="K50" i="103" s="1"/>
  <c r="K55" i="103" s="1"/>
  <c r="K57" i="103" s="1"/>
  <c r="K59" i="103" s="1"/>
  <c r="K61" i="103" s="1"/>
  <c r="K63" i="103" s="1"/>
  <c r="K65" i="103" s="1"/>
  <c r="K67" i="103" s="1"/>
  <c r="K69" i="103" s="1"/>
  <c r="K71" i="103" s="1"/>
  <c r="K73" i="103" s="1"/>
  <c r="K75" i="103" s="1"/>
  <c r="K78" i="103" s="1"/>
  <c r="K80" i="103" s="1"/>
  <c r="K82" i="103" s="1"/>
  <c r="K84" i="103" s="1"/>
  <c r="K86" i="103" s="1"/>
  <c r="K88" i="103" s="1"/>
  <c r="K90" i="103" s="1"/>
  <c r="K92" i="103" s="1"/>
  <c r="J11" i="103"/>
  <c r="J14" i="103" s="1"/>
  <c r="J17" i="103"/>
  <c r="J20" i="103" s="1"/>
  <c r="J22" i="103" s="1"/>
  <c r="J24" i="103" s="1"/>
  <c r="J26" i="103" s="1"/>
  <c r="J31" i="103" s="1"/>
  <c r="J35" i="103" s="1"/>
  <c r="J39" i="103" s="1"/>
  <c r="J41" i="103" s="1"/>
  <c r="J43" i="103" s="1"/>
  <c r="J46" i="103" s="1"/>
  <c r="J48" i="103" s="1"/>
  <c r="J50" i="103" s="1"/>
  <c r="J55" i="103" s="1"/>
  <c r="J57" i="103" s="1"/>
  <c r="J59" i="103" s="1"/>
  <c r="J61" i="103" s="1"/>
  <c r="J63" i="103" s="1"/>
  <c r="J65" i="103"/>
  <c r="J67" i="103" s="1"/>
  <c r="J69" i="103" s="1"/>
  <c r="J71" i="103" s="1"/>
  <c r="J73" i="103" s="1"/>
  <c r="J75" i="103" s="1"/>
  <c r="J78" i="103" s="1"/>
  <c r="J80" i="103" s="1"/>
  <c r="J82" i="103" s="1"/>
  <c r="J84" i="103" s="1"/>
  <c r="J86" i="103" s="1"/>
  <c r="J88" i="103" s="1"/>
  <c r="J90" i="103" s="1"/>
  <c r="J92" i="103" s="1"/>
  <c r="I11" i="103"/>
  <c r="I14" i="103" s="1"/>
  <c r="I17" i="103" s="1"/>
  <c r="I20" i="103" s="1"/>
  <c r="I22" i="103" s="1"/>
  <c r="I24" i="103" s="1"/>
  <c r="I26" i="103" s="1"/>
  <c r="I31" i="103" s="1"/>
  <c r="I35" i="103" s="1"/>
  <c r="I39" i="103" s="1"/>
  <c r="I41" i="103" s="1"/>
  <c r="I43" i="103" s="1"/>
  <c r="I46" i="103" s="1"/>
  <c r="I48" i="103" s="1"/>
  <c r="I50" i="103"/>
  <c r="I55" i="103" s="1"/>
  <c r="I57" i="103" s="1"/>
  <c r="I59" i="103" s="1"/>
  <c r="I61" i="103" s="1"/>
  <c r="I63" i="103" s="1"/>
  <c r="I65" i="103" s="1"/>
  <c r="I67" i="103" s="1"/>
  <c r="I69" i="103" s="1"/>
  <c r="I71" i="103" s="1"/>
  <c r="I73" i="103" s="1"/>
  <c r="I75" i="103" s="1"/>
  <c r="I78" i="103" s="1"/>
  <c r="I80" i="103" s="1"/>
  <c r="I82" i="103" s="1"/>
  <c r="I84" i="103" s="1"/>
  <c r="I86" i="103" s="1"/>
  <c r="I88" i="103" s="1"/>
  <c r="I90" i="103" s="1"/>
  <c r="I92" i="103" s="1"/>
  <c r="H71" i="103"/>
  <c r="H73" i="103"/>
  <c r="H75" i="103" s="1"/>
  <c r="H78" i="103" s="1"/>
  <c r="H80" i="103" s="1"/>
  <c r="H82" i="103" s="1"/>
  <c r="H84" i="103" s="1"/>
  <c r="H86" i="103" s="1"/>
  <c r="H88" i="103" s="1"/>
  <c r="H90" i="103" s="1"/>
  <c r="H92" i="103" s="1"/>
  <c r="G9" i="103"/>
  <c r="G11" i="103" s="1"/>
  <c r="G14" i="103"/>
  <c r="G17" i="103" s="1"/>
  <c r="G20" i="103" s="1"/>
  <c r="G22" i="103" s="1"/>
  <c r="G24" i="103" s="1"/>
  <c r="G26" i="103" s="1"/>
  <c r="G31" i="103" s="1"/>
  <c r="G35" i="103" s="1"/>
  <c r="G39" i="103" s="1"/>
  <c r="G41" i="103" s="1"/>
  <c r="G43" i="103" s="1"/>
  <c r="G46" i="103" s="1"/>
  <c r="G48" i="103" s="1"/>
  <c r="G50" i="103" s="1"/>
  <c r="G55" i="103" s="1"/>
  <c r="G57" i="103" s="1"/>
  <c r="G59" i="103" s="1"/>
  <c r="G61" i="103" s="1"/>
  <c r="G63" i="103" s="1"/>
  <c r="G65" i="103" s="1"/>
  <c r="G67" i="103" s="1"/>
  <c r="G69" i="103" s="1"/>
  <c r="G71" i="103" s="1"/>
  <c r="G73" i="103" s="1"/>
  <c r="G75" i="103" s="1"/>
  <c r="G78" i="103" s="1"/>
  <c r="G80" i="103" s="1"/>
  <c r="G82" i="103" s="1"/>
  <c r="G84" i="103" s="1"/>
  <c r="G86" i="103" s="1"/>
  <c r="G88" i="103" s="1"/>
  <c r="G90" i="103" s="1"/>
  <c r="G92" i="103" s="1"/>
  <c r="F9" i="103"/>
  <c r="F11" i="103" s="1"/>
  <c r="F14" i="103" s="1"/>
  <c r="F17" i="103" s="1"/>
  <c r="F20" i="103" s="1"/>
  <c r="F22" i="103" s="1"/>
  <c r="F24" i="103"/>
  <c r="F26" i="103" s="1"/>
  <c r="F31" i="103" s="1"/>
  <c r="F35" i="103" s="1"/>
  <c r="F39" i="103" s="1"/>
  <c r="F41" i="103" s="1"/>
  <c r="F43" i="103" s="1"/>
  <c r="F46" i="103" s="1"/>
  <c r="F48" i="103" s="1"/>
  <c r="F50" i="103" s="1"/>
  <c r="F55" i="103" s="1"/>
  <c r="F57" i="103" s="1"/>
  <c r="F59" i="103" s="1"/>
  <c r="F61" i="103" s="1"/>
  <c r="F63" i="103" s="1"/>
  <c r="F65" i="103" s="1"/>
  <c r="F67" i="103" s="1"/>
  <c r="F69" i="103" s="1"/>
  <c r="F71" i="103" s="1"/>
  <c r="F73" i="103" s="1"/>
  <c r="F75" i="103" s="1"/>
  <c r="F78" i="103" s="1"/>
  <c r="F80" i="103" s="1"/>
  <c r="F82" i="103" s="1"/>
  <c r="F84" i="103" s="1"/>
  <c r="F86" i="103" s="1"/>
  <c r="F88" i="103" s="1"/>
  <c r="F90" i="103" s="1"/>
  <c r="F92" i="103" s="1"/>
  <c r="E57" i="103"/>
  <c r="E59" i="103"/>
  <c r="E61" i="103" s="1"/>
  <c r="E63" i="103" s="1"/>
  <c r="E65" i="103" s="1"/>
  <c r="E67" i="103" s="1"/>
  <c r="E69" i="103" s="1"/>
  <c r="E71" i="103" s="1"/>
  <c r="E73" i="103" s="1"/>
  <c r="E75" i="103" s="1"/>
  <c r="E78" i="103" s="1"/>
  <c r="E80" i="103" s="1"/>
  <c r="E82" i="103" s="1"/>
  <c r="E84" i="103" s="1"/>
  <c r="E86" i="103" s="1"/>
  <c r="E88" i="103" s="1"/>
  <c r="E90" i="103" s="1"/>
  <c r="E92" i="103" s="1"/>
  <c r="D11" i="103"/>
  <c r="D14" i="103"/>
  <c r="D17" i="103" s="1"/>
  <c r="D20" i="103" s="1"/>
  <c r="D22" i="103" s="1"/>
  <c r="D24" i="103" s="1"/>
  <c r="D26" i="103"/>
  <c r="D31" i="103" s="1"/>
  <c r="D35" i="103" s="1"/>
  <c r="D39" i="103" s="1"/>
  <c r="D41" i="103" s="1"/>
  <c r="D43" i="103" s="1"/>
  <c r="D46" i="103" s="1"/>
  <c r="D48" i="103" s="1"/>
  <c r="D50" i="103" s="1"/>
  <c r="D55" i="103" s="1"/>
  <c r="D57" i="103" s="1"/>
  <c r="D59" i="103" s="1"/>
  <c r="D61" i="103" s="1"/>
  <c r="D63" i="103" s="1"/>
  <c r="D65" i="103" s="1"/>
  <c r="D67" i="103" s="1"/>
  <c r="D69" i="103" s="1"/>
  <c r="D71" i="103" s="1"/>
  <c r="D73" i="103" s="1"/>
  <c r="D75" i="103" s="1"/>
  <c r="D78" i="103" s="1"/>
  <c r="D80" i="103" s="1"/>
  <c r="D82" i="103" s="1"/>
  <c r="D84" i="103" s="1"/>
  <c r="D86" i="103" s="1"/>
  <c r="D88" i="103" s="1"/>
  <c r="D90" i="103" s="1"/>
  <c r="D92" i="103" s="1"/>
  <c r="C71" i="103"/>
  <c r="C73" i="103"/>
  <c r="C75" i="103" s="1"/>
  <c r="C78" i="103" s="1"/>
  <c r="C80" i="103" s="1"/>
  <c r="C82" i="103" s="1"/>
  <c r="C84" i="103" s="1"/>
  <c r="C86" i="103" s="1"/>
  <c r="C88" i="103" s="1"/>
  <c r="C90" i="103" s="1"/>
  <c r="C92" i="103" s="1"/>
  <c r="L14" i="103"/>
  <c r="L17" i="103" s="1"/>
  <c r="L20" i="103" s="1"/>
  <c r="L22" i="103" s="1"/>
  <c r="L24" i="103" s="1"/>
  <c r="L26" i="103" s="1"/>
  <c r="L31" i="103" s="1"/>
  <c r="L35" i="103" s="1"/>
  <c r="L39" i="103" s="1"/>
  <c r="L41" i="103" s="1"/>
  <c r="L43" i="103" s="1"/>
  <c r="H9" i="103"/>
  <c r="H11" i="103" s="1"/>
  <c r="H14" i="103"/>
  <c r="H17" i="103" s="1"/>
  <c r="H20" i="103" s="1"/>
  <c r="H22" i="103" s="1"/>
  <c r="H24" i="103" s="1"/>
  <c r="H26" i="103" s="1"/>
  <c r="H31" i="103" s="1"/>
  <c r="H35" i="103" s="1"/>
  <c r="H39" i="103"/>
  <c r="H41" i="103" s="1"/>
  <c r="H43" i="103" s="1"/>
  <c r="C9" i="103"/>
  <c r="C11" i="103" s="1"/>
  <c r="C14" i="103" s="1"/>
  <c r="C17" i="103" s="1"/>
  <c r="C20" i="103" s="1"/>
  <c r="C22" i="103" s="1"/>
  <c r="C24" i="103" s="1"/>
  <c r="C26" i="103" s="1"/>
  <c r="C31" i="103" s="1"/>
  <c r="C35" i="103" s="1"/>
  <c r="C39" i="103" s="1"/>
  <c r="C41" i="103" s="1"/>
  <c r="C43" i="103" s="1"/>
  <c r="K9" i="98"/>
  <c r="K11" i="98" s="1"/>
  <c r="K16" i="98" s="1"/>
  <c r="J9" i="98"/>
  <c r="J11" i="98" s="1"/>
  <c r="J16" i="98" s="1"/>
  <c r="I9" i="98"/>
  <c r="I11" i="98" s="1"/>
  <c r="I16" i="98" s="1"/>
  <c r="H9" i="98"/>
  <c r="H11" i="98" s="1"/>
  <c r="H16" i="98" s="1"/>
  <c r="G9" i="98"/>
  <c r="G11" i="98" s="1"/>
  <c r="G16" i="98" s="1"/>
  <c r="F9" i="98"/>
  <c r="F11" i="98" s="1"/>
  <c r="F16" i="98"/>
  <c r="E9" i="98"/>
  <c r="E11" i="98"/>
  <c r="E16" i="98" s="1"/>
  <c r="D9" i="98"/>
  <c r="D11" i="98" s="1"/>
  <c r="D16" i="98" s="1"/>
  <c r="C9" i="98"/>
  <c r="C11" i="98" s="1"/>
  <c r="C16" i="98" s="1"/>
  <c r="M15" i="93"/>
  <c r="M17" i="93" s="1"/>
  <c r="L15" i="93"/>
  <c r="L17" i="93" s="1"/>
  <c r="K15" i="93"/>
  <c r="K17" i="93" s="1"/>
  <c r="J15" i="93"/>
  <c r="J17" i="93" s="1"/>
  <c r="I15" i="93"/>
  <c r="I17" i="93" s="1"/>
  <c r="H15" i="93"/>
  <c r="H17" i="93" s="1"/>
  <c r="G15" i="93"/>
  <c r="G17" i="93"/>
  <c r="F15" i="93"/>
  <c r="F17" i="93" s="1"/>
  <c r="E15" i="93"/>
  <c r="E17" i="93" s="1"/>
  <c r="D15" i="93"/>
  <c r="D17" i="93" s="1"/>
  <c r="C15" i="93"/>
  <c r="C17" i="93" s="1"/>
  <c r="Y42" i="41"/>
  <c r="Y48" i="41" s="1"/>
  <c r="Y62" i="41"/>
  <c r="Y74" i="41" s="1"/>
  <c r="Y85" i="41" s="1"/>
  <c r="Y89" i="41" s="1"/>
  <c r="Y92" i="41" s="1"/>
  <c r="Y94" i="41"/>
  <c r="Y95" i="41" s="1"/>
  <c r="X85" i="41"/>
  <c r="X89" i="41"/>
  <c r="X92" i="41" s="1"/>
  <c r="X94" i="41" s="1"/>
  <c r="X95" i="41" s="1"/>
  <c r="W24" i="41"/>
  <c r="W34" i="41" s="1"/>
  <c r="W42" i="41" s="1"/>
  <c r="W48" i="41" s="1"/>
  <c r="W62" i="41" s="1"/>
  <c r="W74" i="41" s="1"/>
  <c r="W85" i="41" s="1"/>
  <c r="W89" i="41" s="1"/>
  <c r="W92" i="41" s="1"/>
  <c r="W94" i="41" s="1"/>
  <c r="W95" i="41" s="1"/>
  <c r="V24" i="41"/>
  <c r="V34" i="41"/>
  <c r="V42" i="41" s="1"/>
  <c r="V48" i="41" s="1"/>
  <c r="V62" i="41" s="1"/>
  <c r="V74" i="41" s="1"/>
  <c r="V85" i="41" s="1"/>
  <c r="V89" i="41"/>
  <c r="V92" i="41" s="1"/>
  <c r="V94" i="41" s="1"/>
  <c r="V95" i="41" s="1"/>
  <c r="U24" i="41"/>
  <c r="U34" i="41" s="1"/>
  <c r="U42" i="41" s="1"/>
  <c r="U48" i="41" s="1"/>
  <c r="U62" i="41" s="1"/>
  <c r="U74" i="41" s="1"/>
  <c r="U85" i="41" s="1"/>
  <c r="U89" i="41" s="1"/>
  <c r="U92" i="41" s="1"/>
  <c r="U94" i="41" s="1"/>
  <c r="U95" i="41" s="1"/>
  <c r="T24" i="41"/>
  <c r="T34" i="41" s="1"/>
  <c r="T42" i="41" s="1"/>
  <c r="T48" i="41" s="1"/>
  <c r="T62" i="41" s="1"/>
  <c r="T74" i="41" s="1"/>
  <c r="T85" i="41" s="1"/>
  <c r="T89" i="41" s="1"/>
  <c r="T92" i="41" s="1"/>
  <c r="T94" i="41" s="1"/>
  <c r="T95" i="41" s="1"/>
  <c r="S24" i="41"/>
  <c r="S34" i="41" s="1"/>
  <c r="S42" i="41" s="1"/>
  <c r="S48" i="41" s="1"/>
  <c r="S62" i="41" s="1"/>
  <c r="S74" i="41" s="1"/>
  <c r="S85" i="41"/>
  <c r="S89" i="41" s="1"/>
  <c r="S92" i="41" s="1"/>
  <c r="S94" i="41" s="1"/>
  <c r="S95" i="41" s="1"/>
  <c r="R24" i="41"/>
  <c r="R34" i="41"/>
  <c r="R42" i="41" s="1"/>
  <c r="R48" i="41" s="1"/>
  <c r="R62" i="41" s="1"/>
  <c r="R74" i="41" s="1"/>
  <c r="R85" i="41" s="1"/>
  <c r="R89" i="41" s="1"/>
  <c r="R92" i="41" s="1"/>
  <c r="R94" i="41" s="1"/>
  <c r="R95" i="41" s="1"/>
  <c r="Q24" i="41"/>
  <c r="Q34" i="41" s="1"/>
  <c r="Q42" i="41" s="1"/>
  <c r="Q48" i="41" s="1"/>
  <c r="Q62" i="41" s="1"/>
  <c r="Q74" i="41" s="1"/>
  <c r="Q85" i="41" s="1"/>
  <c r="Q89" i="41" s="1"/>
  <c r="Q92" i="41"/>
  <c r="Q94" i="41" s="1"/>
  <c r="Q95" i="41" s="1"/>
  <c r="P24" i="41"/>
  <c r="P34" i="41" s="1"/>
  <c r="P42" i="41" s="1"/>
  <c r="P48" i="41" s="1"/>
  <c r="P62" i="41"/>
  <c r="P74" i="41" s="1"/>
  <c r="P85" i="41" s="1"/>
  <c r="P89" i="41" s="1"/>
  <c r="P92" i="41" s="1"/>
  <c r="P94" i="41" s="1"/>
  <c r="P95" i="41" s="1"/>
  <c r="O24" i="41"/>
  <c r="O34" i="41" s="1"/>
  <c r="O42" i="41" s="1"/>
  <c r="O48" i="41" s="1"/>
  <c r="O62" i="41" s="1"/>
  <c r="O74" i="41" s="1"/>
  <c r="O85" i="41" s="1"/>
  <c r="O89" i="41" s="1"/>
  <c r="O92" i="41" s="1"/>
  <c r="O94" i="41" s="1"/>
  <c r="O95" i="41" s="1"/>
  <c r="N24" i="41"/>
  <c r="N34" i="41"/>
  <c r="N42" i="41" s="1"/>
  <c r="N48" i="41" s="1"/>
  <c r="N62" i="41" s="1"/>
  <c r="N74" i="41" s="1"/>
  <c r="N85" i="41" s="1"/>
  <c r="N89" i="41"/>
  <c r="N92" i="41" s="1"/>
  <c r="N94" i="41" s="1"/>
  <c r="N95" i="41" s="1"/>
  <c r="M24" i="41"/>
  <c r="M34" i="41" s="1"/>
  <c r="M42" i="41" s="1"/>
  <c r="M48" i="41" s="1"/>
  <c r="M62" i="41" s="1"/>
  <c r="M74" i="41" s="1"/>
  <c r="M85" i="41" s="1"/>
  <c r="M89" i="41" s="1"/>
  <c r="M92" i="41" s="1"/>
  <c r="M94" i="41" s="1"/>
  <c r="M95" i="41" s="1"/>
  <c r="L24" i="41"/>
  <c r="L34" i="41" s="1"/>
  <c r="L42" i="41" s="1"/>
  <c r="L48" i="41" s="1"/>
  <c r="L62" i="41" s="1"/>
  <c r="L74" i="41" s="1"/>
  <c r="L85" i="41" s="1"/>
  <c r="L89" i="41" s="1"/>
  <c r="L92" i="41" s="1"/>
  <c r="L94" i="41" s="1"/>
  <c r="L95" i="41" s="1"/>
  <c r="K24" i="41"/>
  <c r="K34" i="41" s="1"/>
  <c r="K42" i="41" s="1"/>
  <c r="K48" i="41" s="1"/>
  <c r="K62" i="41" s="1"/>
  <c r="K74" i="41" s="1"/>
  <c r="K85" i="41"/>
  <c r="K89" i="41" s="1"/>
  <c r="K92" i="41" s="1"/>
  <c r="K94" i="41" s="1"/>
  <c r="K95" i="41" s="1"/>
  <c r="J24" i="41"/>
  <c r="J34" i="41"/>
  <c r="J42" i="41" s="1"/>
  <c r="J48" i="41" s="1"/>
  <c r="J62" i="41" s="1"/>
  <c r="J74" i="41" s="1"/>
  <c r="J85" i="41" s="1"/>
  <c r="J89" i="41" s="1"/>
  <c r="J92" i="41" s="1"/>
  <c r="J94" i="41" s="1"/>
  <c r="J95" i="41" s="1"/>
  <c r="I24" i="41"/>
  <c r="I34" i="41" s="1"/>
  <c r="I42" i="41" s="1"/>
  <c r="I48" i="41" s="1"/>
  <c r="I62" i="41" s="1"/>
  <c r="I74" i="41" s="1"/>
  <c r="I85" i="41" s="1"/>
  <c r="I89" i="41" s="1"/>
  <c r="I92" i="41"/>
  <c r="I94" i="41" s="1"/>
  <c r="I95" i="41" s="1"/>
  <c r="H24" i="41"/>
  <c r="H34" i="41" s="1"/>
  <c r="H42" i="41" s="1"/>
  <c r="H48" i="41" s="1"/>
  <c r="H62" i="41"/>
  <c r="H74" i="41" s="1"/>
  <c r="H85" i="41" s="1"/>
  <c r="H89" i="41" s="1"/>
  <c r="H92" i="41" s="1"/>
  <c r="H94" i="41" s="1"/>
  <c r="H95" i="41" s="1"/>
  <c r="G24" i="41"/>
  <c r="G34" i="41" s="1"/>
  <c r="G42" i="41" s="1"/>
  <c r="G48" i="41" s="1"/>
  <c r="G62" i="41" s="1"/>
  <c r="G74" i="41" s="1"/>
  <c r="G85" i="41" s="1"/>
  <c r="G89" i="41" s="1"/>
  <c r="G92" i="41" s="1"/>
  <c r="G94" i="41" s="1"/>
  <c r="G95" i="41" s="1"/>
  <c r="F24" i="41"/>
  <c r="F34" i="41"/>
  <c r="F42" i="41" s="1"/>
  <c r="F48" i="41" s="1"/>
  <c r="F62" i="41" s="1"/>
  <c r="F74" i="41" s="1"/>
  <c r="F85" i="41" s="1"/>
  <c r="F89" i="41"/>
  <c r="F92" i="41" s="1"/>
  <c r="F94" i="41" s="1"/>
  <c r="F95" i="41" s="1"/>
  <c r="E24" i="41"/>
  <c r="E34" i="41" s="1"/>
  <c r="E42" i="41" s="1"/>
  <c r="E48" i="41" s="1"/>
  <c r="E62" i="41" s="1"/>
  <c r="E74" i="41" s="1"/>
  <c r="E85" i="41" s="1"/>
  <c r="E89" i="41" s="1"/>
  <c r="E92" i="41" s="1"/>
  <c r="E94" i="41" s="1"/>
  <c r="E95" i="41" s="1"/>
  <c r="D24" i="41"/>
  <c r="D34" i="41" s="1"/>
  <c r="D42" i="41" s="1"/>
  <c r="D48" i="41" s="1"/>
  <c r="D62" i="41" s="1"/>
  <c r="D74" i="41" s="1"/>
  <c r="D85" i="41" s="1"/>
  <c r="D89" i="41" s="1"/>
  <c r="D92" i="41" s="1"/>
  <c r="D94" i="41" s="1"/>
  <c r="D95" i="41" s="1"/>
  <c r="C24" i="41"/>
  <c r="C34" i="41" s="1"/>
  <c r="C42" i="41" s="1"/>
  <c r="C48" i="41" s="1"/>
  <c r="C62" i="41" s="1"/>
  <c r="C74" i="41" s="1"/>
  <c r="C85" i="41"/>
  <c r="C89" i="41" s="1"/>
  <c r="C92" i="41" s="1"/>
  <c r="C94" i="41" s="1"/>
  <c r="C95" i="41" s="1"/>
  <c r="R13" i="38"/>
  <c r="R15" i="38"/>
  <c r="R18" i="38" s="1"/>
  <c r="R22" i="38" s="1"/>
  <c r="R24" i="38" s="1"/>
  <c r="R28" i="38" s="1"/>
  <c r="R30" i="38" s="1"/>
  <c r="R32" i="38" s="1"/>
  <c r="Q13" i="38"/>
  <c r="Q15" i="38" s="1"/>
  <c r="Q18" i="38"/>
  <c r="Q22" i="38" s="1"/>
  <c r="Q24" i="38" s="1"/>
  <c r="Q28" i="38" s="1"/>
  <c r="Q30" i="38" s="1"/>
  <c r="Q32" i="38" s="1"/>
  <c r="P13" i="38"/>
  <c r="P15" i="38" s="1"/>
  <c r="P18" i="38"/>
  <c r="P22" i="38" s="1"/>
  <c r="P24" i="38" s="1"/>
  <c r="P28" i="38" s="1"/>
  <c r="P30" i="38" s="1"/>
  <c r="P32" i="38" s="1"/>
  <c r="O13" i="38"/>
  <c r="O15" i="38" s="1"/>
  <c r="O18" i="38"/>
  <c r="O22" i="38" s="1"/>
  <c r="O24" i="38" s="1"/>
  <c r="O28" i="38" s="1"/>
  <c r="O30" i="38" s="1"/>
  <c r="O32" i="38" s="1"/>
  <c r="N13" i="38"/>
  <c r="N15" i="38" s="1"/>
  <c r="N18" i="38" s="1"/>
  <c r="N22" i="38"/>
  <c r="N24" i="38" s="1"/>
  <c r="N28" i="38" s="1"/>
  <c r="N30" i="38" s="1"/>
  <c r="N32" i="38" s="1"/>
  <c r="M13" i="38"/>
  <c r="M15" i="38" s="1"/>
  <c r="M18" i="38" s="1"/>
  <c r="M22" i="38" s="1"/>
  <c r="M24" i="38" s="1"/>
  <c r="M28" i="38"/>
  <c r="M30" i="38" s="1"/>
  <c r="M32" i="38" s="1"/>
  <c r="L13" i="38"/>
  <c r="L15" i="38" s="1"/>
  <c r="L18" i="38" s="1"/>
  <c r="L22" i="38"/>
  <c r="L24" i="38" s="1"/>
  <c r="L28" i="38" s="1"/>
  <c r="L30" i="38" s="1"/>
  <c r="L32" i="38" s="1"/>
  <c r="K13" i="38"/>
  <c r="K15" i="38" s="1"/>
  <c r="K18" i="38"/>
  <c r="K22" i="38" s="1"/>
  <c r="K24" i="38" s="1"/>
  <c r="K28" i="38" s="1"/>
  <c r="K30" i="38" s="1"/>
  <c r="K32" i="38" s="1"/>
  <c r="J8" i="38"/>
  <c r="J13" i="38" s="1"/>
  <c r="J15" i="38" s="1"/>
  <c r="J18" i="38" s="1"/>
  <c r="J22" i="38" s="1"/>
  <c r="J24" i="38"/>
  <c r="J28" i="38" s="1"/>
  <c r="J30" i="38" s="1"/>
  <c r="J32" i="38" s="1"/>
  <c r="I8" i="38"/>
  <c r="I13" i="38" s="1"/>
  <c r="I15" i="38"/>
  <c r="I18" i="38" s="1"/>
  <c r="I22" i="38" s="1"/>
  <c r="I24" i="38" s="1"/>
  <c r="I28" i="38" s="1"/>
  <c r="I30" i="38" s="1"/>
  <c r="I32" i="38" s="1"/>
  <c r="H8" i="38"/>
  <c r="H13" i="38" s="1"/>
  <c r="H15" i="38" s="1"/>
  <c r="H18" i="38"/>
  <c r="H22" i="38" s="1"/>
  <c r="H24" i="38" s="1"/>
  <c r="H28" i="38" s="1"/>
  <c r="H30" i="38" s="1"/>
  <c r="H32" i="38" s="1"/>
  <c r="G8" i="38"/>
  <c r="G13" i="38" s="1"/>
  <c r="G15" i="38" s="1"/>
  <c r="G18" i="38" s="1"/>
  <c r="G22" i="38" s="1"/>
  <c r="G24" i="38" s="1"/>
  <c r="G28" i="38" s="1"/>
  <c r="G30" i="38" s="1"/>
  <c r="G32" i="38" s="1"/>
  <c r="F8" i="38"/>
  <c r="F13" i="38"/>
  <c r="F15" i="38" s="1"/>
  <c r="F18" i="38" s="1"/>
  <c r="F22" i="38" s="1"/>
  <c r="F24" i="38" s="1"/>
  <c r="F28" i="38" s="1"/>
  <c r="F30" i="38" s="1"/>
  <c r="F32" i="38" s="1"/>
  <c r="E8" i="38"/>
  <c r="E13" i="38" s="1"/>
  <c r="E15" i="38"/>
  <c r="E18" i="38" s="1"/>
  <c r="E22" i="38" s="1"/>
  <c r="E24" i="38" s="1"/>
  <c r="E28" i="38" s="1"/>
  <c r="E30" i="38" s="1"/>
  <c r="E32" i="38" s="1"/>
  <c r="D8" i="38"/>
  <c r="D13" i="38" s="1"/>
  <c r="D15" i="38" s="1"/>
  <c r="D18" i="38" s="1"/>
  <c r="D22" i="38" s="1"/>
  <c r="D24" i="38" s="1"/>
  <c r="D28" i="38" s="1"/>
  <c r="D30" i="38" s="1"/>
  <c r="D32" i="38" s="1"/>
  <c r="C8" i="38"/>
  <c r="C13" i="38" s="1"/>
  <c r="C15" i="38" s="1"/>
  <c r="C18" i="38" s="1"/>
  <c r="C22" i="38" s="1"/>
  <c r="C24" i="38" s="1"/>
  <c r="C28" i="38" s="1"/>
  <c r="C30" i="38" s="1"/>
  <c r="C32" i="38"/>
  <c r="F10" i="85"/>
  <c r="F13" i="85"/>
  <c r="F15" i="85" s="1"/>
  <c r="L10" i="85"/>
  <c r="L13" i="85" s="1"/>
  <c r="L15" i="85"/>
  <c r="K10" i="85"/>
  <c r="K13" i="85" s="1"/>
  <c r="K15" i="85" s="1"/>
  <c r="J10" i="85"/>
  <c r="J13" i="85" s="1"/>
  <c r="J15" i="85" s="1"/>
  <c r="I10" i="85"/>
  <c r="I13" i="85" s="1"/>
  <c r="I15" i="85" s="1"/>
  <c r="H10" i="85"/>
  <c r="H13" i="85" s="1"/>
  <c r="H15" i="85" s="1"/>
  <c r="G10" i="85"/>
  <c r="G13" i="85"/>
  <c r="G15" i="85" s="1"/>
  <c r="E10" i="85"/>
  <c r="E13" i="85" s="1"/>
  <c r="E15" i="85"/>
  <c r="D10" i="85"/>
  <c r="D13" i="85"/>
  <c r="D15" i="85" s="1"/>
  <c r="C10" i="85"/>
  <c r="C13" i="85" s="1"/>
  <c r="C15" i="85"/>
  <c r="G14" i="2"/>
  <c r="G16" i="2" s="1"/>
  <c r="G21" i="2" s="1"/>
  <c r="F8" i="2"/>
  <c r="F11" i="2" s="1"/>
  <c r="F14" i="2" s="1"/>
  <c r="F16" i="2" s="1"/>
  <c r="F21" i="2" s="1"/>
  <c r="E8" i="2"/>
  <c r="E11" i="2" s="1"/>
  <c r="E14" i="2" s="1"/>
  <c r="E16" i="2" s="1"/>
  <c r="E21" i="2" s="1"/>
  <c r="D8" i="2"/>
  <c r="D11" i="2" s="1"/>
  <c r="D14" i="2" s="1"/>
  <c r="D16" i="2" s="1"/>
  <c r="D21" i="2" s="1"/>
  <c r="C8" i="2"/>
  <c r="C11" i="2" s="1"/>
  <c r="C14" i="2" s="1"/>
  <c r="C16" i="2" s="1"/>
  <c r="C21" i="2" s="1"/>
  <c r="T14" i="31"/>
  <c r="T28" i="31" s="1"/>
  <c r="T35" i="31" s="1"/>
  <c r="T38" i="31" s="1"/>
  <c r="T42" i="31" s="1"/>
  <c r="T45" i="31" s="1"/>
  <c r="T68" i="31" s="1"/>
  <c r="T104" i="31" s="1"/>
  <c r="T106" i="31" s="1"/>
  <c r="T108" i="31" s="1"/>
  <c r="T119" i="31" s="1"/>
  <c r="T122" i="31" s="1"/>
  <c r="T124" i="31" s="1"/>
  <c r="T135" i="31" s="1"/>
  <c r="T149" i="31" s="1"/>
  <c r="T160" i="31" s="1"/>
  <c r="T171" i="31" s="1"/>
  <c r="T180" i="31"/>
  <c r="T185" i="31" s="1"/>
  <c r="T195" i="31" s="1"/>
  <c r="T203" i="31" s="1"/>
  <c r="S171" i="31"/>
  <c r="S180" i="31" s="1"/>
  <c r="S185" i="31" s="1"/>
  <c r="S195" i="31"/>
  <c r="S203" i="31" s="1"/>
  <c r="R42" i="31"/>
  <c r="R45" i="31" s="1"/>
  <c r="R68" i="31"/>
  <c r="R104" i="31" s="1"/>
  <c r="R106" i="31" s="1"/>
  <c r="R108" i="31" s="1"/>
  <c r="R119" i="31" s="1"/>
  <c r="R122" i="31" s="1"/>
  <c r="R124" i="31" s="1"/>
  <c r="R135" i="31" s="1"/>
  <c r="R149" i="31" s="1"/>
  <c r="R160" i="31" s="1"/>
  <c r="R171" i="31" s="1"/>
  <c r="R180" i="31" s="1"/>
  <c r="R185" i="31" s="1"/>
  <c r="R195" i="31" s="1"/>
  <c r="R203" i="31" s="1"/>
  <c r="Q28" i="31"/>
  <c r="Q35" i="31" s="1"/>
  <c r="Q38" i="31" s="1"/>
  <c r="Q42" i="31" s="1"/>
  <c r="Q45" i="31" s="1"/>
  <c r="Q68" i="31"/>
  <c r="Q104" i="31" s="1"/>
  <c r="Q106" i="31" s="1"/>
  <c r="Q108" i="31" s="1"/>
  <c r="Q119" i="31" s="1"/>
  <c r="Q122" i="31" s="1"/>
  <c r="Q124" i="31" s="1"/>
  <c r="Q135" i="31" s="1"/>
  <c r="Q149" i="31" s="1"/>
  <c r="Q160" i="31" s="1"/>
  <c r="Q171" i="31" s="1"/>
  <c r="Q180" i="31" s="1"/>
  <c r="Q185" i="31" s="1"/>
  <c r="Q195" i="31" s="1"/>
  <c r="Q203" i="31" s="1"/>
  <c r="P28" i="31"/>
  <c r="P35" i="31" s="1"/>
  <c r="P38" i="31" s="1"/>
  <c r="P42" i="31" s="1"/>
  <c r="P45" i="31" s="1"/>
  <c r="P68" i="31"/>
  <c r="P104" i="31" s="1"/>
  <c r="P106" i="31" s="1"/>
  <c r="P108" i="31" s="1"/>
  <c r="P119" i="31" s="1"/>
  <c r="P122" i="31" s="1"/>
  <c r="P124" i="31"/>
  <c r="P135" i="31" s="1"/>
  <c r="P149" i="31" s="1"/>
  <c r="P160" i="31" s="1"/>
  <c r="P171" i="31" s="1"/>
  <c r="P180" i="31" s="1"/>
  <c r="P185" i="31" s="1"/>
  <c r="P195" i="31" s="1"/>
  <c r="P203" i="31" s="1"/>
  <c r="O14" i="31"/>
  <c r="O28" i="31"/>
  <c r="O35" i="31" s="1"/>
  <c r="O38" i="31" s="1"/>
  <c r="O42" i="31" s="1"/>
  <c r="O45" i="31" s="1"/>
  <c r="O68" i="31" s="1"/>
  <c r="O104" i="31" s="1"/>
  <c r="O106" i="31" s="1"/>
  <c r="O108" i="31" s="1"/>
  <c r="O119" i="31" s="1"/>
  <c r="O122" i="31" s="1"/>
  <c r="O124" i="31" s="1"/>
  <c r="O135" i="31" s="1"/>
  <c r="O149" i="31" s="1"/>
  <c r="O160" i="31" s="1"/>
  <c r="O171" i="31" s="1"/>
  <c r="O180" i="31" s="1"/>
  <c r="O185" i="31" s="1"/>
  <c r="O195" i="31" s="1"/>
  <c r="O203" i="31" s="1"/>
  <c r="N14" i="31"/>
  <c r="N28" i="31" s="1"/>
  <c r="N35" i="31" s="1"/>
  <c r="N38" i="31" s="1"/>
  <c r="N42" i="31" s="1"/>
  <c r="N45" i="31"/>
  <c r="N68" i="31" s="1"/>
  <c r="N104" i="31" s="1"/>
  <c r="N106" i="31" s="1"/>
  <c r="N108" i="31" s="1"/>
  <c r="N119" i="31" s="1"/>
  <c r="N122" i="31" s="1"/>
  <c r="N124" i="31" s="1"/>
  <c r="N135" i="31" s="1"/>
  <c r="N149" i="31" s="1"/>
  <c r="N160" i="31" s="1"/>
  <c r="N171" i="31" s="1"/>
  <c r="N180" i="31" s="1"/>
  <c r="N185" i="31" s="1"/>
  <c r="N195" i="31" s="1"/>
  <c r="N203" i="31" s="1"/>
  <c r="M14" i="31"/>
  <c r="M28" i="31" s="1"/>
  <c r="M35" i="31" s="1"/>
  <c r="M38" i="31" s="1"/>
  <c r="M42" i="31" s="1"/>
  <c r="M45" i="31" s="1"/>
  <c r="M68" i="31" s="1"/>
  <c r="M104" i="31" s="1"/>
  <c r="M106" i="31" s="1"/>
  <c r="M108" i="31" s="1"/>
  <c r="M119" i="31" s="1"/>
  <c r="M122" i="31" s="1"/>
  <c r="M124" i="31" s="1"/>
  <c r="M135" i="31" s="1"/>
  <c r="M149" i="31" s="1"/>
  <c r="M160" i="31" s="1"/>
  <c r="M171" i="31" s="1"/>
  <c r="M180" i="31" s="1"/>
  <c r="M185" i="31" s="1"/>
  <c r="M195" i="31" s="1"/>
  <c r="M203" i="31" s="1"/>
  <c r="L14" i="31"/>
  <c r="L28" i="31" s="1"/>
  <c r="L35" i="31" s="1"/>
  <c r="L38" i="31" s="1"/>
  <c r="L42" i="31" s="1"/>
  <c r="L45" i="31" s="1"/>
  <c r="L68" i="31"/>
  <c r="L104" i="31" s="1"/>
  <c r="L106" i="31" s="1"/>
  <c r="L108" i="31" s="1"/>
  <c r="L119" i="31" s="1"/>
  <c r="L122" i="31" s="1"/>
  <c r="L124" i="31"/>
  <c r="L135" i="31" s="1"/>
  <c r="L149" i="31" s="1"/>
  <c r="L160" i="31" s="1"/>
  <c r="L171" i="31" s="1"/>
  <c r="L180" i="31" s="1"/>
  <c r="L185" i="31" s="1"/>
  <c r="L195" i="31" s="1"/>
  <c r="L203" i="31" s="1"/>
  <c r="K14" i="31"/>
  <c r="K28" i="31"/>
  <c r="K35" i="31" s="1"/>
  <c r="K38" i="31" s="1"/>
  <c r="K42" i="31" s="1"/>
  <c r="K45" i="31" s="1"/>
  <c r="K68" i="31" s="1"/>
  <c r="K104" i="31" s="1"/>
  <c r="K106" i="31" s="1"/>
  <c r="K108" i="31" s="1"/>
  <c r="K119" i="31" s="1"/>
  <c r="K122" i="31" s="1"/>
  <c r="K124" i="31" s="1"/>
  <c r="K135" i="31" s="1"/>
  <c r="K149" i="31" s="1"/>
  <c r="K160" i="31" s="1"/>
  <c r="K171" i="31" s="1"/>
  <c r="K180" i="31" s="1"/>
  <c r="K185" i="31" s="1"/>
  <c r="K195" i="31" s="1"/>
  <c r="K203" i="31" s="1"/>
  <c r="J14" i="31"/>
  <c r="J28" i="31" s="1"/>
  <c r="J35" i="31" s="1"/>
  <c r="J38" i="31" s="1"/>
  <c r="J42" i="31" s="1"/>
  <c r="J45" i="31"/>
  <c r="J68" i="31" s="1"/>
  <c r="J104" i="31" s="1"/>
  <c r="J106" i="31" s="1"/>
  <c r="J108" i="31" s="1"/>
  <c r="J119" i="31" s="1"/>
  <c r="J122" i="31" s="1"/>
  <c r="J124" i="31" s="1"/>
  <c r="J135" i="31" s="1"/>
  <c r="J149" i="31" s="1"/>
  <c r="J160" i="31" s="1"/>
  <c r="J171" i="31" s="1"/>
  <c r="J180" i="31" s="1"/>
  <c r="J185" i="31" s="1"/>
  <c r="J195" i="31" s="1"/>
  <c r="J203" i="31" s="1"/>
  <c r="I14" i="31"/>
  <c r="I28" i="31" s="1"/>
  <c r="I35" i="31" s="1"/>
  <c r="I38" i="31" s="1"/>
  <c r="I42" i="31" s="1"/>
  <c r="I45" i="31"/>
  <c r="I68" i="31" s="1"/>
  <c r="I104" i="31" s="1"/>
  <c r="I106" i="31" s="1"/>
  <c r="I108" i="31" s="1"/>
  <c r="I119" i="31" s="1"/>
  <c r="I122" i="31" s="1"/>
  <c r="I124" i="31" s="1"/>
  <c r="I135" i="31" s="1"/>
  <c r="I149" i="31" s="1"/>
  <c r="I160" i="31" s="1"/>
  <c r="I171" i="31" s="1"/>
  <c r="I180" i="31" s="1"/>
  <c r="I185" i="31" s="1"/>
  <c r="I195" i="31" s="1"/>
  <c r="I203" i="31" s="1"/>
  <c r="H14" i="31"/>
  <c r="H28" i="31" s="1"/>
  <c r="H35" i="31" s="1"/>
  <c r="H38" i="31" s="1"/>
  <c r="H42" i="31" s="1"/>
  <c r="H45" i="31" s="1"/>
  <c r="H68" i="31"/>
  <c r="H104" i="31" s="1"/>
  <c r="H106" i="31" s="1"/>
  <c r="H108" i="31" s="1"/>
  <c r="H119" i="31" s="1"/>
  <c r="H122" i="31" s="1"/>
  <c r="H124" i="31" s="1"/>
  <c r="H135" i="31" s="1"/>
  <c r="H149" i="31" s="1"/>
  <c r="H160" i="31" s="1"/>
  <c r="H171" i="31" s="1"/>
  <c r="H180" i="31" s="1"/>
  <c r="H185" i="31" s="1"/>
  <c r="H195" i="31" s="1"/>
  <c r="H203" i="31" s="1"/>
  <c r="G14" i="31"/>
  <c r="G28" i="31"/>
  <c r="G35" i="31" s="1"/>
  <c r="G38" i="31" s="1"/>
  <c r="G42" i="31" s="1"/>
  <c r="G45" i="31" s="1"/>
  <c r="G68" i="31" s="1"/>
  <c r="G104" i="31" s="1"/>
  <c r="G106" i="31" s="1"/>
  <c r="G108" i="31" s="1"/>
  <c r="G119" i="31" s="1"/>
  <c r="G122" i="31" s="1"/>
  <c r="G124" i="31" s="1"/>
  <c r="G135" i="31" s="1"/>
  <c r="G149" i="31" s="1"/>
  <c r="G160" i="31" s="1"/>
  <c r="G171" i="31" s="1"/>
  <c r="G180" i="31" s="1"/>
  <c r="G185" i="31" s="1"/>
  <c r="G195" i="31" s="1"/>
  <c r="G203" i="31" s="1"/>
  <c r="F14" i="31"/>
  <c r="F28" i="31" s="1"/>
  <c r="F35" i="31" s="1"/>
  <c r="F38" i="31" s="1"/>
  <c r="F42" i="31" s="1"/>
  <c r="F45" i="31" s="1"/>
  <c r="F68" i="31" s="1"/>
  <c r="F104" i="31" s="1"/>
  <c r="F106" i="31" s="1"/>
  <c r="F108" i="31" s="1"/>
  <c r="F119" i="31" s="1"/>
  <c r="F122" i="31" s="1"/>
  <c r="F124" i="31" s="1"/>
  <c r="F135" i="31" s="1"/>
  <c r="F149" i="31" s="1"/>
  <c r="F160" i="31" s="1"/>
  <c r="F171" i="31" s="1"/>
  <c r="F180" i="31" s="1"/>
  <c r="F185" i="31" s="1"/>
  <c r="F195" i="31" s="1"/>
  <c r="F203" i="31" s="1"/>
  <c r="E14" i="31"/>
  <c r="E28" i="31" s="1"/>
  <c r="E35" i="31" s="1"/>
  <c r="E38" i="31" s="1"/>
  <c r="E42" i="31" s="1"/>
  <c r="E45" i="31"/>
  <c r="E68" i="31" s="1"/>
  <c r="E104" i="31" s="1"/>
  <c r="E106" i="31" s="1"/>
  <c r="E108" i="31" s="1"/>
  <c r="E119" i="31" s="1"/>
  <c r="E122" i="31" s="1"/>
  <c r="E124" i="31" s="1"/>
  <c r="E135" i="31" s="1"/>
  <c r="E149" i="31" s="1"/>
  <c r="E160" i="31" s="1"/>
  <c r="E171" i="31" s="1"/>
  <c r="E180" i="31" s="1"/>
  <c r="E185" i="31" s="1"/>
  <c r="E195" i="31" s="1"/>
  <c r="E203" i="31" s="1"/>
  <c r="D14" i="31"/>
  <c r="D28" i="31" s="1"/>
  <c r="D35" i="31" s="1"/>
  <c r="D38" i="31" s="1"/>
  <c r="D42" i="31" s="1"/>
  <c r="D45" i="31" s="1"/>
  <c r="D68" i="31" s="1"/>
  <c r="D104" i="31" s="1"/>
  <c r="D106" i="31" s="1"/>
  <c r="D108" i="31" s="1"/>
  <c r="D119" i="31" s="1"/>
  <c r="D122" i="31" s="1"/>
  <c r="D124" i="31" s="1"/>
  <c r="D135" i="31" s="1"/>
  <c r="D149" i="31" s="1"/>
  <c r="D160" i="31" s="1"/>
  <c r="D171" i="31" s="1"/>
  <c r="D180" i="31" s="1"/>
  <c r="D185" i="31" s="1"/>
  <c r="D195" i="31" s="1"/>
  <c r="D203" i="31" s="1"/>
  <c r="D13" i="74"/>
  <c r="D15" i="74"/>
  <c r="D17" i="74" s="1"/>
  <c r="D19" i="74" s="1"/>
  <c r="D21" i="74" s="1"/>
  <c r="D25" i="74" s="1"/>
  <c r="D28" i="74" s="1"/>
  <c r="D30" i="74" s="1"/>
  <c r="D32" i="74" s="1"/>
  <c r="D37" i="74" s="1"/>
  <c r="D34" i="78"/>
  <c r="C15" i="77"/>
  <c r="C17" i="77" s="1"/>
  <c r="C19" i="77" s="1"/>
  <c r="C41" i="51"/>
  <c r="AQ41" i="51"/>
  <c r="AO41" i="51"/>
  <c r="AM41" i="51"/>
  <c r="AK41" i="51"/>
  <c r="AI41" i="51"/>
  <c r="AG41" i="51"/>
  <c r="AE41" i="51"/>
  <c r="AC41" i="51"/>
  <c r="AA41" i="51"/>
  <c r="Y41" i="51"/>
  <c r="W41" i="51"/>
  <c r="U41" i="51"/>
  <c r="S41" i="51"/>
  <c r="Q41" i="51"/>
  <c r="O41" i="51"/>
  <c r="M41" i="51"/>
  <c r="K41" i="51"/>
  <c r="I41" i="51"/>
  <c r="G41" i="51"/>
  <c r="E41" i="51"/>
  <c r="C12" i="50"/>
  <c r="C14" i="50" s="1"/>
  <c r="C16" i="50" s="1"/>
  <c r="C18" i="50" s="1"/>
  <c r="C21" i="50" s="1"/>
  <c r="C24" i="50" s="1"/>
  <c r="C26" i="50" s="1"/>
  <c r="C31" i="50" s="1"/>
  <c r="C34" i="50" s="1"/>
  <c r="C40" i="50" s="1"/>
  <c r="C44" i="50" s="1"/>
  <c r="C46" i="50" s="1"/>
  <c r="C49" i="50" s="1"/>
  <c r="C51" i="50" s="1"/>
  <c r="C56" i="50" s="1"/>
  <c r="W16" i="50"/>
  <c r="W18" i="50" s="1"/>
  <c r="W21" i="50" s="1"/>
  <c r="W24" i="50"/>
  <c r="W26" i="50" s="1"/>
  <c r="W31" i="50" s="1"/>
  <c r="W34" i="50" s="1"/>
  <c r="W40" i="50" s="1"/>
  <c r="W44" i="50" s="1"/>
  <c r="W46" i="50" s="1"/>
  <c r="W49" i="50"/>
  <c r="W51" i="50" s="1"/>
  <c r="W56" i="50" s="1"/>
  <c r="V16" i="50"/>
  <c r="V18" i="50"/>
  <c r="V21" i="50" s="1"/>
  <c r="V24" i="50" s="1"/>
  <c r="V26" i="50" s="1"/>
  <c r="V31" i="50" s="1"/>
  <c r="V34" i="50" s="1"/>
  <c r="V40" i="50" s="1"/>
  <c r="V44" i="50" s="1"/>
  <c r="V46" i="50" s="1"/>
  <c r="V49" i="50" s="1"/>
  <c r="V51" i="50" s="1"/>
  <c r="V56" i="50" s="1"/>
  <c r="U16" i="50"/>
  <c r="U18" i="50" s="1"/>
  <c r="U21" i="50" s="1"/>
  <c r="U24" i="50" s="1"/>
  <c r="U26" i="50"/>
  <c r="U31" i="50" s="1"/>
  <c r="U34" i="50" s="1"/>
  <c r="U40" i="50" s="1"/>
  <c r="U44" i="50" s="1"/>
  <c r="U46" i="50" s="1"/>
  <c r="U49" i="50" s="1"/>
  <c r="U51" i="50" s="1"/>
  <c r="U56" i="50" s="1"/>
  <c r="T16" i="50"/>
  <c r="T18" i="50" s="1"/>
  <c r="T21" i="50" s="1"/>
  <c r="T24" i="50" s="1"/>
  <c r="T26" i="50" s="1"/>
  <c r="T31" i="50" s="1"/>
  <c r="T34" i="50" s="1"/>
  <c r="T40" i="50" s="1"/>
  <c r="T44" i="50" s="1"/>
  <c r="T46" i="50" s="1"/>
  <c r="T49" i="50" s="1"/>
  <c r="T51" i="50" s="1"/>
  <c r="T56" i="50" s="1"/>
  <c r="S16" i="50"/>
  <c r="S18" i="50" s="1"/>
  <c r="S21" i="50" s="1"/>
  <c r="S24" i="50"/>
  <c r="S26" i="50" s="1"/>
  <c r="S31" i="50" s="1"/>
  <c r="S34" i="50" s="1"/>
  <c r="S40" i="50" s="1"/>
  <c r="S44" i="50" s="1"/>
  <c r="S46" i="50" s="1"/>
  <c r="S49" i="50" s="1"/>
  <c r="S51" i="50" s="1"/>
  <c r="S56" i="50" s="1"/>
  <c r="R12" i="50"/>
  <c r="R14" i="50"/>
  <c r="R16" i="50" s="1"/>
  <c r="R18" i="50" s="1"/>
  <c r="R21" i="50" s="1"/>
  <c r="R24" i="50" s="1"/>
  <c r="R26" i="50"/>
  <c r="R31" i="50" s="1"/>
  <c r="R34" i="50" s="1"/>
  <c r="R40" i="50" s="1"/>
  <c r="R44" i="50" s="1"/>
  <c r="R46" i="50" s="1"/>
  <c r="R49" i="50" s="1"/>
  <c r="R51" i="50"/>
  <c r="R56" i="50" s="1"/>
  <c r="Q14" i="50"/>
  <c r="Q16" i="50" s="1"/>
  <c r="Q18" i="50"/>
  <c r="Q21" i="50" s="1"/>
  <c r="Q24" i="50" s="1"/>
  <c r="Q26" i="50" s="1"/>
  <c r="Q31" i="50" s="1"/>
  <c r="Q34" i="50" s="1"/>
  <c r="Q40" i="50"/>
  <c r="Q44" i="50" s="1"/>
  <c r="Q46" i="50" s="1"/>
  <c r="Q49" i="50" s="1"/>
  <c r="Q51" i="50" s="1"/>
  <c r="Q56" i="50" s="1"/>
  <c r="P14" i="50"/>
  <c r="P16" i="50" s="1"/>
  <c r="P18" i="50"/>
  <c r="P21" i="50" s="1"/>
  <c r="P24" i="50" s="1"/>
  <c r="P26" i="50" s="1"/>
  <c r="P31" i="50" s="1"/>
  <c r="P34" i="50" s="1"/>
  <c r="P40" i="50" s="1"/>
  <c r="P44" i="50" s="1"/>
  <c r="P46" i="50" s="1"/>
  <c r="P49" i="50" s="1"/>
  <c r="P51" i="50" s="1"/>
  <c r="P56" i="50" s="1"/>
  <c r="O14" i="50"/>
  <c r="O16" i="50" s="1"/>
  <c r="O18" i="50" s="1"/>
  <c r="O21" i="50" s="1"/>
  <c r="O24" i="50" s="1"/>
  <c r="O26" i="50" s="1"/>
  <c r="O31" i="50" s="1"/>
  <c r="O34" i="50" s="1"/>
  <c r="O40" i="50" s="1"/>
  <c r="O44" i="50" s="1"/>
  <c r="O46" i="50" s="1"/>
  <c r="O49" i="50" s="1"/>
  <c r="O51" i="50" s="1"/>
  <c r="O56" i="50" s="1"/>
  <c r="N14" i="50"/>
  <c r="N16" i="50" s="1"/>
  <c r="N18" i="50" s="1"/>
  <c r="N21" i="50" s="1"/>
  <c r="N24" i="50"/>
  <c r="N26" i="50" s="1"/>
  <c r="N31" i="50" s="1"/>
  <c r="N34" i="50" s="1"/>
  <c r="N40" i="50"/>
  <c r="N44" i="50" s="1"/>
  <c r="N46" i="50" s="1"/>
  <c r="N49" i="50" s="1"/>
  <c r="N51" i="50" s="1"/>
  <c r="N56" i="50" s="1"/>
  <c r="M12" i="50"/>
  <c r="M14" i="50" s="1"/>
  <c r="M16" i="50" s="1"/>
  <c r="M18" i="50" s="1"/>
  <c r="M21" i="50"/>
  <c r="M24" i="50" s="1"/>
  <c r="M26" i="50" s="1"/>
  <c r="M31" i="50" s="1"/>
  <c r="M34" i="50"/>
  <c r="M40" i="50" s="1"/>
  <c r="M44" i="50" s="1"/>
  <c r="M46" i="50" s="1"/>
  <c r="M49" i="50" s="1"/>
  <c r="M51" i="50" s="1"/>
  <c r="M56" i="50" s="1"/>
  <c r="L12" i="50"/>
  <c r="L14" i="50" s="1"/>
  <c r="L16" i="50" s="1"/>
  <c r="L18" i="50" s="1"/>
  <c r="L21" i="50"/>
  <c r="L24" i="50" s="1"/>
  <c r="L26" i="50" s="1"/>
  <c r="L31" i="50"/>
  <c r="L34" i="50" s="1"/>
  <c r="L40" i="50" s="1"/>
  <c r="L44" i="50" s="1"/>
  <c r="L46" i="50" s="1"/>
  <c r="L49" i="50" s="1"/>
  <c r="L51" i="50" s="1"/>
  <c r="L56" i="50" s="1"/>
  <c r="K12" i="50"/>
  <c r="K14" i="50" s="1"/>
  <c r="K16" i="50"/>
  <c r="K18" i="50" s="1"/>
  <c r="K21" i="50" s="1"/>
  <c r="K24" i="50" s="1"/>
  <c r="K26" i="50"/>
  <c r="K31" i="50" s="1"/>
  <c r="K34" i="50" s="1"/>
  <c r="K40" i="50" s="1"/>
  <c r="K44" i="50" s="1"/>
  <c r="K46" i="50" s="1"/>
  <c r="K49" i="50" s="1"/>
  <c r="K51" i="50" s="1"/>
  <c r="K56" i="50" s="1"/>
  <c r="J12" i="50"/>
  <c r="J14" i="50"/>
  <c r="J16" i="50" s="1"/>
  <c r="J18" i="50" s="1"/>
  <c r="J21" i="50" s="1"/>
  <c r="J24" i="50"/>
  <c r="J26" i="50" s="1"/>
  <c r="J31" i="50" s="1"/>
  <c r="J34" i="50" s="1"/>
  <c r="J40" i="50" s="1"/>
  <c r="J44" i="50" s="1"/>
  <c r="J46" i="50" s="1"/>
  <c r="J49" i="50" s="1"/>
  <c r="J51" i="50" s="1"/>
  <c r="J56" i="50" s="1"/>
  <c r="I12" i="50"/>
  <c r="I14" i="50" s="1"/>
  <c r="I16" i="50" s="1"/>
  <c r="I18" i="50"/>
  <c r="I21" i="50" s="1"/>
  <c r="I24" i="50" s="1"/>
  <c r="I26" i="50" s="1"/>
  <c r="I31" i="50" s="1"/>
  <c r="I34" i="50" s="1"/>
  <c r="I40" i="50" s="1"/>
  <c r="I44" i="50" s="1"/>
  <c r="I46" i="50" s="1"/>
  <c r="I49" i="50" s="1"/>
  <c r="I51" i="50" s="1"/>
  <c r="I56" i="50" s="1"/>
  <c r="H12" i="50"/>
  <c r="H14" i="50"/>
  <c r="H16" i="50" s="1"/>
  <c r="H18" i="50" s="1"/>
  <c r="H21" i="50" s="1"/>
  <c r="H24" i="50" s="1"/>
  <c r="H26" i="50" s="1"/>
  <c r="H31" i="50" s="1"/>
  <c r="H34" i="50" s="1"/>
  <c r="H40" i="50" s="1"/>
  <c r="H44" i="50" s="1"/>
  <c r="H46" i="50" s="1"/>
  <c r="H49" i="50" s="1"/>
  <c r="H51" i="50" s="1"/>
  <c r="H56" i="50" s="1"/>
  <c r="G12" i="50"/>
  <c r="G14" i="50" s="1"/>
  <c r="G16" i="50" s="1"/>
  <c r="G18" i="50" s="1"/>
  <c r="G21" i="50" s="1"/>
  <c r="G24" i="50" s="1"/>
  <c r="G26" i="50" s="1"/>
  <c r="G31" i="50" s="1"/>
  <c r="G34" i="50" s="1"/>
  <c r="G40" i="50" s="1"/>
  <c r="G44" i="50" s="1"/>
  <c r="G46" i="50" s="1"/>
  <c r="G49" i="50" s="1"/>
  <c r="G51" i="50" s="1"/>
  <c r="G56" i="50" s="1"/>
  <c r="F12" i="50"/>
  <c r="F14" i="50" s="1"/>
  <c r="F16" i="50" s="1"/>
  <c r="F18" i="50" s="1"/>
  <c r="F21" i="50" s="1"/>
  <c r="F24" i="50" s="1"/>
  <c r="F26" i="50" s="1"/>
  <c r="F31" i="50"/>
  <c r="F34" i="50" s="1"/>
  <c r="F40" i="50" s="1"/>
  <c r="F44" i="50" s="1"/>
  <c r="F46" i="50" s="1"/>
  <c r="F49" i="50" s="1"/>
  <c r="F51" i="50" s="1"/>
  <c r="F56" i="50" s="1"/>
  <c r="E12" i="50"/>
  <c r="E14" i="50" s="1"/>
  <c r="E16" i="50" s="1"/>
  <c r="E18" i="50"/>
  <c r="E21" i="50" s="1"/>
  <c r="E24" i="50" s="1"/>
  <c r="E26" i="50" s="1"/>
  <c r="E31" i="50" s="1"/>
  <c r="E34" i="50" s="1"/>
  <c r="E40" i="50" s="1"/>
  <c r="E44" i="50" s="1"/>
  <c r="E46" i="50" s="1"/>
  <c r="E49" i="50" s="1"/>
  <c r="E51" i="50" s="1"/>
  <c r="E56" i="50" s="1"/>
  <c r="D12" i="50"/>
  <c r="D14" i="50"/>
  <c r="D16" i="50" s="1"/>
  <c r="D18" i="50" s="1"/>
  <c r="D21" i="50" s="1"/>
  <c r="D24" i="50" s="1"/>
  <c r="D26" i="50" s="1"/>
  <c r="D31" i="50" s="1"/>
  <c r="D34" i="50" s="1"/>
  <c r="D40" i="50" s="1"/>
  <c r="D44" i="50" s="1"/>
  <c r="D46" i="50" s="1"/>
  <c r="D49" i="50" s="1"/>
  <c r="D51" i="50" s="1"/>
  <c r="D56" i="50" s="1"/>
  <c r="D9" i="53"/>
  <c r="D13" i="53"/>
  <c r="D15" i="53" s="1"/>
  <c r="D17" i="53" s="1"/>
  <c r="D19" i="53" s="1"/>
  <c r="D21" i="53" s="1"/>
  <c r="F9" i="53"/>
  <c r="F13" i="53" s="1"/>
  <c r="F15" i="53" s="1"/>
  <c r="F17" i="53" s="1"/>
  <c r="F19" i="53" s="1"/>
  <c r="F21" i="53" s="1"/>
  <c r="E9" i="53"/>
  <c r="E13" i="53" s="1"/>
  <c r="E15" i="53" s="1"/>
  <c r="E17" i="53" s="1"/>
  <c r="E19" i="53" s="1"/>
  <c r="E21" i="53" s="1"/>
  <c r="C9" i="53"/>
  <c r="C13" i="53" s="1"/>
  <c r="C15" i="53" s="1"/>
  <c r="C17" i="53" s="1"/>
  <c r="C19" i="53"/>
  <c r="C21" i="53" s="1"/>
  <c r="G9" i="55"/>
  <c r="G11" i="55" s="1"/>
  <c r="G13" i="55"/>
  <c r="G15" i="55" s="1"/>
  <c r="G17" i="55" s="1"/>
  <c r="G20" i="55"/>
  <c r="G22" i="55" s="1"/>
  <c r="G24" i="55" s="1"/>
  <c r="F9" i="55"/>
  <c r="F11" i="55" s="1"/>
  <c r="F13" i="55" s="1"/>
  <c r="F15" i="55" s="1"/>
  <c r="F17" i="55" s="1"/>
  <c r="F20" i="55" s="1"/>
  <c r="F22" i="55" s="1"/>
  <c r="F24" i="55" s="1"/>
  <c r="E9" i="55"/>
  <c r="E11" i="55" s="1"/>
  <c r="E13" i="55" s="1"/>
  <c r="E15" i="55" s="1"/>
  <c r="E17" i="55"/>
  <c r="E20" i="55" s="1"/>
  <c r="E22" i="55" s="1"/>
  <c r="E24" i="55" s="1"/>
  <c r="D9" i="55"/>
  <c r="D11" i="55" s="1"/>
  <c r="D13" i="55" s="1"/>
  <c r="D15" i="55" s="1"/>
  <c r="D17" i="55" s="1"/>
  <c r="D20" i="55" s="1"/>
  <c r="D22" i="55" s="1"/>
  <c r="D24" i="55" s="1"/>
  <c r="C9" i="55"/>
  <c r="C11" i="55" s="1"/>
  <c r="C13" i="55"/>
  <c r="C15" i="55" s="1"/>
  <c r="C17" i="55" s="1"/>
  <c r="C20" i="55" s="1"/>
  <c r="C22" i="55" s="1"/>
  <c r="C24" i="55" s="1"/>
  <c r="J8" i="84"/>
  <c r="J10" i="84"/>
  <c r="J13" i="84" s="1"/>
  <c r="I8" i="84"/>
  <c r="I10" i="84"/>
  <c r="I13" i="84"/>
  <c r="H8" i="84"/>
  <c r="H10" i="84" s="1"/>
  <c r="H13" i="84" s="1"/>
  <c r="G8" i="84"/>
  <c r="G10" i="84" s="1"/>
  <c r="G13" i="84" s="1"/>
  <c r="F8" i="84"/>
  <c r="F10" i="84" s="1"/>
  <c r="F13" i="84" s="1"/>
  <c r="E8" i="84"/>
  <c r="E10" i="84"/>
  <c r="E13" i="84" s="1"/>
  <c r="D8" i="84"/>
  <c r="D10" i="84" s="1"/>
  <c r="D13" i="84" s="1"/>
  <c r="C8" i="84"/>
  <c r="C10" i="84" s="1"/>
  <c r="C13" i="84" s="1"/>
  <c r="O22" i="6"/>
  <c r="O25" i="6"/>
  <c r="O29" i="6" s="1"/>
  <c r="O31" i="6" s="1"/>
  <c r="O33" i="6" s="1"/>
  <c r="O35" i="6" s="1"/>
  <c r="O37" i="6" s="1"/>
  <c r="O41" i="6" s="1"/>
  <c r="P22" i="6"/>
  <c r="P25" i="6" s="1"/>
  <c r="P29" i="6" s="1"/>
  <c r="P31" i="6" s="1"/>
  <c r="P33" i="6"/>
  <c r="P35" i="6" s="1"/>
  <c r="P37" i="6" s="1"/>
  <c r="P41" i="6" s="1"/>
  <c r="N22" i="6"/>
  <c r="N25" i="6" s="1"/>
  <c r="N29" i="6" s="1"/>
  <c r="N31" i="6" s="1"/>
  <c r="N33" i="6" s="1"/>
  <c r="N35" i="6" s="1"/>
  <c r="N37" i="6" s="1"/>
  <c r="N41" i="6" s="1"/>
  <c r="M22" i="6"/>
  <c r="M25" i="6" s="1"/>
  <c r="M29" i="6"/>
  <c r="M31" i="6" s="1"/>
  <c r="M33" i="6" s="1"/>
  <c r="M35" i="6"/>
  <c r="M37" i="6" s="1"/>
  <c r="M41" i="6" s="1"/>
  <c r="L9" i="6"/>
  <c r="L12" i="6"/>
  <c r="L16" i="6" s="1"/>
  <c r="L18" i="6" s="1"/>
  <c r="L22" i="6" s="1"/>
  <c r="L25" i="6"/>
  <c r="L29" i="6" s="1"/>
  <c r="L31" i="6" s="1"/>
  <c r="L33" i="6"/>
  <c r="L35" i="6" s="1"/>
  <c r="L37" i="6" s="1"/>
  <c r="L41" i="6" s="1"/>
  <c r="K9" i="6"/>
  <c r="K12" i="6" s="1"/>
  <c r="K16" i="6" s="1"/>
  <c r="K18" i="6" s="1"/>
  <c r="K22" i="6"/>
  <c r="K25" i="6" s="1"/>
  <c r="K29" i="6"/>
  <c r="K31" i="6" s="1"/>
  <c r="K33" i="6" s="1"/>
  <c r="K35" i="6" s="1"/>
  <c r="K37" i="6"/>
  <c r="K41" i="6" s="1"/>
  <c r="J9" i="6"/>
  <c r="J12" i="6" s="1"/>
  <c r="J16" i="6"/>
  <c r="J18" i="6" s="1"/>
  <c r="J22" i="6" s="1"/>
  <c r="J25" i="6"/>
  <c r="J29" i="6" s="1"/>
  <c r="J31" i="6" s="1"/>
  <c r="J33" i="6" s="1"/>
  <c r="J35" i="6"/>
  <c r="J37" i="6" s="1"/>
  <c r="J41" i="6" s="1"/>
  <c r="I9" i="6"/>
  <c r="I12" i="6"/>
  <c r="I16" i="6"/>
  <c r="I18" i="6" s="1"/>
  <c r="I22" i="6" s="1"/>
  <c r="I25" i="6" s="1"/>
  <c r="I29" i="6"/>
  <c r="I31" i="6" s="1"/>
  <c r="I33" i="6" s="1"/>
  <c r="I35" i="6" s="1"/>
  <c r="I37" i="6" s="1"/>
  <c r="I41" i="6" s="1"/>
  <c r="H9" i="6"/>
  <c r="H12" i="6"/>
  <c r="H16" i="6" s="1"/>
  <c r="H18" i="6" s="1"/>
  <c r="H22" i="6" s="1"/>
  <c r="H25" i="6"/>
  <c r="H29" i="6" s="1"/>
  <c r="H31" i="6" s="1"/>
  <c r="H33" i="6" s="1"/>
  <c r="H35" i="6" s="1"/>
  <c r="H37" i="6" s="1"/>
  <c r="H41" i="6" s="1"/>
  <c r="G9" i="6"/>
  <c r="G12" i="6" s="1"/>
  <c r="G16" i="6" s="1"/>
  <c r="G18" i="6" s="1"/>
  <c r="G22" i="6" s="1"/>
  <c r="G25" i="6" s="1"/>
  <c r="G29" i="6" s="1"/>
  <c r="G31" i="6" s="1"/>
  <c r="G33" i="6" s="1"/>
  <c r="G35" i="6" s="1"/>
  <c r="G37" i="6" s="1"/>
  <c r="G41" i="6" s="1"/>
  <c r="F9" i="6"/>
  <c r="F12" i="6" s="1"/>
  <c r="F16" i="6"/>
  <c r="F18" i="6" s="1"/>
  <c r="F22" i="6" s="1"/>
  <c r="F25" i="6" s="1"/>
  <c r="F29" i="6" s="1"/>
  <c r="F31" i="6" s="1"/>
  <c r="F33" i="6" s="1"/>
  <c r="F35" i="6" s="1"/>
  <c r="F37" i="6" s="1"/>
  <c r="F41" i="6" s="1"/>
  <c r="E9" i="6"/>
  <c r="E12" i="6"/>
  <c r="E16" i="6"/>
  <c r="E18" i="6" s="1"/>
  <c r="E22" i="6" s="1"/>
  <c r="E25" i="6" s="1"/>
  <c r="E29" i="6" s="1"/>
  <c r="E31" i="6" s="1"/>
  <c r="E33" i="6" s="1"/>
  <c r="E35" i="6" s="1"/>
  <c r="E37" i="6" s="1"/>
  <c r="E41" i="6" s="1"/>
  <c r="D9" i="6"/>
  <c r="D12" i="6"/>
  <c r="D16" i="6" s="1"/>
  <c r="D18" i="6" s="1"/>
  <c r="D22" i="6" s="1"/>
  <c r="D25" i="6" s="1"/>
  <c r="D29" i="6" s="1"/>
  <c r="D31" i="6" s="1"/>
  <c r="D33" i="6" s="1"/>
  <c r="D35" i="6" s="1"/>
  <c r="D37" i="6" s="1"/>
  <c r="D41" i="6" s="1"/>
  <c r="C9" i="6"/>
  <c r="C12" i="6" s="1"/>
  <c r="C16" i="6" s="1"/>
  <c r="C18" i="6" s="1"/>
  <c r="C22" i="6"/>
  <c r="C25" i="6" s="1"/>
  <c r="C29" i="6" s="1"/>
  <c r="C31" i="6" s="1"/>
  <c r="C33" i="6" s="1"/>
  <c r="C35" i="6" s="1"/>
  <c r="C37" i="6" s="1"/>
  <c r="C41" i="6" s="1"/>
  <c r="D12" i="75"/>
  <c r="D14" i="75" s="1"/>
  <c r="D17" i="75"/>
  <c r="D19" i="75" s="1"/>
  <c r="D22" i="75" s="1"/>
  <c r="D24" i="75" s="1"/>
  <c r="D26" i="75" s="1"/>
  <c r="D31" i="75" s="1"/>
  <c r="C12" i="75"/>
  <c r="C14" i="75"/>
  <c r="C17" i="75" s="1"/>
  <c r="C19" i="75" s="1"/>
  <c r="C22" i="75" s="1"/>
  <c r="C24" i="75" s="1"/>
  <c r="C26" i="75" s="1"/>
  <c r="C31" i="75" s="1"/>
  <c r="C13" i="14"/>
  <c r="C15" i="14" s="1"/>
  <c r="C17" i="14" s="1"/>
  <c r="C19" i="14" s="1"/>
  <c r="C25" i="14"/>
  <c r="C28" i="14" s="1"/>
  <c r="C18" i="96"/>
  <c r="C22" i="96" s="1"/>
  <c r="C26" i="96" s="1"/>
  <c r="C28" i="96" s="1"/>
  <c r="C32" i="96" s="1"/>
  <c r="C38" i="96" s="1"/>
  <c r="C44" i="96" s="1"/>
  <c r="C48" i="96" s="1"/>
  <c r="C56" i="96" s="1"/>
  <c r="C58" i="96" s="1"/>
  <c r="C60" i="96"/>
  <c r="I18" i="96"/>
  <c r="I22" i="96"/>
  <c r="I26" i="96" s="1"/>
  <c r="I28" i="96" s="1"/>
  <c r="I32" i="96"/>
  <c r="I38" i="96" s="1"/>
  <c r="I44" i="96" s="1"/>
  <c r="I48" i="96" s="1"/>
  <c r="I56" i="96"/>
  <c r="I58" i="96" s="1"/>
  <c r="I60" i="96" s="1"/>
  <c r="F18" i="96"/>
  <c r="F22" i="96"/>
  <c r="F26" i="96"/>
  <c r="F28" i="96" s="1"/>
  <c r="F32" i="96" s="1"/>
  <c r="F38" i="96" s="1"/>
  <c r="F44" i="96"/>
  <c r="F48" i="96" s="1"/>
  <c r="F56" i="96" s="1"/>
  <c r="F58" i="96" s="1"/>
  <c r="F60" i="96" s="1"/>
  <c r="E18" i="96"/>
  <c r="E22" i="96"/>
  <c r="E26" i="96" s="1"/>
  <c r="E28" i="96" s="1"/>
  <c r="E32" i="96" s="1"/>
  <c r="E38" i="96"/>
  <c r="E44" i="96" s="1"/>
  <c r="E48" i="96" s="1"/>
  <c r="E56" i="96" s="1"/>
  <c r="E58" i="96" s="1"/>
  <c r="E60" i="96" s="1"/>
  <c r="D18" i="96"/>
  <c r="D22" i="96" s="1"/>
  <c r="D26" i="96" s="1"/>
  <c r="D28" i="96" s="1"/>
  <c r="D32" i="96"/>
  <c r="D38" i="96" s="1"/>
  <c r="D44" i="96" s="1"/>
  <c r="D48" i="96"/>
  <c r="D56" i="96" s="1"/>
  <c r="D58" i="96" s="1"/>
  <c r="D60" i="96" s="1"/>
  <c r="J18" i="96"/>
  <c r="J22" i="96" s="1"/>
  <c r="J26" i="96" s="1"/>
  <c r="J28" i="96" s="1"/>
  <c r="J32" i="96" s="1"/>
  <c r="J38" i="96" s="1"/>
  <c r="J44" i="96" s="1"/>
  <c r="J48" i="96" s="1"/>
  <c r="J56" i="96" s="1"/>
  <c r="J58" i="96" s="1"/>
  <c r="J60" i="96" s="1"/>
  <c r="H28" i="67"/>
  <c r="H30" i="67" s="1"/>
  <c r="H32" i="67" s="1"/>
  <c r="H36" i="67" s="1"/>
  <c r="H38" i="67"/>
  <c r="H46" i="67" s="1"/>
  <c r="H53" i="67" s="1"/>
  <c r="H55" i="67" s="1"/>
  <c r="H57" i="67" s="1"/>
  <c r="H59" i="67" s="1"/>
  <c r="H61" i="67" s="1"/>
  <c r="H63" i="67" s="1"/>
  <c r="H65" i="67" s="1"/>
  <c r="H67" i="67" s="1"/>
  <c r="H69" i="67" s="1"/>
  <c r="H71" i="67" s="1"/>
  <c r="H73" i="67" s="1"/>
  <c r="H75" i="67"/>
  <c r="H77" i="67" s="1"/>
  <c r="H79" i="67" s="1"/>
  <c r="H81" i="67" s="1"/>
  <c r="H83" i="67" s="1"/>
  <c r="H85" i="67" s="1"/>
  <c r="H87" i="67" s="1"/>
  <c r="H89" i="67" s="1"/>
  <c r="H91" i="67" s="1"/>
  <c r="H93" i="67" s="1"/>
  <c r="H95" i="67" s="1"/>
  <c r="H97" i="67" s="1"/>
  <c r="H99" i="67" s="1"/>
  <c r="H101" i="67" s="1"/>
  <c r="H103" i="67" s="1"/>
  <c r="H105" i="67" s="1"/>
  <c r="H107" i="67" s="1"/>
  <c r="H109" i="67" s="1"/>
  <c r="H111" i="67" s="1"/>
  <c r="H115" i="67" s="1"/>
  <c r="H117" i="67" s="1"/>
  <c r="H119" i="67" s="1"/>
  <c r="H121" i="67" s="1"/>
  <c r="H123" i="67" s="1"/>
  <c r="H125" i="67" s="1"/>
  <c r="H128" i="67" s="1"/>
  <c r="H130" i="67" s="1"/>
  <c r="H132" i="67" s="1"/>
  <c r="H134" i="67" s="1"/>
  <c r="G23" i="67"/>
  <c r="G25" i="67" s="1"/>
  <c r="G28" i="67" s="1"/>
  <c r="G30" i="67" s="1"/>
  <c r="G32" i="67" s="1"/>
  <c r="G36" i="67" s="1"/>
  <c r="G38" i="67" s="1"/>
  <c r="G46" i="67" s="1"/>
  <c r="G53" i="67" s="1"/>
  <c r="G55" i="67" s="1"/>
  <c r="G57" i="67" s="1"/>
  <c r="G59" i="67" s="1"/>
  <c r="G61" i="67" s="1"/>
  <c r="G63" i="67" s="1"/>
  <c r="G65" i="67"/>
  <c r="G67" i="67" s="1"/>
  <c r="G69" i="67" s="1"/>
  <c r="G71" i="67" s="1"/>
  <c r="G73" i="67" s="1"/>
  <c r="G75" i="67" s="1"/>
  <c r="G77" i="67" s="1"/>
  <c r="G79" i="67" s="1"/>
  <c r="G81" i="67" s="1"/>
  <c r="G83" i="67" s="1"/>
  <c r="G85" i="67" s="1"/>
  <c r="G87" i="67" s="1"/>
  <c r="G89" i="67" s="1"/>
  <c r="G91" i="67" s="1"/>
  <c r="G93" i="67"/>
  <c r="G95" i="67" s="1"/>
  <c r="G97" i="67" s="1"/>
  <c r="G99" i="67" s="1"/>
  <c r="G101" i="67" s="1"/>
  <c r="G103" i="67" s="1"/>
  <c r="G105" i="67" s="1"/>
  <c r="G107" i="67" s="1"/>
  <c r="G109" i="67" s="1"/>
  <c r="G111" i="67" s="1"/>
  <c r="G115" i="67" s="1"/>
  <c r="G117" i="67" s="1"/>
  <c r="G119" i="67" s="1"/>
  <c r="G121" i="67" s="1"/>
  <c r="G123" i="67" s="1"/>
  <c r="G125" i="67" s="1"/>
  <c r="G128" i="67" s="1"/>
  <c r="G130" i="67" s="1"/>
  <c r="G132" i="67" s="1"/>
  <c r="G134" i="67" s="1"/>
  <c r="F14" i="67"/>
  <c r="F19" i="67" s="1"/>
  <c r="F21" i="67" s="1"/>
  <c r="F23" i="67" s="1"/>
  <c r="F25" i="67" s="1"/>
  <c r="F28" i="67" s="1"/>
  <c r="F30" i="67" s="1"/>
  <c r="F32" i="67" s="1"/>
  <c r="F36" i="67" s="1"/>
  <c r="F38" i="67" s="1"/>
  <c r="F46" i="67" s="1"/>
  <c r="F53" i="67" s="1"/>
  <c r="F55" i="67" s="1"/>
  <c r="F57" i="67" s="1"/>
  <c r="F59" i="67" s="1"/>
  <c r="F61" i="67" s="1"/>
  <c r="F63" i="67" s="1"/>
  <c r="F65" i="67" s="1"/>
  <c r="F67" i="67" s="1"/>
  <c r="F69" i="67" s="1"/>
  <c r="F71" i="67" s="1"/>
  <c r="F73" i="67" s="1"/>
  <c r="F75" i="67" s="1"/>
  <c r="F77" i="67" s="1"/>
  <c r="F79" i="67" s="1"/>
  <c r="F81" i="67" s="1"/>
  <c r="F83" i="67" s="1"/>
  <c r="F85" i="67" s="1"/>
  <c r="F87" i="67" s="1"/>
  <c r="F89" i="67" s="1"/>
  <c r="F91" i="67" s="1"/>
  <c r="F93" i="67" s="1"/>
  <c r="F95" i="67" s="1"/>
  <c r="F97" i="67" s="1"/>
  <c r="F99" i="67" s="1"/>
  <c r="F101" i="67" s="1"/>
  <c r="F103" i="67" s="1"/>
  <c r="F105" i="67" s="1"/>
  <c r="F107" i="67" s="1"/>
  <c r="F109" i="67" s="1"/>
  <c r="F111" i="67" s="1"/>
  <c r="F115" i="67" s="1"/>
  <c r="F117" i="67" s="1"/>
  <c r="F119" i="67" s="1"/>
  <c r="F121" i="67" s="1"/>
  <c r="F123" i="67" s="1"/>
  <c r="F125" i="67" s="1"/>
  <c r="F128" i="67" s="1"/>
  <c r="F130" i="67" s="1"/>
  <c r="F132" i="67" s="1"/>
  <c r="F134" i="67" s="1"/>
  <c r="E14" i="67"/>
  <c r="E19" i="67" s="1"/>
  <c r="E21" i="67" s="1"/>
  <c r="E23" i="67"/>
  <c r="E25" i="67" s="1"/>
  <c r="E28" i="67" s="1"/>
  <c r="E30" i="67" s="1"/>
  <c r="E32" i="67" s="1"/>
  <c r="E36" i="67" s="1"/>
  <c r="E38" i="67" s="1"/>
  <c r="E46" i="67" s="1"/>
  <c r="E53" i="67" s="1"/>
  <c r="E55" i="67" s="1"/>
  <c r="E57" i="67" s="1"/>
  <c r="E59" i="67" s="1"/>
  <c r="E61" i="67" s="1"/>
  <c r="E63" i="67" s="1"/>
  <c r="E65" i="67" s="1"/>
  <c r="E67" i="67" s="1"/>
  <c r="E69" i="67" s="1"/>
  <c r="E71" i="67" s="1"/>
  <c r="E73" i="67" s="1"/>
  <c r="E75" i="67" s="1"/>
  <c r="E77" i="67" s="1"/>
  <c r="E79" i="67" s="1"/>
  <c r="E81" i="67" s="1"/>
  <c r="E83" i="67" s="1"/>
  <c r="E85" i="67" s="1"/>
  <c r="E87" i="67" s="1"/>
  <c r="E89" i="67" s="1"/>
  <c r="E91" i="67" s="1"/>
  <c r="E93" i="67" s="1"/>
  <c r="E95" i="67" s="1"/>
  <c r="E97" i="67" s="1"/>
  <c r="E99" i="67" s="1"/>
  <c r="E101" i="67" s="1"/>
  <c r="E103" i="67" s="1"/>
  <c r="E105" i="67" s="1"/>
  <c r="E107" i="67" s="1"/>
  <c r="E109" i="67" s="1"/>
  <c r="E111" i="67" s="1"/>
  <c r="E115" i="67" s="1"/>
  <c r="E117" i="67" s="1"/>
  <c r="E119" i="67" s="1"/>
  <c r="E121" i="67" s="1"/>
  <c r="E123" i="67" s="1"/>
  <c r="E125" i="67" s="1"/>
  <c r="E128" i="67" s="1"/>
  <c r="E130" i="67" s="1"/>
  <c r="E132" i="67" s="1"/>
  <c r="E134" i="67" s="1"/>
  <c r="D14" i="67"/>
  <c r="D19" i="67" s="1"/>
  <c r="D21" i="67" s="1"/>
  <c r="D23" i="67" s="1"/>
  <c r="D25" i="67" s="1"/>
  <c r="D28" i="67" s="1"/>
  <c r="D30" i="67" s="1"/>
  <c r="D32" i="67" s="1"/>
  <c r="D36" i="67"/>
  <c r="D38" i="67" s="1"/>
  <c r="D46" i="67" s="1"/>
  <c r="D53" i="67" s="1"/>
  <c r="D55" i="67" s="1"/>
  <c r="D57" i="67" s="1"/>
  <c r="D59" i="67" s="1"/>
  <c r="D61" i="67" s="1"/>
  <c r="D63" i="67" s="1"/>
  <c r="D65" i="67" s="1"/>
  <c r="D67" i="67" s="1"/>
  <c r="D69" i="67" s="1"/>
  <c r="D71" i="67" s="1"/>
  <c r="D73" i="67" s="1"/>
  <c r="D75" i="67" s="1"/>
  <c r="D77" i="67" s="1"/>
  <c r="D79" i="67" s="1"/>
  <c r="D81" i="67" s="1"/>
  <c r="D83" i="67" s="1"/>
  <c r="D85" i="67" s="1"/>
  <c r="D87" i="67" s="1"/>
  <c r="D89" i="67" s="1"/>
  <c r="D91" i="67" s="1"/>
  <c r="D93" i="67" s="1"/>
  <c r="D95" i="67" s="1"/>
  <c r="D97" i="67" s="1"/>
  <c r="D99" i="67" s="1"/>
  <c r="D101" i="67" s="1"/>
  <c r="D103" i="67" s="1"/>
  <c r="D105" i="67" s="1"/>
  <c r="D107" i="67" s="1"/>
  <c r="D109" i="67" s="1"/>
  <c r="D111" i="67" s="1"/>
  <c r="D115" i="67" s="1"/>
  <c r="D117" i="67" s="1"/>
  <c r="D119" i="67" s="1"/>
  <c r="D121" i="67" s="1"/>
  <c r="D123" i="67" s="1"/>
  <c r="D125" i="67" s="1"/>
  <c r="D128" i="67" s="1"/>
  <c r="D130" i="67" s="1"/>
  <c r="D132" i="67" s="1"/>
  <c r="D134" i="67" s="1"/>
  <c r="C14" i="67"/>
  <c r="C19" i="67"/>
  <c r="C21" i="67"/>
  <c r="C23" i="67"/>
  <c r="C25" i="67" s="1"/>
  <c r="C28" i="67" s="1"/>
  <c r="C30" i="67" s="1"/>
  <c r="C32" i="67" s="1"/>
  <c r="C36" i="67" s="1"/>
  <c r="C38" i="67" s="1"/>
  <c r="C46" i="67" s="1"/>
  <c r="C53" i="67" s="1"/>
  <c r="C55" i="67" s="1"/>
  <c r="C57" i="67" s="1"/>
  <c r="C59" i="67" s="1"/>
  <c r="C61" i="67" s="1"/>
  <c r="C63" i="67" s="1"/>
  <c r="C65" i="67" s="1"/>
  <c r="C67" i="67" s="1"/>
  <c r="C69" i="67" s="1"/>
  <c r="C71" i="67" s="1"/>
  <c r="C73" i="67" s="1"/>
  <c r="C75" i="67" s="1"/>
  <c r="C77" i="67" s="1"/>
  <c r="C79" i="67" s="1"/>
  <c r="C81" i="67" s="1"/>
  <c r="C83" i="67" s="1"/>
  <c r="C85" i="67" s="1"/>
  <c r="C87" i="67" s="1"/>
  <c r="C89" i="67" s="1"/>
  <c r="C91" i="67" s="1"/>
  <c r="C93" i="67" s="1"/>
  <c r="C95" i="67" s="1"/>
  <c r="C97" i="67" s="1"/>
  <c r="C99" i="67" s="1"/>
  <c r="C101" i="67" s="1"/>
  <c r="C103" i="67" s="1"/>
  <c r="C105" i="67" s="1"/>
  <c r="C107" i="67" s="1"/>
  <c r="C109" i="67" s="1"/>
  <c r="C111" i="67" s="1"/>
  <c r="C115" i="67" s="1"/>
  <c r="C117" i="67" s="1"/>
  <c r="C119" i="67" s="1"/>
  <c r="C121" i="67" s="1"/>
  <c r="C123" i="67" s="1"/>
  <c r="C125" i="67" s="1"/>
  <c r="C128" i="67" s="1"/>
  <c r="C130" i="67" s="1"/>
  <c r="C132" i="67" s="1"/>
  <c r="C134" i="67" s="1"/>
  <c r="C22" i="33"/>
  <c r="C25" i="33" s="1"/>
  <c r="C32" i="33" s="1"/>
  <c r="C43" i="33"/>
  <c r="C52" i="33"/>
  <c r="C58" i="33" s="1"/>
  <c r="C63" i="33" s="1"/>
  <c r="V25" i="33"/>
  <c r="V32" i="33" s="1"/>
  <c r="V43" i="33" s="1"/>
  <c r="V52" i="33" s="1"/>
  <c r="V58" i="33" s="1"/>
  <c r="V63" i="33" s="1"/>
  <c r="U25" i="33"/>
  <c r="U32" i="33"/>
  <c r="U43" i="33" s="1"/>
  <c r="U52" i="33" s="1"/>
  <c r="U58" i="33" s="1"/>
  <c r="U63" i="33" s="1"/>
  <c r="T22" i="33"/>
  <c r="T25" i="33"/>
  <c r="T32" i="33" s="1"/>
  <c r="T43" i="33" s="1"/>
  <c r="T52" i="33" s="1"/>
  <c r="T58" i="33" s="1"/>
  <c r="T63" i="33" s="1"/>
  <c r="S22" i="33"/>
  <c r="S25" i="33" s="1"/>
  <c r="S32" i="33" s="1"/>
  <c r="S43" i="33" s="1"/>
  <c r="S52" i="33" s="1"/>
  <c r="S58" i="33" s="1"/>
  <c r="S63" i="33" s="1"/>
  <c r="R22" i="33"/>
  <c r="R25" i="33"/>
  <c r="R32" i="33" s="1"/>
  <c r="R43" i="33" s="1"/>
  <c r="R52" i="33" s="1"/>
  <c r="R58" i="33" s="1"/>
  <c r="R63" i="33" s="1"/>
  <c r="Q22" i="33"/>
  <c r="Q25" i="33" s="1"/>
  <c r="Q32" i="33" s="1"/>
  <c r="Q43" i="33"/>
  <c r="Q52" i="33" s="1"/>
  <c r="Q58" i="33" s="1"/>
  <c r="Q63" i="33" s="1"/>
  <c r="P22" i="33"/>
  <c r="P25" i="33"/>
  <c r="P32" i="33" s="1"/>
  <c r="P43" i="33" s="1"/>
  <c r="P52" i="33"/>
  <c r="P58" i="33" s="1"/>
  <c r="P63" i="33" s="1"/>
  <c r="O22" i="33"/>
  <c r="O25" i="33"/>
  <c r="O32" i="33" s="1"/>
  <c r="O43" i="33" s="1"/>
  <c r="O52" i="33" s="1"/>
  <c r="O58" i="33" s="1"/>
  <c r="O63" i="33" s="1"/>
  <c r="N22" i="33"/>
  <c r="N25" i="33"/>
  <c r="N32" i="33" s="1"/>
  <c r="N43" i="33" s="1"/>
  <c r="N52" i="33" s="1"/>
  <c r="N58" i="33" s="1"/>
  <c r="N63" i="33" s="1"/>
  <c r="M22" i="33"/>
  <c r="M25" i="33" s="1"/>
  <c r="M32" i="33" s="1"/>
  <c r="M43" i="33" s="1"/>
  <c r="M52" i="33" s="1"/>
  <c r="M58" i="33" s="1"/>
  <c r="M63" i="33" s="1"/>
  <c r="L22" i="33"/>
  <c r="L25" i="33" s="1"/>
  <c r="L32" i="33" s="1"/>
  <c r="L43" i="33" s="1"/>
  <c r="L52" i="33" s="1"/>
  <c r="L58" i="33" s="1"/>
  <c r="L63" i="33" s="1"/>
  <c r="K22" i="33"/>
  <c r="K25" i="33" s="1"/>
  <c r="K32" i="33" s="1"/>
  <c r="K43" i="33" s="1"/>
  <c r="K52" i="33" s="1"/>
  <c r="K58" i="33" s="1"/>
  <c r="K63" i="33" s="1"/>
  <c r="J22" i="33"/>
  <c r="J25" i="33" s="1"/>
  <c r="J32" i="33" s="1"/>
  <c r="J43" i="33" s="1"/>
  <c r="J52" i="33" s="1"/>
  <c r="J58" i="33" s="1"/>
  <c r="J63" i="33" s="1"/>
  <c r="I22" i="33"/>
  <c r="I25" i="33" s="1"/>
  <c r="I32" i="33" s="1"/>
  <c r="I43" i="33" s="1"/>
  <c r="I52" i="33" s="1"/>
  <c r="I58" i="33" s="1"/>
  <c r="I63" i="33" s="1"/>
  <c r="H22" i="33"/>
  <c r="H25" i="33"/>
  <c r="H32" i="33" s="1"/>
  <c r="H43" i="33" s="1"/>
  <c r="H52" i="33" s="1"/>
  <c r="H58" i="33" s="1"/>
  <c r="H63" i="33" s="1"/>
  <c r="G22" i="33"/>
  <c r="G25" i="33"/>
  <c r="G32" i="33" s="1"/>
  <c r="G43" i="33" s="1"/>
  <c r="G52" i="33" s="1"/>
  <c r="G58" i="33" s="1"/>
  <c r="G63" i="33" s="1"/>
  <c r="F22" i="33"/>
  <c r="F25" i="33"/>
  <c r="F32" i="33"/>
  <c r="F43" i="33" s="1"/>
  <c r="F52" i="33" s="1"/>
  <c r="F58" i="33" s="1"/>
  <c r="F63" i="33" s="1"/>
  <c r="E22" i="33"/>
  <c r="E25" i="33" s="1"/>
  <c r="E32" i="33" s="1"/>
  <c r="E43" i="33"/>
  <c r="E52" i="33" s="1"/>
  <c r="E58" i="33" s="1"/>
  <c r="E63" i="33" s="1"/>
  <c r="D22" i="33"/>
  <c r="D25" i="33" s="1"/>
  <c r="D32" i="33" s="1"/>
  <c r="D43" i="33" s="1"/>
  <c r="D52" i="33"/>
  <c r="D58" i="33"/>
  <c r="D63" i="33" s="1"/>
  <c r="S86" i="69"/>
  <c r="S94" i="69" s="1"/>
  <c r="S101" i="69" s="1"/>
  <c r="S111" i="69" s="1"/>
  <c r="S114" i="69" s="1"/>
  <c r="S116" i="69" s="1"/>
  <c r="S118" i="69" s="1"/>
  <c r="S122" i="69" s="1"/>
  <c r="S124" i="69" s="1"/>
  <c r="S127" i="69" s="1"/>
  <c r="S129" i="69" s="1"/>
  <c r="S131" i="69" s="1"/>
  <c r="S133" i="69" s="1"/>
  <c r="S135" i="69" s="1"/>
  <c r="S137" i="69" s="1"/>
  <c r="S139" i="69" s="1"/>
  <c r="S141" i="69" s="1"/>
  <c r="S143" i="69" s="1"/>
  <c r="S145" i="69"/>
  <c r="S150" i="69" s="1"/>
  <c r="S152" i="69" s="1"/>
  <c r="S157" i="69" s="1"/>
  <c r="R34" i="69"/>
  <c r="R42" i="69" s="1"/>
  <c r="R53" i="69"/>
  <c r="R60" i="69" s="1"/>
  <c r="R62" i="69" s="1"/>
  <c r="R64" i="69" s="1"/>
  <c r="R66" i="69" s="1"/>
  <c r="R68" i="69" s="1"/>
  <c r="R75" i="69" s="1"/>
  <c r="R86" i="69" s="1"/>
  <c r="R94" i="69" s="1"/>
  <c r="R101" i="69" s="1"/>
  <c r="R111" i="69" s="1"/>
  <c r="R114" i="69" s="1"/>
  <c r="R116" i="69" s="1"/>
  <c r="R118" i="69" s="1"/>
  <c r="R122" i="69" s="1"/>
  <c r="R124" i="69" s="1"/>
  <c r="R127" i="69" s="1"/>
  <c r="R129" i="69" s="1"/>
  <c r="R131" i="69" s="1"/>
  <c r="R133" i="69" s="1"/>
  <c r="R135" i="69" s="1"/>
  <c r="R137" i="69" s="1"/>
  <c r="R139" i="69" s="1"/>
  <c r="R141" i="69" s="1"/>
  <c r="R143" i="69" s="1"/>
  <c r="R145" i="69" s="1"/>
  <c r="R150" i="69" s="1"/>
  <c r="R152" i="69" s="1"/>
  <c r="R157" i="69" s="1"/>
  <c r="Q34" i="69"/>
  <c r="Q42" i="69" s="1"/>
  <c r="Q53" i="69" s="1"/>
  <c r="Q60" i="69"/>
  <c r="Q62" i="69" s="1"/>
  <c r="Q64" i="69" s="1"/>
  <c r="Q66" i="69" s="1"/>
  <c r="Q68" i="69" s="1"/>
  <c r="Q75" i="69" s="1"/>
  <c r="Q86" i="69" s="1"/>
  <c r="Q94" i="69" s="1"/>
  <c r="Q101" i="69" s="1"/>
  <c r="Q111" i="69" s="1"/>
  <c r="Q114" i="69" s="1"/>
  <c r="Q116" i="69" s="1"/>
  <c r="Q118" i="69" s="1"/>
  <c r="Q122" i="69" s="1"/>
  <c r="Q124" i="69" s="1"/>
  <c r="Q127" i="69" s="1"/>
  <c r="Q129" i="69" s="1"/>
  <c r="Q131" i="69" s="1"/>
  <c r="Q133" i="69" s="1"/>
  <c r="Q135" i="69" s="1"/>
  <c r="Q137" i="69" s="1"/>
  <c r="Q139" i="69" s="1"/>
  <c r="Q141" i="69" s="1"/>
  <c r="Q143" i="69" s="1"/>
  <c r="Q145" i="69" s="1"/>
  <c r="Q150" i="69" s="1"/>
  <c r="Q152" i="69" s="1"/>
  <c r="Q157" i="69" s="1"/>
  <c r="P12" i="69"/>
  <c r="P34" i="69" s="1"/>
  <c r="P42" i="69" s="1"/>
  <c r="P53" i="69" s="1"/>
  <c r="P60" i="69" s="1"/>
  <c r="P62" i="69" s="1"/>
  <c r="P64" i="69" s="1"/>
  <c r="P66" i="69" s="1"/>
  <c r="P68" i="69" s="1"/>
  <c r="P75" i="69" s="1"/>
  <c r="P86" i="69" s="1"/>
  <c r="P94" i="69" s="1"/>
  <c r="P101" i="69" s="1"/>
  <c r="P111" i="69" s="1"/>
  <c r="P114" i="69" s="1"/>
  <c r="P116" i="69" s="1"/>
  <c r="P118" i="69" s="1"/>
  <c r="P122" i="69" s="1"/>
  <c r="P124" i="69" s="1"/>
  <c r="P127" i="69" s="1"/>
  <c r="P129" i="69" s="1"/>
  <c r="P131" i="69" s="1"/>
  <c r="P133" i="69" s="1"/>
  <c r="P135" i="69" s="1"/>
  <c r="P137" i="69" s="1"/>
  <c r="P139" i="69" s="1"/>
  <c r="P141" i="69" s="1"/>
  <c r="P143" i="69" s="1"/>
  <c r="P145" i="69" s="1"/>
  <c r="P150" i="69" s="1"/>
  <c r="P152" i="69" s="1"/>
  <c r="P157" i="69" s="1"/>
  <c r="O12" i="69"/>
  <c r="O34" i="69"/>
  <c r="O42" i="69" s="1"/>
  <c r="O53" i="69" s="1"/>
  <c r="O60" i="69" s="1"/>
  <c r="O62" i="69" s="1"/>
  <c r="O64" i="69" s="1"/>
  <c r="O66" i="69" s="1"/>
  <c r="O68" i="69" s="1"/>
  <c r="O75" i="69" s="1"/>
  <c r="O86" i="69" s="1"/>
  <c r="O94" i="69" s="1"/>
  <c r="O101" i="69" s="1"/>
  <c r="O111" i="69" s="1"/>
  <c r="O114" i="69" s="1"/>
  <c r="O116" i="69" s="1"/>
  <c r="O118" i="69" s="1"/>
  <c r="O122" i="69" s="1"/>
  <c r="O124" i="69" s="1"/>
  <c r="O127" i="69" s="1"/>
  <c r="O129" i="69" s="1"/>
  <c r="O131" i="69" s="1"/>
  <c r="O133" i="69" s="1"/>
  <c r="O135" i="69" s="1"/>
  <c r="O137" i="69" s="1"/>
  <c r="O139" i="69" s="1"/>
  <c r="O141" i="69" s="1"/>
  <c r="O143" i="69" s="1"/>
  <c r="O145" i="69" s="1"/>
  <c r="O150" i="69" s="1"/>
  <c r="O152" i="69" s="1"/>
  <c r="O157" i="69" s="1"/>
  <c r="N111" i="69"/>
  <c r="N114" i="69" s="1"/>
  <c r="N116" i="69" s="1"/>
  <c r="N118" i="69" s="1"/>
  <c r="N122" i="69"/>
  <c r="N124" i="69"/>
  <c r="N127" i="69"/>
  <c r="N129" i="69" s="1"/>
  <c r="N131" i="69" s="1"/>
  <c r="N133" i="69" s="1"/>
  <c r="N135" i="69" s="1"/>
  <c r="N137" i="69" s="1"/>
  <c r="N139" i="69" s="1"/>
  <c r="N141" i="69" s="1"/>
  <c r="N143" i="69" s="1"/>
  <c r="N145" i="69" s="1"/>
  <c r="N150" i="69" s="1"/>
  <c r="N152" i="69" s="1"/>
  <c r="N157" i="69" s="1"/>
  <c r="M101" i="69"/>
  <c r="M111" i="69"/>
  <c r="M114" i="69" s="1"/>
  <c r="M116" i="69" s="1"/>
  <c r="M118" i="69" s="1"/>
  <c r="M122" i="69"/>
  <c r="M124" i="69" s="1"/>
  <c r="M127" i="69" s="1"/>
  <c r="M129" i="69" s="1"/>
  <c r="M131" i="69" s="1"/>
  <c r="M133" i="69" s="1"/>
  <c r="M135" i="69" s="1"/>
  <c r="M137" i="69" s="1"/>
  <c r="M139" i="69" s="1"/>
  <c r="M141" i="69" s="1"/>
  <c r="M143" i="69" s="1"/>
  <c r="M145" i="69" s="1"/>
  <c r="M150" i="69" s="1"/>
  <c r="M152" i="69" s="1"/>
  <c r="M157" i="69" s="1"/>
  <c r="L12" i="69"/>
  <c r="L34" i="69"/>
  <c r="L42" i="69" s="1"/>
  <c r="L53" i="69" s="1"/>
  <c r="L60" i="69" s="1"/>
  <c r="L62" i="69"/>
  <c r="L64" i="69" s="1"/>
  <c r="L66" i="69" s="1"/>
  <c r="L68" i="69" s="1"/>
  <c r="L75" i="69" s="1"/>
  <c r="L86" i="69" s="1"/>
  <c r="L94" i="69" s="1"/>
  <c r="L101" i="69" s="1"/>
  <c r="L111" i="69" s="1"/>
  <c r="L114" i="69" s="1"/>
  <c r="L116" i="69" s="1"/>
  <c r="L118" i="69" s="1"/>
  <c r="L122" i="69" s="1"/>
  <c r="L124" i="69" s="1"/>
  <c r="L127" i="69" s="1"/>
  <c r="L129" i="69" s="1"/>
  <c r="L131" i="69" s="1"/>
  <c r="L133" i="69" s="1"/>
  <c r="L135" i="69" s="1"/>
  <c r="L137" i="69" s="1"/>
  <c r="L139" i="69" s="1"/>
  <c r="L141" i="69" s="1"/>
  <c r="L143" i="69" s="1"/>
  <c r="L145" i="69" s="1"/>
  <c r="L150" i="69" s="1"/>
  <c r="L152" i="69" s="1"/>
  <c r="L157" i="69" s="1"/>
  <c r="K34" i="69"/>
  <c r="K42" i="69"/>
  <c r="K53" i="69" s="1"/>
  <c r="K60" i="69"/>
  <c r="K62" i="69" s="1"/>
  <c r="K64" i="69" s="1"/>
  <c r="K66" i="69"/>
  <c r="K68" i="69" s="1"/>
  <c r="K75" i="69" s="1"/>
  <c r="K86" i="69" s="1"/>
  <c r="K94" i="69" s="1"/>
  <c r="K101" i="69" s="1"/>
  <c r="K111" i="69" s="1"/>
  <c r="K114" i="69" s="1"/>
  <c r="K116" i="69" s="1"/>
  <c r="K118" i="69" s="1"/>
  <c r="K122" i="69" s="1"/>
  <c r="K124" i="69" s="1"/>
  <c r="K127" i="69" s="1"/>
  <c r="K129" i="69" s="1"/>
  <c r="K131" i="69" s="1"/>
  <c r="K133" i="69" s="1"/>
  <c r="K135" i="69" s="1"/>
  <c r="K137" i="69" s="1"/>
  <c r="K139" i="69" s="1"/>
  <c r="K141" i="69" s="1"/>
  <c r="K143" i="69" s="1"/>
  <c r="K145" i="69" s="1"/>
  <c r="K150" i="69" s="1"/>
  <c r="K152" i="69" s="1"/>
  <c r="K157" i="69" s="1"/>
  <c r="J34" i="69"/>
  <c r="J42" i="69" s="1"/>
  <c r="J53" i="69" s="1"/>
  <c r="J60" i="69" s="1"/>
  <c r="J62" i="69"/>
  <c r="J64" i="69" s="1"/>
  <c r="J66" i="69" s="1"/>
  <c r="J68" i="69" s="1"/>
  <c r="J75" i="69" s="1"/>
  <c r="J86" i="69" s="1"/>
  <c r="J94" i="69" s="1"/>
  <c r="J101" i="69" s="1"/>
  <c r="J111" i="69" s="1"/>
  <c r="J114" i="69" s="1"/>
  <c r="J116" i="69" s="1"/>
  <c r="J118" i="69" s="1"/>
  <c r="J122" i="69" s="1"/>
  <c r="J124" i="69" s="1"/>
  <c r="J127" i="69" s="1"/>
  <c r="J129" i="69" s="1"/>
  <c r="J131" i="69" s="1"/>
  <c r="J133" i="69" s="1"/>
  <c r="J135" i="69" s="1"/>
  <c r="J137" i="69" s="1"/>
  <c r="J139" i="69" s="1"/>
  <c r="J141" i="69" s="1"/>
  <c r="J143" i="69" s="1"/>
  <c r="J145" i="69" s="1"/>
  <c r="J150" i="69" s="1"/>
  <c r="J152" i="69" s="1"/>
  <c r="J157" i="69" s="1"/>
  <c r="I12" i="69"/>
  <c r="I34" i="69"/>
  <c r="I42" i="69" s="1"/>
  <c r="I53" i="69" s="1"/>
  <c r="I60" i="69" s="1"/>
  <c r="I62" i="69" s="1"/>
  <c r="I64" i="69" s="1"/>
  <c r="I66" i="69" s="1"/>
  <c r="I68" i="69" s="1"/>
  <c r="I75" i="69" s="1"/>
  <c r="I86" i="69" s="1"/>
  <c r="I94" i="69" s="1"/>
  <c r="I101" i="69" s="1"/>
  <c r="I111" i="69" s="1"/>
  <c r="I114" i="69" s="1"/>
  <c r="I116" i="69" s="1"/>
  <c r="I118" i="69" s="1"/>
  <c r="I122" i="69" s="1"/>
  <c r="I124" i="69" s="1"/>
  <c r="I127" i="69" s="1"/>
  <c r="I129" i="69" s="1"/>
  <c r="I131" i="69" s="1"/>
  <c r="I133" i="69" s="1"/>
  <c r="I135" i="69" s="1"/>
  <c r="I137" i="69" s="1"/>
  <c r="I139" i="69" s="1"/>
  <c r="I141" i="69" s="1"/>
  <c r="I143" i="69" s="1"/>
  <c r="I145" i="69" s="1"/>
  <c r="I150" i="69" s="1"/>
  <c r="I152" i="69" s="1"/>
  <c r="I157" i="69" s="1"/>
  <c r="H12" i="69"/>
  <c r="H34" i="69" s="1"/>
  <c r="H42" i="69" s="1"/>
  <c r="H53" i="69" s="1"/>
  <c r="H60" i="69" s="1"/>
  <c r="H62" i="69" s="1"/>
  <c r="H64" i="69" s="1"/>
  <c r="H66" i="69" s="1"/>
  <c r="H68" i="69" s="1"/>
  <c r="H75" i="69" s="1"/>
  <c r="H86" i="69" s="1"/>
  <c r="H94" i="69" s="1"/>
  <c r="H101" i="69" s="1"/>
  <c r="H111" i="69" s="1"/>
  <c r="H114" i="69" s="1"/>
  <c r="H116" i="69" s="1"/>
  <c r="H118" i="69" s="1"/>
  <c r="H122" i="69" s="1"/>
  <c r="H124" i="69" s="1"/>
  <c r="H127" i="69" s="1"/>
  <c r="H129" i="69" s="1"/>
  <c r="H131" i="69" s="1"/>
  <c r="H133" i="69" s="1"/>
  <c r="H135" i="69" s="1"/>
  <c r="H137" i="69" s="1"/>
  <c r="H139" i="69" s="1"/>
  <c r="H141" i="69" s="1"/>
  <c r="H143" i="69" s="1"/>
  <c r="H145" i="69" s="1"/>
  <c r="H150" i="69" s="1"/>
  <c r="H152" i="69" s="1"/>
  <c r="H157" i="69" s="1"/>
  <c r="G34" i="69"/>
  <c r="G42" i="69"/>
  <c r="G53" i="69" s="1"/>
  <c r="G60" i="69" s="1"/>
  <c r="G62" i="69" s="1"/>
  <c r="G64" i="69" s="1"/>
  <c r="G66" i="69" s="1"/>
  <c r="G68" i="69" s="1"/>
  <c r="G75" i="69" s="1"/>
  <c r="G86" i="69" s="1"/>
  <c r="G94" i="69" s="1"/>
  <c r="G101" i="69"/>
  <c r="G111" i="69" s="1"/>
  <c r="G114" i="69" s="1"/>
  <c r="G116" i="69" s="1"/>
  <c r="G118" i="69" s="1"/>
  <c r="G122" i="69" s="1"/>
  <c r="G124" i="69" s="1"/>
  <c r="G127" i="69" s="1"/>
  <c r="G129" i="69" s="1"/>
  <c r="G131" i="69" s="1"/>
  <c r="G133" i="69" s="1"/>
  <c r="G135" i="69" s="1"/>
  <c r="G137" i="69" s="1"/>
  <c r="G139" i="69" s="1"/>
  <c r="G141" i="69" s="1"/>
  <c r="G143" i="69" s="1"/>
  <c r="G145" i="69" s="1"/>
  <c r="G150" i="69" s="1"/>
  <c r="G152" i="69" s="1"/>
  <c r="G157" i="69" s="1"/>
  <c r="F101" i="69"/>
  <c r="F111" i="69" s="1"/>
  <c r="F114" i="69" s="1"/>
  <c r="F116" i="69" s="1"/>
  <c r="F118" i="69" s="1"/>
  <c r="F122" i="69" s="1"/>
  <c r="F124" i="69" s="1"/>
  <c r="F127" i="69" s="1"/>
  <c r="F129" i="69" s="1"/>
  <c r="F131" i="69" s="1"/>
  <c r="F133" i="69" s="1"/>
  <c r="F135" i="69" s="1"/>
  <c r="F137" i="69" s="1"/>
  <c r="F139" i="69" s="1"/>
  <c r="F141" i="69"/>
  <c r="F143" i="69" s="1"/>
  <c r="F145" i="69" s="1"/>
  <c r="F150" i="69" s="1"/>
  <c r="F152" i="69" s="1"/>
  <c r="F157" i="69" s="1"/>
  <c r="E34" i="69"/>
  <c r="E42" i="69" s="1"/>
  <c r="E53" i="69"/>
  <c r="E60" i="69" s="1"/>
  <c r="E62" i="69" s="1"/>
  <c r="E64" i="69"/>
  <c r="E66" i="69" s="1"/>
  <c r="E68" i="69" s="1"/>
  <c r="E75" i="69" s="1"/>
  <c r="E86" i="69" s="1"/>
  <c r="E94" i="69" s="1"/>
  <c r="E101" i="69" s="1"/>
  <c r="E111" i="69" s="1"/>
  <c r="E114" i="69" s="1"/>
  <c r="E116" i="69"/>
  <c r="E118" i="69" s="1"/>
  <c r="E122" i="69" s="1"/>
  <c r="E124" i="69" s="1"/>
  <c r="E127" i="69" s="1"/>
  <c r="E129" i="69" s="1"/>
  <c r="E131" i="69" s="1"/>
  <c r="E133" i="69" s="1"/>
  <c r="E135" i="69" s="1"/>
  <c r="E137" i="69" s="1"/>
  <c r="E139" i="69" s="1"/>
  <c r="E141" i="69" s="1"/>
  <c r="E143" i="69" s="1"/>
  <c r="E145" i="69" s="1"/>
  <c r="E150" i="69" s="1"/>
  <c r="E152" i="69" s="1"/>
  <c r="E157" i="69" s="1"/>
  <c r="D34" i="69"/>
  <c r="D42" i="69"/>
  <c r="D53" i="69"/>
  <c r="D60" i="69" s="1"/>
  <c r="D62" i="69" s="1"/>
  <c r="D64" i="69" s="1"/>
  <c r="D66" i="69" s="1"/>
  <c r="D68" i="69" s="1"/>
  <c r="D75" i="69" s="1"/>
  <c r="D86" i="69" s="1"/>
  <c r="D94" i="69" s="1"/>
  <c r="D101" i="69" s="1"/>
  <c r="D111" i="69" s="1"/>
  <c r="D114" i="69" s="1"/>
  <c r="D116" i="69" s="1"/>
  <c r="D118" i="69" s="1"/>
  <c r="D122" i="69" s="1"/>
  <c r="D124" i="69" s="1"/>
  <c r="D127" i="69" s="1"/>
  <c r="D129" i="69" s="1"/>
  <c r="D131" i="69" s="1"/>
  <c r="D133" i="69" s="1"/>
  <c r="D135" i="69" s="1"/>
  <c r="D137" i="69" s="1"/>
  <c r="D139" i="69" s="1"/>
  <c r="D141" i="69"/>
  <c r="D143" i="69" s="1"/>
  <c r="D145" i="69" s="1"/>
  <c r="D150" i="69" s="1"/>
  <c r="D152" i="69" s="1"/>
  <c r="D157" i="69" s="1"/>
  <c r="C34" i="69"/>
  <c r="C42" i="69" s="1"/>
  <c r="C53" i="69" s="1"/>
  <c r="C60" i="69" s="1"/>
  <c r="C62" i="69"/>
  <c r="C64" i="69" s="1"/>
  <c r="C66" i="69" s="1"/>
  <c r="C68" i="69" s="1"/>
  <c r="C75" i="69" s="1"/>
  <c r="C86" i="69" s="1"/>
  <c r="C94" i="69" s="1"/>
  <c r="C101" i="69" s="1"/>
  <c r="C111" i="69" s="1"/>
  <c r="C114" i="69" s="1"/>
  <c r="C116" i="69"/>
  <c r="C118" i="69" s="1"/>
  <c r="C122" i="69" s="1"/>
  <c r="C124" i="69" s="1"/>
  <c r="C127" i="69" s="1"/>
  <c r="C129" i="69" s="1"/>
  <c r="C131" i="69" s="1"/>
  <c r="C133" i="69" s="1"/>
  <c r="C135" i="69"/>
  <c r="C137" i="69" s="1"/>
  <c r="C139" i="69" s="1"/>
  <c r="C141" i="69" s="1"/>
  <c r="C143" i="69" s="1"/>
  <c r="C145" i="69" s="1"/>
  <c r="C150" i="69" s="1"/>
  <c r="C152" i="69" s="1"/>
  <c r="C157" i="69" s="1"/>
  <c r="F18" i="70"/>
  <c r="F20" i="70"/>
  <c r="F22" i="70" s="1"/>
  <c r="F24" i="70" s="1"/>
  <c r="F26" i="70"/>
  <c r="F29" i="70"/>
  <c r="F38" i="70" s="1"/>
  <c r="F41" i="70" s="1"/>
  <c r="F43" i="70" s="1"/>
  <c r="F46" i="70" s="1"/>
  <c r="F48" i="70" s="1"/>
  <c r="F50" i="70" s="1"/>
  <c r="F52" i="70" s="1"/>
  <c r="F54" i="70" s="1"/>
  <c r="F56" i="70" s="1"/>
  <c r="H18" i="70"/>
  <c r="H20" i="70"/>
  <c r="H22" i="70" s="1"/>
  <c r="H24" i="70" s="1"/>
  <c r="H26" i="70" s="1"/>
  <c r="H29" i="70" s="1"/>
  <c r="H38" i="70" s="1"/>
  <c r="H41" i="70" s="1"/>
  <c r="H43" i="70" s="1"/>
  <c r="H46" i="70" s="1"/>
  <c r="H48" i="70"/>
  <c r="H50" i="70" s="1"/>
  <c r="H52" i="70" s="1"/>
  <c r="H54" i="70" s="1"/>
  <c r="H56" i="70" s="1"/>
  <c r="G18" i="70"/>
  <c r="G20" i="70"/>
  <c r="G22" i="70"/>
  <c r="G24" i="70" s="1"/>
  <c r="G26" i="70" s="1"/>
  <c r="G29" i="70" s="1"/>
  <c r="G38" i="70" s="1"/>
  <c r="G41" i="70" s="1"/>
  <c r="G43" i="70" s="1"/>
  <c r="G46" i="70" s="1"/>
  <c r="G48" i="70" s="1"/>
  <c r="G50" i="70" s="1"/>
  <c r="G52" i="70" s="1"/>
  <c r="G54" i="70"/>
  <c r="G56" i="70" s="1"/>
  <c r="E18" i="70"/>
  <c r="E20" i="70" s="1"/>
  <c r="E22" i="70"/>
  <c r="E24" i="70" s="1"/>
  <c r="E26" i="70" s="1"/>
  <c r="E29" i="70" s="1"/>
  <c r="E38" i="70"/>
  <c r="E41" i="70"/>
  <c r="E43" i="70" s="1"/>
  <c r="E46" i="70" s="1"/>
  <c r="E48" i="70" s="1"/>
  <c r="E50" i="70" s="1"/>
  <c r="E52" i="70" s="1"/>
  <c r="E54" i="70" s="1"/>
  <c r="E56" i="70" s="1"/>
  <c r="D18" i="70"/>
  <c r="D20" i="70"/>
  <c r="D22" i="70" s="1"/>
  <c r="D24" i="70"/>
  <c r="D26" i="70"/>
  <c r="D29" i="70" s="1"/>
  <c r="D38" i="70" s="1"/>
  <c r="D41" i="70" s="1"/>
  <c r="D43" i="70" s="1"/>
  <c r="D46" i="70" s="1"/>
  <c r="D48" i="70" s="1"/>
  <c r="D50" i="70" s="1"/>
  <c r="D52" i="70" s="1"/>
  <c r="D54" i="70" s="1"/>
  <c r="D56" i="70" s="1"/>
  <c r="C18" i="70"/>
  <c r="C20" i="70" s="1"/>
  <c r="C22" i="70"/>
  <c r="C24" i="70" s="1"/>
  <c r="C26" i="70"/>
  <c r="C29" i="70" s="1"/>
  <c r="C38" i="70" s="1"/>
  <c r="C41" i="70" s="1"/>
  <c r="C43" i="70" s="1"/>
  <c r="C46" i="70" s="1"/>
  <c r="C48" i="70" s="1"/>
  <c r="C50" i="70" s="1"/>
  <c r="C52" i="70" s="1"/>
  <c r="C54" i="70" s="1"/>
  <c r="C56" i="70" s="1"/>
  <c r="D21" i="10"/>
  <c r="D23" i="10"/>
  <c r="D25" i="10" s="1"/>
  <c r="D29" i="10" s="1"/>
  <c r="D35" i="10" s="1"/>
  <c r="D37" i="10" s="1"/>
  <c r="D40" i="10" s="1"/>
  <c r="D47" i="10" s="1"/>
  <c r="J31" i="9"/>
  <c r="J35" i="9" s="1"/>
  <c r="J40" i="9" s="1"/>
  <c r="J42" i="9" s="1"/>
  <c r="J51" i="9" s="1"/>
  <c r="J54" i="9" s="1"/>
  <c r="J58" i="9"/>
  <c r="J66" i="9" s="1"/>
  <c r="I31" i="9"/>
  <c r="I35" i="9"/>
  <c r="I40" i="9"/>
  <c r="I42" i="9" s="1"/>
  <c r="I51" i="9" s="1"/>
  <c r="I54" i="9"/>
  <c r="I58" i="9" s="1"/>
  <c r="I66" i="9" s="1"/>
  <c r="H31" i="9"/>
  <c r="H35" i="9"/>
  <c r="H40" i="9" s="1"/>
  <c r="H42" i="9"/>
  <c r="H51" i="9" s="1"/>
  <c r="H54" i="9" s="1"/>
  <c r="H58" i="9" s="1"/>
  <c r="H66" i="9" s="1"/>
  <c r="G31" i="9"/>
  <c r="G35" i="9" s="1"/>
  <c r="G40" i="9" s="1"/>
  <c r="G42" i="9" s="1"/>
  <c r="G51" i="9" s="1"/>
  <c r="G54" i="9" s="1"/>
  <c r="G58" i="9" s="1"/>
  <c r="G66" i="9"/>
  <c r="F31" i="9"/>
  <c r="F35" i="9"/>
  <c r="F40" i="9" s="1"/>
  <c r="F42" i="9" s="1"/>
  <c r="F51" i="9" s="1"/>
  <c r="F54" i="9"/>
  <c r="F58" i="9"/>
  <c r="F66" i="9" s="1"/>
  <c r="F63" i="9"/>
  <c r="E31" i="9"/>
  <c r="E35" i="9"/>
  <c r="E40" i="9"/>
  <c r="E42" i="9" s="1"/>
  <c r="E51" i="9" s="1"/>
  <c r="E54" i="9" s="1"/>
  <c r="E58" i="9" s="1"/>
  <c r="E66" i="9" s="1"/>
  <c r="D31" i="9"/>
  <c r="D35" i="9"/>
  <c r="D40" i="9" s="1"/>
  <c r="D42" i="9"/>
  <c r="D51" i="9" s="1"/>
  <c r="D54" i="9" s="1"/>
  <c r="D58" i="9" s="1"/>
  <c r="D66" i="9" s="1"/>
  <c r="C31" i="9"/>
  <c r="C35" i="9"/>
  <c r="C40" i="9"/>
  <c r="C42" i="9"/>
  <c r="C51" i="9" s="1"/>
  <c r="C54" i="9" s="1"/>
  <c r="C58" i="9" s="1"/>
  <c r="C66" i="9" s="1"/>
  <c r="C32" i="7"/>
  <c r="C41" i="7"/>
  <c r="C46" i="7" s="1"/>
  <c r="C50" i="7" s="1"/>
  <c r="C87" i="7" s="1"/>
  <c r="C109" i="7"/>
  <c r="C115" i="7" s="1"/>
  <c r="C122" i="7" s="1"/>
  <c r="C129" i="7" s="1"/>
  <c r="E13" i="74"/>
  <c r="E15" i="74" s="1"/>
  <c r="E17" i="74" s="1"/>
  <c r="E19" i="74" s="1"/>
  <c r="E21" i="74" s="1"/>
  <c r="E25" i="74" s="1"/>
  <c r="E28" i="74" s="1"/>
  <c r="E30" i="74" s="1"/>
  <c r="E32" i="74" s="1"/>
  <c r="E37" i="74" s="1"/>
  <c r="C13" i="74"/>
  <c r="C15" i="74" s="1"/>
  <c r="C17" i="74" s="1"/>
  <c r="C19" i="74" s="1"/>
  <c r="C21" i="74" s="1"/>
  <c r="C25" i="74" s="1"/>
  <c r="C28" i="74" s="1"/>
  <c r="C30" i="74" s="1"/>
  <c r="C32" i="74"/>
  <c r="C37" i="74" s="1"/>
  <c r="AH79" i="66"/>
  <c r="AH89" i="66"/>
  <c r="AH95" i="66"/>
  <c r="AH104" i="66" s="1"/>
  <c r="AH110" i="66"/>
  <c r="AH112" i="66" s="1"/>
  <c r="AH114" i="66" s="1"/>
  <c r="AH120" i="66" s="1"/>
  <c r="AG89" i="66"/>
  <c r="AG95" i="66"/>
  <c r="AG104" i="66" s="1"/>
  <c r="AG110" i="66" s="1"/>
  <c r="AG112" i="66"/>
  <c r="AG114" i="66" s="1"/>
  <c r="AG120" i="66" s="1"/>
  <c r="AF32" i="66"/>
  <c r="AF35" i="66" s="1"/>
  <c r="AF40" i="66" s="1"/>
  <c r="AF46" i="66" s="1"/>
  <c r="AF49" i="66" s="1"/>
  <c r="AF64" i="66" s="1"/>
  <c r="AF72" i="66" s="1"/>
  <c r="AF79" i="66" s="1"/>
  <c r="AF89" i="66" s="1"/>
  <c r="AF95" i="66" s="1"/>
  <c r="AF104" i="66" s="1"/>
  <c r="AF110" i="66" s="1"/>
  <c r="AF112" i="66" s="1"/>
  <c r="AF114" i="66" s="1"/>
  <c r="AF120" i="66" s="1"/>
  <c r="AE32" i="66"/>
  <c r="AE35" i="66" s="1"/>
  <c r="AE40" i="66" s="1"/>
  <c r="AE46" i="66" s="1"/>
  <c r="AE49" i="66" s="1"/>
  <c r="AE64" i="66" s="1"/>
  <c r="AE72" i="66" s="1"/>
  <c r="AE79" i="66" s="1"/>
  <c r="AE89" i="66" s="1"/>
  <c r="AE95" i="66" s="1"/>
  <c r="AE104" i="66" s="1"/>
  <c r="AE110" i="66" s="1"/>
  <c r="AE112" i="66" s="1"/>
  <c r="AE114" i="66" s="1"/>
  <c r="AE120" i="66" s="1"/>
  <c r="AD64" i="66"/>
  <c r="AD72" i="66" s="1"/>
  <c r="AD79" i="66" s="1"/>
  <c r="AD89" i="66" s="1"/>
  <c r="AD95" i="66" s="1"/>
  <c r="AD104" i="66" s="1"/>
  <c r="AD110" i="66" s="1"/>
  <c r="AD112" i="66" s="1"/>
  <c r="AD114" i="66" s="1"/>
  <c r="AD120" i="66" s="1"/>
  <c r="AC64" i="66"/>
  <c r="AC72" i="66"/>
  <c r="AC79" i="66" s="1"/>
  <c r="AC89" i="66" s="1"/>
  <c r="AC95" i="66" s="1"/>
  <c r="AC104" i="66" s="1"/>
  <c r="AC110" i="66" s="1"/>
  <c r="AC112" i="66" s="1"/>
  <c r="AC114" i="66" s="1"/>
  <c r="AC120" i="66" s="1"/>
  <c r="AB25" i="66"/>
  <c r="AB32" i="66" s="1"/>
  <c r="AB35" i="66" s="1"/>
  <c r="AB40" i="66"/>
  <c r="AB46" i="66"/>
  <c r="AB49" i="66" s="1"/>
  <c r="AB64" i="66" s="1"/>
  <c r="AB72" i="66" s="1"/>
  <c r="AB79" i="66"/>
  <c r="AB89" i="66" s="1"/>
  <c r="AB95" i="66" s="1"/>
  <c r="AB104" i="66" s="1"/>
  <c r="AB110" i="66" s="1"/>
  <c r="AB112" i="66" s="1"/>
  <c r="AB114" i="66" s="1"/>
  <c r="AB120" i="66" s="1"/>
  <c r="AA25" i="66"/>
  <c r="AA32" i="66" s="1"/>
  <c r="AA35" i="66" s="1"/>
  <c r="AA40" i="66" s="1"/>
  <c r="AA46" i="66" s="1"/>
  <c r="AA49" i="66" s="1"/>
  <c r="AA64" i="66" s="1"/>
  <c r="AA72" i="66" s="1"/>
  <c r="AA79" i="66" s="1"/>
  <c r="AA89" i="66" s="1"/>
  <c r="AA95" i="66" s="1"/>
  <c r="AA104" i="66" s="1"/>
  <c r="AA110" i="66" s="1"/>
  <c r="AA112" i="66" s="1"/>
  <c r="AA114" i="66" s="1"/>
  <c r="AA120" i="66" s="1"/>
  <c r="Z25" i="66"/>
  <c r="Z32" i="66" s="1"/>
  <c r="Z35" i="66" s="1"/>
  <c r="Z40" i="66" s="1"/>
  <c r="Z46" i="66"/>
  <c r="Z49" i="66" s="1"/>
  <c r="Z64" i="66" s="1"/>
  <c r="Z72" i="66" s="1"/>
  <c r="Z79" i="66" s="1"/>
  <c r="Z89" i="66" s="1"/>
  <c r="Z95" i="66" s="1"/>
  <c r="Z104" i="66" s="1"/>
  <c r="Z110" i="66" s="1"/>
  <c r="Z112" i="66"/>
  <c r="Z114" i="66" s="1"/>
  <c r="Z120" i="66" s="1"/>
  <c r="Y25" i="66"/>
  <c r="Y32" i="66" s="1"/>
  <c r="Y35" i="66" s="1"/>
  <c r="Y40" i="66"/>
  <c r="Y46" i="66"/>
  <c r="Y49" i="66" s="1"/>
  <c r="Y64" i="66" s="1"/>
  <c r="Y72" i="66" s="1"/>
  <c r="Y79" i="66" s="1"/>
  <c r="Y89" i="66" s="1"/>
  <c r="Y95" i="66" s="1"/>
  <c r="Y104" i="66" s="1"/>
  <c r="Y110" i="66" s="1"/>
  <c r="Y112" i="66"/>
  <c r="Y114" i="66" s="1"/>
  <c r="Y120" i="66" s="1"/>
  <c r="X72" i="66"/>
  <c r="X79" i="66" s="1"/>
  <c r="X89" i="66" s="1"/>
  <c r="X95" i="66"/>
  <c r="X104" i="66"/>
  <c r="X110" i="66" s="1"/>
  <c r="X112" i="66" s="1"/>
  <c r="X114" i="66" s="1"/>
  <c r="X120" i="66"/>
  <c r="W72" i="66"/>
  <c r="W79" i="66" s="1"/>
  <c r="W89" i="66"/>
  <c r="W95" i="66" s="1"/>
  <c r="W104" i="66" s="1"/>
  <c r="W110" i="66" s="1"/>
  <c r="W112" i="66"/>
  <c r="W114" i="66"/>
  <c r="W120" i="66" s="1"/>
  <c r="V18" i="66"/>
  <c r="V25" i="66"/>
  <c r="V32" i="66"/>
  <c r="V35" i="66" s="1"/>
  <c r="V40" i="66" s="1"/>
  <c r="V46" i="66"/>
  <c r="V49" i="66" s="1"/>
  <c r="V64" i="66" s="1"/>
  <c r="V72" i="66" s="1"/>
  <c r="V79" i="66" s="1"/>
  <c r="V89" i="66" s="1"/>
  <c r="V95" i="66" s="1"/>
  <c r="V104" i="66" s="1"/>
  <c r="V110" i="66" s="1"/>
  <c r="V112" i="66" s="1"/>
  <c r="V114" i="66" s="1"/>
  <c r="V120" i="66" s="1"/>
  <c r="U18" i="66"/>
  <c r="U25" i="66"/>
  <c r="U32" i="66" s="1"/>
  <c r="U35" i="66" s="1"/>
  <c r="U40" i="66"/>
  <c r="U46" i="66" s="1"/>
  <c r="U49" i="66"/>
  <c r="U64" i="66" s="1"/>
  <c r="U72" i="66" s="1"/>
  <c r="U79" i="66" s="1"/>
  <c r="U89" i="66" s="1"/>
  <c r="U95" i="66" s="1"/>
  <c r="U104" i="66" s="1"/>
  <c r="U110" i="66" s="1"/>
  <c r="U112" i="66" s="1"/>
  <c r="U114" i="66" s="1"/>
  <c r="U120" i="66" s="1"/>
  <c r="T18" i="66"/>
  <c r="T25" i="66" s="1"/>
  <c r="T32" i="66" s="1"/>
  <c r="T35" i="66" s="1"/>
  <c r="T40" i="66"/>
  <c r="T46" i="66"/>
  <c r="T49" i="66" s="1"/>
  <c r="T64" i="66" s="1"/>
  <c r="T72" i="66" s="1"/>
  <c r="T79" i="66" s="1"/>
  <c r="T89" i="66" s="1"/>
  <c r="T95" i="66" s="1"/>
  <c r="T104" i="66" s="1"/>
  <c r="T110" i="66" s="1"/>
  <c r="T112" i="66" s="1"/>
  <c r="T114" i="66" s="1"/>
  <c r="T120" i="66" s="1"/>
  <c r="S64" i="66"/>
  <c r="S72" i="66" s="1"/>
  <c r="S79" i="66"/>
  <c r="S89" i="66"/>
  <c r="S95" i="66" s="1"/>
  <c r="S104" i="66" s="1"/>
  <c r="S110" i="66" s="1"/>
  <c r="S112" i="66" s="1"/>
  <c r="S114" i="66" s="1"/>
  <c r="S120" i="66" s="1"/>
  <c r="R64" i="66"/>
  <c r="R72" i="66" s="1"/>
  <c r="R79" i="66" s="1"/>
  <c r="R89" i="66" s="1"/>
  <c r="R95" i="66"/>
  <c r="R104" i="66" s="1"/>
  <c r="R110" i="66" s="1"/>
  <c r="R112" i="66" s="1"/>
  <c r="R114" i="66" s="1"/>
  <c r="R120" i="66" s="1"/>
  <c r="Q18" i="66"/>
  <c r="Q25" i="66" s="1"/>
  <c r="Q32" i="66" s="1"/>
  <c r="Q35" i="66"/>
  <c r="Q40" i="66" s="1"/>
  <c r="Q46" i="66" s="1"/>
  <c r="Q49" i="66" s="1"/>
  <c r="Q64" i="66" s="1"/>
  <c r="Q72" i="66" s="1"/>
  <c r="Q79" i="66" s="1"/>
  <c r="Q89" i="66" s="1"/>
  <c r="Q95" i="66" s="1"/>
  <c r="Q104" i="66" s="1"/>
  <c r="Q110" i="66" s="1"/>
  <c r="Q112" i="66" s="1"/>
  <c r="Q114" i="66" s="1"/>
  <c r="Q120" i="66" s="1"/>
  <c r="P18" i="66"/>
  <c r="P25" i="66" s="1"/>
  <c r="P32" i="66" s="1"/>
  <c r="P35" i="66" s="1"/>
  <c r="P40" i="66" s="1"/>
  <c r="P46" i="66" s="1"/>
  <c r="P49" i="66" s="1"/>
  <c r="P64" i="66" s="1"/>
  <c r="P72" i="66" s="1"/>
  <c r="P79" i="66" s="1"/>
  <c r="P89" i="66" s="1"/>
  <c r="P95" i="66" s="1"/>
  <c r="P104" i="66" s="1"/>
  <c r="P110" i="66" s="1"/>
  <c r="P112" i="66" s="1"/>
  <c r="P114" i="66" s="1"/>
  <c r="P120" i="66" s="1"/>
  <c r="O18" i="66"/>
  <c r="O25" i="66" s="1"/>
  <c r="O32" i="66" s="1"/>
  <c r="O35" i="66" s="1"/>
  <c r="O40" i="66" s="1"/>
  <c r="O46" i="66" s="1"/>
  <c r="O49" i="66" s="1"/>
  <c r="O64" i="66" s="1"/>
  <c r="O72" i="66" s="1"/>
  <c r="O79" i="66" s="1"/>
  <c r="O89" i="66" s="1"/>
  <c r="O95" i="66" s="1"/>
  <c r="O104" i="66" s="1"/>
  <c r="O110" i="66" s="1"/>
  <c r="O112" i="66" s="1"/>
  <c r="O114" i="66" s="1"/>
  <c r="O120" i="66"/>
  <c r="N18" i="66"/>
  <c r="N25" i="66" s="1"/>
  <c r="N32" i="66" s="1"/>
  <c r="N35" i="66" s="1"/>
  <c r="N40" i="66"/>
  <c r="N46" i="66"/>
  <c r="N49" i="66" s="1"/>
  <c r="N64" i="66"/>
  <c r="N72" i="66" s="1"/>
  <c r="N79" i="66" s="1"/>
  <c r="N89" i="66" s="1"/>
  <c r="N95" i="66" s="1"/>
  <c r="N104" i="66" s="1"/>
  <c r="N110" i="66" s="1"/>
  <c r="N112" i="66" s="1"/>
  <c r="N114" i="66" s="1"/>
  <c r="N120" i="66" s="1"/>
  <c r="M18" i="66"/>
  <c r="M25" i="66" s="1"/>
  <c r="M32" i="66" s="1"/>
  <c r="M35" i="66" s="1"/>
  <c r="M40" i="66" s="1"/>
  <c r="M46" i="66" s="1"/>
  <c r="M49" i="66" s="1"/>
  <c r="M64" i="66" s="1"/>
  <c r="M72" i="66" s="1"/>
  <c r="M79" i="66" s="1"/>
  <c r="M89" i="66"/>
  <c r="M95" i="66" s="1"/>
  <c r="M104" i="66" s="1"/>
  <c r="M110" i="66" s="1"/>
  <c r="M112" i="66" s="1"/>
  <c r="M114" i="66" s="1"/>
  <c r="M120" i="66" s="1"/>
  <c r="L18" i="66"/>
  <c r="L25" i="66"/>
  <c r="L32" i="66" s="1"/>
  <c r="L35" i="66" s="1"/>
  <c r="L40" i="66" s="1"/>
  <c r="L46" i="66" s="1"/>
  <c r="L49" i="66" s="1"/>
  <c r="L64" i="66" s="1"/>
  <c r="L72" i="66" s="1"/>
  <c r="L79" i="66" s="1"/>
  <c r="L89" i="66" s="1"/>
  <c r="L95" i="66" s="1"/>
  <c r="L104" i="66" s="1"/>
  <c r="L110" i="66" s="1"/>
  <c r="L112" i="66" s="1"/>
  <c r="L114" i="66" s="1"/>
  <c r="L120" i="66" s="1"/>
  <c r="K18" i="66"/>
  <c r="K25" i="66" s="1"/>
  <c r="K32" i="66" s="1"/>
  <c r="K35" i="66" s="1"/>
  <c r="K40" i="66" s="1"/>
  <c r="K46" i="66" s="1"/>
  <c r="K49" i="66" s="1"/>
  <c r="K64" i="66" s="1"/>
  <c r="K72" i="66" s="1"/>
  <c r="K79" i="66" s="1"/>
  <c r="K89" i="66" s="1"/>
  <c r="K95" i="66" s="1"/>
  <c r="K104" i="66" s="1"/>
  <c r="K110" i="66" s="1"/>
  <c r="K112" i="66" s="1"/>
  <c r="K114" i="66" s="1"/>
  <c r="K120" i="66" s="1"/>
  <c r="J10" i="66"/>
  <c r="J18" i="66" s="1"/>
  <c r="J25" i="66" s="1"/>
  <c r="J32" i="66" s="1"/>
  <c r="J35" i="66" s="1"/>
  <c r="J40" i="66" s="1"/>
  <c r="J46" i="66" s="1"/>
  <c r="J49" i="66" s="1"/>
  <c r="J64" i="66" s="1"/>
  <c r="J72" i="66" s="1"/>
  <c r="J79" i="66" s="1"/>
  <c r="J89" i="66" s="1"/>
  <c r="J95" i="66" s="1"/>
  <c r="J104" i="66" s="1"/>
  <c r="J110" i="66" s="1"/>
  <c r="J112" i="66" s="1"/>
  <c r="J114" i="66" s="1"/>
  <c r="J120" i="66" s="1"/>
  <c r="I10" i="66"/>
  <c r="I18" i="66"/>
  <c r="I25" i="66" s="1"/>
  <c r="I32" i="66" s="1"/>
  <c r="I35" i="66" s="1"/>
  <c r="I40" i="66" s="1"/>
  <c r="I46" i="66" s="1"/>
  <c r="I49" i="66" s="1"/>
  <c r="I64" i="66" s="1"/>
  <c r="I72" i="66" s="1"/>
  <c r="I79" i="66" s="1"/>
  <c r="I89" i="66" s="1"/>
  <c r="I95" i="66" s="1"/>
  <c r="I104" i="66" s="1"/>
  <c r="I110" i="66" s="1"/>
  <c r="I112" i="66" s="1"/>
  <c r="I114" i="66" s="1"/>
  <c r="I120" i="66" s="1"/>
  <c r="H10" i="66"/>
  <c r="H18" i="66" s="1"/>
  <c r="H25" i="66" s="1"/>
  <c r="H32" i="66" s="1"/>
  <c r="H35" i="66" s="1"/>
  <c r="H40" i="66" s="1"/>
  <c r="H46" i="66" s="1"/>
  <c r="H49" i="66" s="1"/>
  <c r="H64" i="66" s="1"/>
  <c r="H72" i="66" s="1"/>
  <c r="H79" i="66" s="1"/>
  <c r="H89" i="66" s="1"/>
  <c r="H95" i="66" s="1"/>
  <c r="H104" i="66" s="1"/>
  <c r="H110" i="66" s="1"/>
  <c r="H112" i="66" s="1"/>
  <c r="H114" i="66" s="1"/>
  <c r="H120" i="66" s="1"/>
  <c r="G18" i="66"/>
  <c r="G25" i="66"/>
  <c r="G32" i="66"/>
  <c r="G35" i="66" s="1"/>
  <c r="G40" i="66" s="1"/>
  <c r="G46" i="66" s="1"/>
  <c r="G49" i="66" s="1"/>
  <c r="G64" i="66" s="1"/>
  <c r="G72" i="66" s="1"/>
  <c r="G79" i="66" s="1"/>
  <c r="G89" i="66" s="1"/>
  <c r="G95" i="66" s="1"/>
  <c r="G104" i="66" s="1"/>
  <c r="G110" i="66" s="1"/>
  <c r="G112" i="66" s="1"/>
  <c r="G114" i="66" s="1"/>
  <c r="G120" i="66" s="1"/>
  <c r="F10" i="66"/>
  <c r="F18" i="66"/>
  <c r="F25" i="66" s="1"/>
  <c r="F32" i="66" s="1"/>
  <c r="F35" i="66" s="1"/>
  <c r="F40" i="66" s="1"/>
  <c r="F46" i="66" s="1"/>
  <c r="F49" i="66" s="1"/>
  <c r="F64" i="66" s="1"/>
  <c r="F72" i="66" s="1"/>
  <c r="F79" i="66" s="1"/>
  <c r="F89" i="66" s="1"/>
  <c r="F95" i="66" s="1"/>
  <c r="F104" i="66" s="1"/>
  <c r="F110" i="66" s="1"/>
  <c r="F112" i="66" s="1"/>
  <c r="F114" i="66" s="1"/>
  <c r="F120" i="66" s="1"/>
  <c r="E64" i="66"/>
  <c r="E72" i="66" s="1"/>
  <c r="E79" i="66" s="1"/>
  <c r="E89" i="66" s="1"/>
  <c r="E95" i="66" s="1"/>
  <c r="E104" i="66" s="1"/>
  <c r="E110" i="66" s="1"/>
  <c r="E112" i="66" s="1"/>
  <c r="E114" i="66" s="1"/>
  <c r="E120" i="66" s="1"/>
  <c r="D18" i="66"/>
  <c r="D25" i="66" s="1"/>
  <c r="D32" i="66" s="1"/>
  <c r="D35" i="66" s="1"/>
  <c r="D40" i="66" s="1"/>
  <c r="D46" i="66" s="1"/>
  <c r="D49" i="66" s="1"/>
  <c r="D64" i="66" s="1"/>
  <c r="D72" i="66" s="1"/>
  <c r="D79" i="66" s="1"/>
  <c r="D89" i="66" s="1"/>
  <c r="D95" i="66" s="1"/>
  <c r="D104" i="66" s="1"/>
  <c r="D110" i="66" s="1"/>
  <c r="D112" i="66" s="1"/>
  <c r="D114" i="66" s="1"/>
  <c r="D120" i="66"/>
  <c r="C10" i="66"/>
  <c r="C18" i="66" s="1"/>
  <c r="C25" i="66" s="1"/>
  <c r="C32" i="66"/>
  <c r="C35" i="66"/>
  <c r="C40" i="66"/>
  <c r="C46" i="66" s="1"/>
  <c r="C49" i="66" s="1"/>
  <c r="C64" i="66" s="1"/>
  <c r="C72" i="66" s="1"/>
  <c r="C79" i="66" s="1"/>
  <c r="C89" i="66" s="1"/>
  <c r="C95" i="66" s="1"/>
  <c r="C104" i="66" s="1"/>
  <c r="C110" i="66" s="1"/>
  <c r="C112" i="66" s="1"/>
  <c r="C114" i="66" s="1"/>
  <c r="C120" i="66" s="1"/>
  <c r="E35" i="90"/>
  <c r="D35" i="90"/>
  <c r="I32" i="35"/>
  <c r="I34" i="35"/>
  <c r="I36" i="35" s="1"/>
  <c r="I38" i="35" s="1"/>
  <c r="I42" i="35" s="1"/>
  <c r="I52" i="35" s="1"/>
  <c r="I60" i="35" s="1"/>
  <c r="I62" i="35" s="1"/>
  <c r="I64" i="35" s="1"/>
  <c r="I66" i="35" s="1"/>
  <c r="I68" i="35" s="1"/>
  <c r="I70" i="35" s="1"/>
  <c r="I72" i="35" s="1"/>
  <c r="I74" i="35" s="1"/>
  <c r="I76" i="35" s="1"/>
  <c r="I78" i="35" s="1"/>
  <c r="I80" i="35" s="1"/>
  <c r="H32" i="35"/>
  <c r="H34" i="35" s="1"/>
  <c r="H36" i="35" s="1"/>
  <c r="H38" i="35" s="1"/>
  <c r="H42" i="35" s="1"/>
  <c r="H52" i="35" s="1"/>
  <c r="H60" i="35" s="1"/>
  <c r="H62" i="35" s="1"/>
  <c r="H64" i="35" s="1"/>
  <c r="H66" i="35" s="1"/>
  <c r="H68" i="35" s="1"/>
  <c r="H70" i="35" s="1"/>
  <c r="H72" i="35" s="1"/>
  <c r="H74" i="35" s="1"/>
  <c r="H76" i="35" s="1"/>
  <c r="H78" i="35" s="1"/>
  <c r="H80" i="35" s="1"/>
  <c r="G24" i="35"/>
  <c r="F24" i="35"/>
  <c r="F32" i="35"/>
  <c r="F34" i="35" s="1"/>
  <c r="E24" i="35"/>
  <c r="E32" i="35" s="1"/>
  <c r="E34" i="35" s="1"/>
  <c r="E36" i="35" s="1"/>
  <c r="E38" i="35" s="1"/>
  <c r="E42" i="35" s="1"/>
  <c r="E52" i="35" s="1"/>
  <c r="E60" i="35" s="1"/>
  <c r="E62" i="35" s="1"/>
  <c r="E64" i="35" s="1"/>
  <c r="E66" i="35" s="1"/>
  <c r="E68" i="35" s="1"/>
  <c r="E70" i="35" s="1"/>
  <c r="E72" i="35" s="1"/>
  <c r="E74" i="35" s="1"/>
  <c r="E76" i="35" s="1"/>
  <c r="E78" i="35" s="1"/>
  <c r="E80" i="35" s="1"/>
  <c r="D24" i="35"/>
  <c r="C24" i="35"/>
  <c r="C32" i="35"/>
  <c r="C34" i="35" s="1"/>
  <c r="C36" i="35" s="1"/>
  <c r="C38" i="35" s="1"/>
  <c r="C42" i="35" s="1"/>
  <c r="C52" i="35" s="1"/>
  <c r="C60" i="35" s="1"/>
  <c r="C62" i="35" s="1"/>
  <c r="C64" i="35"/>
  <c r="C66" i="35" s="1"/>
  <c r="C68" i="35" s="1"/>
  <c r="C70" i="35" s="1"/>
  <c r="C72" i="35" s="1"/>
  <c r="C74" i="35" s="1"/>
  <c r="C76" i="35" s="1"/>
  <c r="C78" i="35"/>
  <c r="C80" i="35" s="1"/>
  <c r="M17" i="89"/>
  <c r="K18" i="37"/>
  <c r="K21" i="37"/>
  <c r="K28" i="37" s="1"/>
  <c r="K36" i="37" s="1"/>
  <c r="K42" i="37" s="1"/>
  <c r="K49" i="37" s="1"/>
  <c r="K59" i="37" s="1"/>
  <c r="K64" i="37"/>
  <c r="K69" i="37" s="1"/>
  <c r="K75" i="37" s="1"/>
  <c r="X18" i="37"/>
  <c r="X21" i="37"/>
  <c r="X28" i="37" s="1"/>
  <c r="X36" i="37"/>
  <c r="X42" i="37" s="1"/>
  <c r="X49" i="37"/>
  <c r="X59" i="37" s="1"/>
  <c r="X64" i="37" s="1"/>
  <c r="X69" i="37" s="1"/>
  <c r="X75" i="37" s="1"/>
  <c r="W49" i="37"/>
  <c r="W59" i="37"/>
  <c r="W64" i="37" s="1"/>
  <c r="W69" i="37" s="1"/>
  <c r="W75" i="37" s="1"/>
  <c r="V18" i="37"/>
  <c r="V21" i="37"/>
  <c r="V28" i="37" s="1"/>
  <c r="V36" i="37" s="1"/>
  <c r="V42" i="37" s="1"/>
  <c r="V49" i="37" s="1"/>
  <c r="V59" i="37" s="1"/>
  <c r="V64" i="37" s="1"/>
  <c r="V69" i="37" s="1"/>
  <c r="V75" i="37" s="1"/>
  <c r="U18" i="37"/>
  <c r="U21" i="37" s="1"/>
  <c r="U28" i="37" s="1"/>
  <c r="U36" i="37" s="1"/>
  <c r="U42" i="37" s="1"/>
  <c r="U49" i="37" s="1"/>
  <c r="U59" i="37" s="1"/>
  <c r="U64" i="37"/>
  <c r="U69" i="37" s="1"/>
  <c r="U75" i="37" s="1"/>
  <c r="T18" i="37"/>
  <c r="T21" i="37" s="1"/>
  <c r="T28" i="37" s="1"/>
  <c r="T36" i="37" s="1"/>
  <c r="T42" i="37" s="1"/>
  <c r="T49" i="37" s="1"/>
  <c r="T59" i="37" s="1"/>
  <c r="T64" i="37" s="1"/>
  <c r="T69" i="37" s="1"/>
  <c r="T75" i="37" s="1"/>
  <c r="S18" i="37"/>
  <c r="S21" i="37" s="1"/>
  <c r="S28" i="37" s="1"/>
  <c r="S36" i="37" s="1"/>
  <c r="S42" i="37" s="1"/>
  <c r="S49" i="37" s="1"/>
  <c r="S59" i="37" s="1"/>
  <c r="S64" i="37" s="1"/>
  <c r="S69" i="37" s="1"/>
  <c r="S75" i="37" s="1"/>
  <c r="R18" i="37"/>
  <c r="R21" i="37" s="1"/>
  <c r="R28" i="37" s="1"/>
  <c r="R36" i="37" s="1"/>
  <c r="R42" i="37" s="1"/>
  <c r="R49" i="37" s="1"/>
  <c r="R59" i="37" s="1"/>
  <c r="R64" i="37" s="1"/>
  <c r="R69" i="37" s="1"/>
  <c r="R75" i="37" s="1"/>
  <c r="Q18" i="37"/>
  <c r="Q21" i="37" s="1"/>
  <c r="Q28" i="37" s="1"/>
  <c r="Q36" i="37"/>
  <c r="Q42" i="37"/>
  <c r="Q49" i="37" s="1"/>
  <c r="Q59" i="37" s="1"/>
  <c r="Q64" i="37" s="1"/>
  <c r="Q69" i="37" s="1"/>
  <c r="Q75" i="37" s="1"/>
  <c r="P18" i="37"/>
  <c r="P21" i="37"/>
  <c r="P28" i="37" s="1"/>
  <c r="P36" i="37" s="1"/>
  <c r="P42" i="37"/>
  <c r="P49" i="37" s="1"/>
  <c r="P59" i="37" s="1"/>
  <c r="P64" i="37" s="1"/>
  <c r="P69" i="37" s="1"/>
  <c r="P75" i="37" s="1"/>
  <c r="O18" i="37"/>
  <c r="O21" i="37" s="1"/>
  <c r="O28" i="37" s="1"/>
  <c r="O36" i="37" s="1"/>
  <c r="O42" i="37" s="1"/>
  <c r="O49" i="37" s="1"/>
  <c r="O59" i="37" s="1"/>
  <c r="O64" i="37"/>
  <c r="O69" i="37" s="1"/>
  <c r="O75" i="37" s="1"/>
  <c r="N18" i="37"/>
  <c r="N21" i="37"/>
  <c r="N28" i="37" s="1"/>
  <c r="N36" i="37" s="1"/>
  <c r="N42" i="37" s="1"/>
  <c r="N49" i="37" s="1"/>
  <c r="N59" i="37" s="1"/>
  <c r="N64" i="37" s="1"/>
  <c r="N69" i="37" s="1"/>
  <c r="N75" i="37" s="1"/>
  <c r="M18" i="37"/>
  <c r="M21" i="37" s="1"/>
  <c r="M28" i="37"/>
  <c r="M36" i="37" s="1"/>
  <c r="M42" i="37" s="1"/>
  <c r="M49" i="37" s="1"/>
  <c r="M59" i="37" s="1"/>
  <c r="M64" i="37" s="1"/>
  <c r="M69" i="37" s="1"/>
  <c r="M75" i="37" s="1"/>
  <c r="L18" i="37"/>
  <c r="L21" i="37"/>
  <c r="L28" i="37"/>
  <c r="L36" i="37" s="1"/>
  <c r="L42" i="37"/>
  <c r="L49" i="37" s="1"/>
  <c r="L59" i="37" s="1"/>
  <c r="L64" i="37" s="1"/>
  <c r="L69" i="37" s="1"/>
  <c r="L75" i="37" s="1"/>
  <c r="J18" i="37"/>
  <c r="J21" i="37" s="1"/>
  <c r="J28" i="37"/>
  <c r="J36" i="37"/>
  <c r="J42" i="37"/>
  <c r="J49" i="37" s="1"/>
  <c r="J59" i="37" s="1"/>
  <c r="J64" i="37" s="1"/>
  <c r="J69" i="37" s="1"/>
  <c r="J75" i="37" s="1"/>
  <c r="I18" i="37"/>
  <c r="I21" i="37" s="1"/>
  <c r="I28" i="37"/>
  <c r="I36" i="37" s="1"/>
  <c r="I42" i="37"/>
  <c r="I49" i="37" s="1"/>
  <c r="I59" i="37" s="1"/>
  <c r="I64" i="37" s="1"/>
  <c r="I69" i="37" s="1"/>
  <c r="I75" i="37" s="1"/>
  <c r="H18" i="37"/>
  <c r="H21" i="37" s="1"/>
  <c r="H28" i="37" s="1"/>
  <c r="H36" i="37" s="1"/>
  <c r="H42" i="37" s="1"/>
  <c r="H49" i="37" s="1"/>
  <c r="H59" i="37" s="1"/>
  <c r="H64" i="37" s="1"/>
  <c r="H69" i="37"/>
  <c r="H75" i="37" s="1"/>
  <c r="G18" i="37"/>
  <c r="G21" i="37"/>
  <c r="G28" i="37" s="1"/>
  <c r="G36" i="37" s="1"/>
  <c r="G42" i="37" s="1"/>
  <c r="G49" i="37" s="1"/>
  <c r="G59" i="37" s="1"/>
  <c r="G64" i="37" s="1"/>
  <c r="G69" i="37" s="1"/>
  <c r="G75" i="37" s="1"/>
  <c r="F18" i="37"/>
  <c r="F21" i="37" s="1"/>
  <c r="F28" i="37"/>
  <c r="F36" i="37" s="1"/>
  <c r="F42" i="37" s="1"/>
  <c r="F49" i="37" s="1"/>
  <c r="F59" i="37" s="1"/>
  <c r="F64" i="37" s="1"/>
  <c r="F69" i="37" s="1"/>
  <c r="F75" i="37" s="1"/>
  <c r="E18" i="37"/>
  <c r="E21" i="37" s="1"/>
  <c r="E28" i="37" s="1"/>
  <c r="E36" i="37" s="1"/>
  <c r="E42" i="37" s="1"/>
  <c r="E49" i="37" s="1"/>
  <c r="E59" i="37"/>
  <c r="E64" i="37" s="1"/>
  <c r="E69" i="37" s="1"/>
  <c r="E75" i="37" s="1"/>
  <c r="D18" i="37"/>
  <c r="D21" i="37" s="1"/>
  <c r="D28" i="37"/>
  <c r="D36" i="37" s="1"/>
  <c r="D42" i="37" s="1"/>
  <c r="D49" i="37" s="1"/>
  <c r="D59" i="37" s="1"/>
  <c r="D64" i="37" s="1"/>
  <c r="D69" i="37" s="1"/>
  <c r="D75" i="37" s="1"/>
  <c r="C18" i="37"/>
  <c r="C21" i="37"/>
  <c r="C28" i="37"/>
  <c r="C36" i="37" s="1"/>
  <c r="C42" i="37" s="1"/>
  <c r="C49" i="37" s="1"/>
  <c r="C59" i="37" s="1"/>
  <c r="C64" i="37" s="1"/>
  <c r="C69" i="37" s="1"/>
  <c r="C75" i="37" s="1"/>
  <c r="E12" i="75"/>
  <c r="E14" i="75" s="1"/>
  <c r="E17" i="75"/>
  <c r="E19" i="75" s="1"/>
  <c r="E22" i="75" s="1"/>
  <c r="E24" i="75" s="1"/>
  <c r="E26" i="75" s="1"/>
  <c r="C28" i="83"/>
  <c r="L17" i="89"/>
  <c r="K17" i="89"/>
  <c r="J17" i="89"/>
  <c r="I17" i="89"/>
  <c r="H17" i="89"/>
  <c r="G17" i="89"/>
  <c r="E17" i="89"/>
  <c r="F17" i="89"/>
  <c r="D17" i="89"/>
  <c r="C17" i="89"/>
  <c r="N29" i="68"/>
  <c r="N36" i="68" s="1"/>
  <c r="N38" i="68" s="1"/>
  <c r="N40" i="68" s="1"/>
  <c r="N42" i="68" s="1"/>
  <c r="N44" i="68" s="1"/>
  <c r="N46" i="68" s="1"/>
  <c r="N48" i="68" s="1"/>
  <c r="N51" i="68" s="1"/>
  <c r="N53" i="68" s="1"/>
  <c r="N55" i="68" s="1"/>
  <c r="N57" i="68" s="1"/>
  <c r="N60" i="68" s="1"/>
  <c r="N62" i="68" s="1"/>
  <c r="N65" i="68" s="1"/>
  <c r="N67" i="68" s="1"/>
  <c r="N69" i="68" s="1"/>
  <c r="N72" i="68" s="1"/>
  <c r="N74" i="68" s="1"/>
  <c r="N79" i="68" s="1"/>
  <c r="N88" i="68" s="1"/>
  <c r="N92" i="68" s="1"/>
  <c r="N94" i="68" s="1"/>
  <c r="N96" i="68" s="1"/>
  <c r="N98" i="68" s="1"/>
  <c r="N103" i="68" s="1"/>
  <c r="N105" i="68" s="1"/>
  <c r="N107" i="68" s="1"/>
  <c r="N109" i="68" s="1"/>
  <c r="N111" i="68" s="1"/>
  <c r="N114" i="68" s="1"/>
  <c r="N116" i="68" s="1"/>
  <c r="M29" i="68"/>
  <c r="M36" i="68" s="1"/>
  <c r="M38" i="68" s="1"/>
  <c r="M40" i="68" s="1"/>
  <c r="M42" i="68" s="1"/>
  <c r="M44" i="68" s="1"/>
  <c r="M46" i="68" s="1"/>
  <c r="M48" i="68" s="1"/>
  <c r="M51" i="68" s="1"/>
  <c r="M53" i="68" s="1"/>
  <c r="M55" i="68" s="1"/>
  <c r="M57" i="68" s="1"/>
  <c r="M60" i="68"/>
  <c r="M62" i="68" s="1"/>
  <c r="M65" i="68" s="1"/>
  <c r="M67" i="68" s="1"/>
  <c r="M69" i="68" s="1"/>
  <c r="M72" i="68" s="1"/>
  <c r="M74" i="68" s="1"/>
  <c r="M79" i="68" s="1"/>
  <c r="M88" i="68" s="1"/>
  <c r="M92" i="68" s="1"/>
  <c r="M94" i="68" s="1"/>
  <c r="M96" i="68" s="1"/>
  <c r="M98" i="68" s="1"/>
  <c r="M103" i="68" s="1"/>
  <c r="M105" i="68" s="1"/>
  <c r="M107" i="68" s="1"/>
  <c r="M109" i="68" s="1"/>
  <c r="M111" i="68" s="1"/>
  <c r="M114" i="68" s="1"/>
  <c r="M116" i="68" s="1"/>
  <c r="L16" i="68"/>
  <c r="L25" i="68"/>
  <c r="L27" i="68"/>
  <c r="L29" i="68" s="1"/>
  <c r="L36" i="68"/>
  <c r="L38" i="68" s="1"/>
  <c r="L40" i="68" s="1"/>
  <c r="L42" i="68" s="1"/>
  <c r="L44" i="68" s="1"/>
  <c r="L46" i="68" s="1"/>
  <c r="L48" i="68" s="1"/>
  <c r="L51" i="68" s="1"/>
  <c r="L53" i="68" s="1"/>
  <c r="L55" i="68" s="1"/>
  <c r="L57" i="68" s="1"/>
  <c r="L60" i="68" s="1"/>
  <c r="L62" i="68" s="1"/>
  <c r="L65" i="68" s="1"/>
  <c r="L67" i="68" s="1"/>
  <c r="L69" i="68" s="1"/>
  <c r="L72" i="68" s="1"/>
  <c r="L74" i="68" s="1"/>
  <c r="L79" i="68" s="1"/>
  <c r="L88" i="68" s="1"/>
  <c r="L92" i="68" s="1"/>
  <c r="L94" i="68" s="1"/>
  <c r="L96" i="68" s="1"/>
  <c r="L98" i="68" s="1"/>
  <c r="L103" i="68" s="1"/>
  <c r="L105" i="68" s="1"/>
  <c r="L107" i="68" s="1"/>
  <c r="L109" i="68" s="1"/>
  <c r="L111" i="68" s="1"/>
  <c r="L114" i="68" s="1"/>
  <c r="L116" i="68" s="1"/>
  <c r="K16" i="68"/>
  <c r="K25" i="68"/>
  <c r="K27" i="68" s="1"/>
  <c r="K29" i="68" s="1"/>
  <c r="K36" i="68" s="1"/>
  <c r="K38" i="68" s="1"/>
  <c r="K40" i="68" s="1"/>
  <c r="K42" i="68" s="1"/>
  <c r="K44" i="68" s="1"/>
  <c r="K46" i="68" s="1"/>
  <c r="K48" i="68" s="1"/>
  <c r="K51" i="68" s="1"/>
  <c r="K53" i="68" s="1"/>
  <c r="K55" i="68" s="1"/>
  <c r="K57" i="68" s="1"/>
  <c r="K60" i="68" s="1"/>
  <c r="K62" i="68" s="1"/>
  <c r="K65" i="68" s="1"/>
  <c r="K67" i="68" s="1"/>
  <c r="K69" i="68" s="1"/>
  <c r="K72" i="68" s="1"/>
  <c r="K74" i="68" s="1"/>
  <c r="K79" i="68" s="1"/>
  <c r="K88" i="68" s="1"/>
  <c r="K92" i="68" s="1"/>
  <c r="K94" i="68" s="1"/>
  <c r="K96" i="68" s="1"/>
  <c r="K98" i="68" s="1"/>
  <c r="K103" i="68" s="1"/>
  <c r="K105" i="68" s="1"/>
  <c r="K107" i="68" s="1"/>
  <c r="K109" i="68" s="1"/>
  <c r="K111" i="68" s="1"/>
  <c r="K114" i="68" s="1"/>
  <c r="K116" i="68" s="1"/>
  <c r="J16" i="68"/>
  <c r="J25" i="68" s="1"/>
  <c r="J27" i="68" s="1"/>
  <c r="J29" i="68" s="1"/>
  <c r="J36" i="68" s="1"/>
  <c r="J38" i="68" s="1"/>
  <c r="J40" i="68" s="1"/>
  <c r="J42" i="68" s="1"/>
  <c r="J44" i="68" s="1"/>
  <c r="J46" i="68" s="1"/>
  <c r="J48" i="68" s="1"/>
  <c r="J51" i="68" s="1"/>
  <c r="J53" i="68" s="1"/>
  <c r="J55" i="68" s="1"/>
  <c r="J57" i="68"/>
  <c r="J60" i="68" s="1"/>
  <c r="J62" i="68" s="1"/>
  <c r="J65" i="68" s="1"/>
  <c r="J67" i="68" s="1"/>
  <c r="J69" i="68" s="1"/>
  <c r="J72" i="68" s="1"/>
  <c r="J74" i="68" s="1"/>
  <c r="J79" i="68" s="1"/>
  <c r="J88" i="68" s="1"/>
  <c r="J92" i="68" s="1"/>
  <c r="J94" i="68" s="1"/>
  <c r="J96" i="68" s="1"/>
  <c r="J98" i="68" s="1"/>
  <c r="J103" i="68" s="1"/>
  <c r="J105" i="68" s="1"/>
  <c r="J107" i="68" s="1"/>
  <c r="J109" i="68" s="1"/>
  <c r="J111" i="68" s="1"/>
  <c r="J114" i="68" s="1"/>
  <c r="J116" i="68" s="1"/>
  <c r="I16" i="68"/>
  <c r="I25" i="68" s="1"/>
  <c r="I27" i="68" s="1"/>
  <c r="I29" i="68" s="1"/>
  <c r="I36" i="68" s="1"/>
  <c r="I38" i="68" s="1"/>
  <c r="I40" i="68" s="1"/>
  <c r="I42" i="68" s="1"/>
  <c r="I44" i="68" s="1"/>
  <c r="I46" i="68" s="1"/>
  <c r="I48" i="68" s="1"/>
  <c r="I51" i="68" s="1"/>
  <c r="I53" i="68" s="1"/>
  <c r="I55" i="68" s="1"/>
  <c r="I57" i="68" s="1"/>
  <c r="I60" i="68" s="1"/>
  <c r="I62" i="68" s="1"/>
  <c r="I65" i="68" s="1"/>
  <c r="I67" i="68" s="1"/>
  <c r="I69" i="68" s="1"/>
  <c r="I72" i="68" s="1"/>
  <c r="I74" i="68" s="1"/>
  <c r="I79" i="68" s="1"/>
  <c r="I88" i="68" s="1"/>
  <c r="I92" i="68" s="1"/>
  <c r="I94" i="68" s="1"/>
  <c r="I96" i="68" s="1"/>
  <c r="I98" i="68" s="1"/>
  <c r="I103" i="68" s="1"/>
  <c r="I105" i="68" s="1"/>
  <c r="I107" i="68" s="1"/>
  <c r="I109" i="68" s="1"/>
  <c r="I111" i="68" s="1"/>
  <c r="I114" i="68" s="1"/>
  <c r="I116" i="68" s="1"/>
  <c r="H16" i="68"/>
  <c r="H25" i="68" s="1"/>
  <c r="H27" i="68" s="1"/>
  <c r="H29" i="68" s="1"/>
  <c r="H36" i="68"/>
  <c r="H38" i="68" s="1"/>
  <c r="H40" i="68" s="1"/>
  <c r="H42" i="68" s="1"/>
  <c r="H44" i="68" s="1"/>
  <c r="H46" i="68" s="1"/>
  <c r="H48" i="68" s="1"/>
  <c r="H51" i="68" s="1"/>
  <c r="H53" i="68" s="1"/>
  <c r="H55" i="68" s="1"/>
  <c r="H57" i="68" s="1"/>
  <c r="H60" i="68" s="1"/>
  <c r="H62" i="68" s="1"/>
  <c r="H65" i="68" s="1"/>
  <c r="H67" i="68" s="1"/>
  <c r="H69" i="68" s="1"/>
  <c r="H72" i="68" s="1"/>
  <c r="H74" i="68" s="1"/>
  <c r="H79" i="68" s="1"/>
  <c r="H88" i="68" s="1"/>
  <c r="H92" i="68" s="1"/>
  <c r="H94" i="68" s="1"/>
  <c r="H96" i="68" s="1"/>
  <c r="H98" i="68" s="1"/>
  <c r="H103" i="68" s="1"/>
  <c r="H105" i="68" s="1"/>
  <c r="H107" i="68" s="1"/>
  <c r="H109" i="68" s="1"/>
  <c r="H111" i="68" s="1"/>
  <c r="H114" i="68" s="1"/>
  <c r="H116" i="68" s="1"/>
  <c r="G16" i="68"/>
  <c r="G25" i="68" s="1"/>
  <c r="G27" i="68" s="1"/>
  <c r="G29" i="68" s="1"/>
  <c r="G36" i="68" s="1"/>
  <c r="G38" i="68" s="1"/>
  <c r="G40" i="68" s="1"/>
  <c r="G42" i="68" s="1"/>
  <c r="G44" i="68" s="1"/>
  <c r="G46" i="68" s="1"/>
  <c r="G48" i="68" s="1"/>
  <c r="G51" i="68" s="1"/>
  <c r="G53" i="68" s="1"/>
  <c r="G55" i="68"/>
  <c r="G57" i="68" s="1"/>
  <c r="G60" i="68" s="1"/>
  <c r="G62" i="68" s="1"/>
  <c r="G65" i="68" s="1"/>
  <c r="G67" i="68" s="1"/>
  <c r="G69" i="68" s="1"/>
  <c r="G72" i="68" s="1"/>
  <c r="G74" i="68" s="1"/>
  <c r="G79" i="68" s="1"/>
  <c r="G88" i="68" s="1"/>
  <c r="G92" i="68" s="1"/>
  <c r="G94" i="68" s="1"/>
  <c r="G96" i="68" s="1"/>
  <c r="G98" i="68" s="1"/>
  <c r="G103" i="68" s="1"/>
  <c r="G105" i="68" s="1"/>
  <c r="G107" i="68" s="1"/>
  <c r="G109" i="68" s="1"/>
  <c r="G111" i="68" s="1"/>
  <c r="G114" i="68" s="1"/>
  <c r="G116" i="68" s="1"/>
  <c r="F16" i="68"/>
  <c r="F25" i="68"/>
  <c r="F27" i="68"/>
  <c r="F29" i="68" s="1"/>
  <c r="F36" i="68" s="1"/>
  <c r="F38" i="68" s="1"/>
  <c r="F40" i="68" s="1"/>
  <c r="F42" i="68" s="1"/>
  <c r="F44" i="68" s="1"/>
  <c r="F46" i="68" s="1"/>
  <c r="F48" i="68" s="1"/>
  <c r="F51" i="68" s="1"/>
  <c r="F53" i="68" s="1"/>
  <c r="F55" i="68" s="1"/>
  <c r="F57" i="68" s="1"/>
  <c r="F60" i="68" s="1"/>
  <c r="F62" i="68" s="1"/>
  <c r="F65" i="68" s="1"/>
  <c r="F67" i="68" s="1"/>
  <c r="F69" i="68" s="1"/>
  <c r="F72" i="68" s="1"/>
  <c r="F74" i="68" s="1"/>
  <c r="F79" i="68" s="1"/>
  <c r="F88" i="68" s="1"/>
  <c r="F92" i="68" s="1"/>
  <c r="F94" i="68" s="1"/>
  <c r="F96" i="68" s="1"/>
  <c r="F98" i="68" s="1"/>
  <c r="F103" i="68" s="1"/>
  <c r="F105" i="68" s="1"/>
  <c r="F107" i="68" s="1"/>
  <c r="F109" i="68" s="1"/>
  <c r="F111" i="68" s="1"/>
  <c r="F114" i="68" s="1"/>
  <c r="F116" i="68" s="1"/>
  <c r="E36" i="68"/>
  <c r="E38" i="68" s="1"/>
  <c r="E40" i="68" s="1"/>
  <c r="E42" i="68" s="1"/>
  <c r="E44" i="68" s="1"/>
  <c r="E46" i="68" s="1"/>
  <c r="E48" i="68" s="1"/>
  <c r="E51" i="68" s="1"/>
  <c r="E53" i="68" s="1"/>
  <c r="E55" i="68" s="1"/>
  <c r="E57" i="68" s="1"/>
  <c r="E60" i="68" s="1"/>
  <c r="E62" i="68" s="1"/>
  <c r="E65" i="68" s="1"/>
  <c r="E67" i="68" s="1"/>
  <c r="E69" i="68" s="1"/>
  <c r="E72" i="68" s="1"/>
  <c r="E74" i="68" s="1"/>
  <c r="E79" i="68" s="1"/>
  <c r="E88" i="68" s="1"/>
  <c r="E92" i="68" s="1"/>
  <c r="E94" i="68" s="1"/>
  <c r="E96" i="68" s="1"/>
  <c r="E98" i="68" s="1"/>
  <c r="E103" i="68" s="1"/>
  <c r="E105" i="68" s="1"/>
  <c r="E107" i="68" s="1"/>
  <c r="E109" i="68" s="1"/>
  <c r="E111" i="68" s="1"/>
  <c r="E114" i="68" s="1"/>
  <c r="E116" i="68" s="1"/>
  <c r="D16" i="68"/>
  <c r="D25" i="68" s="1"/>
  <c r="D27" i="68" s="1"/>
  <c r="D29" i="68" s="1"/>
  <c r="D36" i="68" s="1"/>
  <c r="D38" i="68" s="1"/>
  <c r="D40" i="68" s="1"/>
  <c r="D42" i="68" s="1"/>
  <c r="D44" i="68" s="1"/>
  <c r="D46" i="68" s="1"/>
  <c r="D48" i="68" s="1"/>
  <c r="D51" i="68" s="1"/>
  <c r="D53" i="68" s="1"/>
  <c r="D55" i="68" s="1"/>
  <c r="D57" i="68" s="1"/>
  <c r="D60" i="68" s="1"/>
  <c r="D62" i="68" s="1"/>
  <c r="D65" i="68" s="1"/>
  <c r="D67" i="68" s="1"/>
  <c r="D69" i="68" s="1"/>
  <c r="D72" i="68" s="1"/>
  <c r="D74" i="68" s="1"/>
  <c r="D79" i="68" s="1"/>
  <c r="D88" i="68" s="1"/>
  <c r="D92" i="68" s="1"/>
  <c r="D94" i="68" s="1"/>
  <c r="D96" i="68" s="1"/>
  <c r="D98" i="68" s="1"/>
  <c r="D103" i="68" s="1"/>
  <c r="D105" i="68" s="1"/>
  <c r="D107" i="68" s="1"/>
  <c r="D109" i="68" s="1"/>
  <c r="D111" i="68" s="1"/>
  <c r="D114" i="68" s="1"/>
  <c r="D116" i="68" s="1"/>
  <c r="C16" i="68"/>
  <c r="C25" i="68"/>
  <c r="C27" i="68" s="1"/>
  <c r="C29" i="68" s="1"/>
  <c r="C36" i="68" s="1"/>
  <c r="C38" i="68"/>
  <c r="C40" i="68" s="1"/>
  <c r="C42" i="68" s="1"/>
  <c r="C44" i="68" s="1"/>
  <c r="C46" i="68" s="1"/>
  <c r="C48" i="68" s="1"/>
  <c r="C51" i="68" s="1"/>
  <c r="C53" i="68" s="1"/>
  <c r="C55" i="68" s="1"/>
  <c r="C57" i="68" s="1"/>
  <c r="C60" i="68" s="1"/>
  <c r="C62" i="68" s="1"/>
  <c r="C65" i="68" s="1"/>
  <c r="C67" i="68" s="1"/>
  <c r="C69" i="68" s="1"/>
  <c r="C72" i="68" s="1"/>
  <c r="C74" i="68" s="1"/>
  <c r="C79" i="68" s="1"/>
  <c r="C88" i="68" s="1"/>
  <c r="C92" i="68" s="1"/>
  <c r="C94" i="68" s="1"/>
  <c r="C96" i="68" s="1"/>
  <c r="C98" i="68" s="1"/>
  <c r="C103" i="68" s="1"/>
  <c r="C105" i="68" s="1"/>
  <c r="C107" i="68" s="1"/>
  <c r="C109" i="68" s="1"/>
  <c r="C111" i="68" s="1"/>
  <c r="C114" i="68" s="1"/>
  <c r="C116" i="68" s="1"/>
  <c r="M35" i="43"/>
  <c r="M40" i="43"/>
  <c r="M46" i="43" s="1"/>
  <c r="M48" i="43" s="1"/>
  <c r="M54" i="43" s="1"/>
  <c r="M64" i="43" s="1"/>
  <c r="M71" i="43" s="1"/>
  <c r="M76" i="43" s="1"/>
  <c r="U40" i="43"/>
  <c r="U46" i="43"/>
  <c r="U48" i="43" s="1"/>
  <c r="U54" i="43" s="1"/>
  <c r="U64" i="43" s="1"/>
  <c r="U71" i="43" s="1"/>
  <c r="U76" i="43" s="1"/>
  <c r="T64" i="43"/>
  <c r="T71" i="43"/>
  <c r="T76" i="43"/>
  <c r="S35" i="43"/>
  <c r="S40" i="43" s="1"/>
  <c r="S46" i="43" s="1"/>
  <c r="S48" i="43" s="1"/>
  <c r="S54" i="43" s="1"/>
  <c r="S64" i="43" s="1"/>
  <c r="S71" i="43" s="1"/>
  <c r="S76" i="43" s="1"/>
  <c r="R64" i="43"/>
  <c r="R71" i="43" s="1"/>
  <c r="R76" i="43" s="1"/>
  <c r="Q35" i="43"/>
  <c r="Q40" i="43"/>
  <c r="Q46" i="43" s="1"/>
  <c r="Q48" i="43" s="1"/>
  <c r="Q54" i="43" s="1"/>
  <c r="Q64" i="43" s="1"/>
  <c r="Q71" i="43" s="1"/>
  <c r="Q76" i="43" s="1"/>
  <c r="P35" i="43"/>
  <c r="P40" i="43"/>
  <c r="P46" i="43" s="1"/>
  <c r="P48" i="43" s="1"/>
  <c r="P54" i="43" s="1"/>
  <c r="P64" i="43" s="1"/>
  <c r="P71" i="43" s="1"/>
  <c r="P76" i="43" s="1"/>
  <c r="L35" i="43"/>
  <c r="L40" i="43" s="1"/>
  <c r="L46" i="43" s="1"/>
  <c r="L48" i="43" s="1"/>
  <c r="L54" i="43" s="1"/>
  <c r="L64" i="43" s="1"/>
  <c r="L71" i="43" s="1"/>
  <c r="L76" i="43" s="1"/>
  <c r="K40" i="43"/>
  <c r="K46" i="43" s="1"/>
  <c r="K48" i="43" s="1"/>
  <c r="K54" i="43" s="1"/>
  <c r="K64" i="43" s="1"/>
  <c r="K71" i="43" s="1"/>
  <c r="K76" i="43" s="1"/>
  <c r="J35" i="43"/>
  <c r="J40" i="43"/>
  <c r="J46" i="43"/>
  <c r="J48" i="43" s="1"/>
  <c r="J54" i="43" s="1"/>
  <c r="J64" i="43" s="1"/>
  <c r="J71" i="43" s="1"/>
  <c r="J76" i="43" s="1"/>
  <c r="I35" i="43"/>
  <c r="I40" i="43"/>
  <c r="I46" i="43"/>
  <c r="I48" i="43" s="1"/>
  <c r="I54" i="43" s="1"/>
  <c r="I64" i="43" s="1"/>
  <c r="I71" i="43" s="1"/>
  <c r="I76" i="43" s="1"/>
  <c r="H71" i="43"/>
  <c r="H76" i="43"/>
  <c r="G23" i="43"/>
  <c r="G35" i="43" s="1"/>
  <c r="G40" i="43" s="1"/>
  <c r="G46" i="43" s="1"/>
  <c r="G48" i="43" s="1"/>
  <c r="G54" i="43" s="1"/>
  <c r="G64" i="43" s="1"/>
  <c r="G71" i="43" s="1"/>
  <c r="G76" i="43" s="1"/>
  <c r="F15" i="43"/>
  <c r="F17" i="43"/>
  <c r="F19" i="43" s="1"/>
  <c r="F21" i="43" s="1"/>
  <c r="F23" i="43" s="1"/>
  <c r="F35" i="43" s="1"/>
  <c r="F40" i="43" s="1"/>
  <c r="F46" i="43" s="1"/>
  <c r="F48" i="43" s="1"/>
  <c r="F54" i="43" s="1"/>
  <c r="F64" i="43" s="1"/>
  <c r="F71" i="43" s="1"/>
  <c r="F76" i="43" s="1"/>
  <c r="E9" i="43"/>
  <c r="E11" i="43" s="1"/>
  <c r="E13" i="43" s="1"/>
  <c r="E15" i="43" s="1"/>
  <c r="E17" i="43" s="1"/>
  <c r="E19" i="43" s="1"/>
  <c r="E21" i="43" s="1"/>
  <c r="E23" i="43" s="1"/>
  <c r="E35" i="43" s="1"/>
  <c r="E40" i="43" s="1"/>
  <c r="E46" i="43" s="1"/>
  <c r="E48" i="43" s="1"/>
  <c r="E54" i="43" s="1"/>
  <c r="E64" i="43" s="1"/>
  <c r="E71" i="43" s="1"/>
  <c r="E76" i="43" s="1"/>
  <c r="D9" i="43"/>
  <c r="D11" i="43"/>
  <c r="D13" i="43"/>
  <c r="D15" i="43" s="1"/>
  <c r="D17" i="43" s="1"/>
  <c r="D19" i="43" s="1"/>
  <c r="D21" i="43"/>
  <c r="D23" i="43" s="1"/>
  <c r="D35" i="43" s="1"/>
  <c r="D40" i="43" s="1"/>
  <c r="D46" i="43" s="1"/>
  <c r="D48" i="43" s="1"/>
  <c r="D54" i="43" s="1"/>
  <c r="D64" i="43" s="1"/>
  <c r="D71" i="43" s="1"/>
  <c r="D76" i="43" s="1"/>
  <c r="C9" i="43"/>
  <c r="C11" i="43"/>
  <c r="C13" i="43"/>
  <c r="C15" i="43" s="1"/>
  <c r="C17" i="43" s="1"/>
  <c r="C19" i="43" s="1"/>
  <c r="C21" i="43"/>
  <c r="C23" i="43" s="1"/>
  <c r="C35" i="43" s="1"/>
  <c r="C40" i="43" s="1"/>
  <c r="C46" i="43" s="1"/>
  <c r="C48" i="43" s="1"/>
  <c r="C54" i="43" s="1"/>
  <c r="C64" i="43" s="1"/>
  <c r="C71" i="43" s="1"/>
  <c r="C76" i="43" s="1"/>
  <c r="F35" i="90"/>
  <c r="C35" i="90"/>
  <c r="F21" i="71"/>
  <c r="E8" i="71"/>
  <c r="E10" i="71"/>
  <c r="E12" i="71" s="1"/>
  <c r="E14" i="71" s="1"/>
  <c r="E16" i="71" s="1"/>
  <c r="E21" i="71" s="1"/>
  <c r="D8" i="71"/>
  <c r="D10" i="71"/>
  <c r="D12" i="71" s="1"/>
  <c r="D14" i="71" s="1"/>
  <c r="D16" i="71" s="1"/>
  <c r="D21" i="71" s="1"/>
  <c r="C8" i="71"/>
  <c r="C10" i="71"/>
  <c r="C12" i="71"/>
  <c r="C14" i="71" s="1"/>
  <c r="C16" i="71" s="1"/>
  <c r="C21" i="71" s="1"/>
  <c r="M9" i="42"/>
  <c r="M13" i="42"/>
  <c r="M15" i="42" s="1"/>
  <c r="M17" i="42" s="1"/>
  <c r="M19" i="42" s="1"/>
  <c r="L9" i="42"/>
  <c r="L13" i="42" s="1"/>
  <c r="L15" i="42" s="1"/>
  <c r="L17" i="42" s="1"/>
  <c r="L19" i="42" s="1"/>
  <c r="K9" i="42"/>
  <c r="K13" i="42"/>
  <c r="K15" i="42"/>
  <c r="K17" i="42" s="1"/>
  <c r="K19" i="42" s="1"/>
  <c r="J9" i="42"/>
  <c r="J13" i="42"/>
  <c r="J15" i="42"/>
  <c r="J17" i="42" s="1"/>
  <c r="J19" i="42" s="1"/>
  <c r="I9" i="42"/>
  <c r="I13" i="42" s="1"/>
  <c r="I15" i="42" s="1"/>
  <c r="I17" i="42" s="1"/>
  <c r="I19" i="42" s="1"/>
  <c r="H9" i="42"/>
  <c r="H13" i="42" s="1"/>
  <c r="H15" i="42" s="1"/>
  <c r="H17" i="42" s="1"/>
  <c r="H19" i="42" s="1"/>
  <c r="G9" i="42"/>
  <c r="G13" i="42"/>
  <c r="G15" i="42" s="1"/>
  <c r="G17" i="42" s="1"/>
  <c r="G19" i="42" s="1"/>
  <c r="F9" i="42"/>
  <c r="F13" i="42" s="1"/>
  <c r="F15" i="42" s="1"/>
  <c r="F17" i="42" s="1"/>
  <c r="F19" i="42" s="1"/>
  <c r="E9" i="42"/>
  <c r="E13" i="42"/>
  <c r="E15" i="42" s="1"/>
  <c r="E17" i="42" s="1"/>
  <c r="E19" i="42" s="1"/>
  <c r="D9" i="42"/>
  <c r="D13" i="42" s="1"/>
  <c r="D15" i="42" s="1"/>
  <c r="D17" i="42" s="1"/>
  <c r="D19" i="42" s="1"/>
  <c r="C9" i="42"/>
  <c r="C13" i="42"/>
  <c r="C15" i="42"/>
  <c r="C17" i="42" s="1"/>
  <c r="C19" i="42" s="1"/>
  <c r="F32" i="7"/>
  <c r="F41" i="7"/>
  <c r="F46" i="7" s="1"/>
  <c r="E32" i="7"/>
  <c r="E41" i="7" s="1"/>
  <c r="E46" i="7" s="1"/>
  <c r="E130" i="7" s="1"/>
  <c r="E132" i="7" s="1"/>
  <c r="D32" i="7"/>
  <c r="D41" i="7"/>
  <c r="D46" i="7" s="1"/>
  <c r="C13" i="13"/>
  <c r="C15" i="13"/>
  <c r="C20" i="13" s="1"/>
  <c r="C22" i="13" s="1"/>
  <c r="C24" i="13" s="1"/>
  <c r="C29" i="13" s="1"/>
  <c r="I13" i="11"/>
  <c r="I19" i="11" s="1"/>
  <c r="I29" i="11" s="1"/>
  <c r="I66" i="11" s="1"/>
  <c r="I68" i="11" s="1"/>
  <c r="H13" i="11"/>
  <c r="H19" i="11"/>
  <c r="H29" i="11" s="1"/>
  <c r="G13" i="11"/>
  <c r="G19" i="11" s="1"/>
  <c r="G29" i="11" s="1"/>
  <c r="G66" i="11" s="1"/>
  <c r="G68" i="11"/>
  <c r="F13" i="11"/>
  <c r="F19" i="11"/>
  <c r="F29" i="11" s="1"/>
  <c r="F66" i="11" s="1"/>
  <c r="F68" i="11" s="1"/>
  <c r="E13" i="11"/>
  <c r="E19" i="11" s="1"/>
  <c r="E29" i="11" s="1"/>
  <c r="D13" i="11"/>
  <c r="D19" i="11"/>
  <c r="D29" i="11" s="1"/>
  <c r="C13" i="11"/>
  <c r="C19" i="11"/>
  <c r="C29" i="11" s="1"/>
  <c r="C22" i="44"/>
  <c r="C27" i="44" s="1"/>
  <c r="C29" i="44" s="1"/>
  <c r="C41" i="44" s="1"/>
  <c r="C45" i="44" s="1"/>
  <c r="K22" i="44"/>
  <c r="K27" i="44" s="1"/>
  <c r="K29" i="44" s="1"/>
  <c r="K41" i="44" s="1"/>
  <c r="K45" i="44" s="1"/>
  <c r="J22" i="44"/>
  <c r="J27" i="44" s="1"/>
  <c r="J29" i="44" s="1"/>
  <c r="J41" i="44" s="1"/>
  <c r="J45" i="44" s="1"/>
  <c r="I22" i="44"/>
  <c r="I27" i="44"/>
  <c r="I29" i="44" s="1"/>
  <c r="I41" i="44" s="1"/>
  <c r="I45" i="44" s="1"/>
  <c r="H22" i="44"/>
  <c r="H27" i="44" s="1"/>
  <c r="H29" i="44" s="1"/>
  <c r="H41" i="44" s="1"/>
  <c r="H45" i="44" s="1"/>
  <c r="G22" i="44"/>
  <c r="G27" i="44"/>
  <c r="G29" i="44"/>
  <c r="G41" i="44" s="1"/>
  <c r="G45" i="44" s="1"/>
  <c r="F22" i="44"/>
  <c r="F27" i="44"/>
  <c r="F29" i="44" s="1"/>
  <c r="E22" i="44"/>
  <c r="E27" i="44"/>
  <c r="E29" i="44" s="1"/>
  <c r="E41" i="44" s="1"/>
  <c r="E45" i="44" s="1"/>
  <c r="D22" i="44"/>
  <c r="D27" i="44" s="1"/>
  <c r="D29" i="44" s="1"/>
  <c r="D41" i="44" s="1"/>
  <c r="D45" i="44" s="1"/>
  <c r="C14" i="45"/>
  <c r="C16" i="45"/>
  <c r="C24" i="45" s="1"/>
  <c r="C30" i="45" s="1"/>
  <c r="D13" i="14"/>
  <c r="C11" i="36"/>
  <c r="C13" i="36"/>
  <c r="C15" i="36"/>
  <c r="C17" i="36" s="1"/>
  <c r="C19" i="36" s="1"/>
  <c r="C21" i="36" s="1"/>
  <c r="C23" i="36" s="1"/>
  <c r="F14" i="45"/>
  <c r="F16" i="45" s="1"/>
  <c r="F24" i="45" s="1"/>
  <c r="F30" i="45" s="1"/>
  <c r="E14" i="45"/>
  <c r="E16" i="45" s="1"/>
  <c r="E24" i="45" s="1"/>
  <c r="E30" i="45" s="1"/>
  <c r="D14" i="45"/>
  <c r="D16" i="45" s="1"/>
  <c r="D24" i="45" s="1"/>
  <c r="D30" i="45" s="1"/>
  <c r="J32" i="7"/>
  <c r="J41" i="7" s="1"/>
  <c r="J46" i="7" s="1"/>
  <c r="J50" i="7" s="1"/>
  <c r="J87" i="7"/>
  <c r="J109" i="7" s="1"/>
  <c r="J115" i="7" s="1"/>
  <c r="J122" i="7" s="1"/>
  <c r="J129" i="7" s="1"/>
  <c r="I32" i="7"/>
  <c r="I41" i="7" s="1"/>
  <c r="I46" i="7"/>
  <c r="I50" i="7" s="1"/>
  <c r="I87" i="7" s="1"/>
  <c r="H32" i="7"/>
  <c r="H41" i="7" s="1"/>
  <c r="H46" i="7" s="1"/>
  <c r="H130" i="7" s="1"/>
  <c r="H132" i="7" s="1"/>
  <c r="G32" i="7"/>
  <c r="G41" i="7" s="1"/>
  <c r="G46" i="7" s="1"/>
  <c r="G50" i="7" s="1"/>
  <c r="G87" i="7" s="1"/>
  <c r="C18" i="82"/>
  <c r="C16" i="12"/>
  <c r="C18" i="12"/>
  <c r="C23" i="12" s="1"/>
  <c r="C28" i="12" s="1"/>
  <c r="C30" i="12" s="1"/>
  <c r="C21" i="10"/>
  <c r="C23" i="10" s="1"/>
  <c r="C25" i="10" s="1"/>
  <c r="C29" i="10" s="1"/>
  <c r="C35" i="10"/>
  <c r="C37" i="10" s="1"/>
  <c r="C40" i="10" s="1"/>
  <c r="C13" i="8"/>
  <c r="C15" i="8"/>
  <c r="C17" i="8" s="1"/>
  <c r="C19" i="8" s="1"/>
  <c r="C25" i="8" s="1"/>
  <c r="C30" i="8" s="1"/>
  <c r="C32" i="8" s="1"/>
  <c r="C37" i="8" s="1"/>
  <c r="D13" i="8"/>
  <c r="D15" i="8"/>
  <c r="D17" i="8" s="1"/>
  <c r="D19" i="8" s="1"/>
  <c r="D25" i="8" s="1"/>
  <c r="D30" i="8"/>
  <c r="D32" i="8" s="1"/>
  <c r="D37" i="8" s="1"/>
  <c r="I44" i="15"/>
  <c r="F44" i="15"/>
  <c r="E44" i="15"/>
  <c r="C44" i="15"/>
  <c r="I43" i="15"/>
  <c r="F43" i="15"/>
  <c r="E43" i="15"/>
  <c r="C43" i="15"/>
  <c r="G42" i="15"/>
  <c r="H41" i="15"/>
  <c r="F40" i="15"/>
  <c r="D40" i="15"/>
  <c r="C40" i="15"/>
  <c r="H11" i="47"/>
  <c r="H13" i="47" s="1"/>
  <c r="H16" i="47" s="1"/>
  <c r="G11" i="47"/>
  <c r="G13" i="47"/>
  <c r="G16" i="47" s="1"/>
  <c r="F11" i="47"/>
  <c r="F13" i="47" s="1"/>
  <c r="F16" i="47" s="1"/>
  <c r="E11" i="47"/>
  <c r="E13" i="47"/>
  <c r="E16" i="47" s="1"/>
  <c r="D11" i="47"/>
  <c r="D13" i="47" s="1"/>
  <c r="D16" i="47" s="1"/>
  <c r="C11" i="47"/>
  <c r="C13" i="47" s="1"/>
  <c r="C16" i="47" s="1"/>
  <c r="C11" i="46"/>
  <c r="C13" i="46"/>
  <c r="C15" i="46" s="1"/>
  <c r="C17" i="46" s="1"/>
  <c r="C19" i="46" s="1"/>
  <c r="C23" i="46" s="1"/>
  <c r="F11" i="46"/>
  <c r="F13" i="46" s="1"/>
  <c r="F15" i="46" s="1"/>
  <c r="F17" i="46" s="1"/>
  <c r="F19" i="46" s="1"/>
  <c r="F23" i="46" s="1"/>
  <c r="E11" i="46"/>
  <c r="E13" i="46"/>
  <c r="E15" i="46" s="1"/>
  <c r="E17" i="46" s="1"/>
  <c r="E19" i="46" s="1"/>
  <c r="E23" i="46" s="1"/>
  <c r="D11" i="46"/>
  <c r="D13" i="46" s="1"/>
  <c r="D15" i="46" s="1"/>
  <c r="D17" i="46" s="1"/>
  <c r="D19" i="46"/>
  <c r="D23" i="46" s="1"/>
  <c r="C11" i="73"/>
  <c r="C13" i="73" s="1"/>
  <c r="C15" i="73" s="1"/>
  <c r="C18" i="73" s="1"/>
  <c r="C21" i="73" s="1"/>
  <c r="C24" i="73" s="1"/>
  <c r="C26" i="73" s="1"/>
  <c r="E11" i="73"/>
  <c r="E13" i="73"/>
  <c r="E15" i="73" s="1"/>
  <c r="E18" i="73" s="1"/>
  <c r="E21" i="73" s="1"/>
  <c r="E24" i="73" s="1"/>
  <c r="E26" i="73" s="1"/>
  <c r="F11" i="73"/>
  <c r="F13" i="73" s="1"/>
  <c r="F15" i="73" s="1"/>
  <c r="F18" i="73" s="1"/>
  <c r="F21" i="73" s="1"/>
  <c r="F24" i="73" s="1"/>
  <c r="F26" i="73" s="1"/>
  <c r="G11" i="73"/>
  <c r="G13" i="73" s="1"/>
  <c r="G15" i="73" s="1"/>
  <c r="G18" i="73" s="1"/>
  <c r="G21" i="73" s="1"/>
  <c r="G24" i="73"/>
  <c r="G26" i="73" s="1"/>
  <c r="D11" i="73"/>
  <c r="D13" i="73" s="1"/>
  <c r="D15" i="73" s="1"/>
  <c r="D18" i="73" s="1"/>
  <c r="D21" i="73" s="1"/>
  <c r="D24" i="73" s="1"/>
  <c r="D26" i="73" s="1"/>
  <c r="C34" i="80"/>
  <c r="C46" i="76"/>
  <c r="D46" i="76"/>
  <c r="E32" i="75"/>
  <c r="D32" i="75"/>
  <c r="C32" i="75"/>
  <c r="E38" i="74"/>
  <c r="D38" i="74"/>
  <c r="C38" i="74"/>
  <c r="G32" i="73"/>
  <c r="F32" i="73"/>
  <c r="E32" i="73"/>
  <c r="D32" i="73"/>
  <c r="C32" i="73"/>
  <c r="L22" i="44"/>
  <c r="L27" i="44"/>
  <c r="L29" i="44" s="1"/>
  <c r="L41" i="44" s="1"/>
  <c r="H19" i="67"/>
  <c r="H21" i="67" s="1"/>
  <c r="H23" i="67" s="1"/>
  <c r="H25" i="67" s="1"/>
  <c r="O20" i="63"/>
  <c r="O22" i="63"/>
  <c r="O24" i="63" s="1"/>
  <c r="O28" i="63" s="1"/>
  <c r="O31" i="63" s="1"/>
  <c r="O40" i="63" s="1"/>
  <c r="N20" i="63"/>
  <c r="N22" i="63" s="1"/>
  <c r="N24" i="63" s="1"/>
  <c r="N28" i="63" s="1"/>
  <c r="N31" i="63" s="1"/>
  <c r="N40" i="63" s="1"/>
  <c r="M20" i="63"/>
  <c r="M22" i="63"/>
  <c r="M24" i="63" s="1"/>
  <c r="M28" i="63" s="1"/>
  <c r="M31" i="63" s="1"/>
  <c r="M40" i="63" s="1"/>
  <c r="L20" i="63"/>
  <c r="L22" i="63" s="1"/>
  <c r="L24" i="63" s="1"/>
  <c r="L28" i="63" s="1"/>
  <c r="L31" i="63" s="1"/>
  <c r="L40" i="63" s="1"/>
  <c r="K20" i="63"/>
  <c r="K22" i="63" s="1"/>
  <c r="K24" i="63" s="1"/>
  <c r="K28" i="63" s="1"/>
  <c r="K31" i="63" s="1"/>
  <c r="K40" i="63" s="1"/>
  <c r="J20" i="63"/>
  <c r="J22" i="63"/>
  <c r="J24" i="63" s="1"/>
  <c r="J28" i="63" s="1"/>
  <c r="J31" i="63" s="1"/>
  <c r="J40" i="63" s="1"/>
  <c r="I20" i="63"/>
  <c r="I22" i="63"/>
  <c r="I24" i="63" s="1"/>
  <c r="I28" i="63" s="1"/>
  <c r="I31" i="63" s="1"/>
  <c r="I40" i="63" s="1"/>
  <c r="H20" i="63"/>
  <c r="H22" i="63" s="1"/>
  <c r="H24" i="63"/>
  <c r="H28" i="63"/>
  <c r="H31" i="63" s="1"/>
  <c r="H40" i="63" s="1"/>
  <c r="G20" i="63"/>
  <c r="G22" i="63" s="1"/>
  <c r="G24" i="63" s="1"/>
  <c r="G28" i="63" s="1"/>
  <c r="G31" i="63" s="1"/>
  <c r="G40" i="63" s="1"/>
  <c r="F20" i="63"/>
  <c r="F22" i="63"/>
  <c r="F24" i="63"/>
  <c r="F28" i="63" s="1"/>
  <c r="F31" i="63" s="1"/>
  <c r="F40" i="63" s="1"/>
  <c r="E20" i="63"/>
  <c r="E22" i="63" s="1"/>
  <c r="E24" i="63" s="1"/>
  <c r="E28" i="63" s="1"/>
  <c r="E31" i="63" s="1"/>
  <c r="E40" i="63" s="1"/>
  <c r="D20" i="63"/>
  <c r="D22" i="63"/>
  <c r="D24" i="63" s="1"/>
  <c r="D28" i="63" s="1"/>
  <c r="D31" i="63" s="1"/>
  <c r="D40" i="63" s="1"/>
  <c r="C20" i="63"/>
  <c r="C22" i="63"/>
  <c r="C24" i="63" s="1"/>
  <c r="C28" i="63" s="1"/>
  <c r="C31" i="63" s="1"/>
  <c r="C40" i="63" s="1"/>
  <c r="P84" i="59"/>
  <c r="P86" i="59" s="1"/>
  <c r="P90" i="59"/>
  <c r="P92" i="59" s="1"/>
  <c r="P96" i="59" s="1"/>
  <c r="P98" i="59" s="1"/>
  <c r="P103" i="59" s="1"/>
  <c r="P105" i="59" s="1"/>
  <c r="P107" i="59" s="1"/>
  <c r="P110" i="59" s="1"/>
  <c r="P116" i="59" s="1"/>
  <c r="P120" i="59" s="1"/>
  <c r="P125" i="59" s="1"/>
  <c r="P128" i="59" s="1"/>
  <c r="P130" i="59" s="1"/>
  <c r="P132" i="59" s="1"/>
  <c r="P134" i="59" s="1"/>
  <c r="P136" i="59" s="1"/>
  <c r="P138" i="59" s="1"/>
  <c r="P140" i="59" s="1"/>
  <c r="P142" i="59" s="1"/>
  <c r="P144" i="59" s="1"/>
  <c r="P146" i="59" s="1"/>
  <c r="P149" i="59" s="1"/>
  <c r="O65" i="59"/>
  <c r="O69" i="59"/>
  <c r="O71" i="59" s="1"/>
  <c r="O73" i="59" s="1"/>
  <c r="O76" i="59" s="1"/>
  <c r="O79" i="59" s="1"/>
  <c r="O81" i="59" s="1"/>
  <c r="O84" i="59" s="1"/>
  <c r="O86" i="59" s="1"/>
  <c r="O90" i="59" s="1"/>
  <c r="O92" i="59" s="1"/>
  <c r="O96" i="59" s="1"/>
  <c r="O98" i="59" s="1"/>
  <c r="O103" i="59" s="1"/>
  <c r="O105" i="59" s="1"/>
  <c r="O107" i="59" s="1"/>
  <c r="O110" i="59" s="1"/>
  <c r="O116" i="59" s="1"/>
  <c r="O120" i="59" s="1"/>
  <c r="O125" i="59" s="1"/>
  <c r="O128" i="59" s="1"/>
  <c r="O130" i="59" s="1"/>
  <c r="O132" i="59" s="1"/>
  <c r="O134" i="59" s="1"/>
  <c r="O136" i="59" s="1"/>
  <c r="O138" i="59" s="1"/>
  <c r="O140" i="59" s="1"/>
  <c r="O142" i="59" s="1"/>
  <c r="O144" i="59" s="1"/>
  <c r="O146" i="59" s="1"/>
  <c r="O149" i="59" s="1"/>
  <c r="N65" i="59"/>
  <c r="N69" i="59" s="1"/>
  <c r="N71" i="59" s="1"/>
  <c r="N73" i="59" s="1"/>
  <c r="N76" i="59"/>
  <c r="N79" i="59" s="1"/>
  <c r="N81" i="59" s="1"/>
  <c r="N84" i="59" s="1"/>
  <c r="N86" i="59" s="1"/>
  <c r="N90" i="59" s="1"/>
  <c r="N92" i="59" s="1"/>
  <c r="N96" i="59" s="1"/>
  <c r="N98" i="59" s="1"/>
  <c r="N103" i="59" s="1"/>
  <c r="N105" i="59" s="1"/>
  <c r="N107" i="59" s="1"/>
  <c r="N110" i="59" s="1"/>
  <c r="N116" i="59" s="1"/>
  <c r="N120" i="59" s="1"/>
  <c r="N125" i="59" s="1"/>
  <c r="N128" i="59" s="1"/>
  <c r="N130" i="59" s="1"/>
  <c r="N132" i="59" s="1"/>
  <c r="N134" i="59" s="1"/>
  <c r="N136" i="59" s="1"/>
  <c r="N138" i="59" s="1"/>
  <c r="N140" i="59" s="1"/>
  <c r="N142" i="59" s="1"/>
  <c r="N144" i="59" s="1"/>
  <c r="N146" i="59" s="1"/>
  <c r="N149" i="59" s="1"/>
  <c r="M46" i="59"/>
  <c r="M53" i="59" s="1"/>
  <c r="M58" i="59" s="1"/>
  <c r="M61" i="59" s="1"/>
  <c r="M63" i="59" s="1"/>
  <c r="M65" i="59" s="1"/>
  <c r="M69" i="59" s="1"/>
  <c r="M71" i="59" s="1"/>
  <c r="M73" i="59" s="1"/>
  <c r="M76" i="59" s="1"/>
  <c r="M79" i="59" s="1"/>
  <c r="M81" i="59" s="1"/>
  <c r="M84" i="59" s="1"/>
  <c r="M86" i="59" s="1"/>
  <c r="M90" i="59" s="1"/>
  <c r="M92" i="59" s="1"/>
  <c r="M96" i="59" s="1"/>
  <c r="M98" i="59" s="1"/>
  <c r="M103" i="59" s="1"/>
  <c r="M105" i="59" s="1"/>
  <c r="M107" i="59" s="1"/>
  <c r="M110" i="59" s="1"/>
  <c r="M116" i="59" s="1"/>
  <c r="M120" i="59" s="1"/>
  <c r="M125" i="59" s="1"/>
  <c r="M128" i="59" s="1"/>
  <c r="M130" i="59" s="1"/>
  <c r="M132" i="59" s="1"/>
  <c r="M134" i="59" s="1"/>
  <c r="M136" i="59" s="1"/>
  <c r="M138" i="59" s="1"/>
  <c r="M140" i="59" s="1"/>
  <c r="M142" i="59" s="1"/>
  <c r="M144" i="59" s="1"/>
  <c r="M146" i="59" s="1"/>
  <c r="M149" i="59" s="1"/>
  <c r="L46" i="59"/>
  <c r="L53" i="59"/>
  <c r="L58" i="59" s="1"/>
  <c r="L61" i="59" s="1"/>
  <c r="L63" i="59" s="1"/>
  <c r="L65" i="59" s="1"/>
  <c r="L69" i="59" s="1"/>
  <c r="L71" i="59" s="1"/>
  <c r="L73" i="59" s="1"/>
  <c r="L76" i="59" s="1"/>
  <c r="L79" i="59" s="1"/>
  <c r="L81" i="59" s="1"/>
  <c r="L84" i="59" s="1"/>
  <c r="L86" i="59" s="1"/>
  <c r="L90" i="59" s="1"/>
  <c r="L92" i="59" s="1"/>
  <c r="L96" i="59" s="1"/>
  <c r="L98" i="59" s="1"/>
  <c r="L103" i="59" s="1"/>
  <c r="L105" i="59" s="1"/>
  <c r="L107" i="59" s="1"/>
  <c r="L110" i="59" s="1"/>
  <c r="L116" i="59" s="1"/>
  <c r="L120" i="59" s="1"/>
  <c r="L125" i="59" s="1"/>
  <c r="L128" i="59" s="1"/>
  <c r="L130" i="59" s="1"/>
  <c r="L132" i="59" s="1"/>
  <c r="L134" i="59" s="1"/>
  <c r="L136" i="59" s="1"/>
  <c r="L138" i="59" s="1"/>
  <c r="L140" i="59" s="1"/>
  <c r="L142" i="59" s="1"/>
  <c r="L144" i="59" s="1"/>
  <c r="L146" i="59" s="1"/>
  <c r="L149" i="59" s="1"/>
  <c r="K10" i="59"/>
  <c r="K12" i="59"/>
  <c r="K14" i="59" s="1"/>
  <c r="K16" i="59" s="1"/>
  <c r="K18" i="59" s="1"/>
  <c r="K20" i="59" s="1"/>
  <c r="K22" i="59" s="1"/>
  <c r="K24" i="59" s="1"/>
  <c r="K26" i="59" s="1"/>
  <c r="K28" i="59" s="1"/>
  <c r="K30" i="59" s="1"/>
  <c r="K32" i="59" s="1"/>
  <c r="K34" i="59" s="1"/>
  <c r="K36" i="59" s="1"/>
  <c r="K46" i="59" s="1"/>
  <c r="K53" i="59" s="1"/>
  <c r="K58" i="59" s="1"/>
  <c r="K61" i="59" s="1"/>
  <c r="K63" i="59" s="1"/>
  <c r="K65" i="59" s="1"/>
  <c r="K69" i="59" s="1"/>
  <c r="K71" i="59" s="1"/>
  <c r="K73" i="59" s="1"/>
  <c r="K76" i="59" s="1"/>
  <c r="K79" i="59" s="1"/>
  <c r="K81" i="59" s="1"/>
  <c r="K84" i="59" s="1"/>
  <c r="K86" i="59" s="1"/>
  <c r="K90" i="59" s="1"/>
  <c r="K92" i="59" s="1"/>
  <c r="K96" i="59" s="1"/>
  <c r="K98" i="59" s="1"/>
  <c r="K103" i="59" s="1"/>
  <c r="K105" i="59" s="1"/>
  <c r="K107" i="59" s="1"/>
  <c r="K110" i="59" s="1"/>
  <c r="K116" i="59" s="1"/>
  <c r="K120" i="59" s="1"/>
  <c r="K125" i="59" s="1"/>
  <c r="K128" i="59" s="1"/>
  <c r="K130" i="59" s="1"/>
  <c r="K132" i="59" s="1"/>
  <c r="K134" i="59" s="1"/>
  <c r="K136" i="59" s="1"/>
  <c r="K138" i="59" s="1"/>
  <c r="K140" i="59" s="1"/>
  <c r="K142" i="59" s="1"/>
  <c r="K144" i="59" s="1"/>
  <c r="K146" i="59" s="1"/>
  <c r="K149" i="59" s="1"/>
  <c r="J10" i="59"/>
  <c r="J12" i="59" s="1"/>
  <c r="J14" i="59" s="1"/>
  <c r="J16" i="59" s="1"/>
  <c r="J18" i="59" s="1"/>
  <c r="J20" i="59" s="1"/>
  <c r="J22" i="59" s="1"/>
  <c r="J24" i="59" s="1"/>
  <c r="J26" i="59" s="1"/>
  <c r="J28" i="59" s="1"/>
  <c r="J30" i="59" s="1"/>
  <c r="J32" i="59" s="1"/>
  <c r="J34" i="59" s="1"/>
  <c r="J36" i="59" s="1"/>
  <c r="J46" i="59" s="1"/>
  <c r="J53" i="59" s="1"/>
  <c r="J58" i="59" s="1"/>
  <c r="J61" i="59" s="1"/>
  <c r="J63" i="59" s="1"/>
  <c r="J65" i="59" s="1"/>
  <c r="J69" i="59" s="1"/>
  <c r="J71" i="59" s="1"/>
  <c r="J73" i="59" s="1"/>
  <c r="J76" i="59" s="1"/>
  <c r="J79" i="59" s="1"/>
  <c r="J81" i="59" s="1"/>
  <c r="J84" i="59" s="1"/>
  <c r="J86" i="59" s="1"/>
  <c r="J90" i="59" s="1"/>
  <c r="J92" i="59" s="1"/>
  <c r="J96" i="59" s="1"/>
  <c r="J98" i="59" s="1"/>
  <c r="J103" i="59" s="1"/>
  <c r="J105" i="59" s="1"/>
  <c r="J107" i="59" s="1"/>
  <c r="J110" i="59" s="1"/>
  <c r="J116" i="59" s="1"/>
  <c r="J120" i="59" s="1"/>
  <c r="J125" i="59" s="1"/>
  <c r="J128" i="59" s="1"/>
  <c r="J130" i="59" s="1"/>
  <c r="J132" i="59" s="1"/>
  <c r="J134" i="59" s="1"/>
  <c r="J136" i="59" s="1"/>
  <c r="J138" i="59" s="1"/>
  <c r="J140" i="59" s="1"/>
  <c r="J142" i="59" s="1"/>
  <c r="J144" i="59" s="1"/>
  <c r="J146" i="59" s="1"/>
  <c r="J149" i="59" s="1"/>
  <c r="I69" i="59"/>
  <c r="I71" i="59" s="1"/>
  <c r="I73" i="59" s="1"/>
  <c r="I76" i="59" s="1"/>
  <c r="I79" i="59" s="1"/>
  <c r="I81" i="59" s="1"/>
  <c r="I84" i="59" s="1"/>
  <c r="I86" i="59" s="1"/>
  <c r="I90" i="59" s="1"/>
  <c r="I92" i="59" s="1"/>
  <c r="I96" i="59" s="1"/>
  <c r="I98" i="59" s="1"/>
  <c r="I103" i="59" s="1"/>
  <c r="I105" i="59" s="1"/>
  <c r="I107" i="59" s="1"/>
  <c r="I110" i="59" s="1"/>
  <c r="I116" i="59" s="1"/>
  <c r="I120" i="59" s="1"/>
  <c r="I125" i="59" s="1"/>
  <c r="I128" i="59" s="1"/>
  <c r="I130" i="59" s="1"/>
  <c r="I132" i="59" s="1"/>
  <c r="I134" i="59" s="1"/>
  <c r="I136" i="59" s="1"/>
  <c r="I138" i="59" s="1"/>
  <c r="I140" i="59" s="1"/>
  <c r="I142" i="59" s="1"/>
  <c r="I144" i="59" s="1"/>
  <c r="I146" i="59" s="1"/>
  <c r="I149" i="59" s="1"/>
  <c r="H22" i="59"/>
  <c r="H24" i="59" s="1"/>
  <c r="H26" i="59" s="1"/>
  <c r="H28" i="59" s="1"/>
  <c r="H30" i="59" s="1"/>
  <c r="H32" i="59" s="1"/>
  <c r="H34" i="59" s="1"/>
  <c r="H36" i="59" s="1"/>
  <c r="H46" i="59" s="1"/>
  <c r="H53" i="59" s="1"/>
  <c r="H58" i="59" s="1"/>
  <c r="H61" i="59" s="1"/>
  <c r="H63" i="59" s="1"/>
  <c r="H65" i="59" s="1"/>
  <c r="H69" i="59" s="1"/>
  <c r="H71" i="59" s="1"/>
  <c r="H73" i="59" s="1"/>
  <c r="H76" i="59" s="1"/>
  <c r="H79" i="59" s="1"/>
  <c r="H81" i="59" s="1"/>
  <c r="H84" i="59" s="1"/>
  <c r="H86" i="59" s="1"/>
  <c r="H90" i="59" s="1"/>
  <c r="H92" i="59" s="1"/>
  <c r="H96" i="59" s="1"/>
  <c r="H98" i="59" s="1"/>
  <c r="H103" i="59" s="1"/>
  <c r="H105" i="59" s="1"/>
  <c r="H107" i="59" s="1"/>
  <c r="H110" i="59" s="1"/>
  <c r="H116" i="59" s="1"/>
  <c r="H120" i="59" s="1"/>
  <c r="H125" i="59" s="1"/>
  <c r="H128" i="59" s="1"/>
  <c r="H130" i="59" s="1"/>
  <c r="H132" i="59" s="1"/>
  <c r="H134" i="59" s="1"/>
  <c r="H136" i="59" s="1"/>
  <c r="H138" i="59" s="1"/>
  <c r="H140" i="59" s="1"/>
  <c r="H142" i="59" s="1"/>
  <c r="H144" i="59" s="1"/>
  <c r="H146" i="59" s="1"/>
  <c r="H149" i="59" s="1"/>
  <c r="G22" i="59"/>
  <c r="G24" i="59"/>
  <c r="G26" i="59"/>
  <c r="G28" i="59"/>
  <c r="G30" i="59" s="1"/>
  <c r="G32" i="59" s="1"/>
  <c r="G34" i="59" s="1"/>
  <c r="G36" i="59" s="1"/>
  <c r="G46" i="59" s="1"/>
  <c r="G53" i="59" s="1"/>
  <c r="G58" i="59" s="1"/>
  <c r="G61" i="59" s="1"/>
  <c r="G63" i="59" s="1"/>
  <c r="G65" i="59" s="1"/>
  <c r="G69" i="59" s="1"/>
  <c r="G71" i="59" s="1"/>
  <c r="G73" i="59" s="1"/>
  <c r="G76" i="59" s="1"/>
  <c r="G79" i="59" s="1"/>
  <c r="G81" i="59" s="1"/>
  <c r="G84" i="59" s="1"/>
  <c r="G86" i="59" s="1"/>
  <c r="G90" i="59" s="1"/>
  <c r="G92" i="59" s="1"/>
  <c r="G96" i="59" s="1"/>
  <c r="G98" i="59" s="1"/>
  <c r="G103" i="59" s="1"/>
  <c r="G105" i="59" s="1"/>
  <c r="G107" i="59" s="1"/>
  <c r="G110" i="59" s="1"/>
  <c r="G116" i="59" s="1"/>
  <c r="G120" i="59" s="1"/>
  <c r="G125" i="59" s="1"/>
  <c r="G128" i="59" s="1"/>
  <c r="G130" i="59" s="1"/>
  <c r="G132" i="59" s="1"/>
  <c r="G134" i="59" s="1"/>
  <c r="G136" i="59" s="1"/>
  <c r="G138" i="59" s="1"/>
  <c r="G140" i="59" s="1"/>
  <c r="G142" i="59" s="1"/>
  <c r="G144" i="59" s="1"/>
  <c r="G146" i="59" s="1"/>
  <c r="G149" i="59" s="1"/>
  <c r="F22" i="59"/>
  <c r="F24" i="59" s="1"/>
  <c r="F26" i="59" s="1"/>
  <c r="F28" i="59" s="1"/>
  <c r="F30" i="59" s="1"/>
  <c r="F32" i="59" s="1"/>
  <c r="F34" i="59" s="1"/>
  <c r="F36" i="59" s="1"/>
  <c r="F46" i="59" s="1"/>
  <c r="F53" i="59" s="1"/>
  <c r="F58" i="59" s="1"/>
  <c r="F61" i="59" s="1"/>
  <c r="F63" i="59" s="1"/>
  <c r="F65" i="59" s="1"/>
  <c r="F69" i="59" s="1"/>
  <c r="F71" i="59" s="1"/>
  <c r="F73" i="59" s="1"/>
  <c r="F76" i="59" s="1"/>
  <c r="F79" i="59" s="1"/>
  <c r="F81" i="59" s="1"/>
  <c r="F84" i="59" s="1"/>
  <c r="F86" i="59" s="1"/>
  <c r="F90" i="59" s="1"/>
  <c r="F92" i="59" s="1"/>
  <c r="F96" i="59" s="1"/>
  <c r="F98" i="59" s="1"/>
  <c r="F103" i="59" s="1"/>
  <c r="F105" i="59" s="1"/>
  <c r="F107" i="59" s="1"/>
  <c r="F110" i="59" s="1"/>
  <c r="F116" i="59" s="1"/>
  <c r="F120" i="59" s="1"/>
  <c r="F125" i="59" s="1"/>
  <c r="F128" i="59" s="1"/>
  <c r="F130" i="59" s="1"/>
  <c r="F132" i="59" s="1"/>
  <c r="F134" i="59" s="1"/>
  <c r="F136" i="59" s="1"/>
  <c r="F138" i="59" s="1"/>
  <c r="F140" i="59" s="1"/>
  <c r="F142" i="59" s="1"/>
  <c r="F144" i="59" s="1"/>
  <c r="F146" i="59" s="1"/>
  <c r="F149" i="59" s="1"/>
  <c r="E46" i="59"/>
  <c r="E53" i="59" s="1"/>
  <c r="E58" i="59" s="1"/>
  <c r="E61" i="59" s="1"/>
  <c r="E63" i="59" s="1"/>
  <c r="E65" i="59" s="1"/>
  <c r="E69" i="59" s="1"/>
  <c r="E71" i="59" s="1"/>
  <c r="E73" i="59" s="1"/>
  <c r="E76" i="59" s="1"/>
  <c r="E79" i="59" s="1"/>
  <c r="E81" i="59" s="1"/>
  <c r="E84" i="59" s="1"/>
  <c r="E86" i="59" s="1"/>
  <c r="E90" i="59" s="1"/>
  <c r="E92" i="59" s="1"/>
  <c r="E96" i="59" s="1"/>
  <c r="E98" i="59" s="1"/>
  <c r="E103" i="59" s="1"/>
  <c r="E105" i="59" s="1"/>
  <c r="E107" i="59" s="1"/>
  <c r="E110" i="59" s="1"/>
  <c r="E116" i="59" s="1"/>
  <c r="E120" i="59" s="1"/>
  <c r="E125" i="59" s="1"/>
  <c r="E128" i="59" s="1"/>
  <c r="E130" i="59" s="1"/>
  <c r="E132" i="59" s="1"/>
  <c r="E134" i="59" s="1"/>
  <c r="E136" i="59" s="1"/>
  <c r="E138" i="59" s="1"/>
  <c r="E140" i="59" s="1"/>
  <c r="E142" i="59" s="1"/>
  <c r="E144" i="59" s="1"/>
  <c r="E146" i="59" s="1"/>
  <c r="E149" i="59" s="1"/>
  <c r="D69" i="59"/>
  <c r="D71" i="59" s="1"/>
  <c r="D73" i="59" s="1"/>
  <c r="D76" i="59" s="1"/>
  <c r="D79" i="59" s="1"/>
  <c r="D81" i="59" s="1"/>
  <c r="D84" i="59" s="1"/>
  <c r="D86" i="59" s="1"/>
  <c r="D90" i="59" s="1"/>
  <c r="D92" i="59" s="1"/>
  <c r="D96" i="59" s="1"/>
  <c r="D98" i="59" s="1"/>
  <c r="D103" i="59" s="1"/>
  <c r="D105" i="59" s="1"/>
  <c r="D107" i="59" s="1"/>
  <c r="D110" i="59" s="1"/>
  <c r="D116" i="59" s="1"/>
  <c r="D120" i="59" s="1"/>
  <c r="D125" i="59" s="1"/>
  <c r="D128" i="59" s="1"/>
  <c r="D130" i="59" s="1"/>
  <c r="D132" i="59" s="1"/>
  <c r="D134" i="59" s="1"/>
  <c r="D136" i="59" s="1"/>
  <c r="D138" i="59" s="1"/>
  <c r="D140" i="59" s="1"/>
  <c r="D142" i="59" s="1"/>
  <c r="D144" i="59" s="1"/>
  <c r="D146" i="59" s="1"/>
  <c r="D149" i="59" s="1"/>
  <c r="C46" i="59"/>
  <c r="C53" i="59" s="1"/>
  <c r="C58" i="59" s="1"/>
  <c r="C61" i="59" s="1"/>
  <c r="C63" i="59" s="1"/>
  <c r="C65" i="59" s="1"/>
  <c r="C69" i="59" s="1"/>
  <c r="C71" i="59" s="1"/>
  <c r="C73" i="59" s="1"/>
  <c r="C76" i="59" s="1"/>
  <c r="C79" i="59" s="1"/>
  <c r="C81" i="59" s="1"/>
  <c r="C84" i="59" s="1"/>
  <c r="C86" i="59" s="1"/>
  <c r="C90" i="59" s="1"/>
  <c r="C92" i="59" s="1"/>
  <c r="C96" i="59" s="1"/>
  <c r="C98" i="59" s="1"/>
  <c r="C103" i="59" s="1"/>
  <c r="C105" i="59" s="1"/>
  <c r="C107" i="59" s="1"/>
  <c r="C110" i="59" s="1"/>
  <c r="C116" i="59" s="1"/>
  <c r="C120" i="59" s="1"/>
  <c r="C125" i="59" s="1"/>
  <c r="C128" i="59" s="1"/>
  <c r="C130" i="59" s="1"/>
  <c r="C132" i="59" s="1"/>
  <c r="C134" i="59" s="1"/>
  <c r="C136" i="59" s="1"/>
  <c r="C138" i="59" s="1"/>
  <c r="C140" i="59" s="1"/>
  <c r="C142" i="59" s="1"/>
  <c r="C144" i="59" s="1"/>
  <c r="C146" i="59" s="1"/>
  <c r="C149" i="59" s="1"/>
  <c r="H8" i="56"/>
  <c r="H10" i="56"/>
  <c r="G8" i="56"/>
  <c r="G10" i="56" s="1"/>
  <c r="F8" i="56"/>
  <c r="F10" i="56" s="1"/>
  <c r="E8" i="56"/>
  <c r="E10" i="56" s="1"/>
  <c r="D8" i="56"/>
  <c r="D10" i="56" s="1"/>
  <c r="C8" i="56"/>
  <c r="C10" i="56" s="1"/>
  <c r="M60" i="50"/>
  <c r="M61" i="50"/>
  <c r="L60" i="50"/>
  <c r="L61" i="50" s="1"/>
  <c r="K60" i="50"/>
  <c r="K61" i="50"/>
  <c r="J60" i="50"/>
  <c r="J61" i="50" s="1"/>
  <c r="I60" i="50"/>
  <c r="I61" i="50" s="1"/>
  <c r="H60" i="50"/>
  <c r="H61" i="50" s="1"/>
  <c r="G60" i="50"/>
  <c r="G61" i="50" s="1"/>
  <c r="F60" i="50"/>
  <c r="F61" i="50" s="1"/>
  <c r="E60" i="50"/>
  <c r="E61" i="50"/>
  <c r="D60" i="50"/>
  <c r="D61" i="50" s="1"/>
  <c r="C60" i="50"/>
  <c r="C61" i="50"/>
  <c r="H21" i="47"/>
  <c r="G21" i="47"/>
  <c r="F21" i="47"/>
  <c r="E21" i="47"/>
  <c r="D21" i="47"/>
  <c r="C21" i="47"/>
  <c r="F26" i="46"/>
  <c r="E26" i="46"/>
  <c r="D26" i="46"/>
  <c r="C26" i="46"/>
  <c r="F34" i="45"/>
  <c r="F36" i="45"/>
  <c r="E34" i="45"/>
  <c r="E36" i="45" s="1"/>
  <c r="D34" i="45"/>
  <c r="D36" i="45" s="1"/>
  <c r="C34" i="45"/>
  <c r="C36" i="45" s="1"/>
  <c r="K47" i="44"/>
  <c r="K49" i="44" s="1"/>
  <c r="J47" i="44"/>
  <c r="J49" i="44" s="1"/>
  <c r="G47" i="44"/>
  <c r="G49" i="44"/>
  <c r="E47" i="44"/>
  <c r="E49" i="44" s="1"/>
  <c r="D47" i="44"/>
  <c r="D49" i="44"/>
  <c r="C47" i="44"/>
  <c r="C49" i="44" s="1"/>
  <c r="H84" i="35"/>
  <c r="C84" i="35"/>
  <c r="C26" i="36"/>
  <c r="C34" i="34"/>
  <c r="E130" i="32"/>
  <c r="D130" i="32"/>
  <c r="C130" i="32"/>
  <c r="T208" i="31"/>
  <c r="O208" i="31"/>
  <c r="N208" i="31"/>
  <c r="M208" i="31"/>
  <c r="L208" i="31"/>
  <c r="K208" i="31"/>
  <c r="J208" i="31"/>
  <c r="I208" i="31"/>
  <c r="H208" i="31"/>
  <c r="G208" i="31"/>
  <c r="F208" i="31"/>
  <c r="D208" i="31"/>
  <c r="C208" i="31"/>
  <c r="C43" i="30"/>
  <c r="D84" i="29"/>
  <c r="C84" i="29"/>
  <c r="C63" i="28"/>
  <c r="D16" i="28"/>
  <c r="G199" i="26"/>
  <c r="G200" i="26" s="1"/>
  <c r="F199" i="26"/>
  <c r="F200" i="26" s="1"/>
  <c r="E199" i="26"/>
  <c r="D199" i="26"/>
  <c r="C199" i="26"/>
  <c r="C200" i="26" s="1"/>
  <c r="H197" i="26"/>
  <c r="C90" i="25"/>
  <c r="C91" i="25" s="1"/>
  <c r="G72" i="24"/>
  <c r="G70" i="24"/>
  <c r="F72" i="24"/>
  <c r="F73" i="24" s="1"/>
  <c r="F70" i="24"/>
  <c r="E72" i="24"/>
  <c r="E70" i="24"/>
  <c r="E73" i="24" s="1"/>
  <c r="D72" i="24"/>
  <c r="D73" i="24" s="1"/>
  <c r="D70" i="24"/>
  <c r="C72" i="24"/>
  <c r="C70" i="24"/>
  <c r="F93" i="23"/>
  <c r="F94" i="23" s="1"/>
  <c r="F91" i="23"/>
  <c r="E93" i="23"/>
  <c r="E91" i="23"/>
  <c r="D93" i="23"/>
  <c r="D94" i="23" s="1"/>
  <c r="D91" i="23"/>
  <c r="C93" i="23"/>
  <c r="C91" i="23"/>
  <c r="C94" i="23" s="1"/>
  <c r="H74" i="22"/>
  <c r="G74" i="22"/>
  <c r="F74" i="22"/>
  <c r="E74" i="22"/>
  <c r="D74" i="22"/>
  <c r="C74" i="22"/>
  <c r="E35" i="21"/>
  <c r="E37" i="21"/>
  <c r="E39" i="21" s="1"/>
  <c r="E41" i="21" s="1"/>
  <c r="E43" i="21" s="1"/>
  <c r="E22" i="21"/>
  <c r="E24" i="21" s="1"/>
  <c r="E27" i="21" s="1"/>
  <c r="E29" i="21" s="1"/>
  <c r="E31" i="21" s="1"/>
  <c r="C29" i="14"/>
  <c r="C31" i="14" s="1"/>
  <c r="C30" i="13"/>
  <c r="C32" i="13"/>
  <c r="C34" i="12"/>
  <c r="C36" i="12" s="1"/>
  <c r="D48" i="10"/>
  <c r="D50" i="10" s="1"/>
  <c r="C48" i="10"/>
  <c r="C50" i="10" s="1"/>
  <c r="I67" i="9"/>
  <c r="I69" i="9" s="1"/>
  <c r="H67" i="9"/>
  <c r="H69" i="9" s="1"/>
  <c r="D42" i="8"/>
  <c r="D44" i="8" s="1"/>
  <c r="C42" i="8"/>
  <c r="C44" i="8" s="1"/>
  <c r="C61" i="28"/>
  <c r="C67" i="9"/>
  <c r="C69" i="9" s="1"/>
  <c r="F67" i="9"/>
  <c r="F69" i="9" s="1"/>
  <c r="C130" i="7"/>
  <c r="C132" i="7"/>
  <c r="E67" i="9"/>
  <c r="E69" i="9" s="1"/>
  <c r="G197" i="26"/>
  <c r="G67" i="9"/>
  <c r="G69" i="9" s="1"/>
  <c r="E34" i="78"/>
  <c r="C197" i="26"/>
  <c r="E84" i="35"/>
  <c r="J130" i="7"/>
  <c r="J132" i="7" s="1"/>
  <c r="F197" i="26"/>
  <c r="I31" i="11"/>
  <c r="I48" i="11" s="1"/>
  <c r="I51" i="11" s="1"/>
  <c r="I58" i="11" s="1"/>
  <c r="I65" i="11" s="1"/>
  <c r="J67" i="9"/>
  <c r="E94" i="23"/>
  <c r="G32" i="35"/>
  <c r="G34" i="35"/>
  <c r="G36" i="35"/>
  <c r="G38" i="35" s="1"/>
  <c r="G42" i="35" s="1"/>
  <c r="G52" i="35" s="1"/>
  <c r="G60" i="35" s="1"/>
  <c r="G62" i="35" s="1"/>
  <c r="G64" i="35" s="1"/>
  <c r="G66" i="35" s="1"/>
  <c r="G68" i="35" s="1"/>
  <c r="G70" i="35" s="1"/>
  <c r="G72" i="35" s="1"/>
  <c r="G74" i="35" s="1"/>
  <c r="G76" i="35" s="1"/>
  <c r="G78" i="35" s="1"/>
  <c r="G80" i="35" s="1"/>
  <c r="E197" i="26"/>
  <c r="E200" i="26"/>
  <c r="G130" i="7"/>
  <c r="G132" i="7" s="1"/>
  <c r="G109" i="7"/>
  <c r="G115" i="7" s="1"/>
  <c r="G122" i="7" s="1"/>
  <c r="G129" i="7" s="1"/>
  <c r="G31" i="11"/>
  <c r="G48" i="11"/>
  <c r="G51" i="11" s="1"/>
  <c r="G58" i="11" s="1"/>
  <c r="G65" i="11" s="1"/>
  <c r="F36" i="35"/>
  <c r="F38" i="35" s="1"/>
  <c r="F42" i="35" s="1"/>
  <c r="F52" i="35" s="1"/>
  <c r="F60" i="35" s="1"/>
  <c r="F62" i="35" s="1"/>
  <c r="F64" i="35" s="1"/>
  <c r="F66" i="35" s="1"/>
  <c r="F68" i="35" s="1"/>
  <c r="F70" i="35" s="1"/>
  <c r="F72" i="35" s="1"/>
  <c r="F74" i="35" s="1"/>
  <c r="F76" i="35" s="1"/>
  <c r="F78" i="35" s="1"/>
  <c r="F80" i="35" s="1"/>
  <c r="I109" i="7"/>
  <c r="I115" i="7"/>
  <c r="I122" i="7" s="1"/>
  <c r="I129" i="7" s="1"/>
  <c r="H47" i="44"/>
  <c r="H49" i="44" s="1"/>
  <c r="F47" i="44"/>
  <c r="F49" i="44" s="1"/>
  <c r="F41" i="44"/>
  <c r="F45" i="44" s="1"/>
  <c r="I47" i="44"/>
  <c r="I49" i="44" s="1"/>
  <c r="D32" i="35"/>
  <c r="D84" i="35" s="1"/>
  <c r="G84" i="35"/>
  <c r="D50" i="7" l="1"/>
  <c r="D87" i="7" s="1"/>
  <c r="D109" i="7" s="1"/>
  <c r="D115" i="7" s="1"/>
  <c r="D122" i="7" s="1"/>
  <c r="D129" i="7" s="1"/>
  <c r="D130" i="7"/>
  <c r="D132" i="7" s="1"/>
  <c r="E31" i="11"/>
  <c r="E48" i="11" s="1"/>
  <c r="E51" i="11" s="1"/>
  <c r="E58" i="11" s="1"/>
  <c r="E65" i="11" s="1"/>
  <c r="E66" i="11"/>
  <c r="E68" i="11" s="1"/>
  <c r="H50" i="7"/>
  <c r="H87" i="7" s="1"/>
  <c r="H109" i="7" s="1"/>
  <c r="H115" i="7" s="1"/>
  <c r="H122" i="7" s="1"/>
  <c r="H129" i="7" s="1"/>
  <c r="D34" i="35"/>
  <c r="D36" i="35" s="1"/>
  <c r="D38" i="35" s="1"/>
  <c r="D42" i="35" s="1"/>
  <c r="D52" i="35" s="1"/>
  <c r="D60" i="35" s="1"/>
  <c r="D62" i="35" s="1"/>
  <c r="D64" i="35" s="1"/>
  <c r="D66" i="35" s="1"/>
  <c r="D68" i="35" s="1"/>
  <c r="D70" i="35" s="1"/>
  <c r="D72" i="35" s="1"/>
  <c r="D74" i="35" s="1"/>
  <c r="D76" i="35" s="1"/>
  <c r="D78" i="35" s="1"/>
  <c r="D80" i="35" s="1"/>
  <c r="I130" i="7"/>
  <c r="I132" i="7" s="1"/>
  <c r="E50" i="7"/>
  <c r="E87" i="7" s="1"/>
  <c r="E109" i="7" s="1"/>
  <c r="E115" i="7" s="1"/>
  <c r="E122" i="7" s="1"/>
  <c r="E129" i="7" s="1"/>
  <c r="F31" i="11"/>
  <c r="F48" i="11" s="1"/>
  <c r="F51" i="11" s="1"/>
  <c r="F58" i="11" s="1"/>
  <c r="F65" i="11" s="1"/>
  <c r="C73" i="24"/>
  <c r="G73" i="24"/>
  <c r="D29" i="14"/>
  <c r="D31" i="14" s="1"/>
  <c r="D15" i="14"/>
  <c r="D17" i="14" s="1"/>
  <c r="D19" i="14" s="1"/>
  <c r="D25" i="14" s="1"/>
  <c r="D28" i="14" s="1"/>
  <c r="C21" i="80"/>
  <c r="C23" i="80" s="1"/>
  <c r="C25" i="80" s="1"/>
  <c r="C27" i="80" s="1"/>
  <c r="C29" i="80" s="1"/>
  <c r="D78" i="29"/>
  <c r="D81" i="29" s="1"/>
  <c r="E36" i="15"/>
  <c r="E39" i="15"/>
  <c r="D90" i="26"/>
  <c r="D97" i="26" s="1"/>
  <c r="D102" i="26" s="1"/>
  <c r="D108" i="26" s="1"/>
  <c r="D112" i="26" s="1"/>
  <c r="D116" i="26" s="1"/>
  <c r="D123" i="26" s="1"/>
  <c r="D132" i="26" s="1"/>
  <c r="D134" i="26" s="1"/>
  <c r="D146" i="26" s="1"/>
  <c r="D150" i="26" s="1"/>
  <c r="D158" i="26" s="1"/>
  <c r="D176" i="26" s="1"/>
  <c r="D186" i="26" s="1"/>
  <c r="D192" i="26" s="1"/>
  <c r="D197" i="26"/>
  <c r="D200" i="26" s="1"/>
  <c r="C60" i="28"/>
  <c r="C57" i="28"/>
  <c r="F39" i="15"/>
  <c r="F36" i="15"/>
  <c r="I36" i="15"/>
  <c r="I39" i="15"/>
  <c r="E60" i="127"/>
  <c r="E57" i="127"/>
  <c r="J57" i="127"/>
  <c r="J60" i="127" s="1"/>
  <c r="N60" i="127"/>
  <c r="N57" i="127"/>
  <c r="C67" i="99"/>
  <c r="C71" i="99" s="1"/>
  <c r="C78" i="99" s="1"/>
  <c r="F45" i="124"/>
  <c r="F50" i="124"/>
  <c r="F57" i="127"/>
  <c r="F60" i="127" s="1"/>
  <c r="K60" i="127"/>
  <c r="K57" i="127"/>
  <c r="O57" i="127"/>
  <c r="O60" i="127" s="1"/>
  <c r="C60" i="127"/>
  <c r="C57" i="127"/>
  <c r="G57" i="127"/>
  <c r="G60" i="127" s="1"/>
  <c r="L60" i="127"/>
  <c r="L57" i="127"/>
  <c r="P57" i="127"/>
  <c r="P60" i="127" s="1"/>
  <c r="I60" i="127"/>
  <c r="I57" i="127"/>
  <c r="M57" i="127"/>
  <c r="M60" i="127" s="1"/>
  <c r="H60" i="127"/>
  <c r="H57" i="127"/>
  <c r="H148" i="39"/>
  <c r="H152" i="39" s="1"/>
  <c r="H160" i="39" s="1"/>
  <c r="H164" i="39" s="1"/>
  <c r="H166" i="39" s="1"/>
  <c r="L148" i="39"/>
  <c r="L152" i="39" s="1"/>
  <c r="L160" i="39" s="1"/>
  <c r="L164" i="39" s="1"/>
  <c r="L166" i="39" s="1"/>
  <c r="Q148" i="39"/>
  <c r="Q152" i="39" s="1"/>
  <c r="Q160" i="39" s="1"/>
  <c r="Q164" i="39" s="1"/>
  <c r="Q166" i="39" s="1"/>
  <c r="T148" i="39"/>
  <c r="T152" i="39" s="1"/>
  <c r="T160" i="39" s="1"/>
  <c r="T164" i="39" s="1"/>
  <c r="T166" i="39" s="1"/>
  <c r="X148" i="39"/>
  <c r="X152" i="39" s="1"/>
  <c r="X160" i="39" s="1"/>
  <c r="X164" i="39" s="1"/>
  <c r="X166" i="39" s="1"/>
  <c r="E148" i="39"/>
  <c r="E152" i="39" s="1"/>
  <c r="E160" i="39" s="1"/>
  <c r="E164" i="39" s="1"/>
  <c r="E166" i="39" s="1"/>
  <c r="N148" i="39"/>
  <c r="N152" i="39" s="1"/>
  <c r="N160" i="39" s="1"/>
  <c r="N164" i="39" s="1"/>
  <c r="N166" i="39" s="1"/>
  <c r="R148" i="39"/>
  <c r="R152" i="39" s="1"/>
  <c r="R160" i="39" s="1"/>
  <c r="R164" i="39" s="1"/>
  <c r="R166" i="39" s="1"/>
  <c r="U148" i="39"/>
  <c r="U152" i="39" s="1"/>
  <c r="U160" i="39" s="1"/>
  <c r="U164" i="39" s="1"/>
  <c r="U166" i="39" s="1"/>
  <c r="Z148" i="39"/>
  <c r="Z152" i="39" s="1"/>
  <c r="Z160" i="39" s="1"/>
  <c r="Z164" i="39" s="1"/>
  <c r="Z166" i="39" s="1"/>
  <c r="F148" i="39"/>
  <c r="F152" i="39" s="1"/>
  <c r="F160" i="39" s="1"/>
  <c r="F164" i="39" s="1"/>
  <c r="F166" i="39" s="1"/>
  <c r="J148" i="39"/>
  <c r="J152" i="39" s="1"/>
  <c r="J160" i="39" s="1"/>
  <c r="J164" i="39" s="1"/>
  <c r="J166" i="39" s="1"/>
  <c r="O148" i="39"/>
  <c r="O152" i="39" s="1"/>
  <c r="O160" i="39" s="1"/>
  <c r="O164" i="39" s="1"/>
  <c r="O166" i="39" s="1"/>
  <c r="G148" i="39"/>
  <c r="G152" i="39" s="1"/>
  <c r="K148" i="39"/>
  <c r="K152" i="39" s="1"/>
  <c r="K160" i="39" s="1"/>
  <c r="K164" i="39" s="1"/>
  <c r="K166" i="39" s="1"/>
  <c r="P148" i="39"/>
  <c r="P152" i="39" s="1"/>
  <c r="P160" i="39" s="1"/>
  <c r="P164" i="39" s="1"/>
  <c r="P166" i="39" s="1"/>
  <c r="S148" i="39"/>
  <c r="S152" i="39" s="1"/>
  <c r="S160" i="39" s="1"/>
  <c r="S164" i="39" s="1"/>
  <c r="S166" i="39" s="1"/>
  <c r="V148" i="39"/>
  <c r="V152" i="39" s="1"/>
  <c r="V160" i="39" s="1"/>
  <c r="V164" i="39" s="1"/>
  <c r="V166" i="39" s="1"/>
  <c r="D148" i="39"/>
  <c r="D152" i="39" s="1"/>
  <c r="D160" i="39" s="1"/>
  <c r="D164" i="39" s="1"/>
  <c r="D166" i="39" s="1"/>
  <c r="F60" i="64"/>
  <c r="F63" i="64" s="1"/>
  <c r="F66" i="64" s="1"/>
  <c r="F69" i="64" s="1"/>
  <c r="F71" i="64" s="1"/>
  <c r="D82" i="29"/>
  <c r="D85" i="29" s="1"/>
  <c r="C82" i="29"/>
  <c r="C85" i="29" s="1"/>
  <c r="C31" i="11"/>
  <c r="C48" i="11" s="1"/>
  <c r="C51" i="11" s="1"/>
  <c r="C58" i="11" s="1"/>
  <c r="C65" i="11" s="1"/>
  <c r="C66" i="11"/>
  <c r="C68" i="11" s="1"/>
  <c r="C64" i="28"/>
  <c r="F50" i="7"/>
  <c r="F87" i="7" s="1"/>
  <c r="F109" i="7" s="1"/>
  <c r="F115" i="7" s="1"/>
  <c r="F122" i="7" s="1"/>
  <c r="F129" i="7" s="1"/>
  <c r="F130" i="7"/>
  <c r="F132" i="7" s="1"/>
  <c r="C46" i="30"/>
  <c r="D66" i="11"/>
  <c r="D68" i="11" s="1"/>
  <c r="D31" i="11"/>
  <c r="D48" i="11" s="1"/>
  <c r="D51" i="11" s="1"/>
  <c r="D58" i="11" s="1"/>
  <c r="D65" i="11" s="1"/>
  <c r="C66" i="25"/>
  <c r="C68" i="25" s="1"/>
  <c r="C71" i="25" s="1"/>
  <c r="H31" i="11"/>
  <c r="H48" i="11" s="1"/>
  <c r="H51" i="11" s="1"/>
  <c r="H58" i="11" s="1"/>
  <c r="H65" i="11" s="1"/>
  <c r="H66" i="11"/>
  <c r="H68" i="11" s="1"/>
  <c r="C32" i="77"/>
  <c r="C21" i="77"/>
  <c r="C25" i="77" s="1"/>
  <c r="C28" i="77" s="1"/>
  <c r="F84" i="35"/>
  <c r="D67" i="9"/>
  <c r="D69" i="9" s="1"/>
  <c r="D39" i="15"/>
  <c r="D36" i="15"/>
  <c r="G36" i="15"/>
  <c r="G39" i="15"/>
  <c r="H36" i="15"/>
  <c r="H39" i="15"/>
  <c r="C36" i="15"/>
  <c r="C39" i="15"/>
  <c r="G160" i="39" l="1"/>
  <c r="G164" i="39" s="1"/>
  <c r="G166" i="39" s="1"/>
  <c r="F74" i="64"/>
  <c r="F77" i="64" s="1"/>
  <c r="F82" i="64" s="1"/>
  <c r="F84" i="64" s="1"/>
  <c r="F90" i="64" s="1"/>
  <c r="G15" i="290"/>
  <c r="G17" i="290" s="1"/>
</calcChain>
</file>

<file path=xl/sharedStrings.xml><?xml version="1.0" encoding="utf-8"?>
<sst xmlns="http://schemas.openxmlformats.org/spreadsheetml/2006/main" count="37055" uniqueCount="9584">
  <si>
    <t>Tgl</t>
  </si>
  <si>
    <t>No SJ</t>
  </si>
  <si>
    <t>MF 170</t>
  </si>
  <si>
    <t>CB 220</t>
  </si>
  <si>
    <t>Join Pin</t>
  </si>
  <si>
    <t>REKAPAN TPPN</t>
  </si>
  <si>
    <t>IBU SUCI</t>
  </si>
  <si>
    <t>Kirim</t>
  </si>
  <si>
    <t>13/11/2020</t>
  </si>
  <si>
    <t>PROYEK   : KEJAKSAAN</t>
  </si>
  <si>
    <t>Catwalk</t>
  </si>
  <si>
    <t>PROYEK  : ALFAMIDI</t>
  </si>
  <si>
    <t>24/11/2020</t>
  </si>
  <si>
    <t>HARTAM</t>
  </si>
  <si>
    <t>Roda</t>
  </si>
  <si>
    <t>BPK HARTONO</t>
  </si>
  <si>
    <t>PROYEK  : CITAYAM</t>
  </si>
  <si>
    <t>LD 90</t>
  </si>
  <si>
    <t>CB 193</t>
  </si>
  <si>
    <t>PRAJA</t>
  </si>
  <si>
    <t xml:space="preserve">PROYEK  : </t>
  </si>
  <si>
    <t>26/12/2020</t>
  </si>
  <si>
    <t>JUAL</t>
  </si>
  <si>
    <t>PT PERANCAH PRO ALAT</t>
  </si>
  <si>
    <t>TOTAL BANGUN PERSADA,Tbk</t>
  </si>
  <si>
    <t>Harga Sewa</t>
  </si>
  <si>
    <t>MF 190</t>
  </si>
  <si>
    <t>JB 60</t>
  </si>
  <si>
    <t>Tangga</t>
  </si>
  <si>
    <t>Pipa 6M</t>
  </si>
  <si>
    <t>Pipa 3M</t>
  </si>
  <si>
    <t>Swivel C</t>
  </si>
  <si>
    <t>UH 60</t>
  </si>
  <si>
    <t>23/7/2020</t>
  </si>
  <si>
    <t>PPA 6947/VII/2020</t>
  </si>
  <si>
    <t>24/7/2020</t>
  </si>
  <si>
    <t>PPA 6950/VII/2020</t>
  </si>
  <si>
    <t>PPA 6962/VII/2020</t>
  </si>
  <si>
    <t>27/7/2020</t>
  </si>
  <si>
    <t>PPA 6965/VII/2020</t>
  </si>
  <si>
    <t>PPA 6963/VII/2020</t>
  </si>
  <si>
    <t>PPA 6966/VII/2020</t>
  </si>
  <si>
    <t>28/7/2020</t>
  </si>
  <si>
    <t>PPA 6969/VII/2020</t>
  </si>
  <si>
    <t>PPA 6970/VII/2020</t>
  </si>
  <si>
    <t>PPA 6971/VII/2020</t>
  </si>
  <si>
    <t>29/7/2020</t>
  </si>
  <si>
    <t>PPA 6978/VII/2020</t>
  </si>
  <si>
    <t>Sisa alat periode Jul'20</t>
  </si>
  <si>
    <t>PPA 6996/VIII/2020</t>
  </si>
  <si>
    <t>PPA 6702/VIII/2020</t>
  </si>
  <si>
    <t>PPA 7002/VIII/2020</t>
  </si>
  <si>
    <t>PPA 6701/VIII/2020</t>
  </si>
  <si>
    <t>PPA 6706/VIII/2020</t>
  </si>
  <si>
    <t>PPA 7008/VIII/2020</t>
  </si>
  <si>
    <t>Sisa alat periode Agst'20</t>
  </si>
  <si>
    <t>PPA 7046/IX/2020</t>
  </si>
  <si>
    <t>PPA 7047/IX/2020</t>
  </si>
  <si>
    <t>PPA 7050/IX/2020</t>
  </si>
  <si>
    <t>PPA 7053/IX/2020</t>
  </si>
  <si>
    <t>PPA 7054/IX/2020</t>
  </si>
  <si>
    <t>19/9/2020</t>
  </si>
  <si>
    <t>PPA 7071/IX/2020</t>
  </si>
  <si>
    <t>Retur</t>
  </si>
  <si>
    <t>22/9/2020</t>
  </si>
  <si>
    <t>PPA 7083/IX/2020</t>
  </si>
  <si>
    <t>26/9/2020</t>
  </si>
  <si>
    <t>PPA 7093/IX/2020</t>
  </si>
  <si>
    <t>PPA 7094/IX/2020</t>
  </si>
  <si>
    <t>28/9/2020</t>
  </si>
  <si>
    <t>PPA 7095/IX/2020</t>
  </si>
  <si>
    <t>Sisa alat periode Sept'20</t>
  </si>
  <si>
    <t>PPA 7099/X/2020</t>
  </si>
  <si>
    <t>PPA 7106/X/2020</t>
  </si>
  <si>
    <t>PPA 7109/X/2020</t>
  </si>
  <si>
    <t>PPA 7110/X/2020</t>
  </si>
  <si>
    <t>PPA 7112/X/2020</t>
  </si>
  <si>
    <t>PPA 7113/X/2020</t>
  </si>
  <si>
    <t>PPA 7114/X/2020</t>
  </si>
  <si>
    <t>PPA 7115/X/2020</t>
  </si>
  <si>
    <t>PPA 7118/X/2020</t>
  </si>
  <si>
    <t>PPA 7119/X/2020</t>
  </si>
  <si>
    <t>PPA 7117/X/2020</t>
  </si>
  <si>
    <t>13/10/2020</t>
  </si>
  <si>
    <t>PPA 7126/X/2020</t>
  </si>
  <si>
    <t>PPA 7127/X/2020</t>
  </si>
  <si>
    <t>PPA 7130/X/2020</t>
  </si>
  <si>
    <t>14/10/2020</t>
  </si>
  <si>
    <t>PPA 7131/X/2020</t>
  </si>
  <si>
    <t>PPA 7141/X/2020</t>
  </si>
  <si>
    <t>20/10/2020</t>
  </si>
  <si>
    <t>PPA 7154/X/2020</t>
  </si>
  <si>
    <t>21/10/2020</t>
  </si>
  <si>
    <t>PPA 7156/X/2020</t>
  </si>
  <si>
    <t>PPA 7157/X/2020</t>
  </si>
  <si>
    <t>22/10/2020</t>
  </si>
  <si>
    <t>PPA 7160/X/2020</t>
  </si>
  <si>
    <t>PPA 7161/X/2020</t>
  </si>
  <si>
    <t>PPA 7162/X/2020</t>
  </si>
  <si>
    <t>23/10/2020</t>
  </si>
  <si>
    <t>PPA 7163/X/2020</t>
  </si>
  <si>
    <t>PPA 7166/X/2020</t>
  </si>
  <si>
    <t>PPA 7169/X/2020</t>
  </si>
  <si>
    <t>24/10/2020</t>
  </si>
  <si>
    <t>PPA 7176/X/2020</t>
  </si>
  <si>
    <t>26/10/2020</t>
  </si>
  <si>
    <t>PPA 7177/X/2020</t>
  </si>
  <si>
    <t>27/10/2020</t>
  </si>
  <si>
    <t>PPA 7181/X/2020</t>
  </si>
  <si>
    <t>PPA 7184/X/2020</t>
  </si>
  <si>
    <t>30/10/2020</t>
  </si>
  <si>
    <t>PPA 7197/X/2020</t>
  </si>
  <si>
    <t>PPA 7187/X/2020</t>
  </si>
  <si>
    <t>31/10/2020</t>
  </si>
  <si>
    <t>PPA 7196/X/2020</t>
  </si>
  <si>
    <t>PPA 7200/X/2020</t>
  </si>
  <si>
    <t>PPA 7205/X/2020</t>
  </si>
  <si>
    <t>Sisa alat periode Okt'20</t>
  </si>
  <si>
    <t>PPA 7202/XI/2020</t>
  </si>
  <si>
    <t>PPA 7219/XI/2020</t>
  </si>
  <si>
    <t>PPA 7122/XI/2020</t>
  </si>
  <si>
    <t>PPA 7129/XI/2020</t>
  </si>
  <si>
    <t>Sisa alat periode Nov'20</t>
  </si>
  <si>
    <t>14/12/2020</t>
  </si>
  <si>
    <t>16/12/2020</t>
  </si>
  <si>
    <t>29/12/2020</t>
  </si>
  <si>
    <t>31/12/2020</t>
  </si>
  <si>
    <t>Sisa alat periode Des'20</t>
  </si>
  <si>
    <t>Vivi bety</t>
  </si>
  <si>
    <t>Ini catat </t>
  </si>
  <si>
    <t>Tgl 24/7 ada kirim pakai sj sementara( nanti maunditukar) ke tbp pulman catwak 55</t>
  </si>
  <si>
    <t>PT.SOWIN KARYA</t>
  </si>
  <si>
    <t>PROYEK   : GRAHA BARITO</t>
  </si>
  <si>
    <t>HARGA SEWA</t>
  </si>
  <si>
    <t>Pipa 2M</t>
  </si>
  <si>
    <t>30/6/2020</t>
  </si>
  <si>
    <t>PPA 6886/VI/2020</t>
  </si>
  <si>
    <t>PPA 6882/VI/2020</t>
  </si>
  <si>
    <t>Sisa Periode Jun'20</t>
  </si>
  <si>
    <t>PPA 6895/VII/2020</t>
  </si>
  <si>
    <t>30/7/2020</t>
  </si>
  <si>
    <t>PPA 6985/VII/2020</t>
  </si>
  <si>
    <t>Sisa Periode Jul'20</t>
  </si>
  <si>
    <t>PPA 6700/VIII/2020</t>
  </si>
  <si>
    <t>PPA 7018/VIII/2020</t>
  </si>
  <si>
    <t>13/8/2020</t>
  </si>
  <si>
    <t>PPA 7024/VIII/2020</t>
  </si>
  <si>
    <t>Sisa Periode Agst'20</t>
  </si>
  <si>
    <t>Sisa Periode Sept'20</t>
  </si>
  <si>
    <t>PPA 7171/X/2020</t>
  </si>
  <si>
    <t>PPA 7194/X/2020</t>
  </si>
  <si>
    <t>PPA 7193/X/2020</t>
  </si>
  <si>
    <t>Sisa Periode Okt'20</t>
  </si>
  <si>
    <t>PPA 7204/XI/2020</t>
  </si>
  <si>
    <t>PPA 7127/XI/2020</t>
  </si>
  <si>
    <t>Sisa Periode Nov'20</t>
  </si>
  <si>
    <t>Sisa Periode Des'20</t>
  </si>
  <si>
    <t>Note:</t>
  </si>
  <si>
    <t>Harga sewa pipa 3M= 9.750 (Harga langsung dari bu lina)</t>
  </si>
  <si>
    <t>sowin ambil roda 8 ( harga sewa roda sowin @20.000) </t>
  </si>
  <si>
    <t>PT.PERANCAH PRO ALAT</t>
  </si>
  <si>
    <t>PT.KAJIMA INDONESIA</t>
  </si>
  <si>
    <t>PROYEK  : JKT,3 NEW CONTRUCTION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</si>
  <si>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</si>
  <si>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</si>
  <si>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</si>
  <si>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</si>
  <si>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TIAP TAGIHAN ADA DISCOUNT 25%</t>
  </si>
  <si>
    <t>Tgl Sj</t>
  </si>
  <si>
    <t>No Sj</t>
  </si>
  <si>
    <t>PPA 6779/VI/2020</t>
  </si>
  <si>
    <t>PPA 6782/VI/2020</t>
  </si>
  <si>
    <t>PPA 6794/VI/2020</t>
  </si>
  <si>
    <t>PPA 6795/VI/2020</t>
  </si>
  <si>
    <t>PPA 6798/VI/2020</t>
  </si>
  <si>
    <t>PPA 6799/VI/2020</t>
  </si>
  <si>
    <t>PPA 6801/VI/2020</t>
  </si>
  <si>
    <t>PPA 6800/VI/2020</t>
  </si>
  <si>
    <t>PPA 6810/VI/2020</t>
  </si>
  <si>
    <t>PPA 6807/VI/2020</t>
  </si>
  <si>
    <t>16/6/2020</t>
  </si>
  <si>
    <t>PPA 6839/VI/2020</t>
  </si>
  <si>
    <t>17/6/2020</t>
  </si>
  <si>
    <t>PPA 6843/VI/2020</t>
  </si>
  <si>
    <t>18/6/2020</t>
  </si>
  <si>
    <t>PPA 6847/VI/2020</t>
  </si>
  <si>
    <t>PPA 6846/VI/2020</t>
  </si>
  <si>
    <t>22/6/2020</t>
  </si>
  <si>
    <t>PPA 6855/VI/2020</t>
  </si>
  <si>
    <t>PPA 6856/VI/2020</t>
  </si>
  <si>
    <t>23/6/2020</t>
  </si>
  <si>
    <t>PPA 6857/VI/2020</t>
  </si>
  <si>
    <t>PPA 6858/VI/2020</t>
  </si>
  <si>
    <t>24/6/2020</t>
  </si>
  <si>
    <t>PPA 6863/VI/2020</t>
  </si>
  <si>
    <t>27/6/2020</t>
  </si>
  <si>
    <t>PPA 6875/VI/2020</t>
  </si>
  <si>
    <t>PPA 6900/VII/2020</t>
  </si>
  <si>
    <t>PPA 6942/VII/2020</t>
  </si>
  <si>
    <t>PPA 6953/VII/2020</t>
  </si>
  <si>
    <t>PPA 5958/VII2020</t>
  </si>
  <si>
    <t>25/7/2020</t>
  </si>
  <si>
    <t>PPA 6958/VII/2020</t>
  </si>
  <si>
    <t>PPA 6968/VII/2020</t>
  </si>
  <si>
    <t>PPA 6980/VII/2020</t>
  </si>
  <si>
    <t>PPA 6986/VII/2020</t>
  </si>
  <si>
    <t>PPA 6993/VIII/2020</t>
  </si>
  <si>
    <t>PPA 6998/VIII/2020</t>
  </si>
  <si>
    <t>PPA 7010/VIII/2020</t>
  </si>
  <si>
    <t>PPA 6703/VIII/2020</t>
  </si>
  <si>
    <t>Claim</t>
  </si>
  <si>
    <t>SDH TAGIH CLAIM</t>
  </si>
  <si>
    <t>25/9/2020</t>
  </si>
  <si>
    <t>30/9/2020</t>
  </si>
  <si>
    <t>15/10/2020</t>
  </si>
  <si>
    <t>17/10/2020</t>
  </si>
  <si>
    <t>28/10/2020</t>
  </si>
  <si>
    <t>14/11/2020</t>
  </si>
  <si>
    <t>16/11/2020</t>
  </si>
  <si>
    <t>17/11/2020</t>
  </si>
  <si>
    <t>18/11/2020</t>
  </si>
  <si>
    <t>20/11/2020</t>
  </si>
  <si>
    <t>21/11/2020</t>
  </si>
  <si>
    <t>25/11/2020</t>
  </si>
  <si>
    <t>27/11/2020</t>
  </si>
  <si>
    <t>28/11/2020</t>
  </si>
  <si>
    <t>22/12/2020</t>
  </si>
  <si>
    <t>23/12/2020</t>
  </si>
  <si>
    <t>TOTA KIRIM</t>
  </si>
  <si>
    <t>TOTAL PO 1</t>
  </si>
  <si>
    <t>KURANG PO 1</t>
  </si>
  <si>
    <t>Kwitansi kajima</t>
  </si>
  <si>
    <t>Vi untuk selanjutnya kajima dinkwitansi dicantumkan no rek ppa bca yang biasa</t>
  </si>
  <si>
    <t>Po 2 : 409JKT3/KI-SITE/VI/20</t>
  </si>
  <si>
    <t>Perpanjangan Ke-1 : 723JKT3/KI-Site/IX/20</t>
  </si>
  <si>
    <t>Perpanjangan Ke-2 : 854JKT3/KI-Site/X/20</t>
  </si>
  <si>
    <t>PPA 6876/VI/2020</t>
  </si>
  <si>
    <t>29/6/2020</t>
  </si>
  <si>
    <t>PPA 6879/VI/2020</t>
  </si>
  <si>
    <t>PPA 6883/VI/2020</t>
  </si>
  <si>
    <t>po 683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</si>
  <si>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</si>
  <si>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</si>
  <si>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</si>
  <si>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</si>
  <si>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</si>
  <si>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</si>
  <si>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</si>
  <si>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</si>
  <si>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</si>
  <si>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</t>
  </si>
  <si>
    <t>Hollo 4x6x3,5</t>
  </si>
  <si>
    <t>Hollo 5x10x3</t>
  </si>
  <si>
    <t>Hollo 5x10x2,5</t>
  </si>
  <si>
    <t>Hollo 5x5x3</t>
  </si>
  <si>
    <t>PPA 6901/VII/2020</t>
  </si>
  <si>
    <t>PPA 6906/VII/2020</t>
  </si>
  <si>
    <t>PPA 6904/VII/2020</t>
  </si>
  <si>
    <t>7/72020</t>
  </si>
  <si>
    <t>PPA 6905/VII/2020</t>
  </si>
  <si>
    <t>PPA 6911/VII/2020</t>
  </si>
  <si>
    <t>PPA 6907/VII/2020</t>
  </si>
  <si>
    <t>PPA 6912/VII/2020</t>
  </si>
  <si>
    <t>22/7/2020</t>
  </si>
  <si>
    <t>PPA 6936/VII/2020</t>
  </si>
  <si>
    <t>PPA 6951/VII/2020</t>
  </si>
  <si>
    <t>PPA 6954/VII/2020</t>
  </si>
  <si>
    <t>PPA 6957/VII/2020</t>
  </si>
  <si>
    <t>PPA 6959/VII/2020</t>
  </si>
  <si>
    <t>26/7/2020</t>
  </si>
  <si>
    <t>PPA 6961/VII/2020</t>
  </si>
  <si>
    <t>PPA 6964/VII/2020</t>
  </si>
  <si>
    <t>PPA 6972/VII/2020</t>
  </si>
  <si>
    <t>PPA 6979/VII/2020</t>
  </si>
  <si>
    <t>PPA 6989/VII/2020</t>
  </si>
  <si>
    <t>PPA 6992/VIII/2020</t>
  </si>
  <si>
    <t>PPA 6704/VIII/2020</t>
  </si>
  <si>
    <t>29/8/2020</t>
  </si>
  <si>
    <t>31/8/2020</t>
  </si>
  <si>
    <t>14/9/2020</t>
  </si>
  <si>
    <t>19/11/2020</t>
  </si>
  <si>
    <t>30/11/2020</t>
  </si>
  <si>
    <t>TOTAL PO 3</t>
  </si>
  <si>
    <t>KURANG PO 3</t>
  </si>
  <si>
    <t>Retur tgl 31/8/2020 : minta di hitung tgl 29/8/2020</t>
  </si>
  <si>
    <t>Po 4 : 440JKT3/KI-Site/VII/20</t>
  </si>
  <si>
    <t>Perpanjang Po Ke-1 : 729JKT3/KI-Site/IX/'20</t>
  </si>
  <si>
    <t>Perpanjang Po Ke-2 : 861JKT3/KI-Site/X/'20</t>
  </si>
  <si>
    <t>PPA 6909/VII/2020</t>
  </si>
  <si>
    <t>PPA 6910/VII/2020</t>
  </si>
  <si>
    <t>PPA 6937/VII/2020</t>
  </si>
  <si>
    <t>PPA 6940/VII/2020</t>
  </si>
  <si>
    <t>PPA 6941/VII/2020</t>
  </si>
  <si>
    <t>PPA 6952/VII/2020</t>
  </si>
  <si>
    <t>PPA 6956/VII/2020</t>
  </si>
  <si>
    <t>PPA 6960/VII/2020</t>
  </si>
  <si>
    <t>PPA 6977/VII/2020</t>
  </si>
  <si>
    <t>PPA 6987/VII/2020</t>
  </si>
  <si>
    <t>Oper Dari Po 279</t>
  </si>
  <si>
    <t>po 857</t>
  </si>
  <si>
    <t>TOTAL PO 4</t>
  </si>
  <si>
    <t>KURANG PO 4</t>
  </si>
  <si>
    <t>Po 5 : 453JKT3/KI-Site/VII/20</t>
  </si>
  <si>
    <t>Perpanjang Po Ke-1 : 726JKT3/KI-Site/IX/'20</t>
  </si>
  <si>
    <t>Perpanjang Po Ke-2 : 859JKT3/KI-Site/X/'20</t>
  </si>
  <si>
    <t>PPA 6981/VII/2020</t>
  </si>
  <si>
    <t>PPA 6988/VII/2020</t>
  </si>
  <si>
    <t>PPA 6994/VIII/2020</t>
  </si>
  <si>
    <t>PPA 6999/VIII/2020</t>
  </si>
  <si>
    <t>PPA 7011/VIII/2020</t>
  </si>
  <si>
    <t>PPA 6705/VIII/2020</t>
  </si>
  <si>
    <t>14/8/2020</t>
  </si>
  <si>
    <t>PPA 7025/VIII/2020</t>
  </si>
  <si>
    <t>18/9/2020</t>
  </si>
  <si>
    <t>PPA 7063/IX/2020</t>
  </si>
  <si>
    <t>PPA 7064/IX/2020</t>
  </si>
  <si>
    <t>PPA 7067/IX/2020</t>
  </si>
  <si>
    <t>PPA 7072/IX/2020</t>
  </si>
  <si>
    <t>PPA 7077/IX/2020</t>
  </si>
  <si>
    <t>21/9/2020</t>
  </si>
  <si>
    <t>PPA 7079/IX/2020</t>
  </si>
  <si>
    <t>PPA 7078/IX/2020</t>
  </si>
  <si>
    <t>23/9/2020</t>
  </si>
  <si>
    <t>PPA 7081/IX/2020</t>
  </si>
  <si>
    <t>24/9/2020</t>
  </si>
  <si>
    <t>PPA 7089/IX/2020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</si>
  <si>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</si>
  <si>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</si>
  <si>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</si>
  <si>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</si>
  <si>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</si>
  <si>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TOTAL PO 5</t>
  </si>
  <si>
    <t>KURANG PO 5</t>
  </si>
  <si>
    <t>Po 7 : 683JKT3/KI-Site/IX/20</t>
  </si>
  <si>
    <t>16/9/2020</t>
  </si>
  <si>
    <t>PPA 7056/IX/2020</t>
  </si>
  <si>
    <t>PPA 7057/IX/2020</t>
  </si>
  <si>
    <t>17/9/2020</t>
  </si>
  <si>
    <t>PPA 7060/IX/2020</t>
  </si>
  <si>
    <t>PPA 7061/IX/2020</t>
  </si>
  <si>
    <t>PPA 7068/IX/2020</t>
  </si>
  <si>
    <t>PPA 7066/IX/2020</t>
  </si>
  <si>
    <t>PPA 7074/IX/2020</t>
  </si>
  <si>
    <t>Po 861</t>
  </si>
  <si>
    <t>Po 536</t>
  </si>
  <si>
    <t>TOTAL PO 7</t>
  </si>
  <si>
    <t>KURANG PO 7</t>
  </si>
  <si>
    <t>Po 8 : 686JKT3/KI-Site/IX/20</t>
  </si>
  <si>
    <t>Perpanjang Po Ke-1 : 857JKT3/KI-Site/X/'20</t>
  </si>
  <si>
    <t>Perpanjang Po Ke-2 : 860JKT3/KI-Site/X/'20</t>
  </si>
  <si>
    <t>PPA 7075/IX/2020</t>
  </si>
  <si>
    <t>PPA 7076/IX/2020</t>
  </si>
  <si>
    <t>Po 9 : 705/JKT3/KI-Site/IX/20</t>
  </si>
  <si>
    <t>Perpanjang Po Ke-1 : 862/JKT3/KI-Site/X/'20</t>
  </si>
  <si>
    <t>Hollo 5x10x2</t>
  </si>
  <si>
    <t>PPA 7086/IX/2020</t>
  </si>
  <si>
    <t>PPA 7090/IX/2020</t>
  </si>
  <si>
    <t>PPA 7091/IX/2020</t>
  </si>
  <si>
    <t>PPA 7092/IX/2020</t>
  </si>
  <si>
    <t>po 858</t>
  </si>
  <si>
    <t>PT.POLABAJA PANTONGRAHA</t>
  </si>
  <si>
    <t>PROYEK   : DORMITORY</t>
  </si>
  <si>
    <t>No.01/SPSA/PB-DBSD/I/2021</t>
  </si>
  <si>
    <t>82.500/70.000</t>
  </si>
  <si>
    <t>26.000/24.000</t>
  </si>
  <si>
    <t>Fixed C</t>
  </si>
  <si>
    <t>PPA 7286/XII/2020</t>
  </si>
  <si>
    <t>PPA 7288/I/2021</t>
  </si>
  <si>
    <t>13/1/2021</t>
  </si>
  <si>
    <t>PPA 7292/I/2021</t>
  </si>
  <si>
    <t>TOTAL PO 438</t>
  </si>
  <si>
    <t>TOTAL PO 432</t>
  </si>
  <si>
    <t>TOTAL PO 442</t>
  </si>
  <si>
    <t>TOTAL PO 457</t>
  </si>
  <si>
    <t>14/1/2021</t>
  </si>
  <si>
    <t>PT.PANTON TRIDA BUANA CIPTA</t>
  </si>
  <si>
    <t>Tie Rod 120</t>
  </si>
  <si>
    <t>JB 40</t>
  </si>
  <si>
    <t>Pipa S</t>
  </si>
  <si>
    <t>UH 40</t>
  </si>
  <si>
    <t>Wing Nut</t>
  </si>
  <si>
    <t>PPA 7293/I/2021</t>
  </si>
  <si>
    <t>TOTAL PO 001408</t>
  </si>
  <si>
    <t>TOTAL PO 001410</t>
  </si>
  <si>
    <t>PT.ACSET INDONUSA Tbk</t>
  </si>
  <si>
    <t>PROYEK : THAMRIN-9</t>
  </si>
  <si>
    <t>UH 85</t>
  </si>
  <si>
    <t>22/11/16</t>
  </si>
  <si>
    <t>PPA 1815/XI/2016</t>
  </si>
  <si>
    <t>23/11/16</t>
  </si>
  <si>
    <t>PPA 1821/XI/2016</t>
  </si>
  <si>
    <t>Sewa Periode Nov'16</t>
  </si>
  <si>
    <t>Sewa Periode Des'16</t>
  </si>
  <si>
    <t>Sewa Periode Jan'17</t>
  </si>
  <si>
    <t>Sewa Periode Feb'17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</si>
  <si>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</si>
  <si>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</si>
  <si>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</si>
  <si>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</si>
  <si>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</si>
  <si>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</si>
  <si>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retur</t>
  </si>
  <si>
    <t>28/8/2017</t>
  </si>
  <si>
    <t>Sewa Periode Agst'17</t>
  </si>
  <si>
    <t>Sewa Periode Sept'17</t>
  </si>
  <si>
    <t>20/10/2017</t>
  </si>
  <si>
    <t>27/10/2017</t>
  </si>
  <si>
    <t>Sewa Periode Okt'17</t>
  </si>
  <si>
    <t>23/11/2017</t>
  </si>
  <si>
    <t>30/11/2017</t>
  </si>
  <si>
    <t>Sewa Periode Nov'17</t>
  </si>
  <si>
    <t>20/12/2017</t>
  </si>
  <si>
    <t>Sewa Periode Des'17</t>
  </si>
  <si>
    <t>16/1/2018</t>
  </si>
  <si>
    <t>26/1/2018</t>
  </si>
  <si>
    <t>Sewa Periode Jan'18</t>
  </si>
  <si>
    <t>24/2/2018</t>
  </si>
  <si>
    <t>Sewa Periode Feb'18</t>
  </si>
  <si>
    <t>19/3/2018</t>
  </si>
  <si>
    <t>28/3/2018</t>
  </si>
  <si>
    <t>Sewa Periode Mar'18</t>
  </si>
  <si>
    <t>28/4/2018</t>
  </si>
  <si>
    <t>Sewa Periode Apr'18</t>
  </si>
  <si>
    <t>17/5/2018</t>
  </si>
  <si>
    <t>30/5/2018</t>
  </si>
  <si>
    <t>Sewa Periode Mei'18</t>
  </si>
  <si>
    <t>Sewa Periode Jun'18</t>
  </si>
  <si>
    <t>Sewa Periode Jul'18</t>
  </si>
  <si>
    <t>15/8/2018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</si>
  <si>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</si>
  <si>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</si>
  <si>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</si>
  <si>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</si>
  <si>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</si>
  <si>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</si>
  <si>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</si>
  <si>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</si>
  <si>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</si>
  <si>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</si>
  <si>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</si>
  <si>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</si>
  <si>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</si>
  <si>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</si>
  <si>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</si>
  <si>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21/10/2019</t>
  </si>
  <si>
    <t>Sewa Periode Okt'19</t>
  </si>
  <si>
    <t>Sewa Periode Nov'19</t>
  </si>
  <si>
    <t>Sewa Periode Des'19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</si>
  <si>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</si>
  <si>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</si>
  <si>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</si>
  <si>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</si>
  <si>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</si>
  <si>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</si>
  <si>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</si>
  <si>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Sewa Periode Agst'20</t>
  </si>
  <si>
    <t>Sewa Periode Sept'20</t>
  </si>
  <si>
    <t>Sewa Periode Okt'20</t>
  </si>
  <si>
    <t>Sewa Periode Nov'20</t>
  </si>
  <si>
    <t>Rumus Tagihan Acset Thamrin Nine =</t>
  </si>
  <si>
    <t>=+D12-C12+1</t>
  </si>
  <si>
    <t>Tapi kalau ada pengembalian saat periode tidak usah di tambah 1 ('=+D12-C12</t>
  </si>
  <si>
    <t>Sewa Periode Des'20</t>
  </si>
  <si>
    <t>Pipe 6M</t>
  </si>
  <si>
    <t>PPA 1864/XII/2016</t>
  </si>
  <si>
    <t>PPA 1875/XII/2016</t>
  </si>
  <si>
    <t>9/112/16</t>
  </si>
  <si>
    <t>1880/XII/2016</t>
  </si>
  <si>
    <t>15/12/2016</t>
  </si>
  <si>
    <t>PPA 1904/XII/2016</t>
  </si>
  <si>
    <t>20/9/2017</t>
  </si>
  <si>
    <t>Po 2</t>
  </si>
  <si>
    <t>PPA 2655/VIII/2017</t>
  </si>
  <si>
    <t>PPA 2651/VIII/2017</t>
  </si>
  <si>
    <t>2660/VIII/2017</t>
  </si>
  <si>
    <t>PPA 2692/VIII/2017</t>
  </si>
  <si>
    <t>PPA 2697/VIII/2017</t>
  </si>
  <si>
    <t>14/8/2017</t>
  </si>
  <si>
    <t>2700/VIII/2017</t>
  </si>
  <si>
    <t>Cantilever 0,9</t>
  </si>
  <si>
    <t>PPA 2000/I/2017</t>
  </si>
  <si>
    <t>14/1/2017</t>
  </si>
  <si>
    <t>PPA 2012/I/2017</t>
  </si>
  <si>
    <t>16/1/2017</t>
  </si>
  <si>
    <t>PPA 2018/I/2017</t>
  </si>
  <si>
    <t>26/1/2017</t>
  </si>
  <si>
    <t>2085/I/2017</t>
  </si>
  <si>
    <t>2105/II/2017</t>
  </si>
  <si>
    <t>PPA 2110/II/2017</t>
  </si>
  <si>
    <t>24/3/2017</t>
  </si>
  <si>
    <t>25/3/2017</t>
  </si>
  <si>
    <t>13/9/2017</t>
  </si>
  <si>
    <t>V 1M</t>
  </si>
  <si>
    <t>Ledger 0915</t>
  </si>
  <si>
    <t>V 2M</t>
  </si>
  <si>
    <t>15/11/2017</t>
  </si>
  <si>
    <t>3324/XI/2017</t>
  </si>
  <si>
    <t>17/11/2017</t>
  </si>
  <si>
    <t>PPA 3337/XI/2017</t>
  </si>
  <si>
    <t>20/11/2017</t>
  </si>
  <si>
    <t>PPA 3353/XI/2017</t>
  </si>
  <si>
    <t>25/11/2017</t>
  </si>
  <si>
    <t>PPA 3382/XI/2017</t>
  </si>
  <si>
    <t>15/3/2018</t>
  </si>
  <si>
    <t>PPA 3655/III/2018</t>
  </si>
  <si>
    <t>Di kembalikan</t>
  </si>
  <si>
    <t>31/8/2018</t>
  </si>
  <si>
    <t>14/2/2019</t>
  </si>
  <si>
    <t>23/2/2019</t>
  </si>
  <si>
    <t>23/8/2019</t>
  </si>
  <si>
    <t>PROYEK : THAMRIN NINE</t>
  </si>
  <si>
    <t>No.4400004878</t>
  </si>
  <si>
    <t>Sewa 4 Bln</t>
  </si>
  <si>
    <t xml:space="preserve">Tangga </t>
  </si>
  <si>
    <t>24/1/2020</t>
  </si>
  <si>
    <t>PPA 6426/I/2020</t>
  </si>
  <si>
    <t>PPA 6427/I/2020</t>
  </si>
  <si>
    <t>27/1/2020</t>
  </si>
  <si>
    <t>PPA 6432/I/2020</t>
  </si>
  <si>
    <t>PPA 6430/I/2020</t>
  </si>
  <si>
    <t>19/2/2020</t>
  </si>
  <si>
    <t>20/2/2020</t>
  </si>
  <si>
    <t>21/2/2020</t>
  </si>
  <si>
    <t>24/2/2020</t>
  </si>
  <si>
    <t>25/2/2020</t>
  </si>
  <si>
    <t>PPA 6783/VI/2020</t>
  </si>
  <si>
    <t>Total Kirim</t>
  </si>
  <si>
    <t>Total Po</t>
  </si>
  <si>
    <t>No.4400004979</t>
  </si>
  <si>
    <t xml:space="preserve">Sewa 3 Bln dibagi 3 </t>
  </si>
  <si>
    <t>Ledger 1,2m</t>
  </si>
  <si>
    <t>Ledger 1,8m</t>
  </si>
  <si>
    <t>Catwalk Pch</t>
  </si>
  <si>
    <t>PPA 6447/II/2020</t>
  </si>
  <si>
    <t>PPA 6449/II/2020</t>
  </si>
  <si>
    <t>PPA 6450/II/2020</t>
  </si>
  <si>
    <t>PPA 6457/II/2020</t>
  </si>
  <si>
    <t>PPA 6461/II/2020</t>
  </si>
  <si>
    <t>PPA 6469/II/2020</t>
  </si>
  <si>
    <t>15/2/2020</t>
  </si>
  <si>
    <t>PPA 6497/II/2020</t>
  </si>
  <si>
    <t>PPA 6518/II/2020</t>
  </si>
  <si>
    <t>Total Po/3</t>
  </si>
  <si>
    <t>Tagihan 4400004979</t>
  </si>
  <si>
    <t>Kurang Kirim</t>
  </si>
  <si>
    <t>No.4400005019</t>
  </si>
  <si>
    <t>V 1,5M</t>
  </si>
  <si>
    <t>JB 55</t>
  </si>
  <si>
    <t>UH 55</t>
  </si>
  <si>
    <t>PPA 6473/II/2020</t>
  </si>
  <si>
    <t>14/2/2020</t>
  </si>
  <si>
    <t>PPA 6492/II/2020</t>
  </si>
  <si>
    <t>PPA 6495/II/2020</t>
  </si>
  <si>
    <t>17/2/2020</t>
  </si>
  <si>
    <t>PPA 6501/II/2020</t>
  </si>
  <si>
    <t>19/12/2020</t>
  </si>
  <si>
    <t>Tagihan 4400005019</t>
  </si>
  <si>
    <t>No.4400005009</t>
  </si>
  <si>
    <t>Sewa 3 Bulan</t>
  </si>
  <si>
    <t>PPA 6472/II/2020</t>
  </si>
  <si>
    <t>PPA 6496/II/2020</t>
  </si>
  <si>
    <t>PPA 6502/II/2020</t>
  </si>
  <si>
    <t>18/2/2020</t>
  </si>
  <si>
    <t>PPA 6510/II/2020</t>
  </si>
  <si>
    <t>22/2/2020</t>
  </si>
  <si>
    <t>PPA 6529/II/2020</t>
  </si>
  <si>
    <t>PPA 6551/II/2020</t>
  </si>
  <si>
    <t>26/2/2020</t>
  </si>
  <si>
    <t>PPA 6557/II/2020</t>
  </si>
  <si>
    <t>27/2/2020</t>
  </si>
  <si>
    <t>PPA 6568/II/2020</t>
  </si>
  <si>
    <t>28/2/2020</t>
  </si>
  <si>
    <t>PPA 6578/II/2020</t>
  </si>
  <si>
    <t>PPA 6588/III/2020</t>
  </si>
  <si>
    <t>PPA 6589/III/2020</t>
  </si>
  <si>
    <t>PPA 6599/III/2020</t>
  </si>
  <si>
    <t>PPA 6596/III/2020</t>
  </si>
  <si>
    <t>PPA 6618/III/2020</t>
  </si>
  <si>
    <t>PPA 6614/III/2020</t>
  </si>
  <si>
    <t xml:space="preserve">Tagihan 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</si>
  <si>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</si>
  <si>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</si>
  <si>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</si>
  <si>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</si>
  <si>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</si>
  <si>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>No.4400005105</t>
  </si>
  <si>
    <t>PPA 6519/II/2020</t>
  </si>
  <si>
    <t>Di SJ Tulisnya Jb,Uh 60</t>
  </si>
  <si>
    <t>PPA 6517/II/2020</t>
  </si>
  <si>
    <t>PPA 6525/II/2020</t>
  </si>
  <si>
    <t>PPA 6522/II/2020</t>
  </si>
  <si>
    <t>PPA 6527/II/2020</t>
  </si>
  <si>
    <t>PPA 6536/II/2020</t>
  </si>
  <si>
    <t>PPA 6534/II/2020</t>
  </si>
  <si>
    <t>Di SJ Tulisnya Jb 60,(50 Pcs)</t>
  </si>
  <si>
    <t>23/2/2020</t>
  </si>
  <si>
    <t>PPA 6540/II/2020</t>
  </si>
  <si>
    <t>PPA 6548/II/2020</t>
  </si>
  <si>
    <t>PPA 6555/II/2020</t>
  </si>
  <si>
    <t>PPA 6560/II/2020</t>
  </si>
  <si>
    <t>PPA 6565/II/2020</t>
  </si>
  <si>
    <t>Di SJ Tulisnya Jb 85=14,Uh 85=137</t>
  </si>
  <si>
    <t>PPA 6566/II/2020</t>
  </si>
  <si>
    <t>PPA 6569/II/2020</t>
  </si>
  <si>
    <t>PPA 6576/II/2020</t>
  </si>
  <si>
    <t>PPA 6577/II/2020</t>
  </si>
  <si>
    <t>Di SJ Tulisnya Uh 60</t>
  </si>
  <si>
    <t>PPA 6611/II/2020</t>
  </si>
  <si>
    <t>PPA 6585/III/2020</t>
  </si>
  <si>
    <t>PPA 6586/III/2020</t>
  </si>
  <si>
    <t>PPA 6590/III/2020</t>
  </si>
  <si>
    <t>Di SJ Tulisnya UH 60=15</t>
  </si>
  <si>
    <t>PPA 6597/III/2020</t>
  </si>
  <si>
    <t>PPA 6602/III/2020</t>
  </si>
  <si>
    <t>Di SJ Tulisnya Jb 60 = 24,Uh 60=22</t>
  </si>
  <si>
    <t>PPA 6610/III/2020</t>
  </si>
  <si>
    <t>PPA 6619/III/2020</t>
  </si>
  <si>
    <t>PPA 6613/III/2020</t>
  </si>
  <si>
    <t>PPA 6632/III/2020</t>
  </si>
  <si>
    <t>PPA 6635/III/2020</t>
  </si>
  <si>
    <t>PPA 6641/III/2020</t>
  </si>
  <si>
    <t>PPA 6646/III/2020</t>
  </si>
  <si>
    <t>13/3/2020</t>
  </si>
  <si>
    <t>PPA 6652/III/2020</t>
  </si>
  <si>
    <t>14/3/2020</t>
  </si>
  <si>
    <t>PPA 6660/III/2020</t>
  </si>
  <si>
    <t>PPA 6658/III/2020</t>
  </si>
  <si>
    <t>16/3/2020</t>
  </si>
  <si>
    <t>PPA 6662/III/2020</t>
  </si>
  <si>
    <t>17/3/2020</t>
  </si>
  <si>
    <t>PPA 6664/III/2020</t>
  </si>
  <si>
    <t>18/3/2020</t>
  </si>
  <si>
    <t>PPA 6671/III/2020</t>
  </si>
  <si>
    <t>PPA 6668/III/2020</t>
  </si>
  <si>
    <t>PPA 6667/III/2020</t>
  </si>
  <si>
    <t>PPA 6674/III/2020</t>
  </si>
  <si>
    <t>19/3/2020</t>
  </si>
  <si>
    <t>PPA 6673/III/2020</t>
  </si>
  <si>
    <t>20/3/2020</t>
  </si>
  <si>
    <t>PPA 6680/III/2020</t>
  </si>
  <si>
    <t>PPA 6679/III/2020</t>
  </si>
  <si>
    <t>PPA 6677/III/2020</t>
  </si>
  <si>
    <t>PPA 6683/III/2020</t>
  </si>
  <si>
    <t>21/3/2020</t>
  </si>
  <si>
    <t>PPA 6690/III/2020</t>
  </si>
  <si>
    <t>30/3/2020</t>
  </si>
  <si>
    <t>PPA 6712/III/2020</t>
  </si>
  <si>
    <t>sc Contoh = 1</t>
  </si>
  <si>
    <t>18/4/2020</t>
  </si>
  <si>
    <t>PPA 6733/IV/2020</t>
  </si>
  <si>
    <t>PPA 6734/IV/2020</t>
  </si>
  <si>
    <t>20/4/2020</t>
  </si>
  <si>
    <t>PPA 6735/IV/2020</t>
  </si>
  <si>
    <t>21/4/2020</t>
  </si>
  <si>
    <t>PPA 6736/IV/2020</t>
  </si>
  <si>
    <t>PPA 6737/IV/2020</t>
  </si>
  <si>
    <t>22/4/2020</t>
  </si>
  <si>
    <t>PPA 6738/IV/2020</t>
  </si>
  <si>
    <t>Di SJ Tulisnya Uh 60=70,JB 60=275</t>
  </si>
  <si>
    <t>23/4/2020</t>
  </si>
  <si>
    <t>PPA 6739/IV/2020</t>
  </si>
  <si>
    <t>PPA 6748/V/2020</t>
  </si>
  <si>
    <t>PPA 6758/V/20</t>
  </si>
  <si>
    <t>PPA 6721/VI/2020</t>
  </si>
  <si>
    <t>13/6/2020</t>
  </si>
  <si>
    <t>PPA 6726/VI/2020</t>
  </si>
  <si>
    <t>PPA 6844/VI/2020</t>
  </si>
  <si>
    <t>PPA 6862/VI/2020</t>
  </si>
  <si>
    <t>11 PUNYA UH 60 PCH</t>
  </si>
  <si>
    <t>25/6/2020</t>
  </si>
  <si>
    <t>PPA 6868/VI/2020</t>
  </si>
  <si>
    <t>PUNYA UH 60 PCH</t>
  </si>
  <si>
    <t>PPA 6881/VI/2020</t>
  </si>
  <si>
    <t>PPA 6887/VI/2020</t>
  </si>
  <si>
    <t>PPA 6888/VII/2020</t>
  </si>
  <si>
    <t>PPA 6893/VII/2020</t>
  </si>
  <si>
    <t>JB 60 PCH</t>
  </si>
  <si>
    <t>PPA 6898/VII/2020</t>
  </si>
  <si>
    <t>PPA 6903/VII/2020</t>
  </si>
  <si>
    <t>PPA 6923/VII/2020</t>
  </si>
  <si>
    <t>PPA 6918/VII/2020</t>
  </si>
  <si>
    <t>17/7/2020</t>
  </si>
  <si>
    <t>PPA 6924/VII/2020</t>
  </si>
  <si>
    <t>18/7/2020</t>
  </si>
  <si>
    <t>PPA 6926/VII/2020</t>
  </si>
  <si>
    <t>PPA 6932/VII/2020</t>
  </si>
  <si>
    <t>PPA 6935/VII/2020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</si>
  <si>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</si>
  <si>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</si>
  <si>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</si>
  <si>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</si>
  <si>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</si>
  <si>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</si>
  <si>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</si>
  <si>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</si>
  <si>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</si>
  <si>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</si>
  <si>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</si>
  <si>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uh 60=122 uh 55=46 &amp; jb 60=120 jb 55=150</t>
  </si>
  <si>
    <t>jb 60=80,uh 60=80</t>
  </si>
  <si>
    <t>JB 60=25,JB55=50</t>
  </si>
  <si>
    <t>UH 60 = 25 UH 55=25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</si>
  <si>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</si>
  <si>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</si>
  <si>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</si>
  <si>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</si>
  <si>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</si>
  <si>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</si>
  <si>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</si>
  <si>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</si>
  <si>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</si>
  <si>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</si>
  <si>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No.4400005864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</si>
  <si>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</si>
  <si>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</si>
  <si>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</si>
  <si>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</si>
  <si>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</si>
  <si>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</si>
  <si>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</si>
  <si>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</si>
  <si>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</si>
  <si>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</si>
  <si>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</si>
  <si>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</si>
  <si>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</si>
  <si>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</si>
  <si>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</si>
  <si>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</si>
  <si>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</si>
  <si>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</si>
  <si>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PPA 6526/II/2020</t>
  </si>
  <si>
    <t>PPA 6528/II/2020</t>
  </si>
  <si>
    <t>PPA 6535/II/2020</t>
  </si>
  <si>
    <t>PPA 6537/II/2020</t>
  </si>
  <si>
    <t>PPA 6530/II/2020</t>
  </si>
  <si>
    <t>PPA 6539/II/2020</t>
  </si>
  <si>
    <t>PPA 6541/II/2020</t>
  </si>
  <si>
    <t>PPA 6544/II/2020</t>
  </si>
  <si>
    <t>PPA 6549/II/2020</t>
  </si>
  <si>
    <t>PPA 6552/II/2020</t>
  </si>
  <si>
    <t>PPA 6558/II/2020</t>
  </si>
  <si>
    <t>PPA 6567/II/2020</t>
  </si>
  <si>
    <t>PPA 6623/III/2020</t>
  </si>
  <si>
    <t>No.4400005249</t>
  </si>
  <si>
    <t>Ledger 0,9m</t>
  </si>
  <si>
    <t>PPA 6550/II/2020</t>
  </si>
  <si>
    <t>PPA 6587/III/2020</t>
  </si>
  <si>
    <t>Dikembalikan,Material Salah Kirim</t>
  </si>
  <si>
    <t>PPA 6636/III/2020</t>
  </si>
  <si>
    <t>PPA 6645/III/2020</t>
  </si>
  <si>
    <t>Tagihan 4400005249</t>
  </si>
  <si>
    <t>No.4400005722</t>
  </si>
  <si>
    <t>PPA 6894/VII/2020</t>
  </si>
  <si>
    <t>DI SJ TULIS UK 60 PCH</t>
  </si>
  <si>
    <t>PPA 6899/VII/2020</t>
  </si>
  <si>
    <t>PPA 6902/VII/2020</t>
  </si>
  <si>
    <t>PPA 6913/VII/2020</t>
  </si>
  <si>
    <t>PPA 6916/VII/2020</t>
  </si>
  <si>
    <t>CONTOH TAGIH SEWA</t>
  </si>
  <si>
    <t>PPA 6919/VII/2020</t>
  </si>
  <si>
    <t>PPA 6925/VII/2020</t>
  </si>
  <si>
    <t>PPA 6927/VII/2020</t>
  </si>
  <si>
    <t>PPA 6931/VII/2020</t>
  </si>
  <si>
    <t>PPA 6933/VII/2020</t>
  </si>
  <si>
    <t>PPA 7021/VIII/2020</t>
  </si>
  <si>
    <t>No.4400005768</t>
  </si>
  <si>
    <t>Coupling 1M</t>
  </si>
  <si>
    <t>PPA 6934/VII/2020</t>
  </si>
  <si>
    <t>Tagihan 4400005768</t>
  </si>
  <si>
    <t>DIPO TULISNYA 16 PC X 3 BULAN = 51X35.000 = 1,785,000</t>
  </si>
  <si>
    <t>Ini po baru vi.</t>
  </si>
  <si>
    <t>Jadi acset 14.</t>
  </si>
  <si>
    <t>Nanti kita kirim 17 </t>
  </si>
  <si>
    <t>PUSAT (JADINYA PROYEK )</t>
  </si>
  <si>
    <t>PT TOTAL BANGUN PERSADA TBK-PT.BERCA BUANA SAKTI JO</t>
  </si>
  <si>
    <t>PROYEK   : PIM 3 - PONDOK INDAH</t>
  </si>
  <si>
    <t>HARGA</t>
  </si>
  <si>
    <t>Pipa 4M</t>
  </si>
  <si>
    <t>Pipa 2,5</t>
  </si>
  <si>
    <t>Pipa 2</t>
  </si>
  <si>
    <t>PPA 5815/VIII/2019</t>
  </si>
  <si>
    <t>PPA 5816/VIII/2019</t>
  </si>
  <si>
    <t>5817/VIII/2019</t>
  </si>
  <si>
    <t>5818/VIII/2019</t>
  </si>
  <si>
    <t>PPA 5866/VIII/2019</t>
  </si>
  <si>
    <t>28/8/2019</t>
  </si>
  <si>
    <t>5876/VIII/2019</t>
  </si>
  <si>
    <t>29/8/2019</t>
  </si>
  <si>
    <t>PPA 5880/VIII/2019</t>
  </si>
  <si>
    <t>Sisa Alat Agst"19</t>
  </si>
  <si>
    <t>PPA 5952/IX/2019</t>
  </si>
  <si>
    <t>PPA 5954/IX/2019</t>
  </si>
  <si>
    <t>5950/IX/2019</t>
  </si>
  <si>
    <t>14/9/2019</t>
  </si>
  <si>
    <t>5963/IX/2019</t>
  </si>
  <si>
    <t>16/9/2019</t>
  </si>
  <si>
    <t>5667/IX/2019</t>
  </si>
  <si>
    <t>17/9/2019</t>
  </si>
  <si>
    <t>5974/IX/2019</t>
  </si>
  <si>
    <t>5976/IX/2019</t>
  </si>
  <si>
    <t>18/9/2019</t>
  </si>
  <si>
    <t>PPA 5978/IX/2019</t>
  </si>
  <si>
    <t>21/9/2019</t>
  </si>
  <si>
    <t>PPA 5985/IX/2019</t>
  </si>
  <si>
    <t>23/9/2019</t>
  </si>
  <si>
    <t>5988/IX/2019</t>
  </si>
  <si>
    <t>25/9/2019</t>
  </si>
  <si>
    <t>5996/IX/2019</t>
  </si>
  <si>
    <t>26/9/2019</t>
  </si>
  <si>
    <t>PPA 6000/IX/2019</t>
  </si>
  <si>
    <t>PPA 6103/IX/2019</t>
  </si>
  <si>
    <t>Sisa Alat Sept"19</t>
  </si>
  <si>
    <t>PPA 6041/X/2019</t>
  </si>
  <si>
    <t>6048/X/2019</t>
  </si>
  <si>
    <t>6066/X/2019</t>
  </si>
  <si>
    <t>18/10/2019</t>
  </si>
  <si>
    <t>PPA 6101/X/2019</t>
  </si>
  <si>
    <t>20/10/2019</t>
  </si>
  <si>
    <t>6109/X/2019</t>
  </si>
  <si>
    <t>23/10/2019</t>
  </si>
  <si>
    <t>6127/X/2019</t>
  </si>
  <si>
    <t>cocok</t>
  </si>
  <si>
    <t>Sisa Alat Okt"19</t>
  </si>
  <si>
    <t>28/11/2019</t>
  </si>
  <si>
    <t>PPA 6273/XI/2019</t>
  </si>
  <si>
    <t>29/11/2019</t>
  </si>
  <si>
    <t>PPA 6276/XI/2019</t>
  </si>
  <si>
    <t>Sisa Alat Nov"19</t>
  </si>
  <si>
    <t>Gabung Pim 3-1</t>
  </si>
  <si>
    <t>PPA 6283/XII/2019</t>
  </si>
  <si>
    <t>PPA 6285/XII/2019</t>
  </si>
  <si>
    <t>Sisa Alat Des"19</t>
  </si>
  <si>
    <t>29/1/2020</t>
  </si>
  <si>
    <t>PPA 6434/I/2020</t>
  </si>
  <si>
    <t>30/1/2020</t>
  </si>
  <si>
    <t>PPA 6439/I/2020</t>
  </si>
  <si>
    <t>Sisa Alat Jan"20</t>
  </si>
  <si>
    <t>PPA 6466/II/2020</t>
  </si>
  <si>
    <t>PPA 6463/II/2020</t>
  </si>
  <si>
    <t>PPA 6468/II/2020</t>
  </si>
  <si>
    <t>PPA 6471/II/2020</t>
  </si>
  <si>
    <t>PPA 6476/II/2020</t>
  </si>
  <si>
    <t>PPA 6480/II/2020</t>
  </si>
  <si>
    <t>PPA 6481/II/2020</t>
  </si>
  <si>
    <t>13/2/2020</t>
  </si>
  <si>
    <t>PPA 6486/II/2020</t>
  </si>
  <si>
    <t>PPA 6491/II/2020</t>
  </si>
  <si>
    <t>PPA 6494/II/2020</t>
  </si>
  <si>
    <t>PPA 6493/II/2020</t>
  </si>
  <si>
    <t>16/2/2020</t>
  </si>
  <si>
    <t>PPA 6499/II/2020</t>
  </si>
  <si>
    <t>PPA 6504/II/2020</t>
  </si>
  <si>
    <t>PPA 6507/II/2020</t>
  </si>
  <si>
    <t>PPA 6508/II/2020</t>
  </si>
  <si>
    <t>PPA 6511/II/2020</t>
  </si>
  <si>
    <t>PPA 6521/II/2020</t>
  </si>
  <si>
    <t>PPA 6531/II/2020</t>
  </si>
  <si>
    <t>PPA 6545/II/2020</t>
  </si>
  <si>
    <t>PPA 6559/II/2020</t>
  </si>
  <si>
    <t>PPA 6579/II/2020</t>
  </si>
  <si>
    <t>29/2/2020</t>
  </si>
  <si>
    <t>PPA 6582/II/2020</t>
  </si>
  <si>
    <t>Sisa Alat Feb"20</t>
  </si>
  <si>
    <t>PPA 6594/III/2020</t>
  </si>
  <si>
    <t>PPA 6593/III/2020</t>
  </si>
  <si>
    <t>PPA 6601/III/2020</t>
  </si>
  <si>
    <t>PPA 6598/III/2020</t>
  </si>
  <si>
    <t>PPA 6606/III/2020</t>
  </si>
  <si>
    <t>PPA 6603/III/2020</t>
  </si>
  <si>
    <t>PPA 6604/III/2020</t>
  </si>
  <si>
    <t>PPA 6612/III/2020</t>
  </si>
  <si>
    <t>PPA 6620/III/2020</t>
  </si>
  <si>
    <t>PPA 6621/III/2020</t>
  </si>
  <si>
    <t>PPA 6616/III/2020</t>
  </si>
  <si>
    <t>PPA 6615/III/2020</t>
  </si>
  <si>
    <t>PPA 6626/III/2020</t>
  </si>
  <si>
    <t>PPA 6624/III/2020</t>
  </si>
  <si>
    <t>PPA 6628/III/2020</t>
  </si>
  <si>
    <t>PPA 6627/III/2020</t>
  </si>
  <si>
    <t>PPA 6631/III/2020</t>
  </si>
  <si>
    <t>PPA 6637/III/2020</t>
  </si>
  <si>
    <t>PPA 6633/III/2020</t>
  </si>
  <si>
    <t>PPA 6639/III/2020</t>
  </si>
  <si>
    <t>PPA 6643/III/2020</t>
  </si>
  <si>
    <t>PPA 6654/III/2020</t>
  </si>
  <si>
    <t>PPA 6649/III/2020</t>
  </si>
  <si>
    <t>PPA 6659/III/2020</t>
  </si>
  <si>
    <t>PPA 6656/III/2020</t>
  </si>
  <si>
    <t>PPA 6655/III/2020</t>
  </si>
  <si>
    <t>PPA 6669/III/2020</t>
  </si>
  <si>
    <t>PPA 6670/III/2020</t>
  </si>
  <si>
    <t>PPA 6672/III/2020</t>
  </si>
  <si>
    <t>PPA 6682/III/2020</t>
  </si>
  <si>
    <t>PPA 6678/III/2020</t>
  </si>
  <si>
    <t>PPA 6687/III/2020</t>
  </si>
  <si>
    <t>23/3/2020</t>
  </si>
  <si>
    <t>PPA 6686/III/2020</t>
  </si>
  <si>
    <t>PPA 6685/III/2020</t>
  </si>
  <si>
    <t>24/3/2020</t>
  </si>
  <si>
    <t>PPA 6693/III/2020</t>
  </si>
  <si>
    <t>Sisa Alat Mar"20</t>
  </si>
  <si>
    <t>Sisa Alat Apr"20</t>
  </si>
  <si>
    <t>29/5/2020</t>
  </si>
  <si>
    <t>PPA 6768/V/2020</t>
  </si>
  <si>
    <t>Sisa Alat Mei"20</t>
  </si>
  <si>
    <t>PPA 6771/VI/2020</t>
  </si>
  <si>
    <t>15/6/2020</t>
  </si>
  <si>
    <t>19/6/2020</t>
  </si>
  <si>
    <t>PPA 6849/VI/2020</t>
  </si>
  <si>
    <t>PPA 6850/VI/2020</t>
  </si>
  <si>
    <t>26/6/2020</t>
  </si>
  <si>
    <t>PPA 6871/VI/2020</t>
  </si>
  <si>
    <t>PPA 6874/VI/2020</t>
  </si>
  <si>
    <t>PPA 6880/VI/2020</t>
  </si>
  <si>
    <t>Sisa Alat Jun"20</t>
  </si>
  <si>
    <t>Sisa Alat Jul"20</t>
  </si>
  <si>
    <t>Sisa Alat Agst"20</t>
  </si>
  <si>
    <t>Sisa Alat Sept"20</t>
  </si>
  <si>
    <t>19/10/2020</t>
  </si>
  <si>
    <t>Sisa Alat Okt"20</t>
  </si>
  <si>
    <t>Sisa Alat Nov"20</t>
  </si>
  <si>
    <t>15/12/2020</t>
  </si>
  <si>
    <t>18/12/2020</t>
  </si>
  <si>
    <t>24/12/2020</t>
  </si>
  <si>
    <t>28/12/2020</t>
  </si>
  <si>
    <t>30/12/2020</t>
  </si>
  <si>
    <t>TOTAL KIRIM</t>
  </si>
  <si>
    <t>TOTAL PO</t>
  </si>
  <si>
    <t>Note"Tagihan April Ada diskon 7 HARI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</si>
  <si>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</si>
  <si>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</si>
  <si>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</si>
  <si>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</si>
  <si>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</si>
  <si>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</si>
  <si>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</si>
  <si>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</si>
  <si>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</si>
  <si>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</si>
  <si>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</si>
  <si>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</si>
  <si>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</si>
  <si>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</si>
  <si>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</si>
  <si>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</si>
  <si>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Sisa Alat Des"20</t>
  </si>
  <si>
    <t>TOTAL PO 001414</t>
  </si>
  <si>
    <t>Po Asli Blm ada</t>
  </si>
  <si>
    <t>TOTAL PO 001418</t>
  </si>
  <si>
    <t>Harga uh 60 di po 001418 = 3,700</t>
  </si>
  <si>
    <t>16/1/2021</t>
  </si>
  <si>
    <t>PPA 7294/I/2021</t>
  </si>
  <si>
    <t>PROYEK   : PURI MUTIARA VII No.17/CIPETE</t>
  </si>
  <si>
    <t>PT.JAGAT KONSTRUKSI ABDI PERSADA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</si>
  <si>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</si>
  <si>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</si>
  <si>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</si>
  <si>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</si>
  <si>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</si>
  <si>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</si>
  <si>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</si>
  <si>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</si>
  <si>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</si>
  <si>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</si>
  <si>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</si>
  <si>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</si>
  <si>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CLAIM</t>
  </si>
  <si>
    <t>sewa</t>
  </si>
  <si>
    <t>LD 50</t>
  </si>
  <si>
    <t>6110/X/2019</t>
  </si>
  <si>
    <t>Ada Ongkos 400.000</t>
  </si>
  <si>
    <t>Sdh Tagih</t>
  </si>
  <si>
    <t>Sisa Periode 21/10 - 20/11'19</t>
  </si>
  <si>
    <t>Sisa Periode 21/11 - 20/12'19</t>
  </si>
  <si>
    <t>28/12/2019</t>
  </si>
  <si>
    <t>No mobil,B 9274</t>
  </si>
  <si>
    <t>Sisa Periode 21/12 - 20/1'20</t>
  </si>
  <si>
    <t>B 9274 BAQ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</si>
  <si>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</si>
  <si>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</si>
  <si>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</si>
  <si>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</si>
  <si>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</si>
  <si>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</si>
  <si>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</si>
  <si>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PPA 7041/IX/2020</t>
  </si>
  <si>
    <t>B 9769 BDA)ARYANTO</t>
  </si>
  <si>
    <t>Sisa Periode 21/8 - 20/9'20</t>
  </si>
  <si>
    <t>B 9760 BDA</t>
  </si>
  <si>
    <t>tidak tagih ongkos</t>
  </si>
  <si>
    <t>PPA 7122/X/2020</t>
  </si>
  <si>
    <t>PPA 7128/X/2020</t>
  </si>
  <si>
    <t>PPA 7132/X/2020</t>
  </si>
  <si>
    <t>PPA 7133/X/2020</t>
  </si>
  <si>
    <t>PPA 7136/X/2020</t>
  </si>
  <si>
    <t>16/10/2020</t>
  </si>
  <si>
    <t>PPA 7137/X/2020</t>
  </si>
  <si>
    <t>B 9043 EO</t>
  </si>
  <si>
    <t>PPA 7151/X/2020</t>
  </si>
  <si>
    <t>Sisa Periode 21/9 - 20/10'20</t>
  </si>
  <si>
    <t>PPA 7155/X/2020</t>
  </si>
  <si>
    <t>PPA 7174/X/2020</t>
  </si>
  <si>
    <t>PPA 7175/X/2020</t>
  </si>
  <si>
    <t>PPA 7182/X/2020</t>
  </si>
  <si>
    <t>PPA 7206/XI/2020</t>
  </si>
  <si>
    <t xml:space="preserve">B 9760 BDA </t>
  </si>
  <si>
    <t>PPA 7207/XI/2020</t>
  </si>
  <si>
    <t>PPA 7208/XI/2020</t>
  </si>
  <si>
    <t>PPA 7217/XI/2020</t>
  </si>
  <si>
    <t>Tdk hitung Sewa</t>
  </si>
  <si>
    <t>PPA 7218/XI/2020</t>
  </si>
  <si>
    <t>PPA 7124/XI/2020</t>
  </si>
  <si>
    <t>TDK ADA ONGKOS</t>
  </si>
  <si>
    <t>PPA 7132/XI/2020</t>
  </si>
  <si>
    <t>PPA 7131/XI/2020</t>
  </si>
  <si>
    <t>PPA 7235/XI/2020</t>
  </si>
  <si>
    <t>B 9034 EO</t>
  </si>
  <si>
    <t>PPA 7134/XI/2020</t>
  </si>
  <si>
    <t>PPA 7136/XI/2020</t>
  </si>
  <si>
    <t>PPA 7220/XI/2020</t>
  </si>
  <si>
    <t>PPA 7221/XI/2020</t>
  </si>
  <si>
    <t>PPA 7222/XI/2020</t>
  </si>
  <si>
    <t>PPA 7223/XI/2020</t>
  </si>
  <si>
    <t>PPA 7224/XI/2020</t>
  </si>
  <si>
    <t>B 9801 SS</t>
  </si>
  <si>
    <t>PPA 7225/XI/2020</t>
  </si>
  <si>
    <t>PPA 7226/XI/2020</t>
  </si>
  <si>
    <t>Sisa Periode 21/10 - 20/11'20</t>
  </si>
  <si>
    <t>TDK TULIS NMR MOBIL</t>
  </si>
  <si>
    <t>mar'i</t>
  </si>
  <si>
    <t>Sisa Periode 21/11 - 20/12'20</t>
  </si>
  <si>
    <t>21/12/2020</t>
  </si>
  <si>
    <t>TDK ADA NMR MOBIL(dirute ibu tulis ada ambil jagat ipa)</t>
  </si>
  <si>
    <t>TOTAL SPK AWAL</t>
  </si>
  <si>
    <t>ADD1</t>
  </si>
  <si>
    <t>-</t>
  </si>
  <si>
    <t>ada mob/demod = 400.000/rits</t>
  </si>
  <si>
    <t>Note : vi tgl 21/5 -25/5 semua jagat tdk hitung sewa (5 Hari)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</si>
  <si>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</si>
  <si>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</si>
  <si>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</si>
  <si>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</si>
  <si>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</si>
  <si>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15/1/2021</t>
  </si>
  <si>
    <t>PT.JAGAT BAJA PRIMA UTAMA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</si>
  <si>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</si>
  <si>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</si>
  <si>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</si>
  <si>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</si>
  <si>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Pipa 6m</t>
  </si>
  <si>
    <t>17/12/2020</t>
  </si>
  <si>
    <t>PPA 7273/XII/2020</t>
  </si>
  <si>
    <t>TOTAL SPK</t>
  </si>
  <si>
    <t>PROYEK  : NEW WHEAT SILO SARPINDO - CILINCING</t>
  </si>
  <si>
    <t>Nomor   : A052/SPK/SLO-005/VII/20</t>
  </si>
  <si>
    <t>Kontrak berlaku tgl 17 Juli 2020 sd 16 Juli 2021</t>
  </si>
  <si>
    <t>Ada Ongkos Rp.400.000,-</t>
  </si>
  <si>
    <t>20/7/2020</t>
  </si>
  <si>
    <t>PPA 6929/VII/2020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</si>
  <si>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</si>
  <si>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</si>
  <si>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</si>
  <si>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</si>
  <si>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</si>
  <si>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PROYEK  : SWISS BELL - BOGOR</t>
  </si>
  <si>
    <t xml:space="preserve">Salah </t>
  </si>
  <si>
    <t xml:space="preserve">Sewa </t>
  </si>
  <si>
    <t>kirim</t>
  </si>
  <si>
    <t>PPA 5903/IX/2019</t>
  </si>
  <si>
    <t>Tdk ada ongkos</t>
  </si>
  <si>
    <t>Tidak Hitung Sewa</t>
  </si>
  <si>
    <t>PPA 5970/IX/2019</t>
  </si>
  <si>
    <t>Ada Ongkos 1juta</t>
  </si>
  <si>
    <t>PPA 5981/IX/2019</t>
  </si>
  <si>
    <t>19/9/2019</t>
  </si>
  <si>
    <t>PPA 5983/IX/2019</t>
  </si>
  <si>
    <t>20/9/2019</t>
  </si>
  <si>
    <t>PPA 5984/IX/2019</t>
  </si>
  <si>
    <t>22/9/2019</t>
  </si>
  <si>
    <t>5986/IX/2019</t>
  </si>
  <si>
    <t>24/9/2019</t>
  </si>
  <si>
    <t>PPA 5993/IX/2019</t>
  </si>
  <si>
    <t>27/9/2019</t>
  </si>
  <si>
    <t>6005/IX/2019</t>
  </si>
  <si>
    <t>29/9/2019</t>
  </si>
  <si>
    <t>PPA 6013/IX/2019</t>
  </si>
  <si>
    <t>6023/X/2019</t>
  </si>
  <si>
    <t>PPA 6026/X/2019</t>
  </si>
  <si>
    <t>6044/X/2019</t>
  </si>
  <si>
    <t>PPA 6059/X/2019</t>
  </si>
  <si>
    <t>15/10/2019</t>
  </si>
  <si>
    <t>6085/X/2019</t>
  </si>
  <si>
    <t>ini tdk ada ongkos</t>
  </si>
  <si>
    <t>JB 150 TDK TAGIH,MAU DI AMBIL</t>
  </si>
  <si>
    <t>Sisa Periode 16/9 - 15/10'19</t>
  </si>
  <si>
    <t>16/10/2019</t>
  </si>
  <si>
    <t>PPA 6095/X/2019</t>
  </si>
  <si>
    <t>PPA 6096/X/2019</t>
  </si>
  <si>
    <t>TDK TAGIH ONGKOS</t>
  </si>
  <si>
    <t>PPA 6097/X/2019</t>
  </si>
  <si>
    <t>6117/X/2019</t>
  </si>
  <si>
    <t>25/10/2019</t>
  </si>
  <si>
    <t>6138/X/2019</t>
  </si>
  <si>
    <t>29/10/2019</t>
  </si>
  <si>
    <t>6159/X/2019</t>
  </si>
  <si>
    <t>cck</t>
  </si>
  <si>
    <t>Sisa Periode 16/10 - 15/11'19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</si>
  <si>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</si>
  <si>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</si>
  <si>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</si>
  <si>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</si>
  <si>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</si>
  <si>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>Sdh tagih Claim</t>
  </si>
  <si>
    <t xml:space="preserve">B 9043 EO </t>
  </si>
  <si>
    <t>Sisa Periode 16/2 - 15/3'20</t>
  </si>
  <si>
    <t>26/3/2020</t>
  </si>
  <si>
    <t>13/4/2020</t>
  </si>
  <si>
    <t>Sisa Periode 16/3 - 15/4'20</t>
  </si>
  <si>
    <t>17/4/2020</t>
  </si>
  <si>
    <t>13/5/2020</t>
  </si>
  <si>
    <t>Sisa Periode 16/4 - 15/5'20</t>
  </si>
  <si>
    <t>Sisa Periode 16/5 - 15/6'20</t>
  </si>
  <si>
    <t>Sisa Periode 16/6 - 15/7'20</t>
  </si>
  <si>
    <t>Sisa Periode 16/7 - 15/8'20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</si>
  <si>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</si>
  <si>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</si>
  <si>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</si>
  <si>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</si>
  <si>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</si>
  <si>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</si>
  <si>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</si>
  <si>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</si>
  <si>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</si>
  <si>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</si>
  <si>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</si>
  <si>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</si>
  <si>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Vi</t>
  </si>
  <si>
    <t>Mau kirim jagat Swiss Bell.</t>
  </si>
  <si>
    <t>ini pengganti barang yang dikirim tgl 30/8</t>
  </si>
  <si>
    <t>Swissbell </t>
  </si>
  <si>
    <t>jadi tdk dicharge ongkos (tdk tagih ongkos)</t>
  </si>
  <si>
    <t>Jackbase 150 nya jangan tagih. </t>
  </si>
  <si>
    <t>Tapi tetap tulis di rekapan nanti kita ambil barangnya. </t>
  </si>
  <si>
    <t>Semua kirim dan ambil jagat kena ongkos sesuai di spk</t>
  </si>
  <si>
    <t>Kecuali kemarin yg swiss bell atau kalau saya infokan lain</t>
  </si>
  <si>
    <t>Yg cb 193 harga sama dengan cb 220 </t>
  </si>
  <si>
    <t>Itu dia pakai po cb 220 jumlahnya </t>
  </si>
  <si>
    <t>Tagihan swissbell, dihitung mulai 16/9</t>
  </si>
  <si>
    <t>Yg mulai alat ditukar</t>
  </si>
  <si>
    <t>INDONAKANO</t>
  </si>
  <si>
    <t>PROYEK   : NISSIN</t>
  </si>
  <si>
    <t>Pipa 1M</t>
  </si>
  <si>
    <t>H 4x6x1,2</t>
  </si>
  <si>
    <t>H 4x6x6</t>
  </si>
  <si>
    <t>Oper dari Asahi</t>
  </si>
  <si>
    <t>PPA 7120/X/2020</t>
  </si>
  <si>
    <t>PPA 7135/X/2020</t>
  </si>
  <si>
    <t>PPA 7138/X/2020</t>
  </si>
  <si>
    <t>PPA 7142/X/2020</t>
  </si>
  <si>
    <t>PPA 7143/X/2020</t>
  </si>
  <si>
    <t>PPA 7149/X/2020</t>
  </si>
  <si>
    <t>PPA 7147/X/2020</t>
  </si>
  <si>
    <t>PPA 7146/X/2020</t>
  </si>
  <si>
    <t>PPA 7158/X/2020</t>
  </si>
  <si>
    <t>PPA 7168/X/2020</t>
  </si>
  <si>
    <t>PPA 7179/X/2020</t>
  </si>
  <si>
    <t>PPA 7190/X/2020</t>
  </si>
  <si>
    <t>PPA 7189/X/2020</t>
  </si>
  <si>
    <t>Sisa Alat Periode Okt'20</t>
  </si>
  <si>
    <t>PPA 7125/XI/2020</t>
  </si>
  <si>
    <t>23/11/2020</t>
  </si>
  <si>
    <t>Sisa Alat Periode Nov'20</t>
  </si>
  <si>
    <t>PPA 7234/XII/2020</t>
  </si>
  <si>
    <t>PPA 7276/XII/2020</t>
  </si>
  <si>
    <t>PPA 7277/XII/2020</t>
  </si>
  <si>
    <t>PPA 7281/XII/2020</t>
  </si>
  <si>
    <t>Sisa Alat Periode Des'20</t>
  </si>
  <si>
    <t>Note Nissin Oktober item tangga =114 dan catwalk = 390 tdk tagih</t>
  </si>
  <si>
    <t>tagih lagi di november dan buat sj di tgl 1/11/2020</t>
  </si>
  <si>
    <t>PROYEK   : PPLI</t>
  </si>
  <si>
    <t>MF 150</t>
  </si>
  <si>
    <t>Hollow 5x10x2</t>
  </si>
  <si>
    <t>Hollow 4x6x1,5</t>
  </si>
  <si>
    <t>Hollow 4x6x1,2</t>
  </si>
  <si>
    <t>Hollow 4x6x1,4</t>
  </si>
  <si>
    <t>PPA 6722/IV/2020</t>
  </si>
  <si>
    <t>PPA 6721/IV/2020</t>
  </si>
  <si>
    <t>PPA 6725/IV/2020</t>
  </si>
  <si>
    <t>PPA 6726/IV/2020</t>
  </si>
  <si>
    <t>PPA 6727/IV/2020</t>
  </si>
  <si>
    <t>PPA 6724/IV/2020</t>
  </si>
  <si>
    <t>PPA 6729/IV/2020</t>
  </si>
  <si>
    <t>26/4/2020</t>
  </si>
  <si>
    <t>PPA 6740/IV/2020</t>
  </si>
  <si>
    <t>27/4/2020</t>
  </si>
  <si>
    <t>PPA 6741/IV/2020</t>
  </si>
  <si>
    <t>28/4/2020</t>
  </si>
  <si>
    <t>PPA 6744/IV/2020</t>
  </si>
  <si>
    <t>30/4/2020</t>
  </si>
  <si>
    <t>PPA 6746/IV/2020</t>
  </si>
  <si>
    <t>Sisa Alat Periode Apr'20</t>
  </si>
  <si>
    <t>PPA 6754/V/2020</t>
  </si>
  <si>
    <t>PPA 6756/V/2020</t>
  </si>
  <si>
    <t>Sisa Alat Periode Mei'20</t>
  </si>
  <si>
    <t>PPA 6859/VI/2020</t>
  </si>
  <si>
    <t>PPA 6864/VI/2020</t>
  </si>
  <si>
    <t>PPA 6867/VI/2020</t>
  </si>
  <si>
    <t>Sisa Alat Periode Jun'20</t>
  </si>
  <si>
    <t>PPA 6892/VII/2020</t>
  </si>
  <si>
    <t>14/7/2020</t>
  </si>
  <si>
    <t>PPA 6920/VII/2020</t>
  </si>
  <si>
    <t>16/7/2020</t>
  </si>
  <si>
    <t>PPA 6946/VII/2020</t>
  </si>
  <si>
    <t>PPA 6976/VII/2020</t>
  </si>
  <si>
    <t>Sisa Alat Periode Jul'20</t>
  </si>
  <si>
    <t>18/8/2020</t>
  </si>
  <si>
    <t>24/8/2020</t>
  </si>
  <si>
    <t>Sisa Alat Periode Agst'20</t>
  </si>
  <si>
    <t>PPA 7082/IX/2020</t>
  </si>
  <si>
    <t>PPA 7087/IX/2020</t>
  </si>
  <si>
    <t>29/9/2020</t>
  </si>
  <si>
    <t>Sisa Alat Periode Sept'20</t>
  </si>
  <si>
    <t>PPA 7216/XI/2020</t>
  </si>
  <si>
    <t>DIKEMBALIKAN</t>
  </si>
  <si>
    <t>Potong kelebihan Swivel Clamp</t>
  </si>
  <si>
    <t>Potong kelebihan ppli ke Mc Deli</t>
  </si>
  <si>
    <t>PROYEK   : ASIAN PAINT/API</t>
  </si>
  <si>
    <t>Suri"4x6x1,5</t>
  </si>
  <si>
    <t>PPA 7035/VIII/2020</t>
  </si>
  <si>
    <t>PPA 7048/IX/2020</t>
  </si>
  <si>
    <t>PPA 7049/IX/2020</t>
  </si>
  <si>
    <t>PPA 7051/IX/2020</t>
  </si>
  <si>
    <t>PPA 7052/IX/2020</t>
  </si>
  <si>
    <t>PROYEK   : HEINZ ABC</t>
  </si>
  <si>
    <t>Stair</t>
  </si>
  <si>
    <t>Suri"5x10x1,5</t>
  </si>
  <si>
    <t>TR 1,5</t>
  </si>
  <si>
    <t>TR 1,2</t>
  </si>
  <si>
    <t>PPA 7097/IX/2020</t>
  </si>
  <si>
    <t>Oaj,Anggap 1/10</t>
  </si>
  <si>
    <t>PPA 7108/X/2020</t>
  </si>
  <si>
    <t>7111/X/2020</t>
  </si>
  <si>
    <t>Oaj</t>
  </si>
  <si>
    <t>PPA 7153/X/2020</t>
  </si>
  <si>
    <t>PPA 7164/X/2020</t>
  </si>
  <si>
    <t>PPA 7213/XI/2020</t>
  </si>
  <si>
    <t>PPA 7236/XII/2020</t>
  </si>
  <si>
    <t>PPA 7238/XII/2020</t>
  </si>
  <si>
    <t>PPA 7240/XII/2020</t>
  </si>
  <si>
    <t>PPA 7241/XII/2020</t>
  </si>
  <si>
    <t>PPA 7244/XII/2020</t>
  </si>
  <si>
    <t>PPA 7245/XII/2020</t>
  </si>
  <si>
    <t>PPA 7246/XII/2020</t>
  </si>
  <si>
    <t>PPA 7248/XII/2020</t>
  </si>
  <si>
    <t>PPA 7251/XII/2020</t>
  </si>
  <si>
    <t>PPA 7252/XII/2020</t>
  </si>
  <si>
    <t>PPA 7267/XII/2020</t>
  </si>
  <si>
    <t>PPA 7272/XII/2020</t>
  </si>
  <si>
    <t>Masih tanya ini retur atau bukan</t>
  </si>
  <si>
    <t>PPA 7278/XII/2020</t>
  </si>
  <si>
    <t>PPA 7280/XII/2020</t>
  </si>
  <si>
    <t>PPA 7283/XII/2020</t>
  </si>
  <si>
    <t>PPA 7284/XII/2020</t>
  </si>
  <si>
    <t>PPA 7285/XII/2020</t>
  </si>
  <si>
    <t>PPA 7287/I/2021</t>
  </si>
  <si>
    <t>PPA 7290/I/2021</t>
  </si>
  <si>
    <t>PPA 7291/I/2021</t>
  </si>
  <si>
    <t>PROYEK   : HEMPEL</t>
  </si>
  <si>
    <t>PPA 7123/X/2020</t>
  </si>
  <si>
    <t>PROYEK   : ITSP</t>
  </si>
  <si>
    <t>CB 185</t>
  </si>
  <si>
    <t>Hollo 4x6x1</t>
  </si>
  <si>
    <t>Horry Beam</t>
  </si>
  <si>
    <t>Oper dari Step</t>
  </si>
  <si>
    <t>PPA 7121/X/2020</t>
  </si>
  <si>
    <t>PPA 7124/X/2020</t>
  </si>
  <si>
    <t>PPA 7125/X/2020</t>
  </si>
  <si>
    <t>PPA 7129/X/2020</t>
  </si>
  <si>
    <t>PPA 7144/X/2020</t>
  </si>
  <si>
    <t>PPA 7145/X/2020</t>
  </si>
  <si>
    <t>PPA 7150/X/2020</t>
  </si>
  <si>
    <t>PPA 7159/X/2020</t>
  </si>
  <si>
    <t>PPA 7173/X/2020</t>
  </si>
  <si>
    <t>PPA 7172/X/2020</t>
  </si>
  <si>
    <t>PPA 7178/X/2020</t>
  </si>
  <si>
    <t>PPA 7180/X/2020</t>
  </si>
  <si>
    <t>PPA 7188/X/2020</t>
  </si>
  <si>
    <t>PPA 7191/X/2020</t>
  </si>
  <si>
    <t>PPA 7203/XI/2020</t>
  </si>
  <si>
    <t>PPA 7210/XI/2020</t>
  </si>
  <si>
    <t>PPA 7211/XI/2020</t>
  </si>
  <si>
    <t>PPA 7214/XI/2020</t>
  </si>
  <si>
    <t>PPA 7123/XI/2020</t>
  </si>
  <si>
    <t>PPA 7128/XI/2020</t>
  </si>
  <si>
    <t>PPA 7130/XI/2020</t>
  </si>
  <si>
    <t>PPA 7232/XI/2020</t>
  </si>
  <si>
    <t>PPA 7231/XI/2020</t>
  </si>
  <si>
    <t>PPA 7235/XII/2020</t>
  </si>
  <si>
    <t>PPA 7242/XII/2020</t>
  </si>
  <si>
    <t>PPA 7247/XII/2020</t>
  </si>
  <si>
    <t>PPA 7249/XII/2020</t>
  </si>
  <si>
    <t>PPA 7258/XII/2020</t>
  </si>
  <si>
    <t>Note Itsp Oktober item cb 220 =765 dan catwalk = 391 tdk tagih</t>
  </si>
  <si>
    <t>PROYEK   : LAVA</t>
  </si>
  <si>
    <t>PPA 7134/X/2020</t>
  </si>
  <si>
    <t>PPA 7139/X/2020</t>
  </si>
  <si>
    <t>PROYEK   : SAKURA GARDEN CITY = GARDEN RESIDENCE</t>
  </si>
  <si>
    <t>Besar</t>
  </si>
  <si>
    <t>V 0,5M</t>
  </si>
  <si>
    <t>JB PCH</t>
  </si>
  <si>
    <t xml:space="preserve">             UH PCH</t>
  </si>
  <si>
    <t>H 5x10x3</t>
  </si>
  <si>
    <t>Ledger 1,2</t>
  </si>
  <si>
    <t>Tangga 190</t>
  </si>
  <si>
    <t>Mur/Nut 38</t>
  </si>
  <si>
    <t>Pin Wedges</t>
  </si>
  <si>
    <t>JB 85</t>
  </si>
  <si>
    <t>UH 60 Pch</t>
  </si>
  <si>
    <t>21/11/2019</t>
  </si>
  <si>
    <t>PPA 6250/XI/2019</t>
  </si>
  <si>
    <t>Sisa alat periode Nov'19</t>
  </si>
  <si>
    <t>Sisa alat periode Des'19</t>
  </si>
  <si>
    <t>Sisa alat periode Jan'20</t>
  </si>
  <si>
    <t>PPA 6484/II/20</t>
  </si>
  <si>
    <t>Sisa alat periode Feb'20</t>
  </si>
  <si>
    <t>Sisa alat periode Mar'20</t>
  </si>
  <si>
    <t>Sisa alat periode Apr'20</t>
  </si>
  <si>
    <t>Sisa alat periode Mei'20</t>
  </si>
  <si>
    <t>PPA 6728/VI/2020</t>
  </si>
  <si>
    <t>Sisa alat periode Juni'20</t>
  </si>
  <si>
    <t>PPA 6938/VII/2020</t>
  </si>
  <si>
    <t>PPA 6939/VII/2020</t>
  </si>
  <si>
    <t>PPA 6949/VII/2020</t>
  </si>
  <si>
    <t>PPA 6945/VII/2020</t>
  </si>
  <si>
    <t>PPA 6955/VII/2020</t>
  </si>
  <si>
    <t>PPA 6967/VII/2020</t>
  </si>
  <si>
    <t>PPA 6973/VII/2020</t>
  </si>
  <si>
    <t>PPA 6974/VII/2020</t>
  </si>
  <si>
    <t>PPA 6983/VII/2020</t>
  </si>
  <si>
    <t>mur kata ibu tdk ditagih</t>
  </si>
  <si>
    <t>PPA 6982/VII/2020</t>
  </si>
  <si>
    <t>PPA 6990/VII/2020</t>
  </si>
  <si>
    <t>Sisa alat periode Juli'20</t>
  </si>
  <si>
    <t>PPA 6995/VIII/2020</t>
  </si>
  <si>
    <t>PPA 6707/VIII/2020</t>
  </si>
  <si>
    <t>19/8/2020</t>
  </si>
  <si>
    <t>PPA 7043/IX/2020</t>
  </si>
  <si>
    <t>Contoh tdk tagih sewa</t>
  </si>
  <si>
    <t>PPA 7044/IX/2020</t>
  </si>
  <si>
    <t>PPA 7227/XI/2020</t>
  </si>
  <si>
    <t>PPA 7228/XI/2020</t>
  </si>
  <si>
    <t>PPA 7237/XII/2020</t>
  </si>
  <si>
    <t>PPA 7243/XII/2020</t>
  </si>
  <si>
    <t>PPA 7257/XII/2020</t>
  </si>
  <si>
    <t>Contoh</t>
  </si>
  <si>
    <t>UH PCH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</si>
  <si>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</si>
  <si>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</si>
  <si>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</si>
  <si>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</si>
  <si>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</si>
  <si>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</si>
  <si>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>PT.WIKA GEDUNG Tbk</t>
  </si>
  <si>
    <t>PROYEK : EMBARCADERO BINTARO</t>
  </si>
  <si>
    <t>No.TP.02.01/EMB.177/IX/2020 ( 16 Sep 2020)</t>
  </si>
  <si>
    <t>SPK 4 Bln</t>
  </si>
  <si>
    <t>Nilai Spk : Rp. 88,731,200</t>
  </si>
  <si>
    <t>UH 60 PCH</t>
  </si>
  <si>
    <t>A.0916/PPA/IX/2020</t>
  </si>
  <si>
    <t>PPA 7058/IX/2020</t>
  </si>
  <si>
    <t>PPA 7062/IX/2020</t>
  </si>
  <si>
    <t>PPA 7059/IX/2020</t>
  </si>
  <si>
    <t>PPA 7070/IX/2020</t>
  </si>
  <si>
    <t>PPA 7084/IX/2020</t>
  </si>
  <si>
    <t>PPA 7085/IX/2020</t>
  </si>
  <si>
    <t>PPA 7088/IX/2020</t>
  </si>
  <si>
    <t>Sewa Periode 16/9 sd 15/10/20</t>
  </si>
  <si>
    <t>PPA 7167/X/2020</t>
  </si>
  <si>
    <t>PPA 7170/X/2020</t>
  </si>
  <si>
    <t>PPA 7185/X/2020</t>
  </si>
  <si>
    <t>PPA 7195/X/2020</t>
  </si>
  <si>
    <t>Sewa Periode 16/10 sd 15/11/20</t>
  </si>
  <si>
    <t>PPA 7263/XII/2020</t>
  </si>
  <si>
    <t>Sewa Periode 16/11 sd 15/12/20</t>
  </si>
  <si>
    <t>Total Spk</t>
  </si>
  <si>
    <t>KURANG</t>
  </si>
  <si>
    <t>Note :Join pin 4 ini kelebihan dari spk lama No 115</t>
  </si>
  <si>
    <t xml:space="preserve">PROYEK : EMBARCADERO </t>
  </si>
  <si>
    <t>No.TP.02.01/F.EMB/196/X/2020 ( 9 Okt 2020)</t>
  </si>
  <si>
    <t>SPK 3 Bln</t>
  </si>
  <si>
    <t>Nilai Spk : Rp. 30,420,000</t>
  </si>
  <si>
    <t>PPA 7116/X/2020</t>
  </si>
  <si>
    <t>Sewa Periode 10/10 sd 9/11/20</t>
  </si>
  <si>
    <t>Sewa Periode 10/11 sd 9/12/20</t>
  </si>
  <si>
    <t>Sewa Periode 10/12 sd 9/1/21</t>
  </si>
  <si>
    <t xml:space="preserve">Note : 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</si>
  <si>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</si>
  <si>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</si>
  <si>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</si>
  <si>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</si>
  <si>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</si>
  <si>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</si>
  <si>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</si>
  <si>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</si>
  <si>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</si>
  <si>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</si>
  <si>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PT.WIKA PRACETAK GEDUNG</t>
  </si>
  <si>
    <t>PROYEK : KEMENTRIAN BUMN RI</t>
  </si>
  <si>
    <t>No.Spk : TP.02.01/WPG-0A.006/2020</t>
  </si>
  <si>
    <t>Nilai Spk : Rp.5,418,000</t>
  </si>
  <si>
    <t>PPA 6984/VII/2020</t>
  </si>
  <si>
    <t>Roda per set 4BH = Kirim 56/4 = 14 Set</t>
  </si>
  <si>
    <t>Sisa Alat Periode 29/7-28/8</t>
  </si>
  <si>
    <t>Sisa Alat Periode 29/8-28/9</t>
  </si>
  <si>
    <t>Sisa Alat Periode 29/9-28/10</t>
  </si>
  <si>
    <t>Sisa Alat Periode 29/10-28/11</t>
  </si>
  <si>
    <t>Sisa Alat Periode 29/11-28/12</t>
  </si>
  <si>
    <t>No.Spk : TP.02.01/WPG-0A.026/2020 (spk asli di ambil thomas,blm balik)</t>
  </si>
  <si>
    <t>Nilai Spk : Rp.1,670,000</t>
  </si>
  <si>
    <t>PPA 7126/XI/2020</t>
  </si>
  <si>
    <t>Sisa Alat Periode 9/11-8/12</t>
  </si>
  <si>
    <t>Sisa Alat Periode 9/12-8/1</t>
  </si>
  <si>
    <t>16/1/2020</t>
  </si>
  <si>
    <t>18/1/2021</t>
  </si>
  <si>
    <t>PROYEK   : WISMA BARITO SLIPI</t>
  </si>
  <si>
    <t>No : 004/K.1441.01/II/2020 (7 Bln,terhitung sejak 1/2/20 sd 31/8/2020)</t>
  </si>
  <si>
    <t>Diperpanjang sd tgl 28/2/2021</t>
  </si>
  <si>
    <t>Harga Sesuai Kontrak</t>
  </si>
  <si>
    <t xml:space="preserve">UH </t>
  </si>
  <si>
    <t>PPA 5080/IV/2019</t>
  </si>
  <si>
    <t>25/4/2019</t>
  </si>
  <si>
    <t>5086/IV/2019</t>
  </si>
  <si>
    <t>Sisa alat periode Apr'19</t>
  </si>
  <si>
    <t>18/5/2019</t>
  </si>
  <si>
    <t>PPA 5129/V/2019</t>
  </si>
  <si>
    <t>Sisa alat periode Mei'19</t>
  </si>
  <si>
    <t>Sisa alat periode Jun'19</t>
  </si>
  <si>
    <t>Sisa alat periode Jul'19</t>
  </si>
  <si>
    <t>Sisa alat periode Agst'19</t>
  </si>
  <si>
    <t>Sisa alat periode Sept'19</t>
  </si>
  <si>
    <t>Sisa alat periode Okt'19</t>
  </si>
  <si>
    <t>6199/XI/19</t>
  </si>
  <si>
    <t>20/11/2019</t>
  </si>
  <si>
    <t>24/12/2019</t>
  </si>
  <si>
    <t>PPA 6351/XII/2019</t>
  </si>
  <si>
    <t>27/12/2019</t>
  </si>
  <si>
    <t>PPA 6362/XII/2019</t>
  </si>
  <si>
    <t>PPA 6425/I/2020</t>
  </si>
  <si>
    <t>PPA 6453/II/2020</t>
  </si>
  <si>
    <t>Sdh ada pembetulan Faktur (011)</t>
  </si>
  <si>
    <t>PPA 6811/VI/2020</t>
  </si>
  <si>
    <t>PPA 6812/VI/2020</t>
  </si>
  <si>
    <t>PPA 6814/VI/2020</t>
  </si>
  <si>
    <t>PPA 6813/VI/2020</t>
  </si>
  <si>
    <t>PPA 6716/VI/2020</t>
  </si>
  <si>
    <t>PPA 6830/VI/2020</t>
  </si>
  <si>
    <t>Sisa alat periode Jun'20</t>
  </si>
  <si>
    <t>25/8/2020</t>
  </si>
  <si>
    <t>PPA 7183/X/2020</t>
  </si>
  <si>
    <t>PPA 7186/X/2020</t>
  </si>
  <si>
    <t>PPA 7192/X/2020</t>
  </si>
  <si>
    <t>Note "</t>
  </si>
  <si>
    <t>sj tgl 3/2 kirim tbp barito itu tdk jadi kirim,jadi kirim nya tgl 4/2/20.</t>
  </si>
  <si>
    <t>LD 120</t>
  </si>
  <si>
    <t>CB 205</t>
  </si>
  <si>
    <t>Ledger 1,5M</t>
  </si>
  <si>
    <t>Ledger 0,9M</t>
  </si>
  <si>
    <t>CB 301 C</t>
  </si>
  <si>
    <t>PT.ALPHA KENCANA SEJAHTERA</t>
  </si>
  <si>
    <t>Proyek : WISMA BARITO</t>
  </si>
  <si>
    <t xml:space="preserve">HARGA SEWA </t>
  </si>
  <si>
    <t>Suri"5x10x2</t>
  </si>
  <si>
    <t>TR 1,5M</t>
  </si>
  <si>
    <t>PPA 6382/I/2020</t>
  </si>
  <si>
    <t>PPA 6381/I/2020</t>
  </si>
  <si>
    <t>PPA 6388/I/2020</t>
  </si>
  <si>
    <t>PPA 6395/I/2020</t>
  </si>
  <si>
    <t>PPA 6400/I/2020</t>
  </si>
  <si>
    <t>13/1/2020</t>
  </si>
  <si>
    <t>PPA 6441/I/2020</t>
  </si>
  <si>
    <t>PPA 6460/II/2020</t>
  </si>
  <si>
    <t>PPA 6644/II/2020</t>
  </si>
  <si>
    <t>PPA 6752/V/2020</t>
  </si>
  <si>
    <t>PPA 6755/V/2020</t>
  </si>
  <si>
    <t>PPA 6836/VI/2020</t>
  </si>
  <si>
    <t>PPA 6928/VII/2020</t>
  </si>
  <si>
    <t>PPA 7013/VIII/2020</t>
  </si>
  <si>
    <t>B 9760 BDA(600RBU)Sdh Tagih Ongkos</t>
  </si>
  <si>
    <t>PPA 7017/VIII/2020</t>
  </si>
  <si>
    <t>B 9043 EO(600RBU)Sdh Tagih</t>
  </si>
  <si>
    <t>27/8/2020</t>
  </si>
  <si>
    <t>B 9043 EO BDA(600RBU)Sdh Tagih Ongkos</t>
  </si>
  <si>
    <t>PPA 7102/X/2020</t>
  </si>
  <si>
    <t>PPA 7140/X/2020</t>
  </si>
  <si>
    <t>B 6389 TYB</t>
  </si>
  <si>
    <t>PPA 7148/X/2020</t>
  </si>
  <si>
    <t xml:space="preserve">B 9043 EO(Tdk Tagih Ongkos) </t>
  </si>
  <si>
    <t xml:space="preserve">B 9760 BDA(SDH TAGIH ONGKOS) </t>
  </si>
  <si>
    <t>B 9043 EO(Sdh Tagih Ongkos)</t>
  </si>
  <si>
    <t>B 9665 IG</t>
  </si>
  <si>
    <t>B 9307 FOB</t>
  </si>
  <si>
    <t>TDK ADA NMR MOBIL</t>
  </si>
  <si>
    <t>B 9073 FDB</t>
  </si>
  <si>
    <t>ALAT KURANG /LEBIH KIRIM</t>
  </si>
  <si>
    <t xml:space="preserve">   </t>
  </si>
  <si>
    <t>vi mulai tagihan oktober</t>
  </si>
  <si>
    <t>Note 4/12/2020</t>
  </si>
  <si>
    <t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</si>
  <si>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</si>
  <si>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</si>
  <si>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</si>
  <si>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</si>
  <si>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</si>
  <si>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</si>
  <si>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</si>
  <si>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</si>
  <si>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</si>
  <si>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</si>
  <si>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</si>
  <si>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</si>
  <si>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</si>
  <si>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</si>
  <si>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</si>
  <si>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</si>
  <si>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</si>
  <si>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</si>
  <si>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No Po</t>
  </si>
  <si>
    <t>20SAC004</t>
  </si>
  <si>
    <t>20SAC004-RI (Tgl 2/7/20)</t>
  </si>
  <si>
    <t>20SAC005</t>
  </si>
  <si>
    <t>20SAC005-RI (Tgl 2/7/20)</t>
  </si>
  <si>
    <t>20SAF002</t>
  </si>
  <si>
    <t>20SAG006</t>
  </si>
  <si>
    <t>20SAG007</t>
  </si>
  <si>
    <t>20SAG009</t>
  </si>
  <si>
    <t>20SAG010</t>
  </si>
  <si>
    <t>20SAG011</t>
  </si>
  <si>
    <t>20SAG011-RI (Tgl 23/10/20)</t>
  </si>
  <si>
    <t>20SAH001</t>
  </si>
  <si>
    <t>20SAH001-RI (Tgl 23/10/20)</t>
  </si>
  <si>
    <t>20SAH002</t>
  </si>
  <si>
    <t>20SAH002-RI (Tgl 23/10/20)</t>
  </si>
  <si>
    <t>20SAH003</t>
  </si>
  <si>
    <t>20SAJ001</t>
  </si>
  <si>
    <t>20SAJ003</t>
  </si>
  <si>
    <t>20SAJ004</t>
  </si>
  <si>
    <t>PO</t>
  </si>
  <si>
    <t>19SAL006(R1(9/3/20))</t>
  </si>
  <si>
    <t>20SAB002</t>
  </si>
  <si>
    <t>20SAC004-R1</t>
  </si>
  <si>
    <t>20SAC005-R1</t>
  </si>
  <si>
    <t>20SAG011-R1</t>
  </si>
  <si>
    <t>19/1/2021</t>
  </si>
  <si>
    <t>PPA 7295/I/2021</t>
  </si>
  <si>
    <t>PO 560</t>
  </si>
  <si>
    <t>REKAPAN PER PO</t>
  </si>
  <si>
    <t>CSCEC - MEGAKON - DU.JO</t>
  </si>
  <si>
    <t>PROYEK   : SERPONG GARDEN APARTEMEN</t>
  </si>
  <si>
    <t>PPA 4986/I/2019</t>
  </si>
  <si>
    <t>PPA 4988/I/2019</t>
  </si>
  <si>
    <t>Ada ongkos : 900.000 (B 9801 SS) Sdh Tagih</t>
  </si>
  <si>
    <t>Sisa Alat periode  Jan'19</t>
  </si>
  <si>
    <t>18/2/2019</t>
  </si>
  <si>
    <t>Ada ongkos : 900.000 (B 9801 SS) sdh tagih</t>
  </si>
  <si>
    <t>Sisa Alat periode  Feb'19</t>
  </si>
  <si>
    <t>29/3/2019</t>
  </si>
  <si>
    <t>5094/III/2019</t>
  </si>
  <si>
    <t>ada ongkos 750,000(sdh tagih ongkos)</t>
  </si>
  <si>
    <t>Sisa Alat periode  Mar'19</t>
  </si>
  <si>
    <t>ada ongkos 900,000 (sdh tagih)</t>
  </si>
  <si>
    <t>Sisa Alat periode  Apr'19</t>
  </si>
  <si>
    <t>Sisa Alat periode  Mei'19</t>
  </si>
  <si>
    <t>Sisa Alat periode  Jun'19</t>
  </si>
  <si>
    <t>Sisa Alat periode  Jul'19</t>
  </si>
  <si>
    <t>Sisa Alat periode  Agst'19</t>
  </si>
  <si>
    <t>Sisa Alat periode  Sept'19</t>
  </si>
  <si>
    <t>Sisa Alat periode  Okt'19</t>
  </si>
  <si>
    <t>Sisa Alat periode  Nov'19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</si>
  <si>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</si>
  <si>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</si>
  <si>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</si>
  <si>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</si>
  <si>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</si>
  <si>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</si>
  <si>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</si>
  <si>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</si>
  <si>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</si>
  <si>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PPA 7022/VIII/2020</t>
  </si>
  <si>
    <t>B 9043 EO (750.000) sdh tagih</t>
  </si>
  <si>
    <t>Sisa Alat periode  Agst'20</t>
  </si>
  <si>
    <t>PPA 7039/IX/2020</t>
  </si>
  <si>
    <t>PPA 7040/IX/2020</t>
  </si>
  <si>
    <t>Sisa Alat periode  Sept'20</t>
  </si>
  <si>
    <t xml:space="preserve">B 9043 EO  </t>
  </si>
  <si>
    <t>Sisa Alat periode  Okt'20</t>
  </si>
  <si>
    <t>Sisa Alat periode  Nov'20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</si>
  <si>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</si>
  <si>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</si>
  <si>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</si>
  <si>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</si>
  <si>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Sisa Alat periode  Des'20</t>
  </si>
  <si>
    <t>PT.HARTAM KARYA MANDIRI</t>
  </si>
  <si>
    <t>PROYEK   : KABELINDO PULO GADUNG</t>
  </si>
  <si>
    <t>PPA 7209/XI/2020</t>
  </si>
  <si>
    <t>(B 9330 TAE)</t>
  </si>
  <si>
    <t>PPA 7212/XI/2020</t>
  </si>
  <si>
    <t>(B 9043 EO)</t>
  </si>
  <si>
    <t>B 9330 TAE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</si>
  <si>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</si>
  <si>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</si>
  <si>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</si>
  <si>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</si>
  <si>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</si>
  <si>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PT.INTERDESIGN CIPTA OPTIMA</t>
  </si>
  <si>
    <t>PROYEK : DATA CENTER</t>
  </si>
  <si>
    <t>Tangga 170</t>
  </si>
  <si>
    <t>PPA 6878/VI/2020</t>
  </si>
  <si>
    <t>PPA 6889/VII/2020</t>
  </si>
  <si>
    <t>28/8/2020</t>
  </si>
  <si>
    <t>PROYEK : JIE - EXPO KEMAYORAN</t>
  </si>
  <si>
    <t>PPA 7012/VIII/2020</t>
  </si>
  <si>
    <t>PPA 7015/VIII/2020</t>
  </si>
  <si>
    <t>1 nempel di frame</t>
  </si>
  <si>
    <t>PT.DINAMIKA PRAKARSA MUKTI</t>
  </si>
  <si>
    <t>PROYEK : HOTEL MERCURE GATOT SUBROTO</t>
  </si>
  <si>
    <t>PPA 7233/XI/2020</t>
  </si>
  <si>
    <t>November tdk tagih Nilainya 12.640,Tagihnya di bulan berikutnya saja</t>
  </si>
  <si>
    <t>Note tgl 30/11/2020</t>
  </si>
  <si>
    <t>interdesign ambil barang,nanti</t>
  </si>
  <si>
    <r>
      <t xml:space="preserve">dia tagihnya atas nama </t>
    </r>
    <r>
      <rPr>
        <b/>
        <sz val="10"/>
        <color theme="1"/>
        <rFont val="Comic Sans MS"/>
        <family val="4"/>
      </rPr>
      <t>PT.DINAMIKA PRAKARSA MUKTI</t>
    </r>
  </si>
  <si>
    <t>Npwp nanti ibu kirim</t>
  </si>
  <si>
    <t>PT.IDEA MANDIRI</t>
  </si>
  <si>
    <t>PROYEK : BFI</t>
  </si>
  <si>
    <t>NO SJ</t>
  </si>
  <si>
    <t>Pipe S</t>
  </si>
  <si>
    <t>Tie R 1,2</t>
  </si>
  <si>
    <t>Tie R 1M</t>
  </si>
  <si>
    <t>PPA 6653/III/2020</t>
  </si>
  <si>
    <t>Sisa Periode Mar'20</t>
  </si>
  <si>
    <t>21/04/20</t>
  </si>
  <si>
    <t>PPA 6745/IV/2020</t>
  </si>
  <si>
    <t>Sisa Periode Apr'20</t>
  </si>
  <si>
    <t>PPA 6757/V/20</t>
  </si>
  <si>
    <t>18/5/2020</t>
  </si>
  <si>
    <t>Sisa Periode Mei'20</t>
  </si>
  <si>
    <t>20/6/2020</t>
  </si>
  <si>
    <t>PPA 6853/VI/2020</t>
  </si>
  <si>
    <t>PPA 6917/VII/2020</t>
  </si>
  <si>
    <t>PPA 7033/VIII/2020</t>
  </si>
  <si>
    <t>PPA 7038/VIII/2020</t>
  </si>
  <si>
    <t>PPA 7201/XI/2020</t>
  </si>
  <si>
    <t>PPA 7215/XI/2020</t>
  </si>
  <si>
    <t>PPA 7133/XI/2020</t>
  </si>
  <si>
    <t>PPA 7256/XII/2020</t>
  </si>
  <si>
    <t>PPA 7260/XII/2020</t>
  </si>
  <si>
    <t>PPA 7265/XII/2020</t>
  </si>
  <si>
    <t>KURANG TR 1M =40 TDK USAH DI TAGIH</t>
  </si>
  <si>
    <t>ANGGAP TUKERAN SAJA DGN KELEBIHAN TR 1,2 = -40 (TDK JADI)</t>
  </si>
  <si>
    <t>PROYEK : REMPOA</t>
  </si>
  <si>
    <t>PPA 7289/I/2021</t>
  </si>
  <si>
    <t>JO.CNQC-NKE</t>
  </si>
  <si>
    <t>PROYEK : RUKO CIKARANG SQUARE</t>
  </si>
  <si>
    <t>Cat walk</t>
  </si>
  <si>
    <t>Tie R 1,5</t>
  </si>
  <si>
    <t>Pipe 6</t>
  </si>
  <si>
    <t>27/8/16</t>
  </si>
  <si>
    <t>PPA 1532/VIII/2016</t>
  </si>
  <si>
    <t>31/8/16</t>
  </si>
  <si>
    <t>PPA 1543/VIII/216</t>
  </si>
  <si>
    <t>Sisa Alat periode  Agst'16</t>
  </si>
  <si>
    <t>Sisa Alat periode  Okt'16</t>
  </si>
  <si>
    <t>PPA 1763/XI/2016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</si>
  <si>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</si>
  <si>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</si>
  <si>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</si>
  <si>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</si>
  <si>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</si>
  <si>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</si>
  <si>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2332/III/2017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</si>
  <si>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</si>
  <si>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</si>
  <si>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</si>
  <si>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</si>
  <si>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</si>
  <si>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</si>
  <si>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</si>
  <si>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</si>
  <si>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</si>
  <si>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PPA 3270/XI/2017</t>
  </si>
  <si>
    <t>6/11/2017</t>
  </si>
  <si>
    <t>3285/XI/2017</t>
  </si>
  <si>
    <t>11/11/2017</t>
  </si>
  <si>
    <t>PPA 3301/XI/17</t>
  </si>
  <si>
    <t>3373/XI/2017</t>
  </si>
  <si>
    <t>PPA 3383/XI/2017</t>
  </si>
  <si>
    <t>27/11/2017</t>
  </si>
  <si>
    <t>PPA 3388/XI/2017</t>
  </si>
  <si>
    <t>28/11/2017</t>
  </si>
  <si>
    <t>PPA 3389/XI/2017</t>
  </si>
  <si>
    <t>PPA 3392/XI/2017</t>
  </si>
  <si>
    <t>PPA 3400/XI/2017</t>
  </si>
  <si>
    <t>Sisa Alat periode Nov'17</t>
  </si>
  <si>
    <t>2/12/2017</t>
  </si>
  <si>
    <t>PPA 3403/XII/2017</t>
  </si>
  <si>
    <t>6/12/2017</t>
  </si>
  <si>
    <t>PPA 3413/XII/2017</t>
  </si>
  <si>
    <t>7/12/2017</t>
  </si>
  <si>
    <t>PPA 3414/XII/2017</t>
  </si>
  <si>
    <t>PPA 3464/XII/2017</t>
  </si>
  <si>
    <t>21/12/2017</t>
  </si>
  <si>
    <t>PPA 3467/XII/2017</t>
  </si>
  <si>
    <t>27/12/2017</t>
  </si>
  <si>
    <t>PPA 3479/XII/2017</t>
  </si>
  <si>
    <t>Sisa Alat periode Des'17</t>
  </si>
  <si>
    <t>18/1/2018</t>
  </si>
  <si>
    <t>PPA 3519/I/2018</t>
  </si>
  <si>
    <t>22/1/2018</t>
  </si>
  <si>
    <t>PPA 3523/I/2018</t>
  </si>
  <si>
    <t>24/1/2018</t>
  </si>
  <si>
    <t>PPA 3537/I/2018</t>
  </si>
  <si>
    <t>Sisa Alat periode Jan'18</t>
  </si>
  <si>
    <t>23/2/2018</t>
  </si>
  <si>
    <t>3606/II/2018</t>
  </si>
  <si>
    <t>26/2/2018</t>
  </si>
  <si>
    <t>PPA 3615/II/2018</t>
  </si>
  <si>
    <t>Sisa Alat periode Feb'18</t>
  </si>
  <si>
    <t>13/3/2018</t>
  </si>
  <si>
    <t>3648/III/2018</t>
  </si>
  <si>
    <t>Sisa Alat periode Mar'18</t>
  </si>
  <si>
    <t>19/4/2018</t>
  </si>
  <si>
    <t>PPA 3744/IV/2018</t>
  </si>
  <si>
    <t>Sisa Alat periode Apr'18</t>
  </si>
  <si>
    <t>11/5/2018</t>
  </si>
  <si>
    <t>28/5/2018</t>
  </si>
  <si>
    <t>PPA 3867/V/2018</t>
  </si>
  <si>
    <t>3868/V/2018</t>
  </si>
  <si>
    <t>Sisa Alat periode Mei'18</t>
  </si>
  <si>
    <t>4/6/2018</t>
  </si>
  <si>
    <t>3872/VI/2018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</si>
  <si>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</si>
  <si>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</si>
  <si>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</si>
  <si>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</si>
  <si>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</si>
  <si>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</si>
  <si>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28/9/2018</t>
  </si>
  <si>
    <t>Sisa Alat periode Sept'18</t>
  </si>
  <si>
    <t>2/10/2018</t>
  </si>
  <si>
    <t>Sisa Alat periode Okt'18</t>
  </si>
  <si>
    <t>5/11/2018</t>
  </si>
  <si>
    <t>4909/XI/2018</t>
  </si>
  <si>
    <t>6/11/2018</t>
  </si>
  <si>
    <t>PPA 4913/XI/2018</t>
  </si>
  <si>
    <t>Sisa Alat periode Nov'18</t>
  </si>
  <si>
    <t>27/12/2018</t>
  </si>
  <si>
    <t>Sisa Alat periode  Des'18</t>
  </si>
  <si>
    <t>7/1/2019</t>
  </si>
  <si>
    <t>18/1/2019</t>
  </si>
  <si>
    <t>24/1/2019</t>
  </si>
  <si>
    <t>6/3/2019</t>
  </si>
  <si>
    <t>14/3/2019</t>
  </si>
  <si>
    <t>21/3/2019</t>
  </si>
  <si>
    <t>12/4/2019</t>
  </si>
  <si>
    <t>14/5/2019</t>
  </si>
  <si>
    <t>16/5/2019</t>
  </si>
  <si>
    <t>21/5/2019</t>
  </si>
  <si>
    <t>24/5/2019</t>
  </si>
  <si>
    <t>2/8/2019</t>
  </si>
  <si>
    <t>24/8/2019</t>
  </si>
  <si>
    <t>3/9/2019</t>
  </si>
  <si>
    <t>9/9/2019</t>
  </si>
  <si>
    <t>11/9/2019</t>
  </si>
  <si>
    <t>BLM TAGIH CLAIM</t>
  </si>
  <si>
    <t>12/9/2019</t>
  </si>
  <si>
    <t>3/10/2019</t>
  </si>
  <si>
    <t>11/10/2019</t>
  </si>
  <si>
    <t>6/11/2019</t>
  </si>
  <si>
    <t>7/11/2019</t>
  </si>
  <si>
    <t>14/11/2019</t>
  </si>
  <si>
    <t>27/11/2019</t>
  </si>
  <si>
    <t>5/12/2019</t>
  </si>
  <si>
    <t>11/12/2019</t>
  </si>
  <si>
    <t>Sisa Alat periode Des'19</t>
  </si>
  <si>
    <t>Sisa Alat periode Jan'20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</si>
  <si>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</si>
  <si>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</si>
  <si>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</si>
  <si>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</si>
  <si>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</si>
  <si>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</si>
  <si>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</si>
  <si>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</si>
  <si>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</si>
  <si>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Sisa Alat periode Sept'20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</si>
  <si>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</si>
  <si>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</si>
  <si>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</si>
  <si>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</si>
  <si>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</si>
  <si>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</si>
  <si>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Sisa Periode 17/12 - 16/1'21</t>
  </si>
  <si>
    <t>Sisa Periode 20/11 - 19/12'20</t>
  </si>
  <si>
    <t>Sisa Periode 20/12 - 19/1'21</t>
  </si>
  <si>
    <t>Sisa Periode 16/12 - 15/1'21</t>
  </si>
  <si>
    <t>No.711REV2/SPK/SBB-036/VIII/19</t>
  </si>
  <si>
    <t>Vi ppli minta diclaim</t>
  </si>
  <si>
    <t>Sewa desember tidak ditagih dulu.</t>
  </si>
  <si>
    <t>Kamu catat saja , ini tagihan desember pending .</t>
  </si>
  <si>
    <t>Nanti kamu email saya claim ppli</t>
  </si>
  <si>
    <t>PENDING</t>
  </si>
  <si>
    <t>PT.POLYGON PERKASA INDONUSA</t>
  </si>
  <si>
    <t>PROYEK   : AICC - KIIC</t>
  </si>
  <si>
    <t>JP</t>
  </si>
  <si>
    <t>STAIR</t>
  </si>
  <si>
    <t>13/5/2017</t>
  </si>
  <si>
    <t>PPA 2456/V/2017</t>
  </si>
  <si>
    <t>Sisa Periode Mei'17</t>
  </si>
  <si>
    <t>Sisa Periode Jun'17</t>
  </si>
  <si>
    <t>Sisa Periode Jul'17</t>
  </si>
  <si>
    <t>Sisa Periode Agst'17</t>
  </si>
  <si>
    <t>Sisa Periode Sept'17</t>
  </si>
  <si>
    <t>Sisa Periode Okt'17</t>
  </si>
  <si>
    <t>Sisa Periode Nov'17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</si>
  <si>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</si>
  <si>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</si>
  <si>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</si>
  <si>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</si>
  <si>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</si>
  <si>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</si>
  <si>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</si>
  <si>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Sisa Periode Jul'18</t>
  </si>
  <si>
    <t>Sisa Periode Agst'18</t>
  </si>
  <si>
    <t>Sisa Periode Sept'18</t>
  </si>
  <si>
    <t>Sisa Periode Okt'18</t>
  </si>
  <si>
    <t>Sisa Periode Nov'18</t>
  </si>
  <si>
    <t>Sisa Periode Des'18</t>
  </si>
  <si>
    <t>Sisa Periode Jan'19</t>
  </si>
  <si>
    <t>Sisa Periode Feb'19</t>
  </si>
  <si>
    <t>Sisa Periode Mar'19</t>
  </si>
  <si>
    <t>Sisa Periode Apr'19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</si>
  <si>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</si>
  <si>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</si>
  <si>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</si>
  <si>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</si>
  <si>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</si>
  <si>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</si>
  <si>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</si>
  <si>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</si>
  <si>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</si>
  <si>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</si>
  <si>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PROYEK   : MOYA WATER TREATMENT</t>
  </si>
  <si>
    <t>17/2/16</t>
  </si>
  <si>
    <t>PPA 886/II/2016</t>
  </si>
  <si>
    <t>24/2/16</t>
  </si>
  <si>
    <t>PPA 934/II/2016</t>
  </si>
  <si>
    <t>Sisa Periode Feb'16</t>
  </si>
  <si>
    <t>Sisa Periode Mar'16</t>
  </si>
  <si>
    <t>14/4/2016</t>
  </si>
  <si>
    <t>PPA 1135/IV/2016</t>
  </si>
  <si>
    <t>17/4/16</t>
  </si>
  <si>
    <t>PPA 1156/IV/2016</t>
  </si>
  <si>
    <t>18/4/16</t>
  </si>
  <si>
    <t>PPA 1163/IV/2016</t>
  </si>
  <si>
    <t>Sisa Periode Apr'16</t>
  </si>
  <si>
    <t>PPA 1233/V/2016</t>
  </si>
  <si>
    <t>13/5/2016</t>
  </si>
  <si>
    <t>PPA 1274/V/2016</t>
  </si>
  <si>
    <t>Sisa Periode Mei'16</t>
  </si>
  <si>
    <t>Sisa Periode Juni'16</t>
  </si>
  <si>
    <t>Sisa Periode Juli'16</t>
  </si>
  <si>
    <t>Sisa Periode Agst'16</t>
  </si>
  <si>
    <t>1566/IX/2016</t>
  </si>
  <si>
    <t>1572/IX/2016</t>
  </si>
  <si>
    <t>PPA 1575/IX/2016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</si>
  <si>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</si>
  <si>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</si>
  <si>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</si>
  <si>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</si>
  <si>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</si>
  <si>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</si>
  <si>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</si>
  <si>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</si>
  <si>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</si>
  <si>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</si>
  <si>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</si>
  <si>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</si>
  <si>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Gabungan dri Moya 2</t>
  </si>
  <si>
    <t>12/1/2019</t>
  </si>
  <si>
    <t>Sisa Periode Okt'19</t>
  </si>
  <si>
    <t>PROYEK   : UMETOKU INDONESIA</t>
  </si>
  <si>
    <t>HRGA MOYA</t>
  </si>
  <si>
    <t>HARGA SEWA SESUAI PO</t>
  </si>
  <si>
    <t>Pipe 3</t>
  </si>
  <si>
    <t>PPA 3887/VII/2018</t>
  </si>
  <si>
    <t>PPA 3888/VII/2018</t>
  </si>
  <si>
    <t>PPA 3895/VII/2018</t>
  </si>
  <si>
    <t>3903/VII/2018</t>
  </si>
  <si>
    <t>PPA 3899/VII/2018</t>
  </si>
  <si>
    <t>16/7/2018</t>
  </si>
  <si>
    <t>PPA 3917/VII/2018</t>
  </si>
  <si>
    <t>17/7/2018</t>
  </si>
  <si>
    <t>3923/VII/2018</t>
  </si>
  <si>
    <t>18/7/2018</t>
  </si>
  <si>
    <t>PPA 3929/VII/2018</t>
  </si>
  <si>
    <t>27/7/2018</t>
  </si>
  <si>
    <t>3954/VII/2018</t>
  </si>
  <si>
    <t>16/8/2018</t>
  </si>
  <si>
    <t>PPA 4057/VIII/2018</t>
  </si>
  <si>
    <t>27/8/2018</t>
  </si>
  <si>
    <t>PPA 4071/VIII/2018</t>
  </si>
  <si>
    <t>15/9/2018</t>
  </si>
  <si>
    <t>17/9/2018</t>
  </si>
  <si>
    <t>22/9/2018</t>
  </si>
  <si>
    <t>19/10/2018</t>
  </si>
  <si>
    <t>28/11/2018</t>
  </si>
  <si>
    <t>29/11/2018</t>
  </si>
  <si>
    <t>14/1/2019</t>
  </si>
  <si>
    <t>5117/V/2019</t>
  </si>
  <si>
    <t>TAKENAKA INDONESIA</t>
  </si>
  <si>
    <t>PROYEK   : HYUNDAI MOTOR</t>
  </si>
  <si>
    <t>Harga sewa sesua Asahi</t>
  </si>
  <si>
    <t>PPA 6773/VI/2020</t>
  </si>
  <si>
    <t>PPA 6774/VI/2020</t>
  </si>
  <si>
    <t>PPA 6777/VI/2020</t>
  </si>
  <si>
    <t>PPA 6778/VI/2020</t>
  </si>
  <si>
    <t>PPA 6780/VI/2020</t>
  </si>
  <si>
    <t>PPA 6781/VI/2020</t>
  </si>
  <si>
    <t>PPA 6788/VI/2020</t>
  </si>
  <si>
    <t>PPA 6789/VI/2020</t>
  </si>
  <si>
    <t>PPA 6787/VI/2020</t>
  </si>
  <si>
    <t>PPA 6786/VI/2020</t>
  </si>
  <si>
    <t>PPA 6784/VI/2020</t>
  </si>
  <si>
    <t>PPA 6785/VI/2020</t>
  </si>
  <si>
    <t>PPA 6792/VI/2020</t>
  </si>
  <si>
    <t>Sementara kasih Catatan :</t>
  </si>
  <si>
    <t>Takenaka Minta Sewa Ditutup Oktober</t>
  </si>
  <si>
    <t>Kamu Buat Tagihan sd Oktober Dulu Rinciannya</t>
  </si>
  <si>
    <t>PT.TOTAL BANGUN PERSADA,Tbk</t>
  </si>
  <si>
    <t>PROYEK   : GRAHA PARAMITA</t>
  </si>
  <si>
    <t>Vertical 2M</t>
  </si>
  <si>
    <t>PPA 6452/II/2020</t>
  </si>
  <si>
    <t>Sewa Alat Feb'20</t>
  </si>
  <si>
    <t>Sewa Alat Mar'20</t>
  </si>
  <si>
    <t>Sewa Alat Apr'20</t>
  </si>
  <si>
    <t>Sewa Alat Mei'20</t>
  </si>
  <si>
    <t>PPA 6802/VI/2020</t>
  </si>
  <si>
    <t>PPA 6806/VI/2020</t>
  </si>
  <si>
    <t>PPA 6804/VI/2020</t>
  </si>
  <si>
    <t>PPA 6729/VI/2020</t>
  </si>
  <si>
    <t>14/6/2020</t>
  </si>
  <si>
    <t>PPA 6832/VI/2020</t>
  </si>
  <si>
    <t>PPA 6833/VI/2020</t>
  </si>
  <si>
    <t>PPA 6835/VI/2020</t>
  </si>
  <si>
    <t>PPA 6838/VI/2020</t>
  </si>
  <si>
    <t>PPA 6841/VI/2020</t>
  </si>
  <si>
    <t>PPA 6842/VI/2020</t>
  </si>
  <si>
    <t>PPA 6845/VI/2020</t>
  </si>
  <si>
    <t>PPA 6852/VI/2020</t>
  </si>
  <si>
    <t>PPA 6854/VI/2020</t>
  </si>
  <si>
    <t>PPA 6869/VI/2020</t>
  </si>
  <si>
    <t>PPA 6870/VI/2020</t>
  </si>
  <si>
    <t>Sewa Alat Jun'20</t>
  </si>
  <si>
    <t>21/7/2020</t>
  </si>
  <si>
    <t>PPA 6930/VII/2020</t>
  </si>
  <si>
    <t>Sewa Alat Jul'20</t>
  </si>
  <si>
    <t>Sewa Alat Agst'20</t>
  </si>
  <si>
    <t>Sewa Alat Sept'20</t>
  </si>
  <si>
    <t>Sewa Alat Okt'20</t>
  </si>
  <si>
    <t>Sewa Alat Nov'20</t>
  </si>
  <si>
    <t>Sewa Alat Des'20</t>
  </si>
  <si>
    <t>PROYEK   : HOTEL PADMA</t>
  </si>
  <si>
    <t>Nama PM Di BA = Tantarto Sugiman Ir.MT</t>
  </si>
  <si>
    <t>PPA 6622/III/2020</t>
  </si>
  <si>
    <t>PPA 6663/III/2020</t>
  </si>
  <si>
    <t>PPA 6665/III/2020</t>
  </si>
  <si>
    <t>PPA 6675/III/2020</t>
  </si>
  <si>
    <t>PPA 7027/VII/2020</t>
  </si>
  <si>
    <t>PPA 7028/VII/2020</t>
  </si>
  <si>
    <t>Note"Tagihan April,Mei Ada diskon 7 HARI</t>
  </si>
  <si>
    <t>PROYEK   : IKEA BANDUNG</t>
  </si>
  <si>
    <t>101,A</t>
  </si>
  <si>
    <t>Ledger 120</t>
  </si>
  <si>
    <t>Ledger 90</t>
  </si>
  <si>
    <t>Ledger 1,5</t>
  </si>
  <si>
    <t>Ledger 1,8</t>
  </si>
  <si>
    <t>Hollo 5x10x4</t>
  </si>
  <si>
    <t>Base P</t>
  </si>
  <si>
    <t>Pusspull 3</t>
  </si>
  <si>
    <t>Pusspull 1</t>
  </si>
  <si>
    <t>22/10/2019</t>
  </si>
  <si>
    <t>6120/X/2019</t>
  </si>
  <si>
    <t>6126/X/2019</t>
  </si>
  <si>
    <t>PPA 6206/XI/2019</t>
  </si>
  <si>
    <t>6223/XI/2019</t>
  </si>
  <si>
    <t>13/11/2019</t>
  </si>
  <si>
    <t>PPA 6226/XI/2019</t>
  </si>
  <si>
    <t>16/11/2019</t>
  </si>
  <si>
    <t>PPA 6238/XI/2019</t>
  </si>
  <si>
    <t>18/11/2019</t>
  </si>
  <si>
    <t>6241/XI/2019</t>
  </si>
  <si>
    <t>6242/XI/2019</t>
  </si>
  <si>
    <t>PPA 6274/XI/2019</t>
  </si>
  <si>
    <t>PPA 6284/XII/2019</t>
  </si>
  <si>
    <t>PPA 6289/XII/2019</t>
  </si>
  <si>
    <t>PPA 6293/XII/2019</t>
  </si>
  <si>
    <t>PPA 6306/XII/2019</t>
  </si>
  <si>
    <t>13/12/2019</t>
  </si>
  <si>
    <t>PPA 6312/XII/2019</t>
  </si>
  <si>
    <t>16/12/2019</t>
  </si>
  <si>
    <t>PPA 6317/XII/2019</t>
  </si>
  <si>
    <t>23/1/2020</t>
  </si>
  <si>
    <t>PPA 6422/I/2020</t>
  </si>
  <si>
    <t>PPA 6437/I/2020</t>
  </si>
  <si>
    <t>PPA 6459/II/2020</t>
  </si>
  <si>
    <t>PPA 6561/II/2020</t>
  </si>
  <si>
    <t>PPA 6607/III/2020</t>
  </si>
  <si>
    <t>PPA 6657/III/2020</t>
  </si>
  <si>
    <t>27/3/2020</t>
  </si>
  <si>
    <t>PPA 6702/III/2020</t>
  </si>
  <si>
    <t>PPA 6776/VI/2020</t>
  </si>
  <si>
    <t>PPA 6790/VI/2020</t>
  </si>
  <si>
    <t>PPA 6803/VI/2020</t>
  </si>
  <si>
    <t>PPA 6815/VI/2020</t>
  </si>
  <si>
    <t>PPA 6720/VI/2020</t>
  </si>
  <si>
    <t>PPA 6834/VI/2020</t>
  </si>
  <si>
    <t>PPA 6851/VI/2020</t>
  </si>
  <si>
    <t>PPA 6865/VI/2020</t>
  </si>
  <si>
    <t>PPA 6866/VI/2020</t>
  </si>
  <si>
    <t>Per 1/7 potong kelebihan</t>
  </si>
  <si>
    <t>JB 55 PCH =7 POTONG DI JB 60</t>
  </si>
  <si>
    <t>Per 1/8 potong kelebihan</t>
  </si>
  <si>
    <t>26/8/2020</t>
  </si>
  <si>
    <t>Tbp ikea per 1 juli 2020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</si>
  <si>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</si>
  <si>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</si>
  <si>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</si>
  <si>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</si>
  <si>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</si>
  <si>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</si>
  <si>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</si>
  <si>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</si>
  <si>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</si>
  <si>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</si>
  <si>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</si>
  <si>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</si>
  <si>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</si>
  <si>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</si>
  <si>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</si>
  <si>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</si>
  <si>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</si>
  <si>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</si>
  <si>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</si>
  <si>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</si>
  <si>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</si>
  <si>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Joinpin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</si>
  <si>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</si>
  <si>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</si>
  <si>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</si>
  <si>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</si>
  <si>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</si>
  <si>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</si>
  <si>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</si>
  <si>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</si>
  <si>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</si>
  <si>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</si>
  <si>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</si>
  <si>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</si>
  <si>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</si>
  <si>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</si>
  <si>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</si>
  <si>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</si>
  <si>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</si>
  <si>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</si>
  <si>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</si>
  <si>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</si>
  <si>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</si>
  <si>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</si>
  <si>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</si>
  <si>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</si>
  <si>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</si>
  <si>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</si>
  <si>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</si>
  <si>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</si>
  <si>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</si>
  <si>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</si>
  <si>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ikea Sept,Okt,Nov sdh bisa buat kwitansi.(tapi masih tggu kabar dari ibu,mau buatnya di bulan jan atau feb?)</t>
  </si>
  <si>
    <t>Takenaka Claim 12Juta + ppn juga sdh bisa buat kwitansi.(tapi masih tggu kabar dari ibu,mau buatnya di bulan jan atau feb?)</t>
  </si>
  <si>
    <t>Vi buat tagihan ongkos pengambilan alpha kencana</t>
  </si>
  <si>
    <t>Tgl 21/1/2021 (SDH TAGIH)</t>
  </si>
  <si>
    <t>PROYEK   : THAMRIN-9</t>
  </si>
  <si>
    <t>Harga Baru</t>
  </si>
  <si>
    <t>Harga lama</t>
  </si>
  <si>
    <t>13/3/2017</t>
  </si>
  <si>
    <t>PPA 2271/III/2017</t>
  </si>
  <si>
    <t>PPA 2273/III/2017</t>
  </si>
  <si>
    <t>14/3/2017</t>
  </si>
  <si>
    <t>PPA 2277/III/2017</t>
  </si>
  <si>
    <t>PPA 2280/III/2017</t>
  </si>
  <si>
    <t>15/3/2017</t>
  </si>
  <si>
    <t>PPA 2284/III/2017</t>
  </si>
  <si>
    <t>16/3/2017</t>
  </si>
  <si>
    <t>2288/III/2017</t>
  </si>
  <si>
    <t>Sisa Alat Mar"17</t>
  </si>
  <si>
    <t>13/4/2017</t>
  </si>
  <si>
    <t>15/4/2017</t>
  </si>
  <si>
    <t>20/4/2017</t>
  </si>
  <si>
    <t>Sisa Alat Apr"17</t>
  </si>
  <si>
    <t>Sisa Alat Mei"17</t>
  </si>
  <si>
    <t>PPA 2525/VI/2017</t>
  </si>
  <si>
    <t>Sisa Alat Jun"17</t>
  </si>
  <si>
    <t>Sisa Alat Jul"17</t>
  </si>
  <si>
    <t>PPA 2650/VIII/2017</t>
  </si>
  <si>
    <t>PPA 2671/VIII/2017</t>
  </si>
  <si>
    <t>Sisa Alat Agst"17</t>
  </si>
  <si>
    <t>Sisa Alat Sept"17</t>
  </si>
  <si>
    <t>Sisa Alat Okt"17</t>
  </si>
  <si>
    <t>14/11/2017</t>
  </si>
  <si>
    <t>3319/XI/2017</t>
  </si>
  <si>
    <t>PPA 3336/XI/2017</t>
  </si>
  <si>
    <t>PPA 3393/XI/2017</t>
  </si>
  <si>
    <t>Sisa Alat Nov"17</t>
  </si>
  <si>
    <t>Sisa Alat Des"17</t>
  </si>
  <si>
    <t>PPA 3505/I/2018</t>
  </si>
  <si>
    <t>13/1/2018</t>
  </si>
  <si>
    <t>PPA 3506/I/2018</t>
  </si>
  <si>
    <t>PPA 3507/I/2018</t>
  </si>
  <si>
    <t>PPA 3510/I/2018</t>
  </si>
  <si>
    <t>15/1/2018</t>
  </si>
  <si>
    <t>PPA 3511/I/2018</t>
  </si>
  <si>
    <t>19/1/2018</t>
  </si>
  <si>
    <t>PPA 3518/I/2018</t>
  </si>
  <si>
    <t>Sisa Alat Jan"18</t>
  </si>
  <si>
    <t>14/2/2018</t>
  </si>
  <si>
    <t>15/2/2018</t>
  </si>
  <si>
    <t>20/2/2018</t>
  </si>
  <si>
    <t>22/2/2018</t>
  </si>
  <si>
    <t>Sisa Alat Feb"18</t>
  </si>
  <si>
    <t>Sisa Alat Mar"18</t>
  </si>
  <si>
    <t>Sisa Alat Apr"18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</si>
  <si>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</si>
  <si>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</si>
  <si>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</si>
  <si>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</si>
  <si>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</si>
  <si>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</si>
  <si>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</si>
  <si>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</si>
  <si>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</si>
  <si>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</si>
  <si>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</si>
  <si>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</si>
  <si>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</si>
  <si>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</si>
  <si>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</si>
  <si>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surat balasan tbp thamrin</t>
  </si>
  <si>
    <t>vi ini surat balasan buat tbp thamrin</t>
  </si>
  <si>
    <t>ini sdh saya email</t>
  </si>
  <si>
    <t>kamu ga usah kasih tomas</t>
  </si>
  <si>
    <t>jadi nanti kamu catat dulu tagihan tgl 14/4 - 20/4 saja kita tidak hitung</t>
  </si>
  <si>
    <t>KONTRAK : 011/K.1435.01/IV/2018 (12 Bln,Terhitung Sejak,tgl 17/4/18 - 16/4/2019)</t>
  </si>
  <si>
    <t>Diperpanjang sd tgl 31 Jan 2021</t>
  </si>
  <si>
    <t>HARGA BARU</t>
  </si>
  <si>
    <t>HARGA LAMA</t>
  </si>
  <si>
    <t>Pipe 6m</t>
  </si>
  <si>
    <t>Pipe 3m</t>
  </si>
  <si>
    <t>16/4/2018</t>
  </si>
  <si>
    <t>PPA 3724/IV/2018</t>
  </si>
  <si>
    <t>3727/IV/2018</t>
  </si>
  <si>
    <t>17/4/2018</t>
  </si>
  <si>
    <t>3728/IV/2018</t>
  </si>
  <si>
    <t>PPA 3742/IV/2018</t>
  </si>
  <si>
    <t>21/4/2018</t>
  </si>
  <si>
    <t>PPA 3759/IV/2018</t>
  </si>
  <si>
    <t>23/4/2018</t>
  </si>
  <si>
    <t>3766/IV/2018</t>
  </si>
  <si>
    <t>PPA 3809/V/2018</t>
  </si>
  <si>
    <t>3810/V/2018</t>
  </si>
  <si>
    <t>3811/V/2018</t>
  </si>
  <si>
    <t>PPA 3817/V/2018</t>
  </si>
  <si>
    <t>16/5/2018</t>
  </si>
  <si>
    <t>23/5/2018</t>
  </si>
  <si>
    <t>31/5/2018</t>
  </si>
  <si>
    <t>Sisa Alat Mei18</t>
  </si>
  <si>
    <t>Sisa Alat Jun'18</t>
  </si>
  <si>
    <t>19/7/2018</t>
  </si>
  <si>
    <t>PPA 3934/VII/2018</t>
  </si>
  <si>
    <t>Sisa Alat Jul'18</t>
  </si>
  <si>
    <t>PPA 4019/VIII/2018</t>
  </si>
  <si>
    <t>PPA 4024/VIII/2018</t>
  </si>
  <si>
    <t>PPA 4020/VIII/2018</t>
  </si>
  <si>
    <t>PPA 4031/VIII/2018</t>
  </si>
  <si>
    <t>PPA 4028/VIII/2018</t>
  </si>
  <si>
    <t>PPA 4034/VIII/2018</t>
  </si>
  <si>
    <t>Sisa Alat Agst'18</t>
  </si>
  <si>
    <t>Sisa Alat Sept'18</t>
  </si>
  <si>
    <t>Sisa Alat Okt'18</t>
  </si>
  <si>
    <t>Sisa Alat Nov'18</t>
  </si>
  <si>
    <t>Sisa Alat Des'18</t>
  </si>
  <si>
    <t>Sisa Alat Jan'19</t>
  </si>
  <si>
    <t>Sisa Alat Feb'19</t>
  </si>
  <si>
    <t>PPA 5037/III/2019</t>
  </si>
  <si>
    <t>PPA 5040/III/2019</t>
  </si>
  <si>
    <t>Sisa Alat Mar'19</t>
  </si>
  <si>
    <t>Sisa Alat Apr'19</t>
  </si>
  <si>
    <t>Sisa Alat Mei'19</t>
  </si>
  <si>
    <t>Sisa Alat Jun'19</t>
  </si>
  <si>
    <t>29/7/2019</t>
  </si>
  <si>
    <t>PPA 5797/VII/2019</t>
  </si>
  <si>
    <t>PPA 5799/VII/2019</t>
  </si>
  <si>
    <t>Sisa Alat Jul'19</t>
  </si>
  <si>
    <t>Sisa Alat Agst'19</t>
  </si>
  <si>
    <t>Sisa Alat Sept'19</t>
  </si>
  <si>
    <t>Sisa Alat Okt'19</t>
  </si>
  <si>
    <t>Sisa Alat Nov'19</t>
  </si>
  <si>
    <t>Sisa Alat Des'19</t>
  </si>
  <si>
    <t>Sisa Alat Jan'20</t>
  </si>
  <si>
    <t>Sisa Alat Feb'20</t>
  </si>
  <si>
    <t>Sisa Alat Mar'20</t>
  </si>
  <si>
    <t>Sisa Alat Apr'20</t>
  </si>
  <si>
    <t>Sisa Alat Mei'20</t>
  </si>
  <si>
    <t>Sisa Alat Jun'20</t>
  </si>
  <si>
    <t>Sisa Alat Jul'20</t>
  </si>
  <si>
    <t>Sisa Alat Agst'20</t>
  </si>
  <si>
    <t>Sisa Alat Sept'20</t>
  </si>
  <si>
    <t>Sisa Alat Okt'20</t>
  </si>
  <si>
    <t>Sisa Alat Nov'20</t>
  </si>
  <si>
    <t>Sisa Alat Des'20</t>
  </si>
  <si>
    <t>Pipe 2M</t>
  </si>
  <si>
    <t>Pipe 3M</t>
  </si>
  <si>
    <t>Metal Plank</t>
  </si>
  <si>
    <t>Tangga Pch</t>
  </si>
  <si>
    <t>Uplate</t>
  </si>
  <si>
    <t>Ledger 1829</t>
  </si>
  <si>
    <t>26/9/2018</t>
  </si>
  <si>
    <t>4180/IX/2018</t>
  </si>
  <si>
    <t>27/9/2018</t>
  </si>
  <si>
    <t>4181/IX/2018</t>
  </si>
  <si>
    <t>PPA 4194/IX/2018</t>
  </si>
  <si>
    <t>29/9/2018</t>
  </si>
  <si>
    <t>PPA 4198/IX/2018</t>
  </si>
  <si>
    <t>PPA 4200/X/2018</t>
  </si>
  <si>
    <t>PPA 4202/X/2018</t>
  </si>
  <si>
    <t>4304/X/2018</t>
  </si>
  <si>
    <t>4306/X/2018</t>
  </si>
  <si>
    <t>4311/X/2018</t>
  </si>
  <si>
    <t>4310/X/2018</t>
  </si>
  <si>
    <t>PPA 4315/X/2018</t>
  </si>
  <si>
    <t>PPA 4322/X/2018</t>
  </si>
  <si>
    <t>PPA 4337/X/2018</t>
  </si>
  <si>
    <t>PPA 4341/X/2018</t>
  </si>
  <si>
    <t>4344/X/2018</t>
  </si>
  <si>
    <t>13/10/2018</t>
  </si>
  <si>
    <t>4346/X/2018</t>
  </si>
  <si>
    <t>15/10/2018</t>
  </si>
  <si>
    <t>PPA 4354/X/2018</t>
  </si>
  <si>
    <t>16/10/2018</t>
  </si>
  <si>
    <t>4355/X/2018</t>
  </si>
  <si>
    <t>17/10/2018</t>
  </si>
  <si>
    <t>PPA 4360/X/2018</t>
  </si>
  <si>
    <t>18/10/2018</t>
  </si>
  <si>
    <t>4864/X/2018</t>
  </si>
  <si>
    <t>PPA 4868/X/2018</t>
  </si>
  <si>
    <t>23/10/2018</t>
  </si>
  <si>
    <t>PPA 4882/X/2018</t>
  </si>
  <si>
    <t>24/10/2018</t>
  </si>
  <si>
    <t>4882/X/2018</t>
  </si>
  <si>
    <t>27/10/2018</t>
  </si>
  <si>
    <t>4892/X/2018</t>
  </si>
  <si>
    <t>31/10/2018</t>
  </si>
  <si>
    <t>PPA 4902/X/2018</t>
  </si>
  <si>
    <t>PPA 4908/XI/2018</t>
  </si>
  <si>
    <t>4911/XI/2018</t>
  </si>
  <si>
    <t>PPA 4915/XI/2018</t>
  </si>
  <si>
    <t>4920/XI/2018</t>
  </si>
  <si>
    <t>4924/XI/2018</t>
  </si>
  <si>
    <t>13/11/2018</t>
  </si>
  <si>
    <t>4929/XI/2018</t>
  </si>
  <si>
    <t>15/11/2018</t>
  </si>
  <si>
    <t>4933/XI/2018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</si>
  <si>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</si>
  <si>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</si>
  <si>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</si>
  <si>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</si>
  <si>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</si>
  <si>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</si>
  <si>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</si>
  <si>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</si>
  <si>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15/1/2019</t>
  </si>
  <si>
    <t>17/6/2019</t>
  </si>
  <si>
    <t>18/6/2019</t>
  </si>
  <si>
    <t>21/6/2019</t>
  </si>
  <si>
    <t>22/6/2019</t>
  </si>
  <si>
    <t>25/6/2019</t>
  </si>
  <si>
    <t>13/7/2019</t>
  </si>
  <si>
    <t>16/7/2019</t>
  </si>
  <si>
    <t>20/7/2019</t>
  </si>
  <si>
    <t>22/7/2019</t>
  </si>
  <si>
    <t>PPA 5783/VII/2019</t>
  </si>
  <si>
    <t>PPA 5782/VII/2019</t>
  </si>
  <si>
    <t>25/7/2019</t>
  </si>
  <si>
    <t>27/7/2019</t>
  </si>
  <si>
    <t>PPA 5791/VII/2019</t>
  </si>
  <si>
    <t>31/7/2019</t>
  </si>
  <si>
    <t>PPA 5804/VII/2019</t>
  </si>
  <si>
    <t>5811/VIII/2019</t>
  </si>
  <si>
    <t>PPA 5814/VIII/2019</t>
  </si>
  <si>
    <t>14/8/2019</t>
  </si>
  <si>
    <t>20/8/2019</t>
  </si>
  <si>
    <t>21/8/2019</t>
  </si>
  <si>
    <t>13/9/2019</t>
  </si>
  <si>
    <t>PPA 5999/IX/2019</t>
  </si>
  <si>
    <t>28/9/2019</t>
  </si>
  <si>
    <t>PPA 6010/IX/2019</t>
  </si>
  <si>
    <t>30/9/2019</t>
  </si>
  <si>
    <t>PPA 6016/IX/2019</t>
  </si>
  <si>
    <t>6020/X/2019</t>
  </si>
  <si>
    <t>6051/X/2019</t>
  </si>
  <si>
    <t>6054/X/2019</t>
  </si>
  <si>
    <t>6067/X/2019</t>
  </si>
  <si>
    <t>14/10/2019</t>
  </si>
  <si>
    <t>PPA 6082/X/2019</t>
  </si>
  <si>
    <t>PPA 6083/X/2019</t>
  </si>
  <si>
    <t>17/10/2019</t>
  </si>
  <si>
    <t>6078/X/2019</t>
  </si>
  <si>
    <t>6108/X/2019</t>
  </si>
  <si>
    <t>6137/X/2019</t>
  </si>
  <si>
    <t>PPA 6201/XI/2019</t>
  </si>
  <si>
    <t>6229/XI/2019</t>
  </si>
  <si>
    <t>PROYEK   : APARTEMEN THE SMITH</t>
  </si>
  <si>
    <t>PPA 6479/II/2020</t>
  </si>
  <si>
    <t>PPA 6482/II/2020</t>
  </si>
  <si>
    <t>PPA 6485/II/2020</t>
  </si>
  <si>
    <t>PPA 6487/II/2020</t>
  </si>
  <si>
    <t>PPA 6490/II/2020</t>
  </si>
  <si>
    <t>Catwalk 16 baik 15,rusak 1</t>
  </si>
  <si>
    <t>PPA 6498/II/2020</t>
  </si>
  <si>
    <t>PPA 6500/II/2020</t>
  </si>
  <si>
    <t>PPA 6514/II/2020</t>
  </si>
  <si>
    <t>Catwalk 25 baik 23,Ditolak 2</t>
  </si>
  <si>
    <t>PPA 6520/II/2020</t>
  </si>
  <si>
    <t>PPA 6570/II/2020</t>
  </si>
  <si>
    <t>PPA 6580/II/2020</t>
  </si>
  <si>
    <t>PPA 6605/III/2020</t>
  </si>
  <si>
    <t>PPA 7026/VIII/2020</t>
  </si>
  <si>
    <t>15/8/2020</t>
  </si>
  <si>
    <t>PROYEK   : UMN</t>
  </si>
  <si>
    <t>PPA 7069/IX/2020</t>
  </si>
  <si>
    <t>26/11/2020</t>
  </si>
  <si>
    <t>TOTAL PERSADA INDONESIA</t>
  </si>
  <si>
    <t>PROYEK   : MAKASAR / WORKSHOP PT.TOTAL BP</t>
  </si>
  <si>
    <t>No.062/TPI-SPSA/S-K.0016/XII/2019</t>
  </si>
  <si>
    <t>PPA 7101/X/2020</t>
  </si>
  <si>
    <t>PPA 7104/X/2020</t>
  </si>
  <si>
    <t>PPA 7105/X/2020</t>
  </si>
  <si>
    <t>PPA 7107/X/2020</t>
  </si>
  <si>
    <t>Sewa Periode 16/12 sd 15/1/21</t>
  </si>
  <si>
    <t>Oper kelebihan retur 177</t>
  </si>
  <si>
    <t>20/1/2021</t>
  </si>
  <si>
    <t>uh 60=5,jb 60 = 27</t>
  </si>
  <si>
    <t>21/1/2021</t>
  </si>
  <si>
    <t>PT.WIJAYA KARYA</t>
  </si>
  <si>
    <t>PROYEK : GRAHA MANDIRI TABUNGAN PENSIUN</t>
  </si>
  <si>
    <t xml:space="preserve">No.TP.02.01/PPK.MANTAP/047/2020 (26 Juni 2020) 2 Bulan </t>
  </si>
  <si>
    <t>Mulai tgl 27 Jun sd 26 Agst 2020</t>
  </si>
  <si>
    <t>Nilai Spk = Rp.4,486,000</t>
  </si>
  <si>
    <t>PPA 6973/VI/2020</t>
  </si>
  <si>
    <t>Sisa Alat Periode 26/6 - 25/7</t>
  </si>
  <si>
    <t>Sisa Alat Periode 26/7 - 25/8</t>
  </si>
  <si>
    <t>Sisa Alat Periode 26/8 - 25/9</t>
  </si>
  <si>
    <t>Sisa Alat Periode 26/9 - 25/10</t>
  </si>
  <si>
    <t>Sisa Alat Periode 26/10 - 25/11</t>
  </si>
  <si>
    <t>Sisa Alat Periode 26/11 - 25/12</t>
  </si>
  <si>
    <t>Note :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</si>
  <si>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</si>
  <si>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</si>
  <si>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</si>
  <si>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</si>
  <si>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No.TP.02.01/PPK.MANTAP/044/2020 (11 Juni) 2 bulan</t>
  </si>
  <si>
    <t>Mulai tgl 11 Juni sd Agst 2020</t>
  </si>
  <si>
    <t>Nilai Kontrak = Rp. 4,608,000</t>
  </si>
  <si>
    <t>PPA 6718/VI/2020</t>
  </si>
  <si>
    <t>PPA 6724/VI/2020</t>
  </si>
  <si>
    <t>PPA 6840/VI/2020</t>
  </si>
  <si>
    <t>Sisa Alat Periode 11/6 - 10/7</t>
  </si>
  <si>
    <t>Sisa Alat Periode 11/7 - 10/8</t>
  </si>
  <si>
    <t>Sisa Alat Periode 11/8 - 10/9</t>
  </si>
  <si>
    <t>Sisa Alat Periode 11/9 - 10/10</t>
  </si>
  <si>
    <t>Sisa Alat Periode 11/10 - 10/11</t>
  </si>
  <si>
    <t>Sisa Alat Periode 11/11 - 10/12</t>
  </si>
  <si>
    <t>Sisa Alat Periode 11/12 - 10/1/21</t>
  </si>
  <si>
    <t>No.TP.02.01/PPK.MANTAP/056/2020 (03 Agustus 2020) 2 bulan</t>
  </si>
  <si>
    <t>Mulai tgl 04 Agustus sd 3 Oktober 2020</t>
  </si>
  <si>
    <t>Nilai Kontrak = Rp. 4,504,000</t>
  </si>
  <si>
    <t>PPA 7009/VIII/2020</t>
  </si>
  <si>
    <t>PPA 7016/VIII/2020</t>
  </si>
  <si>
    <t>Sisa Alat Periode 5/8 - 4/9</t>
  </si>
  <si>
    <t>Sisa Alat Periode 5/9 - 4/10</t>
  </si>
  <si>
    <t>Sisa Alat Periode 5/10 - 4/11</t>
  </si>
  <si>
    <t>Sisa Alat Periode 5/11 - 4/12</t>
  </si>
  <si>
    <t>Sisa Alat Periode 5/12 - 4/1</t>
  </si>
  <si>
    <t>PT.WIJAYA KARYA BANGUNAN GEDUNG Tbk</t>
  </si>
  <si>
    <t>PROYEK : TAMAN ISMAIL MARZUKI</t>
  </si>
  <si>
    <t>No.TP.02.01/WG-RTIM/119/XII/2020</t>
  </si>
  <si>
    <t xml:space="preserve">Nilai Kontrak DPP : Rp. 74,720,000 (TOTAL Rp.82.192.000,-) </t>
  </si>
  <si>
    <t>10-des-20 (4 Bulan)</t>
  </si>
  <si>
    <t>Vertical 0,5M</t>
  </si>
  <si>
    <t>Hollo 5x10x3M</t>
  </si>
  <si>
    <t>PPA 7250/XII/2020</t>
  </si>
  <si>
    <t>PPA 7254/XII/2020</t>
  </si>
  <si>
    <t>PPA 7259/XII/2020</t>
  </si>
  <si>
    <t>PPA 7261/XII/2020</t>
  </si>
  <si>
    <t>PPA 7264/XII/2020</t>
  </si>
  <si>
    <t>PPA 7266/XII/2020</t>
  </si>
  <si>
    <t>PPA 7268/XII/2020</t>
  </si>
  <si>
    <t>PPA 7269/XII/2020</t>
  </si>
  <si>
    <t>PPA 7270/XII/2020</t>
  </si>
  <si>
    <t>PPA 7274/XII/2020</t>
  </si>
  <si>
    <t>PPA 7275/XII/2020</t>
  </si>
  <si>
    <t>Sisa Alat Periode 11/12-10/1</t>
  </si>
  <si>
    <t>No.TP.02.01/WG-RTIM/121/XII/2020</t>
  </si>
  <si>
    <t>Nilai Kontrak DPP : Rp. 41.760.000 (TOTAL Rp.45.936.000,-)</t>
  </si>
  <si>
    <t>11-des-20 (4 Bulan)</t>
  </si>
  <si>
    <t>Ledger 1,2M</t>
  </si>
  <si>
    <t>PPA 7253/XII/2020</t>
  </si>
  <si>
    <t>PPA 7262/XII/2020</t>
  </si>
  <si>
    <t>PPA 7279/XII/2020</t>
  </si>
  <si>
    <t>Sisa Alat Periode 12/12-11/1</t>
  </si>
  <si>
    <t>No.TP.02.01/WG-RTIM/122/XII/2020</t>
  </si>
  <si>
    <t>Nilai Kontrak DPP : Rp. 135.840.000 (TOTAL Rp.149.424.000,-)</t>
  </si>
  <si>
    <t>14-des-20 (4 Bulan)</t>
  </si>
  <si>
    <t>Suri Suri 4x6x2M</t>
  </si>
  <si>
    <t>PPA 7271/XII/2020</t>
  </si>
  <si>
    <t>Sisa Alat Periode 15/12-14/1</t>
  </si>
  <si>
    <t>Sisa Periode 21/12 - 20/1'21</t>
  </si>
  <si>
    <t>22/1/2021</t>
  </si>
  <si>
    <t>PPA 7297/I/2021</t>
  </si>
  <si>
    <t>PPA 7296/I/2021</t>
  </si>
  <si>
    <t>PANCA JAYA</t>
  </si>
  <si>
    <t xml:space="preserve">PROYEK   : </t>
  </si>
  <si>
    <t>23/1/2021</t>
  </si>
  <si>
    <t>PPA 7299/I/2021</t>
  </si>
  <si>
    <t>PPA 7298/I/2021</t>
  </si>
  <si>
    <t>Cantilever 120</t>
  </si>
  <si>
    <t>25/1/2021</t>
  </si>
  <si>
    <t>Sisa Alat Periode 26/12 - 25/1/21</t>
  </si>
  <si>
    <t>TOTAL PO 479</t>
  </si>
  <si>
    <t>PO 855</t>
  </si>
  <si>
    <t>POTONG KELEBIHAN MC DELI</t>
  </si>
  <si>
    <t>26/1/2021</t>
  </si>
  <si>
    <t>PPA 7300/I/2021</t>
  </si>
  <si>
    <t>27/1/2021</t>
  </si>
  <si>
    <t>PT.SOWIN</t>
  </si>
  <si>
    <t>PROYEK   : MERCURE</t>
  </si>
  <si>
    <t>Sisa Alat Periode 29/12-28/1</t>
  </si>
  <si>
    <t>Sisa Alat Periode 9/1-26/1</t>
  </si>
  <si>
    <t>stempel</t>
  </si>
  <si>
    <t>28/1/2021</t>
  </si>
  <si>
    <t>PPA 7301/I/2021</t>
  </si>
  <si>
    <t>Sisa Periode Jan'21</t>
  </si>
  <si>
    <t>30/1/2021</t>
  </si>
  <si>
    <t>Sisa Alat Periode Jan'21</t>
  </si>
  <si>
    <t>No.TP.02.01/WG-RTIM/144/I/2021</t>
  </si>
  <si>
    <t xml:space="preserve">Nilai Kontrak DPP : Rp. 10,000,000 (TOTAL Rp.11.000.000,-) </t>
  </si>
  <si>
    <t>23-Jan-21 (2 Bulan)</t>
  </si>
  <si>
    <t>PPA 7302/II/2021</t>
  </si>
  <si>
    <t>Sisa Alat Jan"21</t>
  </si>
  <si>
    <t>Sewa Periode Jan'21</t>
  </si>
  <si>
    <t>PROYEK  : DSO DJARUM TANGERANG</t>
  </si>
  <si>
    <t xml:space="preserve">Nomor   : A017/SPK/DSO-006/II/21 </t>
  </si>
  <si>
    <t>Kontrak berlaku tgl 4 Februari 2021 sd 3 Februari 2022</t>
  </si>
  <si>
    <t>Sisa alat periode Jan'21</t>
  </si>
  <si>
    <t>PPA 7303/II/2021</t>
  </si>
  <si>
    <t>Kelebihan Pengembalian</t>
  </si>
  <si>
    <t>PPA 7304/II/2021</t>
  </si>
  <si>
    <t>PROYEK : TRANS STUDIO MALL</t>
  </si>
  <si>
    <t>PPA 7305/II/2021</t>
  </si>
  <si>
    <t>PPA 7307/II/2021</t>
  </si>
  <si>
    <t>PPA 7306/II/2021</t>
  </si>
  <si>
    <t>jb 60 14,uh 60 27</t>
  </si>
  <si>
    <t>po 855</t>
  </si>
  <si>
    <t>Sisa Alat periode  Jan'21</t>
  </si>
  <si>
    <t>Sewa Alat Jan'21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</si>
  <si>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</si>
  <si>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</si>
  <si>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</si>
  <si>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</si>
  <si>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</si>
  <si>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Sisa Alat Jan'21</t>
  </si>
  <si>
    <t>Sisa Alat Periode 5/1 - 4/2/21</t>
  </si>
  <si>
    <t>B 9801 SS (Sdh Tagih)</t>
  </si>
  <si>
    <t>Sdh tagih claim</t>
  </si>
  <si>
    <t>PPA 7309/II/2021</t>
  </si>
  <si>
    <t>PPA 7310/II/2021</t>
  </si>
  <si>
    <t>Sisa Periode 20/1 - 9/2'21</t>
  </si>
  <si>
    <t>B 9043 EO (400Rbu)</t>
  </si>
  <si>
    <t>PPA 7308/II/2021</t>
  </si>
  <si>
    <t>Embarcadero minta diclaim per 1/2/21</t>
  </si>
  <si>
    <t>Sewa Periode 10/1 sd 1/2/21</t>
  </si>
  <si>
    <t>Sewa Periode 16/1 sd 1/2/21</t>
  </si>
  <si>
    <t>No.001/PANTON-PPA/I/CIPETE/2021</t>
  </si>
  <si>
    <t>SPK</t>
  </si>
  <si>
    <t>DI SJ TULISNYA LDGR 2 = 63</t>
  </si>
  <si>
    <t>Ket : di sj tulisnya ledger 2M=63</t>
  </si>
  <si>
    <t>Kata Bu lina di sj coret ganti Ledger 1,8M = 63</t>
  </si>
  <si>
    <t>TOTAL PO 001430</t>
  </si>
  <si>
    <t>1 PCS Potong kelebihan dri po 8</t>
  </si>
  <si>
    <t>Diperpanjang sd tgl 31/5/2021</t>
  </si>
  <si>
    <t>No.TP.02.01/EMB.217/I/2021 (177-196) 10 JANUARI 2021</t>
  </si>
  <si>
    <t>Rp.7,455,175</t>
  </si>
  <si>
    <t>Sisa Alat Periode 11/1-10/2</t>
  </si>
  <si>
    <t>Sisa Alat Periode 12/1-11/2</t>
  </si>
  <si>
    <t>15/2/2021</t>
  </si>
  <si>
    <t>PPA 7311/II/2021</t>
  </si>
  <si>
    <t>16/2/2021</t>
  </si>
  <si>
    <t>Sisa Periode 17/1 - 16/2'21</t>
  </si>
  <si>
    <t>Sisa Periode 16/1 - 15/2'21</t>
  </si>
  <si>
    <t>Februari tdk tagih sewa</t>
  </si>
  <si>
    <t>Sisa Alat Periode 11/1 - 10/2/21</t>
  </si>
  <si>
    <t>Sisa Alat Periode 15/1-14/2</t>
  </si>
  <si>
    <t>potong kelebihan Swivel Clamp</t>
  </si>
  <si>
    <t>17/2/2021</t>
  </si>
  <si>
    <t>PPA 7312/II/2021</t>
  </si>
  <si>
    <t>PROYEK   : PT.ARAYA STEEL TUBE IND</t>
  </si>
  <si>
    <t>18/2/2021</t>
  </si>
  <si>
    <t>PPA 7314/II/2021</t>
  </si>
  <si>
    <t>PPA 7313/II/2021</t>
  </si>
  <si>
    <t>19/2/2021</t>
  </si>
  <si>
    <t>Di sj tdk tulis nmr mobil(Mar'i)</t>
  </si>
  <si>
    <t>19/2/21</t>
  </si>
  <si>
    <t>Metal plank 2M = 191</t>
  </si>
  <si>
    <t>Metal Plank 1,5 = 29</t>
  </si>
  <si>
    <t>total metal plank = 220</t>
  </si>
  <si>
    <t>Tdk tagih</t>
  </si>
  <si>
    <t>24/2/2021</t>
  </si>
  <si>
    <t>23/2/2021</t>
  </si>
  <si>
    <t>PPA 7315/II/2021</t>
  </si>
  <si>
    <t>jb 60=2 uh 60 = 1</t>
  </si>
  <si>
    <t>Oper Ke Nissin</t>
  </si>
  <si>
    <t>Oper Ke Asiant</t>
  </si>
  <si>
    <t>Oper dari itsp</t>
  </si>
  <si>
    <t>29/12/20</t>
  </si>
  <si>
    <t>Oper dari Itsp</t>
  </si>
  <si>
    <t>Sisa Periode 21/1 - 20/2'21</t>
  </si>
  <si>
    <t>25/2/2021</t>
  </si>
  <si>
    <t>PPA 7316/II/2021</t>
  </si>
  <si>
    <t>PPA 7317/II/2021</t>
  </si>
  <si>
    <t>BPK ANDRE</t>
  </si>
  <si>
    <t>MUR JB-UH 60</t>
  </si>
  <si>
    <t>26/2/2021</t>
  </si>
  <si>
    <t>PPA 7319/II/2021</t>
  </si>
  <si>
    <t>PPA 7318/II/2021</t>
  </si>
  <si>
    <t>No.TP.02.01/WG-RTIM/156/II/2021</t>
  </si>
  <si>
    <t xml:space="preserve">Nilai Kontrak DPP : Rp. 8,592,000 (TOTAL Rp.9.451.200,-) </t>
  </si>
  <si>
    <t>24-Feb-21 (2 Bulan)</t>
  </si>
  <si>
    <t>27/2/2021</t>
  </si>
  <si>
    <t>PPA 7321/II/2021</t>
  </si>
  <si>
    <t>PROYEK   : ONE TOWER</t>
  </si>
  <si>
    <t>PPA 7322/II/2021</t>
  </si>
  <si>
    <t>PPA 7320/II/2021</t>
  </si>
  <si>
    <t>28/2/2021</t>
  </si>
  <si>
    <t>PPA 7323/II/2021</t>
  </si>
  <si>
    <t>Hollo 5x5x3M</t>
  </si>
  <si>
    <t>Sisa Alat Periode Feb'21</t>
  </si>
  <si>
    <t>Sisa Alat Feb'21</t>
  </si>
  <si>
    <t>Sewa Alat Feb'21</t>
  </si>
  <si>
    <t>Sisa Periode Feb'21</t>
  </si>
  <si>
    <t>Sisa alat periode Feb'21</t>
  </si>
  <si>
    <t>Harga Sesuai Po</t>
  </si>
  <si>
    <t>PPA 7324/III/2021</t>
  </si>
  <si>
    <t>PPA 7323/III/2021</t>
  </si>
  <si>
    <t>PT.INDONAKANO</t>
  </si>
  <si>
    <t>PROYEK   : LABORATORIUM PT.TUV NORD IND</t>
  </si>
  <si>
    <t>PPA 7325/III/2021</t>
  </si>
  <si>
    <t>Sisa Alat Feb"21</t>
  </si>
  <si>
    <t>(Di tagih Non Ppn)</t>
  </si>
  <si>
    <t>Indonakano TUV</t>
  </si>
  <si>
    <t>Vi tgl 5/3 ada kirim catwalk 30. Kamu catat dulu Ini saja tdk hitung sewa, karena mau dipulangkan.</t>
  </si>
  <si>
    <t>Sj one tower 5/3/21</t>
  </si>
  <si>
    <t>Vi ini</t>
  </si>
  <si>
    <t>Yg corner coupling =20 — tagihan pusat</t>
  </si>
  <si>
    <t>Yg uhead 300 - tagihan proyek</t>
  </si>
  <si>
    <t>PROYEK : GRAND HEAVEN</t>
  </si>
  <si>
    <t>PPA 7328/III/2021</t>
  </si>
  <si>
    <t>Vertical 1,5</t>
  </si>
  <si>
    <t>Ledger 1,8M</t>
  </si>
  <si>
    <t>PPA 7326/III/2021</t>
  </si>
  <si>
    <t>PPA 7327/III/2021</t>
  </si>
  <si>
    <t>Vi kelebihan mci deli kmrn apa saja?</t>
  </si>
  <si>
    <t>Itu kelebihannya potong di kiriman ke TUV</t>
  </si>
  <si>
    <t>Kalau masih belum lunas, potong di kiriman PHCI</t>
  </si>
  <si>
    <t>Sewa Periode Feb'21</t>
  </si>
  <si>
    <t>Kelebihan ppli dan kelebihan mci deli , dipotong di TUV dulu vi. Nanti sisa potong di phci</t>
  </si>
  <si>
    <t>Kelebihan Mc deli</t>
  </si>
  <si>
    <t>MF 190 = 12</t>
  </si>
  <si>
    <t>Pipa 5M = 4</t>
  </si>
  <si>
    <t>PPA 7331/III/2021</t>
  </si>
  <si>
    <t>Corner Coupling</t>
  </si>
  <si>
    <t>760 x 760</t>
  </si>
  <si>
    <t>PPA 7330/III/2021</t>
  </si>
  <si>
    <t>UH 55 Pch</t>
  </si>
  <si>
    <t>PPA 7329/III/2021</t>
  </si>
  <si>
    <t>PPA 7332/III/2021</t>
  </si>
  <si>
    <t>Supir Mar'i</t>
  </si>
  <si>
    <t>PPA 7334/III/2021</t>
  </si>
  <si>
    <t>PPA 7333/III/2021</t>
  </si>
  <si>
    <t>Sisa Alat periode  Feb'21</t>
  </si>
  <si>
    <t>Sisa Periode 5/2 - 4/3'21</t>
  </si>
  <si>
    <t>Sisa Alat Periode 5/2 - 4/3/21</t>
  </si>
  <si>
    <t>No.A036/SPK/SBB-018/III/21</t>
  </si>
  <si>
    <t>Ongkos = 1.000.000</t>
  </si>
  <si>
    <t>Mob/Demob Scaffolding Rp.1.000.000/Rit</t>
  </si>
  <si>
    <t>Kontrak ini berlaku tanggal 9 Maret 2021 sampai dengan tanggal 8 Maret 2022</t>
  </si>
  <si>
    <t>PPA 7337/III/2021</t>
  </si>
  <si>
    <t>PROYEK   : PHCI</t>
  </si>
  <si>
    <t>PPA 7335/III/2021</t>
  </si>
  <si>
    <t>PPA 7336/III/2021</t>
  </si>
  <si>
    <t>KEMBALIKAN KELEBIHAN ALAT</t>
  </si>
  <si>
    <t>PPA 7338/III/2021</t>
  </si>
  <si>
    <t>Supir Ariyanto</t>
  </si>
  <si>
    <t>PPA 7339/III/2021</t>
  </si>
  <si>
    <t>PPA 7340/III/2021</t>
  </si>
  <si>
    <t>PPA 7341/III/2021</t>
  </si>
  <si>
    <t>uh 60=4+uh 55=7 = 11</t>
  </si>
  <si>
    <t>cb 193</t>
  </si>
  <si>
    <t>Oper Ke Itsp</t>
  </si>
  <si>
    <t>Oper dari Asiant</t>
  </si>
  <si>
    <t>13/3/2021</t>
  </si>
  <si>
    <t>15/3/2021</t>
  </si>
  <si>
    <t>PPA 7344/III/2021</t>
  </si>
  <si>
    <t>PPA 7342/III/2021</t>
  </si>
  <si>
    <t>PPA 7343/III/2021</t>
  </si>
  <si>
    <t>16/3/2021</t>
  </si>
  <si>
    <t>PPA 7346/III/2021</t>
  </si>
  <si>
    <t>Sisa Periode 17/2 - 16/3'21</t>
  </si>
  <si>
    <t>Sisa Periode 16/2 - 15/3'21</t>
  </si>
  <si>
    <t>Sisa Alat Periode 11/2 - 10/3/21</t>
  </si>
  <si>
    <t>Sisa Alat Periode 11/2-10/3</t>
  </si>
  <si>
    <t>Sisa Alat Periode 12/2-11/3</t>
  </si>
  <si>
    <t>Sisa Alat Periode 15/2-14/3</t>
  </si>
  <si>
    <t>17/3/2021</t>
  </si>
  <si>
    <t>PPA 7350/III/2021</t>
  </si>
  <si>
    <t>PPA 7349/III/2021</t>
  </si>
  <si>
    <t>PPA 7348/III/2021</t>
  </si>
  <si>
    <t>PPA 7347/III/2021</t>
  </si>
  <si>
    <t>PROYEK   : THE PAKUBUWONO</t>
  </si>
  <si>
    <t xml:space="preserve">PER OKTOBER DI PISAH </t>
  </si>
  <si>
    <t>SCAFFOLDING &amp; KWIKSTAGE</t>
  </si>
  <si>
    <t>PPA 7345/III/2021</t>
  </si>
  <si>
    <t>Oper Ke Heinz</t>
  </si>
  <si>
    <t>BLM ADA SJ OPER</t>
  </si>
  <si>
    <t>Oper Dari Lava</t>
  </si>
  <si>
    <t>Retur Lava</t>
  </si>
  <si>
    <t xml:space="preserve">Udah buat jadi pembelian pipa </t>
  </si>
  <si>
    <t>yg februari sdh tagih Non ppn</t>
  </si>
  <si>
    <t>SDH Tagih Non Ppn</t>
  </si>
  <si>
    <t>18/3/2021</t>
  </si>
  <si>
    <t>PPA 7351/III/2021</t>
  </si>
  <si>
    <t>19/3/2021</t>
  </si>
  <si>
    <t>20/3/2021</t>
  </si>
  <si>
    <t>b 9760 bda</t>
  </si>
  <si>
    <t>CV.GOTRIN</t>
  </si>
  <si>
    <t>KUNCI KEPALA LEDGER</t>
  </si>
  <si>
    <t>Sisa Periode 21/2 - 20/3'21</t>
  </si>
  <si>
    <t>RINGLOCK</t>
  </si>
  <si>
    <t>22//3/2021</t>
  </si>
  <si>
    <t>22/3/2021</t>
  </si>
  <si>
    <t>23/3/2021</t>
  </si>
  <si>
    <t>PPA 7352/III/2021</t>
  </si>
  <si>
    <t>PPA 7353/III/2021</t>
  </si>
  <si>
    <t>PPA 7354/III/2021</t>
  </si>
  <si>
    <t xml:space="preserve">JB 85=26=JB 60=35 = 61 </t>
  </si>
  <si>
    <t>24/3/2021</t>
  </si>
  <si>
    <t>PPA 7355/III/2021</t>
  </si>
  <si>
    <t>PPA 7356/III/2021</t>
  </si>
  <si>
    <t>25/3/2021</t>
  </si>
  <si>
    <t>PPA 7360/III/2021</t>
  </si>
  <si>
    <t>PPA 7359/III/2021</t>
  </si>
  <si>
    <t>PPA 7357/III/2021</t>
  </si>
  <si>
    <t>PPA 7358/III/2021</t>
  </si>
  <si>
    <t>KELEBIHAN</t>
  </si>
  <si>
    <t>26/3/2021</t>
  </si>
  <si>
    <t>PPA 7361/III/2021</t>
  </si>
  <si>
    <t>29/3/2021</t>
  </si>
  <si>
    <t>27/3/2021</t>
  </si>
  <si>
    <t>Sisa Alat Periode Mar'21</t>
  </si>
  <si>
    <t>GABUNG KE PHCI</t>
  </si>
  <si>
    <t>Tuv</t>
  </si>
  <si>
    <t>tuv</t>
  </si>
  <si>
    <t>kata ibu jb 60 bukan 85 (1/4/21)</t>
  </si>
  <si>
    <t>30/3/2021</t>
  </si>
  <si>
    <t>PPA 7363/III/2021</t>
  </si>
  <si>
    <t>PPA 7362/III/2021</t>
  </si>
  <si>
    <t>31/3/2021</t>
  </si>
  <si>
    <t>PPA 7364/III/2021</t>
  </si>
  <si>
    <t>PPA 7365/III/2021</t>
  </si>
  <si>
    <t>jb 60=39,uh 60=25</t>
  </si>
  <si>
    <t>Sisa Periode Mar'21</t>
  </si>
  <si>
    <t>PPA 7366/IV/2021</t>
  </si>
  <si>
    <t>PPA 7368/IV/2021</t>
  </si>
  <si>
    <t>PPA 7367/IV/2021</t>
  </si>
  <si>
    <t>Note "Cb 220 tdk tagih sewa karna salah kirim</t>
  </si>
  <si>
    <t>Sewa Periode Mar'21</t>
  </si>
  <si>
    <t>Sisa Alat Mar'21</t>
  </si>
  <si>
    <t>Sisa alat periode Mar'21</t>
  </si>
  <si>
    <t>Sisa Alat Mar"21</t>
  </si>
  <si>
    <t>Oper Dari Nissin</t>
  </si>
  <si>
    <t>Oper kelebihan Nissin</t>
  </si>
  <si>
    <t>Sewa Alat Mar'21</t>
  </si>
  <si>
    <t>PPA 7369/IV/2021</t>
  </si>
  <si>
    <t>Sisa Alat periode  Mar'21</t>
  </si>
  <si>
    <t>Sisa Periode 5/3 - 4/4'21</t>
  </si>
  <si>
    <t>Sisa Alat Periode 25/2-24/3</t>
  </si>
  <si>
    <t>Langsung buat saja claim nya</t>
  </si>
  <si>
    <t>Vi interdesign jie expo diclaim per 1/4/21</t>
  </si>
  <si>
    <t>PROYEK   : TOKAI RIKA</t>
  </si>
  <si>
    <t>14/4/2021</t>
  </si>
  <si>
    <t>PPA 7371/IV/2021</t>
  </si>
  <si>
    <t>PPA 7370/IV/2021</t>
  </si>
  <si>
    <t>PROYEK   : SOUTH QUARTER RESIDENCE (SQ)</t>
  </si>
  <si>
    <t>PPA 7372/IV/2021</t>
  </si>
  <si>
    <t>Sisa Periode 12/3 - 11/4'21</t>
  </si>
  <si>
    <t>Sdh Tagih Claim</t>
  </si>
  <si>
    <t>Sisa Alat Periode 11/3-10/4</t>
  </si>
  <si>
    <t>Sisa Alat Periode 12/3-11/4</t>
  </si>
  <si>
    <t>Sisa Alat Periode 15/3-14/4</t>
  </si>
  <si>
    <t xml:space="preserve">tdk tagih sewa </t>
  </si>
  <si>
    <t>15/4/2021</t>
  </si>
  <si>
    <t>16/4/2021</t>
  </si>
  <si>
    <t>PPA 7374/IV/2021</t>
  </si>
  <si>
    <t>PPA 7373/IV/2021</t>
  </si>
  <si>
    <t>PPA 7376/IV/2021</t>
  </si>
  <si>
    <t>PROYEK : MOCK SARINA</t>
  </si>
  <si>
    <t>PPA 7375/IV/2021</t>
  </si>
  <si>
    <t>Hollo 4x6x1,5</t>
  </si>
  <si>
    <t>17/4/2021</t>
  </si>
  <si>
    <t>19/4/2021</t>
  </si>
  <si>
    <t>PPA 7377/IV/2021</t>
  </si>
  <si>
    <t>1,5M</t>
  </si>
  <si>
    <t xml:space="preserve">Coupling </t>
  </si>
  <si>
    <t>PushPull</t>
  </si>
  <si>
    <t>1M</t>
  </si>
  <si>
    <t>2M</t>
  </si>
  <si>
    <t xml:space="preserve">Base </t>
  </si>
  <si>
    <t>Plate</t>
  </si>
  <si>
    <t>harga coupling nanti dari harga coupling 1m dikali 1.5</t>
  </si>
  <si>
    <t>20/4/2021</t>
  </si>
  <si>
    <t>13/4/2021</t>
  </si>
  <si>
    <t>Sisa Periode 21/3 - 20/4'21</t>
  </si>
  <si>
    <t>Sisa Periode 17/3 - 16/4'21</t>
  </si>
  <si>
    <t>SISA NOV'20</t>
  </si>
  <si>
    <t>SISA DES'20</t>
  </si>
  <si>
    <t>SISA JAN'21</t>
  </si>
  <si>
    <t>SISA FEB'21</t>
  </si>
  <si>
    <t>No.08/STR/WPG-GH/PERANCAH/III/2021</t>
  </si>
  <si>
    <t>Tanggal : 02 Maret 2021</t>
  </si>
  <si>
    <t>23/4/2021</t>
  </si>
  <si>
    <t>PPA 7378/IV/2021</t>
  </si>
  <si>
    <t xml:space="preserve">             </t>
  </si>
  <si>
    <t>24/4/2021</t>
  </si>
  <si>
    <t>PROYEK : PULMAN ASTRA</t>
  </si>
  <si>
    <t>26/4/2021</t>
  </si>
  <si>
    <t>PROYEK   : TUV NORD</t>
  </si>
  <si>
    <t>28/4/2021</t>
  </si>
  <si>
    <t>PPA 7382/IV/2021</t>
  </si>
  <si>
    <t>PROYEK   : PT.MULTI BINTANG INDONESIA</t>
  </si>
  <si>
    <t>PPA 7381/IV/2021</t>
  </si>
  <si>
    <t>PPA 7380/IV/2021</t>
  </si>
  <si>
    <t>PPA 7379/IV/2021</t>
  </si>
  <si>
    <t>29/4/2021</t>
  </si>
  <si>
    <t>30/4/2021</t>
  </si>
  <si>
    <t>PPA 7383/IV/2021</t>
  </si>
  <si>
    <t>PPA 7384/V/2021</t>
  </si>
  <si>
    <t>PPA 7385/V/2021</t>
  </si>
  <si>
    <t>H 5x10x6m</t>
  </si>
  <si>
    <t>H 5x10x4m</t>
  </si>
  <si>
    <t>PPA 7386/V/2021</t>
  </si>
  <si>
    <t>H 5x10x2m</t>
  </si>
  <si>
    <t>H 5x10x3m</t>
  </si>
  <si>
    <t>PPA 7387/V/2021</t>
  </si>
  <si>
    <t>PPA 7388/V/2021</t>
  </si>
  <si>
    <t>PPA 7389/V/2021</t>
  </si>
  <si>
    <t>TDK TAGIH</t>
  </si>
  <si>
    <t>TDK ADA SJ OPER</t>
  </si>
  <si>
    <t xml:space="preserve">SURAT POTONG SEWA ALAT </t>
  </si>
  <si>
    <t>PEMOTONGAN SEWA ALAT SELAMA 5 HARI DI BULAN APRIL 2021</t>
  </si>
  <si>
    <t>Sisa Periode Apr'21</t>
  </si>
  <si>
    <t>Sisa Alat Periode Apr'21</t>
  </si>
  <si>
    <t>sdh tagih ongkos</t>
  </si>
  <si>
    <t>TOTAL BANGUN PERSADA</t>
  </si>
  <si>
    <t>PROYEK   : SEQUIS TOWER - SCBD</t>
  </si>
  <si>
    <t>ADD KE-16 Diperpanjang hingga tgl 31/3/2021</t>
  </si>
  <si>
    <t>Pipa 3m</t>
  </si>
  <si>
    <t>Sisa alat periode Des'17</t>
  </si>
  <si>
    <t>Sisa alat periode Jan'18</t>
  </si>
  <si>
    <t>3563/II/2018</t>
  </si>
  <si>
    <t>Sisa alat periode Feb'18</t>
  </si>
  <si>
    <t>22/3/2018</t>
  </si>
  <si>
    <t>3665/III/2018</t>
  </si>
  <si>
    <t>27/3/2018</t>
  </si>
  <si>
    <t>PPA 3679/III/2018</t>
  </si>
  <si>
    <t>Sisa alat periode Mar'18</t>
  </si>
  <si>
    <t>Sisa alat periode Apr'18</t>
  </si>
  <si>
    <t>3844/V/2018</t>
  </si>
  <si>
    <t>PPA 3847/V/2018</t>
  </si>
  <si>
    <t>Sisa alat periode Mei'18</t>
  </si>
  <si>
    <t>Sisa alat periode Jun'18</t>
  </si>
  <si>
    <t>Sisa alat periode Jul'18</t>
  </si>
  <si>
    <t>Sisa alat periode Agst'18</t>
  </si>
  <si>
    <t>13/9/2018</t>
  </si>
  <si>
    <t>PPA 4128/IX/2018</t>
  </si>
  <si>
    <t>PPA 4133/IX/2018</t>
  </si>
  <si>
    <t>18/9/2018</t>
  </si>
  <si>
    <t>4147/IX/2018</t>
  </si>
  <si>
    <t>21/9/2018</t>
  </si>
  <si>
    <t>Sisa alat periode Sept'18</t>
  </si>
  <si>
    <t>20/10/2018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</si>
  <si>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</si>
  <si>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</si>
  <si>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</si>
  <si>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</si>
  <si>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</si>
  <si>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</si>
  <si>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</si>
  <si>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</si>
  <si>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 xml:space="preserve">Claim </t>
  </si>
  <si>
    <t>Sisa alat periode Feb'19</t>
  </si>
  <si>
    <t>Sisa alat periode Mar'19</t>
  </si>
  <si>
    <t>17/5/2019</t>
  </si>
  <si>
    <t>16/6/2019</t>
  </si>
  <si>
    <t>Gabung alat Sequis 2</t>
  </si>
  <si>
    <t>PPA 7390/V/2021</t>
  </si>
  <si>
    <t>PPA 7391/V/2021</t>
  </si>
  <si>
    <t>MBK</t>
  </si>
  <si>
    <t>19/5/2021</t>
  </si>
  <si>
    <t>Sewa Periode Apr'21</t>
  </si>
  <si>
    <t>Sisa Alat periode  Apr'21</t>
  </si>
  <si>
    <t>Yg araya dan asian paint kan dikit bngt bu, diclaim aja</t>
  </si>
  <si>
    <t>Vi ini indonakano april yg ini. Tdk itung sewa. Tutup. Mau claim</t>
  </si>
  <si>
    <t>24/5/2021</t>
  </si>
  <si>
    <t>Sisa Periode 5/4 - 4/5'21</t>
  </si>
  <si>
    <t>Sisa Periode 17/4 - 16/5'21</t>
  </si>
  <si>
    <t>Sisa Periode 12/4 - 11/5'21</t>
  </si>
  <si>
    <t>Kamu catat araya asian paint: mau claim non ppn</t>
  </si>
  <si>
    <t xml:space="preserve">Yg nissin : claim mau dibayar di proyek selanjutnya. </t>
  </si>
  <si>
    <t>Jadi nanti ingetin saja pas ada proyek baru vi indonakano</t>
  </si>
  <si>
    <t>tutup tagihan gabung ke tuv</t>
  </si>
  <si>
    <t>Barang Phci</t>
  </si>
  <si>
    <t>Retur Phci</t>
  </si>
  <si>
    <t>Sisa alat periode Apr'21</t>
  </si>
  <si>
    <t>Vi itsp ada perubahan lagi,jadinya</t>
  </si>
  <si>
    <t>buat tagihan dibawah 10juta.kamu</t>
  </si>
  <si>
    <t>cari kalau bisa alat yang masih ada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</si>
  <si>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</si>
  <si>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</si>
  <si>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</si>
  <si>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</si>
  <si>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</si>
  <si>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kelanjutannya dibulan depan.</t>
  </si>
  <si>
    <t>Sisa Alat Apr'21</t>
  </si>
  <si>
    <t>21/5/2021</t>
  </si>
  <si>
    <t>PPA 7393/V/2021</t>
  </si>
  <si>
    <t>PROYEK   : ALFAMIDI PASAR JENGKOL</t>
  </si>
  <si>
    <t>PPA 7392/V/2021</t>
  </si>
  <si>
    <t>PPA 7394/V/2021</t>
  </si>
  <si>
    <t>25/5/2021</t>
  </si>
  <si>
    <t>PPA 7399/V/2021</t>
  </si>
  <si>
    <t>PPA 7398/V/2021</t>
  </si>
  <si>
    <t>PPA 7395/V/2021</t>
  </si>
  <si>
    <t>PPA 7397/V/2021</t>
  </si>
  <si>
    <t>PPA 7396/V/2021</t>
  </si>
  <si>
    <t>Pipa 1,5M</t>
  </si>
  <si>
    <t>TDK TAGIH SEWA</t>
  </si>
  <si>
    <t>Sewa Alat Apr'21</t>
  </si>
  <si>
    <t>VI SAKURA,TAGIHAN NYA YANG MEI MINTA</t>
  </si>
  <si>
    <t>DIGABUNG JADI 1 DENGAN JUNI JADI 1 BA</t>
  </si>
  <si>
    <t>PENJUALAN</t>
  </si>
  <si>
    <t>28/5/2021</t>
  </si>
  <si>
    <t>PPA 7400/V/2021</t>
  </si>
  <si>
    <t>Tie Rod 1M</t>
  </si>
  <si>
    <t>PPA 4001/V/2021</t>
  </si>
  <si>
    <t>Mau diclaim Non Ppn</t>
  </si>
  <si>
    <t xml:space="preserve">SDH TAGIH </t>
  </si>
  <si>
    <t>Sisa Periode 21/4 - 20/5'21</t>
  </si>
  <si>
    <t>PROYEK   : INDOFOOD</t>
  </si>
  <si>
    <t>29/5/2021</t>
  </si>
  <si>
    <t>PPA 7402/V/2021</t>
  </si>
  <si>
    <t>PT.TOTAL PERSADA INDONESIA</t>
  </si>
  <si>
    <t>31/5/2021</t>
  </si>
  <si>
    <t>PPA 7403/V/2021</t>
  </si>
  <si>
    <t>Sisa Alat Periode Mei'21</t>
  </si>
  <si>
    <t>dianggap mulai sewa tgl 17/5/21 HORRY BEAM SAJA</t>
  </si>
  <si>
    <t>TDK HITUNG SEWA</t>
  </si>
  <si>
    <t>Sisa Periode Mei'21</t>
  </si>
  <si>
    <t>Sisa Alat Periode 11/4-10/5</t>
  </si>
  <si>
    <t>Sisa Alat Periode 12/4-11/5</t>
  </si>
  <si>
    <t>Sisa Alat Periode 15/4-14/5</t>
  </si>
  <si>
    <t>Sisa Alat Periode 25/3-24/4</t>
  </si>
  <si>
    <t>Sisa Alat Periode 25/4-24/5</t>
  </si>
  <si>
    <t>Sisa Alat Mei'21</t>
  </si>
  <si>
    <t>Pipa s set=14,cowo=4 = 18</t>
  </si>
  <si>
    <t>PPA 7403/VI/2021</t>
  </si>
  <si>
    <t>claim</t>
  </si>
  <si>
    <t>Sisa Alat Apr"21</t>
  </si>
  <si>
    <t>TUTUP SEWA PER PERIODE APRIL</t>
  </si>
  <si>
    <t>MEI SDH TIDAK ADA TAGIHAN SEWA</t>
  </si>
  <si>
    <t>Sisa Alat Mei"21</t>
  </si>
  <si>
    <t>Sewa Alat Mei'21</t>
  </si>
  <si>
    <t>Mei sdh tidak tagih sewa</t>
  </si>
  <si>
    <t>Sisa alat periode Mei'21</t>
  </si>
  <si>
    <t>Sisa Periode 5/5 - 4/6'21</t>
  </si>
  <si>
    <t>Sisa Alat periode Mei'21</t>
  </si>
  <si>
    <t>Vi ini itsp. Yg hollow 4x6x1 anggap lunas saja. Jadi sdh tdk ditagih. Kamu kasih catatan yg 1.5=67 dioper jadi 1 m</t>
  </si>
  <si>
    <t>Sewa Periode Mei'21</t>
  </si>
  <si>
    <t>KIRIM TDK ADA ONGKOS</t>
  </si>
  <si>
    <t>RETUR ADA ONGKOS = Rp. 750.000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</si>
  <si>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</si>
  <si>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</si>
  <si>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</si>
  <si>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</si>
  <si>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</si>
  <si>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</si>
  <si>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</si>
  <si>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</si>
  <si>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CV.PANCA JAYA</t>
  </si>
  <si>
    <t>PPA 7405/VI/2021</t>
  </si>
  <si>
    <t>PPA 7406/VI/2021</t>
  </si>
  <si>
    <t>PPA 7404/VI/2021</t>
  </si>
  <si>
    <t>PPA 7407/VI/2021</t>
  </si>
  <si>
    <t>PPA 7409/VI/2021</t>
  </si>
  <si>
    <t>PPA 7408/VI/2021</t>
  </si>
  <si>
    <t>Sisa alat periode Mei sd Juni'21</t>
  </si>
  <si>
    <t>PROYEK   : ONE SATRIO</t>
  </si>
  <si>
    <t>PPA 7410/VI/2021</t>
  </si>
  <si>
    <t>PT BUYUNG LINTASINDO</t>
  </si>
  <si>
    <t>PROYEK  : RUKAN</t>
  </si>
  <si>
    <t>Tie Rod 1,2</t>
  </si>
  <si>
    <t>PEMBELIAN</t>
  </si>
  <si>
    <t>PROYEK   : CENGKARENG</t>
  </si>
  <si>
    <t>dipulangin sendiri,tdk kena ongkos</t>
  </si>
  <si>
    <t>Oper Ke MBI</t>
  </si>
  <si>
    <t>Oper dari Tokai</t>
  </si>
  <si>
    <t>HARGA PIPA PIPA 2 DAN 1,5 DPT DARI IBU</t>
  </si>
  <si>
    <t>Sisa Periode 12/5 - 9/6'21</t>
  </si>
  <si>
    <t>14/6/2021</t>
  </si>
  <si>
    <t>BP.TARSIM /EVIJAYA</t>
  </si>
  <si>
    <t>PPA 7411/VI/2021</t>
  </si>
  <si>
    <t>jb 60 = 53</t>
  </si>
  <si>
    <t>uh 60=25</t>
  </si>
  <si>
    <t>15/6/2021</t>
  </si>
  <si>
    <t>PPA 7413/VI/2021</t>
  </si>
  <si>
    <t>KELEBIHAN PENGEMBALIAN</t>
  </si>
  <si>
    <t>PPA 7412/VI/2021</t>
  </si>
  <si>
    <t>PPA 7414/VI/2021</t>
  </si>
  <si>
    <t xml:space="preserve">Vi Sowin tutup sewa sd pengambilan </t>
  </si>
  <si>
    <t>Terakhir.Sisa nya dia mau claim 11/5/21</t>
  </si>
  <si>
    <t>16/6/2021</t>
  </si>
  <si>
    <t>PPA 7415/VI/2021</t>
  </si>
  <si>
    <t>Setiap Kirim Ada Ongkos = Rp. 7.500.000</t>
  </si>
  <si>
    <t>BE 8154 F (7.500.000)</t>
  </si>
  <si>
    <t>Sisa Periode 17/5 - 16/6'21</t>
  </si>
  <si>
    <t>Sisa Alat Periode 11/5-10/6</t>
  </si>
  <si>
    <t>Sisa Alat Periode 12/5-2/6</t>
  </si>
  <si>
    <t>Sisa Alat Periode 15/5-14/6</t>
  </si>
  <si>
    <t>18/6/2021</t>
  </si>
  <si>
    <t>PPA 7416/VI/2021</t>
  </si>
  <si>
    <t>PT.CONCREATE</t>
  </si>
  <si>
    <t>PROYEK  : Jl.Decove No.8 Ancol Timur Jakarta</t>
  </si>
  <si>
    <t>Note : Setiap kiriman dihitung sewa 1 hari setelah dikirm</t>
  </si>
  <si>
    <t>contoh kirim tgl 29/5 hitung sewa tgl 30/5.</t>
  </si>
  <si>
    <t>19/6/2021</t>
  </si>
  <si>
    <t>21/6/2021</t>
  </si>
  <si>
    <t>PPA 7417/VI/2021</t>
  </si>
  <si>
    <t>PPA 7418/VI/2021</t>
  </si>
  <si>
    <t>jb 55=79,JB 60=36</t>
  </si>
  <si>
    <t>UH 55=85,UH 60=80</t>
  </si>
  <si>
    <t>Sisa Periode 21/5 - 20/6'21</t>
  </si>
  <si>
    <t xml:space="preserve">Sisa Tagihan Yang Belum tagih dibulan April = Rp. 5,644,430 - Rp.3,339,750 (tambah di tagihan Mei'21) </t>
  </si>
  <si>
    <t>Jadi sisa tagihan yang belum di tagih = Rp.2,304,680</t>
  </si>
  <si>
    <t>23/6/2021</t>
  </si>
  <si>
    <t>PPA 7419/VI/2021</t>
  </si>
  <si>
    <t>JB 55=88,JB 60=55</t>
  </si>
  <si>
    <t>UH 55=102,UH 60=59</t>
  </si>
  <si>
    <t>Tdk ada Nmr Mobil</t>
  </si>
  <si>
    <t>Sisa Alat Periode 25/5-24/6</t>
  </si>
  <si>
    <t>25/6/2021</t>
  </si>
  <si>
    <t>PPA 7420/VI/2021</t>
  </si>
  <si>
    <t>PPA 7421/VI/2021</t>
  </si>
  <si>
    <t>PROYEK   : WISMA BARITO</t>
  </si>
  <si>
    <t>PPA 7423/VI/2021</t>
  </si>
  <si>
    <t>PPA 7422/VI/2021</t>
  </si>
  <si>
    <t>UH 55=90,UH60=39</t>
  </si>
  <si>
    <t>JB 55=41,JB 60=21</t>
  </si>
  <si>
    <t>26/6/2021</t>
  </si>
  <si>
    <t>PPA 7424/VI/2021</t>
  </si>
  <si>
    <t>Kamu pakai barang lain yg tdk disewa. Ini yg 10 juta utk bayar yg dulu dia kurang</t>
  </si>
  <si>
    <t>Vi ingetin tagihan juni TUV, kita tambahin 10 juta. Ppli 15 juta</t>
  </si>
  <si>
    <t>B 9043 EO Sdh Tagih Ongkos</t>
  </si>
  <si>
    <t>28/6/2021</t>
  </si>
  <si>
    <t>PPA 7426/VI/2021</t>
  </si>
  <si>
    <t>PPA 7425/VI/2021</t>
  </si>
  <si>
    <t>JB 55=45,JB 60=40</t>
  </si>
  <si>
    <t>UH 55=49,UH 60=41</t>
  </si>
  <si>
    <t xml:space="preserve">PAGODA MARGA </t>
  </si>
  <si>
    <t>30/6/2021</t>
  </si>
  <si>
    <t>PPA 7427/VI/2021</t>
  </si>
  <si>
    <t>PPA 7428/VI/2021</t>
  </si>
  <si>
    <t>UH 55 = 122,UH 60 = 53</t>
  </si>
  <si>
    <t>JB 55=121,JB 60=87</t>
  </si>
  <si>
    <t>Sisa Alat Periode Jun'21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</si>
  <si>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</si>
  <si>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</si>
  <si>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</si>
  <si>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</si>
  <si>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</si>
  <si>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</si>
  <si>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</si>
  <si>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PPA 7429/VII/2021</t>
  </si>
  <si>
    <t>Sewa Periode Jun'21</t>
  </si>
  <si>
    <t>Sewa Periode Juni'21</t>
  </si>
  <si>
    <t>PPA 7430/VII/2021</t>
  </si>
  <si>
    <t>PROYEK  :  HOTEL AMARIS KALIMALANG</t>
  </si>
  <si>
    <t>SDH TAGIH</t>
  </si>
  <si>
    <t>Sisa Alat Jun'21</t>
  </si>
  <si>
    <t>PT.NUSA RAYA CIPTA</t>
  </si>
  <si>
    <t>PROYEK   : PINDODELI</t>
  </si>
  <si>
    <t>PPA 7431/VII/2021</t>
  </si>
  <si>
    <t>Wedge HP</t>
  </si>
  <si>
    <t>Wedge KZ</t>
  </si>
  <si>
    <t>PPA 7432/VII/2021</t>
  </si>
  <si>
    <t>jb 55=67,jb 60=31</t>
  </si>
  <si>
    <t>uh55=63,uh 60=29</t>
  </si>
  <si>
    <t>Sisa Alat Jun"21</t>
  </si>
  <si>
    <t>Sisa alat periode Mei sd Jun'21</t>
  </si>
  <si>
    <t>Sewa Alat Jun'21</t>
  </si>
  <si>
    <t>penjualan</t>
  </si>
  <si>
    <t>Penjualan TR 1m sdh tagih</t>
  </si>
  <si>
    <t>Sisa Periode Jun'21</t>
  </si>
  <si>
    <t>PPA 7433/VII/2021</t>
  </si>
  <si>
    <t>Sisa Alat periode Jun'21</t>
  </si>
  <si>
    <t>Sisa alat periode Jun'21</t>
  </si>
  <si>
    <t>Vi ini mulai tutup sewanya tgl 16 juli.</t>
  </si>
  <si>
    <t>16/7/2021</t>
  </si>
  <si>
    <t>Sisa Periode 5/6 - 4/7'21</t>
  </si>
  <si>
    <t>PT.MURINDA IRON STEEL</t>
  </si>
  <si>
    <t>PROYEK   : PLTU</t>
  </si>
  <si>
    <t>Metal Plank 2</t>
  </si>
  <si>
    <t>15/7/2021</t>
  </si>
  <si>
    <t>PPA 7435/VII/2021</t>
  </si>
  <si>
    <t>Periode Ikutin tgl terima proyek</t>
  </si>
  <si>
    <t>Sisa Periode 16 Jul sd 15 Agst 21</t>
  </si>
  <si>
    <t>yang pasar jengkol closed di 30 juni.</t>
  </si>
  <si>
    <t>sisa nya dianggap hilang</t>
  </si>
  <si>
    <t>PROYEK : PEMBANGUNAN DAN PENGADAAN UTILITAS GEDUNG PROF.SETIJADI UNIVERSITAS TERBUKA</t>
  </si>
  <si>
    <t>Terhitung mulai tanggal 21 Juli 2021 sd 20 September 2021</t>
  </si>
  <si>
    <t>14/7/2021</t>
  </si>
  <si>
    <t>PPA 7434/VII/2021</t>
  </si>
  <si>
    <t>PPA 7436/VII/2021</t>
  </si>
  <si>
    <t>17/7/2021</t>
  </si>
  <si>
    <t>PPA 7438/VII/2021</t>
  </si>
  <si>
    <t>19/7/2021</t>
  </si>
  <si>
    <t>PT.RAHMAD DINAMIKA MULIA</t>
  </si>
  <si>
    <t>PROYEK   : LAPAN RUMPIN</t>
  </si>
  <si>
    <t>21/7/2021</t>
  </si>
  <si>
    <t>PPA 7440/VII/2021</t>
  </si>
  <si>
    <t>PPA 7441/VII/2021</t>
  </si>
  <si>
    <t>SPK MASIH DITTD BLM BALIK</t>
  </si>
  <si>
    <t>Sisa Periode 17/6 - 16/7'21</t>
  </si>
  <si>
    <t>Sisa Periode 21/6 - 20/7'21</t>
  </si>
  <si>
    <t>Sisa Alat Periode 11/6-10/7</t>
  </si>
  <si>
    <t>Sisa Alat Periode 15/6-14/7</t>
  </si>
  <si>
    <t xml:space="preserve"> </t>
  </si>
  <si>
    <t>22/7/2021</t>
  </si>
  <si>
    <t>PPA 7442/VII/2021</t>
  </si>
  <si>
    <t>INI MAU TAGIH NON PPN</t>
  </si>
  <si>
    <t>Nomor : TP.02.01/F.PUT/023/VII/2021 - TGL 19 JULI 2021 (2 BULAN)</t>
  </si>
  <si>
    <t>Nomor : TP.02.01/F.PUT/024/VII/2021 - TGL 22 JULI 2021 (2 BULAN)</t>
  </si>
  <si>
    <t>Terhitung mulai tanggal 23 Juli 2021 sd 22 September 2021</t>
  </si>
  <si>
    <t>Vertical 1M</t>
  </si>
  <si>
    <t>Tie Bar 40</t>
  </si>
  <si>
    <t xml:space="preserve">Nomor : 004/K.1487.01/VII/2021 </t>
  </si>
  <si>
    <t>6 Bulan,Terhitung sejak tgl 1/7/2021 sd 31/12/2021</t>
  </si>
  <si>
    <t>Nomor : 003/K.1483.01/VII/2021</t>
  </si>
  <si>
    <t>23/7/2021</t>
  </si>
  <si>
    <t>PPA 7443/VII/2021</t>
  </si>
  <si>
    <t>PPA 7444/VII/2021</t>
  </si>
  <si>
    <t>PPA 7445/VII/2021</t>
  </si>
  <si>
    <t>PPA 7446/VII/2021</t>
  </si>
  <si>
    <t>jb 55=78,jb 60=8</t>
  </si>
  <si>
    <t>uh 55=54,uh 60=37</t>
  </si>
  <si>
    <t>26/7/2021</t>
  </si>
  <si>
    <t>PPA 7449/VII/2021</t>
  </si>
  <si>
    <t>PPA 7448/VII/2021</t>
  </si>
  <si>
    <t>Tie Rod 1,5M</t>
  </si>
  <si>
    <t>PPA 7447/VII/2021</t>
  </si>
  <si>
    <t>PPA 7450/VII/2021</t>
  </si>
  <si>
    <t>Hempel Juni 2021</t>
  </si>
  <si>
    <t>tagihan = 10,576,700 minta tagih di bawah 10,000,000</t>
  </si>
  <si>
    <t>Jadi 10,576,700 - 620,600 = ( 9,956,100 - ini yang ditagih)</t>
  </si>
  <si>
    <t>Vi ingetin tagihan juni PPLI, kita tambahin 9,487,500.</t>
  </si>
  <si>
    <t>ini yg kurang tagih dijuni 2021 = 620.600 (kata ibu nanti ditagih Non Ppn)</t>
  </si>
  <si>
    <t>Sisa Alat Periode 25/6-24/7</t>
  </si>
  <si>
    <t>Sisa Alat Periode Jul'21</t>
  </si>
  <si>
    <t>tdk tagih</t>
  </si>
  <si>
    <t>28/7/2021</t>
  </si>
  <si>
    <t>PPA 7451/VII/2021</t>
  </si>
  <si>
    <t>PT.CDT</t>
  </si>
  <si>
    <t>Nomor : 005/K.1492.01/VI/2021</t>
  </si>
  <si>
    <t>6 Bulan,Terhitung sejak tanggal 10 Juni 2021 sd 10 Des 2021</t>
  </si>
  <si>
    <t>Kontrak blm balik,Masih dittd</t>
  </si>
  <si>
    <t>30/7/2021</t>
  </si>
  <si>
    <t>PPA 7453/VII/2021</t>
  </si>
  <si>
    <t>PPA 7452/VII/2021</t>
  </si>
  <si>
    <t>jb 60=20,jb 55=25</t>
  </si>
  <si>
    <t>uh 60=25,uh 55=26</t>
  </si>
  <si>
    <t>29/7/2021</t>
  </si>
  <si>
    <t>31/7/2021</t>
  </si>
  <si>
    <t>PPA 7455/VII/2021</t>
  </si>
  <si>
    <t>PPA 7454/VII/2021</t>
  </si>
  <si>
    <t>PPA 7456/VIII/2021</t>
  </si>
  <si>
    <t>Sewa Periode Jul'21</t>
  </si>
  <si>
    <t>Sewa Periode Juli'21</t>
  </si>
  <si>
    <t>PROYEK : RS COVID</t>
  </si>
  <si>
    <t>PPA 7457/VIII/2021</t>
  </si>
  <si>
    <t>PPA 7458/VIII/2021</t>
  </si>
  <si>
    <t>PPA 7459/VIII/2021</t>
  </si>
  <si>
    <t>jb 55=55,jb 60=12</t>
  </si>
  <si>
    <t>uh 55=33,uh 60=7</t>
  </si>
  <si>
    <t>Tie R 120</t>
  </si>
  <si>
    <t>Mur JB</t>
  </si>
  <si>
    <t>PPA 7460/VIII/2021</t>
  </si>
  <si>
    <t>PPA 7461/VIII/2021</t>
  </si>
  <si>
    <t>PROYEK   : OFURO SANKO</t>
  </si>
  <si>
    <t>PPA 7462/VIII/2021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</si>
  <si>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</si>
  <si>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</si>
  <si>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</si>
  <si>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</si>
  <si>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</si>
  <si>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</si>
  <si>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</si>
  <si>
    <t>Sisa Alat periode Jul'21</t>
  </si>
  <si>
    <t>Sisa Periode 5/7 - 4/8'21</t>
  </si>
  <si>
    <t>Sisa Periode Jul'21</t>
  </si>
  <si>
    <t>Sisa alat periode Jul'21</t>
  </si>
  <si>
    <t>PROYEK   : BINUS SCHOOL</t>
  </si>
  <si>
    <t>PPA 7463/VIII/2021</t>
  </si>
  <si>
    <t>Suri"4x6x2</t>
  </si>
  <si>
    <t>PPA 7464/VIII/2021</t>
  </si>
  <si>
    <t>Siku 50x50</t>
  </si>
  <si>
    <t>Siku 50x45</t>
  </si>
  <si>
    <t>PPA 7466/VIII/2021</t>
  </si>
  <si>
    <t>PPA 7465/VIII/2021</t>
  </si>
  <si>
    <t>PPA 7467/VIII/2021</t>
  </si>
  <si>
    <t>Siku 45x45</t>
  </si>
  <si>
    <t>PPA 7468/VIII/2021</t>
  </si>
  <si>
    <t>Siku 40x50</t>
  </si>
  <si>
    <t>Siku 40x45</t>
  </si>
  <si>
    <t>PPA 7469/VIII/2021</t>
  </si>
  <si>
    <t>PPA 7470/VIII/2021</t>
  </si>
  <si>
    <t>PPA 7471/VIII/2021</t>
  </si>
  <si>
    <t>H 5x5x3M</t>
  </si>
  <si>
    <t>H 5x5x2M</t>
  </si>
  <si>
    <t>PPA 7472/VIII/2021</t>
  </si>
  <si>
    <t>Sewa Alat Jul'21</t>
  </si>
  <si>
    <t>Sisa Alat Periode 2/8-1/9</t>
  </si>
  <si>
    <t>retur ini dianggp bulan ke-2</t>
  </si>
  <si>
    <t>JB 60 Pch</t>
  </si>
  <si>
    <t>PPA 7473/VIII/2021</t>
  </si>
  <si>
    <t>PPA 7474/VIII/2021</t>
  </si>
  <si>
    <t>13/8/2021</t>
  </si>
  <si>
    <t>BPK BUDI SANTOSO</t>
  </si>
  <si>
    <t>PPA 7478/VIII/2021</t>
  </si>
  <si>
    <t>TOKO BANGUNAN</t>
  </si>
  <si>
    <t>PPA 7476/VIII/2021</t>
  </si>
  <si>
    <t>PPA 7475/VIII/2021</t>
  </si>
  <si>
    <t>bulan juli 2021 diskon 3 hari</t>
  </si>
  <si>
    <t>Nomor : TP.02.01/F.PUT/029/VII/2021 - TGL 30 JULI 2021 (2 BULAN)</t>
  </si>
  <si>
    <t>Sisa alat periode  Jul'21</t>
  </si>
  <si>
    <t>No.TP.02.01/RSMTDCTJ/DAN-017/VIII/2021 (2 Agst 2021)</t>
  </si>
  <si>
    <t>Sisa Alat Jul'21</t>
  </si>
  <si>
    <t>Sisa Alat Jul"21</t>
  </si>
  <si>
    <t>Potong kelebihan hollo</t>
  </si>
  <si>
    <t>16/8/2021</t>
  </si>
  <si>
    <t>14/8/2021</t>
  </si>
  <si>
    <t>PPA 7479/VIII/2021</t>
  </si>
  <si>
    <t>15/8/2021</t>
  </si>
  <si>
    <t>Sisa Periode 17/7 - 16/8'21</t>
  </si>
  <si>
    <t>Sisa Alat Periode 11/7-7/8</t>
  </si>
  <si>
    <t>Sisa Alat Periode 15/7-7/8</t>
  </si>
  <si>
    <t>Sewa Periode 21/7 sd 20/8/21</t>
  </si>
  <si>
    <t>Sisa Alat Periode 25/7-24/8</t>
  </si>
  <si>
    <t>18/8/2021</t>
  </si>
  <si>
    <t>20/8/2021</t>
  </si>
  <si>
    <t>19/8/2021</t>
  </si>
  <si>
    <t>Sisa Periode 21/7 - 20/8'21</t>
  </si>
  <si>
    <t>Sewa Periode 31/7 sd 30/8/21</t>
  </si>
  <si>
    <t>Sewa Periode 23/7 sd 22/8/21</t>
  </si>
  <si>
    <t>BE 8944 PN (ADA ONGKOS)SDH TAGIH</t>
  </si>
  <si>
    <t>PROYEK : KANTOR WOOD LAKE</t>
  </si>
  <si>
    <t>23/8/2021</t>
  </si>
  <si>
    <t>PPA 7480/VIII/2021</t>
  </si>
  <si>
    <t>25/8/2021</t>
  </si>
  <si>
    <t>PPA 7481/VIII/2021</t>
  </si>
  <si>
    <t>27/8/2021</t>
  </si>
  <si>
    <t>Sisa alat periode  Agst'21</t>
  </si>
  <si>
    <t>Sisa Alat Periode 23/1-22/2</t>
  </si>
  <si>
    <t>PROYEK   : FRP WWTP</t>
  </si>
  <si>
    <t>Join pin</t>
  </si>
  <si>
    <t>28/8/2021</t>
  </si>
  <si>
    <t>PPA 7482/VIII/2021</t>
  </si>
  <si>
    <t>PPA 7483/VIII/2021</t>
  </si>
  <si>
    <t>30/8/2021</t>
  </si>
  <si>
    <t>PPA 7486/VIII/2021</t>
  </si>
  <si>
    <t>PPA 7485/VIII/2021</t>
  </si>
  <si>
    <t>PPA 7484/VIII/2021</t>
  </si>
  <si>
    <t>UH 60=5,UH 55=10</t>
  </si>
  <si>
    <t>jb 55=23,jb 60=19</t>
  </si>
  <si>
    <t>Sewa Periode Agst'21</t>
  </si>
  <si>
    <t>31/8/2021</t>
  </si>
  <si>
    <t>PPA 7487/VIII/2021</t>
  </si>
  <si>
    <t>Sisa Alat Periode Agst'21</t>
  </si>
  <si>
    <t>PPA 7488/IX/2021</t>
  </si>
  <si>
    <t>Sisa Alat periode Agst'21</t>
  </si>
  <si>
    <t>Sisa Periode Agst'21</t>
  </si>
  <si>
    <t>Sisa alat periode Agst'21</t>
  </si>
  <si>
    <t>Sewa Alat Agst'21</t>
  </si>
  <si>
    <t>SISA BARANG MINTA CLAIM</t>
  </si>
  <si>
    <t>CEK JUGA ALAT RUSAKNYA</t>
  </si>
  <si>
    <t>TBP BARITO RETUR TERAKHIR TGL 4/9/2021</t>
  </si>
  <si>
    <t>PPA 7489/IX/2021</t>
  </si>
  <si>
    <t>Nomor : TP.02.01/F.PUT/032/VII/2021 - TGL 30 JULI 2021 (2 BULAN)</t>
  </si>
  <si>
    <t>Sisa Alat Agst"21</t>
  </si>
  <si>
    <t>Sisa Alat Agst'21</t>
  </si>
  <si>
    <t>IBU RERE</t>
  </si>
  <si>
    <t>Pen Cross Besar+Ring</t>
  </si>
  <si>
    <t>Pen Cross Kecil+Ring</t>
  </si>
  <si>
    <t>ket retur tgl 4/9/2021</t>
  </si>
  <si>
    <t>tangga rusak = 2 pcs ket=beda ukuran</t>
  </si>
  <si>
    <t>Sewa Periode 5/8 sd 4/9/21</t>
  </si>
  <si>
    <t>Sisa Periode 5/8 - 4/9'21</t>
  </si>
  <si>
    <t>Diperpanjang TP.02.01/WG-RTIM/171B/IV/2021</t>
  </si>
  <si>
    <t>25 Apr 2021,DPP 25,776,000 ( 6 BLN)</t>
  </si>
  <si>
    <t>DIPERPANJAN 171B</t>
  </si>
  <si>
    <t>Diperpanjang Menjadi</t>
  </si>
  <si>
    <t>No.TP.02.01/WG-RTIM/164G/IV/2020</t>
  </si>
  <si>
    <t>11/4/2021 (6 BLN)</t>
  </si>
  <si>
    <t>DPP = Rp. 174,720,000</t>
  </si>
  <si>
    <t>BPK ROBI</t>
  </si>
  <si>
    <t>PROYEK  :  ONE TOWER</t>
  </si>
  <si>
    <t>Pipa s</t>
  </si>
  <si>
    <t>ARIYANTO</t>
  </si>
  <si>
    <t>digabung spk 164G</t>
  </si>
  <si>
    <t>PPA 7490/IX/2021</t>
  </si>
  <si>
    <t>PPA 7492/IX/2021</t>
  </si>
  <si>
    <t>ATR OFF,BPK ERWIN</t>
  </si>
  <si>
    <t>PROYEK  :  SUNTER</t>
  </si>
  <si>
    <t>Pen Cross Brace kecil</t>
  </si>
  <si>
    <t>PPA 7493/IX/2021</t>
  </si>
  <si>
    <t>PPA 7494/IX/2021</t>
  </si>
  <si>
    <t>Ring Pen Cross</t>
  </si>
  <si>
    <t>PPA 7495/IX/2021</t>
  </si>
  <si>
    <t>PPA 7491/IX/2021</t>
  </si>
  <si>
    <t>PPA 7496/IX/2021</t>
  </si>
  <si>
    <t>Sisa Periode 16 Agst sd 15 Sept 21</t>
  </si>
  <si>
    <t>Sisa alat periode Sept'21</t>
  </si>
  <si>
    <t>PPA 7497/IX/2021</t>
  </si>
  <si>
    <t>13/9/2021</t>
  </si>
  <si>
    <t>PPA 7499/IX/2021</t>
  </si>
  <si>
    <t>14/9/2021</t>
  </si>
  <si>
    <t>JB 55 Pch</t>
  </si>
  <si>
    <t>PPA 7502/IX/2021</t>
  </si>
  <si>
    <t>15/9/2021</t>
  </si>
  <si>
    <t>Sewa Periode 21/8 sd 8/9/21</t>
  </si>
  <si>
    <t>17/9/2021</t>
  </si>
  <si>
    <t>PPA 7503/IX/2021</t>
  </si>
  <si>
    <t>PPA 7504/IX/2021</t>
  </si>
  <si>
    <t>Sisa Periode 17/8 - 16/9'21</t>
  </si>
  <si>
    <t>18/9/2021</t>
  </si>
  <si>
    <t>20/9/2021</t>
  </si>
  <si>
    <t>BPK AKMAL</t>
  </si>
  <si>
    <t>PROYEK  : HOTEL TUGU ASRI</t>
  </si>
  <si>
    <t>Sisa Periode 21/8 - 20/9'21</t>
  </si>
  <si>
    <t>Sisa Periode Sept'21</t>
  </si>
  <si>
    <t>September tdk tagih sewa</t>
  </si>
  <si>
    <t>PT.KUSUMA BANGUN MANDIRI</t>
  </si>
  <si>
    <t>PROYEK   : PABRIK ALUMUNIUM AUTO SERANG</t>
  </si>
  <si>
    <t>21/9/2021</t>
  </si>
  <si>
    <t>PPA 7505/IX/2021</t>
  </si>
  <si>
    <t>22/9/2021</t>
  </si>
  <si>
    <t>PPA 7506/IX/2021</t>
  </si>
  <si>
    <t>PPA 7507/IX/2021</t>
  </si>
  <si>
    <t>Nomor : TP.02.01/F.PUT/042/IX/2021 - TGL 07 SEPTEMBER 2021 (3 BULAN)</t>
  </si>
  <si>
    <t>SEWA KYC DAN ACCESSORIES = Rp.20.542.500</t>
  </si>
  <si>
    <t>Nomor : TP.02.01/F.PUT/043/IX/2021 - TGL 10 SEPTEMBER 2021 (3 BULAN)</t>
  </si>
  <si>
    <t>SEWA KYC DAN ACCESSORIES = Rp.37.440.000</t>
  </si>
  <si>
    <t>PPA 7508/IX/2021</t>
  </si>
  <si>
    <t>Nomor : TP.02.01/F.PUT/040/VIII/2021 - TGL 24 AGUSTUS 2021 (3 BULAN)</t>
  </si>
  <si>
    <t>SEWA KYC DAN ACCESSORIES = Rp.17.475.000</t>
  </si>
  <si>
    <t>PPA 7500/IX/2021</t>
  </si>
  <si>
    <t>PPA 7498/IX/2021</t>
  </si>
  <si>
    <t>Retur (AFKIR)</t>
  </si>
  <si>
    <t>Sewa Periode 23/8 sd 22/9/21</t>
  </si>
  <si>
    <t>PROYEK   : IKPP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</si>
  <si>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</si>
  <si>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</si>
  <si>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</si>
  <si>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</si>
  <si>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</si>
  <si>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 xml:space="preserve">Vi hari ini 24/9/21 kita ada kirim 2 sj ke nrc ikpp. </t>
  </si>
  <si>
    <t>24/9/2021</t>
  </si>
  <si>
    <t>23/9/2021</t>
  </si>
  <si>
    <t>PPA 7512/IX/2021</t>
  </si>
  <si>
    <t>PROYEK : MARGOCITY</t>
  </si>
  <si>
    <t>PPA 7513/IX/2021</t>
  </si>
  <si>
    <t>PPA 7514/IX/2021</t>
  </si>
  <si>
    <t>PPA 7509/IX/2021</t>
  </si>
  <si>
    <t>SJ TUJUAN NYA KE DSO</t>
  </si>
  <si>
    <t>PPA 7511/IX/2021</t>
  </si>
  <si>
    <t>TDK TAGIH SEWA (TITIP DIPROYEK)</t>
  </si>
  <si>
    <t>PPA 7510/IX/2021</t>
  </si>
  <si>
    <t>TAGIH SEWA</t>
  </si>
  <si>
    <t>PPA 7515/IX/2021</t>
  </si>
  <si>
    <t>PPA 7517/IX/2021</t>
  </si>
  <si>
    <t>PPA 7516/IX/2021</t>
  </si>
  <si>
    <t>Retur (anggap tgl 4/10/21)</t>
  </si>
  <si>
    <t>dikembalikan tgl 10/8/2021 menggunakan surat jalan kiriman, ada tuisan dikembalikan</t>
  </si>
  <si>
    <t>POTONG HITUNGAN DI MBI</t>
  </si>
  <si>
    <t>Tagihan acset thamrin mulai september 2021</t>
  </si>
  <si>
    <t>Vi acset tagihan mulai 1 sept 2021 diskon 30 persen.</t>
  </si>
  <si>
    <t>VIVI :sakura meeting 29 september 2021</t>
  </si>
  <si>
    <t>vi ini jadi sakura periode juli agst sept 2021 tdk tagih sewa</t>
  </si>
  <si>
    <t>mulai tagih lagi 1 okt 2021</t>
  </si>
  <si>
    <t>Tagihan Gabung dgn Sanco</t>
  </si>
  <si>
    <t>Tagihan Gabung dengan Heinz</t>
  </si>
  <si>
    <t>PPA 7482/VIII/2021 Wwtp</t>
  </si>
  <si>
    <t>PPA 7484/VIII/2021 Wwtp</t>
  </si>
  <si>
    <t>PPA 7488/IX/2021 Wwtp</t>
  </si>
  <si>
    <t>Sisa Periode 5/9 - 24/9'21</t>
  </si>
  <si>
    <t>Sisa Alat Periode Sept'21</t>
  </si>
  <si>
    <t>sept tagihnya 1 bulan sisa agst (jadi dia lebih bayar</t>
  </si>
  <si>
    <t>BARANG PHCI</t>
  </si>
  <si>
    <t>27/9/2021</t>
  </si>
  <si>
    <t>25/9/2021</t>
  </si>
  <si>
    <t>menteng</t>
  </si>
  <si>
    <t>6/10/2021</t>
  </si>
  <si>
    <t>30/9/2021</t>
  </si>
  <si>
    <t>29/9/2021</t>
  </si>
  <si>
    <t>BPK RUDI</t>
  </si>
  <si>
    <t>PPA 7518/X/2021</t>
  </si>
  <si>
    <t>UH 60=18+UH 55=30=48</t>
  </si>
  <si>
    <t>PPA 7519/X/2021</t>
  </si>
  <si>
    <t>SJ 2/10/2021</t>
  </si>
  <si>
    <t>JB 60 KIRIM =600 DITERIMA = 300</t>
  </si>
  <si>
    <t>CB 220 KIRIM 300 DITOLAK</t>
  </si>
  <si>
    <t>PPA 7520/X/2021</t>
  </si>
  <si>
    <t>BPK ISKANDAR</t>
  </si>
  <si>
    <t>mf 170 baik 67,rusak 3 =70</t>
  </si>
  <si>
    <t>uh 60=15+uh 55=37=52</t>
  </si>
  <si>
    <t>B 9801 SS (sdh tagih)</t>
  </si>
  <si>
    <t>PPA 7524/X/2021</t>
  </si>
  <si>
    <t>PPA 7525/X/2021</t>
  </si>
  <si>
    <t>PPA 7521/X/2021</t>
  </si>
  <si>
    <t>PPA 7522/X/2021</t>
  </si>
  <si>
    <t>PPA 7523/X/2021</t>
  </si>
  <si>
    <t>Retur PHCI</t>
  </si>
  <si>
    <t>Potong Claim Phci</t>
  </si>
  <si>
    <t>Sisa Periode 16 Sept sd 15 Okt 21</t>
  </si>
  <si>
    <t>13/10/2021</t>
  </si>
  <si>
    <t>PPA 7526/X/2021</t>
  </si>
  <si>
    <t>Sisa Periode 17/9 - 13/10'21</t>
  </si>
  <si>
    <t>Sewa Periode Sept'21</t>
  </si>
  <si>
    <t>15/10/2021</t>
  </si>
  <si>
    <t>PPA 7529/X/2021</t>
  </si>
  <si>
    <t>PPA 7528/X/2021</t>
  </si>
  <si>
    <t>CONTOH</t>
  </si>
  <si>
    <t>PROYEK : KANTOR KEBON JERUK</t>
  </si>
  <si>
    <t>Potong Kelebihan Retur di Ppli</t>
  </si>
  <si>
    <t>Potong Kelebihan Retur Tuv</t>
  </si>
  <si>
    <t>Potong Kelebihan Retur Ppli</t>
  </si>
  <si>
    <t>Potong Kelebihan Retur ke tuv</t>
  </si>
  <si>
    <t>Sisa Alat Sept'21</t>
  </si>
  <si>
    <t>Sewa Periode 31/8 sd 30/9/21</t>
  </si>
  <si>
    <t>Sewa Periode 5/9 sd 4/10/21</t>
  </si>
  <si>
    <t>Sewa Periode 25/8 sd 24/9/21</t>
  </si>
  <si>
    <t>Sewa Periode 11/9 sd 10/10/21</t>
  </si>
  <si>
    <t>Sewa Periode 8/9 sd 7/10/21</t>
  </si>
  <si>
    <t>Sisa Alat Periode 25/8-24/9</t>
  </si>
  <si>
    <t>19/10/2021</t>
  </si>
  <si>
    <t>PPA 7530/X/2021</t>
  </si>
  <si>
    <t>21/10/2021</t>
  </si>
  <si>
    <t>PPA 7532/X/2021</t>
  </si>
  <si>
    <t>PROYEK   : GEREJA</t>
  </si>
  <si>
    <t>18/10/2021</t>
  </si>
  <si>
    <t>UH 55=103,UH 60=44</t>
  </si>
  <si>
    <t>PPA 7531/X/2021</t>
  </si>
  <si>
    <t>Sisa Alat Sept"21</t>
  </si>
  <si>
    <t>Sisa Alat Okt"21</t>
  </si>
  <si>
    <t>Sisa alat periode  Sept'21</t>
  </si>
  <si>
    <t>Sewa Alat Sept'21</t>
  </si>
  <si>
    <t>PROYEK  : SUMMARECON MALL BANDUNG</t>
  </si>
  <si>
    <t>No.A1102/343SK/181021</t>
  </si>
  <si>
    <t>Mob/Demob = 2.500.000/Rits</t>
  </si>
  <si>
    <t>22/10/2021</t>
  </si>
  <si>
    <t>PPA 7533/X/2021</t>
  </si>
  <si>
    <t>UH 55=79,UH 60=36</t>
  </si>
  <si>
    <t>UH 55=6,UH 60=16</t>
  </si>
  <si>
    <t>23/10/2021</t>
  </si>
  <si>
    <t>UH</t>
  </si>
  <si>
    <t>Sewa Periode 23/9 sd 22/10/21</t>
  </si>
  <si>
    <t>Sewa Periode 25/9 sd 24/10/21</t>
  </si>
  <si>
    <t>Dan oktober, tdk usah sisakan buat ppli dan tuv.</t>
  </si>
  <si>
    <t>Kamu tetap buat tagihannya</t>
  </si>
  <si>
    <t>Jadi dia bayar pakai kelebihan selisih ini = Rp.23.295.000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</si>
  <si>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</si>
  <si>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</si>
  <si>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</si>
  <si>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</si>
  <si>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</si>
  <si>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</si>
  <si>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</si>
  <si>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Jadi nanti oktober 2021 dilanjutkan:</t>
  </si>
  <si>
    <t>Double Coupler Swivel</t>
  </si>
  <si>
    <t>25/10/2021</t>
  </si>
  <si>
    <t>PPA 7534/X/2021</t>
  </si>
  <si>
    <t xml:space="preserve">JB </t>
  </si>
  <si>
    <t>Nomor : TP.02.01/F.PUT/050/X/2021 - TGL 26 OKTOBER 2021 (2 BULAN)</t>
  </si>
  <si>
    <t>SEWA KYC DAN ACCESSORIES = Rp.27,800,000</t>
  </si>
  <si>
    <t>HARGA SESUAI SPK</t>
  </si>
  <si>
    <t>Sewa Alat periode Sept'21</t>
  </si>
  <si>
    <t>26/10/2021</t>
  </si>
  <si>
    <t>27/10/2021</t>
  </si>
  <si>
    <t>PPA 7537/X/2021</t>
  </si>
  <si>
    <t>PPA 7536/X/2021</t>
  </si>
  <si>
    <t>PPA 7535/X/2021</t>
  </si>
  <si>
    <t>28/10/2021</t>
  </si>
  <si>
    <t>PPA 7538/X/2021</t>
  </si>
  <si>
    <t>29/10/2021</t>
  </si>
  <si>
    <t>Retur Lepas Pen</t>
  </si>
  <si>
    <t>Retur Rusak</t>
  </si>
  <si>
    <t>Sisa Alat Okt'21</t>
  </si>
  <si>
    <t>No Po : 4400006771</t>
  </si>
  <si>
    <t>PROYEK : APARTEMENT CLEON PARK</t>
  </si>
  <si>
    <t>PROYEK   : GAJAH TUNGGAL/PT.CIPTA BAJA</t>
  </si>
  <si>
    <t>PPA 7539/X/2021</t>
  </si>
  <si>
    <t>PPA 7540/XI/2021</t>
  </si>
  <si>
    <t>Sewa Periode 1/10 sd 30/10/21</t>
  </si>
  <si>
    <t>Sisa Periode Okt'21</t>
  </si>
  <si>
    <t>Sisa Periode 21/9 - 20/10'21</t>
  </si>
  <si>
    <t>TIDAK ADA ONGKOS</t>
  </si>
  <si>
    <t>Contoh,TDK TAGIH</t>
  </si>
  <si>
    <t>Harga pipa 1 dpt dri ibu=3.000</t>
  </si>
  <si>
    <t>Sisa Alat periode Sept'21</t>
  </si>
  <si>
    <t>Sisa Alat periode Okt'21</t>
  </si>
  <si>
    <t>Sisa alat periode Okt'21</t>
  </si>
  <si>
    <t>Sewa Alat Okt'21</t>
  </si>
  <si>
    <t>Sisa Alat Periode Okt'21</t>
  </si>
  <si>
    <t>Sisa Alat Periode 25/9-5/10</t>
  </si>
  <si>
    <t>CANTILEVER TDK TAGIH</t>
  </si>
  <si>
    <t>No.TP.02.01/WG-RTIM/158/II/2021</t>
  </si>
  <si>
    <t xml:space="preserve">Nilai Kontrak DPP : Rp. 19,923,000 (TOTAL Rp.21.915.300,-) </t>
  </si>
  <si>
    <t>UH 60=55,UH 55=131</t>
  </si>
  <si>
    <t>PROYEK : JIS</t>
  </si>
  <si>
    <t>Metal Plank 1,6M</t>
  </si>
  <si>
    <t>PPA 7541/XI/2021</t>
  </si>
  <si>
    <t>UH 55=105,UH 60=17</t>
  </si>
  <si>
    <t>PPA 7542/XI/2021</t>
  </si>
  <si>
    <t>Sewa Periode 5/10 sd 4/11/21</t>
  </si>
  <si>
    <t>Sisa Periode 21/10 - 3/11'21</t>
  </si>
  <si>
    <t>Sewa Periode Okt'21</t>
  </si>
  <si>
    <t>PROYEK  : SHOWROOM MITSUBISHI</t>
  </si>
  <si>
    <t>MOB/DEMOB = 400,000/Rit</t>
  </si>
  <si>
    <t>No Adendum .A2105/275SK/070921 A1</t>
  </si>
  <si>
    <t>No SPK .A2105/275SK/070921</t>
  </si>
  <si>
    <t>Berlaku tgl 9/9/21 sd 8/9/2022</t>
  </si>
  <si>
    <t>sdh tgih claim</t>
  </si>
  <si>
    <t>BE 8263 UR (ADA ONGKOS)</t>
  </si>
  <si>
    <t>PROYEK   : HITACHI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</si>
  <si>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</si>
  <si>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</si>
  <si>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</si>
  <si>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</si>
  <si>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</si>
  <si>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Sisa Periode Nov'21</t>
  </si>
  <si>
    <t>uh 55=136,uh 60=56</t>
  </si>
  <si>
    <t>PPA 7543/XI/2021</t>
  </si>
  <si>
    <t>PPA 7544/XI/2021</t>
  </si>
  <si>
    <t>PPA 7546/XI/2021</t>
  </si>
  <si>
    <t>PPA 7547/XI/2021</t>
  </si>
  <si>
    <t>PPA 7545/XI/2021</t>
  </si>
  <si>
    <t>Sewa Periode 8/10 sd 7/11/21</t>
  </si>
  <si>
    <t>Sewa Periode 11/10 sd 10/11/21</t>
  </si>
  <si>
    <t>sdh tagih claim non ppn</t>
  </si>
  <si>
    <t>15/11/2021</t>
  </si>
  <si>
    <t>Potong kelebihan retur</t>
  </si>
  <si>
    <t>Sisa alat periode  Okt'21</t>
  </si>
  <si>
    <t>Siku 50x50 lebih 27 potong di siku 50x45</t>
  </si>
  <si>
    <t>Siku 40x45 potong di siku 45x45 dan 40x50</t>
  </si>
  <si>
    <t>Ini opernya per tgl yg kita belum tagih saja vi</t>
  </si>
  <si>
    <t>13/11/2021</t>
  </si>
  <si>
    <t>uh 55=23,uh 60=15</t>
  </si>
  <si>
    <t>Bpk Rudy</t>
  </si>
  <si>
    <t>Sewa Alat periode Okt'21</t>
  </si>
  <si>
    <t>Sisa Periode 16 Okt sd 15 Nov 21</t>
  </si>
  <si>
    <t>16/11/2021</t>
  </si>
  <si>
    <t>PROYEK   : STEP</t>
  </si>
  <si>
    <t>17/11/2021</t>
  </si>
  <si>
    <t>PPA 7549/XI/2021</t>
  </si>
  <si>
    <t>PPA 7548/XI/2021</t>
  </si>
  <si>
    <t>PROYEK   : BCA NEW DATA CENTER</t>
  </si>
  <si>
    <t>No.008/K.1497.01/XI/2021</t>
  </si>
  <si>
    <t>7 Bln (Terhitung sejak 11/11/2021 sd 31/05/2022</t>
  </si>
  <si>
    <t>SEWA</t>
  </si>
  <si>
    <t>BE 8310 TY(ADA ONGKOS)SDH TAGIH</t>
  </si>
  <si>
    <t>19/11/2021</t>
  </si>
  <si>
    <t>uh 55=123,uh 60=71</t>
  </si>
  <si>
    <t>PROYEK   : PANASONIC GOBEL</t>
  </si>
  <si>
    <t>PPA 7550/XI/2021</t>
  </si>
  <si>
    <t>PPA 7551/XI/2021</t>
  </si>
  <si>
    <t>PPA 7552/XI/2021</t>
  </si>
  <si>
    <t>18/11/2021</t>
  </si>
  <si>
    <t>PROYEK   : BINUS SCHOOL SEMARANG</t>
  </si>
  <si>
    <t>No.009/K.1485.01/XI/2021</t>
  </si>
  <si>
    <t>7 Bln (Terhitung sejak 10/11/2021 sd 31/05/2022</t>
  </si>
  <si>
    <t>Diperpanjang (5 Bln) (Rp.131,834,000)</t>
  </si>
  <si>
    <t>Terhitung mulai tanggal 23 Juli 2021 sd 22 Desember 2021</t>
  </si>
  <si>
    <t>Diperpanjang (5 Bln) (Rp.97,750,000)</t>
  </si>
  <si>
    <t>Terhitung mulai tanggal 31 Juli 2021 sd 30 Desember 2021</t>
  </si>
  <si>
    <t>Nomor : TP.02.01/F.PUT/032/VII/2021 - TGL 04 AGUSTUS 2021 (5 BULAN)</t>
  </si>
  <si>
    <t>Terhitung mulai tanggal 5 Agustus 2021 sd 4 Januari 2022</t>
  </si>
  <si>
    <t>Diperpanjang (5 Bln) (Rp.180,235,000)</t>
  </si>
  <si>
    <t>Diperpanjang (4 Bln) (Rp.23,300,000)</t>
  </si>
  <si>
    <t>Terhitung mulai tanggal 25 Agustus 2021 sd 24 Desember 2021</t>
  </si>
  <si>
    <t>Diperpanjang (4 Bln) (Rp.27,390,000)</t>
  </si>
  <si>
    <t>Terhitung mulai tanggal 8 September 2021 sd 7 Januari 2022</t>
  </si>
  <si>
    <t>Diperpanjang (4 Bln) (Rp.49,920,000)</t>
  </si>
  <si>
    <t>Terhitung mulai tanggal 11 September 2021 sd 10 Januari 2022</t>
  </si>
  <si>
    <t>Terhitung mulai tanggal 27 Oktober 2021 sd 26 Desember 2021</t>
  </si>
  <si>
    <t>22/11/2021</t>
  </si>
  <si>
    <t>uh 55=31,uh 60=17</t>
  </si>
  <si>
    <t>BE 8549 HY (ADA ONGKOS)</t>
  </si>
  <si>
    <t>Sewa Periode 23/10 sd 22/11/21</t>
  </si>
  <si>
    <t>Retur Patah Las</t>
  </si>
  <si>
    <t>Retur baik</t>
  </si>
  <si>
    <t xml:space="preserve">Retur Patah </t>
  </si>
  <si>
    <t>Tanpa Pen</t>
  </si>
  <si>
    <t>Retur mur sebelah</t>
  </si>
  <si>
    <t>Retur tanpa mur</t>
  </si>
  <si>
    <t>Retur lepas pen</t>
  </si>
  <si>
    <t>Retur rusak parah</t>
  </si>
  <si>
    <t>sdh tagih claim</t>
  </si>
  <si>
    <t>24/11/2021</t>
  </si>
  <si>
    <t>25/11/2021</t>
  </si>
  <si>
    <t>PPA 7556/XI/2021</t>
  </si>
  <si>
    <t>PPA 7553/XI/2021</t>
  </si>
  <si>
    <t>PPA 7554/XI/2021</t>
  </si>
  <si>
    <t>PPA 7555/XI/2021</t>
  </si>
  <si>
    <t>Sewa Periode 25/10 sd 24/11/21</t>
  </si>
  <si>
    <t>26/11/2021</t>
  </si>
  <si>
    <t>PPA 7557/XI/2021</t>
  </si>
  <si>
    <t>PPA 7558/XI/2021</t>
  </si>
  <si>
    <t>PPA 7562/XI/2021</t>
  </si>
  <si>
    <t>27/11/2021</t>
  </si>
  <si>
    <t>PPA 7560/XI/2021</t>
  </si>
  <si>
    <t>PPA 7559/XI/2021</t>
  </si>
  <si>
    <t>bpk iskandar</t>
  </si>
  <si>
    <t>uh 55=27,uh 60=11</t>
  </si>
  <si>
    <t>Sewa Periode 27/10 sd 26/11/21</t>
  </si>
  <si>
    <t>29/11/2021</t>
  </si>
  <si>
    <t>PPA 7563/XI/2021</t>
  </si>
  <si>
    <t>PPA 7561/XI/2021</t>
  </si>
  <si>
    <t>uh 55=91,uh 60=58</t>
  </si>
  <si>
    <t>30/11/2021</t>
  </si>
  <si>
    <t>Sewa Periode 31/10 sd 30/11/21</t>
  </si>
  <si>
    <t>Sisa Alat Periode Nov'21</t>
  </si>
  <si>
    <t>30/10/2021</t>
  </si>
  <si>
    <t>Oper Ke tokai</t>
  </si>
  <si>
    <t>Oper Dr Hempel</t>
  </si>
  <si>
    <t>PROYEK   : INNOPHARM</t>
  </si>
  <si>
    <t>PPA 7569/XII/2021</t>
  </si>
  <si>
    <t>PPA 7567/XII/2021</t>
  </si>
  <si>
    <t>PPA 7568/XII/2021</t>
  </si>
  <si>
    <t>PPA 7565/XII/2021</t>
  </si>
  <si>
    <t>PPA 7566/XII/2021</t>
  </si>
  <si>
    <t>Sewa Periode Nov'21</t>
  </si>
  <si>
    <t>Sewa Periode Des'21</t>
  </si>
  <si>
    <t>PPA 7572/XII/2021</t>
  </si>
  <si>
    <t>PPA 7573/XII/2021</t>
  </si>
  <si>
    <t>PROYEK   : ASAHI DENSO</t>
  </si>
  <si>
    <t>PPA 7570/XII/2021</t>
  </si>
  <si>
    <t>PPA 7571/XII/2021</t>
  </si>
  <si>
    <t xml:space="preserve">Kamu catat di rekapan sesuai sj. </t>
  </si>
  <si>
    <t>Tgl 3/12/21 retur pipa 6 =70, sebetulnya pipa 6=20, ledger 1.2=200</t>
  </si>
  <si>
    <t xml:space="preserve">Hollow juga kamu catta sebenarnya apa. </t>
  </si>
  <si>
    <t>Tapi holeh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</si>
  <si>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</si>
  <si>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</si>
  <si>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</si>
  <si>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</si>
  <si>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Tapi kasih keterangan di bawahnya kayak biasa buat catatan kita saja</t>
  </si>
  <si>
    <t>Tapi boleh dipotong di hollow semua</t>
  </si>
  <si>
    <t>Sewa Alat Periode Nov'21</t>
  </si>
  <si>
    <t>Sisa Alat Nov'21</t>
  </si>
  <si>
    <t>Sisa Alat Nov"21</t>
  </si>
  <si>
    <t>Sisa alat periode  Nov'21</t>
  </si>
  <si>
    <t>Sisa alat periode Nov'21</t>
  </si>
  <si>
    <t>Sewa Alat Nov'21</t>
  </si>
  <si>
    <t>PPA 7574/XII/2021</t>
  </si>
  <si>
    <t>TCD</t>
  </si>
  <si>
    <t>4x6x3=13,5x5x3=28,=41</t>
  </si>
  <si>
    <t>katamaran</t>
  </si>
  <si>
    <t>PPA 7575/XII/2021</t>
  </si>
  <si>
    <t>sdh tagih</t>
  </si>
  <si>
    <t>Sewa Periode 5/11 sd 4/12/21</t>
  </si>
  <si>
    <t>Tdk tagih tapi ttp buat rincian setiap bulannya</t>
  </si>
  <si>
    <t>Mulai November 2021 dan seterusnya tdk usah sisakan nmr</t>
  </si>
  <si>
    <t>potong ke bfi</t>
  </si>
  <si>
    <t>potong kelebihan alat rempoa</t>
  </si>
  <si>
    <t>Sewa Periode 8/11 sd 7/12/21</t>
  </si>
  <si>
    <t>diperpanjang  sd tgl 31 Maret 2022</t>
  </si>
  <si>
    <t>Sisa Alat Periode 28/2-27/3</t>
  </si>
  <si>
    <t>Sisa Alat Periode 28/3-27/4</t>
  </si>
  <si>
    <t>Sisa Alat Periode 28/4-27/5</t>
  </si>
  <si>
    <t>Sisa Alat Periode 28/5-14/6</t>
  </si>
  <si>
    <t>PPA 7576/XII/2021</t>
  </si>
  <si>
    <t>PPA 7577/XII/2021</t>
  </si>
  <si>
    <t>PPA 7578/XII/2021</t>
  </si>
  <si>
    <t>PPA 7580/XII/2021</t>
  </si>
  <si>
    <t>PPA 7579/XII/2021</t>
  </si>
  <si>
    <t>Sewa Periode 11/11 sd 10/12/21</t>
  </si>
  <si>
    <t>12 Bulan,Terhitung sejak tgl 1/4/2021 sd 31/3/2022</t>
  </si>
  <si>
    <t>13/12/2021</t>
  </si>
  <si>
    <t>PPA 7582/XII/2021</t>
  </si>
  <si>
    <t>PROYEK   : SEKOLAH CIKAL</t>
  </si>
  <si>
    <t>PPA 7581/XII/2021</t>
  </si>
  <si>
    <t>15/12/2021</t>
  </si>
  <si>
    <t>PPA 7583/XII/2021</t>
  </si>
  <si>
    <t>PPA 7584/XII/2021</t>
  </si>
  <si>
    <t>16/12/2021</t>
  </si>
  <si>
    <t>Sisa Periode 16 Nov sd 15 Des 21</t>
  </si>
  <si>
    <t>Vi pakubuwono sewa desember 2021 tdk ditagih lagi. Dia mau tukar barang</t>
  </si>
  <si>
    <t>17/12/2021</t>
  </si>
  <si>
    <t>PPA 7586/XII/2021</t>
  </si>
  <si>
    <t>18/12/2021</t>
  </si>
  <si>
    <t>5x5x3</t>
  </si>
  <si>
    <t>Hotel Jati Baru</t>
  </si>
  <si>
    <t>PPA 7585/XII/2021</t>
  </si>
  <si>
    <t>PPA 7587/XII/2021</t>
  </si>
  <si>
    <t>PPA 7588/XII/2021</t>
  </si>
  <si>
    <t>20/12/2021</t>
  </si>
  <si>
    <t>Oper ke step</t>
  </si>
  <si>
    <t>22/12/2021</t>
  </si>
  <si>
    <t>Oper dr Asahi</t>
  </si>
  <si>
    <t>21/12/2021</t>
  </si>
  <si>
    <t>PPA 7589/XII/2021</t>
  </si>
  <si>
    <t>PPA 7590/XII/2021</t>
  </si>
  <si>
    <t>PPA 7591/XII/2021</t>
  </si>
  <si>
    <t>tdk ada nmr mobil</t>
  </si>
  <si>
    <t>Sewa Periode 23/11 sd 22/12/21</t>
  </si>
  <si>
    <t>24/12/2021</t>
  </si>
  <si>
    <t>PPA 7592/XII/2021</t>
  </si>
  <si>
    <t>PPA 7593/XII/2021</t>
  </si>
  <si>
    <t>5x5x3=176</t>
  </si>
  <si>
    <t>27/12/2021</t>
  </si>
  <si>
    <t>Sewa Periode 25/11 sd 8/12/21</t>
  </si>
  <si>
    <t>Retur(MF 190)</t>
  </si>
  <si>
    <t>jp=439 di sj tgl 25/10 tdk ada</t>
  </si>
  <si>
    <t>Sisa Alat Periode Des'21</t>
  </si>
  <si>
    <t>PPA 7595/XII/2021</t>
  </si>
  <si>
    <t>PPA 7594/XII/2021</t>
  </si>
  <si>
    <t>PPA 7596/XII/2021</t>
  </si>
  <si>
    <t>PPA 7597/XII/2021</t>
  </si>
  <si>
    <t>29/12/2021</t>
  </si>
  <si>
    <t>PPA 7599/XII/2021</t>
  </si>
  <si>
    <t>Kembalikan kelebihan alat</t>
  </si>
  <si>
    <t>PPA 7598/XII/2021</t>
  </si>
  <si>
    <t>NOTE : DITAGIH ATAS NAMA PRIBADI</t>
  </si>
  <si>
    <t>PPA 7600/I/2022</t>
  </si>
  <si>
    <t>Sewa Periode 1/12 sd 30/12/21</t>
  </si>
  <si>
    <t>No. 4400007018</t>
  </si>
  <si>
    <t>Tagihan 4400007018</t>
  </si>
  <si>
    <t>Total Po/2</t>
  </si>
  <si>
    <t>Sewa Periode 27/11 sd 26/12/21</t>
  </si>
  <si>
    <t>Sisa Alat Des'21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</si>
  <si>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</si>
  <si>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</si>
  <si>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</si>
  <si>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</si>
  <si>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</si>
  <si>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</si>
  <si>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</si>
  <si>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Revisi No Po : 4400007055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</si>
  <si>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</si>
  <si>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</si>
  <si>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</si>
  <si>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</si>
  <si>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</si>
  <si>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</si>
  <si>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</si>
  <si>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</si>
  <si>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</si>
  <si>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</si>
  <si>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</si>
  <si>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</si>
  <si>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</si>
  <si>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</si>
  <si>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</si>
  <si>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</si>
  <si>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claim idea mandiri rempoa 311221</t>
  </si>
  <si>
    <t>vi ini boleh buat kwitansi 31 desember 2021</t>
  </si>
  <si>
    <t>rempoa sewa desember sudah tidak ada</t>
  </si>
  <si>
    <t>PPA 7601/I/2022</t>
  </si>
  <si>
    <t>PROYEK   : SUMMARECON EMERALD</t>
  </si>
  <si>
    <t>Sisa Periode 4'Jan-3'Feb'22</t>
  </si>
  <si>
    <t>PPA 7611/I/2022</t>
  </si>
  <si>
    <t>PPA 7603/I/2022</t>
  </si>
  <si>
    <t>PPA 7613/I/2022</t>
  </si>
  <si>
    <t>PPA 7604/I/2022</t>
  </si>
  <si>
    <t>PPA 7605/I/2022</t>
  </si>
  <si>
    <t>PPA 7606/I/2022</t>
  </si>
  <si>
    <t>PPA 7607/I/2022</t>
  </si>
  <si>
    <t>PPA 7602/I/2022</t>
  </si>
  <si>
    <t>PPA 7610/I/2022</t>
  </si>
  <si>
    <t>PPA 7612/I/2022</t>
  </si>
  <si>
    <t>PPA 7609/I/2022</t>
  </si>
  <si>
    <t>PPA 7608/I/2022</t>
  </si>
  <si>
    <t>PPA 7616/I/2022</t>
  </si>
  <si>
    <t>PPA 7617/I/2022</t>
  </si>
  <si>
    <t>PPA 7614/I/2022</t>
  </si>
  <si>
    <t>PPA 7615/I/2022</t>
  </si>
  <si>
    <t>Sewa Alat Periode Des'21</t>
  </si>
  <si>
    <t>Sisa Periode Des'21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</si>
  <si>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</si>
  <si>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</si>
  <si>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</si>
  <si>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</si>
  <si>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</si>
  <si>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</si>
  <si>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Sisa Periode 19/10 - 18/11'21</t>
  </si>
  <si>
    <t>Sisa Periode 19/11 - 18/12'21</t>
  </si>
  <si>
    <t>Sisa Periode 9/9 - 8/10'21</t>
  </si>
  <si>
    <t>Sisa Periode 9/10 - 8/11'21</t>
  </si>
  <si>
    <t>Sisa Periode 9/11 - 8/12'21</t>
  </si>
  <si>
    <t>Sisa Alat Des"21</t>
  </si>
  <si>
    <t>Sisa alat periode Des'21</t>
  </si>
  <si>
    <t>PPA 7621/I/2022</t>
  </si>
  <si>
    <t>Sisa Periode 10'Jan-9'Feb'22</t>
  </si>
  <si>
    <t>PROYEK   : SUMARECON EMERALD KARAWANG</t>
  </si>
  <si>
    <t>PPA 7619/I/2022</t>
  </si>
  <si>
    <t>PPA 7620/I/2022</t>
  </si>
  <si>
    <t>PROYEK   : KRESTEK</t>
  </si>
  <si>
    <t>PPA 7618/I/2022</t>
  </si>
  <si>
    <t>Sewa Periode 5/12 sd 4/1/22</t>
  </si>
  <si>
    <t>Sewa Periode 11/12 sd 15/12/21</t>
  </si>
  <si>
    <t>Sewa Periode 8/12 sd 7/1/22</t>
  </si>
  <si>
    <t>Sewa Alat Des'21</t>
  </si>
  <si>
    <t>Sisa alat periode  Des'21</t>
  </si>
  <si>
    <t>14/1/2022</t>
  </si>
  <si>
    <t>PT.INFRASTRUKTUR DIGITAL SEKURITY</t>
  </si>
  <si>
    <t>13/1/2022</t>
  </si>
  <si>
    <t>PPA 7624/I/2022</t>
  </si>
  <si>
    <t>PROYEK : DANAREKSA</t>
  </si>
  <si>
    <t>PPA 7625/1/2022</t>
  </si>
  <si>
    <t>L 1,2M</t>
  </si>
  <si>
    <t>L 1,8M</t>
  </si>
  <si>
    <t>Tangga pch + Raling</t>
  </si>
  <si>
    <t>PPA 7622/I/2022</t>
  </si>
  <si>
    <t>PPA 7623/I/2022</t>
  </si>
  <si>
    <t>Sisa Periode 14/1 - 13/2'22</t>
  </si>
  <si>
    <t>Sisa Periode 9/12 - 8/1'22</t>
  </si>
  <si>
    <t>15/1/2022</t>
  </si>
  <si>
    <t>PPA 7632/I/2022</t>
  </si>
  <si>
    <t>PPA 7627/1/2022</t>
  </si>
  <si>
    <t>PPA 7631/1/2022</t>
  </si>
  <si>
    <t>PPA 7628/I/2022</t>
  </si>
  <si>
    <t>PPA 7626/I/2022</t>
  </si>
  <si>
    <t xml:space="preserve">Penggantian rempoa - ganti menjadi sewa desember </t>
  </si>
  <si>
    <t>Jadi kwitansi yang desember :</t>
  </si>
  <si>
    <t>Sewa cisauk - tetap ( tidak ada perubahan)</t>
  </si>
  <si>
    <t>Rempoa tetap sewa desember dan januari 2022</t>
  </si>
  <si>
    <t xml:space="preserve">Per 1 februari 2022 : sisa barang rempoa oper ke cisauk. </t>
  </si>
  <si>
    <t>NOTE TGL 18/1/2022</t>
  </si>
  <si>
    <t>18/1/2022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</si>
  <si>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</si>
  <si>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</si>
  <si>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</si>
  <si>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</si>
  <si>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</si>
  <si>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</si>
  <si>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TR 1M = 65 x 100 = 6.500/80 = 81</t>
  </si>
  <si>
    <t>TR 40M = 40 x 47 = 1.880/80 = 24</t>
  </si>
  <si>
    <t>PPA 7630/I/2022</t>
  </si>
  <si>
    <t>17/1/2022</t>
  </si>
  <si>
    <t>Sisa Periode 17'Jan-16'Feb'22</t>
  </si>
  <si>
    <t>20/1/2022</t>
  </si>
  <si>
    <t>PPA 7635/1/2022</t>
  </si>
  <si>
    <t>PPA 7633/I/2022</t>
  </si>
  <si>
    <t>PPA 7634/I/2022</t>
  </si>
  <si>
    <t>PPA 7636/1/2022</t>
  </si>
  <si>
    <t>Sewa Periode Jan'22</t>
  </si>
  <si>
    <t>Sisa Periode 19/12 - 18/1'22</t>
  </si>
  <si>
    <t>PO : 0007</t>
  </si>
  <si>
    <t>PO : 0024</t>
  </si>
  <si>
    <t>PO : 0048</t>
  </si>
  <si>
    <t>PO : 0056</t>
  </si>
  <si>
    <t>19/1/2022</t>
  </si>
  <si>
    <t>PO : 0066</t>
  </si>
  <si>
    <t>PO : 0083</t>
  </si>
  <si>
    <t>22/1/2022</t>
  </si>
  <si>
    <t>PROYEK : RSUP</t>
  </si>
  <si>
    <t>Tie Rod 16</t>
  </si>
  <si>
    <t>PPA 7644/I/2022</t>
  </si>
  <si>
    <t>21/1/2022</t>
  </si>
  <si>
    <t>B 8393 CX</t>
  </si>
  <si>
    <t>PPA 7650/I/2022</t>
  </si>
  <si>
    <t>PPA 7648/I/2022</t>
  </si>
  <si>
    <t>PPA 7649/1/2022</t>
  </si>
  <si>
    <t>Pipa 1,2M</t>
  </si>
  <si>
    <t>PPA 7645/I/2022</t>
  </si>
  <si>
    <t>PPA 7642/I/2022</t>
  </si>
  <si>
    <t>PPA 7651/I/2022</t>
  </si>
  <si>
    <t>PPA 7639/I/2022</t>
  </si>
  <si>
    <t>PPA 7637/I/2022</t>
  </si>
  <si>
    <t>PPA 7638/I/2022</t>
  </si>
  <si>
    <t>PPA 7641/I/2022</t>
  </si>
  <si>
    <t>PPA 7643/I/2022</t>
  </si>
  <si>
    <t>PPA 7646/I/2022</t>
  </si>
  <si>
    <t>PPA 7647/I/2022</t>
  </si>
  <si>
    <t>Sisa Periode 19'Jan-18'Feb'22</t>
  </si>
  <si>
    <t>Sisa Periode 21/1 - 20/2'22</t>
  </si>
  <si>
    <t>Sisa Periode 16 Des sd 15 Jan 22</t>
  </si>
  <si>
    <t>PENJUALAN (SDH TAGIH)</t>
  </si>
  <si>
    <t>Sewa Periode 23/12 sd 22/1/22</t>
  </si>
  <si>
    <t>PPA 7652/1/2022</t>
  </si>
  <si>
    <t>Sisa Periode 22'Jan-21'Feb'22</t>
  </si>
  <si>
    <t>No Adendum .A2105/275SK/070921 A4</t>
  </si>
  <si>
    <t>No Adendum .A2105/275SK/070921 A2</t>
  </si>
  <si>
    <t>No Adendum .A2105/275SK/070921 A3</t>
  </si>
  <si>
    <t>PPA 7655/1/2022</t>
  </si>
  <si>
    <t>Diagonal Brace 2M</t>
  </si>
  <si>
    <t>Diagonal Brace 2,5M</t>
  </si>
  <si>
    <t>PPA 7654/I/2022</t>
  </si>
  <si>
    <t>PPA 7653/I/2022</t>
  </si>
  <si>
    <t>PO : 0102</t>
  </si>
  <si>
    <t>26/1/2022</t>
  </si>
  <si>
    <t>PO : 0106</t>
  </si>
  <si>
    <t>27/1/2022</t>
  </si>
  <si>
    <t>Claim tbp graha paramita 26/1/22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</si>
  <si>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</si>
  <si>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</si>
  <si>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</si>
  <si>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>TUTU SEWA 31/12/2021</t>
  </si>
  <si>
    <t>24/1/2022</t>
  </si>
  <si>
    <t>pik</t>
  </si>
  <si>
    <t>PO : 0107</t>
  </si>
  <si>
    <t>PPA 7656/I/2022</t>
  </si>
  <si>
    <t>PPA 7657/I/2022</t>
  </si>
  <si>
    <t>PT.TANGGA UTAMA</t>
  </si>
  <si>
    <t>Tie Rod 16x1,2</t>
  </si>
  <si>
    <t>25/1/2022</t>
  </si>
  <si>
    <t>TR 40M = 40 x 20 = 800/80 = 10</t>
  </si>
  <si>
    <t>Sisa Periode 26'Jan-25'Feb'22</t>
  </si>
  <si>
    <t>28/1/2022</t>
  </si>
  <si>
    <t>PPA 7658/I/2022</t>
  </si>
  <si>
    <t>PPA 7662/I/2022</t>
  </si>
  <si>
    <t>PPA 7659/I/2022</t>
  </si>
  <si>
    <t>PPA 7661/I/2022</t>
  </si>
  <si>
    <t>PROYEK   : DE HEUS</t>
  </si>
  <si>
    <t>PPA 7660/I/2022</t>
  </si>
  <si>
    <t>H 5x10x4</t>
  </si>
  <si>
    <t>H 5x10x2</t>
  </si>
  <si>
    <t>29/1/2022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</si>
  <si>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</si>
  <si>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</si>
  <si>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</si>
  <si>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</si>
  <si>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</si>
  <si>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</si>
  <si>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</si>
  <si>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</si>
  <si>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</si>
  <si>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</si>
  <si>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</si>
  <si>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</si>
  <si>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Sisa Periode 28'Jan-27'Feb'22</t>
  </si>
  <si>
    <t>Sisa Periode 27'Jan-26'Feb'22</t>
  </si>
  <si>
    <t>rekapan dan proforma invoice. Jadi kwitansi sementara dulu</t>
  </si>
  <si>
    <t>Vi utk selanjutnya murinda jangan buat kwt faktur dulu. Buat rincian dulu dan</t>
  </si>
  <si>
    <t>PROYEK  : RESERVOIR</t>
  </si>
  <si>
    <t>PPA 7666/I/2022</t>
  </si>
  <si>
    <t>PPA 7663/I/2022</t>
  </si>
  <si>
    <t>PPA 7664/I/2022</t>
  </si>
  <si>
    <t>PPA 7665/I/2022</t>
  </si>
  <si>
    <t>H 5x10x6</t>
  </si>
  <si>
    <t>Sisa Alat Periode Jan'22</t>
  </si>
  <si>
    <t>31/1/2022</t>
  </si>
  <si>
    <t>PPA 7667/I/2022</t>
  </si>
  <si>
    <t>PPA 7668/II/2022</t>
  </si>
  <si>
    <t>Tie Rod 1,5</t>
  </si>
  <si>
    <t>PPA 7669/II/2022</t>
  </si>
  <si>
    <t>PO : 0124</t>
  </si>
  <si>
    <t>PPA 7673/II/2022</t>
  </si>
  <si>
    <t>PPA 7671/II/2022</t>
  </si>
  <si>
    <t>PPA 7670/II/2022</t>
  </si>
  <si>
    <t>No.A1103/022SK/280122</t>
  </si>
  <si>
    <t>Mob/Demob : 400,000,-</t>
  </si>
  <si>
    <t>Sewa Alat Periode Jan'22</t>
  </si>
  <si>
    <t>Sisa Alat Jan"22</t>
  </si>
  <si>
    <t>Sisa alat periode Jan'22</t>
  </si>
  <si>
    <t xml:space="preserve">Vi wika tenjo. </t>
  </si>
  <si>
    <t>Mulai swkarang ongkos di faktur tulisnya pengiriman / pengambilan saja</t>
  </si>
  <si>
    <t>No Adendum .A2105/275SK/070921 A5</t>
  </si>
  <si>
    <t>PPA 7876/II/2022</t>
  </si>
  <si>
    <t>PPA 7672/II/2022</t>
  </si>
  <si>
    <t>PPA 7675/II/2022</t>
  </si>
  <si>
    <t>PO : 0143</t>
  </si>
  <si>
    <t>PPA 7674/II/2022</t>
  </si>
  <si>
    <t>PPA 7681/II/2022</t>
  </si>
  <si>
    <t>PROYEK : TENJO BOGOR</t>
  </si>
  <si>
    <t>PPA 7677/II/2022</t>
  </si>
  <si>
    <t>PPA 7682/II/2022</t>
  </si>
  <si>
    <t>PPA 7679/II/2022</t>
  </si>
  <si>
    <t>PPA 7680/II/2022</t>
  </si>
  <si>
    <t>Itu kita kirim 3 kali</t>
  </si>
  <si>
    <t>Ongkos tagih 2 kali saja</t>
  </si>
  <si>
    <t>Sisa Periode 2'Feb'22 - 1 Mar'22</t>
  </si>
  <si>
    <t>Sisa Alat Jan'22</t>
  </si>
  <si>
    <t>PPA 7684/II/2022</t>
  </si>
  <si>
    <t>PPA 7683/II/2022</t>
  </si>
  <si>
    <t>Sewa Alat Jan'22</t>
  </si>
  <si>
    <t>Sisa alat periode  Jan'22</t>
  </si>
  <si>
    <t>Sisa Periode 14/2 - 13/3'22</t>
  </si>
  <si>
    <t>Oper ke Asahi</t>
  </si>
  <si>
    <t>Oper dr step</t>
  </si>
  <si>
    <t>PPA 7689/II/2022</t>
  </si>
  <si>
    <t>PPA 7690/II/2022</t>
  </si>
  <si>
    <t>PROYEK   : SHARP ELECTRONIC</t>
  </si>
  <si>
    <t>PPA 7688/II/2022</t>
  </si>
  <si>
    <t>PPA 7687/II/2022</t>
  </si>
  <si>
    <t>PPA 7686/II/2022</t>
  </si>
  <si>
    <t>PPA 7685/II/2022</t>
  </si>
  <si>
    <t>PO : 0177</t>
  </si>
  <si>
    <t>Sisa Periode 5'Feb'22 - 4 Mar'22</t>
  </si>
  <si>
    <t>Sisa Periode Jan'22</t>
  </si>
  <si>
    <t>Sisa Periode 16 Jan sd 15 Feb 22</t>
  </si>
  <si>
    <t>Sisa Periode 9/1 - 8/2'22</t>
  </si>
  <si>
    <t>Vi yg sanko;</t>
  </si>
  <si>
    <t>Kelebihan swivel clamp potong di fixed clamp. Jadi swivel clamp nol</t>
  </si>
  <si>
    <t>Lebih pipa 4m= 3, potong di pipa 2m=6</t>
  </si>
  <si>
    <t>Potong Kelebihan</t>
  </si>
  <si>
    <t xml:space="preserve">NOTE </t>
  </si>
  <si>
    <t>TUTUP SEWA PER 31/1/2022</t>
  </si>
  <si>
    <t>SISA CLAIM</t>
  </si>
  <si>
    <t>BLM TAGIH CLAIM (TAGIH NON PPN)</t>
  </si>
  <si>
    <t>Sewa Periode 27/12 sd 26/1/22</t>
  </si>
  <si>
    <t>Sewa Periode 8/1 sd 26/1/22</t>
  </si>
  <si>
    <t>Sewa Periode 5/1 sd 26/1/22</t>
  </si>
  <si>
    <t>Sewa Periode 31/12 sd 26/1/22</t>
  </si>
  <si>
    <t>Sewa Periode 23/1 sd 26/1/22</t>
  </si>
  <si>
    <t>14/2/2022</t>
  </si>
  <si>
    <t>PPA 7691/II/2022</t>
  </si>
  <si>
    <t>PPA 7692/II/2022</t>
  </si>
  <si>
    <t>15/2/2022</t>
  </si>
  <si>
    <t>PPA 7695/II/2022</t>
  </si>
  <si>
    <t>PPA 7696/II/2022</t>
  </si>
  <si>
    <t>PPA 7693/II/2022</t>
  </si>
  <si>
    <t>PPA 7694/II/2022</t>
  </si>
  <si>
    <t>16/2/2022</t>
  </si>
  <si>
    <t>PPA 7697/II/2022</t>
  </si>
  <si>
    <t>17/2/2022</t>
  </si>
  <si>
    <t>PPA 7700/II/2022</t>
  </si>
  <si>
    <t>PPA 7698/II/2022</t>
  </si>
  <si>
    <t>PPA 7699/II/2022</t>
  </si>
  <si>
    <t>Sisa Alat Periode Feb'22</t>
  </si>
  <si>
    <t>Oper Ke Cisauk</t>
  </si>
  <si>
    <t>Oper Dr Rempoa</t>
  </si>
  <si>
    <t>jb=471/3=157 ,UH 102/3=34</t>
  </si>
  <si>
    <t>18/2/2022</t>
  </si>
  <si>
    <t>PPA 7701/II/2022</t>
  </si>
  <si>
    <t>PPA 7704/II/2022</t>
  </si>
  <si>
    <t>PPA 7703/II/2022</t>
  </si>
  <si>
    <t>PPA 7702/II/2022</t>
  </si>
  <si>
    <t>h5x5x3=51</t>
  </si>
  <si>
    <t>Potong kelebihan JB 55</t>
  </si>
  <si>
    <t>Potong kelebihan Suri"2</t>
  </si>
  <si>
    <t>Potong kelebihan Siku 40x45</t>
  </si>
  <si>
    <t>Potong kelebihan di Join Pin</t>
  </si>
  <si>
    <t>Oper Ke Sankin</t>
  </si>
  <si>
    <t>PROYEK   : SANKIN</t>
  </si>
  <si>
    <t>19/2/2022</t>
  </si>
  <si>
    <t>PPA 7707/II/2022</t>
  </si>
  <si>
    <t>PPA 7706/II/2022</t>
  </si>
  <si>
    <t>PPA 7705/II/2022</t>
  </si>
  <si>
    <t>Sisa Periode 21/2 - 20/3'22</t>
  </si>
  <si>
    <t>21/2/2022</t>
  </si>
  <si>
    <t>22/2/2022</t>
  </si>
  <si>
    <t>PPA 7710/II/2022</t>
  </si>
  <si>
    <t xml:space="preserve">Tangga pch </t>
  </si>
  <si>
    <t>PPA 7708/II/2022</t>
  </si>
  <si>
    <t>PPA 7709/II/2022</t>
  </si>
  <si>
    <t>PROYEK : CISAUK (PA MARULLOH)</t>
  </si>
  <si>
    <t>23/2/2022</t>
  </si>
  <si>
    <t>PPA 7712/II/2022</t>
  </si>
  <si>
    <t>PO : 0206</t>
  </si>
  <si>
    <t>PO : 0157</t>
  </si>
  <si>
    <t xml:space="preserve">PROYEK   : SAKURA GARDEN CITY </t>
  </si>
  <si>
    <t>PROYEK   : AERIUM</t>
  </si>
  <si>
    <t>PPA 7714/II/2022</t>
  </si>
  <si>
    <t>PPA 7711/II/2022</t>
  </si>
  <si>
    <t>PPA 7713/II/2022</t>
  </si>
  <si>
    <t>Sisa Periode 9'Feb'22 - 8 Mar'22</t>
  </si>
  <si>
    <t>Sisa Periode 14'Feb'22 - 13 Mar'22</t>
  </si>
  <si>
    <t>Sewa Periode 27/1 sd 26/2/22</t>
  </si>
  <si>
    <t>24/2/2022</t>
  </si>
  <si>
    <t>PPA 7715/II/2022</t>
  </si>
  <si>
    <t>25/2/2022</t>
  </si>
  <si>
    <t>PPA 7716/II/2022</t>
  </si>
  <si>
    <t>Sisa Periode 4'Feb-3'Mar'22</t>
  </si>
  <si>
    <t>Sisa Periode 10'Feb-9'Mar'22</t>
  </si>
  <si>
    <t>Sisa Periode 19/1 - 18/2'22</t>
  </si>
  <si>
    <t>26/2/2022</t>
  </si>
  <si>
    <t>PPA 7717/II/2022</t>
  </si>
  <si>
    <t>PPA 7718/II/2022</t>
  </si>
  <si>
    <t>PT.PRAJA VITA MULIA</t>
  </si>
  <si>
    <t>Sewa Periode Feb'22</t>
  </si>
  <si>
    <t>Sewa Alat Periode Feb'22</t>
  </si>
  <si>
    <t>B 9760 BDA(1,200,000)</t>
  </si>
  <si>
    <t>B 9801 SS (2,500,000)</t>
  </si>
  <si>
    <t>B 9801 SS (1,200,000)</t>
  </si>
  <si>
    <t>Mob/Demob = 1.200.000/Rits</t>
  </si>
  <si>
    <t>Oper Dari Asahi</t>
  </si>
  <si>
    <t>Note 5/3/2022</t>
  </si>
  <si>
    <t>Praja Mulai Tagihan Bulan Ke-2 Semua</t>
  </si>
  <si>
    <t>Diskon 10%,Kecuali Yang Sdh bua kwitansi 082,&amp;083</t>
  </si>
  <si>
    <t>Diskon 10%,</t>
  </si>
  <si>
    <t>Praja PO ini Mulai Periode Awal Tagihan  Semua</t>
  </si>
  <si>
    <t>Note dari ibu cb 220 yg dikirim Cuma 700,tdk smpe 1.000</t>
  </si>
  <si>
    <t>Sdh ditagih sd 26/1/22(PROGRESS 2)</t>
  </si>
  <si>
    <t>PO : 0239</t>
  </si>
  <si>
    <t>No.014/K.1498.03/XI/2021</t>
  </si>
  <si>
    <t>12 Bl(25/11/21-24/11/22</t>
  </si>
  <si>
    <t>No.002/K.1501.02/I/2022</t>
  </si>
  <si>
    <t>12 Bl(6/1/22-6/1/23</t>
  </si>
  <si>
    <t>Note : Tagihan ditutup per tgl dia pulangin terakhir.</t>
  </si>
  <si>
    <t>dan buat claimnya</t>
  </si>
  <si>
    <t>tutup sewa</t>
  </si>
  <si>
    <t>Oper ke ESR</t>
  </si>
  <si>
    <t>PROYEK   : ESR</t>
  </si>
  <si>
    <t>Oper ke De Heus</t>
  </si>
  <si>
    <t>PPA 7727/III/2022</t>
  </si>
  <si>
    <t>PPA 7720/III/2022</t>
  </si>
  <si>
    <t>PPA 7719/III/2022</t>
  </si>
  <si>
    <t>PPA 7726/III/2022</t>
  </si>
  <si>
    <t>PPA 7721/III/2022</t>
  </si>
  <si>
    <t>PPA 7724/III/2022</t>
  </si>
  <si>
    <t>PPA 7725/III/2022</t>
  </si>
  <si>
    <t>PPA 7722/III/2022</t>
  </si>
  <si>
    <t>PPA 7723/III/2022</t>
  </si>
  <si>
    <t>BPK SUNARNO</t>
  </si>
  <si>
    <t>BPK ROHIM</t>
  </si>
  <si>
    <t>Sisa Periode 18'Feb'22 - 17 Mar'22</t>
  </si>
  <si>
    <t>27/12/21 tgl di sj</t>
  </si>
  <si>
    <t>8/2/2022 tgl di sj</t>
  </si>
  <si>
    <t>Sisa Periode 29/1 - 28/2'22</t>
  </si>
  <si>
    <t>NON PPN</t>
  </si>
  <si>
    <t>PPA 7729/III/2022</t>
  </si>
  <si>
    <t>PPA 7728/III/2022</t>
  </si>
  <si>
    <t>IBU MELISA</t>
  </si>
  <si>
    <t>H 4x6x4</t>
  </si>
  <si>
    <t>Sisa alat periode Feb'22</t>
  </si>
  <si>
    <t>Sisa alat Feb'22</t>
  </si>
  <si>
    <t>PROYEK   : BUTTERFLY BY ASHLEY</t>
  </si>
  <si>
    <t>PPA 7730/III/2022</t>
  </si>
  <si>
    <t>H 4x6x3M</t>
  </si>
  <si>
    <t>G 8059 JG</t>
  </si>
  <si>
    <t>PPA 7731/III/2022</t>
  </si>
  <si>
    <t>G 8012 MG</t>
  </si>
  <si>
    <t>PROYEK  : PANARUB BIG = BREBES</t>
  </si>
  <si>
    <t xml:space="preserve">Praja dibuat nya pas hari tgl nya jatuh tempo  </t>
  </si>
  <si>
    <t>contoh yg 18/2 -17/3 buatnya tgl nya 17/3 (Faktur,Kwitansi)</t>
  </si>
  <si>
    <t>No.015/K.1496.01/XII/2021</t>
  </si>
  <si>
    <t>12 Bl(13/12/21-12/12/22</t>
  </si>
  <si>
    <t>Vi dicatat per 1/3/22</t>
  </si>
  <si>
    <t xml:space="preserve">Krestek oper ke heinz abc. </t>
  </si>
  <si>
    <t>Jadi tdk ada tagihan krestek</t>
  </si>
  <si>
    <t>Oper Dari Krestek</t>
  </si>
  <si>
    <t>TP.02.01/F.RSUPF.018/III/2022</t>
  </si>
  <si>
    <t>PPA 7735/III/2022</t>
  </si>
  <si>
    <t>Ledger 0,6</t>
  </si>
  <si>
    <t>Trigger Brace 2,75</t>
  </si>
  <si>
    <t>PPA 7739/III/2022</t>
  </si>
  <si>
    <t>14/3/2022</t>
  </si>
  <si>
    <t>PPA 7742/III/2022</t>
  </si>
  <si>
    <t>PPA 7733/III/2022</t>
  </si>
  <si>
    <t>PPA 7734/III/2022</t>
  </si>
  <si>
    <t>PPA 7736/III/2022</t>
  </si>
  <si>
    <t>PPA 7737/III/2022</t>
  </si>
  <si>
    <t>PPA 7732/III/2022</t>
  </si>
  <si>
    <t>PPA 7738/III/2022</t>
  </si>
  <si>
    <t>PPA 7740/III/2022</t>
  </si>
  <si>
    <t>PPA 7741/III/2022</t>
  </si>
  <si>
    <t>35 ini punya vertical 1M</t>
  </si>
  <si>
    <t>Note Kelebihan vertical 1M = 35 potong di ledger 0915</t>
  </si>
  <si>
    <t>Sisa Periode 16 Feb sd 15 Mar 22</t>
  </si>
  <si>
    <t>16/3/2022</t>
  </si>
  <si>
    <t>PPA 7743/II/2022</t>
  </si>
  <si>
    <t>Sisa Periode 14/3 - 13/4'22</t>
  </si>
  <si>
    <t>Sisa Periode 21/3 - 20/4'22</t>
  </si>
  <si>
    <t>Sisa alat  Feb'22</t>
  </si>
  <si>
    <t>Sisa Alat Feb'22</t>
  </si>
  <si>
    <t>Sisa Periode 17'Feb-16'Mar'22</t>
  </si>
  <si>
    <t>Note ditagih saja sesuai sj kiriman,(ibu)</t>
  </si>
  <si>
    <t>PROYEK  : TAMAN PERMATA AERIUM</t>
  </si>
  <si>
    <t>No SPK .A0794/069SK/230222</t>
  </si>
  <si>
    <t>Sewa Periode 14/3 sd 13/4/22</t>
  </si>
  <si>
    <t>Sisa Periode Feb'22</t>
  </si>
  <si>
    <t>Sewa Periode 5/2 sd 4/3/22</t>
  </si>
  <si>
    <t>Sisa Periode 9/2 - 8/3'22</t>
  </si>
  <si>
    <t>PPA 7745/III/2022</t>
  </si>
  <si>
    <t>17/3/2022</t>
  </si>
  <si>
    <t>PPA 7746/III/2022</t>
  </si>
  <si>
    <t>15/3/2022</t>
  </si>
  <si>
    <t>No.11/STR/WPG-TENJO/II/2022</t>
  </si>
  <si>
    <t>Tanggal 4/2/2022</t>
  </si>
  <si>
    <t>Ditagih ongkos nya 1.200.000 per rit . Kita kirim 2 kali hitungnya</t>
  </si>
  <si>
    <t>Ditagih ongkos nya 1.200.000 per rit (ikutin di spk). Kita kirim 2 kali hitungnya</t>
  </si>
  <si>
    <t>Sisa Periode 19'Feb-18'Mar'22</t>
  </si>
  <si>
    <t>Sisa Periode 1'Mar'22 - 31 Mar'22</t>
  </si>
  <si>
    <t>18/3/2022</t>
  </si>
  <si>
    <t>PROYEK  : FORESTA FBL 7</t>
  </si>
  <si>
    <t>PPA 7748/III/2022</t>
  </si>
  <si>
    <t>PPA 7749/III/2022</t>
  </si>
  <si>
    <t>PPA 7747/III/2022</t>
  </si>
  <si>
    <t>Pin Cross Brace</t>
  </si>
  <si>
    <t>Sisa Periode 19/2 - 18/3'22</t>
  </si>
  <si>
    <t>Sisa Periode 22'Feb-21'Mar'22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</si>
  <si>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</si>
  <si>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</si>
  <si>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</si>
  <si>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</si>
  <si>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</si>
  <si>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22/3/2022</t>
  </si>
  <si>
    <t>PERMATA HIJAU</t>
  </si>
  <si>
    <t>19/3/2022</t>
  </si>
  <si>
    <t>21/3/2022</t>
  </si>
  <si>
    <t>PPA 7753/III/2022</t>
  </si>
  <si>
    <t>PPA 7751/III/2022</t>
  </si>
  <si>
    <t>PPA 7752/III/2022</t>
  </si>
  <si>
    <t>PPA 7750/III/2022</t>
  </si>
  <si>
    <t>BPK ARIS</t>
  </si>
  <si>
    <t>TOMANG</t>
  </si>
  <si>
    <t>23/3/2022</t>
  </si>
  <si>
    <t>PPA 7754/III/2022</t>
  </si>
  <si>
    <t>Potong Kelebihan Ke sarina</t>
  </si>
  <si>
    <t>Kelebihan Data Center</t>
  </si>
  <si>
    <t>PPA 7755/III/2022</t>
  </si>
  <si>
    <t>CLAIM ALAT</t>
  </si>
  <si>
    <t>Kirim (BATAL)</t>
  </si>
  <si>
    <t>Retur (BATAL)</t>
  </si>
  <si>
    <t>kiriman tgl 21/1 atau 22/1</t>
  </si>
  <si>
    <t>setiap kiriman dan pengambilan kena ongkos 750.000</t>
  </si>
  <si>
    <t>Pipa 4 m= 22.500</t>
  </si>
  <si>
    <t>Harga tangga pak yakub ; 45.000</t>
  </si>
  <si>
    <t>bet ini disimpan </t>
  </si>
  <si>
    <t>PROYEK   : St.URSULA BSD - TANGERANG</t>
  </si>
  <si>
    <t>(BLM TAGIH ONGKOS)</t>
  </si>
  <si>
    <t>24/3/2022</t>
  </si>
  <si>
    <t>PPA 7756/III/2022</t>
  </si>
  <si>
    <t>25/3/2022</t>
  </si>
  <si>
    <t>PPA 7757/III/2022</t>
  </si>
  <si>
    <t>Sisa Periode 26'Feb-25'Mar'22</t>
  </si>
  <si>
    <t>Sisa Periode 27'Feb-26'Mar'22</t>
  </si>
  <si>
    <t>Sisa Periode 28'Feb-27'Mar'22</t>
  </si>
  <si>
    <t>Untuk opname, cut offnya di tgl hari ini 28 maret 2022 ya bu</t>
  </si>
  <si>
    <t>Vi cscec megakon tutup sewa tgl 28/3/22</t>
  </si>
  <si>
    <t>Nanti pas retuar baru dilihat apa ada claim tidak</t>
  </si>
  <si>
    <t>PT.MUTITRON AUTOMA (BPK YAKUB)</t>
  </si>
  <si>
    <t>Vi pt mutriton yang pak yakub hari ini pulangin barang. Nanti kabarin saya</t>
  </si>
  <si>
    <t>kemarin. Dan tdk usah tagih ongkos nya</t>
  </si>
  <si>
    <t>apa ada lebih/ kurang. Tagihan tdk apa tutup 20 maret 2022 sesuai tagihan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</si>
  <si>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</si>
  <si>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</si>
  <si>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</si>
  <si>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</si>
  <si>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</si>
  <si>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29/3/2022</t>
  </si>
  <si>
    <t>tagihan ttp per 28/3/22</t>
  </si>
  <si>
    <t>SISA ALAT</t>
  </si>
  <si>
    <t>Sisa Periode 26/2 - 25/3'22</t>
  </si>
  <si>
    <t>Sisa Alat Periode Mar'22</t>
  </si>
  <si>
    <t>26/3/2022</t>
  </si>
  <si>
    <t>PPA 7759/III/2022</t>
  </si>
  <si>
    <t>PPA 7760/III/2022</t>
  </si>
  <si>
    <t>PPA 7761/III/2022</t>
  </si>
  <si>
    <t>28/3/2022</t>
  </si>
  <si>
    <t>PPA 7762/III/2022</t>
  </si>
  <si>
    <t>PPA 7763/III/2022</t>
  </si>
  <si>
    <t>PROYEK   : TOWER EKKI PODOMORO</t>
  </si>
  <si>
    <t>H 5x10x3M</t>
  </si>
  <si>
    <t>CB 190</t>
  </si>
  <si>
    <t>31/3/2022</t>
  </si>
  <si>
    <t>Retur Hempel</t>
  </si>
  <si>
    <t>PER 1/3 SISA HEMPEL OPER SEMUA KE DE HEUS</t>
  </si>
  <si>
    <t>Gabung ke De Heus</t>
  </si>
  <si>
    <t>BARANG HEMPEL</t>
  </si>
  <si>
    <t>30/3/2022</t>
  </si>
  <si>
    <t>PPA 7769/III/2022</t>
  </si>
  <si>
    <t>Sisa alat periode Mar'22</t>
  </si>
  <si>
    <t>PPA 7771/III/2022</t>
  </si>
  <si>
    <t>GABUNG KE STEP</t>
  </si>
  <si>
    <t>TDK ADA TAGIHAN</t>
  </si>
  <si>
    <t>Barang Asahi Denso</t>
  </si>
  <si>
    <t>Barang Sankin</t>
  </si>
  <si>
    <t>Sisa Periode 16 Mar sd 15 Apr 22</t>
  </si>
  <si>
    <t>PPN 11%</t>
  </si>
  <si>
    <t>per 1 april 2022,panasonic gobel gabung ke sharp</t>
  </si>
  <si>
    <t>No.A0843/120SK/170322</t>
  </si>
  <si>
    <t>Mob/Demob = 2.500.000</t>
  </si>
  <si>
    <t>No.B0842/079SK/201221 A1</t>
  </si>
  <si>
    <t>Mob/Demob = 400.000</t>
  </si>
  <si>
    <t>No.A1103/022SK/280122 A2</t>
  </si>
  <si>
    <t>No.A1103/022SK/280122 A1</t>
  </si>
  <si>
    <t>PROYEK  : RESERVOIR STADION PERSITA</t>
  </si>
  <si>
    <t>INI 1 PROYEK DENGAN STADION PERSITA</t>
  </si>
  <si>
    <t>ADD 2</t>
  </si>
  <si>
    <t>PPA 7765/III/2022</t>
  </si>
  <si>
    <t>PPA 7767/III/2022</t>
  </si>
  <si>
    <t>PROYEK   : SEKOLAH CALVIN</t>
  </si>
  <si>
    <t>PPA 7766/III/2022</t>
  </si>
  <si>
    <t>PPA 7764/III/2022</t>
  </si>
  <si>
    <t>PPA 7768/III/2022</t>
  </si>
  <si>
    <t>PPA 7770/III/2022</t>
  </si>
  <si>
    <t>PROYEK : CIDENG</t>
  </si>
  <si>
    <t>H 4x6x6M</t>
  </si>
  <si>
    <t>H 4x6x4M</t>
  </si>
  <si>
    <t>Sisa Periode 1/3 - 31/3'22</t>
  </si>
  <si>
    <t>Sisa Periode 2'Mar'22 - 1 Apr'22</t>
  </si>
  <si>
    <t>Sisa Periode 5'Mar'22 - 4 Apr'22</t>
  </si>
  <si>
    <t>Sisa Periode 4'Mar-3'Apr'22</t>
  </si>
  <si>
    <t>Sisa alat  Mar'22</t>
  </si>
  <si>
    <t>Sewa Alat Periode Mar'22</t>
  </si>
  <si>
    <t>Sisa Periode Mar'22</t>
  </si>
  <si>
    <t>PPA 7775/IV/2022</t>
  </si>
  <si>
    <t>PPA 7774/IV/2022</t>
  </si>
  <si>
    <t>PPA 7772/IV/2022</t>
  </si>
  <si>
    <t>PROYEK   : PERALATAN WORKSHOP</t>
  </si>
  <si>
    <t>Ledger 180</t>
  </si>
  <si>
    <t>Ledger 090</t>
  </si>
  <si>
    <t>Raling</t>
  </si>
  <si>
    <t>Sewa Periode Mar'22</t>
  </si>
  <si>
    <t>PPA 7782/IV/2022</t>
  </si>
  <si>
    <t>PPA 7784/IV/2022</t>
  </si>
  <si>
    <t>PPA 7777/IV/2022</t>
  </si>
  <si>
    <t>PPA 7778/IV/2022</t>
  </si>
  <si>
    <t>PROYEK   : TEMPO KERA SAKTI 5</t>
  </si>
  <si>
    <t>PPA 7783/IV/2022</t>
  </si>
  <si>
    <t>PPA 7776/IV/2022</t>
  </si>
  <si>
    <t>PROYEK   : PIK</t>
  </si>
  <si>
    <t>PPA 7780/IV/2022</t>
  </si>
  <si>
    <t>PO.4400007223</t>
  </si>
  <si>
    <t>Sisa Periode 10'Mar-9'Apr'22</t>
  </si>
  <si>
    <t>Perpanjangn PO.4400007223</t>
  </si>
  <si>
    <t>TOTAL PO 4400007223</t>
  </si>
  <si>
    <t>Sisa Periode 9'Mar'22 - 8 Apr'22</t>
  </si>
  <si>
    <t>PO.4400007055</t>
  </si>
  <si>
    <t>PPA 7785/IV/2022</t>
  </si>
  <si>
    <t>PPA 7789/IV/2022</t>
  </si>
  <si>
    <t>PPA 7787/IV/2022</t>
  </si>
  <si>
    <t>BPK.ANDRE</t>
  </si>
  <si>
    <t>Note " Ibu Melisa dan idea mandiri</t>
  </si>
  <si>
    <t>Swivel clamp sewa harganya 2.500</t>
  </si>
  <si>
    <t>Harga Hollow Per Meter 5.500</t>
  </si>
  <si>
    <t>Sisa Alat Mar'22</t>
  </si>
  <si>
    <t>Sisa alat Mar'22</t>
  </si>
  <si>
    <t>Sisa Periode 9/3 - 8/4'22</t>
  </si>
  <si>
    <t>PPA 7791/IV/2022</t>
  </si>
  <si>
    <t>PPA 7790/IV/2022</t>
  </si>
  <si>
    <t>Rincian nya 3 surat jalan ini saja. Lumpsum langsung jadi 1.500.000</t>
  </si>
  <si>
    <r>
      <t xml:space="preserve">Vi ini dicek 3 kali kiriman apa sdh sesuai po.( </t>
    </r>
    <r>
      <rPr>
        <b/>
        <sz val="10"/>
        <color indexed="8"/>
        <rFont val="Calibri"/>
        <family val="2"/>
      </rPr>
      <t xml:space="preserve">√ </t>
    </r>
    <r>
      <rPr>
        <b/>
        <sz val="10"/>
        <color indexed="8"/>
        <rFont val="Comic Sans MS"/>
        <family val="4"/>
      </rPr>
      <t>)</t>
    </r>
  </si>
  <si>
    <t>PPA 7792/IV/2022</t>
  </si>
  <si>
    <t>NRC</t>
  </si>
  <si>
    <t>ALAM SUTRA</t>
  </si>
  <si>
    <r>
      <t>Kalau sdh cocok, buat kwitansi : pengiriman alat 1.500.000 + ppn ke murinda.(</t>
    </r>
    <r>
      <rPr>
        <b/>
        <sz val="10"/>
        <color indexed="8"/>
        <rFont val="Calibri"/>
        <family val="2"/>
      </rPr>
      <t>√</t>
    </r>
    <r>
      <rPr>
        <b/>
        <sz val="10"/>
        <color indexed="8"/>
        <rFont val="Comic Sans MS"/>
        <family val="4"/>
      </rPr>
      <t xml:space="preserve"> )</t>
    </r>
  </si>
  <si>
    <t>Note 14/4/2022</t>
  </si>
  <si>
    <t xml:space="preserve">Praja Mulai sekarang semua Tagihan </t>
  </si>
  <si>
    <t>Diskon 20%,</t>
  </si>
  <si>
    <t>Diskon Lebaran Praja</t>
  </si>
  <si>
    <t>tgl 1/5 - 7/5 (7 hari)</t>
  </si>
  <si>
    <t>Sisa Periode 6 Apr sd 5 Mei 22</t>
  </si>
  <si>
    <t>14/4/2022</t>
  </si>
  <si>
    <t>PROYEK   : SHOWROOM JEEP</t>
  </si>
  <si>
    <t>13/4/2022</t>
  </si>
  <si>
    <t>PPA 7794/IV/2022</t>
  </si>
  <si>
    <t>PROYEK   : CHUHATSU</t>
  </si>
  <si>
    <t>PPA 7793/IV/2022</t>
  </si>
  <si>
    <t>Sisa Periode 14'Mar'22 - 13 Apr'22</t>
  </si>
  <si>
    <t>PPA 7795/IV/2022</t>
  </si>
  <si>
    <t>Sisa Periode 14/4 - 13/5'22</t>
  </si>
  <si>
    <t>Sisa Periode 21/4 - 20/5'22</t>
  </si>
  <si>
    <t>Sisa Periode 17'Mar-16'Apr'22</t>
  </si>
  <si>
    <t>Sisa Periode 19'Mar-18'Apr'22</t>
  </si>
  <si>
    <t>HARGA SEWA SURI SURI 4X6X1M = 30.640/1.5 X 1 = 20.427</t>
  </si>
  <si>
    <t>Sisa Periode 22'Mar-21'Apr'22</t>
  </si>
  <si>
    <t>Sisa Periode 18'Mar'22 - 17 Apr'22</t>
  </si>
  <si>
    <t>TP.02.01/F.RSUPF.020/III/2022</t>
  </si>
  <si>
    <t>Sewa Periode 26/3 sd 25/4/22</t>
  </si>
  <si>
    <t>sisa margocity barang lebih kurang dioper ke jis</t>
  </si>
  <si>
    <t>Sisa Alat Periode Apr'22</t>
  </si>
  <si>
    <t>Gabung Ke Sharp</t>
  </si>
  <si>
    <t>Barang P.Gobel</t>
  </si>
  <si>
    <t>22/4/2022</t>
  </si>
  <si>
    <t>18/4/2022</t>
  </si>
  <si>
    <t>19/4/2022</t>
  </si>
  <si>
    <t>20/4/2022</t>
  </si>
  <si>
    <t>21/4/2022</t>
  </si>
  <si>
    <t>16/4/2022</t>
  </si>
  <si>
    <t>PINDODELI</t>
  </si>
  <si>
    <t>PPA 7796/IV/2022</t>
  </si>
  <si>
    <t>PPA 7797/IV/2022</t>
  </si>
  <si>
    <t>PPA 7804/IV/2022</t>
  </si>
  <si>
    <t>Suri"4x6x1M</t>
  </si>
  <si>
    <t>PPA 7803/IV/2022</t>
  </si>
  <si>
    <t>PPA 7799/IV/2022</t>
  </si>
  <si>
    <t>PPA 7800/IV/2022</t>
  </si>
  <si>
    <t>PPA 7802/IV/2022</t>
  </si>
  <si>
    <t>PPA 7801/IV/2022</t>
  </si>
  <si>
    <t>Sewa Alat Periode Apr'22</t>
  </si>
  <si>
    <t>23/4/2022</t>
  </si>
  <si>
    <t>PPA 7806/IV/2022</t>
  </si>
  <si>
    <t>DISKON LEBARAN JAGAT 5 HARI</t>
  </si>
  <si>
    <t>TGL 1/5 - 5/5/2022</t>
  </si>
  <si>
    <t>PPA 7805/IV/2022</t>
  </si>
  <si>
    <t>Sewa Periode 5/3 sd 4/4/22</t>
  </si>
  <si>
    <t>Sisa Periode 19/3 - 18/4'22</t>
  </si>
  <si>
    <t>Sisa Periode 18/3 - 17/4'22</t>
  </si>
  <si>
    <t>25/4/2022</t>
  </si>
  <si>
    <t>Sisa Periode 26'Mar-25'Apr'22</t>
  </si>
  <si>
    <t>KEMBALIKAN KELEBIHAN</t>
  </si>
  <si>
    <t>Sisa Periode Apr'22</t>
  </si>
  <si>
    <t>26/4/2022</t>
  </si>
  <si>
    <t>DISKON LEBARAN PRAJA SEMUA PO : 1/5 - 7/5/2022 ( 7 HARI)</t>
  </si>
  <si>
    <t>Sisa Periode 27'Mar-26'Apr'22</t>
  </si>
  <si>
    <t>Murinda batang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</si>
  <si>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</si>
  <si>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</si>
  <si>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</si>
  <si>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</si>
  <si>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</si>
  <si>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Sewa Periode Apr'22</t>
  </si>
  <si>
    <t>27/4/2022</t>
  </si>
  <si>
    <t>Sisa Periode 28'Mar-27'Apr'22</t>
  </si>
  <si>
    <t>Sisa alat periode Apr'22</t>
  </si>
  <si>
    <t>Sisa Alat Apr'22</t>
  </si>
  <si>
    <t>ongkos tagih non ppn</t>
  </si>
  <si>
    <t>Sisa alat  Apr'22</t>
  </si>
  <si>
    <t>Vi ini dicatat</t>
  </si>
  <si>
    <t>Sekolah cikal TBP diskon sewa 2/5-4/5 ( 3 hari)</t>
  </si>
  <si>
    <t>Sisa alat Apr'22</t>
  </si>
  <si>
    <t>Sisa Periode 1'Apr'22 - 30 Apr'22</t>
  </si>
  <si>
    <t>Sisa Periode 2'Apr'22 - 1 Mei'22</t>
  </si>
  <si>
    <t>Sisa Periode 4'Apr-3'Mei'22</t>
  </si>
  <si>
    <t>Sisa Periode 5'Apr'22 - 4'Mei'22</t>
  </si>
  <si>
    <t>Sisa Periode 9'Apr'22 - 8'Mei'22</t>
  </si>
  <si>
    <t>28/4/2022</t>
  </si>
  <si>
    <t>potongan ini  1 di anggap cb 220</t>
  </si>
  <si>
    <t xml:space="preserve">Jadi sewa tetap dipotong. </t>
  </si>
  <si>
    <t>Nanti dibuat claim nya</t>
  </si>
  <si>
    <t>dicatat di rekapan, di tulis keterangn ; barang ditolak claim :</t>
  </si>
  <si>
    <t>Vi ini mulai tgl 9/5, barang yg ditulis di keterangan dikembalikan ( kecuali jack base) ,</t>
  </si>
  <si>
    <t>Sisa Periode 10'April-28'Apr'22</t>
  </si>
  <si>
    <t>Vi khusus praja</t>
  </si>
  <si>
    <t xml:space="preserve">Tgl retur nya tidak dihitung. </t>
  </si>
  <si>
    <t>Jadi misal periode 1/4-30/4</t>
  </si>
  <si>
    <t>Retur tgl 10.</t>
  </si>
  <si>
    <t>Sewa dihitung sd tgl 9</t>
  </si>
  <si>
    <t>SDH tagih</t>
  </si>
  <si>
    <t>Barang dikembalikan/untuk di claim</t>
  </si>
  <si>
    <t>Sewa Periode 5/4 sd 4/5/22</t>
  </si>
  <si>
    <t>Sisa Periode 9/4 - 8/5'22</t>
  </si>
  <si>
    <t>PPA 7807/V/2022</t>
  </si>
  <si>
    <t>Sisa Periode 26/3 - 25/4'22</t>
  </si>
  <si>
    <t>TAGIH NON PPN</t>
  </si>
  <si>
    <t>PPA 7809/V/2022</t>
  </si>
  <si>
    <t>PPA 7810/V/2022</t>
  </si>
  <si>
    <t>PPA 7808/V/2022</t>
  </si>
  <si>
    <t>Vi yg murinda batang kenbalikan swivel clamp 441 tgl 10/5 jadi tutup sewa 27/4 sesuai suratnya</t>
  </si>
  <si>
    <t xml:space="preserve">Ini ada lagi tempo tutup sewa 14/5. </t>
  </si>
  <si>
    <t>Nanti jumlah sesuai yg dia pulangkan vi</t>
  </si>
  <si>
    <t>Sewa Praja nanti mei dibuat per 31/5 karna per 1/6 semuanya diskon 40 persen</t>
  </si>
  <si>
    <t>Anggap retur tgl 27/4/2022</t>
  </si>
  <si>
    <t>13/5/2022</t>
  </si>
  <si>
    <t>b 9043 eo</t>
  </si>
  <si>
    <t>tcd</t>
  </si>
  <si>
    <t>steger 90</t>
  </si>
  <si>
    <t>PPA 7811/V/2022</t>
  </si>
  <si>
    <t>14/5/2022</t>
  </si>
  <si>
    <t>PROYEK   : PANASONIC</t>
  </si>
  <si>
    <t>PPA 7812/V/2022</t>
  </si>
  <si>
    <t>17/5/2022</t>
  </si>
  <si>
    <t>Sisa Periode 14'Apr'22 - 13 Mei'22</t>
  </si>
  <si>
    <t>Sisa Periode 17'Apr-16'Mei'22</t>
  </si>
  <si>
    <t>Sisa Periode 17'Mei</t>
  </si>
  <si>
    <t>vi ini cscec megakon april 2022 tidak ditagih</t>
  </si>
  <si>
    <t>sewa cuma sd maret</t>
  </si>
  <si>
    <t>dan claim</t>
  </si>
  <si>
    <t>Sisa Periode 18'Apr'22 - 17 Mei'22</t>
  </si>
  <si>
    <t>Sisa Periode 4'Mei-17'Mei'22</t>
  </si>
  <si>
    <t>20/5/2022</t>
  </si>
  <si>
    <t>Sisa Periode 16 Apr sd 15 Mei 22</t>
  </si>
  <si>
    <t>18/5/2022</t>
  </si>
  <si>
    <t>PPA 7814/V/2022</t>
  </si>
  <si>
    <t>PPA 7813/V/2022</t>
  </si>
  <si>
    <t>PPA 7815/V/2022</t>
  </si>
  <si>
    <t>TR 1M</t>
  </si>
  <si>
    <t>19/5/2022</t>
  </si>
  <si>
    <t>PPA 7816/V/2022</t>
  </si>
  <si>
    <t>PPA 7819/V/2022</t>
  </si>
  <si>
    <t>PPA 7817/V/2022</t>
  </si>
  <si>
    <t>T NUT</t>
  </si>
  <si>
    <t>PPA 7818/V/2022</t>
  </si>
  <si>
    <t>PPA 7821/V/2022</t>
  </si>
  <si>
    <t>PROYEK   : SHAKA</t>
  </si>
  <si>
    <t>PPA 7822/V/2022</t>
  </si>
  <si>
    <t>PPA 7820/V/2022</t>
  </si>
  <si>
    <t>PPA 7823/V/2022</t>
  </si>
  <si>
    <t>PIK</t>
  </si>
  <si>
    <t>21/5/2022</t>
  </si>
  <si>
    <t>PPA 7824/V/2022</t>
  </si>
  <si>
    <t>H 5x10x2M</t>
  </si>
  <si>
    <t>PPA 7825/V/2022</t>
  </si>
  <si>
    <t>22/5/2022</t>
  </si>
  <si>
    <t>PPA 8727/V/2022</t>
  </si>
  <si>
    <t>PPA 8726/V/2022</t>
  </si>
  <si>
    <t>TOWN HOUSE KARANG TENGAH</t>
  </si>
  <si>
    <t>23/5/2022</t>
  </si>
  <si>
    <t>PPA 8728/V/2022</t>
  </si>
  <si>
    <t>PPA 8731/V/2022</t>
  </si>
  <si>
    <t>PPA 8730/V/2022</t>
  </si>
  <si>
    <t>Vertical 1,5M</t>
  </si>
  <si>
    <t>PPA 8729/V/2022</t>
  </si>
  <si>
    <t>Sisa Periode 19'Apr-18'Mei'22</t>
  </si>
  <si>
    <t>Sisa Periode 22'Apr-21'Mei'22</t>
  </si>
  <si>
    <t>PPA 8732/V/2022</t>
  </si>
  <si>
    <t>24/5/2022</t>
  </si>
  <si>
    <t>PPA 8734/V/2022</t>
  </si>
  <si>
    <t>PPA 8733/V/2022</t>
  </si>
  <si>
    <t>Sisa Periode 22'Mei-24'Mei'22</t>
  </si>
  <si>
    <t>PERIODE MEI POTONG LIBUR LEBARAN 1/5 - 5/5 (5 HARI)</t>
  </si>
  <si>
    <t>Sisa Periode 14/5 - 13/6'22</t>
  </si>
  <si>
    <t>Sisa Periode 21/5 - 20/6'22</t>
  </si>
  <si>
    <t>25/5/2022</t>
  </si>
  <si>
    <t>BPK.ADITYA</t>
  </si>
  <si>
    <t>JL.DEMPOL KEBAYORAN BARU</t>
  </si>
  <si>
    <t>27/5/2022</t>
  </si>
  <si>
    <t>PPA 8736/V/2022</t>
  </si>
  <si>
    <t>PPA 8737/V/2022</t>
  </si>
  <si>
    <t>PPA 8738/V/2022</t>
  </si>
  <si>
    <t>PPA 8735/V/2022</t>
  </si>
  <si>
    <t>Sisa Periode 26'Apr-25'Mei'22</t>
  </si>
  <si>
    <t>Sisa Periode 27'Apr-26'Mei'22</t>
  </si>
  <si>
    <t>Sisa Periode 28'Apr-27'Mei'22</t>
  </si>
  <si>
    <t>Sewa Alat Periode Mei'22</t>
  </si>
  <si>
    <t>Sisa Alat Periode Mei'22</t>
  </si>
  <si>
    <t>Sewa Periode 14/4 sd 13/5/22</t>
  </si>
  <si>
    <t>28/5/2022</t>
  </si>
  <si>
    <t>PPA 8739/V/2022</t>
  </si>
  <si>
    <t>PPA 8740/V/2022</t>
  </si>
  <si>
    <t>Suri suri 4x6x1,5</t>
  </si>
  <si>
    <t>29/5/2022</t>
  </si>
  <si>
    <t>PPA 8743/V/2022</t>
  </si>
  <si>
    <t>30/5/2022</t>
  </si>
  <si>
    <t>PPA 8747/V/2022</t>
  </si>
  <si>
    <t>PPA 8748/V/2022</t>
  </si>
  <si>
    <t>31/5/2022</t>
  </si>
  <si>
    <t>PPA 8749/V/2022</t>
  </si>
  <si>
    <t>PPA 8750/V/2022</t>
  </si>
  <si>
    <t>Vi yg tbp binus.nanti retur juni anggap 1/5 saja.</t>
  </si>
  <si>
    <t>Sisa alat periode Mei'22</t>
  </si>
  <si>
    <t>Bu, wing nat yg saya sewa, 54 buah mau saya beli aja, mau dipinjam proyek lain, nanti sisa ya yg 265 tetap saya sewa</t>
  </si>
  <si>
    <t>Vi ini per 31/5, nrc showroom jeep</t>
  </si>
  <si>
    <t>Sisa Periode 26'Mei-31'Mei'22</t>
  </si>
  <si>
    <t>Sisa Periode 27'Mei-31'Mei'22</t>
  </si>
  <si>
    <t>Sisa Periode 28'Mei-31'Mei'22</t>
  </si>
  <si>
    <t>Sisa Periode 2'Mei'22 - 31 Mei'22</t>
  </si>
  <si>
    <t>Sisa Periode 5'Mei'22 - 31'Mei'22</t>
  </si>
  <si>
    <t>Sisa Periode 9'Mei'22 - 31'Mei'22</t>
  </si>
  <si>
    <t>Sisa Periode 14'Mei'22 - 31 Mei'22</t>
  </si>
  <si>
    <t>Sisa Periode 18'Mei'22 - 31 Mei'22</t>
  </si>
  <si>
    <t>Sisa Periode 1'Mei'22 - 31 Mei'22</t>
  </si>
  <si>
    <t>Sisa Periode 19'Mei-28'Mei'22</t>
  </si>
  <si>
    <t>Potong disk lebaran 1 hr</t>
  </si>
  <si>
    <t>Potong disk lebaran 6 hr</t>
  </si>
  <si>
    <t>Sisa Periode 26/4 - 25/5'22</t>
  </si>
  <si>
    <t>Sisa Periode 19/4 - 18/5'22</t>
  </si>
  <si>
    <t>DISK LEB 5 HR</t>
  </si>
  <si>
    <t>Sisa Periode 18/4 - 17/5'22</t>
  </si>
  <si>
    <t>Sisa Periode 1/4 - 30/4'22</t>
  </si>
  <si>
    <t>PROYEK   : IDJV</t>
  </si>
  <si>
    <t>PPA 8741/V/2022</t>
  </si>
  <si>
    <t>PROYEK   : AEON DELTA MAS ONE C</t>
  </si>
  <si>
    <t>PPA 8742/V/2022</t>
  </si>
  <si>
    <t>Beam C</t>
  </si>
  <si>
    <t>PPA 8744/V/2022</t>
  </si>
  <si>
    <t>PPA 8745/V/2022</t>
  </si>
  <si>
    <t>PPA 8746/V/2022</t>
  </si>
  <si>
    <t>PPA 8752/VI/2022</t>
  </si>
  <si>
    <t>CDT</t>
  </si>
  <si>
    <t>PPA 8753/VI/2022</t>
  </si>
  <si>
    <t>PPA 8755/VI/2022</t>
  </si>
  <si>
    <t>PPA 8756/VI/2022</t>
  </si>
  <si>
    <t>PPA 8758/VI/2022</t>
  </si>
  <si>
    <t>PPA 8757/VI/2022</t>
  </si>
  <si>
    <t>PPA 8759/VI/2022</t>
  </si>
  <si>
    <t>PPA 8751/VI/2022</t>
  </si>
  <si>
    <t>PPA 8760/VI/2022</t>
  </si>
  <si>
    <t>PPA 8761/VI/2022</t>
  </si>
  <si>
    <t>SDH TAGIH LUMPSUM,(MAR,CLAIM)</t>
  </si>
  <si>
    <t>Sisa Periode 6 Mei sd 5 Juni 22</t>
  </si>
  <si>
    <t>Sisa Periode 1/5 - 31/5'22</t>
  </si>
  <si>
    <t>Sisa Alat Mei'22</t>
  </si>
  <si>
    <t>PPA 8763/VI/2022</t>
  </si>
  <si>
    <t>PPA 8764/VI/2022</t>
  </si>
  <si>
    <t>Sewa Periode Mei'22</t>
  </si>
  <si>
    <t>PPA 8765/VI/2022</t>
  </si>
  <si>
    <t>PPA 8762/VI/2022</t>
  </si>
  <si>
    <t>PPA 8768/VI/2022</t>
  </si>
  <si>
    <t>PPA 8769/VI/2022</t>
  </si>
  <si>
    <t>PAK.DADANG</t>
  </si>
  <si>
    <t>JAGAT</t>
  </si>
  <si>
    <t>STADION</t>
  </si>
  <si>
    <t>BPK.SUKISNO</t>
  </si>
  <si>
    <t>JL.PANARUKAN NO.23 MENTENG</t>
  </si>
  <si>
    <t>PPA 8766/VI/2022</t>
  </si>
  <si>
    <t>PPA 8767/VI/2022</t>
  </si>
  <si>
    <t>Sewa Periode 26/4 sd 25/5/22</t>
  </si>
  <si>
    <t>Sisa Periode 14/6 - 13/7'22</t>
  </si>
  <si>
    <t>Sisa Periode 21/6 - 20/7'22</t>
  </si>
  <si>
    <t>Sisa Periode Mei'22</t>
  </si>
  <si>
    <t>Sisa Periode 16 Mei sd 15 Jun 22</t>
  </si>
  <si>
    <t>PPA 8772/VI/2022</t>
  </si>
  <si>
    <t>PPA 8771/VI/2022</t>
  </si>
  <si>
    <t>PPA 8770/VI/2022</t>
  </si>
  <si>
    <t>Retur(cross copot pin)</t>
  </si>
  <si>
    <t>Sisa alat  Mei'22</t>
  </si>
  <si>
    <t>PPA 8773/VI/2022</t>
  </si>
  <si>
    <t>D Cove</t>
  </si>
  <si>
    <t>PPA 8777/VI/2022</t>
  </si>
  <si>
    <t>PROYEK : BANDARA HALIM</t>
  </si>
  <si>
    <t>PPA 8778/VI/2022</t>
  </si>
  <si>
    <t>PPA 8774/VI/2022</t>
  </si>
  <si>
    <t>PPA 8779/VI/2022</t>
  </si>
  <si>
    <t>PPA 8789/VI/2022</t>
  </si>
  <si>
    <t>PPA 8780/VI/2022</t>
  </si>
  <si>
    <t>13/6/2022</t>
  </si>
  <si>
    <t>PPA 8781/VI/2022</t>
  </si>
  <si>
    <t>PPA 8784/VI/2022</t>
  </si>
  <si>
    <t>PPA 8785/VI/2022</t>
  </si>
  <si>
    <t>PPA 8786/VI/2022</t>
  </si>
  <si>
    <t>PPA 8782/VI/2022</t>
  </si>
  <si>
    <t>PPA 8783/VI/2022</t>
  </si>
  <si>
    <t>14/6/2022</t>
  </si>
  <si>
    <t>PPA 8787/VI/2022</t>
  </si>
  <si>
    <t>PPA 8788/VI/2022</t>
  </si>
  <si>
    <t>PPA 8790/VI/2022</t>
  </si>
  <si>
    <t>PPA 8791/VI/2022</t>
  </si>
  <si>
    <t>15/6/2022</t>
  </si>
  <si>
    <t>PPA 8793/VI/2022</t>
  </si>
  <si>
    <t>PPA 8794/VI/2022</t>
  </si>
  <si>
    <t>PPA 8792/VI/2022</t>
  </si>
  <si>
    <t>PROYEK : DHARMAWANGSA TOWER</t>
  </si>
  <si>
    <t>16/6/2022</t>
  </si>
  <si>
    <t>PPA 8799/VI/2022</t>
  </si>
  <si>
    <t>PPA 8800/VI/2022</t>
  </si>
  <si>
    <t>PROYEK   : MATERA CLUB HOUSE</t>
  </si>
  <si>
    <t>PPA 8798/VI/2022</t>
  </si>
  <si>
    <t>PPA 8801/VI/2022</t>
  </si>
  <si>
    <t>PPA 8795/VI/2022</t>
  </si>
  <si>
    <t>PPA 9797/VI/2022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</si>
  <si>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</si>
  <si>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</si>
  <si>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</si>
  <si>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No.TP.02.01/DAN.WG.BANDARA-HALIM/039/2022</t>
  </si>
  <si>
    <t>2 BLN</t>
  </si>
  <si>
    <t>HARGA CLAIM BARU</t>
  </si>
  <si>
    <t>17/6/2022</t>
  </si>
  <si>
    <t>PPA 8805/VI/2022</t>
  </si>
  <si>
    <t>PPA 8807/VI/2022</t>
  </si>
  <si>
    <t>PPA 8806/VI/2022</t>
  </si>
  <si>
    <t>PPA 8804/VI/2022</t>
  </si>
  <si>
    <t>b 9760 BDA</t>
  </si>
  <si>
    <t>PPA 8802/VI/2022</t>
  </si>
  <si>
    <t>KBM</t>
  </si>
  <si>
    <t>PPA 8803/VI/2022</t>
  </si>
  <si>
    <t>PPA 8808/VI/2022</t>
  </si>
  <si>
    <t>18/6/2022</t>
  </si>
  <si>
    <t>PPA 8811/VI/2022</t>
  </si>
  <si>
    <t>PPA 8813/VI/2022</t>
  </si>
  <si>
    <t>PT.INNOTECH SYSTEM</t>
  </si>
  <si>
    <t>PROYEK   : TOL SERBARAJA</t>
  </si>
  <si>
    <t>PPA 8809/VI/2022</t>
  </si>
  <si>
    <t>PPA 8814/VI/2022</t>
  </si>
  <si>
    <t>PPA 8815/VI/2022</t>
  </si>
  <si>
    <t>PPA 8810/VI/2022</t>
  </si>
  <si>
    <t>LDGR 1,2</t>
  </si>
  <si>
    <t>PPA 8816/VI/2022</t>
  </si>
  <si>
    <t>PPA 8812/VI/2022</t>
  </si>
  <si>
    <t>LDGR 1,8</t>
  </si>
  <si>
    <t xml:space="preserve">Jadi catet vi yg harus sesuai risalah CIS: one satrio, living world dan sq. </t>
  </si>
  <si>
    <t>Sementara 3 proyek ini dulu. Mungkin nanti ke depannya ada lagi</t>
  </si>
  <si>
    <t>tdk tagih sewa yg mei 2022</t>
  </si>
  <si>
    <t>PT.TAKENAKA INDONESIA</t>
  </si>
  <si>
    <t>20/6/2022</t>
  </si>
  <si>
    <t>PPA 8823/VI/2022</t>
  </si>
  <si>
    <t>PPA 8821/VI/2022</t>
  </si>
  <si>
    <t>PPA 8818/VI/2022</t>
  </si>
  <si>
    <t>PPA 8819/VI/2022</t>
  </si>
  <si>
    <t>PPA 8817/VI/2022</t>
  </si>
  <si>
    <t>21/6/2022</t>
  </si>
  <si>
    <t>PPA 8826/VI/2022</t>
  </si>
  <si>
    <t>PPA 8827/VI/2022</t>
  </si>
  <si>
    <t>PPA 8828/VI/2022</t>
  </si>
  <si>
    <t>PPA 8825/VI/2022</t>
  </si>
  <si>
    <t>PPA 8824/VI/2022</t>
  </si>
  <si>
    <t>PPA 8829/VI/2022</t>
  </si>
  <si>
    <t>PPA 8830/VI/2022</t>
  </si>
  <si>
    <t>Ini ada revisi jumlah entar vertical 1.5 dan vertical 2 ketukar vi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</si>
  <si>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</si>
  <si>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</si>
  <si>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</si>
  <si>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</si>
  <si>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PPA 8820/VI/2022</t>
  </si>
  <si>
    <t>Sisa Periode 9/5 - 8/6'22</t>
  </si>
  <si>
    <t>Sisa Periode 19/5 - 18/6'22</t>
  </si>
  <si>
    <t>CLAIM BARU</t>
  </si>
  <si>
    <t>SEWA BARU</t>
  </si>
  <si>
    <t>Sisa Periode 18/5 - 17/6'22</t>
  </si>
  <si>
    <t>22/6/2022</t>
  </si>
  <si>
    <t>PPA 8832/VI/2022</t>
  </si>
  <si>
    <t>PPA 8836/VI/2022</t>
  </si>
  <si>
    <t>PPA 8833/VI/2022</t>
  </si>
  <si>
    <t>PPA 8834/VI/2022</t>
  </si>
  <si>
    <t>PPA 8835/VI/2022</t>
  </si>
  <si>
    <t>PPA 8831/VI/2022</t>
  </si>
  <si>
    <t>23/6/2022</t>
  </si>
  <si>
    <t>PPA 8838/VI/2022</t>
  </si>
  <si>
    <t>PPA 8840/VI/2022</t>
  </si>
  <si>
    <t>PPA 8839/VI/2022</t>
  </si>
  <si>
    <t>PPA 8843/VI/2022</t>
  </si>
  <si>
    <t>B 9236</t>
  </si>
  <si>
    <t>PPA 8837/VI/2022</t>
  </si>
  <si>
    <t>PPA 8841/VI/2022</t>
  </si>
  <si>
    <t>PPA 8844/VI/2022</t>
  </si>
  <si>
    <t>HALYSAFE</t>
  </si>
  <si>
    <t>24/6/2022</t>
  </si>
  <si>
    <t>PPA 8845/VI/2022</t>
  </si>
  <si>
    <t>PPA 8846/VI/2022</t>
  </si>
  <si>
    <t>PPA 8849/VI/2022</t>
  </si>
  <si>
    <t>BPK SISWANTO</t>
  </si>
  <si>
    <t>PLUIT BARAT</t>
  </si>
  <si>
    <t>PROYEK   : SMI</t>
  </si>
  <si>
    <t>PPA 8847/VI/2022</t>
  </si>
  <si>
    <t>PPA 8848/VI/2022</t>
  </si>
  <si>
    <t>25/6/2022</t>
  </si>
  <si>
    <t>PPA 8851/VI/2022</t>
  </si>
  <si>
    <t>PPA 8850/VI/2022</t>
  </si>
  <si>
    <t>BPK PAULUS</t>
  </si>
  <si>
    <t>R.TINGGAL</t>
  </si>
  <si>
    <t>Sisa Periode 26/5 - 25/6'22</t>
  </si>
  <si>
    <t>PPA 8856/VI/2022</t>
  </si>
  <si>
    <t>PPA 8853/VI/2022</t>
  </si>
  <si>
    <t>PPA 8852/VI/2022</t>
  </si>
  <si>
    <t>27/6/2022</t>
  </si>
  <si>
    <t>PPA 8858/VI/2022</t>
  </si>
  <si>
    <t>Vi catat ada kiriman tpi bogasari hari ini 27/6 kena ongkos 8.000.000 ( sebelum ppn)</t>
  </si>
  <si>
    <t>Ongkos = Rp. 8.000.000</t>
  </si>
  <si>
    <t>Ledger 0,6M</t>
  </si>
  <si>
    <t>Ledger 1,8M RingLock</t>
  </si>
  <si>
    <t>PROYEK   : BOGASARI</t>
  </si>
  <si>
    <t>PPA 8855/VI/2022</t>
  </si>
  <si>
    <t>PPA 8854/VI/2022</t>
  </si>
  <si>
    <t>PPA 8857/VI/2022</t>
  </si>
  <si>
    <t>28/6/2022</t>
  </si>
  <si>
    <t>PPA 8860/VI/2022</t>
  </si>
  <si>
    <t>PPA 8861/VI/2022</t>
  </si>
  <si>
    <t>PPA 8859/VI/2022</t>
  </si>
  <si>
    <t>Sewa Periode 14/5 sd 2/6/22</t>
  </si>
  <si>
    <t>Sewa Periode 26/5 sd 25/6/22</t>
  </si>
  <si>
    <t>29/6/2022</t>
  </si>
  <si>
    <t>PPA 8863/VI/2022</t>
  </si>
  <si>
    <t>PPA 8867/VI/2022</t>
  </si>
  <si>
    <t>PPA 8864/VI/2022</t>
  </si>
  <si>
    <t>PPA 8865/VI/2022</t>
  </si>
  <si>
    <t>Stair 514</t>
  </si>
  <si>
    <t>PPA 8866/V/2022</t>
  </si>
  <si>
    <t>30/6/2022</t>
  </si>
  <si>
    <t>PPA 8870/VI/2022</t>
  </si>
  <si>
    <t>PPA 8871/VI/2022</t>
  </si>
  <si>
    <t>PPA 8872/VI/2022</t>
  </si>
  <si>
    <t>PROYEK   : SUNTER/BPK PAULUS</t>
  </si>
  <si>
    <t>ps =31,ps laki =8</t>
  </si>
  <si>
    <t>PPA 8869/VI/2022</t>
  </si>
  <si>
    <t>PPA 8868/VI/2022</t>
  </si>
  <si>
    <t>`</t>
  </si>
  <si>
    <t>PPA 8874/VI/2022</t>
  </si>
  <si>
    <t>PPA 8875/VI/2022</t>
  </si>
  <si>
    <t>Sisa Alat Periode Jun'22</t>
  </si>
  <si>
    <t>Sisa Alat Periode Juni'22</t>
  </si>
  <si>
    <t>Sewa Alat Periode Jun'22</t>
  </si>
  <si>
    <t>Suri"4x6x2M</t>
  </si>
  <si>
    <t>PPA 8877/VII/2022</t>
  </si>
  <si>
    <t>PPA 8876/VII/2022</t>
  </si>
  <si>
    <t>PPA 8878/VII/2022</t>
  </si>
  <si>
    <t>Sewa Periode Jun'22</t>
  </si>
  <si>
    <t>SISA ALAT SD JUNI 2022</t>
  </si>
  <si>
    <t>SISA ALAT SD JAN 2022</t>
  </si>
  <si>
    <t>SISA ALAT SD FEB 2022</t>
  </si>
  <si>
    <t>SISA ALAT SD MAR 2022</t>
  </si>
  <si>
    <t>SISA ALAT SD APR 2022</t>
  </si>
  <si>
    <t>SISA ALAT SD MEI 2022</t>
  </si>
  <si>
    <t>Sisa Periode Juni 2022</t>
  </si>
  <si>
    <t>TAGIHAN GABUNG JADI 1</t>
  </si>
  <si>
    <t>PPA 8892/VII/2022</t>
  </si>
  <si>
    <t>PPA 8893/VII/2022</t>
  </si>
  <si>
    <t>PPA 8882/VII/2022</t>
  </si>
  <si>
    <t>PPA 8880/VII/2022</t>
  </si>
  <si>
    <t>PROYEK   : CSHQ</t>
  </si>
  <si>
    <t>PPA 8881/VII/2022</t>
  </si>
  <si>
    <t>PPA 8883/VII/2022</t>
  </si>
  <si>
    <t>Siku 30x35</t>
  </si>
  <si>
    <t>PPA 8884/VII/2022</t>
  </si>
  <si>
    <t>PPA 8885/VII/2022</t>
  </si>
  <si>
    <t xml:space="preserve">kirim </t>
  </si>
  <si>
    <t>Wedge</t>
  </si>
  <si>
    <t>Ledger uh 48,3m</t>
  </si>
  <si>
    <t>beli</t>
  </si>
  <si>
    <t>PPA 8887/VII/2022</t>
  </si>
  <si>
    <t>PPA 8886/VII/2022</t>
  </si>
  <si>
    <t>PPA 8888/VII/2022</t>
  </si>
  <si>
    <t>Kepala ledger</t>
  </si>
  <si>
    <t>Pantex</t>
  </si>
  <si>
    <t>PPA 8890/VII/2022</t>
  </si>
  <si>
    <t>PPA 8891/VII/2022</t>
  </si>
  <si>
    <t>PPA 8889/VII/2022</t>
  </si>
  <si>
    <t>BPK TATANG</t>
  </si>
  <si>
    <t>REGENSI HIJAU 5</t>
  </si>
  <si>
    <t>PPA 8898/VII/2022</t>
  </si>
  <si>
    <t>PPA 8896/VII/2022</t>
  </si>
  <si>
    <t>PPA 8897/VII/2022</t>
  </si>
  <si>
    <t>PPA 8895/VII/2022</t>
  </si>
  <si>
    <t>No.</t>
  </si>
  <si>
    <t>PROYEK  : ANTASARI PLACE</t>
  </si>
  <si>
    <t>PPA 8899/VII/2022</t>
  </si>
  <si>
    <t>PPA 8900/VII/2022</t>
  </si>
  <si>
    <t>Sewa Periode 5/5 sd 4/6/22</t>
  </si>
  <si>
    <t>Untuk semua jagat retur dikurangin 1 hari</t>
  </si>
  <si>
    <t>contohnya retur tgl 7 brti tgl 7 tdk di hitung</t>
  </si>
  <si>
    <t>1/5 - 7/5 = 6 HR</t>
  </si>
  <si>
    <t>ongkos per rit : Rp. 1.000,000</t>
  </si>
  <si>
    <t>ongkos per rit : Rp. 1.200,000</t>
  </si>
  <si>
    <t>Retur tgl 12/7/22 dianggap retur tgl 9/7/2022</t>
  </si>
  <si>
    <t>Sisa alat periode Jun'22</t>
  </si>
  <si>
    <t>Sisa alat  Jun'22</t>
  </si>
  <si>
    <t>Sisa Periode 6 Juni sd 5 Juli 22</t>
  </si>
  <si>
    <t>PPA 8902/VII/2022</t>
  </si>
  <si>
    <t>PPA 8901/VII/2022</t>
  </si>
  <si>
    <t>8/7 = MF 190 dan CB 220 keterangan ditolak</t>
  </si>
  <si>
    <t>PPA 8904/VII/2022</t>
  </si>
  <si>
    <t>Suri suri 5x10x2</t>
  </si>
  <si>
    <t>PPA 8906/VII/2022</t>
  </si>
  <si>
    <t>PPA 8905/VII/2022</t>
  </si>
  <si>
    <t>PPA 8907/VII/2022</t>
  </si>
  <si>
    <t>13/7/2022</t>
  </si>
  <si>
    <t>PROYEK : GUDANG JATAKE</t>
  </si>
  <si>
    <t>PPA 8909/VII/2022</t>
  </si>
  <si>
    <t>14/7/2022</t>
  </si>
  <si>
    <t>PPA 8911/VII/2022</t>
  </si>
  <si>
    <t>PPA 8910/VII/2022</t>
  </si>
  <si>
    <t>15/7/2022</t>
  </si>
  <si>
    <t>PT.PRIMA HASTA SENTOSA</t>
  </si>
  <si>
    <t>PROYEK   : BCA DATA CENTER</t>
  </si>
  <si>
    <t>PPA 8912/VII/2022</t>
  </si>
  <si>
    <t>PPA 8913/VII/2022</t>
  </si>
  <si>
    <t>PPA 8914/VII/2022</t>
  </si>
  <si>
    <t>PPA 8903/VII/2022</t>
  </si>
  <si>
    <t>16/7/2022</t>
  </si>
  <si>
    <t>PPA 8915/VII/2022</t>
  </si>
  <si>
    <t>18/7/2022</t>
  </si>
  <si>
    <t>19/7/2022</t>
  </si>
  <si>
    <t>PPA 8916/VII/2022</t>
  </si>
  <si>
    <t>PPA 8917/VII/2022</t>
  </si>
  <si>
    <t>Sewa Periode 11/6 sd 10/7/22</t>
  </si>
  <si>
    <t>Sisa Alat Jun'22</t>
  </si>
  <si>
    <t>GABUNG CHUHATSU</t>
  </si>
  <si>
    <t>B 9043 EO (SDH TAGIH ONGKOS)</t>
  </si>
  <si>
    <t>Sisa Periode 15'Jul-14'Agst'22</t>
  </si>
  <si>
    <t>Sisa Periode Jun'22</t>
  </si>
  <si>
    <t>harga sewa sesuai po</t>
  </si>
  <si>
    <t>PO.4400007478</t>
  </si>
  <si>
    <t>20/7/2022</t>
  </si>
  <si>
    <t>PPA 8919/VII/2022</t>
  </si>
  <si>
    <t>PPA 8894/VII/2022</t>
  </si>
  <si>
    <t>PPA 8920/VII/2022</t>
  </si>
  <si>
    <t>PPA 8922/VII/2022</t>
  </si>
  <si>
    <t>PPA 8923/VII/2022</t>
  </si>
  <si>
    <t>PPA 8921/VII/2022</t>
  </si>
  <si>
    <t>PPA 8918/VII/2022</t>
  </si>
  <si>
    <t>Total Po/</t>
  </si>
  <si>
    <t>21/7/2022</t>
  </si>
  <si>
    <t>PPA 8924/VII/2022</t>
  </si>
  <si>
    <t>PPA 8925/VII/2022</t>
  </si>
  <si>
    <t>22/7/2022</t>
  </si>
  <si>
    <t>PPA 8926/VII/2022</t>
  </si>
  <si>
    <t>PPA 8930/VII/2022</t>
  </si>
  <si>
    <t>PPA 8931/VII/2022</t>
  </si>
  <si>
    <t>PPA 8928/VII/2022</t>
  </si>
  <si>
    <t>PPA 8929/VII/2022</t>
  </si>
  <si>
    <t>No Po : 4400007448 (26/7/22)</t>
  </si>
  <si>
    <t>No.A1106/395SK/220722</t>
  </si>
  <si>
    <t>Mulai kirim tgl 25 Juli 2022</t>
  </si>
  <si>
    <t>23/7/2022</t>
  </si>
  <si>
    <t>PPA 8932/VII/2022</t>
  </si>
  <si>
    <t>PPA 8933/VII/2022</t>
  </si>
  <si>
    <t>TR Las U Plate</t>
  </si>
  <si>
    <t>25/7/2022</t>
  </si>
  <si>
    <t>PPA 8936/VII/22</t>
  </si>
  <si>
    <t>PPA 8934/VII/2022</t>
  </si>
  <si>
    <t>26/7/2022</t>
  </si>
  <si>
    <t>PPA 8938/VII/2022</t>
  </si>
  <si>
    <t>PPA 8937/VII/2022</t>
  </si>
  <si>
    <t>PPA 8940/VII/2022</t>
  </si>
  <si>
    <t>27/7/2022</t>
  </si>
  <si>
    <t>PPA 8941/VII/2022</t>
  </si>
  <si>
    <t>BAJAMARGA KHARISMA UTAMA</t>
  </si>
  <si>
    <t>28/7/2022</t>
  </si>
  <si>
    <t>PPA 8942/VII/2022</t>
  </si>
  <si>
    <t>PPA 8943/VII/2022</t>
  </si>
  <si>
    <t>PPA 8908/VII/2022</t>
  </si>
  <si>
    <t>No.A1104/345SK/080722</t>
  </si>
  <si>
    <t>PROYEK  : INDESSO AROMA CILEUNGSI</t>
  </si>
  <si>
    <t>Mob/Demob = 700.000/Rits</t>
  </si>
  <si>
    <t>Sewa Alat Periode Jul'22</t>
  </si>
  <si>
    <t>Sisa Alat Periode Jul'22</t>
  </si>
  <si>
    <t>Sisa Alat Periode Juli'22</t>
  </si>
  <si>
    <t>Barang Itsp</t>
  </si>
  <si>
    <t>Retur itsp</t>
  </si>
  <si>
    <t>29/7/2022</t>
  </si>
  <si>
    <t>PPA 8947/VII/2022</t>
  </si>
  <si>
    <t>PPA 8944/VII/2022</t>
  </si>
  <si>
    <t>PPA 8945/VII/2022</t>
  </si>
  <si>
    <t>PPA 8946/VII/2022</t>
  </si>
  <si>
    <t>30/7/2022</t>
  </si>
  <si>
    <t>31/7/2022</t>
  </si>
  <si>
    <t>Sewa Periode Jul'22</t>
  </si>
  <si>
    <t>Sisa Periode 18/6 - 17/7'22</t>
  </si>
  <si>
    <t>Sisa Periode 9/6 - 8/7'22</t>
  </si>
  <si>
    <t>Sisa Periode 1/6 - 30/6'22</t>
  </si>
  <si>
    <t>Sisa Periode 1/7 - 31/7'22</t>
  </si>
  <si>
    <t>Sisa Periode 19/6 - 18/7'22</t>
  </si>
  <si>
    <t>SISA ALAT SD JULI 2022</t>
  </si>
  <si>
    <t>Sisa Periode Juli 2022</t>
  </si>
  <si>
    <t>Sisa Periode Jul'22</t>
  </si>
  <si>
    <t>Sisa alat periode Jul'22</t>
  </si>
  <si>
    <t>Sisa Periode 26/6 - 25/7'22</t>
  </si>
  <si>
    <t>PENJUALAN SDH TAGIH NON PPN</t>
  </si>
  <si>
    <t>note jb ditagih sesuai total kirim di spk = 900</t>
  </si>
  <si>
    <t>Sisa Periode 14/7 - 13/8'22</t>
  </si>
  <si>
    <t>Sisa Periode 21/7 - 20/8'22</t>
  </si>
  <si>
    <t>PPA 8948/VIII/2022</t>
  </si>
  <si>
    <t>PPA 8950/VIII/2022</t>
  </si>
  <si>
    <t>PPA 8949/VIII/2022</t>
  </si>
  <si>
    <t>PPA 8952/VIII/2022</t>
  </si>
  <si>
    <t>TP.02.01/F.RSUPF.032/VI/2022</t>
  </si>
  <si>
    <t>TP.02.01/F.RSUPF.034/VI/2022</t>
  </si>
  <si>
    <t>TP.02.01/F.RSUPF.036/VI/2022</t>
  </si>
  <si>
    <t>PPA 8951/VIII/2022</t>
  </si>
  <si>
    <t>Lebih pengiriman</t>
  </si>
  <si>
    <t>PPA 8953/VIII/2022</t>
  </si>
  <si>
    <t>PPA 8954/VIII/2022</t>
  </si>
  <si>
    <t>PPA 8955/VIII/2022</t>
  </si>
  <si>
    <t>PPA 8958/VIII/2022</t>
  </si>
  <si>
    <t>PPA 8956/VIII/2022</t>
  </si>
  <si>
    <t>PPA 8957/VIII/2022</t>
  </si>
  <si>
    <t>K 1540 TD</t>
  </si>
  <si>
    <t>PPA 8959/VII/2022</t>
  </si>
  <si>
    <t>PPA 8960/VIII/2022</t>
  </si>
  <si>
    <t>PPA 8961/VIII/2022</t>
  </si>
  <si>
    <t>ALAMAT NYA DIGANTI BEDA DGN TEMPO</t>
  </si>
  <si>
    <t>Sisa Periode 15'Agst-14'Sept'22</t>
  </si>
  <si>
    <t>\</t>
  </si>
  <si>
    <t>PPA 8962/VIII/2022</t>
  </si>
  <si>
    <t>PROYEK   : ASHLEY</t>
  </si>
  <si>
    <t>PPA 8963/VIII/2022</t>
  </si>
  <si>
    <t>PPA 8966/VIII/2022</t>
  </si>
  <si>
    <t>PPA 8967/VIII/2022</t>
  </si>
  <si>
    <t>PPA 8965/VIII/2022</t>
  </si>
  <si>
    <t>BPK FEBRI</t>
  </si>
  <si>
    <t>DUREN SAWIT</t>
  </si>
  <si>
    <t>PPA 8964/VIII/2022</t>
  </si>
  <si>
    <t>PPA 8968/VIII/2022</t>
  </si>
  <si>
    <t>PPA 8969/VIII/2022</t>
  </si>
  <si>
    <t>PPA 8970/VIII/2022</t>
  </si>
  <si>
    <t>PPA 8971/VIII/2022</t>
  </si>
  <si>
    <t>PPA 8972/VIII/2022</t>
  </si>
  <si>
    <t>PPA 8975/VIII/2022</t>
  </si>
  <si>
    <t>H 4x6x1.25M</t>
  </si>
  <si>
    <t>PPA 8974/VIII/2022</t>
  </si>
  <si>
    <t>PPA 8973/VIII/2022</t>
  </si>
  <si>
    <t>JAGAT SUMARECON MULAI SEWA JUNI YG BLM BUAT KWITANSI HARGA BERUBAH</t>
  </si>
  <si>
    <t>HARGA SEWA BARU</t>
  </si>
  <si>
    <t>sewa tutup 31/7</t>
  </si>
  <si>
    <t>Sisa Alat Jul'22</t>
  </si>
  <si>
    <t>Sisa alat  Jul'22</t>
  </si>
  <si>
    <t>13/8/2022</t>
  </si>
  <si>
    <t>PPA 8978/VIII/2022</t>
  </si>
  <si>
    <t>TOWN HOUSE</t>
  </si>
  <si>
    <t>PPA 8977/VIII/2022</t>
  </si>
  <si>
    <t>15/8/2022</t>
  </si>
  <si>
    <t>PPA 8981/VIII/2022</t>
  </si>
  <si>
    <t>PPA 8983/VIII/2022</t>
  </si>
  <si>
    <t>PPA 8979/VIII/2022</t>
  </si>
  <si>
    <t>PPA 8980/VIII/2022</t>
  </si>
  <si>
    <t>16/8/2022</t>
  </si>
  <si>
    <t>PPA 8986/VIII/2022</t>
  </si>
  <si>
    <t>PPA 8984/VIII/2022</t>
  </si>
  <si>
    <t>PPA 8982/VIII/2022</t>
  </si>
  <si>
    <t>PPA 8985/VIII/2022</t>
  </si>
  <si>
    <t>18/8/2022</t>
  </si>
  <si>
    <t>PPA 8987/VIII/2022</t>
  </si>
  <si>
    <t>PPA 8989/VIII/2022</t>
  </si>
  <si>
    <t>PPA 8988/VIII/2022</t>
  </si>
  <si>
    <t>19/8/2022</t>
  </si>
  <si>
    <t>PPA 8993/VIII/2022</t>
  </si>
  <si>
    <t>PPA 8994/VIII/2022</t>
  </si>
  <si>
    <t>PPA 8992/VIII/2022</t>
  </si>
  <si>
    <t>Sewa Periode 26/6 sd 25/7/22</t>
  </si>
  <si>
    <t>Sewa Periode 6/6 sd 5/7/22</t>
  </si>
  <si>
    <t>Sewa Periode 6/7 sd 5/8/22</t>
  </si>
  <si>
    <t>Sisa Periode 18/7 - 17/8'22</t>
  </si>
  <si>
    <t>Sewa Periode 28/6 sd 27/7/22</t>
  </si>
  <si>
    <t>Sisa Alat Agst'22</t>
  </si>
  <si>
    <t>20/8/2022</t>
  </si>
  <si>
    <t>PPA 8995/VIII/2022</t>
  </si>
  <si>
    <t>PPA 8997/VIII/2022</t>
  </si>
  <si>
    <t>PPA 8991/VIII/2022</t>
  </si>
  <si>
    <t>Sewa Periode 5/6 sd 4/7/22</t>
  </si>
  <si>
    <t>Sewa Periode 5/7 sd 4/8/22</t>
  </si>
  <si>
    <t>Sewa Periode 11/7 sd 10/8/22</t>
  </si>
  <si>
    <t>Dan kamu catat tgl 23/8 ada kirim nrc jeep, harga sewa cb 220=3900, joinpin 1050.</t>
  </si>
  <si>
    <t>Nrc Tagihan buat berita acara dulu sebelum buat kwitansi</t>
  </si>
  <si>
    <t xml:space="preserve">Vi Nrc showroom jeep jadi wingnut claim berapa banyak? </t>
  </si>
  <si>
    <t>22/8/2022</t>
  </si>
  <si>
    <t>PPA 9000/VIII/2022</t>
  </si>
  <si>
    <t>PPA 9003/VIII/2022</t>
  </si>
  <si>
    <t>PPA 9005/VIII/2022</t>
  </si>
  <si>
    <t>PPA 9001/VIII/2022</t>
  </si>
  <si>
    <t>PPA 9002/VIII/2022</t>
  </si>
  <si>
    <t>PPA 8999/VIII/2022</t>
  </si>
  <si>
    <t>Sewa Periode Agst'22</t>
  </si>
  <si>
    <t>Sisa Alat Periode Agst'22</t>
  </si>
  <si>
    <t>23/8/2022</t>
  </si>
  <si>
    <t>PPA 9012/VIII/2022</t>
  </si>
  <si>
    <t>PPA 9004/VIII/2022</t>
  </si>
  <si>
    <t>PPA 9008/VIII/2022</t>
  </si>
  <si>
    <t>PPA 9006/VIII/2022</t>
  </si>
  <si>
    <t>PROYEK   : IKEA STORE</t>
  </si>
  <si>
    <t>Ledger 1,8M Ring Lock</t>
  </si>
  <si>
    <t>PPA 9007/VIII/2022</t>
  </si>
  <si>
    <t>PPA 9010/VIII/2022</t>
  </si>
  <si>
    <t>Suri suri 4x6x1,5M</t>
  </si>
  <si>
    <t>Sisa Periode 9/7 - 8/8'22</t>
  </si>
  <si>
    <t>Sisa Periode 19/7 - 18/8'22</t>
  </si>
  <si>
    <t>31/8/2022</t>
  </si>
  <si>
    <t>Sisa Periode Agst'22</t>
  </si>
  <si>
    <t>24/8/2022</t>
  </si>
  <si>
    <t>PPA 9014/VIII/2022</t>
  </si>
  <si>
    <t>PPA 9015/VIII/2022</t>
  </si>
  <si>
    <t>PPA 9011/VIII/2022</t>
  </si>
  <si>
    <t>25/8/2022</t>
  </si>
  <si>
    <t>PPA 9017/VIII/2022</t>
  </si>
  <si>
    <t>V 2m Ring lock</t>
  </si>
  <si>
    <t>Ledger 60 ringlock</t>
  </si>
  <si>
    <t>PPA 9016/VIII/2022</t>
  </si>
  <si>
    <t>PPA 9019/VIII/2022</t>
  </si>
  <si>
    <t>PPA 9018/VIII/2022</t>
  </si>
  <si>
    <t>PPA 9023/VIII/2022</t>
  </si>
  <si>
    <t>26/8/2022</t>
  </si>
  <si>
    <t>PPA 9022/VIII/2022</t>
  </si>
  <si>
    <t>PROYEK   : INDONESIA CHEMICON</t>
  </si>
  <si>
    <t>PPA 9020/VIII/2022</t>
  </si>
  <si>
    <t>PPA 9021/VIII/2022</t>
  </si>
  <si>
    <t>PROYEK   : WAREHOUSE</t>
  </si>
  <si>
    <t>27/8/2022</t>
  </si>
  <si>
    <t>PPA 9027/VIII/2022</t>
  </si>
  <si>
    <t>PPA 9024/VIII/2022</t>
  </si>
  <si>
    <t>PPA 9026/VIII/2022</t>
  </si>
  <si>
    <t>PPA 9025/VIII/2022</t>
  </si>
  <si>
    <t>28/8/2022</t>
  </si>
  <si>
    <t>PPA 9030/VIII/2022</t>
  </si>
  <si>
    <t>UH 55 PCH</t>
  </si>
  <si>
    <t>JB 55 PCH</t>
  </si>
  <si>
    <t>PPA 9028/VIII/2022</t>
  </si>
  <si>
    <t>PPA 9029/VIII/2022</t>
  </si>
  <si>
    <t>D 9541 YT</t>
  </si>
  <si>
    <t>E 9010 AE</t>
  </si>
  <si>
    <t>29/8/2022</t>
  </si>
  <si>
    <t>PPA 9035/VIII/2022</t>
  </si>
  <si>
    <t>B 9691 PK</t>
  </si>
  <si>
    <t>PPA 9033/VIII/2022</t>
  </si>
  <si>
    <t>PPA 9034/VIII/2022</t>
  </si>
  <si>
    <t>PPA 9032/VIII/2022</t>
  </si>
  <si>
    <t>PPA 9031/VIII/2022</t>
  </si>
  <si>
    <t>Sisa Periode 6 Juli sd 5 Agst 22</t>
  </si>
  <si>
    <t>Sisa Periode 16 Juni sd 15 Jul 22</t>
  </si>
  <si>
    <t>Sisa Periode 16 Juli sd 6 Agst 22</t>
  </si>
  <si>
    <t>30/8/2022</t>
  </si>
  <si>
    <t>PPA 9038/VIII/2022</t>
  </si>
  <si>
    <t>PPA 9036/VIII/2022</t>
  </si>
  <si>
    <t>PPA 9037/VIII/2022</t>
  </si>
  <si>
    <t>PPA 9040/VIII/2022</t>
  </si>
  <si>
    <t>PPA 9039/VIII/2022</t>
  </si>
  <si>
    <t>PPA 9041/VIII/2022</t>
  </si>
  <si>
    <t>PPA 9044/VIII/2022</t>
  </si>
  <si>
    <t>PPA 9042/VIII/2022</t>
  </si>
  <si>
    <t>PPA 9045/VIII/2022</t>
  </si>
  <si>
    <t>B 9691 PR</t>
  </si>
  <si>
    <t>PPA 9043/VIII/2022</t>
  </si>
  <si>
    <t>Dan ini dicatat di rekapan data pengembalian praja 2/9/22</t>
  </si>
  <si>
    <t>Utk cross brace nya yg kemarin :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</si>
  <si>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</si>
  <si>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</si>
  <si>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</si>
  <si>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</si>
  <si>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</si>
  <si>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</si>
  <si>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</si>
  <si>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</si>
  <si>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</si>
  <si>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</si>
  <si>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</si>
  <si>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</si>
  <si>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</si>
  <si>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</si>
  <si>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</si>
  <si>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</si>
  <si>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Sewa Alat Periode Agst'22</t>
  </si>
  <si>
    <t>Vi buat ba ongkos TPI warehouse depok, biaya mobilisasi 13 x 1.200.000</t>
  </si>
  <si>
    <t>Ongkos = Rp. 1.200.000 (FUSO B 9801 SS)</t>
  </si>
  <si>
    <t>No Po : 4400007553</t>
  </si>
  <si>
    <t>No Po : 4400007561</t>
  </si>
  <si>
    <t>No Po : 4400007510</t>
  </si>
  <si>
    <t xml:space="preserve">PROYEK  : ANTASARI </t>
  </si>
  <si>
    <t>PPA 9051/IX/2022</t>
  </si>
  <si>
    <t>PT.JAGAT KONSTRUKSI ABDIPERSADA</t>
  </si>
  <si>
    <t>PPA 9046/IX/2022</t>
  </si>
  <si>
    <t>PPA 9047/IX/2022</t>
  </si>
  <si>
    <t>PPA 9048/IX/2022</t>
  </si>
  <si>
    <t>PPA 9049/IX/2022</t>
  </si>
  <si>
    <t>B 9235 UPA</t>
  </si>
  <si>
    <t>SISA ALAT SD AGST 2022</t>
  </si>
  <si>
    <t>Sisa Periode Agst 2022</t>
  </si>
  <si>
    <t>Sewa tgl ke tgl saja vi. Jadi jelas minimal sewa 3 bulan</t>
  </si>
  <si>
    <t>Sisa alat periode Agst'22</t>
  </si>
  <si>
    <t>SDH TAGIH(B 9043 EO)</t>
  </si>
  <si>
    <t>Jagat sunarecon retur tgl 6/9 ,8/9 tdk tagih ongkos</t>
  </si>
  <si>
    <t>Vi praja tutup sewa nya per 31/8.</t>
  </si>
  <si>
    <t>Tgl 8/9 pemulangan alat terakhir, sisanya diclaim</t>
  </si>
  <si>
    <t>PPA 9050/IX/2022</t>
  </si>
  <si>
    <t>GARASI MOCIL PURI</t>
  </si>
  <si>
    <t>JL.PURI INDAH RAYA JAKBAR</t>
  </si>
  <si>
    <t>Ledger 0,9</t>
  </si>
  <si>
    <t>PPA 9052/IX/2022</t>
  </si>
  <si>
    <t>PPA 9056/IX/2022</t>
  </si>
  <si>
    <t>PPA 9055/IX/2022</t>
  </si>
  <si>
    <t>PPA 9057/IX/2022</t>
  </si>
  <si>
    <t>Sisa alat  Agst'22</t>
  </si>
  <si>
    <t>PPA 9058/IX/2022</t>
  </si>
  <si>
    <t>PPA 9059/IX/2022</t>
  </si>
  <si>
    <t>PPA 9061/IX/2022</t>
  </si>
  <si>
    <t>PPA 9062/IX/2022</t>
  </si>
  <si>
    <t>tdk tagih ongkos</t>
  </si>
  <si>
    <t>BPK MIKHAEL</t>
  </si>
  <si>
    <t>TAMAN KEBON JERUK</t>
  </si>
  <si>
    <t>RUMAH TINGGAL JALAN PANURUKAN NO.15</t>
  </si>
  <si>
    <t>RAHMAD DINAMIKA</t>
  </si>
  <si>
    <t>PPA 9065/IX/2022</t>
  </si>
  <si>
    <t>PPA 9066/IX/2022</t>
  </si>
  <si>
    <t>PPA 9063/IX/2022</t>
  </si>
  <si>
    <t>IBU STEPHANIE</t>
  </si>
  <si>
    <t>JL.KARAWANG 3</t>
  </si>
  <si>
    <t>IBU HWLING</t>
  </si>
  <si>
    <t>JL.KATAMARAN 7 NO.12</t>
  </si>
  <si>
    <t>PPA 9064/IX/2022</t>
  </si>
  <si>
    <t>PPA 9067/IX/2022</t>
  </si>
  <si>
    <t>PPA 9069/IX/2022</t>
  </si>
  <si>
    <t>PPA 9068/IX/2022</t>
  </si>
  <si>
    <t>IDEA MANDIRI</t>
  </si>
  <si>
    <t>RUMAH JOGLO</t>
  </si>
  <si>
    <t>PPA 9072/IX/2022</t>
  </si>
  <si>
    <t>yg hitachi oper ke TTLC ya bu</t>
  </si>
  <si>
    <t>Note Tgl 13/9/2022</t>
  </si>
  <si>
    <t>TR 1.5M</t>
  </si>
  <si>
    <t>BPK RICHARD</t>
  </si>
  <si>
    <t>PHINISI PERMAI IV NO.1 KAPVUK MUARA PENJARINGAN</t>
  </si>
  <si>
    <t>BPK MARTIN WIDJAJA</t>
  </si>
  <si>
    <t>JL.BIDURI PANDAN BLOK 1 NO.29</t>
  </si>
  <si>
    <t>PPA 9074/IX/2022</t>
  </si>
  <si>
    <t>PPA 9075/IX/2022</t>
  </si>
  <si>
    <t>KELEBIHAN RETUR</t>
  </si>
  <si>
    <t>Sewa Periode 11/8 sd 10/9/22</t>
  </si>
  <si>
    <t>Vi ini operan dari jagat</t>
  </si>
  <si>
    <t>Sumarecon bandung - noodle padalarang</t>
  </si>
  <si>
    <t>Oper Ke Noodle padalarang</t>
  </si>
  <si>
    <t>PROYEK  : NOODLE PADALARANG</t>
  </si>
  <si>
    <t>Oper Dr Summarecon</t>
  </si>
  <si>
    <t>Sewa Periode 5/8 sd 4/9/22</t>
  </si>
  <si>
    <t>PPA 9053/IX/2022</t>
  </si>
  <si>
    <t>H 5x10x4M</t>
  </si>
  <si>
    <t>KET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</si>
  <si>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</si>
  <si>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</si>
  <si>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</si>
  <si>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</si>
  <si>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</si>
  <si>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</si>
  <si>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</si>
  <si>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</si>
  <si>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07/3/2022</t>
  </si>
  <si>
    <t>Reture</t>
  </si>
  <si>
    <t>09/4/2022</t>
  </si>
  <si>
    <t>11/4/2022</t>
  </si>
  <si>
    <t>5/8/2022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</si>
  <si>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</si>
  <si>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</si>
  <si>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</si>
  <si>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</si>
  <si>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</si>
  <si>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</si>
  <si>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</si>
  <si>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Ok bu jadi per 15/9/22 saya tutup sewa yg alat ini ya bu</t>
  </si>
  <si>
    <t>Vi ini jadi tutup sewa hartam per 15/9</t>
  </si>
  <si>
    <t>AB 8798 NI (SDH TAGIH ONGKOS)</t>
  </si>
  <si>
    <t>Sewa Periode 26/7 sd 25/8/22</t>
  </si>
  <si>
    <t>Sewa Periode 6/8 sd 5/9/22</t>
  </si>
  <si>
    <t>Sewa Periode 28/7 sd 27/8/22</t>
  </si>
  <si>
    <t>Sisa Periode 15'Sept-14'Okt'22</t>
  </si>
  <si>
    <t>13/9/2022</t>
  </si>
  <si>
    <t>IBU LILIANA</t>
  </si>
  <si>
    <t>JL.BUKIT GOLF NO.14 BSD</t>
  </si>
  <si>
    <t>14/9/2022</t>
  </si>
  <si>
    <t>PPA 9076/IX/2022</t>
  </si>
  <si>
    <t>SJ NYA MAU DIGANTI PAKAI SJ PPA</t>
  </si>
  <si>
    <t>SDH TAGIH ONGKOS</t>
  </si>
  <si>
    <t>PENAWARAN TGL 5/8/2022</t>
  </si>
  <si>
    <t>22/9/2022</t>
  </si>
  <si>
    <t>15/9/2022</t>
  </si>
  <si>
    <t>PPA 9077/IX/2022</t>
  </si>
  <si>
    <t>PPA 9079/IX/2022</t>
  </si>
  <si>
    <t>PPA 9080/IX/2022</t>
  </si>
  <si>
    <t>PPA 9078/IX/2022</t>
  </si>
  <si>
    <t>PPA 9084/IX/2022</t>
  </si>
  <si>
    <t>16/9/2022</t>
  </si>
  <si>
    <t>PPA 9083/IX/2022</t>
  </si>
  <si>
    <t>PPA 9082/IX/2022</t>
  </si>
  <si>
    <t>KAPUK KAMAL</t>
  </si>
  <si>
    <t>PPA 9081/IX/2022</t>
  </si>
  <si>
    <t>17/9/2022</t>
  </si>
  <si>
    <t>PPA 9085/IX/2022</t>
  </si>
  <si>
    <t>PROYEK   : AHM</t>
  </si>
  <si>
    <t>17/9/222</t>
  </si>
  <si>
    <t>PPA 9087/IX/2022</t>
  </si>
  <si>
    <t>PPA 9086/IX/2022</t>
  </si>
  <si>
    <t>barang baru dikasih tanda warna</t>
  </si>
  <si>
    <t>baik = bekas</t>
  </si>
  <si>
    <t>PPA 9088/IX/2022</t>
  </si>
  <si>
    <t>19/9/2022</t>
  </si>
  <si>
    <t>PPA 9089/IX/2022</t>
  </si>
  <si>
    <t>PPA 9090/IX/2022</t>
  </si>
  <si>
    <t>20/9/2022</t>
  </si>
  <si>
    <t>PPA 9091/IX/2022</t>
  </si>
  <si>
    <t>PPA 9092/IX/2022</t>
  </si>
  <si>
    <t>PROYEK : HALTE BUSWAY HI &amp; SARINAH</t>
  </si>
  <si>
    <t>22/9/22 ada retur jagat sumarecon bandung, kita tdk charge ongkos. Proyek kembalikan sendiri</t>
  </si>
  <si>
    <t>No Po : 4400007642</t>
  </si>
  <si>
    <t>Sisa Periode 14/8 - 13/9'22</t>
  </si>
  <si>
    <t>Sisa Periode 18/8 - 17/9'22</t>
  </si>
  <si>
    <t>Sisa Periode 9/8 - 8/9'22</t>
  </si>
  <si>
    <t>Sisa Periode 1/8 - 31/8'22</t>
  </si>
  <si>
    <t>Sisa Periode 25/7 - 24/8'22</t>
  </si>
  <si>
    <t>Sisa Periode 19/8 - 18/9'22</t>
  </si>
  <si>
    <t>24/9/2022</t>
  </si>
  <si>
    <t>Potong barang yang diclaim</t>
  </si>
  <si>
    <t>Sisa Alat Periode 27/8 - 26/9</t>
  </si>
  <si>
    <t>Yg ledger 90 tdk usah hitung sewa. Tapi tetap catat di berita acara serag terima dan rekapan rincian</t>
  </si>
  <si>
    <t>No : 076/TPI-SPSA/S-K.0019/VIII/2022</t>
  </si>
  <si>
    <t>Sisa Periode 21/8 - 20/9'22</t>
  </si>
  <si>
    <t>Vi revisi lagi</t>
  </si>
  <si>
    <t xml:space="preserve">Hartam chemicon </t>
  </si>
  <si>
    <t>Kiriman dan retur semua kena ongkos @850.000</t>
  </si>
  <si>
    <t>21/9/2022</t>
  </si>
  <si>
    <t>PPA 9095/IX/2022</t>
  </si>
  <si>
    <t>PPA 9093/IX/2022</t>
  </si>
  <si>
    <t>PT.KARMELINDO SARANA UTAMA</t>
  </si>
  <si>
    <t>PPA 9096/IX/2022</t>
  </si>
  <si>
    <t>Hollo 5x5x3m</t>
  </si>
  <si>
    <t>BPK ALDI</t>
  </si>
  <si>
    <t>ADR PIK</t>
  </si>
  <si>
    <t>23/9/2022</t>
  </si>
  <si>
    <t>PPA 9100/IX/2022</t>
  </si>
  <si>
    <t>PPA 9098/IX/2022</t>
  </si>
  <si>
    <t>PPA 9097/IX/2022</t>
  </si>
  <si>
    <t>PPA 9099/IX/2022</t>
  </si>
  <si>
    <t>IBU NINING</t>
  </si>
  <si>
    <t xml:space="preserve">Join Pin </t>
  </si>
  <si>
    <t>BPK NIKO</t>
  </si>
  <si>
    <t>JL,PERMATA</t>
  </si>
  <si>
    <t>PPA 9101/IX/2022</t>
  </si>
  <si>
    <t>CONCREATE</t>
  </si>
  <si>
    <t>GEREJA THERESIA</t>
  </si>
  <si>
    <t>PPA 9103/IX/2022</t>
  </si>
  <si>
    <t>Sewa Periode Sept'22</t>
  </si>
  <si>
    <t>26/9/2022</t>
  </si>
  <si>
    <t>PPA 9106/IX/2022</t>
  </si>
  <si>
    <t>PROYEK   : ONE CAPITAL - SURABAYA</t>
  </si>
  <si>
    <t>PPA 9104/IX/2022</t>
  </si>
  <si>
    <t>PPA 9107/IX/2022</t>
  </si>
  <si>
    <t>PPA 9105/IX/2022</t>
  </si>
  <si>
    <t>27/9/2022</t>
  </si>
  <si>
    <t>PPA 9119/IX/2022</t>
  </si>
  <si>
    <t>PPA 9108/IX/2022</t>
  </si>
  <si>
    <t>PPA 9109/IX/2022</t>
  </si>
  <si>
    <t>PPA 9110/IX/2022</t>
  </si>
  <si>
    <t>28/9/2022</t>
  </si>
  <si>
    <t>PPA 9111/IX/2022</t>
  </si>
  <si>
    <t>PPA 9113/IX/2022</t>
  </si>
  <si>
    <t>PPA 9115/IX/2022</t>
  </si>
  <si>
    <t xml:space="preserve">BPK ANDRE </t>
  </si>
  <si>
    <t>KARANG TENGAH LEBAK BULUS</t>
  </si>
  <si>
    <t>PPA 9112/IX/2022</t>
  </si>
  <si>
    <t>29/9/2022</t>
  </si>
  <si>
    <t>PPA 9118/IX/2022</t>
  </si>
  <si>
    <t>PPA 9122/IX/2022</t>
  </si>
  <si>
    <t>PPA 9123/IX/2022</t>
  </si>
  <si>
    <t>PPA 9117/IX/2022</t>
  </si>
  <si>
    <t>PROYEK   : AKS</t>
  </si>
  <si>
    <t>PPA 9120/IX/2022</t>
  </si>
  <si>
    <t>PPA 9121/IX/2022</t>
  </si>
  <si>
    <t>BPK MORGAN / IBU LALA</t>
  </si>
  <si>
    <t>No Po : 4400007694</t>
  </si>
  <si>
    <t>30/9/2022</t>
  </si>
  <si>
    <t>PPA 9125/IX/2022</t>
  </si>
  <si>
    <t>PPA 9124/IX/2022</t>
  </si>
  <si>
    <t>Mob/Demob = 400.000,-</t>
  </si>
  <si>
    <t>No.A1104/341SK/070722</t>
  </si>
  <si>
    <t>Sisa Alat Sept'22</t>
  </si>
  <si>
    <t>Sewa Alat Periode Sept'22</t>
  </si>
  <si>
    <t>Sisa Alat Periode Sept'22</t>
  </si>
  <si>
    <t>TGGU RIS CIS DARI PROYEK BRU BUAT KWITANSI</t>
  </si>
  <si>
    <t>PROYEK   : TTLC</t>
  </si>
  <si>
    <t>Sisa Periode 6 Agst sd 5 Sept 22</t>
  </si>
  <si>
    <t>PPA 9127/X/2022</t>
  </si>
  <si>
    <t>PPA 9128/X/2022</t>
  </si>
  <si>
    <t>SOWIN KARYA</t>
  </si>
  <si>
    <t>BPK STEVEN PURI</t>
  </si>
  <si>
    <t>PPA 9126/IX/2022</t>
  </si>
  <si>
    <t>PPA 9126/X/2022</t>
  </si>
  <si>
    <t>PPA 9137/X/2022</t>
  </si>
  <si>
    <t>PPA 9130/X/2022</t>
  </si>
  <si>
    <t>PPA 9133/X/2022</t>
  </si>
  <si>
    <t>PPA 9136/X/2022</t>
  </si>
  <si>
    <t>PPA 9135/X/2022</t>
  </si>
  <si>
    <t>PPA 9129/X/2022</t>
  </si>
  <si>
    <t>PPA 9131/X/2022</t>
  </si>
  <si>
    <t>PPA 9132/X/2022</t>
  </si>
  <si>
    <t>PPA 9134/X/2022</t>
  </si>
  <si>
    <t>L 1,5M</t>
  </si>
  <si>
    <t>ada ongkos 600rbu (SDH TAGIH MOB)</t>
  </si>
  <si>
    <t>Sisa Periode 6 Sept sd 5 Okt 22</t>
  </si>
  <si>
    <t>Sisa Periode 6 Okt sd 7 Okt 22</t>
  </si>
  <si>
    <t>Sisa alat periode Sept'22</t>
  </si>
  <si>
    <t>Sisa alat  Sept'22</t>
  </si>
  <si>
    <t>tgl sj 8/9</t>
  </si>
  <si>
    <t>Sisa Periode Sept'22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</si>
  <si>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</si>
  <si>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</si>
  <si>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</si>
  <si>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</si>
  <si>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Sisa alat Sept'22</t>
  </si>
  <si>
    <t>PPA 9142/X/2022</t>
  </si>
  <si>
    <t xml:space="preserve"> B 9043 EO</t>
  </si>
  <si>
    <t>PPA 9139/X/2022</t>
  </si>
  <si>
    <t>B 9879 IE</t>
  </si>
  <si>
    <t>PPA 9140/X/2022</t>
  </si>
  <si>
    <t>PPA 9141/X/2022</t>
  </si>
  <si>
    <t>PPA 9138/X/2022</t>
  </si>
  <si>
    <t>PPA 9143/X/2022</t>
  </si>
  <si>
    <t>RUKO CINERE</t>
  </si>
  <si>
    <t>PPA 9144/X/2022</t>
  </si>
  <si>
    <t>nmr mobil tdk jls</t>
  </si>
  <si>
    <t>PPA 9145/X/2022</t>
  </si>
  <si>
    <t>PPA 9147/X/2022</t>
  </si>
  <si>
    <t>PPA 9148/X/2022</t>
  </si>
  <si>
    <t>PPA 9149/X/2022</t>
  </si>
  <si>
    <t>PPA 9151/X/2022</t>
  </si>
  <si>
    <t>PPA 9152/X/2022</t>
  </si>
  <si>
    <t>BPK HALIM/IBU LALA</t>
  </si>
  <si>
    <t>INTERCON</t>
  </si>
  <si>
    <t>PPA 9150/X/2022</t>
  </si>
  <si>
    <t>PPA 9154/X/2022</t>
  </si>
  <si>
    <t>PROYEK  : CALYPSO</t>
  </si>
  <si>
    <t>PPA 9155/X/2022</t>
  </si>
  <si>
    <t>Hollo 4x6x3m</t>
  </si>
  <si>
    <t>Hollo 5x10x3m</t>
  </si>
  <si>
    <t>PPA 9156/X/2022</t>
  </si>
  <si>
    <t>Hollo 4x6x2,5m</t>
  </si>
  <si>
    <t>Hollo 4x6x2m</t>
  </si>
  <si>
    <t>D COVE 10</t>
  </si>
  <si>
    <t>PPA 9153/X/2022</t>
  </si>
  <si>
    <t>No Po : 4400007772 (13/10/22)</t>
  </si>
  <si>
    <t>No Po : 4400007771 (13/10/2022)</t>
  </si>
  <si>
    <t>No Po : 4400007747  (5/10/22)</t>
  </si>
  <si>
    <t>13/10/2022</t>
  </si>
  <si>
    <t>PPA 9157/X/2022</t>
  </si>
  <si>
    <t>14/10/2022</t>
  </si>
  <si>
    <t>PPA 9158/X/2022</t>
  </si>
  <si>
    <t>PPA 9159/X/2022</t>
  </si>
  <si>
    <t>Sewa Periode 5/9 sd 4/10/22</t>
  </si>
  <si>
    <t>Sisa alat periode Okt'22</t>
  </si>
  <si>
    <t>Sisa Periode 15'Okt-14'Nov'22</t>
  </si>
  <si>
    <t>PROYEK  : MAPOLSEK KOSAMBI PIK 2</t>
  </si>
  <si>
    <t>No.009/PO-MPL/0922</t>
  </si>
  <si>
    <t>Sisa Periode 9/9 - 8/10'22</t>
  </si>
  <si>
    <t>Sisa Periode 14/9 - 13/10'22</t>
  </si>
  <si>
    <t>PPA 9165/X/2022</t>
  </si>
  <si>
    <t>15/10/2022</t>
  </si>
  <si>
    <t>PPA 9161/X/2022</t>
  </si>
  <si>
    <t>PPA 9162/X/2022</t>
  </si>
  <si>
    <t>dikembalikan pipa 6</t>
  </si>
  <si>
    <t>PROYEK   : HOTEL ASTON SERANG</t>
  </si>
  <si>
    <t>17/10/2022</t>
  </si>
  <si>
    <t>PPA 9166/X/2022</t>
  </si>
  <si>
    <t>PROYEK   : RUMAH SAKIT JANTUNG HEATOLOGY</t>
  </si>
  <si>
    <t>PPA 9167/X/2022</t>
  </si>
  <si>
    <t>PPA 9168/X/2022</t>
  </si>
  <si>
    <t>gabung dgn capital square</t>
  </si>
  <si>
    <t xml:space="preserve">PROYEK   : CAPITAL </t>
  </si>
  <si>
    <t>PPA 9164/X/2022</t>
  </si>
  <si>
    <t>PPA 9160/X/2022</t>
  </si>
  <si>
    <t>18/10/2022</t>
  </si>
  <si>
    <t>PPA 9163/X/2022</t>
  </si>
  <si>
    <t>PPA 9169/X/2022</t>
  </si>
  <si>
    <t>PPA 9170/X/2022</t>
  </si>
  <si>
    <t>19/10/2022</t>
  </si>
  <si>
    <t>PPA 9171/X/2022</t>
  </si>
  <si>
    <t>PPA 9172/X/2022</t>
  </si>
  <si>
    <t>PPA 9173/X/2022</t>
  </si>
  <si>
    <t>Sewa Periode 11/9 sd 10/10/22</t>
  </si>
  <si>
    <t>Proyek           :  IBU MELISSA KRISTIN CIDENG</t>
  </si>
  <si>
    <t>No Po : 4400007791 (20/10/22)</t>
  </si>
  <si>
    <t>Sisa Periode 7/7 - 6/8'22</t>
  </si>
  <si>
    <t>Sisa Periode 7/8 - 6/9'22</t>
  </si>
  <si>
    <t>Sisa Periode 7/9 - 6/10'22</t>
  </si>
  <si>
    <t>Sisa Periode 18/9 - 17/10'22</t>
  </si>
  <si>
    <t>20/10/2022</t>
  </si>
  <si>
    <t>PPA 9178/X/2022</t>
  </si>
  <si>
    <t>PPA 9177/X/2022</t>
  </si>
  <si>
    <t>PPA 9180/X/2022</t>
  </si>
  <si>
    <t>PPA 9175/X/2022</t>
  </si>
  <si>
    <t>PPA 9176/X/2022</t>
  </si>
  <si>
    <t>PPA 9174/X/2022</t>
  </si>
  <si>
    <t>21/10/2022</t>
  </si>
  <si>
    <t>CINERE</t>
  </si>
  <si>
    <t>PPA 9181/X/2022</t>
  </si>
  <si>
    <t>PPA 9182/X/2022</t>
  </si>
  <si>
    <t>PPA 9179/X/2022</t>
  </si>
  <si>
    <t>Sisa Periode 1/9 - 30/9'22</t>
  </si>
  <si>
    <t>Sisa Periode 29/8 - 28/9/2022</t>
  </si>
  <si>
    <t>PPA 9184/X/2022</t>
  </si>
  <si>
    <t>PPA 9185/X/2022</t>
  </si>
  <si>
    <t>PPA 9186/X/2022</t>
  </si>
  <si>
    <t>22/10/2022</t>
  </si>
  <si>
    <t>PPA 9187/X/2022</t>
  </si>
  <si>
    <t>PPA 9188/X/2022</t>
  </si>
  <si>
    <t>24/10/2022</t>
  </si>
  <si>
    <t>PPA 9192/X/2022</t>
  </si>
  <si>
    <t>B 9804 TAC</t>
  </si>
  <si>
    <t>PPA 9193/X/2022</t>
  </si>
  <si>
    <t>PPA 9189/X/2022</t>
  </si>
  <si>
    <t>PPA 9190/X/2022</t>
  </si>
  <si>
    <t>PPA 9191/X/2022</t>
  </si>
  <si>
    <t>PPA 9194/X/2022</t>
  </si>
  <si>
    <t>PPA 9195/X/2022</t>
  </si>
  <si>
    <t>25/10/2022</t>
  </si>
  <si>
    <t>PPA 9200/X/2022</t>
  </si>
  <si>
    <t>PPA 9199/X/2022</t>
  </si>
  <si>
    <t>PPA 9197/X/2022</t>
  </si>
  <si>
    <t>PPA 9198/X/2022</t>
  </si>
  <si>
    <t>No Po : 4400007424 / 7576 (15/7/22)</t>
  </si>
  <si>
    <t>No Po : 4400007789 (20/10/2022)</t>
  </si>
  <si>
    <t>No Po : 4400007775 (17/10)</t>
  </si>
  <si>
    <t>No Po : 4400007596 (6/9/2022)</t>
  </si>
  <si>
    <t>No Po : 4400007583 (1/9/2022)</t>
  </si>
  <si>
    <t>Sisa Periode 25/8 - 24/9'22</t>
  </si>
  <si>
    <t>Sisa Periode 25/9 - 24/10'22</t>
  </si>
  <si>
    <t>26/10/2022</t>
  </si>
  <si>
    <t>PPA 9202/X/2022</t>
  </si>
  <si>
    <t>PPA 9201/X/2022</t>
  </si>
  <si>
    <t>PPA 9203/X/2022</t>
  </si>
  <si>
    <t>27/10/2022</t>
  </si>
  <si>
    <t>PPA 9204/X/2022</t>
  </si>
  <si>
    <t>PPA 9205/X/2022</t>
  </si>
  <si>
    <t>28/10/2022</t>
  </si>
  <si>
    <t>PPA 9207/X/2022</t>
  </si>
  <si>
    <t xml:space="preserve">PT.TANGGA </t>
  </si>
  <si>
    <t>PROYEK : GREEN GARDEN</t>
  </si>
  <si>
    <t>PPA 9206/X/2022</t>
  </si>
  <si>
    <t>29/10/2022</t>
  </si>
  <si>
    <t>PROYEK : BSD TANGERANG</t>
  </si>
  <si>
    <t>Sisa Periode Okt'22</t>
  </si>
  <si>
    <t>No Po : 4400007837 (01/11/2022)</t>
  </si>
  <si>
    <t>Oper ke Aks</t>
  </si>
  <si>
    <t>Oper dr Esr</t>
  </si>
  <si>
    <t>Sisa Alat Periode 27/9 - 26/10</t>
  </si>
  <si>
    <t>Sisa Alat Periode Okt'22</t>
  </si>
  <si>
    <t>PROYEK   : YKT</t>
  </si>
  <si>
    <t>Vi nrc aston serang yg kirimanpertama ada ongkos 1.800.000</t>
  </si>
  <si>
    <t>Dan besok tgl 4/11 juga ada ongkos 1.800.000</t>
  </si>
  <si>
    <t>31/10/2022</t>
  </si>
  <si>
    <t>PPA 9208/X/2022</t>
  </si>
  <si>
    <t>PROYEK  : GEDUNG MENARA KOMPAS</t>
  </si>
  <si>
    <t>PPA 9209/X/2022</t>
  </si>
  <si>
    <t>Sewa Periode 11/10 sd 4/11/22</t>
  </si>
  <si>
    <t>Retur panasonic (lebih)</t>
  </si>
  <si>
    <t>Sewa Alat Periode Okt'22</t>
  </si>
  <si>
    <t>PPA 9146/X/2022</t>
  </si>
  <si>
    <t>Oper Barang Hitachi</t>
  </si>
  <si>
    <t>4/8/2022</t>
  </si>
  <si>
    <t>Faktur pembetulan (011)</t>
  </si>
  <si>
    <t>Sisa Periode 12 Okt sd 11 Nov 22</t>
  </si>
  <si>
    <t>PPA 9210/XI/2022</t>
  </si>
  <si>
    <t>PPA 9212/XI/2022</t>
  </si>
  <si>
    <t>PPA 9222/XI/2022</t>
  </si>
  <si>
    <t>Sewa Periode 5/10 sd 4/11/22</t>
  </si>
  <si>
    <t>L.P</t>
  </si>
  <si>
    <t>Sisa alat periode Nov'22</t>
  </si>
  <si>
    <t>PPA 9209/XI/2022</t>
  </si>
  <si>
    <t>PPA 9211/XI/2022</t>
  </si>
  <si>
    <t>PPA 9213/XI/2022</t>
  </si>
  <si>
    <t>PPA 9216/XI/2022</t>
  </si>
  <si>
    <t>PPA 9215/XI/2022</t>
  </si>
  <si>
    <t>No Po : 4400007856 (07/11/2022)</t>
  </si>
  <si>
    <t>PPA 9214/XI/2022</t>
  </si>
  <si>
    <t>PPA 9717/X/2022</t>
  </si>
  <si>
    <t>PPA 9218/X/2022</t>
  </si>
  <si>
    <t>PPA 9219/XI/2022</t>
  </si>
  <si>
    <t>PPA 9220/XI/2022</t>
  </si>
  <si>
    <t>PPA 9221/XI/2022</t>
  </si>
  <si>
    <t xml:space="preserve">PT KUSUMA BANGUN MANDIRI </t>
  </si>
  <si>
    <t>PPA 9223/XI/2022</t>
  </si>
  <si>
    <t>PPA 9225/XI/2022</t>
  </si>
  <si>
    <t>PPA 9224/XI/2022</t>
  </si>
  <si>
    <t>PPA 9226/XI/2022</t>
  </si>
  <si>
    <t>Sisa Periode 19/9 - 18/10'22</t>
  </si>
  <si>
    <t>Sisa Periode 29/9 - 28/10/2022</t>
  </si>
  <si>
    <t>Sisa Periode 14/10 - 19/10'22</t>
  </si>
  <si>
    <t>Sisa Periode 1/10 - 31/10'22</t>
  </si>
  <si>
    <t>Sisa Periode 7/10 - 6/11'22</t>
  </si>
  <si>
    <t>PPA 9227/XI/2022</t>
  </si>
  <si>
    <t>No.006/PO-MPL/0922</t>
  </si>
  <si>
    <t>No.014/PO-UPGRADING MK/1022</t>
  </si>
  <si>
    <t>No.009/PO-UPGRADING MK/1022</t>
  </si>
  <si>
    <t>Sewa Periode Okt'22</t>
  </si>
  <si>
    <t>sdh tgih</t>
  </si>
  <si>
    <t>tdk tagih sewa</t>
  </si>
  <si>
    <t>No Po : 4400007869 (11/11/2022)</t>
  </si>
  <si>
    <t>No Po : 4400007842</t>
  </si>
  <si>
    <t>Sisa Alat Okt'22</t>
  </si>
  <si>
    <t>PPA 9228/XI/2022</t>
  </si>
  <si>
    <t>PPA 9230/XI/2022</t>
  </si>
  <si>
    <t>PPA 9229/XI/2022</t>
  </si>
  <si>
    <t>PPA 9231/XI/2022</t>
  </si>
  <si>
    <t>PPA 9234/XI/2022</t>
  </si>
  <si>
    <t>PPA 9235/XI/2022</t>
  </si>
  <si>
    <t>PPA 9232/XI/2022</t>
  </si>
  <si>
    <t>Hollo 5x5x2,5M</t>
  </si>
  <si>
    <t>Siku siku 40x45</t>
  </si>
  <si>
    <t>PPA 9233/XI/2022</t>
  </si>
  <si>
    <t>PPA 9236/XI/2022</t>
  </si>
  <si>
    <t>16/11/2022</t>
  </si>
  <si>
    <t>oper ke itsp</t>
  </si>
  <si>
    <t>oper dr Aks</t>
  </si>
  <si>
    <t>No :</t>
  </si>
  <si>
    <t>Sisa Alat Periode 25/10 - 24/11</t>
  </si>
  <si>
    <t>Sisa Alat Periode 27/10 - 26/11</t>
  </si>
  <si>
    <t>Sisa Periode 15'Nov-14'Des'22</t>
  </si>
  <si>
    <t>Sisa Periode Nov'22</t>
  </si>
  <si>
    <t>B 9801 SS (SDH TAGIH ONGKOS)</t>
  </si>
  <si>
    <t>NOTE : Kiriman ke NRC ASTON,Semua tagih ONGKOS Rp.1,800,000</t>
  </si>
  <si>
    <t>ada kiriman tgl 15/11/2022 jugq tagih ongkos</t>
  </si>
  <si>
    <t>kecuali tangga = 25 ini dia ambil sendiri</t>
  </si>
  <si>
    <t>PPA 9241/XI/2022</t>
  </si>
  <si>
    <t>PPA 9240/XI/2022</t>
  </si>
  <si>
    <t>PPA 9239/XI/2022</t>
  </si>
  <si>
    <t>PPA 9238/XI/2022</t>
  </si>
  <si>
    <t>PPA 9245/XI/2022</t>
  </si>
  <si>
    <t>PPA 9246/XI/2022</t>
  </si>
  <si>
    <t xml:space="preserve">PROYEK   : JHL  OFFICE </t>
  </si>
  <si>
    <t>PPA 9247/XI/2022</t>
  </si>
  <si>
    <t>Sisa Periode 12/11 - 11/12 '22</t>
  </si>
  <si>
    <t>PPA 9243/XI/2022</t>
  </si>
  <si>
    <t>No Po : 4400007886 (16/11/2022)</t>
  </si>
  <si>
    <t>No PO : 026/CLYP/X/22/KI-HO</t>
  </si>
  <si>
    <t>PPA 9237/XI/2022</t>
  </si>
  <si>
    <t>14/11/2022</t>
  </si>
  <si>
    <t>PPA 9250/XI/2022</t>
  </si>
  <si>
    <t>PPA 9249/XI/2022</t>
  </si>
  <si>
    <t>PPA 9251/XI/2022</t>
  </si>
  <si>
    <t>PPA 9248/XI/2022</t>
  </si>
  <si>
    <t>15/11/2022</t>
  </si>
  <si>
    <t>PPA 9257/XI/2022</t>
  </si>
  <si>
    <t>Metal Plank 3M</t>
  </si>
  <si>
    <t>PPA 9255/XI/2022</t>
  </si>
  <si>
    <t>PPA 9256/XI/2022</t>
  </si>
  <si>
    <t>PPA 9254/XI/2022</t>
  </si>
  <si>
    <t>PPA 9253/XI/2022</t>
  </si>
  <si>
    <t>PPA 9260/XI/2022</t>
  </si>
  <si>
    <t>PPA 9258/XI/2022</t>
  </si>
  <si>
    <t>PPA 9259/XI/2022</t>
  </si>
  <si>
    <t>23/8/2022 (Tgl SJ Asli )</t>
  </si>
  <si>
    <t>17/11/2022</t>
  </si>
  <si>
    <t>PPA 9262/XI/2022</t>
  </si>
  <si>
    <t>PPA 9261/XI/2022</t>
  </si>
  <si>
    <t>Siku siku 40x50</t>
  </si>
  <si>
    <t>PPA 9263/XI/2022</t>
  </si>
  <si>
    <t>PPA 9264/XI/2022</t>
  </si>
  <si>
    <t>ada ongkos</t>
  </si>
  <si>
    <t>No Po : 4400007899 (24/11/2022)</t>
  </si>
  <si>
    <t>PROYEK : ASYA CLUSTER GENOVA CAKUNG</t>
  </si>
  <si>
    <t>No.019/PO-UPGRADING MK/1022</t>
  </si>
  <si>
    <t>No.011/PO-UPGRADING MK/1022</t>
  </si>
  <si>
    <t>No.008/PO-MPL/0922</t>
  </si>
  <si>
    <t>No.004/PO-MPL/0922</t>
  </si>
  <si>
    <t>No Po : 4400007914 (24/11/22)</t>
  </si>
  <si>
    <t>Sisa alat  Okt'22</t>
  </si>
  <si>
    <t>Sisa alat Okt'22</t>
  </si>
  <si>
    <t>25/11/2022</t>
  </si>
  <si>
    <t>HARGA YG DIPAKAI</t>
  </si>
  <si>
    <t>11/10/2022 (Tgl Sj Asli)</t>
  </si>
  <si>
    <t>14/10/2022 (Tgl Sj Asli)</t>
  </si>
  <si>
    <t>21/11/2022</t>
  </si>
  <si>
    <t>18/11/2022</t>
  </si>
  <si>
    <t>PPA 9265/XI/2022</t>
  </si>
  <si>
    <t>JL.KEMANG RAYA NO.33</t>
  </si>
  <si>
    <t>PPA 9266/XI/2022</t>
  </si>
  <si>
    <t xml:space="preserve">KANTOR KELURAHAN </t>
  </si>
  <si>
    <t>LARANGAN</t>
  </si>
  <si>
    <t>PINJAM</t>
  </si>
  <si>
    <t>19/11/2022</t>
  </si>
  <si>
    <t>PPA 9268/XI/2022</t>
  </si>
  <si>
    <t>PPA 9267/XI/2022</t>
  </si>
  <si>
    <t>Tie Bar 60</t>
  </si>
  <si>
    <t>PPA 9269/XI/2022</t>
  </si>
  <si>
    <t>PROYEK   : PLTU SUMBANGSEL</t>
  </si>
  <si>
    <t>PPA 5260/XI/2022</t>
  </si>
  <si>
    <t>IBU MANLY /IBU LALA</t>
  </si>
  <si>
    <t>BPR LIPPO KARAWACI</t>
  </si>
  <si>
    <t>PROYEK   : YAMADA</t>
  </si>
  <si>
    <t>PPA 9270/XI/2022</t>
  </si>
  <si>
    <t>PPA 9271/XI/2022</t>
  </si>
  <si>
    <t>22/11/2022</t>
  </si>
  <si>
    <t>PT.WIKA GEDUNG</t>
  </si>
  <si>
    <t>PROYEK   : TRANSMART</t>
  </si>
  <si>
    <t>Metal Plank 2M</t>
  </si>
  <si>
    <t>PPA 9277/XI/2022</t>
  </si>
  <si>
    <t>BPK TOMMY</t>
  </si>
  <si>
    <t>JL.EBONY GOLF NO.39 PIK</t>
  </si>
  <si>
    <t>PPA 9272/XI/2022</t>
  </si>
  <si>
    <t>23/11/2022</t>
  </si>
  <si>
    <t>AD 8807</t>
  </si>
  <si>
    <t>PROYEK   : B.RESIDENCE</t>
  </si>
  <si>
    <t>PPA 9278/XI/2022</t>
  </si>
  <si>
    <t>PPA 9279/XI/2022</t>
  </si>
  <si>
    <t>24/11/2022</t>
  </si>
  <si>
    <t>PPA 9286/XI/2022</t>
  </si>
  <si>
    <t>PPA 9283/XI/2022</t>
  </si>
  <si>
    <t>PPA 9285/XI/2022</t>
  </si>
  <si>
    <t>PPA 9284/XI/2022</t>
  </si>
  <si>
    <t>PPA 9282/XI/2022</t>
  </si>
  <si>
    <t>KECAMATAN CILEDUG</t>
  </si>
  <si>
    <t>PPA 9281/XI/2022</t>
  </si>
  <si>
    <t>PPA 9280/XI/2022</t>
  </si>
  <si>
    <t>tagih sd 21/11 sisa mau diclaim</t>
  </si>
  <si>
    <t>Sisa Periode 9/10 - 8/11'22</t>
  </si>
  <si>
    <t>28/11/2022</t>
  </si>
  <si>
    <t>26/11/2022</t>
  </si>
  <si>
    <t>Sisa Alat Nov'22</t>
  </si>
  <si>
    <t>PPA 9274/XI/2022</t>
  </si>
  <si>
    <t>2.200.000</t>
  </si>
  <si>
    <t>TGL 22/11/22 ini ada tagihan ongkos 2.200.000</t>
  </si>
  <si>
    <t>PPA 9290/XI/2022</t>
  </si>
  <si>
    <t>PPA 9288/XI/2022</t>
  </si>
  <si>
    <t>PPA 9289/XI/2022</t>
  </si>
  <si>
    <t>PPA 9287/XI/2022</t>
  </si>
  <si>
    <t>BPK FREDY</t>
  </si>
  <si>
    <t>Diamond Golf H3/103 Pik Jakarta</t>
  </si>
  <si>
    <t>PPA 9295/XI/2022</t>
  </si>
  <si>
    <t>PPA 9293/XI/2022</t>
  </si>
  <si>
    <t>PPA 9292/XI/2022</t>
  </si>
  <si>
    <t>PPA 9291/XI/2022</t>
  </si>
  <si>
    <t>Hollo 4x6x2,5M</t>
  </si>
  <si>
    <t>B 9316 BDN</t>
  </si>
  <si>
    <t>IBU LALA,ALAMAT SAMA</t>
  </si>
  <si>
    <t>PPA 9294/XI/2022</t>
  </si>
  <si>
    <t>Sewa Alat Periode Nov'22</t>
  </si>
  <si>
    <t>Hollo 4x6x4M</t>
  </si>
  <si>
    <t>PPA 9301/XI/2022</t>
  </si>
  <si>
    <t>PA REGHARD</t>
  </si>
  <si>
    <t>Jln.PINISI PERMAI PIK JAKARTA</t>
  </si>
  <si>
    <t>PPA 9299/XI/2022</t>
  </si>
  <si>
    <t>PPA 9300/XI/2022</t>
  </si>
  <si>
    <t>PPA 9298/XI/2022</t>
  </si>
  <si>
    <t>PPA 9302/XI/2022</t>
  </si>
  <si>
    <t>Hollo 4x6x1,5M</t>
  </si>
  <si>
    <t>28/11/2011</t>
  </si>
  <si>
    <t>PPA 9297/XI/2022</t>
  </si>
  <si>
    <t>Hollo 5x10x4M</t>
  </si>
  <si>
    <t>E 8130 IE</t>
  </si>
  <si>
    <t>29/11/2022</t>
  </si>
  <si>
    <t>30/11/2022</t>
  </si>
  <si>
    <t>No.TP.02.09/TMB.F.005/XI/2022</t>
  </si>
  <si>
    <t>21/11/2022 (3 BLN)</t>
  </si>
  <si>
    <t>Danareksa Minta ditutup sewa 30/11/2022</t>
  </si>
  <si>
    <t>Potong Kelebihan Railin &amp; Tangga Pch</t>
  </si>
  <si>
    <t>PPA 9312/XI/2022</t>
  </si>
  <si>
    <t>No Po : 4400007927</t>
  </si>
  <si>
    <t>No Po : 4400007930</t>
  </si>
  <si>
    <t>PPA 9325/XI/2022</t>
  </si>
  <si>
    <t>PPA 9326/XI/2022</t>
  </si>
  <si>
    <t>PPA 9321/XII/2022</t>
  </si>
  <si>
    <t>PPA 9303/XI/2022</t>
  </si>
  <si>
    <t>T.Kirim 29/11</t>
  </si>
  <si>
    <t>T.Kirim 30/11</t>
  </si>
  <si>
    <t>PPA 9304/XI/2022</t>
  </si>
  <si>
    <t>PPA 9308/XI/2022</t>
  </si>
  <si>
    <t>PPA 9305/XI/2022</t>
  </si>
  <si>
    <t>PPA 9307/XI/2022</t>
  </si>
  <si>
    <t>R 9693 AL</t>
  </si>
  <si>
    <t>PPA 9309/XI/2022</t>
  </si>
  <si>
    <t>PPA 9310/XI/2022</t>
  </si>
  <si>
    <t>PPA 9311/XI/2022</t>
  </si>
  <si>
    <t>PPA 9306/XI/2022</t>
  </si>
  <si>
    <t>PPA 9319/XI/2022</t>
  </si>
  <si>
    <t>PPA 9318/XI/2022</t>
  </si>
  <si>
    <t>PPA 9315/XI/2022</t>
  </si>
  <si>
    <t>PPA 9316/XI/2022</t>
  </si>
  <si>
    <t>PPA 9313/XI/2022</t>
  </si>
  <si>
    <t>PPA 9314/XI/2022</t>
  </si>
  <si>
    <t>PPA 9317/XI/2022</t>
  </si>
  <si>
    <t>PPA 9320/XII/2022</t>
  </si>
  <si>
    <t>PPA 9322/XII/2022</t>
  </si>
  <si>
    <t>PPA 9323/XI/2022</t>
  </si>
  <si>
    <t>Sewa Periode Nov'22</t>
  </si>
  <si>
    <t>TGL PO 21/11/22</t>
  </si>
  <si>
    <t>No Po : 4400007894</t>
  </si>
  <si>
    <t>Sisa Alat Periode Nov'22</t>
  </si>
  <si>
    <t>PPA 9329/XI/2022</t>
  </si>
  <si>
    <t>PPA 9334/XII/2022</t>
  </si>
  <si>
    <t>PPA 9327/XII/2022</t>
  </si>
  <si>
    <t>PPA 9336/XI/2022</t>
  </si>
  <si>
    <t>PPA 9337/XI/2022</t>
  </si>
  <si>
    <t>PPA 9331/XII/2022</t>
  </si>
  <si>
    <t>PPA 9333/XII/2022</t>
  </si>
  <si>
    <t>PPA 9335/XII/2022</t>
  </si>
  <si>
    <t>PPA 9338/XII/2022</t>
  </si>
  <si>
    <t>PPA 9332/XII/2022</t>
  </si>
  <si>
    <t>PPA 9324/XII/2022</t>
  </si>
  <si>
    <t>PPA 9339/XII/2022</t>
  </si>
  <si>
    <t>PPA 9340/XII/2022</t>
  </si>
  <si>
    <t>Ring lock</t>
  </si>
  <si>
    <t>Ledger Ringlock</t>
  </si>
  <si>
    <t>Ledger Ringlock 90</t>
  </si>
  <si>
    <t>PPA 9345/XII/2022</t>
  </si>
  <si>
    <t>PPA 9346/XII/2022</t>
  </si>
  <si>
    <t>PPA 9351/XII/2022</t>
  </si>
  <si>
    <t>PPA 9341/XII/2022</t>
  </si>
  <si>
    <t>Pipa 74</t>
  </si>
  <si>
    <t>PPA 9342/XII/2022</t>
  </si>
  <si>
    <t>PPA 9354/XII/2022</t>
  </si>
  <si>
    <t>PPA 9353/XII/2022</t>
  </si>
  <si>
    <t>PPA 9348/XII/2022</t>
  </si>
  <si>
    <t>PPA 9350/XII/2022</t>
  </si>
  <si>
    <t>PPA 9349/XII/2022</t>
  </si>
  <si>
    <t>PPA 9352/XII/2022</t>
  </si>
  <si>
    <t>PPA 9347/XII/2022</t>
  </si>
  <si>
    <t>PROYEK : AHM</t>
  </si>
  <si>
    <t>PPA 9357/XII/2022</t>
  </si>
  <si>
    <t>PPA 9358/XII/2022</t>
  </si>
  <si>
    <t>PPA 9355/XII/2022</t>
  </si>
  <si>
    <t>PPA 9360/XII/2022</t>
  </si>
  <si>
    <t>H 4x6x2M</t>
  </si>
  <si>
    <t>H 4x6x1,5M</t>
  </si>
  <si>
    <t>Suri"5x10x1,5M</t>
  </si>
  <si>
    <t>PPA 9359/XII/2022</t>
  </si>
  <si>
    <t>PPA 9356/XII/2022</t>
  </si>
  <si>
    <t>No Po : 4400007955</t>
  </si>
  <si>
    <t>sisa alat tagih claim non ppn</t>
  </si>
  <si>
    <t>PROYEK : TRANS MAKASAR</t>
  </si>
  <si>
    <t>Interdesign Makasar,kirim 13/12/2022</t>
  </si>
  <si>
    <t>Mulai sewa hitungnya 23/12/2022</t>
  </si>
  <si>
    <t>Nanti pas buat tagihannya kirim dulu ke ibu</t>
  </si>
  <si>
    <t>LD  90</t>
  </si>
  <si>
    <t>PPA 9364/XII/2022</t>
  </si>
  <si>
    <t>PPA 9362/XII/2022</t>
  </si>
  <si>
    <t>PPA 9367/XII/2022</t>
  </si>
  <si>
    <t>15/12/2022</t>
  </si>
  <si>
    <t>PPA 9366/XII/2022</t>
  </si>
  <si>
    <t>PPA 9361/XII/2022</t>
  </si>
  <si>
    <t>PPA 9365/XII/2022</t>
  </si>
  <si>
    <t>PPA 9363/XII/2022</t>
  </si>
  <si>
    <t>PPA 9368/XII/2022</t>
  </si>
  <si>
    <t>PPA 9372/XII/2022</t>
  </si>
  <si>
    <t>Hollo 4x6x3M</t>
  </si>
  <si>
    <t>PPA 9370/XII/2022</t>
  </si>
  <si>
    <t>PPA 9371/XII/2022</t>
  </si>
  <si>
    <t>PPA 9369/XII/2022</t>
  </si>
  <si>
    <t>PT.KUSUMA BANGUN</t>
  </si>
  <si>
    <t>SD .ST.ANTONIUS OTISTA</t>
  </si>
  <si>
    <t>IBU LALA</t>
  </si>
  <si>
    <t>DUREN TIGA</t>
  </si>
  <si>
    <t>PPA 9375/XII/2022</t>
  </si>
  <si>
    <t>PPA 9374/XII/2022</t>
  </si>
  <si>
    <t>PPA 9379/XII/2022</t>
  </si>
  <si>
    <t>Hollo 5x10x2M</t>
  </si>
  <si>
    <t>Hollo 5x5x2,6M</t>
  </si>
  <si>
    <t>PPA 9378/XII/2022</t>
  </si>
  <si>
    <t>PPA 9380/XII/2022</t>
  </si>
  <si>
    <t>PPA 9376/XII/2022</t>
  </si>
  <si>
    <t>Tutup sewa 14/12/2022</t>
  </si>
  <si>
    <t>14/12/2022</t>
  </si>
  <si>
    <t>Sisa Alat Des'22</t>
  </si>
  <si>
    <t>Sisa Periode 12 Nov sd 11 Des 22</t>
  </si>
  <si>
    <t>PPA 9384/XII/2022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</si>
  <si>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</si>
  <si>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</si>
  <si>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</si>
  <si>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</si>
  <si>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PPA 9102/IX/2022</t>
  </si>
  <si>
    <t>Sisa Periode 15'Des-14'Jan'23</t>
  </si>
  <si>
    <t>nrc proyek baru buat tagihannya dari tgl ke tanggal</t>
  </si>
  <si>
    <t>PINDAH TAGIH NON PPN</t>
  </si>
  <si>
    <t>No.017/K.1505.04/IX/2022</t>
  </si>
  <si>
    <t>PROYEK   : LIVING WORLD GRAND WISATA</t>
  </si>
  <si>
    <t>Sisa alat Nov'22</t>
  </si>
  <si>
    <t>tutu sewa 11/12/2022</t>
  </si>
  <si>
    <t>Vi Catat</t>
  </si>
  <si>
    <t>Jagat Brebes,Ada rencana retur tgl 23/12/22</t>
  </si>
  <si>
    <t>ongkos ditagih,tutu sewa tgl 21/12/22 dibuat dulu.</t>
  </si>
  <si>
    <t>kalau ada sisa mau diclaim</t>
  </si>
  <si>
    <t>PPA 9381/XII/2022</t>
  </si>
  <si>
    <t>PPA 9344/XII/2022</t>
  </si>
  <si>
    <t>PPA 9385/XII/2022</t>
  </si>
  <si>
    <t>PPA 9386/XII/2022</t>
  </si>
  <si>
    <t>PPA 9382/XII/2022</t>
  </si>
  <si>
    <t>H 5x5x1,2M</t>
  </si>
  <si>
    <t>TR 2M</t>
  </si>
  <si>
    <t>PPA 9383/XII/2022</t>
  </si>
  <si>
    <t>PPA 9387/XII/2022</t>
  </si>
  <si>
    <t>13/12/2022</t>
  </si>
  <si>
    <t>PPA 9401/XII/2022</t>
  </si>
  <si>
    <t>PPA 9399/XII/2022</t>
  </si>
  <si>
    <t>PPA 9388/XII/2022</t>
  </si>
  <si>
    <t>PPA 9400/XII/2022</t>
  </si>
  <si>
    <t>PPA 9389/XII/2022</t>
  </si>
  <si>
    <t>PPA 9407/XII/2022</t>
  </si>
  <si>
    <t>PPA 9406/XII/2022</t>
  </si>
  <si>
    <t>PPA 9404/XII/2022</t>
  </si>
  <si>
    <t>PPA 9403/XII/2022</t>
  </si>
  <si>
    <t>Joiner</t>
  </si>
  <si>
    <t>PPA 9402/XII/2022</t>
  </si>
  <si>
    <t>21/12/2022</t>
  </si>
  <si>
    <t>PPA 9405/XII/2022</t>
  </si>
  <si>
    <t>No Po : 4400007999 (16/12/2022)</t>
  </si>
  <si>
    <t>No Po : 4400008003</t>
  </si>
  <si>
    <t>No Po : 4400007989 (15/12/22)</t>
  </si>
  <si>
    <t>No Po : 4400007970 (15/12/2022</t>
  </si>
  <si>
    <t>Sisa Alat Periode 27/11 - 26/12</t>
  </si>
  <si>
    <t>Sisa Alat Periode 25/11 - 24/12</t>
  </si>
  <si>
    <t>Sisa Alat periode Nov'22</t>
  </si>
  <si>
    <t>JO.TOTAL-SHIMIZU ADR APARTMENT AND OFFICE PROJECT</t>
  </si>
  <si>
    <t>PROYEK : ADR SHIMIZHU</t>
  </si>
  <si>
    <t>PPA 9343/XII/2022</t>
  </si>
  <si>
    <t>PROYEK : ASYA CLUSTER SENTARIUM</t>
  </si>
  <si>
    <t>PPA 9409/XII/2022</t>
  </si>
  <si>
    <t>PPA 0411/XII/2022</t>
  </si>
  <si>
    <t>PROYEK   : RUKO KLENDER</t>
  </si>
  <si>
    <t>PPA 9408/XII/2022</t>
  </si>
  <si>
    <t>PPA 9414/XII/2022</t>
  </si>
  <si>
    <t>PPA 9411/XII/2022</t>
  </si>
  <si>
    <t>Suri suri 5x10x1,5M</t>
  </si>
  <si>
    <t>PPA 9412/XII/2022</t>
  </si>
  <si>
    <t>PPA 9410/XII/2022</t>
  </si>
  <si>
    <t>PPA 9413/XII/2022</t>
  </si>
  <si>
    <t>16/12/2022</t>
  </si>
  <si>
    <t>PAK GITO</t>
  </si>
  <si>
    <t>BEKASI</t>
  </si>
  <si>
    <t>PPA 9419/XII/2022</t>
  </si>
  <si>
    <t>PPA 9422/XII/2022</t>
  </si>
  <si>
    <t>PPA 9417/XII/2022</t>
  </si>
  <si>
    <t>PPA 9418/XII/2022</t>
  </si>
  <si>
    <t>Vertical BB</t>
  </si>
  <si>
    <t>Beam</t>
  </si>
  <si>
    <t>Bracket</t>
  </si>
  <si>
    <t>PPA 9423/XII/2022</t>
  </si>
  <si>
    <t>PPA 9421/XII/2022</t>
  </si>
  <si>
    <t>PPA 9420/XII/2022</t>
  </si>
  <si>
    <t>Sisa Periode 22'Nov-31'Des'22</t>
  </si>
  <si>
    <t>PT.SHIMIZU BANGUN CIPTA KONTRAKTOR</t>
  </si>
  <si>
    <t>PROYEK   : KARAWANG PREMIUM OUTLET MALL (KOM) PROJECT</t>
  </si>
  <si>
    <t>PPA 9416/XII/2022</t>
  </si>
  <si>
    <t>17/12/2022</t>
  </si>
  <si>
    <t>PPA 9426/XI/2022</t>
  </si>
  <si>
    <t>PPA 9424/XI/2022</t>
  </si>
  <si>
    <t>Hollo 5x10x2,5M</t>
  </si>
  <si>
    <t>PPA 9425/XII/2022</t>
  </si>
  <si>
    <t>PPA 9429/XII/2022</t>
  </si>
  <si>
    <t>PPA 9428/XII/2022</t>
  </si>
  <si>
    <t>PPA 9427/XII/2022</t>
  </si>
  <si>
    <t>18/12/2022</t>
  </si>
  <si>
    <t>PPA 9430/XII/2022</t>
  </si>
  <si>
    <t>Tie Bar 70</t>
  </si>
  <si>
    <t>Tie Bar 80</t>
  </si>
  <si>
    <t>19/12/2022</t>
  </si>
  <si>
    <t>PPA 9432/XII/2022</t>
  </si>
  <si>
    <t>PPA 9433/XII/2022</t>
  </si>
  <si>
    <t>PPA 9434/XII/2022</t>
  </si>
  <si>
    <t>PPA 9431/XII/2022</t>
  </si>
  <si>
    <t>PPA 9438/XII/2022</t>
  </si>
  <si>
    <t>PROYEK   : SCHUTZ</t>
  </si>
  <si>
    <t>PPA 9441/XII/2022</t>
  </si>
  <si>
    <t>PPA 9435/XII/2022</t>
  </si>
  <si>
    <t>20/12/2022</t>
  </si>
  <si>
    <t>PPA 9439/XII/2022</t>
  </si>
  <si>
    <t>PPA 9440/XII/2022</t>
  </si>
  <si>
    <t>PROYEK : ELLEVEE</t>
  </si>
  <si>
    <t>PPA 9446/XII/2022</t>
  </si>
  <si>
    <t>PPA 9443/XII/2022</t>
  </si>
  <si>
    <t>PPA 9445/XII/2022</t>
  </si>
  <si>
    <t>PPA 9442/XII/2022</t>
  </si>
  <si>
    <t>22/12/2022</t>
  </si>
  <si>
    <t>TRIMARAN INDAH PIK</t>
  </si>
  <si>
    <t>Sewa Periode 22/11 sd 21/12/22</t>
  </si>
  <si>
    <t>Sewa Periode 5/11 sd 4/12/22</t>
  </si>
  <si>
    <t>23/12/2022</t>
  </si>
  <si>
    <t>PPA 9447/XII/2022</t>
  </si>
  <si>
    <t>PPA 9448/XII/2022</t>
  </si>
  <si>
    <t>PPA 9449/XII/2022</t>
  </si>
  <si>
    <t>nmr mobil tdk jelas</t>
  </si>
  <si>
    <t>24/12/2022</t>
  </si>
  <si>
    <t>PPA 9450/XII/2022</t>
  </si>
  <si>
    <t>PPA 9451/XII/2022</t>
  </si>
  <si>
    <t>H 5x10x1,5M</t>
  </si>
  <si>
    <t>PROYEK   : PAKUWON BEKASI</t>
  </si>
  <si>
    <t>26/12/2022</t>
  </si>
  <si>
    <t>PPA 9455/XII/2022</t>
  </si>
  <si>
    <t>PPA 9457/XII/2022</t>
  </si>
  <si>
    <t>PPA 9453/XII/2022</t>
  </si>
  <si>
    <t>PPA 9456/XII/2022</t>
  </si>
  <si>
    <t>PPA 9452/XII/2022</t>
  </si>
  <si>
    <t>PPA 9454/XII/2022</t>
  </si>
  <si>
    <t>27/12/2022</t>
  </si>
  <si>
    <t>Siku siku 45x45</t>
  </si>
  <si>
    <t>Siku siku 50x45</t>
  </si>
  <si>
    <t>Siku siku 50x50</t>
  </si>
  <si>
    <t>28/12/2022</t>
  </si>
  <si>
    <t>PPA 9458/XII/2022</t>
  </si>
  <si>
    <t>diskon tidak tagih</t>
  </si>
  <si>
    <t>Sisa Periode 14/10 - 13/11'22</t>
  </si>
  <si>
    <t>Sisa Periode 14/11 - 13/12'22</t>
  </si>
  <si>
    <t>Sisa Periode 21/9 - 20/10'22</t>
  </si>
  <si>
    <t>Sisa Periode 21/10 - 20/11'22</t>
  </si>
  <si>
    <t>Sisa Periode 21/11 - 20/12'22</t>
  </si>
  <si>
    <t>OPER KE MATERA</t>
  </si>
  <si>
    <t>PROYEK   : MATERA</t>
  </si>
  <si>
    <t>OPER DR JEEP</t>
  </si>
  <si>
    <t>SJ OPER DAPAT LEWAT WA</t>
  </si>
  <si>
    <t>Sewa Alat Periode Des'22</t>
  </si>
  <si>
    <t>gabung aks</t>
  </si>
  <si>
    <t>Gabung ke aks</t>
  </si>
  <si>
    <t>Barang Chuhatsu</t>
  </si>
  <si>
    <t>PROYEK : IDM 1</t>
  </si>
  <si>
    <t>PPA 9486/I/2023</t>
  </si>
  <si>
    <t>Papan Asiba 1,2M</t>
  </si>
  <si>
    <t>No Po : 4200021450</t>
  </si>
  <si>
    <t>29/12/2022</t>
  </si>
  <si>
    <t>PPA 9459/XII/2022</t>
  </si>
  <si>
    <t>Tie Bar 100</t>
  </si>
  <si>
    <t>PPA 9463/XII/2022</t>
  </si>
  <si>
    <t>AD 1505 HN</t>
  </si>
  <si>
    <t>PPA 9460/XII/2022</t>
  </si>
  <si>
    <t>PROYEK : STASIUN KCIC</t>
  </si>
  <si>
    <t>PPA 9462/XII/2022</t>
  </si>
  <si>
    <t>PPA 9464/XII/2022</t>
  </si>
  <si>
    <t>PPA 9471/XII/2022</t>
  </si>
  <si>
    <t>30/12/2022</t>
  </si>
  <si>
    <t>PPA 9469/XII/2022</t>
  </si>
  <si>
    <t>PPA 9470/XII/2022</t>
  </si>
  <si>
    <t>PPA 9467/XII/2022</t>
  </si>
  <si>
    <t>PPA 9466/XII/2022</t>
  </si>
  <si>
    <t>PPA 9465/XII/2022</t>
  </si>
  <si>
    <t>No.018/K.1502.01/IX/2022</t>
  </si>
  <si>
    <t>PPA 9461/XII/2022</t>
  </si>
  <si>
    <t>Sisa Periode Des'22</t>
  </si>
  <si>
    <t>Sisa Periode 17/12 - 16/1 '23</t>
  </si>
  <si>
    <t>PPA 9472/I/2023</t>
  </si>
  <si>
    <t>PPA 9500/I/2023</t>
  </si>
  <si>
    <t>PPA 9477/I/2023</t>
  </si>
  <si>
    <t>PPA 9475/I/2023</t>
  </si>
  <si>
    <t>PPA 9476/I/2023</t>
  </si>
  <si>
    <t>PPA 9473/I/2023</t>
  </si>
  <si>
    <t>PPA 9474/I/2023</t>
  </si>
  <si>
    <t>PPA 9483/I/2023</t>
  </si>
  <si>
    <t>PPA 9480/I/2023</t>
  </si>
  <si>
    <t>PPA 9481/I/2023</t>
  </si>
  <si>
    <t>PPA 9485/I/2023</t>
  </si>
  <si>
    <t>PPA 9484/I/2023</t>
  </si>
  <si>
    <t>PPA 9482/I/2023</t>
  </si>
  <si>
    <t>PPA 9490/I/2023</t>
  </si>
  <si>
    <t>PPA 9487/I/2023</t>
  </si>
  <si>
    <t>PPA 9489/I/2023</t>
  </si>
  <si>
    <t>PPA 9488/I/2023</t>
  </si>
  <si>
    <t>Sewa Periode Des'22</t>
  </si>
  <si>
    <t>Sewa Periode Des 22</t>
  </si>
  <si>
    <t>Sisa Periode 12 Des sd 11 Jan 23</t>
  </si>
  <si>
    <t>14/1/2023</t>
  </si>
  <si>
    <t>oper dari Esr</t>
  </si>
  <si>
    <t>Sisa alat periode Des'22</t>
  </si>
  <si>
    <t>13/1/2023</t>
  </si>
  <si>
    <t>PPA 9491/I/2023</t>
  </si>
  <si>
    <t>PPA 9492/I/2023</t>
  </si>
  <si>
    <t>PPA 9493/I/2023</t>
  </si>
  <si>
    <t>PPA 9497/I/2023</t>
  </si>
  <si>
    <t>PPA 9494/I/2023</t>
  </si>
  <si>
    <t>PPA 9495/I/2023</t>
  </si>
  <si>
    <t>PPA 9498/I/2023</t>
  </si>
  <si>
    <t>PPA 9499/I/2023</t>
  </si>
  <si>
    <t>D COVE 8</t>
  </si>
  <si>
    <t>PPA 9501/I/2023</t>
  </si>
  <si>
    <t>PPA 9603/I/2023</t>
  </si>
  <si>
    <t>PPA 9602/I/2023</t>
  </si>
  <si>
    <t>U PLATE</t>
  </si>
  <si>
    <t>No Po : 4400008016</t>
  </si>
  <si>
    <t>KATANYA MAU DIOPER</t>
  </si>
  <si>
    <t>PT.KOFUKU ABADI</t>
  </si>
  <si>
    <t>No Po : 2959/PO-KA/I/2023</t>
  </si>
  <si>
    <t>16/1/2023</t>
  </si>
  <si>
    <t>PPA 9630/I/2023</t>
  </si>
  <si>
    <t>Sewa Periode'Jan'23</t>
  </si>
  <si>
    <t>PPA 9604/I/2023</t>
  </si>
  <si>
    <t>PROYEK   : CIPLAS GARUT</t>
  </si>
  <si>
    <t>17/1/2023</t>
  </si>
  <si>
    <t>PPA 9612/I/2023</t>
  </si>
  <si>
    <t>PPA 9614/I/2023</t>
  </si>
  <si>
    <t>PPA 9611/I/2023</t>
  </si>
  <si>
    <t>PPA 9613/I/2023</t>
  </si>
  <si>
    <t>No Po : 4400008055</t>
  </si>
  <si>
    <t>No Po : 4400008108</t>
  </si>
  <si>
    <t>PROYEK   : BANK INDONESIA</t>
  </si>
  <si>
    <t>PPA 9617/I/2023</t>
  </si>
  <si>
    <t>PPA 9615/I/2023</t>
  </si>
  <si>
    <t>PPA 9616/I/2023</t>
  </si>
  <si>
    <t>OPER KE ITSP</t>
  </si>
  <si>
    <t>24/1/2023</t>
  </si>
  <si>
    <t>Oper Ke Sumarecon A1106</t>
  </si>
  <si>
    <t>Oper Dr Sumarecon A1102</t>
  </si>
  <si>
    <t>oper dari Step</t>
  </si>
  <si>
    <t>PPA 9618/I/2023</t>
  </si>
  <si>
    <t>JANUARI SDH TIDAK ADA TAGIHAN</t>
  </si>
  <si>
    <t>Retur Step</t>
  </si>
  <si>
    <t>PPA 9619/I/2023</t>
  </si>
  <si>
    <t>PPA 9621/I/2023</t>
  </si>
  <si>
    <t>PPA 9622/I/2023</t>
  </si>
  <si>
    <t>PROYEK   : B RESIDENCE</t>
  </si>
  <si>
    <t>PPA 9623/I/2023</t>
  </si>
  <si>
    <t>PPA 9626/I/2023</t>
  </si>
  <si>
    <t>15/1/2023</t>
  </si>
  <si>
    <t>PPA 9625/I/2023</t>
  </si>
  <si>
    <t>PPA 9628/I/2023</t>
  </si>
  <si>
    <t>PPA 9627/I/2023</t>
  </si>
  <si>
    <t>PPA 9631/I/2023</t>
  </si>
  <si>
    <t>H 4x6x1M</t>
  </si>
  <si>
    <t>PPA 9632/I/2023</t>
  </si>
  <si>
    <t>PPA 9633/I/2023</t>
  </si>
  <si>
    <t>PPA 9634/I/2023</t>
  </si>
  <si>
    <t>PPA 9636/I/2023</t>
  </si>
  <si>
    <t>18/1/2023</t>
  </si>
  <si>
    <t>PPA 9640/I/2023</t>
  </si>
  <si>
    <t>Sisa Periode 7/11 - 6/12'22</t>
  </si>
  <si>
    <t>Sisa Periode 7/12 - 6/1'23</t>
  </si>
  <si>
    <t>Sisa Periode 18/10 - 17/11'22</t>
  </si>
  <si>
    <t>Sisa Periode 18/11 - 17/12'22</t>
  </si>
  <si>
    <t>Sisa Periode 18/12 - 17/1'23</t>
  </si>
  <si>
    <t>Sisa Periode 9/11 - 8/12'22</t>
  </si>
  <si>
    <t>Sisa Periode 9/12 - 21/12'22</t>
  </si>
  <si>
    <t>ANGGAP TGL 21/12</t>
  </si>
  <si>
    <t>Sisa Periode 1/11 - 30/11'22</t>
  </si>
  <si>
    <t>Sisa Periode 1/12 - 31/12'22</t>
  </si>
  <si>
    <t>Sisa Periode 29/10 - 28/11/2022</t>
  </si>
  <si>
    <t>Sisa Periode 29/11 - 28/12/2022</t>
  </si>
  <si>
    <t>Sisa Periode 25/10 - 24/11'22</t>
  </si>
  <si>
    <t>Sisa Periode 25/11 - 24/12'22</t>
  </si>
  <si>
    <t>Sisa Periode 19/10 - 18/11'22</t>
  </si>
  <si>
    <t>Sisa Periode 19/11 - 18/12'22</t>
  </si>
  <si>
    <t>Sisa Periode 19/12 - 18/1'23</t>
  </si>
  <si>
    <t>TIDAK TAGIH</t>
  </si>
  <si>
    <t>NOTE DARI BU LINA</t>
  </si>
  <si>
    <t>RODA ANGGAP SUDAH BALIK SEMUA</t>
  </si>
  <si>
    <t>Sewa Periode Jan'23</t>
  </si>
  <si>
    <t>19/1/2023</t>
  </si>
  <si>
    <t>PPA 9643/I/2023</t>
  </si>
  <si>
    <t>PROYEK   : EDGE</t>
  </si>
  <si>
    <t>PPA 9642/I/2023</t>
  </si>
  <si>
    <t>20/1/2023</t>
  </si>
  <si>
    <t>PPA 9645/I/2023</t>
  </si>
  <si>
    <t>Ledger 50</t>
  </si>
  <si>
    <t>PPA 9646/I/2023</t>
  </si>
  <si>
    <t>21/1/2023</t>
  </si>
  <si>
    <t>PPA 9647/I/2023</t>
  </si>
  <si>
    <t>PPA 9635/I/2023</t>
  </si>
  <si>
    <t>PPA 9644/I/2023</t>
  </si>
  <si>
    <t>PPA 9649/I/2023</t>
  </si>
  <si>
    <t>PPA 9609/I/2023</t>
  </si>
  <si>
    <t>PPA 9496/I/2023</t>
  </si>
  <si>
    <t>PPA 9608/I/2023</t>
  </si>
  <si>
    <t>PPA 9606/I/2023</t>
  </si>
  <si>
    <t>PPA 9610/I/2023</t>
  </si>
  <si>
    <t>PPA 9605/I/2023</t>
  </si>
  <si>
    <t>PPA 9637/I/2023</t>
  </si>
  <si>
    <t>PPA 9641/I/2023</t>
  </si>
  <si>
    <t>PPA 9639/I/2023</t>
  </si>
  <si>
    <t>PPA 9638/I/2023</t>
  </si>
  <si>
    <t>No Po : 4400008132</t>
  </si>
  <si>
    <t>27/1/2023</t>
  </si>
  <si>
    <t>PPA 9658/I/2023</t>
  </si>
  <si>
    <t>25/1/2023</t>
  </si>
  <si>
    <t>PPA 9650/I/2023</t>
  </si>
  <si>
    <t>Sisa Alat Periode Des'22</t>
  </si>
  <si>
    <t>PPA 9648/I/2023</t>
  </si>
  <si>
    <t>Tangga PCH</t>
  </si>
  <si>
    <t>PPA 9651/I/2023</t>
  </si>
  <si>
    <t>PROYEK : SUGITY</t>
  </si>
  <si>
    <t>KAPUAS</t>
  </si>
  <si>
    <t>VILLA MELATI BINTARO</t>
  </si>
  <si>
    <t>Railing</t>
  </si>
  <si>
    <t>Ledger 0,9M RL</t>
  </si>
  <si>
    <t>Ledger 0,6M RL</t>
  </si>
  <si>
    <t>Ledger 1,2M RL</t>
  </si>
  <si>
    <t>Ledger 1,2M PCH</t>
  </si>
  <si>
    <t>Ledger 0,9M PCH</t>
  </si>
  <si>
    <t>Sisa Periode Jan'23</t>
  </si>
  <si>
    <t>Sewa Periode 22/12 sd 21/1/23</t>
  </si>
  <si>
    <t>Sewa Periode 5/12 sd 4/1/23</t>
  </si>
  <si>
    <t>Sisa Alat Periode 25/12 - 24/1</t>
  </si>
  <si>
    <t>Sisa Alat Periode 27/12 - 26/1</t>
  </si>
  <si>
    <t>31/1/2023</t>
  </si>
  <si>
    <t>PPA 9655/I/2023</t>
  </si>
  <si>
    <t>26/1/2023</t>
  </si>
  <si>
    <t>PPA 9657/I/2023</t>
  </si>
  <si>
    <t>PPA 9656/I/2023</t>
  </si>
  <si>
    <t>Sewa Alat Periode Jan'23</t>
  </si>
  <si>
    <t>Potong kelebihan Heinz Ke Sharp</t>
  </si>
  <si>
    <t xml:space="preserve">Potong kelebihan Heinz </t>
  </si>
  <si>
    <t>KUNINGAN JAKARTA</t>
  </si>
  <si>
    <t>KUSUMA BANGUN MANDIRI</t>
  </si>
  <si>
    <t>CISOKA</t>
  </si>
  <si>
    <t>PERMATA HIJAU,JLN KRISTAL NO.4</t>
  </si>
  <si>
    <t>KEMANG TIMUR</t>
  </si>
  <si>
    <t>NUSA RAYA CIPTA</t>
  </si>
  <si>
    <t>HOTEL MORRISSEY</t>
  </si>
  <si>
    <t>28/1/2023</t>
  </si>
  <si>
    <t>BPK HARNINDO SUKSES</t>
  </si>
  <si>
    <t>30/1/2023</t>
  </si>
  <si>
    <t>PPA 9662/I/2023</t>
  </si>
  <si>
    <t>Sisa Periode Januari 2023</t>
  </si>
  <si>
    <t>PPA 9653/I/2023</t>
  </si>
  <si>
    <t>PPA 9654/I/2023</t>
  </si>
  <si>
    <t>PPA 9652/I/2023</t>
  </si>
  <si>
    <t>PPA 9659/I/2023</t>
  </si>
  <si>
    <t>PPA 9660/I/2023</t>
  </si>
  <si>
    <t>PPA 9661/I/2023</t>
  </si>
  <si>
    <t>PPA 9664/I/2023</t>
  </si>
  <si>
    <t>PPA 9665/I/2023</t>
  </si>
  <si>
    <t>ADA ONGKOS</t>
  </si>
  <si>
    <t>PPA 9663/I/2023</t>
  </si>
  <si>
    <t>U PLATE tidak ditagih tapi tetap direkap</t>
  </si>
  <si>
    <t>Sisa alat periode Jan'23</t>
  </si>
  <si>
    <t>Sisa Alat Jan'23</t>
  </si>
  <si>
    <t>Sisa Alat periode Des'22</t>
  </si>
  <si>
    <t>Sisa Alat periode Jan'223</t>
  </si>
  <si>
    <t>DPP (Rp.47.223.000).TOTAL (Rp.45.382.905)</t>
  </si>
  <si>
    <t>No.TP.02.09/TMB.F.011/XII/2022</t>
  </si>
  <si>
    <t>DPP (Rp.11.928.000).TOTAL (Rp.13.240.080)</t>
  </si>
  <si>
    <t>15/12/2022 (3 BLN)</t>
  </si>
  <si>
    <t>Sewa Periode 16/12 sd 15/1/23</t>
  </si>
  <si>
    <t>Sisa Alat Periode Jan'23</t>
  </si>
  <si>
    <t>PPA 9672/I/2023</t>
  </si>
  <si>
    <t>PROYEK : INDOKEMAS</t>
  </si>
  <si>
    <t>PPA 9669/II/2023</t>
  </si>
  <si>
    <t>Papan Asiba 2M</t>
  </si>
  <si>
    <t>PPA 9668/II/2023</t>
  </si>
  <si>
    <t>PPA 9667/II/2023</t>
  </si>
  <si>
    <t>PPA 9670/II/2023</t>
  </si>
  <si>
    <t>PROYEK   : KURITA</t>
  </si>
  <si>
    <t>PPA 9674/II/2023</t>
  </si>
  <si>
    <t>PROYEK   : PONDOK INDAH</t>
  </si>
  <si>
    <t>PPA 9675/II/2023</t>
  </si>
  <si>
    <t>PPA 9673/II/2023</t>
  </si>
  <si>
    <t>PPA 9676/II/2023</t>
  </si>
  <si>
    <t>PPA 9678/II/2023</t>
  </si>
  <si>
    <t>No Po : 4400008151</t>
  </si>
  <si>
    <t>PPA 9679/II/2023</t>
  </si>
  <si>
    <t>PPA 9677/II/2023</t>
  </si>
  <si>
    <t>Sisa Periode 15 Des sd 14 Jan 23</t>
  </si>
  <si>
    <t>PPA 9624/I/2023</t>
  </si>
  <si>
    <t>Oper ke Tokai Rika</t>
  </si>
  <si>
    <t>Oper Dr Esr</t>
  </si>
  <si>
    <t>tidak tagih</t>
  </si>
  <si>
    <t>No Po : 4400008192</t>
  </si>
  <si>
    <t xml:space="preserve">No Po : </t>
  </si>
  <si>
    <t>PPA 9671/II/2023</t>
  </si>
  <si>
    <t>PPA 9684/II/2023</t>
  </si>
  <si>
    <t>NOMOR MBIL TDK JLS</t>
  </si>
  <si>
    <t>PPA 9681/II/2023</t>
  </si>
  <si>
    <t>PPA 9680/II/2023</t>
  </si>
  <si>
    <t>PPA 9682/II/2023</t>
  </si>
  <si>
    <t>PPA 9683/II/2023</t>
  </si>
  <si>
    <t>PPA 9685/II/2023</t>
  </si>
  <si>
    <t>PPA 9687/II/2023</t>
  </si>
  <si>
    <t>PPA 9686/II/2023</t>
  </si>
  <si>
    <t>PPA 9688/II/2023</t>
  </si>
  <si>
    <t xml:space="preserve">HARNINDO </t>
  </si>
  <si>
    <t>PPA 9690/II/2023</t>
  </si>
  <si>
    <t>PPA 9689/II/2023</t>
  </si>
  <si>
    <t>PPA 9691/II/2023</t>
  </si>
  <si>
    <t>PPA 9692/II/2023</t>
  </si>
  <si>
    <t>Sisa Periode 12 Jan sd 11 Feb 23</t>
  </si>
  <si>
    <t>11 JANUARI 2023</t>
  </si>
  <si>
    <t>26 JANUARI 2023</t>
  </si>
  <si>
    <t>TP.02.09/F.BIMILENIAL.25/I/2023 (2 BLN)</t>
  </si>
  <si>
    <t>TP.02.09/F.BIMILENIAL.24/I/2023 (2 BLN)</t>
  </si>
  <si>
    <t>13 FEBRUARI 2023</t>
  </si>
  <si>
    <t>Sewa Periode 5/1 sd 4/2/23</t>
  </si>
  <si>
    <t>PPA 9694/II/2023</t>
  </si>
  <si>
    <t>PPA 9698/II/2023</t>
  </si>
  <si>
    <t>PPA 9699/II/2023</t>
  </si>
  <si>
    <t>PPA 9693/II/2023</t>
  </si>
  <si>
    <t>BPK HANAFI</t>
  </si>
  <si>
    <t>PROYEK : JL PLATINA NO.24 PERMATA HIJAU</t>
  </si>
  <si>
    <t>PPA 9696/II/2023</t>
  </si>
  <si>
    <t>tagih ongkos,1.200.000</t>
  </si>
  <si>
    <t>Tambahan SJ belum Tagih</t>
  </si>
  <si>
    <t>Tambahan SJ belum Tagih (ongkos sdh tagih di A1106)</t>
  </si>
  <si>
    <t>Sisa Periode 25/12 - 24/1'23</t>
  </si>
  <si>
    <t>SDH TAGIH GABUNGAN SEWA 1 THN DAN CLAIM</t>
  </si>
  <si>
    <t>SDH TAGIH GABUNGAN SEWA DAN CLAIM</t>
  </si>
  <si>
    <t>SDH TAGIH GABUNGAN SEWA 3 BLN DAN CLAIM</t>
  </si>
  <si>
    <t>SDH TAGIH GABUNGAN SEWA 7 BLN DAN CLAIM</t>
  </si>
  <si>
    <t>13/2/2023</t>
  </si>
  <si>
    <t>PPA 9697/II/2023</t>
  </si>
  <si>
    <t>PPA 9701/II/2023</t>
  </si>
  <si>
    <t>PROYEK   : REZ - SEMARANG</t>
  </si>
  <si>
    <t>PPA 9700/II/2023</t>
  </si>
  <si>
    <t>14/2/2023</t>
  </si>
  <si>
    <t>PPA 9703/II/2023</t>
  </si>
  <si>
    <t>PPA 9702/II/2023</t>
  </si>
  <si>
    <t>PPA 9708/II/2023</t>
  </si>
  <si>
    <t>15/2/2023</t>
  </si>
  <si>
    <t>PPA 9709/II/2023</t>
  </si>
  <si>
    <t>PPA 9704/II/2023</t>
  </si>
  <si>
    <t>PPA 9705/II/2023</t>
  </si>
  <si>
    <t>PPA 9707/II/2023</t>
  </si>
  <si>
    <t>Sisa Periode 15'Jan-14 Feb''23</t>
  </si>
  <si>
    <t>Sisa Periode 15'Feb-14 Mar''23</t>
  </si>
  <si>
    <t>18/2/2023</t>
  </si>
  <si>
    <t>Oper ke PHCI</t>
  </si>
  <si>
    <t>Oper ke itsp</t>
  </si>
  <si>
    <t>16/2/2023</t>
  </si>
  <si>
    <t>PT.MAHKOTA</t>
  </si>
  <si>
    <t>PROYEK   : BPK.SYAIFUL</t>
  </si>
  <si>
    <t>17/2/2023</t>
  </si>
  <si>
    <t>PPA 9712/II/2023</t>
  </si>
  <si>
    <t>KIRIM</t>
  </si>
  <si>
    <t>PPA 9714/II/2023</t>
  </si>
  <si>
    <t>PPA 9715/II/2023</t>
  </si>
  <si>
    <t>20/2/2023</t>
  </si>
  <si>
    <t>PPA 9716/II/2023</t>
  </si>
  <si>
    <t>Sisa Periode 19/1 - 18/2'23</t>
  </si>
  <si>
    <t>No Po : 4400008221</t>
  </si>
  <si>
    <t xml:space="preserve">No Po : 4400008217 </t>
  </si>
  <si>
    <t>Sewa Periode 12/1 sd 11/2/23</t>
  </si>
  <si>
    <t>21/2/2023</t>
  </si>
  <si>
    <t>Oper dari Sharp</t>
  </si>
  <si>
    <t>Oper ke Schutz</t>
  </si>
  <si>
    <t>PPA 9718/II/2023</t>
  </si>
  <si>
    <t>PPA 9717/II/2023</t>
  </si>
  <si>
    <t>PPA 9719/II/2023</t>
  </si>
  <si>
    <t>Sisa alat periode Feb'23</t>
  </si>
  <si>
    <t>Sewa Periode 27/1 sd 26/2/23</t>
  </si>
  <si>
    <t>PT.WIJAYA KARYA BANGUNAN GEDUNG</t>
  </si>
  <si>
    <t>Sewa Periode 16/1 sd 15/2/23</t>
  </si>
  <si>
    <t>Sewa Periode 22/1 sd 21/2/23</t>
  </si>
  <si>
    <t>PPA 9722/II/2023</t>
  </si>
  <si>
    <t>PPA 9723/II/2023</t>
  </si>
  <si>
    <t>PPA 9721/II/2023</t>
  </si>
  <si>
    <t>PPA 9720/II/2023</t>
  </si>
  <si>
    <t>KATAMARAN INDAH 7/12 PIK</t>
  </si>
  <si>
    <t>Ledger 1,5M PCH</t>
  </si>
  <si>
    <t>Ledger 1,8M PCH</t>
  </si>
  <si>
    <t>KEWEL</t>
  </si>
  <si>
    <t>Sewa Periode 14/2 sd 13/3/23</t>
  </si>
  <si>
    <t>Sisa Periode 15 Jan sd 14 Feb 23</t>
  </si>
  <si>
    <t>Sisa Alat Periode 25/1 - 24/2</t>
  </si>
  <si>
    <t>Sisa Alat Periode 27/1 - 26/2</t>
  </si>
  <si>
    <t>SALAH OPER</t>
  </si>
  <si>
    <t>Sisa Periode 29/12 - 28/1/2023</t>
  </si>
  <si>
    <t>22/2/2023</t>
  </si>
  <si>
    <t>PPA 9724/II/2023</t>
  </si>
  <si>
    <t>PPA 9727/II/2023</t>
  </si>
  <si>
    <t>PPA 9730/II/2023</t>
  </si>
  <si>
    <t>PPA 9725/II/2023</t>
  </si>
  <si>
    <t>PPA 9728/II/2023</t>
  </si>
  <si>
    <t>PPA 9726/II/2023</t>
  </si>
  <si>
    <t>23/2/2023</t>
  </si>
  <si>
    <t>PPA 9729/II/2023</t>
  </si>
  <si>
    <t>PPA 9732/II/2023</t>
  </si>
  <si>
    <t>PPA 9731/II/2023</t>
  </si>
  <si>
    <t>Sewa Periode Feb'23</t>
  </si>
  <si>
    <t>Sewa Periode Jan 23</t>
  </si>
  <si>
    <t>24/2/2023</t>
  </si>
  <si>
    <t>25/2/2023</t>
  </si>
  <si>
    <t>PPA 9736/II/2023</t>
  </si>
  <si>
    <t>PPA 9734/II/2023</t>
  </si>
  <si>
    <t>PPA 9733/II/2023</t>
  </si>
  <si>
    <t>PPA 9735/II/2023</t>
  </si>
  <si>
    <t>B 9042</t>
  </si>
  <si>
    <t>28/2/2023</t>
  </si>
  <si>
    <t>retur tgl 1/3/23 tdk tagih ongkos</t>
  </si>
  <si>
    <t>OPER KE HEINZ</t>
  </si>
  <si>
    <t>OPER DR PANASONIC</t>
  </si>
  <si>
    <t>27/2/2023</t>
  </si>
  <si>
    <t>PPA 9741/II/2023</t>
  </si>
  <si>
    <t>PPA 9737/II/2023</t>
  </si>
  <si>
    <t xml:space="preserve">PROYEK : ADM </t>
  </si>
  <si>
    <t>27/2/2022</t>
  </si>
  <si>
    <t>PPA 9738/II/2023</t>
  </si>
  <si>
    <t>No Po : 4200022321</t>
  </si>
  <si>
    <t>PPA 9740/II/2023</t>
  </si>
  <si>
    <t>PPA 9743/II/2023</t>
  </si>
  <si>
    <t>PPA 9744/II/2023</t>
  </si>
  <si>
    <t>PPA 9742/II/2023</t>
  </si>
  <si>
    <t>Sewa Alat Periode Feb'23</t>
  </si>
  <si>
    <t>OPER KE SCHUTZ</t>
  </si>
  <si>
    <t>OPER DARI ITSP</t>
  </si>
  <si>
    <t xml:space="preserve">REKAPAN ALAT GLOBAL </t>
  </si>
  <si>
    <t>ACSET DHARMAWANGSA</t>
  </si>
  <si>
    <t>28/2/2022</t>
  </si>
  <si>
    <t>LEBIH CHEMICON</t>
  </si>
  <si>
    <t>PROYEK   : SIMATELEX</t>
  </si>
  <si>
    <t>PPA 9746/II/2023</t>
  </si>
  <si>
    <t>PPA 9745/II/2023</t>
  </si>
  <si>
    <t>PPA 9748/III/2023</t>
  </si>
  <si>
    <t>LIPO KARAWANG</t>
  </si>
  <si>
    <t>No Po : 4400008303</t>
  </si>
  <si>
    <t>DI PO MF 170,TDK ADA MF 190</t>
  </si>
  <si>
    <t>Kiriman mulai 28/2/23</t>
  </si>
  <si>
    <t>Main frame kombinasi mf 170 dan mf 190</t>
  </si>
  <si>
    <t>No Po : 4400008323</t>
  </si>
  <si>
    <t>PPA 9747/III/2023</t>
  </si>
  <si>
    <t>PPA 9750/III/2023</t>
  </si>
  <si>
    <t>PPA 9749/III/2023</t>
  </si>
  <si>
    <t>PPA 9753/III/2023</t>
  </si>
  <si>
    <t>PPA 9751/III/2023</t>
  </si>
  <si>
    <t>PPA 9752/III/2023</t>
  </si>
  <si>
    <t>PPA 9754/III/2023</t>
  </si>
  <si>
    <t>Uuh 55</t>
  </si>
  <si>
    <t>PPA 9761/III/2023</t>
  </si>
  <si>
    <t>PPA 9759/III/2023</t>
  </si>
  <si>
    <t>Pipa 6</t>
  </si>
  <si>
    <t>PPA 9758/III/2023</t>
  </si>
  <si>
    <t>PPA 9760/III/2023</t>
  </si>
  <si>
    <t>PPA 9756/III/2023</t>
  </si>
  <si>
    <t>PPA 9755/III/2023</t>
  </si>
  <si>
    <t>PPA 9762/III/2023</t>
  </si>
  <si>
    <t>PPA 9757/III/2023</t>
  </si>
  <si>
    <t>PPA 9764/III/2023</t>
  </si>
  <si>
    <t>PPA 9763/III/2023</t>
  </si>
  <si>
    <t>PPA 9766/III/2023</t>
  </si>
  <si>
    <t>GUDANG</t>
  </si>
  <si>
    <t>PPA 9765/III/2023</t>
  </si>
  <si>
    <t>TP.02.09/F.BIMILENIAL.29/I/2023 (2 BLN)</t>
  </si>
  <si>
    <t>09 MARET 2023</t>
  </si>
  <si>
    <t>08 MARET 2023</t>
  </si>
  <si>
    <t>TP.02.09/F.BIMILENIAL.30/III/2023 (1.50 BLN)</t>
  </si>
  <si>
    <t>TP.02.09/F.BIMILENIAL.21/I/2023 (3,5 BLN)</t>
  </si>
  <si>
    <t>Sisa Periode Februari 2023</t>
  </si>
  <si>
    <t>ADA ONGKOS 2.200.000</t>
  </si>
  <si>
    <t>Sisa Periode Feb'23</t>
  </si>
  <si>
    <t>mau tutup sewa per DESEMBER SISA CLAIM</t>
  </si>
  <si>
    <t>OPER KE DATA CENTER</t>
  </si>
  <si>
    <t>OPER DR HALTE BUSWAY HI &amp; SARINAH</t>
  </si>
  <si>
    <t>Sisa Periode 12 Feb sd 11 Mar 23</t>
  </si>
  <si>
    <t>DISKON</t>
  </si>
  <si>
    <t>Sisa Alat Periode Feb'23</t>
  </si>
  <si>
    <t>PROYEK   : HITACHI (TOKAI RIKA)</t>
  </si>
  <si>
    <t>SDH tagih claim</t>
  </si>
  <si>
    <t>15/3/2023</t>
  </si>
  <si>
    <t>16/3/2023</t>
  </si>
  <si>
    <t>OPER KE EBARA</t>
  </si>
  <si>
    <t>PROYEK   : EBARA</t>
  </si>
  <si>
    <t>OPER DR ITSP</t>
  </si>
  <si>
    <t>Oper ke Heinz</t>
  </si>
  <si>
    <t>OPER DR SHARP</t>
  </si>
  <si>
    <t>OPER KELEBIHAN SHARP</t>
  </si>
  <si>
    <t>PPA 9767/III/2023</t>
  </si>
  <si>
    <t>PPA 9772/III/2023</t>
  </si>
  <si>
    <t>PROYEK   : WTM GAJAH TUNGGAL</t>
  </si>
  <si>
    <t>PPA 9774/III/2023</t>
  </si>
  <si>
    <t>PPA 9771/III/2023</t>
  </si>
  <si>
    <t>PPA 9773/III/2023</t>
  </si>
  <si>
    <t>BPK SAIFUL</t>
  </si>
  <si>
    <t>CENGAKRENG</t>
  </si>
  <si>
    <t>PPA 9776/III/2023</t>
  </si>
  <si>
    <t>Kunci Ledger Pch</t>
  </si>
  <si>
    <t>Sisa Periode 15'Mar-14 Apr''23</t>
  </si>
  <si>
    <t>PROYEK   : MAYORA</t>
  </si>
  <si>
    <t>PPA 9782/III/2023</t>
  </si>
  <si>
    <t>BE 9654 AU</t>
  </si>
  <si>
    <t>PROYEK   : ROYAL TULIP</t>
  </si>
  <si>
    <t>PPA 9781/III/2023</t>
  </si>
  <si>
    <t>PPA 9779/III/2023</t>
  </si>
  <si>
    <t>KOFUKU ABADI</t>
  </si>
  <si>
    <t>MAU DI REVISI</t>
  </si>
  <si>
    <t>PPA 9786/III/2023</t>
  </si>
  <si>
    <t>PPA 9785/III/2023</t>
  </si>
  <si>
    <t>PPA 9783/III/2023</t>
  </si>
  <si>
    <t>11/3/203</t>
  </si>
  <si>
    <t>PPA 9784/III/2023</t>
  </si>
  <si>
    <t>13/3/2023</t>
  </si>
  <si>
    <t>PPA 9788/III/2023</t>
  </si>
  <si>
    <t>PPA 9790/III/2023</t>
  </si>
  <si>
    <t>PPA 9787/III/2023</t>
  </si>
  <si>
    <t>14/3/2023</t>
  </si>
  <si>
    <t>PPA 9791/III/2023</t>
  </si>
  <si>
    <t>PPA 9793/III/2023</t>
  </si>
  <si>
    <t>PPA 9794/III/2023</t>
  </si>
  <si>
    <t>PPA 9792/III/2023</t>
  </si>
  <si>
    <t>JLN PANTAI INDAH UTARA 3</t>
  </si>
  <si>
    <t>BPK ROBERT/AYENG</t>
  </si>
  <si>
    <t>PPA 9796/III/2023</t>
  </si>
  <si>
    <t>PPA 9797/III/2023</t>
  </si>
  <si>
    <t>TDK ADA NO MOBIL</t>
  </si>
  <si>
    <t>PPA 9798/III/2023</t>
  </si>
  <si>
    <t>DIKEMBALIKAN KELEBIHAN</t>
  </si>
  <si>
    <t>DIWARNAIN BIRU SEMUA MASUK TGL 3/3/23</t>
  </si>
  <si>
    <t>PPA 9789/III/2023</t>
  </si>
  <si>
    <t>HARGA BARU/13 MARET 2023</t>
  </si>
  <si>
    <t>17/3/2023</t>
  </si>
  <si>
    <t>Sewa Periode 5/2 sd 4/3/23</t>
  </si>
  <si>
    <t>Sewa Periode 5/3 sd 17/3/23</t>
  </si>
  <si>
    <t>Sisa Periode 29/1 - 28/2/2023</t>
  </si>
  <si>
    <t>Sisa Periode 29/2 - 16/3/2023</t>
  </si>
  <si>
    <t>Retur Melisa</t>
  </si>
  <si>
    <t>Sisa alat periode Mar'23</t>
  </si>
  <si>
    <t>21/3/2023</t>
  </si>
  <si>
    <t>18/3/2023</t>
  </si>
  <si>
    <t>PPA 9802/III/2023</t>
  </si>
  <si>
    <t>PPA 9803/III/2023</t>
  </si>
  <si>
    <t>PPA 9800/III/2023</t>
  </si>
  <si>
    <t>PROYEK : RANCA MAYA</t>
  </si>
  <si>
    <t>20/3/2023</t>
  </si>
  <si>
    <t>PPA 9805/III/2023</t>
  </si>
  <si>
    <t>PPA 9815/III/2023</t>
  </si>
  <si>
    <t>PPA 9808/III/2023</t>
  </si>
  <si>
    <t>Sisa Alat Feb'23</t>
  </si>
  <si>
    <t>24/3/2023</t>
  </si>
  <si>
    <t>HARGA SAMAKAN DGN S.CIKAL/ALSUT</t>
  </si>
  <si>
    <t>DATA GLOBAL</t>
  </si>
  <si>
    <t>SISA ALAT GLOBAL</t>
  </si>
  <si>
    <t>PCH</t>
  </si>
  <si>
    <t>PPA 9816/III/2023</t>
  </si>
  <si>
    <t>PPA 9809/III/2023</t>
  </si>
  <si>
    <t>PPA 9807/III/2023</t>
  </si>
  <si>
    <t>PPA 9813/III/2023</t>
  </si>
  <si>
    <t>PPA 9811/III/2023</t>
  </si>
  <si>
    <t>PPA 9810/III/2023</t>
  </si>
  <si>
    <t>PPA 9812/III/2023</t>
  </si>
  <si>
    <t>BE 9108</t>
  </si>
  <si>
    <t>PPA 9817/III/2023</t>
  </si>
  <si>
    <t>PPA 9818/III/2023</t>
  </si>
  <si>
    <t>PPA 9821/III/2023</t>
  </si>
  <si>
    <t>PPA 9820/III/2023</t>
  </si>
  <si>
    <t>PPA 9819/III/2023</t>
  </si>
  <si>
    <t>Tie Rod 6M</t>
  </si>
  <si>
    <t>PPA 9823/III/2023</t>
  </si>
  <si>
    <t>PPA 9824/III/2023</t>
  </si>
  <si>
    <t>CLAIM SHARP</t>
  </si>
  <si>
    <t>25/3/2023</t>
  </si>
  <si>
    <t>PPA 0926/III/2023</t>
  </si>
  <si>
    <t>Ledger 1,8M Pch</t>
  </si>
  <si>
    <t>V 2M Pch</t>
  </si>
  <si>
    <t>V 1M Pch</t>
  </si>
  <si>
    <t>25/3/203</t>
  </si>
  <si>
    <t>PPA 9825/III/2023</t>
  </si>
  <si>
    <t>PPA 9827/III/2023</t>
  </si>
  <si>
    <t>Sewa Alat Periode Mar'23</t>
  </si>
  <si>
    <t>27/3/2023</t>
  </si>
  <si>
    <t>Sewa Periode Mar'23</t>
  </si>
  <si>
    <t>TAGIHAN MARET GABUNG KE ITSP</t>
  </si>
  <si>
    <t>OPER DARI AKS</t>
  </si>
  <si>
    <t>TP.02.09/F.BIMILENIAL.33/III/2023 (2 BLN)</t>
  </si>
  <si>
    <t>24 MARET 2023</t>
  </si>
  <si>
    <t>Sewa Periode 12/2 sd 11/3/23</t>
  </si>
  <si>
    <t>Sewa Periode 27/2 sd 26/3/23</t>
  </si>
  <si>
    <t>PPA 9828/III/2023</t>
  </si>
  <si>
    <t>PPA 9829/III/2023</t>
  </si>
  <si>
    <t>PPA 9830/III/2023</t>
  </si>
  <si>
    <t>Retur Kcic (kelebihan)</t>
  </si>
  <si>
    <t>Retur kcic</t>
  </si>
  <si>
    <t>28/3/2023</t>
  </si>
  <si>
    <t>PPA 9831/III/2023</t>
  </si>
  <si>
    <t>PPA 9832/III/2023</t>
  </si>
  <si>
    <t>9660 NA</t>
  </si>
  <si>
    <t>Sisa Periode Mar'23</t>
  </si>
  <si>
    <t>KATA IBU TIDAK USAH TAGIH</t>
  </si>
  <si>
    <t>UH,JB 60 PCH</t>
  </si>
  <si>
    <t>29/3/2023</t>
  </si>
  <si>
    <t>PPA 9834/III/2023</t>
  </si>
  <si>
    <t>PPA 9833/III/2023</t>
  </si>
  <si>
    <t>Push Pull 2M</t>
  </si>
  <si>
    <t>Push Pull 1M</t>
  </si>
  <si>
    <t>PROYEK   : BMKG</t>
  </si>
  <si>
    <t>PPA 9839/III/2023</t>
  </si>
  <si>
    <t>30/3/2023</t>
  </si>
  <si>
    <t>PPA 9838/III/2023</t>
  </si>
  <si>
    <t>PPA 9836/III/2023</t>
  </si>
  <si>
    <t>PPA 9840/III/2023</t>
  </si>
  <si>
    <t>31/3/2023</t>
  </si>
  <si>
    <t>PPA 9844/III/2023</t>
  </si>
  <si>
    <t>PPA 9845/III/2023</t>
  </si>
  <si>
    <t>PPA 9837/III/2023</t>
  </si>
  <si>
    <t>PPA 9842/III/2023</t>
  </si>
  <si>
    <t>PPA 9841/III/2023</t>
  </si>
  <si>
    <t>UH,60 PCH</t>
  </si>
  <si>
    <t>PPA 9850/IV/2023</t>
  </si>
  <si>
    <t>PPA 9849/IV/2023</t>
  </si>
  <si>
    <t>PPA 9848/IV/2023</t>
  </si>
  <si>
    <t>PPA 9846/IV/2023</t>
  </si>
  <si>
    <t>PPA 9847/IV/2023</t>
  </si>
  <si>
    <t>SIMPRUG PIK</t>
  </si>
  <si>
    <t>PPA 9852/IV/2023</t>
  </si>
  <si>
    <t>PPA 9851/IV/2023</t>
  </si>
  <si>
    <t>PPA 9853/IV/2023</t>
  </si>
  <si>
    <t>OPER KE ITSA</t>
  </si>
  <si>
    <t>22/3/23</t>
  </si>
  <si>
    <t>PROYEK   : ITSA</t>
  </si>
  <si>
    <t>Vi tgl 3/4/23 ingetin charge ongkos jagat sumarecon bandung ke a1106 saja vi</t>
  </si>
  <si>
    <t>NOTE</t>
  </si>
  <si>
    <t xml:space="preserve">DISKON  SEWA ALAT SELAMA 5 HARI,TGL 19/4/23 - 23/4/2023 (5 HARI DISKON LEBARAN) </t>
  </si>
  <si>
    <t>Sisa Periode 12 Mar sd 11 Apr 23</t>
  </si>
  <si>
    <t>OPER KE PO 076</t>
  </si>
  <si>
    <t>OPER DR PO BARU</t>
  </si>
  <si>
    <t>Sisa Alat Periode 27/2 - 26/3</t>
  </si>
  <si>
    <t>Diskon</t>
  </si>
  <si>
    <t>Sisa Alat Mar'23</t>
  </si>
  <si>
    <t>Sisa Alat Periode Mar'23</t>
  </si>
  <si>
    <t>MOB 13JUTA/TRUK/RIT</t>
  </si>
  <si>
    <t>Sisa Alat 10/3 - 9/4'23</t>
  </si>
  <si>
    <t>Sewa Periode 14/3 sd 13/4/23</t>
  </si>
  <si>
    <t>Sewa Periode 12/3 sd 11/4/23</t>
  </si>
  <si>
    <t>Sewa Periode 4/3 sd 3/4/23</t>
  </si>
  <si>
    <t>Sewa Periode 11/3 sd 10/4/23</t>
  </si>
  <si>
    <t>Sisa Periode Maret 2023</t>
  </si>
  <si>
    <t>Sisa Periode 15 Feb sd 14 Mar 23</t>
  </si>
  <si>
    <t>Sisa Periode 14 Jan sd 13 Feb 23</t>
  </si>
  <si>
    <t>Sisa Periode 14 Feb sd 13 Mar 23</t>
  </si>
  <si>
    <t>PPA 9865/IV/2023</t>
  </si>
  <si>
    <t>Sisa Periode 10 Mar sd 9 Apr 23</t>
  </si>
  <si>
    <t>KELEBHAN SWIVEL CLAMP</t>
  </si>
  <si>
    <t>retur tgl 10/4/2023 * 11/4/23 tdk tagih ongkos</t>
  </si>
  <si>
    <t>retur tgl 11/4/2023,tagih ongkos 1,200,000 b 9801 ss</t>
  </si>
  <si>
    <t>PPA 9854/IV/2023</t>
  </si>
  <si>
    <t>TAGIH DI A1106</t>
  </si>
  <si>
    <t>PPA 9857/IV/2023</t>
  </si>
  <si>
    <t>PPA 9856/IV/2023</t>
  </si>
  <si>
    <t>PPA 9855/IV/2023</t>
  </si>
  <si>
    <t>PPA 9859/IV/2023</t>
  </si>
  <si>
    <t>PPA 9858/IV/2023</t>
  </si>
  <si>
    <t>PPA 9862/IV/2023</t>
  </si>
  <si>
    <t>Suri"4x6x1,5M</t>
  </si>
  <si>
    <t>PPA 9861/IV/2023</t>
  </si>
  <si>
    <t>PPA 9860/IV/2023</t>
  </si>
  <si>
    <t>PPA 9863/IV/2023</t>
  </si>
  <si>
    <t>IBU NINIEK/IBU LALA</t>
  </si>
  <si>
    <t>PPA 9868/IV/2023</t>
  </si>
  <si>
    <t>PPA 9864/IV/2023</t>
  </si>
  <si>
    <t>PPA 9866/IV/2023</t>
  </si>
  <si>
    <t>PPA 9872/IV/2023</t>
  </si>
  <si>
    <t>PPA 9871/IV/2023</t>
  </si>
  <si>
    <t>IBU LALA/BPK AMOS</t>
  </si>
  <si>
    <t>PPA 9870/IV/2023</t>
  </si>
  <si>
    <t>PPA 9869/IV/2023</t>
  </si>
  <si>
    <t>PADEM PIK 2</t>
  </si>
  <si>
    <t>PROYEK   : MAGGIORE  JUNCTION BSD</t>
  </si>
  <si>
    <t>PPA 9873/IV/2023</t>
  </si>
  <si>
    <t>PPA 9876/IV/2023</t>
  </si>
  <si>
    <t>PPA 9874/IV/2023</t>
  </si>
  <si>
    <t>PPA 9875/IV/2023</t>
  </si>
  <si>
    <t>PPA 9877/IV/2023</t>
  </si>
  <si>
    <t>PPA 9878/IV/2023</t>
  </si>
  <si>
    <t>Tie R 2M</t>
  </si>
  <si>
    <t>PPA 9884/IV/2023</t>
  </si>
  <si>
    <t>PPA 9880/IV/2023</t>
  </si>
  <si>
    <t>PPA 9882/IV/2023</t>
  </si>
  <si>
    <t>PPA 9879/IV/2023</t>
  </si>
  <si>
    <t>PPA 9881/IV/2023</t>
  </si>
  <si>
    <t>BATAL</t>
  </si>
  <si>
    <t>13/4/2023</t>
  </si>
  <si>
    <t>PPA 9885/IV/2023</t>
  </si>
  <si>
    <t>PPA 9886/IV/2023</t>
  </si>
  <si>
    <t>No Po : 4400008518</t>
  </si>
  <si>
    <t xml:space="preserve">TUKAR BRG RUSAK </t>
  </si>
  <si>
    <t>TUKAR BRG RUSAK</t>
  </si>
  <si>
    <t>No Po : 4400008444</t>
  </si>
  <si>
    <t>DISKON LEBARAN 5 HARI (20/4 - 24/4/2023)</t>
  </si>
  <si>
    <t>DATA REKAPAN GLOBAL</t>
  </si>
  <si>
    <t>14/4/2023</t>
  </si>
  <si>
    <t>PPA 9890/IV/2023</t>
  </si>
  <si>
    <t>PPA 9888/IV/2023</t>
  </si>
  <si>
    <t>PROYEK   : HM SAMPOERNA</t>
  </si>
  <si>
    <t>PPA 9887/IV/2023</t>
  </si>
  <si>
    <t>PPA 9889/IV/2023</t>
  </si>
  <si>
    <t>b 9801 ss</t>
  </si>
  <si>
    <t>Pak Andre/Katamaran (Eks Cinere)</t>
  </si>
  <si>
    <t>REK DATA GLOBAL</t>
  </si>
  <si>
    <t>15/4/2023</t>
  </si>
  <si>
    <t>Sisa Periode 15'Apr-14 Mei''23</t>
  </si>
  <si>
    <t>17/4/2023</t>
  </si>
  <si>
    <t>Sewa Periode Apr'23</t>
  </si>
  <si>
    <t>Sewa Alat Periode Apr'23</t>
  </si>
  <si>
    <t>Sisa Alat Periode 27/3 - 26/4</t>
  </si>
  <si>
    <t>Sisa Alat Apr'23</t>
  </si>
  <si>
    <t>IKUTIN HARGA ALSUT DAN CIKAL</t>
  </si>
  <si>
    <t>Sisa Periode April 2023</t>
  </si>
  <si>
    <t>SUDAH TAGIH 1 KWITANSI SEWA DAN CLAIM</t>
  </si>
  <si>
    <t>Sisa Alat Periode Apr'23</t>
  </si>
  <si>
    <t>Sisa Periode Apr'23</t>
  </si>
  <si>
    <t>Sisa Alat Periode April 2023</t>
  </si>
  <si>
    <t>Sisa alat periode Apr'23</t>
  </si>
  <si>
    <t>PPA 9891/V/2023</t>
  </si>
  <si>
    <t>PENJUALAN SDH TAGIH</t>
  </si>
  <si>
    <t>PPA 9894/V/2023</t>
  </si>
  <si>
    <t>PPA 9893/V/2023</t>
  </si>
  <si>
    <t>Baut 19MM</t>
  </si>
  <si>
    <t>Cnp 125x3,5M</t>
  </si>
  <si>
    <t>CW 750x1700</t>
  </si>
  <si>
    <t>PPA 9892/V/2023</t>
  </si>
  <si>
    <t>CW 700x1300</t>
  </si>
  <si>
    <t>Push Pull 3M</t>
  </si>
  <si>
    <t>Stell W 1170</t>
  </si>
  <si>
    <t>Sisa Periode 19/2 - 18/3'23</t>
  </si>
  <si>
    <t>Sisa Periode 19/3 - 3/4'23</t>
  </si>
  <si>
    <t>Sisa Periode 25/1 - 24/2'23</t>
  </si>
  <si>
    <t>Sisa Periode 25/2 - 24/3'23</t>
  </si>
  <si>
    <t>Sisa Periode 25/3 - 24/4'23</t>
  </si>
  <si>
    <t>Pipa 90</t>
  </si>
  <si>
    <t>DISKON LEBARAN 5 HARI (19 APRIL 2023 SD 23 APRIL)</t>
  </si>
  <si>
    <t>Sisa Periode Mei'23</t>
  </si>
  <si>
    <t>TIDAK TAGIH SEWA</t>
  </si>
  <si>
    <t>Sisa Periode 1/1 - 31/1'23</t>
  </si>
  <si>
    <t>Sisa Periode 1/2 - 28/2'23</t>
  </si>
  <si>
    <t>Sisa Periode 1/3 - 31/3'23</t>
  </si>
  <si>
    <t>Sisa Periode 18/1 - 17/2'23</t>
  </si>
  <si>
    <t>Sisa Periode 18/2 - 17/3'23</t>
  </si>
  <si>
    <t>Sisa Periode 18/3 - 17/4'23</t>
  </si>
  <si>
    <t>Sisa Periode 7/1 - 6/2'23</t>
  </si>
  <si>
    <t>Sisa Periode 7/2 - 6/3'23</t>
  </si>
  <si>
    <t>Sisa Periode 7/3 - 6/4'23</t>
  </si>
  <si>
    <t>Sewa Periode 27/3 sd 26/4/23</t>
  </si>
  <si>
    <t>Sewa Periode 4/4 sd 3/5/23</t>
  </si>
  <si>
    <t>Sewa Periode 25/3 sd 24/4/23</t>
  </si>
  <si>
    <t>Sisa Periode 15 Mar sd 14 Apr 23</t>
  </si>
  <si>
    <t>Sisa Periode 14 Mar sd 13 Apr 23</t>
  </si>
  <si>
    <t>PPA 9896/V/2023</t>
  </si>
  <si>
    <t>PPA 9897/V/2023</t>
  </si>
  <si>
    <t>Suri"5x5x1,2M</t>
  </si>
  <si>
    <t>PPA 9895/V/2023</t>
  </si>
  <si>
    <t>PPA 9807/V/2023</t>
  </si>
  <si>
    <t>PPA 9898/V/2023</t>
  </si>
  <si>
    <t>PPA 9899/V/2023</t>
  </si>
  <si>
    <t>PPA 9902/V/2023</t>
  </si>
  <si>
    <t>PPA 9901/V/2023</t>
  </si>
  <si>
    <t>PPA 9900/V/2023</t>
  </si>
  <si>
    <t>PPA 9903/V/2023</t>
  </si>
  <si>
    <t>Sisa Periode 12 Apr sd 11 Mei 23</t>
  </si>
  <si>
    <t>SISA ALAT DIPROYEK</t>
  </si>
  <si>
    <t>PPA 9908/V/2023</t>
  </si>
  <si>
    <t>PPA 9907/V/2023</t>
  </si>
  <si>
    <t>PPA 9906/V/2023</t>
  </si>
  <si>
    <t>Mur sebelah</t>
  </si>
  <si>
    <t>PROYEK : JONGGOL</t>
  </si>
  <si>
    <t>PPA 9905/V/2023</t>
  </si>
  <si>
    <t>PPA 9904/V/2023</t>
  </si>
  <si>
    <t>Sisa Alat 10/4 - 9/5'23</t>
  </si>
  <si>
    <t>DIBUAT PAKAI HARGA BARU ACSET AHM &amp;ASYA</t>
  </si>
  <si>
    <t>PPA 9916/V/2023</t>
  </si>
  <si>
    <t>PPA 9910/V/2023</t>
  </si>
  <si>
    <t>PPA 9909/V/2023</t>
  </si>
  <si>
    <t>PROYEK   : IJWP</t>
  </si>
  <si>
    <t>PPA 9911/V/2023</t>
  </si>
  <si>
    <t>PPA 9913/V/2023</t>
  </si>
  <si>
    <t>PPA 9914/V/2023</t>
  </si>
  <si>
    <t>PROYEK : SUMARECON</t>
  </si>
  <si>
    <t>PPA 9912/V/2023</t>
  </si>
  <si>
    <t>PPA 9915/V/2023</t>
  </si>
  <si>
    <t>PPA 9920/V/2023</t>
  </si>
  <si>
    <t>PPA 9922/V/2023</t>
  </si>
  <si>
    <t>PPA 9918/V/2023</t>
  </si>
  <si>
    <t>PPA 9917/V/2023</t>
  </si>
  <si>
    <t>PPA 9919/V/2023</t>
  </si>
  <si>
    <t>PPA 9921/V/2023</t>
  </si>
  <si>
    <t>PPA 9923/V/2023</t>
  </si>
  <si>
    <t>PPA 9924/V/2023</t>
  </si>
  <si>
    <t>13/5/2023</t>
  </si>
  <si>
    <t>PPA 9928/V/2023</t>
  </si>
  <si>
    <t>PPA 9927/V/2023</t>
  </si>
  <si>
    <t>PPA 9926/V/2023</t>
  </si>
  <si>
    <t>ok</t>
  </si>
  <si>
    <t>Suri suri 4x6x2</t>
  </si>
  <si>
    <t>Sewa Periode 11/4 sd 10/5/23</t>
  </si>
  <si>
    <t>Sewa Periode 14/4 sd 13/5/23</t>
  </si>
  <si>
    <t>Sewa Periode 12/4 sd 11/5/23</t>
  </si>
  <si>
    <t>TGL 28/3/2023</t>
  </si>
  <si>
    <t>No.TP.02.01/STBMKG/DAN-035/II/2023 (6 BLN)</t>
  </si>
  <si>
    <t>No.TP.02.01/STBMKG/DAN-036/IV/2023 (6 BLN)</t>
  </si>
  <si>
    <t>No.TP.02.01/STBMKG/DAN-039/IV/2023 (6 BLN)</t>
  </si>
  <si>
    <t xml:space="preserve">TOTAL </t>
  </si>
  <si>
    <t>Sisa Periode 7/4 - 6/5'23</t>
  </si>
  <si>
    <t>Kiriman tgl 16/5 Charge ongkos = 3.120.000</t>
  </si>
  <si>
    <t>BARANG HITACHI</t>
  </si>
  <si>
    <t>OPER KE IJWP</t>
  </si>
  <si>
    <t>No Po : 4400008653</t>
  </si>
  <si>
    <t>16/5/2023</t>
  </si>
  <si>
    <t>PPA 9834/V/2023</t>
  </si>
  <si>
    <t>Tie Rod 2M</t>
  </si>
  <si>
    <t>15/5/2023</t>
  </si>
  <si>
    <t>PPA 9929/V/2023</t>
  </si>
  <si>
    <t>PPA 9930/V/2023</t>
  </si>
  <si>
    <t>PPA 9931/V/2023</t>
  </si>
  <si>
    <t>PPA 9832/V/2023</t>
  </si>
  <si>
    <t>PPA 9835/V/2023</t>
  </si>
  <si>
    <t>PPA 9833/V/2023</t>
  </si>
  <si>
    <t>PPA 9836/V/2023</t>
  </si>
  <si>
    <t>18/5/2023</t>
  </si>
  <si>
    <t>Sewa Periode 30/3 sd 29/4/23</t>
  </si>
  <si>
    <t>Sewa Periode 1/4 sd 30/4/23</t>
  </si>
  <si>
    <t>Sewa Periode 10/4 sd 9/5/23</t>
  </si>
  <si>
    <t>Sisa Periode 15'Mei-14 Juni''23</t>
  </si>
  <si>
    <t>17/5/2023</t>
  </si>
  <si>
    <t>PPA 9839/V/2023</t>
  </si>
  <si>
    <t>PPA 9838/V/2023</t>
  </si>
  <si>
    <t>PPA 9940/V/2023</t>
  </si>
  <si>
    <t>PPA 9837/V/2023</t>
  </si>
  <si>
    <t>Sisa Periode 10 Apr sd 9 Mei 23</t>
  </si>
  <si>
    <t>Sisa Periode 14 Apr sd 13 Mei 23</t>
  </si>
  <si>
    <t>Sisa Periode 15 Apr sd 14 Mei 23</t>
  </si>
  <si>
    <t>19/5/2023</t>
  </si>
  <si>
    <t>PPA 9944/V/2023</t>
  </si>
  <si>
    <t>20/5/2023</t>
  </si>
  <si>
    <t>PPA 9846/V/2023</t>
  </si>
  <si>
    <t>PROYEK   : CARTENSZ</t>
  </si>
  <si>
    <t>MULAI SEWA 22 MEI 2023</t>
  </si>
  <si>
    <t>JUMLAH ORDER</t>
  </si>
  <si>
    <t>PPA 9945/V/2023</t>
  </si>
  <si>
    <t>PPA 9943/V/2023</t>
  </si>
  <si>
    <t>PPA 9942/V/2023</t>
  </si>
  <si>
    <t>PPA 9941/V/2023</t>
  </si>
  <si>
    <t>PPA 9848/V/2023</t>
  </si>
  <si>
    <t>PPA 9847/V/2023</t>
  </si>
  <si>
    <t>21/5/2023</t>
  </si>
  <si>
    <t>PPA 9851/V/2023</t>
  </si>
  <si>
    <t>PPA 9850/V/2023</t>
  </si>
  <si>
    <t>PPA 9849/V/2023</t>
  </si>
  <si>
    <t>No.SPK</t>
  </si>
  <si>
    <t>TP.02.01/STBMKG/DAN-035/II/2023</t>
  </si>
  <si>
    <t>TP.02.01/STBMKG/DAN-036/IV/2023</t>
  </si>
  <si>
    <t>TP.02.01/STBMKG/DAN-039/IV/2023</t>
  </si>
  <si>
    <t>22/5/2023</t>
  </si>
  <si>
    <t>PPA 9853/V/2023</t>
  </si>
  <si>
    <t>Hollo 4x6x2M</t>
  </si>
  <si>
    <t>PPA 9852/V/2023</t>
  </si>
  <si>
    <t>No Po : 4400008702</t>
  </si>
  <si>
    <t>MULAI KIRIM 24/5/2023</t>
  </si>
  <si>
    <t>24/5/2023</t>
  </si>
  <si>
    <t>PPA 9958/V/2023</t>
  </si>
  <si>
    <t>23/5/2023</t>
  </si>
  <si>
    <t>PPA 9955/V/2023</t>
  </si>
  <si>
    <t>PPA 9954/V/2023</t>
  </si>
  <si>
    <t>PPA 9956/V/2023</t>
  </si>
  <si>
    <t>Stell W 4780</t>
  </si>
  <si>
    <t>Stell W 3560</t>
  </si>
  <si>
    <t>Stell W 2340</t>
  </si>
  <si>
    <t>Stell W 1730</t>
  </si>
  <si>
    <t>Pen CB</t>
  </si>
  <si>
    <t>Ring Pen</t>
  </si>
  <si>
    <t>PPA 9957/V/2023</t>
  </si>
  <si>
    <t>PPA 9964/V/2023</t>
  </si>
  <si>
    <t>PPA 9961/V/2023</t>
  </si>
  <si>
    <t>PPA 9959/V/2023</t>
  </si>
  <si>
    <t>00011</t>
  </si>
  <si>
    <t>00010</t>
  </si>
  <si>
    <t>00009</t>
  </si>
  <si>
    <t>00006</t>
  </si>
  <si>
    <t>25/5/2023</t>
  </si>
  <si>
    <t>PPA 9854/V/2023</t>
  </si>
  <si>
    <t>PPA 9856/V/2023</t>
  </si>
  <si>
    <t>PPA 9858/V/2023</t>
  </si>
  <si>
    <t>PPA 9855/V/2023</t>
  </si>
  <si>
    <t>PPA 9857/V/2023</t>
  </si>
  <si>
    <t>Sisa Alat Periode 27/4 - 26/5</t>
  </si>
  <si>
    <t>Sisa Periode 25/4 - 24/5'23</t>
  </si>
  <si>
    <t>Sewa Periode 25/4 sd 24/5/23</t>
  </si>
  <si>
    <t>26/5/2023</t>
  </si>
  <si>
    <t>tidak</t>
  </si>
  <si>
    <t>tagih</t>
  </si>
  <si>
    <t>PT.PRAJA</t>
  </si>
  <si>
    <t>DANAU SUNTER BARAT BLOK A/NO 3A</t>
  </si>
  <si>
    <t>PPA 9859/V/2023</t>
  </si>
  <si>
    <t>KEMBALIKAN KELEBIHAN RETUR</t>
  </si>
  <si>
    <t>PPA 9863/V/2023</t>
  </si>
  <si>
    <t>PPA 9860/V/2023</t>
  </si>
  <si>
    <t>PPA 9861/V/2023</t>
  </si>
  <si>
    <t>Suri"5x10x2M</t>
  </si>
  <si>
    <t>PPA 9864/V/2023</t>
  </si>
  <si>
    <t>27/5/2023</t>
  </si>
  <si>
    <t>PPA 9970/V/2023</t>
  </si>
  <si>
    <t>PPA 9963/V/2023</t>
  </si>
  <si>
    <t>PPA 9965/V/2023</t>
  </si>
  <si>
    <t>PPA 9967/V/2023</t>
  </si>
  <si>
    <t>PPA 9966/V/2023</t>
  </si>
  <si>
    <t>PPA 9968/V/2023</t>
  </si>
  <si>
    <t>PPA 9969/V/2023</t>
  </si>
  <si>
    <t>28/5/2023</t>
  </si>
  <si>
    <t>Sewa Periode 27/4 sd 26/5/23</t>
  </si>
  <si>
    <t>Sisa Alat Mei'23</t>
  </si>
  <si>
    <t>OK</t>
  </si>
  <si>
    <t>0008</t>
  </si>
  <si>
    <t>0009</t>
  </si>
  <si>
    <t>00005</t>
  </si>
  <si>
    <t>00014</t>
  </si>
  <si>
    <t>Sewa Alat Periode Mei'23</t>
  </si>
  <si>
    <t>TIDAK TAGIH KWITANSI</t>
  </si>
  <si>
    <t>29/5/2023</t>
  </si>
  <si>
    <t>PPA 9971/V/2023</t>
  </si>
  <si>
    <t>PPA 9972/V/2023</t>
  </si>
  <si>
    <t>30/5/2023</t>
  </si>
  <si>
    <t>PPA 9878/V/2023</t>
  </si>
  <si>
    <t>PPA 9875/V/2023</t>
  </si>
  <si>
    <t>PPA 9873/V/2023</t>
  </si>
  <si>
    <t>PPA 9874/V/2023</t>
  </si>
  <si>
    <t>PPA 9877/V/2023</t>
  </si>
  <si>
    <t>31/5/2023</t>
  </si>
  <si>
    <t>Sisa Periode Mei 2023</t>
  </si>
  <si>
    <t>No Po : 4400008741</t>
  </si>
  <si>
    <t>Retur (Fixed C)</t>
  </si>
  <si>
    <t>RETUR 2 HARI TDK ITUNG SEWA</t>
  </si>
  <si>
    <t>Sewa Periode 30/4 sd 29/5/23</t>
  </si>
  <si>
    <t>PPA 9983/V/2023</t>
  </si>
  <si>
    <t>PPA 9981/V/2023</t>
  </si>
  <si>
    <t>PPA 9982/V/2023</t>
  </si>
  <si>
    <t>PPA 9979/V/2023</t>
  </si>
  <si>
    <t>PPA 9980/V/2023</t>
  </si>
  <si>
    <t>Ring/Mur JB</t>
  </si>
  <si>
    <t>PPA 9984/V/2023</t>
  </si>
  <si>
    <t>PPA 9985/VI/2023</t>
  </si>
  <si>
    <t>PPA 9882/VI/2023</t>
  </si>
  <si>
    <t>PPA 9880/VI/2023</t>
  </si>
  <si>
    <t>PPA 9883/VI/2023</t>
  </si>
  <si>
    <t>PPA 9879/VI/2023</t>
  </si>
  <si>
    <t>PPA 9881/VI/2023</t>
  </si>
  <si>
    <t>No Po : 4400008727</t>
  </si>
  <si>
    <t>Hollo 5x5x2M</t>
  </si>
  <si>
    <t>Sewa Periode Mei'23</t>
  </si>
  <si>
    <t>0k</t>
  </si>
  <si>
    <t>baru ada ntj saja</t>
  </si>
  <si>
    <t>PPA 9886/VI/2023</t>
  </si>
  <si>
    <t>JL.BURANGKENG SATU BEKASI NO.88 BEKASI</t>
  </si>
  <si>
    <t>PPA 9884/VI/2023</t>
  </si>
  <si>
    <t>PPA 9887/VI/2023</t>
  </si>
  <si>
    <t>PPA 9885/VI/2023</t>
  </si>
  <si>
    <t>NO PO</t>
  </si>
  <si>
    <t>No Po : 4400008664</t>
  </si>
  <si>
    <t>Sisa alat periode Mei'23</t>
  </si>
  <si>
    <t>Sisa Alat Periode Mei'23</t>
  </si>
  <si>
    <t>No.001/K.1515.01/II/2023</t>
  </si>
  <si>
    <t>0K</t>
  </si>
  <si>
    <t>PPA 9891/VI/2023</t>
  </si>
  <si>
    <t>No Po : 4400008652</t>
  </si>
  <si>
    <t>PPA 9988/VI/2023</t>
  </si>
  <si>
    <t>PPA 9889/VI/2023</t>
  </si>
  <si>
    <t>PPA 9893/VI/2023</t>
  </si>
  <si>
    <t>PPA 9899/VI/2023</t>
  </si>
  <si>
    <t>PPA 9898/VI/2023</t>
  </si>
  <si>
    <t>PPA 9892/VI/2023</t>
  </si>
  <si>
    <t>Connector</t>
  </si>
  <si>
    <t>PROYEK : AMMAN JEL (KANTOR)</t>
  </si>
  <si>
    <t>PPA 9894/VI/2023</t>
  </si>
  <si>
    <t>PPA 9896/VI/2023</t>
  </si>
  <si>
    <t>PPA 9895/VI/2023</t>
  </si>
  <si>
    <t>PPA 9900/VI/2023</t>
  </si>
  <si>
    <t>PPA 9897/VI/2023</t>
  </si>
  <si>
    <t>PPA 9901/VI/2023</t>
  </si>
  <si>
    <t>PPA 9902/VI/2023</t>
  </si>
  <si>
    <t>PPA 9903/VI/2023</t>
  </si>
  <si>
    <t>Sewa Periode 11/5 sd 10/6/23</t>
  </si>
  <si>
    <t>Sewa Periode 4/5 sd 3/6/23</t>
  </si>
  <si>
    <t>Sewa Periode 14/5 sd 13/6/23</t>
  </si>
  <si>
    <t>Sewa Periode 12/5 sd 11/6/23</t>
  </si>
  <si>
    <t>PPA 9906/VI/2023</t>
  </si>
  <si>
    <t>PPA 9904/VI/2023</t>
  </si>
  <si>
    <t>PPA 9905/VI/2023</t>
  </si>
  <si>
    <t>BPK AMOS PALM SPRING</t>
  </si>
  <si>
    <t>BOULEVARD PIK</t>
  </si>
  <si>
    <t>Sisa Periode 10 Mei sd 9 Jun 23</t>
  </si>
  <si>
    <t>PPA 9908/VI/2023</t>
  </si>
  <si>
    <t>PPA 9912/VI/2023</t>
  </si>
  <si>
    <t>PPA 9909/VI/2023</t>
  </si>
  <si>
    <t>PPA 9910/VI/2023</t>
  </si>
  <si>
    <t>PPA 9918/VI/2023</t>
  </si>
  <si>
    <t>OPER DR SCHUTZ</t>
  </si>
  <si>
    <t>No Po : 4400008810</t>
  </si>
  <si>
    <t>Sisa Periode 12 Mei sd 11 Juni 23</t>
  </si>
  <si>
    <t>Sisa Periode 14 Mei sd 13 Juni 23</t>
  </si>
  <si>
    <t>Sisa Periode 15 Mei sd 14 Juni 23</t>
  </si>
  <si>
    <t>No.019/K.1507.01/XI/2022</t>
  </si>
  <si>
    <t>No.003/K.1513.01/II/2023</t>
  </si>
  <si>
    <t>Sisa Periode 12/5 sd 11/6/2023</t>
  </si>
  <si>
    <t xml:space="preserve">PROYEK : ASHLEY </t>
  </si>
  <si>
    <t>PPA 9916/VI/2023</t>
  </si>
  <si>
    <t>PROYEK : SANTUARI</t>
  </si>
  <si>
    <t>PPA 9913/VI/2023</t>
  </si>
  <si>
    <t>Vertical 2M RL</t>
  </si>
  <si>
    <t>PPA 9917/VI/2023</t>
  </si>
  <si>
    <t>IBU LALA/BPK SUKANDI</t>
  </si>
  <si>
    <t>THE MOZART SIGNATURE PIK JAKARTA</t>
  </si>
  <si>
    <t>13/6/2023</t>
  </si>
  <si>
    <t>PPA 9922/VI/2023</t>
  </si>
  <si>
    <t>PPA 9920/VI/2023</t>
  </si>
  <si>
    <t>PPA 9921/VI/2023</t>
  </si>
  <si>
    <t>PPA 9919/VI/2023</t>
  </si>
  <si>
    <t>PPA 9923/VI/2023</t>
  </si>
  <si>
    <t>RUKAN EXCLUSIVE BLOK B NO.18 PIK</t>
  </si>
  <si>
    <t>Retur (RUSAK/PATAH LAS)</t>
  </si>
  <si>
    <t>14/6/2023</t>
  </si>
  <si>
    <t>PPA 9924/VI/2023</t>
  </si>
  <si>
    <t>Sewa Periode 1/5 sd 31/5/23</t>
  </si>
  <si>
    <t>Sewa Periode 10/5 sd 9/6/23</t>
  </si>
  <si>
    <t>Sisa Alat 10/5 - 9/6'23</t>
  </si>
  <si>
    <t>ADA ONGKOS(SDH TAGIH)</t>
  </si>
  <si>
    <t>PPA 9962/V/2023</t>
  </si>
  <si>
    <t>15/6/2023</t>
  </si>
  <si>
    <t>PPA 9926/VI/2023</t>
  </si>
  <si>
    <t>PPA 9925/VI/2023</t>
  </si>
  <si>
    <t>PPA 9927/VI/2023</t>
  </si>
  <si>
    <t>PPA 9928/VI/2023</t>
  </si>
  <si>
    <t>Metal P 2M</t>
  </si>
  <si>
    <t>PPA 9929/VI/2023</t>
  </si>
  <si>
    <t>DUTA PERMAI ,PONDOK INDAH</t>
  </si>
  <si>
    <t>15/6/2O23</t>
  </si>
  <si>
    <t>16/6/2023</t>
  </si>
  <si>
    <t>PPA 9930/VI/2023</t>
  </si>
  <si>
    <t>17/6/2023</t>
  </si>
  <si>
    <t>PPA 9932/VI/2023</t>
  </si>
  <si>
    <t>No Po : 4400008837</t>
  </si>
  <si>
    <t>PPA 9934/VI/2023</t>
  </si>
  <si>
    <t>PPA 9933/VI/2023</t>
  </si>
  <si>
    <t>Tie Bar 1M</t>
  </si>
  <si>
    <t>PPA 9931/VI/2023</t>
  </si>
  <si>
    <t>18/6/2023</t>
  </si>
  <si>
    <t>PPA 9935/VI/2023</t>
  </si>
  <si>
    <t>Sisa Alat Periode Mei 2023</t>
  </si>
  <si>
    <t>Sisa Periode 7/5 - 6/6'23</t>
  </si>
  <si>
    <t>20/6/2023</t>
  </si>
  <si>
    <t>Sewa Periode Juni'23</t>
  </si>
  <si>
    <t>21/6/2023</t>
  </si>
  <si>
    <t>PPA 9947/VI/2023</t>
  </si>
  <si>
    <t>PPA 9936/VI/2023</t>
  </si>
  <si>
    <t>19/6/2023</t>
  </si>
  <si>
    <t>PPA 9938/VI/2023</t>
  </si>
  <si>
    <t>PPA 9937/VI/2023</t>
  </si>
  <si>
    <t>PPA 9939/VI/2023</t>
  </si>
  <si>
    <t>PPA 9940/VI/2023</t>
  </si>
  <si>
    <t>PPA 9944/VI/2023</t>
  </si>
  <si>
    <t>Hollow 5x10x2M</t>
  </si>
  <si>
    <t>PROYEK : ADM</t>
  </si>
  <si>
    <t>PPA 9942/VI/2023</t>
  </si>
  <si>
    <t>PPA 9943/VI/2023</t>
  </si>
  <si>
    <t>PPA 9945/VI/2023</t>
  </si>
  <si>
    <t>PPA 9946/VI/2023</t>
  </si>
  <si>
    <t>22/6/2023</t>
  </si>
  <si>
    <t>PPA 9950/VI/2023</t>
  </si>
  <si>
    <t>PPA 9949/VI/2023</t>
  </si>
  <si>
    <t>PPA 9948/VI/2023</t>
  </si>
  <si>
    <t>23/6/2023</t>
  </si>
  <si>
    <t>PPA 9955/VI/2023</t>
  </si>
  <si>
    <t>PPA 9956/VI/2023</t>
  </si>
  <si>
    <t>PPA 9954/VI/2023</t>
  </si>
  <si>
    <t>PPA 9952/VI/2023</t>
  </si>
  <si>
    <t>PPA 9953/VI/2023</t>
  </si>
  <si>
    <t>PPA 9951/VI/2023</t>
  </si>
  <si>
    <t>PPA 9957/VI/2023</t>
  </si>
  <si>
    <t>24/6/2023</t>
  </si>
  <si>
    <t>PPA 9960/VI/2023</t>
  </si>
  <si>
    <t>PPA 9959/VI/2023</t>
  </si>
  <si>
    <t>PPA 9961/VI/2023</t>
  </si>
  <si>
    <t>PPA 9962/VI/2023</t>
  </si>
  <si>
    <t>Sewa Periode 27/5 sd 26/6/23</t>
  </si>
  <si>
    <t>Sewa Periode 25/5 sd 24/6/23</t>
  </si>
  <si>
    <t>No Po : 4400008856</t>
  </si>
  <si>
    <t>JUNI TDK TAGIH</t>
  </si>
  <si>
    <t>27/6/2023</t>
  </si>
  <si>
    <t>PPA 9968/VI/2023</t>
  </si>
  <si>
    <t>Sisa Periode 15'Jun-14 Jul''23</t>
  </si>
  <si>
    <t>PPA 9275/XI/2022</t>
  </si>
  <si>
    <t>PPA 9252/XI/2022</t>
  </si>
  <si>
    <t>Sisa Periode Juni'23</t>
  </si>
  <si>
    <t>Sisa alat periode Jun'23</t>
  </si>
  <si>
    <t>Sisa Periode Jun 2023</t>
  </si>
  <si>
    <t>26/6/2023</t>
  </si>
  <si>
    <t>PPA 9963/VI/2023</t>
  </si>
  <si>
    <t>PPA 9964/VI/2023</t>
  </si>
  <si>
    <t>PPA 9965/VI/2023</t>
  </si>
  <si>
    <t>PPA 9967/VI/2023</t>
  </si>
  <si>
    <t>28/6/2023</t>
  </si>
  <si>
    <t>PPA 9969/VI/2023</t>
  </si>
  <si>
    <t>PROYEK : THAMRIN 9</t>
  </si>
  <si>
    <t>30/6/2023</t>
  </si>
  <si>
    <t>PPA 9970/VI/2023</t>
  </si>
  <si>
    <t>PPA 9971/VI/2023</t>
  </si>
  <si>
    <t>PPA 9975/VII/2023</t>
  </si>
  <si>
    <t>PPA 9973/VII/2023</t>
  </si>
  <si>
    <t>PPA 9974/VII/2023</t>
  </si>
  <si>
    <t>PPA 9972/VII/2023</t>
  </si>
  <si>
    <t>PROYEK   : SMII</t>
  </si>
  <si>
    <t>Oper Dari Esr</t>
  </si>
  <si>
    <t>Sewa Alat Periode Juni'23</t>
  </si>
  <si>
    <t>PEMBETULAN FAKTUR (011)</t>
  </si>
  <si>
    <t>OPER KE SMII</t>
  </si>
  <si>
    <t>Sisa Periode Jun'23</t>
  </si>
  <si>
    <t>PPA 9980/VII/2023</t>
  </si>
  <si>
    <t>Sewa Periode Jun'23</t>
  </si>
  <si>
    <t>Sisa Alat Periode Juni'23</t>
  </si>
  <si>
    <t>PPA 9977/VII/2023</t>
  </si>
  <si>
    <t>PPA 9976/VII/2023</t>
  </si>
  <si>
    <t>PROYEK : PAK LEO</t>
  </si>
  <si>
    <t>PPA 9978/VII/2023</t>
  </si>
  <si>
    <t>PPA 9979/VII/2023</t>
  </si>
  <si>
    <t>PPA 9982/VII/2023</t>
  </si>
  <si>
    <t>PPA 9981/VII/2023</t>
  </si>
  <si>
    <t>Sisa Alat Periode Jun 2023</t>
  </si>
  <si>
    <t>Sewa Periode 1/6 sd 30/6/23</t>
  </si>
  <si>
    <t>Sewa Periode 30/5 sd 29/6/23</t>
  </si>
  <si>
    <t>Sewa Periode 10/6 sd 9/7/23</t>
  </si>
  <si>
    <t>ANGGAP RETUR 28 MARET 2023</t>
  </si>
  <si>
    <t>SDH TAGIH NON PPN</t>
  </si>
  <si>
    <t>Sisa Periode 10 Jun sd 9 Jul 23</t>
  </si>
  <si>
    <t>PPA 9983/VII/2023</t>
  </si>
  <si>
    <t>PPA 9984/VII/2023</t>
  </si>
  <si>
    <t>PPA 9985/VII/2023</t>
  </si>
  <si>
    <t>PPA 9987/VII/2023</t>
  </si>
  <si>
    <t>Tie Rod 0,75M</t>
  </si>
  <si>
    <t>PPA 9986/VII/2023</t>
  </si>
  <si>
    <t>BPK ANDI</t>
  </si>
  <si>
    <t>Jl.MALUKU NO.29 MENTENG</t>
  </si>
  <si>
    <t>Sisa Periode 12 Juni sd 11 Juli 23</t>
  </si>
  <si>
    <t>Sisa Alat 10/6 - 9/7'23</t>
  </si>
  <si>
    <t>Sisa Alat Jun'23</t>
  </si>
  <si>
    <t>29/5/23</t>
  </si>
  <si>
    <t>OPER DR IJWP</t>
  </si>
  <si>
    <t>OPER KE HITACHI</t>
  </si>
  <si>
    <t>Sisa Alat Periode Jun'23</t>
  </si>
  <si>
    <t>Sisa Periode 25/5 - 24/6'23</t>
  </si>
  <si>
    <t>No Po : 4400008956</t>
  </si>
  <si>
    <t>No Po : 4400008882</t>
  </si>
  <si>
    <t>PPA 9988/VII/2023</t>
  </si>
  <si>
    <t>MEGA BAJA</t>
  </si>
  <si>
    <t>JOGLO</t>
  </si>
  <si>
    <t>PPA 9989/VII/2023</t>
  </si>
  <si>
    <t>13/7/2023</t>
  </si>
  <si>
    <t>PPA 9991/VII/2023</t>
  </si>
  <si>
    <t>PPA 9992/VII/2023</t>
  </si>
  <si>
    <t>HARGA DARI IBU</t>
  </si>
  <si>
    <t>Sisa Periode 14 Juni sd 13 Juli 23</t>
  </si>
  <si>
    <t>Sisa Periode 15 Jun sd 14 Juli 23</t>
  </si>
  <si>
    <t>15/7/2023</t>
  </si>
  <si>
    <t>Oper Ke Ebara</t>
  </si>
  <si>
    <t>Oper Dr Itsa</t>
  </si>
  <si>
    <t>PPA 9768/III/2023</t>
  </si>
  <si>
    <t>PPA 9769/III/2023</t>
  </si>
  <si>
    <t>PPA 9770/III/2023</t>
  </si>
  <si>
    <t>PPA 9775/III/2023</t>
  </si>
  <si>
    <t>PROYEK   : MORIAH HILLS</t>
  </si>
  <si>
    <t>PPA 9990/VII/2023</t>
  </si>
  <si>
    <t>14/7/2023</t>
  </si>
  <si>
    <t>PPA 9993/VII/2023</t>
  </si>
  <si>
    <t>Sisa Periode 13/2 - 12/3'23</t>
  </si>
  <si>
    <t>Sisa Periode 13/3 - 12/4'23</t>
  </si>
  <si>
    <t>Sisa Periode 13/4 - 12/5'23</t>
  </si>
  <si>
    <t>Sisa Periode 13/5 - 12/6'23</t>
  </si>
  <si>
    <t>No.A1104/059SK/100223</t>
  </si>
  <si>
    <t>Sisa Periode 7/6 - 6/7'23</t>
  </si>
  <si>
    <t>No.A1104/341SK/070722 A2</t>
  </si>
  <si>
    <t>Sisa Periode 13/6 - 12/7'23</t>
  </si>
  <si>
    <t>Sisa Periode 12/6 sd 11/7/2023</t>
  </si>
  <si>
    <t>19/7/2023</t>
  </si>
  <si>
    <t>PPA 10002/VII/2023</t>
  </si>
  <si>
    <t>PPA 9994/VII/2023</t>
  </si>
  <si>
    <t>PPA 9996/VII/2023</t>
  </si>
  <si>
    <t>PROYEK   : PURI INDAH</t>
  </si>
  <si>
    <t>PPA 9995/VII/2023</t>
  </si>
  <si>
    <t>16/7/2023</t>
  </si>
  <si>
    <t>PPA 9997/VII/2023</t>
  </si>
  <si>
    <t>17/7/2023</t>
  </si>
  <si>
    <t>PPA 9998/VII/2023</t>
  </si>
  <si>
    <t>SIMPRUG VILAGE PIK 2</t>
  </si>
  <si>
    <t>PPA 9999/VII/2023</t>
  </si>
  <si>
    <t>18/7/2023</t>
  </si>
  <si>
    <t>PPA 10000/VII/2023</t>
  </si>
  <si>
    <t>PPA 10001/VII/2023</t>
  </si>
  <si>
    <t xml:space="preserve">Catwalk </t>
  </si>
  <si>
    <t>andre</t>
  </si>
  <si>
    <t>BARU DATA</t>
  </si>
  <si>
    <t>BARANG STEP</t>
  </si>
  <si>
    <t>OPERAN AKS KE STEP SJ 6/12</t>
  </si>
  <si>
    <t>OPERAN AKS KE STEP SJ 8/12</t>
  </si>
  <si>
    <t>20/7/2023</t>
  </si>
  <si>
    <t>Oper Dari Itsp</t>
  </si>
  <si>
    <t>OPER KE AKS</t>
  </si>
  <si>
    <t>PPA 10004/VII/2023</t>
  </si>
  <si>
    <t>PPA 10005/VII/2023</t>
  </si>
  <si>
    <t>PPA 10006/VII/2023</t>
  </si>
  <si>
    <t>PPA 10003/VII/2023</t>
  </si>
  <si>
    <t>OPER KE CIKAL(LEBIH RETUR</t>
  </si>
  <si>
    <t>Retur SQ</t>
  </si>
  <si>
    <t>Potong Lebih Retur SQ</t>
  </si>
  <si>
    <t>Sewa Alat Periode Juli'23</t>
  </si>
  <si>
    <t>21/7/2023</t>
  </si>
  <si>
    <t>PPA 10007/VII/2023</t>
  </si>
  <si>
    <t>PT.DASA PRAKARSA SEJATI</t>
  </si>
  <si>
    <t>PROYEK   : RENOVASI KANTOR</t>
  </si>
  <si>
    <t>PPA 10009/VII/2023</t>
  </si>
  <si>
    <t>No Po : 4400009036</t>
  </si>
  <si>
    <t>22/7/2023</t>
  </si>
  <si>
    <t>PPA 10010/VII/2023</t>
  </si>
  <si>
    <t>PPA 10012/VII/2023</t>
  </si>
  <si>
    <t>PPA 10011/VII/2023</t>
  </si>
  <si>
    <t>PPA 10013/VII/2023</t>
  </si>
  <si>
    <t>PPA 10014/VII/2023</t>
  </si>
  <si>
    <t>BU FENY / IBU LALA</t>
  </si>
  <si>
    <t>JL.BANGKA XI/17 JAKARTA</t>
  </si>
  <si>
    <t>BPK ADRIAN / IBU LALA</t>
  </si>
  <si>
    <t>JL.RIMBA NO.48 KEBAYORAN BARU</t>
  </si>
  <si>
    <t>23/7/2023</t>
  </si>
  <si>
    <t>PPA 10016/VII/2023</t>
  </si>
  <si>
    <t>PPA 10015/VII/2023</t>
  </si>
  <si>
    <t>No Po : 4400008918</t>
  </si>
  <si>
    <t>TOTAL SPK x 2 BLN</t>
  </si>
  <si>
    <t>Sewa Periode 27/6 sd 26/7/23</t>
  </si>
  <si>
    <t>Jackbase uhead pas di penagihan masukin jadi 1 ukuran 60 saja</t>
  </si>
  <si>
    <t>25/7/2023</t>
  </si>
  <si>
    <t>PPA 10021/VII/2023</t>
  </si>
  <si>
    <t>Sisa Periode 15'Jul-14 Agst''23</t>
  </si>
  <si>
    <t>Sewa Periode 12/6 sd 26/7/23</t>
  </si>
  <si>
    <t>Sewa Periode 14/6 sd 26/7/23</t>
  </si>
  <si>
    <t>Sewa Periode 4/6 sd 26/7/23</t>
  </si>
  <si>
    <t>Sewa Periode 11/6 sd 26/7/23</t>
  </si>
  <si>
    <t>Sewa Periode 25/6 sd 26/7/23</t>
  </si>
  <si>
    <t>24/7/2023</t>
  </si>
  <si>
    <t>PPA 10017/VII/2023</t>
  </si>
  <si>
    <t>PPA 10018/VII/2023</t>
  </si>
  <si>
    <t>PPA 10019/VII/2023</t>
  </si>
  <si>
    <t>BPK WILLIAM</t>
  </si>
  <si>
    <t>PANTAI MUTIARA  SD 8</t>
  </si>
  <si>
    <t>PANTAI MUTIARA  TB 1</t>
  </si>
  <si>
    <t>PROYEK   : DEPO JONGGOL</t>
  </si>
  <si>
    <t>PPA 10023/VII/2023</t>
  </si>
  <si>
    <t>PPA 10022/VII/2023</t>
  </si>
  <si>
    <t>26/7/2023</t>
  </si>
  <si>
    <t>PPA 10020/VII/2023</t>
  </si>
  <si>
    <t>PPA 10025/VII/2023</t>
  </si>
  <si>
    <t>PPA 10026/VII/2023</t>
  </si>
  <si>
    <t>PROYEK   : WORK SHOP</t>
  </si>
  <si>
    <t>PPA 10024/VII/2023</t>
  </si>
  <si>
    <t>26/7/2025</t>
  </si>
  <si>
    <t>Hollo 4x6x3,5M</t>
  </si>
  <si>
    <t>Sisa Periode Jul 2023</t>
  </si>
  <si>
    <t>Sisa alat periode Jul'23</t>
  </si>
  <si>
    <t>27/7/2023</t>
  </si>
  <si>
    <t>PPA 10029/VII/2023</t>
  </si>
  <si>
    <t>PPA 10028/VII/2023</t>
  </si>
  <si>
    <t>PPA 10033/VII/2023</t>
  </si>
  <si>
    <t>PPA 10027/VII/2023</t>
  </si>
  <si>
    <t>PPA 10032/VII/2023</t>
  </si>
  <si>
    <t>PPA 10030/VII/2023</t>
  </si>
  <si>
    <t>PPA 10031/VII/2023</t>
  </si>
  <si>
    <t>Sewa Periode Jul'23</t>
  </si>
  <si>
    <t>28/7/2023</t>
  </si>
  <si>
    <t>Sisa Periode 25/6 - 24/7'23</t>
  </si>
  <si>
    <t>PPA 10035/VII/2023</t>
  </si>
  <si>
    <t>PPA 10037/VII/2023</t>
  </si>
  <si>
    <t>PPA 10038/VII/2023</t>
  </si>
  <si>
    <t>Papan Ashiba 2M</t>
  </si>
  <si>
    <t>PPA 10036/VII/2023</t>
  </si>
  <si>
    <t>PPA 10034/VII/2023</t>
  </si>
  <si>
    <t>29/7/2023</t>
  </si>
  <si>
    <t>PPA 10039/VII/2023</t>
  </si>
  <si>
    <t>PPA 10040/VII/2023</t>
  </si>
  <si>
    <t>No Po : 4400008898</t>
  </si>
  <si>
    <t>No Po : 4400009079</t>
  </si>
  <si>
    <t>31/7/2023</t>
  </si>
  <si>
    <t>PROYEK   : HEINZ</t>
  </si>
  <si>
    <t>Sisa Periode Jul'23</t>
  </si>
  <si>
    <t>PPA 10041/VII/2023</t>
  </si>
  <si>
    <t>Sewa Periode 1/7 sd 31/7/23</t>
  </si>
  <si>
    <t>Sewa Periode 30/6 sd 29/7/23</t>
  </si>
  <si>
    <t>No Po : 4400009102</t>
  </si>
  <si>
    <t>No Po : 4400009128</t>
  </si>
  <si>
    <t>PPA 10042/VIII/2023</t>
  </si>
  <si>
    <t>PPA 10043/VIII/2023</t>
  </si>
  <si>
    <t>PPA 10046/VIII/2023</t>
  </si>
  <si>
    <t>PPA 10044/VIII/2023</t>
  </si>
  <si>
    <t>PPA 10045/VIII/2023</t>
  </si>
  <si>
    <t>PPA 10047/VIII/2023</t>
  </si>
  <si>
    <t>BPK HANDI WIJAYA</t>
  </si>
  <si>
    <t>KELAPA GADING</t>
  </si>
  <si>
    <t>PPA 10048/VIII/2023</t>
  </si>
  <si>
    <t>PPA 10049/VIII/2023</t>
  </si>
  <si>
    <t>PPA 10050/VIII/2023</t>
  </si>
  <si>
    <t>PPA 10051/VIII/2023</t>
  </si>
  <si>
    <t>PPA 10052/VIII/2023</t>
  </si>
  <si>
    <t>Sisa Alat Jul'23</t>
  </si>
  <si>
    <t>Sisa Periode 7/7 - 6/8'23</t>
  </si>
  <si>
    <t>Sisa Alat Periode Jul 2023</t>
  </si>
  <si>
    <t>PPA 10054/VIII/2023</t>
  </si>
  <si>
    <t>PPA 10053/VIII/2023</t>
  </si>
  <si>
    <t>PENAWARAN 28 FEBRUARI 2023</t>
  </si>
  <si>
    <t>BU MERRY / IBU LALA</t>
  </si>
  <si>
    <t>PIK 2</t>
  </si>
  <si>
    <t>Sisa Alat 10/7 - 9/8'23</t>
  </si>
  <si>
    <t>Sisa Periode 10 Jul sd 9 Agst 23</t>
  </si>
  <si>
    <t>Sewa Periode Juli'23</t>
  </si>
  <si>
    <t>Sewa Periode Agst'23</t>
  </si>
  <si>
    <t>14/8/2023</t>
  </si>
  <si>
    <t>PPA 10068/VIII/2023</t>
  </si>
  <si>
    <t>PPA 10055/VIII/2023</t>
  </si>
  <si>
    <t>PPA 10056/VIII/2023</t>
  </si>
  <si>
    <t>Plasticone</t>
  </si>
  <si>
    <t>PPA 10060/VIII/2023</t>
  </si>
  <si>
    <t>PPA 10058/VIII/2023</t>
  </si>
  <si>
    <t>No Po : 4400009154</t>
  </si>
  <si>
    <t>PPA 10057/VIII/2023</t>
  </si>
  <si>
    <t>PROYEK   : PLANT PINDODELI-2</t>
  </si>
  <si>
    <t>PPA 10061/VIII/2023</t>
  </si>
  <si>
    <t>No Po : 4400009177</t>
  </si>
  <si>
    <t>PPA 10062/VIII/2023</t>
  </si>
  <si>
    <t>13/8/2023</t>
  </si>
  <si>
    <t>TIDAK TAGIH(PENDING)</t>
  </si>
  <si>
    <t>Sisa Periode Juli'23</t>
  </si>
  <si>
    <t>Takenaka catat vi</t>
  </si>
  <si>
    <t xml:space="preserve">Tidak kena ongkos kirim. </t>
  </si>
  <si>
    <t>Kena ongkos ambil</t>
  </si>
  <si>
    <t>Sisa Periode 12/7 sd 11/8/2023</t>
  </si>
  <si>
    <t>Udh claim</t>
  </si>
  <si>
    <t>Tunggu po</t>
  </si>
  <si>
    <t>Sisa Periode 13/7 - 12/8'23</t>
  </si>
  <si>
    <t xml:space="preserve">TIDAK TAGIH </t>
  </si>
  <si>
    <t xml:space="preserve">Vi jagat proyek baru </t>
  </si>
  <si>
    <t>Dicek spk nya</t>
  </si>
  <si>
    <t>Kiriman tdk kena ongkos</t>
  </si>
  <si>
    <t>Pulangnya / retur saja ada ongkos</t>
  </si>
  <si>
    <t>Sisa Alat Periode Jul'23</t>
  </si>
  <si>
    <t>Sisa Periode 14 Juli sd 13 Agustus 23</t>
  </si>
  <si>
    <t>Sisa Periode 15 Jul sd 14 Agst 23</t>
  </si>
  <si>
    <t>Sisa Periode Agst 2023</t>
  </si>
  <si>
    <t>PPA 10070/VIII2023</t>
  </si>
  <si>
    <t>Hollow 4x6x2,5M</t>
  </si>
  <si>
    <t>BPK HANDI</t>
  </si>
  <si>
    <t>KP.GADING</t>
  </si>
  <si>
    <t>RIB WANER</t>
  </si>
  <si>
    <t>HEX NOT</t>
  </si>
  <si>
    <t>PPA 10065/VII/2023</t>
  </si>
  <si>
    <t>PROYEK  : THE BARN</t>
  </si>
  <si>
    <t>15/8/2023</t>
  </si>
  <si>
    <t>PPA 10072/VIII/2023</t>
  </si>
  <si>
    <t>PPA 10071/VIII/2023</t>
  </si>
  <si>
    <t>PPA 10073/VIII/2023</t>
  </si>
  <si>
    <t>PPA 10074/VIII/2023</t>
  </si>
  <si>
    <t>PPA 10075/VIII/2023</t>
  </si>
  <si>
    <t>PPA 10063/VIII/2023</t>
  </si>
  <si>
    <t>PPA 10064/VIII/2023</t>
  </si>
  <si>
    <t>PPA 10067/VIII/2023</t>
  </si>
  <si>
    <t>PPA 10066/VIII/2023</t>
  </si>
  <si>
    <t>PPA 10076/VIII/2023</t>
  </si>
  <si>
    <t>16/8/2023</t>
  </si>
  <si>
    <t>PPA 10079/VIII/2023</t>
  </si>
  <si>
    <t>PPA 10078/VIII/2023</t>
  </si>
  <si>
    <t>Sewa Periode 10/7 sd 9/8/23</t>
  </si>
  <si>
    <t>19/8/2023</t>
  </si>
  <si>
    <t>Sewa Periode 25/7 sd 26/8/23</t>
  </si>
  <si>
    <t>21/8/2023</t>
  </si>
  <si>
    <t>PPA 10088/VIII/2023</t>
  </si>
  <si>
    <t>Sisa Periode 15'Agst-14 Sept''23</t>
  </si>
  <si>
    <t>PPA 10084/VIII/2023</t>
  </si>
  <si>
    <t>Vi kasih catatan di tbp ciplaz garut,</t>
  </si>
  <si>
    <t>Cb 220=1 katanya kiriman ada patah saat pengiriman, jadi tdk ditagih sewa . Tapi tetap hitung alatnya</t>
  </si>
  <si>
    <t>18/8/2023</t>
  </si>
  <si>
    <t>PPA 10083/VIII/2023</t>
  </si>
  <si>
    <t>PPA 10086/VIII/2023</t>
  </si>
  <si>
    <t>Hollow 5x10x3M</t>
  </si>
  <si>
    <t>Hollow 5x10x2,5M</t>
  </si>
  <si>
    <t>Hollow 5x10x1,5M</t>
  </si>
  <si>
    <t>Hollow 5x5x3M</t>
  </si>
  <si>
    <t>PPA 10087/VIII/2023</t>
  </si>
  <si>
    <t>Siku 30x30</t>
  </si>
  <si>
    <t>Tie Bar 50</t>
  </si>
  <si>
    <t>PPA 10092/VIII/2023</t>
  </si>
  <si>
    <t>Unp Kewel</t>
  </si>
  <si>
    <t>PPA 10080/VIII/2023</t>
  </si>
  <si>
    <t>PROYEK   : NAVA PARK</t>
  </si>
  <si>
    <t>PPA 10082/VIII/2023</t>
  </si>
  <si>
    <t>PPA 10081/VIII/2023</t>
  </si>
  <si>
    <t>Siku 4x4x3</t>
  </si>
  <si>
    <t>Siku 4x4x190</t>
  </si>
  <si>
    <t>PPA 10069/VIII/2023</t>
  </si>
  <si>
    <t>PPA 10085/VIII/2023</t>
  </si>
  <si>
    <t>PROYEK : SIERRA SCHOOL</t>
  </si>
  <si>
    <t>PPA 10089/VIII/2023</t>
  </si>
  <si>
    <t>PPA 10090/VIII/2023</t>
  </si>
  <si>
    <t>Water Stop</t>
  </si>
  <si>
    <t>PPA 10091/VIII/2023</t>
  </si>
  <si>
    <t>22/8/2023</t>
  </si>
  <si>
    <t>PPA 10093/VIII/2023</t>
  </si>
  <si>
    <t>PPA 10095/VIII/2023</t>
  </si>
  <si>
    <t>PPA 10096/VIII/2023</t>
  </si>
  <si>
    <t>PPA 10094/VIII/2023</t>
  </si>
  <si>
    <t>23/8/2023</t>
  </si>
  <si>
    <t>PPA 10098/VIII/2023</t>
  </si>
  <si>
    <t>PPA 10097/VIII/2023</t>
  </si>
  <si>
    <t>PPA 10100/VIII/2023</t>
  </si>
  <si>
    <t>Tie Bar 30</t>
  </si>
  <si>
    <t>PPA 10099/VIII/2023</t>
  </si>
  <si>
    <t>PT.KUSUMA</t>
  </si>
  <si>
    <t>GANDHI SCHOOL</t>
  </si>
  <si>
    <t>Tie Rod 1,2M</t>
  </si>
  <si>
    <t>25/8/2023</t>
  </si>
  <si>
    <t>PPA 10107/VIII/2023</t>
  </si>
  <si>
    <t>Siku 40x40</t>
  </si>
  <si>
    <t>PPA 10105/VIII/2023</t>
  </si>
  <si>
    <t>24/8/2023</t>
  </si>
  <si>
    <t>PPA 10101/VIII/2023</t>
  </si>
  <si>
    <t>PPA 10102/VIII/2023</t>
  </si>
  <si>
    <t>PPA 10103/VIII/2023</t>
  </si>
  <si>
    <t>PPA 10104/VIII/2023</t>
  </si>
  <si>
    <t>LEDGER 0,5</t>
  </si>
  <si>
    <t>Yg po 9177 anggap tutup dulu vi.</t>
  </si>
  <si>
    <t>Sisa Periode 25 Jul sd 24 Agst 23</t>
  </si>
  <si>
    <t>Sisa Periode 25/7 - 24/8'23</t>
  </si>
  <si>
    <t>Demob =400.000,-</t>
  </si>
  <si>
    <t>PROYEK  : CIJAYANTI PARK /INFRA STUDIO ALAM SENTUL</t>
  </si>
  <si>
    <t>No.A1109/306SK/210723</t>
  </si>
  <si>
    <t>Demob = 400.000,-</t>
  </si>
  <si>
    <t>Sisa Periode 22/7 - 21/8'23</t>
  </si>
  <si>
    <t>FREE MOB</t>
  </si>
  <si>
    <t>Sisa Periode 24/7 - 23/8'23</t>
  </si>
  <si>
    <t>PROYEK  : AIR BERSIH SPAM BUARAN 111</t>
  </si>
  <si>
    <t>29/8/2023</t>
  </si>
  <si>
    <t>PPA 10118/VIII/2023</t>
  </si>
  <si>
    <t>26/8/2023</t>
  </si>
  <si>
    <t>PPA 10110/VIII/2023</t>
  </si>
  <si>
    <t>Hollow 5x10x4M</t>
  </si>
  <si>
    <t>PPA 10109/VIII/2023</t>
  </si>
  <si>
    <t>PPA 10108/VIII/2023</t>
  </si>
  <si>
    <t>27/8/2023</t>
  </si>
  <si>
    <t>PPA 10111/VIII/2023</t>
  </si>
  <si>
    <t>28/8/2023</t>
  </si>
  <si>
    <t>PPA 10114/VIII/2023</t>
  </si>
  <si>
    <t>Hollow 5x5x1,5M</t>
  </si>
  <si>
    <t>PPA 10115/VIII/2023</t>
  </si>
  <si>
    <t>PPA 10112/VIII/2023</t>
  </si>
  <si>
    <t>PPA 10113/VIII/2023</t>
  </si>
  <si>
    <t>L 0,6M</t>
  </si>
  <si>
    <t>PPA 10116/VIII/2023</t>
  </si>
  <si>
    <t>PPA 10117/VIII/2023</t>
  </si>
  <si>
    <t>PPA 10119/VIII/2023</t>
  </si>
  <si>
    <t>30/8/2023</t>
  </si>
  <si>
    <t>PPA 10126/VIII/2023</t>
  </si>
  <si>
    <t>PPA 10125/VIII/2023</t>
  </si>
  <si>
    <t>RODA</t>
  </si>
  <si>
    <t>PPA 10123/VIII/2023</t>
  </si>
  <si>
    <t>L 0,9M</t>
  </si>
  <si>
    <t>PROYEK   : ESR 3</t>
  </si>
  <si>
    <t>PPA 10120/VIII/2023</t>
  </si>
  <si>
    <t>PPA 10124/VIII/2023</t>
  </si>
  <si>
    <t>PPA 10121/VIII/2023</t>
  </si>
  <si>
    <t>PPA 10122/VIII/2023</t>
  </si>
  <si>
    <t>PROYEK   : RS JANTUNG</t>
  </si>
  <si>
    <t>31/8/2023</t>
  </si>
  <si>
    <t>PPA 10130/VIII/2023</t>
  </si>
  <si>
    <t>No Po : 4400009232</t>
  </si>
  <si>
    <t>Sisa alat periode Agst'23</t>
  </si>
  <si>
    <t>DITUKAR JB,UH</t>
  </si>
  <si>
    <t>PPA 10127/VIII/2023</t>
  </si>
  <si>
    <t>BLM TAGIH</t>
  </si>
  <si>
    <t>PPA 10128/VIII/2023</t>
  </si>
  <si>
    <t>PPA 10129/VIII/2023</t>
  </si>
  <si>
    <t>LEDGER 0,7</t>
  </si>
  <si>
    <t>PPA 10133/IX/2023</t>
  </si>
  <si>
    <t>Sewa Alat Periode Agst'23</t>
  </si>
  <si>
    <t>PPA 10145/IX/2023</t>
  </si>
  <si>
    <t>Vi innotech ahm jangan lupa ada tanbahan</t>
  </si>
  <si>
    <t>Pak untuk tambahan tagihan ahm, apa boleh saya buat ada kiriman hollow 5x5x3=2000x15.000=30.000.000/ bulan pak?</t>
  </si>
  <si>
    <t>HARGA HARIAN</t>
  </si>
  <si>
    <t>HARGA BULAN</t>
  </si>
  <si>
    <t>PPA 10140/IX/2023</t>
  </si>
  <si>
    <t>Hollow 4x6x2M</t>
  </si>
  <si>
    <t>Hollow 4x6x1,5M</t>
  </si>
  <si>
    <t>PPA 10138/IX/2023</t>
  </si>
  <si>
    <t>Siku 60x60</t>
  </si>
  <si>
    <t>PPA 10139/IX/2023</t>
  </si>
  <si>
    <t>Hollow 4x6x3M</t>
  </si>
  <si>
    <t>PPA 10132/IX/2023</t>
  </si>
  <si>
    <t>H 4x6x2,5M</t>
  </si>
  <si>
    <t>PPA 10131/IX/2023</t>
  </si>
  <si>
    <t>Vi pas buat tagihan takenaka hm sampoerna september jangan lupa charge ongkos tgl 1/9 rp 1.500.000</t>
  </si>
  <si>
    <t>PPA 10134/IX/2023</t>
  </si>
  <si>
    <t>PPA 10136/IX/2023</t>
  </si>
  <si>
    <t>PPA 10137/IX/2023</t>
  </si>
  <si>
    <t>IBU NELLY</t>
  </si>
  <si>
    <t>JL.ONYX 3 NO 52 ALAM SUTRA</t>
  </si>
  <si>
    <t>PPA 10151/IX/2023</t>
  </si>
  <si>
    <t>PPA 10150/IX/2023</t>
  </si>
  <si>
    <t>PPA 10148/IX/2023</t>
  </si>
  <si>
    <t>PPA 10149/IX/2023</t>
  </si>
  <si>
    <t>PPA 10146/IX/2023</t>
  </si>
  <si>
    <t>PPA 10147/IX/2023</t>
  </si>
  <si>
    <t>Sisa Alat Periode Agst 2023</t>
  </si>
  <si>
    <t>Sisa alat periode'Agst'23</t>
  </si>
  <si>
    <t>Sewa Periode 30/7 sd 29/8/23</t>
  </si>
  <si>
    <t>Sewa Periode 1/8 sd 31/8/23</t>
  </si>
  <si>
    <t>Sisa Alat Agst'23</t>
  </si>
  <si>
    <t>Agustus Tidak Tagih</t>
  </si>
  <si>
    <t>PPA 10153/IX/2023</t>
  </si>
  <si>
    <t>PPA 10152/IX/2023</t>
  </si>
  <si>
    <t>Tagihan nov - juli 2023 - tunggu cis nya</t>
  </si>
  <si>
    <t xml:space="preserve">Sisa alat dibuatkan ba claim  - kirim dulu rincian </t>
  </si>
  <si>
    <t>Dibuatkan claim nya dan email saya vi</t>
  </si>
  <si>
    <t>Sisa Periode Agst'23</t>
  </si>
  <si>
    <t>Sisa Alat Periode Agst'23</t>
  </si>
  <si>
    <t>AGST TIDAK TAGIH</t>
  </si>
  <si>
    <t>KIRIM (TAMBAHAN)</t>
  </si>
  <si>
    <t>15/9/2023</t>
  </si>
  <si>
    <t>PPA 10184/VIII/2023</t>
  </si>
  <si>
    <t>14/9/2023</t>
  </si>
  <si>
    <t>PPA 10155/IX/2023</t>
  </si>
  <si>
    <t>PPA 10154/IX/2023</t>
  </si>
  <si>
    <t>PPA 10156/IX/2023</t>
  </si>
  <si>
    <t>PPA 10160/IX/2023</t>
  </si>
  <si>
    <t>PPA 10159/IX/2023</t>
  </si>
  <si>
    <t>PPA 10158/IX/2023</t>
  </si>
  <si>
    <t>PPA 10157/IX/2023</t>
  </si>
  <si>
    <t>PROYEK   : OAJ</t>
  </si>
  <si>
    <t>PPA 10162/IX/2023</t>
  </si>
  <si>
    <t>PPA 10161/IX/2023</t>
  </si>
  <si>
    <t>PPA 10163/IX/2023</t>
  </si>
  <si>
    <t>BINTARO</t>
  </si>
  <si>
    <t>BPK TOMMY/BPK IKSAN</t>
  </si>
  <si>
    <t>PPA 10164/XI/2023</t>
  </si>
  <si>
    <t>PPA 10166/XI/2023</t>
  </si>
  <si>
    <t>Sewa Periode 10/8 sd 9/9/23</t>
  </si>
  <si>
    <t>Sisa Alat 10/8 - 9/9'23</t>
  </si>
  <si>
    <t/>
  </si>
  <si>
    <t>Siku 35x35</t>
  </si>
  <si>
    <t>PPA 10167/IX/2023</t>
  </si>
  <si>
    <t>PPA 10165/IX/2023</t>
  </si>
  <si>
    <t>PPA 10168/IX/2023</t>
  </si>
  <si>
    <t>PPA 10169/IX/2023</t>
  </si>
  <si>
    <t>PPA 10170/IX/2023</t>
  </si>
  <si>
    <t>PPA 10171/IX/2023</t>
  </si>
  <si>
    <t>Vi claim jagat semua tdk ada diskon</t>
  </si>
  <si>
    <t>Vi nanti prima hasta dibuat perkiraan claim</t>
  </si>
  <si>
    <t>13/9/2023</t>
  </si>
  <si>
    <t>PPA 10180/IX/2023</t>
  </si>
  <si>
    <t>PROYEK   : ARM</t>
  </si>
  <si>
    <t>PPA 10179/IX/2023</t>
  </si>
  <si>
    <t xml:space="preserve">Roda </t>
  </si>
  <si>
    <t>PROYEK   : NOVOTEL</t>
  </si>
  <si>
    <t>PPA 10172/IX/2023</t>
  </si>
  <si>
    <t>PPA 10178/IX/2023</t>
  </si>
  <si>
    <t>PPA 10177/IX/2023</t>
  </si>
  <si>
    <t>PPA 10173/IX/2023</t>
  </si>
  <si>
    <t>PPA 10175/IX/2023</t>
  </si>
  <si>
    <t>PPA 10174/IX/2023</t>
  </si>
  <si>
    <t xml:space="preserve">JB 60 </t>
  </si>
  <si>
    <t>PPA 10183/IX/2023</t>
  </si>
  <si>
    <t>PPA 10182/IX/2023</t>
  </si>
  <si>
    <t>PPA 10181/IX/2023</t>
  </si>
  <si>
    <t>PPA 10186/IX/2023</t>
  </si>
  <si>
    <t>PPA 10187/IX/2023</t>
  </si>
  <si>
    <t>PPA 10188/IX/2023</t>
  </si>
  <si>
    <t>16/9/2023</t>
  </si>
  <si>
    <t>PPA 10189/IX/2023</t>
  </si>
  <si>
    <t>Sisa Periode Sept'23</t>
  </si>
  <si>
    <t>Sisa Periode 12/8 sd 11/9/2023</t>
  </si>
  <si>
    <t>Sisa Periode 12/9 sd 16/9/2023</t>
  </si>
  <si>
    <t>18/9/2023</t>
  </si>
  <si>
    <t>PPA 10190/IX/2023</t>
  </si>
  <si>
    <t>PPA 10191/IX/2023</t>
  </si>
  <si>
    <t>Sisa Periode 10 Agst sd 9 Sept 23</t>
  </si>
  <si>
    <t>Sisa Periode 15 Agst sd 14 Sept 23</t>
  </si>
  <si>
    <t>Sisa Periode 14 Agust sd 13 Sept 23</t>
  </si>
  <si>
    <t xml:space="preserve">Interdesign </t>
  </si>
  <si>
    <t xml:space="preserve">Ongkos nya nanti ditagih </t>
  </si>
  <si>
    <t xml:space="preserve">Ada 2 </t>
  </si>
  <si>
    <t>3.160.000+ppn</t>
  </si>
  <si>
    <t>1.500.000+ppn</t>
  </si>
  <si>
    <t>Vi tgl 22/9/23 rencana mau kirim</t>
  </si>
  <si>
    <t>19/9/2023</t>
  </si>
  <si>
    <t>PPA 10194/IX/2023</t>
  </si>
  <si>
    <t>PPA 10192/IX/2023</t>
  </si>
  <si>
    <t>PROYEK   : ELLIPSE</t>
  </si>
  <si>
    <t>PPA 10193/IX/2023</t>
  </si>
  <si>
    <t>Sisa Periode 13/8 - 12/9'23</t>
  </si>
  <si>
    <t>Sisa Periode 7/8 - 6/9'23</t>
  </si>
  <si>
    <t>No.A1112/372SK/150823 A1</t>
  </si>
  <si>
    <t>Sisa Periode 15/8 - 14/9'23</t>
  </si>
  <si>
    <t>20/9/2023</t>
  </si>
  <si>
    <t>PPA 10195/IX/2023</t>
  </si>
  <si>
    <t>PPA 10196/IX/2023</t>
  </si>
  <si>
    <t>H 4x6x6m</t>
  </si>
  <si>
    <t>HARG BARU</t>
  </si>
  <si>
    <t>Retur (0010)</t>
  </si>
  <si>
    <t>Retur (008)</t>
  </si>
  <si>
    <t>Retur (011)</t>
  </si>
  <si>
    <t>Retur (016)</t>
  </si>
  <si>
    <t>Retur (017)</t>
  </si>
  <si>
    <t>retur (021)</t>
  </si>
  <si>
    <t>Retur (028)</t>
  </si>
  <si>
    <t>retur (0029)</t>
  </si>
  <si>
    <t>Retur (0032)</t>
  </si>
  <si>
    <t>Retur (037)</t>
  </si>
  <si>
    <t>Retur (041)</t>
  </si>
  <si>
    <t>Retur (042)</t>
  </si>
  <si>
    <t>Retur (043)</t>
  </si>
  <si>
    <t>Retur (044)</t>
  </si>
  <si>
    <t>Retur (045)</t>
  </si>
  <si>
    <t>Retur (048)</t>
  </si>
  <si>
    <t>Retur (058)</t>
  </si>
  <si>
    <t>Retur (055)</t>
  </si>
  <si>
    <t>Retur (063)</t>
  </si>
  <si>
    <t>Retur (061)</t>
  </si>
  <si>
    <t>Retur (066)</t>
  </si>
  <si>
    <t>Retur (068)</t>
  </si>
  <si>
    <t>retur (074)</t>
  </si>
  <si>
    <t>Retur (071)</t>
  </si>
  <si>
    <t>retur (078)</t>
  </si>
  <si>
    <t>Retur (083)</t>
  </si>
  <si>
    <t>Retur (086)</t>
  </si>
  <si>
    <t>HARGA BARU YG WARNA BIRU</t>
  </si>
  <si>
    <t>DI GABUNG DARI AWAL</t>
  </si>
  <si>
    <t>21/9/2023</t>
  </si>
  <si>
    <t>PPA 10197/IX/2023</t>
  </si>
  <si>
    <t>PPA 10198/IX/2023</t>
  </si>
  <si>
    <t>Z 8238 WB</t>
  </si>
  <si>
    <t>PPA 10199/IX/2023</t>
  </si>
  <si>
    <t>BPK DANIEL</t>
  </si>
  <si>
    <t>JL.EBONY GOLF NO.29 PIK</t>
  </si>
  <si>
    <t>1.500,000</t>
  </si>
  <si>
    <t>No.A1110/305SK/210723 A4</t>
  </si>
  <si>
    <t>Charge ongkos @ 1.500.000 X 2</t>
  </si>
  <si>
    <t>Vi takenaka ahm hari ini ada pengambilan 2 kali 22/9/23</t>
  </si>
  <si>
    <t>BELUM ADA PO</t>
  </si>
  <si>
    <t>SDH TAGIH (ANGGAP SEWA)</t>
  </si>
  <si>
    <t>22/9/2023</t>
  </si>
  <si>
    <t>PPA 10203/XI/2023</t>
  </si>
  <si>
    <t>PPA 10200/XI/2023</t>
  </si>
  <si>
    <t>PPA 10201/XI/2023</t>
  </si>
  <si>
    <t>PT.SARANA TEKNIK MANDIRI</t>
  </si>
  <si>
    <t>PROYEK   : ANTASARI PLACE</t>
  </si>
  <si>
    <t>PPA 10202/IX/2023</t>
  </si>
  <si>
    <t>23/9/2023</t>
  </si>
  <si>
    <t>PPA 10205/IX/2023</t>
  </si>
  <si>
    <t>B 9367 NAB</t>
  </si>
  <si>
    <t>PPA 10204/IX/2023</t>
  </si>
  <si>
    <t>PPA 10206/IX/2023</t>
  </si>
  <si>
    <t>24/9/2023</t>
  </si>
  <si>
    <t>PPA 10207/IX/2023</t>
  </si>
  <si>
    <t>Sisa Periode Sept 2023</t>
  </si>
  <si>
    <t xml:space="preserve">Vi interdesign makasar </t>
  </si>
  <si>
    <t>Tutup sewa 31/8</t>
  </si>
  <si>
    <t>Buat claim nya</t>
  </si>
  <si>
    <t>Vi buat tagihan update sarana teknik mandiri</t>
  </si>
  <si>
    <t xml:space="preserve">Ledger 0.9 retur 245 tdk hitung sewa. </t>
  </si>
  <si>
    <t>Jadi 22/9-21/10 berapa,</t>
  </si>
  <si>
    <t>Yg sdh buat kwitansi berapa</t>
  </si>
  <si>
    <t>25/9/2023</t>
  </si>
  <si>
    <t>PPA 10208/IX/2023</t>
  </si>
  <si>
    <t>PPA 10209/IX/2023</t>
  </si>
  <si>
    <t>PPA 10210/IX/2023</t>
  </si>
  <si>
    <t>Sisa Periode 22/9 SD 21/10/2023</t>
  </si>
  <si>
    <t>Sisa alat periode Sept'23</t>
  </si>
  <si>
    <t>Vi ini ingetin ongkos retur ( rencana 29/9)=2.000.000</t>
  </si>
  <si>
    <t>26/9/2023</t>
  </si>
  <si>
    <t>PPA 10211/IX/2023</t>
  </si>
  <si>
    <t>PPA 10213/IX/2023</t>
  </si>
  <si>
    <t>PPA 10212/IX/2023</t>
  </si>
  <si>
    <t>PROYEK   : TOMATO PROJECT TARAKAN</t>
  </si>
  <si>
    <t>27/9/2023</t>
  </si>
  <si>
    <t>PPA 10216/IX/2023</t>
  </si>
  <si>
    <t>B 9189 JV</t>
  </si>
  <si>
    <t>PPA 10214/IX/2023</t>
  </si>
  <si>
    <t>PPA 10215/IX/2023</t>
  </si>
  <si>
    <t>PROYEK   : GRAHA CISSIE</t>
  </si>
  <si>
    <t>30/9/2023</t>
  </si>
  <si>
    <t>PPA 10224/IX/2023</t>
  </si>
  <si>
    <t>PPA 10223/IX/2023</t>
  </si>
  <si>
    <t>PPA 10225/IX/2023</t>
  </si>
  <si>
    <t>B 9851 AZ</t>
  </si>
  <si>
    <t>29/9/2023</t>
  </si>
  <si>
    <t>PPA 10219/IX/2023</t>
  </si>
  <si>
    <t>PPA 10217/IX/2023</t>
  </si>
  <si>
    <t>PPA 10218/IX/2023</t>
  </si>
  <si>
    <t>PPA 10221/IX/2023</t>
  </si>
  <si>
    <t>PPA 10222/IX/2023</t>
  </si>
  <si>
    <t>ada ongkos 2juta</t>
  </si>
  <si>
    <t>Sewa Periode 30/8 sd 29/9/23</t>
  </si>
  <si>
    <t>Sewa Alat Periode Sept'23</t>
  </si>
  <si>
    <t>Sisa Periode 25 Agst sd 24 Sept 23</t>
  </si>
  <si>
    <t>Sisa Periode 25/8 - 24/9'23</t>
  </si>
  <si>
    <t>Tbp shimizu adr:</t>
  </si>
  <si>
    <t>Sj 1: swivel clamp baru 400x 22.000</t>
  </si>
  <si>
    <t>Sj 2: pipa 1 1/4 inch baru tebal 1.3 mm = 30 x115.000</t>
  </si>
  <si>
    <t>Vi sisakan  2 kwitansi tbp adr Tgl 4/10/2023</t>
  </si>
  <si>
    <t>Vi nanti catat harga catwalk nrc navapark 22.500</t>
  </si>
  <si>
    <t>Bukan 18.000</t>
  </si>
  <si>
    <t>Sewa Periode 30/9 sd 4/10/23</t>
  </si>
  <si>
    <t>Sewa Periode 10/9 sd 4/10/23</t>
  </si>
  <si>
    <t xml:space="preserve">Vi catat: </t>
  </si>
  <si>
    <t>Sisanya minta dibuat ba claim</t>
  </si>
  <si>
    <t xml:space="preserve">Per 6/10/23 tbp sakura pulangin barang terakhir. </t>
  </si>
  <si>
    <t>PPA 10229/X/2023</t>
  </si>
  <si>
    <t>PPA 10226/X/2023</t>
  </si>
  <si>
    <t>PPA 10227/X/2023</t>
  </si>
  <si>
    <t>PPA 10228/X/2023</t>
  </si>
  <si>
    <t>PPA 10232/X/2023</t>
  </si>
  <si>
    <t>PPA 10230/X/2023</t>
  </si>
  <si>
    <t>PPA 10231/X/2023</t>
  </si>
  <si>
    <t>Tie Rod 12</t>
  </si>
  <si>
    <t>Flat Rib</t>
  </si>
  <si>
    <t>Hex Nut</t>
  </si>
  <si>
    <t>PPA 10233/X/2023</t>
  </si>
  <si>
    <t>PPA 10234/X/2023</t>
  </si>
  <si>
    <t>PPA 10235/X/2023</t>
  </si>
  <si>
    <t>Pipa 1 1/4x6m</t>
  </si>
  <si>
    <t>PPA 10236/X/2023</t>
  </si>
  <si>
    <t>PPA 10239/IX/2023</t>
  </si>
  <si>
    <t>H 4x6x1,25M</t>
  </si>
  <si>
    <t>PROYEK   : SEKOLAH NHJS</t>
  </si>
  <si>
    <t>PPA 10237/X/2023</t>
  </si>
  <si>
    <t>uh 60 pch</t>
  </si>
  <si>
    <t>Retur (318)</t>
  </si>
  <si>
    <t>Sisa alat periode Okt'23</t>
  </si>
  <si>
    <t>Sisa Alat Sept'23</t>
  </si>
  <si>
    <t>PT.SUKSES BANGUN SINERGI</t>
  </si>
  <si>
    <t>PROYEK     : THE SMITH</t>
  </si>
  <si>
    <t>MF170</t>
  </si>
  <si>
    <t>PPA 10245/X/2023</t>
  </si>
  <si>
    <t>PROYEK   : BLIBLI WAREHOUSE MARUNDA</t>
  </si>
  <si>
    <t>PPA 10242/X/2023</t>
  </si>
  <si>
    <t>PPA 10244/X/2023</t>
  </si>
  <si>
    <t>PROYEK   : RECKITT HAZARDOUS WASTE</t>
  </si>
  <si>
    <t>PPA 10240/X/2023</t>
  </si>
  <si>
    <t xml:space="preserve">Vi demob acset adm </t>
  </si>
  <si>
    <t>Rp 900.000</t>
  </si>
  <si>
    <t>Rencana 10/10/23</t>
  </si>
  <si>
    <t>Sewa Periode SD Agst'23</t>
  </si>
  <si>
    <t>DIGABUNG JADI 1</t>
  </si>
  <si>
    <t>Sisa Alat Periode Sept 2023</t>
  </si>
  <si>
    <t>PPA 10241/X/2023</t>
  </si>
  <si>
    <t>PPA 10243/X/2023</t>
  </si>
  <si>
    <t>PPA 10248/X/2023</t>
  </si>
  <si>
    <t>PPA 10247/X/2023</t>
  </si>
  <si>
    <t>PPA 10246/X/2023</t>
  </si>
  <si>
    <t>PPA 10249/X/2023</t>
  </si>
  <si>
    <t>PROYEK   : GAJAH TUNGGAL</t>
  </si>
  <si>
    <t>PPA 10250/X/2023</t>
  </si>
  <si>
    <t>PPA 10251/IX/2023</t>
  </si>
  <si>
    <t>PROYEK   : BIOGAS BLITAR</t>
  </si>
  <si>
    <t>Retur (324)</t>
  </si>
  <si>
    <t>Potong kelebihan UH 60 PCH</t>
  </si>
  <si>
    <t>No.001/TPI-SPSA/S-K.0031/X/2023</t>
  </si>
  <si>
    <t>No.081/TPI-SPSA/S-K.0028/IX/2023</t>
  </si>
  <si>
    <t>PPA 10267/X/2023</t>
  </si>
  <si>
    <t>13/10/2023</t>
  </si>
  <si>
    <t>PPA 10275/X/2023</t>
  </si>
  <si>
    <t>PPA 10255/IX/2023</t>
  </si>
  <si>
    <t xml:space="preserve">UH 55 </t>
  </si>
  <si>
    <t>PPA 10258/IX/2023</t>
  </si>
  <si>
    <t>CV.EVI JAYA</t>
  </si>
  <si>
    <t>WORK SHOP EVI JAYA</t>
  </si>
  <si>
    <t>PPA 10256/X/2023</t>
  </si>
  <si>
    <t>DI LAS</t>
  </si>
  <si>
    <t>V 2,5M</t>
  </si>
  <si>
    <t>PPA 10253/X/2023</t>
  </si>
  <si>
    <t>DIBUAT VERTICAL 0,5 = 380</t>
  </si>
  <si>
    <t>DIBUAT VERTICAL 1M = 83</t>
  </si>
  <si>
    <t>PPA 10252/X/2023</t>
  </si>
  <si>
    <t>DIBUAT VERTICAL 1M = 500</t>
  </si>
  <si>
    <t>PPA 10254/X/2023</t>
  </si>
  <si>
    <t>PPA 10257/X/2023</t>
  </si>
  <si>
    <t>PPA 10238/X/2023</t>
  </si>
  <si>
    <t>PPA 10265/X/2023</t>
  </si>
  <si>
    <t>PPA 10260/X/2023</t>
  </si>
  <si>
    <t>BIKIN LEDGER 0,9</t>
  </si>
  <si>
    <t>PPA 10259/X/2023</t>
  </si>
  <si>
    <t>PPA 10262/X/2023</t>
  </si>
  <si>
    <t>PPA 10261/X/2023</t>
  </si>
  <si>
    <t>PPA 10263/X/2023</t>
  </si>
  <si>
    <t>PPA 10264/X/2023</t>
  </si>
  <si>
    <t>PPA 10273/X/2023</t>
  </si>
  <si>
    <t>PPA 10268/X/2023</t>
  </si>
  <si>
    <t>PPA 10269/X/2023</t>
  </si>
  <si>
    <t>PPA 10272/X/2023</t>
  </si>
  <si>
    <t>PPA 10271/X/2023</t>
  </si>
  <si>
    <t>PPA 10270/X/2023</t>
  </si>
  <si>
    <t>PPA 10266/X/2023</t>
  </si>
  <si>
    <t>PPA 10274/X/2023</t>
  </si>
  <si>
    <t>PPA 10276/X/2023</t>
  </si>
  <si>
    <t>14/10/2023</t>
  </si>
  <si>
    <t>PPA 10278/X/2023</t>
  </si>
  <si>
    <t>PPA 10277/X/2023</t>
  </si>
  <si>
    <t>PPA 10279/X/2023</t>
  </si>
  <si>
    <t>PPA 10280/X/2023</t>
  </si>
  <si>
    <t>15/10/2023</t>
  </si>
  <si>
    <t>PPA 10282/X/2023</t>
  </si>
  <si>
    <t>PPA 10281/X/2023</t>
  </si>
  <si>
    <t>DI CAT</t>
  </si>
  <si>
    <t>Sisa Periode 15 Sept sd 14 Okt 23</t>
  </si>
  <si>
    <t>Sisa Periode 14 Sept sd 13 Okt 23</t>
  </si>
  <si>
    <t>Sisa Periode 10 Sept sd 9 Okt 23</t>
  </si>
  <si>
    <t>Dia sisanya mau claim. Jadi sementara tutup di okt vi</t>
  </si>
  <si>
    <t>Vi royal tulip besok buat claimnya klaau tdk tau harganya kosongin saja vi</t>
  </si>
  <si>
    <t>Sewa Periode Sept'23</t>
  </si>
  <si>
    <t>Sisa Alat Periode Sept'23</t>
  </si>
  <si>
    <t>Sisa Alat 10/9 - 9/10'23</t>
  </si>
  <si>
    <t>18/10/2023</t>
  </si>
  <si>
    <t>Sisa Periode 10 Okt sd 16 Okt 23</t>
  </si>
  <si>
    <t>16/10/2023</t>
  </si>
  <si>
    <t>PPA 10283/X/2023</t>
  </si>
  <si>
    <t>PPA 10286/X/2023</t>
  </si>
  <si>
    <t>PPA 10284/X/2023</t>
  </si>
  <si>
    <t>PPA 10285/X/2023</t>
  </si>
  <si>
    <t>17/10/2023</t>
  </si>
  <si>
    <t>PPA 10293/X/2023</t>
  </si>
  <si>
    <t>PPA 10292/X/2023</t>
  </si>
  <si>
    <t>PPA 10295/X/2023</t>
  </si>
  <si>
    <t>PPA 10294/X/2023</t>
  </si>
  <si>
    <t>KANTOR</t>
  </si>
  <si>
    <t>PPA 10289/X/2023</t>
  </si>
  <si>
    <t>PPA 10288/X/2023</t>
  </si>
  <si>
    <t>PPA 10287/X/2023</t>
  </si>
  <si>
    <t>PPA 10290/X/2023</t>
  </si>
  <si>
    <t>PPA 10291/X/2023</t>
  </si>
  <si>
    <t>PPA 10301/X/2023</t>
  </si>
  <si>
    <t>PPA 10296/X/2023</t>
  </si>
  <si>
    <t>PPA 10298/X/2023</t>
  </si>
  <si>
    <t>PPA 10297/X/2023</t>
  </si>
  <si>
    <t>PPA 10299/X/2023</t>
  </si>
  <si>
    <t>PPA 10300/X/2023</t>
  </si>
  <si>
    <t>PANTAI MUTIARA</t>
  </si>
  <si>
    <t>IBU SIERVIE</t>
  </si>
  <si>
    <t>19/10/2023</t>
  </si>
  <si>
    <t>PPA 10306/X/2023</t>
  </si>
  <si>
    <t>PPA 10303/X/2023</t>
  </si>
  <si>
    <t>PPA 10302/X/2023</t>
  </si>
  <si>
    <t>PPA 10304/X/2023</t>
  </si>
  <si>
    <t>PO. 4400009562</t>
  </si>
  <si>
    <t>MULAI KIRIM 20/10/2023</t>
  </si>
  <si>
    <t>PO.4400009498</t>
  </si>
  <si>
    <t>20/10/2023</t>
  </si>
  <si>
    <t>PPA 10315/X/2023</t>
  </si>
  <si>
    <t>PPA 10307/X/2023</t>
  </si>
  <si>
    <t>Pipa Ledger 1,5</t>
  </si>
  <si>
    <t>PPA 10312/X/2023</t>
  </si>
  <si>
    <t>PPA 10311/X/2023</t>
  </si>
  <si>
    <t>PROYEK   : ESR POI</t>
  </si>
  <si>
    <t>PROYEK   : ESR KLP 1 = ESR 3</t>
  </si>
  <si>
    <t>PPA 10313/X/2023</t>
  </si>
  <si>
    <t>PPA 10316/X/2023</t>
  </si>
  <si>
    <t>PPA 10308/X/2023</t>
  </si>
  <si>
    <t>PPA 10309/X/2023</t>
  </si>
  <si>
    <t xml:space="preserve">DEMOB </t>
  </si>
  <si>
    <t>21/10/2023</t>
  </si>
  <si>
    <t>PPA 10320/X/2023</t>
  </si>
  <si>
    <t>W 9982 PB</t>
  </si>
  <si>
    <t>PROYEK : SIERRA CAKUNG</t>
  </si>
  <si>
    <t>PPA 10318/X/2023</t>
  </si>
  <si>
    <t>PPA 10317/X/2023</t>
  </si>
  <si>
    <t>PPA 10319/X/2023</t>
  </si>
  <si>
    <t>PPA 10321/X/2023</t>
  </si>
  <si>
    <t>IBU YENTI</t>
  </si>
  <si>
    <t>DIAMOND GOLF NO.39 PIK 1</t>
  </si>
  <si>
    <t>23/10/2023</t>
  </si>
  <si>
    <t>PPA 10324/X/2023</t>
  </si>
  <si>
    <t>PPA 10323/X/2023</t>
  </si>
  <si>
    <t>PPA 10322/X/2023</t>
  </si>
  <si>
    <t>REK GLOBAL</t>
  </si>
  <si>
    <t>Sewa Periode SD Sept'23</t>
  </si>
  <si>
    <t>Sewa Periode Okt'23</t>
  </si>
  <si>
    <t>POTONG KELEBIHAN</t>
  </si>
  <si>
    <t>24/10/2023</t>
  </si>
  <si>
    <t>PPA 10327/X/2023</t>
  </si>
  <si>
    <t>H 5x5x6M</t>
  </si>
  <si>
    <t>PPA 10325/X/2023</t>
  </si>
  <si>
    <t>PPA 10329/X/2023</t>
  </si>
  <si>
    <t>PPA 10328/X/2023</t>
  </si>
  <si>
    <t>PPA 10326/X/2023</t>
  </si>
  <si>
    <t>25/10/2023</t>
  </si>
  <si>
    <t>PPA 10331/X/2023</t>
  </si>
  <si>
    <t>PPA 10330/X/2023</t>
  </si>
  <si>
    <t>PPA 10333/X/2023</t>
  </si>
  <si>
    <t>PPA 10334/X/2023</t>
  </si>
  <si>
    <t>PPA 10335/X/2023</t>
  </si>
  <si>
    <t>26/10/2023</t>
  </si>
  <si>
    <t>PPA 10338/X/2023</t>
  </si>
  <si>
    <t>PPA 10340/X/2023</t>
  </si>
  <si>
    <t xml:space="preserve">PO. </t>
  </si>
  <si>
    <t>PPA 10341/X/2023</t>
  </si>
  <si>
    <t>PPA 10342/X/2023</t>
  </si>
  <si>
    <t>PPA 10339/X/2023</t>
  </si>
  <si>
    <t>PPA 10344/X/2023</t>
  </si>
  <si>
    <t>sc=8+fc=7=15</t>
  </si>
  <si>
    <t>PPA 10336/X/2023</t>
  </si>
  <si>
    <t>H 5x5x2,5M</t>
  </si>
  <si>
    <t>PPA 10343/X/2023</t>
  </si>
  <si>
    <t>27/10/2023</t>
  </si>
  <si>
    <t>PPA 10346/X/2023</t>
  </si>
  <si>
    <t>PPA 10356/X/2023</t>
  </si>
  <si>
    <t>PPA 10355/X/2023</t>
  </si>
  <si>
    <t>PPA 10350/X/2023</t>
  </si>
  <si>
    <t>PPA 10349/X/2023</t>
  </si>
  <si>
    <t>PPA 10348/X/2023</t>
  </si>
  <si>
    <t>PPA 10353/X/2023</t>
  </si>
  <si>
    <t>V 2 RL</t>
  </si>
  <si>
    <t>L 0,9 RL</t>
  </si>
  <si>
    <t>L 1,2 RL</t>
  </si>
  <si>
    <t>PPA 10354/X/2023</t>
  </si>
  <si>
    <t>PPA 10351/X/2023</t>
  </si>
  <si>
    <t>PPA 10347/X/2023</t>
  </si>
  <si>
    <t>Sisa Periode 25 Sept sd 24 Okt 23</t>
  </si>
  <si>
    <t>28/10/2023</t>
  </si>
  <si>
    <t>PPA 10362/X/2023</t>
  </si>
  <si>
    <t>PPA 10358/X/2023</t>
  </si>
  <si>
    <t>PPA 10361/X/2023</t>
  </si>
  <si>
    <t>PPA 10363/X/2023</t>
  </si>
  <si>
    <t>PPA 10360/X/2023</t>
  </si>
  <si>
    <t>PT.GELORA BANGUN LESTARI</t>
  </si>
  <si>
    <t>PROYEK : AL AZHAR SUMARECON</t>
  </si>
  <si>
    <t>PPA 10357/X/2023</t>
  </si>
  <si>
    <t>RL CONTOH</t>
  </si>
  <si>
    <t>PPA 10359/X/2023</t>
  </si>
  <si>
    <t>Sisa Periode 25/9 - 24/10'23</t>
  </si>
  <si>
    <t>Sisa Periode 22/8 - 21/9'23</t>
  </si>
  <si>
    <t>Sisa Periode 22/9 - 21/10'23</t>
  </si>
  <si>
    <t>Sisa Periode 24/8 - 23/9'23</t>
  </si>
  <si>
    <t>Sisa Periode 24/9 - 23/10'23</t>
  </si>
  <si>
    <t>Sisa Periode 15/9 - 14/10'23</t>
  </si>
  <si>
    <t>Sisa Periode 7/9 - 6/10'23</t>
  </si>
  <si>
    <t>Sisa Periode 13/9 - 12/10'23</t>
  </si>
  <si>
    <t>SISA ALAT 7/10 SD 6/11/23</t>
  </si>
  <si>
    <t>30/10/2023</t>
  </si>
  <si>
    <t>PPA 10366/X/2023</t>
  </si>
  <si>
    <t>PPA 10365/X/2023</t>
  </si>
  <si>
    <t>PPA 10369/X/2023</t>
  </si>
  <si>
    <t>PPA 10368/X/2023</t>
  </si>
  <si>
    <t>PPA 10367/X/2023</t>
  </si>
  <si>
    <t>PPA 10370/X/2023</t>
  </si>
  <si>
    <t>SUDAH TAGIH</t>
  </si>
  <si>
    <t>PPA 10372/X/2023</t>
  </si>
  <si>
    <t>PPA 10364/X/2023</t>
  </si>
  <si>
    <t>Ledger 1,8 RL</t>
  </si>
  <si>
    <t>31/10/2023</t>
  </si>
  <si>
    <t>PPA 10380/X/2023</t>
  </si>
  <si>
    <t>L 0,6 RL</t>
  </si>
  <si>
    <t>PPA 10381/X/2023</t>
  </si>
  <si>
    <t>PPA 10379/X/2023</t>
  </si>
  <si>
    <t>H 4x6x3,5M</t>
  </si>
  <si>
    <t>PPA 10382/X/2023</t>
  </si>
  <si>
    <t>PPA 10373/X/2023</t>
  </si>
  <si>
    <t>PT.ACSET PONDASI INDONESIA</t>
  </si>
  <si>
    <t>PROYEK : BOREPILE</t>
  </si>
  <si>
    <t>PPA 10378/X/2023</t>
  </si>
  <si>
    <t>PPA 10374/X/2023</t>
  </si>
  <si>
    <t>PPA 10376/X/2023</t>
  </si>
  <si>
    <t>PPA 10375/X/2023</t>
  </si>
  <si>
    <t>PPA 10377/X/2023</t>
  </si>
  <si>
    <t>PPA 10386/XI/2023</t>
  </si>
  <si>
    <t>PPA 10383/XI/2023</t>
  </si>
  <si>
    <t>PPA 10384/XI/2023</t>
  </si>
  <si>
    <t>Vi catat tgl 2/11 ambil acset adm kena ongkos 1.800.000</t>
  </si>
  <si>
    <t xml:space="preserve">Yg tulisan afkir kamu data buat claim </t>
  </si>
  <si>
    <t>Harga claim nya sesuai kontrak vi</t>
  </si>
  <si>
    <t>TGL 31/10/2023</t>
  </si>
  <si>
    <t>Sewa Alat Periode Okt'23</t>
  </si>
  <si>
    <t>PPA 10397/XI/2023</t>
  </si>
  <si>
    <t>PPA 10396/XI/2023</t>
  </si>
  <si>
    <t>PPA 10388/XI/2023</t>
  </si>
  <si>
    <t>PPA 10392/XI/2023</t>
  </si>
  <si>
    <t>A 8056 ZM</t>
  </si>
  <si>
    <t>PPA 10394/XI/2023</t>
  </si>
  <si>
    <t>PPA 10393/XI/2023</t>
  </si>
  <si>
    <t>PPA 10391/XI/2023</t>
  </si>
  <si>
    <t>PPA 10395/XI/2023</t>
  </si>
  <si>
    <t>PPA 10389/XI/2023</t>
  </si>
  <si>
    <t>PPA 10390/XI/2023</t>
  </si>
  <si>
    <t>PPA 10387/XI/2023</t>
  </si>
  <si>
    <t>PPA 10402/XI/2023</t>
  </si>
  <si>
    <t>PPA 10403/XI/2023</t>
  </si>
  <si>
    <t>PPA 10400/XI/2023</t>
  </si>
  <si>
    <t>PPA 10399/XI/2023</t>
  </si>
  <si>
    <t>PPA 10409/XI/2023</t>
  </si>
  <si>
    <t>PPA 10412/XI/2023</t>
  </si>
  <si>
    <t>PPA 10411/XI/2023</t>
  </si>
  <si>
    <t>PPA 10410/XI/2023</t>
  </si>
  <si>
    <t>PPA 10413/XI/2023</t>
  </si>
  <si>
    <t>PPA 10404/XI/2023</t>
  </si>
  <si>
    <t>PPA 10405/XI/2023</t>
  </si>
  <si>
    <t>PPA 10414/XI/2023</t>
  </si>
  <si>
    <t>PPA 10407/XI/2023</t>
  </si>
  <si>
    <t>Sisa Periode Okt'23</t>
  </si>
  <si>
    <t>Sisa Periode Okt 2023</t>
  </si>
  <si>
    <t>PT.TRIJAYA MAJU BERSAMA</t>
  </si>
  <si>
    <t>PROYEK : HOTEL ASHLEY</t>
  </si>
  <si>
    <t>PPA 10419/XI/2023</t>
  </si>
  <si>
    <t>Sisa alat periode 7/11 sd 6/1/24</t>
  </si>
  <si>
    <t>Vi siku 50x50 potong di siku 50x45 saja vi</t>
  </si>
  <si>
    <t>Tiebar 70 juga boleh potong 2 di tiebar 80</t>
  </si>
  <si>
    <t>MULAI KIRIM 9/11/2023</t>
  </si>
  <si>
    <t>HARGA SESUAI KONTRAK</t>
  </si>
  <si>
    <t>TOTAL KONTRAK</t>
  </si>
  <si>
    <t>Sisa Alat Okt'23</t>
  </si>
  <si>
    <t>Tolong aks stop taghan ya per minggu ini . Klo ada yg kurang klem saja (8/11/23/0</t>
  </si>
  <si>
    <t>22/10/2023</t>
  </si>
  <si>
    <t>OPER DR AKS</t>
  </si>
  <si>
    <t>OPER KE NARUMI</t>
  </si>
  <si>
    <t>PROYEK   : NARUMI</t>
  </si>
  <si>
    <t>PT.PANCA MITRA INDOCON</t>
  </si>
  <si>
    <t>PROYEK   : GUDANG CIKOKOL</t>
  </si>
  <si>
    <t>BELI</t>
  </si>
  <si>
    <t>PPA 10416/XI/2023</t>
  </si>
  <si>
    <t>PPA 10418/XI/2023</t>
  </si>
  <si>
    <t>PPA 10417/XI/2023</t>
  </si>
  <si>
    <t>PPA 10415/XI/2023</t>
  </si>
  <si>
    <t>PPA 10424/XI/2023</t>
  </si>
  <si>
    <t>PPA 10422/XI/2023</t>
  </si>
  <si>
    <t>PPA 10420/XI/2023</t>
  </si>
  <si>
    <t>PPA 10423/XI/2023</t>
  </si>
  <si>
    <t>SISA ALAT 7/11 SD 6/12/23</t>
  </si>
  <si>
    <t>Kalau karawang</t>
  </si>
  <si>
    <t>Mobil besar rp .1.800.000</t>
  </si>
  <si>
    <t>Mobil kecil rp 900.000</t>
  </si>
  <si>
    <t>Vi ongkos acset adm jangan salah 
B 9801SS rp 1.800.000</t>
  </si>
  <si>
    <t>Dan uhead 33 anggap jackbase</t>
  </si>
  <si>
    <t>Vi ini jagat antasari retur tgl 10, minta anggap tgl 9/11/2023</t>
  </si>
  <si>
    <t>PPA 10426/XI/2023</t>
  </si>
  <si>
    <t>PPA 10429/XI/2023</t>
  </si>
  <si>
    <t>PPA 10430/XI/2023</t>
  </si>
  <si>
    <t>PPA 10428/XI/2023</t>
  </si>
  <si>
    <t>PPA 10427/XI/2023</t>
  </si>
  <si>
    <t>PPA 10425/XI/2023</t>
  </si>
  <si>
    <t>Piipa 6M</t>
  </si>
  <si>
    <t>PPA 10432/XI/2023</t>
  </si>
  <si>
    <t>PPA 10433/XI/2023</t>
  </si>
  <si>
    <t>PROYEK   : MAGGIORE  DIP</t>
  </si>
  <si>
    <t>PPA 10431/XI/2023</t>
  </si>
  <si>
    <t>IBU RISA/IBU LALA</t>
  </si>
  <si>
    <t>PPA 10438/XI/2023</t>
  </si>
  <si>
    <t>PPA 10435/XI/2023</t>
  </si>
  <si>
    <t>PPA 10437/XI/2023</t>
  </si>
  <si>
    <t>PPA 10436/XI/2023</t>
  </si>
  <si>
    <t>PPA 10434/XI/2023</t>
  </si>
  <si>
    <t>Sisa Periode 6/10 SD 5/11/23</t>
  </si>
  <si>
    <t>PPA 10439/XI/2023</t>
  </si>
  <si>
    <t>PPA 10440/XI/2023</t>
  </si>
  <si>
    <t xml:space="preserve">Vi pengambilan tbp ellipse </t>
  </si>
  <si>
    <t>Tgl 15/11 kena ongkos 750.000+ppn</t>
  </si>
  <si>
    <t>Vi kelebihan hollow 5x5x2.5 potong di 2.6 saja</t>
  </si>
  <si>
    <t>Kelebihan hollow 5x10x2.5 potong di hollow 5x10x2</t>
  </si>
  <si>
    <t>Kelebihan siku 45x45 potong di 50x45</t>
  </si>
  <si>
    <t>Kelebihan ledger 50 potong di ledger 60</t>
  </si>
  <si>
    <t>Vi yg tpi tarakan direvisi jadi mulai hitung sewa 1 minggu dari kiriman saja vi</t>
  </si>
  <si>
    <t>13/11/2023</t>
  </si>
  <si>
    <t>PPA 10444/XI/2023</t>
  </si>
  <si>
    <t>PPA 10445/XI/2023</t>
  </si>
  <si>
    <t>PPA 10443/XI/2023</t>
  </si>
  <si>
    <t>PPA 10442/XI/2023</t>
  </si>
  <si>
    <t>PPA 10450/XI/2023</t>
  </si>
  <si>
    <t>PPA 10448/XI/2023</t>
  </si>
  <si>
    <t>PPA 10449/XI/2023</t>
  </si>
  <si>
    <t>PPA 10441/XI/2023</t>
  </si>
  <si>
    <t>PPA 10446/XI/2023</t>
  </si>
  <si>
    <t>PPA 10447/XI/2023</t>
  </si>
  <si>
    <t>Ledger 0,6M PCH</t>
  </si>
  <si>
    <t>H 5x5x1,5</t>
  </si>
  <si>
    <t>V 1 M</t>
  </si>
  <si>
    <t>14/11/2023</t>
  </si>
  <si>
    <t>PPA 10451/XI/2023</t>
  </si>
  <si>
    <t>PPA 10452/XI/2023</t>
  </si>
  <si>
    <t>15/11/2023</t>
  </si>
  <si>
    <t>PPA 10455/XI/2023</t>
  </si>
  <si>
    <t>PPA 10457/XI/2023</t>
  </si>
  <si>
    <t>PPA 10459/XI/2023</t>
  </si>
  <si>
    <t>PPA 10458/XI/2023</t>
  </si>
  <si>
    <t>PPA 10456/XI/2023</t>
  </si>
  <si>
    <t>Retur (Tanpa Mur)</t>
  </si>
  <si>
    <t>16/11/2023</t>
  </si>
  <si>
    <t>PPA 10462/XI/2023</t>
  </si>
  <si>
    <t>PPA 10463/XI/2023</t>
  </si>
  <si>
    <t>TIDAK USAH TAGIH</t>
  </si>
  <si>
    <t>PPA 10460/XI/2023</t>
  </si>
  <si>
    <t>PPA 10461/XI/2023</t>
  </si>
  <si>
    <t>GR.5000213698</t>
  </si>
  <si>
    <t xml:space="preserve">Santuari sewa tutup september </t>
  </si>
  <si>
    <t>Sisa tangga buat claim</t>
  </si>
  <si>
    <t>18/11/2023</t>
  </si>
  <si>
    <t>Sisa Alat Periode Okt'23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</si>
  <si>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</si>
  <si>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</si>
  <si>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</si>
  <si>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</si>
  <si>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Potong kelebihan</t>
  </si>
  <si>
    <t>PPA 10476/XI/2023</t>
  </si>
  <si>
    <t>17/11/2023</t>
  </si>
  <si>
    <t>PPA 10468/XI/2023</t>
  </si>
  <si>
    <t>Sisa Alat Periode Okt 2023</t>
  </si>
  <si>
    <t>PPA 10467/XI/2023</t>
  </si>
  <si>
    <t>PPA 10466/XI/2023</t>
  </si>
  <si>
    <t>PPA 10465/XI/2023</t>
  </si>
  <si>
    <t>PPA 10464/XI/2023</t>
  </si>
  <si>
    <t>PPA 10469/XI/2023</t>
  </si>
  <si>
    <t>PPA 10470/XI/2023</t>
  </si>
  <si>
    <t>PPA 10472/XI/2023</t>
  </si>
  <si>
    <t>PPA 10471/XI/2023</t>
  </si>
  <si>
    <t>PPA 10475/XI/2023</t>
  </si>
  <si>
    <t>20/11/2023</t>
  </si>
  <si>
    <t>PPA 10481/XI/2023</t>
  </si>
  <si>
    <t>PPA 10478/XI/2023</t>
  </si>
  <si>
    <t>PPA 10477/XI/2023</t>
  </si>
  <si>
    <t>PPA 10479/XI/2023</t>
  </si>
  <si>
    <t>PPA 10480/XI/2023</t>
  </si>
  <si>
    <t>BPK UMAR/IBU LALA</t>
  </si>
  <si>
    <t>Sisa Alat 10/10 - 9/11'23</t>
  </si>
  <si>
    <t>Sisa Alat 26/9 - 25/10'23</t>
  </si>
  <si>
    <t>Sisa Alat 9/10 - 8/11'23</t>
  </si>
  <si>
    <t>Sisa Alat 27/9 - 26/10'23</t>
  </si>
  <si>
    <t>Sisa Alat 29/9 - 28/10'23</t>
  </si>
  <si>
    <t>Sisa Periode 14 Okt sd 13 Nov 23</t>
  </si>
  <si>
    <t>Sisa Periode 15 Okt sd 14 Nov 23</t>
  </si>
  <si>
    <t>PENAWARAN 28/2/2023</t>
  </si>
  <si>
    <t>Total Alat sudah cocok dgn SPK</t>
  </si>
  <si>
    <t>Sisa Alat 26/10 - 25/11'23</t>
  </si>
  <si>
    <t xml:space="preserve">BLM ADA SPK </t>
  </si>
  <si>
    <t>No.078/TPI-SPSA/S-K.0028/IX/2023</t>
  </si>
  <si>
    <t xml:space="preserve">Vi karnelindo, sewa nya tgl ke tgl. </t>
  </si>
  <si>
    <t>Minimum sewa 1 bulan. Entar kalau dia ada sewa kurang dari 1 bulan, tetap hitung 1 bulan</t>
  </si>
  <si>
    <t xml:space="preserve">PT.KARMELINDO </t>
  </si>
  <si>
    <t>No.085/TPI-SPSA/S-K.0028/X/2023</t>
  </si>
  <si>
    <t>Sisa Alat 21/10 - 20/11'23</t>
  </si>
  <si>
    <t>21/11/2023</t>
  </si>
  <si>
    <t>PPA 10486/XI/2023</t>
  </si>
  <si>
    <t>PPA 10488/XI/2023</t>
  </si>
  <si>
    <t>UH 85 PCH</t>
  </si>
  <si>
    <t>PPA 10484/XI/2023</t>
  </si>
  <si>
    <t>PPA 10487/XI/2023</t>
  </si>
  <si>
    <t>JB 70</t>
  </si>
  <si>
    <t>PT.INTI MANUNGGAL PERKASA</t>
  </si>
  <si>
    <t>PROYEK   : WORK SHOP IMP</t>
  </si>
  <si>
    <t>PPA 10485/XI/2023</t>
  </si>
  <si>
    <t>SALAH KIRIM</t>
  </si>
  <si>
    <t>PPA 10482/XI/2023</t>
  </si>
  <si>
    <t>PPA 10483/XI/2023</t>
  </si>
  <si>
    <t>B 9321 YDB</t>
  </si>
  <si>
    <t>22/11/2023</t>
  </si>
  <si>
    <t>PPA 10494/XI/2023</t>
  </si>
  <si>
    <t>PPA 10492/XI/2023</t>
  </si>
  <si>
    <t>PPA 10493/XI/2023</t>
  </si>
  <si>
    <t>PPA 10491/XI/2023</t>
  </si>
  <si>
    <t>PPA 10497/XI/2023</t>
  </si>
  <si>
    <t>PPA 10496/XI/2023</t>
  </si>
  <si>
    <t>PROYEK  : THAMRIN NINE</t>
  </si>
  <si>
    <t>PPA 10495/XI/2023</t>
  </si>
  <si>
    <t>PALEM SPRING NO.3</t>
  </si>
  <si>
    <t>PPA 10490/XI/2023</t>
  </si>
  <si>
    <t>23/11/2023</t>
  </si>
  <si>
    <t>PPA 10501/XI/2023</t>
  </si>
  <si>
    <t>PPA 10500/XI/2023</t>
  </si>
  <si>
    <t>PROYEK : GUDANG CIKANDE</t>
  </si>
  <si>
    <t>PPA 10502/XI/2023</t>
  </si>
  <si>
    <t>PPA 10499/XI/2023</t>
  </si>
  <si>
    <t>PPA 10504/XI/2023</t>
  </si>
  <si>
    <t>PPA 10505/XI/2023</t>
  </si>
  <si>
    <t>H 5x10x3,5M</t>
  </si>
  <si>
    <t>PPA 10503/XI/2023</t>
  </si>
  <si>
    <t>24/11/2023</t>
  </si>
  <si>
    <t>RETUR</t>
  </si>
  <si>
    <t>PPA 10507/XI/2023</t>
  </si>
  <si>
    <t>PPA 10506/XI/2023</t>
  </si>
  <si>
    <t>25/11/2023</t>
  </si>
  <si>
    <t>Jadi sewa tutup 31/10 saja vi</t>
  </si>
  <si>
    <t>PPA 10508/XI/2023</t>
  </si>
  <si>
    <t>PPA 10514/XI/2023</t>
  </si>
  <si>
    <t>PPA 10515/XI/2023</t>
  </si>
  <si>
    <t>PPA 10513/XI/2023</t>
  </si>
  <si>
    <t>PPA 10511/XI/2023</t>
  </si>
  <si>
    <t>PROYEK  : GUDANG DSO</t>
  </si>
  <si>
    <t>PPA 10509/XI/2023</t>
  </si>
  <si>
    <t>PPA 10510/XI/2023</t>
  </si>
  <si>
    <t>PPA 10512/XI/2023</t>
  </si>
  <si>
    <t>NO.017/PO-DSO-R1/2023</t>
  </si>
  <si>
    <t>BPK EDDY PATRA</t>
  </si>
  <si>
    <t>Sewa Periode SD Okt'23</t>
  </si>
  <si>
    <t>Sisa Periode 25 Okt sd 24 Nov 23</t>
  </si>
  <si>
    <t>No Po : 4400009702</t>
  </si>
  <si>
    <t>No Po : 4400009703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</si>
  <si>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</si>
  <si>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</si>
  <si>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</si>
  <si>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</si>
  <si>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</si>
  <si>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Sisa Periode 25/10 - 24/11'23</t>
  </si>
  <si>
    <t>Sisa Alat Periode 28/10 SD 27/11'23</t>
  </si>
  <si>
    <t>COCOK DGN KIRIMAN</t>
  </si>
  <si>
    <t>NO.045/AL-AZHARX/23</t>
  </si>
  <si>
    <t>Sisa Periode 22/10 - 21/11'23</t>
  </si>
  <si>
    <t>Sisa Periode 24/10 - 23/11'23</t>
  </si>
  <si>
    <t>Sisa Periode 15/10 - 14/11'23</t>
  </si>
  <si>
    <t>Sisa Periode 7/10 - 6/11'23</t>
  </si>
  <si>
    <t>Sisa Periode 13/10 - 12/11'23</t>
  </si>
  <si>
    <t>27/11/2023</t>
  </si>
  <si>
    <t>PPA 10518/XI/2023</t>
  </si>
  <si>
    <t>PPA 10517/XI/2023</t>
  </si>
  <si>
    <t>PPA 10516/XI/2023</t>
  </si>
  <si>
    <t>PPA 10520/XI/2023</t>
  </si>
  <si>
    <t>PPA 10519/XI/2023</t>
  </si>
  <si>
    <t>28/11/2023</t>
  </si>
  <si>
    <t>PPA 10523/XI/2023</t>
  </si>
  <si>
    <t>PPA 10522/XI/2023</t>
  </si>
  <si>
    <t>PPA 10521/XI/2023</t>
  </si>
  <si>
    <t>PPA 10526/XI/2023</t>
  </si>
  <si>
    <t>PPA 10524/XI/2023</t>
  </si>
  <si>
    <t>PPA 10525/XI/2023</t>
  </si>
  <si>
    <t>29/11/2023</t>
  </si>
  <si>
    <t>PROYEK : GEDANG GELORA</t>
  </si>
  <si>
    <t>PPA 10529/XI/2023</t>
  </si>
  <si>
    <t>PPA 10527/XI/2023</t>
  </si>
  <si>
    <t>PPA 10528/XI/2023</t>
  </si>
  <si>
    <t>PPA 10530/XI/2023</t>
  </si>
  <si>
    <t>30/11/2023</t>
  </si>
  <si>
    <t>PPA 10532/XI/2023</t>
  </si>
  <si>
    <t>PPA 10531/XI/2023</t>
  </si>
  <si>
    <t>PT.NUSA KONSTRUKSI ENJINIRING</t>
  </si>
  <si>
    <t>PROYEK   : PEMBANGUNAN CANAL WALL PT.VALE</t>
  </si>
  <si>
    <t>PPA 10533/XI/2023</t>
  </si>
  <si>
    <t>Tie Rod 3M</t>
  </si>
  <si>
    <t>PPA 10534/XI/2023</t>
  </si>
  <si>
    <t>PPA 10535/XII/2023</t>
  </si>
  <si>
    <t>PPA 10536/XII/2023</t>
  </si>
  <si>
    <t>PPA 10538/XII/2023</t>
  </si>
  <si>
    <t>PPA 10537/XII/2023</t>
  </si>
  <si>
    <t>B 9318 BDH</t>
  </si>
  <si>
    <t>PROYEK   : GIIC/NARUMI</t>
  </si>
  <si>
    <t>SUDAH TAGIH CLAIM</t>
  </si>
  <si>
    <t>Sewa Alat Periode Nov'23</t>
  </si>
  <si>
    <t>RETUR ESR POI</t>
  </si>
  <si>
    <t>OPER RETUR KE SMII</t>
  </si>
  <si>
    <t>Sewa Periode Nov'23</t>
  </si>
  <si>
    <t>Sewa Periode Des'23</t>
  </si>
  <si>
    <t>Sisa alat periode Nov'23</t>
  </si>
  <si>
    <t>Sisa Alat Nov'23</t>
  </si>
  <si>
    <t>GR.5000217190</t>
  </si>
  <si>
    <t>PPA 10543/XII/2023</t>
  </si>
  <si>
    <t>PPA 10544/XII/2023</t>
  </si>
  <si>
    <t>PPA 10541/XII/2023</t>
  </si>
  <si>
    <t>PPA 10542/XII/2023</t>
  </si>
  <si>
    <t>PPA 10548/XII/2023</t>
  </si>
  <si>
    <t>PPA 10546/XII/2023</t>
  </si>
  <si>
    <t>PPA 10545/XII/2023</t>
  </si>
  <si>
    <t>PPA 10547/XII/2023</t>
  </si>
  <si>
    <t>PPA 10539/XII/2023</t>
  </si>
  <si>
    <t>PPA 10540/XII/2023</t>
  </si>
  <si>
    <t>PPA 10551/XII/2023</t>
  </si>
  <si>
    <t>PPA 10550/XII/2023</t>
  </si>
  <si>
    <t>JL  MALUKU NO-12-14</t>
  </si>
  <si>
    <t>MENTENG</t>
  </si>
  <si>
    <t>Sisa Alat Periode 28/11 SD 30/11'23</t>
  </si>
  <si>
    <t>Sisa Periode Nov'23</t>
  </si>
  <si>
    <t>PPA 10553/XII/2023</t>
  </si>
  <si>
    <t>PPA 10552/XII/2023</t>
  </si>
  <si>
    <t>PPA 10556/XII/2023</t>
  </si>
  <si>
    <t>PPA 10557/XII/2023</t>
  </si>
  <si>
    <t>PPA 10555/XII/2023</t>
  </si>
  <si>
    <t>PPA 10554/XII/2023</t>
  </si>
  <si>
    <t>PPA 10561/XII/2023</t>
  </si>
  <si>
    <t>PPA 10560/XII/2023</t>
  </si>
  <si>
    <t>PPA 10559/XII/2023</t>
  </si>
  <si>
    <t>PPA 10562/XII/2023</t>
  </si>
  <si>
    <t>GUDANG JATAKE</t>
  </si>
  <si>
    <t>HARGA KONTRAK/DI PAKAI</t>
  </si>
  <si>
    <t>NO.005/K.1527.01/VIII/2023</t>
  </si>
  <si>
    <t>Sisa Alat 29/10 - 28/11'23</t>
  </si>
  <si>
    <t>Sisa Alat 27/10 - 26/11'23</t>
  </si>
  <si>
    <t>Oper Ke Esr</t>
  </si>
  <si>
    <t>Oper Dr Ebara</t>
  </si>
  <si>
    <t>PPA 10563/XII/2023</t>
  </si>
  <si>
    <t>PPA 10564/XII/2023</t>
  </si>
  <si>
    <t>B 9321 VDB</t>
  </si>
  <si>
    <t>PPA 10565/XII/2023</t>
  </si>
  <si>
    <t>JL  KANO INDAH 2 KAPUK</t>
  </si>
  <si>
    <t>PPA 10567/XII/2023</t>
  </si>
  <si>
    <t>PPA 10568/XII/2023</t>
  </si>
  <si>
    <t>PPA 10566/XII/2023</t>
  </si>
  <si>
    <t>PPA 10569/XII/2023</t>
  </si>
  <si>
    <t>PPA 10576/XII/2023</t>
  </si>
  <si>
    <t>PPA 10577/XII/2023</t>
  </si>
  <si>
    <t>PROYEK   : RS MULYA MEDIKA</t>
  </si>
  <si>
    <t>PPA 10570/XII/2023</t>
  </si>
  <si>
    <t>PPA 10573/XII/2023</t>
  </si>
  <si>
    <t>PPA 10571/XII/2023</t>
  </si>
  <si>
    <t>PPA 10574/XII/2023</t>
  </si>
  <si>
    <t>PPA 10572/XII/2023</t>
  </si>
  <si>
    <t>13/12/2023</t>
  </si>
  <si>
    <t>PPA 10578/XII/2023</t>
  </si>
  <si>
    <t>BPK ANDRE/IBU LALA</t>
  </si>
  <si>
    <t>TAMAN PERMATA BUANA BLOK P4 NO.40</t>
  </si>
  <si>
    <t>PPA 10579/XII/2023</t>
  </si>
  <si>
    <t>14/12/2023</t>
  </si>
  <si>
    <t>PPA 10583/XII/2023</t>
  </si>
  <si>
    <t>PPA 10586/XII/2023</t>
  </si>
  <si>
    <t>PPA 10580/XII/2023</t>
  </si>
  <si>
    <t>PPA 10582/XII/2023</t>
  </si>
  <si>
    <t>TIE ROD 1M</t>
  </si>
  <si>
    <t>PPA 10587/XII/2023</t>
  </si>
  <si>
    <t>Sabuk Colom 4x6x1M</t>
  </si>
  <si>
    <t>PPA 10588/XII/2023</t>
  </si>
  <si>
    <t>PPA 10581/XII/2023</t>
  </si>
  <si>
    <t>Vi kita ada kirim</t>
  </si>
  <si>
    <t>Jagar buaran pipa=30</t>
  </si>
  <si>
    <t>Dikenbalikan rencana 16/12=15</t>
  </si>
  <si>
    <t>Yg dihitung sewa dari tgl</t>
  </si>
  <si>
    <t>Jadi cuma 15 saja</t>
  </si>
  <si>
    <t>15/12/2023</t>
  </si>
  <si>
    <t>Oper Ke Narumi</t>
  </si>
  <si>
    <t>OPER DR EBARA</t>
  </si>
  <si>
    <t>GABUNG NARUMI</t>
  </si>
  <si>
    <t>GABUNG HITACHI JADI SANKO</t>
  </si>
  <si>
    <t>DITAGIH DGN NAMA SANKO</t>
  </si>
  <si>
    <t>SUDAH GABUNG DGN SMII</t>
  </si>
  <si>
    <t>SUDAH GABUNG DGN NARUMI</t>
  </si>
  <si>
    <t>Sisa Alat Periode Nov'23</t>
  </si>
  <si>
    <t>Sisa Periode Nov 2023</t>
  </si>
  <si>
    <t>PPA 10593/XII/2023</t>
  </si>
  <si>
    <t>PPA 10584/XII/2023</t>
  </si>
  <si>
    <t>PPA 10591/XII/2023</t>
  </si>
  <si>
    <t>PPA 10590/XII/2023</t>
  </si>
  <si>
    <t>PPA 10589/XII/2023</t>
  </si>
  <si>
    <t>B 9287</t>
  </si>
  <si>
    <t>PROYEK  : RENOVASI MOYA</t>
  </si>
  <si>
    <t>16/12/2023</t>
  </si>
  <si>
    <t>PPA 10594/XII/2023</t>
  </si>
  <si>
    <t>PPA 10599/XII/2023</t>
  </si>
  <si>
    <t>PPA 10597/XII/2023</t>
  </si>
  <si>
    <t>PPA 10600/XII/2023</t>
  </si>
  <si>
    <t>PPA 10598/XII/2023</t>
  </si>
  <si>
    <t>PPA 10601/XII/2023</t>
  </si>
  <si>
    <t>PPA 10602/XII/2023</t>
  </si>
  <si>
    <t>PPA 10603/XII/2023</t>
  </si>
  <si>
    <t>Vi catat retur interdesign besok ( 27/12, mungkin sampai di kita 28/12) kena charge ongkos</t>
  </si>
  <si>
    <t>22/12/2023</t>
  </si>
  <si>
    <t>Sisa Alat Periode Nov 2023</t>
  </si>
  <si>
    <t>Sisa alat Periode Nov 2023</t>
  </si>
  <si>
    <t>27/12/2023</t>
  </si>
  <si>
    <t>18/12/2023</t>
  </si>
  <si>
    <t>PPA 10585/XII/2023</t>
  </si>
  <si>
    <t>PPA 10606/XII/2023</t>
  </si>
  <si>
    <t>PPA 10604/XII/2023</t>
  </si>
  <si>
    <t>PPA 10596/XII/2023</t>
  </si>
  <si>
    <t>PPA 10607/XII/2023</t>
  </si>
  <si>
    <t>KUTA INDAH NO.50</t>
  </si>
  <si>
    <t>GADING VILA</t>
  </si>
  <si>
    <t>19/12/2023</t>
  </si>
  <si>
    <t>B 9250 TX</t>
  </si>
  <si>
    <t>PPA 10612/XII/2023</t>
  </si>
  <si>
    <t>PPA 10611/XII/2023</t>
  </si>
  <si>
    <t>PPA 10608/XII/2023</t>
  </si>
  <si>
    <t>PPA 10610/XII/2023</t>
  </si>
  <si>
    <t>PPA 10614/XII/2023</t>
  </si>
  <si>
    <t>PPA 10609/XII/2023</t>
  </si>
  <si>
    <t>PPA 10613/XII/2023</t>
  </si>
  <si>
    <t>20/12/2023</t>
  </si>
  <si>
    <t>PPA 10618/XII/2023</t>
  </si>
  <si>
    <t>PPA 10617/XII/2023</t>
  </si>
  <si>
    <t>PPA 10616/XII/2023</t>
  </si>
  <si>
    <t>Sisa Alat 10/11 - 9/12'23</t>
  </si>
  <si>
    <t>Sisa alat periode Des'23</t>
  </si>
  <si>
    <t>SUDAH TAGIH ONGKOS</t>
  </si>
  <si>
    <t>21/12/2023</t>
  </si>
  <si>
    <t>PPA 10619/XII/2023</t>
  </si>
  <si>
    <t>PPA 10622/XII/2023</t>
  </si>
  <si>
    <t>PPA 10621/XII/2023</t>
  </si>
  <si>
    <t>PPA 10620/XII/2023</t>
  </si>
  <si>
    <t>PPA 10626/XII/2023</t>
  </si>
  <si>
    <t>PPA 10623/XII/2023</t>
  </si>
  <si>
    <t>JB,UH 60 PCH</t>
  </si>
  <si>
    <t>PPA 10628/XII/2023</t>
  </si>
  <si>
    <t>23/12/2023</t>
  </si>
  <si>
    <t>PPA 10629/XII/2023</t>
  </si>
  <si>
    <t>PPA 10630/XII/2023</t>
  </si>
  <si>
    <t>PPA 10634/XII/2023</t>
  </si>
  <si>
    <t>PPA 10627/XII/2023</t>
  </si>
  <si>
    <t>PPA 10633/XII/2023</t>
  </si>
  <si>
    <t>PPA 10632/XII/2023</t>
  </si>
  <si>
    <t>26/12/2023</t>
  </si>
  <si>
    <t>PPA 10637/XII/2023</t>
  </si>
  <si>
    <t>PPA 10635/XII/2023</t>
  </si>
  <si>
    <t>PPA 10636/XII/2023</t>
  </si>
  <si>
    <t>TITIPAN</t>
  </si>
  <si>
    <t>2 SJ INI TDK DICATAT</t>
  </si>
  <si>
    <t>PPA 10638/XII/2023</t>
  </si>
  <si>
    <t>PPA 10640/XII/2023</t>
  </si>
  <si>
    <t>PPA 10639/XII/2023</t>
  </si>
  <si>
    <t>PROYEK : PUTSAL</t>
  </si>
  <si>
    <t>PPA 10641/XII/2023</t>
  </si>
  <si>
    <t>28/12/2023</t>
  </si>
  <si>
    <t>PPA 10644/XII/2023</t>
  </si>
  <si>
    <t>PPA 10643/XII/2023</t>
  </si>
  <si>
    <t>PPA 10642/XII/2023</t>
  </si>
  <si>
    <t>PPA 10645/XII/2023</t>
  </si>
  <si>
    <t>PPA 10649/XII/2023</t>
  </si>
  <si>
    <t>PPA 10648/XII/2023</t>
  </si>
  <si>
    <t>PPA 10647/XII/2023</t>
  </si>
  <si>
    <t>PPA 10646/XII/2023</t>
  </si>
  <si>
    <t>B 9275</t>
  </si>
  <si>
    <t>AFKIR</t>
  </si>
  <si>
    <t>JL.TANJUNG</t>
  </si>
  <si>
    <t>29 JUGA ADA ONGKOS</t>
  </si>
  <si>
    <t>3.120.000</t>
  </si>
  <si>
    <t>Tpi mayora tutup sewa 9 des vi</t>
  </si>
  <si>
    <t>29/12/2023</t>
  </si>
  <si>
    <t>PPA 10651/XII/2023</t>
  </si>
  <si>
    <t>PPA 10650/XII/2023</t>
  </si>
  <si>
    <t>IBU LALA / BPK UMAR</t>
  </si>
  <si>
    <t>30/12/2023</t>
  </si>
  <si>
    <t>Sewa Alat Periode Des'23</t>
  </si>
  <si>
    <t>BARANG ITSA</t>
  </si>
  <si>
    <t>BARANG ESR POI</t>
  </si>
  <si>
    <t>SISA ALAT 7/12 SD 6/1/24</t>
  </si>
  <si>
    <t>Sisa Periode Des'23</t>
  </si>
  <si>
    <t>PPA 10185/IX/2023</t>
  </si>
  <si>
    <t>OK,TTD</t>
  </si>
  <si>
    <t>Sisa Alat Periode Des'23</t>
  </si>
  <si>
    <t>Sisa Alat Periode 1/12 SD 31/12'23</t>
  </si>
  <si>
    <t>demob 12/1/24,sdh tagih</t>
  </si>
  <si>
    <t>17/1/2024</t>
  </si>
  <si>
    <t>NO.002/K.1510.01/II/2023</t>
  </si>
  <si>
    <t>Sisa Periode 15 Nov sd 14 Des 23</t>
  </si>
  <si>
    <t>Sisa Periode 14 Nov sd 13 Des 23</t>
  </si>
  <si>
    <t>Sisa Periode 25 Nov sd 24 Des 23</t>
  </si>
  <si>
    <t>Sisa Periode 15 Des sd 14 Jan 24</t>
  </si>
  <si>
    <t>Sisa Periode 14 Des sd 13 Jan 24</t>
  </si>
  <si>
    <t>Sisa Alat Periode Des 2023</t>
  </si>
  <si>
    <t>PPA 10653/I/2024</t>
  </si>
  <si>
    <t xml:space="preserve">B 9321 </t>
  </si>
  <si>
    <t>PPA 10655/I/2024</t>
  </si>
  <si>
    <t>22/1/2024</t>
  </si>
  <si>
    <t>Sisa alat periode Jan'24</t>
  </si>
  <si>
    <t>Sewa 25/11 sd 24/12/23</t>
  </si>
  <si>
    <t>Sewa 25/12 sd 20/1/24</t>
  </si>
  <si>
    <t>20/1/2024</t>
  </si>
  <si>
    <t>24/1/2024</t>
  </si>
  <si>
    <t xml:space="preserve">OPER KE PANASONIC </t>
  </si>
  <si>
    <t>PROYEK   : PANASONIC GOBEL CIBITUNG</t>
  </si>
  <si>
    <t xml:space="preserve">OPER DR IJWP </t>
  </si>
  <si>
    <t>Sisa Periode Des 2023</t>
  </si>
  <si>
    <t>NO.016/K.1526.01/XII/2023</t>
  </si>
  <si>
    <t>mulai okt</t>
  </si>
  <si>
    <t xml:space="preserve">SISA ALAT  </t>
  </si>
  <si>
    <t>PPA 10656/I/2024</t>
  </si>
  <si>
    <t>PPA 10657/I/2024</t>
  </si>
  <si>
    <t>PPA 10661/I/2024</t>
  </si>
  <si>
    <t>PPA 10658/I/2024</t>
  </si>
  <si>
    <t>PPA 10659/I/2024</t>
  </si>
  <si>
    <t>B 9691 BAX</t>
  </si>
  <si>
    <t>PPA 10662/I/2024</t>
  </si>
  <si>
    <t>PPA 10666/I/2024</t>
  </si>
  <si>
    <t>PPA 10667/I/2024</t>
  </si>
  <si>
    <t>PROYEK   : MARRIOT-CIDENG</t>
  </si>
  <si>
    <t>NO.</t>
  </si>
  <si>
    <t>PPA 10664/I/2024</t>
  </si>
  <si>
    <t>Metal P 1,6M</t>
  </si>
  <si>
    <t>PPA 10665/I/2024</t>
  </si>
  <si>
    <t>PPA 10663/I/2024</t>
  </si>
  <si>
    <t>PPA 10669/I/2024</t>
  </si>
  <si>
    <t>PPA 10670/I/2024</t>
  </si>
  <si>
    <t>PROYEK   : URBAN FOREST</t>
  </si>
  <si>
    <t>Tie rod 1M</t>
  </si>
  <si>
    <t>Kewel</t>
  </si>
  <si>
    <t>PPA 10668/I/2024</t>
  </si>
  <si>
    <t>PPA 10674/I/2024</t>
  </si>
  <si>
    <t>PPA 10676/I/2024</t>
  </si>
  <si>
    <t>PPA 10671/I/2024</t>
  </si>
  <si>
    <t>PPA 10675/I/2024</t>
  </si>
  <si>
    <t>PROYEK   : JPO</t>
  </si>
  <si>
    <t>PPA 10672/I/2024</t>
  </si>
  <si>
    <t>PPA 10673/I/2024</t>
  </si>
  <si>
    <t>PPA 10677/I/2024</t>
  </si>
  <si>
    <t>PPA 10678/I/2024</t>
  </si>
  <si>
    <t>PPA 10680/I/2024</t>
  </si>
  <si>
    <t>PPA 10679/I/2024</t>
  </si>
  <si>
    <t>PPA 10681/I/2024</t>
  </si>
  <si>
    <t>Plat Kapal 19.7mm</t>
  </si>
  <si>
    <t>PPA 10683/I/2024</t>
  </si>
  <si>
    <t>PPA 10682/I/2024</t>
  </si>
  <si>
    <t>Tie rod 60CM</t>
  </si>
  <si>
    <t>PPA 10684/I/2024</t>
  </si>
  <si>
    <t>PPA 10685/I/2024</t>
  </si>
  <si>
    <t>13/1/2024</t>
  </si>
  <si>
    <t>PPA 10690/I/2024</t>
  </si>
  <si>
    <t>PPA 10691/I/2024</t>
  </si>
  <si>
    <t>PPA 10686/I/2024</t>
  </si>
  <si>
    <t>PPA 10687/I/2024</t>
  </si>
  <si>
    <t>PPA 10689/I/2024</t>
  </si>
  <si>
    <t>PPA 10688/I/2024</t>
  </si>
  <si>
    <t>Sewa mayora tutup 9/12</t>
  </si>
  <si>
    <t>Sisa Periode 25/11 - 24/12'23</t>
  </si>
  <si>
    <t>Sisa Periode 15/11 - 14/12'23</t>
  </si>
  <si>
    <t>BELI NON PPN</t>
  </si>
  <si>
    <t>Sisa Periode 15/12 - 14/1'24</t>
  </si>
  <si>
    <t>14/1/2024</t>
  </si>
  <si>
    <t>PPA 10692/I/2024</t>
  </si>
  <si>
    <t>PPA 10693/I/2024</t>
  </si>
  <si>
    <t>No Po : 4400010086</t>
  </si>
  <si>
    <t>15/1/2024</t>
  </si>
  <si>
    <t>PPA 10694/I/2024</t>
  </si>
  <si>
    <t>PPA 10695/I/2024</t>
  </si>
  <si>
    <t>ariyanto</t>
  </si>
  <si>
    <t>PPA 10700/I/2024</t>
  </si>
  <si>
    <t>PPA 10698/I/2024</t>
  </si>
  <si>
    <t>PPA 10699/I/2024</t>
  </si>
  <si>
    <t>PPA 10697/I/2024</t>
  </si>
  <si>
    <t>PPA 10696/I/2024</t>
  </si>
  <si>
    <t>16/1/2024</t>
  </si>
  <si>
    <t>PPA 10702/I/2024</t>
  </si>
  <si>
    <t>PPA 10703/I/2024</t>
  </si>
  <si>
    <t>Vi ini nrc cartenz . Dibuatkan claim nya</t>
  </si>
  <si>
    <t>Bu atasan saya sudah ok</t>
  </si>
  <si>
    <t>Klaim 140 rb</t>
  </si>
  <si>
    <t>Yang pipa 19 btg bu</t>
  </si>
  <si>
    <t>TUTUP SEWA</t>
  </si>
  <si>
    <t>18/1/2024</t>
  </si>
  <si>
    <t>PPA 10706/I/2024</t>
  </si>
  <si>
    <t>PPA 10704/I/2024</t>
  </si>
  <si>
    <t>PPA 10709/I/2024</t>
  </si>
  <si>
    <t>PPA 10705/I/2024</t>
  </si>
  <si>
    <t>PPA 10707/I/2024</t>
  </si>
  <si>
    <t>PPA 10710/I/2024</t>
  </si>
  <si>
    <t>PPA 10708/I/2024</t>
  </si>
  <si>
    <t>19/1/2024</t>
  </si>
  <si>
    <t>PPA 10712/I/2024</t>
  </si>
  <si>
    <t>DANAU PERMAI TIMUR 2 BLOK C1 NO.24</t>
  </si>
  <si>
    <t>PPA 10711/I/2024</t>
  </si>
  <si>
    <t>PPA 10715/I/2024</t>
  </si>
  <si>
    <t>PPA 10713/I/2024</t>
  </si>
  <si>
    <t>PPA 10714/I/2024</t>
  </si>
  <si>
    <t>B 9321</t>
  </si>
  <si>
    <t>PPA 10721/I/2024</t>
  </si>
  <si>
    <t>PPA 10720/I/2024</t>
  </si>
  <si>
    <t>PPA 10718/I/2024</t>
  </si>
  <si>
    <t>PPA 10719/I/2024</t>
  </si>
  <si>
    <t>PPA 10717/I/2024</t>
  </si>
  <si>
    <t>23/1/2024</t>
  </si>
  <si>
    <t>PPA 10722/I/2024</t>
  </si>
  <si>
    <t>PPA 10724/I/2024</t>
  </si>
  <si>
    <t>25/1/2024</t>
  </si>
  <si>
    <t>PPA 10725/I/2024</t>
  </si>
  <si>
    <t>PPA 10726/I/2024</t>
  </si>
  <si>
    <t>PPA 10727/I/2024</t>
  </si>
  <si>
    <t>PT.ALIA DIGITAL PRINTEX</t>
  </si>
  <si>
    <t>PROYEK : H UJANG ANDA</t>
  </si>
  <si>
    <t>26/1/2024</t>
  </si>
  <si>
    <t>PPA 10728/I/2024</t>
  </si>
  <si>
    <t>Hollo 4x4x2</t>
  </si>
  <si>
    <t>PPA 10729/I/2024</t>
  </si>
  <si>
    <t>PROYEK   : SUCACO</t>
  </si>
  <si>
    <t>27/1/2024</t>
  </si>
  <si>
    <t>PPA 10731/I/2024</t>
  </si>
  <si>
    <t>PPA 10730/I/2024</t>
  </si>
  <si>
    <t>BPK DANIEL TANUWIDJAJA</t>
  </si>
  <si>
    <t>PSB NO.3 - PIK</t>
  </si>
  <si>
    <t>Sisa Alat Des'23</t>
  </si>
  <si>
    <t>Sisa Alat 26/11 - 25/12'23</t>
  </si>
  <si>
    <t>Sisa Alat 26/12 - 25/1'24</t>
  </si>
  <si>
    <t>Sisa Alat 9/11 - 8/12'23</t>
  </si>
  <si>
    <t>Sisa Alat 9/12 - 8/1'24</t>
  </si>
  <si>
    <t>Sisa Alat 9/1 - 8/2'24</t>
  </si>
  <si>
    <t>kelebihan retur</t>
  </si>
  <si>
    <t>No.014/K.1530.03/XII/2023</t>
  </si>
  <si>
    <t>Sisa Alat Periode 1/1 SD 31/1'24</t>
  </si>
  <si>
    <t>29/1/2024</t>
  </si>
  <si>
    <t>PROYEK   : TABANAN BALI</t>
  </si>
  <si>
    <t>30/1/2024</t>
  </si>
  <si>
    <t>PPA 10732/I/2024</t>
  </si>
  <si>
    <t>B 9235</t>
  </si>
  <si>
    <t>NO.004/K.1520.01/VIII/2023</t>
  </si>
  <si>
    <t>Untuk tgl 1/2 ada ambil acset adm
Itu truk besar vi = 1,800.000</t>
  </si>
  <si>
    <t>mobil kecil = 900.000</t>
  </si>
  <si>
    <t>Sisa Periode 25 Des sd 24 Jan 24</t>
  </si>
  <si>
    <t>Sisa Periode Jan 2024</t>
  </si>
  <si>
    <t>31/1/2024</t>
  </si>
  <si>
    <t>PPA 10733/I/2024</t>
  </si>
  <si>
    <t>B 9069</t>
  </si>
  <si>
    <t>Sisa Periode Jan'24</t>
  </si>
  <si>
    <t>No.A1116/641SK/281123 A2</t>
  </si>
  <si>
    <t>DEMOB 400.000</t>
  </si>
  <si>
    <t>Sisa Periode 16/12 - 15/1'24</t>
  </si>
  <si>
    <t>No.015/K.1522.01/XII/2023</t>
  </si>
  <si>
    <t>Sisa Alat Jan'24</t>
  </si>
  <si>
    <t>Sewa Alat Periode Jan'24</t>
  </si>
  <si>
    <t>Sisa Alat 27/11 - 26/12'23</t>
  </si>
  <si>
    <t>Sisa Alat 29/11 - 28/12'23</t>
  </si>
  <si>
    <t>Sisa Alat 21/11 - 20/12'23</t>
  </si>
  <si>
    <t>Itu kelebihan kirim</t>
  </si>
  <si>
    <t>Vi tgl 5/2/24 retur jagat antasari catwalk 4 tidak tagih ongkos</t>
  </si>
  <si>
    <t>Sisa Periode 13/11 - 12/12'23</t>
  </si>
  <si>
    <t>Sisa Periode 13/12 - 12/1'24</t>
  </si>
  <si>
    <t>SISA ALAT 7/1 SD 6/2/24</t>
  </si>
  <si>
    <t>Bu Lina utk sewa scafolding proyek Rancamaya spy di tutup saja per HR ini (7/2/24). Sisanya spy di tawarkan biaya penggantiannya. Thks</t>
  </si>
  <si>
    <t>Tpi biogas blitar: sewa sd retur terakhir</t>
  </si>
  <si>
    <t>Dan sisa claim</t>
  </si>
  <si>
    <t>Harga claim ada di spk vi</t>
  </si>
  <si>
    <t>Sisa Alat Periode Jan'24</t>
  </si>
  <si>
    <t>Retur acset ahm 6/2 tagih ongkos</t>
  </si>
  <si>
    <t>Vi jagat kiic januari tagih omgkos mob 2 x saja tgl 7/1 dan 8/1</t>
  </si>
  <si>
    <t>PROYEK  : DESIGN &amp; BUILD RENTAL WARE HOUSE KIIC</t>
  </si>
  <si>
    <t>PPA 10734/II/2024</t>
  </si>
  <si>
    <t>PPA 10735/II/2024</t>
  </si>
  <si>
    <t>JB 85 = 1 + JB 55 =3 = 4</t>
  </si>
  <si>
    <t xml:space="preserve">IBU LALA </t>
  </si>
  <si>
    <t>JL.KEBAGUSAN NO.48 JAKSEL</t>
  </si>
  <si>
    <t>PPA 10737/II/2024</t>
  </si>
  <si>
    <t>PPA 10738/II/2024</t>
  </si>
  <si>
    <t>PPA 10736/II/2024</t>
  </si>
  <si>
    <t>PPA 10739/II/2024</t>
  </si>
  <si>
    <t>SC =16(RUSAK) TITIPAN,FC =105 KELEBIHAN RETUR</t>
  </si>
  <si>
    <t>PPA 10740/II/2024</t>
  </si>
  <si>
    <t>PPA 10742/II/2024</t>
  </si>
  <si>
    <t>PPA 10741/II/2024</t>
  </si>
  <si>
    <t>PPA 10743/II/2024</t>
  </si>
  <si>
    <t>TIDAK TAGIH ONGKOS</t>
  </si>
  <si>
    <t>PPA 10745/II/2024</t>
  </si>
  <si>
    <t>PPA 10744/II/2024</t>
  </si>
  <si>
    <t>PPA 10747/II/2024</t>
  </si>
  <si>
    <t>IBU JENNY</t>
  </si>
  <si>
    <t>DUTA NIAGA NO.17</t>
  </si>
  <si>
    <t>PPA 10749/II/2024</t>
  </si>
  <si>
    <t>PPA 10748/II/2024</t>
  </si>
  <si>
    <t>SENAYAN C 18</t>
  </si>
  <si>
    <t>Sisa Alat 27/12 - 26/1'24</t>
  </si>
  <si>
    <t>Sisa Alat 29/12 - 28/1'24</t>
  </si>
  <si>
    <t>Sisa Alat 21/12 - 20/1'24</t>
  </si>
  <si>
    <t>NO.017/K.1528.01/XII/2023</t>
  </si>
  <si>
    <t>PPA 10750/II/2024</t>
  </si>
  <si>
    <t xml:space="preserve"> B 9249</t>
  </si>
  <si>
    <t>GABUNG PANASONIC</t>
  </si>
  <si>
    <t>Mulai januari tdk ada tagihan ijwp dan hitachi. Karena diclaim</t>
  </si>
  <si>
    <t>Vi nanti pas penagihan hartam karawang sewa feb , tagih ongkos ambil 15/2=1.300.000</t>
  </si>
  <si>
    <t>Cb 193 =9</t>
  </si>
  <si>
    <t>anggap cb 220</t>
  </si>
  <si>
    <t>Jadi tagih di cb 220</t>
  </si>
  <si>
    <t>Vi sj jagat buaran tgl 9/2/24</t>
  </si>
  <si>
    <t>MF 190 = 550</t>
  </si>
  <si>
    <t>CB 220 = 660</t>
  </si>
  <si>
    <t>RODA = 40</t>
  </si>
  <si>
    <t>CATWALK = 130</t>
  </si>
  <si>
    <t>JOIN PIN = 200</t>
  </si>
  <si>
    <t>Sisa Alat Periode Jan 2024</t>
  </si>
  <si>
    <t>PROYEK   : PAKOAKUINA CAR WHEEEL KIIC KARAWANG</t>
  </si>
  <si>
    <t>NO.001/K.1515.01/II/2023</t>
  </si>
  <si>
    <t>PROYEK   : BHUMIKALA -  ALAM SUTRA</t>
  </si>
  <si>
    <t>Retur G.TUNGGAL</t>
  </si>
  <si>
    <t>POTONG KELEBIHAN KE ARM</t>
  </si>
  <si>
    <t xml:space="preserve">Indonakano smii : </t>
  </si>
  <si>
    <t>Buat rincian nya</t>
  </si>
  <si>
    <t>Dan sisanya buat claim</t>
  </si>
  <si>
    <t>Sama tunggu data alat rusak</t>
  </si>
  <si>
    <t>Retuf terakhir 16/2/2024</t>
  </si>
  <si>
    <t>Sewa Periode Jan'24</t>
  </si>
  <si>
    <t>Potong di siku 50x45</t>
  </si>
  <si>
    <t xml:space="preserve">Siku 50x50 lebh 6- </t>
  </si>
  <si>
    <t xml:space="preserve">Potong di siku 40x45 </t>
  </si>
  <si>
    <t xml:space="preserve">Hollow 5x5x2.5 lebih 14- </t>
  </si>
  <si>
    <t>Potong di hollow 5x5x2.6</t>
  </si>
  <si>
    <t>Hollow 5x5x2 lebih 6</t>
  </si>
  <si>
    <t>Potong di hollow 5x5x2.6=8</t>
  </si>
  <si>
    <t xml:space="preserve">Barang kelebihan </t>
  </si>
  <si>
    <t>Ledger 50=16</t>
  </si>
  <si>
    <t>Swivel clamp 1</t>
  </si>
  <si>
    <t>Hollow 5x10x2.5 lebih 10 - potong di hollow 5x10x2=10</t>
  </si>
  <si>
    <t>Hollow 4x6x2 lebih 2</t>
  </si>
  <si>
    <t>Jadi yg akan dikembalikan oleh ppa</t>
  </si>
  <si>
    <t>POTONG KELEBIHAN SURI SURI 4X6X2</t>
  </si>
  <si>
    <t>ADA ONGKOS 900.000</t>
  </si>
  <si>
    <t>Sewa Periode SD Nov'23</t>
  </si>
  <si>
    <t>PPA 10751/II/2024</t>
  </si>
  <si>
    <t>13/2/2024</t>
  </si>
  <si>
    <t>PPA 10754/II/2024</t>
  </si>
  <si>
    <t>PPA 10752/II/2024</t>
  </si>
  <si>
    <t>GUDANG BEKASI</t>
  </si>
  <si>
    <t>15/2/2024</t>
  </si>
  <si>
    <t>PPA 10755/II/2024</t>
  </si>
  <si>
    <t>DI SERVISE</t>
  </si>
  <si>
    <t>IBU APRIL</t>
  </si>
  <si>
    <t>INTERCON GB1/23</t>
  </si>
  <si>
    <t>16/2/2024</t>
  </si>
  <si>
    <t>Sewa Alat Periode Feb'24</t>
  </si>
  <si>
    <t>Vi tbp puri</t>
  </si>
  <si>
    <t>Ledger 0.5=ledger 0.6</t>
  </si>
  <si>
    <t>Jb 55 pch = jb 60 pch</t>
  </si>
  <si>
    <t>Sewa Periode SD Des'23</t>
  </si>
  <si>
    <t>Sewa Periode SD Jan'24</t>
  </si>
  <si>
    <t>Interdesign sumarecon sewa tutup di januari 2024</t>
  </si>
  <si>
    <t>No.A1104/078SK/020224 A1</t>
  </si>
  <si>
    <t xml:space="preserve">Mob FREE/Demob = 400.000 </t>
  </si>
  <si>
    <t>Sisa Periode 14 Jan sd 13 Feb 24</t>
  </si>
  <si>
    <t>Sisa Periode 13/1 - 12/2'24</t>
  </si>
  <si>
    <t>Sisa Periode 7/11 - 6/12'23</t>
  </si>
  <si>
    <t>Sisa Periode 7/12 - 6/1'24</t>
  </si>
  <si>
    <t>Sisa Periode 7/1 - 6/2'24</t>
  </si>
  <si>
    <t>Sisa Periode Feb 2024</t>
  </si>
  <si>
    <t>No Po : 4400010331</t>
  </si>
  <si>
    <t xml:space="preserve">SUDAH TAGIH </t>
  </si>
  <si>
    <t>17/2/2024</t>
  </si>
  <si>
    <t>PPA 10758/II/2024</t>
  </si>
  <si>
    <t>PPA 10757/II/2024</t>
  </si>
  <si>
    <t>19/2/2024</t>
  </si>
  <si>
    <t>PPA 10763/II/2024</t>
  </si>
  <si>
    <t>PPA 10762/II/2024</t>
  </si>
  <si>
    <t>PROYEK   : CANAL WALL</t>
  </si>
  <si>
    <t>Sleeve Coupler BS 1139</t>
  </si>
  <si>
    <t>PPA 10761/II/2024</t>
  </si>
  <si>
    <t>PPA 10759/II/2024</t>
  </si>
  <si>
    <t>20/2/2024</t>
  </si>
  <si>
    <t>PPA 10764/II/2024</t>
  </si>
  <si>
    <t>Retur (JB 60 PCH)</t>
  </si>
  <si>
    <t>Retur (Ledger 0,5)</t>
  </si>
  <si>
    <t>21/2/2024</t>
  </si>
  <si>
    <t>PPA 10765/II/2024</t>
  </si>
  <si>
    <t>PPA 10766/II/2024</t>
  </si>
  <si>
    <t>PPA 10767/II/2024</t>
  </si>
  <si>
    <t>22/2/2024</t>
  </si>
  <si>
    <t>PPA 10769/II/2024</t>
  </si>
  <si>
    <t>PROYEK   : PEPSICO</t>
  </si>
  <si>
    <t>PPA 10768/II/2024</t>
  </si>
  <si>
    <t>23/2/2024</t>
  </si>
  <si>
    <t>PPA 10770/II/2024</t>
  </si>
  <si>
    <t>D CONE</t>
  </si>
  <si>
    <t>FORM TIE + MUR</t>
  </si>
  <si>
    <t>WASHER</t>
  </si>
  <si>
    <t>LONG DRAT</t>
  </si>
  <si>
    <t>PPA 10772/II/2024</t>
  </si>
  <si>
    <t>Sisa Alat 21/1 - 20/2'24</t>
  </si>
  <si>
    <t>Vi ini catat yg tbp alam sutra (17/2/24)</t>
  </si>
  <si>
    <t>Siku 45x45 lebih 15 - potong di siku 50x45</t>
  </si>
  <si>
    <t>Siku 50x50 lebih 2-</t>
  </si>
  <si>
    <t>Sisa Periode 16/1 - 15/2'24</t>
  </si>
  <si>
    <t>Vi jagat sentul mulai kiriman ini, kena mob demob 700,000 (7/2/2024)</t>
  </si>
  <si>
    <t>MOB 700.000</t>
  </si>
  <si>
    <t>No.A1109/306SK/210723 A5</t>
  </si>
  <si>
    <t>MOB/DEMOB=700.000,-(7/2/2024)</t>
  </si>
  <si>
    <t>No.A1115/009SK/050124 A1</t>
  </si>
  <si>
    <t>MOB/DEMOB = 2.000.000</t>
  </si>
  <si>
    <t>Vi ini hartam buat ongkos kirim 1.300.000+ppn (24/2/24)</t>
  </si>
  <si>
    <t>NO.002/TPI-SPSA/S-K.0031/X/2023</t>
  </si>
  <si>
    <t>24/2/2024</t>
  </si>
  <si>
    <t>PPA 10774/II/2024</t>
  </si>
  <si>
    <t>PPA 10773/II/2024</t>
  </si>
  <si>
    <t>PPA 10775/II/2024</t>
  </si>
  <si>
    <t>NO : 8765/PLT-ENT/2024</t>
  </si>
  <si>
    <t>PROYEK   : PCIM CIKANDE</t>
  </si>
  <si>
    <t>NO : 8771/PLT-ENT/2024</t>
  </si>
  <si>
    <t>PPA 10776/II/2024</t>
  </si>
  <si>
    <t>TEPEKONG</t>
  </si>
  <si>
    <t>FLATRIB WASHER</t>
  </si>
  <si>
    <t>POTONG KELEBIHAN RETUR</t>
  </si>
  <si>
    <t>Vi tbp sumbangsel proyek</t>
  </si>
  <si>
    <t>Dia minta tgl retur:</t>
  </si>
  <si>
    <t xml:space="preserve">Sesuai tgl dia kirim. Bukan tg kita terima. </t>
  </si>
  <si>
    <t>Jadi tag direvisi</t>
  </si>
  <si>
    <t>kirim dr proyek 9/1</t>
  </si>
  <si>
    <t>kirim dr proyek 13/1</t>
  </si>
  <si>
    <t>Sisa Periode 24/11 - 23/12'23</t>
  </si>
  <si>
    <t>Sisa Periode 24/12 - 23/1'24</t>
  </si>
  <si>
    <t>Sisa Periode 24/1 - 23/2'24</t>
  </si>
  <si>
    <t>Sewa Periode SD Feb'24</t>
  </si>
  <si>
    <t>Sisa Periode 25/12 - 24/1'24</t>
  </si>
  <si>
    <t>26/2/2024</t>
  </si>
  <si>
    <t>PPA 10779/II/2024</t>
  </si>
  <si>
    <t>PPA 10777/II/2024</t>
  </si>
  <si>
    <t>PPA 10778/II/2024</t>
  </si>
  <si>
    <t>Sisa Periode 25/1 - 24/2'24</t>
  </si>
  <si>
    <t>Sisa Periode 25 Jan sd 24 Feb 24</t>
  </si>
  <si>
    <t>Sisa Alat 27/1 - 26/2'24</t>
  </si>
  <si>
    <t>27/2/2024</t>
  </si>
  <si>
    <t>PPA 10783/II/2024</t>
  </si>
  <si>
    <t>PPA 10780/II/2024</t>
  </si>
  <si>
    <t>PPA 10781/II/2024</t>
  </si>
  <si>
    <t>PPA 10782/II/2024</t>
  </si>
  <si>
    <t>Sisa Alat 26/1 - 25/2'24</t>
  </si>
  <si>
    <t>Sisa Periode 22/11 - 21/12'23</t>
  </si>
  <si>
    <t>Sisa Periode 22/12 - 21/1'24</t>
  </si>
  <si>
    <t>Sisa Periode 22/1 - 21/2'24</t>
  </si>
  <si>
    <t>TIDAK TAGIH ONGKOS/SEWA</t>
  </si>
  <si>
    <t>TAGIH SEWA 15 SAJA</t>
  </si>
  <si>
    <t>PROYEK  : EKA HOSPITAL DEPOK</t>
  </si>
  <si>
    <t>No.E1117/011SK/270224</t>
  </si>
  <si>
    <t>MOB/DEMOB = 600.000/RITS</t>
  </si>
  <si>
    <t>0k ADD1,COCOK</t>
  </si>
  <si>
    <t>0k ADD3,COCOK</t>
  </si>
  <si>
    <t>No.A1110/305SK/210723 A8</t>
  </si>
  <si>
    <t>Vi tbp urban forest, ada salah kirim</t>
  </si>
  <si>
    <t>Tgl 27/2</t>
  </si>
  <si>
    <t>Retur 28/2</t>
  </si>
  <si>
    <t>Kalau salah kirim jangan hitung sewa</t>
  </si>
  <si>
    <t>Sisa Alat 26/11 - 15/12'23</t>
  </si>
  <si>
    <t>28/2/2024</t>
  </si>
  <si>
    <t>Sewa Periode Feb'24</t>
  </si>
  <si>
    <t>PPA 10785/II/2024</t>
  </si>
  <si>
    <t>PPA 10784/II/2024</t>
  </si>
  <si>
    <t>potong retur suri"4x6x2</t>
  </si>
  <si>
    <t>29/2/2024</t>
  </si>
  <si>
    <t>PPA 10786/II/2024</t>
  </si>
  <si>
    <t>PPA 10787/II/2024</t>
  </si>
  <si>
    <t>PPA 10789/II/2024</t>
  </si>
  <si>
    <t>PPA 10788/II/2024</t>
  </si>
  <si>
    <t>JL.KEMBANG MURNI KT NO.12</t>
  </si>
  <si>
    <t>RETUR KELEBIHAN KIRIM</t>
  </si>
  <si>
    <t>LEBIH KIRIM JB 10</t>
  </si>
  <si>
    <t>Sisa Alat Feb'24</t>
  </si>
  <si>
    <t>Sisa alat periode Feb'24</t>
  </si>
  <si>
    <t>Sisa Alat Periode 1/2 SD 29/2'24</t>
  </si>
  <si>
    <t>Sisa Periode 15/1 - 14/2'24</t>
  </si>
  <si>
    <t>No.A1104/078SK/020224 A2</t>
  </si>
  <si>
    <t>0K,TTD</t>
  </si>
  <si>
    <t>B 9754</t>
  </si>
  <si>
    <t>B 8078</t>
  </si>
  <si>
    <t>Sisa Alat Periode Feb 2024</t>
  </si>
  <si>
    <t>PROYEK : WARE HOUSE</t>
  </si>
  <si>
    <t>PPA 10792/III/2024</t>
  </si>
  <si>
    <t>PPA 10793/III/2024</t>
  </si>
  <si>
    <t>PPA 10790/III/2024</t>
  </si>
  <si>
    <t>PPA 10791/III/2024</t>
  </si>
  <si>
    <t>B 9728</t>
  </si>
  <si>
    <t>PPA 10795/III/2023</t>
  </si>
  <si>
    <t>PPA 10797/III/2023</t>
  </si>
  <si>
    <t>PPA 10800/III/2023</t>
  </si>
  <si>
    <t>PPA 10799/III/2023</t>
  </si>
  <si>
    <t>PPA 10798/III/2023</t>
  </si>
  <si>
    <t>GUDANG TERTUTUP KAPUK</t>
  </si>
  <si>
    <t>PPA 10802/III/2023</t>
  </si>
  <si>
    <t>PPA 10801/III/2023</t>
  </si>
  <si>
    <t>BPK ANDRE KUSUMA</t>
  </si>
  <si>
    <t>B 9286</t>
  </si>
  <si>
    <t>Tidak tagih ongkos</t>
  </si>
  <si>
    <t>Tidak tagih sewa dari kiriman terakhir</t>
  </si>
  <si>
    <t>Vi ini jagat kiic (4/3/24)</t>
  </si>
  <si>
    <t>PPA 10803/III/2023</t>
  </si>
  <si>
    <t>H 5X5X3</t>
  </si>
  <si>
    <t>Sisa Alat 29/1 - 28/2'24</t>
  </si>
  <si>
    <t>PPA 10806/III/2024</t>
  </si>
  <si>
    <t>PPA 10804/III/2024</t>
  </si>
  <si>
    <t>PPA 10805/III/2024</t>
  </si>
  <si>
    <t>Sisa Periode Feb'24</t>
  </si>
  <si>
    <t>Retur gak tagih ongkos semua ini vi salah kirim</t>
  </si>
  <si>
    <t>Kiriman tagih semua kecuali tgl 15/2 vi</t>
  </si>
  <si>
    <t>Sisa Periode 7/2 - 6/3'24</t>
  </si>
  <si>
    <t>Sisa Alat Periode Feb'24</t>
  </si>
  <si>
    <t>Vi yg cb 193 lebih 69 di jagat buaran, masukin ke cb 220 saja vi.</t>
  </si>
  <si>
    <t>Mobil kecil 750.000</t>
  </si>
  <si>
    <t>Mobil besar 1.500.000</t>
  </si>
  <si>
    <t>PPA 10808/III/2024</t>
  </si>
  <si>
    <t>PROYEK   : CARTENZ</t>
  </si>
  <si>
    <t>PPA 10809/III/2024</t>
  </si>
  <si>
    <t>PPA 10810/III/2024</t>
  </si>
  <si>
    <t>CHERIE MARGONDA-DEPOK</t>
  </si>
  <si>
    <t>PPA 10811/III/2024</t>
  </si>
  <si>
    <t>NO.005/K.1467.02/I/2022</t>
  </si>
  <si>
    <t>Kalau marriot memang tdk ada kontrak vi</t>
  </si>
  <si>
    <t>Sesuai penawaran</t>
  </si>
  <si>
    <t>Kalau yg jpo iya tunggu kontrak</t>
  </si>
  <si>
    <t>NO.003-MAR/1524/I/2024</t>
  </si>
  <si>
    <t>13/3/2024</t>
  </si>
  <si>
    <t>PPA 10813/III/2024</t>
  </si>
  <si>
    <t>PPA 10812/III/2024</t>
  </si>
  <si>
    <t>Sisa Periode 13/2 - 12/3'24</t>
  </si>
  <si>
    <t>Sisa Periode 14 Feb sd 13 Mar 24</t>
  </si>
  <si>
    <t>14/3/2024</t>
  </si>
  <si>
    <t>B 9093 EO</t>
  </si>
  <si>
    <t>Z 8078</t>
  </si>
  <si>
    <t>No.A1104/078SK/020224 A4</t>
  </si>
  <si>
    <t>No.A1104/078SK/020224 A3</t>
  </si>
  <si>
    <t>No.A1110/305SK/210723 A9</t>
  </si>
  <si>
    <t>15/3/2024</t>
  </si>
  <si>
    <t>PPA 10815/III/2024</t>
  </si>
  <si>
    <t>PPA 10817/III/2024</t>
  </si>
  <si>
    <t>16/3/2024</t>
  </si>
  <si>
    <t>PPA 10818/III/2024</t>
  </si>
  <si>
    <t>PPA 10819/III/2024</t>
  </si>
  <si>
    <t>PPA 10820/III/2024</t>
  </si>
  <si>
    <t>TOTAL SPK ADD 9</t>
  </si>
  <si>
    <t>KONTRAK ADD4</t>
  </si>
  <si>
    <t>Sisa alat periode Mar'24</t>
  </si>
  <si>
    <t>No Po : 4400010559</t>
  </si>
  <si>
    <t>No Po : 4400010491</t>
  </si>
  <si>
    <t>Sisa Periode 6 Okt sd 5 Nov 23</t>
  </si>
  <si>
    <t>Sisa Periode 6 Nov sd 5 Des 23</t>
  </si>
  <si>
    <t>Sisa Periode 6 Des sd 5 Jan 24</t>
  </si>
  <si>
    <t>Sisa Periode 6 Jan sd 5 Feb 24</t>
  </si>
  <si>
    <t>Sisa Periode 6 Feb sd 5 Mar 24</t>
  </si>
  <si>
    <t>po 8108 periode januari tidak ditagih</t>
  </si>
  <si>
    <t>Vi besok buat sewa marriot sd 18/3</t>
  </si>
  <si>
    <t>18/3/2024</t>
  </si>
  <si>
    <t>PPA 10823/III/2024</t>
  </si>
  <si>
    <t>PPA 10821/III/2024</t>
  </si>
  <si>
    <t>19/3/2024</t>
  </si>
  <si>
    <t>PPA 10824/III/2024</t>
  </si>
  <si>
    <t>PPA 10822/III/2024</t>
  </si>
  <si>
    <t>PPA 10827/III/2024</t>
  </si>
  <si>
    <t>PROYEK : SUMARECON BEKASI</t>
  </si>
  <si>
    <t>PPA 10826/III/2024</t>
  </si>
  <si>
    <t>PPA 10825/III/2024</t>
  </si>
  <si>
    <t>PPA 10828/III/2024</t>
  </si>
  <si>
    <t>IBU LALA/IBU IKA</t>
  </si>
  <si>
    <t>JL.PINANG MERAH VIII NO.24 PONDOK INDAH</t>
  </si>
  <si>
    <t>CATWALK</t>
  </si>
  <si>
    <t>BPK WIMBANU/IBU LALA</t>
  </si>
  <si>
    <t>PONDOK INDAH</t>
  </si>
  <si>
    <t>19/3/3034</t>
  </si>
  <si>
    <t>0k,ttd</t>
  </si>
  <si>
    <t>20/3/2024</t>
  </si>
  <si>
    <t>PPA 10831/III/2024</t>
  </si>
  <si>
    <t xml:space="preserve">                     PENAWARAN</t>
  </si>
  <si>
    <t xml:space="preserve">                                   IKUTIN HARGA MAGGIORE</t>
  </si>
  <si>
    <t xml:space="preserve">        HARGA MAGGIORE</t>
  </si>
  <si>
    <t xml:space="preserve">            HARGA MAGGIORE</t>
  </si>
  <si>
    <t>PPA 10830/III/2024</t>
  </si>
  <si>
    <t>PPA 10834/III/2024</t>
  </si>
  <si>
    <t>PPA 10829/III/2024</t>
  </si>
  <si>
    <t>PPA 10833/III/2024</t>
  </si>
  <si>
    <t>PPA 10838/III/2024</t>
  </si>
  <si>
    <t>21/3/2024</t>
  </si>
  <si>
    <t>PPA 10836/III/2024</t>
  </si>
  <si>
    <t>PPA 10837/III/2024</t>
  </si>
  <si>
    <t>PPA 10835/III/2024</t>
  </si>
  <si>
    <t>PPA 10839/III/2024</t>
  </si>
  <si>
    <t>Sisa Alat 21/2 - 20/3'24</t>
  </si>
  <si>
    <t>Sisa Periode 22 Feb sd 21 Mar 24</t>
  </si>
  <si>
    <t>Sisa Periode 16/2 - 15/3'24</t>
  </si>
  <si>
    <t>Sewa Periode Sept SD Des'23</t>
  </si>
  <si>
    <t>22/3/2024</t>
  </si>
  <si>
    <t>PPA 10841/III/2024</t>
  </si>
  <si>
    <t>PPA 10842/III/2024</t>
  </si>
  <si>
    <t>PPA 10843/III/2024</t>
  </si>
  <si>
    <t>23/3/2024</t>
  </si>
  <si>
    <t>PPA 10844/III/2024</t>
  </si>
  <si>
    <t>PPA 10845/III/2024</t>
  </si>
  <si>
    <t>PPA 10846/III/2024</t>
  </si>
  <si>
    <t>25/3/2024</t>
  </si>
  <si>
    <t>PPA 10848/III/2024</t>
  </si>
  <si>
    <t>PPA 10847/III/2024</t>
  </si>
  <si>
    <t>26/3/2024</t>
  </si>
  <si>
    <t>PPA 10851/III/2024</t>
  </si>
  <si>
    <t>PPA 10853/III/2024</t>
  </si>
  <si>
    <t>PPA 10852/III/2024</t>
  </si>
  <si>
    <t>PPA 10850/III/2024</t>
  </si>
  <si>
    <t>Vertical 1M RL</t>
  </si>
  <si>
    <t>PPA 10849/III/2024</t>
  </si>
  <si>
    <t>MULAI FEB GABUNG KE ESR</t>
  </si>
  <si>
    <t>PINDAHAN DARI PROYEK OAJ</t>
  </si>
  <si>
    <t>Retur (OAJ)</t>
  </si>
  <si>
    <t>27/3/2024</t>
  </si>
  <si>
    <t>Sewa Alat Periode Mar'24</t>
  </si>
  <si>
    <t>GR 5000229726</t>
  </si>
  <si>
    <t>GR 5000230724</t>
  </si>
  <si>
    <t>GR 5000230729</t>
  </si>
  <si>
    <t>GR 5000230730</t>
  </si>
  <si>
    <t>GR 5000229723</t>
  </si>
  <si>
    <t xml:space="preserve">0K </t>
  </si>
  <si>
    <t>GR 5000230731</t>
  </si>
  <si>
    <t>GR 5000230732</t>
  </si>
  <si>
    <t>GR 5000230733</t>
  </si>
  <si>
    <t>GR 5000230738</t>
  </si>
  <si>
    <t>GR 5000230739</t>
  </si>
  <si>
    <t>GR 5000230740</t>
  </si>
  <si>
    <t>GR 5000230736</t>
  </si>
  <si>
    <t>No Po : 4400010461/9960</t>
  </si>
  <si>
    <t>GR 5000230737</t>
  </si>
  <si>
    <t>GR 5000230734</t>
  </si>
  <si>
    <t>GR 5000230735</t>
  </si>
  <si>
    <t>GR 5000229724</t>
  </si>
  <si>
    <t>1.929.600</t>
  </si>
  <si>
    <t>No Po : 4400010642/10056</t>
  </si>
  <si>
    <t>Jagat diskon sewa april 2024 5 hari</t>
  </si>
  <si>
    <t>Nrc navapark diskon sewa april 2024 5 hari</t>
  </si>
  <si>
    <t>PROYEK : PONDOK INDAH</t>
  </si>
  <si>
    <t>PPA 10854/III/2024</t>
  </si>
  <si>
    <t>PPA 10855/III/2024</t>
  </si>
  <si>
    <t>28/3/2024</t>
  </si>
  <si>
    <t>PPA 10858/III/2024</t>
  </si>
  <si>
    <t>PPA 10856/III/2024</t>
  </si>
  <si>
    <t>PPA 10857/III/2024</t>
  </si>
  <si>
    <t>PLASTICONE</t>
  </si>
  <si>
    <t>RIB WASHER</t>
  </si>
  <si>
    <t>OK.TTD</t>
  </si>
  <si>
    <t>30/3/2024</t>
  </si>
  <si>
    <t>Sisa Periode 25/2 - 24/3'24</t>
  </si>
  <si>
    <t>Sisa Alat Mar'24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</si>
  <si>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</si>
  <si>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</si>
  <si>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</si>
  <si>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</si>
  <si>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</si>
  <si>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Vi catat retur acset ahm tgl 1/4/2024 - hitungnya mobil kecil</t>
  </si>
  <si>
    <t>Retur (1/4/2024)</t>
  </si>
  <si>
    <t>AFKIR (1/4/2024)</t>
  </si>
  <si>
    <t>PPA 10859/III/2024</t>
  </si>
  <si>
    <t>PPA 10860/III/2024</t>
  </si>
  <si>
    <t>PROYEK : ARUMAYA</t>
  </si>
  <si>
    <t>PPA 10861/III/2024</t>
  </si>
  <si>
    <t>PPA 10863/IV/2024</t>
  </si>
  <si>
    <t>Sisa Periode Mar'24</t>
  </si>
  <si>
    <t>BARU DAPAT SJ</t>
  </si>
  <si>
    <t>Angka pasti tunggu proyek</t>
  </si>
  <si>
    <t xml:space="preserve">Bu minta tolong di cek in ya bu : </t>
  </si>
  <si>
    <t xml:space="preserve">Apakah ini semua sudah Invoice dan ke proyek ? </t>
  </si>
  <si>
    <t xml:space="preserve"> Minta tolong di cek ya bu, krna harganya itu pake harga lama, belum update</t>
  </si>
  <si>
    <t xml:space="preserve"> Hotel Novotel BSD</t>
  </si>
  <si>
    <t xml:space="preserve"> NHJS</t>
  </si>
  <si>
    <t>Sekolah Cikal</t>
  </si>
  <si>
    <t xml:space="preserve"> AShley tugu Tani</t>
  </si>
  <si>
    <t>Ellipse</t>
  </si>
  <si>
    <t xml:space="preserve"> Griya Cissie</t>
  </si>
  <si>
    <t>Sisa Alat 29/2 - 28/3'24</t>
  </si>
  <si>
    <t>Sisa Alat 27/2 - 26/3'24</t>
  </si>
  <si>
    <t>Sisa Alat 26/2 - 25/3'24</t>
  </si>
  <si>
    <t>Sisa Alat Periode Mar 2024</t>
  </si>
  <si>
    <t>HARGA SEWA BARU YG DIPAKAI</t>
  </si>
  <si>
    <t>INFO HARGA BARU 4/4/2024</t>
  </si>
  <si>
    <t>Railing Tangga Pch</t>
  </si>
  <si>
    <t>PPA 10862/IV/2024</t>
  </si>
  <si>
    <t>PROYEK   : MICROSOFT CIKARANG GIIC</t>
  </si>
  <si>
    <t>B 9801 SS(HITUNG MOBIL KECIL)</t>
  </si>
  <si>
    <t>PPA 10864/IV/2024</t>
  </si>
  <si>
    <t>PPA 10865/IV/2024</t>
  </si>
  <si>
    <t>PROYEK   : GUDANG / BPK SAEFUL</t>
  </si>
  <si>
    <t>PPA 10867/IV/2024</t>
  </si>
  <si>
    <t>PPA 10866/IV/2024</t>
  </si>
  <si>
    <t>PPA 10869/IV/2024</t>
  </si>
  <si>
    <t>PPA 10868/IV/2024</t>
  </si>
  <si>
    <t>PPA 10872/IV/2024</t>
  </si>
  <si>
    <t>BETUL,TDK ADA PERUBAHAN</t>
  </si>
  <si>
    <t>ADA LEBIH TAGIH</t>
  </si>
  <si>
    <t>0K.ADA LEBIH TAGIH</t>
  </si>
  <si>
    <t>Retur (31/3/2024)</t>
  </si>
  <si>
    <t>Afkir (31/3/2024)</t>
  </si>
  <si>
    <t>PPA 10873/IV/2024</t>
  </si>
  <si>
    <t>DIKEMBALIKAN KE GUDANG TOTAL</t>
  </si>
  <si>
    <t>HARGA BARU YANG DIPAKAI</t>
  </si>
  <si>
    <t>ADA KURANG TAGIH</t>
  </si>
  <si>
    <t>HARGA YANG DIPAKAI</t>
  </si>
  <si>
    <t>Vi takenaka maret 2024, ada claim rusak</t>
  </si>
  <si>
    <t>PPA 10753/III/2024</t>
  </si>
  <si>
    <t>Sisa Periode Apr'24</t>
  </si>
  <si>
    <t>Sisa Periode Mar 2024</t>
  </si>
  <si>
    <t>Catwalk rusak 175.000</t>
  </si>
  <si>
    <t>Ledger pen 75.000</t>
  </si>
  <si>
    <t>Jackbase 60 pch mur =50.000</t>
  </si>
  <si>
    <t>TGL : / NAMA ALAT</t>
  </si>
  <si>
    <t>KET :</t>
  </si>
  <si>
    <t>TOTAL</t>
  </si>
  <si>
    <t>Rusak</t>
  </si>
  <si>
    <t>Sisa Periode 24 Feb sd 23 Mar 24</t>
  </si>
  <si>
    <t>Sisa Periode 6 Mar sd 5 Apr 24</t>
  </si>
  <si>
    <t>Sisa Periode 27/2 - 26/3'24</t>
  </si>
  <si>
    <t>Sisa Periode 7/3 - 6/4'24</t>
  </si>
  <si>
    <t>No.A1115/009SK/050124 A2</t>
  </si>
  <si>
    <t>Sisa Periode 16/3 - 15/4'24</t>
  </si>
  <si>
    <t>Sisa Periode 13/3 - 12/4'24</t>
  </si>
  <si>
    <t>Sisa Periode 25 Feb sd 24 Mar 24</t>
  </si>
  <si>
    <t>Sisa Alat Periode 1/3 SD 31/3'24</t>
  </si>
  <si>
    <t>Retur 1/4/2024,-7HR)</t>
  </si>
  <si>
    <t>KURANG KIRIM</t>
  </si>
  <si>
    <t>Sisa Periode 14 Mar sd 13 Apr 24</t>
  </si>
  <si>
    <t>Sewa Periode Mar'24</t>
  </si>
  <si>
    <t>B 9801 SS ongkos 1.300.000(SDH TAGIH)</t>
  </si>
  <si>
    <t xml:space="preserve">retur 19/4 = ada ongkos </t>
  </si>
  <si>
    <t>MOBIL KECIL = 900.000</t>
  </si>
  <si>
    <t>MOBIL BESAR = 1.300.000</t>
  </si>
  <si>
    <t>22/4/2024</t>
  </si>
  <si>
    <t>PPA 10855/IV/2024</t>
  </si>
  <si>
    <t>Vi catat murinda cikande retur 23/4 kena ongkos 600.000</t>
  </si>
  <si>
    <t>PROYEK   : RUMAH TINGGAL SUMBAWA</t>
  </si>
  <si>
    <t>19/4/2024</t>
  </si>
  <si>
    <t>PPA 10875/IV/2024</t>
  </si>
  <si>
    <t>Ledger 60 RL</t>
  </si>
  <si>
    <t>Ledger 90 RL</t>
  </si>
  <si>
    <t>Ledger 1,2 RL</t>
  </si>
  <si>
    <t>Siku 25x25</t>
  </si>
  <si>
    <t>Tie Bar 60 CM</t>
  </si>
  <si>
    <t>PPA 10876/IV/2024</t>
  </si>
  <si>
    <t>PPA 10874/IV/2024</t>
  </si>
  <si>
    <t>Suri Suri 4x6x1,5M</t>
  </si>
  <si>
    <t>MOBIL KECIL</t>
  </si>
  <si>
    <t>20/4/2024</t>
  </si>
  <si>
    <t>PPA 10879/IV/2024</t>
  </si>
  <si>
    <t>PPA 10878/IV/2024</t>
  </si>
  <si>
    <t>PPA 10877/IV/2024</t>
  </si>
  <si>
    <t>PPA 10884/IV/2024</t>
  </si>
  <si>
    <t>PPA 10881/IV/2024</t>
  </si>
  <si>
    <t>PPA 10883/IV/2024</t>
  </si>
  <si>
    <t>TR 1,2M</t>
  </si>
  <si>
    <t>H 5x5x1,5M</t>
  </si>
  <si>
    <t>Siku 85x85</t>
  </si>
  <si>
    <t>PPA 10882/IV/2024</t>
  </si>
  <si>
    <t>PPA 10880/IV/2024</t>
  </si>
  <si>
    <t>0K TTD</t>
  </si>
  <si>
    <t>Sewa Periode SD Mar'24</t>
  </si>
  <si>
    <t xml:space="preserve">PENJUALAN </t>
  </si>
  <si>
    <t>24/4/2024</t>
  </si>
  <si>
    <t>PPA 10890/IV/2024</t>
  </si>
  <si>
    <t>Sewa Periode SD April'24</t>
  </si>
  <si>
    <t>23/4/2024</t>
  </si>
  <si>
    <t>PPA 10887/IV/2024</t>
  </si>
  <si>
    <t>PPA 10888/IV/2024</t>
  </si>
  <si>
    <t>PPA 10886/IV/2024</t>
  </si>
  <si>
    <t>PPA 10889/IV/2024</t>
  </si>
  <si>
    <t>ADA DISKON LEBARAN 5 HARI DI BLN APRIL 2024</t>
  </si>
  <si>
    <t>0k.TTD</t>
  </si>
  <si>
    <t>PPA 10895/IV/2024</t>
  </si>
  <si>
    <t>PPA 10893/IV/2024</t>
  </si>
  <si>
    <t>PT.ARTHA SENTRA NUSANTARA</t>
  </si>
  <si>
    <t>PROYEK : LIVING WORD GRAND WISATA</t>
  </si>
  <si>
    <t>PPA 10894/IV/2024</t>
  </si>
  <si>
    <t>PPA 10892/IV/2024</t>
  </si>
  <si>
    <t>PPA 10891/IV/2024</t>
  </si>
  <si>
    <t>25/4/2024</t>
  </si>
  <si>
    <t>PPA 10898/IV/2024</t>
  </si>
  <si>
    <t>PPA 10897/IV/2024</t>
  </si>
  <si>
    <t>PPA 10896/IV/2024</t>
  </si>
  <si>
    <t>26/4/2024</t>
  </si>
  <si>
    <t>PPA 10901/IV/2024</t>
  </si>
  <si>
    <t>Suri Suri 5x10x1,5M</t>
  </si>
  <si>
    <t>PPA 10899/IV/2024</t>
  </si>
  <si>
    <t>Siku 70x70</t>
  </si>
  <si>
    <t>PPA 10902/IV/2024</t>
  </si>
  <si>
    <t>PPA 10900/IV/2024</t>
  </si>
  <si>
    <t>Retur 26/4/2024</t>
  </si>
  <si>
    <t>Afkir 26/4/2024</t>
  </si>
  <si>
    <t>Warehouse karawang</t>
  </si>
  <si>
    <t>No Po : 4400010597</t>
  </si>
  <si>
    <t>Sisa alat periode Apr'24</t>
  </si>
  <si>
    <t>Sisa Alat Periode Mar'24</t>
  </si>
  <si>
    <t>27/4/2024</t>
  </si>
  <si>
    <t>PPA 10903/IV/2024</t>
  </si>
  <si>
    <t>PPA 10904/IV/2024</t>
  </si>
  <si>
    <t>No Po : 182</t>
  </si>
  <si>
    <t>29/4/2024</t>
  </si>
  <si>
    <t>PPA 10906/IV/2024</t>
  </si>
  <si>
    <t>PPA 10907/IV/2024</t>
  </si>
  <si>
    <t>PPA 10909/IV/2024</t>
  </si>
  <si>
    <t>PPA 10908/IV/2024</t>
  </si>
  <si>
    <t>Tie Bar 80 CM</t>
  </si>
  <si>
    <t>PPA 10905/IV/2024</t>
  </si>
  <si>
    <t>Sisa Periode 25/3 - 24/4'24</t>
  </si>
  <si>
    <t xml:space="preserve">BLM TAGIH </t>
  </si>
  <si>
    <t>30/4/2024</t>
  </si>
  <si>
    <t>PPA 10911/IV/2024</t>
  </si>
  <si>
    <t>PROYEK   : HAMTON</t>
  </si>
  <si>
    <t>PPA 10915/IV/2024</t>
  </si>
  <si>
    <t>PPA 10912/IV/2024</t>
  </si>
  <si>
    <t>PPA 10917/IV/2024</t>
  </si>
  <si>
    <t>PPA 10916/IV/2024</t>
  </si>
  <si>
    <t>PPA 10913/IV/2024</t>
  </si>
  <si>
    <t>TIDAK ADA NMR MOBIL</t>
  </si>
  <si>
    <t>Sisa Alat Apr'24</t>
  </si>
  <si>
    <t>Sewa Alat Periode Apr'24</t>
  </si>
  <si>
    <t>PROYEK  : WORK SHOP</t>
  </si>
  <si>
    <t>MASIH KURANG</t>
  </si>
  <si>
    <t>PPA 10904/IV/2024 (WARE HOUSE)</t>
  </si>
  <si>
    <t>PPA 10920/IV/2024 (EKA HOSPITAL)</t>
  </si>
  <si>
    <t>PPA 10921/IV/2024 (WARE HOUSE)</t>
  </si>
  <si>
    <t>PPA 10929/IV/2024 (WARE HOUSE)</t>
  </si>
  <si>
    <t>Nama Proyek</t>
  </si>
  <si>
    <t>Sat</t>
  </si>
  <si>
    <t>Main Frame</t>
  </si>
  <si>
    <t>Ladder Frame</t>
  </si>
  <si>
    <t>Cross Brace</t>
  </si>
  <si>
    <t>Jack Base</t>
  </si>
  <si>
    <t>Stair 270</t>
  </si>
  <si>
    <t>1.</t>
  </si>
  <si>
    <t>Air Bersih Spam Buaran III</t>
  </si>
  <si>
    <t>Pcs</t>
  </si>
  <si>
    <t>Warehouse KIIC - Karawang</t>
  </si>
  <si>
    <t>Eka Hospital Depok</t>
  </si>
  <si>
    <t>NOMOR SURAT JALAN</t>
  </si>
  <si>
    <t>TANGGAL</t>
  </si>
  <si>
    <t>2-Mei-24</t>
  </si>
  <si>
    <t>3-Mei-24</t>
  </si>
  <si>
    <t>TOTAL KIRIM :</t>
  </si>
  <si>
    <t>TOTAL PO :</t>
  </si>
  <si>
    <t>4-Mei-24</t>
  </si>
  <si>
    <t>Sisa Alat Periode Apr 2024</t>
  </si>
  <si>
    <t>PPA 10923/V/2024</t>
  </si>
  <si>
    <t>PPA 10924/V/2024</t>
  </si>
  <si>
    <t>PPA 10922/V/2024</t>
  </si>
  <si>
    <t>PPA 10918/V/2024</t>
  </si>
  <si>
    <t>PROYEK : BDX</t>
  </si>
  <si>
    <t>PPA 10919/V/2024</t>
  </si>
  <si>
    <t>PPA 10926/V/2024</t>
  </si>
  <si>
    <t>PPA 10928/V/2024</t>
  </si>
  <si>
    <t>PPA 10925/V/2024</t>
  </si>
  <si>
    <t>PPA 10930/V/2024</t>
  </si>
  <si>
    <t>Retur (TITIP DI PPA)</t>
  </si>
  <si>
    <t>SJ 3/5/24 Data di tpi tarakan , tidak usah kurangin dulu tapi dicatat vi</t>
  </si>
  <si>
    <t>PPA 10934/V/2024</t>
  </si>
  <si>
    <t>PPA 10942/V/2024</t>
  </si>
  <si>
    <t>PPA 10938/V/2024</t>
  </si>
  <si>
    <t>6-Mei-24</t>
  </si>
  <si>
    <t>PPA 10936/V/2024</t>
  </si>
  <si>
    <t>PPA 10937/V/2024</t>
  </si>
  <si>
    <t>Sisa Periode 24/2 - 23/3'24</t>
  </si>
  <si>
    <t>Sisa Periode 24/3 - 23/4'24</t>
  </si>
  <si>
    <t>Sisa Periode 22/2 - 21/3'24</t>
  </si>
  <si>
    <t>Sisa Periode 22/3 - 21/4'24</t>
  </si>
  <si>
    <t>No.A1115/009SK/050124 A3</t>
  </si>
  <si>
    <t>Sabuk Kolom 4x6x1M</t>
  </si>
  <si>
    <t>PPA 10949/V/2024</t>
  </si>
  <si>
    <t>PPA 10946/V/2024</t>
  </si>
  <si>
    <t>Sudah buat rincian claim RUSAK</t>
  </si>
  <si>
    <t>Sisa Periode 15/2 - 14/3'24</t>
  </si>
  <si>
    <t>Sisa Periode 15/3 - 14/4'24</t>
  </si>
  <si>
    <t>No.E1117/011SK/270224 AD1</t>
  </si>
  <si>
    <t>TOTAL SPK SD ADD1</t>
  </si>
  <si>
    <t>Sewa Periode Apr'24</t>
  </si>
  <si>
    <t>Sisa Alat Periode 1/4 SD 30/4'24</t>
  </si>
  <si>
    <t>Kalau rusak global katanya terakhir vi</t>
  </si>
  <si>
    <t>PPA 10945/V/2024</t>
  </si>
  <si>
    <t>PPA 10943/V/2024</t>
  </si>
  <si>
    <t>PPA 10948/V/2024</t>
  </si>
  <si>
    <t>PPA 10953/V/2024</t>
  </si>
  <si>
    <t>PPA 10954/V/2024</t>
  </si>
  <si>
    <t>PPA 10951/V/2024</t>
  </si>
  <si>
    <t>PPA 10950/V/2024</t>
  </si>
  <si>
    <t>PPA 10952/V/2024</t>
  </si>
  <si>
    <t>PPA 10941/V/2024</t>
  </si>
  <si>
    <t>PPA 10955/V/2024</t>
  </si>
  <si>
    <t>PPA 10956/V/2024</t>
  </si>
  <si>
    <t>PPA 10960/V/2024</t>
  </si>
  <si>
    <t>10-Mei-24</t>
  </si>
  <si>
    <t>PPA 10962/V/2024</t>
  </si>
  <si>
    <t>PPA 10814/III/2024</t>
  </si>
  <si>
    <t>PPA 10807/III/2024</t>
  </si>
  <si>
    <t>PPA 10796/III/2024</t>
  </si>
  <si>
    <t>PPA 10958/V/2024</t>
  </si>
  <si>
    <t>PPA 10957/V/2024</t>
  </si>
  <si>
    <t>T Rod 6M</t>
  </si>
  <si>
    <t>PPA 10961/V/2024</t>
  </si>
  <si>
    <t>PPA 10929/V/2024</t>
  </si>
  <si>
    <t xml:space="preserve">PPA 10921/V/2024 </t>
  </si>
  <si>
    <t>PPA 10920/V/2024</t>
  </si>
  <si>
    <t xml:space="preserve">PPA 10933/V/2024 </t>
  </si>
  <si>
    <t xml:space="preserve">PPA 10935/V/2024 </t>
  </si>
  <si>
    <t xml:space="preserve">PPA 10939/V/2024 </t>
  </si>
  <si>
    <t>Retur 10/5/24</t>
  </si>
  <si>
    <t>PPA 10965/V/2024</t>
  </si>
  <si>
    <t>JO CSCODS - TAISEI</t>
  </si>
  <si>
    <t>PROYEK  : OASIS</t>
  </si>
  <si>
    <t>Metal Plank 4</t>
  </si>
  <si>
    <t>PPA 10959/V/2024</t>
  </si>
  <si>
    <t>PPA 10964/V/2024</t>
  </si>
  <si>
    <t>PROYEK : NKI - SENTUL BOGOR</t>
  </si>
  <si>
    <t xml:space="preserve">Retur AFKIR 10/5/24 </t>
  </si>
  <si>
    <t>PPA 10966/V/2024</t>
  </si>
  <si>
    <t>ADITYA WARMAN NO.6</t>
  </si>
  <si>
    <t>11-Mei-24</t>
  </si>
  <si>
    <t xml:space="preserve">PPA 10967/V/2024 </t>
  </si>
  <si>
    <t>13/5/2024</t>
  </si>
  <si>
    <t>PPA 10969/V/2024</t>
  </si>
  <si>
    <t>PPA 10970/V/2024</t>
  </si>
  <si>
    <t>PPA 10971/V/2024</t>
  </si>
  <si>
    <t>PPA 10972/V/2024</t>
  </si>
  <si>
    <t>PPA 10973/V/2024</t>
  </si>
  <si>
    <t>13-Mei-24</t>
  </si>
  <si>
    <t xml:space="preserve">PPA 10974/V/2024 </t>
  </si>
  <si>
    <t>Vi tgl 14/5 hartam sucaco pulangin sendiri- tdk kena ongkos</t>
  </si>
  <si>
    <t>PPA 10968/V/2024</t>
  </si>
  <si>
    <t>14/5/2024</t>
  </si>
  <si>
    <t>PPA 10975/V/2024</t>
  </si>
  <si>
    <t>DANAU BIRU ALAM SUTRA</t>
  </si>
  <si>
    <t>Reur 14/5/2024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</si>
  <si>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</si>
  <si>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</si>
  <si>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</si>
  <si>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</si>
  <si>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</si>
  <si>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</si>
  <si>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</si>
  <si>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</si>
  <si>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15/5/2024</t>
  </si>
  <si>
    <t>PPA 10979/V/2024</t>
  </si>
  <si>
    <t>PPA 10977/V/2024</t>
  </si>
  <si>
    <t>PPA 10976/V/2024</t>
  </si>
  <si>
    <t>PPA 10978/V/2024</t>
  </si>
  <si>
    <t>Retur 14/5/2024</t>
  </si>
  <si>
    <t>Retur AFKIR 14/5/2024</t>
  </si>
  <si>
    <t>Retur 15/5/2024</t>
  </si>
  <si>
    <t>Retur AFKIR 15/5/2024</t>
  </si>
  <si>
    <t xml:space="preserve">Vi acset asya tutup sewa di retur terakhir. </t>
  </si>
  <si>
    <t xml:space="preserve">Sisanya di claim </t>
  </si>
  <si>
    <t>Buat sama rusak vi</t>
  </si>
  <si>
    <t>16/5/2024</t>
  </si>
  <si>
    <t>PPA 10982/V/2024</t>
  </si>
  <si>
    <t>PPA 10985/V/2024</t>
  </si>
  <si>
    <t>PPA 10984/V/2024</t>
  </si>
  <si>
    <t>PPA 10981/V/2024</t>
  </si>
  <si>
    <t>Retur 16/5/2024</t>
  </si>
  <si>
    <t>Retur AFKIR 16/5/2024</t>
  </si>
  <si>
    <t>PPA 10983/V/2024</t>
  </si>
  <si>
    <t>PPA 10980/V/2024</t>
  </si>
  <si>
    <t>HARGA PATAH MUR</t>
  </si>
  <si>
    <t>JB UH 60 PCH = 75.000</t>
  </si>
  <si>
    <t>JB UH 60 BIASA = 25.000</t>
  </si>
  <si>
    <t>17/5/2024</t>
  </si>
  <si>
    <t>PPA 10988/V/2024</t>
  </si>
  <si>
    <t>PPA 10986/V/2024</t>
  </si>
  <si>
    <t>PPA 10987/V/2024</t>
  </si>
  <si>
    <t>PPA 10989/V/2024</t>
  </si>
  <si>
    <t>21/5/2024</t>
  </si>
  <si>
    <t>OPER KE SEKISO</t>
  </si>
  <si>
    <t>PROYEK   : SEKISO MM 2100</t>
  </si>
  <si>
    <t>OPER DARI NARUMI</t>
  </si>
  <si>
    <t>18/5/2024</t>
  </si>
  <si>
    <t>PPA 10990/V/2024</t>
  </si>
  <si>
    <t>PPA 10992/V/2024</t>
  </si>
  <si>
    <t>PPA 10991/V/2024</t>
  </si>
  <si>
    <t>19/5/2024</t>
  </si>
  <si>
    <t>PPA 10998/V/2024</t>
  </si>
  <si>
    <t>20/5/2024</t>
  </si>
  <si>
    <t>PPA 11004/V/2024</t>
  </si>
  <si>
    <t>PPA 11000/V/2024</t>
  </si>
  <si>
    <t>PPA 11003/V/2024</t>
  </si>
  <si>
    <t>B 9239</t>
  </si>
  <si>
    <t>PPA 11002/V/2024</t>
  </si>
  <si>
    <t>PPA 11005/V/2024</t>
  </si>
  <si>
    <t>PPA 11001/V/2024</t>
  </si>
  <si>
    <t>20-Mei-24</t>
  </si>
  <si>
    <t>PPA 10999/V/2024</t>
  </si>
  <si>
    <t>PPA 11011/V/2024</t>
  </si>
  <si>
    <t>PPA 11010/V/2024</t>
  </si>
  <si>
    <t>PPA 11012/V/2024</t>
  </si>
  <si>
    <t>B 9551</t>
  </si>
  <si>
    <t>PPA 11006/V/2024</t>
  </si>
  <si>
    <t>PPA 11008/V/2024</t>
  </si>
  <si>
    <t>PPA 11007/V/2024</t>
  </si>
  <si>
    <t>21-Mei-24</t>
  </si>
  <si>
    <t>PenCross</t>
  </si>
  <si>
    <t>Ring PenCross</t>
  </si>
  <si>
    <t>22/5/2024</t>
  </si>
  <si>
    <t>PPA 11014/V/2024</t>
  </si>
  <si>
    <t>PPA 11013/V/2024</t>
  </si>
  <si>
    <t>PPA 11015/V/2024</t>
  </si>
  <si>
    <t>PPA 11016/V/2024</t>
  </si>
  <si>
    <t>PPA 11009/V/2024</t>
  </si>
  <si>
    <t>22-Mei-24</t>
  </si>
  <si>
    <t>PERUMAHAN KEDOYA GARDEN</t>
  </si>
  <si>
    <t>23/5/2024</t>
  </si>
  <si>
    <t>PPA 11018/V/2024</t>
  </si>
  <si>
    <t>HEX NUT</t>
  </si>
  <si>
    <t>PPA 11017/V/2024</t>
  </si>
  <si>
    <t>24/5/2024</t>
  </si>
  <si>
    <t>OK,TTD,</t>
  </si>
  <si>
    <t>HARGA MASIH TUNGGU IBU</t>
  </si>
  <si>
    <t>Sisa Periode Apr 2024</t>
  </si>
  <si>
    <t>ledger kunci 75.000</t>
  </si>
  <si>
    <t>Sisa Periode Mei'24</t>
  </si>
  <si>
    <t>PPA 11019/V/2024</t>
  </si>
  <si>
    <t>PPA 11021/V/2024</t>
  </si>
  <si>
    <t>PPA 10020/V/2024</t>
  </si>
  <si>
    <t>PPA 11023/V/2024</t>
  </si>
  <si>
    <t>PPA 11022/V/2024</t>
  </si>
  <si>
    <t>B 9801 = 2.000.000</t>
  </si>
  <si>
    <t xml:space="preserve">Yg b 9760 dan b 9043: </t>
  </si>
  <si>
    <t xml:space="preserve">3 truk digabung = 4.000.000 </t>
  </si>
  <si>
    <t>Jadi 3 truk kecil = 2 truk besar</t>
  </si>
  <si>
    <t>NOTE TGL 25/5/24 Revisi vi jadi gini vi</t>
  </si>
  <si>
    <t>Sisa Periode 24 Mar sd 23 Apr 24</t>
  </si>
  <si>
    <t>Sisa Periode 22 Mar sd 21 Apr 24</t>
  </si>
  <si>
    <t>Sisa Periode 6 Apr sd 5 Mei 24</t>
  </si>
  <si>
    <t>Sisa Periode 27/3 - 26/4'24</t>
  </si>
  <si>
    <t>Sisa Periode 7/4 - 6/5'24</t>
  </si>
  <si>
    <t>3 truk kecil = 1.333.333</t>
  </si>
  <si>
    <t xml:space="preserve">blm kasih tomas </t>
  </si>
  <si>
    <t>25/5/2024</t>
  </si>
  <si>
    <t>PPA 11029/V/2024</t>
  </si>
  <si>
    <t>PPA 11024/V/2024</t>
  </si>
  <si>
    <t>PPA 11027/V/2024</t>
  </si>
  <si>
    <t>tangg 190</t>
  </si>
  <si>
    <t>tangga 170</t>
  </si>
  <si>
    <t>PPA 11025/V/2024</t>
  </si>
  <si>
    <t>PROYEK : JAPEK SELATAN</t>
  </si>
  <si>
    <t>PPA 11026/V/2024</t>
  </si>
  <si>
    <t>PPA 11028/V/2024</t>
  </si>
  <si>
    <t>26/5/2024</t>
  </si>
  <si>
    <t>PPA 11030/V/2024</t>
  </si>
  <si>
    <t>PPA 11031/V/2024</t>
  </si>
  <si>
    <t>27/5/2024</t>
  </si>
  <si>
    <t>PPA 11032/V/2024</t>
  </si>
  <si>
    <t>PPA 11033/V/2024</t>
  </si>
  <si>
    <t>PPA 11034/V/2024</t>
  </si>
  <si>
    <t>PPA 11036/V/2024</t>
  </si>
  <si>
    <t>PPA 11035/V/2024</t>
  </si>
  <si>
    <t xml:space="preserve"> TR 1M</t>
  </si>
  <si>
    <t>Retur 27/5/2024</t>
  </si>
  <si>
    <t>Retur AFKIR 27/5/2024</t>
  </si>
  <si>
    <t>29/5/2024</t>
  </si>
  <si>
    <t>Tidak ada alat rusak</t>
  </si>
  <si>
    <t>Sisa Periode 24 Apr sd 23 Mei 24</t>
  </si>
  <si>
    <t>Sisa Periode 22 Apr sd 21 Mei 24</t>
  </si>
  <si>
    <t>Buaran jadi kiriman 4/5 anggap 72</t>
  </si>
  <si>
    <t>Kiic yg dihitung kiriman tgl 10 mei saja</t>
  </si>
  <si>
    <t>Vi jadinya catat buat pltu</t>
  </si>
  <si>
    <t>Mur jb uh 50.000</t>
  </si>
  <si>
    <t>Lepas las suri suri 35.000</t>
  </si>
  <si>
    <t>30/5/2024</t>
  </si>
  <si>
    <t>28/5/2024</t>
  </si>
  <si>
    <t>PPA 11039/V/2024</t>
  </si>
  <si>
    <t>PPA 11040/V/2024</t>
  </si>
  <si>
    <t>PPA 11037/V/2024</t>
  </si>
  <si>
    <t>PPA 11038/V/2024</t>
  </si>
  <si>
    <t>PPA 11043/V/2024</t>
  </si>
  <si>
    <t>PPA 11041/V/2024</t>
  </si>
  <si>
    <t>PPA 11042/V/2024</t>
  </si>
  <si>
    <t>PPA 11044/V/2024</t>
  </si>
  <si>
    <t>PPA 11046/V/2024</t>
  </si>
  <si>
    <t>B 9600 SAL</t>
  </si>
  <si>
    <t xml:space="preserve">PPA 11047/V/2024 </t>
  </si>
  <si>
    <t>PPA 11045/V/2024</t>
  </si>
  <si>
    <t>Vi tpi tarakan diskon lebaran 5 hari APRIL 2024</t>
  </si>
  <si>
    <t>Murinda cikande sdh lunas tgl 30/5</t>
  </si>
  <si>
    <t>Langsung buat tagihan sd 30/5 vi</t>
  </si>
  <si>
    <t>Retur tgl 30/5 tdk kena ongkos, dia pulangin sendiri</t>
  </si>
  <si>
    <t>Tpi tarakan dari tgl retur dimundurin berapa hari vi ?</t>
  </si>
  <si>
    <t>Yg bulan ini dimundurin vi   7 hari</t>
  </si>
  <si>
    <t>2 juni 2024</t>
  </si>
  <si>
    <t>Yg ongkos cuma 23/4</t>
  </si>
  <si>
    <t>GR 5000235167</t>
  </si>
  <si>
    <t>GR 5000235176</t>
  </si>
  <si>
    <t>GR 5000235175</t>
  </si>
  <si>
    <t>GR 5000235169</t>
  </si>
  <si>
    <t>GR 5000235157</t>
  </si>
  <si>
    <t>GR 5000235158</t>
  </si>
  <si>
    <t>GR 5000235160</t>
  </si>
  <si>
    <t>COCOK DGN SPK A1</t>
  </si>
  <si>
    <t>31/5/2024</t>
  </si>
  <si>
    <t xml:space="preserve">PPA 11051/V/2024 </t>
  </si>
  <si>
    <t xml:space="preserve">PPA 11050/V/2024 </t>
  </si>
  <si>
    <t xml:space="preserve">PPA 11049/V/2024 </t>
  </si>
  <si>
    <t>PROYEK   : BINUS SURABAYA</t>
  </si>
  <si>
    <t>PPA 11048/V/2024</t>
  </si>
  <si>
    <t>Sisa alat periode Mei'24</t>
  </si>
  <si>
    <t>HARGA TUNGGU KONTRAK</t>
  </si>
  <si>
    <t>No.A1112/372SK/150823 A4</t>
  </si>
  <si>
    <t>TOTAL SPK A4</t>
  </si>
  <si>
    <t>COCOK DGN A4</t>
  </si>
  <si>
    <t>KWIK HARGA SAMAKAN URBAN FOREST</t>
  </si>
  <si>
    <t>Sewa Alat Periode Mei'24</t>
  </si>
  <si>
    <t>Vi ini tdk tagih kngkos</t>
  </si>
  <si>
    <t>Kelebihan</t>
  </si>
  <si>
    <t>sj 3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</si>
  <si>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</si>
  <si>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</si>
  <si>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</si>
  <si>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NOTE 4 JUNI 2024</t>
  </si>
  <si>
    <t>PPA 11055/VI/2024</t>
  </si>
  <si>
    <t>Sisa Periode 15/4 - 14/5'24</t>
  </si>
  <si>
    <t>Sisa Periode 25/4 - 24/5'24</t>
  </si>
  <si>
    <t xml:space="preserve">PPA 11054/V/2024 </t>
  </si>
  <si>
    <t xml:space="preserve">PPA 11053/V/2024 </t>
  </si>
  <si>
    <t>PPA 11052/VI/2024</t>
  </si>
  <si>
    <t>Retur 3/6/2024</t>
  </si>
  <si>
    <t>Retur AFKIR 3/6/2024</t>
  </si>
  <si>
    <t>Sewa Periode Mei'24</t>
  </si>
  <si>
    <t>GANTI HARGA</t>
  </si>
  <si>
    <t>Sisa Alat Periode Mei 2024</t>
  </si>
  <si>
    <t>Sisa Alat Mei'24</t>
  </si>
  <si>
    <t>PPA 11059/VI/2024</t>
  </si>
  <si>
    <t>PROYEK : LGI MAJALENGKA</t>
  </si>
  <si>
    <t>PPA 11056/VI/2024</t>
  </si>
  <si>
    <t>PROYEK   : SHOPPING ARCADE</t>
  </si>
  <si>
    <t>PPA 11058/VI/2024</t>
  </si>
  <si>
    <t>PPA 11057/VI/2024</t>
  </si>
  <si>
    <t>Sisa Periode 14 Apr sd 13 Mei 24</t>
  </si>
  <si>
    <t>Jadi hartam pako tutup sewa 31 mei 2024 sisa alatnya di claim</t>
  </si>
  <si>
    <t>BLM TTD</t>
  </si>
  <si>
    <t>Vi ada retur tbp living kowis 7/6/24</t>
  </si>
  <si>
    <t>Ini dioper saja vi holoow 5x5x3 ke 4x6x3</t>
  </si>
  <si>
    <t>Potong kelebihan hollow 5x5x3</t>
  </si>
  <si>
    <t>Vi tbp microsoft</t>
  </si>
  <si>
    <t>Tangga pch 48.000</t>
  </si>
  <si>
    <t>Railing pch 24.000</t>
  </si>
  <si>
    <t>Asiba 2 m = 18.000</t>
  </si>
  <si>
    <t>yg lain samakan harga URBAN FOREST</t>
  </si>
  <si>
    <t>PPA 11061/VI/2024</t>
  </si>
  <si>
    <t>PPA 11060/VI/2024</t>
  </si>
  <si>
    <t>PPA 11063/VI/2024</t>
  </si>
  <si>
    <t>PPA 11062/VI/2024</t>
  </si>
  <si>
    <t>PPA 11066/VI/2024</t>
  </si>
  <si>
    <t>A 1850 TT</t>
  </si>
  <si>
    <t>PROYEK : ELLIPSE CIKARANG</t>
  </si>
  <si>
    <t>PPA 11072/VI/2024</t>
  </si>
  <si>
    <t>PPA 11067/VI/2024</t>
  </si>
  <si>
    <t>PPA 11064/VI/2024</t>
  </si>
  <si>
    <t>PPA 11065/VI/2024</t>
  </si>
  <si>
    <t xml:space="preserve">Ledger 1,5 </t>
  </si>
  <si>
    <t xml:space="preserve">Ledger 0,6 </t>
  </si>
  <si>
    <t>PPA 11070/VI/2024</t>
  </si>
  <si>
    <t>PPA 11068/VI/2024</t>
  </si>
  <si>
    <t>PPA 11071/VI/2024</t>
  </si>
  <si>
    <t>PPA 11069/VI/2024</t>
  </si>
  <si>
    <t>PPA 11079/VI/2024</t>
  </si>
  <si>
    <t xml:space="preserve">Ledger 0,9 </t>
  </si>
  <si>
    <t>PPA 11078/VI/2024</t>
  </si>
  <si>
    <t>Metal P 4M</t>
  </si>
  <si>
    <t>PPA 11077/VI/2024</t>
  </si>
  <si>
    <t>PPA 11075/VI/2024</t>
  </si>
  <si>
    <t>PPA 11076/VI/2024</t>
  </si>
  <si>
    <t>PPA 11074/VI/2024</t>
  </si>
  <si>
    <t>PPA 11073/VI/2024</t>
  </si>
  <si>
    <t>Tangga 170 = 1 masuk lebih , mau dipulangin</t>
  </si>
  <si>
    <t xml:space="preserve">Tangga 190 = 5 </t>
  </si>
  <si>
    <t>PPA 11082/VI/2024</t>
  </si>
  <si>
    <t>PPA 11081/VI/2024</t>
  </si>
  <si>
    <t>PPA 11080/VI/2024</t>
  </si>
  <si>
    <t>PPA 11084/VI/2024</t>
  </si>
  <si>
    <t>PPA 11083/VI/2024</t>
  </si>
  <si>
    <t>RS BUDI LESTARI</t>
  </si>
  <si>
    <t>PPA 11085/VI/2024</t>
  </si>
  <si>
    <t>PPA 11086/V/2024</t>
  </si>
  <si>
    <t>0K, TTD</t>
  </si>
  <si>
    <t xml:space="preserve">Vi catet: </t>
  </si>
  <si>
    <t>Nrc bandung retur tangga 170</t>
  </si>
  <si>
    <t>Dan kita kirim tangga 190 hari ini. Harga beda</t>
  </si>
  <si>
    <t>Sisa Periode Mei 2024</t>
  </si>
  <si>
    <t>PLTU</t>
  </si>
  <si>
    <t>Sisa Alat Periode 1/5 SD 31/5'24</t>
  </si>
  <si>
    <t>Retur 20/5/2024,-7HR</t>
  </si>
  <si>
    <t>Retur 22/5/2024,-7HR</t>
  </si>
  <si>
    <t xml:space="preserve">Vi; tgl 12/6 kirim tbp jpo joinpin 120 itu salah. </t>
  </si>
  <si>
    <t>Jangan tagih</t>
  </si>
  <si>
    <t>Dia sdh kbalikan tgl 13/6</t>
  </si>
  <si>
    <t>No Po : 4400009189 / 4400009610</t>
  </si>
  <si>
    <t>No Po : 4400009568 / 4400010569</t>
  </si>
  <si>
    <t>No Po : 4400009609 / 4400010570</t>
  </si>
  <si>
    <t>PPA 11087/VI/2024</t>
  </si>
  <si>
    <t>PPA 11090/VI/2024</t>
  </si>
  <si>
    <t>PPA 11089/VI/2024</t>
  </si>
  <si>
    <t>PPA 11088/VI/2024</t>
  </si>
  <si>
    <t>H 5x10x2,5M</t>
  </si>
  <si>
    <t>PPA 11091/VI/2024</t>
  </si>
  <si>
    <t>PPA 11096/VI/2024</t>
  </si>
  <si>
    <t xml:space="preserve">PPA 11094/VI/2024 </t>
  </si>
  <si>
    <t xml:space="preserve">PPA 11095/VI/2024 </t>
  </si>
  <si>
    <t xml:space="preserve">PPA 11097/VI/2024 </t>
  </si>
  <si>
    <t xml:space="preserve">PPA 11092/VI/2024 </t>
  </si>
  <si>
    <t xml:space="preserve">PPA 11093/VI/2024 </t>
  </si>
  <si>
    <t>PROYEK : BDX PURWAKARTA</t>
  </si>
  <si>
    <t xml:space="preserve">Vi 13/6 ada kirimnacset bdx purwakarta </t>
  </si>
  <si>
    <t>Ingetin ada ongkos 3.000.000</t>
  </si>
  <si>
    <t>13/6/2024</t>
  </si>
  <si>
    <t>PPA 11102/VI/2024</t>
  </si>
  <si>
    <t>PPA 11105/VI/2024</t>
  </si>
  <si>
    <t>PPA 11106/VI/2024</t>
  </si>
  <si>
    <t>PROYEK   : PARKIR LIVING WORD - ALAM SUTRA</t>
  </si>
  <si>
    <t>PPA 11101/VI/2024</t>
  </si>
  <si>
    <t>PROYEK : TAMAN TEKNO - J3 NO.6</t>
  </si>
  <si>
    <t>13/6/24</t>
  </si>
  <si>
    <t>PPA 11098/VI/2024</t>
  </si>
  <si>
    <t>PPA 11100/VI/2024</t>
  </si>
  <si>
    <t xml:space="preserve">PPA 11099/VI/2024 </t>
  </si>
  <si>
    <t xml:space="preserve">PPA 11104/VI/2024 </t>
  </si>
  <si>
    <t>PPA 11103/VI/2024</t>
  </si>
  <si>
    <t>TIE ROD 3M</t>
  </si>
  <si>
    <t>14/6/2024</t>
  </si>
  <si>
    <t>PPA 11114/VI/2024</t>
  </si>
  <si>
    <t>PPA 11107/VI/2024</t>
  </si>
  <si>
    <t>PPA 11113/VI/2024</t>
  </si>
  <si>
    <t>PPA 11115/VI/2024</t>
  </si>
  <si>
    <t>PPA 11112/VI/2024</t>
  </si>
  <si>
    <t>PPA 11108/VI/2024</t>
  </si>
  <si>
    <t>PPA 11116/VI/2024</t>
  </si>
  <si>
    <t>PPA 11110/VI/2024</t>
  </si>
  <si>
    <t>PPA 11109/VI/2024</t>
  </si>
  <si>
    <t>REK GABUNGAN</t>
  </si>
  <si>
    <t>PERIODE 24/4 SD 23/5'24</t>
  </si>
  <si>
    <t>PERIODE 29/4 SD 28 MEI'24</t>
  </si>
  <si>
    <t>PERIODE 8/5 SD 7/6'24</t>
  </si>
  <si>
    <t>PERIODE 11/5 SD 10/6'24</t>
  </si>
  <si>
    <t>PERIODE 18/5 SD 17/6'24</t>
  </si>
  <si>
    <t>PERIODE 21/5 SD 20/6'24</t>
  </si>
  <si>
    <t>PERIODE 31/5 SD 30/6'24</t>
  </si>
  <si>
    <t>PERIODE 13/6 SD 12/7'24</t>
  </si>
  <si>
    <t xml:space="preserve">PERIODE </t>
  </si>
  <si>
    <t>Sisa Alat Periode Apr'24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</si>
  <si>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</si>
  <si>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</si>
  <si>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</si>
  <si>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</si>
  <si>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</si>
  <si>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>PPA 11111/VI/2024</t>
  </si>
  <si>
    <t>15/6/2024</t>
  </si>
  <si>
    <t>PPA 11123/VI/2024</t>
  </si>
  <si>
    <t>PVC CONE 22</t>
  </si>
  <si>
    <t>PPA 11117/VI/2024</t>
  </si>
  <si>
    <t>PPA 11119/VI/2024</t>
  </si>
  <si>
    <t xml:space="preserve">PPA 11121/VI/2024 </t>
  </si>
  <si>
    <t xml:space="preserve">PPA 11120/VI/2024 </t>
  </si>
  <si>
    <t xml:space="preserve">PPA 11118/VI/2024 </t>
  </si>
  <si>
    <t>BLM ADA PO</t>
  </si>
  <si>
    <t>No Po : 4400010941</t>
  </si>
  <si>
    <t>No Po : 4400011053/18/6-22/6</t>
  </si>
  <si>
    <t>No Po : 400010903</t>
  </si>
  <si>
    <t>No Po : 222/AI/SCM/III/2024</t>
  </si>
  <si>
    <t>No Po : 240/AI/SCM/IV/2024</t>
  </si>
  <si>
    <t>No Po : 4400010883</t>
  </si>
  <si>
    <t>18/6/2024</t>
  </si>
  <si>
    <t>PPA 11125/VI/2024</t>
  </si>
  <si>
    <t>PT.DWIMITRA GUNATAWA KONSTRUKSI</t>
  </si>
  <si>
    <t>PROYEK   : JL.ANGGREK DELTAMAS</t>
  </si>
  <si>
    <t>PPA 11127/VI/2024</t>
  </si>
  <si>
    <t>PPA 11124/VI/2024</t>
  </si>
  <si>
    <t>PPA 11126/VI/2024</t>
  </si>
  <si>
    <t>PPA 11128/VI/2024</t>
  </si>
  <si>
    <t>19/6/2024</t>
  </si>
  <si>
    <t xml:space="preserve">PPA 11133/VI/2024 </t>
  </si>
  <si>
    <t xml:space="preserve">PPA 11134/VI/2024 </t>
  </si>
  <si>
    <t xml:space="preserve">PPA 11135/VI/2024 </t>
  </si>
  <si>
    <t xml:space="preserve">PPA 11131/VI/2024 </t>
  </si>
  <si>
    <t xml:space="preserve">PPA 11130/VI/2024 </t>
  </si>
  <si>
    <t xml:space="preserve">PPA 11129/VI/2024 </t>
  </si>
  <si>
    <t xml:space="preserve">PPA 11132/VI/2024 </t>
  </si>
  <si>
    <t>Sisa Periode 19/6 SD 18/8'24</t>
  </si>
  <si>
    <t>Sisa Periode 25 Mar sd 24 Apr 24</t>
  </si>
  <si>
    <t>Sisa Periode 25 Apr sd 24 Mei 24</t>
  </si>
  <si>
    <t>Sisa Periode 14 Mei sd 13 Jun 24</t>
  </si>
  <si>
    <t>Sisa Alat Periode Mei'24</t>
  </si>
  <si>
    <t>Patah las MF 190 = 30.000</t>
  </si>
  <si>
    <t>retur p.indah</t>
  </si>
  <si>
    <t>Sewa Periode SD Mei'24</t>
  </si>
  <si>
    <t>20/6/2024</t>
  </si>
  <si>
    <t xml:space="preserve">PPA 11139/VI/2024 </t>
  </si>
  <si>
    <t xml:space="preserve">PPA 11136/VI/2024 </t>
  </si>
  <si>
    <t xml:space="preserve">PPA 11137/VI/2024 </t>
  </si>
  <si>
    <t xml:space="preserve">PPA 11138/VI/2024 </t>
  </si>
  <si>
    <t>PT.ACSET PONDASI INDONUSA</t>
  </si>
  <si>
    <t>PERIODE 24/5 SD 23/6'24</t>
  </si>
  <si>
    <t>PERIODE 29/5 SD 28 JUNI'24</t>
  </si>
  <si>
    <t>PPA 10454/XI/2023</t>
  </si>
  <si>
    <t>baru ada sj nya bulan juni tgl 22</t>
  </si>
  <si>
    <t>PROYEK   : NISSO SURYA CIPTA - KARAWANG</t>
  </si>
  <si>
    <t>21/6/2024</t>
  </si>
  <si>
    <t>PPA 11140/VI/2024</t>
  </si>
  <si>
    <t>PPA 11141/VI/2024</t>
  </si>
  <si>
    <t>Sisa Alat 21/3 - 20/4'24</t>
  </si>
  <si>
    <t>Sisa Alat 21/4 - 20/5'24</t>
  </si>
  <si>
    <t>Sisa Alat 21/5 - 20/6'24</t>
  </si>
  <si>
    <t>Retur 22/5/24 - 7 HR</t>
  </si>
  <si>
    <t>Retur 20/6/24 - 7 HR</t>
  </si>
  <si>
    <t>PERIODE 8/6 SD 7/7'24</t>
  </si>
  <si>
    <t>PERIODE 11/6 SD 10/7'24</t>
  </si>
  <si>
    <t>PERIODE 18/6 SD 17/7'24</t>
  </si>
  <si>
    <t>PERIODE 17/6 SD 16/7'24</t>
  </si>
  <si>
    <t>PERIODE 17/5 SD 16/6'24</t>
  </si>
  <si>
    <t>Retur 22/4/24 - 7 HR</t>
  </si>
  <si>
    <t>15/4/2024</t>
  </si>
  <si>
    <t>Retur 20/5/24 - 7 HR</t>
  </si>
  <si>
    <t>Sisa Alat 27/3 - 26/4'24</t>
  </si>
  <si>
    <t>Sisa Alat 27/4 - 26/5'24</t>
  </si>
  <si>
    <t>Sisa Alat 29/3 - 28/4'24</t>
  </si>
  <si>
    <t>Sisa Alat 29/4 - 28/5'24</t>
  </si>
  <si>
    <t>22/6/2024</t>
  </si>
  <si>
    <t xml:space="preserve">PPA 11150/VI/2024 </t>
  </si>
  <si>
    <t xml:space="preserve">PPA 11152/VI/2024 </t>
  </si>
  <si>
    <t>PPA 11149/VI/2024</t>
  </si>
  <si>
    <t xml:space="preserve">PPA 11148/VI/2024 </t>
  </si>
  <si>
    <t xml:space="preserve">PPA 11151/VI/2024 </t>
  </si>
  <si>
    <t>PPA 10940/V/2024 (KEMBALIKAN BARANG TITIPAN)</t>
  </si>
  <si>
    <t>Sisa Periode 24 Mei sd 30 Mei 24</t>
  </si>
  <si>
    <t>24/6/2024</t>
  </si>
  <si>
    <t>PPA 11154/VI/2024</t>
  </si>
  <si>
    <t xml:space="preserve">PPA 11153/VI/2024 </t>
  </si>
  <si>
    <t>PPA 11156/VI/2024</t>
  </si>
  <si>
    <t xml:space="preserve">PPA 11155/VI/2024 </t>
  </si>
  <si>
    <t>Sewa Periode 25/5'24 SD 24/6/24</t>
  </si>
  <si>
    <t>Sewa Periode Juni'24</t>
  </si>
  <si>
    <t>MOB 3JUTA</t>
  </si>
  <si>
    <t>SUDAH TAGIH ALAT RUSAK</t>
  </si>
  <si>
    <t>25/6/2024</t>
  </si>
  <si>
    <t xml:space="preserve">PPA 11157/VI/2024 </t>
  </si>
  <si>
    <t xml:space="preserve">PPA 11160/VI/2024 </t>
  </si>
  <si>
    <t xml:space="preserve">PPA 11161/VI/2024 </t>
  </si>
  <si>
    <t xml:space="preserve">PPA 11159/VI/2024 </t>
  </si>
  <si>
    <t>Sabuk kolom 4x6x1M</t>
  </si>
  <si>
    <t xml:space="preserve">PPA 11158/VI/2024 </t>
  </si>
  <si>
    <t>PROYEK   : HOTEL LIVING WORLD KOTA WISATA</t>
  </si>
  <si>
    <t>PIPA S</t>
  </si>
  <si>
    <t>uh 70 = 16</t>
  </si>
  <si>
    <t>26/6/2024</t>
  </si>
  <si>
    <t xml:space="preserve">PPA 11166/VI/2024 </t>
  </si>
  <si>
    <t xml:space="preserve">PPA 11164/VI/2024 </t>
  </si>
  <si>
    <t xml:space="preserve">PPA 11165/VI/2024 </t>
  </si>
  <si>
    <t xml:space="preserve">PPA 11163/VI/2024 </t>
  </si>
  <si>
    <t xml:space="preserve">PPA 11162/VI/2024 </t>
  </si>
  <si>
    <t>Retur 15/5/2024 (UH 70)</t>
  </si>
  <si>
    <t>No Po : 4400011100</t>
  </si>
  <si>
    <t>Tannga 190</t>
  </si>
  <si>
    <t>27/6/2024</t>
  </si>
  <si>
    <t xml:space="preserve">PPA 11167/VI/2024 </t>
  </si>
  <si>
    <t>Vertical 0,5</t>
  </si>
  <si>
    <t xml:space="preserve">PPA 11168/VI/2024 </t>
  </si>
  <si>
    <t xml:space="preserve">PPA 11169/VI/2024 </t>
  </si>
  <si>
    <t xml:space="preserve">PPA 11170/VI/2024 </t>
  </si>
  <si>
    <t xml:space="preserve">PPA 11173/VI/2024 </t>
  </si>
  <si>
    <t>Retur fixed</t>
  </si>
  <si>
    <t>28/6/2024</t>
  </si>
  <si>
    <t xml:space="preserve">PPA 11171/VI/2024 </t>
  </si>
  <si>
    <t xml:space="preserve">PPA 11175/VI/2024 </t>
  </si>
  <si>
    <t xml:space="preserve">PPA 11172/VI/2024 </t>
  </si>
  <si>
    <t>PPA 11174/VI/2024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</si>
  <si>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</si>
  <si>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</si>
  <si>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</si>
  <si>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</si>
  <si>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Acset arumaya juga ada ongkos ambil mobil kecil 600.000</t>
  </si>
  <si>
    <t>29/6/2024</t>
  </si>
  <si>
    <t xml:space="preserve">PPA 11177/VI/2024 </t>
  </si>
  <si>
    <t xml:space="preserve">PPA 11176/VI/2024 </t>
  </si>
  <si>
    <t xml:space="preserve">PPA 11179/VI/2024 </t>
  </si>
  <si>
    <t>PPA 11178/VI/2024</t>
  </si>
  <si>
    <t>PAKAI HARGA PENAWARAN 1 MEI 2024</t>
  </si>
  <si>
    <t>Sisa Alat Juni'24</t>
  </si>
  <si>
    <t>Sisa alat periode Jun'24</t>
  </si>
  <si>
    <t>Sewa Alat Periode Juni'24</t>
  </si>
  <si>
    <t>Sewa Alat Periode Jun'24</t>
  </si>
  <si>
    <t>30/6/2024</t>
  </si>
  <si>
    <t>PPA 11180/VI/2024</t>
  </si>
  <si>
    <t>PERIODE 29/6 SD 28/7'24</t>
  </si>
  <si>
    <t>Sisa Periode 24/4 - 23/5'24</t>
  </si>
  <si>
    <t>Sisa Periode 24/5 - 23/6'24</t>
  </si>
  <si>
    <t>Sisa Periode 25/5 - 24/6'24</t>
  </si>
  <si>
    <t>Sisa alat periode Juni'24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</si>
</sst>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mm/dd/yy;@"/>
    <numFmt numFmtId="166" formatCode="m/d/yy;@"/>
    <numFmt numFmtId="167" formatCode="dd/mm/yyyy;@"/>
    <numFmt numFmtId="168" formatCode="m/d/yyyy;@"/>
    <numFmt numFmtId="169" formatCode="[$-409]d\-mmm\-yy;@"/>
  </numFmts>
  <fonts count="6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omic Sans MS"/>
      <family val="4"/>
    </font>
    <font>
      <sz val="10"/>
      <name val="Comic Sans MS"/>
      <family val="4"/>
    </font>
    <font>
      <sz val="10"/>
      <color indexed="8"/>
      <name val="Comic Sans MS"/>
      <family val="4"/>
    </font>
    <font>
      <b/>
      <sz val="10"/>
      <color rgb="FFC00000"/>
      <name val="Comic Sans MS"/>
      <family val="4"/>
    </font>
    <font>
      <b/>
      <sz val="10"/>
      <color theme="1"/>
      <name val="Comic Sans MS"/>
      <family val="4"/>
    </font>
    <font>
      <sz val="10"/>
      <color theme="1"/>
      <name val="Comic Sans MS"/>
      <family val="4"/>
    </font>
    <font>
      <b/>
      <sz val="10"/>
      <color indexed="8"/>
      <name val="Comic Sans MS"/>
      <family val="4"/>
    </font>
    <font>
      <sz val="10"/>
      <color rgb="FFFF0000"/>
      <name val="Comic Sans MS"/>
      <family val="4"/>
    </font>
    <font>
      <b/>
      <sz val="10"/>
      <color rgb="FFFF0000"/>
      <name val="Comic Sans MS"/>
      <family val="4"/>
    </font>
    <font>
      <sz val="11"/>
      <color theme="1"/>
      <name val="Comic Sans MS"/>
      <family val="4"/>
    </font>
    <font>
      <b/>
      <sz val="10"/>
      <color rgb="FF7030A0"/>
      <name val="Comic Sans MS"/>
      <family val="4"/>
    </font>
    <font>
      <sz val="10"/>
      <color rgb="FFC00000"/>
      <name val="Comic Sans MS"/>
      <family val="4"/>
    </font>
    <font>
      <sz val="11"/>
      <color indexed="8"/>
      <name val="Comic Sans MS"/>
      <family val="4"/>
    </font>
    <font>
      <sz val="11"/>
      <name val="Comic Sans MS"/>
      <family val="4"/>
    </font>
    <font>
      <b/>
      <sz val="12"/>
      <color indexed="8"/>
      <name val="Comic Sans MS"/>
      <family val="4"/>
    </font>
    <font>
      <b/>
      <sz val="11"/>
      <color indexed="8"/>
      <name val="Comic Sans MS"/>
      <family val="4"/>
    </font>
    <font>
      <b/>
      <sz val="11"/>
      <name val="Comic Sans MS"/>
      <family val="4"/>
    </font>
    <font>
      <b/>
      <sz val="11"/>
      <color rgb="FFC00000"/>
      <name val="Comic Sans MS"/>
      <family val="4"/>
    </font>
    <font>
      <b/>
      <sz val="11"/>
      <color theme="1"/>
      <name val="Calibri"/>
      <family val="2"/>
      <scheme val="minor"/>
    </font>
    <font>
      <b/>
      <sz val="10"/>
      <color rgb="FF00B050"/>
      <name val="Comic Sans MS"/>
      <family val="4"/>
    </font>
    <font>
      <b/>
      <sz val="10"/>
      <color rgb="FF0070C0"/>
      <name val="Comic Sans MS"/>
      <family val="4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rgb="FF00B050"/>
      <name val="Comic Sans MS"/>
      <family val="4"/>
    </font>
    <font>
      <b/>
      <sz val="10"/>
      <color rgb="FF002060"/>
      <name val="Comic Sans MS"/>
      <family val="4"/>
    </font>
    <font>
      <b/>
      <sz val="10"/>
      <color rgb="FF00B0F0"/>
      <name val="Comic Sans MS"/>
      <family val="4"/>
    </font>
    <font>
      <sz val="10"/>
      <color rgb="FF7030A0"/>
      <name val="Comic Sans MS"/>
      <family val="4"/>
    </font>
    <font>
      <sz val="10"/>
      <color rgb="FF0070C0"/>
      <name val="Comic Sans MS"/>
      <family val="4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color theme="4"/>
      <name val="Comic Sans MS"/>
      <family val="4"/>
    </font>
    <font>
      <b/>
      <sz val="12"/>
      <color theme="1"/>
      <name val="Comic Sans MS"/>
      <family val="4"/>
    </font>
    <font>
      <sz val="12"/>
      <color theme="1"/>
      <name val="Comic Sans MS"/>
      <family val="4"/>
    </font>
    <font>
      <sz val="11"/>
      <color rgb="FFC00000"/>
      <name val="Comic Sans MS"/>
      <family val="4"/>
    </font>
    <font>
      <sz val="12"/>
      <name val="Comic Sans MS"/>
      <family val="4"/>
    </font>
    <font>
      <b/>
      <sz val="11"/>
      <color rgb="FF0070C0"/>
      <name val="Comic Sans MS"/>
      <family val="4"/>
    </font>
    <font>
      <b/>
      <sz val="12"/>
      <name val="Cambria"/>
      <family val="1"/>
    </font>
    <font>
      <b/>
      <sz val="11"/>
      <name val="Cambria"/>
      <family val="1"/>
    </font>
    <font>
      <b/>
      <sz val="10"/>
      <color indexed="8"/>
      <name val="Calibri"/>
      <family val="2"/>
    </font>
    <font>
      <b/>
      <sz val="10"/>
      <color theme="8"/>
      <name val="Comic Sans MS"/>
      <family val="4"/>
    </font>
    <font>
      <b/>
      <sz val="14"/>
      <color indexed="8"/>
      <name val="Comic Sans MS"/>
      <family val="4"/>
    </font>
    <font>
      <b/>
      <sz val="10"/>
      <color theme="4" tint="-0.249977111117893"/>
      <name val="Comic Sans MS"/>
      <family val="4"/>
    </font>
    <font>
      <sz val="12"/>
      <color indexed="8"/>
      <name val="Comic Sans MS"/>
      <family val="4"/>
    </font>
    <font>
      <sz val="11"/>
      <color rgb="FFFF0000"/>
      <name val="Comic Sans MS"/>
      <family val="4"/>
    </font>
    <font>
      <b/>
      <sz val="11"/>
      <color rgb="FFFF0000"/>
      <name val="Comic Sans MS"/>
      <family val="4"/>
    </font>
    <font>
      <b/>
      <sz val="10"/>
      <color theme="0"/>
      <name val="Comic Sans MS"/>
      <family val="4"/>
    </font>
    <font>
      <sz val="10"/>
      <color theme="0"/>
      <name val="Comic Sans MS"/>
      <family val="4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5"/>
      <name val="Comic Sans MS"/>
      <family val="4"/>
    </font>
    <font>
      <sz val="10"/>
      <color rgb="FF002060"/>
      <name val="Comic Sans MS"/>
      <family val="4"/>
    </font>
    <font>
      <sz val="10"/>
      <color rgb="FF92D050"/>
      <name val="Comic Sans MS"/>
      <family val="4"/>
    </font>
    <font>
      <sz val="10"/>
      <color theme="7"/>
      <name val="Comic Sans MS"/>
      <family val="4"/>
    </font>
    <font>
      <sz val="10"/>
      <color rgb="FF00B0F0"/>
      <name val="Comic Sans MS"/>
      <family val="4"/>
    </font>
    <font>
      <b/>
      <sz val="10"/>
      <color theme="1"/>
      <name val="Arial Unicode MS"/>
      <family val="2"/>
    </font>
    <font>
      <sz val="11"/>
      <color theme="1"/>
      <name val="Arial Unicode MS"/>
      <family val="2"/>
    </font>
    <font>
      <sz val="10"/>
      <color theme="1"/>
      <name val="Arial Unicode MS"/>
      <family val="2"/>
    </font>
    <font>
      <b/>
      <sz val="11"/>
      <color theme="1"/>
      <name val="Arial Unicode MS"/>
      <family val="2"/>
    </font>
    <font>
      <sz val="11"/>
      <name val="Arial Unicode MS"/>
      <family val="2"/>
    </font>
    <font>
      <b/>
      <sz val="11"/>
      <name val="Arial Unicode MS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1802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vertical="center"/>
    </xf>
    <xf numFmtId="0" fontId="4" fillId="0" borderId="0" xfId="0" applyFont="1" applyAlignment="1"/>
    <xf numFmtId="0" fontId="2" fillId="0" borderId="0" xfId="0" applyFont="1" applyBorder="1" applyAlignment="1">
      <alignment vertical="center"/>
    </xf>
    <xf numFmtId="0" fontId="2" fillId="2" borderId="0" xfId="0" applyFont="1" applyFill="1" applyAlignment="1"/>
    <xf numFmtId="164" fontId="5" fillId="2" borderId="0" xfId="1" applyNumberFormat="1" applyFont="1" applyFill="1" applyAlignment="1"/>
    <xf numFmtId="0" fontId="3" fillId="2" borderId="0" xfId="0" applyFont="1" applyFill="1" applyAlignment="1"/>
    <xf numFmtId="0" fontId="2" fillId="3" borderId="1" xfId="0" applyFont="1" applyFill="1" applyBorder="1" applyAlignment="1"/>
    <xf numFmtId="0" fontId="2" fillId="3" borderId="2" xfId="0" applyFont="1" applyFill="1" applyBorder="1" applyAlignment="1"/>
    <xf numFmtId="0" fontId="2" fillId="3" borderId="3" xfId="0" applyFont="1" applyFill="1" applyBorder="1" applyAlignment="1"/>
    <xf numFmtId="14" fontId="3" fillId="0" borderId="4" xfId="0" applyNumberFormat="1" applyFont="1" applyBorder="1" applyAlignment="1">
      <alignment horizontal="left"/>
    </xf>
    <xf numFmtId="0" fontId="3" fillId="0" borderId="4" xfId="0" applyFont="1" applyBorder="1" applyAlignment="1"/>
    <xf numFmtId="0" fontId="3" fillId="0" borderId="5" xfId="0" applyFont="1" applyBorder="1" applyAlignment="1"/>
    <xf numFmtId="0" fontId="3" fillId="0" borderId="4" xfId="0" applyFont="1" applyBorder="1" applyAlignment="1">
      <alignment horizontal="left"/>
    </xf>
    <xf numFmtId="0" fontId="2" fillId="4" borderId="0" xfId="0" applyFont="1" applyFill="1" applyAlignment="1"/>
    <xf numFmtId="14" fontId="3" fillId="0" borderId="4" xfId="0" applyNumberFormat="1" applyFont="1" applyBorder="1" applyAlignment="1"/>
    <xf numFmtId="0" fontId="6" fillId="0" borderId="0" xfId="0" applyFont="1"/>
    <xf numFmtId="0" fontId="2" fillId="0" borderId="0" xfId="0" applyFont="1"/>
    <xf numFmtId="0" fontId="7" fillId="0" borderId="0" xfId="0" applyFont="1"/>
    <xf numFmtId="14" fontId="3" fillId="0" borderId="6" xfId="0" applyNumberFormat="1" applyFont="1" applyBorder="1" applyAlignment="1"/>
    <xf numFmtId="0" fontId="3" fillId="0" borderId="6" xfId="0" applyFont="1" applyBorder="1" applyAlignment="1"/>
    <xf numFmtId="0" fontId="3" fillId="0" borderId="0" xfId="0" applyFont="1"/>
    <xf numFmtId="14" fontId="3" fillId="2" borderId="4" xfId="0" applyNumberFormat="1" applyFont="1" applyFill="1" applyBorder="1" applyAlignment="1">
      <alignment horizontal="left"/>
    </xf>
    <xf numFmtId="0" fontId="3" fillId="2" borderId="4" xfId="0" applyFont="1" applyFill="1" applyBorder="1" applyAlignment="1"/>
    <xf numFmtId="0" fontId="8" fillId="3" borderId="1" xfId="0" applyFont="1" applyFill="1" applyBorder="1" applyAlignment="1"/>
    <xf numFmtId="0" fontId="8" fillId="3" borderId="2" xfId="0" applyFont="1" applyFill="1" applyBorder="1" applyAlignment="1"/>
    <xf numFmtId="14" fontId="3" fillId="0" borderId="6" xfId="0" applyNumberFormat="1" applyFont="1" applyBorder="1" applyAlignment="1">
      <alignment horizontal="left"/>
    </xf>
    <xf numFmtId="0" fontId="6" fillId="5" borderId="0" xfId="0" applyFont="1" applyFill="1"/>
    <xf numFmtId="164" fontId="5" fillId="0" borderId="0" xfId="1" applyNumberFormat="1" applyFont="1" applyAlignment="1"/>
    <xf numFmtId="164" fontId="5" fillId="0" borderId="0" xfId="1" applyNumberFormat="1" applyFont="1" applyAlignment="1">
      <alignment vertical="center"/>
    </xf>
    <xf numFmtId="0" fontId="2" fillId="3" borderId="7" xfId="0" applyFont="1" applyFill="1" applyBorder="1" applyAlignment="1"/>
    <xf numFmtId="0" fontId="2" fillId="5" borderId="1" xfId="0" applyFont="1" applyFill="1" applyBorder="1" applyAlignment="1"/>
    <xf numFmtId="0" fontId="2" fillId="5" borderId="2" xfId="0" applyFont="1" applyFill="1" applyBorder="1" applyAlignment="1"/>
    <xf numFmtId="14" fontId="3" fillId="0" borderId="8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14" fontId="3" fillId="0" borderId="4" xfId="0" applyNumberFormat="1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9" fillId="0" borderId="4" xfId="0" applyFont="1" applyBorder="1" applyAlignment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10" fillId="0" borderId="2" xfId="0" applyFont="1" applyBorder="1" applyAlignment="1"/>
    <xf numFmtId="0" fontId="2" fillId="0" borderId="4" xfId="0" applyFont="1" applyBorder="1" applyAlignment="1"/>
    <xf numFmtId="0" fontId="10" fillId="0" borderId="4" xfId="0" applyFont="1" applyBorder="1" applyAlignment="1"/>
    <xf numFmtId="14" fontId="3" fillId="2" borderId="5" xfId="0" quotePrefix="1" applyNumberFormat="1" applyFont="1" applyFill="1" applyBorder="1" applyAlignment="1">
      <alignment horizontal="left"/>
    </xf>
    <xf numFmtId="0" fontId="3" fillId="2" borderId="5" xfId="0" applyFont="1" applyFill="1" applyBorder="1" applyAlignment="1"/>
    <xf numFmtId="0" fontId="11" fillId="0" borderId="0" xfId="0" applyFont="1"/>
    <xf numFmtId="0" fontId="8" fillId="0" borderId="0" xfId="0" applyFont="1" applyAlignment="1"/>
    <xf numFmtId="0" fontId="5" fillId="0" borderId="0" xfId="0" applyFont="1" applyAlignment="1"/>
    <xf numFmtId="0" fontId="8" fillId="3" borderId="9" xfId="0" applyFont="1" applyFill="1" applyBorder="1" applyAlignment="1"/>
    <xf numFmtId="0" fontId="8" fillId="3" borderId="10" xfId="0" applyFont="1" applyFill="1" applyBorder="1" applyAlignment="1"/>
    <xf numFmtId="0" fontId="8" fillId="3" borderId="11" xfId="0" applyFont="1" applyFill="1" applyBorder="1" applyAlignment="1"/>
    <xf numFmtId="0" fontId="3" fillId="0" borderId="8" xfId="0" applyFont="1" applyBorder="1" applyAlignment="1"/>
    <xf numFmtId="0" fontId="2" fillId="5" borderId="3" xfId="0" applyFont="1" applyFill="1" applyBorder="1" applyAlignment="1"/>
    <xf numFmtId="14" fontId="3" fillId="0" borderId="8" xfId="0" applyNumberFormat="1" applyFont="1" applyBorder="1" applyAlignment="1">
      <alignment horizontal="left"/>
    </xf>
    <xf numFmtId="0" fontId="2" fillId="6" borderId="2" xfId="0" applyFont="1" applyFill="1" applyBorder="1" applyAlignment="1"/>
    <xf numFmtId="0" fontId="4" fillId="0" borderId="4" xfId="0" applyFont="1" applyBorder="1" applyAlignment="1"/>
    <xf numFmtId="0" fontId="6" fillId="0" borderId="0" xfId="0" applyFont="1" applyAlignment="1">
      <alignment vertical="center"/>
    </xf>
    <xf numFmtId="0" fontId="6" fillId="6" borderId="0" xfId="0" applyFont="1" applyFill="1" applyAlignment="1">
      <alignment vertical="center"/>
    </xf>
    <xf numFmtId="0" fontId="6" fillId="3" borderId="1" xfId="0" applyNumberFormat="1" applyFont="1" applyFill="1" applyBorder="1" applyAlignment="1">
      <alignment vertical="center"/>
    </xf>
    <xf numFmtId="0" fontId="6" fillId="3" borderId="2" xfId="0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14" fontId="2" fillId="5" borderId="1" xfId="0" applyNumberFormat="1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7" fillId="0" borderId="0" xfId="0" applyFont="1" applyAlignment="1">
      <alignment vertical="center"/>
    </xf>
    <xf numFmtId="14" fontId="3" fillId="0" borderId="12" xfId="0" applyNumberFormat="1" applyFont="1" applyBorder="1" applyAlignment="1">
      <alignment horizontal="left" vertical="center"/>
    </xf>
    <xf numFmtId="0" fontId="3" fillId="0" borderId="6" xfId="0" applyFont="1" applyBorder="1" applyAlignment="1">
      <alignment vertical="center"/>
    </xf>
    <xf numFmtId="0" fontId="3" fillId="2" borderId="0" xfId="0" applyFont="1" applyFill="1" applyAlignment="1">
      <alignment vertical="center"/>
    </xf>
    <xf numFmtId="0" fontId="7" fillId="0" borderId="8" xfId="0" applyFont="1" applyBorder="1" applyAlignment="1">
      <alignment vertical="center"/>
    </xf>
    <xf numFmtId="14" fontId="5" fillId="0" borderId="4" xfId="0" applyNumberFormat="1" applyFont="1" applyBorder="1" applyAlignment="1">
      <alignment horizontal="left" vertical="center"/>
    </xf>
    <xf numFmtId="0" fontId="5" fillId="0" borderId="4" xfId="0" applyFont="1" applyBorder="1" applyAlignment="1">
      <alignment vertical="center"/>
    </xf>
    <xf numFmtId="0" fontId="5" fillId="0" borderId="0" xfId="0" applyFont="1" applyAlignment="1">
      <alignment vertical="center"/>
    </xf>
    <xf numFmtId="14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vertical="center"/>
    </xf>
    <xf numFmtId="0" fontId="3" fillId="0" borderId="4" xfId="0" applyFont="1" applyBorder="1"/>
    <xf numFmtId="14" fontId="3" fillId="0" borderId="5" xfId="0" applyNumberFormat="1" applyFont="1" applyBorder="1" applyAlignment="1">
      <alignment horizontal="left"/>
    </xf>
    <xf numFmtId="0" fontId="3" fillId="0" borderId="5" xfId="0" applyFont="1" applyBorder="1"/>
    <xf numFmtId="0" fontId="3" fillId="0" borderId="5" xfId="0" applyFont="1" applyBorder="1" applyAlignment="1">
      <alignment horizontal="left"/>
    </xf>
    <xf numFmtId="14" fontId="3" fillId="0" borderId="5" xfId="0" applyNumberFormat="1" applyFont="1" applyBorder="1" applyAlignment="1"/>
    <xf numFmtId="14" fontId="4" fillId="0" borderId="5" xfId="0" applyNumberFormat="1" applyFont="1" applyBorder="1" applyAlignment="1">
      <alignment horizontal="left"/>
    </xf>
    <xf numFmtId="0" fontId="4" fillId="0" borderId="5" xfId="0" applyFont="1" applyBorder="1" applyAlignment="1"/>
    <xf numFmtId="0" fontId="7" fillId="0" borderId="5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10" fillId="2" borderId="2" xfId="0" applyFont="1" applyFill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7" fillId="0" borderId="6" xfId="0" applyFont="1" applyBorder="1" applyAlignment="1">
      <alignment vertical="center"/>
    </xf>
    <xf numFmtId="164" fontId="13" fillId="0" borderId="0" xfId="1" applyNumberFormat="1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6" borderId="2" xfId="0" applyFont="1" applyFill="1" applyBorder="1" applyAlignment="1">
      <alignment vertical="center"/>
    </xf>
    <xf numFmtId="14" fontId="4" fillId="0" borderId="4" xfId="0" applyNumberFormat="1" applyFont="1" applyBorder="1" applyAlignment="1">
      <alignment horizontal="left"/>
    </xf>
    <xf numFmtId="0" fontId="6" fillId="0" borderId="15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14" fontId="3" fillId="0" borderId="6" xfId="0" applyNumberFormat="1" applyFont="1" applyBorder="1" applyAlignment="1">
      <alignment horizontal="left" vertical="center"/>
    </xf>
    <xf numFmtId="0" fontId="7" fillId="2" borderId="0" xfId="0" applyFont="1" applyFill="1" applyAlignment="1">
      <alignment vertical="center"/>
    </xf>
    <xf numFmtId="14" fontId="6" fillId="0" borderId="5" xfId="0" applyNumberFormat="1" applyFont="1" applyBorder="1" applyAlignment="1">
      <alignment horizontal="left"/>
    </xf>
    <xf numFmtId="0" fontId="2" fillId="0" borderId="5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14" fontId="7" fillId="0" borderId="5" xfId="0" applyNumberFormat="1" applyFont="1" applyBorder="1" applyAlignment="1">
      <alignment horizontal="left" vertical="center"/>
    </xf>
    <xf numFmtId="14" fontId="2" fillId="2" borderId="16" xfId="0" applyNumberFormat="1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14" fontId="3" fillId="0" borderId="17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0" fontId="2" fillId="0" borderId="5" xfId="0" applyFont="1" applyBorder="1" applyAlignment="1"/>
    <xf numFmtId="14" fontId="3" fillId="2" borderId="18" xfId="0" applyNumberFormat="1" applyFont="1" applyFill="1" applyBorder="1" applyAlignment="1">
      <alignment vertical="center"/>
    </xf>
    <xf numFmtId="0" fontId="3" fillId="2" borderId="17" xfId="0" applyFont="1" applyFill="1" applyBorder="1" applyAlignment="1">
      <alignment vertical="center"/>
    </xf>
    <xf numFmtId="0" fontId="2" fillId="2" borderId="0" xfId="0" applyFont="1" applyFill="1" applyAlignment="1">
      <alignment horizontal="left" vertical="center"/>
    </xf>
    <xf numFmtId="164" fontId="12" fillId="0" borderId="14" xfId="1" applyNumberFormat="1" applyFont="1" applyBorder="1" applyAlignment="1">
      <alignment vertical="center"/>
    </xf>
    <xf numFmtId="14" fontId="2" fillId="2" borderId="18" xfId="0" applyNumberFormat="1" applyFont="1" applyFill="1" applyBorder="1" applyAlignment="1">
      <alignment horizontal="left" vertical="center"/>
    </xf>
    <xf numFmtId="0" fontId="2" fillId="2" borderId="17" xfId="0" applyFont="1" applyFill="1" applyBorder="1" applyAlignment="1">
      <alignment vertical="center"/>
    </xf>
    <xf numFmtId="14" fontId="2" fillId="2" borderId="19" xfId="0" applyNumberFormat="1" applyFont="1" applyFill="1" applyBorder="1" applyAlignment="1">
      <alignment horizontal="left" vertical="center"/>
    </xf>
    <xf numFmtId="0" fontId="2" fillId="2" borderId="8" xfId="0" applyFont="1" applyFill="1" applyBorder="1" applyAlignment="1">
      <alignment vertical="center"/>
    </xf>
    <xf numFmtId="14" fontId="3" fillId="0" borderId="20" xfId="0" applyNumberFormat="1" applyFont="1" applyBorder="1" applyAlignment="1">
      <alignment horizontal="left" vertical="center"/>
    </xf>
    <xf numFmtId="0" fontId="3" fillId="0" borderId="21" xfId="0" applyFont="1" applyBorder="1" applyAlignment="1">
      <alignment vertical="center"/>
    </xf>
    <xf numFmtId="14" fontId="3" fillId="2" borderId="12" xfId="0" applyNumberFormat="1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8" fillId="0" borderId="0" xfId="0" applyFont="1" applyAlignment="1">
      <alignment horizontal="left"/>
    </xf>
    <xf numFmtId="0" fontId="8" fillId="2" borderId="0" xfId="0" applyFont="1" applyFill="1" applyAlignment="1"/>
    <xf numFmtId="164" fontId="12" fillId="2" borderId="0" xfId="1" applyNumberFormat="1" applyFont="1" applyFill="1" applyAlignment="1">
      <alignment vertical="center"/>
    </xf>
    <xf numFmtId="164" fontId="5" fillId="2" borderId="0" xfId="1" applyNumberFormat="1" applyFont="1" applyFill="1" applyAlignment="1">
      <alignment horizontal="left"/>
    </xf>
    <xf numFmtId="0" fontId="8" fillId="3" borderId="1" xfId="0" applyFont="1" applyFill="1" applyBorder="1" applyAlignment="1">
      <alignment horizontal="left"/>
    </xf>
    <xf numFmtId="0" fontId="8" fillId="3" borderId="7" xfId="0" applyFont="1" applyFill="1" applyBorder="1" applyAlignment="1"/>
    <xf numFmtId="0" fontId="8" fillId="4" borderId="1" xfId="0" applyFont="1" applyFill="1" applyBorder="1" applyAlignment="1">
      <alignment horizontal="left"/>
    </xf>
    <xf numFmtId="0" fontId="8" fillId="4" borderId="2" xfId="0" applyFont="1" applyFill="1" applyBorder="1" applyAlignment="1"/>
    <xf numFmtId="0" fontId="7" fillId="0" borderId="0" xfId="0" applyFont="1" applyAlignment="1"/>
    <xf numFmtId="0" fontId="4" fillId="0" borderId="0" xfId="0" applyFont="1" applyAlignment="1">
      <alignment horizontal="left"/>
    </xf>
    <xf numFmtId="0" fontId="8" fillId="3" borderId="3" xfId="0" applyFont="1" applyFill="1" applyBorder="1" applyAlignment="1"/>
    <xf numFmtId="0" fontId="2" fillId="0" borderId="0" xfId="0" applyFont="1" applyAlignment="1">
      <alignment horizontal="left" vertical="center"/>
    </xf>
    <xf numFmtId="0" fontId="8" fillId="5" borderId="9" xfId="0" applyFont="1" applyFill="1" applyBorder="1" applyAlignment="1"/>
    <xf numFmtId="0" fontId="4" fillId="0" borderId="4" xfId="0" applyFont="1" applyBorder="1" applyAlignment="1">
      <alignment horizontal="left"/>
    </xf>
    <xf numFmtId="0" fontId="14" fillId="0" borderId="6" xfId="0" applyFont="1" applyBorder="1" applyAlignment="1">
      <alignment horizontal="left"/>
    </xf>
    <xf numFmtId="0" fontId="14" fillId="0" borderId="6" xfId="0" applyFont="1" applyBorder="1" applyAlignment="1"/>
    <xf numFmtId="0" fontId="4" fillId="2" borderId="0" xfId="0" applyFont="1" applyFill="1" applyAlignment="1"/>
    <xf numFmtId="0" fontId="4" fillId="0" borderId="4" xfId="0" quotePrefix="1" applyFont="1" applyBorder="1" applyAlignment="1">
      <alignment horizontal="left"/>
    </xf>
    <xf numFmtId="14" fontId="3" fillId="0" borderId="4" xfId="0" quotePrefix="1" applyNumberFormat="1" applyFont="1" applyBorder="1" applyAlignment="1">
      <alignment horizontal="left"/>
    </xf>
    <xf numFmtId="0" fontId="3" fillId="0" borderId="4" xfId="0" quotePrefix="1" applyFont="1" applyBorder="1" applyAlignment="1">
      <alignment horizontal="left"/>
    </xf>
    <xf numFmtId="14" fontId="4" fillId="0" borderId="4" xfId="0" quotePrefix="1" applyNumberFormat="1" applyFont="1" applyBorder="1" applyAlignment="1">
      <alignment horizontal="left"/>
    </xf>
    <xf numFmtId="0" fontId="11" fillId="0" borderId="0" xfId="0" applyFont="1" applyAlignment="1"/>
    <xf numFmtId="0" fontId="15" fillId="0" borderId="4" xfId="0" applyFont="1" applyBorder="1" applyAlignment="1">
      <alignment horizontal="left"/>
    </xf>
    <xf numFmtId="0" fontId="15" fillId="0" borderId="4" xfId="0" applyFont="1" applyBorder="1" applyAlignment="1"/>
    <xf numFmtId="0" fontId="15" fillId="0" borderId="0" xfId="0" applyFont="1" applyAlignment="1"/>
    <xf numFmtId="0" fontId="14" fillId="0" borderId="8" xfId="0" applyFont="1" applyBorder="1" applyAlignment="1">
      <alignment horizontal="left"/>
    </xf>
    <xf numFmtId="0" fontId="14" fillId="0" borderId="8" xfId="0" applyFont="1" applyBorder="1" applyAlignment="1"/>
    <xf numFmtId="14" fontId="3" fillId="0" borderId="8" xfId="0" applyNumberFormat="1" applyFont="1" applyBorder="1" applyAlignment="1"/>
    <xf numFmtId="14" fontId="3" fillId="2" borderId="4" xfId="0" quotePrefix="1" applyNumberFormat="1" applyFont="1" applyFill="1" applyBorder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Alignment="1"/>
    <xf numFmtId="0" fontId="15" fillId="0" borderId="0" xfId="0" quotePrefix="1" applyFont="1" applyAlignment="1"/>
    <xf numFmtId="0" fontId="8" fillId="3" borderId="9" xfId="0" applyFont="1" applyFill="1" applyBorder="1" applyAlignment="1">
      <alignment horizontal="left"/>
    </xf>
    <xf numFmtId="14" fontId="2" fillId="5" borderId="1" xfId="0" applyNumberFormat="1" applyFont="1" applyFill="1" applyBorder="1" applyAlignment="1">
      <alignment horizontal="left"/>
    </xf>
    <xf numFmtId="0" fontId="7" fillId="0" borderId="4" xfId="0" applyFont="1" applyBorder="1" applyAlignment="1"/>
    <xf numFmtId="0" fontId="10" fillId="2" borderId="3" xfId="0" applyFont="1" applyFill="1" applyBorder="1" applyAlignment="1"/>
    <xf numFmtId="14" fontId="4" fillId="0" borderId="4" xfId="0" applyNumberFormat="1" applyFont="1" applyBorder="1" applyAlignment="1"/>
    <xf numFmtId="0" fontId="4" fillId="0" borderId="4" xfId="0" quotePrefix="1" applyFont="1" applyBorder="1" applyAlignment="1"/>
    <xf numFmtId="14" fontId="3" fillId="0" borderId="4" xfId="0" quotePrefix="1" applyNumberFormat="1" applyFont="1" applyBorder="1" applyAlignment="1"/>
    <xf numFmtId="14" fontId="4" fillId="0" borderId="4" xfId="0" quotePrefix="1" applyNumberFormat="1" applyFont="1" applyBorder="1" applyAlignment="1"/>
    <xf numFmtId="0" fontId="4" fillId="0" borderId="8" xfId="0" applyFont="1" applyBorder="1" applyAlignment="1"/>
    <xf numFmtId="0" fontId="14" fillId="0" borderId="4" xfId="0" applyFont="1" applyBorder="1" applyAlignment="1"/>
    <xf numFmtId="14" fontId="2" fillId="5" borderId="1" xfId="0" applyNumberFormat="1" applyFont="1" applyFill="1" applyBorder="1" applyAlignment="1"/>
    <xf numFmtId="14" fontId="2" fillId="2" borderId="1" xfId="0" applyNumberFormat="1" applyFont="1" applyFill="1" applyBorder="1" applyAlignment="1"/>
    <xf numFmtId="0" fontId="14" fillId="0" borderId="10" xfId="0" applyFont="1" applyBorder="1" applyAlignment="1">
      <alignment horizontal="left"/>
    </xf>
    <xf numFmtId="0" fontId="14" fillId="0" borderId="10" xfId="0" applyFont="1" applyBorder="1" applyAlignment="1"/>
    <xf numFmtId="0" fontId="16" fillId="0" borderId="0" xfId="0" applyFont="1" applyAlignment="1"/>
    <xf numFmtId="0" fontId="14" fillId="0" borderId="2" xfId="0" applyFont="1" applyBorder="1" applyAlignment="1"/>
    <xf numFmtId="0" fontId="15" fillId="0" borderId="8" xfId="0" applyFont="1" applyBorder="1" applyAlignment="1">
      <alignment horizontal="left"/>
    </xf>
    <xf numFmtId="0" fontId="15" fillId="0" borderId="8" xfId="0" applyFont="1" applyBorder="1" applyAlignment="1"/>
    <xf numFmtId="0" fontId="14" fillId="0" borderId="4" xfId="0" applyFont="1" applyBorder="1" applyAlignment="1">
      <alignment horizontal="left"/>
    </xf>
    <xf numFmtId="14" fontId="2" fillId="5" borderId="13" xfId="0" applyNumberFormat="1" applyFont="1" applyFill="1" applyBorder="1" applyAlignment="1">
      <alignment horizontal="left"/>
    </xf>
    <xf numFmtId="0" fontId="2" fillId="5" borderId="14" xfId="0" applyFont="1" applyFill="1" applyBorder="1" applyAlignment="1"/>
    <xf numFmtId="0" fontId="10" fillId="2" borderId="2" xfId="0" applyFont="1" applyFill="1" applyBorder="1" applyAlignment="1"/>
    <xf numFmtId="14" fontId="3" fillId="0" borderId="8" xfId="0" quotePrefix="1" applyNumberFormat="1" applyFont="1" applyBorder="1" applyAlignment="1"/>
    <xf numFmtId="14" fontId="3" fillId="0" borderId="5" xfId="0" quotePrefix="1" applyNumberFormat="1" applyFont="1" applyBorder="1" applyAlignment="1"/>
    <xf numFmtId="14" fontId="3" fillId="0" borderId="6" xfId="0" quotePrefix="1" applyNumberFormat="1" applyFont="1" applyBorder="1" applyAlignment="1"/>
    <xf numFmtId="0" fontId="5" fillId="0" borderId="4" xfId="0" applyFont="1" applyBorder="1" applyAlignment="1"/>
    <xf numFmtId="0" fontId="3" fillId="0" borderId="8" xfId="0" quotePrefix="1" applyFont="1" applyBorder="1" applyAlignment="1"/>
    <xf numFmtId="0" fontId="11" fillId="0" borderId="6" xfId="0" applyFont="1" applyBorder="1" applyAlignment="1"/>
    <xf numFmtId="0" fontId="3" fillId="0" borderId="6" xfId="0" applyFont="1" applyBorder="1"/>
    <xf numFmtId="14" fontId="4" fillId="0" borderId="6" xfId="0" applyNumberFormat="1" applyFont="1" applyBorder="1" applyAlignment="1"/>
    <xf numFmtId="0" fontId="4" fillId="0" borderId="6" xfId="0" applyFont="1" applyBorder="1" applyAlignment="1"/>
    <xf numFmtId="0" fontId="7" fillId="0" borderId="6" xfId="0" applyFont="1" applyBorder="1" applyAlignment="1"/>
    <xf numFmtId="0" fontId="7" fillId="0" borderId="8" xfId="0" applyFont="1" applyBorder="1" applyAlignment="1"/>
    <xf numFmtId="0" fontId="3" fillId="2" borderId="8" xfId="0" applyFont="1" applyFill="1" applyBorder="1" applyAlignment="1"/>
    <xf numFmtId="0" fontId="3" fillId="5" borderId="3" xfId="0" applyFont="1" applyFill="1" applyBorder="1" applyAlignment="1"/>
    <xf numFmtId="164" fontId="8" fillId="0" borderId="0" xfId="1" applyNumberFormat="1" applyFont="1" applyAlignment="1"/>
    <xf numFmtId="0" fontId="6" fillId="5" borderId="9" xfId="0" applyFont="1" applyFill="1" applyBorder="1" applyAlignment="1"/>
    <xf numFmtId="0" fontId="7" fillId="2" borderId="0" xfId="0" applyFont="1" applyFill="1" applyAlignment="1"/>
    <xf numFmtId="14" fontId="8" fillId="0" borderId="5" xfId="0" applyNumberFormat="1" applyFont="1" applyBorder="1" applyAlignment="1"/>
    <xf numFmtId="0" fontId="8" fillId="0" borderId="5" xfId="0" applyFont="1" applyBorder="1" applyAlignment="1"/>
    <xf numFmtId="0" fontId="6" fillId="0" borderId="0" xfId="0" applyFont="1" applyAlignment="1"/>
    <xf numFmtId="14" fontId="4" fillId="0" borderId="5" xfId="0" applyNumberFormat="1" applyFont="1" applyBorder="1" applyAlignment="1"/>
    <xf numFmtId="0" fontId="8" fillId="0" borderId="1" xfId="0" applyFont="1" applyBorder="1" applyAlignment="1"/>
    <xf numFmtId="0" fontId="8" fillId="0" borderId="2" xfId="0" applyFont="1" applyBorder="1" applyAlignment="1"/>
    <xf numFmtId="0" fontId="2" fillId="0" borderId="2" xfId="0" applyFont="1" applyBorder="1" applyAlignment="1"/>
    <xf numFmtId="0" fontId="5" fillId="0" borderId="2" xfId="0" applyFont="1" applyBorder="1" applyAlignment="1"/>
    <xf numFmtId="0" fontId="6" fillId="3" borderId="9" xfId="0" applyFont="1" applyFill="1" applyBorder="1" applyAlignment="1"/>
    <xf numFmtId="164" fontId="3" fillId="0" borderId="0" xfId="1" applyNumberFormat="1" applyFont="1" applyAlignment="1"/>
    <xf numFmtId="164" fontId="2" fillId="0" borderId="0" xfId="1" applyNumberFormat="1" applyFont="1" applyAlignment="1"/>
    <xf numFmtId="0" fontId="2" fillId="5" borderId="9" xfId="0" applyFont="1" applyFill="1" applyBorder="1" applyAlignment="1"/>
    <xf numFmtId="14" fontId="3" fillId="0" borderId="8" xfId="0" quotePrefix="1" applyNumberFormat="1" applyFont="1" applyBorder="1" applyAlignment="1">
      <alignment horizontal="left"/>
    </xf>
    <xf numFmtId="14" fontId="4" fillId="0" borderId="8" xfId="0" applyNumberFormat="1" applyFont="1" applyBorder="1" applyAlignment="1"/>
    <xf numFmtId="14" fontId="7" fillId="0" borderId="4" xfId="0" applyNumberFormat="1" applyFont="1" applyBorder="1" applyAlignment="1">
      <alignment horizontal="left"/>
    </xf>
    <xf numFmtId="0" fontId="7" fillId="0" borderId="4" xfId="0" applyFont="1" applyBorder="1"/>
    <xf numFmtId="0" fontId="8" fillId="5" borderId="13" xfId="0" applyFont="1" applyFill="1" applyBorder="1" applyAlignment="1"/>
    <xf numFmtId="0" fontId="8" fillId="5" borderId="14" xfId="0" applyFont="1" applyFill="1" applyBorder="1" applyAlignment="1"/>
    <xf numFmtId="0" fontId="5" fillId="5" borderId="14" xfId="0" applyFont="1" applyFill="1" applyBorder="1" applyAlignment="1"/>
    <xf numFmtId="0" fontId="5" fillId="5" borderId="22" xfId="0" applyFont="1" applyFill="1" applyBorder="1" applyAlignment="1"/>
    <xf numFmtId="0" fontId="8" fillId="0" borderId="13" xfId="0" applyFont="1" applyBorder="1" applyAlignment="1"/>
    <xf numFmtId="0" fontId="8" fillId="0" borderId="14" xfId="0" applyFont="1" applyBorder="1" applyAlignment="1"/>
    <xf numFmtId="0" fontId="2" fillId="0" borderId="14" xfId="0" applyFont="1" applyBorder="1" applyAlignment="1"/>
    <xf numFmtId="0" fontId="17" fillId="0" borderId="1" xfId="0" applyFont="1" applyBorder="1" applyAlignment="1"/>
    <xf numFmtId="0" fontId="17" fillId="0" borderId="2" xfId="0" applyFont="1" applyBorder="1" applyAlignment="1"/>
    <xf numFmtId="0" fontId="18" fillId="0" borderId="2" xfId="0" applyFont="1" applyBorder="1" applyAlignment="1"/>
    <xf numFmtId="0" fontId="18" fillId="0" borderId="3" xfId="0" applyFont="1" applyBorder="1" applyAlignment="1"/>
    <xf numFmtId="0" fontId="2" fillId="3" borderId="9" xfId="0" applyFont="1" applyFill="1" applyBorder="1" applyAlignment="1"/>
    <xf numFmtId="0" fontId="9" fillId="0" borderId="8" xfId="0" applyFont="1" applyBorder="1" applyAlignment="1"/>
    <xf numFmtId="0" fontId="9" fillId="2" borderId="8" xfId="0" applyFont="1" applyFill="1" applyBorder="1" applyAlignment="1"/>
    <xf numFmtId="0" fontId="5" fillId="5" borderId="2" xfId="0" applyFont="1" applyFill="1" applyBorder="1" applyAlignment="1"/>
    <xf numFmtId="0" fontId="5" fillId="5" borderId="7" xfId="0" applyFont="1" applyFill="1" applyBorder="1" applyAlignment="1"/>
    <xf numFmtId="0" fontId="5" fillId="5" borderId="3" xfId="0" applyFont="1" applyFill="1" applyBorder="1" applyAlignment="1"/>
    <xf numFmtId="0" fontId="19" fillId="0" borderId="2" xfId="0" applyFont="1" applyBorder="1" applyAlignment="1"/>
    <xf numFmtId="0" fontId="2" fillId="0" borderId="1" xfId="0" applyFont="1" applyBorder="1" applyAlignment="1"/>
    <xf numFmtId="0" fontId="2" fillId="0" borderId="3" xfId="0" applyFont="1" applyBorder="1" applyAlignment="1"/>
    <xf numFmtId="0" fontId="15" fillId="2" borderId="0" xfId="0" applyFont="1" applyFill="1" applyAlignment="1"/>
    <xf numFmtId="0" fontId="2" fillId="2" borderId="0" xfId="0" applyFont="1" applyFill="1" applyBorder="1" applyAlignment="1"/>
    <xf numFmtId="0" fontId="18" fillId="6" borderId="0" xfId="0" applyFont="1" applyFill="1" applyAlignment="1"/>
    <xf numFmtId="164" fontId="3" fillId="0" borderId="0" xfId="1" applyNumberFormat="1" applyFont="1" applyAlignment="1">
      <alignment horizontal="left"/>
    </xf>
    <xf numFmtId="0" fontId="3" fillId="6" borderId="5" xfId="0" applyFont="1" applyFill="1" applyBorder="1" applyAlignment="1"/>
    <xf numFmtId="0" fontId="3" fillId="6" borderId="0" xfId="0" applyFont="1" applyFill="1" applyAlignment="1"/>
    <xf numFmtId="0" fontId="4" fillId="0" borderId="5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164" fontId="5" fillId="5" borderId="2" xfId="1" applyNumberFormat="1" applyFont="1" applyFill="1" applyBorder="1" applyAlignment="1"/>
    <xf numFmtId="164" fontId="5" fillId="5" borderId="7" xfId="1" applyNumberFormat="1" applyFont="1" applyFill="1" applyBorder="1" applyAlignment="1"/>
    <xf numFmtId="164" fontId="2" fillId="0" borderId="2" xfId="1" applyNumberFormat="1" applyFont="1" applyBorder="1" applyAlignment="1"/>
    <xf numFmtId="0" fontId="10" fillId="0" borderId="5" xfId="0" applyFont="1" applyBorder="1" applyAlignment="1"/>
    <xf numFmtId="0" fontId="9" fillId="0" borderId="5" xfId="0" applyFont="1" applyBorder="1" applyAlignment="1"/>
    <xf numFmtId="14" fontId="2" fillId="3" borderId="1" xfId="0" applyNumberFormat="1" applyFont="1" applyFill="1" applyBorder="1" applyAlignment="1"/>
    <xf numFmtId="14" fontId="3" fillId="0" borderId="6" xfId="0" quotePrefix="1" applyNumberFormat="1" applyFont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14" fontId="2" fillId="0" borderId="4" xfId="0" quotePrefix="1" applyNumberFormat="1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18" fillId="0" borderId="7" xfId="0" applyFont="1" applyBorder="1" applyAlignment="1"/>
    <xf numFmtId="0" fontId="2" fillId="9" borderId="2" xfId="0" applyFont="1" applyFill="1" applyBorder="1" applyAlignment="1"/>
    <xf numFmtId="14" fontId="4" fillId="0" borderId="8" xfId="0" applyNumberFormat="1" applyFont="1" applyBorder="1" applyAlignment="1">
      <alignment horizontal="left"/>
    </xf>
    <xf numFmtId="0" fontId="10" fillId="0" borderId="0" xfId="0" applyFont="1" applyAlignment="1"/>
    <xf numFmtId="0" fontId="2" fillId="2" borderId="3" xfId="0" applyFont="1" applyFill="1" applyBorder="1" applyAlignment="1"/>
    <xf numFmtId="0" fontId="17" fillId="0" borderId="0" xfId="0" applyFont="1" applyAlignment="1"/>
    <xf numFmtId="0" fontId="8" fillId="6" borderId="0" xfId="0" applyFont="1" applyFill="1" applyAlignment="1"/>
    <xf numFmtId="0" fontId="8" fillId="3" borderId="23" xfId="0" applyFont="1" applyFill="1" applyBorder="1" applyAlignment="1"/>
    <xf numFmtId="14" fontId="12" fillId="0" borderId="5" xfId="0" applyNumberFormat="1" applyFont="1" applyBorder="1" applyAlignment="1"/>
    <xf numFmtId="0" fontId="12" fillId="0" borderId="5" xfId="0" applyFont="1" applyBorder="1" applyAlignment="1"/>
    <xf numFmtId="0" fontId="12" fillId="0" borderId="0" xfId="0" applyFont="1" applyAlignment="1"/>
    <xf numFmtId="14" fontId="7" fillId="0" borderId="4" xfId="0" applyNumberFormat="1" applyFont="1" applyBorder="1" applyAlignment="1"/>
    <xf numFmtId="0" fontId="7" fillId="0" borderId="0" xfId="0" applyFont="1" applyBorder="1" applyAlignment="1"/>
    <xf numFmtId="14" fontId="7" fillId="0" borderId="8" xfId="0" applyNumberFormat="1" applyFont="1" applyBorder="1" applyAlignment="1"/>
    <xf numFmtId="14" fontId="6" fillId="5" borderId="1" xfId="0" applyNumberFormat="1" applyFont="1" applyFill="1" applyBorder="1" applyAlignment="1"/>
    <xf numFmtId="0" fontId="6" fillId="5" borderId="2" xfId="0" applyFont="1" applyFill="1" applyBorder="1" applyAlignment="1"/>
    <xf numFmtId="0" fontId="2" fillId="9" borderId="7" xfId="0" applyFont="1" applyFill="1" applyBorder="1" applyAlignment="1"/>
    <xf numFmtId="0" fontId="2" fillId="3" borderId="10" xfId="0" applyFont="1" applyFill="1" applyBorder="1" applyAlignment="1"/>
    <xf numFmtId="0" fontId="2" fillId="3" borderId="11" xfId="0" applyFont="1" applyFill="1" applyBorder="1" applyAlignment="1"/>
    <xf numFmtId="0" fontId="8" fillId="2" borderId="0" xfId="0" applyFont="1" applyFill="1" applyBorder="1" applyAlignment="1"/>
    <xf numFmtId="0" fontId="10" fillId="2" borderId="0" xfId="0" applyFont="1" applyFill="1" applyBorder="1" applyAlignment="1"/>
    <xf numFmtId="0" fontId="20" fillId="0" borderId="0" xfId="0" applyFont="1"/>
    <xf numFmtId="0" fontId="0" fillId="6" borderId="0" xfId="0" applyFill="1"/>
    <xf numFmtId="0" fontId="20" fillId="6" borderId="0" xfId="0" applyFont="1" applyFill="1"/>
    <xf numFmtId="0" fontId="4" fillId="4" borderId="0" xfId="0" applyFont="1" applyFill="1" applyAlignment="1"/>
    <xf numFmtId="0" fontId="8" fillId="4" borderId="13" xfId="0" applyFont="1" applyFill="1" applyBorder="1" applyAlignment="1">
      <alignment horizontal="left"/>
    </xf>
    <xf numFmtId="0" fontId="8" fillId="4" borderId="14" xfId="0" applyFont="1" applyFill="1" applyBorder="1" applyAlignment="1"/>
    <xf numFmtId="0" fontId="8" fillId="0" borderId="7" xfId="0" applyFont="1" applyBorder="1" applyAlignment="1"/>
    <xf numFmtId="0" fontId="8" fillId="0" borderId="3" xfId="0" applyFont="1" applyBorder="1" applyAlignment="1"/>
    <xf numFmtId="0" fontId="8" fillId="8" borderId="0" xfId="0" applyFont="1" applyFill="1" applyAlignment="1">
      <alignment horizontal="left"/>
    </xf>
    <xf numFmtId="0" fontId="8" fillId="8" borderId="0" xfId="0" applyFont="1" applyFill="1" applyAlignment="1"/>
    <xf numFmtId="0" fontId="8" fillId="6" borderId="0" xfId="0" applyFont="1" applyFill="1" applyAlignment="1">
      <alignment horizontal="left"/>
    </xf>
    <xf numFmtId="0" fontId="2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64" fontId="12" fillId="0" borderId="0" xfId="1" applyNumberFormat="1" applyFont="1" applyAlignment="1">
      <alignment vertical="center"/>
    </xf>
    <xf numFmtId="14" fontId="7" fillId="0" borderId="6" xfId="0" applyNumberFormat="1" applyFont="1" applyBorder="1" applyAlignment="1">
      <alignment vertical="center"/>
    </xf>
    <xf numFmtId="0" fontId="6" fillId="5" borderId="1" xfId="0" applyFont="1" applyFill="1" applyBorder="1" applyAlignment="1"/>
    <xf numFmtId="0" fontId="6" fillId="5" borderId="3" xfId="0" applyFont="1" applyFill="1" applyBorder="1" applyAlignment="1"/>
    <xf numFmtId="0" fontId="6" fillId="5" borderId="2" xfId="0" applyFont="1" applyFill="1" applyBorder="1" applyAlignment="1">
      <alignment vertical="center"/>
    </xf>
    <xf numFmtId="0" fontId="6" fillId="5" borderId="7" xfId="0" applyFont="1" applyFill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6" fillId="2" borderId="8" xfId="0" applyFont="1" applyFill="1" applyBorder="1" applyAlignment="1"/>
    <xf numFmtId="0" fontId="6" fillId="2" borderId="8" xfId="0" applyFont="1" applyFill="1" applyBorder="1" applyAlignment="1">
      <alignment vertical="center"/>
    </xf>
    <xf numFmtId="14" fontId="3" fillId="0" borderId="4" xfId="0" applyNumberFormat="1" applyFont="1" applyBorder="1" applyAlignment="1">
      <alignment vertical="center"/>
    </xf>
    <xf numFmtId="14" fontId="7" fillId="0" borderId="4" xfId="0" applyNumberFormat="1" applyFont="1" applyBorder="1" applyAlignment="1">
      <alignment vertical="center"/>
    </xf>
    <xf numFmtId="0" fontId="2" fillId="6" borderId="4" xfId="0" applyFont="1" applyFill="1" applyBorder="1" applyAlignment="1">
      <alignment vertical="center"/>
    </xf>
    <xf numFmtId="0" fontId="6" fillId="0" borderId="4" xfId="0" applyFont="1" applyBorder="1" applyAlignment="1">
      <alignment vertical="center"/>
    </xf>
    <xf numFmtId="0" fontId="3" fillId="0" borderId="8" xfId="0" applyFont="1" applyBorder="1" applyAlignment="1">
      <alignment horizontal="left"/>
    </xf>
    <xf numFmtId="14" fontId="7" fillId="0" borderId="5" xfId="0" applyNumberFormat="1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6" borderId="0" xfId="0" applyFont="1" applyFill="1" applyAlignment="1">
      <alignment vertical="center"/>
    </xf>
    <xf numFmtId="0" fontId="20" fillId="3" borderId="0" xfId="0" applyFont="1" applyFill="1"/>
    <xf numFmtId="0" fontId="6" fillId="3" borderId="0" xfId="0" applyFont="1" applyFill="1" applyAlignment="1">
      <alignment vertical="center"/>
    </xf>
    <xf numFmtId="0" fontId="6" fillId="10" borderId="24" xfId="0" applyFont="1" applyFill="1" applyBorder="1" applyAlignment="1">
      <alignment vertical="center"/>
    </xf>
    <xf numFmtId="0" fontId="6" fillId="10" borderId="25" xfId="0" applyFont="1" applyFill="1" applyBorder="1" applyAlignment="1">
      <alignment vertical="center"/>
    </xf>
    <xf numFmtId="0" fontId="7" fillId="10" borderId="26" xfId="0" applyFont="1" applyFill="1" applyBorder="1" applyAlignment="1">
      <alignment vertical="center"/>
    </xf>
    <xf numFmtId="0" fontId="6" fillId="10" borderId="27" xfId="0" applyFont="1" applyFill="1" applyBorder="1" applyAlignment="1">
      <alignment vertical="center"/>
    </xf>
    <xf numFmtId="0" fontId="6" fillId="10" borderId="28" xfId="0" applyFont="1" applyFill="1" applyBorder="1" applyAlignment="1">
      <alignment vertical="center"/>
    </xf>
    <xf numFmtId="0" fontId="7" fillId="10" borderId="29" xfId="0" applyFont="1" applyFill="1" applyBorder="1" applyAlignment="1">
      <alignment vertical="center"/>
    </xf>
    <xf numFmtId="164" fontId="6" fillId="0" borderId="0" xfId="1" applyNumberFormat="1" applyFont="1" applyAlignment="1">
      <alignment vertical="center"/>
    </xf>
    <xf numFmtId="164" fontId="22" fillId="0" borderId="0" xfId="1" applyNumberFormat="1" applyFont="1" applyAlignment="1">
      <alignment vertical="center"/>
    </xf>
    <xf numFmtId="164" fontId="2" fillId="0" borderId="0" xfId="1" applyNumberFormat="1" applyFont="1" applyAlignment="1">
      <alignment vertical="center"/>
    </xf>
    <xf numFmtId="0" fontId="6" fillId="3" borderId="7" xfId="0" applyNumberFormat="1" applyFont="1" applyFill="1" applyBorder="1" applyAlignment="1">
      <alignment vertical="center"/>
    </xf>
    <xf numFmtId="0" fontId="6" fillId="3" borderId="3" xfId="0" applyNumberFormat="1" applyFont="1" applyFill="1" applyBorder="1" applyAlignment="1">
      <alignment vertical="center"/>
    </xf>
    <xf numFmtId="14" fontId="6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14" fontId="7" fillId="0" borderId="8" xfId="0" applyNumberFormat="1" applyFont="1" applyBorder="1" applyAlignment="1">
      <alignment vertical="center"/>
    </xf>
    <xf numFmtId="0" fontId="6" fillId="6" borderId="2" xfId="0" applyNumberFormat="1" applyFont="1" applyFill="1" applyBorder="1" applyAlignment="1">
      <alignment vertical="center"/>
    </xf>
    <xf numFmtId="14" fontId="12" fillId="0" borderId="4" xfId="0" applyNumberFormat="1" applyFont="1" applyBorder="1" applyAlignment="1">
      <alignment horizontal="left" vertical="center"/>
    </xf>
    <xf numFmtId="0" fontId="12" fillId="0" borderId="4" xfId="0" applyFont="1" applyBorder="1" applyAlignment="1">
      <alignment vertical="center"/>
    </xf>
    <xf numFmtId="0" fontId="12" fillId="6" borderId="4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5" xfId="0" applyFont="1" applyFill="1" applyBorder="1" applyAlignment="1">
      <alignment vertical="center"/>
    </xf>
    <xf numFmtId="0" fontId="2" fillId="6" borderId="5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8" xfId="0" applyFont="1" applyFill="1" applyBorder="1" applyAlignment="1">
      <alignment vertical="center"/>
    </xf>
    <xf numFmtId="0" fontId="12" fillId="2" borderId="4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14" fontId="13" fillId="0" borderId="5" xfId="0" applyNumberFormat="1" applyFont="1" applyBorder="1" applyAlignment="1">
      <alignment horizontal="left" vertical="center"/>
    </xf>
    <xf numFmtId="0" fontId="13" fillId="0" borderId="5" xfId="0" applyFont="1" applyBorder="1" applyAlignment="1">
      <alignment vertical="center"/>
    </xf>
    <xf numFmtId="0" fontId="13" fillId="2" borderId="5" xfId="0" applyFont="1" applyFill="1" applyBorder="1" applyAlignment="1">
      <alignment vertical="center"/>
    </xf>
    <xf numFmtId="0" fontId="13" fillId="0" borderId="0" xfId="0" applyFont="1" applyAlignment="1">
      <alignment vertical="center"/>
    </xf>
    <xf numFmtId="14" fontId="5" fillId="0" borderId="5" xfId="0" applyNumberFormat="1" applyFont="1" applyBorder="1" applyAlignment="1">
      <alignment horizontal="left" vertical="center"/>
    </xf>
    <xf numFmtId="0" fontId="5" fillId="0" borderId="5" xfId="0" applyFont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14" fontId="6" fillId="0" borderId="1" xfId="0" applyNumberFormat="1" applyFont="1" applyBorder="1" applyAlignment="1">
      <alignment horizontal="left" vertical="center"/>
    </xf>
    <xf numFmtId="0" fontId="10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6" fillId="0" borderId="1" xfId="0" applyFont="1" applyBorder="1" applyAlignment="1">
      <alignment horizontal="left" vertical="center"/>
    </xf>
    <xf numFmtId="0" fontId="2" fillId="0" borderId="7" xfId="0" applyFont="1" applyBorder="1" applyAlignment="1">
      <alignment vertical="center"/>
    </xf>
    <xf numFmtId="0" fontId="6" fillId="2" borderId="2" xfId="0" applyNumberFormat="1" applyFont="1" applyFill="1" applyBorder="1" applyAlignment="1">
      <alignment vertical="center"/>
    </xf>
    <xf numFmtId="0" fontId="2" fillId="11" borderId="0" xfId="0" applyFont="1" applyFill="1" applyAlignment="1">
      <alignment vertical="center"/>
    </xf>
    <xf numFmtId="0" fontId="12" fillId="0" borderId="8" xfId="0" applyFont="1" applyBorder="1" applyAlignment="1">
      <alignment horizontal="left"/>
    </xf>
    <xf numFmtId="0" fontId="12" fillId="0" borderId="8" xfId="0" applyFont="1" applyBorder="1" applyAlignment="1"/>
    <xf numFmtId="0" fontId="2" fillId="0" borderId="8" xfId="0" applyFont="1" applyBorder="1" applyAlignment="1"/>
    <xf numFmtId="0" fontId="2" fillId="6" borderId="0" xfId="0" applyFont="1" applyFill="1" applyAlignment="1"/>
    <xf numFmtId="14" fontId="3" fillId="2" borderId="8" xfId="0" quotePrefix="1" applyNumberFormat="1" applyFont="1" applyFill="1" applyBorder="1" applyAlignment="1">
      <alignment horizontal="left"/>
    </xf>
    <xf numFmtId="14" fontId="8" fillId="0" borderId="4" xfId="0" applyNumberFormat="1" applyFont="1" applyBorder="1" applyAlignment="1">
      <alignment horizontal="left"/>
    </xf>
    <xf numFmtId="0" fontId="8" fillId="0" borderId="4" xfId="0" applyFont="1" applyBorder="1" applyAlignment="1"/>
    <xf numFmtId="14" fontId="22" fillId="0" borderId="4" xfId="0" applyNumberFormat="1" applyFont="1" applyBorder="1" applyAlignment="1">
      <alignment horizontal="left"/>
    </xf>
    <xf numFmtId="0" fontId="22" fillId="0" borderId="4" xfId="0" applyFont="1" applyBorder="1" applyAlignment="1"/>
    <xf numFmtId="0" fontId="22" fillId="0" borderId="0" xfId="0" applyFont="1" applyAlignment="1"/>
    <xf numFmtId="0" fontId="23" fillId="0" borderId="0" xfId="0" applyFont="1"/>
    <xf numFmtId="164" fontId="23" fillId="0" borderId="0" xfId="1" applyNumberFormat="1" applyFont="1"/>
    <xf numFmtId="0" fontId="2" fillId="0" borderId="7" xfId="0" applyFont="1" applyBorder="1" applyAlignment="1"/>
    <xf numFmtId="14" fontId="2" fillId="0" borderId="8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3" fillId="0" borderId="0" xfId="0" applyFont="1" applyBorder="1" applyAlignment="1"/>
    <xf numFmtId="14" fontId="2" fillId="0" borderId="6" xfId="0" applyNumberFormat="1" applyFont="1" applyBorder="1" applyAlignment="1">
      <alignment horizontal="left"/>
    </xf>
    <xf numFmtId="0" fontId="2" fillId="0" borderId="6" xfId="0" applyFont="1" applyBorder="1" applyAlignment="1"/>
    <xf numFmtId="0" fontId="2" fillId="5" borderId="2" xfId="0" applyFont="1" applyFill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2" fillId="0" borderId="8" xfId="0" applyFont="1" applyBorder="1" applyAlignment="1">
      <alignment horizontal="left"/>
    </xf>
    <xf numFmtId="0" fontId="3" fillId="0" borderId="8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12" fillId="0" borderId="4" xfId="0" applyFont="1" applyBorder="1" applyAlignment="1">
      <alignment horizontal="left"/>
    </xf>
    <xf numFmtId="0" fontId="12" fillId="0" borderId="4" xfId="0" applyFont="1" applyBorder="1" applyAlignment="1"/>
    <xf numFmtId="0" fontId="3" fillId="0" borderId="6" xfId="0" applyFont="1" applyBorder="1" applyAlignment="1">
      <alignment horizontal="left"/>
    </xf>
    <xf numFmtId="14" fontId="3" fillId="2" borderId="8" xfId="0" applyNumberFormat="1" applyFont="1" applyFill="1" applyBorder="1" applyAlignment="1">
      <alignment horizontal="left"/>
    </xf>
    <xf numFmtId="0" fontId="3" fillId="2" borderId="8" xfId="0" applyFont="1" applyFill="1" applyBorder="1" applyAlignment="1">
      <alignment horizontal="left"/>
    </xf>
    <xf numFmtId="164" fontId="2" fillId="2" borderId="0" xfId="1" applyNumberFormat="1" applyFont="1" applyFill="1" applyAlignment="1"/>
    <xf numFmtId="0" fontId="8" fillId="6" borderId="7" xfId="0" applyFont="1" applyFill="1" applyBorder="1" applyAlignment="1"/>
    <xf numFmtId="0" fontId="8" fillId="3" borderId="12" xfId="0" applyFont="1" applyFill="1" applyBorder="1" applyAlignment="1"/>
    <xf numFmtId="0" fontId="8" fillId="3" borderId="6" xfId="0" applyFont="1" applyFill="1" applyBorder="1" applyAlignment="1"/>
    <xf numFmtId="0" fontId="8" fillId="3" borderId="30" xfId="0" applyFont="1" applyFill="1" applyBorder="1" applyAlignment="1"/>
    <xf numFmtId="0" fontId="8" fillId="7" borderId="7" xfId="0" applyFont="1" applyFill="1" applyBorder="1" applyAlignment="1"/>
    <xf numFmtId="0" fontId="8" fillId="12" borderId="7" xfId="0" applyFont="1" applyFill="1" applyBorder="1" applyAlignment="1"/>
    <xf numFmtId="0" fontId="8" fillId="6" borderId="30" xfId="0" applyFont="1" applyFill="1" applyBorder="1" applyAlignment="1"/>
    <xf numFmtId="0" fontId="2" fillId="5" borderId="7" xfId="0" applyFont="1" applyFill="1" applyBorder="1" applyAlignment="1"/>
    <xf numFmtId="0" fontId="2" fillId="6" borderId="4" xfId="0" applyFont="1" applyFill="1" applyBorder="1" applyAlignment="1"/>
    <xf numFmtId="0" fontId="2" fillId="2" borderId="4" xfId="0" applyFont="1" applyFill="1" applyBorder="1" applyAlignment="1"/>
    <xf numFmtId="0" fontId="2" fillId="2" borderId="7" xfId="0" applyFont="1" applyFill="1" applyBorder="1" applyAlignment="1"/>
    <xf numFmtId="0" fontId="4" fillId="2" borderId="4" xfId="0" applyFont="1" applyFill="1" applyBorder="1" applyAlignment="1"/>
    <xf numFmtId="0" fontId="8" fillId="6" borderId="4" xfId="0" applyFont="1" applyFill="1" applyBorder="1" applyAlignment="1"/>
    <xf numFmtId="0" fontId="8" fillId="2" borderId="4" xfId="0" applyFont="1" applyFill="1" applyBorder="1" applyAlignment="1"/>
    <xf numFmtId="0" fontId="2" fillId="2" borderId="8" xfId="0" applyFont="1" applyFill="1" applyBorder="1" applyAlignment="1"/>
    <xf numFmtId="0" fontId="10" fillId="2" borderId="8" xfId="0" applyFont="1" applyFill="1" applyBorder="1" applyAlignment="1"/>
    <xf numFmtId="0" fontId="10" fillId="2" borderId="7" xfId="0" applyFont="1" applyFill="1" applyBorder="1" applyAlignment="1"/>
    <xf numFmtId="0" fontId="2" fillId="6" borderId="3" xfId="0" applyFont="1" applyFill="1" applyBorder="1" applyAlignment="1"/>
    <xf numFmtId="0" fontId="2" fillId="0" borderId="0" xfId="0" applyFont="1" applyAlignment="1">
      <alignment horizontal="left"/>
    </xf>
    <xf numFmtId="0" fontId="9" fillId="2" borderId="5" xfId="0" applyFont="1" applyFill="1" applyBorder="1" applyAlignment="1"/>
    <xf numFmtId="14" fontId="3" fillId="2" borderId="6" xfId="0" quotePrefix="1" applyNumberFormat="1" applyFont="1" applyFill="1" applyBorder="1" applyAlignment="1">
      <alignment horizontal="left"/>
    </xf>
    <xf numFmtId="0" fontId="3" fillId="2" borderId="6" xfId="0" applyFont="1" applyFill="1" applyBorder="1" applyAlignment="1"/>
    <xf numFmtId="0" fontId="9" fillId="2" borderId="6" xfId="0" applyFont="1" applyFill="1" applyBorder="1" applyAlignment="1"/>
    <xf numFmtId="14" fontId="12" fillId="0" borderId="1" xfId="0" applyNumberFormat="1" applyFont="1" applyBorder="1" applyAlignment="1">
      <alignment horizontal="left"/>
    </xf>
    <xf numFmtId="0" fontId="12" fillId="0" borderId="2" xfId="0" applyFont="1" applyBorder="1" applyAlignment="1"/>
    <xf numFmtId="14" fontId="5" fillId="0" borderId="13" xfId="0" applyNumberFormat="1" applyFont="1" applyBorder="1" applyAlignment="1">
      <alignment horizontal="left"/>
    </xf>
    <xf numFmtId="0" fontId="5" fillId="0" borderId="14" xfId="0" applyFont="1" applyBorder="1" applyAlignment="1"/>
    <xf numFmtId="164" fontId="5" fillId="0" borderId="14" xfId="1" applyNumberFormat="1" applyFont="1" applyBorder="1" applyAlignment="1"/>
    <xf numFmtId="164" fontId="5" fillId="0" borderId="22" xfId="1" applyNumberFormat="1" applyFont="1" applyBorder="1" applyAlignment="1"/>
    <xf numFmtId="0" fontId="2" fillId="0" borderId="15" xfId="0" applyFont="1" applyBorder="1" applyAlignment="1"/>
    <xf numFmtId="0" fontId="4" fillId="6" borderId="0" xfId="0" applyFont="1" applyFill="1" applyAlignment="1"/>
    <xf numFmtId="0" fontId="15" fillId="0" borderId="0" xfId="0" applyFont="1"/>
    <xf numFmtId="0" fontId="24" fillId="0" borderId="0" xfId="0" applyFont="1"/>
    <xf numFmtId="165" fontId="2" fillId="5" borderId="1" xfId="0" applyNumberFormat="1" applyFont="1" applyFill="1" applyBorder="1" applyAlignment="1"/>
    <xf numFmtId="165" fontId="2" fillId="2" borderId="1" xfId="0" applyNumberFormat="1" applyFont="1" applyFill="1" applyBorder="1" applyAlignment="1"/>
    <xf numFmtId="14" fontId="2" fillId="0" borderId="1" xfId="0" applyNumberFormat="1" applyFont="1" applyBorder="1" applyAlignment="1">
      <alignment horizontal="left"/>
    </xf>
    <xf numFmtId="0" fontId="5" fillId="0" borderId="7" xfId="0" applyFont="1" applyBorder="1" applyAlignment="1"/>
    <xf numFmtId="0" fontId="2" fillId="6" borderId="0" xfId="0" applyFont="1" applyFill="1" applyBorder="1" applyAlignment="1">
      <alignment vertical="center"/>
    </xf>
    <xf numFmtId="0" fontId="5" fillId="2" borderId="0" xfId="0" applyFont="1" applyFill="1" applyAlignment="1"/>
    <xf numFmtId="0" fontId="13" fillId="2" borderId="0" xfId="0" applyFont="1" applyFill="1" applyAlignment="1"/>
    <xf numFmtId="14" fontId="12" fillId="0" borderId="6" xfId="0" applyNumberFormat="1" applyFont="1" applyBorder="1" applyAlignment="1">
      <alignment horizontal="left"/>
    </xf>
    <xf numFmtId="0" fontId="12" fillId="0" borderId="6" xfId="0" applyFont="1" applyBorder="1" applyAlignment="1"/>
    <xf numFmtId="0" fontId="12" fillId="2" borderId="6" xfId="0" applyFont="1" applyFill="1" applyBorder="1" applyAlignment="1"/>
    <xf numFmtId="14" fontId="12" fillId="0" borderId="21" xfId="0" applyNumberFormat="1" applyFont="1" applyBorder="1" applyAlignment="1">
      <alignment horizontal="left"/>
    </xf>
    <xf numFmtId="0" fontId="12" fillId="0" borderId="21" xfId="0" applyFont="1" applyBorder="1" applyAlignment="1"/>
    <xf numFmtId="0" fontId="2" fillId="2" borderId="12" xfId="0" applyFont="1" applyFill="1" applyBorder="1" applyAlignment="1"/>
    <xf numFmtId="0" fontId="2" fillId="2" borderId="30" xfId="0" applyFont="1" applyFill="1" applyBorder="1" applyAlignment="1"/>
    <xf numFmtId="0" fontId="10" fillId="2" borderId="6" xfId="0" applyFont="1" applyFill="1" applyBorder="1" applyAlignment="1"/>
    <xf numFmtId="14" fontId="5" fillId="0" borderId="5" xfId="0" applyNumberFormat="1" applyFont="1" applyBorder="1" applyAlignment="1">
      <alignment horizontal="left"/>
    </xf>
    <xf numFmtId="0" fontId="5" fillId="0" borderId="5" xfId="0" applyFont="1" applyBorder="1" applyAlignment="1"/>
    <xf numFmtId="164" fontId="2" fillId="0" borderId="0" xfId="1" applyNumberFormat="1" applyFont="1"/>
    <xf numFmtId="0" fontId="2" fillId="5" borderId="2" xfId="0" applyFont="1" applyFill="1" applyBorder="1"/>
    <xf numFmtId="0" fontId="2" fillId="0" borderId="2" xfId="0" applyFont="1" applyBorder="1"/>
    <xf numFmtId="0" fontId="3" fillId="0" borderId="8" xfId="0" applyFont="1" applyBorder="1"/>
    <xf numFmtId="0" fontId="3" fillId="2" borderId="0" xfId="0" applyFont="1" applyFill="1"/>
    <xf numFmtId="14" fontId="5" fillId="0" borderId="12" xfId="0" applyNumberFormat="1" applyFont="1" applyBorder="1" applyAlignment="1">
      <alignment horizontal="left"/>
    </xf>
    <xf numFmtId="0" fontId="5" fillId="0" borderId="6" xfId="0" applyFont="1" applyBorder="1" applyAlignment="1"/>
    <xf numFmtId="0" fontId="5" fillId="0" borderId="6" xfId="0" applyFont="1" applyBorder="1"/>
    <xf numFmtId="0" fontId="5" fillId="0" borderId="0" xfId="0" applyFont="1"/>
    <xf numFmtId="0" fontId="2" fillId="0" borderId="5" xfId="0" applyFont="1" applyBorder="1"/>
    <xf numFmtId="0" fontId="2" fillId="6" borderId="2" xfId="0" applyFont="1" applyFill="1" applyBorder="1"/>
    <xf numFmtId="0" fontId="2" fillId="9" borderId="1" xfId="0" applyFont="1" applyFill="1" applyBorder="1"/>
    <xf numFmtId="0" fontId="2" fillId="9" borderId="2" xfId="0" applyFont="1" applyFill="1" applyBorder="1"/>
    <xf numFmtId="0" fontId="2" fillId="9" borderId="7" xfId="0" applyFont="1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7" xfId="0" applyFont="1" applyFill="1" applyBorder="1"/>
    <xf numFmtId="0" fontId="2" fillId="0" borderId="1" xfId="0" applyFont="1" applyBorder="1"/>
    <xf numFmtId="0" fontId="2" fillId="0" borderId="7" xfId="0" applyFont="1" applyBorder="1"/>
    <xf numFmtId="0" fontId="25" fillId="6" borderId="0" xfId="0" applyFont="1" applyFill="1"/>
    <xf numFmtId="0" fontId="22" fillId="6" borderId="0" xfId="0" applyFont="1" applyFill="1"/>
    <xf numFmtId="0" fontId="22" fillId="0" borderId="0" xfId="0" applyFont="1"/>
    <xf numFmtId="0" fontId="3" fillId="13" borderId="0" xfId="0" applyFont="1" applyFill="1"/>
    <xf numFmtId="0" fontId="2" fillId="6" borderId="0" xfId="0" applyFont="1" applyFill="1"/>
    <xf numFmtId="0" fontId="26" fillId="6" borderId="0" xfId="0" applyFont="1" applyFill="1"/>
    <xf numFmtId="0" fontId="12" fillId="0" borderId="0" xfId="0" applyFont="1"/>
    <xf numFmtId="0" fontId="27" fillId="0" borderId="0" xfId="0" applyFont="1"/>
    <xf numFmtId="0" fontId="26" fillId="0" borderId="0" xfId="0" applyFont="1"/>
    <xf numFmtId="0" fontId="25" fillId="0" borderId="0" xfId="0" applyFont="1"/>
    <xf numFmtId="0" fontId="25" fillId="0" borderId="1" xfId="0" applyFont="1" applyBorder="1"/>
    <xf numFmtId="0" fontId="25" fillId="0" borderId="23" xfId="0" applyFont="1" applyBorder="1"/>
    <xf numFmtId="0" fontId="3" fillId="0" borderId="23" xfId="0" applyFont="1" applyBorder="1"/>
    <xf numFmtId="0" fontId="3" fillId="0" borderId="11" xfId="0" applyFont="1" applyBorder="1"/>
    <xf numFmtId="14" fontId="11" fillId="0" borderId="8" xfId="0" applyNumberFormat="1" applyFont="1" applyBorder="1" applyAlignment="1">
      <alignment horizontal="left"/>
    </xf>
    <xf numFmtId="0" fontId="11" fillId="0" borderId="31" xfId="0" applyFont="1" applyBorder="1"/>
    <xf numFmtId="0" fontId="3" fillId="0" borderId="32" xfId="0" applyFont="1" applyBorder="1"/>
    <xf numFmtId="0" fontId="3" fillId="0" borderId="18" xfId="0" applyFont="1" applyBorder="1"/>
    <xf numFmtId="14" fontId="25" fillId="0" borderId="8" xfId="0" applyNumberFormat="1" applyFont="1" applyBorder="1" applyAlignment="1">
      <alignment horizontal="left"/>
    </xf>
    <xf numFmtId="0" fontId="25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11" fillId="0" borderId="33" xfId="0" applyFont="1" applyBorder="1"/>
    <xf numFmtId="0" fontId="3" fillId="0" borderId="34" xfId="0" applyFont="1" applyBorder="1"/>
    <xf numFmtId="0" fontId="3" fillId="0" borderId="35" xfId="0" applyFont="1" applyBorder="1"/>
    <xf numFmtId="0" fontId="11" fillId="0" borderId="4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14" fontId="11" fillId="0" borderId="4" xfId="0" applyNumberFormat="1" applyFont="1" applyBorder="1" applyAlignment="1">
      <alignment horizontal="left"/>
    </xf>
    <xf numFmtId="14" fontId="25" fillId="0" borderId="4" xfId="0" applyNumberFormat="1" applyFont="1" applyBorder="1" applyAlignment="1">
      <alignment horizontal="left"/>
    </xf>
    <xf numFmtId="0" fontId="2" fillId="3" borderId="36" xfId="0" applyFont="1" applyFill="1" applyBorder="1" applyAlignment="1"/>
    <xf numFmtId="0" fontId="2" fillId="5" borderId="9" xfId="0" applyFont="1" applyFill="1" applyBorder="1" applyAlignment="1">
      <alignment horizontal="center"/>
    </xf>
    <xf numFmtId="0" fontId="2" fillId="3" borderId="23" xfId="0" applyFont="1" applyFill="1" applyBorder="1" applyAlignment="1"/>
    <xf numFmtId="0" fontId="2" fillId="5" borderId="23" xfId="0" applyFont="1" applyFill="1" applyBorder="1" applyAlignment="1">
      <alignment horizontal="center"/>
    </xf>
    <xf numFmtId="0" fontId="3" fillId="0" borderId="33" xfId="0" applyFont="1" applyBorder="1"/>
    <xf numFmtId="0" fontId="3" fillId="0" borderId="37" xfId="0" applyFont="1" applyBorder="1"/>
    <xf numFmtId="0" fontId="2" fillId="0" borderId="33" xfId="0" applyFont="1" applyBorder="1"/>
    <xf numFmtId="0" fontId="2" fillId="0" borderId="37" xfId="0" applyFont="1" applyBorder="1"/>
    <xf numFmtId="0" fontId="3" fillId="0" borderId="38" xfId="0" applyFont="1" applyBorder="1"/>
    <xf numFmtId="0" fontId="2" fillId="2" borderId="7" xfId="0" applyFont="1" applyFill="1" applyBorder="1"/>
    <xf numFmtId="0" fontId="2" fillId="2" borderId="9" xfId="0" applyFont="1" applyFill="1" applyBorder="1"/>
    <xf numFmtId="0" fontId="8" fillId="3" borderId="14" xfId="0" applyFont="1" applyFill="1" applyBorder="1" applyAlignment="1"/>
    <xf numFmtId="0" fontId="4" fillId="0" borderId="33" xfId="0" applyFont="1" applyBorder="1" applyAlignment="1"/>
    <xf numFmtId="0" fontId="4" fillId="2" borderId="0" xfId="0" applyFont="1" applyFill="1" applyBorder="1" applyAlignment="1"/>
    <xf numFmtId="0" fontId="4" fillId="0" borderId="38" xfId="0" applyFont="1" applyBorder="1" applyAlignment="1"/>
    <xf numFmtId="166" fontId="2" fillId="5" borderId="1" xfId="0" applyNumberFormat="1" applyFont="1" applyFill="1" applyBorder="1" applyAlignment="1"/>
    <xf numFmtId="0" fontId="4" fillId="0" borderId="7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3" fillId="0" borderId="30" xfId="0" applyFont="1" applyBorder="1" applyAlignment="1"/>
    <xf numFmtId="0" fontId="3" fillId="0" borderId="7" xfId="0" applyFont="1" applyBorder="1" applyAlignment="1"/>
    <xf numFmtId="0" fontId="3" fillId="0" borderId="2" xfId="0" applyFont="1" applyBorder="1" applyAlignment="1"/>
    <xf numFmtId="0" fontId="3" fillId="0" borderId="3" xfId="0" applyFont="1" applyBorder="1" applyAlignment="1"/>
    <xf numFmtId="0" fontId="3" fillId="2" borderId="0" xfId="0" applyFont="1" applyFill="1" applyBorder="1" applyAlignment="1"/>
    <xf numFmtId="0" fontId="2" fillId="5" borderId="10" xfId="0" applyFont="1" applyFill="1" applyBorder="1" applyAlignment="1"/>
    <xf numFmtId="0" fontId="4" fillId="0" borderId="39" xfId="0" applyFont="1" applyBorder="1" applyAlignment="1"/>
    <xf numFmtId="14" fontId="5" fillId="0" borderId="8" xfId="0" applyNumberFormat="1" applyFont="1" applyBorder="1" applyAlignment="1">
      <alignment horizontal="left"/>
    </xf>
    <xf numFmtId="0" fontId="5" fillId="0" borderId="8" xfId="0" applyFont="1" applyBorder="1" applyAlignment="1"/>
    <xf numFmtId="0" fontId="5" fillId="0" borderId="39" xfId="0" applyFont="1" applyBorder="1" applyAlignment="1"/>
    <xf numFmtId="0" fontId="5" fillId="2" borderId="0" xfId="0" applyFont="1" applyFill="1" applyBorder="1" applyAlignment="1"/>
    <xf numFmtId="14" fontId="3" fillId="0" borderId="4" xfId="0" applyNumberFormat="1" applyFont="1" applyBorder="1"/>
    <xf numFmtId="0" fontId="3" fillId="0" borderId="39" xfId="0" applyFont="1" applyBorder="1" applyAlignment="1"/>
    <xf numFmtId="14" fontId="3" fillId="0" borderId="8" xfId="0" applyNumberFormat="1" applyFont="1" applyBorder="1"/>
    <xf numFmtId="0" fontId="8" fillId="5" borderId="0" xfId="0" applyFont="1" applyFill="1" applyAlignment="1">
      <alignment horizontal="left"/>
    </xf>
    <xf numFmtId="0" fontId="8" fillId="5" borderId="0" xfId="0" applyFont="1" applyFill="1" applyAlignme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64" fontId="5" fillId="0" borderId="0" xfId="1" applyNumberFormat="1" applyFont="1"/>
    <xf numFmtId="0" fontId="3" fillId="5" borderId="2" xfId="0" applyFont="1" applyFill="1" applyBorder="1" applyAlignment="1"/>
    <xf numFmtId="0" fontId="15" fillId="2" borderId="0" xfId="0" applyFont="1" applyFill="1"/>
    <xf numFmtId="0" fontId="3" fillId="2" borderId="4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4" xfId="0" applyFont="1" applyBorder="1"/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5" xfId="0" applyFont="1" applyBorder="1"/>
    <xf numFmtId="0" fontId="7" fillId="0" borderId="8" xfId="0" applyFont="1" applyBorder="1" applyAlignment="1">
      <alignment horizontal="left"/>
    </xf>
    <xf numFmtId="0" fontId="7" fillId="0" borderId="8" xfId="0" applyFont="1" applyBorder="1"/>
    <xf numFmtId="0" fontId="7" fillId="0" borderId="0" xfId="0" applyFont="1" applyAlignment="1">
      <alignment horizontal="left"/>
    </xf>
    <xf numFmtId="0" fontId="6" fillId="7" borderId="1" xfId="0" applyFont="1" applyFill="1" applyBorder="1"/>
    <xf numFmtId="0" fontId="6" fillId="7" borderId="2" xfId="0" applyFont="1" applyFill="1" applyBorder="1"/>
    <xf numFmtId="0" fontId="6" fillId="7" borderId="3" xfId="0" applyFont="1" applyFill="1" applyBorder="1"/>
    <xf numFmtId="14" fontId="3" fillId="0" borderId="6" xfId="0" applyNumberFormat="1" applyFont="1" applyBorder="1"/>
    <xf numFmtId="0" fontId="3" fillId="5" borderId="3" xfId="0" applyFont="1" applyFill="1" applyBorder="1"/>
    <xf numFmtId="0" fontId="2" fillId="14" borderId="2" xfId="0" applyFont="1" applyFill="1" applyBorder="1"/>
    <xf numFmtId="0" fontId="6" fillId="0" borderId="4" xfId="0" applyFont="1" applyBorder="1"/>
    <xf numFmtId="0" fontId="6" fillId="5" borderId="2" xfId="0" applyFont="1" applyFill="1" applyBorder="1"/>
    <xf numFmtId="0" fontId="2" fillId="2" borderId="8" xfId="0" applyFont="1" applyFill="1" applyBorder="1"/>
    <xf numFmtId="14" fontId="3" fillId="0" borderId="4" xfId="0" applyNumberFormat="1" applyFont="1" applyBorder="1" applyAlignment="1">
      <alignment horizontal="right"/>
    </xf>
    <xf numFmtId="14" fontId="7" fillId="0" borderId="4" xfId="0" applyNumberFormat="1" applyFont="1" applyBorder="1"/>
    <xf numFmtId="0" fontId="7" fillId="0" borderId="0" xfId="0" applyFont="1" applyBorder="1"/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164" fontId="5" fillId="0" borderId="0" xfId="1" applyNumberFormat="1" applyFont="1" applyAlignment="1">
      <alignment horizontal="left"/>
    </xf>
    <xf numFmtId="0" fontId="8" fillId="3" borderId="13" xfId="0" applyFont="1" applyFill="1" applyBorder="1" applyAlignment="1">
      <alignment horizontal="left"/>
    </xf>
    <xf numFmtId="0" fontId="8" fillId="3" borderId="15" xfId="0" applyFont="1" applyFill="1" applyBorder="1" applyAlignment="1"/>
    <xf numFmtId="0" fontId="8" fillId="3" borderId="22" xfId="0" applyFont="1" applyFill="1" applyBorder="1" applyAlignment="1"/>
    <xf numFmtId="166" fontId="3" fillId="0" borderId="4" xfId="0" quotePrefix="1" applyNumberFormat="1" applyFont="1" applyBorder="1" applyAlignment="1">
      <alignment horizontal="left"/>
    </xf>
    <xf numFmtId="0" fontId="11" fillId="2" borderId="0" xfId="0" applyFont="1" applyFill="1" applyAlignment="1"/>
    <xf numFmtId="166" fontId="3" fillId="0" borderId="4" xfId="0" applyNumberFormat="1" applyFont="1" applyBorder="1" applyAlignment="1">
      <alignment horizontal="left"/>
    </xf>
    <xf numFmtId="166" fontId="3" fillId="0" borderId="5" xfId="0" applyNumberFormat="1" applyFont="1" applyBorder="1" applyAlignment="1">
      <alignment horizontal="left"/>
    </xf>
    <xf numFmtId="0" fontId="4" fillId="2" borderId="5" xfId="0" applyFont="1" applyFill="1" applyBorder="1" applyAlignment="1"/>
    <xf numFmtId="166" fontId="2" fillId="5" borderId="1" xfId="0" applyNumberFormat="1" applyFont="1" applyFill="1" applyBorder="1" applyAlignment="1">
      <alignment horizontal="left"/>
    </xf>
    <xf numFmtId="0" fontId="4" fillId="5" borderId="2" xfId="0" applyFont="1" applyFill="1" applyBorder="1" applyAlignment="1"/>
    <xf numFmtId="0" fontId="4" fillId="5" borderId="3" xfId="0" applyFont="1" applyFill="1" applyBorder="1" applyAlignment="1"/>
    <xf numFmtId="166" fontId="2" fillId="2" borderId="8" xfId="0" applyNumberFormat="1" applyFont="1" applyFill="1" applyBorder="1" applyAlignment="1">
      <alignment horizontal="left"/>
    </xf>
    <xf numFmtId="0" fontId="4" fillId="2" borderId="8" xfId="0" applyFont="1" applyFill="1" applyBorder="1" applyAlignment="1"/>
    <xf numFmtId="0" fontId="8" fillId="5" borderId="2" xfId="0" applyFont="1" applyFill="1" applyBorder="1" applyAlignment="1"/>
    <xf numFmtId="0" fontId="8" fillId="5" borderId="3" xfId="0" applyFont="1" applyFill="1" applyBorder="1" applyAlignment="1"/>
    <xf numFmtId="0" fontId="25" fillId="2" borderId="0" xfId="0" applyFont="1" applyFill="1" applyAlignment="1"/>
    <xf numFmtId="166" fontId="3" fillId="0" borderId="8" xfId="0" quotePrefix="1" applyNumberFormat="1" applyFont="1" applyBorder="1" applyAlignment="1">
      <alignment horizontal="left"/>
    </xf>
    <xf numFmtId="0" fontId="8" fillId="2" borderId="8" xfId="0" applyFont="1" applyFill="1" applyBorder="1" applyAlignment="1"/>
    <xf numFmtId="166" fontId="2" fillId="2" borderId="4" xfId="0" applyNumberFormat="1" applyFont="1" applyFill="1" applyBorder="1" applyAlignment="1">
      <alignment horizontal="left"/>
    </xf>
    <xf numFmtId="0" fontId="4" fillId="0" borderId="6" xfId="0" applyFont="1" applyBorder="1" applyAlignment="1">
      <alignment horizontal="left"/>
    </xf>
    <xf numFmtId="14" fontId="4" fillId="2" borderId="4" xfId="0" applyNumberFormat="1" applyFont="1" applyFill="1" applyBorder="1" applyAlignment="1">
      <alignment horizontal="left"/>
    </xf>
    <xf numFmtId="14" fontId="4" fillId="2" borderId="8" xfId="0" applyNumberFormat="1" applyFont="1" applyFill="1" applyBorder="1" applyAlignment="1">
      <alignment horizontal="left"/>
    </xf>
    <xf numFmtId="167" fontId="3" fillId="0" borderId="8" xfId="0" quotePrefix="1" applyNumberFormat="1" applyFont="1" applyBorder="1" applyAlignment="1">
      <alignment horizontal="left"/>
    </xf>
    <xf numFmtId="167" fontId="3" fillId="0" borderId="4" xfId="0" quotePrefix="1" applyNumberFormat="1" applyFont="1" applyBorder="1" applyAlignment="1">
      <alignment horizontal="left"/>
    </xf>
    <xf numFmtId="167" fontId="3" fillId="0" borderId="4" xfId="0" applyNumberFormat="1" applyFont="1" applyBorder="1" applyAlignment="1">
      <alignment horizontal="left"/>
    </xf>
    <xf numFmtId="167" fontId="3" fillId="2" borderId="4" xfId="0" applyNumberFormat="1" applyFont="1" applyFill="1" applyBorder="1" applyAlignment="1">
      <alignment horizontal="left"/>
    </xf>
    <xf numFmtId="0" fontId="15" fillId="2" borderId="4" xfId="0" applyFont="1" applyFill="1" applyBorder="1" applyAlignment="1"/>
    <xf numFmtId="167" fontId="3" fillId="0" borderId="35" xfId="0" quotePrefix="1" applyNumberFormat="1" applyFont="1" applyBorder="1" applyAlignment="1">
      <alignment horizontal="left"/>
    </xf>
    <xf numFmtId="167" fontId="3" fillId="0" borderId="12" xfId="0" quotePrefix="1" applyNumberFormat="1" applyFont="1" applyBorder="1" applyAlignment="1">
      <alignment horizontal="left"/>
    </xf>
    <xf numFmtId="0" fontId="15" fillId="0" borderId="6" xfId="0" applyFont="1" applyBorder="1" applyAlignment="1"/>
    <xf numFmtId="167" fontId="3" fillId="0" borderId="5" xfId="0" quotePrefix="1" applyNumberFormat="1" applyFont="1" applyBorder="1" applyAlignment="1">
      <alignment horizontal="left"/>
    </xf>
    <xf numFmtId="167" fontId="7" fillId="0" borderId="4" xfId="0" quotePrefix="1" applyNumberFormat="1" applyFont="1" applyBorder="1" applyAlignment="1">
      <alignment horizontal="left"/>
    </xf>
    <xf numFmtId="166" fontId="6" fillId="5" borderId="1" xfId="0" applyNumberFormat="1" applyFont="1" applyFill="1" applyBorder="1" applyAlignment="1">
      <alignment horizontal="left"/>
    </xf>
    <xf numFmtId="166" fontId="2" fillId="2" borderId="1" xfId="0" applyNumberFormat="1" applyFont="1" applyFill="1" applyBorder="1" applyAlignment="1">
      <alignment horizontal="left"/>
    </xf>
    <xf numFmtId="167" fontId="5" fillId="0" borderId="4" xfId="0" quotePrefix="1" applyNumberFormat="1" applyFont="1" applyBorder="1" applyAlignment="1">
      <alignment horizontal="left"/>
    </xf>
    <xf numFmtId="0" fontId="3" fillId="0" borderId="17" xfId="0" applyFont="1" applyBorder="1" applyAlignment="1"/>
    <xf numFmtId="0" fontId="21" fillId="0" borderId="4" xfId="0" applyFont="1" applyBorder="1" applyAlignment="1"/>
    <xf numFmtId="0" fontId="6" fillId="6" borderId="0" xfId="0" applyFont="1" applyFill="1" applyAlignment="1">
      <alignment horizontal="left" vertical="center"/>
    </xf>
    <xf numFmtId="0" fontId="6" fillId="2" borderId="0" xfId="0" applyFont="1" applyFill="1" applyBorder="1" applyAlignment="1">
      <alignment vertical="center"/>
    </xf>
    <xf numFmtId="0" fontId="16" fillId="0" borderId="0" xfId="0" applyFont="1" applyAlignment="1">
      <alignment horizontal="left"/>
    </xf>
    <xf numFmtId="0" fontId="25" fillId="0" borderId="0" xfId="0" applyFont="1" applyAlignment="1"/>
    <xf numFmtId="167" fontId="2" fillId="0" borderId="4" xfId="0" applyNumberFormat="1" applyFont="1" applyBorder="1" applyAlignment="1">
      <alignment horizontal="left"/>
    </xf>
    <xf numFmtId="167" fontId="13" fillId="0" borderId="4" xfId="0" quotePrefix="1" applyNumberFormat="1" applyFont="1" applyBorder="1" applyAlignment="1">
      <alignment horizontal="left"/>
    </xf>
    <xf numFmtId="0" fontId="13" fillId="0" borderId="4" xfId="0" applyFont="1" applyBorder="1" applyAlignment="1"/>
    <xf numFmtId="0" fontId="13" fillId="0" borderId="0" xfId="0" applyFont="1" applyAlignment="1"/>
    <xf numFmtId="164" fontId="13" fillId="0" borderId="0" xfId="1" applyNumberFormat="1" applyFont="1" applyAlignment="1">
      <alignment horizontal="left"/>
    </xf>
    <xf numFmtId="164" fontId="13" fillId="0" borderId="0" xfId="1" applyNumberFormat="1" applyFont="1" applyAlignment="1"/>
    <xf numFmtId="14" fontId="4" fillId="2" borderId="6" xfId="0" applyNumberFormat="1" applyFont="1" applyFill="1" applyBorder="1" applyAlignment="1">
      <alignment horizontal="left"/>
    </xf>
    <xf numFmtId="0" fontId="4" fillId="2" borderId="6" xfId="0" applyFont="1" applyFill="1" applyBorder="1" applyAlignment="1"/>
    <xf numFmtId="0" fontId="8" fillId="5" borderId="1" xfId="0" applyFont="1" applyFill="1" applyBorder="1" applyAlignment="1"/>
    <xf numFmtId="0" fontId="4" fillId="2" borderId="4" xfId="0" applyFont="1" applyFill="1" applyBorder="1" applyAlignment="1">
      <alignment horizontal="left"/>
    </xf>
    <xf numFmtId="14" fontId="4" fillId="2" borderId="12" xfId="0" applyNumberFormat="1" applyFont="1" applyFill="1" applyBorder="1" applyAlignment="1">
      <alignment horizontal="left"/>
    </xf>
    <xf numFmtId="0" fontId="4" fillId="2" borderId="30" xfId="0" applyFont="1" applyFill="1" applyBorder="1" applyAlignment="1"/>
    <xf numFmtId="167" fontId="3" fillId="0" borderId="4" xfId="0" quotePrefix="1" applyNumberFormat="1" applyFont="1" applyBorder="1" applyAlignment="1"/>
    <xf numFmtId="167" fontId="3" fillId="0" borderId="8" xfId="0" quotePrefix="1" applyNumberFormat="1" applyFont="1" applyBorder="1" applyAlignment="1"/>
    <xf numFmtId="0" fontId="2" fillId="7" borderId="0" xfId="0" applyFont="1" applyFill="1" applyAlignment="1">
      <alignment vertical="center"/>
    </xf>
    <xf numFmtId="164" fontId="5" fillId="7" borderId="0" xfId="1" applyNumberFormat="1" applyFont="1" applyFill="1" applyAlignment="1"/>
    <xf numFmtId="164" fontId="5" fillId="0" borderId="0" xfId="1" applyNumberFormat="1" applyFont="1" applyAlignment="1">
      <alignment horizontal="center"/>
    </xf>
    <xf numFmtId="0" fontId="2" fillId="13" borderId="2" xfId="0" applyFont="1" applyFill="1" applyBorder="1" applyAlignment="1"/>
    <xf numFmtId="164" fontId="4" fillId="0" borderId="0" xfId="1" applyNumberFormat="1" applyFont="1" applyAlignment="1"/>
    <xf numFmtId="0" fontId="7" fillId="2" borderId="4" xfId="0" applyFont="1" applyFill="1" applyBorder="1" applyAlignment="1"/>
    <xf numFmtId="0" fontId="6" fillId="5" borderId="7" xfId="0" applyFont="1" applyFill="1" applyBorder="1" applyAlignment="1"/>
    <xf numFmtId="0" fontId="2" fillId="2" borderId="6" xfId="0" applyFont="1" applyFill="1" applyBorder="1" applyAlignment="1"/>
    <xf numFmtId="0" fontId="2" fillId="13" borderId="6" xfId="0" applyFont="1" applyFill="1" applyBorder="1" applyAlignment="1"/>
    <xf numFmtId="0" fontId="2" fillId="15" borderId="6" xfId="0" applyFont="1" applyFill="1" applyBorder="1" applyAlignment="1"/>
    <xf numFmtId="0" fontId="2" fillId="11" borderId="6" xfId="0" applyFont="1" applyFill="1" applyBorder="1" applyAlignment="1"/>
    <xf numFmtId="0" fontId="2" fillId="16" borderId="6" xfId="0" applyFont="1" applyFill="1" applyBorder="1" applyAlignment="1"/>
    <xf numFmtId="0" fontId="2" fillId="13" borderId="4" xfId="0" applyFont="1" applyFill="1" applyBorder="1" applyAlignment="1"/>
    <xf numFmtId="0" fontId="3" fillId="13" borderId="0" xfId="0" applyFont="1" applyFill="1" applyAlignment="1"/>
    <xf numFmtId="0" fontId="2" fillId="17" borderId="4" xfId="0" applyFont="1" applyFill="1" applyBorder="1" applyAlignment="1"/>
    <xf numFmtId="0" fontId="2" fillId="15" borderId="4" xfId="0" applyFont="1" applyFill="1" applyBorder="1" applyAlignment="1"/>
    <xf numFmtId="14" fontId="5" fillId="2" borderId="12" xfId="0" applyNumberFormat="1" applyFont="1" applyFill="1" applyBorder="1" applyAlignment="1">
      <alignment horizontal="left"/>
    </xf>
    <xf numFmtId="0" fontId="5" fillId="2" borderId="6" xfId="0" applyFont="1" applyFill="1" applyBorder="1" applyAlignment="1"/>
    <xf numFmtId="0" fontId="5" fillId="2" borderId="30" xfId="0" applyFont="1" applyFill="1" applyBorder="1" applyAlignment="1"/>
    <xf numFmtId="0" fontId="5" fillId="2" borderId="17" xfId="0" applyFont="1" applyFill="1" applyBorder="1" applyAlignment="1"/>
    <xf numFmtId="0" fontId="2" fillId="3" borderId="16" xfId="0" applyFont="1" applyFill="1" applyBorder="1" applyAlignment="1"/>
    <xf numFmtId="0" fontId="2" fillId="3" borderId="14" xfId="0" applyFont="1" applyFill="1" applyBorder="1" applyAlignment="1"/>
    <xf numFmtId="0" fontId="12" fillId="2" borderId="0" xfId="0" applyFont="1" applyFill="1" applyBorder="1" applyAlignment="1"/>
    <xf numFmtId="0" fontId="12" fillId="2" borderId="0" xfId="0" applyFont="1" applyFill="1" applyAlignment="1"/>
    <xf numFmtId="0" fontId="22" fillId="2" borderId="0" xfId="0" applyFont="1" applyFill="1" applyAlignment="1"/>
    <xf numFmtId="0" fontId="22" fillId="2" borderId="0" xfId="0" applyFont="1" applyFill="1" applyBorder="1" applyAlignment="1"/>
    <xf numFmtId="0" fontId="21" fillId="2" borderId="0" xfId="0" applyFont="1" applyFill="1" applyBorder="1" applyAlignment="1"/>
    <xf numFmtId="0" fontId="21" fillId="2" borderId="0" xfId="0" applyFont="1" applyFill="1" applyAlignment="1"/>
    <xf numFmtId="0" fontId="28" fillId="2" borderId="0" xfId="0" applyFont="1" applyFill="1" applyBorder="1" applyAlignment="1"/>
    <xf numFmtId="0" fontId="28" fillId="2" borderId="0" xfId="0" applyFont="1" applyFill="1" applyAlignment="1"/>
    <xf numFmtId="0" fontId="6" fillId="18" borderId="0" xfId="0" applyFont="1" applyFill="1" applyAlignment="1">
      <alignment vertical="center"/>
    </xf>
    <xf numFmtId="0" fontId="8" fillId="6" borderId="0" xfId="0" applyFont="1" applyFill="1" applyBorder="1" applyAlignment="1"/>
    <xf numFmtId="0" fontId="8" fillId="13" borderId="0" xfId="0" applyFont="1" applyFill="1" applyAlignment="1"/>
    <xf numFmtId="0" fontId="8" fillId="13" borderId="0" xfId="0" applyFont="1" applyFill="1" applyBorder="1" applyAlignment="1"/>
    <xf numFmtId="0" fontId="3" fillId="8" borderId="0" xfId="0" applyFont="1" applyFill="1"/>
    <xf numFmtId="0" fontId="2" fillId="8" borderId="0" xfId="0" applyFont="1" applyFill="1"/>
    <xf numFmtId="0" fontId="29" fillId="0" borderId="0" xfId="0" applyFont="1" applyAlignment="1"/>
    <xf numFmtId="14" fontId="4" fillId="2" borderId="8" xfId="0" applyNumberFormat="1" applyFont="1" applyFill="1" applyBorder="1" applyAlignment="1"/>
    <xf numFmtId="14" fontId="4" fillId="2" borderId="4" xfId="0" applyNumberFormat="1" applyFont="1" applyFill="1" applyBorder="1" applyAlignment="1"/>
    <xf numFmtId="14" fontId="4" fillId="2" borderId="5" xfId="0" applyNumberFormat="1" applyFont="1" applyFill="1" applyBorder="1" applyAlignment="1"/>
    <xf numFmtId="14" fontId="3" fillId="2" borderId="4" xfId="0" applyNumberFormat="1" applyFont="1" applyFill="1" applyBorder="1" applyAlignment="1"/>
    <xf numFmtId="14" fontId="3" fillId="2" borderId="5" xfId="0" applyNumberFormat="1" applyFont="1" applyFill="1" applyBorder="1" applyAlignment="1"/>
    <xf numFmtId="14" fontId="4" fillId="2" borderId="6" xfId="0" applyNumberFormat="1" applyFont="1" applyFill="1" applyBorder="1" applyAlignment="1"/>
    <xf numFmtId="0" fontId="9" fillId="2" borderId="30" xfId="0" applyFont="1" applyFill="1" applyBorder="1" applyAlignment="1"/>
    <xf numFmtId="14" fontId="3" fillId="2" borderId="6" xfId="0" applyNumberFormat="1" applyFont="1" applyFill="1" applyBorder="1" applyAlignment="1"/>
    <xf numFmtId="14" fontId="3" fillId="2" borderId="8" xfId="0" applyNumberFormat="1" applyFont="1" applyFill="1" applyBorder="1" applyAlignment="1"/>
    <xf numFmtId="0" fontId="9" fillId="2" borderId="39" xfId="0" applyFont="1" applyFill="1" applyBorder="1" applyAlignment="1"/>
    <xf numFmtId="0" fontId="9" fillId="2" borderId="38" xfId="0" applyFont="1" applyFill="1" applyBorder="1" applyAlignment="1"/>
    <xf numFmtId="0" fontId="3" fillId="2" borderId="30" xfId="0" applyFont="1" applyFill="1" applyBorder="1" applyAlignment="1"/>
    <xf numFmtId="0" fontId="3" fillId="2" borderId="39" xfId="0" applyFont="1" applyFill="1" applyBorder="1" applyAlignment="1"/>
    <xf numFmtId="0" fontId="3" fillId="2" borderId="33" xfId="0" applyFont="1" applyFill="1" applyBorder="1" applyAlignment="1"/>
    <xf numFmtId="14" fontId="12" fillId="2" borderId="4" xfId="0" applyNumberFormat="1" applyFont="1" applyFill="1" applyBorder="1" applyAlignment="1"/>
    <xf numFmtId="0" fontId="12" fillId="2" borderId="4" xfId="0" applyFont="1" applyFill="1" applyBorder="1" applyAlignment="1"/>
    <xf numFmtId="0" fontId="12" fillId="2" borderId="33" xfId="0" applyFont="1" applyFill="1" applyBorder="1" applyAlignment="1"/>
    <xf numFmtId="0" fontId="2" fillId="6" borderId="0" xfId="0" applyFont="1" applyFill="1" applyAlignment="1">
      <alignment vertical="center"/>
    </xf>
    <xf numFmtId="14" fontId="2" fillId="2" borderId="12" xfId="0" applyNumberFormat="1" applyFont="1" applyFill="1" applyBorder="1" applyAlignment="1"/>
    <xf numFmtId="14" fontId="5" fillId="2" borderId="8" xfId="0" applyNumberFormat="1" applyFont="1" applyFill="1" applyBorder="1" applyAlignment="1"/>
    <xf numFmtId="0" fontId="5" fillId="2" borderId="8" xfId="0" applyFont="1" applyFill="1" applyBorder="1" applyAlignment="1"/>
    <xf numFmtId="0" fontId="5" fillId="2" borderId="4" xfId="0" applyFont="1" applyFill="1" applyBorder="1" applyAlignment="1"/>
    <xf numFmtId="14" fontId="3" fillId="2" borderId="8" xfId="0" quotePrefix="1" applyNumberFormat="1" applyFont="1" applyFill="1" applyBorder="1" applyAlignment="1"/>
    <xf numFmtId="14" fontId="2" fillId="2" borderId="16" xfId="0" applyNumberFormat="1" applyFont="1" applyFill="1" applyBorder="1" applyAlignment="1"/>
    <xf numFmtId="0" fontId="2" fillId="2" borderId="14" xfId="0" applyFont="1" applyFill="1" applyBorder="1" applyAlignment="1"/>
    <xf numFmtId="14" fontId="3" fillId="2" borderId="17" xfId="0" applyNumberFormat="1" applyFont="1" applyFill="1" applyBorder="1" applyAlignment="1">
      <alignment horizontal="left"/>
    </xf>
    <xf numFmtId="0" fontId="3" fillId="2" borderId="17" xfId="0" applyFont="1" applyFill="1" applyBorder="1" applyAlignment="1"/>
    <xf numFmtId="14" fontId="5" fillId="2" borderId="8" xfId="0" quotePrefix="1" applyNumberFormat="1" applyFont="1" applyFill="1" applyBorder="1" applyAlignment="1"/>
    <xf numFmtId="0" fontId="8" fillId="3" borderId="11" xfId="0" applyFont="1" applyFill="1" applyBorder="1" applyAlignment="1">
      <alignment horizontal="center"/>
    </xf>
    <xf numFmtId="14" fontId="3" fillId="2" borderId="17" xfId="0" applyNumberFormat="1" applyFont="1" applyFill="1" applyBorder="1" applyAlignment="1"/>
    <xf numFmtId="14" fontId="3" fillId="2" borderId="5" xfId="0" applyNumberFormat="1" applyFont="1" applyFill="1" applyBorder="1" applyAlignment="1">
      <alignment horizontal="left"/>
    </xf>
    <xf numFmtId="14" fontId="3" fillId="2" borderId="4" xfId="0" quotePrefix="1" applyNumberFormat="1" applyFont="1" applyFill="1" applyBorder="1" applyAlignment="1"/>
    <xf numFmtId="0" fontId="12" fillId="2" borderId="5" xfId="0" applyFont="1" applyFill="1" applyBorder="1" applyAlignment="1"/>
    <xf numFmtId="0" fontId="2" fillId="2" borderId="5" xfId="0" applyFont="1" applyFill="1" applyBorder="1" applyAlignment="1"/>
    <xf numFmtId="14" fontId="2" fillId="2" borderId="8" xfId="0" quotePrefix="1" applyNumberFormat="1" applyFont="1" applyFill="1" applyBorder="1" applyAlignment="1">
      <alignment horizontal="left"/>
    </xf>
    <xf numFmtId="14" fontId="2" fillId="0" borderId="5" xfId="0" applyNumberFormat="1" applyFont="1" applyBorder="1" applyAlignment="1">
      <alignment horizontal="left"/>
    </xf>
    <xf numFmtId="0" fontId="2" fillId="3" borderId="9" xfId="0" applyFont="1" applyFill="1" applyBorder="1" applyAlignment="1">
      <alignment horizontal="left"/>
    </xf>
    <xf numFmtId="165" fontId="3" fillId="2" borderId="12" xfId="0" applyNumberFormat="1" applyFont="1" applyFill="1" applyBorder="1" applyAlignment="1"/>
    <xf numFmtId="0" fontId="9" fillId="2" borderId="4" xfId="0" applyFont="1" applyFill="1" applyBorder="1" applyAlignment="1"/>
    <xf numFmtId="14" fontId="8" fillId="0" borderId="1" xfId="0" applyNumberFormat="1" applyFont="1" applyBorder="1" applyAlignment="1">
      <alignment horizontal="left"/>
    </xf>
    <xf numFmtId="0" fontId="4" fillId="6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164" fontId="2" fillId="9" borderId="0" xfId="1" applyNumberFormat="1" applyFont="1" applyFill="1" applyAlignment="1">
      <alignment horizontal="left" vertical="center"/>
    </xf>
    <xf numFmtId="164" fontId="5" fillId="9" borderId="0" xfId="1" applyNumberFormat="1" applyFont="1" applyFill="1" applyAlignment="1">
      <alignment vertical="center"/>
    </xf>
    <xf numFmtId="0" fontId="8" fillId="5" borderId="1" xfId="0" applyFont="1" applyFill="1" applyBorder="1" applyAlignment="1">
      <alignment horizontal="left"/>
    </xf>
    <xf numFmtId="164" fontId="8" fillId="5" borderId="2" xfId="1" applyNumberFormat="1" applyFont="1" applyFill="1" applyBorder="1" applyAlignment="1"/>
    <xf numFmtId="0" fontId="8" fillId="9" borderId="1" xfId="0" applyFont="1" applyFill="1" applyBorder="1" applyAlignment="1">
      <alignment horizontal="left"/>
    </xf>
    <xf numFmtId="0" fontId="8" fillId="9" borderId="2" xfId="0" applyFont="1" applyFill="1" applyBorder="1" applyAlignment="1"/>
    <xf numFmtId="164" fontId="8" fillId="9" borderId="2" xfId="1" applyNumberFormat="1" applyFont="1" applyFill="1" applyBorder="1" applyAlignment="1"/>
    <xf numFmtId="164" fontId="8" fillId="9" borderId="3" xfId="1" applyNumberFormat="1" applyFont="1" applyFill="1" applyBorder="1" applyAlignment="1"/>
    <xf numFmtId="164" fontId="2" fillId="2" borderId="0" xfId="1" applyNumberFormat="1" applyFont="1" applyFill="1" applyAlignment="1">
      <alignment horizontal="left" vertical="center"/>
    </xf>
    <xf numFmtId="164" fontId="5" fillId="2" borderId="0" xfId="1" applyNumberFormat="1" applyFont="1" applyFill="1" applyAlignment="1">
      <alignment vertical="center"/>
    </xf>
    <xf numFmtId="0" fontId="2" fillId="6" borderId="0" xfId="0" applyFont="1" applyFill="1" applyAlignment="1">
      <alignment horizontal="left" vertical="center"/>
    </xf>
    <xf numFmtId="0" fontId="13" fillId="0" borderId="5" xfId="0" applyFont="1" applyBorder="1"/>
    <xf numFmtId="0" fontId="13" fillId="0" borderId="0" xfId="0" applyFont="1"/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/>
    <xf numFmtId="0" fontId="22" fillId="4" borderId="3" xfId="0" applyFont="1" applyFill="1" applyBorder="1" applyAlignment="1"/>
    <xf numFmtId="0" fontId="30" fillId="0" borderId="0" xfId="0" applyFont="1" applyAlignment="1"/>
    <xf numFmtId="14" fontId="12" fillId="0" borderId="4" xfId="0" applyNumberFormat="1" applyFont="1" applyBorder="1" applyAlignment="1">
      <alignment horizontal="left"/>
    </xf>
    <xf numFmtId="14" fontId="5" fillId="0" borderId="4" xfId="0" applyNumberFormat="1" applyFont="1" applyBorder="1" applyAlignment="1">
      <alignment horizontal="left"/>
    </xf>
    <xf numFmtId="14" fontId="7" fillId="0" borderId="5" xfId="0" applyNumberFormat="1" applyFont="1" applyBorder="1" applyAlignment="1">
      <alignment horizontal="left"/>
    </xf>
    <xf numFmtId="14" fontId="7" fillId="0" borderId="6" xfId="0" applyNumberFormat="1" applyFont="1" applyBorder="1" applyAlignment="1">
      <alignment horizontal="left" vertical="center"/>
    </xf>
    <xf numFmtId="14" fontId="2" fillId="2" borderId="5" xfId="0" quotePrefix="1" applyNumberFormat="1" applyFont="1" applyFill="1" applyBorder="1" applyAlignment="1">
      <alignment horizontal="left"/>
    </xf>
    <xf numFmtId="0" fontId="2" fillId="0" borderId="0" xfId="0" applyFont="1" applyBorder="1" applyAlignment="1">
      <alignment horizontal="left" vertical="center"/>
    </xf>
    <xf numFmtId="0" fontId="2" fillId="6" borderId="0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/>
    </xf>
    <xf numFmtId="14" fontId="8" fillId="0" borderId="5" xfId="0" applyNumberFormat="1" applyFont="1" applyBorder="1" applyAlignment="1">
      <alignment horizontal="left"/>
    </xf>
    <xf numFmtId="0" fontId="3" fillId="0" borderId="30" xfId="0" applyFont="1" applyBorder="1"/>
    <xf numFmtId="0" fontId="3" fillId="0" borderId="40" xfId="0" applyFont="1" applyBorder="1"/>
    <xf numFmtId="0" fontId="3" fillId="0" borderId="0" xfId="0" applyFont="1" applyBorder="1"/>
    <xf numFmtId="0" fontId="3" fillId="0" borderId="41" xfId="0" applyFont="1" applyBorder="1"/>
    <xf numFmtId="0" fontId="3" fillId="0" borderId="42" xfId="0" applyFont="1" applyBorder="1"/>
    <xf numFmtId="0" fontId="3" fillId="0" borderId="43" xfId="0" applyFont="1" applyBorder="1"/>
    <xf numFmtId="0" fontId="3" fillId="0" borderId="44" xfId="0" applyFont="1" applyBorder="1"/>
    <xf numFmtId="0" fontId="13" fillId="0" borderId="44" xfId="0" applyFont="1" applyBorder="1"/>
    <xf numFmtId="0" fontId="2" fillId="2" borderId="0" xfId="0" applyFont="1" applyFill="1"/>
    <xf numFmtId="14" fontId="3" fillId="0" borderId="5" xfId="0" applyNumberFormat="1" applyFont="1" applyBorder="1" applyAlignment="1">
      <alignment vertical="center"/>
    </xf>
    <xf numFmtId="14" fontId="2" fillId="0" borderId="5" xfId="0" applyNumberFormat="1" applyFont="1" applyBorder="1" applyAlignment="1">
      <alignment horizontal="left" vertical="center"/>
    </xf>
    <xf numFmtId="0" fontId="6" fillId="2" borderId="5" xfId="0" applyFont="1" applyFill="1" applyBorder="1" applyAlignment="1">
      <alignment vertical="center"/>
    </xf>
    <xf numFmtId="14" fontId="2" fillId="0" borderId="17" xfId="0" applyNumberFormat="1" applyFont="1" applyBorder="1" applyAlignment="1">
      <alignment horizontal="left" vertical="center"/>
    </xf>
    <xf numFmtId="0" fontId="2" fillId="0" borderId="17" xfId="0" applyFont="1" applyBorder="1" applyAlignment="1">
      <alignment vertical="center"/>
    </xf>
    <xf numFmtId="0" fontId="8" fillId="9" borderId="0" xfId="0" applyFont="1" applyFill="1" applyAlignment="1">
      <alignment horizontal="left"/>
    </xf>
    <xf numFmtId="0" fontId="8" fillId="9" borderId="0" xfId="0" applyFont="1" applyFill="1" applyAlignment="1"/>
    <xf numFmtId="0" fontId="4" fillId="9" borderId="0" xfId="0" applyFont="1" applyFill="1" applyAlignment="1"/>
    <xf numFmtId="0" fontId="7" fillId="9" borderId="0" xfId="0" applyFont="1" applyFill="1" applyAlignment="1"/>
    <xf numFmtId="14" fontId="5" fillId="0" borderId="6" xfId="0" applyNumberFormat="1" applyFont="1" applyBorder="1" applyAlignment="1">
      <alignment horizontal="left"/>
    </xf>
    <xf numFmtId="0" fontId="5" fillId="0" borderId="5" xfId="0" applyFont="1" applyBorder="1" applyAlignment="1">
      <alignment horizontal="left"/>
    </xf>
    <xf numFmtId="164" fontId="2" fillId="5" borderId="0" xfId="1" applyNumberFormat="1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27" fillId="0" borderId="0" xfId="0" applyFont="1" applyAlignment="1"/>
    <xf numFmtId="0" fontId="8" fillId="0" borderId="13" xfId="0" applyFont="1" applyBorder="1" applyAlignment="1">
      <alignment horizontal="left"/>
    </xf>
    <xf numFmtId="0" fontId="3" fillId="5" borderId="2" xfId="0" applyFont="1" applyFill="1" applyBorder="1"/>
    <xf numFmtId="0" fontId="27" fillId="0" borderId="4" xfId="0" applyFont="1" applyBorder="1" applyAlignment="1"/>
    <xf numFmtId="0" fontId="5" fillId="8" borderId="4" xfId="0" applyFont="1" applyFill="1" applyBorder="1" applyAlignment="1"/>
    <xf numFmtId="0" fontId="8" fillId="10" borderId="0" xfId="0" applyFont="1" applyFill="1" applyAlignment="1"/>
    <xf numFmtId="0" fontId="2" fillId="19" borderId="0" xfId="0" applyFont="1" applyFill="1" applyAlignment="1"/>
    <xf numFmtId="14" fontId="22" fillId="2" borderId="12" xfId="0" applyNumberFormat="1" applyFont="1" applyFill="1" applyBorder="1" applyAlignment="1">
      <alignment horizontal="left"/>
    </xf>
    <xf numFmtId="0" fontId="22" fillId="2" borderId="6" xfId="0" applyFont="1" applyFill="1" applyBorder="1" applyAlignment="1"/>
    <xf numFmtId="14" fontId="22" fillId="2" borderId="0" xfId="0" applyNumberFormat="1" applyFont="1" applyFill="1" applyAlignment="1"/>
    <xf numFmtId="14" fontId="22" fillId="2" borderId="4" xfId="0" applyNumberFormat="1" applyFont="1" applyFill="1" applyBorder="1" applyAlignment="1">
      <alignment horizontal="left"/>
    </xf>
    <xf numFmtId="0" fontId="22" fillId="2" borderId="4" xfId="0" applyFont="1" applyFill="1" applyBorder="1" applyAlignment="1"/>
    <xf numFmtId="14" fontId="7" fillId="0" borderId="8" xfId="0" applyNumberFormat="1" applyFont="1" applyBorder="1" applyAlignment="1">
      <alignment horizontal="left"/>
    </xf>
    <xf numFmtId="0" fontId="6" fillId="0" borderId="4" xfId="0" applyFont="1" applyBorder="1" applyAlignment="1"/>
    <xf numFmtId="0" fontId="6" fillId="5" borderId="1" xfId="0" applyFont="1" applyFill="1" applyBorder="1" applyAlignment="1">
      <alignment horizontal="left"/>
    </xf>
    <xf numFmtId="0" fontId="6" fillId="6" borderId="2" xfId="0" applyFont="1" applyFill="1" applyBorder="1" applyAlignment="1"/>
    <xf numFmtId="0" fontId="8" fillId="7" borderId="1" xfId="0" applyFont="1" applyFill="1" applyBorder="1" applyAlignment="1">
      <alignment horizontal="left"/>
    </xf>
    <xf numFmtId="0" fontId="8" fillId="7" borderId="2" xfId="0" applyFont="1" applyFill="1" applyBorder="1" applyAlignment="1"/>
    <xf numFmtId="164" fontId="8" fillId="7" borderId="2" xfId="1" applyNumberFormat="1" applyFont="1" applyFill="1" applyBorder="1" applyAlignment="1"/>
    <xf numFmtId="0" fontId="7" fillId="7" borderId="11" xfId="0" applyFont="1" applyFill="1" applyBorder="1" applyAlignment="1"/>
    <xf numFmtId="0" fontId="3" fillId="2" borderId="5" xfId="0" applyFont="1" applyFill="1" applyBorder="1" applyAlignment="1">
      <alignment horizontal="left"/>
    </xf>
    <xf numFmtId="14" fontId="5" fillId="2" borderId="4" xfId="0" applyNumberFormat="1" applyFont="1" applyFill="1" applyBorder="1" applyAlignment="1"/>
    <xf numFmtId="0" fontId="5" fillId="2" borderId="33" xfId="0" applyFont="1" applyFill="1" applyBorder="1" applyAlignment="1"/>
    <xf numFmtId="14" fontId="5" fillId="0" borderId="4" xfId="0" applyNumberFormat="1" applyFont="1" applyBorder="1" applyAlignment="1"/>
    <xf numFmtId="0" fontId="6" fillId="0" borderId="8" xfId="0" applyFont="1" applyBorder="1" applyAlignment="1"/>
    <xf numFmtId="0" fontId="6" fillId="6" borderId="0" xfId="0" applyFont="1" applyFill="1" applyAlignment="1"/>
    <xf numFmtId="164" fontId="8" fillId="7" borderId="23" xfId="1" applyNumberFormat="1" applyFont="1" applyFill="1" applyBorder="1" applyAlignment="1"/>
    <xf numFmtId="0" fontId="2" fillId="14" borderId="0" xfId="0" applyFont="1" applyFill="1" applyAlignment="1"/>
    <xf numFmtId="0" fontId="3" fillId="14" borderId="0" xfId="0" applyFont="1" applyFill="1" applyAlignment="1"/>
    <xf numFmtId="0" fontId="3" fillId="18" borderId="0" xfId="0" applyFont="1" applyFill="1" applyAlignment="1"/>
    <xf numFmtId="0" fontId="2" fillId="18" borderId="0" xfId="0" applyFont="1" applyFill="1" applyAlignment="1"/>
    <xf numFmtId="0" fontId="8" fillId="3" borderId="45" xfId="0" applyFont="1" applyFill="1" applyBorder="1" applyAlignment="1"/>
    <xf numFmtId="0" fontId="8" fillId="3" borderId="41" xfId="0" applyFont="1" applyFill="1" applyBorder="1" applyAlignment="1"/>
    <xf numFmtId="0" fontId="8" fillId="3" borderId="41" xfId="0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0" fontId="6" fillId="9" borderId="0" xfId="0" applyFont="1" applyFill="1" applyAlignment="1">
      <alignment vertical="center"/>
    </xf>
    <xf numFmtId="14" fontId="2" fillId="20" borderId="1" xfId="0" applyNumberFormat="1" applyFont="1" applyFill="1" applyBorder="1" applyAlignment="1">
      <alignment horizontal="left" vertical="center"/>
    </xf>
    <xf numFmtId="0" fontId="2" fillId="20" borderId="2" xfId="0" applyFont="1" applyFill="1" applyBorder="1" applyAlignment="1">
      <alignment vertical="center"/>
    </xf>
    <xf numFmtId="0" fontId="2" fillId="20" borderId="3" xfId="0" applyFont="1" applyFill="1" applyBorder="1" applyAlignment="1">
      <alignment vertical="center"/>
    </xf>
    <xf numFmtId="0" fontId="22" fillId="0" borderId="0" xfId="0" applyFont="1" applyAlignment="1">
      <alignment horizontal="left"/>
    </xf>
    <xf numFmtId="164" fontId="22" fillId="0" borderId="0" xfId="1" applyNumberFormat="1" applyFont="1"/>
    <xf numFmtId="0" fontId="2" fillId="0" borderId="4" xfId="0" applyFont="1" applyBorder="1"/>
    <xf numFmtId="0" fontId="22" fillId="0" borderId="4" xfId="0" applyFont="1" applyBorder="1" applyAlignment="1">
      <alignment horizontal="left"/>
    </xf>
    <xf numFmtId="14" fontId="22" fillId="0" borderId="0" xfId="0" applyNumberFormat="1" applyFont="1" applyAlignment="1"/>
    <xf numFmtId="0" fontId="2" fillId="21" borderId="0" xfId="0" applyFont="1" applyFill="1" applyAlignment="1"/>
    <xf numFmtId="14" fontId="22" fillId="2" borderId="18" xfId="0" applyNumberFormat="1" applyFont="1" applyFill="1" applyBorder="1" applyAlignment="1">
      <alignment horizontal="left"/>
    </xf>
    <xf numFmtId="0" fontId="22" fillId="2" borderId="17" xfId="0" applyFont="1" applyFill="1" applyBorder="1" applyAlignment="1"/>
    <xf numFmtId="0" fontId="3" fillId="5" borderId="7" xfId="0" applyFont="1" applyFill="1" applyBorder="1"/>
    <xf numFmtId="0" fontId="4" fillId="0" borderId="0" xfId="0" applyFont="1" applyBorder="1" applyAlignment="1"/>
    <xf numFmtId="0" fontId="8" fillId="12" borderId="0" xfId="0" applyFont="1" applyFill="1" applyAlignment="1"/>
    <xf numFmtId="0" fontId="8" fillId="3" borderId="46" xfId="0" applyFont="1" applyFill="1" applyBorder="1" applyAlignment="1"/>
    <xf numFmtId="0" fontId="8" fillId="3" borderId="47" xfId="0" applyFont="1" applyFill="1" applyBorder="1" applyAlignment="1"/>
    <xf numFmtId="0" fontId="8" fillId="3" borderId="48" xfId="0" applyFont="1" applyFill="1" applyBorder="1" applyAlignment="1"/>
    <xf numFmtId="0" fontId="8" fillId="3" borderId="49" xfId="0" applyFont="1" applyFill="1" applyBorder="1" applyAlignment="1"/>
    <xf numFmtId="14" fontId="22" fillId="0" borderId="5" xfId="0" applyNumberFormat="1" applyFont="1" applyBorder="1" applyAlignment="1">
      <alignment horizontal="left"/>
    </xf>
    <xf numFmtId="0" fontId="22" fillId="0" borderId="5" xfId="0" applyFont="1" applyBorder="1" applyAlignment="1"/>
    <xf numFmtId="0" fontId="22" fillId="2" borderId="17" xfId="0" applyFont="1" applyFill="1" applyBorder="1" applyAlignment="1">
      <alignment horizontal="right"/>
    </xf>
    <xf numFmtId="0" fontId="30" fillId="2" borderId="0" xfId="0" applyFont="1" applyFill="1" applyAlignment="1"/>
    <xf numFmtId="14" fontId="12" fillId="0" borderId="8" xfId="0" applyNumberFormat="1" applyFont="1" applyBorder="1" applyAlignment="1">
      <alignment horizontal="left"/>
    </xf>
    <xf numFmtId="0" fontId="12" fillId="0" borderId="8" xfId="0" applyFont="1" applyBorder="1" applyAlignment="1">
      <alignment horizontal="right"/>
    </xf>
    <xf numFmtId="0" fontId="3" fillId="0" borderId="14" xfId="0" applyFont="1" applyBorder="1" applyAlignment="1"/>
    <xf numFmtId="0" fontId="2" fillId="20" borderId="0" xfId="0" applyFont="1" applyFill="1" applyAlignment="1"/>
    <xf numFmtId="0" fontId="5" fillId="0" borderId="5" xfId="0" applyFont="1" applyBorder="1"/>
    <xf numFmtId="0" fontId="6" fillId="2" borderId="0" xfId="0" applyFont="1" applyFill="1"/>
    <xf numFmtId="0" fontId="7" fillId="2" borderId="0" xfId="0" applyFont="1" applyFill="1"/>
    <xf numFmtId="0" fontId="3" fillId="2" borderId="12" xfId="0" applyFont="1" applyFill="1" applyBorder="1" applyAlignment="1"/>
    <xf numFmtId="0" fontId="5" fillId="4" borderId="3" xfId="0" applyFont="1" applyFill="1" applyBorder="1" applyAlignment="1"/>
    <xf numFmtId="0" fontId="5" fillId="4" borderId="15" xfId="0" applyFont="1" applyFill="1" applyBorder="1" applyAlignment="1"/>
    <xf numFmtId="0" fontId="5" fillId="0" borderId="3" xfId="0" applyFont="1" applyBorder="1" applyAlignment="1"/>
    <xf numFmtId="0" fontId="5" fillId="0" borderId="15" xfId="0" applyFont="1" applyBorder="1" applyAlignment="1"/>
    <xf numFmtId="0" fontId="8" fillId="0" borderId="8" xfId="0" applyFont="1" applyBorder="1" applyAlignment="1"/>
    <xf numFmtId="0" fontId="2" fillId="0" borderId="5" xfId="0" applyFont="1" applyBorder="1" applyAlignment="1">
      <alignment horizontal="left"/>
    </xf>
    <xf numFmtId="14" fontId="2" fillId="2" borderId="4" xfId="0" quotePrefix="1" applyNumberFormat="1" applyFont="1" applyFill="1" applyBorder="1" applyAlignment="1">
      <alignment horizontal="left"/>
    </xf>
    <xf numFmtId="0" fontId="2" fillId="19" borderId="2" xfId="0" applyFont="1" applyFill="1" applyBorder="1" applyAlignment="1"/>
    <xf numFmtId="0" fontId="2" fillId="19" borderId="5" xfId="0" applyFont="1" applyFill="1" applyBorder="1" applyAlignment="1"/>
    <xf numFmtId="0" fontId="2" fillId="19" borderId="4" xfId="0" applyFont="1" applyFill="1" applyBorder="1" applyAlignment="1"/>
    <xf numFmtId="0" fontId="3" fillId="19" borderId="4" xfId="0" applyFont="1" applyFill="1" applyBorder="1" applyAlignment="1"/>
    <xf numFmtId="0" fontId="2" fillId="0" borderId="4" xfId="0" applyFont="1" applyBorder="1" applyAlignment="1">
      <alignment horizontal="right"/>
    </xf>
    <xf numFmtId="0" fontId="4" fillId="3" borderId="41" xfId="0" applyFont="1" applyFill="1" applyBorder="1" applyAlignment="1"/>
    <xf numFmtId="14" fontId="3" fillId="0" borderId="17" xfId="0" applyNumberFormat="1" applyFont="1" applyBorder="1" applyAlignment="1">
      <alignment horizontal="left"/>
    </xf>
    <xf numFmtId="0" fontId="8" fillId="2" borderId="5" xfId="0" applyFont="1" applyFill="1" applyBorder="1" applyAlignment="1"/>
    <xf numFmtId="0" fontId="2" fillId="2" borderId="33" xfId="0" applyFont="1" applyFill="1" applyBorder="1" applyAlignment="1"/>
    <xf numFmtId="14" fontId="2" fillId="0" borderId="4" xfId="0" applyNumberFormat="1" applyFont="1" applyBorder="1" applyAlignment="1"/>
    <xf numFmtId="0" fontId="5" fillId="2" borderId="0" xfId="0" applyFont="1" applyFill="1" applyAlignment="1">
      <alignment vertical="center"/>
    </xf>
    <xf numFmtId="14" fontId="12" fillId="2" borderId="12" xfId="0" applyNumberFormat="1" applyFont="1" applyFill="1" applyBorder="1" applyAlignment="1">
      <alignment horizontal="left"/>
    </xf>
    <xf numFmtId="14" fontId="12" fillId="2" borderId="4" xfId="0" applyNumberFormat="1" applyFont="1" applyFill="1" applyBorder="1" applyAlignment="1">
      <alignment horizontal="left"/>
    </xf>
    <xf numFmtId="0" fontId="5" fillId="0" borderId="8" xfId="0" applyFont="1" applyBorder="1" applyAlignment="1">
      <alignment vertical="center"/>
    </xf>
    <xf numFmtId="14" fontId="7" fillId="0" borderId="4" xfId="0" applyNumberFormat="1" applyFont="1" applyBorder="1" applyAlignment="1">
      <alignment horizontal="left" vertical="center"/>
    </xf>
    <xf numFmtId="0" fontId="13" fillId="0" borderId="0" xfId="0" applyFont="1" applyBorder="1"/>
    <xf numFmtId="0" fontId="3" fillId="0" borderId="50" xfId="0" applyFont="1" applyBorder="1"/>
    <xf numFmtId="0" fontId="13" fillId="0" borderId="34" xfId="0" applyFont="1" applyBorder="1"/>
    <xf numFmtId="0" fontId="13" fillId="0" borderId="38" xfId="0" applyFont="1" applyBorder="1"/>
    <xf numFmtId="0" fontId="3" fillId="0" borderId="51" xfId="0" applyFont="1" applyBorder="1"/>
    <xf numFmtId="0" fontId="13" fillId="0" borderId="51" xfId="0" applyFont="1" applyBorder="1"/>
    <xf numFmtId="0" fontId="5" fillId="0" borderId="4" xfId="0" applyFont="1" applyBorder="1"/>
    <xf numFmtId="14" fontId="12" fillId="0" borderId="8" xfId="0" applyNumberFormat="1" applyFont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14" fontId="5" fillId="2" borderId="8" xfId="0" applyNumberFormat="1" applyFont="1" applyFill="1" applyBorder="1" applyAlignment="1">
      <alignment horizontal="left"/>
    </xf>
    <xf numFmtId="0" fontId="5" fillId="2" borderId="5" xfId="0" applyFont="1" applyFill="1" applyBorder="1" applyAlignment="1"/>
    <xf numFmtId="0" fontId="8" fillId="3" borderId="45" xfId="0" applyFont="1" applyFill="1" applyBorder="1" applyAlignment="1">
      <alignment horizontal="center"/>
    </xf>
    <xf numFmtId="0" fontId="6" fillId="7" borderId="7" xfId="0" applyFont="1" applyFill="1" applyBorder="1"/>
    <xf numFmtId="14" fontId="5" fillId="0" borderId="8" xfId="0" applyNumberFormat="1" applyFont="1" applyBorder="1" applyAlignment="1"/>
    <xf numFmtId="14" fontId="2" fillId="0" borderId="1" xfId="0" applyNumberFormat="1" applyFont="1" applyBorder="1" applyAlignment="1"/>
    <xf numFmtId="0" fontId="29" fillId="0" borderId="6" xfId="0" applyFont="1" applyBorder="1" applyAlignment="1"/>
    <xf numFmtId="0" fontId="29" fillId="2" borderId="4" xfId="0" applyFont="1" applyFill="1" applyBorder="1" applyAlignment="1"/>
    <xf numFmtId="0" fontId="29" fillId="0" borderId="4" xfId="0" applyFont="1" applyBorder="1" applyAlignment="1"/>
    <xf numFmtId="0" fontId="18" fillId="0" borderId="0" xfId="0" applyFont="1"/>
    <xf numFmtId="0" fontId="2" fillId="7" borderId="3" xfId="0" applyFont="1" applyFill="1" applyBorder="1"/>
    <xf numFmtId="0" fontId="8" fillId="22" borderId="0" xfId="0" applyFont="1" applyFill="1" applyAlignment="1"/>
    <xf numFmtId="0" fontId="8" fillId="22" borderId="0" xfId="0" applyFont="1" applyFill="1" applyBorder="1" applyAlignment="1"/>
    <xf numFmtId="0" fontId="2" fillId="6" borderId="2" xfId="0" applyFont="1" applyFill="1" applyBorder="1" applyAlignment="1">
      <alignment horizontal="right"/>
    </xf>
    <xf numFmtId="0" fontId="6" fillId="5" borderId="2" xfId="0" applyFont="1" applyFill="1" applyBorder="1" applyAlignment="1">
      <alignment horizontal="right"/>
    </xf>
    <xf numFmtId="0" fontId="10" fillId="0" borderId="8" xfId="0" applyFont="1" applyBorder="1" applyAlignment="1"/>
    <xf numFmtId="0" fontId="2" fillId="5" borderId="13" xfId="0" applyFont="1" applyFill="1" applyBorder="1" applyAlignment="1"/>
    <xf numFmtId="0" fontId="3" fillId="0" borderId="44" xfId="0" applyFont="1" applyBorder="1" applyAlignment="1"/>
    <xf numFmtId="0" fontId="3" fillId="0" borderId="12" xfId="0" applyFont="1" applyBorder="1" applyAlignment="1"/>
    <xf numFmtId="0" fontId="3" fillId="0" borderId="19" xfId="0" applyFont="1" applyBorder="1" applyAlignment="1"/>
    <xf numFmtId="0" fontId="4" fillId="0" borderId="12" xfId="0" applyFont="1" applyBorder="1" applyAlignment="1"/>
    <xf numFmtId="0" fontId="3" fillId="0" borderId="35" xfId="0" applyFont="1" applyBorder="1" applyAlignment="1"/>
    <xf numFmtId="14" fontId="3" fillId="0" borderId="12" xfId="0" applyNumberFormat="1" applyFont="1" applyBorder="1" applyAlignment="1"/>
    <xf numFmtId="14" fontId="5" fillId="0" borderId="5" xfId="0" applyNumberFormat="1" applyFont="1" applyBorder="1" applyAlignment="1"/>
    <xf numFmtId="14" fontId="2" fillId="0" borderId="6" xfId="0" applyNumberFormat="1" applyFont="1" applyBorder="1" applyAlignment="1"/>
    <xf numFmtId="14" fontId="5" fillId="0" borderId="6" xfId="0" applyNumberFormat="1" applyFont="1" applyBorder="1" applyAlignment="1"/>
    <xf numFmtId="0" fontId="8" fillId="0" borderId="6" xfId="0" applyFont="1" applyBorder="1" applyAlignment="1"/>
    <xf numFmtId="14" fontId="13" fillId="0" borderId="6" xfId="0" applyNumberFormat="1" applyFont="1" applyBorder="1" applyAlignment="1"/>
    <xf numFmtId="0" fontId="13" fillId="0" borderId="6" xfId="0" applyFont="1" applyBorder="1" applyAlignment="1"/>
    <xf numFmtId="14" fontId="13" fillId="0" borderId="4" xfId="0" applyNumberFormat="1" applyFont="1" applyBorder="1" applyAlignment="1">
      <alignment horizontal="left"/>
    </xf>
    <xf numFmtId="0" fontId="7" fillId="0" borderId="17" xfId="0" applyFont="1" applyBorder="1" applyAlignment="1"/>
    <xf numFmtId="0" fontId="7" fillId="0" borderId="5" xfId="0" applyFont="1" applyBorder="1" applyAlignment="1"/>
    <xf numFmtId="0" fontId="5" fillId="0" borderId="4" xfId="0" applyFont="1" applyBorder="1" applyAlignment="1">
      <alignment horizontal="left"/>
    </xf>
    <xf numFmtId="14" fontId="2" fillId="2" borderId="1" xfId="0" applyNumberFormat="1" applyFont="1" applyFill="1" applyBorder="1" applyAlignment="1">
      <alignment horizontal="left"/>
    </xf>
    <xf numFmtId="0" fontId="3" fillId="2" borderId="3" xfId="0" applyFont="1" applyFill="1" applyBorder="1" applyAlignment="1"/>
    <xf numFmtId="0" fontId="2" fillId="23" borderId="0" xfId="0" applyFont="1" applyFill="1" applyAlignment="1"/>
    <xf numFmtId="0" fontId="3" fillId="23" borderId="0" xfId="0" applyFont="1" applyFill="1" applyAlignment="1"/>
    <xf numFmtId="14" fontId="2" fillId="2" borderId="12" xfId="0" applyNumberFormat="1" applyFont="1" applyFill="1" applyBorder="1" applyAlignment="1">
      <alignment horizontal="left"/>
    </xf>
    <xf numFmtId="0" fontId="2" fillId="6" borderId="0" xfId="0" applyFont="1" applyFill="1" applyBorder="1" applyAlignment="1"/>
    <xf numFmtId="14" fontId="4" fillId="0" borderId="6" xfId="0" applyNumberFormat="1" applyFont="1" applyBorder="1" applyAlignment="1">
      <alignment horizontal="left"/>
    </xf>
    <xf numFmtId="0" fontId="6" fillId="2" borderId="1" xfId="0" applyFont="1" applyFill="1" applyBorder="1" applyAlignment="1"/>
    <xf numFmtId="0" fontId="6" fillId="2" borderId="3" xfId="0" applyFont="1" applyFill="1" applyBorder="1" applyAlignment="1"/>
    <xf numFmtId="0" fontId="6" fillId="2" borderId="2" xfId="0" applyFont="1" applyFill="1" applyBorder="1" applyAlignment="1">
      <alignment vertical="center"/>
    </xf>
    <xf numFmtId="0" fontId="6" fillId="6" borderId="2" xfId="0" applyFont="1" applyFill="1" applyBorder="1" applyAlignment="1">
      <alignment vertical="center"/>
    </xf>
    <xf numFmtId="14" fontId="5" fillId="6" borderId="4" xfId="0" applyNumberFormat="1" applyFont="1" applyFill="1" applyBorder="1" applyAlignment="1">
      <alignment horizontal="left"/>
    </xf>
    <xf numFmtId="0" fontId="5" fillId="6" borderId="4" xfId="0" applyFont="1" applyFill="1" applyBorder="1" applyAlignment="1"/>
    <xf numFmtId="0" fontId="6" fillId="2" borderId="12" xfId="0" applyFont="1" applyFill="1" applyBorder="1" applyAlignment="1"/>
    <xf numFmtId="0" fontId="6" fillId="2" borderId="30" xfId="0" applyFont="1" applyFill="1" applyBorder="1" applyAlignment="1"/>
    <xf numFmtId="0" fontId="6" fillId="2" borderId="6" xfId="0" applyFont="1" applyFill="1" applyBorder="1" applyAlignment="1"/>
    <xf numFmtId="0" fontId="2" fillId="0" borderId="8" xfId="0" applyFont="1" applyBorder="1"/>
    <xf numFmtId="0" fontId="10" fillId="2" borderId="5" xfId="0" applyFont="1" applyFill="1" applyBorder="1" applyAlignment="1"/>
    <xf numFmtId="0" fontId="10" fillId="2" borderId="4" xfId="0" applyFont="1" applyFill="1" applyBorder="1" applyAlignment="1"/>
    <xf numFmtId="0" fontId="2" fillId="21" borderId="0" xfId="0" applyFont="1" applyFill="1" applyBorder="1" applyAlignment="1"/>
    <xf numFmtId="0" fontId="10" fillId="6" borderId="2" xfId="0" applyFont="1" applyFill="1" applyBorder="1" applyAlignment="1"/>
    <xf numFmtId="0" fontId="6" fillId="13" borderId="0" xfId="0" applyFont="1" applyFill="1" applyAlignment="1">
      <alignment vertical="center"/>
    </xf>
    <xf numFmtId="0" fontId="6" fillId="2" borderId="0" xfId="0" applyNumberFormat="1" applyFont="1" applyFill="1" applyBorder="1" applyAlignment="1">
      <alignment vertical="center"/>
    </xf>
    <xf numFmtId="0" fontId="6" fillId="13" borderId="0" xfId="0" applyNumberFormat="1" applyFont="1" applyFill="1" applyBorder="1" applyAlignment="1">
      <alignment vertical="center"/>
    </xf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13" borderId="0" xfId="0" applyFont="1" applyFill="1"/>
    <xf numFmtId="0" fontId="29" fillId="2" borderId="6" xfId="0" applyFont="1" applyFill="1" applyBorder="1" applyAlignment="1"/>
    <xf numFmtId="0" fontId="29" fillId="2" borderId="17" xfId="0" applyFont="1" applyFill="1" applyBorder="1" applyAlignment="1"/>
    <xf numFmtId="0" fontId="29" fillId="2" borderId="0" xfId="0" applyFont="1" applyFill="1" applyAlignment="1"/>
    <xf numFmtId="14" fontId="12" fillId="2" borderId="0" xfId="0" applyNumberFormat="1" applyFont="1" applyFill="1" applyAlignment="1"/>
    <xf numFmtId="14" fontId="12" fillId="0" borderId="0" xfId="0" applyNumberFormat="1" applyFont="1" applyAlignment="1"/>
    <xf numFmtId="14" fontId="5" fillId="2" borderId="4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5" fillId="0" borderId="30" xfId="0" applyFont="1" applyBorder="1" applyAlignment="1"/>
    <xf numFmtId="0" fontId="2" fillId="20" borderId="0" xfId="0" applyFont="1" applyFill="1" applyBorder="1" applyAlignment="1">
      <alignment vertical="center"/>
    </xf>
    <xf numFmtId="0" fontId="2" fillId="20" borderId="0" xfId="0" applyFont="1" applyFill="1" applyAlignment="1">
      <alignment vertical="center"/>
    </xf>
    <xf numFmtId="0" fontId="2" fillId="7" borderId="0" xfId="0" applyFont="1" applyFill="1" applyAlignment="1"/>
    <xf numFmtId="0" fontId="2" fillId="11" borderId="24" xfId="0" applyFont="1" applyFill="1" applyBorder="1" applyAlignment="1"/>
    <xf numFmtId="0" fontId="2" fillId="11" borderId="25" xfId="0" applyFont="1" applyFill="1" applyBorder="1" applyAlignment="1"/>
    <xf numFmtId="0" fontId="3" fillId="11" borderId="26" xfId="0" applyFont="1" applyFill="1" applyBorder="1" applyAlignment="1"/>
    <xf numFmtId="0" fontId="2" fillId="11" borderId="27" xfId="0" applyFont="1" applyFill="1" applyBorder="1" applyAlignment="1"/>
    <xf numFmtId="0" fontId="2" fillId="11" borderId="28" xfId="0" applyFont="1" applyFill="1" applyBorder="1" applyAlignment="1"/>
    <xf numFmtId="0" fontId="3" fillId="11" borderId="29" xfId="0" applyFont="1" applyFill="1" applyBorder="1" applyAlignment="1"/>
    <xf numFmtId="0" fontId="22" fillId="4" borderId="7" xfId="0" applyFont="1" applyFill="1" applyBorder="1" applyAlignment="1"/>
    <xf numFmtId="0" fontId="22" fillId="4" borderId="14" xfId="0" applyFont="1" applyFill="1" applyBorder="1" applyAlignment="1"/>
    <xf numFmtId="0" fontId="22" fillId="4" borderId="22" xfId="0" applyFont="1" applyFill="1" applyBorder="1" applyAlignment="1"/>
    <xf numFmtId="0" fontId="22" fillId="0" borderId="2" xfId="0" applyFont="1" applyBorder="1" applyAlignment="1"/>
    <xf numFmtId="0" fontId="22" fillId="0" borderId="7" xfId="0" applyFont="1" applyBorder="1" applyAlignment="1"/>
    <xf numFmtId="0" fontId="22" fillId="0" borderId="14" xfId="0" applyFont="1" applyBorder="1" applyAlignment="1"/>
    <xf numFmtId="0" fontId="22" fillId="0" borderId="22" xfId="0" applyFont="1" applyBorder="1" applyAlignment="1"/>
    <xf numFmtId="0" fontId="4" fillId="3" borderId="3" xfId="0" applyFont="1" applyFill="1" applyBorder="1" applyAlignment="1"/>
    <xf numFmtId="0" fontId="12" fillId="2" borderId="0" xfId="0" applyFont="1" applyFill="1"/>
    <xf numFmtId="0" fontId="29" fillId="2" borderId="0" xfId="0" applyFont="1" applyFill="1"/>
    <xf numFmtId="164" fontId="12" fillId="2" borderId="0" xfId="1" applyNumberFormat="1" applyFont="1" applyFill="1"/>
    <xf numFmtId="0" fontId="5" fillId="6" borderId="2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17" fillId="6" borderId="0" xfId="0" applyFont="1" applyFill="1" applyAlignment="1">
      <alignment horizontal="left"/>
    </xf>
    <xf numFmtId="0" fontId="17" fillId="6" borderId="0" xfId="0" applyFont="1" applyFill="1" applyAlignment="1"/>
    <xf numFmtId="14" fontId="3" fillId="2" borderId="12" xfId="0" applyNumberFormat="1" applyFont="1" applyFill="1" applyBorder="1" applyAlignment="1"/>
    <xf numFmtId="0" fontId="5" fillId="6" borderId="0" xfId="0" applyFont="1" applyFill="1" applyAlignment="1"/>
    <xf numFmtId="0" fontId="5" fillId="6" borderId="5" xfId="0" applyFont="1" applyFill="1" applyBorder="1" applyAlignment="1"/>
    <xf numFmtId="0" fontId="3" fillId="15" borderId="0" xfId="0" applyFont="1" applyFill="1" applyAlignment="1"/>
    <xf numFmtId="0" fontId="2" fillId="15" borderId="0" xfId="0" applyFont="1" applyFill="1" applyAlignment="1"/>
    <xf numFmtId="0" fontId="2" fillId="10" borderId="0" xfId="0" applyFont="1" applyFill="1" applyAlignment="1">
      <alignment vertical="center"/>
    </xf>
    <xf numFmtId="0" fontId="5" fillId="6" borderId="0" xfId="0" applyFont="1" applyFill="1" applyAlignment="1">
      <alignment horizontal="left"/>
    </xf>
    <xf numFmtId="0" fontId="8" fillId="21" borderId="0" xfId="0" applyFont="1" applyFill="1" applyAlignment="1"/>
    <xf numFmtId="164" fontId="2" fillId="2" borderId="0" xfId="1" applyNumberFormat="1" applyFont="1" applyFill="1" applyAlignment="1">
      <alignment vertical="center"/>
    </xf>
    <xf numFmtId="0" fontId="2" fillId="13" borderId="5" xfId="0" applyFont="1" applyFill="1" applyBorder="1" applyAlignment="1"/>
    <xf numFmtId="165" fontId="2" fillId="2" borderId="12" xfId="0" applyNumberFormat="1" applyFont="1" applyFill="1" applyBorder="1" applyAlignment="1"/>
    <xf numFmtId="165" fontId="2" fillId="2" borderId="4" xfId="0" applyNumberFormat="1" applyFont="1" applyFill="1" applyBorder="1" applyAlignment="1"/>
    <xf numFmtId="0" fontId="13" fillId="0" borderId="8" xfId="0" applyFont="1" applyBorder="1" applyAlignment="1"/>
    <xf numFmtId="0" fontId="5" fillId="0" borderId="8" xfId="0" applyFont="1" applyBorder="1" applyAlignment="1">
      <alignment horizontal="left"/>
    </xf>
    <xf numFmtId="0" fontId="8" fillId="12" borderId="0" xfId="0" applyFont="1" applyFill="1" applyAlignment="1">
      <alignment horizontal="left"/>
    </xf>
    <xf numFmtId="164" fontId="5" fillId="0" borderId="0" xfId="1" applyNumberFormat="1" applyFont="1" applyAlignment="1">
      <alignment horizontal="left" vertical="center"/>
    </xf>
    <xf numFmtId="0" fontId="11" fillId="6" borderId="0" xfId="0" applyFont="1" applyFill="1" applyAlignment="1">
      <alignment horizontal="left"/>
    </xf>
    <xf numFmtId="0" fontId="11" fillId="6" borderId="0" xfId="0" applyFont="1" applyFill="1"/>
    <xf numFmtId="164" fontId="10" fillId="9" borderId="2" xfId="1" applyNumberFormat="1" applyFont="1" applyFill="1" applyBorder="1" applyAlignment="1"/>
    <xf numFmtId="164" fontId="10" fillId="9" borderId="3" xfId="1" applyNumberFormat="1" applyFont="1" applyFill="1" applyBorder="1" applyAlignment="1"/>
    <xf numFmtId="164" fontId="2" fillId="9" borderId="2" xfId="1" applyNumberFormat="1" applyFont="1" applyFill="1" applyBorder="1" applyAlignment="1"/>
    <xf numFmtId="0" fontId="6" fillId="2" borderId="0" xfId="0" applyFont="1" applyFill="1" applyAlignment="1"/>
    <xf numFmtId="15" fontId="6" fillId="0" borderId="0" xfId="0" quotePrefix="1" applyNumberFormat="1" applyFont="1"/>
    <xf numFmtId="0" fontId="0" fillId="0" borderId="4" xfId="0" applyBorder="1"/>
    <xf numFmtId="164" fontId="0" fillId="0" borderId="4" xfId="0" applyNumberFormat="1" applyBorder="1"/>
    <xf numFmtId="0" fontId="24" fillId="0" borderId="8" xfId="0" applyFont="1" applyBorder="1"/>
    <xf numFmtId="0" fontId="24" fillId="0" borderId="4" xfId="0" applyFont="1" applyBorder="1"/>
    <xf numFmtId="0" fontId="6" fillId="0" borderId="8" xfId="0" applyFont="1" applyBorder="1"/>
    <xf numFmtId="0" fontId="2" fillId="7" borderId="2" xfId="0" applyFont="1" applyFill="1" applyBorder="1" applyAlignment="1"/>
    <xf numFmtId="0" fontId="8" fillId="2" borderId="4" xfId="0" applyFont="1" applyFill="1" applyBorder="1" applyAlignment="1">
      <alignment horizontal="left"/>
    </xf>
    <xf numFmtId="0" fontId="2" fillId="5" borderId="13" xfId="0" applyFont="1" applyFill="1" applyBorder="1" applyAlignment="1">
      <alignment horizontal="left"/>
    </xf>
    <xf numFmtId="0" fontId="2" fillId="9" borderId="0" xfId="0" applyFont="1" applyFill="1" applyAlignment="1">
      <alignment horizontal="left"/>
    </xf>
    <xf numFmtId="0" fontId="2" fillId="9" borderId="0" xfId="0" applyFont="1" applyFill="1" applyAlignment="1"/>
    <xf numFmtId="0" fontId="2" fillId="7" borderId="1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164" fontId="5" fillId="7" borderId="2" xfId="1" applyNumberFormat="1" applyFont="1" applyFill="1" applyBorder="1" applyAlignment="1"/>
    <xf numFmtId="0" fontId="6" fillId="0" borderId="4" xfId="0" applyFont="1" applyBorder="1" applyAlignment="1">
      <alignment horizontal="left"/>
    </xf>
    <xf numFmtId="164" fontId="2" fillId="5" borderId="2" xfId="1" applyNumberFormat="1" applyFont="1" applyFill="1" applyBorder="1" applyAlignment="1"/>
    <xf numFmtId="164" fontId="2" fillId="5" borderId="3" xfId="1" applyNumberFormat="1" applyFont="1" applyFill="1" applyBorder="1" applyAlignment="1"/>
    <xf numFmtId="0" fontId="2" fillId="6" borderId="5" xfId="0" applyFont="1" applyFill="1" applyBorder="1" applyAlignment="1"/>
    <xf numFmtId="0" fontId="8" fillId="0" borderId="4" xfId="0" applyFont="1" applyBorder="1" applyAlignment="1">
      <alignment horizontal="left"/>
    </xf>
    <xf numFmtId="164" fontId="5" fillId="7" borderId="3" xfId="1" applyNumberFormat="1" applyFont="1" applyFill="1" applyBorder="1" applyAlignment="1"/>
    <xf numFmtId="0" fontId="8" fillId="7" borderId="46" xfId="0" applyFont="1" applyFill="1" applyBorder="1" applyAlignment="1">
      <alignment horizontal="left"/>
    </xf>
    <xf numFmtId="0" fontId="8" fillId="7" borderId="47" xfId="0" applyFont="1" applyFill="1" applyBorder="1" applyAlignment="1"/>
    <xf numFmtId="164" fontId="5" fillId="7" borderId="8" xfId="1" applyNumberFormat="1" applyFont="1" applyFill="1" applyBorder="1" applyAlignment="1"/>
    <xf numFmtId="164" fontId="5" fillId="7" borderId="23" xfId="1" applyNumberFormat="1" applyFont="1" applyFill="1" applyBorder="1" applyAlignment="1"/>
    <xf numFmtId="0" fontId="5" fillId="7" borderId="11" xfId="0" applyFont="1" applyFill="1" applyBorder="1" applyAlignment="1"/>
    <xf numFmtId="0" fontId="8" fillId="4" borderId="0" xfId="0" applyFont="1" applyFill="1" applyAlignment="1">
      <alignment horizontal="left"/>
    </xf>
    <xf numFmtId="0" fontId="8" fillId="4" borderId="0" xfId="0" applyFont="1" applyFill="1" applyAlignment="1"/>
    <xf numFmtId="14" fontId="6" fillId="0" borderId="4" xfId="0" applyNumberFormat="1" applyFont="1" applyBorder="1" applyAlignment="1">
      <alignment vertical="center"/>
    </xf>
    <xf numFmtId="14" fontId="2" fillId="6" borderId="4" xfId="0" applyNumberFormat="1" applyFont="1" applyFill="1" applyBorder="1" applyAlignment="1">
      <alignment horizontal="left"/>
    </xf>
    <xf numFmtId="0" fontId="2" fillId="0" borderId="4" xfId="0" applyFont="1" applyFill="1" applyBorder="1" applyAlignment="1"/>
    <xf numFmtId="0" fontId="3" fillId="0" borderId="4" xfId="0" applyFont="1" applyFill="1" applyBorder="1" applyAlignment="1"/>
    <xf numFmtId="0" fontId="14" fillId="6" borderId="0" xfId="0" applyFont="1" applyFill="1" applyAlignment="1">
      <alignment horizontal="left"/>
    </xf>
    <xf numFmtId="0" fontId="14" fillId="6" borderId="0" xfId="0" applyFont="1" applyFill="1" applyAlignment="1"/>
    <xf numFmtId="0" fontId="11" fillId="6" borderId="0" xfId="0" applyFont="1" applyFill="1" applyAlignment="1"/>
    <xf numFmtId="0" fontId="2" fillId="10" borderId="0" xfId="0" applyFont="1" applyFill="1" applyAlignment="1"/>
    <xf numFmtId="14" fontId="2" fillId="2" borderId="4" xfId="0" applyNumberFormat="1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2" borderId="6" xfId="0" applyFont="1" applyFill="1" applyBorder="1" applyAlignment="1">
      <alignment horizontal="right"/>
    </xf>
    <xf numFmtId="0" fontId="2" fillId="5" borderId="3" xfId="0" applyFont="1" applyFill="1" applyBorder="1"/>
    <xf numFmtId="0" fontId="2" fillId="3" borderId="6" xfId="0" applyFont="1" applyFill="1" applyBorder="1" applyAlignment="1"/>
    <xf numFmtId="14" fontId="2" fillId="3" borderId="12" xfId="0" applyNumberFormat="1" applyFont="1" applyFill="1" applyBorder="1" applyAlignment="1">
      <alignment horizontal="left"/>
    </xf>
    <xf numFmtId="16" fontId="3" fillId="2" borderId="4" xfId="0" quotePrefix="1" applyNumberFormat="1" applyFont="1" applyFill="1" applyBorder="1" applyAlignment="1"/>
    <xf numFmtId="0" fontId="2" fillId="0" borderId="33" xfId="0" applyFont="1" applyBorder="1" applyAlignment="1"/>
    <xf numFmtId="0" fontId="2" fillId="0" borderId="38" xfId="0" applyFont="1" applyBorder="1" applyAlignment="1"/>
    <xf numFmtId="0" fontId="2" fillId="0" borderId="39" xfId="0" applyFont="1" applyBorder="1" applyAlignment="1"/>
    <xf numFmtId="0" fontId="2" fillId="0" borderId="30" xfId="0" applyFont="1" applyBorder="1" applyAlignment="1"/>
    <xf numFmtId="0" fontId="2" fillId="5" borderId="7" xfId="0" applyFont="1" applyFill="1" applyBorder="1"/>
    <xf numFmtId="14" fontId="3" fillId="2" borderId="5" xfId="0" applyNumberFormat="1" applyFont="1" applyFill="1" applyBorder="1" applyAlignment="1">
      <alignment horizontal="right"/>
    </xf>
    <xf numFmtId="0" fontId="7" fillId="13" borderId="0" xfId="0" applyFont="1" applyFill="1" applyAlignment="1">
      <alignment vertical="center"/>
    </xf>
    <xf numFmtId="0" fontId="2" fillId="0" borderId="6" xfId="0" applyFont="1" applyFill="1" applyBorder="1" applyAlignment="1"/>
    <xf numFmtId="0" fontId="2" fillId="0" borderId="6" xfId="0" applyFont="1" applyBorder="1" applyAlignment="1">
      <alignment horizontal="left"/>
    </xf>
    <xf numFmtId="14" fontId="5" fillId="0" borderId="5" xfId="0" applyNumberFormat="1" applyFont="1" applyBorder="1" applyAlignment="1">
      <alignment vertical="center"/>
    </xf>
    <xf numFmtId="14" fontId="6" fillId="6" borderId="8" xfId="0" applyNumberFormat="1" applyFont="1" applyFill="1" applyBorder="1" applyAlignment="1">
      <alignment horizontal="left"/>
    </xf>
    <xf numFmtId="0" fontId="6" fillId="6" borderId="8" xfId="0" applyFont="1" applyFill="1" applyBorder="1"/>
    <xf numFmtId="0" fontId="6" fillId="6" borderId="0" xfId="0" applyFont="1" applyFill="1"/>
    <xf numFmtId="0" fontId="3" fillId="6" borderId="8" xfId="0" applyFont="1" applyFill="1" applyBorder="1" applyAlignment="1"/>
    <xf numFmtId="0" fontId="2" fillId="6" borderId="8" xfId="0" applyFont="1" applyFill="1" applyBorder="1" applyAlignment="1"/>
    <xf numFmtId="0" fontId="3" fillId="10" borderId="8" xfId="0" applyFont="1" applyFill="1" applyBorder="1" applyAlignment="1"/>
    <xf numFmtId="0" fontId="2" fillId="3" borderId="0" xfId="0" applyFont="1" applyFill="1" applyAlignment="1"/>
    <xf numFmtId="0" fontId="3" fillId="3" borderId="0" xfId="0" applyFont="1" applyFill="1" applyAlignment="1"/>
    <xf numFmtId="0" fontId="3" fillId="2" borderId="4" xfId="0" applyFont="1" applyFill="1" applyBorder="1" applyAlignment="1">
      <alignment horizontal="right"/>
    </xf>
    <xf numFmtId="14" fontId="2" fillId="12" borderId="4" xfId="0" applyNumberFormat="1" applyFont="1" applyFill="1" applyBorder="1" applyAlignment="1">
      <alignment horizontal="left"/>
    </xf>
    <xf numFmtId="0" fontId="2" fillId="12" borderId="4" xfId="0" applyFont="1" applyFill="1" applyBorder="1" applyAlignment="1">
      <alignment horizontal="left"/>
    </xf>
    <xf numFmtId="0" fontId="2" fillId="12" borderId="4" xfId="0" applyFont="1" applyFill="1" applyBorder="1" applyAlignment="1"/>
    <xf numFmtId="0" fontId="2" fillId="18" borderId="4" xfId="0" applyFont="1" applyFill="1" applyBorder="1" applyAlignment="1"/>
    <xf numFmtId="0" fontId="2" fillId="19" borderId="4" xfId="0" applyFont="1" applyFill="1" applyBorder="1" applyAlignment="1">
      <alignment horizontal="left"/>
    </xf>
    <xf numFmtId="0" fontId="2" fillId="18" borderId="33" xfId="0" applyFont="1" applyFill="1" applyBorder="1" applyAlignment="1"/>
    <xf numFmtId="164" fontId="5" fillId="7" borderId="7" xfId="1" applyNumberFormat="1" applyFont="1" applyFill="1" applyBorder="1" applyAlignment="1"/>
    <xf numFmtId="0" fontId="5" fillId="7" borderId="3" xfId="0" applyFont="1" applyFill="1" applyBorder="1" applyAlignment="1"/>
    <xf numFmtId="0" fontId="10" fillId="0" borderId="0" xfId="0" applyFont="1" applyAlignment="1">
      <alignment vertical="center"/>
    </xf>
    <xf numFmtId="164" fontId="22" fillId="2" borderId="0" xfId="1" applyNumberFormat="1" applyFont="1" applyFill="1" applyAlignment="1">
      <alignment vertical="center"/>
    </xf>
    <xf numFmtId="0" fontId="22" fillId="2" borderId="0" xfId="0" applyFont="1" applyFill="1" applyAlignment="1">
      <alignment vertical="center"/>
    </xf>
    <xf numFmtId="0" fontId="2" fillId="2" borderId="6" xfId="0" applyFont="1" applyFill="1" applyBorder="1"/>
    <xf numFmtId="0" fontId="2" fillId="2" borderId="30" xfId="0" applyFont="1" applyFill="1" applyBorder="1"/>
    <xf numFmtId="0" fontId="2" fillId="2" borderId="3" xfId="0" applyFont="1" applyFill="1" applyBorder="1"/>
    <xf numFmtId="0" fontId="25" fillId="6" borderId="0" xfId="0" applyFont="1" applyFill="1" applyAlignment="1">
      <alignment horizontal="left"/>
    </xf>
    <xf numFmtId="0" fontId="9" fillId="0" borderId="39" xfId="0" applyFont="1" applyBorder="1" applyAlignment="1"/>
    <xf numFmtId="0" fontId="28" fillId="0" borderId="8" xfId="0" applyFont="1" applyBorder="1" applyAlignment="1"/>
    <xf numFmtId="14" fontId="28" fillId="0" borderId="4" xfId="0" applyNumberFormat="1" applyFont="1" applyBorder="1" applyAlignment="1">
      <alignment horizontal="left"/>
    </xf>
    <xf numFmtId="0" fontId="28" fillId="0" borderId="4" xfId="0" applyFont="1" applyBorder="1" applyAlignment="1"/>
    <xf numFmtId="0" fontId="28" fillId="0" borderId="0" xfId="0" applyFont="1" applyAlignment="1"/>
    <xf numFmtId="0" fontId="2" fillId="18" borderId="9" xfId="0" applyFont="1" applyFill="1" applyBorder="1" applyAlignment="1"/>
    <xf numFmtId="0" fontId="2" fillId="18" borderId="6" xfId="0" applyFont="1" applyFill="1" applyBorder="1" applyAlignment="1"/>
    <xf numFmtId="0" fontId="2" fillId="18" borderId="2" xfId="0" applyFont="1" applyFill="1" applyBorder="1" applyAlignment="1"/>
    <xf numFmtId="0" fontId="3" fillId="18" borderId="5" xfId="0" applyFont="1" applyFill="1" applyBorder="1" applyAlignment="1"/>
    <xf numFmtId="0" fontId="3" fillId="18" borderId="8" xfId="0" applyFont="1" applyFill="1" applyBorder="1" applyAlignment="1"/>
    <xf numFmtId="0" fontId="3" fillId="18" borderId="4" xfId="0" applyFont="1" applyFill="1" applyBorder="1" applyAlignment="1"/>
    <xf numFmtId="164" fontId="2" fillId="18" borderId="2" xfId="1" applyNumberFormat="1" applyFont="1" applyFill="1" applyBorder="1" applyAlignment="1"/>
    <xf numFmtId="0" fontId="8" fillId="18" borderId="0" xfId="0" applyFont="1" applyFill="1" applyAlignment="1">
      <alignment horizontal="left"/>
    </xf>
    <xf numFmtId="0" fontId="8" fillId="18" borderId="0" xfId="0" applyFont="1" applyFill="1" applyAlignment="1"/>
    <xf numFmtId="0" fontId="3" fillId="0" borderId="8" xfId="0" applyFont="1" applyFill="1" applyBorder="1" applyAlignment="1"/>
    <xf numFmtId="0" fontId="2" fillId="0" borderId="8" xfId="0" applyFont="1" applyFill="1" applyBorder="1" applyAlignment="1"/>
    <xf numFmtId="0" fontId="10" fillId="12" borderId="4" xfId="0" applyFont="1" applyFill="1" applyBorder="1" applyAlignment="1"/>
    <xf numFmtId="0" fontId="10" fillId="19" borderId="4" xfId="0" applyFont="1" applyFill="1" applyBorder="1" applyAlignment="1"/>
    <xf numFmtId="14" fontId="2" fillId="18" borderId="4" xfId="0" applyNumberFormat="1" applyFont="1" applyFill="1" applyBorder="1" applyAlignment="1">
      <alignment horizontal="left"/>
    </xf>
    <xf numFmtId="164" fontId="2" fillId="0" borderId="0" xfId="1" applyNumberFormat="1" applyFont="1" applyBorder="1" applyAlignment="1">
      <alignment vertical="center"/>
    </xf>
    <xf numFmtId="164" fontId="22" fillId="0" borderId="0" xfId="1" applyNumberFormat="1" applyFont="1" applyAlignment="1"/>
    <xf numFmtId="0" fontId="6" fillId="19" borderId="0" xfId="0" applyFont="1" applyFill="1" applyAlignment="1">
      <alignment vertical="center"/>
    </xf>
    <xf numFmtId="0" fontId="6" fillId="8" borderId="0" xfId="0" applyFont="1" applyFill="1" applyAlignment="1">
      <alignment vertical="center"/>
    </xf>
    <xf numFmtId="0" fontId="6" fillId="9" borderId="1" xfId="0" applyFont="1" applyFill="1" applyBorder="1" applyAlignment="1">
      <alignment vertical="center"/>
    </xf>
    <xf numFmtId="0" fontId="6" fillId="9" borderId="2" xfId="0" applyFont="1" applyFill="1" applyBorder="1" applyAlignment="1">
      <alignment vertical="center"/>
    </xf>
    <xf numFmtId="0" fontId="6" fillId="9" borderId="3" xfId="0" applyFont="1" applyFill="1" applyBorder="1" applyAlignment="1">
      <alignment vertical="center"/>
    </xf>
    <xf numFmtId="14" fontId="3" fillId="0" borderId="8" xfId="0" applyNumberFormat="1" applyFont="1" applyFill="1" applyBorder="1" applyAlignment="1">
      <alignment horizontal="left"/>
    </xf>
    <xf numFmtId="0" fontId="3" fillId="0" borderId="5" xfId="0" applyFont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0" fontId="2" fillId="4" borderId="8" xfId="0" applyFont="1" applyFill="1" applyBorder="1" applyAlignment="1"/>
    <xf numFmtId="14" fontId="2" fillId="18" borderId="8" xfId="0" applyNumberFormat="1" applyFont="1" applyFill="1" applyBorder="1" applyAlignment="1">
      <alignment horizontal="left"/>
    </xf>
    <xf numFmtId="0" fontId="2" fillId="18" borderId="8" xfId="0" applyFont="1" applyFill="1" applyBorder="1"/>
    <xf numFmtId="0" fontId="2" fillId="18" borderId="0" xfId="0" applyFont="1" applyFill="1"/>
    <xf numFmtId="14" fontId="3" fillId="2" borderId="6" xfId="0" applyNumberFormat="1" applyFont="1" applyFill="1" applyBorder="1" applyAlignment="1">
      <alignment horizontal="left"/>
    </xf>
    <xf numFmtId="0" fontId="3" fillId="2" borderId="6" xfId="0" applyFont="1" applyFill="1" applyBorder="1"/>
    <xf numFmtId="0" fontId="22" fillId="0" borderId="0" xfId="0" applyFont="1" applyBorder="1" applyAlignment="1">
      <alignment horizontal="left" vertical="center"/>
    </xf>
    <xf numFmtId="0" fontId="22" fillId="0" borderId="0" xfId="0" applyFont="1" applyBorder="1" applyAlignment="1">
      <alignment vertical="center"/>
    </xf>
    <xf numFmtId="0" fontId="8" fillId="19" borderId="0" xfId="0" applyFont="1" applyFill="1" applyAlignment="1">
      <alignment horizontal="left"/>
    </xf>
    <xf numFmtId="0" fontId="8" fillId="19" borderId="0" xfId="0" applyFont="1" applyFill="1" applyAlignment="1"/>
    <xf numFmtId="164" fontId="6" fillId="0" borderId="0" xfId="1" applyNumberFormat="1" applyFont="1" applyAlignment="1"/>
    <xf numFmtId="0" fontId="2" fillId="19" borderId="0" xfId="0" applyFont="1" applyFill="1" applyAlignment="1">
      <alignment horizontal="left"/>
    </xf>
    <xf numFmtId="0" fontId="10" fillId="0" borderId="5" xfId="0" applyFont="1" applyBorder="1" applyAlignment="1">
      <alignment vertical="center"/>
    </xf>
    <xf numFmtId="0" fontId="9" fillId="0" borderId="6" xfId="0" applyFont="1" applyBorder="1" applyAlignment="1"/>
    <xf numFmtId="14" fontId="33" fillId="0" borderId="4" xfId="0" applyNumberFormat="1" applyFont="1" applyBorder="1" applyAlignment="1">
      <alignment horizontal="left"/>
    </xf>
    <xf numFmtId="0" fontId="33" fillId="0" borderId="4" xfId="0" applyFont="1" applyBorder="1" applyAlignment="1">
      <alignment horizontal="left"/>
    </xf>
    <xf numFmtId="0" fontId="33" fillId="0" borderId="4" xfId="0" applyFont="1" applyBorder="1" applyAlignment="1"/>
    <xf numFmtId="0" fontId="33" fillId="0" borderId="0" xfId="0" applyFont="1" applyAlignment="1"/>
    <xf numFmtId="14" fontId="33" fillId="0" borderId="8" xfId="0" applyNumberFormat="1" applyFont="1" applyBorder="1" applyAlignment="1">
      <alignment horizontal="left"/>
    </xf>
    <xf numFmtId="0" fontId="33" fillId="0" borderId="8" xfId="0" applyFont="1" applyBorder="1" applyAlignment="1">
      <alignment horizontal="left"/>
    </xf>
    <xf numFmtId="0" fontId="33" fillId="0" borderId="6" xfId="0" applyFont="1" applyFill="1" applyBorder="1" applyAlignment="1"/>
    <xf numFmtId="0" fontId="33" fillId="0" borderId="21" xfId="0" applyFont="1" applyBorder="1" applyAlignment="1"/>
    <xf numFmtId="14" fontId="7" fillId="0" borderId="17" xfId="0" applyNumberFormat="1" applyFont="1" applyBorder="1" applyAlignment="1">
      <alignment horizontal="left"/>
    </xf>
    <xf numFmtId="0" fontId="3" fillId="2" borderId="17" xfId="0" applyFont="1" applyFill="1" applyBorder="1"/>
    <xf numFmtId="0" fontId="14" fillId="18" borderId="0" xfId="0" applyFont="1" applyFill="1" applyAlignment="1"/>
    <xf numFmtId="0" fontId="11" fillId="18" borderId="0" xfId="0" applyFont="1" applyFill="1" applyAlignment="1"/>
    <xf numFmtId="0" fontId="10" fillId="0" borderId="3" xfId="0" applyFont="1" applyBorder="1" applyAlignment="1"/>
    <xf numFmtId="0" fontId="4" fillId="2" borderId="12" xfId="0" applyFont="1" applyFill="1" applyBorder="1" applyAlignment="1">
      <alignment horizontal="left"/>
    </xf>
    <xf numFmtId="14" fontId="7" fillId="0" borderId="6" xfId="0" applyNumberFormat="1" applyFont="1" applyBorder="1" applyAlignment="1">
      <alignment horizontal="left"/>
    </xf>
    <xf numFmtId="0" fontId="7" fillId="0" borderId="6" xfId="0" applyFont="1" applyBorder="1"/>
    <xf numFmtId="0" fontId="6" fillId="0" borderId="6" xfId="0" applyFont="1" applyBorder="1"/>
    <xf numFmtId="14" fontId="7" fillId="2" borderId="8" xfId="0" applyNumberFormat="1" applyFont="1" applyFill="1" applyBorder="1" applyAlignment="1">
      <alignment horizontal="left"/>
    </xf>
    <xf numFmtId="0" fontId="7" fillId="2" borderId="8" xfId="0" applyFont="1" applyFill="1" applyBorder="1"/>
    <xf numFmtId="0" fontId="9" fillId="2" borderId="8" xfId="0" applyFont="1" applyFill="1" applyBorder="1"/>
    <xf numFmtId="0" fontId="6" fillId="2" borderId="8" xfId="0" applyFont="1" applyFill="1" applyBorder="1"/>
    <xf numFmtId="0" fontId="2" fillId="0" borderId="6" xfId="0" applyFont="1" applyBorder="1" applyAlignment="1">
      <alignment vertical="center"/>
    </xf>
    <xf numFmtId="0" fontId="6" fillId="6" borderId="4" xfId="0" applyFont="1" applyFill="1" applyBorder="1"/>
    <xf numFmtId="0" fontId="10" fillId="0" borderId="7" xfId="0" applyFont="1" applyBorder="1" applyAlignment="1"/>
    <xf numFmtId="0" fontId="2" fillId="10" borderId="0" xfId="0" applyFont="1" applyFill="1" applyBorder="1" applyAlignment="1">
      <alignment vertical="center"/>
    </xf>
    <xf numFmtId="0" fontId="4" fillId="10" borderId="0" xfId="0" applyFont="1" applyFill="1" applyAlignment="1"/>
    <xf numFmtId="0" fontId="2" fillId="10" borderId="4" xfId="0" applyFont="1" applyFill="1" applyBorder="1"/>
    <xf numFmtId="0" fontId="2" fillId="0" borderId="5" xfId="0" applyFont="1" applyFill="1" applyBorder="1" applyAlignment="1"/>
    <xf numFmtId="0" fontId="3" fillId="0" borderId="6" xfId="0" applyFont="1" applyFill="1" applyBorder="1" applyAlignment="1"/>
    <xf numFmtId="0" fontId="6" fillId="5" borderId="3" xfId="0" applyFont="1" applyFill="1" applyBorder="1"/>
    <xf numFmtId="0" fontId="8" fillId="4" borderId="9" xfId="0" applyFont="1" applyFill="1" applyBorder="1" applyAlignment="1">
      <alignment horizontal="left"/>
    </xf>
    <xf numFmtId="0" fontId="8" fillId="4" borderId="10" xfId="0" applyFont="1" applyFill="1" applyBorder="1" applyAlignment="1"/>
    <xf numFmtId="0" fontId="2" fillId="4" borderId="3" xfId="0" applyFont="1" applyFill="1" applyBorder="1" applyAlignment="1"/>
    <xf numFmtId="0" fontId="2" fillId="4" borderId="3" xfId="0" applyFont="1" applyFill="1" applyBorder="1"/>
    <xf numFmtId="0" fontId="6" fillId="4" borderId="3" xfId="0" applyFont="1" applyFill="1" applyBorder="1"/>
    <xf numFmtId="0" fontId="8" fillId="3" borderId="9" xfId="0" applyFont="1" applyFill="1" applyBorder="1" applyAlignment="1">
      <alignment horizontal="center"/>
    </xf>
    <xf numFmtId="0" fontId="6" fillId="7" borderId="11" xfId="0" applyFont="1" applyFill="1" applyBorder="1" applyAlignment="1"/>
    <xf numFmtId="0" fontId="2" fillId="6" borderId="6" xfId="0" applyFont="1" applyFill="1" applyBorder="1" applyAlignment="1"/>
    <xf numFmtId="0" fontId="2" fillId="22" borderId="5" xfId="0" applyFont="1" applyFill="1" applyBorder="1" applyAlignment="1"/>
    <xf numFmtId="0" fontId="10" fillId="0" borderId="6" xfId="0" applyFont="1" applyBorder="1" applyAlignment="1"/>
    <xf numFmtId="0" fontId="3" fillId="2" borderId="8" xfId="0" applyFont="1" applyFill="1" applyBorder="1"/>
    <xf numFmtId="164" fontId="2" fillId="0" borderId="0" xfId="1" applyNumberFormat="1" applyFont="1" applyAlignment="1">
      <alignment horizontal="left" vertical="center"/>
    </xf>
    <xf numFmtId="0" fontId="15" fillId="0" borderId="3" xfId="0" applyFont="1" applyBorder="1" applyAlignment="1"/>
    <xf numFmtId="0" fontId="8" fillId="20" borderId="1" xfId="0" applyFont="1" applyFill="1" applyBorder="1" applyAlignment="1"/>
    <xf numFmtId="0" fontId="8" fillId="20" borderId="2" xfId="0" applyFont="1" applyFill="1" applyBorder="1" applyAlignment="1"/>
    <xf numFmtId="0" fontId="5" fillId="20" borderId="2" xfId="0" applyFont="1" applyFill="1" applyBorder="1" applyAlignment="1"/>
    <xf numFmtId="0" fontId="18" fillId="20" borderId="3" xfId="0" applyFont="1" applyFill="1" applyBorder="1" applyAlignment="1"/>
    <xf numFmtId="0" fontId="2" fillId="20" borderId="2" xfId="0" applyFont="1" applyFill="1" applyBorder="1" applyAlignment="1"/>
    <xf numFmtId="0" fontId="28" fillId="0" borderId="2" xfId="0" applyFont="1" applyBorder="1" applyAlignment="1"/>
    <xf numFmtId="0" fontId="3" fillId="0" borderId="11" xfId="0" applyFont="1" applyBorder="1" applyAlignment="1"/>
    <xf numFmtId="164" fontId="11" fillId="0" borderId="4" xfId="1" applyNumberFormat="1" applyFont="1" applyBorder="1"/>
    <xf numFmtId="164" fontId="25" fillId="0" borderId="4" xfId="1" applyNumberFormat="1" applyFont="1" applyBorder="1"/>
    <xf numFmtId="164" fontId="25" fillId="0" borderId="4" xfId="0" applyNumberFormat="1" applyFont="1" applyBorder="1"/>
    <xf numFmtId="0" fontId="34" fillId="6" borderId="0" xfId="0" applyFont="1" applyFill="1"/>
    <xf numFmtId="0" fontId="35" fillId="6" borderId="0" xfId="0" applyFont="1" applyFill="1"/>
    <xf numFmtId="0" fontId="35" fillId="0" borderId="0" xfId="0" applyFont="1"/>
    <xf numFmtId="0" fontId="11" fillId="2" borderId="0" xfId="0" applyFont="1" applyFill="1"/>
    <xf numFmtId="0" fontId="19" fillId="0" borderId="0" xfId="0" applyFont="1"/>
    <xf numFmtId="164" fontId="19" fillId="0" borderId="0" xfId="1" applyNumberFormat="1" applyFont="1"/>
    <xf numFmtId="14" fontId="2" fillId="0" borderId="8" xfId="0" applyNumberFormat="1" applyFont="1" applyBorder="1" applyAlignment="1"/>
    <xf numFmtId="0" fontId="5" fillId="18" borderId="0" xfId="0" applyFont="1" applyFill="1" applyAlignment="1"/>
    <xf numFmtId="14" fontId="5" fillId="18" borderId="8" xfId="0" applyNumberFormat="1" applyFont="1" applyFill="1" applyBorder="1" applyAlignment="1"/>
    <xf numFmtId="0" fontId="5" fillId="18" borderId="8" xfId="0" applyFont="1" applyFill="1" applyBorder="1" applyAlignment="1"/>
    <xf numFmtId="0" fontId="2" fillId="24" borderId="2" xfId="0" applyFont="1" applyFill="1" applyBorder="1"/>
    <xf numFmtId="0" fontId="11" fillId="0" borderId="0" xfId="0" applyFont="1" applyBorder="1"/>
    <xf numFmtId="164" fontId="11" fillId="0" borderId="0" xfId="1" applyNumberFormat="1" applyFont="1" applyBorder="1"/>
    <xf numFmtId="164" fontId="25" fillId="0" borderId="5" xfId="1" applyNumberFormat="1" applyFont="1" applyBorder="1"/>
    <xf numFmtId="164" fontId="25" fillId="0" borderId="52" xfId="1" applyNumberFormat="1" applyFont="1" applyBorder="1"/>
    <xf numFmtId="164" fontId="25" fillId="0" borderId="53" xfId="0" applyNumberFormat="1" applyFont="1" applyBorder="1"/>
    <xf numFmtId="164" fontId="25" fillId="0" borderId="54" xfId="0" applyNumberFormat="1" applyFont="1" applyBorder="1"/>
    <xf numFmtId="0" fontId="6" fillId="2" borderId="2" xfId="0" applyFont="1" applyFill="1" applyBorder="1" applyAlignment="1"/>
    <xf numFmtId="0" fontId="7" fillId="2" borderId="17" xfId="0" applyFont="1" applyFill="1" applyBorder="1"/>
    <xf numFmtId="14" fontId="6" fillId="6" borderId="4" xfId="0" applyNumberFormat="1" applyFont="1" applyFill="1" applyBorder="1" applyAlignment="1">
      <alignment horizontal="left"/>
    </xf>
    <xf numFmtId="0" fontId="6" fillId="6" borderId="4" xfId="0" applyFont="1" applyFill="1" applyBorder="1" applyAlignment="1"/>
    <xf numFmtId="0" fontId="2" fillId="5" borderId="7" xfId="0" applyFont="1" applyFill="1" applyBorder="1" applyAlignment="1">
      <alignment vertical="center"/>
    </xf>
    <xf numFmtId="0" fontId="6" fillId="9" borderId="7" xfId="0" applyFont="1" applyFill="1" applyBorder="1" applyAlignment="1">
      <alignment vertical="center"/>
    </xf>
    <xf numFmtId="0" fontId="6" fillId="12" borderId="0" xfId="0" applyFont="1" applyFill="1"/>
    <xf numFmtId="0" fontId="25" fillId="12" borderId="0" xfId="0" applyFont="1" applyFill="1"/>
    <xf numFmtId="0" fontId="11" fillId="12" borderId="0" xfId="0" applyFont="1" applyFill="1"/>
    <xf numFmtId="0" fontId="11" fillId="9" borderId="0" xfId="0" applyFont="1" applyFill="1"/>
    <xf numFmtId="0" fontId="36" fillId="0" borderId="0" xfId="0" applyFont="1"/>
    <xf numFmtId="164" fontId="5" fillId="2" borderId="0" xfId="1" applyNumberFormat="1" applyFont="1" applyFill="1"/>
    <xf numFmtId="0" fontId="5" fillId="18" borderId="8" xfId="0" applyFont="1" applyFill="1" applyBorder="1" applyAlignment="1">
      <alignment horizontal="right"/>
    </xf>
    <xf numFmtId="0" fontId="18" fillId="6" borderId="0" xfId="0" applyFont="1" applyFill="1"/>
    <xf numFmtId="0" fontId="2" fillId="3" borderId="1" xfId="0" applyFont="1" applyFill="1" applyBorder="1" applyAlignment="1">
      <alignment horizontal="left"/>
    </xf>
    <xf numFmtId="0" fontId="2" fillId="3" borderId="3" xfId="0" applyNumberFormat="1" applyFont="1" applyFill="1" applyBorder="1" applyAlignment="1">
      <alignment vertical="center"/>
    </xf>
    <xf numFmtId="14" fontId="6" fillId="2" borderId="1" xfId="0" applyNumberFormat="1" applyFont="1" applyFill="1" applyBorder="1" applyAlignment="1">
      <alignment horizontal="left"/>
    </xf>
    <xf numFmtId="14" fontId="18" fillId="6" borderId="0" xfId="0" applyNumberFormat="1" applyFont="1" applyFill="1"/>
    <xf numFmtId="164" fontId="12" fillId="0" borderId="0" xfId="1" applyNumberFormat="1" applyFont="1" applyAlignment="1"/>
    <xf numFmtId="0" fontId="13" fillId="0" borderId="4" xfId="0" applyFont="1" applyBorder="1" applyAlignment="1">
      <alignment horizontal="right"/>
    </xf>
    <xf numFmtId="0" fontId="8" fillId="0" borderId="4" xfId="0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14" fontId="18" fillId="2" borderId="0" xfId="0" applyNumberFormat="1" applyFont="1" applyFill="1"/>
    <xf numFmtId="0" fontId="18" fillId="2" borderId="0" xfId="0" applyFont="1" applyFill="1"/>
    <xf numFmtId="14" fontId="2" fillId="2" borderId="1" xfId="0" applyNumberFormat="1" applyFont="1" applyFill="1" applyBorder="1" applyAlignment="1">
      <alignment vertical="center"/>
    </xf>
    <xf numFmtId="0" fontId="6" fillId="3" borderId="3" xfId="0" applyFont="1" applyFill="1" applyBorder="1"/>
    <xf numFmtId="0" fontId="5" fillId="0" borderId="4" xfId="0" applyFont="1" applyFill="1" applyBorder="1" applyAlignment="1"/>
    <xf numFmtId="0" fontId="6" fillId="24" borderId="2" xfId="0" applyFont="1" applyFill="1" applyBorder="1"/>
    <xf numFmtId="0" fontId="6" fillId="6" borderId="2" xfId="0" applyFont="1" applyFill="1" applyBorder="1"/>
    <xf numFmtId="0" fontId="22" fillId="0" borderId="8" xfId="0" applyFont="1" applyBorder="1" applyAlignment="1"/>
    <xf numFmtId="0" fontId="2" fillId="2" borderId="17" xfId="0" applyFont="1" applyFill="1" applyBorder="1" applyAlignment="1"/>
    <xf numFmtId="14" fontId="3" fillId="2" borderId="18" xfId="0" applyNumberFormat="1" applyFont="1" applyFill="1" applyBorder="1" applyAlignment="1"/>
    <xf numFmtId="0" fontId="9" fillId="2" borderId="17" xfId="0" applyFont="1" applyFill="1" applyBorder="1" applyAlignment="1"/>
    <xf numFmtId="0" fontId="5" fillId="0" borderId="8" xfId="0" applyFont="1" applyBorder="1"/>
    <xf numFmtId="0" fontId="5" fillId="6" borderId="8" xfId="0" applyFont="1" applyFill="1" applyBorder="1" applyAlignment="1"/>
    <xf numFmtId="0" fontId="10" fillId="0" borderId="8" xfId="0" applyFont="1" applyBorder="1" applyAlignment="1">
      <alignment horizontal="left"/>
    </xf>
    <xf numFmtId="0" fontId="22" fillId="0" borderId="8" xfId="0" applyFont="1" applyBorder="1" applyAlignment="1">
      <alignment horizontal="left"/>
    </xf>
    <xf numFmtId="164" fontId="2" fillId="0" borderId="4" xfId="1" applyNumberFormat="1" applyFont="1" applyBorder="1" applyAlignment="1"/>
    <xf numFmtId="164" fontId="12" fillId="0" borderId="4" xfId="1" applyNumberFormat="1" applyFont="1" applyBorder="1" applyAlignment="1"/>
    <xf numFmtId="14" fontId="22" fillId="0" borderId="8" xfId="0" applyNumberFormat="1" applyFont="1" applyFill="1" applyBorder="1" applyAlignment="1">
      <alignment horizontal="left"/>
    </xf>
    <xf numFmtId="0" fontId="25" fillId="23" borderId="0" xfId="0" applyFont="1" applyFill="1"/>
    <xf numFmtId="14" fontId="2" fillId="0" borderId="8" xfId="0" applyNumberFormat="1" applyFont="1" applyFill="1" applyBorder="1" applyAlignment="1">
      <alignment horizontal="left"/>
    </xf>
    <xf numFmtId="0" fontId="2" fillId="5" borderId="8" xfId="0" applyFont="1" applyFill="1" applyBorder="1" applyAlignment="1"/>
    <xf numFmtId="0" fontId="25" fillId="2" borderId="0" xfId="0" applyFont="1" applyFill="1"/>
    <xf numFmtId="0" fontId="2" fillId="2" borderId="0" xfId="0" applyFont="1" applyFill="1" applyAlignment="1">
      <alignment horizontal="left"/>
    </xf>
    <xf numFmtId="14" fontId="5" fillId="0" borderId="21" xfId="0" applyNumberFormat="1" applyFont="1" applyBorder="1" applyAlignment="1">
      <alignment horizontal="left"/>
    </xf>
    <xf numFmtId="0" fontId="5" fillId="0" borderId="21" xfId="0" applyFont="1" applyBorder="1" applyAlignment="1"/>
    <xf numFmtId="0" fontId="2" fillId="6" borderId="7" xfId="0" applyFont="1" applyFill="1" applyBorder="1" applyAlignment="1"/>
    <xf numFmtId="14" fontId="7" fillId="0" borderId="8" xfId="0" applyNumberFormat="1" applyFont="1" applyBorder="1" applyAlignment="1">
      <alignment horizontal="left" vertical="center"/>
    </xf>
    <xf numFmtId="0" fontId="2" fillId="6" borderId="0" xfId="0" applyFont="1" applyFill="1" applyAlignment="1">
      <alignment horizontal="left"/>
    </xf>
    <xf numFmtId="0" fontId="6" fillId="2" borderId="2" xfId="0" applyFont="1" applyFill="1" applyBorder="1"/>
    <xf numFmtId="0" fontId="6" fillId="2" borderId="3" xfId="0" applyFont="1" applyFill="1" applyBorder="1"/>
    <xf numFmtId="0" fontId="10" fillId="2" borderId="2" xfId="0" applyFont="1" applyFill="1" applyBorder="1"/>
    <xf numFmtId="0" fontId="9" fillId="0" borderId="8" xfId="0" applyFont="1" applyBorder="1"/>
    <xf numFmtId="0" fontId="9" fillId="0" borderId="5" xfId="0" applyFont="1" applyBorder="1"/>
    <xf numFmtId="0" fontId="2" fillId="5" borderId="23" xfId="0" applyFont="1" applyFill="1" applyBorder="1" applyAlignment="1"/>
    <xf numFmtId="14" fontId="8" fillId="0" borderId="4" xfId="0" applyNumberFormat="1" applyFont="1" applyBorder="1" applyAlignment="1"/>
    <xf numFmtId="0" fontId="11" fillId="19" borderId="0" xfId="0" applyFont="1" applyFill="1"/>
    <xf numFmtId="0" fontId="25" fillId="19" borderId="0" xfId="0" applyFont="1" applyFill="1"/>
    <xf numFmtId="14" fontId="12" fillId="0" borderId="4" xfId="0" applyNumberFormat="1" applyFont="1" applyBorder="1" applyAlignment="1"/>
    <xf numFmtId="0" fontId="6" fillId="3" borderId="7" xfId="0" applyFont="1" applyFill="1" applyBorder="1" applyAlignment="1"/>
    <xf numFmtId="0" fontId="6" fillId="3" borderId="2" xfId="0" applyFont="1" applyFill="1" applyBorder="1" applyAlignment="1"/>
    <xf numFmtId="14" fontId="2" fillId="3" borderId="1" xfId="0" applyNumberFormat="1" applyFont="1" applyFill="1" applyBorder="1" applyAlignment="1">
      <alignment horizontal="left"/>
    </xf>
    <xf numFmtId="0" fontId="3" fillId="3" borderId="11" xfId="0" applyFont="1" applyFill="1" applyBorder="1" applyAlignment="1"/>
    <xf numFmtId="0" fontId="2" fillId="2" borderId="3" xfId="0" applyFont="1" applyFill="1" applyBorder="1" applyAlignment="1">
      <alignment vertical="center"/>
    </xf>
    <xf numFmtId="0" fontId="6" fillId="0" borderId="5" xfId="0" applyFont="1" applyBorder="1"/>
    <xf numFmtId="0" fontId="10" fillId="0" borderId="4" xfId="0" applyFont="1" applyBorder="1"/>
    <xf numFmtId="0" fontId="10" fillId="0" borderId="0" xfId="0" applyFont="1"/>
    <xf numFmtId="0" fontId="37" fillId="0" borderId="0" xfId="0" applyFont="1" applyAlignment="1"/>
    <xf numFmtId="0" fontId="2" fillId="5" borderId="11" xfId="0" applyFont="1" applyFill="1" applyBorder="1" applyAlignment="1"/>
    <xf numFmtId="14" fontId="22" fillId="0" borderId="8" xfId="0" applyNumberFormat="1" applyFont="1" applyBorder="1" applyAlignment="1">
      <alignment horizontal="left"/>
    </xf>
    <xf numFmtId="0" fontId="38" fillId="0" borderId="0" xfId="0" applyFont="1"/>
    <xf numFmtId="0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/>
    <xf numFmtId="3" fontId="2" fillId="0" borderId="0" xfId="0" applyNumberFormat="1" applyFont="1" applyFill="1" applyBorder="1" applyAlignment="1"/>
    <xf numFmtId="0" fontId="6" fillId="10" borderId="0" xfId="0" applyFont="1" applyFill="1"/>
    <xf numFmtId="0" fontId="25" fillId="10" borderId="0" xfId="0" applyFont="1" applyFill="1"/>
    <xf numFmtId="0" fontId="7" fillId="10" borderId="0" xfId="0" applyFont="1" applyFill="1"/>
    <xf numFmtId="164" fontId="7" fillId="0" borderId="0" xfId="1" applyNumberFormat="1" applyFont="1"/>
    <xf numFmtId="14" fontId="3" fillId="18" borderId="4" xfId="0" applyNumberFormat="1" applyFont="1" applyFill="1" applyBorder="1" applyAlignment="1">
      <alignment horizontal="left"/>
    </xf>
    <xf numFmtId="0" fontId="3" fillId="18" borderId="4" xfId="0" applyFont="1" applyFill="1" applyBorder="1"/>
    <xf numFmtId="0" fontId="2" fillId="18" borderId="4" xfId="0" applyFont="1" applyFill="1" applyBorder="1"/>
    <xf numFmtId="14" fontId="3" fillId="18" borderId="5" xfId="0" applyNumberFormat="1" applyFont="1" applyFill="1" applyBorder="1" applyAlignment="1">
      <alignment horizontal="left"/>
    </xf>
    <xf numFmtId="0" fontId="3" fillId="18" borderId="5" xfId="0" applyFont="1" applyFill="1" applyBorder="1"/>
    <xf numFmtId="0" fontId="2" fillId="18" borderId="5" xfId="0" applyFont="1" applyFill="1" applyBorder="1"/>
    <xf numFmtId="0" fontId="39" fillId="0" borderId="0" xfId="0" applyFont="1"/>
    <xf numFmtId="0" fontId="40" fillId="0" borderId="0" xfId="0" applyFont="1"/>
    <xf numFmtId="0" fontId="18" fillId="10" borderId="0" xfId="0" applyFont="1" applyFill="1"/>
    <xf numFmtId="0" fontId="3" fillId="10" borderId="0" xfId="0" applyFont="1" applyFill="1"/>
    <xf numFmtId="0" fontId="39" fillId="0" borderId="0" xfId="0" applyFont="1" applyAlignment="1">
      <alignment horizontal="left" vertical="top"/>
    </xf>
    <xf numFmtId="0" fontId="40" fillId="0" borderId="0" xfId="0" applyFont="1" applyAlignment="1">
      <alignment horizontal="left" vertical="center"/>
    </xf>
    <xf numFmtId="0" fontId="2" fillId="2" borderId="11" xfId="0" applyFont="1" applyFill="1" applyBorder="1" applyAlignment="1"/>
    <xf numFmtId="0" fontId="2" fillId="6" borderId="4" xfId="0" applyFont="1" applyFill="1" applyBorder="1"/>
    <xf numFmtId="9" fontId="6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vertical="center"/>
    </xf>
    <xf numFmtId="14" fontId="2" fillId="0" borderId="4" xfId="0" applyNumberFormat="1" applyFont="1" applyBorder="1" applyAlignment="1">
      <alignment horizontal="left" vertical="center"/>
    </xf>
    <xf numFmtId="14" fontId="2" fillId="0" borderId="8" xfId="0" applyNumberFormat="1" applyFont="1" applyBorder="1" applyAlignment="1">
      <alignment horizontal="left" vertical="center"/>
    </xf>
    <xf numFmtId="0" fontId="6" fillId="2" borderId="4" xfId="0" applyFont="1" applyFill="1" applyBorder="1" applyAlignment="1">
      <alignment horizontal="left"/>
    </xf>
    <xf numFmtId="0" fontId="6" fillId="2" borderId="4" xfId="0" applyFont="1" applyFill="1" applyBorder="1"/>
    <xf numFmtId="0" fontId="2" fillId="15" borderId="2" xfId="0" applyFont="1" applyFill="1" applyBorder="1"/>
    <xf numFmtId="0" fontId="7" fillId="2" borderId="3" xfId="0" applyFont="1" applyFill="1" applyBorder="1" applyAlignment="1"/>
    <xf numFmtId="0" fontId="2" fillId="18" borderId="3" xfId="0" applyFont="1" applyFill="1" applyBorder="1" applyAlignment="1"/>
    <xf numFmtId="0" fontId="10" fillId="5" borderId="7" xfId="0" applyFont="1" applyFill="1" applyBorder="1" applyAlignment="1"/>
    <xf numFmtId="0" fontId="8" fillId="0" borderId="0" xfId="0" applyFont="1" applyBorder="1" applyAlignment="1"/>
    <xf numFmtId="0" fontId="2" fillId="0" borderId="0" xfId="0" applyFont="1" applyBorder="1" applyAlignment="1"/>
    <xf numFmtId="0" fontId="2" fillId="5" borderId="41" xfId="0" applyFont="1" applyFill="1" applyBorder="1" applyAlignment="1"/>
    <xf numFmtId="0" fontId="8" fillId="18" borderId="1" xfId="0" applyFont="1" applyFill="1" applyBorder="1" applyAlignment="1"/>
    <xf numFmtId="0" fontId="8" fillId="18" borderId="2" xfId="0" applyFont="1" applyFill="1" applyBorder="1" applyAlignment="1"/>
    <xf numFmtId="0" fontId="6" fillId="21" borderId="0" xfId="0" applyFont="1" applyFill="1"/>
    <xf numFmtId="0" fontId="25" fillId="13" borderId="0" xfId="0" applyFont="1" applyFill="1"/>
    <xf numFmtId="0" fontId="11" fillId="13" borderId="0" xfId="0" applyFont="1" applyFill="1"/>
    <xf numFmtId="0" fontId="2" fillId="2" borderId="30" xfId="0" applyNumberFormat="1" applyFont="1" applyFill="1" applyBorder="1" applyAlignment="1">
      <alignment vertical="center"/>
    </xf>
    <xf numFmtId="0" fontId="2" fillId="2" borderId="17" xfId="0" applyNumberFormat="1" applyFont="1" applyFill="1" applyBorder="1" applyAlignment="1">
      <alignment vertical="center"/>
    </xf>
    <xf numFmtId="0" fontId="2" fillId="2" borderId="4" xfId="0" applyNumberFormat="1" applyFont="1" applyFill="1" applyBorder="1" applyAlignment="1">
      <alignment vertical="center"/>
    </xf>
    <xf numFmtId="14" fontId="42" fillId="0" borderId="8" xfId="0" applyNumberFormat="1" applyFont="1" applyBorder="1" applyAlignment="1"/>
    <xf numFmtId="0" fontId="42" fillId="0" borderId="8" xfId="0" applyFont="1" applyBorder="1" applyAlignment="1"/>
    <xf numFmtId="0" fontId="42" fillId="0" borderId="0" xfId="0" applyFont="1" applyAlignment="1"/>
    <xf numFmtId="14" fontId="5" fillId="2" borderId="18" xfId="0" applyNumberFormat="1" applyFont="1" applyFill="1" applyBorder="1" applyAlignment="1">
      <alignment horizontal="left"/>
    </xf>
    <xf numFmtId="0" fontId="5" fillId="2" borderId="18" xfId="0" applyFont="1" applyFill="1" applyBorder="1" applyAlignment="1"/>
    <xf numFmtId="0" fontId="5" fillId="2" borderId="31" xfId="0" applyFont="1" applyFill="1" applyBorder="1" applyAlignment="1"/>
    <xf numFmtId="0" fontId="5" fillId="2" borderId="17" xfId="0" applyFont="1" applyFill="1" applyBorder="1"/>
    <xf numFmtId="0" fontId="5" fillId="2" borderId="0" xfId="0" applyFont="1" applyFill="1"/>
    <xf numFmtId="14" fontId="6" fillId="0" borderId="8" xfId="0" applyNumberFormat="1" applyFont="1" applyBorder="1" applyAlignment="1">
      <alignment horizontal="left"/>
    </xf>
    <xf numFmtId="0" fontId="11" fillId="22" borderId="0" xfId="0" applyFont="1" applyFill="1"/>
    <xf numFmtId="0" fontId="15" fillId="6" borderId="0" xfId="0" applyFont="1" applyFill="1"/>
    <xf numFmtId="9" fontId="6" fillId="2" borderId="0" xfId="0" applyNumberFormat="1" applyFont="1" applyFill="1" applyAlignment="1">
      <alignment horizontal="center" vertical="center"/>
    </xf>
    <xf numFmtId="0" fontId="2" fillId="18" borderId="7" xfId="0" applyFont="1" applyFill="1" applyBorder="1" applyAlignment="1"/>
    <xf numFmtId="0" fontId="25" fillId="6" borderId="0" xfId="0" applyFont="1" applyFill="1" applyAlignment="1"/>
    <xf numFmtId="0" fontId="7" fillId="6" borderId="0" xfId="0" applyFont="1" applyFill="1" applyAlignment="1"/>
    <xf numFmtId="0" fontId="2" fillId="0" borderId="17" xfId="0" applyFont="1" applyBorder="1" applyAlignment="1"/>
    <xf numFmtId="14" fontId="3" fillId="0" borderId="12" xfId="0" applyNumberFormat="1" applyFont="1" applyBorder="1" applyAlignment="1">
      <alignment horizontal="left"/>
    </xf>
    <xf numFmtId="14" fontId="3" fillId="0" borderId="18" xfId="0" applyNumberFormat="1" applyFont="1" applyBorder="1" applyAlignment="1">
      <alignment horizontal="left"/>
    </xf>
    <xf numFmtId="0" fontId="3" fillId="0" borderId="31" xfId="0" applyFont="1" applyBorder="1" applyAlignment="1"/>
    <xf numFmtId="0" fontId="6" fillId="10" borderId="0" xfId="0" applyFont="1" applyFill="1" applyAlignment="1">
      <alignment vertical="center"/>
    </xf>
    <xf numFmtId="0" fontId="7" fillId="10" borderId="0" xfId="0" applyFont="1" applyFill="1" applyAlignment="1">
      <alignment vertical="center"/>
    </xf>
    <xf numFmtId="9" fontId="2" fillId="2" borderId="0" xfId="0" applyNumberFormat="1" applyFont="1" applyFill="1" applyAlignment="1">
      <alignment vertical="center"/>
    </xf>
    <xf numFmtId="164" fontId="2" fillId="2" borderId="0" xfId="1" applyNumberFormat="1" applyFont="1" applyFill="1"/>
    <xf numFmtId="0" fontId="3" fillId="0" borderId="48" xfId="0" applyFont="1" applyBorder="1" applyAlignment="1"/>
    <xf numFmtId="14" fontId="6" fillId="0" borderId="6" xfId="0" applyNumberFormat="1" applyFont="1" applyBorder="1" applyAlignment="1">
      <alignment horizontal="left"/>
    </xf>
    <xf numFmtId="14" fontId="8" fillId="0" borderId="4" xfId="0" applyNumberFormat="1" applyFont="1" applyBorder="1" applyAlignment="1">
      <alignment horizontal="right"/>
    </xf>
    <xf numFmtId="0" fontId="6" fillId="3" borderId="2" xfId="0" applyFont="1" applyFill="1" applyBorder="1"/>
    <xf numFmtId="0" fontId="4" fillId="18" borderId="0" xfId="0" applyFont="1" applyFill="1" applyAlignment="1"/>
    <xf numFmtId="0" fontId="43" fillId="12" borderId="0" xfId="0" applyFont="1" applyFill="1" applyAlignment="1">
      <alignment horizontal="left"/>
    </xf>
    <xf numFmtId="0" fontId="43" fillId="12" borderId="0" xfId="0" applyFont="1" applyFill="1" applyAlignment="1"/>
    <xf numFmtId="0" fontId="4" fillId="12" borderId="0" xfId="0" applyFont="1" applyFill="1" applyAlignment="1"/>
    <xf numFmtId="164" fontId="21" fillId="0" borderId="0" xfId="1" applyNumberFormat="1" applyFont="1" applyAlignment="1">
      <alignment vertical="center"/>
    </xf>
    <xf numFmtId="0" fontId="3" fillId="3" borderId="2" xfId="0" applyFont="1" applyFill="1" applyBorder="1" applyAlignment="1"/>
    <xf numFmtId="0" fontId="2" fillId="25" borderId="1" xfId="0" applyFont="1" applyFill="1" applyBorder="1" applyAlignment="1">
      <alignment horizontal="left"/>
    </xf>
    <xf numFmtId="0" fontId="2" fillId="25" borderId="2" xfId="0" applyFont="1" applyFill="1" applyBorder="1" applyAlignment="1"/>
    <xf numFmtId="0" fontId="2" fillId="25" borderId="11" xfId="0" applyFont="1" applyFill="1" applyBorder="1" applyAlignment="1"/>
    <xf numFmtId="0" fontId="8" fillId="6" borderId="1" xfId="0" applyFont="1" applyFill="1" applyBorder="1" applyAlignment="1">
      <alignment horizontal="left"/>
    </xf>
    <xf numFmtId="0" fontId="8" fillId="6" borderId="2" xfId="0" applyFont="1" applyFill="1" applyBorder="1" applyAlignment="1"/>
    <xf numFmtId="9" fontId="2" fillId="2" borderId="0" xfId="0" applyNumberFormat="1" applyFont="1" applyFill="1" applyAlignment="1">
      <alignment horizontal="center" vertical="center"/>
    </xf>
    <xf numFmtId="14" fontId="3" fillId="0" borderId="17" xfId="0" applyNumberFormat="1" applyFont="1" applyBorder="1" applyAlignment="1"/>
    <xf numFmtId="0" fontId="3" fillId="0" borderId="17" xfId="0" applyFont="1" applyBorder="1" applyAlignment="1">
      <alignment horizontal="left"/>
    </xf>
    <xf numFmtId="14" fontId="2" fillId="6" borderId="8" xfId="0" applyNumberFormat="1" applyFont="1" applyFill="1" applyBorder="1" applyAlignment="1">
      <alignment horizontal="left"/>
    </xf>
    <xf numFmtId="0" fontId="2" fillId="5" borderId="1" xfId="0" applyFont="1" applyFill="1" applyBorder="1"/>
    <xf numFmtId="0" fontId="3" fillId="6" borderId="4" xfId="0" applyFont="1" applyFill="1" applyBorder="1"/>
    <xf numFmtId="0" fontId="2" fillId="2" borderId="4" xfId="0" applyFont="1" applyFill="1" applyBorder="1"/>
    <xf numFmtId="0" fontId="3" fillId="2" borderId="4" xfId="0" applyFont="1" applyFill="1" applyBorder="1"/>
    <xf numFmtId="0" fontId="2" fillId="6" borderId="8" xfId="0" applyFont="1" applyFill="1" applyBorder="1"/>
    <xf numFmtId="0" fontId="7" fillId="4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7" fillId="0" borderId="18" xfId="0" applyFont="1" applyBorder="1"/>
    <xf numFmtId="0" fontId="7" fillId="0" borderId="17" xfId="0" applyFont="1" applyBorder="1"/>
    <xf numFmtId="164" fontId="2" fillId="6" borderId="0" xfId="1" applyNumberFormat="1" applyFont="1" applyFill="1"/>
    <xf numFmtId="14" fontId="4" fillId="0" borderId="8" xfId="0" applyNumberFormat="1" applyFont="1" applyBorder="1" applyAlignment="1">
      <alignment horizontal="right"/>
    </xf>
    <xf numFmtId="164" fontId="28" fillId="0" borderId="0" xfId="1" applyNumberFormat="1" applyFont="1" applyAlignment="1">
      <alignment vertical="center"/>
    </xf>
    <xf numFmtId="14" fontId="5" fillId="0" borderId="12" xfId="0" applyNumberFormat="1" applyFont="1" applyBorder="1" applyAlignment="1"/>
    <xf numFmtId="0" fontId="8" fillId="0" borderId="11" xfId="0" applyFont="1" applyBorder="1" applyAlignment="1"/>
    <xf numFmtId="0" fontId="2" fillId="6" borderId="1" xfId="0" applyFont="1" applyFill="1" applyBorder="1"/>
    <xf numFmtId="14" fontId="2" fillId="0" borderId="4" xfId="0" applyNumberFormat="1" applyFont="1" applyBorder="1" applyAlignment="1">
      <alignment horizontal="right"/>
    </xf>
    <xf numFmtId="0" fontId="6" fillId="0" borderId="2" xfId="0" applyFont="1" applyBorder="1" applyAlignment="1"/>
    <xf numFmtId="0" fontId="6" fillId="0" borderId="3" xfId="0" applyFont="1" applyBorder="1" applyAlignment="1"/>
    <xf numFmtId="0" fontId="8" fillId="0" borderId="46" xfId="0" applyFont="1" applyBorder="1" applyAlignment="1">
      <alignment horizontal="left"/>
    </xf>
    <xf numFmtId="0" fontId="8" fillId="0" borderId="47" xfId="0" applyFont="1" applyBorder="1" applyAlignment="1"/>
    <xf numFmtId="0" fontId="6" fillId="0" borderId="47" xfId="0" applyFont="1" applyBorder="1" applyAlignment="1"/>
    <xf numFmtId="0" fontId="6" fillId="0" borderId="49" xfId="0" applyFont="1" applyBorder="1" applyAlignment="1"/>
    <xf numFmtId="0" fontId="6" fillId="6" borderId="47" xfId="0" applyFont="1" applyFill="1" applyBorder="1" applyAlignment="1"/>
    <xf numFmtId="0" fontId="7" fillId="0" borderId="3" xfId="0" applyFont="1" applyBorder="1" applyAlignment="1"/>
    <xf numFmtId="0" fontId="3" fillId="0" borderId="12" xfId="0" applyFont="1" applyBorder="1" applyAlignment="1">
      <alignment vertical="center"/>
    </xf>
    <xf numFmtId="0" fontId="6" fillId="12" borderId="0" xfId="0" applyFont="1" applyFill="1" applyAlignment="1">
      <alignment vertical="center"/>
    </xf>
    <xf numFmtId="0" fontId="44" fillId="0" borderId="0" xfId="0" applyFont="1" applyAlignment="1">
      <alignment vertical="center"/>
    </xf>
    <xf numFmtId="164" fontId="44" fillId="0" borderId="0" xfId="1" applyNumberFormat="1" applyFont="1" applyAlignment="1">
      <alignment vertical="center"/>
    </xf>
    <xf numFmtId="0" fontId="2" fillId="2" borderId="36" xfId="0" applyFont="1" applyFill="1" applyBorder="1" applyAlignment="1"/>
    <xf numFmtId="0" fontId="45" fillId="4" borderId="0" xfId="0" applyFont="1" applyFill="1" applyAlignment="1">
      <alignment horizontal="left"/>
    </xf>
    <xf numFmtId="0" fontId="45" fillId="4" borderId="0" xfId="0" applyFont="1" applyFill="1" applyAlignment="1"/>
    <xf numFmtId="0" fontId="2" fillId="2" borderId="4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2" fillId="0" borderId="3" xfId="0" applyFont="1" applyBorder="1"/>
    <xf numFmtId="0" fontId="6" fillId="0" borderId="8" xfId="0" applyFont="1" applyBorder="1" applyAlignment="1">
      <alignment vertical="center"/>
    </xf>
    <xf numFmtId="14" fontId="2" fillId="2" borderId="12" xfId="0" applyNumberFormat="1" applyFont="1" applyFill="1" applyBorder="1" applyAlignment="1">
      <alignment vertical="center"/>
    </xf>
    <xf numFmtId="14" fontId="2" fillId="0" borderId="8" xfId="0" applyNumberFormat="1" applyFont="1" applyBorder="1"/>
    <xf numFmtId="164" fontId="22" fillId="2" borderId="0" xfId="1" applyNumberFormat="1" applyFont="1" applyFill="1" applyAlignment="1"/>
    <xf numFmtId="164" fontId="22" fillId="20" borderId="0" xfId="1" applyNumberFormat="1" applyFont="1" applyFill="1" applyAlignment="1">
      <alignment vertical="center"/>
    </xf>
    <xf numFmtId="14" fontId="3" fillId="0" borderId="8" xfId="0" applyNumberFormat="1" applyFont="1" applyBorder="1" applyAlignment="1">
      <alignment horizontal="right"/>
    </xf>
    <xf numFmtId="0" fontId="2" fillId="8" borderId="0" xfId="0" applyFont="1" applyFill="1" applyAlignment="1"/>
    <xf numFmtId="0" fontId="2" fillId="0" borderId="5" xfId="0" applyFont="1" applyBorder="1" applyAlignment="1">
      <alignment horizontal="right"/>
    </xf>
    <xf numFmtId="0" fontId="2" fillId="10" borderId="0" xfId="0" applyFont="1" applyFill="1"/>
    <xf numFmtId="14" fontId="2" fillId="6" borderId="8" xfId="0" applyNumberFormat="1" applyFont="1" applyFill="1" applyBorder="1"/>
    <xf numFmtId="0" fontId="25" fillId="6" borderId="0" xfId="0" applyFont="1" applyFill="1" applyAlignment="1">
      <alignment vertical="center"/>
    </xf>
    <xf numFmtId="0" fontId="6" fillId="3" borderId="0" xfId="0" applyNumberFormat="1" applyFont="1" applyFill="1" applyBorder="1" applyAlignment="1">
      <alignment vertical="center"/>
    </xf>
    <xf numFmtId="0" fontId="2" fillId="2" borderId="0" xfId="0" applyNumberFormat="1" applyFont="1" applyFill="1" applyBorder="1" applyAlignment="1">
      <alignment vertical="center"/>
    </xf>
    <xf numFmtId="0" fontId="17" fillId="0" borderId="0" xfId="0" applyFont="1" applyAlignment="1">
      <alignment horizontal="left"/>
    </xf>
    <xf numFmtId="164" fontId="33" fillId="0" borderId="0" xfId="1" applyNumberFormat="1" applyFont="1"/>
    <xf numFmtId="0" fontId="6" fillId="9" borderId="0" xfId="0" applyNumberFormat="1" applyFont="1" applyFill="1" applyBorder="1" applyAlignment="1">
      <alignment vertical="center"/>
    </xf>
    <xf numFmtId="0" fontId="2" fillId="9" borderId="0" xfId="0" applyFont="1" applyFill="1" applyBorder="1" applyAlignment="1"/>
    <xf numFmtId="0" fontId="7" fillId="9" borderId="0" xfId="0" applyFont="1" applyFill="1" applyAlignment="1">
      <alignment vertical="center"/>
    </xf>
    <xf numFmtId="0" fontId="9" fillId="0" borderId="4" xfId="0" applyFont="1" applyBorder="1" applyAlignment="1">
      <alignment vertical="center"/>
    </xf>
    <xf numFmtId="14" fontId="2" fillId="0" borderId="8" xfId="0" applyNumberFormat="1" applyFont="1" applyBorder="1" applyAlignment="1">
      <alignment horizontal="right"/>
    </xf>
    <xf numFmtId="0" fontId="2" fillId="13" borderId="0" xfId="0" applyFont="1" applyFill="1" applyAlignment="1"/>
    <xf numFmtId="14" fontId="6" fillId="0" borderId="4" xfId="0" applyNumberFormat="1" applyFont="1" applyBorder="1" applyAlignment="1">
      <alignment horizontal="left" vertical="center"/>
    </xf>
    <xf numFmtId="14" fontId="3" fillId="0" borderId="6" xfId="0" applyNumberFormat="1" applyFont="1" applyBorder="1" applyAlignment="1">
      <alignment horizontal="right"/>
    </xf>
    <xf numFmtId="14" fontId="3" fillId="0" borderId="0" xfId="0" applyNumberFormat="1" applyFont="1" applyBorder="1" applyAlignment="1">
      <alignment horizontal="left"/>
    </xf>
    <xf numFmtId="14" fontId="5" fillId="0" borderId="8" xfId="0" applyNumberFormat="1" applyFont="1" applyBorder="1" applyAlignment="1">
      <alignment horizontal="right"/>
    </xf>
    <xf numFmtId="0" fontId="22" fillId="0" borderId="6" xfId="0" applyFont="1" applyBorder="1" applyAlignment="1"/>
    <xf numFmtId="0" fontId="8" fillId="20" borderId="0" xfId="0" applyFont="1" applyFill="1" applyAlignment="1"/>
    <xf numFmtId="0" fontId="4" fillId="20" borderId="0" xfId="0" applyFont="1" applyFill="1" applyAlignment="1"/>
    <xf numFmtId="0" fontId="6" fillId="3" borderId="1" xfId="0" applyFont="1" applyFill="1" applyBorder="1"/>
    <xf numFmtId="0" fontId="9" fillId="0" borderId="4" xfId="0" applyFont="1" applyBorder="1"/>
    <xf numFmtId="14" fontId="8" fillId="6" borderId="4" xfId="0" applyNumberFormat="1" applyFont="1" applyFill="1" applyBorder="1" applyAlignment="1">
      <alignment horizontal="left"/>
    </xf>
    <xf numFmtId="0" fontId="10" fillId="2" borderId="8" xfId="0" applyFont="1" applyFill="1" applyBorder="1" applyAlignment="1">
      <alignment vertical="center"/>
    </xf>
    <xf numFmtId="0" fontId="2" fillId="4" borderId="2" xfId="0" applyFont="1" applyFill="1" applyBorder="1" applyAlignment="1"/>
    <xf numFmtId="0" fontId="3" fillId="18" borderId="6" xfId="0" applyFont="1" applyFill="1" applyBorder="1" applyAlignment="1"/>
    <xf numFmtId="0" fontId="8" fillId="4" borderId="1" xfId="0" applyFont="1" applyFill="1" applyBorder="1" applyAlignment="1"/>
    <xf numFmtId="0" fontId="2" fillId="4" borderId="1" xfId="0" applyFont="1" applyFill="1" applyBorder="1" applyAlignment="1"/>
    <xf numFmtId="14" fontId="6" fillId="0" borderId="4" xfId="0" applyNumberFormat="1" applyFont="1" applyBorder="1" applyAlignment="1">
      <alignment horizontal="left"/>
    </xf>
    <xf numFmtId="0" fontId="18" fillId="0" borderId="1" xfId="0" applyNumberFormat="1" applyFont="1" applyFill="1" applyBorder="1" applyAlignment="1">
      <alignment horizontal="center" vertical="center"/>
    </xf>
    <xf numFmtId="0" fontId="18" fillId="0" borderId="2" xfId="0" applyNumberFormat="1" applyFont="1" applyFill="1" applyBorder="1" applyAlignment="1">
      <alignment horizontal="center" vertical="center"/>
    </xf>
    <xf numFmtId="0" fontId="18" fillId="0" borderId="2" xfId="0" applyNumberFormat="1" applyFont="1" applyFill="1" applyBorder="1" applyAlignment="1">
      <alignment horizontal="center" vertical="center" wrapText="1"/>
    </xf>
    <xf numFmtId="0" fontId="18" fillId="0" borderId="7" xfId="0" applyNumberFormat="1" applyFont="1" applyFill="1" applyBorder="1" applyAlignment="1">
      <alignment horizontal="center" vertical="center" wrapText="1"/>
    </xf>
    <xf numFmtId="0" fontId="18" fillId="0" borderId="3" xfId="0" applyNumberFormat="1" applyFont="1" applyFill="1" applyBorder="1" applyAlignment="1">
      <alignment horizontal="center" vertical="center" wrapText="1"/>
    </xf>
    <xf numFmtId="0" fontId="11" fillId="0" borderId="17" xfId="0" quotePrefix="1" applyFont="1" applyBorder="1"/>
    <xf numFmtId="0" fontId="11" fillId="0" borderId="17" xfId="0" applyFont="1" applyBorder="1"/>
    <xf numFmtId="0" fontId="11" fillId="0" borderId="17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4" xfId="0" quotePrefix="1" applyFont="1" applyBorder="1"/>
    <xf numFmtId="0" fontId="11" fillId="0" borderId="4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46" fillId="0" borderId="56" xfId="0" applyFont="1" applyBorder="1"/>
    <xf numFmtId="0" fontId="46" fillId="0" borderId="57" xfId="0" applyFont="1" applyBorder="1"/>
    <xf numFmtId="0" fontId="46" fillId="0" borderId="58" xfId="0" applyFont="1" applyBorder="1"/>
    <xf numFmtId="0" fontId="25" fillId="0" borderId="59" xfId="0" applyFont="1" applyBorder="1" applyAlignment="1">
      <alignment horizontal="center" wrapText="1"/>
    </xf>
    <xf numFmtId="14" fontId="15" fillId="0" borderId="4" xfId="0" quotePrefix="1" applyNumberFormat="1" applyFont="1" applyBorder="1"/>
    <xf numFmtId="0" fontId="15" fillId="0" borderId="4" xfId="0" applyFont="1" applyBorder="1"/>
    <xf numFmtId="0" fontId="15" fillId="0" borderId="4" xfId="0" applyFont="1" applyBorder="1" applyAlignment="1">
      <alignment horizontal="center"/>
    </xf>
    <xf numFmtId="0" fontId="46" fillId="0" borderId="4" xfId="0" applyFont="1" applyBorder="1" applyAlignment="1">
      <alignment horizontal="center"/>
    </xf>
    <xf numFmtId="14" fontId="18" fillId="0" borderId="4" xfId="0" applyNumberFormat="1" applyFont="1" applyBorder="1" applyAlignment="1">
      <alignment horizontal="left"/>
    </xf>
    <xf numFmtId="0" fontId="18" fillId="0" borderId="4" xfId="0" applyFont="1" applyBorder="1"/>
    <xf numFmtId="0" fontId="25" fillId="2" borderId="4" xfId="0" applyFont="1" applyFill="1" applyBorder="1"/>
    <xf numFmtId="0" fontId="18" fillId="25" borderId="1" xfId="0" applyNumberFormat="1" applyFont="1" applyFill="1" applyBorder="1" applyAlignment="1">
      <alignment horizontal="center" vertical="center"/>
    </xf>
    <xf numFmtId="0" fontId="18" fillId="25" borderId="2" xfId="0" applyNumberFormat="1" applyFont="1" applyFill="1" applyBorder="1" applyAlignment="1">
      <alignment horizontal="center" vertical="center"/>
    </xf>
    <xf numFmtId="0" fontId="18" fillId="25" borderId="2" xfId="0" applyNumberFormat="1" applyFont="1" applyFill="1" applyBorder="1" applyAlignment="1">
      <alignment horizontal="center" vertical="center" wrapText="1"/>
    </xf>
    <xf numFmtId="0" fontId="18" fillId="25" borderId="7" xfId="0" applyNumberFormat="1" applyFont="1" applyFill="1" applyBorder="1" applyAlignment="1">
      <alignment horizontal="center" vertical="center" wrapText="1"/>
    </xf>
    <xf numFmtId="0" fontId="18" fillId="25" borderId="3" xfId="0" applyNumberFormat="1" applyFont="1" applyFill="1" applyBorder="1" applyAlignment="1">
      <alignment horizontal="center" vertical="center" wrapText="1"/>
    </xf>
    <xf numFmtId="0" fontId="25" fillId="25" borderId="9" xfId="0" applyFont="1" applyFill="1" applyBorder="1" applyAlignment="1">
      <alignment horizontal="center" wrapText="1"/>
    </xf>
    <xf numFmtId="0" fontId="5" fillId="0" borderId="4" xfId="0" applyFont="1" applyBorder="1" applyAlignment="1">
      <alignment horizontal="right"/>
    </xf>
    <xf numFmtId="0" fontId="5" fillId="4" borderId="2" xfId="0" applyFont="1" applyFill="1" applyBorder="1" applyAlignment="1"/>
    <xf numFmtId="0" fontId="5" fillId="3" borderId="7" xfId="0" applyFont="1" applyFill="1" applyBorder="1" applyAlignment="1"/>
    <xf numFmtId="0" fontId="5" fillId="3" borderId="3" xfId="0" applyFont="1" applyFill="1" applyBorder="1" applyAlignment="1"/>
    <xf numFmtId="0" fontId="5" fillId="3" borderId="2" xfId="0" applyFont="1" applyFill="1" applyBorder="1" applyAlignment="1"/>
    <xf numFmtId="0" fontId="2" fillId="0" borderId="55" xfId="0" quotePrefix="1" applyFont="1" applyBorder="1"/>
    <xf numFmtId="0" fontId="2" fillId="0" borderId="17" xfId="0" applyFont="1" applyBorder="1"/>
    <xf numFmtId="0" fontId="5" fillId="0" borderId="47" xfId="0" applyFont="1" applyBorder="1"/>
    <xf numFmtId="14" fontId="3" fillId="2" borderId="12" xfId="0" applyNumberFormat="1" applyFont="1" applyFill="1" applyBorder="1" applyAlignment="1">
      <alignment horizontal="left"/>
    </xf>
    <xf numFmtId="0" fontId="3" fillId="0" borderId="30" xfId="0" applyFont="1" applyBorder="1" applyAlignment="1">
      <alignment vertical="center"/>
    </xf>
    <xf numFmtId="164" fontId="2" fillId="6" borderId="0" xfId="1" applyNumberFormat="1" applyFont="1" applyFill="1" applyAlignment="1">
      <alignment vertical="center"/>
    </xf>
    <xf numFmtId="14" fontId="3" fillId="0" borderId="35" xfId="0" applyNumberFormat="1" applyFont="1" applyBorder="1" applyAlignment="1">
      <alignment horizontal="left"/>
    </xf>
    <xf numFmtId="0" fontId="27" fillId="0" borderId="4" xfId="0" applyFont="1" applyBorder="1"/>
    <xf numFmtId="0" fontId="3" fillId="0" borderId="12" xfId="0" applyFont="1" applyBorder="1" applyAlignment="1">
      <alignment horizontal="left"/>
    </xf>
    <xf numFmtId="0" fontId="2" fillId="0" borderId="21" xfId="0" applyFont="1" applyBorder="1" applyAlignment="1"/>
    <xf numFmtId="0" fontId="8" fillId="4" borderId="4" xfId="0" applyFont="1" applyFill="1" applyBorder="1" applyAlignment="1"/>
    <xf numFmtId="0" fontId="5" fillId="4" borderId="4" xfId="0" applyFont="1" applyFill="1" applyBorder="1" applyAlignment="1"/>
    <xf numFmtId="0" fontId="8" fillId="3" borderId="4" xfId="0" applyFont="1" applyFill="1" applyBorder="1" applyAlignment="1"/>
    <xf numFmtId="0" fontId="5" fillId="3" borderId="4" xfId="0" applyFont="1" applyFill="1" applyBorder="1" applyAlignment="1"/>
    <xf numFmtId="164" fontId="10" fillId="0" borderId="0" xfId="1" applyNumberFormat="1" applyFont="1" applyAlignment="1">
      <alignment vertical="center"/>
    </xf>
    <xf numFmtId="0" fontId="2" fillId="3" borderId="0" xfId="0" applyFont="1" applyFill="1" applyBorder="1" applyAlignment="1"/>
    <xf numFmtId="0" fontId="11" fillId="12" borderId="0" xfId="0" applyFont="1" applyFill="1" applyAlignment="1">
      <alignment horizontal="left"/>
    </xf>
    <xf numFmtId="0" fontId="25" fillId="12" borderId="0" xfId="0" applyFont="1" applyFill="1" applyAlignment="1">
      <alignment horizontal="left"/>
    </xf>
    <xf numFmtId="0" fontId="6" fillId="0" borderId="5" xfId="0" applyFont="1" applyBorder="1" applyAlignment="1"/>
    <xf numFmtId="0" fontId="10" fillId="2" borderId="30" xfId="0" applyFont="1" applyFill="1" applyBorder="1" applyAlignment="1"/>
    <xf numFmtId="0" fontId="5" fillId="0" borderId="12" xfId="0" applyFont="1" applyBorder="1" applyAlignment="1">
      <alignment horizontal="left"/>
    </xf>
    <xf numFmtId="0" fontId="5" fillId="0" borderId="30" xfId="0" applyFont="1" applyBorder="1"/>
    <xf numFmtId="0" fontId="27" fillId="0" borderId="6" xfId="0" applyFont="1" applyBorder="1"/>
    <xf numFmtId="0" fontId="2" fillId="5" borderId="36" xfId="0" applyFont="1" applyFill="1" applyBorder="1" applyAlignment="1"/>
    <xf numFmtId="0" fontId="3" fillId="0" borderId="47" xfId="0" applyFont="1" applyBorder="1" applyAlignment="1"/>
    <xf numFmtId="14" fontId="2" fillId="2" borderId="18" xfId="0" applyNumberFormat="1" applyFont="1" applyFill="1" applyBorder="1" applyAlignment="1">
      <alignment horizontal="left"/>
    </xf>
    <xf numFmtId="0" fontId="2" fillId="2" borderId="31" xfId="0" applyFont="1" applyFill="1" applyBorder="1" applyAlignment="1">
      <alignment horizontal="left"/>
    </xf>
    <xf numFmtId="0" fontId="2" fillId="2" borderId="17" xfId="0" applyFont="1" applyFill="1" applyBorder="1" applyAlignment="1">
      <alignment horizontal="left"/>
    </xf>
    <xf numFmtId="0" fontId="2" fillId="8" borderId="4" xfId="0" applyFont="1" applyFill="1" applyBorder="1" applyAlignment="1"/>
    <xf numFmtId="14" fontId="2" fillId="2" borderId="16" xfId="0" applyNumberFormat="1" applyFont="1" applyFill="1" applyBorder="1" applyAlignment="1">
      <alignment horizontal="left"/>
    </xf>
    <xf numFmtId="0" fontId="2" fillId="2" borderId="22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5" fillId="2" borderId="17" xfId="0" applyFont="1" applyFill="1" applyBorder="1" applyAlignment="1">
      <alignment horizontal="right"/>
    </xf>
    <xf numFmtId="0" fontId="5" fillId="2" borderId="14" xfId="0" applyFont="1" applyFill="1" applyBorder="1" applyAlignment="1">
      <alignment horizontal="right"/>
    </xf>
    <xf numFmtId="0" fontId="7" fillId="5" borderId="2" xfId="0" applyFont="1" applyFill="1" applyBorder="1" applyAlignment="1"/>
    <xf numFmtId="0" fontId="6" fillId="0" borderId="6" xfId="0" applyFont="1" applyBorder="1" applyAlignment="1"/>
    <xf numFmtId="0" fontId="25" fillId="0" borderId="0" xfId="0" applyFont="1" applyAlignment="1">
      <alignment horizontal="left"/>
    </xf>
    <xf numFmtId="0" fontId="13" fillId="2" borderId="6" xfId="0" applyFont="1" applyFill="1" applyBorder="1" applyAlignment="1"/>
    <xf numFmtId="0" fontId="13" fillId="2" borderId="4" xfId="0" applyFont="1" applyFill="1" applyBorder="1" applyAlignment="1"/>
    <xf numFmtId="0" fontId="5" fillId="2" borderId="6" xfId="0" applyFont="1" applyFill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0" fontId="5" fillId="0" borderId="6" xfId="0" applyFont="1" applyBorder="1" applyAlignment="1">
      <alignment horizontal="right"/>
    </xf>
    <xf numFmtId="164" fontId="5" fillId="6" borderId="0" xfId="1" applyNumberFormat="1" applyFont="1" applyFill="1"/>
    <xf numFmtId="0" fontId="3" fillId="6" borderId="4" xfId="0" applyFont="1" applyFill="1" applyBorder="1" applyAlignment="1"/>
    <xf numFmtId="0" fontId="9" fillId="6" borderId="8" xfId="0" applyFont="1" applyFill="1" applyBorder="1" applyAlignment="1"/>
    <xf numFmtId="0" fontId="2" fillId="0" borderId="1" xfId="0" applyFont="1" applyBorder="1" applyAlignment="1">
      <alignment horizontal="left"/>
    </xf>
    <xf numFmtId="0" fontId="2" fillId="2" borderId="2" xfId="0" applyFont="1" applyFill="1" applyBorder="1"/>
    <xf numFmtId="0" fontId="2" fillId="2" borderId="5" xfId="0" applyFont="1" applyFill="1" applyBorder="1"/>
    <xf numFmtId="0" fontId="3" fillId="2" borderId="5" xfId="0" applyFont="1" applyFill="1" applyBorder="1"/>
    <xf numFmtId="0" fontId="2" fillId="0" borderId="46" xfId="0" applyFont="1" applyBorder="1" applyAlignment="1">
      <alignment horizontal="left"/>
    </xf>
    <xf numFmtId="0" fontId="2" fillId="0" borderId="47" xfId="0" applyFont="1" applyBorder="1" applyAlignment="1"/>
    <xf numFmtId="164" fontId="5" fillId="0" borderId="0" xfId="1" applyNumberFormat="1" applyFont="1" applyBorder="1" applyAlignment="1">
      <alignment vertical="center"/>
    </xf>
    <xf numFmtId="0" fontId="22" fillId="0" borderId="4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14" fontId="22" fillId="0" borderId="4" xfId="0" applyNumberFormat="1" applyFont="1" applyBorder="1" applyAlignment="1">
      <alignment horizontal="left" vertical="center"/>
    </xf>
    <xf numFmtId="14" fontId="22" fillId="0" borderId="8" xfId="0" applyNumberFormat="1" applyFont="1" applyBorder="1" applyAlignment="1">
      <alignment horizontal="left" vertical="center"/>
    </xf>
    <xf numFmtId="0" fontId="22" fillId="0" borderId="8" xfId="0" applyFont="1" applyBorder="1" applyAlignment="1">
      <alignment vertical="center"/>
    </xf>
    <xf numFmtId="0" fontId="10" fillId="6" borderId="2" xfId="0" applyFont="1" applyFill="1" applyBorder="1" applyAlignment="1">
      <alignment vertical="center"/>
    </xf>
    <xf numFmtId="14" fontId="4" fillId="0" borderId="12" xfId="0" applyNumberFormat="1" applyFont="1" applyBorder="1" applyAlignment="1">
      <alignment horizontal="left"/>
    </xf>
    <xf numFmtId="0" fontId="22" fillId="6" borderId="5" xfId="0" applyFont="1" applyFill="1" applyBorder="1" applyAlignment="1">
      <alignment vertical="center"/>
    </xf>
    <xf numFmtId="0" fontId="22" fillId="6" borderId="4" xfId="0" applyFont="1" applyFill="1" applyBorder="1" applyAlignment="1">
      <alignment vertical="center"/>
    </xf>
    <xf numFmtId="0" fontId="3" fillId="6" borderId="6" xfId="0" applyFont="1" applyFill="1" applyBorder="1" applyAlignment="1">
      <alignment vertical="center"/>
    </xf>
    <xf numFmtId="0" fontId="5" fillId="6" borderId="5" xfId="0" applyFont="1" applyFill="1" applyBorder="1" applyAlignment="1">
      <alignment vertical="center"/>
    </xf>
    <xf numFmtId="0" fontId="5" fillId="6" borderId="4" xfId="0" applyFont="1" applyFill="1" applyBorder="1" applyAlignment="1">
      <alignment vertical="center"/>
    </xf>
    <xf numFmtId="0" fontId="9" fillId="6" borderId="4" xfId="0" applyFont="1" applyFill="1" applyBorder="1" applyAlignment="1">
      <alignment vertical="center"/>
    </xf>
    <xf numFmtId="0" fontId="22" fillId="6" borderId="8" xfId="0" applyFont="1" applyFill="1" applyBorder="1" applyAlignment="1">
      <alignment vertical="center"/>
    </xf>
    <xf numFmtId="0" fontId="2" fillId="2" borderId="17" xfId="0" applyFont="1" applyFill="1" applyBorder="1" applyAlignment="1">
      <alignment horizontal="right"/>
    </xf>
    <xf numFmtId="0" fontId="46" fillId="0" borderId="5" xfId="0" applyFont="1" applyBorder="1"/>
    <xf numFmtId="0" fontId="46" fillId="0" borderId="38" xfId="0" applyFont="1" applyBorder="1"/>
    <xf numFmtId="0" fontId="11" fillId="0" borderId="38" xfId="0" applyFont="1" applyBorder="1"/>
    <xf numFmtId="0" fontId="5" fillId="0" borderId="6" xfId="0" applyFont="1" applyBorder="1" applyAlignment="1">
      <alignment horizontal="left"/>
    </xf>
    <xf numFmtId="0" fontId="2" fillId="2" borderId="9" xfId="0" applyFont="1" applyFill="1" applyBorder="1" applyAlignment="1"/>
    <xf numFmtId="0" fontId="22" fillId="2" borderId="30" xfId="0" applyFont="1" applyFill="1" applyBorder="1" applyAlignment="1"/>
    <xf numFmtId="0" fontId="22" fillId="2" borderId="6" xfId="0" applyFont="1" applyFill="1" applyBorder="1"/>
    <xf numFmtId="0" fontId="30" fillId="2" borderId="0" xfId="0" applyFont="1" applyFill="1"/>
    <xf numFmtId="0" fontId="22" fillId="0" borderId="4" xfId="0" applyFont="1" applyBorder="1"/>
    <xf numFmtId="0" fontId="28" fillId="0" borderId="0" xfId="0" applyFont="1" applyAlignment="1">
      <alignment vertical="center"/>
    </xf>
    <xf numFmtId="0" fontId="10" fillId="2" borderId="6" xfId="0" applyFont="1" applyFill="1" applyBorder="1" applyAlignment="1">
      <alignment vertical="center"/>
    </xf>
    <xf numFmtId="0" fontId="2" fillId="2" borderId="30" xfId="0" applyFont="1" applyFill="1" applyBorder="1" applyAlignment="1">
      <alignment vertical="center"/>
    </xf>
    <xf numFmtId="0" fontId="7" fillId="2" borderId="4" xfId="0" applyFont="1" applyFill="1" applyBorder="1"/>
    <xf numFmtId="14" fontId="6" fillId="2" borderId="4" xfId="0" applyNumberFormat="1" applyFont="1" applyFill="1" applyBorder="1" applyAlignment="1">
      <alignment horizontal="left"/>
    </xf>
    <xf numFmtId="0" fontId="47" fillId="2" borderId="4" xfId="0" applyFont="1" applyFill="1" applyBorder="1"/>
    <xf numFmtId="0" fontId="46" fillId="2" borderId="4" xfId="0" applyFont="1" applyFill="1" applyBorder="1"/>
    <xf numFmtId="0" fontId="18" fillId="2" borderId="4" xfId="0" applyFont="1" applyFill="1" applyBorder="1"/>
    <xf numFmtId="0" fontId="15" fillId="2" borderId="4" xfId="0" applyFont="1" applyFill="1" applyBorder="1"/>
    <xf numFmtId="0" fontId="11" fillId="2" borderId="4" xfId="0" applyFont="1" applyFill="1" applyBorder="1"/>
    <xf numFmtId="0" fontId="46" fillId="2" borderId="5" xfId="0" applyFont="1" applyFill="1" applyBorder="1"/>
    <xf numFmtId="0" fontId="46" fillId="2" borderId="38" xfId="0" applyFont="1" applyFill="1" applyBorder="1"/>
    <xf numFmtId="0" fontId="11" fillId="2" borderId="38" xfId="0" applyFont="1" applyFill="1" applyBorder="1"/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/>
    </xf>
    <xf numFmtId="0" fontId="7" fillId="2" borderId="5" xfId="0" applyFont="1" applyFill="1" applyBorder="1" applyAlignment="1">
      <alignment vertical="center"/>
    </xf>
    <xf numFmtId="0" fontId="7" fillId="2" borderId="4" xfId="0" applyFont="1" applyFill="1" applyBorder="1" applyAlignment="1">
      <alignment horizontal="left"/>
    </xf>
    <xf numFmtId="0" fontId="10" fillId="0" borderId="4" xfId="0" applyFont="1" applyBorder="1" applyAlignment="1">
      <alignment vertical="center"/>
    </xf>
    <xf numFmtId="0" fontId="3" fillId="0" borderId="6" xfId="0" applyFont="1" applyBorder="1" applyAlignment="1">
      <alignment horizontal="right"/>
    </xf>
    <xf numFmtId="0" fontId="4" fillId="8" borderId="0" xfId="0" applyFont="1" applyFill="1" applyAlignment="1"/>
    <xf numFmtId="0" fontId="2" fillId="8" borderId="0" xfId="0" applyFont="1" applyFill="1" applyBorder="1" applyAlignment="1"/>
    <xf numFmtId="0" fontId="48" fillId="2" borderId="0" xfId="0" applyFont="1" applyFill="1" applyAlignment="1"/>
    <xf numFmtId="0" fontId="49" fillId="2" borderId="0" xfId="0" applyFont="1" applyFill="1" applyAlignment="1"/>
    <xf numFmtId="0" fontId="48" fillId="2" borderId="17" xfId="0" applyFont="1" applyFill="1" applyBorder="1" applyAlignment="1"/>
    <xf numFmtId="0" fontId="2" fillId="18" borderId="8" xfId="0" applyFont="1" applyFill="1" applyBorder="1" applyAlignment="1"/>
    <xf numFmtId="0" fontId="10" fillId="2" borderId="0" xfId="0" applyFont="1" applyFill="1" applyAlignment="1"/>
    <xf numFmtId="0" fontId="13" fillId="0" borderId="0" xfId="0" applyFont="1" applyAlignment="1">
      <alignment horizontal="left"/>
    </xf>
    <xf numFmtId="164" fontId="13" fillId="2" borderId="0" xfId="1" applyNumberFormat="1" applyFont="1" applyFill="1"/>
    <xf numFmtId="0" fontId="13" fillId="2" borderId="0" xfId="0" applyFont="1" applyFill="1"/>
    <xf numFmtId="14" fontId="2" fillId="0" borderId="0" xfId="0" applyNumberFormat="1" applyFont="1"/>
    <xf numFmtId="0" fontId="2" fillId="12" borderId="1" xfId="0" applyFont="1" applyFill="1" applyBorder="1"/>
    <xf numFmtId="0" fontId="2" fillId="12" borderId="2" xfId="0" applyFont="1" applyFill="1" applyBorder="1"/>
    <xf numFmtId="0" fontId="3" fillId="6" borderId="0" xfId="0" applyFont="1" applyFill="1"/>
    <xf numFmtId="0" fontId="19" fillId="6" borderId="0" xfId="0" applyFont="1" applyFill="1"/>
    <xf numFmtId="0" fontId="5" fillId="0" borderId="6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2" fillId="0" borderId="36" xfId="0" applyFont="1" applyBorder="1" applyAlignment="1"/>
    <xf numFmtId="0" fontId="2" fillId="0" borderId="23" xfId="0" applyFont="1" applyBorder="1" applyAlignment="1"/>
    <xf numFmtId="0" fontId="2" fillId="0" borderId="11" xfId="0" applyFont="1" applyBorder="1" applyAlignment="1"/>
    <xf numFmtId="0" fontId="10" fillId="2" borderId="0" xfId="0" applyFont="1" applyFill="1" applyAlignment="1">
      <alignment vertical="center"/>
    </xf>
    <xf numFmtId="0" fontId="2" fillId="12" borderId="1" xfId="0" applyFont="1" applyFill="1" applyBorder="1" applyAlignment="1"/>
    <xf numFmtId="0" fontId="2" fillId="12" borderId="3" xfId="0" applyFont="1" applyFill="1" applyBorder="1" applyAlignment="1"/>
    <xf numFmtId="14" fontId="2" fillId="12" borderId="1" xfId="0" applyNumberFormat="1" applyFont="1" applyFill="1" applyBorder="1" applyAlignment="1">
      <alignment horizontal="left"/>
    </xf>
    <xf numFmtId="14" fontId="2" fillId="12" borderId="9" xfId="0" applyNumberFormat="1" applyFont="1" applyFill="1" applyBorder="1" applyAlignment="1">
      <alignment horizontal="left"/>
    </xf>
    <xf numFmtId="0" fontId="2" fillId="12" borderId="11" xfId="0" applyFont="1" applyFill="1" applyBorder="1" applyAlignment="1"/>
    <xf numFmtId="0" fontId="2" fillId="2" borderId="19" xfId="0" applyFont="1" applyFill="1" applyBorder="1" applyAlignment="1"/>
    <xf numFmtId="0" fontId="2" fillId="2" borderId="2" xfId="0" applyFont="1" applyFill="1" applyBorder="1" applyAlignment="1">
      <alignment horizontal="right"/>
    </xf>
    <xf numFmtId="0" fontId="10" fillId="2" borderId="2" xfId="0" applyFont="1" applyFill="1" applyBorder="1" applyAlignment="1">
      <alignment horizontal="right"/>
    </xf>
    <xf numFmtId="0" fontId="2" fillId="7" borderId="1" xfId="0" applyFont="1" applyFill="1" applyBorder="1" applyAlignment="1"/>
    <xf numFmtId="0" fontId="3" fillId="7" borderId="3" xfId="0" applyFont="1" applyFill="1" applyBorder="1" applyAlignment="1"/>
    <xf numFmtId="0" fontId="8" fillId="7" borderId="0" xfId="0" applyFont="1" applyFill="1" applyAlignment="1"/>
    <xf numFmtId="0" fontId="4" fillId="7" borderId="0" xfId="0" applyFont="1" applyFill="1" applyAlignment="1"/>
    <xf numFmtId="14" fontId="42" fillId="0" borderId="4" xfId="0" applyNumberFormat="1" applyFont="1" applyBorder="1" applyAlignment="1">
      <alignment horizontal="left"/>
    </xf>
    <xf numFmtId="0" fontId="42" fillId="0" borderId="5" xfId="0" applyFont="1" applyBorder="1"/>
    <xf numFmtId="0" fontId="42" fillId="0" borderId="4" xfId="0" applyFont="1" applyBorder="1" applyAlignment="1"/>
    <xf numFmtId="0" fontId="10" fillId="2" borderId="3" xfId="0" applyFont="1" applyFill="1" applyBorder="1"/>
    <xf numFmtId="0" fontId="9" fillId="2" borderId="4" xfId="0" applyFont="1" applyFill="1" applyBorder="1"/>
    <xf numFmtId="0" fontId="31" fillId="0" borderId="0" xfId="12" applyAlignment="1"/>
    <xf numFmtId="0" fontId="5" fillId="0" borderId="17" xfId="0" applyFont="1" applyBorder="1" applyAlignment="1"/>
    <xf numFmtId="0" fontId="5" fillId="0" borderId="31" xfId="0" applyFont="1" applyBorder="1" applyAlignment="1"/>
    <xf numFmtId="0" fontId="10" fillId="6" borderId="4" xfId="0" applyFont="1" applyFill="1" applyBorder="1" applyAlignment="1">
      <alignment vertical="center"/>
    </xf>
    <xf numFmtId="164" fontId="7" fillId="0" borderId="0" xfId="1" applyNumberFormat="1" applyFont="1" applyAlignment="1"/>
    <xf numFmtId="14" fontId="2" fillId="0" borderId="0" xfId="0" applyNumberFormat="1" applyFont="1" applyBorder="1" applyAlignment="1">
      <alignment horizontal="left" vertical="center"/>
    </xf>
    <xf numFmtId="0" fontId="2" fillId="6" borderId="0" xfId="0" quotePrefix="1" applyFont="1" applyFill="1" applyAlignment="1"/>
    <xf numFmtId="0" fontId="2" fillId="12" borderId="7" xfId="0" applyFont="1" applyFill="1" applyBorder="1" applyAlignment="1"/>
    <xf numFmtId="0" fontId="3" fillId="12" borderId="4" xfId="0" applyFont="1" applyFill="1" applyBorder="1" applyAlignment="1">
      <alignment vertical="center"/>
    </xf>
    <xf numFmtId="0" fontId="3" fillId="12" borderId="5" xfId="0" applyFont="1" applyFill="1" applyBorder="1" applyAlignment="1">
      <alignment vertical="center"/>
    </xf>
    <xf numFmtId="0" fontId="2" fillId="12" borderId="2" xfId="0" applyFont="1" applyFill="1" applyBorder="1" applyAlignment="1">
      <alignment vertical="center"/>
    </xf>
    <xf numFmtId="0" fontId="3" fillId="12" borderId="8" xfId="0" applyFont="1" applyFill="1" applyBorder="1" applyAlignment="1">
      <alignment vertical="center"/>
    </xf>
    <xf numFmtId="0" fontId="2" fillId="12" borderId="4" xfId="0" applyFont="1" applyFill="1" applyBorder="1" applyAlignment="1">
      <alignment vertical="center"/>
    </xf>
    <xf numFmtId="0" fontId="6" fillId="12" borderId="4" xfId="0" applyFont="1" applyFill="1" applyBorder="1" applyAlignment="1">
      <alignment vertical="center"/>
    </xf>
    <xf numFmtId="0" fontId="7" fillId="12" borderId="4" xfId="0" applyFont="1" applyFill="1" applyBorder="1" applyAlignment="1">
      <alignment vertical="center"/>
    </xf>
    <xf numFmtId="0" fontId="7" fillId="12" borderId="0" xfId="0" applyFont="1" applyFill="1" applyAlignment="1">
      <alignment vertical="center"/>
    </xf>
    <xf numFmtId="0" fontId="6" fillId="12" borderId="0" xfId="0" applyFont="1" applyFill="1" applyAlignment="1">
      <alignment horizontal="center" vertical="center"/>
    </xf>
    <xf numFmtId="0" fontId="10" fillId="5" borderId="2" xfId="0" applyFont="1" applyFill="1" applyBorder="1" applyAlignment="1"/>
    <xf numFmtId="0" fontId="22" fillId="0" borderId="47" xfId="0" applyFont="1" applyBorder="1" applyAlignment="1"/>
    <xf numFmtId="164" fontId="22" fillId="0" borderId="0" xfId="1" applyNumberFormat="1" applyFont="1" applyBorder="1" applyAlignment="1">
      <alignment vertical="center"/>
    </xf>
    <xf numFmtId="0" fontId="18" fillId="0" borderId="11" xfId="0" applyFont="1" applyBorder="1" applyAlignment="1"/>
    <xf numFmtId="0" fontId="2" fillId="0" borderId="22" xfId="0" applyFont="1" applyBorder="1" applyAlignment="1"/>
    <xf numFmtId="0" fontId="14" fillId="0" borderId="3" xfId="0" applyFont="1" applyBorder="1" applyAlignment="1"/>
    <xf numFmtId="164" fontId="3" fillId="2" borderId="0" xfId="1" applyNumberFormat="1" applyFont="1" applyFill="1" applyAlignment="1"/>
    <xf numFmtId="14" fontId="2" fillId="2" borderId="8" xfId="0" applyNumberFormat="1" applyFont="1" applyFill="1" applyBorder="1" applyAlignment="1">
      <alignment horizontal="left"/>
    </xf>
    <xf numFmtId="14" fontId="5" fillId="2" borderId="16" xfId="0" applyNumberFormat="1" applyFont="1" applyFill="1" applyBorder="1" applyAlignment="1">
      <alignment horizontal="left"/>
    </xf>
    <xf numFmtId="0" fontId="5" fillId="6" borderId="6" xfId="0" applyFont="1" applyFill="1" applyBorder="1" applyAlignment="1"/>
    <xf numFmtId="164" fontId="10" fillId="0" borderId="0" xfId="1" applyNumberFormat="1" applyFont="1" applyAlignment="1"/>
    <xf numFmtId="0" fontId="3" fillId="0" borderId="21" xfId="0" applyFont="1" applyBorder="1" applyAlignment="1"/>
    <xf numFmtId="0" fontId="2" fillId="2" borderId="0" xfId="0" quotePrefix="1" applyFont="1" applyFill="1" applyAlignment="1"/>
    <xf numFmtId="164" fontId="5" fillId="6" borderId="0" xfId="1" applyNumberFormat="1" applyFont="1" applyFill="1" applyAlignment="1"/>
    <xf numFmtId="0" fontId="8" fillId="6" borderId="10" xfId="0" applyFont="1" applyFill="1" applyBorder="1" applyAlignment="1"/>
    <xf numFmtId="0" fontId="42" fillId="6" borderId="4" xfId="0" applyFont="1" applyFill="1" applyBorder="1" applyAlignment="1"/>
    <xf numFmtId="14" fontId="3" fillId="0" borderId="21" xfId="0" applyNumberFormat="1" applyFont="1" applyBorder="1" applyAlignment="1">
      <alignment horizontal="left"/>
    </xf>
    <xf numFmtId="0" fontId="3" fillId="0" borderId="21" xfId="0" applyFont="1" applyBorder="1"/>
    <xf numFmtId="0" fontId="2" fillId="7" borderId="8" xfId="0" applyFont="1" applyFill="1" applyBorder="1" applyAlignment="1"/>
    <xf numFmtId="0" fontId="3" fillId="7" borderId="8" xfId="0" applyFont="1" applyFill="1" applyBorder="1" applyAlignment="1"/>
    <xf numFmtId="14" fontId="3" fillId="7" borderId="8" xfId="0" applyNumberFormat="1" applyFont="1" applyFill="1" applyBorder="1" applyAlignment="1">
      <alignment horizontal="left"/>
    </xf>
    <xf numFmtId="14" fontId="3" fillId="7" borderId="8" xfId="0" applyNumberFormat="1" applyFont="1" applyFill="1" applyBorder="1" applyAlignment="1"/>
    <xf numFmtId="0" fontId="3" fillId="7" borderId="8" xfId="0" applyFont="1" applyFill="1" applyBorder="1" applyAlignment="1">
      <alignment horizontal="left"/>
    </xf>
    <xf numFmtId="0" fontId="3" fillId="7" borderId="4" xfId="0" applyFont="1" applyFill="1" applyBorder="1" applyAlignment="1"/>
    <xf numFmtId="0" fontId="2" fillId="12" borderId="8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14" fontId="5" fillId="0" borderId="17" xfId="0" applyNumberFormat="1" applyFont="1" applyBorder="1" applyAlignment="1">
      <alignment horizontal="left"/>
    </xf>
    <xf numFmtId="0" fontId="5" fillId="0" borderId="35" xfId="0" applyFont="1" applyBorder="1" applyAlignment="1"/>
    <xf numFmtId="14" fontId="5" fillId="0" borderId="14" xfId="0" applyNumberFormat="1" applyFont="1" applyBorder="1" applyAlignment="1">
      <alignment horizontal="left"/>
    </xf>
    <xf numFmtId="0" fontId="5" fillId="2" borderId="8" xfId="0" applyFont="1" applyFill="1" applyBorder="1"/>
    <xf numFmtId="0" fontId="2" fillId="3" borderId="2" xfId="0" applyFont="1" applyFill="1" applyBorder="1" applyAlignment="1">
      <alignment horizontal="center"/>
    </xf>
    <xf numFmtId="14" fontId="22" fillId="2" borderId="8" xfId="0" applyNumberFormat="1" applyFont="1" applyFill="1" applyBorder="1" applyAlignment="1">
      <alignment horizontal="left"/>
    </xf>
    <xf numFmtId="0" fontId="22" fillId="2" borderId="8" xfId="0" applyFont="1" applyFill="1" applyBorder="1" applyAlignment="1"/>
    <xf numFmtId="14" fontId="5" fillId="0" borderId="0" xfId="0" applyNumberFormat="1" applyFont="1" applyBorder="1" applyAlignment="1">
      <alignment horizontal="left"/>
    </xf>
    <xf numFmtId="0" fontId="6" fillId="14" borderId="4" xfId="0" applyFont="1" applyFill="1" applyBorder="1"/>
    <xf numFmtId="0" fontId="3" fillId="14" borderId="4" xfId="0" applyFont="1" applyFill="1" applyBorder="1" applyAlignment="1"/>
    <xf numFmtId="14" fontId="5" fillId="2" borderId="0" xfId="0" applyNumberFormat="1" applyFont="1" applyFill="1" applyBorder="1" applyAlignment="1">
      <alignment horizontal="left"/>
    </xf>
    <xf numFmtId="0" fontId="9" fillId="0" borderId="0" xfId="0" applyFont="1" applyAlignment="1"/>
    <xf numFmtId="0" fontId="9" fillId="0" borderId="0" xfId="0" applyFont="1" applyAlignment="1">
      <alignment vertical="center"/>
    </xf>
    <xf numFmtId="0" fontId="43" fillId="0" borderId="0" xfId="0" applyFont="1" applyAlignment="1"/>
    <xf numFmtId="14" fontId="8" fillId="0" borderId="6" xfId="0" applyNumberFormat="1" applyFont="1" applyBorder="1" applyAlignment="1">
      <alignment horizontal="left"/>
    </xf>
    <xf numFmtId="0" fontId="50" fillId="0" borderId="8" xfId="12" applyFont="1" applyBorder="1" applyAlignment="1"/>
    <xf numFmtId="0" fontId="51" fillId="0" borderId="8" xfId="12" applyFont="1" applyBorder="1" applyAlignment="1"/>
    <xf numFmtId="0" fontId="6" fillId="4" borderId="2" xfId="0" applyFont="1" applyFill="1" applyBorder="1" applyAlignment="1"/>
    <xf numFmtId="43" fontId="5" fillId="2" borderId="0" xfId="1" applyFont="1" applyFill="1" applyAlignment="1"/>
    <xf numFmtId="0" fontId="10" fillId="6" borderId="0" xfId="0" applyFont="1" applyFill="1"/>
    <xf numFmtId="0" fontId="19" fillId="0" borderId="0" xfId="0" applyFont="1" applyAlignment="1">
      <alignment horizontal="left"/>
    </xf>
    <xf numFmtId="0" fontId="3" fillId="0" borderId="0" xfId="0" quotePrefix="1" applyFont="1" applyAlignment="1"/>
    <xf numFmtId="14" fontId="3" fillId="0" borderId="14" xfId="0" applyNumberFormat="1" applyFont="1" applyBorder="1" applyAlignment="1">
      <alignment horizontal="left"/>
    </xf>
    <xf numFmtId="164" fontId="13" fillId="2" borderId="0" xfId="1" applyNumberFormat="1" applyFont="1" applyFill="1" applyAlignment="1">
      <alignment horizontal="left"/>
    </xf>
    <xf numFmtId="164" fontId="13" fillId="2" borderId="0" xfId="1" applyNumberFormat="1" applyFont="1" applyFill="1" applyAlignment="1"/>
    <xf numFmtId="0" fontId="2" fillId="6" borderId="9" xfId="0" applyFont="1" applyFill="1" applyBorder="1" applyAlignment="1"/>
    <xf numFmtId="0" fontId="5" fillId="3" borderId="1" xfId="0" applyFont="1" applyFill="1" applyBorder="1" applyAlignment="1"/>
    <xf numFmtId="3" fontId="11" fillId="0" borderId="0" xfId="0" applyNumberFormat="1" applyFont="1"/>
    <xf numFmtId="0" fontId="52" fillId="0" borderId="0" xfId="0" applyFont="1"/>
    <xf numFmtId="0" fontId="2" fillId="2" borderId="23" xfId="0" applyFont="1" applyFill="1" applyBorder="1" applyAlignment="1"/>
    <xf numFmtId="0" fontId="2" fillId="2" borderId="10" xfId="0" applyFont="1" applyFill="1" applyBorder="1" applyAlignment="1"/>
    <xf numFmtId="0" fontId="9" fillId="0" borderId="4" xfId="0" applyFont="1" applyBorder="1" applyAlignment="1">
      <alignment horizontal="right"/>
    </xf>
    <xf numFmtId="164" fontId="3" fillId="2" borderId="0" xfId="1" applyNumberFormat="1" applyFont="1" applyFill="1" applyAlignment="1">
      <alignment vertical="center"/>
    </xf>
    <xf numFmtId="3" fontId="15" fillId="0" borderId="0" xfId="0" applyNumberFormat="1" applyFont="1"/>
    <xf numFmtId="3" fontId="2" fillId="0" borderId="0" xfId="0" applyNumberFormat="1" applyFont="1"/>
    <xf numFmtId="0" fontId="3" fillId="6" borderId="6" xfId="0" applyFont="1" applyFill="1" applyBorder="1" applyAlignment="1"/>
    <xf numFmtId="0" fontId="2" fillId="0" borderId="13" xfId="0" applyFont="1" applyBorder="1" applyAlignment="1"/>
    <xf numFmtId="14" fontId="3" fillId="0" borderId="34" xfId="0" applyNumberFormat="1" applyFont="1" applyBorder="1" applyAlignment="1">
      <alignment horizontal="left"/>
    </xf>
    <xf numFmtId="0" fontId="14" fillId="2" borderId="0" xfId="0" applyFont="1" applyFill="1" applyAlignment="1"/>
    <xf numFmtId="164" fontId="22" fillId="2" borderId="0" xfId="1" applyNumberFormat="1" applyFont="1" applyFill="1"/>
    <xf numFmtId="0" fontId="10" fillId="0" borderId="0" xfId="0" applyFont="1" applyAlignment="1">
      <alignment horizontal="left"/>
    </xf>
    <xf numFmtId="14" fontId="8" fillId="0" borderId="8" xfId="0" applyNumberFormat="1" applyFont="1" applyBorder="1" applyAlignment="1">
      <alignment horizontal="left"/>
    </xf>
    <xf numFmtId="0" fontId="3" fillId="0" borderId="0" xfId="0" applyFont="1" applyBorder="1" applyAlignment="1">
      <alignment vertical="center"/>
    </xf>
    <xf numFmtId="0" fontId="22" fillId="0" borderId="8" xfId="0" applyFont="1" applyBorder="1"/>
    <xf numFmtId="0" fontId="22" fillId="0" borderId="1" xfId="0" applyFont="1" applyBorder="1" applyAlignment="1">
      <alignment horizontal="left"/>
    </xf>
    <xf numFmtId="0" fontId="22" fillId="0" borderId="3" xfId="0" applyFont="1" applyBorder="1" applyAlignment="1"/>
    <xf numFmtId="0" fontId="2" fillId="7" borderId="0" xfId="0" applyFont="1" applyFill="1" applyBorder="1" applyAlignment="1">
      <alignment horizontal="left" vertical="center"/>
    </xf>
    <xf numFmtId="0" fontId="2" fillId="7" borderId="0" xfId="0" applyFont="1" applyFill="1" applyBorder="1" applyAlignment="1">
      <alignment vertical="center"/>
    </xf>
    <xf numFmtId="0" fontId="22" fillId="0" borderId="30" xfId="0" applyFont="1" applyBorder="1" applyAlignment="1"/>
    <xf numFmtId="0" fontId="22" fillId="0" borderId="12" xfId="0" applyFont="1" applyBorder="1" applyAlignment="1"/>
    <xf numFmtId="0" fontId="22" fillId="0" borderId="6" xfId="0" applyFont="1" applyBorder="1"/>
    <xf numFmtId="0" fontId="3" fillId="0" borderId="17" xfId="0" applyFont="1" applyBorder="1"/>
    <xf numFmtId="0" fontId="22" fillId="2" borderId="0" xfId="0" quotePrefix="1" applyFont="1" applyFill="1" applyAlignment="1"/>
    <xf numFmtId="0" fontId="6" fillId="5" borderId="36" xfId="0" applyFont="1" applyFill="1" applyBorder="1" applyAlignment="1"/>
    <xf numFmtId="0" fontId="6" fillId="6" borderId="5" xfId="0" applyFont="1" applyFill="1" applyBorder="1" applyAlignment="1"/>
    <xf numFmtId="0" fontId="6" fillId="2" borderId="0" xfId="0" quotePrefix="1" applyFont="1" applyFill="1" applyAlignment="1"/>
    <xf numFmtId="14" fontId="2" fillId="3" borderId="4" xfId="0" applyNumberFormat="1" applyFont="1" applyFill="1" applyBorder="1" applyAlignment="1">
      <alignment horizontal="left"/>
    </xf>
    <xf numFmtId="0" fontId="6" fillId="3" borderId="8" xfId="0" applyFont="1" applyFill="1" applyBorder="1"/>
    <xf numFmtId="0" fontId="8" fillId="3" borderId="8" xfId="0" applyFont="1" applyFill="1" applyBorder="1" applyAlignment="1"/>
    <xf numFmtId="0" fontId="10" fillId="3" borderId="8" xfId="0" applyFont="1" applyFill="1" applyBorder="1" applyAlignment="1"/>
    <xf numFmtId="0" fontId="6" fillId="0" borderId="1" xfId="0" applyFont="1" applyBorder="1" applyAlignment="1">
      <alignment horizontal="left"/>
    </xf>
    <xf numFmtId="0" fontId="5" fillId="0" borderId="2" xfId="0" applyFont="1" applyBorder="1"/>
    <xf numFmtId="0" fontId="13" fillId="0" borderId="4" xfId="0" applyFont="1" applyBorder="1"/>
    <xf numFmtId="0" fontId="22" fillId="2" borderId="8" xfId="0" applyFont="1" applyFill="1" applyBorder="1"/>
    <xf numFmtId="0" fontId="6" fillId="2" borderId="5" xfId="0" applyFont="1" applyFill="1" applyBorder="1" applyAlignment="1"/>
    <xf numFmtId="0" fontId="2" fillId="2" borderId="31" xfId="0" applyFont="1" applyFill="1" applyBorder="1" applyAlignment="1"/>
    <xf numFmtId="0" fontId="2" fillId="2" borderId="61" xfId="0" applyFont="1" applyFill="1" applyBorder="1" applyAlignment="1"/>
    <xf numFmtId="14" fontId="2" fillId="2" borderId="60" xfId="0" applyNumberFormat="1" applyFont="1" applyFill="1" applyBorder="1" applyAlignment="1">
      <alignment horizontal="left"/>
    </xf>
    <xf numFmtId="0" fontId="2" fillId="0" borderId="6" xfId="0" applyFont="1" applyBorder="1"/>
    <xf numFmtId="0" fontId="8" fillId="2" borderId="8" xfId="0" applyFont="1" applyFill="1" applyBorder="1" applyAlignment="1">
      <alignment horizontal="left"/>
    </xf>
    <xf numFmtId="0" fontId="7" fillId="0" borderId="17" xfId="0" applyFont="1" applyBorder="1" applyAlignment="1">
      <alignment vertical="center"/>
    </xf>
    <xf numFmtId="0" fontId="5" fillId="0" borderId="17" xfId="0" applyFont="1" applyBorder="1"/>
    <xf numFmtId="0" fontId="7" fillId="6" borderId="8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164" fontId="28" fillId="0" borderId="0" xfId="1" applyNumberFormat="1" applyFont="1" applyAlignment="1"/>
    <xf numFmtId="164" fontId="53" fillId="0" borderId="0" xfId="1" applyNumberFormat="1" applyFont="1" applyAlignment="1">
      <alignment vertical="center"/>
    </xf>
    <xf numFmtId="164" fontId="53" fillId="0" borderId="0" xfId="1" applyNumberFormat="1" applyFont="1" applyAlignment="1"/>
    <xf numFmtId="0" fontId="2" fillId="0" borderId="0" xfId="0" applyFont="1" applyAlignment="1">
      <alignment wrapText="1"/>
    </xf>
    <xf numFmtId="0" fontId="7" fillId="0" borderId="0" xfId="0" applyFont="1" applyBorder="1" applyAlignment="1">
      <alignment vertical="center"/>
    </xf>
    <xf numFmtId="0" fontId="11" fillId="2" borderId="0" xfId="0" applyFont="1" applyFill="1" applyAlignment="1">
      <alignment horizontal="left"/>
    </xf>
    <xf numFmtId="0" fontId="6" fillId="2" borderId="0" xfId="0" applyFont="1" applyFill="1" applyBorder="1"/>
    <xf numFmtId="14" fontId="6" fillId="0" borderId="8" xfId="0" applyNumberFormat="1" applyFont="1" applyBorder="1" applyAlignment="1">
      <alignment horizontal="left" vertical="center"/>
    </xf>
    <xf numFmtId="14" fontId="2" fillId="0" borderId="4" xfId="0" applyNumberFormat="1" applyFont="1" applyBorder="1"/>
    <xf numFmtId="0" fontId="6" fillId="5" borderId="1" xfId="0" applyFont="1" applyFill="1" applyBorder="1"/>
    <xf numFmtId="0" fontId="3" fillId="0" borderId="0" xfId="0" applyFont="1" applyAlignment="1">
      <alignment wrapText="1"/>
    </xf>
    <xf numFmtId="0" fontId="22" fillId="2" borderId="31" xfId="0" applyFont="1" applyFill="1" applyBorder="1" applyAlignment="1"/>
    <xf numFmtId="0" fontId="22" fillId="6" borderId="6" xfId="0" applyFont="1" applyFill="1" applyBorder="1" applyAlignment="1"/>
    <xf numFmtId="0" fontId="7" fillId="2" borderId="5" xfId="0" applyFont="1" applyFill="1" applyBorder="1" applyAlignment="1"/>
    <xf numFmtId="0" fontId="7" fillId="2" borderId="5" xfId="0" applyFont="1" applyFill="1" applyBorder="1"/>
    <xf numFmtId="0" fontId="5" fillId="0" borderId="12" xfId="0" applyFont="1" applyBorder="1" applyAlignment="1"/>
    <xf numFmtId="0" fontId="25" fillId="21" borderId="0" xfId="0" applyFont="1" applyFill="1" applyAlignment="1">
      <alignment horizontal="left"/>
    </xf>
    <xf numFmtId="0" fontId="11" fillId="21" borderId="0" xfId="0" applyFont="1" applyFill="1"/>
    <xf numFmtId="0" fontId="25" fillId="2" borderId="0" xfId="0" applyFont="1" applyFill="1" applyAlignment="1">
      <alignment horizontal="left"/>
    </xf>
    <xf numFmtId="164" fontId="6" fillId="2" borderId="0" xfId="1" applyNumberFormat="1" applyFont="1" applyFill="1" applyAlignment="1"/>
    <xf numFmtId="164" fontId="2" fillId="6" borderId="0" xfId="1" applyNumberFormat="1" applyFont="1" applyFill="1" applyAlignment="1"/>
    <xf numFmtId="0" fontId="22" fillId="0" borderId="5" xfId="0" applyFont="1" applyBorder="1"/>
    <xf numFmtId="0" fontId="2" fillId="20" borderId="4" xfId="0" applyFont="1" applyFill="1" applyBorder="1" applyAlignment="1">
      <alignment vertical="center"/>
    </xf>
    <xf numFmtId="14" fontId="4" fillId="0" borderId="39" xfId="0" applyNumberFormat="1" applyFont="1" applyBorder="1" applyAlignment="1">
      <alignment horizontal="left"/>
    </xf>
    <xf numFmtId="0" fontId="2" fillId="3" borderId="47" xfId="0" applyFont="1" applyFill="1" applyBorder="1" applyAlignment="1"/>
    <xf numFmtId="0" fontId="2" fillId="3" borderId="49" xfId="0" applyNumberFormat="1" applyFont="1" applyFill="1" applyBorder="1" applyAlignment="1">
      <alignment vertical="center"/>
    </xf>
    <xf numFmtId="0" fontId="6" fillId="3" borderId="49" xfId="0" applyNumberFormat="1" applyFont="1" applyFill="1" applyBorder="1" applyAlignment="1">
      <alignment vertical="center"/>
    </xf>
    <xf numFmtId="0" fontId="5" fillId="0" borderId="36" xfId="0" applyFont="1" applyBorder="1" applyAlignment="1">
      <alignment vertical="center"/>
    </xf>
    <xf numFmtId="0" fontId="5" fillId="0" borderId="23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3" fillId="0" borderId="9" xfId="0" applyFont="1" applyBorder="1" applyAlignment="1"/>
    <xf numFmtId="0" fontId="9" fillId="0" borderId="8" xfId="0" applyFont="1" applyBorder="1" applyAlignment="1">
      <alignment vertical="center"/>
    </xf>
    <xf numFmtId="0" fontId="9" fillId="0" borderId="35" xfId="0" applyFont="1" applyBorder="1" applyAlignment="1"/>
    <xf numFmtId="0" fontId="10" fillId="0" borderId="8" xfId="0" applyFont="1" applyBorder="1" applyAlignment="1">
      <alignment vertical="center"/>
    </xf>
    <xf numFmtId="0" fontId="8" fillId="3" borderId="2" xfId="0" applyFont="1" applyFill="1" applyBorder="1" applyAlignment="1">
      <alignment horizontal="center"/>
    </xf>
    <xf numFmtId="0" fontId="2" fillId="0" borderId="1" xfId="0" applyFont="1" applyBorder="1" applyAlignment="1">
      <alignment vertical="center"/>
    </xf>
    <xf numFmtId="0" fontId="54" fillId="0" borderId="0" xfId="0" applyFont="1" applyAlignment="1"/>
    <xf numFmtId="0" fontId="6" fillId="5" borderId="7" xfId="0" applyFont="1" applyFill="1" applyBorder="1"/>
    <xf numFmtId="0" fontId="55" fillId="0" borderId="0" xfId="0" applyFont="1" applyAlignment="1"/>
    <xf numFmtId="164" fontId="53" fillId="2" borderId="0" xfId="1" applyNumberFormat="1" applyFont="1" applyFill="1" applyAlignment="1">
      <alignment vertical="center"/>
    </xf>
    <xf numFmtId="164" fontId="53" fillId="0" borderId="0" xfId="1" applyNumberFormat="1" applyFont="1"/>
    <xf numFmtId="0" fontId="56" fillId="0" borderId="0" xfId="0" applyFont="1" applyAlignment="1"/>
    <xf numFmtId="0" fontId="6" fillId="0" borderId="17" xfId="0" applyFont="1" applyBorder="1"/>
    <xf numFmtId="0" fontId="6" fillId="0" borderId="6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2" fillId="3" borderId="15" xfId="0" applyNumberFormat="1" applyFont="1" applyFill="1" applyBorder="1" applyAlignment="1">
      <alignment vertical="center"/>
    </xf>
    <xf numFmtId="0" fontId="6" fillId="3" borderId="15" xfId="0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6" fillId="21" borderId="0" xfId="0" applyFont="1" applyFill="1" applyBorder="1" applyAlignment="1">
      <alignment vertical="center"/>
    </xf>
    <xf numFmtId="0" fontId="8" fillId="21" borderId="0" xfId="0" applyFont="1" applyFill="1" applyAlignment="1">
      <alignment horizontal="left"/>
    </xf>
    <xf numFmtId="14" fontId="2" fillId="0" borderId="0" xfId="0" applyNumberFormat="1" applyFont="1" applyAlignment="1"/>
    <xf numFmtId="14" fontId="2" fillId="0" borderId="17" xfId="0" applyNumberFormat="1" applyFont="1" applyBorder="1" applyAlignment="1">
      <alignment horizontal="left"/>
    </xf>
    <xf numFmtId="0" fontId="2" fillId="6" borderId="17" xfId="0" applyFont="1" applyFill="1" applyBorder="1" applyAlignment="1"/>
    <xf numFmtId="164" fontId="8" fillId="6" borderId="0" xfId="1" applyNumberFormat="1" applyFont="1" applyFill="1" applyAlignment="1"/>
    <xf numFmtId="0" fontId="47" fillId="6" borderId="0" xfId="0" applyFont="1" applyFill="1" applyAlignment="1">
      <alignment horizontal="left"/>
    </xf>
    <xf numFmtId="164" fontId="28" fillId="0" borderId="0" xfId="1" applyNumberFormat="1" applyFont="1"/>
    <xf numFmtId="164" fontId="12" fillId="0" borderId="0" xfId="1" applyNumberFormat="1" applyFont="1"/>
    <xf numFmtId="0" fontId="12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vertical="center"/>
    </xf>
    <xf numFmtId="0" fontId="57" fillId="2" borderId="0" xfId="0" applyFont="1" applyFill="1" applyAlignment="1"/>
    <xf numFmtId="14" fontId="7" fillId="0" borderId="14" xfId="0" applyNumberFormat="1" applyFont="1" applyBorder="1" applyAlignment="1">
      <alignment horizontal="left"/>
    </xf>
    <xf numFmtId="0" fontId="7" fillId="0" borderId="14" xfId="0" applyFont="1" applyBorder="1" applyAlignment="1">
      <alignment vertical="center"/>
    </xf>
    <xf numFmtId="0" fontId="6" fillId="0" borderId="14" xfId="0" applyFont="1" applyBorder="1" applyAlignment="1"/>
    <xf numFmtId="0" fontId="20" fillId="0" borderId="62" xfId="0" applyFont="1" applyBorder="1" applyAlignment="1">
      <alignment horizontal="center" vertical="center"/>
    </xf>
    <xf numFmtId="168" fontId="20" fillId="0" borderId="62" xfId="0" quotePrefix="1" applyNumberFormat="1" applyFont="1" applyBorder="1" applyAlignment="1">
      <alignment horizontal="center" vertical="center"/>
    </xf>
    <xf numFmtId="0" fontId="20" fillId="0" borderId="63" xfId="0" applyFont="1" applyBorder="1" applyAlignment="1">
      <alignment horizontal="center" vertical="center"/>
    </xf>
    <xf numFmtId="0" fontId="0" fillId="0" borderId="6" xfId="0" applyFont="1" applyBorder="1" applyAlignment="1">
      <alignment vertical="center"/>
    </xf>
    <xf numFmtId="41" fontId="20" fillId="0" borderId="6" xfId="0" applyNumberFormat="1" applyFont="1" applyBorder="1" applyAlignment="1">
      <alignment vertical="center"/>
    </xf>
    <xf numFmtId="0" fontId="0" fillId="0" borderId="6" xfId="0" applyBorder="1" applyAlignment="1">
      <alignment vertical="center"/>
    </xf>
    <xf numFmtId="41" fontId="0" fillId="0" borderId="6" xfId="0" applyNumberFormat="1" applyFont="1" applyBorder="1" applyAlignment="1">
      <alignment vertical="center"/>
    </xf>
    <xf numFmtId="0" fontId="0" fillId="0" borderId="8" xfId="0" applyBorder="1" applyAlignment="1">
      <alignment vertical="center"/>
    </xf>
    <xf numFmtId="41" fontId="0" fillId="0" borderId="8" xfId="0" applyNumberFormat="1" applyBorder="1" applyAlignment="1">
      <alignment vertical="center"/>
    </xf>
    <xf numFmtId="41" fontId="20" fillId="0" borderId="8" xfId="0" applyNumberFormat="1" applyFont="1" applyBorder="1" applyAlignment="1">
      <alignment vertical="center"/>
    </xf>
    <xf numFmtId="164" fontId="22" fillId="6" borderId="0" xfId="1" applyNumberFormat="1" applyFont="1" applyFill="1" applyAlignment="1"/>
    <xf numFmtId="14" fontId="2" fillId="0" borderId="1" xfId="0" applyNumberFormat="1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3" xfId="0" applyFont="1" applyFill="1" applyBorder="1" applyAlignment="1"/>
    <xf numFmtId="0" fontId="10" fillId="0" borderId="2" xfId="0" applyFont="1" applyFill="1" applyBorder="1" applyAlignment="1"/>
    <xf numFmtId="0" fontId="8" fillId="20" borderId="0" xfId="0" applyFont="1" applyFill="1" applyAlignment="1">
      <alignment horizontal="left"/>
    </xf>
    <xf numFmtId="164" fontId="5" fillId="6" borderId="0" xfId="1" applyNumberFormat="1" applyFont="1" applyFill="1" applyAlignment="1">
      <alignment vertical="center"/>
    </xf>
    <xf numFmtId="14" fontId="5" fillId="0" borderId="8" xfId="0" applyNumberFormat="1" applyFont="1" applyBorder="1" applyAlignment="1">
      <alignment horizontal="left" vertical="center"/>
    </xf>
    <xf numFmtId="0" fontId="6" fillId="6" borderId="1" xfId="0" applyFont="1" applyFill="1" applyBorder="1" applyAlignment="1">
      <alignment vertical="center"/>
    </xf>
    <xf numFmtId="0" fontId="6" fillId="6" borderId="3" xfId="0" applyFont="1" applyFill="1" applyBorder="1" applyAlignment="1">
      <alignment vertical="center"/>
    </xf>
    <xf numFmtId="0" fontId="59" fillId="0" borderId="0" xfId="0" applyFont="1"/>
    <xf numFmtId="0" fontId="58" fillId="0" borderId="65" xfId="0" applyFont="1" applyBorder="1" applyAlignment="1">
      <alignment horizontal="center" vertical="center"/>
    </xf>
    <xf numFmtId="0" fontId="58" fillId="0" borderId="66" xfId="0" applyFont="1" applyBorder="1" applyAlignment="1">
      <alignment horizontal="center" vertical="center"/>
    </xf>
    <xf numFmtId="0" fontId="58" fillId="0" borderId="67" xfId="0" applyFont="1" applyBorder="1" applyAlignment="1">
      <alignment vertical="center"/>
    </xf>
    <xf numFmtId="0" fontId="60" fillId="0" borderId="0" xfId="0" applyFont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8" fillId="0" borderId="4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9" fillId="0" borderId="55" xfId="0" quotePrefix="1" applyFont="1" applyBorder="1" applyAlignment="1">
      <alignment horizontal="center" vertical="center"/>
    </xf>
    <xf numFmtId="169" fontId="59" fillId="0" borderId="4" xfId="0" applyNumberFormat="1" applyFont="1" applyBorder="1" applyAlignment="1">
      <alignment vertical="center"/>
    </xf>
    <xf numFmtId="0" fontId="59" fillId="0" borderId="4" xfId="0" applyFont="1" applyBorder="1" applyAlignment="1">
      <alignment horizontal="center" vertical="center"/>
    </xf>
    <xf numFmtId="0" fontId="59" fillId="0" borderId="0" xfId="0" applyFont="1" applyAlignment="1">
      <alignment vertical="center"/>
    </xf>
    <xf numFmtId="169" fontId="59" fillId="0" borderId="4" xfId="0" applyNumberFormat="1" applyFont="1" applyBorder="1" applyAlignment="1">
      <alignment horizontal="center" vertical="center"/>
    </xf>
    <xf numFmtId="0" fontId="59" fillId="0" borderId="55" xfId="0" applyFont="1" applyBorder="1" applyAlignment="1">
      <alignment horizontal="center" vertical="center"/>
    </xf>
    <xf numFmtId="169" fontId="59" fillId="0" borderId="5" xfId="0" applyNumberFormat="1" applyFont="1" applyBorder="1" applyAlignment="1">
      <alignment vertical="center"/>
    </xf>
    <xf numFmtId="0" fontId="59" fillId="0" borderId="5" xfId="0" applyFont="1" applyBorder="1" applyAlignment="1">
      <alignment vertical="center"/>
    </xf>
    <xf numFmtId="0" fontId="59" fillId="0" borderId="5" xfId="0" applyFont="1" applyBorder="1" applyAlignment="1">
      <alignment horizontal="center" vertical="center"/>
    </xf>
    <xf numFmtId="0" fontId="59" fillId="0" borderId="4" xfId="0" applyFont="1" applyBorder="1" applyAlignment="1">
      <alignment vertical="center"/>
    </xf>
    <xf numFmtId="0" fontId="59" fillId="0" borderId="70" xfId="0" applyFont="1" applyBorder="1" applyAlignment="1">
      <alignment horizontal="center" vertical="center"/>
    </xf>
    <xf numFmtId="0" fontId="58" fillId="6" borderId="72" xfId="0" applyFont="1" applyFill="1" applyBorder="1" applyAlignment="1">
      <alignment horizontal="right" vertical="center"/>
    </xf>
    <xf numFmtId="0" fontId="58" fillId="6" borderId="73" xfId="0" applyFont="1" applyFill="1" applyBorder="1" applyAlignment="1">
      <alignment vertical="center"/>
    </xf>
    <xf numFmtId="0" fontId="61" fillId="6" borderId="57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1" fillId="0" borderId="0" xfId="0" applyFont="1"/>
    <xf numFmtId="0" fontId="61" fillId="0" borderId="0" xfId="0" applyFont="1" applyAlignment="1">
      <alignment horizontal="center"/>
    </xf>
    <xf numFmtId="0" fontId="61" fillId="6" borderId="0" xfId="0" applyFont="1" applyFill="1" applyAlignment="1">
      <alignment vertical="center"/>
    </xf>
    <xf numFmtId="0" fontId="62" fillId="0" borderId="4" xfId="0" applyFont="1" applyBorder="1" applyAlignment="1">
      <alignment horizontal="center" vertical="center"/>
    </xf>
    <xf numFmtId="0" fontId="8" fillId="26" borderId="0" xfId="0" applyFont="1" applyFill="1" applyAlignment="1"/>
    <xf numFmtId="14" fontId="2" fillId="0" borderId="12" xfId="0" applyNumberFormat="1" applyFont="1" applyBorder="1" applyAlignment="1">
      <alignment horizontal="left" vertical="center"/>
    </xf>
    <xf numFmtId="164" fontId="8" fillId="2" borderId="0" xfId="1" applyNumberFormat="1" applyFont="1" applyFill="1" applyAlignment="1"/>
    <xf numFmtId="0" fontId="61" fillId="0" borderId="55" xfId="0" quotePrefix="1" applyFont="1" applyBorder="1" applyAlignment="1">
      <alignment horizontal="center" vertical="center"/>
    </xf>
    <xf numFmtId="169" fontId="61" fillId="0" borderId="4" xfId="0" applyNumberFormat="1" applyFont="1" applyBorder="1" applyAlignment="1">
      <alignment vertical="center"/>
    </xf>
    <xf numFmtId="169" fontId="61" fillId="0" borderId="4" xfId="0" applyNumberFormat="1" applyFont="1" applyBorder="1" applyAlignment="1">
      <alignment horizontal="center" vertical="center"/>
    </xf>
    <xf numFmtId="0" fontId="61" fillId="0" borderId="4" xfId="0" applyFont="1" applyBorder="1" applyAlignment="1">
      <alignment horizontal="center" vertical="center"/>
    </xf>
    <xf numFmtId="0" fontId="6" fillId="13" borderId="0" xfId="0" applyFont="1" applyFill="1" applyBorder="1" applyAlignment="1">
      <alignment vertical="center"/>
    </xf>
    <xf numFmtId="164" fontId="3" fillId="0" borderId="0" xfId="1" applyNumberFormat="1" applyFont="1" applyAlignment="1">
      <alignment vertical="center"/>
    </xf>
    <xf numFmtId="0" fontId="59" fillId="2" borderId="4" xfId="0" applyFont="1" applyFill="1" applyBorder="1" applyAlignment="1">
      <alignment horizontal="center" vertical="center"/>
    </xf>
    <xf numFmtId="0" fontId="63" fillId="6" borderId="57" xfId="0" applyNumberFormat="1" applyFont="1" applyFill="1" applyBorder="1" applyAlignment="1">
      <alignment horizontal="center" vertical="center"/>
    </xf>
    <xf numFmtId="0" fontId="59" fillId="6" borderId="4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vertical="center"/>
    </xf>
    <xf numFmtId="0" fontId="6" fillId="6" borderId="25" xfId="0" applyFont="1" applyFill="1" applyBorder="1" applyAlignment="1">
      <alignment vertical="center"/>
    </xf>
    <xf numFmtId="0" fontId="6" fillId="6" borderId="26" xfId="0" applyFont="1" applyFill="1" applyBorder="1" applyAlignment="1">
      <alignment vertical="center"/>
    </xf>
    <xf numFmtId="0" fontId="6" fillId="6" borderId="74" xfId="0" applyFont="1" applyFill="1" applyBorder="1" applyAlignment="1">
      <alignment vertical="center"/>
    </xf>
    <xf numFmtId="0" fontId="6" fillId="6" borderId="0" xfId="0" applyFont="1" applyFill="1" applyBorder="1" applyAlignment="1">
      <alignment vertical="center"/>
    </xf>
    <xf numFmtId="0" fontId="6" fillId="6" borderId="75" xfId="0" applyFont="1" applyFill="1" applyBorder="1" applyAlignment="1">
      <alignment vertical="center"/>
    </xf>
    <xf numFmtId="0" fontId="6" fillId="6" borderId="27" xfId="0" applyFont="1" applyFill="1" applyBorder="1" applyAlignment="1">
      <alignment vertical="center"/>
    </xf>
    <xf numFmtId="0" fontId="6" fillId="6" borderId="28" xfId="0" applyFont="1" applyFill="1" applyBorder="1" applyAlignment="1">
      <alignment vertical="center"/>
    </xf>
    <xf numFmtId="0" fontId="6" fillId="6" borderId="29" xfId="0" applyFont="1" applyFill="1" applyBorder="1" applyAlignment="1">
      <alignment vertical="center"/>
    </xf>
    <xf numFmtId="14" fontId="6" fillId="0" borderId="5" xfId="0" applyNumberFormat="1" applyFont="1" applyBorder="1" applyAlignment="1">
      <alignment horizontal="left" vertical="center"/>
    </xf>
    <xf numFmtId="0" fontId="5" fillId="6" borderId="0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2" borderId="7" xfId="0" applyFont="1" applyFill="1" applyBorder="1" applyAlignment="1">
      <alignment vertical="center"/>
    </xf>
    <xf numFmtId="14" fontId="7" fillId="0" borderId="17" xfId="0" applyNumberFormat="1" applyFont="1" applyBorder="1" applyAlignment="1">
      <alignment horizontal="left" vertical="center"/>
    </xf>
    <xf numFmtId="14" fontId="3" fillId="2" borderId="8" xfId="0" applyNumberFormat="1" applyFont="1" applyFill="1" applyBorder="1" applyAlignment="1">
      <alignment horizontal="left" vertical="center"/>
    </xf>
    <xf numFmtId="0" fontId="7" fillId="2" borderId="8" xfId="0" applyFont="1" applyFill="1" applyBorder="1" applyAlignment="1">
      <alignment vertical="center"/>
    </xf>
    <xf numFmtId="0" fontId="61" fillId="2" borderId="4" xfId="0" applyFont="1" applyFill="1" applyBorder="1" applyAlignment="1">
      <alignment horizontal="center" vertical="center"/>
    </xf>
    <xf numFmtId="0" fontId="10" fillId="0" borderId="8" xfId="0" applyFont="1" applyBorder="1"/>
    <xf numFmtId="14" fontId="6" fillId="6" borderId="4" xfId="0" applyNumberFormat="1" applyFont="1" applyFill="1" applyBorder="1" applyAlignment="1">
      <alignment horizontal="left" vertical="center"/>
    </xf>
    <xf numFmtId="0" fontId="10" fillId="2" borderId="17" xfId="0" applyFont="1" applyFill="1" applyBorder="1" applyAlignment="1"/>
    <xf numFmtId="164" fontId="12" fillId="2" borderId="0" xfId="1" applyNumberFormat="1" applyFont="1" applyFill="1" applyAlignment="1"/>
    <xf numFmtId="0" fontId="10" fillId="6" borderId="4" xfId="0" applyFont="1" applyFill="1" applyBorder="1" applyAlignment="1"/>
    <xf numFmtId="0" fontId="10" fillId="6" borderId="0" xfId="0" applyFont="1" applyFill="1" applyAlignment="1"/>
    <xf numFmtId="0" fontId="58" fillId="6" borderId="71" xfId="0" applyFont="1" applyFill="1" applyBorder="1" applyAlignment="1">
      <alignment horizontal="right" vertical="center"/>
    </xf>
    <xf numFmtId="0" fontId="58" fillId="6" borderId="72" xfId="0" applyFont="1" applyFill="1" applyBorder="1" applyAlignment="1">
      <alignment horizontal="right" vertical="center"/>
    </xf>
    <xf numFmtId="0" fontId="58" fillId="0" borderId="65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8" fillId="0" borderId="65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 wrapText="1"/>
    </xf>
    <xf numFmtId="0" fontId="58" fillId="0" borderId="64" xfId="0" applyFont="1" applyBorder="1" applyAlignment="1">
      <alignment horizontal="center" vertical="center"/>
    </xf>
    <xf numFmtId="0" fontId="58" fillId="0" borderId="69" xfId="0" applyFont="1" applyBorder="1" applyAlignment="1">
      <alignment horizontal="center" vertical="center"/>
    </xf>
    <xf numFmtId="0" fontId="58" fillId="0" borderId="67" xfId="0" applyFont="1" applyBorder="1" applyAlignment="1">
      <alignment horizontal="center" vertical="center"/>
    </xf>
    <xf numFmtId="0" fontId="58" fillId="0" borderId="68" xfId="0" applyFont="1" applyBorder="1" applyAlignment="1">
      <alignment horizontal="center" vertical="center"/>
    </xf>
  </cellXfs>
  <cellStyles count="13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styles" Target="styles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659" Type="http://schemas.openxmlformats.org/officeDocument/2006/relationships/calcChain" Target="calcChain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theme" Target="theme/theme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sharedStrings" Target="sharedStrings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6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6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6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6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6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6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6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6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6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6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6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6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6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6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6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6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6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6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6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6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6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6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6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6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6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6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6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6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6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6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6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6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6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10"/>
  <sheetViews>
    <sheetView workbookViewId="0">
      <selection activeCell="B19" sqref="B19"/>
    </sheetView>
  </sheetViews>
  <sheetFormatPr baseColWidth="10" defaultColWidth="8.83203125" defaultRowHeight="17.25" customHeight="1" x14ac:dyDescent="0.25"/>
  <cols>
    <col min="1" max="1" width="13" style="20" customWidth="1"/>
    <col min="2" max="2" width="12.5" style="20" customWidth="1"/>
    <col min="3" max="3" width="21" style="20" customWidth="1"/>
    <col min="4" max="4" width="14.5" style="20" customWidth="1"/>
    <col min="5" max="5" width="8.83203125" style="20"/>
    <col min="6" max="6" width="8.83203125" style="18"/>
    <col min="7" max="16384" width="8.83203125" style="20"/>
  </cols>
  <sheetData>
    <row r="1" spans="1:8" ht="17.25" customHeight="1" x14ac:dyDescent="0.25">
      <c r="A1" s="16" t="s">
        <v>5</v>
      </c>
      <c r="B1" s="16"/>
      <c r="F1" s="20"/>
      <c r="H1" s="18"/>
    </row>
    <row r="3" spans="1:8" s="18" customFormat="1" ht="17.25" customHeight="1" x14ac:dyDescent="0.25">
      <c r="A3" s="18" t="s">
        <v>3255</v>
      </c>
    </row>
    <row r="4" spans="1:8" s="18" customFormat="1" ht="17.25" customHeight="1" x14ac:dyDescent="0.25">
      <c r="A4" s="18" t="s">
        <v>3256</v>
      </c>
    </row>
    <row r="5" spans="1:8" s="794" customFormat="1" ht="17.25" customHeight="1" thickBot="1" x14ac:dyDescent="0.3">
      <c r="A5" s="793"/>
      <c r="F5" s="793"/>
    </row>
    <row r="6" spans="1:8" ht="17.25" customHeight="1" thickBot="1" x14ac:dyDescent="0.3">
      <c r="A6" s="26" t="s">
        <v>0</v>
      </c>
      <c r="B6" s="27" t="s">
        <v>1</v>
      </c>
      <c r="C6" s="27" t="s">
        <v>3257</v>
      </c>
      <c r="D6" s="27" t="s">
        <v>3260</v>
      </c>
      <c r="E6" s="27"/>
    </row>
    <row r="7" spans="1:8" s="23" customFormat="1" ht="17.25" customHeight="1" x14ac:dyDescent="0.25">
      <c r="A7" s="28">
        <v>44448</v>
      </c>
      <c r="B7" s="22" t="s">
        <v>7</v>
      </c>
      <c r="C7" s="22">
        <v>200</v>
      </c>
      <c r="D7" s="22"/>
      <c r="E7" s="22"/>
      <c r="F7" s="19"/>
    </row>
    <row r="8" spans="1:8" s="23" customFormat="1" ht="17.25" customHeight="1" x14ac:dyDescent="0.25">
      <c r="A8" s="24">
        <v>44478</v>
      </c>
      <c r="B8" s="25" t="s">
        <v>7</v>
      </c>
      <c r="C8" s="25"/>
      <c r="D8" s="25">
        <v>1200</v>
      </c>
      <c r="E8" s="25"/>
      <c r="F8" s="19"/>
    </row>
    <row r="9" spans="1:8" s="23" customFormat="1" ht="17.25" customHeight="1" x14ac:dyDescent="0.25">
      <c r="A9" s="12"/>
      <c r="B9" s="13"/>
      <c r="C9" s="13"/>
      <c r="D9" s="13"/>
      <c r="E9" s="13"/>
      <c r="F9" s="19"/>
    </row>
    <row r="10" spans="1:8" s="23" customFormat="1" ht="17.25" customHeight="1" x14ac:dyDescent="0.25">
      <c r="A10" s="12"/>
      <c r="B10" s="13"/>
      <c r="C10" s="13"/>
      <c r="D10" s="13"/>
      <c r="E10" s="13"/>
      <c r="F10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H10"/>
  <sheetViews>
    <sheetView workbookViewId="0">
      <selection activeCell="B10" sqref="B10"/>
    </sheetView>
  </sheetViews>
  <sheetFormatPr baseColWidth="10" defaultColWidth="8.83203125" defaultRowHeight="17.25" customHeight="1" x14ac:dyDescent="0.25"/>
  <cols>
    <col min="1" max="1" width="13" style="20" customWidth="1"/>
    <col min="2" max="2" width="12.5" style="20" customWidth="1"/>
    <col min="3" max="3" width="8.83203125" style="20"/>
    <col min="4" max="4" width="16.33203125" style="20" customWidth="1"/>
    <col min="5" max="5" width="8.83203125" style="20"/>
    <col min="6" max="6" width="8.83203125" style="18"/>
    <col min="7" max="16384" width="8.83203125" style="20"/>
  </cols>
  <sheetData>
    <row r="1" spans="1:8" ht="17.25" customHeight="1" x14ac:dyDescent="0.25">
      <c r="A1" s="16" t="s">
        <v>5</v>
      </c>
      <c r="B1" s="16"/>
      <c r="F1" s="20"/>
      <c r="H1" s="18"/>
    </row>
    <row r="3" spans="1:8" s="18" customFormat="1" ht="17.25" customHeight="1" x14ac:dyDescent="0.25">
      <c r="A3" s="18" t="s">
        <v>2547</v>
      </c>
    </row>
    <row r="4" spans="1:8" s="18" customFormat="1" ht="17.25" customHeight="1" x14ac:dyDescent="0.25">
      <c r="A4" s="18" t="s">
        <v>20</v>
      </c>
    </row>
    <row r="5" spans="1:8" ht="17.25" customHeight="1" thickBot="1" x14ac:dyDescent="0.3">
      <c r="A5" s="29" t="s">
        <v>22</v>
      </c>
    </row>
    <row r="6" spans="1:8" ht="17.25" customHeight="1" thickBot="1" x14ac:dyDescent="0.3">
      <c r="A6" s="26" t="s">
        <v>0</v>
      </c>
      <c r="B6" s="27" t="s">
        <v>1</v>
      </c>
      <c r="C6" s="27" t="s">
        <v>18</v>
      </c>
      <c r="D6" s="27" t="s">
        <v>2548</v>
      </c>
      <c r="E6" s="27"/>
    </row>
    <row r="7" spans="1:8" s="23" customFormat="1" ht="17.25" customHeight="1" x14ac:dyDescent="0.25">
      <c r="A7" s="28" t="s">
        <v>2544</v>
      </c>
      <c r="B7" s="22" t="s">
        <v>7</v>
      </c>
      <c r="C7" s="22">
        <v>1000</v>
      </c>
      <c r="D7" s="22">
        <v>300</v>
      </c>
      <c r="E7" s="22"/>
      <c r="F7" s="19"/>
    </row>
    <row r="8" spans="1:8" s="23" customFormat="1" ht="17.25" customHeight="1" x14ac:dyDescent="0.25">
      <c r="A8" s="24"/>
      <c r="B8" s="25"/>
      <c r="C8" s="25"/>
      <c r="D8" s="25"/>
      <c r="E8" s="25"/>
      <c r="F8" s="19"/>
    </row>
    <row r="9" spans="1:8" s="23" customFormat="1" ht="17.25" customHeight="1" x14ac:dyDescent="0.25">
      <c r="A9" s="12"/>
      <c r="B9" s="13"/>
      <c r="C9" s="13"/>
      <c r="D9" s="13"/>
      <c r="E9" s="13"/>
      <c r="F9" s="19"/>
    </row>
    <row r="10" spans="1:8" s="23" customFormat="1" ht="17.25" customHeight="1" x14ac:dyDescent="0.25">
      <c r="A10" s="12"/>
      <c r="B10" s="13"/>
      <c r="C10" s="13"/>
      <c r="D10" s="13"/>
      <c r="E10" s="13"/>
      <c r="F10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O12"/>
  <sheetViews>
    <sheetView workbookViewId="0">
      <selection activeCell="F38" sqref="F38"/>
    </sheetView>
  </sheetViews>
  <sheetFormatPr baseColWidth="10" defaultColWidth="8.83203125" defaultRowHeight="15" x14ac:dyDescent="0.2"/>
  <cols>
    <col min="1" max="1" width="13.5" customWidth="1"/>
    <col min="2" max="2" width="12" customWidth="1"/>
  </cols>
  <sheetData>
    <row r="1" spans="1:15" s="20" customFormat="1" ht="17.25" customHeight="1" x14ac:dyDescent="0.25">
      <c r="A1" s="16" t="s">
        <v>5</v>
      </c>
      <c r="B1" s="16"/>
      <c r="O1" s="18"/>
    </row>
    <row r="2" spans="1:15" s="20" customFormat="1" ht="17.25" customHeight="1" x14ac:dyDescent="0.25">
      <c r="M2" s="18"/>
    </row>
    <row r="3" spans="1:15" s="18" customFormat="1" ht="17.25" customHeight="1" x14ac:dyDescent="0.25">
      <c r="A3" s="18" t="s">
        <v>3171</v>
      </c>
    </row>
    <row r="4" spans="1:15" s="18" customFormat="1" ht="17.25" customHeight="1" x14ac:dyDescent="0.25">
      <c r="A4" s="18" t="s">
        <v>20</v>
      </c>
    </row>
    <row r="5" spans="1:15" s="794" customFormat="1" ht="17.25" customHeight="1" thickBot="1" x14ac:dyDescent="0.3">
      <c r="A5" s="793"/>
      <c r="M5" s="793"/>
    </row>
    <row r="6" spans="1:15" s="20" customFormat="1" ht="17.25" customHeight="1" thickBot="1" x14ac:dyDescent="0.3">
      <c r="A6" s="26" t="s">
        <v>0</v>
      </c>
      <c r="B6" s="27" t="s">
        <v>1</v>
      </c>
      <c r="C6" s="27" t="s">
        <v>2</v>
      </c>
      <c r="D6" s="27" t="s">
        <v>17</v>
      </c>
      <c r="E6" s="27" t="s">
        <v>3</v>
      </c>
      <c r="F6" s="27" t="s">
        <v>18</v>
      </c>
      <c r="G6" s="27" t="s">
        <v>27</v>
      </c>
      <c r="H6" s="27" t="s">
        <v>29</v>
      </c>
      <c r="I6" s="27" t="s">
        <v>32</v>
      </c>
      <c r="J6" s="27" t="s">
        <v>31</v>
      </c>
      <c r="K6" s="27" t="s">
        <v>4</v>
      </c>
      <c r="L6" s="27"/>
      <c r="M6" s="18"/>
    </row>
    <row r="7" spans="1:15" s="23" customFormat="1" ht="17.25" customHeight="1" x14ac:dyDescent="0.25">
      <c r="A7" s="28" t="s">
        <v>3170</v>
      </c>
      <c r="B7" s="22" t="s">
        <v>7</v>
      </c>
      <c r="C7" s="22">
        <v>40</v>
      </c>
      <c r="D7" s="22">
        <v>40</v>
      </c>
      <c r="E7" s="22">
        <v>40</v>
      </c>
      <c r="F7" s="22">
        <v>40</v>
      </c>
      <c r="G7" s="22">
        <v>80</v>
      </c>
      <c r="H7" s="22">
        <v>20</v>
      </c>
      <c r="I7" s="22">
        <v>80</v>
      </c>
      <c r="J7" s="22">
        <v>60</v>
      </c>
      <c r="K7" s="22">
        <v>80</v>
      </c>
      <c r="L7" s="22"/>
      <c r="M7" s="19"/>
    </row>
    <row r="8" spans="1:15" s="23" customFormat="1" ht="17.25" customHeight="1" x14ac:dyDescent="0.25">
      <c r="A8" s="24" t="s">
        <v>3186</v>
      </c>
      <c r="B8" s="25" t="s">
        <v>7</v>
      </c>
      <c r="C8" s="25"/>
      <c r="D8" s="25"/>
      <c r="E8" s="25"/>
      <c r="F8" s="25"/>
      <c r="G8" s="25"/>
      <c r="H8" s="25"/>
      <c r="I8" s="25"/>
      <c r="J8" s="25">
        <v>40</v>
      </c>
      <c r="K8" s="25"/>
      <c r="L8" s="25"/>
      <c r="M8" s="19"/>
    </row>
    <row r="9" spans="1:15" s="19" customFormat="1" ht="17.25" customHeight="1" x14ac:dyDescent="0.25">
      <c r="A9" s="24" t="s">
        <v>3372</v>
      </c>
      <c r="B9" s="25" t="s">
        <v>63</v>
      </c>
      <c r="C9" s="25">
        <v>-40</v>
      </c>
      <c r="D9" s="25">
        <v>-40</v>
      </c>
      <c r="E9" s="25">
        <v>-39</v>
      </c>
      <c r="F9" s="25">
        <v>-39</v>
      </c>
      <c r="G9" s="25">
        <v>-75</v>
      </c>
      <c r="H9" s="25">
        <v>-20</v>
      </c>
      <c r="I9" s="25">
        <v>-75</v>
      </c>
      <c r="J9" s="25">
        <v>-100</v>
      </c>
      <c r="K9" s="25">
        <v>-80</v>
      </c>
      <c r="L9" s="392"/>
    </row>
    <row r="10" spans="1:15" s="23" customFormat="1" ht="17.25" customHeight="1" x14ac:dyDescent="0.25">
      <c r="A10" s="2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19"/>
    </row>
    <row r="11" spans="1:15" s="23" customFormat="1" ht="17.25" customHeight="1" x14ac:dyDescent="0.25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9"/>
    </row>
    <row r="12" spans="1:15" s="23" customFormat="1" ht="17.2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O14"/>
  <sheetViews>
    <sheetView workbookViewId="0">
      <selection activeCell="G10" sqref="G10"/>
    </sheetView>
  </sheetViews>
  <sheetFormatPr baseColWidth="10" defaultColWidth="8.83203125" defaultRowHeight="15" x14ac:dyDescent="0.2"/>
  <cols>
    <col min="1" max="1" width="13.5" customWidth="1"/>
    <col min="2" max="2" width="12" customWidth="1"/>
  </cols>
  <sheetData>
    <row r="1" spans="1:15" s="20" customFormat="1" ht="17.25" customHeight="1" x14ac:dyDescent="0.25">
      <c r="A1" s="16" t="s">
        <v>5</v>
      </c>
      <c r="B1" s="16"/>
      <c r="O1" s="18"/>
    </row>
    <row r="2" spans="1:15" s="20" customFormat="1" ht="17.25" customHeight="1" x14ac:dyDescent="0.25">
      <c r="M2" s="18"/>
    </row>
    <row r="3" spans="1:15" s="18" customFormat="1" ht="17.25" customHeight="1" x14ac:dyDescent="0.25">
      <c r="A3" s="18" t="s">
        <v>3280</v>
      </c>
    </row>
    <row r="4" spans="1:15" s="18" customFormat="1" ht="17.25" customHeight="1" x14ac:dyDescent="0.25">
      <c r="A4" s="18" t="s">
        <v>3281</v>
      </c>
    </row>
    <row r="5" spans="1:15" s="794" customFormat="1" ht="17.25" customHeight="1" thickBot="1" x14ac:dyDescent="0.3">
      <c r="A5" s="793"/>
      <c r="M5" s="793"/>
    </row>
    <row r="6" spans="1:15" s="20" customFormat="1" ht="17.25" customHeight="1" thickBot="1" x14ac:dyDescent="0.3">
      <c r="A6" s="26" t="s">
        <v>0</v>
      </c>
      <c r="B6" s="27" t="s">
        <v>1</v>
      </c>
      <c r="C6" s="27" t="s">
        <v>2</v>
      </c>
      <c r="D6" s="27" t="s">
        <v>3</v>
      </c>
      <c r="E6" s="27" t="s">
        <v>17</v>
      </c>
      <c r="F6" s="27" t="s">
        <v>18</v>
      </c>
      <c r="G6" s="27" t="s">
        <v>27</v>
      </c>
      <c r="H6" s="27" t="s">
        <v>10</v>
      </c>
      <c r="I6" s="27" t="s">
        <v>29</v>
      </c>
      <c r="J6" s="27" t="s">
        <v>4</v>
      </c>
      <c r="K6" s="27" t="s">
        <v>30</v>
      </c>
      <c r="L6" s="27"/>
      <c r="M6" s="18"/>
    </row>
    <row r="7" spans="1:15" s="19" customFormat="1" ht="17.25" customHeight="1" x14ac:dyDescent="0.25">
      <c r="A7" s="28" t="s">
        <v>3278</v>
      </c>
      <c r="B7" s="22" t="s">
        <v>7</v>
      </c>
      <c r="C7" s="22">
        <v>60</v>
      </c>
      <c r="D7" s="22">
        <v>60</v>
      </c>
      <c r="E7" s="22">
        <v>48</v>
      </c>
      <c r="F7" s="22">
        <v>48</v>
      </c>
      <c r="G7" s="22">
        <v>48</v>
      </c>
      <c r="H7" s="22">
        <v>30</v>
      </c>
      <c r="I7" s="22">
        <v>30</v>
      </c>
      <c r="J7" s="22">
        <v>216</v>
      </c>
      <c r="K7" s="22"/>
      <c r="L7" s="370"/>
    </row>
    <row r="8" spans="1:15" s="23" customFormat="1" ht="17.25" customHeight="1" x14ac:dyDescent="0.25">
      <c r="A8" s="24" t="s">
        <v>3372</v>
      </c>
      <c r="B8" s="25" t="s">
        <v>7</v>
      </c>
      <c r="C8" s="25"/>
      <c r="D8" s="25"/>
      <c r="E8" s="25"/>
      <c r="F8" s="25"/>
      <c r="G8" s="25"/>
      <c r="H8" s="25"/>
      <c r="I8" s="25"/>
      <c r="J8" s="25"/>
      <c r="K8" s="25">
        <v>20</v>
      </c>
      <c r="L8" s="25"/>
      <c r="M8" s="19"/>
    </row>
    <row r="9" spans="1:15" s="19" customFormat="1" ht="17.25" customHeight="1" x14ac:dyDescent="0.25">
      <c r="A9" s="24" t="s">
        <v>3643</v>
      </c>
      <c r="B9" s="25" t="s">
        <v>63</v>
      </c>
      <c r="C9" s="25">
        <v>-30</v>
      </c>
      <c r="D9" s="25">
        <v>-30</v>
      </c>
      <c r="E9" s="25">
        <v>-24</v>
      </c>
      <c r="F9" s="25">
        <v>-23</v>
      </c>
      <c r="G9" s="25">
        <v>-24</v>
      </c>
      <c r="H9" s="392"/>
      <c r="I9" s="392"/>
      <c r="J9" s="25">
        <v>-90</v>
      </c>
      <c r="K9" s="25">
        <v>-10</v>
      </c>
      <c r="L9" s="392"/>
      <c r="M9" s="19" t="s">
        <v>3645</v>
      </c>
    </row>
    <row r="10" spans="1:15" s="23" customFormat="1" ht="17.25" customHeight="1" x14ac:dyDescent="0.25">
      <c r="A10" s="12" t="s">
        <v>8952</v>
      </c>
      <c r="B10" s="436" t="s">
        <v>63</v>
      </c>
      <c r="C10" s="25">
        <v>-30</v>
      </c>
      <c r="D10" s="25">
        <v>-24</v>
      </c>
      <c r="E10" s="25">
        <v>-24</v>
      </c>
      <c r="F10" s="25">
        <v>-16</v>
      </c>
      <c r="G10" s="25">
        <v>-7</v>
      </c>
      <c r="H10" s="25">
        <v>-30</v>
      </c>
      <c r="I10" s="25">
        <v>-18</v>
      </c>
      <c r="J10" s="25">
        <v>-40</v>
      </c>
      <c r="K10" s="25">
        <v>-10</v>
      </c>
      <c r="L10" s="25"/>
      <c r="M10" s="19"/>
    </row>
    <row r="11" spans="1:15" s="23" customFormat="1" ht="17.25" customHeight="1" x14ac:dyDescent="0.25">
      <c r="A11" s="12"/>
      <c r="B11" s="436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19"/>
    </row>
    <row r="12" spans="1:15" s="23" customFormat="1" ht="17.25" customHeight="1" x14ac:dyDescent="0.25">
      <c r="A12" s="12"/>
      <c r="B12" s="436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9"/>
    </row>
    <row r="13" spans="1:15" s="23" customFormat="1" ht="17.25" customHeight="1" x14ac:dyDescent="0.25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9"/>
    </row>
    <row r="14" spans="1:15" s="23" customFormat="1" ht="17.2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I24"/>
  <sheetViews>
    <sheetView workbookViewId="0">
      <selection activeCell="B15" sqref="B15"/>
    </sheetView>
  </sheetViews>
  <sheetFormatPr baseColWidth="10" defaultColWidth="8.83203125" defaultRowHeight="17" x14ac:dyDescent="0.25"/>
  <cols>
    <col min="1" max="1" width="10.83203125" style="47" customWidth="1"/>
    <col min="2" max="2" width="8.83203125" style="47"/>
    <col min="3" max="3" width="12.1640625" style="47" bestFit="1" customWidth="1"/>
    <col min="4" max="4" width="9.5" style="47" customWidth="1"/>
    <col min="5" max="5" width="8.6640625" style="47" customWidth="1"/>
    <col min="6" max="16384" width="8.83203125" style="47"/>
  </cols>
  <sheetData>
    <row r="1" spans="1:9" s="20" customFormat="1" ht="17.25" customHeight="1" x14ac:dyDescent="0.25">
      <c r="A1" s="16" t="s">
        <v>5</v>
      </c>
      <c r="B1" s="16"/>
      <c r="I1" s="18"/>
    </row>
    <row r="2" spans="1:9" s="20" customFormat="1" ht="17.25" customHeight="1" x14ac:dyDescent="0.25">
      <c r="G2" s="18"/>
    </row>
    <row r="3" spans="1:9" s="18" customFormat="1" ht="17.25" customHeight="1" x14ac:dyDescent="0.25">
      <c r="A3" s="18" t="s">
        <v>2547</v>
      </c>
    </row>
    <row r="4" spans="1:9" s="18" customFormat="1" ht="17.25" customHeight="1" x14ac:dyDescent="0.25">
      <c r="A4" s="18" t="s">
        <v>3021</v>
      </c>
    </row>
    <row r="5" spans="1:9" s="794" customFormat="1" ht="17.25" customHeight="1" x14ac:dyDescent="0.25">
      <c r="A5" s="793"/>
      <c r="G5" s="793"/>
    </row>
    <row r="6" spans="1:9" s="914" customFormat="1" ht="17.25" customHeight="1" x14ac:dyDescent="0.25">
      <c r="A6" s="913" t="s">
        <v>2902</v>
      </c>
      <c r="C6" s="915">
        <v>50000</v>
      </c>
      <c r="D6" s="915"/>
      <c r="E6" s="915"/>
      <c r="G6" s="913"/>
    </row>
    <row r="7" spans="1:9" s="914" customFormat="1" ht="17.25" customHeight="1" thickBot="1" x14ac:dyDescent="0.3">
      <c r="A7" s="913" t="s">
        <v>968</v>
      </c>
      <c r="C7" s="915">
        <v>3000</v>
      </c>
      <c r="D7" s="915"/>
      <c r="E7" s="915"/>
      <c r="G7" s="913"/>
    </row>
    <row r="8" spans="1:9" s="20" customFormat="1" ht="17.25" customHeight="1" thickBot="1" x14ac:dyDescent="0.3">
      <c r="A8" s="26" t="s">
        <v>0</v>
      </c>
      <c r="B8" s="27" t="s">
        <v>1</v>
      </c>
      <c r="C8" s="27" t="s">
        <v>3</v>
      </c>
      <c r="D8" s="27" t="s">
        <v>27</v>
      </c>
      <c r="E8" s="27" t="s">
        <v>32</v>
      </c>
      <c r="F8" s="27"/>
      <c r="G8" s="18"/>
    </row>
    <row r="9" spans="1:9" s="23" customFormat="1" ht="17.25" customHeight="1" x14ac:dyDescent="0.25">
      <c r="A9" s="369">
        <v>44323</v>
      </c>
      <c r="B9" s="370" t="s">
        <v>7</v>
      </c>
      <c r="C9" s="22">
        <v>600</v>
      </c>
      <c r="D9" s="22"/>
      <c r="E9" s="22"/>
      <c r="F9" s="22"/>
      <c r="G9" s="19"/>
    </row>
    <row r="10" spans="1:9" s="23" customFormat="1" ht="17.25" customHeight="1" x14ac:dyDescent="0.25">
      <c r="A10" s="24" t="s">
        <v>4205</v>
      </c>
      <c r="B10" s="25" t="s">
        <v>7</v>
      </c>
      <c r="C10" s="25"/>
      <c r="D10" s="25">
        <v>150</v>
      </c>
      <c r="E10" s="25">
        <v>300</v>
      </c>
      <c r="F10" s="25"/>
      <c r="G10" s="19"/>
    </row>
    <row r="11" spans="1:9" s="23" customFormat="1" ht="17.25" customHeight="1" x14ac:dyDescent="0.25">
      <c r="A11" s="12"/>
      <c r="B11" s="13"/>
      <c r="C11" s="13"/>
      <c r="D11" s="13"/>
      <c r="E11" s="13"/>
      <c r="F11" s="13"/>
      <c r="G11" s="19"/>
    </row>
    <row r="12" spans="1:9" s="23" customFormat="1" ht="17.25" customHeight="1" x14ac:dyDescent="0.25">
      <c r="A12" s="12"/>
      <c r="B12" s="13"/>
      <c r="C12" s="13"/>
      <c r="D12" s="13"/>
      <c r="E12" s="13"/>
      <c r="F12" s="13"/>
      <c r="G12" s="19"/>
    </row>
    <row r="16" spans="1:9" x14ac:dyDescent="0.25">
      <c r="A16" s="452" t="s">
        <v>3010</v>
      </c>
      <c r="B16" s="452"/>
      <c r="C16" s="452"/>
      <c r="D16" s="452"/>
      <c r="E16" s="452"/>
    </row>
    <row r="18" spans="1:1" x14ac:dyDescent="0.25">
      <c r="A18" s="47" t="s">
        <v>3011</v>
      </c>
    </row>
    <row r="19" spans="1:1" x14ac:dyDescent="0.25">
      <c r="A19" s="47" t="s">
        <v>3012</v>
      </c>
    </row>
    <row r="20" spans="1:1" x14ac:dyDescent="0.25">
      <c r="A20" s="47" t="s">
        <v>3013</v>
      </c>
    </row>
    <row r="21" spans="1:1" x14ac:dyDescent="0.25">
      <c r="A21" s="47" t="s">
        <v>3014</v>
      </c>
    </row>
    <row r="22" spans="1:1" x14ac:dyDescent="0.25">
      <c r="A22" s="47" t="s">
        <v>3015</v>
      </c>
    </row>
    <row r="24" spans="1:1" x14ac:dyDescent="0.25">
      <c r="A24" s="47" t="s">
        <v>3016</v>
      </c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H19"/>
  <sheetViews>
    <sheetView workbookViewId="0">
      <selection activeCell="F38" sqref="F38"/>
    </sheetView>
  </sheetViews>
  <sheetFormatPr baseColWidth="10" defaultColWidth="8.83203125" defaultRowHeight="17" x14ac:dyDescent="0.25"/>
  <cols>
    <col min="1" max="1" width="11.5" style="47" customWidth="1"/>
    <col min="2" max="2" width="12.1640625" style="47" customWidth="1"/>
    <col min="3" max="3" width="12.1640625" style="47" bestFit="1" customWidth="1"/>
    <col min="4" max="4" width="12.1640625" style="47" customWidth="1"/>
    <col min="5" max="16384" width="8.83203125" style="47"/>
  </cols>
  <sheetData>
    <row r="1" spans="1:8" s="20" customFormat="1" ht="17.25" customHeight="1" x14ac:dyDescent="0.25">
      <c r="A1" s="16" t="s">
        <v>5</v>
      </c>
      <c r="B1" s="16"/>
      <c r="H1" s="18"/>
    </row>
    <row r="2" spans="1:8" s="20" customFormat="1" ht="17.25" customHeight="1" x14ac:dyDescent="0.25">
      <c r="F2" s="18"/>
    </row>
    <row r="3" spans="1:8" s="18" customFormat="1" ht="17.25" customHeight="1" x14ac:dyDescent="0.25">
      <c r="A3" s="18" t="s">
        <v>3248</v>
      </c>
    </row>
    <row r="4" spans="1:8" s="18" customFormat="1" ht="17.25" customHeight="1" x14ac:dyDescent="0.25">
      <c r="A4" s="18" t="s">
        <v>3249</v>
      </c>
    </row>
    <row r="5" spans="1:8" s="794" customFormat="1" ht="17.25" customHeight="1" thickBot="1" x14ac:dyDescent="0.3">
      <c r="A5" s="793"/>
      <c r="F5" s="793"/>
    </row>
    <row r="6" spans="1:8" s="20" customFormat="1" ht="17.25" customHeight="1" thickBot="1" x14ac:dyDescent="0.3">
      <c r="A6" s="26" t="s">
        <v>0</v>
      </c>
      <c r="B6" s="27" t="s">
        <v>1</v>
      </c>
      <c r="C6" s="27" t="s">
        <v>3250</v>
      </c>
      <c r="D6" s="27" t="s">
        <v>27</v>
      </c>
      <c r="E6" s="27"/>
      <c r="F6" s="18"/>
    </row>
    <row r="7" spans="1:8" s="23" customFormat="1" ht="17.25" customHeight="1" x14ac:dyDescent="0.25">
      <c r="A7" s="28">
        <v>44417</v>
      </c>
      <c r="B7" s="22" t="s">
        <v>7</v>
      </c>
      <c r="C7" s="22">
        <v>700</v>
      </c>
      <c r="D7" s="22">
        <v>600</v>
      </c>
      <c r="E7" s="22"/>
    </row>
    <row r="8" spans="1:8" s="23" customFormat="1" ht="17.25" customHeight="1" x14ac:dyDescent="0.25">
      <c r="A8" s="12">
        <v>44417</v>
      </c>
      <c r="B8" s="13" t="s">
        <v>7</v>
      </c>
      <c r="C8" s="13">
        <v>110</v>
      </c>
      <c r="D8" s="13">
        <v>236</v>
      </c>
      <c r="E8" s="13"/>
    </row>
    <row r="9" spans="1:8" s="23" customFormat="1" ht="17.25" customHeight="1" x14ac:dyDescent="0.25">
      <c r="A9" s="12">
        <v>44478</v>
      </c>
      <c r="B9" s="13" t="s">
        <v>7</v>
      </c>
      <c r="C9" s="13">
        <v>262</v>
      </c>
      <c r="D9" s="13">
        <v>236</v>
      </c>
      <c r="E9" s="13"/>
    </row>
    <row r="10" spans="1:8" s="23" customFormat="1" ht="17.25" customHeight="1" x14ac:dyDescent="0.25">
      <c r="A10" s="12" t="s">
        <v>3289</v>
      </c>
      <c r="B10" s="13" t="s">
        <v>63</v>
      </c>
      <c r="C10" s="13">
        <v>-150</v>
      </c>
      <c r="D10" s="13"/>
      <c r="E10" s="13"/>
    </row>
    <row r="11" spans="1:8" s="23" customFormat="1" ht="17.25" customHeight="1" x14ac:dyDescent="0.25">
      <c r="A11" s="12" t="s">
        <v>3289</v>
      </c>
      <c r="B11" s="13" t="s">
        <v>63</v>
      </c>
      <c r="C11" s="13"/>
      <c r="D11" s="13">
        <v>-800</v>
      </c>
      <c r="E11" s="13"/>
    </row>
    <row r="12" spans="1:8" s="23" customFormat="1" ht="17.25" customHeight="1" x14ac:dyDescent="0.25">
      <c r="A12" s="12" t="s">
        <v>3289</v>
      </c>
      <c r="B12" s="13" t="s">
        <v>63</v>
      </c>
      <c r="C12" s="25">
        <v>-150</v>
      </c>
      <c r="D12" s="25"/>
      <c r="E12" s="25"/>
    </row>
    <row r="13" spans="1:8" s="23" customFormat="1" ht="17.25" customHeight="1" x14ac:dyDescent="0.25">
      <c r="A13" s="12" t="s">
        <v>3311</v>
      </c>
      <c r="B13" s="13" t="s">
        <v>63</v>
      </c>
      <c r="C13" s="25">
        <v>-150</v>
      </c>
      <c r="D13" s="25"/>
      <c r="E13" s="25"/>
    </row>
    <row r="14" spans="1:8" s="23" customFormat="1" ht="17.25" customHeight="1" x14ac:dyDescent="0.25">
      <c r="A14" s="12" t="s">
        <v>3310</v>
      </c>
      <c r="B14" s="13" t="s">
        <v>63</v>
      </c>
      <c r="C14" s="25">
        <v>-614</v>
      </c>
      <c r="D14" s="25">
        <v>-272</v>
      </c>
      <c r="E14" s="25"/>
    </row>
    <row r="15" spans="1:8" s="19" customFormat="1" ht="17.25" customHeight="1" x14ac:dyDescent="0.25">
      <c r="A15" s="12" t="s">
        <v>3347</v>
      </c>
      <c r="B15" s="13" t="s">
        <v>63</v>
      </c>
      <c r="C15" s="25">
        <v>-8</v>
      </c>
      <c r="D15" s="392"/>
      <c r="E15" s="392"/>
    </row>
    <row r="16" spans="1:8" s="23" customFormat="1" ht="17.25" customHeight="1" x14ac:dyDescent="0.25">
      <c r="A16" s="12" t="s">
        <v>3493</v>
      </c>
      <c r="B16" s="13" t="s">
        <v>7</v>
      </c>
      <c r="C16" s="25">
        <v>200</v>
      </c>
      <c r="D16" s="25">
        <v>100</v>
      </c>
      <c r="E16" s="25"/>
      <c r="F16" s="23" t="s">
        <v>3501</v>
      </c>
    </row>
    <row r="17" spans="1:5" s="23" customFormat="1" ht="17.25" customHeight="1" x14ac:dyDescent="0.25">
      <c r="A17" s="12" t="s">
        <v>3562</v>
      </c>
      <c r="B17" s="13" t="s">
        <v>63</v>
      </c>
      <c r="C17" s="25">
        <v>-200</v>
      </c>
      <c r="D17" s="25">
        <v>-100</v>
      </c>
      <c r="E17" s="25"/>
    </row>
    <row r="18" spans="1:5" s="23" customFormat="1" ht="17.25" customHeight="1" x14ac:dyDescent="0.25">
      <c r="A18" s="12"/>
      <c r="B18" s="13"/>
      <c r="C18" s="13"/>
      <c r="D18" s="13"/>
      <c r="E18" s="13"/>
    </row>
    <row r="19" spans="1:5" s="23" customFormat="1" ht="17.25" customHeight="1" x14ac:dyDescent="0.25">
      <c r="A19" s="12"/>
      <c r="B19" s="13"/>
      <c r="C19" s="13">
        <f>SUM(C7:C17)</f>
        <v>0</v>
      </c>
      <c r="D19" s="13">
        <f>SUM(D7:D17)</f>
        <v>0</v>
      </c>
      <c r="E1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H10"/>
  <sheetViews>
    <sheetView workbookViewId="0">
      <selection activeCell="F38" sqref="F38"/>
    </sheetView>
  </sheetViews>
  <sheetFormatPr baseColWidth="10" defaultColWidth="8.83203125" defaultRowHeight="17.25" customHeight="1" x14ac:dyDescent="0.25"/>
  <cols>
    <col min="1" max="1" width="13" style="20" customWidth="1"/>
    <col min="2" max="2" width="12.5" style="20" customWidth="1"/>
    <col min="3" max="3" width="12.6640625" style="20" customWidth="1"/>
    <col min="4" max="4" width="11.33203125" style="20" customWidth="1"/>
    <col min="5" max="5" width="8.83203125" style="20"/>
    <col min="6" max="6" width="8.83203125" style="18"/>
    <col min="7" max="16384" width="8.83203125" style="20"/>
  </cols>
  <sheetData>
    <row r="1" spans="1:8" ht="17.25" customHeight="1" x14ac:dyDescent="0.25">
      <c r="A1" s="16" t="s">
        <v>5</v>
      </c>
      <c r="B1" s="16"/>
      <c r="F1" s="20"/>
      <c r="H1" s="18"/>
    </row>
    <row r="3" spans="1:8" s="18" customFormat="1" ht="17.25" customHeight="1" x14ac:dyDescent="0.25">
      <c r="A3" s="18" t="s">
        <v>2934</v>
      </c>
    </row>
    <row r="4" spans="1:8" s="18" customFormat="1" ht="17.25" customHeight="1" x14ac:dyDescent="0.25">
      <c r="A4" s="18" t="s">
        <v>2935</v>
      </c>
    </row>
    <row r="5" spans="1:8" s="794" customFormat="1" ht="17.25" customHeight="1" thickBot="1" x14ac:dyDescent="0.3">
      <c r="A5" s="887" t="s">
        <v>2937</v>
      </c>
      <c r="F5" s="793"/>
    </row>
    <row r="6" spans="1:8" ht="17.25" customHeight="1" thickBot="1" x14ac:dyDescent="0.3">
      <c r="A6" s="26" t="s">
        <v>0</v>
      </c>
      <c r="B6" s="27" t="s">
        <v>1</v>
      </c>
      <c r="C6" s="27" t="s">
        <v>2936</v>
      </c>
      <c r="D6" s="27" t="s">
        <v>380</v>
      </c>
      <c r="E6" s="27"/>
    </row>
    <row r="7" spans="1:8" s="23" customFormat="1" ht="17.25" customHeight="1" x14ac:dyDescent="0.25">
      <c r="A7" s="28">
        <v>44475</v>
      </c>
      <c r="B7" s="22" t="s">
        <v>7</v>
      </c>
      <c r="C7" s="22">
        <v>34</v>
      </c>
      <c r="D7" s="22">
        <v>105</v>
      </c>
      <c r="E7" s="22"/>
      <c r="F7" s="19"/>
    </row>
    <row r="8" spans="1:8" s="23" customFormat="1" ht="17.25" customHeight="1" x14ac:dyDescent="0.25">
      <c r="A8" s="24"/>
      <c r="B8" s="25"/>
      <c r="C8" s="25"/>
      <c r="D8" s="25"/>
      <c r="E8" s="25"/>
      <c r="F8" s="19"/>
    </row>
    <row r="9" spans="1:8" s="23" customFormat="1" ht="17.25" customHeight="1" x14ac:dyDescent="0.25">
      <c r="A9" s="12"/>
      <c r="B9" s="13"/>
      <c r="C9" s="13"/>
      <c r="D9" s="13"/>
      <c r="E9" s="13"/>
      <c r="F9" s="19"/>
    </row>
    <row r="10" spans="1:8" s="23" customFormat="1" ht="17.25" customHeight="1" x14ac:dyDescent="0.25">
      <c r="A10" s="12"/>
      <c r="B10" s="13"/>
      <c r="C10" s="13"/>
      <c r="D10" s="13"/>
      <c r="E10" s="13"/>
      <c r="F10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G13"/>
  <sheetViews>
    <sheetView workbookViewId="0">
      <selection activeCell="F38" sqref="F38"/>
    </sheetView>
  </sheetViews>
  <sheetFormatPr baseColWidth="10" defaultColWidth="8.83203125" defaultRowHeight="17.25" customHeight="1" x14ac:dyDescent="0.25"/>
  <cols>
    <col min="1" max="1" width="13" style="20" customWidth="1"/>
    <col min="2" max="2" width="12.5" style="20" customWidth="1"/>
    <col min="3" max="3" width="23.6640625" style="20" customWidth="1"/>
    <col min="4" max="4" width="12.1640625" style="20" customWidth="1"/>
    <col min="5" max="5" width="8.83203125" style="18"/>
    <col min="6" max="16384" width="8.83203125" style="20"/>
  </cols>
  <sheetData>
    <row r="1" spans="1:7" ht="17.25" customHeight="1" x14ac:dyDescent="0.25">
      <c r="A1" s="16" t="s">
        <v>5</v>
      </c>
      <c r="B1" s="16"/>
      <c r="E1" s="20"/>
      <c r="G1" s="18"/>
    </row>
    <row r="3" spans="1:7" s="18" customFormat="1" ht="17.25" customHeight="1" x14ac:dyDescent="0.25">
      <c r="A3" s="18" t="s">
        <v>2661</v>
      </c>
    </row>
    <row r="4" spans="1:7" s="18" customFormat="1" ht="17.25" customHeight="1" x14ac:dyDescent="0.25">
      <c r="A4" s="18" t="s">
        <v>20</v>
      </c>
    </row>
    <row r="5" spans="1:7" s="794" customFormat="1" ht="17.25" customHeight="1" thickBot="1" x14ac:dyDescent="0.3">
      <c r="A5" s="793"/>
      <c r="E5" s="793"/>
    </row>
    <row r="6" spans="1:7" ht="17.25" customHeight="1" thickBot="1" x14ac:dyDescent="0.3">
      <c r="A6" s="26" t="s">
        <v>0</v>
      </c>
      <c r="B6" s="27" t="s">
        <v>1</v>
      </c>
      <c r="C6" s="27" t="s">
        <v>2662</v>
      </c>
      <c r="D6" s="27" t="s">
        <v>2664</v>
      </c>
    </row>
    <row r="7" spans="1:7" s="23" customFormat="1" ht="17.25" customHeight="1" x14ac:dyDescent="0.25">
      <c r="A7" s="28" t="s">
        <v>2659</v>
      </c>
      <c r="B7" s="22" t="s">
        <v>7</v>
      </c>
      <c r="C7" s="22">
        <v>200</v>
      </c>
      <c r="D7" s="22"/>
      <c r="E7" s="19"/>
    </row>
    <row r="8" spans="1:7" s="23" customFormat="1" ht="17.25" customHeight="1" x14ac:dyDescent="0.25">
      <c r="A8" s="24" t="s">
        <v>2665</v>
      </c>
      <c r="B8" s="25" t="s">
        <v>7</v>
      </c>
      <c r="C8" s="25"/>
      <c r="D8" s="25">
        <v>421</v>
      </c>
      <c r="E8" s="19"/>
    </row>
    <row r="9" spans="1:7" s="23" customFormat="1" ht="17.25" customHeight="1" x14ac:dyDescent="0.25">
      <c r="A9" s="24" t="s">
        <v>2681</v>
      </c>
      <c r="B9" s="25" t="s">
        <v>63</v>
      </c>
      <c r="C9" s="25"/>
      <c r="D9" s="25">
        <v>-421</v>
      </c>
      <c r="E9" s="19"/>
    </row>
    <row r="10" spans="1:7" s="23" customFormat="1" ht="17.25" customHeight="1" x14ac:dyDescent="0.25">
      <c r="A10" s="24"/>
      <c r="B10" s="25"/>
      <c r="C10" s="25"/>
      <c r="D10" s="25"/>
      <c r="E10" s="19"/>
    </row>
    <row r="11" spans="1:7" s="23" customFormat="1" ht="17.25" customHeight="1" x14ac:dyDescent="0.25">
      <c r="A11" s="24"/>
      <c r="B11" s="25"/>
      <c r="C11" s="25"/>
      <c r="D11" s="25"/>
      <c r="E11" s="19"/>
    </row>
    <row r="12" spans="1:7" s="23" customFormat="1" ht="17.25" customHeight="1" x14ac:dyDescent="0.25">
      <c r="A12" s="12"/>
      <c r="B12" s="13"/>
      <c r="C12" s="13"/>
      <c r="D12" s="13"/>
      <c r="E12" s="19"/>
    </row>
    <row r="13" spans="1:7" s="23" customFormat="1" ht="17.25" customHeight="1" x14ac:dyDescent="0.25">
      <c r="A13" s="12"/>
      <c r="B13" s="13"/>
      <c r="C13" s="13"/>
      <c r="D13" s="13"/>
      <c r="E13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R61"/>
  <sheetViews>
    <sheetView workbookViewId="0">
      <selection activeCell="H60" sqref="H60"/>
    </sheetView>
  </sheetViews>
  <sheetFormatPr baseColWidth="10" defaultColWidth="8.83203125" defaultRowHeight="17.25" customHeight="1" x14ac:dyDescent="0.25"/>
  <cols>
    <col min="1" max="1" width="13" style="20" customWidth="1"/>
    <col min="2" max="2" width="12.5" style="20" customWidth="1"/>
    <col min="3" max="4" width="9.6640625" style="20" customWidth="1"/>
    <col min="5" max="6" width="9" style="20" customWidth="1"/>
    <col min="7" max="7" width="9.1640625" style="20" customWidth="1"/>
    <col min="8" max="11" width="9.5" style="20" customWidth="1"/>
    <col min="12" max="14" width="10" style="20" customWidth="1"/>
    <col min="15" max="15" width="15.5" style="20" customWidth="1"/>
    <col min="16" max="16" width="8.83203125" style="18"/>
    <col min="17" max="16384" width="8.83203125" style="20"/>
  </cols>
  <sheetData>
    <row r="1" spans="1:18" ht="17.25" customHeight="1" x14ac:dyDescent="0.25">
      <c r="A1" s="16" t="s">
        <v>5</v>
      </c>
      <c r="B1" s="16"/>
      <c r="P1" s="20"/>
      <c r="R1" s="18"/>
    </row>
    <row r="3" spans="1:18" s="18" customFormat="1" ht="17.25" customHeight="1" x14ac:dyDescent="0.25">
      <c r="A3" s="18" t="s">
        <v>2966</v>
      </c>
    </row>
    <row r="4" spans="1:18" s="18" customFormat="1" ht="17.25" customHeight="1" x14ac:dyDescent="0.25">
      <c r="A4" s="18" t="s">
        <v>2967</v>
      </c>
    </row>
    <row r="5" spans="1:18" s="794" customFormat="1" ht="17.25" customHeight="1" thickBot="1" x14ac:dyDescent="0.3">
      <c r="A5" s="793"/>
      <c r="P5" s="793"/>
    </row>
    <row r="6" spans="1:18" ht="17.25" customHeight="1" thickBot="1" x14ac:dyDescent="0.3">
      <c r="A6" s="26" t="s">
        <v>0</v>
      </c>
      <c r="B6" s="27" t="s">
        <v>1</v>
      </c>
      <c r="C6" s="27" t="s">
        <v>26</v>
      </c>
      <c r="D6" s="27" t="s">
        <v>1181</v>
      </c>
      <c r="E6" s="27" t="s">
        <v>17</v>
      </c>
      <c r="F6" s="27" t="s">
        <v>27</v>
      </c>
      <c r="G6" s="27" t="s">
        <v>3</v>
      </c>
      <c r="H6" s="27" t="s">
        <v>18</v>
      </c>
      <c r="I6" s="27" t="s">
        <v>4</v>
      </c>
      <c r="J6" s="27" t="s">
        <v>32</v>
      </c>
      <c r="K6" s="27" t="s">
        <v>2</v>
      </c>
      <c r="L6" s="27" t="s">
        <v>380</v>
      </c>
      <c r="M6" s="27" t="s">
        <v>1238</v>
      </c>
      <c r="N6" s="27" t="s">
        <v>4393</v>
      </c>
      <c r="O6" s="27" t="s">
        <v>4133</v>
      </c>
    </row>
    <row r="7" spans="1:18" s="19" customFormat="1" ht="17.25" customHeight="1" x14ac:dyDescent="0.25">
      <c r="A7" s="28" t="s">
        <v>2964</v>
      </c>
      <c r="B7" s="22" t="s">
        <v>7</v>
      </c>
      <c r="C7" s="22">
        <v>50</v>
      </c>
      <c r="D7" s="22"/>
      <c r="E7" s="22">
        <v>20</v>
      </c>
      <c r="F7" s="22">
        <v>20</v>
      </c>
      <c r="G7" s="22">
        <v>50</v>
      </c>
      <c r="H7" s="22">
        <v>20</v>
      </c>
      <c r="I7" s="22">
        <v>60</v>
      </c>
      <c r="J7" s="22">
        <v>10</v>
      </c>
      <c r="K7" s="22"/>
      <c r="L7" s="370"/>
      <c r="M7" s="370"/>
      <c r="N7" s="370"/>
      <c r="O7" s="370"/>
    </row>
    <row r="8" spans="1:18" s="23" customFormat="1" ht="17.25" customHeight="1" x14ac:dyDescent="0.25">
      <c r="A8" s="24" t="s">
        <v>3343</v>
      </c>
      <c r="B8" s="25" t="s">
        <v>7</v>
      </c>
      <c r="C8" s="25"/>
      <c r="D8" s="25"/>
      <c r="E8" s="25"/>
      <c r="F8" s="25"/>
      <c r="G8" s="25"/>
      <c r="H8" s="25"/>
      <c r="I8" s="25"/>
      <c r="J8" s="25"/>
      <c r="K8" s="25">
        <v>100</v>
      </c>
      <c r="L8" s="25"/>
      <c r="M8" s="25"/>
      <c r="N8" s="25"/>
      <c r="O8" s="25"/>
      <c r="P8" s="19" t="s">
        <v>3344</v>
      </c>
    </row>
    <row r="9" spans="1:18" s="23" customFormat="1" ht="17.25" customHeight="1" x14ac:dyDescent="0.25">
      <c r="A9" s="24" t="s">
        <v>3343</v>
      </c>
      <c r="B9" s="25" t="s">
        <v>7</v>
      </c>
      <c r="C9" s="25"/>
      <c r="D9" s="25"/>
      <c r="E9" s="25">
        <v>100</v>
      </c>
      <c r="F9" s="25"/>
      <c r="G9" s="25"/>
      <c r="H9" s="25"/>
      <c r="I9" s="25"/>
      <c r="J9" s="25"/>
      <c r="K9" s="25"/>
      <c r="L9" s="25"/>
      <c r="M9" s="25"/>
      <c r="N9" s="25"/>
      <c r="O9" s="25"/>
      <c r="P9" s="19" t="s">
        <v>3344</v>
      </c>
    </row>
    <row r="10" spans="1:18" s="19" customFormat="1" ht="17.25" customHeight="1" x14ac:dyDescent="0.25">
      <c r="A10" s="24">
        <v>44418</v>
      </c>
      <c r="B10" s="25" t="s">
        <v>7</v>
      </c>
      <c r="C10" s="25">
        <v>85</v>
      </c>
      <c r="D10" s="25"/>
      <c r="E10" s="392"/>
      <c r="F10" s="392"/>
      <c r="G10" s="25">
        <v>100</v>
      </c>
      <c r="H10" s="392"/>
      <c r="I10" s="392"/>
      <c r="J10" s="392"/>
      <c r="K10" s="392"/>
      <c r="L10" s="392"/>
      <c r="M10" s="392"/>
      <c r="N10" s="392"/>
      <c r="O10" s="392"/>
    </row>
    <row r="11" spans="1:18" s="23" customFormat="1" ht="17.25" customHeight="1" x14ac:dyDescent="0.25">
      <c r="A11" s="24">
        <v>44449</v>
      </c>
      <c r="B11" s="25" t="s">
        <v>7</v>
      </c>
      <c r="C11" s="25">
        <v>120</v>
      </c>
      <c r="D11" s="25"/>
      <c r="E11" s="25"/>
      <c r="F11" s="25"/>
      <c r="G11" s="25">
        <v>100</v>
      </c>
      <c r="H11" s="25"/>
      <c r="I11" s="25"/>
      <c r="J11" s="25"/>
      <c r="K11" s="25"/>
      <c r="L11" s="25"/>
      <c r="M11" s="25"/>
      <c r="N11" s="25"/>
      <c r="O11" s="25"/>
      <c r="P11" s="19"/>
    </row>
    <row r="12" spans="1:18" s="23" customFormat="1" ht="17.25" customHeight="1" x14ac:dyDescent="0.25">
      <c r="A12" s="24">
        <v>44479</v>
      </c>
      <c r="B12" s="25" t="s">
        <v>7</v>
      </c>
      <c r="C12" s="25">
        <v>95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19"/>
    </row>
    <row r="13" spans="1:18" s="23" customFormat="1" ht="17.25" customHeight="1" x14ac:dyDescent="0.25">
      <c r="A13" s="24" t="s">
        <v>3407</v>
      </c>
      <c r="B13" s="25" t="s">
        <v>7</v>
      </c>
      <c r="C13" s="25"/>
      <c r="D13" s="25"/>
      <c r="E13" s="25"/>
      <c r="F13" s="25"/>
      <c r="G13" s="25"/>
      <c r="H13" s="25"/>
      <c r="I13" s="25"/>
      <c r="J13" s="25"/>
      <c r="K13" s="25"/>
      <c r="L13" s="25">
        <v>150</v>
      </c>
      <c r="M13" s="25"/>
      <c r="N13" s="25"/>
      <c r="O13" s="25"/>
      <c r="P13" s="19"/>
    </row>
    <row r="14" spans="1:18" s="23" customFormat="1" ht="17.25" customHeight="1" x14ac:dyDescent="0.25">
      <c r="A14" s="24" t="s">
        <v>3407</v>
      </c>
      <c r="B14" s="25" t="s">
        <v>7</v>
      </c>
      <c r="C14" s="25"/>
      <c r="D14" s="25"/>
      <c r="E14" s="25"/>
      <c r="F14" s="25"/>
      <c r="G14" s="25"/>
      <c r="H14" s="25"/>
      <c r="I14" s="25"/>
      <c r="J14" s="25"/>
      <c r="K14" s="25"/>
      <c r="L14" s="25">
        <v>150</v>
      </c>
      <c r="M14" s="25"/>
      <c r="N14" s="25"/>
      <c r="O14" s="25"/>
      <c r="P14" s="19"/>
    </row>
    <row r="15" spans="1:18" s="23" customFormat="1" ht="17.25" customHeight="1" x14ac:dyDescent="0.25">
      <c r="A15" s="24" t="s">
        <v>3407</v>
      </c>
      <c r="B15" s="25" t="s">
        <v>7</v>
      </c>
      <c r="C15" s="25"/>
      <c r="D15" s="25"/>
      <c r="E15" s="25"/>
      <c r="F15" s="25"/>
      <c r="G15" s="25"/>
      <c r="H15" s="25"/>
      <c r="I15" s="25"/>
      <c r="J15" s="25"/>
      <c r="K15" s="25"/>
      <c r="L15" s="25">
        <v>100</v>
      </c>
      <c r="M15" s="25"/>
      <c r="N15" s="25"/>
      <c r="O15" s="25"/>
      <c r="P15" s="19"/>
    </row>
    <row r="16" spans="1:18" s="19" customFormat="1" ht="17.25" customHeight="1" x14ac:dyDescent="0.25">
      <c r="A16" s="24" t="s">
        <v>3430</v>
      </c>
      <c r="B16" s="25" t="s">
        <v>7</v>
      </c>
      <c r="C16" s="392"/>
      <c r="D16" s="392"/>
      <c r="E16" s="392"/>
      <c r="F16" s="25">
        <v>20</v>
      </c>
      <c r="G16" s="25">
        <v>20</v>
      </c>
      <c r="H16" s="392"/>
      <c r="I16" s="392"/>
      <c r="J16" s="25">
        <v>20</v>
      </c>
      <c r="K16" s="25">
        <v>20</v>
      </c>
      <c r="L16" s="392"/>
      <c r="M16" s="392"/>
      <c r="N16" s="392"/>
      <c r="O16" s="392"/>
    </row>
    <row r="17" spans="1:16" s="19" customFormat="1" ht="17.25" customHeight="1" x14ac:dyDescent="0.25">
      <c r="A17" s="24" t="s">
        <v>3504</v>
      </c>
      <c r="B17" s="25" t="s">
        <v>63</v>
      </c>
      <c r="C17" s="392"/>
      <c r="D17" s="392"/>
      <c r="E17" s="392"/>
      <c r="F17" s="25">
        <v>-20</v>
      </c>
      <c r="G17" s="25">
        <v>-20</v>
      </c>
      <c r="H17" s="392"/>
      <c r="I17" s="392"/>
      <c r="J17" s="25">
        <v>-20</v>
      </c>
      <c r="K17" s="25">
        <v>-20</v>
      </c>
      <c r="L17" s="392"/>
      <c r="M17" s="392"/>
      <c r="N17" s="392"/>
      <c r="O17" s="392"/>
    </row>
    <row r="18" spans="1:16" s="19" customFormat="1" ht="17.25" customHeight="1" x14ac:dyDescent="0.25">
      <c r="A18" s="24" t="s">
        <v>3562</v>
      </c>
      <c r="B18" s="25" t="s">
        <v>7</v>
      </c>
      <c r="C18" s="392"/>
      <c r="D18" s="392"/>
      <c r="E18" s="392"/>
      <c r="F18" s="25">
        <v>140</v>
      </c>
      <c r="G18" s="25">
        <v>115</v>
      </c>
      <c r="H18" s="392"/>
      <c r="I18" s="25">
        <v>100</v>
      </c>
      <c r="J18" s="392"/>
      <c r="K18" s="25">
        <v>60</v>
      </c>
      <c r="L18" s="392"/>
      <c r="M18" s="392"/>
      <c r="N18" s="392"/>
      <c r="O18" s="392"/>
      <c r="P18" s="19" t="s">
        <v>3565</v>
      </c>
    </row>
    <row r="19" spans="1:16" s="23" customFormat="1" ht="17.25" customHeight="1" x14ac:dyDescent="0.25">
      <c r="A19" s="24">
        <v>44359</v>
      </c>
      <c r="B19" s="25" t="s">
        <v>7</v>
      </c>
      <c r="C19" s="25">
        <v>160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19" t="s">
        <v>3608</v>
      </c>
    </row>
    <row r="20" spans="1:16" s="19" customFormat="1" ht="17.25" customHeight="1" x14ac:dyDescent="0.25">
      <c r="A20" s="24">
        <v>44420</v>
      </c>
      <c r="B20" s="25" t="s">
        <v>7</v>
      </c>
      <c r="C20" s="25">
        <v>139</v>
      </c>
      <c r="D20" s="25"/>
      <c r="E20" s="392"/>
      <c r="F20" s="392"/>
      <c r="G20" s="25">
        <v>140</v>
      </c>
      <c r="H20" s="392"/>
      <c r="I20" s="392"/>
      <c r="J20" s="392"/>
      <c r="K20" s="392"/>
      <c r="L20" s="392"/>
      <c r="M20" s="392"/>
      <c r="N20" s="392"/>
      <c r="O20" s="392"/>
      <c r="P20" s="19" t="s">
        <v>3610</v>
      </c>
    </row>
    <row r="21" spans="1:16" s="19" customFormat="1" ht="17.25" customHeight="1" x14ac:dyDescent="0.25">
      <c r="A21" s="24">
        <v>44420</v>
      </c>
      <c r="B21" s="25" t="s">
        <v>7</v>
      </c>
      <c r="C21" s="25">
        <v>140</v>
      </c>
      <c r="D21" s="25"/>
      <c r="E21" s="392"/>
      <c r="F21" s="392"/>
      <c r="G21" s="25">
        <v>140</v>
      </c>
      <c r="H21" s="392"/>
      <c r="I21" s="392"/>
      <c r="J21" s="392"/>
      <c r="K21" s="392"/>
      <c r="L21" s="392"/>
      <c r="M21" s="392"/>
      <c r="N21" s="392"/>
      <c r="O21" s="392"/>
      <c r="P21" s="19" t="s">
        <v>3610</v>
      </c>
    </row>
    <row r="22" spans="1:16" s="19" customFormat="1" ht="17.25" customHeight="1" x14ac:dyDescent="0.25">
      <c r="A22" s="24">
        <v>44420</v>
      </c>
      <c r="B22" s="25" t="s">
        <v>7</v>
      </c>
      <c r="C22" s="392"/>
      <c r="D22" s="392"/>
      <c r="E22" s="392"/>
      <c r="F22" s="25">
        <v>400</v>
      </c>
      <c r="G22" s="392"/>
      <c r="H22" s="392"/>
      <c r="I22" s="392"/>
      <c r="J22" s="25">
        <v>400</v>
      </c>
      <c r="K22" s="392"/>
      <c r="L22" s="392"/>
      <c r="M22" s="392"/>
      <c r="N22" s="392"/>
      <c r="O22" s="392"/>
      <c r="P22" s="19" t="s">
        <v>3610</v>
      </c>
    </row>
    <row r="23" spans="1:16" s="19" customFormat="1" ht="17.25" customHeight="1" x14ac:dyDescent="0.25">
      <c r="A23" s="24">
        <v>44420</v>
      </c>
      <c r="B23" s="25" t="s">
        <v>7</v>
      </c>
      <c r="C23" s="25">
        <v>40</v>
      </c>
      <c r="D23" s="25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19" t="s">
        <v>3608</v>
      </c>
    </row>
    <row r="24" spans="1:16" s="19" customFormat="1" ht="17.25" customHeight="1" x14ac:dyDescent="0.25">
      <c r="A24" s="24" t="s">
        <v>3631</v>
      </c>
      <c r="B24" s="25" t="s">
        <v>7</v>
      </c>
      <c r="C24" s="25">
        <v>121</v>
      </c>
      <c r="D24" s="25"/>
      <c r="E24" s="392"/>
      <c r="F24" s="392"/>
      <c r="G24" s="25">
        <v>200</v>
      </c>
      <c r="H24" s="392"/>
      <c r="I24" s="392"/>
      <c r="J24" s="392"/>
      <c r="K24" s="392"/>
      <c r="L24" s="392"/>
      <c r="M24" s="392"/>
      <c r="N24" s="392"/>
      <c r="O24" s="392"/>
      <c r="P24" s="19" t="s">
        <v>3610</v>
      </c>
    </row>
    <row r="25" spans="1:16" s="19" customFormat="1" ht="17.25" customHeight="1" x14ac:dyDescent="0.25">
      <c r="A25" s="24" t="s">
        <v>3631</v>
      </c>
      <c r="B25" s="25" t="s">
        <v>7</v>
      </c>
      <c r="C25" s="392"/>
      <c r="D25" s="392"/>
      <c r="E25" s="392"/>
      <c r="F25" s="392"/>
      <c r="G25" s="392"/>
      <c r="H25" s="392"/>
      <c r="I25" s="392"/>
      <c r="J25" s="392"/>
      <c r="K25" s="392"/>
      <c r="L25" s="25">
        <v>400</v>
      </c>
      <c r="M25" s="25">
        <v>100</v>
      </c>
      <c r="N25" s="25"/>
      <c r="O25" s="25"/>
      <c r="P25" s="19" t="s">
        <v>3610</v>
      </c>
    </row>
    <row r="26" spans="1:16" s="19" customFormat="1" ht="17.25" customHeight="1" x14ac:dyDescent="0.25">
      <c r="A26" s="24" t="s">
        <v>3643</v>
      </c>
      <c r="B26" s="25" t="s">
        <v>7</v>
      </c>
      <c r="C26" s="25"/>
      <c r="D26" s="25"/>
      <c r="E26" s="392"/>
      <c r="F26" s="25">
        <v>400</v>
      </c>
      <c r="G26" s="25"/>
      <c r="H26" s="392"/>
      <c r="I26" s="392"/>
      <c r="J26" s="25">
        <v>400</v>
      </c>
      <c r="K26" s="392"/>
      <c r="L26" s="392"/>
      <c r="M26" s="392"/>
      <c r="N26" s="392"/>
      <c r="O26" s="392"/>
      <c r="P26" s="19" t="s">
        <v>3610</v>
      </c>
    </row>
    <row r="27" spans="1:16" s="19" customFormat="1" ht="17.25" customHeight="1" x14ac:dyDescent="0.25">
      <c r="A27" s="24" t="s">
        <v>3792</v>
      </c>
      <c r="B27" s="25" t="s">
        <v>7</v>
      </c>
      <c r="C27" s="392"/>
      <c r="D27" s="392"/>
      <c r="E27" s="25">
        <v>170</v>
      </c>
      <c r="F27" s="392"/>
      <c r="G27" s="392"/>
      <c r="H27" s="25">
        <v>200</v>
      </c>
      <c r="I27" s="25">
        <v>200</v>
      </c>
      <c r="J27" s="392"/>
      <c r="K27" s="392"/>
      <c r="L27" s="392"/>
      <c r="M27" s="392"/>
      <c r="N27" s="392"/>
      <c r="O27" s="392"/>
      <c r="P27" s="19" t="s">
        <v>3610</v>
      </c>
    </row>
    <row r="28" spans="1:16" s="19" customFormat="1" ht="17.25" customHeight="1" x14ac:dyDescent="0.25">
      <c r="A28" s="24" t="s">
        <v>3852</v>
      </c>
      <c r="B28" s="25" t="s">
        <v>7</v>
      </c>
      <c r="C28" s="392"/>
      <c r="D28" s="392"/>
      <c r="E28" s="25">
        <v>30</v>
      </c>
      <c r="F28" s="392"/>
      <c r="G28" s="392"/>
      <c r="H28" s="392"/>
      <c r="I28" s="25">
        <v>200</v>
      </c>
      <c r="J28" s="392"/>
      <c r="K28" s="392"/>
      <c r="L28" s="392"/>
      <c r="M28" s="392"/>
      <c r="N28" s="392"/>
      <c r="O28" s="392"/>
      <c r="P28" s="19" t="s">
        <v>3853</v>
      </c>
    </row>
    <row r="29" spans="1:16" s="19" customFormat="1" ht="17.25" customHeight="1" x14ac:dyDescent="0.25">
      <c r="A29" s="24" t="s">
        <v>3852</v>
      </c>
      <c r="B29" s="25" t="s">
        <v>63</v>
      </c>
      <c r="C29" s="392"/>
      <c r="D29" s="392"/>
      <c r="E29" s="392"/>
      <c r="F29" s="392"/>
      <c r="G29" s="25">
        <v>-80</v>
      </c>
      <c r="H29" s="392"/>
      <c r="I29" s="392"/>
      <c r="J29" s="392"/>
      <c r="K29" s="392"/>
      <c r="L29" s="392"/>
      <c r="M29" s="392"/>
      <c r="N29" s="392"/>
      <c r="O29" s="392"/>
      <c r="P29" s="19" t="s">
        <v>3610</v>
      </c>
    </row>
    <row r="30" spans="1:16" s="23" customFormat="1" ht="17.25" customHeight="1" x14ac:dyDescent="0.25">
      <c r="A30" s="12">
        <v>44622</v>
      </c>
      <c r="B30" s="13" t="s">
        <v>7</v>
      </c>
      <c r="C30" s="13"/>
      <c r="D30" s="13"/>
      <c r="E30" s="13">
        <v>170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9" t="s">
        <v>3608</v>
      </c>
    </row>
    <row r="31" spans="1:16" s="23" customFormat="1" ht="17.25" customHeight="1" x14ac:dyDescent="0.25">
      <c r="A31" s="12">
        <v>44683</v>
      </c>
      <c r="B31" s="13" t="s">
        <v>7</v>
      </c>
      <c r="C31" s="13"/>
      <c r="D31" s="13"/>
      <c r="E31" s="13">
        <v>30</v>
      </c>
      <c r="F31" s="13"/>
      <c r="G31" s="13"/>
      <c r="H31" s="13">
        <v>150</v>
      </c>
      <c r="I31" s="13"/>
      <c r="J31" s="13"/>
      <c r="K31" s="13"/>
      <c r="L31" s="13"/>
      <c r="M31" s="13"/>
      <c r="N31" s="13"/>
      <c r="O31" s="13"/>
      <c r="P31" s="19" t="s">
        <v>3608</v>
      </c>
    </row>
    <row r="32" spans="1:16" s="23" customFormat="1" ht="17.25" customHeight="1" x14ac:dyDescent="0.25">
      <c r="A32" s="12">
        <v>44897</v>
      </c>
      <c r="B32" s="13" t="s">
        <v>63</v>
      </c>
      <c r="C32" s="13">
        <v>-100</v>
      </c>
      <c r="D32" s="13"/>
      <c r="E32" s="13"/>
      <c r="F32" s="13"/>
      <c r="G32" s="13"/>
      <c r="H32" s="13"/>
      <c r="I32" s="13"/>
      <c r="J32" s="13">
        <v>-150</v>
      </c>
      <c r="K32" s="13"/>
      <c r="L32" s="13"/>
      <c r="M32" s="13"/>
      <c r="N32" s="13"/>
      <c r="O32" s="13"/>
      <c r="P32" s="19" t="s">
        <v>3610</v>
      </c>
    </row>
    <row r="33" spans="1:16" s="23" customFormat="1" ht="17.25" customHeight="1" x14ac:dyDescent="0.25">
      <c r="A33" s="12">
        <v>44897</v>
      </c>
      <c r="B33" s="13" t="s">
        <v>7</v>
      </c>
      <c r="C33" s="13"/>
      <c r="D33" s="13"/>
      <c r="E33" s="13"/>
      <c r="F33" s="13"/>
      <c r="G33" s="13"/>
      <c r="H33" s="13">
        <v>100</v>
      </c>
      <c r="I33" s="13">
        <v>100</v>
      </c>
      <c r="J33" s="13"/>
      <c r="K33" s="13"/>
      <c r="L33" s="13"/>
      <c r="M33" s="13"/>
      <c r="N33" s="13"/>
      <c r="O33" s="13"/>
      <c r="P33" s="19" t="s">
        <v>3610</v>
      </c>
    </row>
    <row r="34" spans="1:16" s="23" customFormat="1" ht="17.25" customHeight="1" x14ac:dyDescent="0.25">
      <c r="A34" s="12">
        <v>44654</v>
      </c>
      <c r="B34" s="13" t="s">
        <v>63</v>
      </c>
      <c r="C34" s="13"/>
      <c r="D34" s="13"/>
      <c r="E34" s="13"/>
      <c r="F34" s="13">
        <v>-650</v>
      </c>
      <c r="G34" s="13">
        <v>-50</v>
      </c>
      <c r="H34" s="13"/>
      <c r="I34" s="13"/>
      <c r="J34" s="13">
        <v>-200</v>
      </c>
      <c r="K34" s="13"/>
      <c r="L34" s="13"/>
      <c r="M34" s="13"/>
      <c r="N34" s="13"/>
      <c r="O34" s="13"/>
      <c r="P34" s="19" t="s">
        <v>3610</v>
      </c>
    </row>
    <row r="35" spans="1:16" s="23" customFormat="1" ht="17.25" customHeight="1" x14ac:dyDescent="0.25">
      <c r="A35" s="12" t="s">
        <v>4091</v>
      </c>
      <c r="B35" s="13" t="s">
        <v>63</v>
      </c>
      <c r="C35" s="13">
        <v>-130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9" t="s">
        <v>3608</v>
      </c>
    </row>
    <row r="36" spans="1:16" s="23" customFormat="1" ht="17.25" customHeight="1" x14ac:dyDescent="0.25">
      <c r="A36" s="12" t="s">
        <v>4128</v>
      </c>
      <c r="B36" s="13" t="s">
        <v>7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>
        <v>250</v>
      </c>
      <c r="P36" s="19"/>
    </row>
    <row r="37" spans="1:16" s="19" customFormat="1" ht="17.25" customHeight="1" x14ac:dyDescent="0.25">
      <c r="A37" s="12" t="s">
        <v>4144</v>
      </c>
      <c r="B37" s="13" t="s">
        <v>63</v>
      </c>
      <c r="C37" s="13">
        <v>-70</v>
      </c>
      <c r="D37" s="13"/>
      <c r="E37" s="13">
        <v>-60</v>
      </c>
      <c r="F37" s="43"/>
      <c r="G37" s="43"/>
      <c r="H37" s="13">
        <v>-100</v>
      </c>
      <c r="I37" s="43"/>
      <c r="J37" s="43"/>
      <c r="K37" s="43"/>
      <c r="L37" s="43"/>
      <c r="M37" s="43"/>
      <c r="N37" s="43"/>
      <c r="O37" s="43"/>
    </row>
    <row r="38" spans="1:16" s="19" customFormat="1" ht="17.25" customHeight="1" x14ac:dyDescent="0.25">
      <c r="A38" s="12">
        <v>44716</v>
      </c>
      <c r="B38" s="13" t="s">
        <v>63</v>
      </c>
      <c r="C38" s="13">
        <v>-50</v>
      </c>
      <c r="D38" s="13"/>
      <c r="E38" s="43"/>
      <c r="F38" s="13">
        <v>-150</v>
      </c>
      <c r="G38" s="13">
        <v>-50</v>
      </c>
      <c r="H38" s="43"/>
      <c r="I38" s="13">
        <v>-80</v>
      </c>
      <c r="J38" s="13">
        <v>-130</v>
      </c>
      <c r="K38" s="43"/>
      <c r="L38" s="43"/>
      <c r="M38" s="43"/>
      <c r="N38" s="43"/>
      <c r="O38" s="43"/>
    </row>
    <row r="39" spans="1:16" s="19" customFormat="1" ht="17.25" customHeight="1" x14ac:dyDescent="0.25">
      <c r="A39" s="12" t="s">
        <v>4313</v>
      </c>
      <c r="B39" s="13" t="s">
        <v>63</v>
      </c>
      <c r="C39" s="13">
        <v>-40</v>
      </c>
      <c r="D39" s="13"/>
      <c r="E39" s="13">
        <v>-76</v>
      </c>
      <c r="F39" s="43"/>
      <c r="G39" s="43"/>
      <c r="H39" s="43"/>
      <c r="I39" s="13">
        <v>-220</v>
      </c>
      <c r="J39" s="13">
        <v>-70</v>
      </c>
      <c r="K39" s="43"/>
      <c r="L39" s="43"/>
      <c r="M39" s="43"/>
      <c r="N39" s="43"/>
      <c r="O39" s="43"/>
      <c r="P39" s="19" t="s">
        <v>3853</v>
      </c>
    </row>
    <row r="40" spans="1:16" s="19" customFormat="1" ht="17.25" customHeight="1" x14ac:dyDescent="0.25">
      <c r="A40" s="12" t="s">
        <v>4390</v>
      </c>
      <c r="B40" s="13" t="s">
        <v>63</v>
      </c>
      <c r="C40" s="13"/>
      <c r="D40" s="13"/>
      <c r="E40" s="13"/>
      <c r="F40" s="43"/>
      <c r="G40" s="43"/>
      <c r="H40" s="13">
        <v>-50</v>
      </c>
      <c r="I40" s="13"/>
      <c r="J40" s="13"/>
      <c r="K40" s="43"/>
      <c r="L40" s="43"/>
      <c r="M40" s="43"/>
      <c r="N40" s="13">
        <v>-140</v>
      </c>
      <c r="O40" s="43"/>
      <c r="P40" s="19" t="s">
        <v>4392</v>
      </c>
    </row>
    <row r="41" spans="1:16" s="19" customFormat="1" ht="17.25" customHeight="1" x14ac:dyDescent="0.25">
      <c r="A41" s="12" t="s">
        <v>4395</v>
      </c>
      <c r="B41" s="13" t="s">
        <v>7</v>
      </c>
      <c r="C41" s="13">
        <v>53</v>
      </c>
      <c r="D41" s="13"/>
      <c r="E41" s="13">
        <v>30</v>
      </c>
      <c r="F41" s="13">
        <v>100</v>
      </c>
      <c r="G41" s="13">
        <v>40</v>
      </c>
      <c r="H41" s="13">
        <v>10</v>
      </c>
      <c r="I41" s="13">
        <v>80</v>
      </c>
      <c r="J41" s="13">
        <v>100</v>
      </c>
      <c r="K41" s="43"/>
      <c r="L41" s="43"/>
      <c r="M41" s="43"/>
      <c r="N41" s="43"/>
      <c r="O41" s="43"/>
      <c r="P41" s="19" t="s">
        <v>3356</v>
      </c>
    </row>
    <row r="42" spans="1:16" s="19" customFormat="1" ht="17.25" customHeight="1" x14ac:dyDescent="0.25">
      <c r="A42" s="12" t="s">
        <v>4398</v>
      </c>
      <c r="B42" s="13" t="s">
        <v>7</v>
      </c>
      <c r="C42" s="13">
        <v>47</v>
      </c>
      <c r="D42" s="13"/>
      <c r="E42" s="13">
        <v>10</v>
      </c>
      <c r="F42" s="13">
        <v>100</v>
      </c>
      <c r="G42" s="43"/>
      <c r="H42" s="43"/>
      <c r="I42" s="43"/>
      <c r="J42" s="13">
        <v>100</v>
      </c>
      <c r="K42" s="43"/>
      <c r="L42" s="43"/>
      <c r="M42" s="43"/>
      <c r="N42" s="43"/>
      <c r="O42" s="43"/>
      <c r="P42" s="19" t="s">
        <v>3356</v>
      </c>
    </row>
    <row r="43" spans="1:16" s="19" customFormat="1" ht="17.25" customHeight="1" x14ac:dyDescent="0.25">
      <c r="A43" s="12" t="s">
        <v>4407</v>
      </c>
      <c r="B43" s="13" t="s">
        <v>63</v>
      </c>
      <c r="C43" s="43"/>
      <c r="D43" s="43"/>
      <c r="E43" s="13">
        <v>-124</v>
      </c>
      <c r="F43" s="43"/>
      <c r="G43" s="43"/>
      <c r="H43" s="43"/>
      <c r="I43" s="13">
        <v>-200</v>
      </c>
      <c r="J43" s="13">
        <v>-150</v>
      </c>
      <c r="K43" s="43"/>
      <c r="L43" s="43"/>
      <c r="M43" s="43"/>
      <c r="N43" s="43"/>
      <c r="O43" s="43"/>
      <c r="P43" s="19" t="s">
        <v>4425</v>
      </c>
    </row>
    <row r="44" spans="1:16" s="19" customFormat="1" ht="17.25" customHeight="1" x14ac:dyDescent="0.25">
      <c r="A44" s="12" t="s">
        <v>4453</v>
      </c>
      <c r="B44" s="13" t="s">
        <v>63</v>
      </c>
      <c r="C44" s="43"/>
      <c r="D44" s="43"/>
      <c r="E44" s="13"/>
      <c r="F44" s="43"/>
      <c r="G44" s="13">
        <v>-240</v>
      </c>
      <c r="H44" s="13">
        <v>-300</v>
      </c>
      <c r="I44" s="13"/>
      <c r="J44" s="13">
        <v>-100</v>
      </c>
      <c r="K44" s="43"/>
      <c r="L44" s="43"/>
      <c r="M44" s="43"/>
      <c r="N44" s="43"/>
      <c r="O44" s="43"/>
    </row>
    <row r="45" spans="1:16" s="19" customFormat="1" ht="17.25" customHeight="1" x14ac:dyDescent="0.25">
      <c r="A45" s="12">
        <v>44598</v>
      </c>
      <c r="B45" s="13" t="s">
        <v>63</v>
      </c>
      <c r="C45" s="13">
        <v>-100</v>
      </c>
      <c r="D45" s="13"/>
      <c r="E45" s="13"/>
      <c r="F45" s="13"/>
      <c r="G45" s="13">
        <v>-60</v>
      </c>
      <c r="H45" s="13"/>
      <c r="I45" s="13"/>
      <c r="J45" s="13"/>
      <c r="K45" s="43"/>
      <c r="L45" s="43"/>
      <c r="M45" s="43"/>
      <c r="N45" s="43"/>
      <c r="O45" s="43"/>
      <c r="P45" s="19" t="s">
        <v>4506</v>
      </c>
    </row>
    <row r="46" spans="1:16" s="19" customFormat="1" ht="17.25" customHeight="1" x14ac:dyDescent="0.25">
      <c r="A46" s="12">
        <v>44810</v>
      </c>
      <c r="B46" s="13" t="s">
        <v>63</v>
      </c>
      <c r="C46" s="13">
        <v>-16</v>
      </c>
      <c r="D46" s="13"/>
      <c r="E46" s="13"/>
      <c r="F46" s="13"/>
      <c r="G46" s="13"/>
      <c r="H46" s="13"/>
      <c r="I46" s="13"/>
      <c r="J46" s="13"/>
      <c r="K46" s="43"/>
      <c r="L46" s="43"/>
      <c r="M46" s="43"/>
      <c r="N46" s="43"/>
      <c r="O46" s="43"/>
      <c r="P46" s="19" t="s">
        <v>3853</v>
      </c>
    </row>
    <row r="47" spans="1:16" s="19" customFormat="1" ht="17.25" customHeight="1" x14ac:dyDescent="0.25">
      <c r="A47" s="12" t="s">
        <v>4921</v>
      </c>
      <c r="B47" s="13" t="s">
        <v>63</v>
      </c>
      <c r="C47" s="13">
        <v>-94</v>
      </c>
      <c r="D47" s="13"/>
      <c r="E47" s="13"/>
      <c r="F47" s="13"/>
      <c r="G47" s="13"/>
      <c r="H47" s="13"/>
      <c r="I47" s="13"/>
      <c r="J47" s="13"/>
      <c r="K47" s="43"/>
      <c r="L47" s="43"/>
      <c r="M47" s="43"/>
      <c r="N47" s="43"/>
      <c r="O47" s="43"/>
      <c r="P47" s="19" t="s">
        <v>3610</v>
      </c>
    </row>
    <row r="48" spans="1:16" s="19" customFormat="1" ht="17.25" customHeight="1" x14ac:dyDescent="0.25">
      <c r="A48" s="12">
        <v>44813</v>
      </c>
      <c r="B48" s="13" t="s">
        <v>63</v>
      </c>
      <c r="C48" s="13"/>
      <c r="D48" s="13"/>
      <c r="E48" s="13"/>
      <c r="F48" s="13"/>
      <c r="G48" s="13"/>
      <c r="H48" s="13"/>
      <c r="I48" s="13">
        <v>-90</v>
      </c>
      <c r="J48" s="13"/>
      <c r="K48" s="43"/>
      <c r="L48" s="43"/>
      <c r="M48" s="43"/>
      <c r="N48" s="43"/>
      <c r="O48" s="43"/>
      <c r="P48" s="19" t="s">
        <v>3610</v>
      </c>
    </row>
    <row r="49" spans="1:16" s="19" customFormat="1" ht="17.25" customHeight="1" x14ac:dyDescent="0.25">
      <c r="A49" s="12" t="s">
        <v>5198</v>
      </c>
      <c r="B49" s="13" t="s">
        <v>63</v>
      </c>
      <c r="C49" s="13">
        <v>-66</v>
      </c>
      <c r="D49" s="13">
        <v>-27</v>
      </c>
      <c r="E49" s="13"/>
      <c r="F49" s="13"/>
      <c r="G49" s="13">
        <v>-77</v>
      </c>
      <c r="H49" s="13">
        <v>-20</v>
      </c>
      <c r="I49" s="13"/>
      <c r="J49" s="13"/>
      <c r="K49" s="43"/>
      <c r="L49" s="43"/>
      <c r="M49" s="43"/>
      <c r="N49" s="43"/>
      <c r="O49" s="43"/>
    </row>
    <row r="50" spans="1:16" s="19" customFormat="1" ht="17.25" customHeight="1" x14ac:dyDescent="0.25">
      <c r="A50" s="12" t="s">
        <v>5189</v>
      </c>
      <c r="B50" s="13" t="s">
        <v>63</v>
      </c>
      <c r="C50" s="13"/>
      <c r="D50" s="13"/>
      <c r="E50" s="13">
        <v>-56</v>
      </c>
      <c r="F50" s="13"/>
      <c r="G50" s="13"/>
      <c r="H50" s="13"/>
      <c r="I50" s="13"/>
      <c r="J50" s="13">
        <v>-20</v>
      </c>
      <c r="K50" s="13">
        <v>-41</v>
      </c>
      <c r="L50" s="43"/>
      <c r="M50" s="43"/>
      <c r="N50" s="43"/>
      <c r="O50" s="43"/>
    </row>
    <row r="51" spans="1:16" s="19" customFormat="1" ht="17.25" customHeight="1" x14ac:dyDescent="0.25">
      <c r="A51" s="12" t="s">
        <v>5379</v>
      </c>
      <c r="B51" s="13" t="s">
        <v>7</v>
      </c>
      <c r="C51" s="13">
        <v>50</v>
      </c>
      <c r="D51" s="13"/>
      <c r="E51" s="13">
        <v>25</v>
      </c>
      <c r="F51" s="13"/>
      <c r="G51" s="13">
        <v>100</v>
      </c>
      <c r="H51" s="13">
        <v>50</v>
      </c>
      <c r="I51" s="13"/>
      <c r="J51" s="13">
        <v>199</v>
      </c>
      <c r="K51" s="13">
        <v>50</v>
      </c>
      <c r="L51" s="43"/>
      <c r="M51" s="43"/>
      <c r="N51" s="43"/>
      <c r="O51" s="43"/>
    </row>
    <row r="52" spans="1:16" s="19" customFormat="1" ht="17.25" customHeight="1" x14ac:dyDescent="0.25">
      <c r="A52" s="12" t="s">
        <v>5391</v>
      </c>
      <c r="B52" s="13" t="s">
        <v>7</v>
      </c>
      <c r="C52" s="13"/>
      <c r="D52" s="13"/>
      <c r="E52" s="13">
        <v>32</v>
      </c>
      <c r="F52" s="13"/>
      <c r="G52" s="13">
        <v>100</v>
      </c>
      <c r="H52" s="13"/>
      <c r="I52" s="13"/>
      <c r="J52" s="13">
        <v>130</v>
      </c>
      <c r="K52" s="13">
        <v>92</v>
      </c>
      <c r="L52" s="43"/>
      <c r="M52" s="43"/>
      <c r="N52" s="43"/>
      <c r="O52" s="43"/>
    </row>
    <row r="53" spans="1:16" s="19" customFormat="1" ht="17.25" customHeight="1" x14ac:dyDescent="0.25">
      <c r="A53" s="12" t="s">
        <v>5403</v>
      </c>
      <c r="B53" s="13" t="s">
        <v>7</v>
      </c>
      <c r="C53" s="13"/>
      <c r="D53" s="13"/>
      <c r="E53" s="13">
        <v>50</v>
      </c>
      <c r="F53" s="13"/>
      <c r="G53" s="13">
        <v>300</v>
      </c>
      <c r="H53" s="13">
        <v>305</v>
      </c>
      <c r="I53" s="13"/>
      <c r="J53" s="13">
        <v>250</v>
      </c>
      <c r="K53" s="13">
        <v>110</v>
      </c>
      <c r="L53" s="43"/>
      <c r="M53" s="43"/>
      <c r="N53" s="43"/>
      <c r="O53" s="43"/>
    </row>
    <row r="54" spans="1:16" s="19" customFormat="1" ht="17.25" customHeight="1" x14ac:dyDescent="0.25">
      <c r="A54" s="12" t="s">
        <v>5410</v>
      </c>
      <c r="B54" s="13" t="s">
        <v>7</v>
      </c>
      <c r="C54" s="13"/>
      <c r="D54" s="13"/>
      <c r="E54" s="13">
        <v>25</v>
      </c>
      <c r="F54" s="13"/>
      <c r="G54" s="13">
        <v>100</v>
      </c>
      <c r="H54" s="13">
        <v>15</v>
      </c>
      <c r="I54" s="13"/>
      <c r="J54" s="13">
        <v>211</v>
      </c>
      <c r="K54" s="13">
        <v>98</v>
      </c>
      <c r="L54" s="43"/>
      <c r="M54" s="43"/>
      <c r="N54" s="43"/>
      <c r="O54" s="43"/>
    </row>
    <row r="55" spans="1:16" s="19" customFormat="1" ht="17.25" customHeight="1" x14ac:dyDescent="0.25">
      <c r="A55" s="250" t="s">
        <v>6533</v>
      </c>
      <c r="B55" s="43" t="s">
        <v>63</v>
      </c>
      <c r="C55" s="43"/>
      <c r="D55" s="43"/>
      <c r="E55" s="43"/>
      <c r="F55" s="43">
        <v>-32</v>
      </c>
      <c r="G55" s="43">
        <v>-150</v>
      </c>
      <c r="H55" s="43">
        <v>-70</v>
      </c>
      <c r="I55" s="43"/>
      <c r="J55" s="43">
        <v>-358</v>
      </c>
      <c r="K55" s="43"/>
      <c r="L55" s="43"/>
      <c r="M55" s="43"/>
      <c r="N55" s="43"/>
      <c r="O55" s="43"/>
      <c r="P55" s="19" t="s">
        <v>6540</v>
      </c>
    </row>
    <row r="56" spans="1:16" s="23" customFormat="1" ht="17.25" customHeight="1" x14ac:dyDescent="0.25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9"/>
    </row>
    <row r="57" spans="1:16" s="23" customFormat="1" ht="17.25" customHeight="1" x14ac:dyDescent="0.2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9"/>
    </row>
    <row r="58" spans="1:16" s="23" customFormat="1" ht="17.25" customHeight="1" x14ac:dyDescent="0.25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9"/>
    </row>
    <row r="59" spans="1:16" s="23" customFormat="1" ht="17.25" customHeight="1" x14ac:dyDescent="0.2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9"/>
    </row>
    <row r="60" spans="1:16" ht="17.25" customHeight="1" thickBot="1" x14ac:dyDescent="0.3"/>
    <row r="61" spans="1:16" ht="17.25" customHeight="1" thickBot="1" x14ac:dyDescent="0.3">
      <c r="C61" s="27" t="s">
        <v>26</v>
      </c>
      <c r="D61" s="27" t="s">
        <v>1181</v>
      </c>
      <c r="E61" s="27" t="s">
        <v>17</v>
      </c>
      <c r="F61" s="27" t="s">
        <v>27</v>
      </c>
      <c r="G61" s="27" t="s">
        <v>3</v>
      </c>
      <c r="H61" s="27" t="s">
        <v>18</v>
      </c>
      <c r="I61" s="27" t="s">
        <v>4</v>
      </c>
      <c r="J61" s="27" t="s">
        <v>32</v>
      </c>
      <c r="K61" s="27" t="s">
        <v>2</v>
      </c>
      <c r="L61" s="27" t="s">
        <v>380</v>
      </c>
      <c r="M61" s="27" t="s">
        <v>1238</v>
      </c>
      <c r="N61" s="27" t="s">
        <v>4393</v>
      </c>
      <c r="O61" s="27" t="s">
        <v>4133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I10"/>
  <sheetViews>
    <sheetView workbookViewId="0">
      <selection activeCell="F38" sqref="F38"/>
    </sheetView>
  </sheetViews>
  <sheetFormatPr baseColWidth="10" defaultColWidth="8.83203125" defaultRowHeight="17.25" customHeight="1" x14ac:dyDescent="0.25"/>
  <cols>
    <col min="1" max="1" width="13" style="20" customWidth="1"/>
    <col min="2" max="2" width="12.5" style="20" customWidth="1"/>
    <col min="3" max="6" width="8.83203125" style="20"/>
    <col min="7" max="7" width="8.83203125" style="18"/>
    <col min="8" max="16384" width="8.83203125" style="20"/>
  </cols>
  <sheetData>
    <row r="1" spans="1:9" ht="17.25" customHeight="1" x14ac:dyDescent="0.25">
      <c r="A1" s="16" t="s">
        <v>5</v>
      </c>
      <c r="B1" s="16"/>
      <c r="G1" s="20"/>
      <c r="I1" s="18"/>
    </row>
    <row r="3" spans="1:9" s="18" customFormat="1" ht="17.25" customHeight="1" x14ac:dyDescent="0.25">
      <c r="A3" s="18" t="s">
        <v>15</v>
      </c>
    </row>
    <row r="4" spans="1:9" s="18" customFormat="1" ht="17.25" customHeight="1" x14ac:dyDescent="0.25">
      <c r="A4" s="18" t="s">
        <v>16</v>
      </c>
    </row>
    <row r="5" spans="1:9" ht="17.25" customHeight="1" thickBot="1" x14ac:dyDescent="0.3">
      <c r="A5" s="29" t="s">
        <v>22</v>
      </c>
    </row>
    <row r="6" spans="1:9" ht="17.25" customHeight="1" thickBot="1" x14ac:dyDescent="0.3">
      <c r="A6" s="26" t="s">
        <v>0</v>
      </c>
      <c r="B6" s="27" t="s">
        <v>1</v>
      </c>
      <c r="C6" s="27" t="s">
        <v>17</v>
      </c>
      <c r="D6" s="27" t="s">
        <v>18</v>
      </c>
      <c r="E6" s="27" t="s">
        <v>4</v>
      </c>
      <c r="F6" s="27"/>
    </row>
    <row r="7" spans="1:9" s="23" customFormat="1" ht="17.25" customHeight="1" x14ac:dyDescent="0.25">
      <c r="A7" s="28">
        <v>43933</v>
      </c>
      <c r="B7" s="22" t="s">
        <v>7</v>
      </c>
      <c r="C7" s="22">
        <v>100</v>
      </c>
      <c r="D7" s="22">
        <v>100</v>
      </c>
      <c r="E7" s="22">
        <v>200</v>
      </c>
      <c r="F7" s="22"/>
      <c r="G7" s="19"/>
    </row>
    <row r="8" spans="1:9" s="23" customFormat="1" ht="17.25" customHeight="1" x14ac:dyDescent="0.25">
      <c r="A8" s="24"/>
      <c r="B8" s="25"/>
      <c r="C8" s="25"/>
      <c r="D8" s="25"/>
      <c r="E8" s="25"/>
      <c r="F8" s="25"/>
      <c r="G8" s="19"/>
    </row>
    <row r="9" spans="1:9" s="23" customFormat="1" ht="17.25" customHeight="1" x14ac:dyDescent="0.25">
      <c r="A9" s="12"/>
      <c r="B9" s="13"/>
      <c r="C9" s="13"/>
      <c r="D9" s="13"/>
      <c r="E9" s="13"/>
      <c r="F9" s="13"/>
      <c r="G9" s="19"/>
    </row>
    <row r="10" spans="1:9" s="23" customFormat="1" ht="17.25" customHeight="1" x14ac:dyDescent="0.25">
      <c r="A10" s="12"/>
      <c r="B10" s="13"/>
      <c r="C10" s="13"/>
      <c r="D10" s="13"/>
      <c r="E10" s="13"/>
      <c r="F10" s="13"/>
      <c r="G10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I21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3" style="20" customWidth="1"/>
    <col min="2" max="2" width="12.5" style="20" customWidth="1"/>
    <col min="3" max="8" width="8.83203125" style="20"/>
    <col min="9" max="9" width="8.83203125" style="18"/>
    <col min="10" max="16384" width="8.83203125" style="20"/>
  </cols>
  <sheetData>
    <row r="1" spans="1:9" x14ac:dyDescent="0.25">
      <c r="A1" s="16" t="s">
        <v>5</v>
      </c>
      <c r="B1" s="16"/>
    </row>
    <row r="3" spans="1:9" s="18" customFormat="1" x14ac:dyDescent="0.25">
      <c r="A3" s="18" t="s">
        <v>13</v>
      </c>
    </row>
    <row r="4" spans="1:9" s="18" customFormat="1" x14ac:dyDescent="0.25">
      <c r="A4" s="18" t="s">
        <v>11</v>
      </c>
    </row>
    <row r="5" spans="1:9" ht="17" thickBot="1" x14ac:dyDescent="0.3"/>
    <row r="6" spans="1:9" ht="17" thickBot="1" x14ac:dyDescent="0.3">
      <c r="A6" s="26" t="s">
        <v>0</v>
      </c>
      <c r="B6" s="27" t="s">
        <v>1</v>
      </c>
      <c r="C6" s="27" t="s">
        <v>2</v>
      </c>
      <c r="D6" s="27" t="s">
        <v>3</v>
      </c>
      <c r="E6" s="27" t="s">
        <v>10</v>
      </c>
      <c r="F6" s="27" t="s">
        <v>4</v>
      </c>
      <c r="G6" s="27" t="s">
        <v>14</v>
      </c>
      <c r="H6" s="27"/>
    </row>
    <row r="7" spans="1:9" s="23" customFormat="1" ht="17" thickBot="1" x14ac:dyDescent="0.3">
      <c r="A7" s="21" t="s">
        <v>12</v>
      </c>
      <c r="B7" s="22" t="s">
        <v>7</v>
      </c>
      <c r="C7" s="833">
        <v>60</v>
      </c>
      <c r="D7" s="833">
        <v>60</v>
      </c>
      <c r="E7" s="833">
        <v>24</v>
      </c>
      <c r="F7" s="833">
        <v>60</v>
      </c>
      <c r="G7" s="22"/>
      <c r="H7" s="22"/>
      <c r="I7" s="19"/>
    </row>
    <row r="8" spans="1:9" s="23" customFormat="1" ht="17" thickBot="1" x14ac:dyDescent="0.3">
      <c r="A8" s="832" t="s">
        <v>2750</v>
      </c>
      <c r="B8" s="204"/>
      <c r="C8" s="407">
        <f>SUM(C7)</f>
        <v>60</v>
      </c>
      <c r="D8" s="407">
        <f t="shared" ref="D8:F8" si="0">SUM(D7)</f>
        <v>60</v>
      </c>
      <c r="E8" s="407">
        <f t="shared" si="0"/>
        <v>24</v>
      </c>
      <c r="F8" s="407">
        <f t="shared" si="0"/>
        <v>60</v>
      </c>
      <c r="G8" s="204"/>
      <c r="H8" s="233"/>
      <c r="I8" s="19"/>
    </row>
    <row r="9" spans="1:9" s="441" customFormat="1" x14ac:dyDescent="0.25">
      <c r="A9" s="831" t="s">
        <v>555</v>
      </c>
      <c r="B9" s="508" t="s">
        <v>63</v>
      </c>
      <c r="C9" s="508"/>
      <c r="D9" s="508"/>
      <c r="E9" s="508">
        <v>-7</v>
      </c>
      <c r="F9" s="508">
        <v>-33</v>
      </c>
      <c r="G9" s="508"/>
      <c r="H9" s="508"/>
    </row>
    <row r="10" spans="1:9" s="441" customFormat="1" ht="17" thickBot="1" x14ac:dyDescent="0.3">
      <c r="A10" s="752" t="s">
        <v>925</v>
      </c>
      <c r="B10" s="185" t="s">
        <v>63</v>
      </c>
      <c r="C10" s="185">
        <v>-15</v>
      </c>
      <c r="D10" s="185"/>
      <c r="E10" s="185">
        <v>-11</v>
      </c>
      <c r="F10" s="185">
        <v>-8</v>
      </c>
      <c r="G10" s="185"/>
      <c r="H10" s="185"/>
    </row>
    <row r="11" spans="1:9" s="23" customFormat="1" ht="17" thickBot="1" x14ac:dyDescent="0.3">
      <c r="A11" s="832" t="s">
        <v>2751</v>
      </c>
      <c r="B11" s="204"/>
      <c r="C11" s="407">
        <f>SUM(C8:C10)</f>
        <v>45</v>
      </c>
      <c r="D11" s="407">
        <f t="shared" ref="D11:F11" si="1">SUM(D8:D10)</f>
        <v>60</v>
      </c>
      <c r="E11" s="407">
        <f t="shared" si="1"/>
        <v>6</v>
      </c>
      <c r="F11" s="407">
        <f t="shared" si="1"/>
        <v>19</v>
      </c>
      <c r="G11" s="204"/>
      <c r="H11" s="233"/>
      <c r="I11" s="19"/>
    </row>
    <row r="12" spans="1:9" s="23" customFormat="1" x14ac:dyDescent="0.25">
      <c r="A12" s="12">
        <v>44287</v>
      </c>
      <c r="B12" s="13" t="s">
        <v>7</v>
      </c>
      <c r="C12" s="13"/>
      <c r="D12" s="13"/>
      <c r="E12" s="835">
        <v>10</v>
      </c>
      <c r="F12" s="835">
        <v>40</v>
      </c>
      <c r="G12" s="835">
        <v>5</v>
      </c>
      <c r="H12" s="13"/>
      <c r="I12" s="19"/>
    </row>
    <row r="13" spans="1:9" s="23" customFormat="1" ht="17" thickBot="1" x14ac:dyDescent="0.3">
      <c r="A13" s="24">
        <v>44501</v>
      </c>
      <c r="B13" s="25" t="s">
        <v>7</v>
      </c>
      <c r="C13" s="834">
        <v>10</v>
      </c>
      <c r="D13" s="834">
        <v>10</v>
      </c>
      <c r="E13" s="834">
        <v>10</v>
      </c>
      <c r="F13" s="834">
        <v>20</v>
      </c>
      <c r="G13" s="834">
        <v>15</v>
      </c>
      <c r="H13" s="25"/>
      <c r="I13" s="19"/>
    </row>
    <row r="14" spans="1:9" s="23" customFormat="1" ht="17" thickBot="1" x14ac:dyDescent="0.3">
      <c r="A14" s="832" t="s">
        <v>2752</v>
      </c>
      <c r="B14" s="204"/>
      <c r="C14" s="407">
        <f>SUM(C11:C13)</f>
        <v>55</v>
      </c>
      <c r="D14" s="407">
        <f t="shared" ref="D14:G14" si="2">SUM(D11:D13)</f>
        <v>70</v>
      </c>
      <c r="E14" s="407">
        <f t="shared" si="2"/>
        <v>26</v>
      </c>
      <c r="F14" s="407">
        <f t="shared" si="2"/>
        <v>79</v>
      </c>
      <c r="G14" s="407">
        <f t="shared" si="2"/>
        <v>20</v>
      </c>
      <c r="H14" s="233"/>
      <c r="I14" s="19"/>
    </row>
    <row r="15" spans="1:9" s="23" customFormat="1" ht="17" thickBot="1" x14ac:dyDescent="0.3">
      <c r="A15" s="24" t="s">
        <v>2535</v>
      </c>
      <c r="B15" s="25" t="s">
        <v>63</v>
      </c>
      <c r="C15" s="25"/>
      <c r="D15" s="25"/>
      <c r="E15" s="25"/>
      <c r="F15" s="25"/>
      <c r="G15" s="834">
        <v>-20</v>
      </c>
      <c r="H15" s="25"/>
      <c r="I15" s="19"/>
    </row>
    <row r="16" spans="1:9" s="23" customFormat="1" ht="17" thickBot="1" x14ac:dyDescent="0.3">
      <c r="A16" s="832" t="s">
        <v>2753</v>
      </c>
      <c r="B16" s="204"/>
      <c r="C16" s="407">
        <f>SUM(C14:C15)</f>
        <v>55</v>
      </c>
      <c r="D16" s="407">
        <f t="shared" ref="D16:G16" si="3">SUM(D14:D15)</f>
        <v>70</v>
      </c>
      <c r="E16" s="407">
        <f t="shared" si="3"/>
        <v>26</v>
      </c>
      <c r="F16" s="407">
        <f t="shared" si="3"/>
        <v>79</v>
      </c>
      <c r="G16" s="407">
        <f t="shared" si="3"/>
        <v>0</v>
      </c>
      <c r="H16" s="204"/>
      <c r="I16" s="19"/>
    </row>
    <row r="17" spans="1:9" s="23" customFormat="1" x14ac:dyDescent="0.25">
      <c r="A17" s="12">
        <v>44381</v>
      </c>
      <c r="B17" s="13" t="s">
        <v>63</v>
      </c>
      <c r="C17" s="25">
        <v>-52</v>
      </c>
      <c r="D17" s="25">
        <v>-17</v>
      </c>
      <c r="E17" s="25">
        <v>-16</v>
      </c>
      <c r="F17" s="25">
        <v>-26</v>
      </c>
      <c r="G17" s="25"/>
      <c r="H17" s="25"/>
      <c r="I17" s="19"/>
    </row>
    <row r="18" spans="1:9" s="19" customFormat="1" x14ac:dyDescent="0.25">
      <c r="A18" s="12">
        <v>44382</v>
      </c>
      <c r="B18" s="13" t="s">
        <v>63</v>
      </c>
      <c r="C18" s="13">
        <v>-3</v>
      </c>
      <c r="D18" s="13">
        <v>-3</v>
      </c>
      <c r="E18" s="13">
        <v>-4</v>
      </c>
      <c r="F18" s="13">
        <v>-11</v>
      </c>
      <c r="G18" s="43"/>
      <c r="H18" s="43"/>
    </row>
    <row r="19" spans="1:9" s="23" customFormat="1" x14ac:dyDescent="0.25">
      <c r="A19" s="17"/>
      <c r="B19" s="13"/>
      <c r="C19" s="13"/>
      <c r="D19" s="13"/>
      <c r="E19" s="13"/>
      <c r="F19" s="13"/>
      <c r="G19" s="13"/>
      <c r="H19" s="13"/>
      <c r="I19" s="19"/>
    </row>
    <row r="20" spans="1:9" s="23" customFormat="1" x14ac:dyDescent="0.25">
      <c r="A20" s="17"/>
      <c r="B20" s="13"/>
      <c r="C20" s="13"/>
      <c r="D20" s="13"/>
      <c r="E20" s="13"/>
      <c r="F20" s="13"/>
      <c r="G20" s="13"/>
      <c r="H20" s="13"/>
      <c r="I20" s="19"/>
    </row>
    <row r="21" spans="1:9" s="19" customFormat="1" x14ac:dyDescent="0.25">
      <c r="A21" s="812"/>
      <c r="B21" s="43"/>
      <c r="C21" s="43">
        <f>SUM(C16:C18)</f>
        <v>0</v>
      </c>
      <c r="D21" s="43">
        <f>SUM(D16:D18)</f>
        <v>50</v>
      </c>
      <c r="E21" s="43">
        <f t="shared" ref="E21:G21" si="4">SUM(E16:E18)</f>
        <v>6</v>
      </c>
      <c r="F21" s="43">
        <f t="shared" si="4"/>
        <v>42</v>
      </c>
      <c r="G21" s="43">
        <f t="shared" si="4"/>
        <v>0</v>
      </c>
      <c r="H21" s="4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F13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6" width="8.33203125" style="2" customWidth="1"/>
    <col min="7" max="16384" width="9" style="2"/>
  </cols>
  <sheetData>
    <row r="1" spans="1:6" x14ac:dyDescent="0.25">
      <c r="A1" s="16" t="s">
        <v>5</v>
      </c>
      <c r="B1" s="16"/>
      <c r="C1" s="1"/>
      <c r="D1" s="1"/>
      <c r="E1" s="1"/>
      <c r="F1" s="1"/>
    </row>
    <row r="2" spans="1:6" x14ac:dyDescent="0.25">
      <c r="A2" s="1"/>
      <c r="B2" s="1"/>
      <c r="C2" s="1"/>
      <c r="D2" s="1"/>
      <c r="E2" s="1"/>
      <c r="F2" s="1"/>
    </row>
    <row r="3" spans="1:6" x14ac:dyDescent="0.25">
      <c r="A3" s="3" t="s">
        <v>6</v>
      </c>
      <c r="B3" s="4"/>
    </row>
    <row r="4" spans="1:6" x14ac:dyDescent="0.25">
      <c r="A4" s="5" t="s">
        <v>9</v>
      </c>
      <c r="B4" s="5"/>
      <c r="C4" s="3"/>
    </row>
    <row r="5" spans="1:6" s="8" customFormat="1" ht="17" thickBot="1" x14ac:dyDescent="0.3">
      <c r="A5" s="6"/>
      <c r="B5" s="6"/>
      <c r="C5" s="7"/>
      <c r="D5" s="7"/>
      <c r="E5" s="7"/>
      <c r="F5" s="7"/>
    </row>
    <row r="6" spans="1:6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1" t="s">
        <v>4</v>
      </c>
      <c r="F6" s="11" t="s">
        <v>10</v>
      </c>
    </row>
    <row r="7" spans="1:6" x14ac:dyDescent="0.25">
      <c r="A7" s="17">
        <v>44115</v>
      </c>
      <c r="B7" s="13" t="s">
        <v>7</v>
      </c>
      <c r="C7" s="13">
        <v>20</v>
      </c>
      <c r="D7" s="13">
        <v>20</v>
      </c>
      <c r="E7" s="13">
        <v>40</v>
      </c>
      <c r="F7" s="13"/>
    </row>
    <row r="8" spans="1:6" x14ac:dyDescent="0.25">
      <c r="A8" s="13" t="s">
        <v>8</v>
      </c>
      <c r="B8" s="13" t="s">
        <v>7</v>
      </c>
      <c r="C8" s="13"/>
      <c r="D8" s="13"/>
      <c r="E8" s="13"/>
      <c r="F8" s="13">
        <v>10</v>
      </c>
    </row>
    <row r="9" spans="1:6" x14ac:dyDescent="0.25">
      <c r="A9" s="13" t="s">
        <v>1424</v>
      </c>
      <c r="B9" s="13" t="s">
        <v>7</v>
      </c>
      <c r="C9" s="13">
        <v>20</v>
      </c>
      <c r="D9" s="13">
        <v>12</v>
      </c>
      <c r="E9" s="13">
        <v>16</v>
      </c>
      <c r="F9" s="13">
        <v>9</v>
      </c>
    </row>
    <row r="10" spans="1:6" x14ac:dyDescent="0.25">
      <c r="A10" s="14"/>
      <c r="B10" s="14"/>
      <c r="C10" s="14"/>
      <c r="D10" s="14"/>
      <c r="E10" s="14"/>
      <c r="F10" s="14"/>
    </row>
    <row r="11" spans="1:6" x14ac:dyDescent="0.25">
      <c r="A11" s="12"/>
      <c r="B11" s="13"/>
      <c r="C11" s="13"/>
      <c r="D11" s="13"/>
      <c r="E11" s="13"/>
      <c r="F11" s="13"/>
    </row>
    <row r="12" spans="1:6" x14ac:dyDescent="0.25">
      <c r="A12" s="15"/>
      <c r="B12" s="13"/>
      <c r="C12" s="13"/>
      <c r="D12" s="13"/>
      <c r="E12" s="13"/>
      <c r="F12" s="13"/>
    </row>
    <row r="13" spans="1:6" x14ac:dyDescent="0.25">
      <c r="A13" s="15"/>
      <c r="B13" s="13"/>
      <c r="C13" s="13"/>
      <c r="D13" s="13"/>
      <c r="E13" s="13"/>
      <c r="F13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A1:E13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19.83203125" style="2" customWidth="1"/>
    <col min="4" max="4" width="19.33203125" style="2" customWidth="1"/>
    <col min="5" max="5" width="8.33203125" style="2" customWidth="1"/>
    <col min="6" max="16384" width="9" style="2"/>
  </cols>
  <sheetData>
    <row r="1" spans="1:5" x14ac:dyDescent="0.25">
      <c r="A1" s="16" t="s">
        <v>5</v>
      </c>
      <c r="B1" s="16"/>
      <c r="C1" s="1"/>
      <c r="D1" s="1"/>
      <c r="E1" s="1"/>
    </row>
    <row r="2" spans="1:5" x14ac:dyDescent="0.25">
      <c r="A2" s="1"/>
      <c r="B2" s="1"/>
      <c r="C2" s="1"/>
      <c r="D2" s="1"/>
      <c r="E2" s="1"/>
    </row>
    <row r="3" spans="1:5" x14ac:dyDescent="0.25">
      <c r="A3" s="3" t="s">
        <v>3234</v>
      </c>
      <c r="B3" s="4"/>
    </row>
    <row r="4" spans="1:5" x14ac:dyDescent="0.25">
      <c r="A4" s="5" t="s">
        <v>2439</v>
      </c>
      <c r="B4" s="5"/>
      <c r="C4" s="3"/>
    </row>
    <row r="5" spans="1:5" s="8" customFormat="1" ht="17" thickBot="1" x14ac:dyDescent="0.3">
      <c r="A5" s="6"/>
      <c r="B5" s="6"/>
      <c r="C5" s="7"/>
      <c r="D5" s="7"/>
      <c r="E5" s="7"/>
    </row>
    <row r="6" spans="1:5" ht="17" thickBot="1" x14ac:dyDescent="0.3">
      <c r="A6" s="9" t="s">
        <v>0</v>
      </c>
      <c r="B6" s="10" t="s">
        <v>1</v>
      </c>
      <c r="C6" s="10" t="s">
        <v>3235</v>
      </c>
      <c r="D6" s="10" t="s">
        <v>3236</v>
      </c>
      <c r="E6" s="11"/>
    </row>
    <row r="7" spans="1:5" x14ac:dyDescent="0.25">
      <c r="A7" s="17">
        <v>44264</v>
      </c>
      <c r="B7" s="13" t="s">
        <v>7</v>
      </c>
      <c r="C7" s="13">
        <v>1</v>
      </c>
      <c r="D7" s="13">
        <v>1</v>
      </c>
      <c r="E7" s="13"/>
    </row>
    <row r="8" spans="1:5" x14ac:dyDescent="0.25">
      <c r="A8" s="13"/>
      <c r="B8" s="13"/>
      <c r="C8" s="13"/>
      <c r="D8" s="13"/>
      <c r="E8" s="13"/>
    </row>
    <row r="9" spans="1:5" x14ac:dyDescent="0.25">
      <c r="A9" s="13"/>
      <c r="B9" s="13"/>
      <c r="C9" s="13"/>
      <c r="D9" s="13"/>
      <c r="E9" s="13"/>
    </row>
    <row r="10" spans="1:5" x14ac:dyDescent="0.25">
      <c r="A10" s="14"/>
      <c r="B10" s="14"/>
      <c r="C10" s="14"/>
      <c r="D10" s="14"/>
      <c r="E10" s="14"/>
    </row>
    <row r="11" spans="1:5" x14ac:dyDescent="0.25">
      <c r="A11" s="12"/>
      <c r="B11" s="13"/>
      <c r="C11" s="13"/>
      <c r="D11" s="13"/>
      <c r="E11" s="13"/>
    </row>
    <row r="12" spans="1:5" x14ac:dyDescent="0.25">
      <c r="A12" s="15"/>
      <c r="B12" s="13"/>
      <c r="C12" s="13"/>
      <c r="D12" s="13"/>
      <c r="E12" s="13"/>
    </row>
    <row r="13" spans="1:5" x14ac:dyDescent="0.25">
      <c r="A13" s="15"/>
      <c r="B13" s="13"/>
      <c r="C13" s="13"/>
      <c r="D13" s="13"/>
      <c r="E13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000"/>
  </sheetPr>
  <dimension ref="A1:D14"/>
  <sheetViews>
    <sheetView workbookViewId="0">
      <selection activeCell="A15" sqref="A15"/>
    </sheetView>
  </sheetViews>
  <sheetFormatPr baseColWidth="10" defaultColWidth="8.83203125" defaultRowHeight="16" x14ac:dyDescent="0.25"/>
  <cols>
    <col min="1" max="1" width="13" style="20" customWidth="1"/>
    <col min="2" max="2" width="12.5" style="20" customWidth="1"/>
    <col min="3" max="16384" width="8.83203125" style="20"/>
  </cols>
  <sheetData>
    <row r="1" spans="1:4" x14ac:dyDescent="0.25">
      <c r="A1" s="16" t="s">
        <v>5</v>
      </c>
      <c r="B1" s="16"/>
    </row>
    <row r="3" spans="1:4" s="18" customFormat="1" x14ac:dyDescent="0.25">
      <c r="A3" s="18" t="s">
        <v>19</v>
      </c>
    </row>
    <row r="4" spans="1:4" s="18" customFormat="1" x14ac:dyDescent="0.25">
      <c r="A4" s="18" t="s">
        <v>20</v>
      </c>
    </row>
    <row r="5" spans="1:4" ht="17" thickBot="1" x14ac:dyDescent="0.3">
      <c r="A5" s="29" t="s">
        <v>22</v>
      </c>
    </row>
    <row r="6" spans="1:4" ht="17" thickBot="1" x14ac:dyDescent="0.3">
      <c r="A6" s="26" t="s">
        <v>0</v>
      </c>
      <c r="B6" s="27" t="s">
        <v>1</v>
      </c>
      <c r="C6" s="27" t="s">
        <v>32</v>
      </c>
      <c r="D6" s="27" t="s">
        <v>4</v>
      </c>
    </row>
    <row r="7" spans="1:4" s="23" customFormat="1" x14ac:dyDescent="0.25">
      <c r="A7" s="28" t="s">
        <v>21</v>
      </c>
      <c r="B7" s="22" t="s">
        <v>7</v>
      </c>
      <c r="C7" s="22">
        <v>500</v>
      </c>
      <c r="D7" s="22"/>
    </row>
    <row r="8" spans="1:4" s="23" customFormat="1" x14ac:dyDescent="0.25">
      <c r="A8" s="24" t="s">
        <v>2360</v>
      </c>
      <c r="B8" s="25" t="s">
        <v>7</v>
      </c>
      <c r="C8" s="25">
        <v>200</v>
      </c>
      <c r="D8" s="25"/>
    </row>
    <row r="9" spans="1:4" s="23" customFormat="1" x14ac:dyDescent="0.25">
      <c r="A9" s="24" t="s">
        <v>2632</v>
      </c>
      <c r="B9" s="25" t="s">
        <v>7</v>
      </c>
      <c r="C9" s="25">
        <v>400</v>
      </c>
      <c r="D9" s="25">
        <v>200</v>
      </c>
    </row>
    <row r="10" spans="1:4" s="23" customFormat="1" x14ac:dyDescent="0.25">
      <c r="A10" s="24" t="s">
        <v>2658</v>
      </c>
      <c r="B10" s="25" t="s">
        <v>7</v>
      </c>
      <c r="C10" s="25">
        <v>750</v>
      </c>
      <c r="D10" s="25"/>
    </row>
    <row r="11" spans="1:4" s="23" customFormat="1" x14ac:dyDescent="0.25">
      <c r="A11" s="24" t="s">
        <v>2690</v>
      </c>
      <c r="B11" s="25" t="s">
        <v>7</v>
      </c>
      <c r="C11" s="25">
        <v>500</v>
      </c>
      <c r="D11" s="25"/>
    </row>
    <row r="12" spans="1:4" s="23" customFormat="1" x14ac:dyDescent="0.25">
      <c r="A12" s="24"/>
      <c r="B12" s="25"/>
      <c r="C12" s="25"/>
      <c r="D12" s="25"/>
    </row>
    <row r="13" spans="1:4" s="23" customFormat="1" x14ac:dyDescent="0.25">
      <c r="A13" s="12"/>
      <c r="B13" s="13"/>
      <c r="C13" s="13"/>
      <c r="D13" s="13"/>
    </row>
    <row r="14" spans="1:4" s="23" customFormat="1" x14ac:dyDescent="0.25">
      <c r="A14" s="12"/>
      <c r="B14" s="13"/>
      <c r="C14" s="13"/>
      <c r="D14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000"/>
  </sheetPr>
  <dimension ref="A1:I13"/>
  <sheetViews>
    <sheetView workbookViewId="0">
      <selection activeCell="F9" sqref="F9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9" width="8.33203125" style="2" customWidth="1"/>
    <col min="10" max="16384" width="9" style="2"/>
  </cols>
  <sheetData>
    <row r="1" spans="1:9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</row>
    <row r="2" spans="1:9" x14ac:dyDescent="0.25">
      <c r="A2" s="1"/>
      <c r="B2" s="1"/>
      <c r="C2" s="1"/>
      <c r="D2" s="1"/>
      <c r="E2" s="1"/>
      <c r="F2" s="1"/>
      <c r="G2" s="1"/>
      <c r="H2" s="1"/>
      <c r="I2" s="1"/>
    </row>
    <row r="3" spans="1:9" x14ac:dyDescent="0.25">
      <c r="A3" s="3" t="s">
        <v>2438</v>
      </c>
      <c r="B3" s="4"/>
    </row>
    <row r="4" spans="1:9" x14ac:dyDescent="0.25">
      <c r="A4" s="5" t="s">
        <v>2439</v>
      </c>
      <c r="B4" s="5"/>
      <c r="C4" s="3"/>
    </row>
    <row r="5" spans="1:9" s="8" customFormat="1" ht="17" thickBot="1" x14ac:dyDescent="0.3">
      <c r="A5" s="6"/>
      <c r="B5" s="6"/>
      <c r="C5" s="7"/>
      <c r="D5" s="7"/>
      <c r="E5" s="7"/>
      <c r="F5" s="7"/>
      <c r="G5" s="7"/>
      <c r="H5" s="7"/>
      <c r="I5" s="7"/>
    </row>
    <row r="6" spans="1:9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1" t="s">
        <v>4</v>
      </c>
      <c r="F6" s="11" t="s">
        <v>10</v>
      </c>
      <c r="G6" s="10" t="s">
        <v>2</v>
      </c>
      <c r="H6" s="32" t="s">
        <v>27</v>
      </c>
      <c r="I6" s="11"/>
    </row>
    <row r="7" spans="1:9" x14ac:dyDescent="0.25">
      <c r="A7" s="17" t="s">
        <v>2435</v>
      </c>
      <c r="B7" s="13" t="s">
        <v>7</v>
      </c>
      <c r="C7" s="13">
        <v>8</v>
      </c>
      <c r="D7" s="13">
        <v>8</v>
      </c>
      <c r="E7" s="13">
        <v>16</v>
      </c>
      <c r="F7" s="13">
        <v>4</v>
      </c>
      <c r="G7" s="13"/>
      <c r="H7" s="13"/>
      <c r="I7" s="13"/>
    </row>
    <row r="8" spans="1:9" x14ac:dyDescent="0.25">
      <c r="A8" s="13" t="s">
        <v>2444</v>
      </c>
      <c r="B8" s="13" t="s">
        <v>63</v>
      </c>
      <c r="C8" s="13">
        <v>-8</v>
      </c>
      <c r="D8" s="13">
        <v>-8</v>
      </c>
      <c r="E8" s="13">
        <v>-16</v>
      </c>
      <c r="F8" s="13">
        <v>-4</v>
      </c>
      <c r="G8" s="13"/>
      <c r="H8" s="13"/>
      <c r="I8" s="13"/>
    </row>
    <row r="9" spans="1:9" x14ac:dyDescent="0.25">
      <c r="A9" s="17">
        <v>44875</v>
      </c>
      <c r="B9" s="13" t="s">
        <v>63</v>
      </c>
      <c r="C9" s="13">
        <v>-6</v>
      </c>
      <c r="D9" s="13">
        <v>-23</v>
      </c>
      <c r="E9" s="13">
        <v>-5</v>
      </c>
      <c r="F9" s="13">
        <v>-4</v>
      </c>
      <c r="G9" s="13">
        <v>-11</v>
      </c>
      <c r="H9" s="13">
        <v>-2</v>
      </c>
      <c r="I9" s="13"/>
    </row>
    <row r="10" spans="1:9" x14ac:dyDescent="0.25">
      <c r="A10" s="14"/>
      <c r="B10" s="14"/>
      <c r="C10" s="14"/>
      <c r="D10" s="14"/>
      <c r="E10" s="14"/>
      <c r="F10" s="14"/>
      <c r="G10" s="14"/>
      <c r="H10" s="14"/>
      <c r="I10" s="14"/>
    </row>
    <row r="11" spans="1:9" x14ac:dyDescent="0.25">
      <c r="A11" s="12"/>
      <c r="B11" s="13"/>
      <c r="C11" s="13"/>
      <c r="D11" s="13"/>
      <c r="E11" s="13"/>
      <c r="F11" s="13"/>
      <c r="G11" s="13"/>
      <c r="H11" s="13"/>
      <c r="I11" s="13"/>
    </row>
    <row r="12" spans="1:9" x14ac:dyDescent="0.25">
      <c r="A12" s="15"/>
      <c r="B12" s="13"/>
      <c r="C12" s="13"/>
      <c r="D12" s="13"/>
      <c r="E12" s="13"/>
      <c r="F12" s="13"/>
      <c r="G12" s="13"/>
      <c r="H12" s="13"/>
      <c r="I12" s="13"/>
    </row>
    <row r="13" spans="1:9" x14ac:dyDescent="0.25">
      <c r="A13" s="15"/>
      <c r="B13" s="13"/>
      <c r="C13" s="13"/>
      <c r="D13" s="13"/>
      <c r="E13" s="13"/>
      <c r="F13" s="13"/>
      <c r="G13" s="13"/>
      <c r="H13" s="13"/>
      <c r="I13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000"/>
  </sheetPr>
  <dimension ref="A1:D13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8.33203125" style="2" customWidth="1"/>
    <col min="5" max="16384" width="9" style="2"/>
  </cols>
  <sheetData>
    <row r="1" spans="1:4" x14ac:dyDescent="0.25">
      <c r="A1" s="16" t="s">
        <v>5</v>
      </c>
      <c r="B1" s="16"/>
      <c r="C1" s="1"/>
      <c r="D1" s="1"/>
    </row>
    <row r="2" spans="1:4" x14ac:dyDescent="0.25">
      <c r="A2" s="1"/>
      <c r="B2" s="1"/>
      <c r="C2" s="1"/>
      <c r="D2" s="1"/>
    </row>
    <row r="3" spans="1:4" x14ac:dyDescent="0.25">
      <c r="A3" s="3" t="s">
        <v>3003</v>
      </c>
      <c r="B3" s="4"/>
    </row>
    <row r="4" spans="1:4" x14ac:dyDescent="0.25">
      <c r="A4" s="5" t="s">
        <v>2439</v>
      </c>
      <c r="B4" s="5"/>
      <c r="C4" s="3"/>
    </row>
    <row r="5" spans="1:4" s="8" customFormat="1" ht="17" thickBot="1" x14ac:dyDescent="0.3">
      <c r="A5" s="6"/>
      <c r="B5" s="6"/>
      <c r="C5" s="7"/>
      <c r="D5" s="7"/>
    </row>
    <row r="6" spans="1:4" ht="17" thickBot="1" x14ac:dyDescent="0.3">
      <c r="A6" s="9" t="s">
        <v>0</v>
      </c>
      <c r="B6" s="10" t="s">
        <v>1</v>
      </c>
      <c r="C6" s="10" t="s">
        <v>31</v>
      </c>
      <c r="D6" s="11"/>
    </row>
    <row r="7" spans="1:4" x14ac:dyDescent="0.25">
      <c r="A7" s="17" t="s">
        <v>3004</v>
      </c>
      <c r="B7" s="13" t="s">
        <v>7</v>
      </c>
      <c r="C7" s="13">
        <v>50</v>
      </c>
      <c r="D7" s="13"/>
    </row>
    <row r="8" spans="1:4" x14ac:dyDescent="0.25">
      <c r="A8" s="13"/>
      <c r="B8" s="13"/>
      <c r="C8" s="13"/>
      <c r="D8" s="13"/>
    </row>
    <row r="9" spans="1:4" x14ac:dyDescent="0.25">
      <c r="A9" s="13"/>
      <c r="B9" s="13"/>
      <c r="C9" s="13"/>
      <c r="D9" s="13"/>
    </row>
    <row r="10" spans="1:4" x14ac:dyDescent="0.25">
      <c r="A10" s="14"/>
      <c r="B10" s="14"/>
      <c r="C10" s="14"/>
      <c r="D10" s="14"/>
    </row>
    <row r="11" spans="1:4" x14ac:dyDescent="0.25">
      <c r="A11" s="12"/>
      <c r="B11" s="13"/>
      <c r="C11" s="13"/>
      <c r="D11" s="13"/>
    </row>
    <row r="12" spans="1:4" x14ac:dyDescent="0.25">
      <c r="A12" s="15"/>
      <c r="B12" s="13"/>
      <c r="C12" s="13"/>
      <c r="D12" s="13"/>
    </row>
    <row r="13" spans="1:4" x14ac:dyDescent="0.25">
      <c r="A13" s="15"/>
      <c r="B13" s="13"/>
      <c r="C13" s="13"/>
      <c r="D13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C000"/>
  </sheetPr>
  <dimension ref="A1:F13"/>
  <sheetViews>
    <sheetView workbookViewId="0">
      <selection activeCell="D21" sqref="D21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6" width="8.33203125" style="2" customWidth="1"/>
    <col min="7" max="16384" width="9" style="2"/>
  </cols>
  <sheetData>
    <row r="1" spans="1:6" x14ac:dyDescent="0.25">
      <c r="A1" s="16" t="s">
        <v>5</v>
      </c>
      <c r="B1" s="16"/>
      <c r="C1" s="1"/>
      <c r="D1" s="1"/>
      <c r="E1" s="1"/>
      <c r="F1" s="1"/>
    </row>
    <row r="2" spans="1:6" x14ac:dyDescent="0.25">
      <c r="A2" s="1"/>
      <c r="B2" s="1"/>
      <c r="C2" s="1"/>
      <c r="D2" s="1"/>
      <c r="E2" s="1"/>
      <c r="F2" s="1"/>
    </row>
    <row r="3" spans="1:6" x14ac:dyDescent="0.25">
      <c r="A3" s="3" t="s">
        <v>2452</v>
      </c>
      <c r="B3" s="4"/>
    </row>
    <row r="4" spans="1:6" x14ac:dyDescent="0.25">
      <c r="A4" s="5" t="s">
        <v>2453</v>
      </c>
      <c r="B4" s="5"/>
      <c r="C4" s="3"/>
    </row>
    <row r="5" spans="1:6" s="8" customFormat="1" ht="17" thickBot="1" x14ac:dyDescent="0.3">
      <c r="A5" s="6"/>
      <c r="B5" s="6"/>
      <c r="C5" s="7"/>
      <c r="D5" s="7"/>
      <c r="E5" s="7"/>
      <c r="F5" s="7"/>
    </row>
    <row r="6" spans="1:6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1" t="s">
        <v>4</v>
      </c>
      <c r="F6" s="11" t="s">
        <v>10</v>
      </c>
    </row>
    <row r="7" spans="1:6" x14ac:dyDescent="0.25">
      <c r="A7" s="17" t="s">
        <v>2451</v>
      </c>
      <c r="B7" s="13" t="s">
        <v>1068</v>
      </c>
      <c r="C7" s="13">
        <v>8</v>
      </c>
      <c r="D7" s="13">
        <v>8</v>
      </c>
      <c r="E7" s="13">
        <v>8</v>
      </c>
      <c r="F7" s="13">
        <v>4</v>
      </c>
    </row>
    <row r="8" spans="1:6" x14ac:dyDescent="0.25">
      <c r="A8" s="13"/>
      <c r="B8" s="13"/>
      <c r="C8" s="13"/>
      <c r="D8" s="13"/>
      <c r="E8" s="13"/>
      <c r="F8" s="13"/>
    </row>
    <row r="9" spans="1:6" x14ac:dyDescent="0.25">
      <c r="A9" s="13"/>
      <c r="B9" s="13"/>
      <c r="C9" s="13"/>
      <c r="D9" s="13"/>
      <c r="E9" s="13"/>
      <c r="F9" s="13"/>
    </row>
    <row r="10" spans="1:6" x14ac:dyDescent="0.25">
      <c r="A10" s="14"/>
      <c r="B10" s="14"/>
      <c r="C10" s="14"/>
      <c r="D10" s="14"/>
      <c r="E10" s="14"/>
      <c r="F10" s="14"/>
    </row>
    <row r="11" spans="1:6" x14ac:dyDescent="0.25">
      <c r="A11" s="12"/>
      <c r="B11" s="13"/>
      <c r="C11" s="13"/>
      <c r="D11" s="13"/>
      <c r="E11" s="13"/>
      <c r="F11" s="13"/>
    </row>
    <row r="12" spans="1:6" x14ac:dyDescent="0.25">
      <c r="A12" s="15"/>
      <c r="B12" s="13"/>
      <c r="C12" s="13"/>
      <c r="D12" s="13"/>
      <c r="E12" s="13"/>
      <c r="F12" s="13"/>
    </row>
    <row r="13" spans="1:6" x14ac:dyDescent="0.25">
      <c r="A13" s="15"/>
      <c r="B13" s="13"/>
      <c r="C13" s="13"/>
      <c r="D13" s="13"/>
      <c r="E13" s="13"/>
      <c r="F13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000"/>
  </sheetPr>
  <dimension ref="A1:AA90"/>
  <sheetViews>
    <sheetView topLeftCell="A73" workbookViewId="0">
      <selection activeCell="A88" sqref="A88"/>
    </sheetView>
  </sheetViews>
  <sheetFormatPr baseColWidth="10" defaultColWidth="9" defaultRowHeight="16" x14ac:dyDescent="0.25"/>
  <cols>
    <col min="1" max="1" width="11.33203125" style="2" customWidth="1"/>
    <col min="2" max="2" width="19.5" style="2" customWidth="1"/>
    <col min="3" max="4" width="11.5" style="2" customWidth="1"/>
    <col min="5" max="5" width="18.6640625" style="2" customWidth="1"/>
    <col min="6" max="6" width="11.83203125" style="2" customWidth="1"/>
    <col min="7" max="8" width="9" style="2" customWidth="1"/>
    <col min="9" max="10" width="8.33203125" style="2" customWidth="1"/>
    <col min="11" max="14" width="13.33203125" style="2" customWidth="1"/>
    <col min="15" max="15" width="11" style="2" customWidth="1"/>
    <col min="16" max="16" width="16" style="2" customWidth="1"/>
    <col min="17" max="17" width="9.5" style="2" customWidth="1"/>
    <col min="18" max="19" width="8.33203125" style="2" customWidth="1"/>
    <col min="20" max="21" width="12.5" style="2" customWidth="1"/>
    <col min="22" max="22" width="16.5" style="2" customWidth="1"/>
    <col min="23" max="16384" width="9" style="2"/>
  </cols>
  <sheetData>
    <row r="1" spans="1:22" x14ac:dyDescent="0.25">
      <c r="A1" s="16" t="s">
        <v>5</v>
      </c>
      <c r="B1" s="16"/>
      <c r="C1" s="16"/>
      <c r="D1" s="16"/>
      <c r="E1" s="16"/>
      <c r="F1" s="1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5">
      <c r="A3" s="3" t="s">
        <v>2945</v>
      </c>
      <c r="B3" s="4"/>
      <c r="C3" s="4"/>
      <c r="D3" s="4"/>
      <c r="E3" s="4"/>
      <c r="F3" s="4"/>
    </row>
    <row r="4" spans="1:22" x14ac:dyDescent="0.25">
      <c r="A4" s="5" t="s">
        <v>2938</v>
      </c>
      <c r="B4" s="5"/>
      <c r="C4" s="5"/>
      <c r="D4" s="5"/>
      <c r="E4" s="5"/>
      <c r="F4" s="5"/>
      <c r="G4" s="3"/>
      <c r="H4" s="3"/>
    </row>
    <row r="5" spans="1:22" s="8" customFormat="1" ht="17" thickBot="1" x14ac:dyDescent="0.3">
      <c r="A5" s="6"/>
      <c r="B5" s="6"/>
      <c r="C5" s="6"/>
      <c r="D5" s="6"/>
      <c r="E5" s="6"/>
      <c r="F5" s="6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spans="1:22" ht="17" thickBot="1" x14ac:dyDescent="0.3">
      <c r="A6" s="9" t="s">
        <v>0</v>
      </c>
      <c r="B6" s="10" t="s">
        <v>1</v>
      </c>
      <c r="C6" s="10" t="s">
        <v>5684</v>
      </c>
      <c r="D6" s="32" t="s">
        <v>5677</v>
      </c>
      <c r="E6" s="32" t="s">
        <v>5678</v>
      </c>
      <c r="F6" s="32" t="s">
        <v>1985</v>
      </c>
      <c r="G6" s="10" t="s">
        <v>2</v>
      </c>
      <c r="H6" s="32" t="s">
        <v>3</v>
      </c>
      <c r="I6" s="10" t="s">
        <v>26</v>
      </c>
      <c r="J6" s="10" t="s">
        <v>969</v>
      </c>
      <c r="K6" s="10" t="s">
        <v>4738</v>
      </c>
      <c r="L6" s="10" t="s">
        <v>4739</v>
      </c>
      <c r="M6" s="10" t="s">
        <v>378</v>
      </c>
      <c r="N6" s="10" t="s">
        <v>30</v>
      </c>
      <c r="O6" s="10" t="s">
        <v>1984</v>
      </c>
      <c r="P6" s="10" t="s">
        <v>6330</v>
      </c>
      <c r="Q6" s="10" t="s">
        <v>6572</v>
      </c>
      <c r="R6" s="10" t="s">
        <v>29</v>
      </c>
      <c r="S6" s="10" t="s">
        <v>10</v>
      </c>
      <c r="T6" s="10" t="s">
        <v>7238</v>
      </c>
      <c r="U6" s="10" t="s">
        <v>1940</v>
      </c>
      <c r="V6" s="10" t="s">
        <v>7239</v>
      </c>
    </row>
    <row r="7" spans="1:22" x14ac:dyDescent="0.25">
      <c r="A7" s="17">
        <v>44506</v>
      </c>
      <c r="B7" s="13" t="s">
        <v>7</v>
      </c>
      <c r="C7" s="13"/>
      <c r="D7" s="13"/>
      <c r="E7" s="13"/>
      <c r="F7" s="13"/>
      <c r="G7" s="13">
        <v>400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 spans="1:22" x14ac:dyDescent="0.25">
      <c r="A8" s="17">
        <v>44506</v>
      </c>
      <c r="B8" s="13" t="s">
        <v>7</v>
      </c>
      <c r="C8" s="13"/>
      <c r="D8" s="13"/>
      <c r="E8" s="13"/>
      <c r="F8" s="13"/>
      <c r="G8" s="13">
        <v>125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 spans="1:22" x14ac:dyDescent="0.25">
      <c r="A9" s="17">
        <v>44536</v>
      </c>
      <c r="B9" s="13" t="s">
        <v>7</v>
      </c>
      <c r="C9" s="13"/>
      <c r="D9" s="13"/>
      <c r="E9" s="13"/>
      <c r="F9" s="13"/>
      <c r="G9" s="13">
        <v>100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 spans="1:22" x14ac:dyDescent="0.25">
      <c r="A10" s="17">
        <v>44536</v>
      </c>
      <c r="B10" s="13" t="s">
        <v>7</v>
      </c>
      <c r="C10" s="14"/>
      <c r="D10" s="14"/>
      <c r="E10" s="14"/>
      <c r="F10" s="14"/>
      <c r="G10" s="14">
        <v>375</v>
      </c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</row>
    <row r="11" spans="1:22" x14ac:dyDescent="0.25">
      <c r="A11" s="540">
        <v>44536</v>
      </c>
      <c r="B11" s="13" t="s">
        <v>7</v>
      </c>
      <c r="C11" s="13"/>
      <c r="D11" s="13"/>
      <c r="E11" s="13"/>
      <c r="F11" s="13"/>
      <c r="G11" s="13"/>
      <c r="H11" s="13">
        <v>500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 spans="1:22" x14ac:dyDescent="0.25">
      <c r="A12" s="540">
        <v>44536</v>
      </c>
      <c r="B12" s="13" t="s">
        <v>7</v>
      </c>
      <c r="C12" s="13"/>
      <c r="D12" s="13"/>
      <c r="E12" s="13"/>
      <c r="F12" s="13"/>
      <c r="G12" s="13"/>
      <c r="H12" s="13">
        <v>500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 spans="1:22" x14ac:dyDescent="0.25">
      <c r="A13" s="540" t="s">
        <v>2944</v>
      </c>
      <c r="B13" s="13" t="s">
        <v>7</v>
      </c>
      <c r="C13" s="13"/>
      <c r="D13" s="13"/>
      <c r="E13" s="13"/>
      <c r="F13" s="13"/>
      <c r="G13" s="13"/>
      <c r="H13" s="13">
        <v>1000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 spans="1:22" x14ac:dyDescent="0.25">
      <c r="A14" s="540" t="s">
        <v>2956</v>
      </c>
      <c r="B14" s="13" t="s">
        <v>7</v>
      </c>
      <c r="C14" s="13"/>
      <c r="D14" s="13"/>
      <c r="E14" s="13"/>
      <c r="F14" s="13"/>
      <c r="G14" s="13">
        <v>120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 spans="1:22" x14ac:dyDescent="0.25">
      <c r="A15" s="540" t="s">
        <v>2956</v>
      </c>
      <c r="B15" s="13" t="s">
        <v>7</v>
      </c>
      <c r="C15" s="13"/>
      <c r="D15" s="13"/>
      <c r="E15" s="13"/>
      <c r="F15" s="13"/>
      <c r="G15" s="13">
        <v>380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 spans="1:22" x14ac:dyDescent="0.25">
      <c r="A16" s="540" t="s">
        <v>3115</v>
      </c>
      <c r="B16" s="13" t="s">
        <v>63</v>
      </c>
      <c r="C16" s="13"/>
      <c r="D16" s="13"/>
      <c r="E16" s="13"/>
      <c r="F16" s="13"/>
      <c r="G16" s="13"/>
      <c r="H16" s="13">
        <v>-500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 spans="1:27" x14ac:dyDescent="0.25">
      <c r="A17" s="540" t="s">
        <v>3115</v>
      </c>
      <c r="B17" s="13" t="s">
        <v>63</v>
      </c>
      <c r="C17" s="13"/>
      <c r="D17" s="13"/>
      <c r="E17" s="13"/>
      <c r="F17" s="13"/>
      <c r="G17" s="13"/>
      <c r="H17" s="13">
        <v>-500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 spans="1:27" x14ac:dyDescent="0.25">
      <c r="A18" s="540" t="s">
        <v>3572</v>
      </c>
      <c r="B18" s="13" t="s">
        <v>7</v>
      </c>
      <c r="C18" s="13"/>
      <c r="D18" s="13"/>
      <c r="E18" s="13"/>
      <c r="F18" s="13"/>
      <c r="G18" s="13">
        <v>335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 spans="1:27" x14ac:dyDescent="0.25">
      <c r="A19" s="540" t="s">
        <v>3572</v>
      </c>
      <c r="B19" s="13" t="s">
        <v>7</v>
      </c>
      <c r="C19" s="13"/>
      <c r="D19" s="13"/>
      <c r="E19" s="13"/>
      <c r="F19" s="13"/>
      <c r="G19" s="13">
        <v>130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 spans="1:27" x14ac:dyDescent="0.25">
      <c r="A20" s="540">
        <v>44239</v>
      </c>
      <c r="B20" s="13" t="s">
        <v>7</v>
      </c>
      <c r="C20" s="13"/>
      <c r="D20" s="13"/>
      <c r="E20" s="13"/>
      <c r="F20" s="13"/>
      <c r="G20" s="13">
        <v>313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 spans="1:27" x14ac:dyDescent="0.25">
      <c r="A21" s="540">
        <v>44298</v>
      </c>
      <c r="B21" s="13" t="s">
        <v>7</v>
      </c>
      <c r="C21" s="13"/>
      <c r="D21" s="13"/>
      <c r="E21" s="13"/>
      <c r="F21" s="13"/>
      <c r="G21" s="13">
        <v>281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 spans="1:27" x14ac:dyDescent="0.25">
      <c r="A22" s="540" t="s">
        <v>4643</v>
      </c>
      <c r="B22" s="13" t="s">
        <v>7</v>
      </c>
      <c r="C22" s="13"/>
      <c r="D22" s="13"/>
      <c r="E22" s="13"/>
      <c r="F22" s="13"/>
      <c r="G22" s="13">
        <v>136</v>
      </c>
      <c r="H22" s="13">
        <v>150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 spans="1:27" x14ac:dyDescent="0.25">
      <c r="A23" s="540" t="s">
        <v>4653</v>
      </c>
      <c r="B23" s="13" t="s">
        <v>7</v>
      </c>
      <c r="C23" s="13"/>
      <c r="D23" s="13"/>
      <c r="E23" s="13"/>
      <c r="F23" s="13"/>
      <c r="G23" s="13">
        <v>280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 spans="1:27" x14ac:dyDescent="0.25">
      <c r="A24" s="540" t="s">
        <v>4653</v>
      </c>
      <c r="B24" s="13" t="s">
        <v>7</v>
      </c>
      <c r="C24" s="13"/>
      <c r="D24" s="13"/>
      <c r="E24" s="13"/>
      <c r="F24" s="13"/>
      <c r="G24" s="13">
        <v>140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 spans="1:27" x14ac:dyDescent="0.25">
      <c r="A25" s="540" t="s">
        <v>4662</v>
      </c>
      <c r="B25" s="13" t="s">
        <v>7</v>
      </c>
      <c r="C25" s="13"/>
      <c r="D25" s="13"/>
      <c r="E25" s="13"/>
      <c r="F25" s="13"/>
      <c r="G25" s="13">
        <v>150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 spans="1:27" x14ac:dyDescent="0.25">
      <c r="A26" s="540" t="s">
        <v>4694</v>
      </c>
      <c r="B26" s="13" t="s">
        <v>7</v>
      </c>
      <c r="C26" s="13"/>
      <c r="D26" s="13"/>
      <c r="E26" s="13"/>
      <c r="F26" s="13"/>
      <c r="G26" s="13"/>
      <c r="H26" s="13"/>
      <c r="I26" s="13">
        <v>300</v>
      </c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 spans="1:27" x14ac:dyDescent="0.25">
      <c r="A27" s="540">
        <v>44599</v>
      </c>
      <c r="B27" s="13" t="s">
        <v>7</v>
      </c>
      <c r="C27" s="13"/>
      <c r="D27" s="13"/>
      <c r="E27" s="13"/>
      <c r="F27" s="13"/>
      <c r="G27" s="13"/>
      <c r="H27" s="13"/>
      <c r="I27" s="13">
        <v>100</v>
      </c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 spans="1:27" x14ac:dyDescent="0.25">
      <c r="A28" s="540">
        <v>44658</v>
      </c>
      <c r="B28" s="13" t="s">
        <v>7</v>
      </c>
      <c r="C28" s="13"/>
      <c r="D28" s="13"/>
      <c r="E28" s="13"/>
      <c r="F28" s="13"/>
      <c r="G28" s="13"/>
      <c r="H28" s="13"/>
      <c r="I28" s="13">
        <v>100</v>
      </c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 spans="1:27" x14ac:dyDescent="0.25">
      <c r="A29" s="540">
        <v>44658</v>
      </c>
      <c r="B29" s="13" t="s">
        <v>4731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391">
        <v>39</v>
      </c>
      <c r="S29" s="391"/>
      <c r="T29" s="391"/>
      <c r="U29" s="391"/>
      <c r="V29" s="391"/>
      <c r="W29" s="355"/>
      <c r="X29" s="355"/>
      <c r="Y29" s="355"/>
      <c r="Z29" s="355"/>
    </row>
    <row r="30" spans="1:27" x14ac:dyDescent="0.25">
      <c r="A30" s="540">
        <v>44688</v>
      </c>
      <c r="B30" s="13" t="s">
        <v>4731</v>
      </c>
      <c r="C30" s="13"/>
      <c r="D30" s="13"/>
      <c r="E30" s="13"/>
      <c r="F30" s="13"/>
      <c r="G30" s="13"/>
      <c r="H30" s="13"/>
      <c r="I30" s="13"/>
      <c r="J30" s="13"/>
      <c r="K30" s="13">
        <v>566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355"/>
      <c r="X30" s="355"/>
      <c r="Y30" s="355"/>
      <c r="Z30" s="355"/>
      <c r="AA30" s="239"/>
    </row>
    <row r="31" spans="1:27" x14ac:dyDescent="0.25">
      <c r="A31" s="540">
        <v>44688</v>
      </c>
      <c r="B31" s="13" t="s">
        <v>4731</v>
      </c>
      <c r="C31" s="13"/>
      <c r="D31" s="13"/>
      <c r="E31" s="13"/>
      <c r="F31" s="13"/>
      <c r="G31" s="13"/>
      <c r="H31" s="13"/>
      <c r="I31" s="13"/>
      <c r="J31" s="13"/>
      <c r="K31" s="13">
        <v>300</v>
      </c>
      <c r="L31" s="13">
        <v>566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355"/>
      <c r="X31" s="6"/>
      <c r="Y31" s="6"/>
      <c r="Z31" s="6"/>
      <c r="AA31" s="8"/>
    </row>
    <row r="32" spans="1:27" x14ac:dyDescent="0.25">
      <c r="A32" s="540">
        <v>44749</v>
      </c>
      <c r="B32" s="13" t="s">
        <v>7</v>
      </c>
      <c r="C32" s="13"/>
      <c r="D32" s="13"/>
      <c r="E32" s="13"/>
      <c r="F32" s="13"/>
      <c r="G32" s="13"/>
      <c r="H32" s="13"/>
      <c r="I32" s="13">
        <v>147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355"/>
      <c r="X32" s="355"/>
      <c r="Y32" s="355"/>
      <c r="Z32" s="355"/>
      <c r="AA32" s="239"/>
    </row>
    <row r="33" spans="1:27" x14ac:dyDescent="0.25">
      <c r="A33" s="540" t="s">
        <v>4771</v>
      </c>
      <c r="B33" s="13" t="s">
        <v>1068</v>
      </c>
      <c r="C33" s="13"/>
      <c r="D33" s="13"/>
      <c r="E33" s="13"/>
      <c r="F33" s="13"/>
      <c r="G33" s="13">
        <v>152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355"/>
      <c r="X33" s="6"/>
      <c r="Y33" s="6"/>
      <c r="Z33" s="6"/>
      <c r="AA33" s="8"/>
    </row>
    <row r="34" spans="1:27" x14ac:dyDescent="0.25">
      <c r="A34" s="540" t="s">
        <v>4774</v>
      </c>
      <c r="B34" s="13" t="s">
        <v>1068</v>
      </c>
      <c r="C34" s="13"/>
      <c r="D34" s="13"/>
      <c r="E34" s="13"/>
      <c r="F34" s="13"/>
      <c r="G34" s="13">
        <v>150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355"/>
      <c r="X34" s="355"/>
      <c r="Y34" s="6"/>
      <c r="Z34" s="6"/>
      <c r="AA34" s="8"/>
    </row>
    <row r="35" spans="1:27" x14ac:dyDescent="0.25">
      <c r="A35" s="540" t="s">
        <v>4777</v>
      </c>
      <c r="B35" s="13" t="s">
        <v>7</v>
      </c>
      <c r="C35" s="13"/>
      <c r="D35" s="13"/>
      <c r="E35" s="13"/>
      <c r="F35" s="13"/>
      <c r="G35" s="13"/>
      <c r="H35" s="13"/>
      <c r="I35" s="13">
        <v>152</v>
      </c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355"/>
      <c r="X35" s="355"/>
      <c r="Y35" s="355"/>
      <c r="Z35" s="6"/>
      <c r="AA35" s="8"/>
    </row>
    <row r="36" spans="1:27" x14ac:dyDescent="0.25">
      <c r="A36" s="15" t="s">
        <v>4786</v>
      </c>
      <c r="B36" s="13" t="s">
        <v>1068</v>
      </c>
      <c r="C36" s="13"/>
      <c r="D36" s="13"/>
      <c r="E36" s="13"/>
      <c r="F36" s="13"/>
      <c r="G36" s="13">
        <v>154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355"/>
    </row>
    <row r="37" spans="1:27" x14ac:dyDescent="0.25">
      <c r="A37" s="15" t="s">
        <v>4823</v>
      </c>
      <c r="B37" s="13" t="s">
        <v>7</v>
      </c>
      <c r="C37" s="13"/>
      <c r="D37" s="13"/>
      <c r="E37" s="13"/>
      <c r="F37" s="13"/>
      <c r="G37" s="13">
        <v>100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6"/>
    </row>
    <row r="38" spans="1:27" x14ac:dyDescent="0.25">
      <c r="A38" s="15" t="s">
        <v>4830</v>
      </c>
      <c r="B38" s="13" t="s">
        <v>7</v>
      </c>
      <c r="C38" s="13"/>
      <c r="D38" s="13"/>
      <c r="E38" s="13"/>
      <c r="F38" s="13"/>
      <c r="G38" s="13">
        <v>135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6"/>
    </row>
    <row r="39" spans="1:27" x14ac:dyDescent="0.25">
      <c r="A39" s="15" t="s">
        <v>4830</v>
      </c>
      <c r="B39" s="13" t="s">
        <v>7</v>
      </c>
      <c r="C39" s="13"/>
      <c r="D39" s="13"/>
      <c r="E39" s="13"/>
      <c r="F39" s="13"/>
      <c r="G39" s="13">
        <v>135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6"/>
    </row>
    <row r="40" spans="1:27" x14ac:dyDescent="0.25">
      <c r="A40" s="15" t="s">
        <v>4833</v>
      </c>
      <c r="B40" s="13" t="s">
        <v>7</v>
      </c>
      <c r="C40" s="13"/>
      <c r="D40" s="13"/>
      <c r="E40" s="13"/>
      <c r="F40" s="13"/>
      <c r="G40" s="13">
        <v>121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6"/>
    </row>
    <row r="41" spans="1:27" x14ac:dyDescent="0.25">
      <c r="A41" s="12">
        <v>44628</v>
      </c>
      <c r="B41" s="13" t="s">
        <v>7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>
        <v>25</v>
      </c>
      <c r="N41" s="13"/>
      <c r="O41" s="13"/>
      <c r="P41" s="13"/>
      <c r="Q41" s="13"/>
      <c r="R41" s="13"/>
      <c r="S41" s="13"/>
      <c r="T41" s="13"/>
      <c r="U41" s="13"/>
      <c r="V41" s="13"/>
      <c r="W41" s="6"/>
    </row>
    <row r="42" spans="1:27" x14ac:dyDescent="0.25">
      <c r="A42" s="12" t="s">
        <v>5338</v>
      </c>
      <c r="B42" s="13" t="s">
        <v>1068</v>
      </c>
      <c r="C42" s="13"/>
      <c r="D42" s="13"/>
      <c r="E42" s="13"/>
      <c r="F42" s="13"/>
      <c r="G42" s="13"/>
      <c r="H42" s="13"/>
      <c r="I42" s="13">
        <v>140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6"/>
    </row>
    <row r="43" spans="1:27" x14ac:dyDescent="0.25">
      <c r="A43" s="12" t="s">
        <v>5338</v>
      </c>
      <c r="B43" s="13" t="s">
        <v>1068</v>
      </c>
      <c r="C43" s="13"/>
      <c r="D43" s="13"/>
      <c r="E43" s="13"/>
      <c r="F43" s="13"/>
      <c r="G43" s="13">
        <v>75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6"/>
    </row>
    <row r="44" spans="1:27" x14ac:dyDescent="0.25">
      <c r="A44" s="12" t="s">
        <v>5407</v>
      </c>
      <c r="B44" s="13" t="s">
        <v>1068</v>
      </c>
      <c r="C44" s="13"/>
      <c r="D44" s="13"/>
      <c r="E44" s="13"/>
      <c r="F44" s="13"/>
      <c r="G44" s="13">
        <v>160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6"/>
    </row>
    <row r="45" spans="1:27" x14ac:dyDescent="0.25">
      <c r="A45" s="12" t="s">
        <v>5407</v>
      </c>
      <c r="B45" s="13" t="s">
        <v>1068</v>
      </c>
      <c r="C45" s="13"/>
      <c r="D45" s="13"/>
      <c r="E45" s="13"/>
      <c r="F45" s="13"/>
      <c r="G45" s="13">
        <v>162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6"/>
    </row>
    <row r="46" spans="1:27" x14ac:dyDescent="0.25">
      <c r="A46" s="12">
        <v>44603</v>
      </c>
      <c r="B46" s="13" t="s">
        <v>1068</v>
      </c>
      <c r="C46" s="13"/>
      <c r="D46" s="13"/>
      <c r="E46" s="13"/>
      <c r="F46" s="13"/>
      <c r="G46" s="13"/>
      <c r="H46" s="13"/>
      <c r="I46" s="13">
        <v>163</v>
      </c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6"/>
    </row>
    <row r="47" spans="1:27" x14ac:dyDescent="0.25">
      <c r="A47" s="12">
        <v>44662</v>
      </c>
      <c r="B47" s="13" t="s">
        <v>1068</v>
      </c>
      <c r="C47" s="13"/>
      <c r="D47" s="13"/>
      <c r="E47" s="13"/>
      <c r="F47" s="13"/>
      <c r="G47" s="13"/>
      <c r="H47" s="13"/>
      <c r="I47" s="13">
        <v>150</v>
      </c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6"/>
    </row>
    <row r="48" spans="1:27" x14ac:dyDescent="0.25">
      <c r="A48" s="15" t="s">
        <v>5517</v>
      </c>
      <c r="B48" s="13" t="s">
        <v>1068</v>
      </c>
      <c r="C48" s="13"/>
      <c r="D48" s="13"/>
      <c r="E48" s="13"/>
      <c r="F48" s="13"/>
      <c r="G48" s="13"/>
      <c r="H48" s="13"/>
      <c r="I48" s="13">
        <v>135</v>
      </c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6"/>
    </row>
    <row r="49" spans="1:23" x14ac:dyDescent="0.25">
      <c r="A49" s="250">
        <v>44663</v>
      </c>
      <c r="B49" s="43" t="s">
        <v>1068</v>
      </c>
      <c r="C49" s="43">
        <v>200</v>
      </c>
      <c r="D49" s="43">
        <v>400</v>
      </c>
      <c r="E49" s="43"/>
      <c r="F49" s="4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6"/>
    </row>
    <row r="50" spans="1:23" x14ac:dyDescent="0.25">
      <c r="A50" s="250">
        <v>44663</v>
      </c>
      <c r="B50" s="43" t="s">
        <v>1068</v>
      </c>
      <c r="C50" s="13"/>
      <c r="D50" s="13"/>
      <c r="E50" s="43">
        <v>1</v>
      </c>
      <c r="F50" s="4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6"/>
    </row>
    <row r="51" spans="1:23" x14ac:dyDescent="0.25">
      <c r="A51" s="12">
        <v>44693</v>
      </c>
      <c r="B51" s="13" t="s">
        <v>63</v>
      </c>
      <c r="C51" s="13">
        <v>-200</v>
      </c>
      <c r="D51" s="13">
        <v>-400</v>
      </c>
      <c r="E51" s="13">
        <v>-1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8"/>
    </row>
    <row r="52" spans="1:23" x14ac:dyDescent="0.25">
      <c r="A52" s="250" t="s">
        <v>5801</v>
      </c>
      <c r="B52" s="43" t="s">
        <v>7</v>
      </c>
      <c r="C52" s="13"/>
      <c r="D52" s="13"/>
      <c r="E52" s="43"/>
      <c r="F52" s="43"/>
      <c r="G52" s="13"/>
      <c r="H52" s="13"/>
      <c r="I52" s="13"/>
      <c r="J52" s="13"/>
      <c r="K52" s="13"/>
      <c r="L52" s="13"/>
      <c r="M52" s="13"/>
      <c r="N52" s="13">
        <v>350</v>
      </c>
      <c r="O52" s="13"/>
      <c r="P52" s="13"/>
      <c r="Q52" s="13"/>
      <c r="R52" s="13"/>
      <c r="S52" s="13"/>
      <c r="T52" s="13"/>
      <c r="U52" s="13"/>
      <c r="V52" s="13"/>
      <c r="W52" s="6"/>
    </row>
    <row r="53" spans="1:23" x14ac:dyDescent="0.25">
      <c r="A53" s="12">
        <v>45261</v>
      </c>
      <c r="B53" s="43" t="s">
        <v>7</v>
      </c>
      <c r="C53" s="13"/>
      <c r="D53" s="13"/>
      <c r="E53" s="13"/>
      <c r="F53" s="13"/>
      <c r="G53" s="13"/>
      <c r="H53" s="13"/>
      <c r="I53" s="13">
        <v>140</v>
      </c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6"/>
    </row>
    <row r="54" spans="1:23" x14ac:dyDescent="0.25">
      <c r="A54" s="12" t="s">
        <v>5958</v>
      </c>
      <c r="B54" s="13" t="s">
        <v>7</v>
      </c>
      <c r="C54" s="13"/>
      <c r="D54" s="13"/>
      <c r="E54" s="13">
        <v>1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8"/>
    </row>
    <row r="55" spans="1:23" x14ac:dyDescent="0.25">
      <c r="A55" s="12" t="s">
        <v>5970</v>
      </c>
      <c r="B55" s="13" t="s">
        <v>7</v>
      </c>
      <c r="C55" s="13"/>
      <c r="D55" s="13"/>
      <c r="E55" s="13"/>
      <c r="F55" s="13"/>
      <c r="G55" s="13"/>
      <c r="H55" s="13"/>
      <c r="I55" s="13">
        <v>143</v>
      </c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8"/>
    </row>
    <row r="56" spans="1:23" x14ac:dyDescent="0.25">
      <c r="A56" s="212">
        <v>44960</v>
      </c>
      <c r="B56" s="213" t="s">
        <v>7</v>
      </c>
      <c r="C56" s="13"/>
      <c r="D56" s="13"/>
      <c r="E56" s="13"/>
      <c r="F56" s="13"/>
      <c r="G56" s="13">
        <v>370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8"/>
    </row>
    <row r="57" spans="1:23" x14ac:dyDescent="0.25">
      <c r="A57" s="212">
        <v>45019</v>
      </c>
      <c r="B57" s="213" t="s">
        <v>7</v>
      </c>
      <c r="C57" s="13"/>
      <c r="D57" s="13"/>
      <c r="E57" s="13"/>
      <c r="F57" s="13"/>
      <c r="G57" s="13">
        <v>275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8"/>
    </row>
    <row r="58" spans="1:23" x14ac:dyDescent="0.25">
      <c r="A58" s="212">
        <v>45019</v>
      </c>
      <c r="B58" s="213" t="s">
        <v>7</v>
      </c>
      <c r="C58" s="13"/>
      <c r="D58" s="13"/>
      <c r="E58" s="13"/>
      <c r="F58" s="13"/>
      <c r="G58" s="13"/>
      <c r="H58" s="13"/>
      <c r="I58" s="13">
        <v>230</v>
      </c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8"/>
    </row>
    <row r="59" spans="1:23" x14ac:dyDescent="0.25">
      <c r="A59" s="212">
        <v>45141</v>
      </c>
      <c r="B59" s="213" t="s">
        <v>7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>
        <v>351</v>
      </c>
      <c r="O59" s="13"/>
      <c r="P59" s="13">
        <v>700</v>
      </c>
      <c r="Q59" s="13"/>
      <c r="R59" s="13"/>
      <c r="S59" s="13"/>
      <c r="T59" s="13"/>
      <c r="U59" s="13"/>
      <c r="V59" s="13"/>
      <c r="W59" s="8"/>
    </row>
    <row r="60" spans="1:23" x14ac:dyDescent="0.25">
      <c r="A60" s="212">
        <v>45233</v>
      </c>
      <c r="B60" s="213" t="s">
        <v>7</v>
      </c>
      <c r="C60" s="13"/>
      <c r="D60" s="13"/>
      <c r="E60" s="13"/>
      <c r="F60" s="13"/>
      <c r="G60" s="13">
        <v>100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8"/>
    </row>
    <row r="61" spans="1:23" x14ac:dyDescent="0.25">
      <c r="A61" s="212" t="s">
        <v>6314</v>
      </c>
      <c r="B61" s="213" t="s">
        <v>7</v>
      </c>
      <c r="C61" s="13"/>
      <c r="D61" s="13"/>
      <c r="E61" s="13"/>
      <c r="F61" s="13"/>
      <c r="G61" s="13">
        <v>100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6"/>
    </row>
    <row r="62" spans="1:23" x14ac:dyDescent="0.25">
      <c r="A62" s="99">
        <v>45020</v>
      </c>
      <c r="B62" s="213" t="s">
        <v>7</v>
      </c>
      <c r="C62" s="13"/>
      <c r="D62" s="13"/>
      <c r="E62" s="13"/>
      <c r="F62" s="13"/>
      <c r="G62" s="13"/>
      <c r="H62" s="13"/>
      <c r="I62" s="13"/>
      <c r="J62" s="13"/>
      <c r="K62" s="13">
        <v>600</v>
      </c>
      <c r="L62" s="13"/>
      <c r="M62" s="13"/>
      <c r="N62" s="13"/>
      <c r="O62" s="13">
        <v>300</v>
      </c>
      <c r="P62" s="13"/>
      <c r="Q62" s="13"/>
      <c r="R62" s="13"/>
      <c r="S62" s="13"/>
      <c r="T62" s="13"/>
      <c r="U62" s="13"/>
      <c r="V62" s="13"/>
      <c r="W62" s="6"/>
    </row>
    <row r="63" spans="1:23" x14ac:dyDescent="0.25">
      <c r="A63" s="80">
        <v>45081</v>
      </c>
      <c r="B63" s="213" t="s">
        <v>7</v>
      </c>
      <c r="C63" s="13"/>
      <c r="D63" s="13"/>
      <c r="E63" s="13"/>
      <c r="F63" s="13"/>
      <c r="G63" s="13"/>
      <c r="H63" s="13"/>
      <c r="I63" s="13"/>
      <c r="J63" s="13"/>
      <c r="K63" s="13">
        <v>800</v>
      </c>
      <c r="L63" s="13"/>
      <c r="M63" s="13"/>
      <c r="N63" s="13"/>
      <c r="O63" s="13">
        <v>400</v>
      </c>
      <c r="P63" s="13"/>
      <c r="Q63" s="13"/>
      <c r="R63" s="13"/>
      <c r="S63" s="13"/>
      <c r="T63" s="13"/>
      <c r="U63" s="13"/>
      <c r="V63" s="13"/>
      <c r="W63" s="6"/>
    </row>
    <row r="64" spans="1:23" x14ac:dyDescent="0.25">
      <c r="A64" s="212">
        <v>45111</v>
      </c>
      <c r="B64" s="213" t="s">
        <v>7</v>
      </c>
      <c r="C64" s="13"/>
      <c r="D64" s="13"/>
      <c r="E64" s="13"/>
      <c r="F64" s="13"/>
      <c r="G64" s="13"/>
      <c r="H64" s="13"/>
      <c r="I64" s="13"/>
      <c r="J64" s="13"/>
      <c r="K64" s="13">
        <v>480</v>
      </c>
      <c r="L64" s="13"/>
      <c r="M64" s="13"/>
      <c r="N64" s="13"/>
      <c r="O64" s="13">
        <v>240</v>
      </c>
      <c r="P64" s="13"/>
      <c r="Q64" s="13"/>
      <c r="R64" s="13"/>
      <c r="S64" s="13"/>
      <c r="T64" s="13"/>
      <c r="U64" s="13"/>
      <c r="V64" s="13"/>
      <c r="W64" s="6"/>
    </row>
    <row r="65" spans="1:23" x14ac:dyDescent="0.25">
      <c r="A65" s="212">
        <v>45111</v>
      </c>
      <c r="B65" s="213" t="s">
        <v>7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>
        <v>1</v>
      </c>
      <c r="P65" s="13"/>
      <c r="Q65" s="13"/>
      <c r="R65" s="13"/>
      <c r="S65" s="13"/>
      <c r="T65" s="13"/>
      <c r="U65" s="13"/>
      <c r="V65" s="13"/>
      <c r="W65" s="6"/>
    </row>
    <row r="66" spans="1:23" x14ac:dyDescent="0.25">
      <c r="A66" s="212">
        <v>45021</v>
      </c>
      <c r="B66" s="213" t="s">
        <v>7</v>
      </c>
      <c r="C66" s="13"/>
      <c r="D66" s="13"/>
      <c r="E66" s="13">
        <v>1</v>
      </c>
      <c r="F66" s="13"/>
      <c r="G66" s="13"/>
      <c r="H66" s="13"/>
      <c r="I66" s="13"/>
      <c r="J66" s="13"/>
      <c r="K66" s="13">
        <v>600</v>
      </c>
      <c r="L66" s="13"/>
      <c r="M66" s="13"/>
      <c r="N66" s="13"/>
      <c r="O66" s="13"/>
      <c r="P66" s="13"/>
      <c r="Q66" s="13">
        <v>300</v>
      </c>
      <c r="R66" s="13"/>
      <c r="S66" s="13"/>
      <c r="T66" s="13"/>
      <c r="U66" s="13"/>
      <c r="V66" s="13"/>
      <c r="W66" s="6"/>
    </row>
    <row r="67" spans="1:23" x14ac:dyDescent="0.25">
      <c r="A67" s="12">
        <v>45082</v>
      </c>
      <c r="B67" s="53" t="s">
        <v>7</v>
      </c>
      <c r="C67" s="13"/>
      <c r="D67" s="13"/>
      <c r="E67" s="13"/>
      <c r="F67" s="13"/>
      <c r="G67" s="13">
        <v>153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6"/>
    </row>
    <row r="68" spans="1:23" x14ac:dyDescent="0.25">
      <c r="A68" s="12">
        <v>45112</v>
      </c>
      <c r="B68" s="53" t="s">
        <v>7</v>
      </c>
      <c r="C68" s="13"/>
      <c r="D68" s="13"/>
      <c r="E68" s="13"/>
      <c r="F68" s="13"/>
      <c r="G68" s="13">
        <v>148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6"/>
    </row>
    <row r="69" spans="1:23" x14ac:dyDescent="0.25">
      <c r="A69" s="12">
        <v>45235</v>
      </c>
      <c r="B69" s="53" t="s">
        <v>7</v>
      </c>
      <c r="C69" s="13"/>
      <c r="D69" s="13"/>
      <c r="E69" s="13"/>
      <c r="F69" s="13"/>
      <c r="G69" s="13">
        <v>100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6"/>
    </row>
    <row r="70" spans="1:23" x14ac:dyDescent="0.25">
      <c r="A70" s="12" t="s">
        <v>6649</v>
      </c>
      <c r="B70" s="53" t="s">
        <v>7</v>
      </c>
      <c r="C70" s="13"/>
      <c r="D70" s="13"/>
      <c r="E70" s="13"/>
      <c r="F70" s="13"/>
      <c r="G70" s="13">
        <v>12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6"/>
    </row>
    <row r="71" spans="1:23" x14ac:dyDescent="0.25">
      <c r="A71" s="12">
        <v>45052</v>
      </c>
      <c r="B71" s="53" t="s">
        <v>7</v>
      </c>
      <c r="C71" s="13"/>
      <c r="D71" s="13"/>
      <c r="E71" s="13"/>
      <c r="F71" s="13"/>
      <c r="G71" s="13"/>
      <c r="H71" s="13"/>
      <c r="I71" s="13">
        <v>200</v>
      </c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6"/>
    </row>
    <row r="72" spans="1:23" x14ac:dyDescent="0.25">
      <c r="A72" s="55" t="s">
        <v>6906</v>
      </c>
      <c r="B72" s="13" t="s">
        <v>7</v>
      </c>
      <c r="C72" s="13"/>
      <c r="D72" s="13"/>
      <c r="E72" s="13"/>
      <c r="F72" s="13"/>
      <c r="G72" s="13"/>
      <c r="H72" s="13"/>
      <c r="I72" s="13">
        <v>100</v>
      </c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6"/>
    </row>
    <row r="73" spans="1:23" x14ac:dyDescent="0.25">
      <c r="A73" s="99" t="s">
        <v>6943</v>
      </c>
      <c r="B73" s="13" t="s">
        <v>1068</v>
      </c>
      <c r="C73" s="13"/>
      <c r="D73" s="13"/>
      <c r="E73" s="13"/>
      <c r="F73" s="13"/>
      <c r="G73" s="13"/>
      <c r="H73" s="13"/>
      <c r="I73" s="13">
        <v>100</v>
      </c>
      <c r="J73" s="13"/>
      <c r="K73" s="13"/>
      <c r="L73" s="13"/>
      <c r="M73" s="13"/>
      <c r="N73" s="13">
        <v>2</v>
      </c>
      <c r="O73" s="13"/>
      <c r="P73" s="13"/>
      <c r="Q73" s="13"/>
      <c r="R73" s="13"/>
      <c r="S73" s="13"/>
      <c r="T73" s="13"/>
      <c r="U73" s="13"/>
      <c r="V73" s="13"/>
      <c r="W73" s="6"/>
    </row>
    <row r="74" spans="1:23" x14ac:dyDescent="0.25">
      <c r="A74" s="55" t="s">
        <v>7222</v>
      </c>
      <c r="B74" s="13" t="s">
        <v>7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>
        <v>60</v>
      </c>
      <c r="U74" s="13"/>
      <c r="V74" s="13">
        <v>60</v>
      </c>
      <c r="W74" s="6"/>
    </row>
    <row r="75" spans="1:23" x14ac:dyDescent="0.25">
      <c r="A75" s="55" t="s">
        <v>7609</v>
      </c>
      <c r="B75" s="13" t="s">
        <v>7</v>
      </c>
      <c r="C75" s="13"/>
      <c r="D75" s="13"/>
      <c r="E75" s="13"/>
      <c r="F75" s="13">
        <v>300</v>
      </c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6"/>
    </row>
    <row r="76" spans="1:23" x14ac:dyDescent="0.25">
      <c r="A76" s="53" t="s">
        <v>7940</v>
      </c>
      <c r="B76" s="13" t="s">
        <v>7</v>
      </c>
      <c r="C76" s="13"/>
      <c r="D76" s="13"/>
      <c r="E76" s="13"/>
      <c r="F76" s="13"/>
      <c r="G76" s="13"/>
      <c r="H76" s="13"/>
      <c r="I76" s="13">
        <v>60</v>
      </c>
      <c r="J76" s="13"/>
      <c r="K76" s="13"/>
      <c r="L76" s="13"/>
      <c r="M76" s="13"/>
      <c r="N76" s="13"/>
      <c r="O76" s="13">
        <v>201</v>
      </c>
      <c r="P76" s="13"/>
      <c r="Q76" s="13"/>
      <c r="R76" s="13"/>
      <c r="S76" s="13">
        <v>180</v>
      </c>
      <c r="T76" s="13"/>
      <c r="U76" s="13"/>
      <c r="V76" s="13"/>
      <c r="W76" s="6"/>
    </row>
    <row r="77" spans="1:23" x14ac:dyDescent="0.25">
      <c r="A77" s="12" t="s">
        <v>7960</v>
      </c>
      <c r="B77" s="213" t="s">
        <v>6189</v>
      </c>
      <c r="C77" s="13"/>
      <c r="D77" s="13"/>
      <c r="E77" s="13"/>
      <c r="F77" s="13"/>
      <c r="G77" s="13"/>
      <c r="H77" s="13"/>
      <c r="I77" s="13">
        <v>270</v>
      </c>
      <c r="J77" s="13"/>
      <c r="K77" s="13"/>
      <c r="L77" s="13"/>
      <c r="M77" s="13"/>
      <c r="N77" s="13"/>
      <c r="O77" s="13">
        <v>308</v>
      </c>
      <c r="P77" s="13"/>
      <c r="Q77" s="13"/>
      <c r="R77" s="13"/>
      <c r="S77" s="13"/>
      <c r="T77" s="13"/>
      <c r="U77" s="13">
        <v>240</v>
      </c>
      <c r="V77" s="13"/>
      <c r="W77" s="6"/>
    </row>
    <row r="78" spans="1:23" x14ac:dyDescent="0.25">
      <c r="A78" s="55" t="s">
        <v>8009</v>
      </c>
      <c r="B78" s="13" t="s">
        <v>6189</v>
      </c>
      <c r="C78" s="13"/>
      <c r="D78" s="13"/>
      <c r="E78" s="13"/>
      <c r="F78" s="13">
        <v>325</v>
      </c>
      <c r="G78" s="13"/>
      <c r="H78" s="13"/>
      <c r="I78" s="13">
        <v>70</v>
      </c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6"/>
    </row>
    <row r="79" spans="1:23" x14ac:dyDescent="0.25">
      <c r="A79" s="55" t="s">
        <v>8054</v>
      </c>
      <c r="B79" s="13" t="s">
        <v>8057</v>
      </c>
      <c r="C79" s="13"/>
      <c r="D79" s="13"/>
      <c r="E79" s="13"/>
      <c r="F79" s="13"/>
      <c r="G79" s="13"/>
      <c r="H79" s="13"/>
      <c r="I79" s="13">
        <v>500</v>
      </c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6"/>
    </row>
    <row r="80" spans="1:23" x14ac:dyDescent="0.25">
      <c r="A80" s="12" t="s">
        <v>8060</v>
      </c>
      <c r="B80" s="213" t="s">
        <v>1068</v>
      </c>
      <c r="C80" s="13"/>
      <c r="D80" s="13"/>
      <c r="E80" s="13"/>
      <c r="F80" s="13">
        <v>230</v>
      </c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6"/>
    </row>
    <row r="81" spans="1:23" x14ac:dyDescent="0.25">
      <c r="A81" s="55" t="s">
        <v>8073</v>
      </c>
      <c r="B81" s="13" t="s">
        <v>7</v>
      </c>
      <c r="C81" s="13"/>
      <c r="D81" s="13"/>
      <c r="E81" s="13"/>
      <c r="F81" s="13">
        <v>50</v>
      </c>
      <c r="G81" s="13"/>
      <c r="H81" s="13"/>
      <c r="I81" s="13">
        <v>170</v>
      </c>
      <c r="J81" s="13">
        <v>257</v>
      </c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6"/>
    </row>
    <row r="82" spans="1:23" x14ac:dyDescent="0.25">
      <c r="A82" s="55">
        <v>45028</v>
      </c>
      <c r="B82" s="13" t="s">
        <v>6189</v>
      </c>
      <c r="C82" s="13"/>
      <c r="D82" s="13"/>
      <c r="E82" s="13"/>
      <c r="F82" s="13"/>
      <c r="G82" s="13"/>
      <c r="H82" s="13"/>
      <c r="I82" s="13">
        <v>110</v>
      </c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6"/>
    </row>
    <row r="83" spans="1:23" x14ac:dyDescent="0.25">
      <c r="A83" s="55">
        <v>45181</v>
      </c>
      <c r="B83" s="13" t="s">
        <v>8130</v>
      </c>
      <c r="C83" s="13"/>
      <c r="D83" s="13"/>
      <c r="E83" s="13"/>
      <c r="F83" s="13"/>
      <c r="G83" s="13"/>
      <c r="H83" s="13"/>
      <c r="I83" s="13">
        <v>450</v>
      </c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6"/>
    </row>
    <row r="84" spans="1:23" x14ac:dyDescent="0.25">
      <c r="A84" s="55">
        <v>45272</v>
      </c>
      <c r="B84" s="13" t="s">
        <v>6189</v>
      </c>
      <c r="C84" s="13"/>
      <c r="D84" s="13"/>
      <c r="E84" s="13"/>
      <c r="F84" s="13"/>
      <c r="G84" s="13"/>
      <c r="H84" s="13"/>
      <c r="I84" s="13">
        <v>266</v>
      </c>
      <c r="J84" s="13">
        <v>70</v>
      </c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6"/>
    </row>
    <row r="85" spans="1:23" x14ac:dyDescent="0.25">
      <c r="A85" s="99" t="s">
        <v>8146</v>
      </c>
      <c r="B85" s="13" t="s">
        <v>6189</v>
      </c>
      <c r="C85" s="13"/>
      <c r="D85" s="13"/>
      <c r="E85" s="13"/>
      <c r="F85" s="13"/>
      <c r="G85" s="13"/>
      <c r="H85" s="13"/>
      <c r="I85" s="13">
        <v>362</v>
      </c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6"/>
    </row>
    <row r="86" spans="1:23" x14ac:dyDescent="0.25">
      <c r="A86" s="256"/>
      <c r="B86" s="75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6"/>
    </row>
    <row r="87" spans="1:23" x14ac:dyDescent="0.25">
      <c r="A87" s="5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6"/>
    </row>
    <row r="88" spans="1:23" x14ac:dyDescent="0.25">
      <c r="A88" s="1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 spans="1:23" ht="17" thickBot="1" x14ac:dyDescent="0.3"/>
    <row r="90" spans="1:23" ht="17" thickBot="1" x14ac:dyDescent="0.3">
      <c r="C90" s="10" t="s">
        <v>5684</v>
      </c>
      <c r="D90" s="32" t="s">
        <v>5677</v>
      </c>
      <c r="E90" s="32" t="s">
        <v>5679</v>
      </c>
      <c r="F90" s="32" t="s">
        <v>1985</v>
      </c>
      <c r="G90" s="10" t="s">
        <v>2</v>
      </c>
      <c r="H90" s="32" t="s">
        <v>3</v>
      </c>
      <c r="I90" s="10" t="s">
        <v>26</v>
      </c>
      <c r="J90" s="10" t="s">
        <v>969</v>
      </c>
      <c r="K90" s="10" t="s">
        <v>4738</v>
      </c>
      <c r="L90" s="10" t="s">
        <v>4739</v>
      </c>
      <c r="M90" s="10" t="s">
        <v>378</v>
      </c>
      <c r="N90" s="10" t="s">
        <v>30</v>
      </c>
      <c r="O90" s="10" t="s">
        <v>1984</v>
      </c>
      <c r="P90" s="10" t="s">
        <v>6330</v>
      </c>
      <c r="Q90" s="10" t="s">
        <v>6572</v>
      </c>
      <c r="R90" s="10" t="s">
        <v>29</v>
      </c>
      <c r="S90" s="10" t="s">
        <v>10</v>
      </c>
      <c r="T90" s="10" t="s">
        <v>7238</v>
      </c>
      <c r="U90" s="10" t="s">
        <v>1940</v>
      </c>
      <c r="V90" s="10" t="s">
        <v>7239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C000"/>
  </sheetPr>
  <dimension ref="A1:Q17"/>
  <sheetViews>
    <sheetView workbookViewId="0">
      <selection activeCell="A11" sqref="A11:XFD11"/>
    </sheetView>
  </sheetViews>
  <sheetFormatPr baseColWidth="10" defaultColWidth="9" defaultRowHeight="16" x14ac:dyDescent="0.25"/>
  <cols>
    <col min="1" max="1" width="14.1640625" style="4" customWidth="1"/>
    <col min="2" max="2" width="20.6640625" style="4" customWidth="1"/>
    <col min="3" max="9" width="9" style="4" customWidth="1"/>
    <col min="10" max="10" width="15.5" style="4" customWidth="1"/>
    <col min="11" max="11" width="19" style="4" customWidth="1"/>
    <col min="12" max="16" width="9.6640625" style="4" customWidth="1"/>
    <col min="17" max="17" width="9" style="4" customWidth="1"/>
    <col min="18" max="16384" width="9" style="4"/>
  </cols>
  <sheetData>
    <row r="1" spans="1:17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</row>
    <row r="2" spans="1:17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</row>
    <row r="3" spans="1:17" s="48" customFormat="1" x14ac:dyDescent="0.25">
      <c r="A3" s="3" t="s">
        <v>3061</v>
      </c>
    </row>
    <row r="4" spans="1:17" s="48" customFormat="1" x14ac:dyDescent="0.25">
      <c r="A4" s="3" t="s">
        <v>3062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49" customFormat="1" ht="17" thickBot="1" x14ac:dyDescent="0.3">
      <c r="A5" s="921" t="s">
        <v>3074</v>
      </c>
      <c r="B5" s="921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</row>
    <row r="6" spans="1:17" s="48" customFormat="1" ht="17" thickBot="1" x14ac:dyDescent="0.3">
      <c r="A6" s="50" t="s">
        <v>0</v>
      </c>
      <c r="B6" s="51" t="s">
        <v>1</v>
      </c>
      <c r="C6" s="51" t="s">
        <v>14</v>
      </c>
      <c r="D6" s="51" t="s">
        <v>27</v>
      </c>
      <c r="E6" s="51" t="s">
        <v>17</v>
      </c>
      <c r="F6" s="51" t="s">
        <v>18</v>
      </c>
      <c r="G6" s="51" t="s">
        <v>26</v>
      </c>
      <c r="H6" s="51" t="s">
        <v>3</v>
      </c>
      <c r="I6" s="27" t="s">
        <v>31</v>
      </c>
      <c r="J6" s="27" t="s">
        <v>4979</v>
      </c>
      <c r="K6" s="27" t="s">
        <v>4980</v>
      </c>
      <c r="L6" s="27" t="s">
        <v>4</v>
      </c>
      <c r="M6" s="27" t="s">
        <v>10</v>
      </c>
      <c r="N6" s="27" t="s">
        <v>1310</v>
      </c>
      <c r="O6" s="51" t="s">
        <v>1356</v>
      </c>
      <c r="P6" s="261" t="s">
        <v>30</v>
      </c>
      <c r="Q6" s="52"/>
    </row>
    <row r="7" spans="1:17" s="1" customFormat="1" x14ac:dyDescent="0.25">
      <c r="A7" s="53" t="s">
        <v>3063</v>
      </c>
      <c r="B7" s="53" t="s">
        <v>3064</v>
      </c>
      <c r="C7" s="53">
        <v>8</v>
      </c>
      <c r="D7" s="53">
        <v>8</v>
      </c>
      <c r="E7" s="53">
        <v>8</v>
      </c>
      <c r="F7" s="53">
        <v>8</v>
      </c>
      <c r="G7" s="53">
        <v>30</v>
      </c>
      <c r="H7" s="53">
        <v>30</v>
      </c>
      <c r="I7" s="53">
        <v>24</v>
      </c>
      <c r="J7" s="53"/>
      <c r="K7" s="53"/>
      <c r="L7" s="53"/>
      <c r="M7" s="53"/>
      <c r="N7" s="53"/>
      <c r="O7" s="53"/>
      <c r="P7" s="53"/>
      <c r="Q7" s="354"/>
    </row>
    <row r="8" spans="1:17" s="1" customFormat="1" x14ac:dyDescent="0.25">
      <c r="A8" s="13" t="s">
        <v>3110</v>
      </c>
      <c r="B8" s="13" t="s">
        <v>63</v>
      </c>
      <c r="C8" s="13">
        <v>-8</v>
      </c>
      <c r="D8" s="13">
        <v>-8</v>
      </c>
      <c r="E8" s="13">
        <v>-8</v>
      </c>
      <c r="F8" s="13">
        <v>-8</v>
      </c>
      <c r="G8" s="13">
        <v>-30</v>
      </c>
      <c r="H8" s="13">
        <v>-30</v>
      </c>
      <c r="I8" s="13">
        <v>-24</v>
      </c>
      <c r="J8" s="13"/>
      <c r="K8" s="13"/>
      <c r="L8" s="13"/>
      <c r="M8" s="13"/>
      <c r="N8" s="13"/>
      <c r="O8" s="13"/>
      <c r="P8" s="13"/>
      <c r="Q8" s="43"/>
    </row>
    <row r="9" spans="1:17" s="1" customFormat="1" x14ac:dyDescent="0.25">
      <c r="A9" s="12" t="s">
        <v>4977</v>
      </c>
      <c r="B9" s="13" t="s">
        <v>7</v>
      </c>
      <c r="C9" s="43"/>
      <c r="D9" s="43"/>
      <c r="E9" s="43"/>
      <c r="F9" s="43"/>
      <c r="G9" s="13">
        <v>20</v>
      </c>
      <c r="H9" s="13">
        <v>20</v>
      </c>
      <c r="I9" s="13">
        <v>80</v>
      </c>
      <c r="J9" s="13">
        <v>180</v>
      </c>
      <c r="K9" s="13">
        <v>40</v>
      </c>
      <c r="L9" s="13">
        <v>40</v>
      </c>
      <c r="M9" s="13">
        <v>6</v>
      </c>
      <c r="N9" s="13"/>
      <c r="O9" s="13"/>
      <c r="P9" s="13"/>
      <c r="Q9" s="43"/>
    </row>
    <row r="10" spans="1:17" s="1" customFormat="1" x14ac:dyDescent="0.25">
      <c r="A10" s="13" t="s">
        <v>4985</v>
      </c>
      <c r="B10" s="13" t="s">
        <v>7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13">
        <v>90</v>
      </c>
      <c r="O10" s="13">
        <v>90</v>
      </c>
      <c r="P10" s="13">
        <v>40</v>
      </c>
      <c r="Q10" s="43"/>
    </row>
    <row r="11" spans="1:17" s="2" customFormat="1" x14ac:dyDescent="0.25">
      <c r="A11" s="12" t="s">
        <v>5410</v>
      </c>
      <c r="B11" s="13" t="s">
        <v>63</v>
      </c>
      <c r="C11" s="13"/>
      <c r="D11" s="13"/>
      <c r="E11" s="13"/>
      <c r="F11" s="13"/>
      <c r="G11" s="13"/>
      <c r="H11" s="13"/>
      <c r="I11" s="13"/>
      <c r="J11" s="13">
        <v>-153</v>
      </c>
      <c r="K11" s="13">
        <v>-22</v>
      </c>
      <c r="L11" s="13"/>
      <c r="M11" s="13"/>
      <c r="N11" s="13"/>
      <c r="O11" s="13"/>
      <c r="P11" s="13"/>
      <c r="Q11" s="13"/>
    </row>
    <row r="12" spans="1:17" s="2" customForma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s="2" customFormat="1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7" s="2" customForma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</row>
    <row r="15" spans="1:17" s="2" customFormat="1" x14ac:dyDescent="0.25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</row>
    <row r="16" spans="1:17" x14ac:dyDescent="0.25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</row>
    <row r="17" spans="1:17" x14ac:dyDescent="0.25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C000"/>
  </sheetPr>
  <dimension ref="A1:H15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7" width="10" style="2" customWidth="1"/>
    <col min="8" max="8" width="8.33203125" style="2" customWidth="1"/>
    <col min="9" max="16384" width="9" style="2"/>
  </cols>
  <sheetData>
    <row r="1" spans="1:8" x14ac:dyDescent="0.25">
      <c r="A1" s="16" t="s">
        <v>5</v>
      </c>
      <c r="B1" s="16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3" t="s">
        <v>3106</v>
      </c>
      <c r="B3" s="4"/>
    </row>
    <row r="4" spans="1:8" x14ac:dyDescent="0.25">
      <c r="A4" s="5" t="s">
        <v>2439</v>
      </c>
      <c r="B4" s="5"/>
      <c r="C4" s="3"/>
    </row>
    <row r="5" spans="1:8" s="8" customFormat="1" ht="17" thickBot="1" x14ac:dyDescent="0.3">
      <c r="A5" s="6"/>
      <c r="B5" s="6"/>
      <c r="C5" s="7"/>
      <c r="D5" s="7"/>
      <c r="E5" s="7"/>
      <c r="F5" s="7"/>
      <c r="G5" s="7"/>
      <c r="H5" s="7"/>
    </row>
    <row r="6" spans="1:8" ht="17" thickBot="1" x14ac:dyDescent="0.3">
      <c r="A6" s="9" t="s">
        <v>0</v>
      </c>
      <c r="B6" s="10" t="s">
        <v>1</v>
      </c>
      <c r="C6" s="10" t="s">
        <v>27</v>
      </c>
      <c r="D6" s="10" t="s">
        <v>32</v>
      </c>
      <c r="E6" s="11" t="s">
        <v>3128</v>
      </c>
      <c r="F6" s="11" t="s">
        <v>380</v>
      </c>
      <c r="G6" s="11" t="s">
        <v>3129</v>
      </c>
      <c r="H6" s="11"/>
    </row>
    <row r="7" spans="1:8" x14ac:dyDescent="0.25">
      <c r="A7" s="17" t="s">
        <v>3104</v>
      </c>
      <c r="B7" s="13" t="s">
        <v>7</v>
      </c>
      <c r="C7" s="13">
        <v>591</v>
      </c>
      <c r="D7" s="13">
        <v>200</v>
      </c>
      <c r="E7" s="13"/>
      <c r="F7" s="13"/>
      <c r="G7" s="13"/>
      <c r="H7" s="13"/>
    </row>
    <row r="8" spans="1:8" x14ac:dyDescent="0.25">
      <c r="A8" s="17" t="s">
        <v>3104</v>
      </c>
      <c r="B8" s="13" t="s">
        <v>7</v>
      </c>
      <c r="C8" s="13">
        <v>9</v>
      </c>
      <c r="D8" s="13">
        <v>200</v>
      </c>
      <c r="E8" s="13"/>
      <c r="F8" s="13"/>
      <c r="G8" s="13"/>
      <c r="H8" s="13"/>
    </row>
    <row r="9" spans="1:8" x14ac:dyDescent="0.25">
      <c r="A9" s="12">
        <v>44263</v>
      </c>
      <c r="B9" s="13" t="s">
        <v>7</v>
      </c>
      <c r="C9" s="13"/>
      <c r="D9" s="13"/>
      <c r="E9" s="13">
        <v>200</v>
      </c>
      <c r="F9" s="13">
        <v>300</v>
      </c>
      <c r="G9" s="13">
        <v>70</v>
      </c>
      <c r="H9" s="13"/>
    </row>
    <row r="10" spans="1:8" x14ac:dyDescent="0.25">
      <c r="A10" s="76">
        <v>44295</v>
      </c>
      <c r="B10" s="14" t="s">
        <v>7</v>
      </c>
      <c r="C10" s="14">
        <v>200</v>
      </c>
      <c r="D10" s="14">
        <v>400</v>
      </c>
      <c r="E10" s="14"/>
      <c r="F10" s="14"/>
      <c r="G10" s="14"/>
      <c r="H10" s="14"/>
    </row>
    <row r="11" spans="1:8" s="1" customFormat="1" x14ac:dyDescent="0.25">
      <c r="A11" s="12">
        <v>44357</v>
      </c>
      <c r="B11" s="13" t="s">
        <v>7</v>
      </c>
      <c r="C11" s="13">
        <v>500</v>
      </c>
      <c r="D11" s="13">
        <v>300</v>
      </c>
      <c r="E11" s="43"/>
      <c r="F11" s="43"/>
      <c r="G11" s="43"/>
      <c r="H11" s="43"/>
    </row>
    <row r="12" spans="1:8" s="1" customFormat="1" x14ac:dyDescent="0.25">
      <c r="A12" s="12">
        <v>44418</v>
      </c>
      <c r="B12" s="13" t="s">
        <v>7</v>
      </c>
      <c r="C12" s="13">
        <v>100</v>
      </c>
      <c r="D12" s="13">
        <v>100</v>
      </c>
      <c r="E12" s="43"/>
      <c r="F12" s="43"/>
      <c r="G12" s="43"/>
      <c r="H12" s="43"/>
    </row>
    <row r="13" spans="1:8" s="1" customFormat="1" x14ac:dyDescent="0.25">
      <c r="A13" s="250"/>
      <c r="B13" s="43"/>
      <c r="C13" s="43"/>
      <c r="D13" s="43"/>
      <c r="E13" s="43"/>
      <c r="F13" s="43"/>
      <c r="G13" s="43"/>
      <c r="H13" s="43"/>
    </row>
    <row r="14" spans="1:8" x14ac:dyDescent="0.25">
      <c r="A14" s="15"/>
      <c r="B14" s="13"/>
      <c r="C14" s="13"/>
      <c r="D14" s="13"/>
      <c r="E14" s="13"/>
      <c r="F14" s="13"/>
      <c r="G14" s="13"/>
      <c r="H14" s="13"/>
    </row>
    <row r="15" spans="1:8" x14ac:dyDescent="0.25">
      <c r="A15" s="15"/>
      <c r="B15" s="13"/>
      <c r="C15" s="13"/>
      <c r="D15" s="13"/>
      <c r="E15" s="13"/>
      <c r="F15" s="13"/>
      <c r="G15" s="13"/>
      <c r="H15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C000"/>
  </sheetPr>
  <dimension ref="A1:H13"/>
  <sheetViews>
    <sheetView workbookViewId="0">
      <selection activeCell="B18" sqref="B1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7" width="10" style="2" customWidth="1"/>
    <col min="8" max="8" width="8.33203125" style="2" customWidth="1"/>
    <col min="9" max="16384" width="9" style="2"/>
  </cols>
  <sheetData>
    <row r="1" spans="1:8" x14ac:dyDescent="0.25">
      <c r="A1" s="16" t="s">
        <v>5</v>
      </c>
      <c r="B1" s="16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3" t="s">
        <v>3285</v>
      </c>
      <c r="B3" s="4"/>
    </row>
    <row r="4" spans="1:8" x14ac:dyDescent="0.25">
      <c r="A4" s="5" t="s">
        <v>3286</v>
      </c>
      <c r="B4" s="5"/>
      <c r="C4" s="3"/>
    </row>
    <row r="5" spans="1:8" s="8" customFormat="1" ht="17" thickBot="1" x14ac:dyDescent="0.3">
      <c r="A5" s="6"/>
      <c r="B5" s="6"/>
      <c r="C5" s="7"/>
      <c r="D5" s="7"/>
      <c r="E5" s="7"/>
      <c r="F5" s="7"/>
      <c r="G5" s="7"/>
      <c r="H5" s="7"/>
    </row>
    <row r="6" spans="1:8" ht="17" thickBot="1" x14ac:dyDescent="0.3">
      <c r="A6" s="9" t="s">
        <v>0</v>
      </c>
      <c r="B6" s="10" t="s">
        <v>1</v>
      </c>
      <c r="C6" s="10" t="s">
        <v>18</v>
      </c>
      <c r="D6" s="10" t="s">
        <v>3</v>
      </c>
      <c r="E6" s="11" t="s">
        <v>27</v>
      </c>
      <c r="F6" s="11" t="s">
        <v>380</v>
      </c>
      <c r="G6" s="11" t="s">
        <v>1238</v>
      </c>
      <c r="H6" s="11"/>
    </row>
    <row r="7" spans="1:8" x14ac:dyDescent="0.25">
      <c r="A7" s="17" t="s">
        <v>3269</v>
      </c>
      <c r="B7" s="13" t="s">
        <v>7</v>
      </c>
      <c r="C7" s="13">
        <v>600</v>
      </c>
      <c r="D7" s="13">
        <v>720</v>
      </c>
      <c r="E7" s="13">
        <v>300</v>
      </c>
      <c r="F7" s="13">
        <v>300</v>
      </c>
      <c r="G7" s="13">
        <v>35</v>
      </c>
      <c r="H7" s="13"/>
    </row>
    <row r="8" spans="1:8" x14ac:dyDescent="0.25">
      <c r="A8" s="17"/>
      <c r="B8" s="13"/>
      <c r="C8" s="13"/>
      <c r="D8" s="13"/>
      <c r="E8" s="13"/>
      <c r="F8" s="13"/>
      <c r="G8" s="13"/>
      <c r="H8" s="13"/>
    </row>
    <row r="9" spans="1:8" x14ac:dyDescent="0.25">
      <c r="A9" s="12"/>
      <c r="B9" s="13"/>
      <c r="C9" s="13"/>
      <c r="D9" s="13"/>
      <c r="E9" s="13"/>
      <c r="F9" s="13"/>
      <c r="G9" s="13"/>
      <c r="H9" s="13"/>
    </row>
    <row r="10" spans="1:8" x14ac:dyDescent="0.25">
      <c r="A10" s="76"/>
      <c r="B10" s="14"/>
      <c r="C10" s="14"/>
      <c r="D10" s="14"/>
      <c r="E10" s="14"/>
      <c r="F10" s="14"/>
      <c r="G10" s="14"/>
      <c r="H10" s="14"/>
    </row>
    <row r="11" spans="1:8" x14ac:dyDescent="0.25">
      <c r="A11" s="12"/>
      <c r="B11" s="13"/>
      <c r="C11" s="13"/>
      <c r="D11" s="13"/>
      <c r="E11" s="13"/>
      <c r="F11" s="13"/>
      <c r="G11" s="13"/>
      <c r="H11" s="13"/>
    </row>
    <row r="12" spans="1:8" x14ac:dyDescent="0.25">
      <c r="A12" s="15"/>
      <c r="B12" s="13"/>
      <c r="C12" s="13"/>
      <c r="D12" s="13"/>
      <c r="E12" s="13"/>
      <c r="F12" s="13"/>
      <c r="G12" s="13"/>
      <c r="H12" s="13"/>
    </row>
    <row r="13" spans="1:8" x14ac:dyDescent="0.25">
      <c r="A13" s="15"/>
      <c r="B13" s="13"/>
      <c r="C13" s="13"/>
      <c r="D13" s="13"/>
      <c r="E13" s="13"/>
      <c r="F13" s="13"/>
      <c r="G13" s="13"/>
      <c r="H13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C000"/>
  </sheetPr>
  <dimension ref="A1:P33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15" width="10" style="2" customWidth="1"/>
    <col min="16" max="16" width="8.33203125" style="2" customWidth="1"/>
    <col min="17" max="16384" width="9" style="2"/>
  </cols>
  <sheetData>
    <row r="1" spans="1:16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3" t="s">
        <v>3348</v>
      </c>
      <c r="B3" s="4"/>
    </row>
    <row r="4" spans="1:16" x14ac:dyDescent="0.25">
      <c r="A4" s="5" t="s">
        <v>3392</v>
      </c>
      <c r="B4" s="5"/>
      <c r="C4" s="3"/>
    </row>
    <row r="5" spans="1:16" s="8" customFormat="1" ht="17" thickBot="1" x14ac:dyDescent="0.3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spans="1:16" ht="17" thickBot="1" x14ac:dyDescent="0.3">
      <c r="A6" s="9" t="s">
        <v>0</v>
      </c>
      <c r="B6" s="10" t="s">
        <v>1</v>
      </c>
      <c r="C6" s="51" t="s">
        <v>26</v>
      </c>
      <c r="D6" s="10" t="s">
        <v>3</v>
      </c>
      <c r="E6" s="11" t="s">
        <v>10</v>
      </c>
      <c r="F6" s="11" t="s">
        <v>4</v>
      </c>
      <c r="G6" s="11" t="s">
        <v>31</v>
      </c>
      <c r="H6" s="11" t="s">
        <v>27</v>
      </c>
      <c r="I6" s="11" t="s">
        <v>29</v>
      </c>
      <c r="J6" s="11" t="s">
        <v>30</v>
      </c>
      <c r="K6" s="11" t="s">
        <v>778</v>
      </c>
      <c r="L6" s="51" t="s">
        <v>2</v>
      </c>
      <c r="M6" s="261" t="s">
        <v>17</v>
      </c>
      <c r="N6" s="51" t="s">
        <v>32</v>
      </c>
      <c r="O6" s="261" t="s">
        <v>18</v>
      </c>
      <c r="P6" s="11"/>
    </row>
    <row r="7" spans="1:16" s="1" customFormat="1" x14ac:dyDescent="0.25">
      <c r="A7" s="17" t="s">
        <v>3342</v>
      </c>
      <c r="B7" s="13" t="s">
        <v>7</v>
      </c>
      <c r="C7" s="13">
        <v>12</v>
      </c>
      <c r="D7" s="13">
        <v>12</v>
      </c>
      <c r="E7" s="13">
        <v>4</v>
      </c>
      <c r="F7" s="13">
        <v>10</v>
      </c>
      <c r="G7" s="13"/>
      <c r="H7" s="13"/>
      <c r="I7" s="13"/>
      <c r="J7" s="13"/>
      <c r="K7" s="13"/>
      <c r="L7" s="13"/>
      <c r="M7" s="13"/>
      <c r="N7" s="13"/>
      <c r="O7" s="13"/>
      <c r="P7" s="43"/>
    </row>
    <row r="8" spans="1:16" s="1" customFormat="1" x14ac:dyDescent="0.25">
      <c r="A8" s="17" t="s">
        <v>3393</v>
      </c>
      <c r="B8" s="13" t="s">
        <v>7</v>
      </c>
      <c r="C8" s="13">
        <v>100</v>
      </c>
      <c r="D8" s="13">
        <v>100</v>
      </c>
      <c r="E8" s="13">
        <v>10</v>
      </c>
      <c r="F8" s="13">
        <v>200</v>
      </c>
      <c r="G8" s="13">
        <v>100</v>
      </c>
      <c r="H8" s="13">
        <v>25</v>
      </c>
      <c r="I8" s="13">
        <v>50</v>
      </c>
      <c r="J8" s="13"/>
      <c r="K8" s="13"/>
      <c r="L8" s="13"/>
      <c r="M8" s="13"/>
      <c r="N8" s="13"/>
      <c r="O8" s="13"/>
      <c r="P8" s="43"/>
    </row>
    <row r="9" spans="1:16" s="1" customFormat="1" x14ac:dyDescent="0.25">
      <c r="A9" s="17" t="s">
        <v>3393</v>
      </c>
      <c r="B9" s="13" t="s">
        <v>7</v>
      </c>
      <c r="C9" s="13">
        <v>100</v>
      </c>
      <c r="D9" s="13">
        <v>100</v>
      </c>
      <c r="E9" s="13">
        <v>10</v>
      </c>
      <c r="F9" s="13">
        <v>200</v>
      </c>
      <c r="G9" s="13">
        <v>100</v>
      </c>
      <c r="H9" s="13">
        <v>25</v>
      </c>
      <c r="I9" s="13">
        <v>50</v>
      </c>
      <c r="J9" s="13"/>
      <c r="K9" s="13"/>
      <c r="L9" s="13"/>
      <c r="M9" s="13"/>
      <c r="N9" s="13"/>
      <c r="O9" s="13"/>
      <c r="P9" s="43"/>
    </row>
    <row r="10" spans="1:16" s="1" customFormat="1" x14ac:dyDescent="0.25">
      <c r="A10" s="76" t="s">
        <v>3403</v>
      </c>
      <c r="B10" s="14" t="s">
        <v>7</v>
      </c>
      <c r="C10" s="14">
        <v>85</v>
      </c>
      <c r="D10" s="14">
        <v>85</v>
      </c>
      <c r="E10" s="14">
        <v>12</v>
      </c>
      <c r="F10" s="14">
        <v>200</v>
      </c>
      <c r="G10" s="14">
        <v>100</v>
      </c>
      <c r="H10" s="14">
        <v>134</v>
      </c>
      <c r="I10" s="115"/>
      <c r="J10" s="14">
        <v>30</v>
      </c>
      <c r="K10" s="14"/>
      <c r="L10" s="14"/>
      <c r="M10" s="14"/>
      <c r="N10" s="14"/>
      <c r="O10" s="14"/>
      <c r="P10" s="115"/>
    </row>
    <row r="11" spans="1:16" s="1" customFormat="1" x14ac:dyDescent="0.25">
      <c r="A11" s="76" t="s">
        <v>3403</v>
      </c>
      <c r="B11" s="14" t="s">
        <v>7</v>
      </c>
      <c r="C11" s="14">
        <v>35</v>
      </c>
      <c r="D11" s="14">
        <v>35</v>
      </c>
      <c r="E11" s="14">
        <v>38</v>
      </c>
      <c r="F11" s="14"/>
      <c r="G11" s="14"/>
      <c r="H11" s="14"/>
      <c r="I11" s="115"/>
      <c r="J11" s="14"/>
      <c r="K11" s="14"/>
      <c r="L11" s="14"/>
      <c r="M11" s="14"/>
      <c r="N11" s="14"/>
      <c r="O11" s="14"/>
      <c r="P11" s="115"/>
    </row>
    <row r="12" spans="1:16" s="1" customFormat="1" x14ac:dyDescent="0.25">
      <c r="A12" s="76" t="s">
        <v>3430</v>
      </c>
      <c r="B12" s="14" t="s">
        <v>7</v>
      </c>
      <c r="C12" s="115"/>
      <c r="D12" s="14">
        <v>220</v>
      </c>
      <c r="E12" s="14">
        <v>90</v>
      </c>
      <c r="F12" s="115"/>
      <c r="G12" s="14">
        <v>50</v>
      </c>
      <c r="H12" s="115"/>
      <c r="I12" s="115"/>
      <c r="J12" s="14">
        <v>30</v>
      </c>
      <c r="K12" s="14"/>
      <c r="L12" s="14"/>
      <c r="M12" s="14"/>
      <c r="N12" s="14"/>
      <c r="O12" s="14"/>
      <c r="P12" s="115"/>
    </row>
    <row r="13" spans="1:16" s="1" customFormat="1" x14ac:dyDescent="0.25">
      <c r="A13" s="76">
        <v>44207</v>
      </c>
      <c r="B13" s="14" t="s">
        <v>7</v>
      </c>
      <c r="C13" s="14">
        <v>85</v>
      </c>
      <c r="D13" s="14">
        <v>100</v>
      </c>
      <c r="E13" s="115"/>
      <c r="F13" s="14">
        <v>200</v>
      </c>
      <c r="G13" s="14">
        <v>150</v>
      </c>
      <c r="H13" s="14">
        <v>60</v>
      </c>
      <c r="I13" s="14">
        <v>30</v>
      </c>
      <c r="J13" s="115"/>
      <c r="K13" s="14">
        <v>30</v>
      </c>
      <c r="L13" s="14"/>
      <c r="M13" s="14"/>
      <c r="N13" s="14"/>
      <c r="O13" s="14"/>
      <c r="P13" s="115"/>
    </row>
    <row r="14" spans="1:16" s="1" customFormat="1" x14ac:dyDescent="0.25">
      <c r="A14" s="76">
        <v>44207</v>
      </c>
      <c r="B14" s="14" t="s">
        <v>7</v>
      </c>
      <c r="C14" s="14">
        <v>85</v>
      </c>
      <c r="D14" s="14">
        <v>200</v>
      </c>
      <c r="E14" s="115"/>
      <c r="F14" s="14">
        <v>200</v>
      </c>
      <c r="G14" s="14">
        <v>150</v>
      </c>
      <c r="H14" s="14">
        <v>50</v>
      </c>
      <c r="I14" s="115"/>
      <c r="J14" s="115"/>
      <c r="K14" s="14">
        <v>30</v>
      </c>
      <c r="L14" s="14"/>
      <c r="M14" s="14"/>
      <c r="N14" s="14"/>
      <c r="O14" s="14"/>
      <c r="P14" s="115"/>
    </row>
    <row r="15" spans="1:16" s="1" customFormat="1" x14ac:dyDescent="0.25">
      <c r="A15" s="76">
        <v>44207</v>
      </c>
      <c r="B15" s="14" t="s">
        <v>7</v>
      </c>
      <c r="C15" s="13">
        <v>150</v>
      </c>
      <c r="D15" s="13">
        <v>200</v>
      </c>
      <c r="E15" s="43"/>
      <c r="F15" s="13">
        <v>180</v>
      </c>
      <c r="G15" s="43"/>
      <c r="H15" s="13">
        <v>50</v>
      </c>
      <c r="I15" s="43"/>
      <c r="J15" s="43"/>
      <c r="K15" s="43"/>
      <c r="L15" s="43"/>
      <c r="M15" s="43"/>
      <c r="N15" s="43"/>
      <c r="O15" s="43"/>
      <c r="P15" s="43"/>
    </row>
    <row r="16" spans="1:16" s="1" customFormat="1" x14ac:dyDescent="0.25">
      <c r="A16" s="76">
        <v>44480</v>
      </c>
      <c r="B16" s="14" t="s">
        <v>7</v>
      </c>
      <c r="C16" s="43"/>
      <c r="D16" s="43"/>
      <c r="E16" s="43"/>
      <c r="F16" s="43"/>
      <c r="G16" s="13">
        <v>100</v>
      </c>
      <c r="H16" s="43"/>
      <c r="I16" s="43"/>
      <c r="J16" s="43"/>
      <c r="K16" s="13">
        <v>15</v>
      </c>
      <c r="L16" s="13"/>
      <c r="M16" s="13"/>
      <c r="N16" s="13"/>
      <c r="O16" s="13"/>
      <c r="P16" s="43"/>
    </row>
    <row r="17" spans="1:16" s="1" customFormat="1" x14ac:dyDescent="0.25">
      <c r="A17" s="76">
        <v>44480</v>
      </c>
      <c r="B17" s="14" t="s">
        <v>63</v>
      </c>
      <c r="C17" s="13">
        <v>-46</v>
      </c>
      <c r="D17" s="13">
        <v>-132</v>
      </c>
      <c r="E17" s="43"/>
      <c r="F17" s="13">
        <v>-240</v>
      </c>
      <c r="G17" s="13">
        <v>-13</v>
      </c>
      <c r="H17" s="13">
        <v>-68</v>
      </c>
      <c r="I17" s="13">
        <v>-34</v>
      </c>
      <c r="J17" s="43"/>
      <c r="K17" s="43"/>
      <c r="L17" s="43"/>
      <c r="M17" s="43"/>
      <c r="N17" s="43"/>
      <c r="O17" s="43"/>
      <c r="P17" s="43"/>
    </row>
    <row r="18" spans="1:16" s="1" customFormat="1" x14ac:dyDescent="0.25">
      <c r="A18" s="76" t="s">
        <v>3672</v>
      </c>
      <c r="B18" s="14" t="s">
        <v>63</v>
      </c>
      <c r="C18" s="13">
        <v>-120</v>
      </c>
      <c r="D18" s="13">
        <v>-140</v>
      </c>
      <c r="E18" s="43"/>
      <c r="F18" s="13">
        <v>-64</v>
      </c>
      <c r="G18" s="13">
        <v>-50</v>
      </c>
      <c r="H18" s="13">
        <v>-76</v>
      </c>
      <c r="I18" s="43"/>
      <c r="J18" s="43"/>
      <c r="K18" s="43"/>
      <c r="L18" s="43"/>
      <c r="M18" s="43"/>
      <c r="N18" s="43"/>
      <c r="O18" s="43"/>
      <c r="P18" s="43"/>
    </row>
    <row r="19" spans="1:16" s="1" customFormat="1" x14ac:dyDescent="0.25">
      <c r="A19" s="76">
        <v>44682</v>
      </c>
      <c r="B19" s="14" t="s">
        <v>63</v>
      </c>
      <c r="C19" s="13">
        <v>-85</v>
      </c>
      <c r="D19" s="13">
        <v>-240</v>
      </c>
      <c r="E19" s="13">
        <v>-31</v>
      </c>
      <c r="F19" s="43"/>
      <c r="G19" s="43"/>
      <c r="H19" s="13">
        <v>-87</v>
      </c>
      <c r="I19" s="43"/>
      <c r="J19" s="43"/>
      <c r="K19" s="43"/>
      <c r="L19" s="43"/>
      <c r="M19" s="43"/>
      <c r="N19" s="43"/>
      <c r="O19" s="43"/>
      <c r="P19" s="43"/>
    </row>
    <row r="20" spans="1:16" s="1" customFormat="1" x14ac:dyDescent="0.25">
      <c r="A20" s="76">
        <v>44896</v>
      </c>
      <c r="B20" s="14" t="s">
        <v>63</v>
      </c>
      <c r="C20" s="13">
        <v>-85</v>
      </c>
      <c r="D20" s="13">
        <v>-140</v>
      </c>
      <c r="E20" s="13">
        <v>-38</v>
      </c>
      <c r="F20" s="13">
        <v>-550</v>
      </c>
      <c r="G20" s="43"/>
      <c r="H20" s="43"/>
      <c r="I20" s="43"/>
      <c r="J20" s="43"/>
      <c r="K20" s="43"/>
      <c r="L20" s="43"/>
      <c r="M20" s="43"/>
      <c r="N20" s="43"/>
      <c r="O20" s="43"/>
      <c r="P20" s="43"/>
    </row>
    <row r="21" spans="1:16" s="1" customFormat="1" x14ac:dyDescent="0.25">
      <c r="A21" s="76" t="s">
        <v>3812</v>
      </c>
      <c r="B21" s="14" t="s">
        <v>63</v>
      </c>
      <c r="C21" s="13">
        <v>-85</v>
      </c>
      <c r="D21" s="13">
        <v>-164</v>
      </c>
      <c r="E21" s="43"/>
      <c r="F21" s="13">
        <v>-125</v>
      </c>
      <c r="G21" s="13">
        <v>-634</v>
      </c>
      <c r="H21" s="13">
        <v>-57</v>
      </c>
      <c r="I21" s="13">
        <v>-50</v>
      </c>
      <c r="J21" s="43"/>
      <c r="K21" s="43"/>
      <c r="L21" s="43"/>
      <c r="M21" s="43"/>
      <c r="N21" s="43"/>
      <c r="O21" s="43"/>
      <c r="P21" s="43"/>
    </row>
    <row r="22" spans="1:16" s="1" customFormat="1" x14ac:dyDescent="0.25">
      <c r="A22" s="76" t="s">
        <v>3862</v>
      </c>
      <c r="B22" s="14" t="s">
        <v>63</v>
      </c>
      <c r="C22" s="13">
        <v>-84</v>
      </c>
      <c r="D22" s="13">
        <v>-160</v>
      </c>
      <c r="E22" s="13">
        <v>-32</v>
      </c>
      <c r="F22" s="13">
        <v>-100</v>
      </c>
      <c r="G22" s="43"/>
      <c r="H22" s="13">
        <v>-46</v>
      </c>
      <c r="I22" s="43"/>
      <c r="J22" s="43"/>
      <c r="K22" s="43"/>
      <c r="L22" s="43"/>
      <c r="M22" s="43"/>
      <c r="N22" s="43"/>
      <c r="O22" s="43"/>
      <c r="P22" s="43"/>
    </row>
    <row r="23" spans="1:16" s="1" customFormat="1" x14ac:dyDescent="0.25">
      <c r="A23" s="76">
        <v>44594</v>
      </c>
      <c r="B23" s="14" t="s">
        <v>63</v>
      </c>
      <c r="C23" s="13">
        <v>-85</v>
      </c>
      <c r="D23" s="43"/>
      <c r="E23" s="13">
        <v>-43</v>
      </c>
      <c r="F23" s="13">
        <v>-50</v>
      </c>
      <c r="G23" s="13">
        <v>-30</v>
      </c>
      <c r="H23" s="43"/>
      <c r="I23" s="43"/>
      <c r="J23" s="13">
        <v>-32</v>
      </c>
      <c r="K23" s="13">
        <v>-25</v>
      </c>
      <c r="L23" s="13"/>
      <c r="M23" s="13"/>
      <c r="N23" s="13"/>
      <c r="O23" s="13"/>
      <c r="P23" s="43"/>
    </row>
    <row r="24" spans="1:16" s="1" customFormat="1" x14ac:dyDescent="0.25">
      <c r="A24" s="76">
        <v>44806</v>
      </c>
      <c r="B24" s="14" t="s">
        <v>63</v>
      </c>
      <c r="C24" s="13">
        <v>-22</v>
      </c>
      <c r="D24" s="13">
        <v>-36</v>
      </c>
      <c r="E24" s="13">
        <v>-10</v>
      </c>
      <c r="F24" s="13">
        <v>-21</v>
      </c>
      <c r="G24" s="13">
        <v>-17</v>
      </c>
      <c r="H24" s="13">
        <v>-10</v>
      </c>
      <c r="I24" s="13">
        <v>-46</v>
      </c>
      <c r="J24" s="13">
        <v>-22</v>
      </c>
      <c r="K24" s="13">
        <v>-50</v>
      </c>
      <c r="L24" s="13"/>
      <c r="M24" s="13"/>
      <c r="N24" s="13"/>
      <c r="O24" s="13"/>
      <c r="P24" s="43"/>
    </row>
    <row r="25" spans="1:16" x14ac:dyDescent="0.25">
      <c r="A25" s="76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</row>
    <row r="26" spans="1:16" s="1" customFormat="1" x14ac:dyDescent="0.25">
      <c r="A26" s="76"/>
      <c r="B26" s="14"/>
      <c r="C26" s="13"/>
      <c r="D26" s="13"/>
      <c r="E26" s="13"/>
      <c r="F26" s="13"/>
      <c r="G26" s="43"/>
      <c r="H26" s="13"/>
      <c r="I26" s="43"/>
      <c r="J26" s="43"/>
      <c r="K26" s="43"/>
      <c r="L26" s="13"/>
      <c r="M26" s="13"/>
      <c r="N26" s="13"/>
      <c r="O26" s="13"/>
      <c r="P26" s="43"/>
    </row>
    <row r="27" spans="1:16" s="1" customFormat="1" x14ac:dyDescent="0.25">
      <c r="A27" s="76"/>
      <c r="B27" s="14"/>
      <c r="C27" s="13"/>
      <c r="D27" s="13"/>
      <c r="E27" s="13"/>
      <c r="F27" s="13"/>
      <c r="G27" s="43"/>
      <c r="H27" s="13"/>
      <c r="I27" s="13"/>
      <c r="J27" s="13"/>
      <c r="K27" s="13"/>
      <c r="L27" s="13"/>
      <c r="M27" s="13"/>
      <c r="N27" s="13"/>
      <c r="O27" s="13"/>
      <c r="P27" s="43"/>
    </row>
    <row r="28" spans="1:16" s="1" customFormat="1" ht="17" thickBot="1" x14ac:dyDescent="0.3">
      <c r="A28" s="76"/>
      <c r="B28" s="14"/>
      <c r="C28" s="13"/>
      <c r="D28" s="13"/>
      <c r="E28" s="13"/>
      <c r="F28" s="13"/>
      <c r="G28" s="43"/>
      <c r="H28" s="13"/>
      <c r="I28" s="43"/>
      <c r="J28" s="43"/>
      <c r="K28" s="43"/>
      <c r="L28" s="43"/>
      <c r="M28" s="43"/>
      <c r="N28" s="43"/>
      <c r="O28" s="43"/>
      <c r="P28" s="43"/>
    </row>
    <row r="29" spans="1:16" s="1" customFormat="1" ht="17" thickBot="1" x14ac:dyDescent="0.3">
      <c r="A29" s="1048"/>
      <c r="B29" s="56"/>
      <c r="C29" s="56">
        <f t="shared" ref="C29:P29" si="0">SUM(C7:C28)</f>
        <v>40</v>
      </c>
      <c r="D29" s="56">
        <f t="shared" si="0"/>
        <v>40</v>
      </c>
      <c r="E29" s="56">
        <f t="shared" si="0"/>
        <v>10</v>
      </c>
      <c r="F29" s="56">
        <f t="shared" si="0"/>
        <v>40</v>
      </c>
      <c r="G29" s="56">
        <f t="shared" si="0"/>
        <v>6</v>
      </c>
      <c r="H29" s="56">
        <f t="shared" si="0"/>
        <v>0</v>
      </c>
      <c r="I29" s="56">
        <f t="shared" si="0"/>
        <v>0</v>
      </c>
      <c r="J29" s="56">
        <f t="shared" si="0"/>
        <v>6</v>
      </c>
      <c r="K29" s="56">
        <f t="shared" si="0"/>
        <v>0</v>
      </c>
      <c r="L29" s="1180"/>
      <c r="M29" s="1180"/>
      <c r="N29" s="1180"/>
      <c r="O29" s="1180"/>
      <c r="P29" s="400">
        <f t="shared" si="0"/>
        <v>0</v>
      </c>
    </row>
    <row r="31" spans="1:16" s="1" customFormat="1" x14ac:dyDescent="0.25">
      <c r="C31" s="1">
        <f>SUM(C7:C15)</f>
        <v>652</v>
      </c>
      <c r="D31" s="1">
        <f t="shared" ref="D31:P31" si="1">SUM(D7:D15)</f>
        <v>1052</v>
      </c>
      <c r="E31" s="1">
        <f t="shared" si="1"/>
        <v>164</v>
      </c>
      <c r="F31" s="1">
        <f t="shared" si="1"/>
        <v>1190</v>
      </c>
      <c r="G31" s="1">
        <f t="shared" si="1"/>
        <v>650</v>
      </c>
      <c r="H31" s="1">
        <f t="shared" si="1"/>
        <v>344</v>
      </c>
      <c r="I31" s="1">
        <f t="shared" si="1"/>
        <v>130</v>
      </c>
      <c r="J31" s="1">
        <f t="shared" si="1"/>
        <v>60</v>
      </c>
      <c r="K31" s="1">
        <f t="shared" si="1"/>
        <v>60</v>
      </c>
      <c r="P31" s="1">
        <f t="shared" si="1"/>
        <v>0</v>
      </c>
    </row>
    <row r="32" spans="1:16" ht="17" thickBot="1" x14ac:dyDescent="0.3"/>
    <row r="33" spans="3:16" ht="17" thickBot="1" x14ac:dyDescent="0.3">
      <c r="C33" s="51" t="s">
        <v>26</v>
      </c>
      <c r="D33" s="10" t="s">
        <v>3</v>
      </c>
      <c r="E33" s="11" t="s">
        <v>10</v>
      </c>
      <c r="F33" s="11" t="s">
        <v>4</v>
      </c>
      <c r="G33" s="11" t="s">
        <v>31</v>
      </c>
      <c r="H33" s="11" t="s">
        <v>27</v>
      </c>
      <c r="I33" s="11" t="s">
        <v>29</v>
      </c>
      <c r="J33" s="11" t="s">
        <v>30</v>
      </c>
      <c r="K33" s="11" t="s">
        <v>778</v>
      </c>
      <c r="L33" s="51" t="s">
        <v>2</v>
      </c>
      <c r="M33" s="261" t="s">
        <v>17</v>
      </c>
      <c r="N33" s="261" t="s">
        <v>32</v>
      </c>
      <c r="O33" s="261" t="s">
        <v>18</v>
      </c>
      <c r="P33" s="11"/>
    </row>
  </sheetData>
  <pageMargins left="0.7" right="0.7" top="0.75" bottom="0.75" header="0.3" footer="0.3"/>
  <pageSetup orientation="portrait" horizontalDpi="4294967293" verticalDpi="4294967293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C000"/>
  </sheetPr>
  <dimension ref="A1:L16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11" width="10" style="2" customWidth="1"/>
    <col min="12" max="12" width="8.33203125" style="2" customWidth="1"/>
    <col min="13" max="16384" width="9" style="2"/>
  </cols>
  <sheetData>
    <row r="1" spans="1:12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3" t="s">
        <v>3348</v>
      </c>
      <c r="B3" s="4"/>
    </row>
    <row r="4" spans="1:12" x14ac:dyDescent="0.25">
      <c r="A4" s="5" t="s">
        <v>4698</v>
      </c>
      <c r="B4" s="5"/>
      <c r="C4" s="3"/>
    </row>
    <row r="5" spans="1:12" s="8" customFormat="1" ht="17" thickBot="1" x14ac:dyDescent="0.3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7"/>
    </row>
    <row r="6" spans="1:12" ht="17" thickBot="1" x14ac:dyDescent="0.3">
      <c r="A6" s="9" t="s">
        <v>0</v>
      </c>
      <c r="B6" s="10" t="s">
        <v>1</v>
      </c>
      <c r="C6" s="27" t="s">
        <v>26</v>
      </c>
      <c r="D6" s="10" t="s">
        <v>3</v>
      </c>
      <c r="E6" s="10" t="s">
        <v>27</v>
      </c>
      <c r="F6" s="27" t="s">
        <v>32</v>
      </c>
      <c r="G6" s="10" t="s">
        <v>4</v>
      </c>
      <c r="H6" s="10" t="s">
        <v>10</v>
      </c>
      <c r="I6" s="27" t="s">
        <v>2</v>
      </c>
      <c r="J6" s="27" t="s">
        <v>17</v>
      </c>
      <c r="K6" s="27" t="s">
        <v>18</v>
      </c>
      <c r="L6" s="11"/>
    </row>
    <row r="7" spans="1:12" s="8" customFormat="1" x14ac:dyDescent="0.25">
      <c r="A7" s="380">
        <v>44623</v>
      </c>
      <c r="B7" s="193" t="s">
        <v>7</v>
      </c>
      <c r="C7" s="193">
        <v>50</v>
      </c>
      <c r="D7" s="193">
        <v>50</v>
      </c>
      <c r="E7" s="193">
        <v>100</v>
      </c>
      <c r="F7" s="193">
        <v>100</v>
      </c>
      <c r="G7" s="193">
        <v>200</v>
      </c>
      <c r="H7" s="193"/>
      <c r="I7" s="193">
        <v>50</v>
      </c>
      <c r="J7" s="193">
        <v>50</v>
      </c>
      <c r="K7" s="193"/>
      <c r="L7" s="397"/>
    </row>
    <row r="8" spans="1:12" s="8" customFormat="1" x14ac:dyDescent="0.25">
      <c r="A8" s="24">
        <v>44776</v>
      </c>
      <c r="B8" s="25" t="s">
        <v>7</v>
      </c>
      <c r="C8" s="25">
        <v>50</v>
      </c>
      <c r="D8" s="25">
        <v>150</v>
      </c>
      <c r="E8" s="25">
        <v>100</v>
      </c>
      <c r="F8" s="25">
        <v>100</v>
      </c>
      <c r="G8" s="25">
        <v>200</v>
      </c>
      <c r="H8" s="25">
        <v>10</v>
      </c>
      <c r="I8" s="25">
        <v>50</v>
      </c>
      <c r="J8" s="25">
        <v>50</v>
      </c>
      <c r="K8" s="25">
        <v>100</v>
      </c>
      <c r="L8" s="392"/>
    </row>
    <row r="9" spans="1:12" s="1" customFormat="1" x14ac:dyDescent="0.25">
      <c r="A9" s="1077" t="s">
        <v>4662</v>
      </c>
      <c r="B9" s="1078" t="s">
        <v>7</v>
      </c>
      <c r="C9" s="1078">
        <v>84</v>
      </c>
      <c r="D9" s="1078">
        <v>100</v>
      </c>
      <c r="E9" s="1078"/>
      <c r="F9" s="13"/>
      <c r="G9" s="1078">
        <v>400</v>
      </c>
      <c r="H9" s="13"/>
      <c r="I9" s="1078"/>
      <c r="J9" s="1078">
        <v>53</v>
      </c>
      <c r="K9" s="1078"/>
      <c r="L9" s="43"/>
    </row>
    <row r="10" spans="1:12" s="1" customFormat="1" x14ac:dyDescent="0.25">
      <c r="A10" s="212" t="s">
        <v>4681</v>
      </c>
      <c r="B10" s="213" t="s">
        <v>7</v>
      </c>
      <c r="C10" s="213">
        <v>16</v>
      </c>
      <c r="D10" s="213">
        <v>100</v>
      </c>
      <c r="E10" s="213">
        <v>50</v>
      </c>
      <c r="F10" s="13"/>
      <c r="G10" s="537"/>
      <c r="H10" s="13"/>
      <c r="I10" s="213">
        <v>98</v>
      </c>
      <c r="J10" s="213">
        <v>20</v>
      </c>
      <c r="K10" s="213">
        <v>93</v>
      </c>
      <c r="L10" s="43"/>
    </row>
    <row r="11" spans="1:12" s="1" customFormat="1" x14ac:dyDescent="0.25">
      <c r="A11" s="212" t="s">
        <v>4694</v>
      </c>
      <c r="B11" s="213" t="s">
        <v>63</v>
      </c>
      <c r="C11" s="43"/>
      <c r="D11" s="43"/>
      <c r="E11" s="13">
        <v>-200</v>
      </c>
      <c r="F11" s="13">
        <v>-110</v>
      </c>
      <c r="G11" s="43"/>
      <c r="H11" s="13">
        <v>-10</v>
      </c>
      <c r="I11" s="13">
        <v>-2</v>
      </c>
      <c r="J11" s="13">
        <v>-27</v>
      </c>
      <c r="K11" s="43"/>
      <c r="L11" s="43"/>
    </row>
    <row r="12" spans="1:12" s="1" customFormat="1" x14ac:dyDescent="0.25">
      <c r="A12" s="212"/>
      <c r="B12" s="213"/>
      <c r="C12" s="13"/>
      <c r="D12" s="13"/>
      <c r="E12" s="13"/>
      <c r="F12" s="13"/>
      <c r="G12" s="13"/>
      <c r="H12" s="13"/>
      <c r="I12" s="13"/>
      <c r="J12" s="13"/>
      <c r="K12" s="13"/>
      <c r="L12" s="43"/>
    </row>
    <row r="13" spans="1:12" s="1" customFormat="1" x14ac:dyDescent="0.25">
      <c r="A13" s="212"/>
      <c r="B13" s="213"/>
      <c r="C13" s="13"/>
      <c r="D13" s="13"/>
      <c r="E13" s="13"/>
      <c r="F13" s="13"/>
      <c r="G13" s="13"/>
      <c r="H13" s="13"/>
      <c r="I13" s="13"/>
      <c r="J13" s="13"/>
      <c r="K13" s="13"/>
      <c r="L13" s="43"/>
    </row>
    <row r="14" spans="1:12" s="1" customFormat="1" x14ac:dyDescent="0.25">
      <c r="A14" s="12"/>
      <c r="B14" s="13"/>
      <c r="C14" s="13"/>
      <c r="D14" s="13"/>
      <c r="E14" s="13"/>
      <c r="F14" s="43"/>
      <c r="G14" s="43"/>
      <c r="H14" s="43"/>
      <c r="I14" s="43"/>
      <c r="J14" s="43"/>
      <c r="K14" s="43"/>
      <c r="L14" s="43"/>
    </row>
    <row r="16" spans="1:12" s="1" customFormat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C000"/>
  </sheetPr>
  <dimension ref="A1:J20"/>
  <sheetViews>
    <sheetView workbookViewId="0">
      <selection activeCell="F13" sqref="F13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9" width="9.5" style="20" customWidth="1"/>
    <col min="10" max="10" width="8.5" style="20" customWidth="1"/>
    <col min="11" max="16384" width="8.83203125" style="20"/>
  </cols>
  <sheetData>
    <row r="1" spans="1:10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</row>
    <row r="3" spans="1:10" s="18" customFormat="1" x14ac:dyDescent="0.25">
      <c r="A3" s="18" t="s">
        <v>4665</v>
      </c>
    </row>
    <row r="4" spans="1:10" s="18" customFormat="1" x14ac:dyDescent="0.25">
      <c r="A4" s="18" t="s">
        <v>4666</v>
      </c>
    </row>
    <row r="5" spans="1:10" ht="17" thickBot="1" x14ac:dyDescent="0.3"/>
    <row r="6" spans="1:10" ht="17" thickBot="1" x14ac:dyDescent="0.3">
      <c r="A6" s="884" t="s">
        <v>0</v>
      </c>
      <c r="B6" s="885" t="s">
        <v>1</v>
      </c>
      <c r="C6" s="885" t="s">
        <v>26</v>
      </c>
      <c r="D6" s="885" t="s">
        <v>17</v>
      </c>
      <c r="E6" s="885" t="s">
        <v>3</v>
      </c>
      <c r="F6" s="885" t="s">
        <v>4</v>
      </c>
      <c r="G6" s="885" t="s">
        <v>18</v>
      </c>
      <c r="H6" s="885" t="s">
        <v>2</v>
      </c>
      <c r="I6" s="885" t="s">
        <v>3425</v>
      </c>
      <c r="J6" s="885"/>
    </row>
    <row r="7" spans="1:10" s="18" customFormat="1" x14ac:dyDescent="0.25">
      <c r="A7" s="1077" t="s">
        <v>4662</v>
      </c>
      <c r="B7" s="1078" t="s">
        <v>7</v>
      </c>
      <c r="C7" s="1078">
        <v>84</v>
      </c>
      <c r="D7" s="1078">
        <v>53</v>
      </c>
      <c r="E7" s="1078">
        <v>100</v>
      </c>
      <c r="F7" s="1078">
        <v>400</v>
      </c>
      <c r="G7" s="1078"/>
      <c r="H7" s="1078"/>
      <c r="I7" s="1078"/>
      <c r="J7" s="1079"/>
    </row>
    <row r="8" spans="1:10" s="18" customFormat="1" x14ac:dyDescent="0.25">
      <c r="A8" s="212" t="s">
        <v>4681</v>
      </c>
      <c r="B8" s="213" t="s">
        <v>7</v>
      </c>
      <c r="C8" s="213">
        <v>16</v>
      </c>
      <c r="D8" s="213">
        <v>20</v>
      </c>
      <c r="E8" s="213">
        <v>100</v>
      </c>
      <c r="F8" s="537"/>
      <c r="G8" s="213">
        <v>93</v>
      </c>
      <c r="H8" s="213">
        <v>98</v>
      </c>
      <c r="I8" s="213">
        <v>50</v>
      </c>
      <c r="J8" s="537"/>
    </row>
    <row r="9" spans="1:10" s="18" customFormat="1" x14ac:dyDescent="0.25">
      <c r="A9" s="12"/>
      <c r="B9" s="13"/>
      <c r="C9" s="537"/>
      <c r="D9" s="537"/>
      <c r="E9" s="537"/>
      <c r="F9" s="537"/>
      <c r="G9" s="537"/>
      <c r="H9" s="537"/>
      <c r="I9" s="537"/>
      <c r="J9" s="537"/>
    </row>
    <row r="10" spans="1:10" s="18" customFormat="1" x14ac:dyDescent="0.25">
      <c r="A10" s="212"/>
      <c r="B10" s="213"/>
      <c r="C10" s="771"/>
      <c r="D10" s="771"/>
      <c r="E10" s="771"/>
      <c r="F10" s="771"/>
      <c r="G10" s="771"/>
      <c r="H10" s="771"/>
      <c r="I10" s="771"/>
      <c r="J10" s="537"/>
    </row>
    <row r="11" spans="1:10" s="18" customFormat="1" x14ac:dyDescent="0.25">
      <c r="A11" s="212"/>
      <c r="B11" s="213"/>
      <c r="C11" s="537"/>
      <c r="D11" s="537"/>
      <c r="E11" s="537"/>
      <c r="F11" s="537"/>
      <c r="G11" s="537"/>
      <c r="H11" s="537"/>
      <c r="I11" s="537"/>
      <c r="J11" s="537"/>
    </row>
    <row r="12" spans="1:10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  <c r="J12" s="537"/>
    </row>
    <row r="13" spans="1:10" x14ac:dyDescent="0.25">
      <c r="A13" s="212"/>
      <c r="B13" s="213"/>
      <c r="C13" s="213"/>
      <c r="D13" s="213"/>
      <c r="E13" s="213"/>
      <c r="F13" s="213"/>
      <c r="G13" s="213"/>
      <c r="H13" s="213"/>
      <c r="I13" s="213"/>
      <c r="J13" s="213"/>
    </row>
    <row r="14" spans="1:10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</row>
    <row r="15" spans="1:10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</row>
    <row r="16" spans="1:10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</row>
    <row r="17" spans="1:10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</row>
    <row r="18" spans="1:10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</row>
    <row r="19" spans="1:10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</row>
    <row r="20" spans="1:10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C000"/>
  </sheetPr>
  <dimension ref="A1:K21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3" width="9" style="2" customWidth="1"/>
    <col min="4" max="4" width="9.6640625" style="2" customWidth="1"/>
    <col min="5" max="10" width="10" style="2" customWidth="1"/>
    <col min="11" max="11" width="8.33203125" style="2" customWidth="1"/>
    <col min="12" max="16384" width="9" style="2"/>
  </cols>
  <sheetData>
    <row r="1" spans="1:1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3" t="s">
        <v>3348</v>
      </c>
      <c r="B3" s="4"/>
    </row>
    <row r="4" spans="1:11" x14ac:dyDescent="0.25">
      <c r="A4" s="5" t="s">
        <v>4257</v>
      </c>
      <c r="B4" s="5"/>
      <c r="C4" s="3"/>
    </row>
    <row r="5" spans="1:11" s="8" customFormat="1" ht="17" thickBot="1" x14ac:dyDescent="0.3">
      <c r="A5" s="6"/>
      <c r="B5" s="6"/>
      <c r="C5" s="7"/>
      <c r="D5" s="7"/>
      <c r="E5" s="7"/>
      <c r="F5" s="7"/>
      <c r="G5" s="7"/>
      <c r="H5" s="7"/>
      <c r="I5" s="7"/>
      <c r="J5" s="7"/>
      <c r="K5" s="7"/>
    </row>
    <row r="6" spans="1:11" ht="17" thickBot="1" x14ac:dyDescent="0.3">
      <c r="A6" s="9" t="s">
        <v>0</v>
      </c>
      <c r="B6" s="10" t="s">
        <v>1</v>
      </c>
      <c r="C6" s="27" t="s">
        <v>26</v>
      </c>
      <c r="D6" s="10" t="s">
        <v>3</v>
      </c>
      <c r="E6" s="10" t="s">
        <v>4</v>
      </c>
      <c r="F6" s="10" t="s">
        <v>27</v>
      </c>
      <c r="G6" s="27" t="s">
        <v>32</v>
      </c>
      <c r="H6" s="10" t="s">
        <v>4</v>
      </c>
      <c r="I6" s="10" t="s">
        <v>378</v>
      </c>
      <c r="J6" s="27" t="s">
        <v>2</v>
      </c>
      <c r="K6" s="11"/>
    </row>
    <row r="7" spans="1:11" s="1" customFormat="1" x14ac:dyDescent="0.25">
      <c r="A7" s="12">
        <v>44685</v>
      </c>
      <c r="B7" s="13" t="s">
        <v>7</v>
      </c>
      <c r="C7" s="43"/>
      <c r="D7" s="43"/>
      <c r="E7" s="43"/>
      <c r="F7" s="43"/>
      <c r="G7" s="43"/>
      <c r="H7" s="43"/>
      <c r="I7" s="13">
        <v>180</v>
      </c>
      <c r="J7" s="13"/>
      <c r="K7" s="43"/>
    </row>
    <row r="8" spans="1:11" s="1" customFormat="1" x14ac:dyDescent="0.25">
      <c r="A8" s="12">
        <v>44716</v>
      </c>
      <c r="B8" s="13" t="s">
        <v>7</v>
      </c>
      <c r="C8" s="13">
        <v>50</v>
      </c>
      <c r="D8" s="13">
        <v>50</v>
      </c>
      <c r="E8" s="13">
        <v>80</v>
      </c>
      <c r="F8" s="13">
        <v>150</v>
      </c>
      <c r="G8" s="13">
        <v>130</v>
      </c>
      <c r="H8" s="13">
        <v>80</v>
      </c>
      <c r="I8" s="43"/>
      <c r="J8" s="43"/>
      <c r="K8" s="43"/>
    </row>
    <row r="9" spans="1:11" s="1" customFormat="1" x14ac:dyDescent="0.25">
      <c r="A9" s="12">
        <v>44716</v>
      </c>
      <c r="B9" s="13" t="s">
        <v>7</v>
      </c>
      <c r="C9" s="43"/>
      <c r="D9" s="43"/>
      <c r="E9" s="43"/>
      <c r="F9" s="43"/>
      <c r="G9" s="43"/>
      <c r="H9" s="43"/>
      <c r="I9" s="13">
        <v>180</v>
      </c>
      <c r="J9" s="13"/>
      <c r="K9" s="43"/>
    </row>
    <row r="10" spans="1:11" s="1" customFormat="1" x14ac:dyDescent="0.25">
      <c r="A10" s="12">
        <v>44777</v>
      </c>
      <c r="B10" s="13" t="s">
        <v>7</v>
      </c>
      <c r="C10" s="13">
        <v>30</v>
      </c>
      <c r="D10" s="13">
        <v>30</v>
      </c>
      <c r="E10" s="13"/>
      <c r="F10" s="13">
        <v>10</v>
      </c>
      <c r="G10" s="13">
        <v>30</v>
      </c>
      <c r="H10" s="13"/>
      <c r="I10" s="13"/>
      <c r="J10" s="13"/>
      <c r="K10" s="43"/>
    </row>
    <row r="11" spans="1:11" s="1" customFormat="1" x14ac:dyDescent="0.25">
      <c r="A11" s="12" t="s">
        <v>4464</v>
      </c>
      <c r="B11" s="13" t="s">
        <v>7</v>
      </c>
      <c r="C11" s="43"/>
      <c r="D11" s="13">
        <v>60</v>
      </c>
      <c r="E11" s="43"/>
      <c r="F11" s="13">
        <v>40</v>
      </c>
      <c r="G11" s="13">
        <v>40</v>
      </c>
      <c r="H11" s="13">
        <v>80</v>
      </c>
      <c r="I11" s="43"/>
      <c r="J11" s="13">
        <v>40</v>
      </c>
      <c r="K11" s="43"/>
    </row>
    <row r="12" spans="1:11" s="1" customFormat="1" x14ac:dyDescent="0.25">
      <c r="A12" s="12" t="s">
        <v>4694</v>
      </c>
      <c r="B12" s="13" t="s">
        <v>63</v>
      </c>
      <c r="C12" s="13"/>
      <c r="D12" s="13"/>
      <c r="E12" s="13"/>
      <c r="F12" s="13">
        <v>-161</v>
      </c>
      <c r="G12" s="13"/>
      <c r="H12" s="13"/>
      <c r="I12" s="13">
        <v>-150</v>
      </c>
      <c r="J12" s="13"/>
      <c r="K12" s="43"/>
    </row>
    <row r="13" spans="1:11" s="1" customFormat="1" x14ac:dyDescent="0.25">
      <c r="A13" s="12">
        <v>44568</v>
      </c>
      <c r="B13" s="13" t="s">
        <v>63</v>
      </c>
      <c r="C13" s="13">
        <v>-15</v>
      </c>
      <c r="D13" s="13">
        <v>-50</v>
      </c>
      <c r="E13" s="13"/>
      <c r="F13" s="13"/>
      <c r="G13" s="13"/>
      <c r="H13" s="13"/>
      <c r="I13" s="13">
        <v>-100</v>
      </c>
      <c r="J13" s="13">
        <v>-15</v>
      </c>
      <c r="K13" s="43"/>
    </row>
    <row r="14" spans="1:11" s="1" customFormat="1" x14ac:dyDescent="0.25">
      <c r="A14" s="12">
        <v>44688</v>
      </c>
      <c r="B14" s="13" t="s">
        <v>63</v>
      </c>
      <c r="C14" s="13">
        <v>-23</v>
      </c>
      <c r="D14" s="13">
        <v>-12</v>
      </c>
      <c r="E14" s="13">
        <v>-128</v>
      </c>
      <c r="F14" s="13">
        <v>-34</v>
      </c>
      <c r="G14" s="13">
        <v>-27</v>
      </c>
      <c r="H14" s="13"/>
      <c r="I14" s="13">
        <v>-106</v>
      </c>
      <c r="J14" s="13">
        <v>-4</v>
      </c>
      <c r="K14" s="43"/>
    </row>
    <row r="15" spans="1:11" s="1" customFormat="1" x14ac:dyDescent="0.25">
      <c r="A15" s="12" t="s">
        <v>4833</v>
      </c>
      <c r="B15" s="13" t="s">
        <v>63</v>
      </c>
      <c r="C15" s="43"/>
      <c r="D15" s="13">
        <v>-31</v>
      </c>
      <c r="E15" s="13">
        <v>-6</v>
      </c>
      <c r="F15" s="13">
        <v>-1</v>
      </c>
      <c r="G15" s="13">
        <v>-2</v>
      </c>
      <c r="H15" s="43"/>
      <c r="I15" s="13">
        <v>-2</v>
      </c>
      <c r="J15" s="43"/>
      <c r="K15" s="43"/>
    </row>
    <row r="16" spans="1:11" s="1" customFormat="1" x14ac:dyDescent="0.25">
      <c r="A16" s="250"/>
      <c r="B16" s="43"/>
      <c r="C16" s="43"/>
      <c r="D16" s="43"/>
      <c r="E16" s="43"/>
      <c r="F16" s="43"/>
      <c r="G16" s="43"/>
      <c r="H16" s="43"/>
      <c r="I16" s="43"/>
      <c r="J16" s="43"/>
      <c r="K16" s="43"/>
    </row>
    <row r="17" spans="1:11" s="1" customFormat="1" x14ac:dyDescent="0.25">
      <c r="A17" s="250"/>
      <c r="B17" s="43"/>
      <c r="C17" s="43"/>
      <c r="D17" s="43"/>
      <c r="E17" s="43"/>
      <c r="F17" s="43"/>
      <c r="G17" s="43"/>
      <c r="H17" s="43"/>
      <c r="I17" s="43"/>
      <c r="J17" s="43"/>
      <c r="K17" s="43"/>
    </row>
    <row r="18" spans="1:11" s="1" customFormat="1" x14ac:dyDescent="0.25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43"/>
    </row>
    <row r="19" spans="1:11" s="1" customFormat="1" x14ac:dyDescent="0.25">
      <c r="A19" s="12"/>
      <c r="B19" s="13"/>
      <c r="C19" s="13"/>
      <c r="D19" s="13"/>
      <c r="E19" s="13"/>
      <c r="F19" s="13"/>
      <c r="G19" s="43"/>
      <c r="H19" s="43"/>
      <c r="I19" s="43"/>
      <c r="J19" s="43"/>
      <c r="K19" s="43"/>
    </row>
    <row r="21" spans="1:11" s="1" customFormat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C000"/>
  </sheetPr>
  <dimension ref="A1:H13"/>
  <sheetViews>
    <sheetView workbookViewId="0">
      <selection activeCell="F38" sqref="F38"/>
    </sheetView>
  </sheetViews>
  <sheetFormatPr baseColWidth="10" defaultColWidth="9" defaultRowHeight="16" x14ac:dyDescent="0.25"/>
  <cols>
    <col min="1" max="1" width="11.33203125" style="2" customWidth="1"/>
    <col min="2" max="2" width="11.5" style="2" customWidth="1"/>
    <col min="3" max="6" width="9" style="2" customWidth="1"/>
    <col min="7" max="7" width="8.33203125" style="2" customWidth="1"/>
    <col min="8" max="16384" width="9" style="2"/>
  </cols>
  <sheetData>
    <row r="1" spans="1:8" x14ac:dyDescent="0.25">
      <c r="A1" s="16" t="s">
        <v>5</v>
      </c>
      <c r="B1" s="16"/>
      <c r="C1" s="1"/>
      <c r="D1" s="1"/>
      <c r="E1" s="1"/>
      <c r="F1" s="1"/>
      <c r="G1" s="1"/>
    </row>
    <row r="2" spans="1:8" x14ac:dyDescent="0.25">
      <c r="A2" s="1"/>
      <c r="B2" s="1"/>
      <c r="C2" s="1"/>
      <c r="D2" s="1"/>
      <c r="E2" s="1"/>
      <c r="F2" s="1"/>
      <c r="G2" s="1"/>
    </row>
    <row r="3" spans="1:8" x14ac:dyDescent="0.25">
      <c r="A3" s="3" t="s">
        <v>3356</v>
      </c>
      <c r="B3" s="4"/>
    </row>
    <row r="4" spans="1:8" x14ac:dyDescent="0.25">
      <c r="A4" s="5" t="s">
        <v>2439</v>
      </c>
      <c r="B4" s="5"/>
      <c r="C4" s="3"/>
      <c r="D4" s="3"/>
      <c r="E4" s="3"/>
      <c r="F4" s="3"/>
    </row>
    <row r="5" spans="1:8" s="8" customFormat="1" ht="17" thickBot="1" x14ac:dyDescent="0.3">
      <c r="A5" s="6"/>
      <c r="B5" s="6"/>
      <c r="C5" s="7"/>
      <c r="D5" s="7"/>
      <c r="E5" s="7"/>
      <c r="F5" s="7"/>
      <c r="G5" s="7"/>
    </row>
    <row r="6" spans="1:8" ht="17" thickBot="1" x14ac:dyDescent="0.3">
      <c r="A6" s="9" t="s">
        <v>0</v>
      </c>
      <c r="B6" s="10" t="s">
        <v>1</v>
      </c>
      <c r="C6" s="51" t="s">
        <v>32</v>
      </c>
      <c r="D6" s="1273" t="s">
        <v>1181</v>
      </c>
      <c r="E6" s="261" t="s">
        <v>18</v>
      </c>
      <c r="F6" s="27" t="s">
        <v>17</v>
      </c>
      <c r="G6" s="11"/>
    </row>
    <row r="7" spans="1:8" s="1" customFormat="1" x14ac:dyDescent="0.25">
      <c r="A7" s="17">
        <v>44357</v>
      </c>
      <c r="B7" s="13" t="s">
        <v>7</v>
      </c>
      <c r="C7" s="13">
        <v>10</v>
      </c>
      <c r="D7" s="13"/>
      <c r="E7" s="13"/>
      <c r="F7" s="13"/>
      <c r="G7" s="43"/>
    </row>
    <row r="8" spans="1:8" x14ac:dyDescent="0.25">
      <c r="A8" s="17">
        <v>44871</v>
      </c>
      <c r="B8" s="13" t="s">
        <v>7</v>
      </c>
      <c r="C8" s="13"/>
      <c r="D8" s="13">
        <v>60</v>
      </c>
      <c r="E8" s="13">
        <v>60</v>
      </c>
      <c r="F8" s="13"/>
      <c r="G8" s="13"/>
      <c r="H8" s="2" t="s">
        <v>4545</v>
      </c>
    </row>
    <row r="9" spans="1:8" x14ac:dyDescent="0.25">
      <c r="A9" s="12" t="s">
        <v>4787</v>
      </c>
      <c r="B9" s="13" t="s">
        <v>7</v>
      </c>
      <c r="C9" s="13">
        <v>240</v>
      </c>
      <c r="D9" s="13"/>
      <c r="E9" s="13"/>
      <c r="F9" s="13">
        <v>60</v>
      </c>
      <c r="G9" s="13"/>
      <c r="H9" s="2" t="s">
        <v>4545</v>
      </c>
    </row>
    <row r="10" spans="1:8" x14ac:dyDescent="0.25">
      <c r="A10" s="76"/>
      <c r="B10" s="14"/>
      <c r="C10" s="14"/>
      <c r="D10" s="14"/>
      <c r="E10" s="14"/>
      <c r="F10" s="14"/>
      <c r="G10" s="14"/>
    </row>
    <row r="11" spans="1:8" x14ac:dyDescent="0.25">
      <c r="A11" s="12"/>
      <c r="B11" s="13"/>
      <c r="C11" s="13"/>
      <c r="D11" s="13"/>
      <c r="E11" s="13"/>
      <c r="F11" s="13"/>
      <c r="G11" s="13"/>
    </row>
    <row r="12" spans="1:8" x14ac:dyDescent="0.25">
      <c r="A12" s="15"/>
      <c r="B12" s="13"/>
      <c r="C12" s="13"/>
      <c r="D12" s="13"/>
      <c r="E12" s="13"/>
      <c r="F12" s="13"/>
      <c r="G12" s="13"/>
    </row>
    <row r="13" spans="1:8" x14ac:dyDescent="0.25">
      <c r="A13" s="15"/>
      <c r="B13" s="13"/>
      <c r="C13" s="13"/>
      <c r="D13" s="13"/>
      <c r="E13" s="13"/>
      <c r="F13" s="13"/>
      <c r="G13" s="1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C000"/>
  </sheetPr>
  <dimension ref="A1:K22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9.5" style="20" customWidth="1"/>
    <col min="3" max="4" width="10.33203125" style="20" bestFit="1" customWidth="1"/>
    <col min="5" max="5" width="10" style="20" bestFit="1" customWidth="1"/>
    <col min="6" max="8" width="10.33203125" style="20" bestFit="1" customWidth="1"/>
    <col min="9" max="9" width="11.5" style="20" bestFit="1" customWidth="1"/>
    <col min="10" max="16384" width="8.83203125" style="20"/>
  </cols>
  <sheetData>
    <row r="1" spans="1:11" s="2" customFormat="1" x14ac:dyDescent="0.25">
      <c r="A1" s="16" t="s">
        <v>5</v>
      </c>
      <c r="B1" s="16"/>
      <c r="C1" s="1"/>
      <c r="D1" s="1"/>
    </row>
    <row r="3" spans="1:11" s="18" customFormat="1" x14ac:dyDescent="0.25">
      <c r="A3" s="18" t="s">
        <v>2924</v>
      </c>
    </row>
    <row r="4" spans="1:11" s="18" customFormat="1" x14ac:dyDescent="0.25">
      <c r="A4" s="18" t="s">
        <v>2924</v>
      </c>
    </row>
    <row r="5" spans="1:11" s="1211" customFormat="1" ht="17" thickBot="1" x14ac:dyDescent="0.3">
      <c r="C5" s="518">
        <v>6000</v>
      </c>
      <c r="D5" s="518">
        <v>4000</v>
      </c>
      <c r="E5" s="518">
        <v>1000</v>
      </c>
      <c r="F5" s="518">
        <v>6000</v>
      </c>
      <c r="G5" s="518">
        <v>4000</v>
      </c>
      <c r="H5" s="518">
        <v>4000</v>
      </c>
      <c r="I5" s="518">
        <v>20000</v>
      </c>
    </row>
    <row r="6" spans="1:11" ht="17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6" t="s">
        <v>4</v>
      </c>
      <c r="F6" s="885" t="s">
        <v>2</v>
      </c>
      <c r="G6" s="885" t="s">
        <v>27</v>
      </c>
      <c r="H6" s="885" t="s">
        <v>32</v>
      </c>
      <c r="I6" s="885" t="s">
        <v>10</v>
      </c>
      <c r="J6" s="886"/>
    </row>
    <row r="7" spans="1:11" s="18" customFormat="1" x14ac:dyDescent="0.25">
      <c r="A7" s="741">
        <v>44322</v>
      </c>
      <c r="B7" s="529" t="s">
        <v>2925</v>
      </c>
      <c r="C7" s="529">
        <v>40</v>
      </c>
      <c r="D7" s="529">
        <v>40</v>
      </c>
      <c r="E7" s="529">
        <v>80</v>
      </c>
      <c r="F7" s="529"/>
      <c r="G7" s="529"/>
      <c r="H7" s="529"/>
      <c r="I7" s="529"/>
      <c r="J7" s="529"/>
    </row>
    <row r="8" spans="1:11" s="18" customFormat="1" x14ac:dyDescent="0.25">
      <c r="A8" s="213" t="s">
        <v>3116</v>
      </c>
      <c r="B8" s="213" t="s">
        <v>3117</v>
      </c>
      <c r="C8" s="537"/>
      <c r="D8" s="213">
        <v>48</v>
      </c>
      <c r="E8" s="213">
        <v>48</v>
      </c>
      <c r="F8" s="213">
        <v>48</v>
      </c>
      <c r="G8" s="213">
        <v>24</v>
      </c>
      <c r="H8" s="213">
        <v>24</v>
      </c>
      <c r="I8" s="213">
        <v>8</v>
      </c>
      <c r="J8" s="537"/>
    </row>
    <row r="9" spans="1:11" s="18" customFormat="1" x14ac:dyDescent="0.25">
      <c r="A9" s="213" t="s">
        <v>3170</v>
      </c>
      <c r="B9" s="213" t="s">
        <v>3172</v>
      </c>
      <c r="C9" s="537"/>
      <c r="D9" s="213">
        <v>24</v>
      </c>
      <c r="E9" s="213">
        <v>32</v>
      </c>
      <c r="F9" s="213">
        <v>16</v>
      </c>
      <c r="G9" s="537"/>
      <c r="H9" s="537"/>
      <c r="I9" s="537"/>
      <c r="J9" s="537"/>
      <c r="K9" s="18" t="s">
        <v>3173</v>
      </c>
    </row>
    <row r="10" spans="1:11" s="18" customFormat="1" x14ac:dyDescent="0.25">
      <c r="A10" s="213" t="s">
        <v>3551</v>
      </c>
      <c r="B10" s="213" t="s">
        <v>63</v>
      </c>
      <c r="C10" s="537"/>
      <c r="D10" s="213">
        <v>-4</v>
      </c>
      <c r="E10" s="213">
        <v>-48</v>
      </c>
      <c r="F10" s="213">
        <v>-13</v>
      </c>
      <c r="G10" s="213">
        <v>-19</v>
      </c>
      <c r="H10" s="213">
        <v>-24</v>
      </c>
      <c r="I10" s="537"/>
      <c r="J10" s="537"/>
    </row>
    <row r="11" spans="1:11" x14ac:dyDescent="0.25">
      <c r="A11" s="212">
        <v>44208</v>
      </c>
      <c r="B11" s="213" t="s">
        <v>63</v>
      </c>
      <c r="C11" s="213"/>
      <c r="D11" s="213">
        <v>-23</v>
      </c>
      <c r="E11" s="213">
        <v>-1</v>
      </c>
      <c r="F11" s="213">
        <v>-14</v>
      </c>
      <c r="G11" s="213"/>
      <c r="H11" s="213"/>
      <c r="I11" s="213"/>
      <c r="J11" s="213"/>
    </row>
    <row r="12" spans="1:11" s="1200" customFormat="1" x14ac:dyDescent="0.25">
      <c r="A12" s="12" t="s">
        <v>3994</v>
      </c>
      <c r="B12" s="75" t="s">
        <v>63</v>
      </c>
      <c r="C12" s="1199"/>
      <c r="D12" s="75">
        <v>-18</v>
      </c>
      <c r="E12" s="1199"/>
      <c r="F12" s="75">
        <v>-26</v>
      </c>
      <c r="G12" s="1199"/>
      <c r="H12" s="1199"/>
      <c r="I12" s="75">
        <v>-4</v>
      </c>
      <c r="J12" s="1199"/>
    </row>
    <row r="13" spans="1:11" x14ac:dyDescent="0.25">
      <c r="A13" s="212" t="s">
        <v>4020</v>
      </c>
      <c r="B13" s="213" t="s">
        <v>63</v>
      </c>
      <c r="C13" s="1225">
        <v>-23</v>
      </c>
      <c r="D13" s="213">
        <v>-44</v>
      </c>
      <c r="E13" s="213">
        <v>-67</v>
      </c>
      <c r="F13" s="537">
        <v>-11</v>
      </c>
      <c r="G13" s="213"/>
      <c r="H13" s="213"/>
      <c r="I13" s="213"/>
      <c r="J13" s="213"/>
    </row>
    <row r="14" spans="1:11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</row>
    <row r="15" spans="1:11" x14ac:dyDescent="0.25">
      <c r="A15" s="213"/>
      <c r="B15" s="213"/>
      <c r="C15" s="213"/>
      <c r="D15" s="213"/>
      <c r="E15" s="213"/>
      <c r="F15" s="213"/>
      <c r="G15" s="213"/>
      <c r="H15" s="213"/>
      <c r="I15" s="213"/>
      <c r="J15" s="213"/>
    </row>
    <row r="16" spans="1:11" s="18" customFormat="1" x14ac:dyDescent="0.25">
      <c r="A16" s="537"/>
      <c r="B16" s="537"/>
      <c r="C16" s="537">
        <f>SUM(C7:C14)</f>
        <v>17</v>
      </c>
      <c r="D16" s="537">
        <f t="shared" ref="D16:I16" si="0">SUM(D7:D14)</f>
        <v>23</v>
      </c>
      <c r="E16" s="537">
        <f t="shared" si="0"/>
        <v>44</v>
      </c>
      <c r="F16" s="537">
        <f t="shared" si="0"/>
        <v>0</v>
      </c>
      <c r="G16" s="537">
        <f t="shared" si="0"/>
        <v>5</v>
      </c>
      <c r="H16" s="537">
        <f t="shared" si="0"/>
        <v>0</v>
      </c>
      <c r="I16" s="537">
        <f t="shared" si="0"/>
        <v>4</v>
      </c>
      <c r="J16" s="537"/>
    </row>
    <row r="18" spans="1:9" ht="17" x14ac:dyDescent="0.25">
      <c r="A18" s="1209" t="s">
        <v>4180</v>
      </c>
      <c r="B18" s="1208"/>
      <c r="C18" s="1208"/>
      <c r="D18" s="1208"/>
      <c r="E18" s="1208"/>
      <c r="F18" s="1208"/>
      <c r="G18" s="1208"/>
      <c r="H18" s="1208"/>
      <c r="I18" s="794"/>
    </row>
    <row r="19" spans="1:9" ht="17" x14ac:dyDescent="0.25">
      <c r="A19" s="1209" t="s">
        <v>4181</v>
      </c>
      <c r="B19" s="1208"/>
      <c r="C19" s="793"/>
      <c r="D19" s="793"/>
      <c r="E19" s="793"/>
      <c r="F19" s="793"/>
      <c r="G19" s="793"/>
      <c r="H19" s="793"/>
      <c r="I19" s="794"/>
    </row>
    <row r="20" spans="1:9" ht="17" x14ac:dyDescent="0.25">
      <c r="A20" s="1209" t="s">
        <v>4182</v>
      </c>
      <c r="B20" s="1208"/>
      <c r="C20" s="793"/>
      <c r="D20" s="793"/>
      <c r="E20" s="793"/>
      <c r="F20" s="793"/>
      <c r="G20" s="793"/>
      <c r="H20" s="793"/>
      <c r="I20" s="794"/>
    </row>
    <row r="21" spans="1:9" ht="17" x14ac:dyDescent="0.25">
      <c r="A21" s="1209" t="s">
        <v>4183</v>
      </c>
      <c r="B21" s="1208"/>
      <c r="C21" s="793"/>
      <c r="D21" s="793"/>
      <c r="E21" s="793"/>
      <c r="F21" s="793"/>
      <c r="G21" s="793"/>
      <c r="H21" s="793"/>
      <c r="I21" s="794"/>
    </row>
    <row r="22" spans="1:9" x14ac:dyDescent="0.25">
      <c r="A22" s="1208" t="s">
        <v>4184</v>
      </c>
      <c r="B22" s="1210"/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C000"/>
  </sheetPr>
  <dimension ref="A1:F12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11" style="20" customWidth="1"/>
    <col min="4" max="4" width="16" style="20" customWidth="1"/>
    <col min="5" max="5" width="13.6640625" style="20" customWidth="1"/>
    <col min="6" max="6" width="9.5" style="20" customWidth="1"/>
    <col min="7" max="16384" width="8.83203125" style="20"/>
  </cols>
  <sheetData>
    <row r="1" spans="1:6" s="2" customFormat="1" x14ac:dyDescent="0.25">
      <c r="A1" s="16" t="s">
        <v>5</v>
      </c>
      <c r="B1" s="16"/>
      <c r="C1" s="1"/>
      <c r="D1" s="1"/>
    </row>
    <row r="3" spans="1:6" s="18" customFormat="1" x14ac:dyDescent="0.25">
      <c r="A3" s="18" t="s">
        <v>3857</v>
      </c>
    </row>
    <row r="4" spans="1:6" ht="17" thickBot="1" x14ac:dyDescent="0.3"/>
    <row r="5" spans="1:6" ht="17" thickBot="1" x14ac:dyDescent="0.3">
      <c r="A5" s="884" t="s">
        <v>0</v>
      </c>
      <c r="B5" s="885" t="s">
        <v>1</v>
      </c>
      <c r="C5" s="885" t="s">
        <v>380</v>
      </c>
      <c r="D5" s="885" t="s">
        <v>3858</v>
      </c>
      <c r="E5" s="885" t="s">
        <v>3898</v>
      </c>
      <c r="F5" s="885" t="s">
        <v>1635</v>
      </c>
    </row>
    <row r="6" spans="1:6" s="18" customFormat="1" x14ac:dyDescent="0.25">
      <c r="A6" s="741" t="s">
        <v>3859</v>
      </c>
      <c r="B6" s="529" t="s">
        <v>7</v>
      </c>
      <c r="C6" s="529">
        <v>100</v>
      </c>
      <c r="D6" s="529">
        <v>30</v>
      </c>
      <c r="E6" s="947"/>
      <c r="F6" s="947"/>
    </row>
    <row r="7" spans="1:6" s="18" customFormat="1" x14ac:dyDescent="0.25">
      <c r="A7" s="213" t="s">
        <v>3859</v>
      </c>
      <c r="B7" s="213" t="s">
        <v>7</v>
      </c>
      <c r="C7" s="213">
        <v>100</v>
      </c>
      <c r="D7" s="213">
        <v>20</v>
      </c>
      <c r="E7" s="537"/>
      <c r="F7" s="537"/>
    </row>
    <row r="8" spans="1:6" s="18" customFormat="1" x14ac:dyDescent="0.25">
      <c r="A8" s="212">
        <v>44594</v>
      </c>
      <c r="B8" s="213" t="s">
        <v>7</v>
      </c>
      <c r="C8" s="213">
        <v>600</v>
      </c>
      <c r="D8" s="537"/>
      <c r="E8" s="213">
        <v>100</v>
      </c>
      <c r="F8" s="213"/>
    </row>
    <row r="9" spans="1:6" s="18" customFormat="1" x14ac:dyDescent="0.25">
      <c r="A9" s="212">
        <v>44653</v>
      </c>
      <c r="B9" s="213" t="s">
        <v>7</v>
      </c>
      <c r="C9" s="537"/>
      <c r="D9" s="213"/>
      <c r="E9" s="537"/>
      <c r="F9" s="213">
        <v>50</v>
      </c>
    </row>
    <row r="10" spans="1:6" x14ac:dyDescent="0.25">
      <c r="A10" s="212"/>
      <c r="B10" s="213"/>
      <c r="C10" s="213"/>
      <c r="D10" s="213"/>
      <c r="E10" s="213"/>
      <c r="F10" s="213"/>
    </row>
    <row r="11" spans="1:6" x14ac:dyDescent="0.25">
      <c r="A11" s="213"/>
      <c r="B11" s="213"/>
      <c r="C11" s="213"/>
      <c r="D11" s="213"/>
      <c r="E11" s="213"/>
      <c r="F11" s="213"/>
    </row>
    <row r="12" spans="1:6" x14ac:dyDescent="0.25">
      <c r="A12" s="213"/>
      <c r="B12" s="213"/>
      <c r="C12" s="213"/>
      <c r="D12" s="213"/>
      <c r="E12" s="213"/>
      <c r="F12" s="21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C000"/>
  </sheetPr>
  <dimension ref="A1:F13"/>
  <sheetViews>
    <sheetView workbookViewId="0">
      <selection activeCell="B16" sqref="B1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11" style="20" customWidth="1"/>
    <col min="4" max="4" width="10.6640625" style="20" customWidth="1"/>
    <col min="5" max="5" width="11" style="20" customWidth="1"/>
    <col min="6" max="6" width="9.5" style="20" customWidth="1"/>
    <col min="7" max="16384" width="8.83203125" style="20"/>
  </cols>
  <sheetData>
    <row r="1" spans="1:6" s="2" customFormat="1" x14ac:dyDescent="0.25">
      <c r="A1" s="16" t="s">
        <v>5</v>
      </c>
      <c r="B1" s="16"/>
      <c r="C1" s="1"/>
      <c r="D1" s="1"/>
    </row>
    <row r="3" spans="1:6" s="18" customFormat="1" x14ac:dyDescent="0.25">
      <c r="A3" s="18" t="s">
        <v>3857</v>
      </c>
    </row>
    <row r="4" spans="1:6" s="18" customFormat="1" x14ac:dyDescent="0.25">
      <c r="A4" s="18" t="s">
        <v>4142</v>
      </c>
    </row>
    <row r="5" spans="1:6" ht="17" thickBot="1" x14ac:dyDescent="0.3"/>
    <row r="6" spans="1:6" ht="17" thickBot="1" x14ac:dyDescent="0.3">
      <c r="A6" s="884" t="s">
        <v>0</v>
      </c>
      <c r="B6" s="885" t="s">
        <v>1</v>
      </c>
      <c r="C6" s="885" t="s">
        <v>17</v>
      </c>
      <c r="D6" s="885" t="s">
        <v>18</v>
      </c>
      <c r="E6" s="885" t="s">
        <v>4</v>
      </c>
      <c r="F6" s="885" t="s">
        <v>32</v>
      </c>
    </row>
    <row r="7" spans="1:6" s="18" customFormat="1" x14ac:dyDescent="0.25">
      <c r="A7" s="741" t="s">
        <v>4141</v>
      </c>
      <c r="B7" s="529" t="s">
        <v>7</v>
      </c>
      <c r="C7" s="529">
        <v>100</v>
      </c>
      <c r="D7" s="529">
        <v>100</v>
      </c>
      <c r="E7" s="529">
        <v>200</v>
      </c>
      <c r="F7" s="529">
        <v>200</v>
      </c>
    </row>
    <row r="8" spans="1:6" s="18" customFormat="1" x14ac:dyDescent="0.25">
      <c r="A8" s="213"/>
      <c r="B8" s="213"/>
      <c r="C8" s="213"/>
      <c r="D8" s="213"/>
      <c r="E8" s="537"/>
      <c r="F8" s="537"/>
    </row>
    <row r="9" spans="1:6" s="18" customFormat="1" x14ac:dyDescent="0.25">
      <c r="A9" s="212"/>
      <c r="B9" s="213"/>
      <c r="C9" s="213"/>
      <c r="D9" s="537"/>
      <c r="E9" s="213"/>
      <c r="F9" s="213"/>
    </row>
    <row r="10" spans="1:6" s="18" customFormat="1" x14ac:dyDescent="0.25">
      <c r="A10" s="212"/>
      <c r="B10" s="213"/>
      <c r="C10" s="537"/>
      <c r="D10" s="213"/>
      <c r="E10" s="537"/>
      <c r="F10" s="213"/>
    </row>
    <row r="11" spans="1:6" x14ac:dyDescent="0.25">
      <c r="A11" s="212"/>
      <c r="B11" s="213"/>
      <c r="C11" s="213"/>
      <c r="D11" s="213"/>
      <c r="E11" s="213"/>
      <c r="F11" s="213"/>
    </row>
    <row r="12" spans="1:6" x14ac:dyDescent="0.25">
      <c r="A12" s="213"/>
      <c r="B12" s="213"/>
      <c r="C12" s="213"/>
      <c r="D12" s="213"/>
      <c r="E12" s="213"/>
      <c r="F12" s="213"/>
    </row>
    <row r="13" spans="1:6" x14ac:dyDescent="0.25">
      <c r="A13" s="213"/>
      <c r="B13" s="213"/>
      <c r="C13" s="213"/>
      <c r="D13" s="213"/>
      <c r="E13" s="213"/>
      <c r="F13" s="21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C000"/>
  </sheetPr>
  <dimension ref="A1:E12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13.6640625" style="20" customWidth="1"/>
    <col min="4" max="4" width="10.5" style="20" customWidth="1"/>
    <col min="5" max="5" width="13.6640625" style="20" customWidth="1"/>
    <col min="6" max="16384" width="8.83203125" style="20"/>
  </cols>
  <sheetData>
    <row r="1" spans="1:5" s="2" customFormat="1" x14ac:dyDescent="0.25">
      <c r="A1" s="16" t="s">
        <v>5</v>
      </c>
      <c r="B1" s="16"/>
      <c r="C1" s="1"/>
      <c r="D1" s="1"/>
    </row>
    <row r="3" spans="1:5" s="18" customFormat="1" x14ac:dyDescent="0.25">
      <c r="A3" s="18" t="s">
        <v>4058</v>
      </c>
    </row>
    <row r="4" spans="1:5" ht="17" thickBot="1" x14ac:dyDescent="0.3"/>
    <row r="5" spans="1:5" ht="17" thickBot="1" x14ac:dyDescent="0.3">
      <c r="A5" s="884" t="s">
        <v>0</v>
      </c>
      <c r="B5" s="885" t="s">
        <v>1</v>
      </c>
      <c r="C5" s="885" t="s">
        <v>3898</v>
      </c>
      <c r="D5" s="885" t="s">
        <v>380</v>
      </c>
      <c r="E5" s="885"/>
    </row>
    <row r="6" spans="1:5" s="18" customFormat="1" x14ac:dyDescent="0.25">
      <c r="A6" s="741">
        <v>44595</v>
      </c>
      <c r="B6" s="529" t="s">
        <v>7</v>
      </c>
      <c r="C6" s="529">
        <v>40</v>
      </c>
      <c r="D6" s="529">
        <v>160</v>
      </c>
      <c r="E6" s="947"/>
    </row>
    <row r="7" spans="1:5" s="18" customFormat="1" x14ac:dyDescent="0.25">
      <c r="A7" s="213"/>
      <c r="B7" s="213"/>
      <c r="C7" s="213"/>
      <c r="D7" s="213"/>
      <c r="E7" s="537"/>
    </row>
    <row r="8" spans="1:5" s="18" customFormat="1" x14ac:dyDescent="0.25">
      <c r="A8" s="212"/>
      <c r="B8" s="213"/>
      <c r="C8" s="213"/>
      <c r="D8" s="537"/>
      <c r="E8" s="213"/>
    </row>
    <row r="9" spans="1:5" s="18" customFormat="1" x14ac:dyDescent="0.25">
      <c r="A9" s="212"/>
      <c r="B9" s="213"/>
      <c r="C9" s="537"/>
      <c r="D9" s="213"/>
      <c r="E9" s="537"/>
    </row>
    <row r="10" spans="1:5" x14ac:dyDescent="0.25">
      <c r="A10" s="212"/>
      <c r="B10" s="213"/>
      <c r="C10" s="213"/>
      <c r="D10" s="213"/>
      <c r="E10" s="213"/>
    </row>
    <row r="11" spans="1:5" x14ac:dyDescent="0.25">
      <c r="A11" s="213"/>
      <c r="B11" s="213"/>
      <c r="C11" s="213"/>
      <c r="D11" s="213"/>
      <c r="E11" s="213"/>
    </row>
    <row r="12" spans="1:5" x14ac:dyDescent="0.25">
      <c r="A12" s="213"/>
      <c r="B12" s="213"/>
      <c r="C12" s="213"/>
      <c r="D12" s="213"/>
      <c r="E12" s="21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C000"/>
  </sheetPr>
  <dimension ref="A1:E12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5" style="20" customWidth="1"/>
    <col min="4" max="4" width="10.5" style="20" customWidth="1"/>
    <col min="5" max="5" width="13.6640625" style="20" customWidth="1"/>
    <col min="6" max="16384" width="8.83203125" style="20"/>
  </cols>
  <sheetData>
    <row r="1" spans="1:5" s="2" customFormat="1" x14ac:dyDescent="0.25">
      <c r="A1" s="16" t="s">
        <v>5</v>
      </c>
      <c r="B1" s="16"/>
      <c r="C1" s="1"/>
      <c r="D1" s="1"/>
    </row>
    <row r="3" spans="1:5" s="18" customFormat="1" x14ac:dyDescent="0.25">
      <c r="A3" s="18" t="s">
        <v>4059</v>
      </c>
    </row>
    <row r="4" spans="1:5" ht="17" thickBot="1" x14ac:dyDescent="0.3"/>
    <row r="5" spans="1:5" ht="17" thickBot="1" x14ac:dyDescent="0.3">
      <c r="A5" s="884" t="s">
        <v>0</v>
      </c>
      <c r="B5" s="885" t="s">
        <v>1</v>
      </c>
      <c r="C5" s="885" t="s">
        <v>32</v>
      </c>
      <c r="D5" s="885" t="s">
        <v>3</v>
      </c>
      <c r="E5" s="885"/>
    </row>
    <row r="6" spans="1:5" s="18" customFormat="1" x14ac:dyDescent="0.25">
      <c r="A6" s="741">
        <v>44595</v>
      </c>
      <c r="B6" s="529" t="s">
        <v>7</v>
      </c>
      <c r="C6" s="529">
        <v>300</v>
      </c>
      <c r="D6" s="529">
        <v>90</v>
      </c>
      <c r="E6" s="947"/>
    </row>
    <row r="7" spans="1:5" s="18" customFormat="1" x14ac:dyDescent="0.25">
      <c r="A7" s="213"/>
      <c r="B7" s="213"/>
      <c r="C7" s="213"/>
      <c r="D7" s="213"/>
      <c r="E7" s="537"/>
    </row>
    <row r="8" spans="1:5" s="18" customFormat="1" x14ac:dyDescent="0.25">
      <c r="A8" s="212"/>
      <c r="B8" s="213"/>
      <c r="C8" s="213"/>
      <c r="D8" s="537"/>
      <c r="E8" s="213"/>
    </row>
    <row r="9" spans="1:5" s="18" customFormat="1" x14ac:dyDescent="0.25">
      <c r="A9" s="212"/>
      <c r="B9" s="213"/>
      <c r="C9" s="537"/>
      <c r="D9" s="213"/>
      <c r="E9" s="537"/>
    </row>
    <row r="10" spans="1:5" x14ac:dyDescent="0.25">
      <c r="A10" s="212"/>
      <c r="B10" s="213"/>
      <c r="C10" s="213"/>
      <c r="D10" s="213"/>
      <c r="E10" s="213"/>
    </row>
    <row r="11" spans="1:5" x14ac:dyDescent="0.25">
      <c r="A11" s="213"/>
      <c r="B11" s="213"/>
      <c r="C11" s="213"/>
      <c r="D11" s="213"/>
      <c r="E11" s="213"/>
    </row>
    <row r="12" spans="1:5" x14ac:dyDescent="0.25">
      <c r="A12" s="213"/>
      <c r="B12" s="213"/>
      <c r="C12" s="213"/>
      <c r="D12" s="213"/>
      <c r="E12" s="21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C000"/>
  </sheetPr>
  <dimension ref="A1:N19"/>
  <sheetViews>
    <sheetView workbookViewId="0">
      <selection activeCell="F14" sqref="F14"/>
    </sheetView>
  </sheetViews>
  <sheetFormatPr baseColWidth="10" defaultColWidth="8.83203125" defaultRowHeight="16" x14ac:dyDescent="0.25"/>
  <cols>
    <col min="1" max="1" width="12.5" style="20" customWidth="1"/>
    <col min="2" max="3" width="10.5" style="20" customWidth="1"/>
    <col min="4" max="7" width="9.5" style="20" customWidth="1"/>
    <col min="8" max="13" width="10.5" style="20" customWidth="1"/>
    <col min="14" max="14" width="8.5" style="20" customWidth="1"/>
    <col min="15" max="16384" width="8.83203125" style="20"/>
  </cols>
  <sheetData>
    <row r="1" spans="1:14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1:14" s="18" customFormat="1" x14ac:dyDescent="0.25">
      <c r="A3" s="18" t="s">
        <v>4067</v>
      </c>
    </row>
    <row r="4" spans="1:14" ht="17" thickBot="1" x14ac:dyDescent="0.3"/>
    <row r="5" spans="1:14" ht="17" thickBot="1" x14ac:dyDescent="0.3">
      <c r="A5" s="884" t="s">
        <v>0</v>
      </c>
      <c r="B5" s="885" t="s">
        <v>1</v>
      </c>
      <c r="C5" s="885" t="s">
        <v>1154</v>
      </c>
      <c r="D5" s="885" t="s">
        <v>4068</v>
      </c>
      <c r="E5" s="885" t="s">
        <v>30</v>
      </c>
      <c r="F5" s="885" t="s">
        <v>778</v>
      </c>
      <c r="G5" s="885" t="s">
        <v>29</v>
      </c>
      <c r="H5" s="885" t="s">
        <v>2</v>
      </c>
      <c r="I5" s="885" t="s">
        <v>3</v>
      </c>
      <c r="J5" s="885" t="s">
        <v>18</v>
      </c>
      <c r="K5" s="885" t="s">
        <v>4</v>
      </c>
      <c r="L5" s="885" t="s">
        <v>27</v>
      </c>
      <c r="M5" s="490" t="s">
        <v>31</v>
      </c>
      <c r="N5" s="885"/>
    </row>
    <row r="6" spans="1:14" s="18" customFormat="1" x14ac:dyDescent="0.25">
      <c r="A6" s="741">
        <v>44745</v>
      </c>
      <c r="B6" s="529" t="s">
        <v>7</v>
      </c>
      <c r="C6" s="529">
        <v>15</v>
      </c>
      <c r="D6" s="529">
        <v>20</v>
      </c>
      <c r="E6" s="529">
        <v>7</v>
      </c>
      <c r="F6" s="529">
        <v>15</v>
      </c>
      <c r="G6" s="529">
        <v>15</v>
      </c>
      <c r="H6" s="947"/>
      <c r="I6" s="947"/>
      <c r="J6" s="947"/>
      <c r="K6" s="947"/>
      <c r="L6" s="947"/>
      <c r="M6" s="947"/>
      <c r="N6" s="947"/>
    </row>
    <row r="7" spans="1:14" s="18" customFormat="1" x14ac:dyDescent="0.25">
      <c r="A7" s="212">
        <v>44745</v>
      </c>
      <c r="B7" s="213" t="s">
        <v>7</v>
      </c>
      <c r="C7" s="75">
        <v>15</v>
      </c>
      <c r="D7" s="213">
        <v>20</v>
      </c>
      <c r="E7" s="213">
        <v>15</v>
      </c>
      <c r="F7" s="213">
        <v>15</v>
      </c>
      <c r="G7" s="213">
        <v>15</v>
      </c>
      <c r="H7" s="213">
        <v>42</v>
      </c>
      <c r="I7" s="213">
        <v>42</v>
      </c>
      <c r="J7" s="213">
        <v>42</v>
      </c>
      <c r="K7" s="213">
        <v>84</v>
      </c>
      <c r="L7" s="213">
        <v>84</v>
      </c>
      <c r="M7" s="213"/>
      <c r="N7" s="537"/>
    </row>
    <row r="8" spans="1:14" s="18" customFormat="1" x14ac:dyDescent="0.25">
      <c r="A8" s="212" t="s">
        <v>4200</v>
      </c>
      <c r="B8" s="213" t="s">
        <v>63</v>
      </c>
      <c r="C8" s="213">
        <v>-30</v>
      </c>
      <c r="D8" s="213">
        <v>-27</v>
      </c>
      <c r="E8" s="213"/>
      <c r="F8" s="213"/>
      <c r="G8" s="213"/>
      <c r="H8" s="537"/>
      <c r="I8" s="537"/>
      <c r="J8" s="537"/>
      <c r="K8" s="537"/>
      <c r="L8" s="537"/>
      <c r="M8" s="537"/>
      <c r="N8" s="213"/>
    </row>
    <row r="9" spans="1:14" s="18" customFormat="1" x14ac:dyDescent="0.25">
      <c r="A9" s="212">
        <v>44808</v>
      </c>
      <c r="B9" s="213" t="s">
        <v>7</v>
      </c>
      <c r="C9" s="537"/>
      <c r="D9" s="537"/>
      <c r="E9" s="537"/>
      <c r="F9" s="213">
        <v>50</v>
      </c>
      <c r="G9" s="213">
        <v>30</v>
      </c>
      <c r="H9" s="213"/>
      <c r="I9" s="213"/>
      <c r="J9" s="213"/>
      <c r="K9" s="213"/>
      <c r="L9" s="213"/>
      <c r="M9" s="213"/>
      <c r="N9" s="537"/>
    </row>
    <row r="10" spans="1:14" x14ac:dyDescent="0.25">
      <c r="A10" s="212">
        <v>44869</v>
      </c>
      <c r="B10" s="213" t="s">
        <v>7</v>
      </c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>
        <v>100</v>
      </c>
      <c r="N10" s="213"/>
    </row>
    <row r="11" spans="1:14" x14ac:dyDescent="0.25">
      <c r="A11" s="212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</row>
    <row r="12" spans="1:14" x14ac:dyDescent="0.25">
      <c r="A12" s="212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</row>
    <row r="13" spans="1:14" x14ac:dyDescent="0.25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</row>
    <row r="14" spans="1:14" x14ac:dyDescent="0.25">
      <c r="A14" s="213"/>
      <c r="B14" s="213"/>
      <c r="C14" s="213">
        <f>SUM(C6:C10)</f>
        <v>0</v>
      </c>
      <c r="D14" s="213">
        <f t="shared" ref="D14:L14" si="0">SUM(D6:D10)</f>
        <v>13</v>
      </c>
      <c r="E14" s="213">
        <f t="shared" si="0"/>
        <v>22</v>
      </c>
      <c r="F14" s="213">
        <f t="shared" si="0"/>
        <v>80</v>
      </c>
      <c r="G14" s="213">
        <f t="shared" si="0"/>
        <v>60</v>
      </c>
      <c r="H14" s="213">
        <f t="shared" si="0"/>
        <v>42</v>
      </c>
      <c r="I14" s="213">
        <f t="shared" si="0"/>
        <v>42</v>
      </c>
      <c r="J14" s="213">
        <f t="shared" si="0"/>
        <v>42</v>
      </c>
      <c r="K14" s="213">
        <f t="shared" si="0"/>
        <v>84</v>
      </c>
      <c r="L14" s="213">
        <f t="shared" si="0"/>
        <v>84</v>
      </c>
      <c r="M14" s="213"/>
      <c r="N14" s="213"/>
    </row>
    <row r="16" spans="1:14" x14ac:dyDescent="0.25">
      <c r="A16" s="998" t="s">
        <v>4269</v>
      </c>
      <c r="B16" s="998"/>
      <c r="C16" s="998"/>
    </row>
    <row r="17" spans="1:3" x14ac:dyDescent="0.25">
      <c r="A17" s="998" t="s">
        <v>4270</v>
      </c>
      <c r="B17" s="998"/>
      <c r="C17" s="998"/>
    </row>
    <row r="18" spans="1:3" x14ac:dyDescent="0.25">
      <c r="A18" s="998"/>
      <c r="B18" s="998"/>
      <c r="C18" s="998"/>
    </row>
    <row r="19" spans="1:3" x14ac:dyDescent="0.25">
      <c r="A19" s="998" t="s">
        <v>4271</v>
      </c>
      <c r="B19" s="998"/>
      <c r="C19" s="998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C000"/>
  </sheetPr>
  <dimension ref="A1:G13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6" width="9.5" style="20" customWidth="1"/>
    <col min="7" max="7" width="8.5" style="20" customWidth="1"/>
    <col min="8" max="16384" width="8.83203125" style="20"/>
  </cols>
  <sheetData>
    <row r="1" spans="1:7" s="2" customFormat="1" x14ac:dyDescent="0.25">
      <c r="A1" s="16" t="s">
        <v>5</v>
      </c>
      <c r="B1" s="16"/>
      <c r="C1" s="1"/>
      <c r="D1" s="1"/>
      <c r="E1" s="1"/>
      <c r="F1" s="1"/>
    </row>
    <row r="3" spans="1:7" s="18" customFormat="1" x14ac:dyDescent="0.25">
      <c r="A3" s="18" t="s">
        <v>4149</v>
      </c>
    </row>
    <row r="4" spans="1:7" s="18" customFormat="1" x14ac:dyDescent="0.25">
      <c r="A4" s="18" t="s">
        <v>4150</v>
      </c>
    </row>
    <row r="5" spans="1:7" ht="17" thickBot="1" x14ac:dyDescent="0.3"/>
    <row r="6" spans="1:7" ht="17" thickBot="1" x14ac:dyDescent="0.3">
      <c r="A6" s="884" t="s">
        <v>0</v>
      </c>
      <c r="B6" s="885" t="s">
        <v>1</v>
      </c>
      <c r="C6" s="885" t="s">
        <v>17</v>
      </c>
      <c r="D6" s="885" t="s">
        <v>18</v>
      </c>
      <c r="E6" s="885" t="s">
        <v>4</v>
      </c>
      <c r="F6" s="885" t="s">
        <v>32</v>
      </c>
      <c r="G6" s="885"/>
    </row>
    <row r="7" spans="1:7" s="18" customFormat="1" x14ac:dyDescent="0.25">
      <c r="A7" s="741" t="s">
        <v>4141</v>
      </c>
      <c r="B7" s="529" t="s">
        <v>7</v>
      </c>
      <c r="C7" s="529">
        <v>50</v>
      </c>
      <c r="D7" s="529">
        <v>50</v>
      </c>
      <c r="E7" s="529">
        <v>150</v>
      </c>
      <c r="F7" s="529">
        <v>100</v>
      </c>
      <c r="G7" s="947"/>
    </row>
    <row r="8" spans="1:7" s="18" customFormat="1" x14ac:dyDescent="0.25">
      <c r="A8" s="212"/>
      <c r="B8" s="213"/>
      <c r="C8" s="75"/>
      <c r="D8" s="213"/>
      <c r="E8" s="213"/>
      <c r="F8" s="213"/>
      <c r="G8" s="537"/>
    </row>
    <row r="9" spans="1:7" s="18" customFormat="1" x14ac:dyDescent="0.25">
      <c r="A9" s="212"/>
      <c r="B9" s="213"/>
      <c r="C9" s="213"/>
      <c r="D9" s="213"/>
      <c r="E9" s="213"/>
      <c r="F9" s="213"/>
      <c r="G9" s="213"/>
    </row>
    <row r="10" spans="1:7" s="18" customFormat="1" x14ac:dyDescent="0.25">
      <c r="A10" s="212"/>
      <c r="B10" s="213"/>
      <c r="C10" s="537"/>
      <c r="D10" s="537"/>
      <c r="E10" s="537"/>
      <c r="F10" s="537"/>
      <c r="G10" s="537"/>
    </row>
    <row r="11" spans="1:7" x14ac:dyDescent="0.25">
      <c r="A11" s="212"/>
      <c r="B11" s="213"/>
      <c r="C11" s="213"/>
      <c r="D11" s="213"/>
      <c r="E11" s="213"/>
      <c r="F11" s="213"/>
      <c r="G11" s="213"/>
    </row>
    <row r="12" spans="1:7" x14ac:dyDescent="0.25">
      <c r="A12" s="213"/>
      <c r="B12" s="213"/>
      <c r="C12" s="213"/>
      <c r="D12" s="213"/>
      <c r="E12" s="213"/>
      <c r="F12" s="213"/>
      <c r="G12" s="213"/>
    </row>
    <row r="13" spans="1:7" x14ac:dyDescent="0.25">
      <c r="A13" s="213"/>
      <c r="B13" s="213"/>
      <c r="C13" s="213"/>
      <c r="D13" s="213"/>
      <c r="E13" s="213"/>
      <c r="F13" s="213"/>
      <c r="G13" s="21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C000"/>
  </sheetPr>
  <dimension ref="A1:K20"/>
  <sheetViews>
    <sheetView workbookViewId="0">
      <selection activeCell="F14" sqref="F14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0" width="9.5" style="20" customWidth="1"/>
    <col min="11" max="11" width="8.5" style="20" customWidth="1"/>
    <col min="12" max="16384" width="8.83203125" style="20"/>
  </cols>
  <sheetData>
    <row r="1" spans="1:11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</row>
    <row r="3" spans="1:11" s="18" customFormat="1" x14ac:dyDescent="0.25">
      <c r="A3" s="18" t="s">
        <v>4268</v>
      </c>
    </row>
    <row r="4" spans="1:11" s="18" customFormat="1" x14ac:dyDescent="0.25">
      <c r="A4" s="18" t="s">
        <v>4433</v>
      </c>
    </row>
    <row r="5" spans="1:11" ht="17" thickBot="1" x14ac:dyDescent="0.3"/>
    <row r="6" spans="1:11" ht="17" thickBot="1" x14ac:dyDescent="0.3">
      <c r="A6" s="884" t="s">
        <v>0</v>
      </c>
      <c r="B6" s="885" t="s">
        <v>1</v>
      </c>
      <c r="C6" s="885" t="s">
        <v>32</v>
      </c>
      <c r="D6" s="885" t="s">
        <v>27</v>
      </c>
      <c r="E6" s="885" t="s">
        <v>4413</v>
      </c>
      <c r="F6" s="885" t="s">
        <v>4418</v>
      </c>
      <c r="G6" s="885" t="s">
        <v>26</v>
      </c>
      <c r="H6" s="885" t="s">
        <v>2</v>
      </c>
      <c r="I6" s="885" t="s">
        <v>3</v>
      </c>
      <c r="J6" s="885" t="s">
        <v>378</v>
      </c>
      <c r="K6" s="885"/>
    </row>
    <row r="7" spans="1:11" x14ac:dyDescent="0.25">
      <c r="A7" s="1077">
        <v>44746</v>
      </c>
      <c r="B7" s="1078" t="s">
        <v>7</v>
      </c>
      <c r="C7" s="529">
        <v>400</v>
      </c>
      <c r="D7" s="529">
        <v>400</v>
      </c>
      <c r="E7" s="1079"/>
      <c r="F7" s="1079"/>
      <c r="G7" s="1079"/>
      <c r="H7" s="1079"/>
      <c r="I7" s="1079"/>
      <c r="J7" s="1079"/>
      <c r="K7" s="1079"/>
    </row>
    <row r="8" spans="1:11" x14ac:dyDescent="0.25">
      <c r="A8" s="212">
        <v>44746</v>
      </c>
      <c r="B8" s="213" t="s">
        <v>7</v>
      </c>
      <c r="C8" s="75">
        <v>100</v>
      </c>
      <c r="D8" s="213">
        <v>100</v>
      </c>
      <c r="E8" s="537"/>
      <c r="F8" s="537"/>
      <c r="G8" s="537"/>
      <c r="H8" s="537"/>
      <c r="I8" s="537"/>
      <c r="J8" s="537"/>
      <c r="K8" s="537"/>
    </row>
    <row r="9" spans="1:11" s="18" customFormat="1" x14ac:dyDescent="0.25">
      <c r="A9" s="741" t="s">
        <v>4414</v>
      </c>
      <c r="B9" s="529" t="s">
        <v>7</v>
      </c>
      <c r="C9" s="529"/>
      <c r="D9" s="529"/>
      <c r="E9" s="529">
        <v>50</v>
      </c>
      <c r="F9" s="529">
        <v>150</v>
      </c>
      <c r="G9" s="529"/>
      <c r="H9" s="529"/>
      <c r="I9" s="529"/>
      <c r="J9" s="529"/>
      <c r="K9" s="947"/>
    </row>
    <row r="10" spans="1:11" s="18" customFormat="1" x14ac:dyDescent="0.25">
      <c r="A10" s="741" t="s">
        <v>4426</v>
      </c>
      <c r="B10" s="529" t="s">
        <v>7</v>
      </c>
      <c r="C10" s="213">
        <v>100</v>
      </c>
      <c r="D10" s="213">
        <v>100</v>
      </c>
      <c r="E10" s="771"/>
      <c r="F10" s="537"/>
      <c r="G10" s="213">
        <v>50</v>
      </c>
      <c r="H10" s="213">
        <v>34</v>
      </c>
      <c r="I10" s="213">
        <v>100</v>
      </c>
      <c r="J10" s="213">
        <v>30</v>
      </c>
      <c r="K10" s="537"/>
    </row>
    <row r="11" spans="1:11" s="18" customFormat="1" x14ac:dyDescent="0.25">
      <c r="A11" s="212" t="s">
        <v>4434</v>
      </c>
      <c r="B11" s="213" t="s">
        <v>7</v>
      </c>
      <c r="C11" s="213">
        <v>200</v>
      </c>
      <c r="D11" s="213">
        <v>370</v>
      </c>
      <c r="E11" s="537"/>
      <c r="F11" s="537"/>
      <c r="G11" s="213">
        <v>150</v>
      </c>
      <c r="H11" s="213">
        <v>70</v>
      </c>
      <c r="I11" s="213">
        <v>100</v>
      </c>
      <c r="J11" s="213">
        <v>50</v>
      </c>
      <c r="K11" s="537"/>
    </row>
    <row r="12" spans="1:11" s="18" customFormat="1" x14ac:dyDescent="0.25">
      <c r="A12" s="212" t="s">
        <v>4443</v>
      </c>
      <c r="B12" s="213" t="s">
        <v>7</v>
      </c>
      <c r="C12" s="213">
        <v>150</v>
      </c>
      <c r="D12" s="213">
        <v>80</v>
      </c>
      <c r="E12" s="537"/>
      <c r="F12" s="537"/>
      <c r="G12" s="213">
        <v>50</v>
      </c>
      <c r="H12" s="213">
        <v>45</v>
      </c>
      <c r="I12" s="213">
        <v>100</v>
      </c>
      <c r="J12" s="213">
        <v>32</v>
      </c>
      <c r="K12" s="537"/>
    </row>
    <row r="13" spans="1:11" x14ac:dyDescent="0.25">
      <c r="A13" s="212" t="s">
        <v>4450</v>
      </c>
      <c r="B13" s="213" t="s">
        <v>7</v>
      </c>
      <c r="C13" s="213">
        <v>200</v>
      </c>
      <c r="D13" s="213"/>
      <c r="E13" s="213"/>
      <c r="F13" s="213"/>
      <c r="G13" s="213"/>
      <c r="H13" s="213"/>
      <c r="I13" s="213"/>
      <c r="J13" s="213"/>
      <c r="K13" s="213"/>
    </row>
    <row r="14" spans="1:11" x14ac:dyDescent="0.25">
      <c r="A14" s="212" t="s">
        <v>5165</v>
      </c>
      <c r="B14" s="213" t="s">
        <v>401</v>
      </c>
      <c r="C14" s="213">
        <v>-150</v>
      </c>
      <c r="D14" s="213">
        <v>-150</v>
      </c>
      <c r="E14" s="213"/>
      <c r="F14" s="213"/>
      <c r="G14" s="213"/>
      <c r="H14" s="213"/>
      <c r="I14" s="213"/>
      <c r="J14" s="213">
        <v>-62</v>
      </c>
      <c r="K14" s="213"/>
    </row>
    <row r="15" spans="1:11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  <c r="K15" s="213"/>
    </row>
    <row r="16" spans="1:11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</row>
    <row r="17" spans="1:11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  <c r="K17" s="213"/>
    </row>
    <row r="18" spans="1:11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  <c r="K18" s="213"/>
    </row>
    <row r="19" spans="1:11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</row>
    <row r="20" spans="1:11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C000"/>
  </sheetPr>
  <dimension ref="A1:D13"/>
  <sheetViews>
    <sheetView workbookViewId="0">
      <selection activeCell="F24" sqref="F24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12.1640625" style="20" customWidth="1"/>
    <col min="4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  <c r="C1" s="1"/>
    </row>
    <row r="3" spans="1:4" s="18" customFormat="1" x14ac:dyDescent="0.25">
      <c r="A3" s="18" t="s">
        <v>4280</v>
      </c>
    </row>
    <row r="4" spans="1:4" s="18" customFormat="1" x14ac:dyDescent="0.25">
      <c r="A4" s="18" t="s">
        <v>4281</v>
      </c>
    </row>
    <row r="5" spans="1:4" ht="17" thickBot="1" x14ac:dyDescent="0.3">
      <c r="A5" s="1241" t="s">
        <v>2876</v>
      </c>
    </row>
    <row r="6" spans="1:4" ht="17" thickBot="1" x14ac:dyDescent="0.3">
      <c r="A6" s="884" t="s">
        <v>0</v>
      </c>
      <c r="B6" s="885" t="s">
        <v>1</v>
      </c>
      <c r="C6" s="885" t="s">
        <v>2879</v>
      </c>
      <c r="D6" s="885"/>
    </row>
    <row r="7" spans="1:4" s="18" customFormat="1" x14ac:dyDescent="0.25">
      <c r="A7" s="741">
        <v>44869</v>
      </c>
      <c r="B7" s="529" t="s">
        <v>7</v>
      </c>
      <c r="C7" s="529">
        <v>20</v>
      </c>
      <c r="D7" s="947"/>
    </row>
    <row r="8" spans="1:4" s="18" customFormat="1" x14ac:dyDescent="0.25">
      <c r="A8" s="741"/>
      <c r="B8" s="529"/>
      <c r="C8" s="75"/>
      <c r="D8" s="537"/>
    </row>
    <row r="9" spans="1:4" s="18" customFormat="1" x14ac:dyDescent="0.25">
      <c r="A9" s="212"/>
      <c r="B9" s="213"/>
      <c r="C9" s="213"/>
      <c r="D9" s="213"/>
    </row>
    <row r="10" spans="1:4" s="18" customFormat="1" x14ac:dyDescent="0.25">
      <c r="A10" s="212"/>
      <c r="B10" s="213"/>
      <c r="C10" s="537"/>
      <c r="D10" s="537"/>
    </row>
    <row r="11" spans="1:4" x14ac:dyDescent="0.25">
      <c r="A11" s="212"/>
      <c r="B11" s="213"/>
      <c r="C11" s="213"/>
      <c r="D11" s="213"/>
    </row>
    <row r="12" spans="1:4" x14ac:dyDescent="0.25">
      <c r="A12" s="213"/>
      <c r="B12" s="213"/>
      <c r="C12" s="213"/>
      <c r="D12" s="213"/>
    </row>
    <row r="13" spans="1:4" x14ac:dyDescent="0.25">
      <c r="A13" s="213"/>
      <c r="B13" s="213"/>
      <c r="C13" s="213"/>
      <c r="D13" s="21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C000"/>
  </sheetPr>
  <dimension ref="A1:D13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12.1640625" style="20" customWidth="1"/>
    <col min="4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  <c r="C1" s="1"/>
    </row>
    <row r="3" spans="1:4" s="18" customFormat="1" x14ac:dyDescent="0.25">
      <c r="A3" s="18" t="s">
        <v>4280</v>
      </c>
    </row>
    <row r="4" spans="1:4" s="18" customFormat="1" x14ac:dyDescent="0.25">
      <c r="A4" s="18" t="s">
        <v>4316</v>
      </c>
    </row>
    <row r="5" spans="1:4" ht="17" thickBot="1" x14ac:dyDescent="0.3">
      <c r="A5" s="1241" t="s">
        <v>2876</v>
      </c>
    </row>
    <row r="6" spans="1:4" ht="17" thickBot="1" x14ac:dyDescent="0.3">
      <c r="A6" s="884" t="s">
        <v>0</v>
      </c>
      <c r="B6" s="885" t="s">
        <v>1</v>
      </c>
      <c r="C6" s="885" t="s">
        <v>2879</v>
      </c>
      <c r="D6" s="885"/>
    </row>
    <row r="7" spans="1:4" s="18" customFormat="1" x14ac:dyDescent="0.25">
      <c r="A7" s="741" t="s">
        <v>4315</v>
      </c>
      <c r="B7" s="529" t="s">
        <v>7</v>
      </c>
      <c r="C7" s="529">
        <v>50</v>
      </c>
      <c r="D7" s="947"/>
    </row>
    <row r="8" spans="1:4" s="18" customFormat="1" x14ac:dyDescent="0.25">
      <c r="A8" s="741"/>
      <c r="B8" s="529"/>
      <c r="C8" s="75"/>
      <c r="D8" s="537"/>
    </row>
    <row r="9" spans="1:4" s="18" customFormat="1" x14ac:dyDescent="0.25">
      <c r="A9" s="212"/>
      <c r="B9" s="213"/>
      <c r="C9" s="213"/>
      <c r="D9" s="213"/>
    </row>
    <row r="10" spans="1:4" s="18" customFormat="1" x14ac:dyDescent="0.25">
      <c r="A10" s="212"/>
      <c r="B10" s="213"/>
      <c r="C10" s="537"/>
      <c r="D10" s="537"/>
    </row>
    <row r="11" spans="1:4" x14ac:dyDescent="0.25">
      <c r="A11" s="212"/>
      <c r="B11" s="213"/>
      <c r="C11" s="213"/>
      <c r="D11" s="213"/>
    </row>
    <row r="12" spans="1:4" x14ac:dyDescent="0.25">
      <c r="A12" s="213"/>
      <c r="B12" s="213"/>
      <c r="C12" s="213"/>
      <c r="D12" s="213"/>
    </row>
    <row r="13" spans="1:4" x14ac:dyDescent="0.25">
      <c r="A13" s="213"/>
      <c r="B13" s="213"/>
      <c r="C13" s="213"/>
      <c r="D13" s="21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C00000"/>
  </sheetPr>
  <dimension ref="A1:P27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3" customWidth="1"/>
    <col min="2" max="2" width="19.5" style="23" customWidth="1"/>
    <col min="3" max="16384" width="8.83203125" style="23"/>
  </cols>
  <sheetData>
    <row r="1" spans="1:16" s="1" customFormat="1" x14ac:dyDescent="0.25">
      <c r="A1" s="401" t="s">
        <v>23</v>
      </c>
    </row>
    <row r="3" spans="1:16" s="19" customFormat="1" x14ac:dyDescent="0.25">
      <c r="A3" s="19" t="s">
        <v>4176</v>
      </c>
    </row>
    <row r="4" spans="1:16" s="19" customFormat="1" x14ac:dyDescent="0.25">
      <c r="A4" s="19" t="s">
        <v>4164</v>
      </c>
      <c r="B4" s="1205"/>
      <c r="C4" s="1206"/>
      <c r="D4" s="1206"/>
      <c r="E4" s="1206"/>
      <c r="F4" s="1207"/>
      <c r="G4" s="1207"/>
    </row>
    <row r="5" spans="1:16" ht="17" thickBot="1" x14ac:dyDescent="0.3"/>
    <row r="6" spans="1:16" ht="17" thickBot="1" x14ac:dyDescent="0.3">
      <c r="A6" s="447" t="s">
        <v>0</v>
      </c>
      <c r="B6" s="448" t="s">
        <v>1</v>
      </c>
      <c r="C6" s="448" t="s">
        <v>2</v>
      </c>
      <c r="D6" s="448" t="s">
        <v>3</v>
      </c>
      <c r="E6" s="1096" t="s">
        <v>4</v>
      </c>
      <c r="F6" s="448" t="s">
        <v>27</v>
      </c>
      <c r="G6" s="448" t="s">
        <v>10</v>
      </c>
      <c r="H6" s="449" t="s">
        <v>29</v>
      </c>
      <c r="I6" s="449" t="s">
        <v>134</v>
      </c>
      <c r="J6" s="449" t="s">
        <v>1152</v>
      </c>
      <c r="K6" s="449" t="s">
        <v>31</v>
      </c>
      <c r="L6" s="449" t="s">
        <v>778</v>
      </c>
      <c r="M6" s="449" t="s">
        <v>28</v>
      </c>
      <c r="N6" s="449" t="s">
        <v>14</v>
      </c>
      <c r="O6" s="1096"/>
    </row>
    <row r="7" spans="1:16" s="19" customFormat="1" x14ac:dyDescent="0.25">
      <c r="A7" s="55" t="s">
        <v>3812</v>
      </c>
      <c r="B7" s="436" t="s">
        <v>7</v>
      </c>
      <c r="C7" s="436">
        <v>40</v>
      </c>
      <c r="D7" s="436">
        <v>40</v>
      </c>
      <c r="E7" s="436">
        <v>80</v>
      </c>
      <c r="F7" s="436">
        <v>8</v>
      </c>
      <c r="G7" s="436">
        <v>18</v>
      </c>
      <c r="H7" s="436">
        <v>60</v>
      </c>
      <c r="I7" s="436">
        <v>2</v>
      </c>
      <c r="J7" s="436">
        <v>2</v>
      </c>
      <c r="K7" s="436">
        <v>110</v>
      </c>
      <c r="L7" s="436"/>
      <c r="M7" s="436"/>
      <c r="N7" s="436"/>
      <c r="O7" s="876"/>
      <c r="P7" s="19" t="s">
        <v>989</v>
      </c>
    </row>
    <row r="8" spans="1:16" x14ac:dyDescent="0.25">
      <c r="A8" s="75" t="s">
        <v>3808</v>
      </c>
      <c r="B8" s="75" t="s">
        <v>7</v>
      </c>
      <c r="C8" s="75">
        <v>40</v>
      </c>
      <c r="D8" s="75">
        <v>40</v>
      </c>
      <c r="E8" s="75">
        <v>80</v>
      </c>
      <c r="F8" s="75">
        <v>8</v>
      </c>
      <c r="G8" s="75">
        <v>18</v>
      </c>
      <c r="H8" s="75"/>
      <c r="I8" s="75">
        <v>6</v>
      </c>
      <c r="J8" s="75">
        <v>6</v>
      </c>
      <c r="K8" s="75">
        <v>10</v>
      </c>
      <c r="L8" s="75">
        <v>20</v>
      </c>
      <c r="M8" s="75"/>
      <c r="N8" s="75"/>
      <c r="O8" s="75"/>
      <c r="P8" s="19" t="s">
        <v>989</v>
      </c>
    </row>
    <row r="9" spans="1:16" s="19" customFormat="1" x14ac:dyDescent="0.25">
      <c r="A9" s="75" t="s">
        <v>3846</v>
      </c>
      <c r="B9" s="75" t="s">
        <v>7</v>
      </c>
      <c r="C9" s="75">
        <v>80</v>
      </c>
      <c r="D9" s="75">
        <v>80</v>
      </c>
      <c r="E9" s="75">
        <v>170</v>
      </c>
      <c r="F9" s="75">
        <v>40</v>
      </c>
      <c r="G9" s="75">
        <v>40</v>
      </c>
      <c r="H9" s="75">
        <v>25</v>
      </c>
      <c r="I9" s="75">
        <v>20</v>
      </c>
      <c r="J9" s="75">
        <v>15</v>
      </c>
      <c r="K9" s="75">
        <v>200</v>
      </c>
      <c r="L9" s="75">
        <v>25</v>
      </c>
      <c r="M9" s="75">
        <v>15</v>
      </c>
      <c r="N9" s="75"/>
      <c r="O9" s="771"/>
      <c r="P9" s="19" t="s">
        <v>989</v>
      </c>
    </row>
    <row r="10" spans="1:16" s="19" customFormat="1" x14ac:dyDescent="0.25">
      <c r="A10" s="75" t="s">
        <v>3846</v>
      </c>
      <c r="B10" s="75" t="s">
        <v>7</v>
      </c>
      <c r="C10" s="75">
        <v>4</v>
      </c>
      <c r="D10" s="75"/>
      <c r="E10" s="75"/>
      <c r="F10" s="75"/>
      <c r="G10" s="75">
        <v>3</v>
      </c>
      <c r="H10" s="771"/>
      <c r="I10" s="771"/>
      <c r="J10" s="771"/>
      <c r="K10" s="75">
        <v>5</v>
      </c>
      <c r="L10" s="771"/>
      <c r="M10" s="771"/>
      <c r="N10" s="771"/>
      <c r="O10" s="771"/>
      <c r="P10" s="19" t="s">
        <v>989</v>
      </c>
    </row>
    <row r="11" spans="1:16" s="19" customFormat="1" x14ac:dyDescent="0.25">
      <c r="A11" s="1212">
        <v>44594</v>
      </c>
      <c r="B11" s="1213" t="s">
        <v>4157</v>
      </c>
      <c r="C11" s="1214"/>
      <c r="D11" s="1214"/>
      <c r="E11" s="1213">
        <v>210</v>
      </c>
      <c r="F11" s="1213">
        <v>60</v>
      </c>
      <c r="G11" s="1213">
        <v>55</v>
      </c>
      <c r="H11" s="1213">
        <v>30</v>
      </c>
      <c r="I11" s="1213">
        <v>30</v>
      </c>
      <c r="J11" s="1213">
        <v>20</v>
      </c>
      <c r="K11" s="1213">
        <v>150</v>
      </c>
      <c r="L11" s="1213">
        <v>40</v>
      </c>
      <c r="M11" s="1213">
        <v>15</v>
      </c>
      <c r="N11" s="1213">
        <v>16</v>
      </c>
      <c r="O11" s="1214"/>
      <c r="P11" s="19" t="s">
        <v>998</v>
      </c>
    </row>
    <row r="12" spans="1:16" s="19" customFormat="1" x14ac:dyDescent="0.25">
      <c r="A12" s="1212">
        <v>44594</v>
      </c>
      <c r="B12" s="1213" t="s">
        <v>4157</v>
      </c>
      <c r="C12" s="1213">
        <v>96</v>
      </c>
      <c r="D12" s="1213">
        <v>96</v>
      </c>
      <c r="E12" s="1214"/>
      <c r="F12" s="1214"/>
      <c r="G12" s="1214"/>
      <c r="H12" s="1214"/>
      <c r="I12" s="1214"/>
      <c r="J12" s="1214"/>
      <c r="K12" s="1214"/>
      <c r="L12" s="1214"/>
      <c r="M12" s="1214"/>
      <c r="N12" s="1214"/>
      <c r="O12" s="1214"/>
      <c r="P12" s="19" t="s">
        <v>998</v>
      </c>
    </row>
    <row r="13" spans="1:16" s="19" customFormat="1" x14ac:dyDescent="0.25">
      <c r="A13" s="1212">
        <v>44653</v>
      </c>
      <c r="B13" s="1213" t="s">
        <v>4158</v>
      </c>
      <c r="C13" s="1213">
        <v>-96</v>
      </c>
      <c r="D13" s="1213">
        <v>-96</v>
      </c>
      <c r="E13" s="1214"/>
      <c r="F13" s="1213">
        <v>-60</v>
      </c>
      <c r="G13" s="1213">
        <v>-42</v>
      </c>
      <c r="H13" s="1214"/>
      <c r="I13" s="1213">
        <v>-30</v>
      </c>
      <c r="J13" s="1213">
        <v>-20</v>
      </c>
      <c r="K13" s="1213">
        <v>-150</v>
      </c>
      <c r="L13" s="1214"/>
      <c r="M13" s="1214"/>
      <c r="N13" s="1213">
        <v>-16</v>
      </c>
      <c r="O13" s="1214"/>
      <c r="P13" s="19" t="s">
        <v>989</v>
      </c>
    </row>
    <row r="14" spans="1:16" s="19" customFormat="1" ht="17" thickBot="1" x14ac:dyDescent="0.3">
      <c r="A14" s="1215">
        <v>44897</v>
      </c>
      <c r="B14" s="1216" t="s">
        <v>4158</v>
      </c>
      <c r="C14" s="1217"/>
      <c r="D14" s="1217"/>
      <c r="E14" s="1216">
        <v>-210</v>
      </c>
      <c r="F14" s="1217"/>
      <c r="G14" s="1216">
        <v>-13</v>
      </c>
      <c r="H14" s="1216">
        <v>-30</v>
      </c>
      <c r="I14" s="1217"/>
      <c r="J14" s="1217"/>
      <c r="K14" s="1217"/>
      <c r="L14" s="1216">
        <v>-40</v>
      </c>
      <c r="M14" s="1216">
        <v>-15</v>
      </c>
      <c r="N14" s="1217"/>
      <c r="O14" s="1217"/>
      <c r="P14" s="19" t="s">
        <v>1502</v>
      </c>
    </row>
    <row r="15" spans="1:16" s="19" customFormat="1" ht="17" thickBot="1" x14ac:dyDescent="0.3">
      <c r="A15" s="33" t="s">
        <v>3829</v>
      </c>
      <c r="B15" s="54"/>
      <c r="C15" s="434">
        <f>SUM(C7:C14)</f>
        <v>164</v>
      </c>
      <c r="D15" s="434">
        <f t="shared" ref="D15:N15" si="0">SUM(D7:D14)</f>
        <v>160</v>
      </c>
      <c r="E15" s="434">
        <f t="shared" si="0"/>
        <v>330</v>
      </c>
      <c r="F15" s="434">
        <f t="shared" si="0"/>
        <v>56</v>
      </c>
      <c r="G15" s="434">
        <f t="shared" si="0"/>
        <v>79</v>
      </c>
      <c r="H15" s="434">
        <f t="shared" si="0"/>
        <v>85</v>
      </c>
      <c r="I15" s="434">
        <f t="shared" si="0"/>
        <v>28</v>
      </c>
      <c r="J15" s="434">
        <f t="shared" si="0"/>
        <v>23</v>
      </c>
      <c r="K15" s="434">
        <f t="shared" si="0"/>
        <v>325</v>
      </c>
      <c r="L15" s="434">
        <f t="shared" si="0"/>
        <v>45</v>
      </c>
      <c r="M15" s="434">
        <f t="shared" si="0"/>
        <v>15</v>
      </c>
      <c r="N15" s="434">
        <f t="shared" si="0"/>
        <v>0</v>
      </c>
      <c r="O15" s="982"/>
    </row>
    <row r="16" spans="1:16" s="19" customFormat="1" x14ac:dyDescent="0.25">
      <c r="A16" s="55">
        <v>44595</v>
      </c>
      <c r="B16" s="436" t="s">
        <v>63</v>
      </c>
      <c r="C16" s="436">
        <v>-84</v>
      </c>
      <c r="D16" s="436">
        <v>-122</v>
      </c>
      <c r="E16" s="436">
        <v>-300</v>
      </c>
      <c r="F16" s="436">
        <v>-37</v>
      </c>
      <c r="G16" s="436">
        <v>-35</v>
      </c>
      <c r="H16" s="876"/>
      <c r="I16" s="876"/>
      <c r="J16" s="876"/>
      <c r="K16" s="436">
        <v>-100</v>
      </c>
      <c r="L16" s="876"/>
      <c r="M16" s="876"/>
      <c r="N16" s="876"/>
      <c r="O16" s="876"/>
      <c r="P16" s="19" t="s">
        <v>989</v>
      </c>
    </row>
    <row r="17" spans="1:16" s="19" customFormat="1" ht="17" thickBot="1" x14ac:dyDescent="0.3">
      <c r="A17" s="12">
        <v>44868</v>
      </c>
      <c r="B17" s="75" t="s">
        <v>63</v>
      </c>
      <c r="C17" s="75">
        <v>-51</v>
      </c>
      <c r="D17" s="771"/>
      <c r="E17" s="75">
        <v>-6</v>
      </c>
      <c r="F17" s="771"/>
      <c r="G17" s="75">
        <v>-33</v>
      </c>
      <c r="H17" s="75">
        <v>-46</v>
      </c>
      <c r="I17" s="75">
        <v>-20</v>
      </c>
      <c r="J17" s="75">
        <v>-8</v>
      </c>
      <c r="K17" s="771"/>
      <c r="L17" s="75">
        <v>-17</v>
      </c>
      <c r="M17" s="75">
        <v>-5</v>
      </c>
      <c r="N17" s="771"/>
      <c r="O17" s="771"/>
      <c r="P17" s="19" t="s">
        <v>989</v>
      </c>
    </row>
    <row r="18" spans="1:16" s="19" customFormat="1" ht="17" thickBot="1" x14ac:dyDescent="0.3">
      <c r="A18" s="33" t="s">
        <v>3993</v>
      </c>
      <c r="B18" s="54"/>
      <c r="C18" s="434">
        <f>SUM(C15:C17)</f>
        <v>29</v>
      </c>
      <c r="D18" s="434">
        <f t="shared" ref="D18:N18" si="1">SUM(D15:D17)</f>
        <v>38</v>
      </c>
      <c r="E18" s="434">
        <f t="shared" si="1"/>
        <v>24</v>
      </c>
      <c r="F18" s="434">
        <f t="shared" si="1"/>
        <v>19</v>
      </c>
      <c r="G18" s="434">
        <f t="shared" si="1"/>
        <v>11</v>
      </c>
      <c r="H18" s="434">
        <f t="shared" si="1"/>
        <v>39</v>
      </c>
      <c r="I18" s="434">
        <f t="shared" si="1"/>
        <v>8</v>
      </c>
      <c r="J18" s="434">
        <f t="shared" si="1"/>
        <v>15</v>
      </c>
      <c r="K18" s="434">
        <f t="shared" si="1"/>
        <v>225</v>
      </c>
      <c r="L18" s="434">
        <f t="shared" si="1"/>
        <v>28</v>
      </c>
      <c r="M18" s="434">
        <f t="shared" si="1"/>
        <v>10</v>
      </c>
      <c r="N18" s="434">
        <f t="shared" si="1"/>
        <v>0</v>
      </c>
      <c r="O18" s="982"/>
    </row>
    <row r="19" spans="1:16" s="19" customFormat="1" x14ac:dyDescent="0.25">
      <c r="A19" s="12" t="s">
        <v>4185</v>
      </c>
      <c r="B19" s="75" t="s">
        <v>63</v>
      </c>
      <c r="C19" s="75">
        <v>-29</v>
      </c>
      <c r="D19" s="75">
        <v>-38</v>
      </c>
      <c r="E19" s="75">
        <v>-24</v>
      </c>
      <c r="F19" s="75">
        <v>-19</v>
      </c>
      <c r="G19" s="75">
        <v>-11</v>
      </c>
      <c r="H19" s="75">
        <v>-39</v>
      </c>
      <c r="I19" s="75">
        <v>-8</v>
      </c>
      <c r="J19" s="75">
        <v>-15</v>
      </c>
      <c r="K19" s="75">
        <v>-225</v>
      </c>
      <c r="L19" s="75">
        <v>-28</v>
      </c>
      <c r="M19" s="75">
        <v>-10</v>
      </c>
      <c r="N19" s="771"/>
      <c r="O19" s="771"/>
    </row>
    <row r="20" spans="1:16" s="19" customFormat="1" x14ac:dyDescent="0.25">
      <c r="A20" s="250"/>
      <c r="B20" s="771"/>
      <c r="C20" s="771"/>
      <c r="D20" s="771"/>
      <c r="E20" s="771"/>
      <c r="F20" s="771"/>
      <c r="G20" s="771"/>
      <c r="H20" s="771"/>
      <c r="I20" s="771"/>
      <c r="J20" s="771"/>
      <c r="K20" s="771"/>
      <c r="L20" s="771"/>
      <c r="M20" s="771"/>
      <c r="N20" s="771"/>
      <c r="O20" s="771"/>
    </row>
    <row r="21" spans="1:16" s="19" customFormat="1" x14ac:dyDescent="0.25">
      <c r="A21" s="771" t="s">
        <v>4187</v>
      </c>
      <c r="B21" s="771"/>
      <c r="C21" s="771">
        <f>SUM(C18:C19)</f>
        <v>0</v>
      </c>
      <c r="D21" s="771">
        <f t="shared" ref="D21:O21" si="2">SUM(D18:D19)</f>
        <v>0</v>
      </c>
      <c r="E21" s="771">
        <f t="shared" si="2"/>
        <v>0</v>
      </c>
      <c r="F21" s="771">
        <f t="shared" si="2"/>
        <v>0</v>
      </c>
      <c r="G21" s="771">
        <f t="shared" si="2"/>
        <v>0</v>
      </c>
      <c r="H21" s="771">
        <f t="shared" si="2"/>
        <v>0</v>
      </c>
      <c r="I21" s="771">
        <f t="shared" si="2"/>
        <v>0</v>
      </c>
      <c r="J21" s="771">
        <f t="shared" si="2"/>
        <v>0</v>
      </c>
      <c r="K21" s="771">
        <f t="shared" si="2"/>
        <v>0</v>
      </c>
      <c r="L21" s="771">
        <f t="shared" si="2"/>
        <v>0</v>
      </c>
      <c r="M21" s="771">
        <f t="shared" si="2"/>
        <v>0</v>
      </c>
      <c r="N21" s="771">
        <f t="shared" si="2"/>
        <v>0</v>
      </c>
      <c r="O21" s="771">
        <f t="shared" si="2"/>
        <v>0</v>
      </c>
    </row>
    <row r="23" spans="1:16" ht="17" x14ac:dyDescent="0.25">
      <c r="A23" s="1218" t="s">
        <v>4163</v>
      </c>
      <c r="B23" s="1219"/>
      <c r="C23" s="1219"/>
      <c r="D23" s="1219"/>
      <c r="G23" s="1220" t="s">
        <v>4177</v>
      </c>
      <c r="H23" s="1220"/>
      <c r="I23" s="1220"/>
      <c r="J23" s="1220"/>
      <c r="K23" s="1220"/>
      <c r="L23" s="1220"/>
      <c r="M23" s="1220"/>
      <c r="N23" s="1220"/>
      <c r="O23" s="1221"/>
      <c r="P23" s="1221"/>
    </row>
    <row r="24" spans="1:16" ht="17" x14ac:dyDescent="0.25">
      <c r="A24" s="1222" t="s">
        <v>4159</v>
      </c>
      <c r="B24" s="1219"/>
      <c r="C24" s="1219"/>
      <c r="D24" s="1219"/>
      <c r="G24" s="1220" t="s">
        <v>4179</v>
      </c>
      <c r="H24" s="1220"/>
      <c r="I24" s="1220"/>
      <c r="J24" s="1220"/>
      <c r="K24" s="1220"/>
      <c r="L24" s="1220"/>
      <c r="M24" s="1220"/>
      <c r="N24" s="1220"/>
      <c r="O24" s="1221"/>
      <c r="P24" s="1221"/>
    </row>
    <row r="25" spans="1:16" ht="17" x14ac:dyDescent="0.25">
      <c r="A25" s="1223" t="s">
        <v>4160</v>
      </c>
      <c r="B25" s="1219"/>
      <c r="C25" s="1219"/>
      <c r="D25" s="1219"/>
      <c r="G25" s="1220" t="s">
        <v>4178</v>
      </c>
      <c r="H25" s="1220"/>
      <c r="I25" s="1220"/>
      <c r="J25" s="1220"/>
      <c r="K25" s="1220"/>
      <c r="L25" s="1220"/>
      <c r="M25" s="1220"/>
      <c r="N25" s="1220"/>
      <c r="O25" s="1221"/>
      <c r="P25" s="1221"/>
    </row>
    <row r="26" spans="1:16" ht="17" x14ac:dyDescent="0.25">
      <c r="A26" s="1218" t="s">
        <v>4161</v>
      </c>
      <c r="B26" s="1219"/>
      <c r="C26" s="1219"/>
      <c r="D26" s="1219"/>
    </row>
    <row r="27" spans="1:16" ht="17" x14ac:dyDescent="0.25">
      <c r="A27" s="1218" t="s">
        <v>4162</v>
      </c>
      <c r="B27" s="1219"/>
      <c r="C27" s="1219"/>
      <c r="D27" s="1219"/>
    </row>
  </sheetData>
  <pageMargins left="0.7" right="0.7" top="0.75" bottom="0.75" header="0.3" footer="0.3"/>
  <pageSetup orientation="portrait" horizontalDpi="4294967293" verticalDpi="4294967293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C000"/>
  </sheetPr>
  <dimension ref="A1:L21"/>
  <sheetViews>
    <sheetView workbookViewId="0">
      <selection activeCell="A13" sqref="A13:B13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1" width="9.5" style="20" customWidth="1"/>
    <col min="12" max="12" width="8.5" style="20" customWidth="1"/>
    <col min="13" max="16384" width="8.83203125" style="20"/>
  </cols>
  <sheetData>
    <row r="1" spans="1:12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</row>
    <row r="3" spans="1:12" s="18" customFormat="1" x14ac:dyDescent="0.25">
      <c r="A3" s="18" t="s">
        <v>4451</v>
      </c>
    </row>
    <row r="4" spans="1:12" s="18" customFormat="1" x14ac:dyDescent="0.25">
      <c r="A4" s="18" t="s">
        <v>4452</v>
      </c>
    </row>
    <row r="5" spans="1:12" ht="17" thickBot="1" x14ac:dyDescent="0.3"/>
    <row r="6" spans="1:12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27</v>
      </c>
      <c r="F6" s="885" t="s">
        <v>4</v>
      </c>
      <c r="G6" s="885" t="s">
        <v>30</v>
      </c>
      <c r="H6" s="885" t="s">
        <v>31</v>
      </c>
      <c r="I6" s="885" t="s">
        <v>10</v>
      </c>
      <c r="J6" s="885" t="s">
        <v>17</v>
      </c>
      <c r="K6" s="885" t="s">
        <v>18</v>
      </c>
      <c r="L6" s="885"/>
    </row>
    <row r="7" spans="1:12" x14ac:dyDescent="0.25">
      <c r="A7" s="1296" t="s">
        <v>4643</v>
      </c>
      <c r="B7" s="1297" t="s">
        <v>7</v>
      </c>
      <c r="C7" s="1297">
        <v>40</v>
      </c>
      <c r="D7" s="1297">
        <v>40</v>
      </c>
      <c r="E7" s="1297">
        <v>21</v>
      </c>
      <c r="F7" s="1297">
        <v>67</v>
      </c>
      <c r="G7" s="1297">
        <v>18</v>
      </c>
      <c r="H7" s="1297">
        <v>35</v>
      </c>
      <c r="I7" s="1297">
        <v>8</v>
      </c>
      <c r="J7" s="1297">
        <v>6</v>
      </c>
      <c r="K7" s="1297">
        <v>6</v>
      </c>
      <c r="L7" s="1297"/>
    </row>
    <row r="8" spans="1:12" x14ac:dyDescent="0.25">
      <c r="A8" s="1077" t="s">
        <v>4450</v>
      </c>
      <c r="B8" s="1078" t="s">
        <v>7</v>
      </c>
      <c r="C8" s="1078">
        <v>20</v>
      </c>
      <c r="D8" s="1078">
        <v>20</v>
      </c>
      <c r="E8" s="1078">
        <v>12</v>
      </c>
      <c r="F8" s="1078">
        <v>28</v>
      </c>
      <c r="G8" s="1078">
        <v>6</v>
      </c>
      <c r="H8" s="1078">
        <v>10</v>
      </c>
      <c r="I8" s="1078"/>
      <c r="J8" s="1078"/>
      <c r="K8" s="1078"/>
      <c r="L8" s="1078"/>
    </row>
    <row r="9" spans="1:12" x14ac:dyDescent="0.25">
      <c r="A9" s="212" t="s">
        <v>4450</v>
      </c>
      <c r="B9" s="213" t="s">
        <v>7</v>
      </c>
      <c r="C9" s="75">
        <v>20</v>
      </c>
      <c r="D9" s="213">
        <v>20</v>
      </c>
      <c r="E9" s="213">
        <v>10</v>
      </c>
      <c r="F9" s="213">
        <v>28</v>
      </c>
      <c r="G9" s="213"/>
      <c r="H9" s="213"/>
      <c r="I9" s="213">
        <v>2</v>
      </c>
      <c r="J9" s="213"/>
      <c r="K9" s="213"/>
      <c r="L9" s="213"/>
    </row>
    <row r="10" spans="1:12" s="18" customFormat="1" x14ac:dyDescent="0.25">
      <c r="A10" s="12" t="s">
        <v>4464</v>
      </c>
      <c r="B10" s="13" t="s">
        <v>7</v>
      </c>
      <c r="C10" s="537"/>
      <c r="D10" s="537"/>
      <c r="E10" s="537"/>
      <c r="F10" s="213">
        <v>12</v>
      </c>
      <c r="G10" s="213">
        <v>12</v>
      </c>
      <c r="H10" s="213">
        <v>25</v>
      </c>
      <c r="I10" s="213">
        <v>6</v>
      </c>
      <c r="J10" s="213">
        <v>6</v>
      </c>
      <c r="K10" s="213">
        <v>6</v>
      </c>
      <c r="L10" s="537"/>
    </row>
    <row r="11" spans="1:12" x14ac:dyDescent="0.25">
      <c r="A11" s="212" t="s">
        <v>4823</v>
      </c>
      <c r="B11" s="213" t="s">
        <v>7</v>
      </c>
      <c r="C11" s="213">
        <v>40</v>
      </c>
      <c r="D11" s="213">
        <v>40</v>
      </c>
      <c r="E11" s="75"/>
      <c r="F11" s="213">
        <v>80</v>
      </c>
      <c r="G11" s="213"/>
      <c r="H11" s="213"/>
      <c r="I11" s="213">
        <v>5</v>
      </c>
      <c r="J11" s="213"/>
      <c r="K11" s="213"/>
      <c r="L11" s="213"/>
    </row>
    <row r="12" spans="1:12" s="18" customFormat="1" x14ac:dyDescent="0.25">
      <c r="A12" s="212" t="s">
        <v>5861</v>
      </c>
      <c r="B12" s="213" t="s">
        <v>401</v>
      </c>
      <c r="C12" s="213">
        <v>-34</v>
      </c>
      <c r="D12" s="213">
        <v>-33</v>
      </c>
      <c r="E12" s="537"/>
      <c r="F12" s="213">
        <v>-72</v>
      </c>
      <c r="G12" s="213"/>
      <c r="H12" s="213"/>
      <c r="I12" s="213">
        <v>-2</v>
      </c>
      <c r="J12" s="213"/>
      <c r="K12" s="213"/>
      <c r="L12" s="537"/>
    </row>
    <row r="13" spans="1:12" s="18" customFormat="1" x14ac:dyDescent="0.25">
      <c r="A13" s="212" t="s">
        <v>6377</v>
      </c>
      <c r="B13" s="213" t="s">
        <v>401</v>
      </c>
      <c r="C13" s="213">
        <v>-6</v>
      </c>
      <c r="D13" s="213">
        <v>-6</v>
      </c>
      <c r="E13" s="537"/>
      <c r="F13" s="213">
        <v>-8</v>
      </c>
      <c r="G13" s="213"/>
      <c r="H13" s="213"/>
      <c r="I13" s="213">
        <v>-3</v>
      </c>
      <c r="J13" s="213"/>
      <c r="K13" s="213"/>
      <c r="L13" s="537"/>
    </row>
    <row r="14" spans="1:12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</row>
    <row r="15" spans="1:12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</row>
    <row r="16" spans="1:12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</row>
    <row r="17" spans="1:12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</row>
    <row r="18" spans="1:12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</row>
    <row r="19" spans="1:12" x14ac:dyDescent="0.25">
      <c r="A19" s="212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</row>
    <row r="20" spans="1:12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</row>
    <row r="21" spans="1:12" x14ac:dyDescent="0.25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C000"/>
  </sheetPr>
  <dimension ref="A1:E17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5" style="20" customWidth="1"/>
    <col min="4" max="4" width="8.5" style="20" customWidth="1"/>
    <col min="5" max="16384" width="8.83203125" style="20"/>
  </cols>
  <sheetData>
    <row r="1" spans="1:5" s="2" customFormat="1" x14ac:dyDescent="0.25">
      <c r="A1" s="16" t="s">
        <v>5</v>
      </c>
      <c r="B1" s="16"/>
      <c r="C1" s="1"/>
    </row>
    <row r="3" spans="1:5" ht="15.75" customHeight="1" x14ac:dyDescent="0.25">
      <c r="A3" s="18" t="s">
        <v>4528</v>
      </c>
    </row>
    <row r="4" spans="1:5" s="18" customFormat="1" x14ac:dyDescent="0.25">
      <c r="A4" s="18" t="s">
        <v>4527</v>
      </c>
    </row>
    <row r="5" spans="1:5" s="18" customFormat="1" x14ac:dyDescent="0.25">
      <c r="A5" s="18" t="s">
        <v>4529</v>
      </c>
    </row>
    <row r="6" spans="1:5" s="18" customFormat="1" ht="17" thickBot="1" x14ac:dyDescent="0.3">
      <c r="A6" s="18" t="s">
        <v>2876</v>
      </c>
    </row>
    <row r="7" spans="1:5" ht="17" thickBot="1" x14ac:dyDescent="0.3">
      <c r="A7" s="884" t="s">
        <v>0</v>
      </c>
      <c r="B7" s="885" t="s">
        <v>1</v>
      </c>
      <c r="C7" s="885" t="s">
        <v>4</v>
      </c>
      <c r="D7" s="885"/>
    </row>
    <row r="8" spans="1:5" s="18" customFormat="1" x14ac:dyDescent="0.25">
      <c r="A8" s="1271">
        <v>44779</v>
      </c>
      <c r="B8" s="1079" t="s">
        <v>7</v>
      </c>
      <c r="C8" s="1079">
        <v>700</v>
      </c>
      <c r="D8" s="1079"/>
      <c r="E8" s="18" t="s">
        <v>998</v>
      </c>
    </row>
    <row r="9" spans="1:5" s="18" customFormat="1" x14ac:dyDescent="0.25">
      <c r="A9" s="212"/>
      <c r="B9" s="213"/>
      <c r="C9" s="537"/>
      <c r="D9" s="537"/>
    </row>
    <row r="10" spans="1:5" x14ac:dyDescent="0.25">
      <c r="A10" s="212"/>
      <c r="B10" s="213"/>
      <c r="C10" s="213"/>
      <c r="D10" s="213"/>
    </row>
    <row r="11" spans="1:5" x14ac:dyDescent="0.25">
      <c r="A11" s="212"/>
      <c r="B11" s="213"/>
      <c r="C11" s="213"/>
      <c r="D11" s="213"/>
    </row>
    <row r="12" spans="1:5" x14ac:dyDescent="0.25">
      <c r="A12" s="212"/>
      <c r="B12" s="213"/>
      <c r="C12" s="213"/>
      <c r="D12" s="213"/>
    </row>
    <row r="13" spans="1:5" x14ac:dyDescent="0.25">
      <c r="A13" s="212"/>
      <c r="B13" s="213"/>
      <c r="C13" s="213"/>
      <c r="D13" s="213"/>
    </row>
    <row r="14" spans="1:5" x14ac:dyDescent="0.25">
      <c r="A14" s="212"/>
      <c r="B14" s="213"/>
      <c r="C14" s="213"/>
      <c r="D14" s="213"/>
    </row>
    <row r="15" spans="1:5" x14ac:dyDescent="0.25">
      <c r="A15" s="212"/>
      <c r="B15" s="213"/>
      <c r="C15" s="213"/>
      <c r="D15" s="213"/>
    </row>
    <row r="16" spans="1:5" x14ac:dyDescent="0.25">
      <c r="A16" s="213"/>
      <c r="B16" s="213"/>
      <c r="C16" s="213"/>
      <c r="D16" s="213"/>
    </row>
    <row r="17" spans="1:4" x14ac:dyDescent="0.25">
      <c r="A17" s="213"/>
      <c r="B17" s="213"/>
      <c r="C17" s="213"/>
      <c r="D17" s="21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C000"/>
  </sheetPr>
  <dimension ref="A1:L20"/>
  <sheetViews>
    <sheetView workbookViewId="0">
      <selection activeCell="G6" sqref="G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1" width="9.5" style="20" customWidth="1"/>
    <col min="12" max="12" width="8.5" style="20" customWidth="1"/>
    <col min="13" max="16384" width="8.83203125" style="20"/>
  </cols>
  <sheetData>
    <row r="1" spans="1:12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</row>
    <row r="3" spans="1:12" s="18" customFormat="1" x14ac:dyDescent="0.25">
      <c r="A3" s="18" t="s">
        <v>4530</v>
      </c>
    </row>
    <row r="4" spans="1:12" s="18" customFormat="1" x14ac:dyDescent="0.25">
      <c r="A4" s="18" t="s">
        <v>4531</v>
      </c>
    </row>
    <row r="5" spans="1:12" ht="17" thickBot="1" x14ac:dyDescent="0.3"/>
    <row r="6" spans="1:12" ht="17" thickBot="1" x14ac:dyDescent="0.3">
      <c r="A6" s="884" t="s">
        <v>0</v>
      </c>
      <c r="B6" s="885" t="s">
        <v>1</v>
      </c>
      <c r="C6" s="885" t="s">
        <v>26</v>
      </c>
      <c r="D6" s="885" t="s">
        <v>17</v>
      </c>
      <c r="E6" s="885" t="s">
        <v>3</v>
      </c>
      <c r="F6" s="885" t="s">
        <v>18</v>
      </c>
      <c r="G6" s="885" t="s">
        <v>4</v>
      </c>
      <c r="H6" s="885" t="s">
        <v>27</v>
      </c>
      <c r="I6" s="885" t="s">
        <v>10</v>
      </c>
      <c r="J6" s="490" t="s">
        <v>29</v>
      </c>
      <c r="K6" s="490" t="s">
        <v>31</v>
      </c>
      <c r="L6" s="885"/>
    </row>
    <row r="7" spans="1:12" s="18" customFormat="1" x14ac:dyDescent="0.25">
      <c r="A7" s="1077">
        <v>44779</v>
      </c>
      <c r="B7" s="1078" t="s">
        <v>7</v>
      </c>
      <c r="C7" s="1078">
        <v>50</v>
      </c>
      <c r="D7" s="1078">
        <v>11</v>
      </c>
      <c r="E7" s="1078">
        <v>80</v>
      </c>
      <c r="F7" s="1078">
        <v>18</v>
      </c>
      <c r="G7" s="1078">
        <v>100</v>
      </c>
      <c r="H7" s="1078">
        <v>22</v>
      </c>
      <c r="I7" s="1078">
        <v>9</v>
      </c>
      <c r="J7" s="1078">
        <v>6</v>
      </c>
      <c r="K7" s="1078">
        <v>20</v>
      </c>
      <c r="L7" s="1079"/>
    </row>
    <row r="8" spans="1:12" s="18" customFormat="1" x14ac:dyDescent="0.25">
      <c r="A8" s="212">
        <v>44779</v>
      </c>
      <c r="B8" s="213" t="s">
        <v>7</v>
      </c>
      <c r="C8" s="75">
        <v>50</v>
      </c>
      <c r="D8" s="213">
        <v>11</v>
      </c>
      <c r="E8" s="213">
        <v>80</v>
      </c>
      <c r="F8" s="213">
        <v>18</v>
      </c>
      <c r="G8" s="213">
        <v>100</v>
      </c>
      <c r="H8" s="213">
        <v>22</v>
      </c>
      <c r="I8" s="213">
        <v>9</v>
      </c>
      <c r="J8" s="213">
        <v>6</v>
      </c>
      <c r="K8" s="213">
        <v>20</v>
      </c>
      <c r="L8" s="537"/>
    </row>
    <row r="9" spans="1:12" s="18" customFormat="1" x14ac:dyDescent="0.25">
      <c r="A9" s="12"/>
      <c r="B9" s="13"/>
      <c r="C9" s="537"/>
      <c r="D9" s="537"/>
      <c r="E9" s="537"/>
      <c r="F9" s="213"/>
      <c r="G9" s="213"/>
      <c r="H9" s="213"/>
      <c r="I9" s="213"/>
      <c r="J9" s="213"/>
      <c r="K9" s="213"/>
      <c r="L9" s="537"/>
    </row>
    <row r="10" spans="1:12" s="18" customFormat="1" x14ac:dyDescent="0.25">
      <c r="A10" s="212"/>
      <c r="B10" s="213"/>
      <c r="C10" s="213"/>
      <c r="D10" s="213"/>
      <c r="E10" s="771"/>
      <c r="F10" s="537"/>
      <c r="G10" s="213"/>
      <c r="H10" s="213"/>
      <c r="I10" s="213"/>
      <c r="J10" s="213"/>
      <c r="K10" s="213"/>
      <c r="L10" s="537"/>
    </row>
    <row r="11" spans="1:12" s="18" customFormat="1" x14ac:dyDescent="0.25">
      <c r="A11" s="212"/>
      <c r="B11" s="213"/>
      <c r="C11" s="213"/>
      <c r="D11" s="213"/>
      <c r="E11" s="537"/>
      <c r="F11" s="537"/>
      <c r="G11" s="213"/>
      <c r="H11" s="213"/>
      <c r="I11" s="213"/>
      <c r="J11" s="213"/>
      <c r="K11" s="213"/>
      <c r="L11" s="537"/>
    </row>
    <row r="12" spans="1:12" s="18" customFormat="1" x14ac:dyDescent="0.25">
      <c r="A12" s="212"/>
      <c r="B12" s="213"/>
      <c r="C12" s="213"/>
      <c r="D12" s="213"/>
      <c r="E12" s="537"/>
      <c r="F12" s="537"/>
      <c r="G12" s="213"/>
      <c r="H12" s="213"/>
      <c r="I12" s="213"/>
      <c r="J12" s="213"/>
      <c r="K12" s="213"/>
      <c r="L12" s="537"/>
    </row>
    <row r="13" spans="1:12" x14ac:dyDescent="0.25">
      <c r="A13" s="212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</row>
    <row r="14" spans="1:12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</row>
    <row r="15" spans="1:12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</row>
    <row r="16" spans="1:12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</row>
    <row r="17" spans="1:12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</row>
    <row r="18" spans="1:12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</row>
    <row r="19" spans="1:12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</row>
    <row r="20" spans="1:12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C000"/>
  </sheetPr>
  <dimension ref="A1:J19"/>
  <sheetViews>
    <sheetView workbookViewId="0">
      <selection activeCell="A16" sqref="A16:B1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8" width="9.5" style="20" customWidth="1"/>
    <col min="9" max="9" width="8.5" style="20" customWidth="1"/>
    <col min="10" max="16384" width="8.83203125" style="20"/>
  </cols>
  <sheetData>
    <row r="1" spans="1:10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</row>
    <row r="2" spans="1:10" s="18" customFormat="1" x14ac:dyDescent="0.25">
      <c r="A2" s="18" t="s">
        <v>4591</v>
      </c>
    </row>
    <row r="3" spans="1:10" s="18" customFormat="1" x14ac:dyDescent="0.25">
      <c r="A3" s="18" t="s">
        <v>4914</v>
      </c>
    </row>
    <row r="4" spans="1:10" ht="17" thickBot="1" x14ac:dyDescent="0.3"/>
    <row r="5" spans="1:10" ht="17" thickBot="1" x14ac:dyDescent="0.3">
      <c r="A5" s="884" t="s">
        <v>0</v>
      </c>
      <c r="B5" s="885" t="s">
        <v>1</v>
      </c>
      <c r="C5" s="885" t="s">
        <v>378</v>
      </c>
      <c r="D5" s="885" t="s">
        <v>27</v>
      </c>
      <c r="E5" s="885" t="s">
        <v>32</v>
      </c>
      <c r="F5" s="885" t="s">
        <v>26</v>
      </c>
      <c r="G5" s="885" t="s">
        <v>2</v>
      </c>
      <c r="H5" s="885" t="s">
        <v>3</v>
      </c>
      <c r="I5" s="885" t="s">
        <v>4</v>
      </c>
    </row>
    <row r="6" spans="1:10" s="18" customFormat="1" x14ac:dyDescent="0.25">
      <c r="A6" s="1077" t="s">
        <v>4584</v>
      </c>
      <c r="B6" s="1078" t="s">
        <v>7</v>
      </c>
      <c r="C6" s="1078">
        <v>50</v>
      </c>
      <c r="D6" s="1078">
        <v>170</v>
      </c>
      <c r="E6" s="1078">
        <v>100</v>
      </c>
      <c r="F6" s="1078"/>
      <c r="G6" s="1078"/>
      <c r="H6" s="1078"/>
      <c r="I6" s="1079"/>
    </row>
    <row r="7" spans="1:10" s="18" customFormat="1" x14ac:dyDescent="0.25">
      <c r="A7" s="212" t="s">
        <v>4681</v>
      </c>
      <c r="B7" s="213" t="s">
        <v>7</v>
      </c>
      <c r="C7" s="75"/>
      <c r="D7" s="213"/>
      <c r="E7" s="213">
        <v>168</v>
      </c>
      <c r="F7" s="213">
        <v>42</v>
      </c>
      <c r="G7" s="213">
        <v>21</v>
      </c>
      <c r="H7" s="213">
        <v>40</v>
      </c>
      <c r="I7" s="537"/>
    </row>
    <row r="8" spans="1:10" s="18" customFormat="1" x14ac:dyDescent="0.25">
      <c r="A8" s="12" t="s">
        <v>4912</v>
      </c>
      <c r="B8" s="13" t="s">
        <v>63</v>
      </c>
      <c r="C8" s="537"/>
      <c r="D8" s="213">
        <v>-10</v>
      </c>
      <c r="E8" s="213">
        <v>-100</v>
      </c>
      <c r="F8" s="213">
        <v>-96</v>
      </c>
      <c r="G8" s="213">
        <v>-7</v>
      </c>
      <c r="H8" s="537"/>
      <c r="I8" s="213">
        <v>-3</v>
      </c>
    </row>
    <row r="9" spans="1:10" x14ac:dyDescent="0.25">
      <c r="A9" s="212">
        <v>44721</v>
      </c>
      <c r="B9" s="213" t="s">
        <v>63</v>
      </c>
      <c r="C9" s="213"/>
      <c r="D9" s="213">
        <v>-20</v>
      </c>
      <c r="E9" s="75"/>
      <c r="F9" s="75">
        <v>-100</v>
      </c>
      <c r="G9" s="75"/>
      <c r="H9" s="75">
        <v>-60</v>
      </c>
      <c r="I9" s="213">
        <v>-120</v>
      </c>
    </row>
    <row r="10" spans="1:10" s="18" customFormat="1" x14ac:dyDescent="0.25">
      <c r="A10" s="212">
        <v>44904</v>
      </c>
      <c r="B10" s="213" t="s">
        <v>63</v>
      </c>
      <c r="C10" s="213"/>
      <c r="D10" s="213">
        <v>-100</v>
      </c>
      <c r="E10" s="213">
        <v>-100</v>
      </c>
      <c r="F10" s="213">
        <v>-17</v>
      </c>
      <c r="G10" s="213">
        <v>-82</v>
      </c>
      <c r="H10" s="537"/>
      <c r="I10" s="537"/>
    </row>
    <row r="11" spans="1:10" s="18" customFormat="1" x14ac:dyDescent="0.25">
      <c r="A11" s="99" t="s">
        <v>5145</v>
      </c>
      <c r="B11" s="13" t="s">
        <v>63</v>
      </c>
      <c r="C11" s="213"/>
      <c r="D11" s="213"/>
      <c r="E11" s="537"/>
      <c r="F11" s="213">
        <v>-58</v>
      </c>
      <c r="G11" s="213">
        <v>-55</v>
      </c>
      <c r="H11" s="537"/>
      <c r="I11" s="537"/>
    </row>
    <row r="12" spans="1:10" x14ac:dyDescent="0.25">
      <c r="A12" s="212" t="s">
        <v>5226</v>
      </c>
      <c r="B12" s="213" t="s">
        <v>63</v>
      </c>
      <c r="C12" s="213"/>
      <c r="D12" s="213">
        <v>-300</v>
      </c>
      <c r="E12" s="213">
        <v>-300</v>
      </c>
      <c r="F12" s="213"/>
      <c r="G12" s="213"/>
      <c r="H12" s="213"/>
      <c r="I12" s="213"/>
    </row>
    <row r="13" spans="1:10" x14ac:dyDescent="0.25">
      <c r="A13" s="212" t="s">
        <v>5231</v>
      </c>
      <c r="B13" s="213" t="s">
        <v>63</v>
      </c>
      <c r="C13" s="213"/>
      <c r="D13" s="213"/>
      <c r="E13" s="213">
        <v>-300</v>
      </c>
      <c r="F13" s="213"/>
      <c r="G13" s="213"/>
      <c r="H13" s="213"/>
      <c r="I13" s="213"/>
    </row>
    <row r="14" spans="1:10" x14ac:dyDescent="0.25">
      <c r="A14" s="212" t="s">
        <v>5248</v>
      </c>
      <c r="B14" s="213" t="s">
        <v>63</v>
      </c>
      <c r="C14" s="213"/>
      <c r="D14" s="213">
        <v>-200</v>
      </c>
      <c r="E14" s="213">
        <v>-200</v>
      </c>
      <c r="F14" s="213"/>
      <c r="G14" s="213"/>
      <c r="H14" s="213"/>
      <c r="I14" s="213"/>
    </row>
    <row r="15" spans="1:10" x14ac:dyDescent="0.25">
      <c r="A15" s="212">
        <v>44661</v>
      </c>
      <c r="B15" s="213" t="s">
        <v>63</v>
      </c>
      <c r="C15" s="213"/>
      <c r="D15" s="213">
        <v>-250</v>
      </c>
      <c r="E15" s="213">
        <v>-200</v>
      </c>
      <c r="F15" s="213"/>
      <c r="G15" s="213"/>
      <c r="H15" s="213"/>
      <c r="I15" s="213"/>
    </row>
    <row r="16" spans="1:10" x14ac:dyDescent="0.25">
      <c r="A16" s="212" t="s">
        <v>7033</v>
      </c>
      <c r="B16" s="213" t="s">
        <v>63</v>
      </c>
      <c r="C16" s="213"/>
      <c r="D16" s="213"/>
      <c r="E16" s="213">
        <v>-393</v>
      </c>
      <c r="F16" s="213"/>
      <c r="G16" s="213"/>
      <c r="H16" s="213">
        <v>-93</v>
      </c>
      <c r="I16" s="213"/>
      <c r="J16" s="20" t="s">
        <v>7037</v>
      </c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3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C000"/>
  </sheetPr>
  <dimension ref="A1:F19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9.5" style="20" customWidth="1"/>
    <col min="5" max="5" width="16.5" style="20" customWidth="1"/>
    <col min="6" max="6" width="8.5" style="20" customWidth="1"/>
    <col min="7" max="16384" width="8.83203125" style="20"/>
  </cols>
  <sheetData>
    <row r="1" spans="1:6" s="2" customFormat="1" x14ac:dyDescent="0.25">
      <c r="A1" s="16" t="s">
        <v>5</v>
      </c>
      <c r="B1" s="16"/>
      <c r="C1" s="1"/>
      <c r="D1" s="1"/>
      <c r="E1" s="1"/>
    </row>
    <row r="3" spans="1:6" s="18" customFormat="1" x14ac:dyDescent="0.25">
      <c r="A3" s="18" t="s">
        <v>4652</v>
      </c>
    </row>
    <row r="4" spans="1:6" ht="17" thickBot="1" x14ac:dyDescent="0.3">
      <c r="A4" s="20" t="s">
        <v>4734</v>
      </c>
    </row>
    <row r="5" spans="1:6" ht="17" thickBot="1" x14ac:dyDescent="0.3">
      <c r="A5" s="884" t="s">
        <v>0</v>
      </c>
      <c r="B5" s="885" t="s">
        <v>1</v>
      </c>
      <c r="C5" s="885" t="s">
        <v>31</v>
      </c>
      <c r="D5" s="885" t="s">
        <v>4732</v>
      </c>
      <c r="E5" s="885" t="s">
        <v>4733</v>
      </c>
      <c r="F5" s="885"/>
    </row>
    <row r="6" spans="1:6" s="18" customFormat="1" x14ac:dyDescent="0.25">
      <c r="A6" s="1077" t="s">
        <v>4643</v>
      </c>
      <c r="B6" s="1078" t="s">
        <v>1068</v>
      </c>
      <c r="C6" s="1078">
        <v>1000</v>
      </c>
      <c r="D6" s="1078"/>
      <c r="E6" s="1078"/>
      <c r="F6" s="1079"/>
    </row>
    <row r="7" spans="1:6" s="18" customFormat="1" x14ac:dyDescent="0.25">
      <c r="A7" s="212">
        <v>44658</v>
      </c>
      <c r="B7" s="213" t="s">
        <v>1068</v>
      </c>
      <c r="C7" s="213"/>
      <c r="D7" s="213">
        <v>1066</v>
      </c>
      <c r="E7" s="213">
        <v>1066</v>
      </c>
      <c r="F7" s="537"/>
    </row>
    <row r="8" spans="1:6" s="18" customFormat="1" x14ac:dyDescent="0.25">
      <c r="A8" s="12"/>
      <c r="B8" s="13"/>
      <c r="C8" s="537"/>
      <c r="D8" s="537"/>
      <c r="E8" s="537"/>
      <c r="F8" s="537"/>
    </row>
    <row r="9" spans="1:6" s="18" customFormat="1" x14ac:dyDescent="0.25">
      <c r="A9" s="212"/>
      <c r="B9" s="213"/>
      <c r="C9" s="771"/>
      <c r="D9" s="771"/>
      <c r="E9" s="771"/>
      <c r="F9" s="537"/>
    </row>
    <row r="10" spans="1:6" s="18" customFormat="1" x14ac:dyDescent="0.25">
      <c r="A10" s="212"/>
      <c r="B10" s="213"/>
      <c r="C10" s="537"/>
      <c r="D10" s="537"/>
      <c r="E10" s="537"/>
      <c r="F10" s="537"/>
    </row>
    <row r="11" spans="1:6" s="18" customFormat="1" x14ac:dyDescent="0.25">
      <c r="A11" s="212"/>
      <c r="B11" s="213"/>
      <c r="C11" s="537"/>
      <c r="D11" s="537"/>
      <c r="E11" s="537"/>
      <c r="F11" s="537"/>
    </row>
    <row r="12" spans="1:6" x14ac:dyDescent="0.25">
      <c r="A12" s="212"/>
      <c r="B12" s="213"/>
      <c r="C12" s="213"/>
      <c r="D12" s="213"/>
      <c r="E12" s="213"/>
      <c r="F12" s="213"/>
    </row>
    <row r="13" spans="1:6" x14ac:dyDescent="0.25">
      <c r="A13" s="212"/>
      <c r="B13" s="213"/>
      <c r="C13" s="213"/>
      <c r="D13" s="213"/>
      <c r="E13" s="213"/>
      <c r="F13" s="213"/>
    </row>
    <row r="14" spans="1:6" x14ac:dyDescent="0.25">
      <c r="A14" s="212"/>
      <c r="B14" s="213"/>
      <c r="C14" s="213"/>
      <c r="D14" s="213"/>
      <c r="E14" s="213"/>
      <c r="F14" s="213"/>
    </row>
    <row r="15" spans="1:6" x14ac:dyDescent="0.25">
      <c r="A15" s="212"/>
      <c r="B15" s="213"/>
      <c r="C15" s="213"/>
      <c r="D15" s="213"/>
      <c r="E15" s="213"/>
      <c r="F15" s="213"/>
    </row>
    <row r="16" spans="1:6" x14ac:dyDescent="0.25">
      <c r="A16" s="212"/>
      <c r="B16" s="213"/>
      <c r="C16" s="213"/>
      <c r="D16" s="213"/>
      <c r="E16" s="213"/>
      <c r="F16" s="213"/>
    </row>
    <row r="17" spans="1:6" x14ac:dyDescent="0.25">
      <c r="A17" s="212"/>
      <c r="B17" s="213"/>
      <c r="C17" s="213"/>
      <c r="D17" s="213"/>
      <c r="E17" s="213"/>
      <c r="F17" s="213"/>
    </row>
    <row r="18" spans="1:6" x14ac:dyDescent="0.25">
      <c r="A18" s="213"/>
      <c r="B18" s="213"/>
      <c r="C18" s="213"/>
      <c r="D18" s="213"/>
      <c r="E18" s="213"/>
      <c r="F18" s="213"/>
    </row>
    <row r="19" spans="1:6" x14ac:dyDescent="0.25">
      <c r="A19" s="213"/>
      <c r="B19" s="213"/>
      <c r="C19" s="213"/>
      <c r="D19" s="213"/>
      <c r="E19" s="213"/>
      <c r="F19" s="21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C000"/>
  </sheetPr>
  <dimension ref="A1:I20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8" width="9.5" style="20" customWidth="1"/>
    <col min="9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</row>
    <row r="3" spans="1:9" s="18" customFormat="1" x14ac:dyDescent="0.25">
      <c r="A3" s="18" t="s">
        <v>4657</v>
      </c>
    </row>
    <row r="4" spans="1:9" s="18" customFormat="1" x14ac:dyDescent="0.25">
      <c r="A4" s="18" t="s">
        <v>4658</v>
      </c>
    </row>
    <row r="5" spans="1:9" ht="17" thickBot="1" x14ac:dyDescent="0.3"/>
    <row r="6" spans="1:9" ht="17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32</v>
      </c>
      <c r="F6" s="885" t="s">
        <v>4</v>
      </c>
      <c r="G6" s="885" t="s">
        <v>27</v>
      </c>
      <c r="H6" s="885" t="s">
        <v>2</v>
      </c>
      <c r="I6" s="885"/>
    </row>
    <row r="7" spans="1:9" s="18" customFormat="1" x14ac:dyDescent="0.25">
      <c r="A7" s="1077" t="s">
        <v>4653</v>
      </c>
      <c r="B7" s="1078" t="s">
        <v>7</v>
      </c>
      <c r="C7" s="1078">
        <v>50</v>
      </c>
      <c r="D7" s="1078">
        <v>50</v>
      </c>
      <c r="E7" s="1078">
        <v>100</v>
      </c>
      <c r="F7" s="1078">
        <v>100</v>
      </c>
      <c r="G7" s="1078"/>
      <c r="H7" s="1078"/>
      <c r="I7" s="1079"/>
    </row>
    <row r="8" spans="1:9" s="18" customFormat="1" x14ac:dyDescent="0.25">
      <c r="A8" s="212" t="s">
        <v>4653</v>
      </c>
      <c r="B8" s="213" t="s">
        <v>7</v>
      </c>
      <c r="C8" s="213">
        <v>40</v>
      </c>
      <c r="D8" s="213">
        <v>40</v>
      </c>
      <c r="E8" s="213">
        <v>400</v>
      </c>
      <c r="F8" s="213">
        <v>80</v>
      </c>
      <c r="G8" s="213">
        <v>100</v>
      </c>
      <c r="H8" s="213"/>
      <c r="I8" s="537"/>
    </row>
    <row r="9" spans="1:9" s="18" customFormat="1" x14ac:dyDescent="0.25">
      <c r="A9" s="12" t="s">
        <v>4662</v>
      </c>
      <c r="B9" s="13" t="s">
        <v>7</v>
      </c>
      <c r="C9" s="213">
        <v>110</v>
      </c>
      <c r="D9" s="213">
        <v>110</v>
      </c>
      <c r="E9" s="537"/>
      <c r="F9" s="213">
        <v>220</v>
      </c>
      <c r="G9" s="537"/>
      <c r="H9" s="537"/>
      <c r="I9" s="537"/>
    </row>
    <row r="10" spans="1:9" s="18" customFormat="1" x14ac:dyDescent="0.25">
      <c r="A10" s="212" t="s">
        <v>2998</v>
      </c>
      <c r="B10" s="213" t="s">
        <v>7</v>
      </c>
      <c r="C10" s="75">
        <v>42</v>
      </c>
      <c r="D10" s="75">
        <v>40</v>
      </c>
      <c r="E10" s="75">
        <v>168</v>
      </c>
      <c r="F10" s="75"/>
      <c r="G10" s="75"/>
      <c r="H10" s="75">
        <v>21</v>
      </c>
      <c r="I10" s="537"/>
    </row>
    <row r="11" spans="1:9" s="18" customFormat="1" x14ac:dyDescent="0.25">
      <c r="A11" s="212" t="s">
        <v>2998</v>
      </c>
      <c r="B11" s="213" t="s">
        <v>7</v>
      </c>
      <c r="C11" s="213">
        <v>16</v>
      </c>
      <c r="D11" s="213">
        <v>100</v>
      </c>
      <c r="E11" s="213">
        <v>32</v>
      </c>
      <c r="F11" s="537"/>
      <c r="G11" s="537"/>
      <c r="H11" s="213">
        <v>79</v>
      </c>
      <c r="I11" s="537"/>
    </row>
    <row r="12" spans="1:9" s="18" customFormat="1" x14ac:dyDescent="0.25">
      <c r="A12" s="212" t="s">
        <v>2998</v>
      </c>
      <c r="B12" s="213" t="s">
        <v>7</v>
      </c>
      <c r="C12" s="537"/>
      <c r="D12" s="537"/>
      <c r="E12" s="213">
        <v>200</v>
      </c>
      <c r="F12" s="537"/>
      <c r="G12" s="213">
        <v>200</v>
      </c>
      <c r="H12" s="537"/>
      <c r="I12" s="537"/>
    </row>
    <row r="13" spans="1:9" x14ac:dyDescent="0.25">
      <c r="A13" s="212" t="s">
        <v>4687</v>
      </c>
      <c r="B13" s="213" t="s">
        <v>7</v>
      </c>
      <c r="C13" s="213">
        <v>42</v>
      </c>
      <c r="D13" s="213">
        <v>60</v>
      </c>
      <c r="E13" s="213"/>
      <c r="F13" s="213">
        <v>400</v>
      </c>
      <c r="G13" s="213"/>
      <c r="H13" s="213"/>
      <c r="I13" s="213"/>
    </row>
    <row r="14" spans="1:9" x14ac:dyDescent="0.25">
      <c r="A14" s="212"/>
      <c r="B14" s="213"/>
      <c r="C14" s="213"/>
      <c r="D14" s="213"/>
      <c r="E14" s="213"/>
      <c r="F14" s="213"/>
      <c r="G14" s="213"/>
      <c r="H14" s="213"/>
      <c r="I14" s="213"/>
    </row>
    <row r="15" spans="1:9" x14ac:dyDescent="0.25">
      <c r="A15" s="212"/>
      <c r="B15" s="213"/>
      <c r="C15" s="213"/>
      <c r="D15" s="213"/>
      <c r="E15" s="213"/>
      <c r="F15" s="213"/>
      <c r="G15" s="213"/>
      <c r="H15" s="213"/>
      <c r="I15" s="213"/>
    </row>
    <row r="16" spans="1:9" x14ac:dyDescent="0.25">
      <c r="A16" s="212"/>
      <c r="B16" s="213"/>
      <c r="C16" s="213"/>
      <c r="D16" s="213"/>
      <c r="E16" s="213"/>
      <c r="F16" s="213"/>
      <c r="G16" s="213"/>
      <c r="H16" s="213"/>
      <c r="I16" s="213"/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C000"/>
  </sheetPr>
  <dimension ref="A1:D20"/>
  <sheetViews>
    <sheetView workbookViewId="0">
      <selection activeCell="F38" sqref="F3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5" style="20" customWidth="1"/>
    <col min="4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  <c r="C1" s="1"/>
    </row>
    <row r="3" spans="1:4" s="18" customFormat="1" x14ac:dyDescent="0.25">
      <c r="A3" s="18" t="s">
        <v>4832</v>
      </c>
    </row>
    <row r="4" spans="1:4" s="18" customFormat="1" x14ac:dyDescent="0.25"/>
    <row r="5" spans="1:4" ht="17" thickBot="1" x14ac:dyDescent="0.3"/>
    <row r="6" spans="1:4" ht="17" thickBot="1" x14ac:dyDescent="0.3">
      <c r="A6" s="884" t="s">
        <v>0</v>
      </c>
      <c r="B6" s="885" t="s">
        <v>1</v>
      </c>
      <c r="C6" s="885" t="s">
        <v>29</v>
      </c>
      <c r="D6" s="885"/>
    </row>
    <row r="7" spans="1:4" s="18" customFormat="1" x14ac:dyDescent="0.25">
      <c r="A7" s="1077" t="s">
        <v>4830</v>
      </c>
      <c r="B7" s="1078" t="s">
        <v>7</v>
      </c>
      <c r="C7" s="1078">
        <v>50</v>
      </c>
      <c r="D7" s="1079"/>
    </row>
    <row r="8" spans="1:4" s="18" customFormat="1" x14ac:dyDescent="0.25">
      <c r="A8" s="212" t="s">
        <v>4833</v>
      </c>
      <c r="B8" s="213" t="s">
        <v>7</v>
      </c>
      <c r="C8" s="213">
        <v>14</v>
      </c>
      <c r="D8" s="537"/>
    </row>
    <row r="9" spans="1:4" s="18" customFormat="1" x14ac:dyDescent="0.25">
      <c r="A9" s="12"/>
      <c r="B9" s="13"/>
      <c r="C9" s="213"/>
      <c r="D9" s="537"/>
    </row>
    <row r="10" spans="1:4" s="18" customFormat="1" x14ac:dyDescent="0.25">
      <c r="A10" s="212"/>
      <c r="B10" s="213"/>
      <c r="C10" s="75"/>
      <c r="D10" s="537"/>
    </row>
    <row r="11" spans="1:4" s="18" customFormat="1" x14ac:dyDescent="0.25">
      <c r="A11" s="212"/>
      <c r="B11" s="213"/>
      <c r="C11" s="213"/>
      <c r="D11" s="537"/>
    </row>
    <row r="12" spans="1:4" s="18" customFormat="1" x14ac:dyDescent="0.25">
      <c r="A12" s="212"/>
      <c r="B12" s="213"/>
      <c r="C12" s="537"/>
      <c r="D12" s="537"/>
    </row>
    <row r="13" spans="1:4" x14ac:dyDescent="0.25">
      <c r="A13" s="212"/>
      <c r="B13" s="213"/>
      <c r="C13" s="213"/>
      <c r="D13" s="213"/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3"/>
      <c r="B19" s="213"/>
      <c r="C19" s="213"/>
      <c r="D19" s="213"/>
    </row>
    <row r="20" spans="1:4" x14ac:dyDescent="0.25">
      <c r="A20" s="213"/>
      <c r="B20" s="213"/>
      <c r="C20" s="213"/>
      <c r="D20" s="21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C000"/>
  </sheetPr>
  <dimension ref="A1:G35"/>
  <sheetViews>
    <sheetView workbookViewId="0">
      <selection activeCell="A28" sqref="A28:XFD34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5" style="20" customWidth="1"/>
    <col min="4" max="7" width="8.5" style="20" customWidth="1"/>
    <col min="8" max="16384" width="8.83203125" style="20"/>
  </cols>
  <sheetData>
    <row r="1" spans="1:7" s="2" customFormat="1" x14ac:dyDescent="0.25">
      <c r="A1" s="16" t="s">
        <v>5</v>
      </c>
      <c r="B1" s="16"/>
      <c r="C1" s="1"/>
    </row>
    <row r="3" spans="1:7" s="18" customFormat="1" x14ac:dyDescent="0.25">
      <c r="A3" s="18" t="s">
        <v>4895</v>
      </c>
    </row>
    <row r="4" spans="1:7" s="18" customFormat="1" x14ac:dyDescent="0.25">
      <c r="A4" s="18" t="s">
        <v>4896</v>
      </c>
    </row>
    <row r="5" spans="1:7" ht="17" thickBot="1" x14ac:dyDescent="0.3"/>
    <row r="6" spans="1:7" ht="17" thickBot="1" x14ac:dyDescent="0.3">
      <c r="A6" s="884" t="s">
        <v>0</v>
      </c>
      <c r="B6" s="885" t="s">
        <v>1</v>
      </c>
      <c r="C6" s="885" t="s">
        <v>2</v>
      </c>
      <c r="D6" s="885" t="s">
        <v>26</v>
      </c>
      <c r="E6" s="885" t="s">
        <v>31</v>
      </c>
      <c r="F6" s="885" t="s">
        <v>27</v>
      </c>
      <c r="G6" s="885" t="s">
        <v>365</v>
      </c>
    </row>
    <row r="7" spans="1:7" s="18" customFormat="1" x14ac:dyDescent="0.25">
      <c r="A7" s="1077">
        <v>44842</v>
      </c>
      <c r="B7" s="1078" t="s">
        <v>7</v>
      </c>
      <c r="C7" s="1078">
        <v>160</v>
      </c>
      <c r="D7" s="1079"/>
      <c r="E7" s="1079"/>
      <c r="F7" s="1079"/>
      <c r="G7" s="1079"/>
    </row>
    <row r="8" spans="1:7" s="18" customFormat="1" x14ac:dyDescent="0.25">
      <c r="A8" s="212" t="s">
        <v>4912</v>
      </c>
      <c r="B8" s="213" t="s">
        <v>7</v>
      </c>
      <c r="C8" s="213">
        <v>100</v>
      </c>
      <c r="D8" s="537"/>
      <c r="E8" s="537"/>
      <c r="F8" s="537"/>
      <c r="G8" s="537"/>
    </row>
    <row r="9" spans="1:7" s="18" customFormat="1" x14ac:dyDescent="0.25">
      <c r="A9" s="12" t="s">
        <v>5014</v>
      </c>
      <c r="B9" s="13" t="s">
        <v>7</v>
      </c>
      <c r="C9" s="213">
        <v>103</v>
      </c>
      <c r="D9" s="537"/>
      <c r="E9" s="537"/>
      <c r="F9" s="537"/>
      <c r="G9" s="537"/>
    </row>
    <row r="10" spans="1:7" s="18" customFormat="1" x14ac:dyDescent="0.25">
      <c r="A10" s="212">
        <v>44690</v>
      </c>
      <c r="B10" s="213" t="s">
        <v>7</v>
      </c>
      <c r="C10" s="75">
        <v>100</v>
      </c>
      <c r="D10" s="537"/>
      <c r="E10" s="537"/>
      <c r="F10" s="537"/>
      <c r="G10" s="537"/>
    </row>
    <row r="11" spans="1:7" s="18" customFormat="1" x14ac:dyDescent="0.25">
      <c r="A11" s="212">
        <v>44904</v>
      </c>
      <c r="B11" s="213" t="s">
        <v>7</v>
      </c>
      <c r="C11" s="213">
        <v>137</v>
      </c>
      <c r="D11" s="537"/>
      <c r="E11" s="537"/>
      <c r="F11" s="537"/>
      <c r="G11" s="537"/>
    </row>
    <row r="12" spans="1:7" s="18" customFormat="1" x14ac:dyDescent="0.25">
      <c r="A12" s="212" t="s">
        <v>5160</v>
      </c>
      <c r="B12" s="213" t="s">
        <v>7</v>
      </c>
      <c r="C12" s="213">
        <v>120</v>
      </c>
      <c r="D12" s="537"/>
      <c r="E12" s="537"/>
      <c r="F12" s="537"/>
      <c r="G12" s="537"/>
    </row>
    <row r="13" spans="1:7" x14ac:dyDescent="0.25">
      <c r="A13" s="212" t="s">
        <v>5160</v>
      </c>
      <c r="B13" s="213" t="s">
        <v>7</v>
      </c>
      <c r="C13" s="213">
        <v>157</v>
      </c>
      <c r="D13" s="213"/>
      <c r="E13" s="213"/>
      <c r="F13" s="213"/>
      <c r="G13" s="213"/>
    </row>
    <row r="14" spans="1:7" x14ac:dyDescent="0.25">
      <c r="A14" s="212" t="s">
        <v>5177</v>
      </c>
      <c r="B14" s="213" t="s">
        <v>7</v>
      </c>
      <c r="C14" s="213">
        <v>160</v>
      </c>
      <c r="D14" s="213"/>
      <c r="E14" s="213"/>
      <c r="F14" s="213"/>
      <c r="G14" s="213"/>
    </row>
    <row r="15" spans="1:7" x14ac:dyDescent="0.25">
      <c r="A15" s="212" t="s">
        <v>5177</v>
      </c>
      <c r="B15" s="213" t="s">
        <v>7</v>
      </c>
      <c r="C15" s="213">
        <v>136</v>
      </c>
      <c r="D15" s="213"/>
      <c r="E15" s="213"/>
      <c r="F15" s="213"/>
      <c r="G15" s="213"/>
    </row>
    <row r="16" spans="1:7" x14ac:dyDescent="0.25">
      <c r="A16" s="212" t="s">
        <v>5198</v>
      </c>
      <c r="B16" s="213" t="s">
        <v>7</v>
      </c>
      <c r="C16" s="213">
        <v>160</v>
      </c>
      <c r="D16" s="213"/>
      <c r="E16" s="213"/>
      <c r="F16" s="213"/>
      <c r="G16" s="213"/>
    </row>
    <row r="17" spans="1:7" x14ac:dyDescent="0.25">
      <c r="A17" s="212" t="s">
        <v>5206</v>
      </c>
      <c r="B17" s="213" t="s">
        <v>7</v>
      </c>
      <c r="C17" s="213">
        <v>140</v>
      </c>
      <c r="D17" s="213"/>
      <c r="E17" s="213"/>
      <c r="F17" s="213"/>
      <c r="G17" s="213"/>
    </row>
    <row r="18" spans="1:7" x14ac:dyDescent="0.25">
      <c r="A18" s="212">
        <v>44844</v>
      </c>
      <c r="B18" s="213" t="s">
        <v>7</v>
      </c>
      <c r="C18" s="213">
        <v>152</v>
      </c>
      <c r="D18" s="213"/>
      <c r="E18" s="213"/>
      <c r="F18" s="213"/>
      <c r="G18" s="213"/>
    </row>
    <row r="19" spans="1:7" x14ac:dyDescent="0.25">
      <c r="A19" s="212">
        <v>44907</v>
      </c>
      <c r="B19" s="213" t="s">
        <v>7</v>
      </c>
      <c r="C19" s="213"/>
      <c r="D19" s="213">
        <v>100</v>
      </c>
      <c r="E19" s="213"/>
      <c r="F19" s="213"/>
      <c r="G19" s="213"/>
    </row>
    <row r="20" spans="1:7" x14ac:dyDescent="0.25">
      <c r="A20" s="99" t="s">
        <v>5713</v>
      </c>
      <c r="B20" s="213" t="s">
        <v>7</v>
      </c>
      <c r="C20" s="213"/>
      <c r="D20" s="213">
        <v>100</v>
      </c>
      <c r="E20" s="213"/>
      <c r="F20" s="213"/>
      <c r="G20" s="213"/>
    </row>
    <row r="21" spans="1:7" x14ac:dyDescent="0.25">
      <c r="A21" s="99" t="s">
        <v>5868</v>
      </c>
      <c r="B21" s="213" t="s">
        <v>7</v>
      </c>
      <c r="C21" s="213">
        <v>100</v>
      </c>
      <c r="D21" s="213"/>
      <c r="E21" s="213"/>
      <c r="F21" s="213"/>
      <c r="G21" s="213"/>
    </row>
    <row r="22" spans="1:7" x14ac:dyDescent="0.25">
      <c r="A22" s="99">
        <v>45027</v>
      </c>
      <c r="B22" s="213" t="s">
        <v>7</v>
      </c>
      <c r="C22" s="213"/>
      <c r="D22" s="213"/>
      <c r="E22" s="213">
        <v>400</v>
      </c>
      <c r="F22" s="213"/>
      <c r="G22" s="213"/>
    </row>
    <row r="23" spans="1:7" x14ac:dyDescent="0.25">
      <c r="A23" s="256">
        <v>45057</v>
      </c>
      <c r="B23" s="213" t="s">
        <v>7</v>
      </c>
      <c r="C23" s="213"/>
      <c r="D23" s="213"/>
      <c r="E23" s="213">
        <v>1600</v>
      </c>
      <c r="F23" s="213"/>
      <c r="G23" s="213"/>
    </row>
    <row r="24" spans="1:7" x14ac:dyDescent="0.25">
      <c r="A24" s="256">
        <v>45210</v>
      </c>
      <c r="B24" s="213" t="s">
        <v>7</v>
      </c>
      <c r="C24" s="213"/>
      <c r="D24" s="213"/>
      <c r="E24" s="213">
        <v>1300</v>
      </c>
      <c r="F24" s="213"/>
      <c r="G24" s="213">
        <v>150</v>
      </c>
    </row>
    <row r="25" spans="1:7" x14ac:dyDescent="0.25">
      <c r="A25" s="256">
        <v>45383</v>
      </c>
      <c r="B25" s="213" t="s">
        <v>7</v>
      </c>
      <c r="C25" s="213"/>
      <c r="D25" s="213"/>
      <c r="E25" s="213"/>
      <c r="F25" s="213">
        <v>35</v>
      </c>
      <c r="G25" s="213"/>
    </row>
    <row r="26" spans="1:7" x14ac:dyDescent="0.25">
      <c r="A26" s="256">
        <v>45536</v>
      </c>
      <c r="B26" s="213" t="s">
        <v>7</v>
      </c>
      <c r="C26" s="213"/>
      <c r="D26" s="213"/>
      <c r="E26" s="213"/>
      <c r="F26" s="213">
        <v>65</v>
      </c>
      <c r="G26" s="213"/>
    </row>
    <row r="27" spans="1:7" x14ac:dyDescent="0.25">
      <c r="A27" s="53" t="s">
        <v>8341</v>
      </c>
      <c r="B27" s="213" t="s">
        <v>7</v>
      </c>
      <c r="C27" s="213"/>
      <c r="D27" s="213"/>
      <c r="E27" s="213"/>
      <c r="F27" s="213">
        <v>115</v>
      </c>
      <c r="G27" s="213"/>
    </row>
    <row r="28" spans="1:7" x14ac:dyDescent="0.25">
      <c r="A28" s="53"/>
      <c r="B28" s="213"/>
      <c r="C28" s="213"/>
      <c r="D28" s="213"/>
      <c r="E28" s="213"/>
      <c r="F28" s="213"/>
      <c r="G28" s="213"/>
    </row>
    <row r="29" spans="1:7" x14ac:dyDescent="0.25">
      <c r="A29" s="53"/>
      <c r="B29" s="213"/>
      <c r="C29" s="213"/>
      <c r="D29" s="213"/>
      <c r="E29" s="213"/>
      <c r="F29" s="213"/>
      <c r="G29" s="213"/>
    </row>
    <row r="30" spans="1:7" x14ac:dyDescent="0.25">
      <c r="A30" s="53"/>
      <c r="B30" s="213"/>
      <c r="C30" s="213"/>
      <c r="D30" s="213"/>
      <c r="E30" s="213"/>
      <c r="F30" s="213"/>
      <c r="G30" s="213"/>
    </row>
    <row r="31" spans="1:7" x14ac:dyDescent="0.25">
      <c r="A31" s="53"/>
      <c r="B31" s="213"/>
      <c r="C31" s="213"/>
      <c r="D31" s="213"/>
      <c r="E31" s="213"/>
      <c r="F31" s="213"/>
      <c r="G31" s="213"/>
    </row>
    <row r="32" spans="1:7" x14ac:dyDescent="0.25">
      <c r="A32" s="53"/>
      <c r="B32" s="213"/>
      <c r="C32" s="213"/>
      <c r="D32" s="213"/>
      <c r="E32" s="213"/>
      <c r="F32" s="213"/>
      <c r="G32" s="213"/>
    </row>
    <row r="33" spans="1:7" x14ac:dyDescent="0.25">
      <c r="A33" s="53"/>
      <c r="B33" s="213"/>
      <c r="C33" s="213"/>
      <c r="D33" s="213"/>
      <c r="E33" s="213"/>
      <c r="F33" s="213"/>
      <c r="G33" s="213"/>
    </row>
    <row r="34" spans="1:7" x14ac:dyDescent="0.25">
      <c r="A34" s="53"/>
      <c r="B34" s="213"/>
      <c r="C34" s="213"/>
      <c r="D34" s="213"/>
      <c r="E34" s="213"/>
      <c r="F34" s="213"/>
      <c r="G34" s="213"/>
    </row>
    <row r="35" spans="1:7" x14ac:dyDescent="0.25">
      <c r="A35" s="213"/>
      <c r="B35" s="213"/>
      <c r="C35" s="213"/>
      <c r="D35" s="213"/>
      <c r="E35" s="213"/>
      <c r="F35" s="213"/>
      <c r="G35" s="21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C000"/>
  </sheetPr>
  <dimension ref="A1:AG37"/>
  <sheetViews>
    <sheetView workbookViewId="0">
      <selection activeCell="R34" sqref="R34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12.5" style="20" customWidth="1"/>
    <col min="4" max="5" width="13.83203125" style="20" customWidth="1"/>
    <col min="6" max="9" width="11" style="20" customWidth="1"/>
    <col min="10" max="10" width="11.83203125" style="20" customWidth="1"/>
    <col min="11" max="11" width="11.33203125" style="20" customWidth="1"/>
    <col min="12" max="13" width="9.5" style="20" customWidth="1"/>
    <col min="14" max="14" width="9.83203125" style="20" customWidth="1"/>
    <col min="15" max="15" width="9.6640625" style="20" customWidth="1"/>
    <col min="16" max="16" width="9" style="20" customWidth="1"/>
    <col min="17" max="17" width="9.33203125" style="20" customWidth="1"/>
    <col min="18" max="18" width="9.5" style="20" customWidth="1"/>
    <col min="19" max="23" width="9.33203125" style="20" customWidth="1"/>
    <col min="24" max="24" width="11.33203125" style="20" customWidth="1"/>
    <col min="25" max="27" width="9" style="20" customWidth="1"/>
    <col min="28" max="31" width="10.33203125" style="20" customWidth="1"/>
    <col min="32" max="32" width="12" style="20" customWidth="1"/>
    <col min="33" max="33" width="11.33203125" style="20" customWidth="1"/>
    <col min="34" max="16384" width="8.83203125" style="20"/>
  </cols>
  <sheetData>
    <row r="1" spans="1:33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s="18" customFormat="1" x14ac:dyDescent="0.25">
      <c r="A2" s="18" t="s">
        <v>5083</v>
      </c>
    </row>
    <row r="3" spans="1:33" s="18" customFormat="1" x14ac:dyDescent="0.25">
      <c r="A3" s="18" t="s">
        <v>5067</v>
      </c>
    </row>
    <row r="4" spans="1:33" s="18" customFormat="1" x14ac:dyDescent="0.25">
      <c r="A4" s="18" t="s">
        <v>5068</v>
      </c>
    </row>
    <row r="5" spans="1:33" ht="17" thickBot="1" x14ac:dyDescent="0.3"/>
    <row r="6" spans="1:33" ht="17" thickBot="1" x14ac:dyDescent="0.3">
      <c r="A6" s="884" t="s">
        <v>0</v>
      </c>
      <c r="B6" s="885" t="s">
        <v>1</v>
      </c>
      <c r="C6" s="885" t="s">
        <v>3078</v>
      </c>
      <c r="D6" s="885" t="s">
        <v>4438</v>
      </c>
      <c r="E6" s="885" t="s">
        <v>2406</v>
      </c>
      <c r="F6" s="885" t="s">
        <v>5069</v>
      </c>
      <c r="G6" s="885" t="s">
        <v>1313</v>
      </c>
      <c r="H6" s="885" t="s">
        <v>27</v>
      </c>
      <c r="I6" s="885" t="s">
        <v>32</v>
      </c>
      <c r="J6" s="885" t="s">
        <v>1368</v>
      </c>
      <c r="K6" s="885" t="s">
        <v>676</v>
      </c>
      <c r="L6" s="885" t="s">
        <v>26</v>
      </c>
      <c r="M6" s="885" t="s">
        <v>3</v>
      </c>
      <c r="N6" s="885" t="s">
        <v>1464</v>
      </c>
      <c r="O6" s="885" t="s">
        <v>1465</v>
      </c>
      <c r="P6" s="885" t="s">
        <v>17</v>
      </c>
      <c r="Q6" s="885" t="s">
        <v>18</v>
      </c>
      <c r="R6" s="885" t="s">
        <v>4</v>
      </c>
      <c r="S6" s="885" t="s">
        <v>14</v>
      </c>
      <c r="T6" s="885" t="s">
        <v>28</v>
      </c>
      <c r="U6" s="885" t="s">
        <v>10</v>
      </c>
      <c r="V6" s="885" t="s">
        <v>29</v>
      </c>
      <c r="W6" s="885" t="s">
        <v>30</v>
      </c>
      <c r="X6" s="885" t="s">
        <v>4999</v>
      </c>
      <c r="Y6" s="885" t="s">
        <v>31</v>
      </c>
      <c r="Z6" s="885" t="s">
        <v>5100</v>
      </c>
      <c r="AA6" s="885" t="s">
        <v>4413</v>
      </c>
      <c r="AB6" s="885" t="s">
        <v>380</v>
      </c>
      <c r="AC6" s="885" t="s">
        <v>377</v>
      </c>
      <c r="AD6" s="885" t="s">
        <v>379</v>
      </c>
      <c r="AE6" s="885" t="s">
        <v>6022</v>
      </c>
      <c r="AF6" s="885" t="s">
        <v>1940</v>
      </c>
      <c r="AG6" s="885" t="s">
        <v>4088</v>
      </c>
    </row>
    <row r="7" spans="1:33" s="18" customFormat="1" x14ac:dyDescent="0.25">
      <c r="A7" s="1077">
        <v>44601</v>
      </c>
      <c r="B7" s="1078" t="s">
        <v>7</v>
      </c>
      <c r="C7" s="1078">
        <v>30</v>
      </c>
      <c r="D7" s="1078">
        <v>25</v>
      </c>
      <c r="E7" s="1078"/>
      <c r="F7" s="1078">
        <v>60</v>
      </c>
      <c r="G7" s="1078"/>
      <c r="H7" s="1078"/>
      <c r="I7" s="1078"/>
      <c r="J7" s="1078">
        <v>25</v>
      </c>
      <c r="K7" s="1078">
        <v>25</v>
      </c>
      <c r="L7" s="1297"/>
      <c r="M7" s="1297"/>
      <c r="N7" s="1297"/>
      <c r="O7" s="1297"/>
      <c r="P7" s="1297"/>
      <c r="Q7" s="1297"/>
      <c r="R7" s="1297"/>
      <c r="S7" s="1297"/>
      <c r="T7" s="1297"/>
      <c r="U7" s="1297"/>
      <c r="V7" s="1297"/>
      <c r="W7" s="1297"/>
      <c r="X7" s="1297"/>
      <c r="Y7" s="1297"/>
      <c r="Z7" s="1297"/>
      <c r="AA7" s="1297"/>
      <c r="AB7" s="1297"/>
      <c r="AC7" s="1297"/>
      <c r="AD7" s="1297"/>
      <c r="AE7" s="1297"/>
      <c r="AF7" s="1297"/>
      <c r="AG7" s="1297"/>
    </row>
    <row r="8" spans="1:33" s="18" customFormat="1" x14ac:dyDescent="0.25">
      <c r="A8" s="212">
        <v>44751</v>
      </c>
      <c r="B8" s="213" t="s">
        <v>7</v>
      </c>
      <c r="C8" s="213"/>
      <c r="D8" s="213"/>
      <c r="E8" s="213"/>
      <c r="F8" s="213"/>
      <c r="G8" s="213"/>
      <c r="H8" s="213"/>
      <c r="I8" s="213"/>
      <c r="J8" s="213"/>
      <c r="K8" s="213"/>
      <c r="L8" s="1078">
        <v>46</v>
      </c>
      <c r="M8" s="1078">
        <v>46</v>
      </c>
      <c r="N8" s="1078">
        <v>30</v>
      </c>
      <c r="O8" s="1078">
        <v>30</v>
      </c>
      <c r="P8" s="1078">
        <v>16</v>
      </c>
      <c r="Q8" s="1078">
        <v>16</v>
      </c>
      <c r="R8" s="1078">
        <v>184</v>
      </c>
      <c r="S8" s="1078">
        <v>16</v>
      </c>
      <c r="T8" s="1078"/>
      <c r="U8" s="1078"/>
      <c r="V8" s="1078"/>
      <c r="W8" s="1078"/>
      <c r="X8" s="1078"/>
      <c r="Y8" s="1078"/>
      <c r="Z8" s="1078"/>
      <c r="AA8" s="1078"/>
      <c r="AB8" s="1078"/>
      <c r="AC8" s="1078"/>
      <c r="AD8" s="1078"/>
      <c r="AE8" s="1078"/>
      <c r="AF8" s="1078"/>
      <c r="AG8" s="1078"/>
    </row>
    <row r="9" spans="1:33" s="18" customFormat="1" x14ac:dyDescent="0.25">
      <c r="A9" s="12">
        <v>44782</v>
      </c>
      <c r="B9" s="13" t="s">
        <v>7</v>
      </c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3"/>
      <c r="P9" s="213"/>
      <c r="Q9" s="213"/>
      <c r="R9" s="213"/>
      <c r="S9" s="213"/>
      <c r="T9" s="213">
        <v>5</v>
      </c>
      <c r="U9" s="213">
        <v>7</v>
      </c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</row>
    <row r="10" spans="1:33" s="18" customFormat="1" x14ac:dyDescent="0.25">
      <c r="A10" s="212">
        <v>44843</v>
      </c>
      <c r="B10" s="213" t="s">
        <v>7</v>
      </c>
      <c r="C10" s="75">
        <v>32</v>
      </c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>
        <v>10</v>
      </c>
      <c r="V10" s="75">
        <v>15</v>
      </c>
      <c r="W10" s="75"/>
      <c r="X10" s="75">
        <v>15</v>
      </c>
      <c r="Y10" s="75">
        <v>15</v>
      </c>
      <c r="Z10" s="75">
        <v>65</v>
      </c>
      <c r="AA10" s="75"/>
      <c r="AB10" s="75">
        <v>100</v>
      </c>
      <c r="AC10" s="75"/>
      <c r="AD10" s="75"/>
      <c r="AE10" s="75"/>
      <c r="AF10" s="75"/>
      <c r="AG10" s="75"/>
    </row>
    <row r="11" spans="1:33" s="18" customFormat="1" x14ac:dyDescent="0.25">
      <c r="A11" s="212" t="s">
        <v>5154</v>
      </c>
      <c r="B11" s="213" t="s">
        <v>7</v>
      </c>
      <c r="C11" s="213"/>
      <c r="D11" s="213"/>
      <c r="E11" s="213"/>
      <c r="F11" s="213"/>
      <c r="G11" s="213"/>
      <c r="H11" s="213"/>
      <c r="I11" s="213"/>
      <c r="J11" s="213">
        <v>48</v>
      </c>
      <c r="K11" s="213">
        <v>48</v>
      </c>
      <c r="L11" s="213">
        <v>8</v>
      </c>
      <c r="M11" s="213">
        <v>8</v>
      </c>
      <c r="N11" s="213"/>
      <c r="O11" s="213"/>
      <c r="P11" s="213"/>
      <c r="Q11" s="213"/>
      <c r="R11" s="213">
        <v>16</v>
      </c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</row>
    <row r="12" spans="1:33" s="18" customFormat="1" x14ac:dyDescent="0.25">
      <c r="A12" s="212" t="s">
        <v>5174</v>
      </c>
      <c r="B12" s="213" t="s">
        <v>7</v>
      </c>
      <c r="C12" s="213">
        <v>14</v>
      </c>
      <c r="D12" s="213">
        <v>60</v>
      </c>
      <c r="E12" s="213">
        <v>40</v>
      </c>
      <c r="F12" s="213">
        <v>36</v>
      </c>
      <c r="G12" s="213">
        <v>50</v>
      </c>
      <c r="H12" s="213"/>
      <c r="I12" s="213"/>
      <c r="J12" s="537"/>
      <c r="K12" s="537"/>
      <c r="L12" s="537"/>
      <c r="M12" s="537"/>
      <c r="N12" s="537"/>
      <c r="O12" s="537"/>
      <c r="P12" s="537"/>
      <c r="Q12" s="537"/>
      <c r="R12" s="537"/>
      <c r="S12" s="537"/>
      <c r="T12" s="537"/>
      <c r="U12" s="537"/>
      <c r="V12" s="537"/>
      <c r="W12" s="537"/>
      <c r="X12" s="537"/>
      <c r="Y12" s="537"/>
      <c r="Z12" s="537"/>
      <c r="AA12" s="537"/>
      <c r="AB12" s="537"/>
      <c r="AC12" s="537"/>
      <c r="AD12" s="537"/>
      <c r="AE12" s="537"/>
      <c r="AF12" s="537"/>
      <c r="AG12" s="537"/>
    </row>
    <row r="13" spans="1:33" x14ac:dyDescent="0.25">
      <c r="A13" s="212" t="s">
        <v>5177</v>
      </c>
      <c r="B13" s="213" t="s">
        <v>7</v>
      </c>
      <c r="C13" s="213"/>
      <c r="D13" s="213">
        <v>22</v>
      </c>
      <c r="E13" s="213"/>
      <c r="F13" s="213"/>
      <c r="G13" s="213">
        <v>150</v>
      </c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</row>
    <row r="14" spans="1:33" x14ac:dyDescent="0.25">
      <c r="A14" s="212" t="s">
        <v>5198</v>
      </c>
      <c r="B14" s="213" t="s">
        <v>7</v>
      </c>
      <c r="C14" s="213">
        <v>36</v>
      </c>
      <c r="D14" s="213">
        <v>60</v>
      </c>
      <c r="E14" s="213">
        <v>26</v>
      </c>
      <c r="F14" s="213">
        <v>124</v>
      </c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</row>
    <row r="15" spans="1:33" x14ac:dyDescent="0.25">
      <c r="A15" s="212" t="s">
        <v>5226</v>
      </c>
      <c r="B15" s="213" t="s">
        <v>7</v>
      </c>
      <c r="C15" s="213"/>
      <c r="D15" s="213"/>
      <c r="E15" s="213"/>
      <c r="F15" s="213"/>
      <c r="G15" s="213"/>
      <c r="H15" s="213"/>
      <c r="I15" s="213"/>
      <c r="J15" s="213">
        <v>50</v>
      </c>
      <c r="K15" s="213">
        <v>50</v>
      </c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</row>
    <row r="16" spans="1:33" s="18" customFormat="1" x14ac:dyDescent="0.25">
      <c r="A16" s="212" t="s">
        <v>5248</v>
      </c>
      <c r="B16" s="213" t="s">
        <v>7</v>
      </c>
      <c r="C16" s="537"/>
      <c r="D16" s="537"/>
      <c r="E16" s="537"/>
      <c r="F16" s="537"/>
      <c r="G16" s="537"/>
      <c r="H16" s="537"/>
      <c r="I16" s="537"/>
      <c r="J16" s="537"/>
      <c r="K16" s="537"/>
      <c r="L16" s="213">
        <v>6</v>
      </c>
      <c r="M16" s="213">
        <v>6</v>
      </c>
      <c r="N16" s="537"/>
      <c r="O16" s="537"/>
      <c r="P16" s="537"/>
      <c r="Q16" s="537"/>
      <c r="R16" s="213">
        <v>12</v>
      </c>
      <c r="S16" s="213">
        <v>4</v>
      </c>
      <c r="T16" s="213">
        <v>3</v>
      </c>
      <c r="U16" s="213">
        <v>3</v>
      </c>
      <c r="V16" s="537"/>
      <c r="W16" s="537"/>
      <c r="X16" s="537"/>
      <c r="Y16" s="537"/>
      <c r="Z16" s="213">
        <v>30</v>
      </c>
      <c r="AA16" s="213"/>
      <c r="AB16" s="213">
        <v>60</v>
      </c>
      <c r="AC16" s="213"/>
      <c r="AD16" s="213"/>
      <c r="AE16" s="213"/>
      <c r="AF16" s="213"/>
      <c r="AG16" s="213"/>
    </row>
    <row r="17" spans="1:33" x14ac:dyDescent="0.25">
      <c r="A17" s="212">
        <v>44571</v>
      </c>
      <c r="B17" s="213" t="s">
        <v>7</v>
      </c>
      <c r="C17" s="213"/>
      <c r="D17" s="213"/>
      <c r="E17" s="213"/>
      <c r="F17" s="213"/>
      <c r="G17" s="213"/>
      <c r="H17" s="213"/>
      <c r="I17" s="213"/>
      <c r="J17" s="213">
        <v>50</v>
      </c>
      <c r="K17" s="213">
        <v>10</v>
      </c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>
        <v>40</v>
      </c>
      <c r="Y17" s="213"/>
      <c r="Z17" s="213"/>
      <c r="AA17" s="213">
        <v>40</v>
      </c>
      <c r="AB17" s="213">
        <v>80</v>
      </c>
      <c r="AC17" s="213"/>
      <c r="AD17" s="213"/>
      <c r="AE17" s="213"/>
      <c r="AF17" s="213"/>
      <c r="AG17" s="213"/>
    </row>
    <row r="18" spans="1:33" x14ac:dyDescent="0.25">
      <c r="A18" s="212" t="s">
        <v>5333</v>
      </c>
      <c r="B18" s="213" t="s">
        <v>63</v>
      </c>
      <c r="C18" s="213"/>
      <c r="D18" s="213"/>
      <c r="E18" s="213"/>
      <c r="F18" s="213">
        <v>-103</v>
      </c>
      <c r="G18" s="213">
        <v>-12</v>
      </c>
      <c r="H18" s="213"/>
      <c r="I18" s="213"/>
      <c r="J18" s="213">
        <v>-6</v>
      </c>
      <c r="K18" s="213">
        <v>-42</v>
      </c>
      <c r="L18" s="213">
        <v>-13</v>
      </c>
      <c r="M18" s="213"/>
      <c r="N18" s="213">
        <v>-12</v>
      </c>
      <c r="O18" s="213"/>
      <c r="P18" s="213"/>
      <c r="Q18" s="213"/>
      <c r="R18" s="213">
        <v>-120</v>
      </c>
      <c r="S18" s="213"/>
      <c r="T18" s="213"/>
      <c r="U18" s="213"/>
      <c r="V18" s="213"/>
      <c r="W18" s="213"/>
      <c r="X18" s="213">
        <v>-14</v>
      </c>
      <c r="Y18" s="213"/>
      <c r="Z18" s="213">
        <v>-77</v>
      </c>
      <c r="AA18" s="213">
        <v>-40</v>
      </c>
      <c r="AB18" s="213"/>
      <c r="AC18" s="213"/>
      <c r="AD18" s="213"/>
      <c r="AE18" s="213"/>
      <c r="AF18" s="213"/>
      <c r="AG18" s="213"/>
    </row>
    <row r="19" spans="1:33" x14ac:dyDescent="0.25">
      <c r="A19" s="212" t="s">
        <v>5333</v>
      </c>
      <c r="B19" s="213" t="s">
        <v>63</v>
      </c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>
        <v>-3</v>
      </c>
      <c r="U19" s="213"/>
      <c r="V19" s="213"/>
      <c r="W19" s="213"/>
      <c r="X19" s="213"/>
      <c r="Y19" s="213"/>
      <c r="Z19" s="213"/>
      <c r="AA19" s="213"/>
      <c r="AB19" s="213">
        <v>-242</v>
      </c>
      <c r="AC19" s="213"/>
      <c r="AD19" s="213"/>
      <c r="AE19" s="213"/>
      <c r="AF19" s="213"/>
      <c r="AG19" s="213"/>
    </row>
    <row r="20" spans="1:33" x14ac:dyDescent="0.25">
      <c r="A20" s="212" t="s">
        <v>5382</v>
      </c>
      <c r="B20" s="213" t="s">
        <v>63</v>
      </c>
      <c r="C20" s="213"/>
      <c r="D20" s="213"/>
      <c r="E20" s="213"/>
      <c r="F20" s="213"/>
      <c r="G20" s="213"/>
      <c r="H20" s="213"/>
      <c r="I20" s="213"/>
      <c r="J20" s="213">
        <v>-88</v>
      </c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</row>
    <row r="21" spans="1:33" x14ac:dyDescent="0.25">
      <c r="A21" s="212" t="s">
        <v>5382</v>
      </c>
      <c r="B21" s="213" t="s">
        <v>63</v>
      </c>
      <c r="C21" s="213"/>
      <c r="D21" s="213"/>
      <c r="E21" s="213"/>
      <c r="F21" s="213"/>
      <c r="G21" s="213"/>
      <c r="H21" s="213"/>
      <c r="I21" s="213"/>
      <c r="J21" s="213">
        <v>-26</v>
      </c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</row>
    <row r="22" spans="1:33" x14ac:dyDescent="0.25">
      <c r="A22" s="212" t="s">
        <v>5382</v>
      </c>
      <c r="B22" s="213" t="s">
        <v>63</v>
      </c>
      <c r="C22" s="213"/>
      <c r="D22" s="213"/>
      <c r="E22" s="213"/>
      <c r="F22" s="213"/>
      <c r="G22" s="213"/>
      <c r="H22" s="213"/>
      <c r="I22" s="213"/>
      <c r="J22" s="213"/>
      <c r="K22" s="213">
        <v>-55</v>
      </c>
      <c r="L22" s="213">
        <v>-30</v>
      </c>
      <c r="M22" s="213">
        <v>-34</v>
      </c>
      <c r="N22" s="213"/>
      <c r="O22" s="213"/>
      <c r="P22" s="213">
        <v>-13</v>
      </c>
      <c r="Q22" s="213">
        <v>-4</v>
      </c>
      <c r="R22" s="213">
        <v>-70</v>
      </c>
      <c r="S22" s="213"/>
      <c r="T22" s="213"/>
      <c r="U22" s="213">
        <v>-15</v>
      </c>
      <c r="V22" s="213"/>
      <c r="W22" s="213"/>
      <c r="X22" s="213">
        <v>-10</v>
      </c>
      <c r="Y22" s="213">
        <v>-34</v>
      </c>
      <c r="Z22" s="213">
        <v>-19</v>
      </c>
      <c r="AA22" s="213"/>
      <c r="AB22" s="213">
        <v>-45</v>
      </c>
      <c r="AC22" s="213"/>
      <c r="AD22" s="213"/>
      <c r="AE22" s="213"/>
      <c r="AF22" s="213"/>
      <c r="AG22" s="213"/>
    </row>
    <row r="23" spans="1:33" x14ac:dyDescent="0.25">
      <c r="A23" s="212" t="s">
        <v>5382</v>
      </c>
      <c r="B23" s="213" t="s">
        <v>63</v>
      </c>
      <c r="C23" s="213"/>
      <c r="D23" s="213"/>
      <c r="E23" s="213"/>
      <c r="F23" s="213"/>
      <c r="G23" s="213"/>
      <c r="H23" s="213"/>
      <c r="I23" s="213"/>
      <c r="J23" s="213"/>
      <c r="K23" s="213">
        <v>-13</v>
      </c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</row>
    <row r="24" spans="1:33" x14ac:dyDescent="0.25">
      <c r="A24" s="212" t="s">
        <v>5403</v>
      </c>
      <c r="B24" s="213" t="s">
        <v>63</v>
      </c>
      <c r="C24" s="213">
        <v>-102</v>
      </c>
      <c r="D24" s="213">
        <v>-151</v>
      </c>
      <c r="E24" s="213"/>
      <c r="F24" s="213"/>
      <c r="G24" s="213">
        <v>-100</v>
      </c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</row>
    <row r="25" spans="1:33" x14ac:dyDescent="0.25">
      <c r="A25" s="212" t="s">
        <v>5407</v>
      </c>
      <c r="B25" s="213" t="s">
        <v>63</v>
      </c>
      <c r="C25" s="213"/>
      <c r="D25" s="213"/>
      <c r="E25" s="213">
        <v>-62</v>
      </c>
      <c r="F25" s="213">
        <v>-115</v>
      </c>
      <c r="G25" s="213">
        <v>-87</v>
      </c>
      <c r="H25" s="213"/>
      <c r="I25" s="213"/>
      <c r="J25" s="213">
        <v>-116</v>
      </c>
      <c r="K25" s="213">
        <v>-115</v>
      </c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</row>
    <row r="26" spans="1:33" x14ac:dyDescent="0.25">
      <c r="A26" s="212" t="s">
        <v>5544</v>
      </c>
      <c r="B26" s="213" t="s">
        <v>7</v>
      </c>
      <c r="C26" s="213"/>
      <c r="D26" s="213"/>
      <c r="E26" s="213"/>
      <c r="F26" s="213"/>
      <c r="G26" s="213"/>
      <c r="H26" s="213"/>
      <c r="I26" s="213"/>
      <c r="J26" s="213"/>
      <c r="K26" s="213"/>
      <c r="L26" s="213">
        <v>40</v>
      </c>
      <c r="M26" s="213"/>
      <c r="N26" s="213"/>
      <c r="O26" s="213">
        <v>40</v>
      </c>
      <c r="P26" s="213"/>
      <c r="Q26" s="213"/>
      <c r="R26" s="213">
        <v>80</v>
      </c>
      <c r="S26" s="213"/>
      <c r="T26" s="213"/>
      <c r="U26" s="213"/>
      <c r="V26" s="213"/>
      <c r="W26" s="213">
        <v>50</v>
      </c>
      <c r="X26" s="213"/>
      <c r="Y26" s="213">
        <v>132</v>
      </c>
      <c r="Z26" s="213"/>
      <c r="AA26" s="213"/>
      <c r="AB26" s="213"/>
      <c r="AC26" s="213">
        <v>40</v>
      </c>
      <c r="AD26" s="213">
        <v>40</v>
      </c>
      <c r="AE26" s="213"/>
      <c r="AF26" s="213"/>
      <c r="AG26" s="213"/>
    </row>
    <row r="27" spans="1:33" x14ac:dyDescent="0.25">
      <c r="A27" s="212">
        <v>44754</v>
      </c>
      <c r="B27" s="213" t="s">
        <v>7</v>
      </c>
      <c r="C27" s="213"/>
      <c r="D27" s="213"/>
      <c r="E27" s="213"/>
      <c r="F27" s="213"/>
      <c r="G27" s="213"/>
      <c r="H27" s="213"/>
      <c r="I27" s="213"/>
      <c r="J27" s="213"/>
      <c r="K27" s="213"/>
      <c r="L27" s="213">
        <v>50</v>
      </c>
      <c r="M27" s="213">
        <v>50</v>
      </c>
      <c r="N27" s="213"/>
      <c r="O27" s="213"/>
      <c r="P27" s="213"/>
      <c r="Q27" s="213"/>
      <c r="R27" s="213">
        <v>100</v>
      </c>
      <c r="S27" s="213">
        <v>16</v>
      </c>
      <c r="T27" s="213">
        <v>5</v>
      </c>
      <c r="U27" s="213">
        <v>8</v>
      </c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</row>
    <row r="28" spans="1:33" x14ac:dyDescent="0.25">
      <c r="A28" s="212">
        <v>44785</v>
      </c>
      <c r="B28" s="213" t="s">
        <v>7</v>
      </c>
      <c r="C28" s="213"/>
      <c r="D28" s="213"/>
      <c r="E28" s="213"/>
      <c r="F28" s="213"/>
      <c r="G28" s="213"/>
      <c r="H28" s="213"/>
      <c r="I28" s="213"/>
      <c r="J28" s="213"/>
      <c r="K28" s="213"/>
      <c r="L28" s="213">
        <v>60</v>
      </c>
      <c r="M28" s="213">
        <v>60</v>
      </c>
      <c r="N28" s="213"/>
      <c r="O28" s="213"/>
      <c r="P28" s="213"/>
      <c r="Q28" s="213"/>
      <c r="R28" s="213">
        <v>120</v>
      </c>
      <c r="S28" s="213"/>
      <c r="T28" s="213">
        <v>15</v>
      </c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</row>
    <row r="29" spans="1:33" x14ac:dyDescent="0.25">
      <c r="A29" s="212" t="s">
        <v>6020</v>
      </c>
      <c r="B29" s="213" t="s">
        <v>63</v>
      </c>
      <c r="C29" s="213">
        <v>-10</v>
      </c>
      <c r="D29" s="213">
        <v>-8</v>
      </c>
      <c r="E29" s="213">
        <v>-3</v>
      </c>
      <c r="F29" s="213"/>
      <c r="G29" s="213"/>
      <c r="H29" s="213"/>
      <c r="I29" s="213"/>
      <c r="J29" s="213">
        <v>-16</v>
      </c>
      <c r="K29" s="213">
        <v>-7</v>
      </c>
      <c r="L29" s="213">
        <v>-94</v>
      </c>
      <c r="M29" s="213">
        <v>-47</v>
      </c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>
        <v>-18</v>
      </c>
      <c r="AD29" s="213">
        <v>-28</v>
      </c>
      <c r="AE29" s="213">
        <v>-17</v>
      </c>
      <c r="AF29" s="213">
        <v>-15</v>
      </c>
      <c r="AG29" s="213"/>
    </row>
    <row r="30" spans="1:33" x14ac:dyDescent="0.25">
      <c r="A30" s="212" t="s">
        <v>6079</v>
      </c>
      <c r="B30" s="213" t="s">
        <v>63</v>
      </c>
      <c r="C30" s="213">
        <v>-8</v>
      </c>
      <c r="D30" s="213"/>
      <c r="E30" s="213">
        <v>-1</v>
      </c>
      <c r="F30" s="213"/>
      <c r="G30" s="213"/>
      <c r="H30" s="213"/>
      <c r="I30" s="213"/>
      <c r="J30" s="213"/>
      <c r="K30" s="213"/>
      <c r="L30" s="213"/>
      <c r="M30" s="213">
        <v>-3</v>
      </c>
      <c r="N30" s="213"/>
      <c r="O30" s="213"/>
      <c r="P30" s="213"/>
      <c r="Q30" s="213">
        <v>-12</v>
      </c>
      <c r="R30" s="213">
        <v>-190</v>
      </c>
      <c r="S30" s="213">
        <v>-36</v>
      </c>
      <c r="T30" s="213">
        <v>-12</v>
      </c>
      <c r="U30" s="213"/>
      <c r="V30" s="213"/>
      <c r="W30" s="213">
        <v>-50</v>
      </c>
      <c r="X30" s="213"/>
      <c r="Y30" s="213">
        <v>-182</v>
      </c>
      <c r="Z30" s="213"/>
      <c r="AA30" s="213"/>
      <c r="AB30" s="213"/>
      <c r="AC30" s="213">
        <v>-12</v>
      </c>
      <c r="AD30" s="213"/>
      <c r="AE30" s="213"/>
      <c r="AF30" s="213">
        <v>-12</v>
      </c>
      <c r="AG30" s="213">
        <v>-1</v>
      </c>
    </row>
    <row r="31" spans="1:33" x14ac:dyDescent="0.25">
      <c r="A31" s="212" t="s">
        <v>6079</v>
      </c>
      <c r="B31" s="213" t="s">
        <v>63</v>
      </c>
      <c r="C31" s="213"/>
      <c r="D31" s="213"/>
      <c r="E31" s="213"/>
      <c r="F31" s="213"/>
      <c r="G31" s="213"/>
      <c r="H31" s="213">
        <v>-12</v>
      </c>
      <c r="I31" s="213">
        <v>-6</v>
      </c>
      <c r="J31" s="213">
        <v>-4</v>
      </c>
      <c r="K31" s="213">
        <v>-7</v>
      </c>
      <c r="L31" s="213">
        <v>-40</v>
      </c>
      <c r="M31" s="213">
        <v>-61</v>
      </c>
      <c r="N31" s="213">
        <v>-18</v>
      </c>
      <c r="O31" s="213">
        <v>-34</v>
      </c>
      <c r="P31" s="213"/>
      <c r="Q31" s="213"/>
      <c r="R31" s="213"/>
      <c r="S31" s="213"/>
      <c r="T31" s="213"/>
      <c r="U31" s="213">
        <v>-7</v>
      </c>
      <c r="V31" s="213"/>
      <c r="W31" s="213"/>
      <c r="X31" s="213"/>
      <c r="Y31" s="213"/>
      <c r="Z31" s="213"/>
      <c r="AA31" s="213"/>
      <c r="AB31" s="213"/>
      <c r="AC31" s="213"/>
      <c r="AD31" s="213">
        <v>-11</v>
      </c>
      <c r="AE31" s="213"/>
      <c r="AF31" s="213"/>
      <c r="AG31" s="213"/>
    </row>
    <row r="32" spans="1:33" s="18" customFormat="1" x14ac:dyDescent="0.25">
      <c r="A32" s="212" t="s">
        <v>6223</v>
      </c>
      <c r="B32" s="213" t="s">
        <v>63</v>
      </c>
      <c r="C32" s="537"/>
      <c r="D32" s="537"/>
      <c r="E32" s="537"/>
      <c r="F32" s="537"/>
      <c r="G32" s="537"/>
      <c r="H32" s="537"/>
      <c r="I32" s="537"/>
      <c r="J32" s="537"/>
      <c r="K32" s="537"/>
      <c r="L32" s="213">
        <v>-51</v>
      </c>
      <c r="M32" s="213">
        <v>-37</v>
      </c>
      <c r="N32" s="537"/>
      <c r="O32" s="213">
        <v>-13</v>
      </c>
      <c r="P32" s="213">
        <v>-3</v>
      </c>
      <c r="Q32" s="537"/>
      <c r="R32" s="213">
        <v>-10</v>
      </c>
      <c r="S32" s="537"/>
      <c r="T32" s="213">
        <v>-13</v>
      </c>
      <c r="U32" s="213">
        <v>-12</v>
      </c>
      <c r="V32" s="213">
        <v>-15</v>
      </c>
      <c r="W32" s="213">
        <v>-40</v>
      </c>
      <c r="X32" s="537"/>
      <c r="Y32" s="537"/>
      <c r="Z32" s="537"/>
      <c r="AA32" s="537"/>
      <c r="AB32" s="537"/>
      <c r="AC32" s="213">
        <v>-3</v>
      </c>
      <c r="AD32" s="213">
        <v>-1</v>
      </c>
      <c r="AE32" s="537"/>
      <c r="AF32" s="537"/>
      <c r="AG32" s="537"/>
    </row>
    <row r="33" spans="1:33" x14ac:dyDescent="0.25">
      <c r="A33" s="301" t="s">
        <v>6440</v>
      </c>
      <c r="B33" s="53" t="s">
        <v>63</v>
      </c>
      <c r="C33" s="213"/>
      <c r="D33" s="213"/>
      <c r="E33" s="213"/>
      <c r="F33" s="213"/>
      <c r="G33" s="213"/>
      <c r="H33" s="213">
        <v>-11</v>
      </c>
      <c r="I33" s="213">
        <v>-1</v>
      </c>
      <c r="J33" s="213"/>
      <c r="K33" s="213"/>
      <c r="L33" s="213">
        <v>-2</v>
      </c>
      <c r="M33" s="213">
        <v>-4</v>
      </c>
      <c r="N33" s="213"/>
      <c r="O33" s="213">
        <v>-2</v>
      </c>
      <c r="P33" s="213"/>
      <c r="Q33" s="213"/>
      <c r="R33" s="213">
        <v>-7</v>
      </c>
      <c r="S33" s="213"/>
      <c r="T33" s="213"/>
      <c r="U33" s="213"/>
      <c r="V33" s="213"/>
      <c r="W33" s="213"/>
      <c r="X33" s="213"/>
      <c r="Y33" s="213">
        <v>-1</v>
      </c>
      <c r="Z33" s="213"/>
      <c r="AA33" s="213"/>
      <c r="AB33" s="213"/>
      <c r="AC33" s="213"/>
      <c r="AD33" s="213"/>
      <c r="AE33" s="213"/>
      <c r="AF33" s="213"/>
      <c r="AG33" s="213"/>
    </row>
    <row r="34" spans="1:33" x14ac:dyDescent="0.25">
      <c r="A34" s="212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</row>
    <row r="35" spans="1:33" x14ac:dyDescent="0.25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</row>
    <row r="36" spans="1:33" ht="17" thickBot="1" x14ac:dyDescent="0.3"/>
    <row r="37" spans="1:33" ht="17" thickBot="1" x14ac:dyDescent="0.3">
      <c r="C37" s="885" t="s">
        <v>3078</v>
      </c>
      <c r="D37" s="885" t="s">
        <v>4438</v>
      </c>
      <c r="E37" s="885" t="s">
        <v>2406</v>
      </c>
      <c r="F37" s="885" t="s">
        <v>5069</v>
      </c>
      <c r="G37" s="885" t="s">
        <v>1313</v>
      </c>
      <c r="H37" s="885" t="s">
        <v>27</v>
      </c>
      <c r="I37" s="885" t="s">
        <v>32</v>
      </c>
      <c r="J37" s="885" t="s">
        <v>1368</v>
      </c>
      <c r="K37" s="885" t="s">
        <v>676</v>
      </c>
      <c r="L37" s="885" t="s">
        <v>26</v>
      </c>
      <c r="M37" s="885" t="s">
        <v>3</v>
      </c>
      <c r="N37" s="885" t="s">
        <v>1464</v>
      </c>
      <c r="O37" s="885" t="s">
        <v>1465</v>
      </c>
      <c r="P37" s="885" t="s">
        <v>17</v>
      </c>
      <c r="Q37" s="885" t="s">
        <v>18</v>
      </c>
      <c r="R37" s="885" t="s">
        <v>4</v>
      </c>
      <c r="S37" s="885" t="s">
        <v>14</v>
      </c>
      <c r="T37" s="885" t="s">
        <v>28</v>
      </c>
      <c r="U37" s="885" t="s">
        <v>10</v>
      </c>
      <c r="V37" s="885" t="s">
        <v>29</v>
      </c>
      <c r="W37" s="885" t="s">
        <v>30</v>
      </c>
      <c r="X37" s="885" t="s">
        <v>4999</v>
      </c>
      <c r="Y37" s="885" t="s">
        <v>31</v>
      </c>
      <c r="Z37" s="885" t="s">
        <v>5100</v>
      </c>
      <c r="AA37" s="885" t="s">
        <v>4413</v>
      </c>
      <c r="AB37" s="885" t="s">
        <v>380</v>
      </c>
      <c r="AC37" s="885" t="s">
        <v>377</v>
      </c>
      <c r="AD37" s="885" t="s">
        <v>379</v>
      </c>
      <c r="AE37" s="885" t="s">
        <v>6022</v>
      </c>
      <c r="AF37" s="885" t="s">
        <v>1940</v>
      </c>
      <c r="AG37" s="885" t="s">
        <v>4088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C000"/>
  </sheetPr>
  <dimension ref="A1:G20"/>
  <sheetViews>
    <sheetView workbookViewId="0">
      <selection activeCell="A8" sqref="A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5" width="8.5" style="20" customWidth="1"/>
    <col min="6" max="6" width="9.33203125" style="20" customWidth="1"/>
    <col min="7" max="7" width="8.5" style="20" customWidth="1"/>
    <col min="8" max="16384" width="8.83203125" style="20"/>
  </cols>
  <sheetData>
    <row r="1" spans="1:7" s="2" customFormat="1" x14ac:dyDescent="0.25">
      <c r="A1" s="16" t="s">
        <v>5</v>
      </c>
      <c r="B1" s="16"/>
      <c r="C1" s="1"/>
      <c r="D1" s="1"/>
      <c r="E1" s="1"/>
      <c r="F1" s="1"/>
    </row>
    <row r="3" spans="1:7" s="18" customFormat="1" x14ac:dyDescent="0.25">
      <c r="A3" s="18" t="s">
        <v>5080</v>
      </c>
    </row>
    <row r="4" spans="1:7" s="18" customFormat="1" x14ac:dyDescent="0.25">
      <c r="A4" s="18" t="s">
        <v>5081</v>
      </c>
    </row>
    <row r="5" spans="1:7" ht="17" thickBot="1" x14ac:dyDescent="0.3"/>
    <row r="6" spans="1:7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 t="s">
        <v>27</v>
      </c>
      <c r="G6" s="885"/>
    </row>
    <row r="7" spans="1:7" s="18" customFormat="1" x14ac:dyDescent="0.25">
      <c r="A7" s="1077">
        <v>44721</v>
      </c>
      <c r="B7" s="1078" t="s">
        <v>7</v>
      </c>
      <c r="C7" s="1078">
        <v>60</v>
      </c>
      <c r="D7" s="1078">
        <v>60</v>
      </c>
      <c r="E7" s="1078">
        <v>120</v>
      </c>
      <c r="F7" s="1078">
        <v>20</v>
      </c>
      <c r="G7" s="1079"/>
    </row>
    <row r="8" spans="1:7" s="18" customFormat="1" x14ac:dyDescent="0.25">
      <c r="A8" s="212">
        <v>44785</v>
      </c>
      <c r="B8" s="213" t="s">
        <v>401</v>
      </c>
      <c r="C8" s="213">
        <v>-60</v>
      </c>
      <c r="D8" s="213">
        <v>-60</v>
      </c>
      <c r="E8" s="213">
        <v>-120</v>
      </c>
      <c r="F8" s="213">
        <v>-20</v>
      </c>
      <c r="G8" s="537"/>
    </row>
    <row r="9" spans="1:7" s="18" customFormat="1" x14ac:dyDescent="0.25">
      <c r="A9" s="12"/>
      <c r="B9" s="13"/>
      <c r="C9" s="213"/>
      <c r="D9" s="213"/>
      <c r="E9" s="213"/>
      <c r="F9" s="213"/>
      <c r="G9" s="537"/>
    </row>
    <row r="10" spans="1:7" s="18" customFormat="1" x14ac:dyDescent="0.25">
      <c r="A10" s="212"/>
      <c r="B10" s="213"/>
      <c r="C10" s="75"/>
      <c r="D10" s="75"/>
      <c r="E10" s="75"/>
      <c r="F10" s="75"/>
      <c r="G10" s="537"/>
    </row>
    <row r="11" spans="1:7" s="18" customFormat="1" x14ac:dyDescent="0.25">
      <c r="A11" s="212"/>
      <c r="B11" s="213"/>
      <c r="C11" s="213"/>
      <c r="D11" s="213"/>
      <c r="E11" s="213"/>
      <c r="F11" s="213"/>
      <c r="G11" s="537"/>
    </row>
    <row r="12" spans="1:7" s="18" customFormat="1" x14ac:dyDescent="0.25">
      <c r="A12" s="212"/>
      <c r="B12" s="213"/>
      <c r="C12" s="537"/>
      <c r="D12" s="537"/>
      <c r="E12" s="537"/>
      <c r="F12" s="537"/>
      <c r="G12" s="537"/>
    </row>
    <row r="13" spans="1:7" x14ac:dyDescent="0.25">
      <c r="A13" s="212"/>
      <c r="B13" s="213"/>
      <c r="C13" s="213"/>
      <c r="D13" s="213"/>
      <c r="E13" s="213"/>
      <c r="F13" s="213"/>
      <c r="G13" s="213"/>
    </row>
    <row r="14" spans="1:7" x14ac:dyDescent="0.25">
      <c r="A14" s="212"/>
      <c r="B14" s="213"/>
      <c r="C14" s="213"/>
      <c r="D14" s="213"/>
      <c r="E14" s="213"/>
      <c r="F14" s="213"/>
      <c r="G14" s="213"/>
    </row>
    <row r="15" spans="1:7" x14ac:dyDescent="0.25">
      <c r="A15" s="212"/>
      <c r="B15" s="213"/>
      <c r="C15" s="213"/>
      <c r="D15" s="213"/>
      <c r="E15" s="213"/>
      <c r="F15" s="213"/>
      <c r="G15" s="213"/>
    </row>
    <row r="16" spans="1:7" x14ac:dyDescent="0.25">
      <c r="A16" s="212"/>
      <c r="B16" s="213"/>
      <c r="C16" s="213"/>
      <c r="D16" s="213"/>
      <c r="E16" s="213"/>
      <c r="F16" s="213"/>
      <c r="G16" s="213"/>
    </row>
    <row r="17" spans="1:7" x14ac:dyDescent="0.25">
      <c r="A17" s="212"/>
      <c r="B17" s="213"/>
      <c r="C17" s="213"/>
      <c r="D17" s="213"/>
      <c r="E17" s="213"/>
      <c r="F17" s="213"/>
      <c r="G17" s="213"/>
    </row>
    <row r="18" spans="1:7" x14ac:dyDescent="0.25">
      <c r="A18" s="212"/>
      <c r="B18" s="213"/>
      <c r="C18" s="213"/>
      <c r="D18" s="213"/>
      <c r="E18" s="213"/>
      <c r="F18" s="213"/>
      <c r="G18" s="213"/>
    </row>
    <row r="19" spans="1:7" x14ac:dyDescent="0.25">
      <c r="A19" s="213"/>
      <c r="B19" s="213"/>
      <c r="C19" s="213"/>
      <c r="D19" s="213"/>
      <c r="E19" s="213"/>
      <c r="F19" s="213"/>
      <c r="G19" s="213"/>
    </row>
    <row r="20" spans="1:7" x14ac:dyDescent="0.25">
      <c r="A20" s="213"/>
      <c r="B20" s="213"/>
      <c r="C20" s="213"/>
      <c r="D20" s="213"/>
      <c r="E20" s="213"/>
      <c r="F20" s="213"/>
      <c r="G20" s="21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C000"/>
  </sheetPr>
  <dimension ref="A1:L20"/>
  <sheetViews>
    <sheetView workbookViewId="0">
      <selection activeCell="J9" sqref="J9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5" width="8.5" style="20" customWidth="1"/>
    <col min="6" max="11" width="9.33203125" style="20" customWidth="1"/>
    <col min="12" max="12" width="8.5" style="20" customWidth="1"/>
    <col min="13" max="16384" width="8.83203125" style="20"/>
  </cols>
  <sheetData>
    <row r="1" spans="1:12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</row>
    <row r="3" spans="1:12" s="18" customFormat="1" x14ac:dyDescent="0.25">
      <c r="A3" s="18" t="s">
        <v>5082</v>
      </c>
    </row>
    <row r="4" spans="1:12" s="18" customFormat="1" x14ac:dyDescent="0.25"/>
    <row r="5" spans="1:12" ht="17" thickBot="1" x14ac:dyDescent="0.3"/>
    <row r="6" spans="1:12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17</v>
      </c>
      <c r="E6" s="885" t="s">
        <v>3</v>
      </c>
      <c r="F6" s="885" t="s">
        <v>18</v>
      </c>
      <c r="G6" s="885" t="s">
        <v>4</v>
      </c>
      <c r="H6" s="885" t="s">
        <v>27</v>
      </c>
      <c r="I6" s="885" t="s">
        <v>10</v>
      </c>
      <c r="J6" s="885" t="s">
        <v>1050</v>
      </c>
      <c r="K6" s="885" t="s">
        <v>31</v>
      </c>
      <c r="L6" s="885"/>
    </row>
    <row r="7" spans="1:12" s="18" customFormat="1" x14ac:dyDescent="0.25">
      <c r="A7" s="1077">
        <v>44751</v>
      </c>
      <c r="B7" s="1078" t="s">
        <v>63</v>
      </c>
      <c r="C7" s="1078">
        <v>-50</v>
      </c>
      <c r="D7" s="1078">
        <v>-11</v>
      </c>
      <c r="E7" s="1078">
        <v>-8</v>
      </c>
      <c r="F7" s="1078">
        <v>-18</v>
      </c>
      <c r="G7" s="1078">
        <v>-100</v>
      </c>
      <c r="H7" s="1078">
        <v>-22</v>
      </c>
      <c r="I7" s="1078">
        <v>-9</v>
      </c>
      <c r="J7" s="1078">
        <v>-6</v>
      </c>
      <c r="K7" s="1078">
        <v>-20</v>
      </c>
      <c r="L7" s="1079"/>
    </row>
    <row r="8" spans="1:12" s="18" customFormat="1" x14ac:dyDescent="0.25">
      <c r="A8" s="212">
        <v>44813</v>
      </c>
      <c r="B8" s="213" t="s">
        <v>63</v>
      </c>
      <c r="C8" s="213"/>
      <c r="D8" s="213"/>
      <c r="E8" s="213">
        <v>-72</v>
      </c>
      <c r="F8" s="213"/>
      <c r="G8" s="213"/>
      <c r="H8" s="213"/>
      <c r="I8" s="213"/>
      <c r="J8" s="213"/>
      <c r="K8" s="213"/>
      <c r="L8" s="537"/>
    </row>
    <row r="9" spans="1:12" s="18" customFormat="1" x14ac:dyDescent="0.25">
      <c r="A9" s="12">
        <v>44752</v>
      </c>
      <c r="B9" s="13" t="s">
        <v>63</v>
      </c>
      <c r="C9" s="213">
        <v>-50</v>
      </c>
      <c r="D9" s="213">
        <v>-11</v>
      </c>
      <c r="E9" s="213">
        <v>-70</v>
      </c>
      <c r="F9" s="213">
        <v>-18</v>
      </c>
      <c r="G9" s="213">
        <v>-100</v>
      </c>
      <c r="H9" s="213">
        <v>-22</v>
      </c>
      <c r="I9" s="213">
        <v>-9</v>
      </c>
      <c r="J9" s="213">
        <v>-6</v>
      </c>
      <c r="K9" s="213">
        <v>-20</v>
      </c>
      <c r="L9" s="537"/>
    </row>
    <row r="10" spans="1:12" s="18" customFormat="1" x14ac:dyDescent="0.25">
      <c r="A10" s="212"/>
      <c r="B10" s="213"/>
      <c r="C10" s="75"/>
      <c r="D10" s="75"/>
      <c r="E10" s="75"/>
      <c r="F10" s="75"/>
      <c r="G10" s="75"/>
      <c r="H10" s="75"/>
      <c r="I10" s="75"/>
      <c r="J10" s="75"/>
      <c r="K10" s="75"/>
      <c r="L10" s="537"/>
    </row>
    <row r="11" spans="1:12" s="18" customFormat="1" x14ac:dyDescent="0.25">
      <c r="A11" s="212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537"/>
    </row>
    <row r="12" spans="1:12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  <c r="J12" s="537"/>
      <c r="K12" s="537"/>
      <c r="L12" s="537"/>
    </row>
    <row r="13" spans="1:12" x14ac:dyDescent="0.25">
      <c r="A13" s="212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</row>
    <row r="14" spans="1:12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</row>
    <row r="15" spans="1:12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</row>
    <row r="16" spans="1:12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</row>
    <row r="17" spans="1:12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</row>
    <row r="18" spans="1:12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</row>
    <row r="19" spans="1:12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</row>
    <row r="20" spans="1:12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C000"/>
  </sheetPr>
  <dimension ref="A1:L20"/>
  <sheetViews>
    <sheetView workbookViewId="0">
      <selection activeCell="A17" sqref="A17:B1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5" width="8.5" style="20" customWidth="1"/>
    <col min="6" max="11" width="9.33203125" style="20" customWidth="1"/>
    <col min="12" max="12" width="8.5" style="20" customWidth="1"/>
    <col min="13" max="16384" width="8.83203125" style="20"/>
  </cols>
  <sheetData>
    <row r="1" spans="1:12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</row>
    <row r="3" spans="1:12" s="18" customFormat="1" x14ac:dyDescent="0.25">
      <c r="A3" s="18" t="s">
        <v>5087</v>
      </c>
    </row>
    <row r="4" spans="1:12" s="18" customFormat="1" x14ac:dyDescent="0.25">
      <c r="A4" s="18" t="s">
        <v>5088</v>
      </c>
    </row>
    <row r="5" spans="1:12" ht="17" thickBot="1" x14ac:dyDescent="0.3"/>
    <row r="6" spans="1:12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17</v>
      </c>
      <c r="F6" s="885" t="s">
        <v>18</v>
      </c>
      <c r="G6" s="885" t="s">
        <v>4</v>
      </c>
      <c r="H6" s="885" t="s">
        <v>27</v>
      </c>
      <c r="I6" s="885" t="s">
        <v>32</v>
      </c>
      <c r="J6" s="885" t="s">
        <v>378</v>
      </c>
      <c r="K6" s="885" t="s">
        <v>10</v>
      </c>
      <c r="L6" s="885" t="s">
        <v>26</v>
      </c>
    </row>
    <row r="7" spans="1:12" s="18" customFormat="1" x14ac:dyDescent="0.25">
      <c r="A7" s="1077">
        <v>44751</v>
      </c>
      <c r="B7" s="1078" t="s">
        <v>7</v>
      </c>
      <c r="C7" s="1078">
        <v>100</v>
      </c>
      <c r="D7" s="1078">
        <v>100</v>
      </c>
      <c r="E7" s="1078">
        <v>25</v>
      </c>
      <c r="F7" s="1078">
        <v>30</v>
      </c>
      <c r="G7" s="1078">
        <v>100</v>
      </c>
      <c r="H7" s="1078">
        <v>50</v>
      </c>
      <c r="I7" s="1078">
        <v>50</v>
      </c>
      <c r="J7" s="1078">
        <v>10</v>
      </c>
      <c r="K7" s="1078"/>
      <c r="L7" s="1079"/>
    </row>
    <row r="8" spans="1:12" s="18" customFormat="1" x14ac:dyDescent="0.25">
      <c r="A8" s="212">
        <v>44751</v>
      </c>
      <c r="B8" s="213" t="s">
        <v>7</v>
      </c>
      <c r="C8" s="213"/>
      <c r="D8" s="213"/>
      <c r="E8" s="213">
        <v>11</v>
      </c>
      <c r="F8" s="213">
        <v>18</v>
      </c>
      <c r="G8" s="213">
        <v>100</v>
      </c>
      <c r="H8" s="213">
        <v>22</v>
      </c>
      <c r="I8" s="213"/>
      <c r="J8" s="213"/>
      <c r="K8" s="213"/>
      <c r="L8" s="537"/>
    </row>
    <row r="9" spans="1:12" s="18" customFormat="1" x14ac:dyDescent="0.25">
      <c r="A9" s="1077">
        <v>44782</v>
      </c>
      <c r="B9" s="1078" t="s">
        <v>7</v>
      </c>
      <c r="C9" s="213"/>
      <c r="D9" s="213"/>
      <c r="E9" s="213">
        <v>64</v>
      </c>
      <c r="F9" s="213">
        <v>52</v>
      </c>
      <c r="G9" s="213"/>
      <c r="H9" s="213"/>
      <c r="I9" s="213"/>
      <c r="J9" s="213"/>
      <c r="K9" s="213"/>
      <c r="L9" s="537"/>
    </row>
    <row r="10" spans="1:12" s="18" customFormat="1" x14ac:dyDescent="0.25">
      <c r="A10" s="212">
        <v>44813</v>
      </c>
      <c r="B10" s="213" t="s">
        <v>7</v>
      </c>
      <c r="C10" s="75"/>
      <c r="D10" s="75"/>
      <c r="E10" s="75"/>
      <c r="F10" s="75"/>
      <c r="G10" s="75"/>
      <c r="H10" s="75">
        <v>128</v>
      </c>
      <c r="I10" s="75">
        <v>150</v>
      </c>
      <c r="J10" s="75"/>
      <c r="K10" s="75"/>
      <c r="L10" s="537"/>
    </row>
    <row r="11" spans="1:12" s="18" customFormat="1" x14ac:dyDescent="0.25">
      <c r="A11" s="212">
        <v>44846</v>
      </c>
      <c r="B11" s="213" t="s">
        <v>7</v>
      </c>
      <c r="C11" s="213"/>
      <c r="D11" s="213"/>
      <c r="E11" s="213"/>
      <c r="F11" s="213"/>
      <c r="G11" s="213"/>
      <c r="H11" s="213"/>
      <c r="I11" s="213"/>
      <c r="J11" s="213"/>
      <c r="K11" s="213">
        <v>2</v>
      </c>
      <c r="L11" s="537"/>
    </row>
    <row r="12" spans="1:12" s="18" customFormat="1" x14ac:dyDescent="0.25">
      <c r="A12" s="212">
        <v>44846</v>
      </c>
      <c r="B12" s="213" t="s">
        <v>401</v>
      </c>
      <c r="C12" s="213">
        <v>-33</v>
      </c>
      <c r="D12" s="537"/>
      <c r="E12" s="213">
        <v>-72</v>
      </c>
      <c r="F12" s="213">
        <v>-40</v>
      </c>
      <c r="G12" s="213">
        <v>-108</v>
      </c>
      <c r="H12" s="213">
        <v>-126</v>
      </c>
      <c r="I12" s="213">
        <v>-103</v>
      </c>
      <c r="J12" s="537"/>
      <c r="K12" s="537"/>
      <c r="L12" s="537"/>
    </row>
    <row r="13" spans="1:12" x14ac:dyDescent="0.25">
      <c r="A13" s="212">
        <v>45050</v>
      </c>
      <c r="B13" s="213" t="s">
        <v>401</v>
      </c>
      <c r="C13" s="213"/>
      <c r="D13" s="213">
        <v>-70</v>
      </c>
      <c r="E13" s="213"/>
      <c r="F13" s="213"/>
      <c r="G13" s="213">
        <v>-92</v>
      </c>
      <c r="H13" s="213"/>
      <c r="I13" s="213"/>
      <c r="J13" s="213"/>
      <c r="K13" s="213">
        <v>-2</v>
      </c>
      <c r="L13" s="213"/>
    </row>
    <row r="14" spans="1:12" x14ac:dyDescent="0.25">
      <c r="A14" s="741">
        <v>45142</v>
      </c>
      <c r="B14" s="213" t="s">
        <v>401</v>
      </c>
      <c r="C14" s="213">
        <v>-24</v>
      </c>
      <c r="D14" s="213"/>
      <c r="E14" s="213">
        <v>-28</v>
      </c>
      <c r="F14" s="213"/>
      <c r="G14" s="213"/>
      <c r="H14" s="213">
        <v>-27</v>
      </c>
      <c r="I14" s="213">
        <v>-51</v>
      </c>
      <c r="J14" s="213"/>
      <c r="K14" s="213"/>
      <c r="L14" s="213"/>
    </row>
    <row r="15" spans="1:12" x14ac:dyDescent="0.25">
      <c r="A15" s="212">
        <v>45234</v>
      </c>
      <c r="B15" s="213" t="s">
        <v>401</v>
      </c>
      <c r="C15" s="213">
        <v>-43</v>
      </c>
      <c r="D15" s="213">
        <v>-30</v>
      </c>
      <c r="E15" s="213"/>
      <c r="F15" s="213">
        <v>-60</v>
      </c>
      <c r="G15" s="213"/>
      <c r="H15" s="213">
        <v>-9</v>
      </c>
      <c r="I15" s="213">
        <v>-12</v>
      </c>
      <c r="J15" s="213"/>
      <c r="K15" s="213"/>
      <c r="L15" s="213"/>
    </row>
    <row r="16" spans="1:12" x14ac:dyDescent="0.25">
      <c r="A16" s="212" t="s">
        <v>6700</v>
      </c>
      <c r="B16" s="213" t="s">
        <v>7</v>
      </c>
      <c r="C16" s="213"/>
      <c r="D16" s="213">
        <v>30</v>
      </c>
      <c r="E16" s="213"/>
      <c r="F16" s="213"/>
      <c r="G16" s="213">
        <v>60</v>
      </c>
      <c r="H16" s="213">
        <v>20</v>
      </c>
      <c r="I16" s="213"/>
      <c r="J16" s="213"/>
      <c r="K16" s="213"/>
      <c r="L16" s="213">
        <v>30</v>
      </c>
    </row>
    <row r="17" spans="1:12" x14ac:dyDescent="0.25">
      <c r="A17" s="212" t="s">
        <v>8649</v>
      </c>
      <c r="B17" s="213" t="s">
        <v>401</v>
      </c>
      <c r="C17" s="213"/>
      <c r="D17" s="213">
        <v>-30</v>
      </c>
      <c r="E17" s="213"/>
      <c r="F17" s="213"/>
      <c r="G17" s="213">
        <v>-60</v>
      </c>
      <c r="H17" s="213">
        <v>-50</v>
      </c>
      <c r="I17" s="213"/>
      <c r="J17" s="213">
        <v>-10</v>
      </c>
      <c r="K17" s="213"/>
      <c r="L17" s="213">
        <v>-30</v>
      </c>
    </row>
    <row r="18" spans="1:12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</row>
    <row r="19" spans="1:12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</row>
    <row r="20" spans="1:12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C000"/>
  </sheetPr>
  <dimension ref="A1:I20"/>
  <sheetViews>
    <sheetView workbookViewId="0">
      <selection activeCell="H11" sqref="H11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8" width="9.33203125" style="20" customWidth="1"/>
    <col min="9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</row>
    <row r="3" spans="1:9" s="18" customFormat="1" x14ac:dyDescent="0.25">
      <c r="A3" s="18" t="s">
        <v>5089</v>
      </c>
    </row>
    <row r="4" spans="1:9" s="18" customFormat="1" x14ac:dyDescent="0.25">
      <c r="A4" s="18" t="s">
        <v>5090</v>
      </c>
    </row>
    <row r="5" spans="1:9" ht="17" thickBot="1" x14ac:dyDescent="0.3"/>
    <row r="6" spans="1:9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32</v>
      </c>
      <c r="G6" s="885" t="s">
        <v>27</v>
      </c>
      <c r="H6" s="885" t="s">
        <v>378</v>
      </c>
      <c r="I6" s="885"/>
    </row>
    <row r="7" spans="1:9" s="18" customFormat="1" x14ac:dyDescent="0.25">
      <c r="A7" s="1077">
        <v>44751</v>
      </c>
      <c r="B7" s="1078" t="s">
        <v>7</v>
      </c>
      <c r="C7" s="1078">
        <v>100</v>
      </c>
      <c r="D7" s="1078">
        <v>100</v>
      </c>
      <c r="E7" s="1078">
        <v>100</v>
      </c>
      <c r="F7" s="1078">
        <v>100</v>
      </c>
      <c r="G7" s="1078">
        <v>100</v>
      </c>
      <c r="H7" s="1078"/>
      <c r="I7" s="1079"/>
    </row>
    <row r="8" spans="1:9" s="18" customFormat="1" x14ac:dyDescent="0.25">
      <c r="A8" s="212">
        <v>44782</v>
      </c>
      <c r="B8" s="213" t="s">
        <v>7</v>
      </c>
      <c r="C8" s="213"/>
      <c r="D8" s="213"/>
      <c r="E8" s="213">
        <v>190</v>
      </c>
      <c r="F8" s="213">
        <v>100</v>
      </c>
      <c r="G8" s="213">
        <v>100</v>
      </c>
      <c r="H8" s="213"/>
      <c r="I8" s="537"/>
    </row>
    <row r="9" spans="1:9" s="18" customFormat="1" x14ac:dyDescent="0.25">
      <c r="A9" s="12" t="s">
        <v>5333</v>
      </c>
      <c r="B9" s="13" t="s">
        <v>7</v>
      </c>
      <c r="C9" s="213"/>
      <c r="D9" s="213"/>
      <c r="E9" s="213"/>
      <c r="F9" s="213"/>
      <c r="G9" s="213"/>
      <c r="H9" s="213">
        <v>100</v>
      </c>
      <c r="I9" s="537"/>
    </row>
    <row r="10" spans="1:9" s="18" customFormat="1" x14ac:dyDescent="0.25">
      <c r="A10" s="212">
        <v>45261</v>
      </c>
      <c r="B10" s="213" t="s">
        <v>401</v>
      </c>
      <c r="C10" s="75"/>
      <c r="D10" s="75"/>
      <c r="E10" s="75"/>
      <c r="F10" s="75"/>
      <c r="G10" s="75"/>
      <c r="H10" s="75">
        <v>-100</v>
      </c>
      <c r="I10" s="537"/>
    </row>
    <row r="11" spans="1:9" s="18" customFormat="1" x14ac:dyDescent="0.25">
      <c r="A11" s="212"/>
      <c r="B11" s="213"/>
      <c r="C11" s="213"/>
      <c r="D11" s="213"/>
      <c r="E11" s="213"/>
      <c r="F11" s="213"/>
      <c r="G11" s="213"/>
      <c r="H11" s="213"/>
      <c r="I11" s="537"/>
    </row>
    <row r="12" spans="1:9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</row>
    <row r="13" spans="1:9" x14ac:dyDescent="0.25">
      <c r="A13" s="212"/>
      <c r="B13" s="213"/>
      <c r="C13" s="213"/>
      <c r="D13" s="213"/>
      <c r="E13" s="213"/>
      <c r="F13" s="213"/>
      <c r="G13" s="213"/>
      <c r="H13" s="213"/>
      <c r="I13" s="213"/>
    </row>
    <row r="14" spans="1:9" x14ac:dyDescent="0.25">
      <c r="A14" s="212"/>
      <c r="B14" s="213"/>
      <c r="C14" s="213"/>
      <c r="D14" s="213"/>
      <c r="E14" s="213"/>
      <c r="F14" s="213"/>
      <c r="G14" s="213"/>
      <c r="H14" s="213"/>
      <c r="I14" s="213"/>
    </row>
    <row r="15" spans="1:9" x14ac:dyDescent="0.25">
      <c r="A15" s="212"/>
      <c r="B15" s="213"/>
      <c r="C15" s="213"/>
      <c r="D15" s="213"/>
      <c r="E15" s="213"/>
      <c r="F15" s="213"/>
      <c r="G15" s="213"/>
      <c r="H15" s="213"/>
      <c r="I15" s="213"/>
    </row>
    <row r="16" spans="1:9" x14ac:dyDescent="0.25">
      <c r="A16" s="212"/>
      <c r="B16" s="213"/>
      <c r="C16" s="213"/>
      <c r="D16" s="213"/>
      <c r="E16" s="213"/>
      <c r="F16" s="213"/>
      <c r="G16" s="213"/>
      <c r="H16" s="213"/>
      <c r="I16" s="213"/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C000"/>
  </sheetPr>
  <dimension ref="A1:J21"/>
  <sheetViews>
    <sheetView workbookViewId="0">
      <selection activeCell="E17" sqref="E17"/>
    </sheetView>
  </sheetViews>
  <sheetFormatPr baseColWidth="10" defaultColWidth="8.83203125" defaultRowHeight="16" x14ac:dyDescent="0.25"/>
  <cols>
    <col min="1" max="1" width="12.5" style="20" customWidth="1"/>
    <col min="2" max="2" width="19.33203125" style="20" customWidth="1"/>
    <col min="3" max="9" width="9.5" style="20" customWidth="1"/>
    <col min="10" max="10" width="8.5" style="20" customWidth="1"/>
    <col min="11" max="16384" width="8.83203125" style="20"/>
  </cols>
  <sheetData>
    <row r="1" spans="1:10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</row>
    <row r="3" spans="1:10" s="18" customFormat="1" x14ac:dyDescent="0.25">
      <c r="A3" s="18" t="s">
        <v>4743</v>
      </c>
    </row>
    <row r="4" spans="1:10" s="18" customFormat="1" x14ac:dyDescent="0.25">
      <c r="A4" s="18" t="s">
        <v>4744</v>
      </c>
    </row>
    <row r="5" spans="1:10" ht="17" thickBot="1" x14ac:dyDescent="0.3"/>
    <row r="6" spans="1:10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10</v>
      </c>
      <c r="G6" s="885" t="s">
        <v>1181</v>
      </c>
      <c r="H6" s="885" t="s">
        <v>32</v>
      </c>
      <c r="I6" s="885" t="s">
        <v>27</v>
      </c>
      <c r="J6" s="885"/>
    </row>
    <row r="7" spans="1:10" s="18" customFormat="1" x14ac:dyDescent="0.25">
      <c r="A7" s="1077">
        <v>44719</v>
      </c>
      <c r="B7" s="1078" t="s">
        <v>7</v>
      </c>
      <c r="C7" s="1078">
        <v>20</v>
      </c>
      <c r="D7" s="1078">
        <v>20</v>
      </c>
      <c r="E7" s="1078">
        <v>20</v>
      </c>
      <c r="F7" s="1078">
        <v>5</v>
      </c>
      <c r="G7" s="1078"/>
      <c r="H7" s="1078"/>
      <c r="I7" s="1078"/>
      <c r="J7" s="1079"/>
    </row>
    <row r="8" spans="1:10" s="18" customFormat="1" x14ac:dyDescent="0.25">
      <c r="A8" s="212">
        <v>44569</v>
      </c>
      <c r="B8" s="213" t="s">
        <v>7</v>
      </c>
      <c r="C8" s="213">
        <v>10</v>
      </c>
      <c r="D8" s="213">
        <v>10</v>
      </c>
      <c r="E8" s="213">
        <v>10</v>
      </c>
      <c r="F8" s="213">
        <v>2</v>
      </c>
      <c r="G8" s="213"/>
      <c r="H8" s="213"/>
      <c r="I8" s="213"/>
      <c r="J8" s="537"/>
    </row>
    <row r="9" spans="1:10" s="18" customFormat="1" x14ac:dyDescent="0.25">
      <c r="A9" s="12" t="s">
        <v>4959</v>
      </c>
      <c r="B9" s="13" t="s">
        <v>7</v>
      </c>
      <c r="C9" s="213"/>
      <c r="D9" s="213">
        <v>40</v>
      </c>
      <c r="E9" s="213"/>
      <c r="F9" s="213">
        <v>10</v>
      </c>
      <c r="G9" s="213">
        <v>40</v>
      </c>
      <c r="H9" s="213">
        <v>80</v>
      </c>
      <c r="I9" s="213"/>
      <c r="J9" s="537"/>
    </row>
    <row r="10" spans="1:10" s="18" customFormat="1" x14ac:dyDescent="0.25">
      <c r="A10" s="212" t="s">
        <v>4977</v>
      </c>
      <c r="B10" s="213" t="s">
        <v>7</v>
      </c>
      <c r="C10" s="75"/>
      <c r="D10" s="75"/>
      <c r="E10" s="75">
        <v>30</v>
      </c>
      <c r="F10" s="75"/>
      <c r="G10" s="75"/>
      <c r="H10" s="75"/>
      <c r="I10" s="75"/>
      <c r="J10" s="537"/>
    </row>
    <row r="11" spans="1:10" s="18" customFormat="1" x14ac:dyDescent="0.25">
      <c r="A11" s="212" t="s">
        <v>4991</v>
      </c>
      <c r="B11" s="213" t="s">
        <v>7</v>
      </c>
      <c r="C11" s="213">
        <v>8</v>
      </c>
      <c r="D11" s="213"/>
      <c r="E11" s="213">
        <v>16</v>
      </c>
      <c r="F11" s="537"/>
      <c r="G11" s="537"/>
      <c r="H11" s="537"/>
      <c r="I11" s="537"/>
      <c r="J11" s="537"/>
    </row>
    <row r="12" spans="1:10" s="18" customFormat="1" x14ac:dyDescent="0.25">
      <c r="A12" s="1476">
        <v>44691</v>
      </c>
      <c r="B12" s="1231" t="s">
        <v>63</v>
      </c>
      <c r="C12" s="1231">
        <v>-13</v>
      </c>
      <c r="D12" s="1231">
        <v>-20</v>
      </c>
      <c r="E12" s="1231">
        <v>-40</v>
      </c>
      <c r="F12" s="1231"/>
      <c r="G12" s="1231"/>
      <c r="H12" s="1231">
        <v>-34</v>
      </c>
      <c r="I12" s="1231"/>
      <c r="J12" s="1231"/>
    </row>
    <row r="13" spans="1:10" x14ac:dyDescent="0.25">
      <c r="A13" s="212" t="s">
        <v>5410</v>
      </c>
      <c r="B13" s="213" t="s">
        <v>7</v>
      </c>
      <c r="C13" s="213">
        <v>18</v>
      </c>
      <c r="D13" s="213">
        <v>18</v>
      </c>
      <c r="E13" s="213">
        <v>24</v>
      </c>
      <c r="F13" s="213"/>
      <c r="G13" s="213"/>
      <c r="H13" s="213"/>
      <c r="I13" s="213">
        <v>12</v>
      </c>
      <c r="J13" s="213"/>
    </row>
    <row r="14" spans="1:10" x14ac:dyDescent="0.25">
      <c r="A14" s="212">
        <v>44692</v>
      </c>
      <c r="B14" s="213" t="s">
        <v>63</v>
      </c>
      <c r="C14" s="213">
        <v>-18</v>
      </c>
      <c r="D14" s="213">
        <v>-18</v>
      </c>
      <c r="E14" s="213">
        <v>-24</v>
      </c>
      <c r="F14" s="213"/>
      <c r="G14" s="213"/>
      <c r="H14" s="213"/>
      <c r="I14" s="213">
        <v>-12</v>
      </c>
      <c r="J14" s="213"/>
    </row>
    <row r="15" spans="1:10" x14ac:dyDescent="0.25">
      <c r="A15" s="212">
        <v>44632</v>
      </c>
      <c r="B15" s="213" t="s">
        <v>401</v>
      </c>
      <c r="C15" s="213">
        <v>-8</v>
      </c>
      <c r="D15" s="213"/>
      <c r="E15" s="213"/>
      <c r="F15" s="213">
        <v>-2</v>
      </c>
      <c r="G15" s="213">
        <v>-20</v>
      </c>
      <c r="H15" s="213">
        <v>-38</v>
      </c>
      <c r="I15" s="213"/>
      <c r="J15" s="213"/>
    </row>
    <row r="16" spans="1:10" x14ac:dyDescent="0.25">
      <c r="A16" s="212" t="s">
        <v>6062</v>
      </c>
      <c r="B16" s="213" t="s">
        <v>63</v>
      </c>
      <c r="C16" s="213">
        <v>-17</v>
      </c>
      <c r="D16" s="213">
        <v>-46</v>
      </c>
      <c r="E16" s="213">
        <v>-27</v>
      </c>
      <c r="F16" s="213">
        <v>-15</v>
      </c>
      <c r="G16" s="213">
        <v>-20</v>
      </c>
      <c r="H16" s="213">
        <v>-4</v>
      </c>
      <c r="I16" s="213"/>
      <c r="J16" s="213"/>
    </row>
    <row r="17" spans="1:10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</row>
    <row r="18" spans="1:10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</row>
    <row r="19" spans="1:10" x14ac:dyDescent="0.25">
      <c r="A19" s="212"/>
      <c r="B19" s="213"/>
      <c r="C19" s="213"/>
      <c r="D19" s="213"/>
      <c r="E19" s="213"/>
      <c r="F19" s="213"/>
      <c r="G19" s="213"/>
      <c r="H19" s="213"/>
      <c r="I19" s="213"/>
      <c r="J19" s="213"/>
    </row>
    <row r="20" spans="1:10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</row>
    <row r="21" spans="1:10" s="18" customFormat="1" x14ac:dyDescent="0.25">
      <c r="A21" s="537"/>
      <c r="B21" s="537"/>
      <c r="C21" s="537">
        <f>SUM(C7:C17)</f>
        <v>0</v>
      </c>
      <c r="D21" s="537">
        <f t="shared" ref="D21:J21" si="0">SUM(D7:D17)</f>
        <v>4</v>
      </c>
      <c r="E21" s="537">
        <f t="shared" si="0"/>
        <v>9</v>
      </c>
      <c r="F21" s="537">
        <f t="shared" si="0"/>
        <v>0</v>
      </c>
      <c r="G21" s="537">
        <f t="shared" si="0"/>
        <v>0</v>
      </c>
      <c r="H21" s="537">
        <f t="shared" si="0"/>
        <v>4</v>
      </c>
      <c r="I21" s="537">
        <f t="shared" si="0"/>
        <v>0</v>
      </c>
      <c r="J21" s="537">
        <f t="shared" si="0"/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C000"/>
  </sheetPr>
  <dimension ref="A1:N23"/>
  <sheetViews>
    <sheetView workbookViewId="0">
      <selection activeCell="N22" sqref="N22"/>
    </sheetView>
  </sheetViews>
  <sheetFormatPr baseColWidth="10" defaultColWidth="9.1640625" defaultRowHeight="17" x14ac:dyDescent="0.25"/>
  <cols>
    <col min="1" max="1" width="16" style="47" customWidth="1"/>
    <col min="2" max="2" width="12.1640625" style="47" customWidth="1"/>
    <col min="3" max="4" width="7.5" style="47" customWidth="1"/>
    <col min="5" max="5" width="6.33203125" style="47" customWidth="1"/>
    <col min="6" max="6" width="8.5" style="47" customWidth="1"/>
    <col min="7" max="7" width="9.83203125" style="47" customWidth="1"/>
    <col min="8" max="8" width="9.5" style="47" customWidth="1"/>
    <col min="9" max="9" width="9.1640625" style="47"/>
    <col min="10" max="10" width="7.5" style="47" customWidth="1"/>
    <col min="11" max="12" width="7.83203125" style="47" customWidth="1"/>
    <col min="13" max="14" width="9.1640625" style="47" customWidth="1"/>
    <col min="15" max="16384" width="9.1640625" style="47"/>
  </cols>
  <sheetData>
    <row r="1" spans="1:14" s="461" customFormat="1" x14ac:dyDescent="0.25">
      <c r="A1" s="461" t="s">
        <v>5095</v>
      </c>
    </row>
    <row r="2" spans="1:14" s="461" customFormat="1" x14ac:dyDescent="0.25">
      <c r="A2" s="461" t="s">
        <v>5356</v>
      </c>
    </row>
    <row r="3" spans="1:14" ht="18" thickBot="1" x14ac:dyDescent="0.3"/>
    <row r="4" spans="1:14" ht="37" thickBot="1" x14ac:dyDescent="0.3">
      <c r="A4" s="1383" t="s">
        <v>0</v>
      </c>
      <c r="B4" s="1384" t="s">
        <v>5117</v>
      </c>
      <c r="C4" s="1385" t="s">
        <v>2</v>
      </c>
      <c r="D4" s="1385" t="s">
        <v>3</v>
      </c>
      <c r="E4" s="1386" t="s">
        <v>18</v>
      </c>
      <c r="F4" s="1386" t="s">
        <v>5118</v>
      </c>
      <c r="G4" s="1385" t="s">
        <v>5119</v>
      </c>
      <c r="H4" s="1385" t="s">
        <v>5120</v>
      </c>
      <c r="I4" s="1385" t="s">
        <v>5121</v>
      </c>
      <c r="J4" s="1385" t="s">
        <v>5122</v>
      </c>
      <c r="K4" s="1385" t="s">
        <v>5123</v>
      </c>
      <c r="L4" s="1387" t="s">
        <v>5124</v>
      </c>
      <c r="M4" s="1388" t="s">
        <v>5125</v>
      </c>
      <c r="N4" s="1388" t="s">
        <v>28</v>
      </c>
    </row>
    <row r="5" spans="1:14" x14ac:dyDescent="0.25">
      <c r="A5" s="1365" t="s">
        <v>5126</v>
      </c>
      <c r="B5" s="1366" t="s">
        <v>7</v>
      </c>
      <c r="C5" s="1367">
        <v>42</v>
      </c>
      <c r="D5" s="1367">
        <v>42</v>
      </c>
      <c r="E5" s="1367">
        <v>42</v>
      </c>
      <c r="F5" s="1367">
        <v>84</v>
      </c>
      <c r="G5" s="1367">
        <v>84</v>
      </c>
      <c r="H5" s="1367">
        <v>20</v>
      </c>
      <c r="I5" s="1367">
        <v>15</v>
      </c>
      <c r="J5" s="1367">
        <v>15</v>
      </c>
      <c r="K5" s="1367">
        <v>15</v>
      </c>
      <c r="L5" s="1367">
        <v>15</v>
      </c>
      <c r="M5" s="1368"/>
      <c r="N5" s="1368"/>
    </row>
    <row r="6" spans="1:14" x14ac:dyDescent="0.25">
      <c r="A6" s="1369" t="s">
        <v>5126</v>
      </c>
      <c r="B6" s="524" t="s">
        <v>7</v>
      </c>
      <c r="C6" s="1370"/>
      <c r="D6" s="1370"/>
      <c r="E6" s="1370"/>
      <c r="F6" s="1370"/>
      <c r="G6" s="1370"/>
      <c r="H6" s="1370">
        <v>20</v>
      </c>
      <c r="I6" s="1370">
        <v>15</v>
      </c>
      <c r="J6" s="1370">
        <v>7</v>
      </c>
      <c r="K6" s="1370">
        <v>15</v>
      </c>
      <c r="L6" s="1370">
        <v>15</v>
      </c>
      <c r="M6" s="1370"/>
      <c r="N6" s="1370"/>
    </row>
    <row r="7" spans="1:14" x14ac:dyDescent="0.25">
      <c r="A7" s="1376" t="s">
        <v>4200</v>
      </c>
      <c r="B7" s="1377" t="s">
        <v>5127</v>
      </c>
      <c r="C7" s="1378"/>
      <c r="D7" s="1378"/>
      <c r="E7" s="1378"/>
      <c r="F7" s="1378"/>
      <c r="G7" s="1378"/>
      <c r="H7" s="1378">
        <v>-27</v>
      </c>
      <c r="I7" s="1378">
        <v>-30</v>
      </c>
      <c r="J7" s="1379"/>
      <c r="K7" s="1379"/>
      <c r="L7" s="1379"/>
      <c r="M7" s="1378"/>
      <c r="N7" s="1378"/>
    </row>
    <row r="8" spans="1:14" x14ac:dyDescent="0.25">
      <c r="A8" s="1369" t="s">
        <v>5128</v>
      </c>
      <c r="B8" s="524" t="s">
        <v>7</v>
      </c>
      <c r="C8" s="1370"/>
      <c r="D8" s="1370"/>
      <c r="E8" s="1370"/>
      <c r="F8" s="1370"/>
      <c r="G8" s="1370"/>
      <c r="H8" s="1370"/>
      <c r="I8" s="1370"/>
      <c r="J8" s="1370"/>
      <c r="K8" s="1370">
        <v>50</v>
      </c>
      <c r="L8" s="1370">
        <v>30</v>
      </c>
      <c r="M8" s="1370"/>
      <c r="N8" s="1370"/>
    </row>
    <row r="9" spans="1:14" x14ac:dyDescent="0.25">
      <c r="A9" s="1369" t="s">
        <v>5129</v>
      </c>
      <c r="B9" s="524" t="s">
        <v>7</v>
      </c>
      <c r="C9" s="1371"/>
      <c r="D9" s="1371"/>
      <c r="E9" s="1371"/>
      <c r="F9" s="1371"/>
      <c r="G9" s="1371"/>
      <c r="H9" s="1371"/>
      <c r="I9" s="1371"/>
      <c r="J9" s="1371"/>
      <c r="K9" s="1371"/>
      <c r="L9" s="1371"/>
      <c r="M9" s="1371">
        <v>100</v>
      </c>
      <c r="N9" s="1371"/>
    </row>
    <row r="10" spans="1:14" x14ac:dyDescent="0.25">
      <c r="A10" s="1380">
        <v>44659</v>
      </c>
      <c r="B10" s="1381" t="s">
        <v>63</v>
      </c>
      <c r="C10" s="1371"/>
      <c r="D10" s="1371"/>
      <c r="E10" s="1371"/>
      <c r="F10" s="1371"/>
      <c r="G10" s="1381">
        <v>-70</v>
      </c>
      <c r="H10" s="1381">
        <v>-11</v>
      </c>
      <c r="I10" s="1371"/>
      <c r="J10" s="1381">
        <v>-20</v>
      </c>
      <c r="K10" s="1381">
        <v>-72</v>
      </c>
      <c r="L10" s="1381">
        <v>-59</v>
      </c>
      <c r="M10" s="1371"/>
      <c r="N10" s="1371"/>
    </row>
    <row r="11" spans="1:14" x14ac:dyDescent="0.25">
      <c r="A11" s="1369" t="s">
        <v>5130</v>
      </c>
      <c r="B11" s="524" t="s">
        <v>5127</v>
      </c>
      <c r="C11" s="524"/>
      <c r="D11" s="524"/>
      <c r="E11" s="524"/>
      <c r="F11" s="524">
        <v>-83</v>
      </c>
      <c r="G11" s="524"/>
      <c r="H11" s="524"/>
      <c r="I11" s="524"/>
      <c r="J11" s="524"/>
      <c r="K11" s="524"/>
      <c r="L11" s="524"/>
      <c r="M11" s="524">
        <v>-99</v>
      </c>
      <c r="N11" s="524"/>
    </row>
    <row r="12" spans="1:14" x14ac:dyDescent="0.25">
      <c r="A12" s="1369" t="s">
        <v>4977</v>
      </c>
      <c r="B12" s="524" t="s">
        <v>5127</v>
      </c>
      <c r="C12" s="524">
        <v>-17</v>
      </c>
      <c r="D12" s="524">
        <v>-12</v>
      </c>
      <c r="E12" s="524">
        <v>-7</v>
      </c>
      <c r="F12" s="524">
        <v>-1</v>
      </c>
      <c r="G12" s="524">
        <v>-4</v>
      </c>
      <c r="H12" s="524">
        <v>-1</v>
      </c>
      <c r="I12" s="524"/>
      <c r="J12" s="524">
        <v>-2</v>
      </c>
      <c r="K12" s="524">
        <v>-5</v>
      </c>
      <c r="L12" s="524"/>
      <c r="M12" s="524"/>
      <c r="N12" s="524"/>
    </row>
    <row r="13" spans="1:14" x14ac:dyDescent="0.25">
      <c r="A13" s="1359" t="s">
        <v>5238</v>
      </c>
      <c r="B13" s="537" t="s">
        <v>63</v>
      </c>
      <c r="C13" s="1477"/>
      <c r="D13" s="1477"/>
      <c r="E13" s="1477"/>
      <c r="F13" s="1477"/>
      <c r="G13" s="1382">
        <v>-10</v>
      </c>
      <c r="H13" s="1478"/>
      <c r="I13" s="1478"/>
      <c r="J13" s="1478"/>
      <c r="K13" s="1478"/>
      <c r="L13" s="1478"/>
      <c r="M13" s="1478"/>
      <c r="N13" s="1478"/>
    </row>
    <row r="14" spans="1:14" s="461" customFormat="1" x14ac:dyDescent="0.25">
      <c r="A14" s="1359">
        <v>44691</v>
      </c>
      <c r="B14" s="537" t="s">
        <v>63</v>
      </c>
      <c r="C14" s="1231"/>
      <c r="D14" s="1231"/>
      <c r="E14" s="1477"/>
      <c r="F14" s="1231"/>
      <c r="G14" s="1477"/>
      <c r="H14" s="1477"/>
      <c r="I14" s="1477"/>
      <c r="J14" s="1477"/>
      <c r="K14" s="1477"/>
      <c r="L14" s="1477"/>
      <c r="M14" s="1477"/>
      <c r="N14" s="1477"/>
    </row>
    <row r="15" spans="1:14" s="836" customFormat="1" x14ac:dyDescent="0.25">
      <c r="A15" s="250" t="s">
        <v>5592</v>
      </c>
      <c r="B15" s="771" t="s">
        <v>63</v>
      </c>
      <c r="C15" s="1479">
        <v>-18</v>
      </c>
      <c r="D15" s="1479">
        <v>-15</v>
      </c>
      <c r="E15" s="1479">
        <v>-14</v>
      </c>
      <c r="F15" s="1479"/>
      <c r="G15" s="1479"/>
      <c r="H15" s="1479"/>
      <c r="I15" s="1479"/>
      <c r="J15" s="1479"/>
      <c r="K15" s="1479"/>
      <c r="L15" s="1480">
        <v>-1</v>
      </c>
      <c r="M15" s="1479"/>
      <c r="N15" s="1479"/>
    </row>
    <row r="16" spans="1:14" s="414" customFormat="1" x14ac:dyDescent="0.25">
      <c r="A16" s="12" t="s">
        <v>6236</v>
      </c>
      <c r="B16" s="75" t="s">
        <v>63</v>
      </c>
      <c r="C16" s="1480">
        <v>-7</v>
      </c>
      <c r="D16" s="1480">
        <v>-9</v>
      </c>
      <c r="E16" s="1480">
        <v>-8</v>
      </c>
      <c r="F16" s="1480"/>
      <c r="G16" s="1480"/>
      <c r="H16" s="1480"/>
      <c r="I16" s="1480"/>
      <c r="J16" s="1480"/>
      <c r="K16" s="1480"/>
      <c r="L16" s="1480"/>
      <c r="M16" s="1480"/>
      <c r="N16" s="1480"/>
    </row>
    <row r="17" spans="1:14" x14ac:dyDescent="0.25">
      <c r="A17" s="256" t="s">
        <v>6243</v>
      </c>
      <c r="B17" s="53" t="s">
        <v>63</v>
      </c>
      <c r="C17" s="1478"/>
      <c r="D17" s="1478"/>
      <c r="E17" s="1478"/>
      <c r="F17" s="1478"/>
      <c r="G17" s="1478"/>
      <c r="H17" s="1478"/>
      <c r="I17" s="1478"/>
      <c r="J17" s="1478"/>
      <c r="K17" s="1478"/>
      <c r="L17" s="1478"/>
      <c r="M17" s="1478"/>
      <c r="N17" s="1481">
        <v>-10</v>
      </c>
    </row>
    <row r="18" spans="1:14" x14ac:dyDescent="0.25">
      <c r="A18" s="1454"/>
      <c r="B18" s="22"/>
      <c r="C18" s="1482"/>
      <c r="D18" s="1482"/>
      <c r="E18" s="1482"/>
      <c r="F18" s="1482"/>
      <c r="G18" s="1482"/>
      <c r="H18" s="1482"/>
      <c r="I18" s="1482"/>
      <c r="J18" s="1482"/>
      <c r="K18" s="1482"/>
      <c r="L18" s="1482"/>
      <c r="M18" s="1483"/>
      <c r="N18" s="1484"/>
    </row>
    <row r="19" spans="1:14" x14ac:dyDescent="0.25">
      <c r="A19" s="1454"/>
      <c r="B19" s="2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5"/>
    </row>
    <row r="20" spans="1:14" x14ac:dyDescent="0.25">
      <c r="A20" s="1454"/>
      <c r="B20" s="2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5"/>
    </row>
    <row r="21" spans="1:14" ht="18" thickBot="1" x14ac:dyDescent="0.3">
      <c r="A21" s="1372"/>
      <c r="B21" s="1373"/>
      <c r="C21" s="1373"/>
      <c r="D21" s="1373"/>
      <c r="E21" s="1373"/>
      <c r="F21" s="1373"/>
      <c r="G21" s="1373"/>
      <c r="H21" s="1373"/>
      <c r="I21" s="1373"/>
      <c r="J21" s="1373"/>
      <c r="K21" s="1373"/>
      <c r="L21" s="1373"/>
      <c r="M21" s="1374"/>
      <c r="N21" s="1374"/>
    </row>
    <row r="22" spans="1:14" ht="19" thickTop="1" thickBot="1" x14ac:dyDescent="0.3">
      <c r="C22" s="1120">
        <f>SUM(C5:C17)</f>
        <v>0</v>
      </c>
      <c r="D22" s="1120">
        <f t="shared" ref="D22:M22" si="0">SUM(D5:D17)</f>
        <v>6</v>
      </c>
      <c r="E22" s="1120">
        <f t="shared" si="0"/>
        <v>13</v>
      </c>
      <c r="F22" s="1119">
        <f t="shared" si="0"/>
        <v>0</v>
      </c>
      <c r="G22" s="47">
        <f t="shared" si="0"/>
        <v>0</v>
      </c>
      <c r="H22" s="1120">
        <f t="shared" si="0"/>
        <v>1</v>
      </c>
      <c r="I22" s="1120">
        <f t="shared" si="0"/>
        <v>0</v>
      </c>
      <c r="J22" s="1120">
        <f t="shared" si="0"/>
        <v>0</v>
      </c>
      <c r="K22" s="1120">
        <f t="shared" si="0"/>
        <v>3</v>
      </c>
      <c r="L22" s="1120">
        <f t="shared" si="0"/>
        <v>0</v>
      </c>
      <c r="M22" s="1120">
        <f t="shared" si="0"/>
        <v>1</v>
      </c>
      <c r="N22" s="1120"/>
    </row>
    <row r="23" spans="1:14" ht="37" thickBot="1" x14ac:dyDescent="0.3">
      <c r="A23" s="1360" t="s">
        <v>0</v>
      </c>
      <c r="B23" s="1361" t="s">
        <v>5117</v>
      </c>
      <c r="C23" s="1362" t="s">
        <v>2</v>
      </c>
      <c r="D23" s="1362" t="s">
        <v>3</v>
      </c>
      <c r="E23" s="1363" t="s">
        <v>18</v>
      </c>
      <c r="F23" s="1363" t="s">
        <v>5118</v>
      </c>
      <c r="G23" s="1362" t="s">
        <v>5119</v>
      </c>
      <c r="H23" s="1362" t="s">
        <v>5120</v>
      </c>
      <c r="I23" s="1362" t="s">
        <v>5121</v>
      </c>
      <c r="J23" s="1362" t="s">
        <v>5122</v>
      </c>
      <c r="K23" s="1362" t="s">
        <v>5123</v>
      </c>
      <c r="L23" s="1364" t="s">
        <v>5124</v>
      </c>
      <c r="M23" s="1375" t="s">
        <v>5125</v>
      </c>
      <c r="N23" s="1375" t="s">
        <v>28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C000"/>
  </sheetPr>
  <dimension ref="A1:E19"/>
  <sheetViews>
    <sheetView workbookViewId="0">
      <selection activeCell="I21" sqref="I21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5" width="9.33203125" style="20" customWidth="1"/>
    <col min="6" max="16384" width="8.83203125" style="20"/>
  </cols>
  <sheetData>
    <row r="1" spans="1:5" s="2" customFormat="1" x14ac:dyDescent="0.25">
      <c r="A1" s="16" t="s">
        <v>5</v>
      </c>
      <c r="B1" s="16"/>
      <c r="C1" s="1"/>
      <c r="D1" s="1"/>
      <c r="E1" s="1"/>
    </row>
    <row r="3" spans="1:5" s="18" customFormat="1" x14ac:dyDescent="0.25">
      <c r="A3" s="18" t="s">
        <v>5095</v>
      </c>
    </row>
    <row r="4" spans="1:5" s="18" customFormat="1" x14ac:dyDescent="0.25">
      <c r="A4" s="18" t="s">
        <v>5096</v>
      </c>
    </row>
    <row r="5" spans="1:5" ht="17" thickBot="1" x14ac:dyDescent="0.3"/>
    <row r="6" spans="1:5" ht="18" customHeight="1" thickBot="1" x14ac:dyDescent="0.3">
      <c r="A6" s="884" t="s">
        <v>0</v>
      </c>
      <c r="B6" s="885" t="s">
        <v>1</v>
      </c>
      <c r="C6" s="885" t="s">
        <v>1152</v>
      </c>
      <c r="D6" s="885" t="s">
        <v>30</v>
      </c>
      <c r="E6" s="885" t="s">
        <v>778</v>
      </c>
    </row>
    <row r="7" spans="1:5" s="18" customFormat="1" x14ac:dyDescent="0.25">
      <c r="A7" s="1077">
        <v>44782</v>
      </c>
      <c r="B7" s="1078" t="s">
        <v>7</v>
      </c>
      <c r="C7" s="1078">
        <v>6</v>
      </c>
      <c r="D7" s="1078">
        <v>24</v>
      </c>
      <c r="E7" s="1078">
        <v>4</v>
      </c>
    </row>
    <row r="8" spans="1:5" s="18" customFormat="1" x14ac:dyDescent="0.25">
      <c r="A8" s="12" t="s">
        <v>5347</v>
      </c>
      <c r="B8" s="13" t="s">
        <v>63</v>
      </c>
      <c r="C8" s="213">
        <v>-6</v>
      </c>
      <c r="D8" s="213">
        <v>-24</v>
      </c>
      <c r="E8" s="213">
        <v>-4</v>
      </c>
    </row>
    <row r="9" spans="1:5" s="18" customFormat="1" x14ac:dyDescent="0.25">
      <c r="A9" s="212"/>
      <c r="B9" s="213"/>
      <c r="C9" s="75"/>
      <c r="D9" s="75"/>
      <c r="E9" s="75"/>
    </row>
    <row r="10" spans="1:5" s="18" customFormat="1" x14ac:dyDescent="0.25">
      <c r="A10" s="212"/>
      <c r="B10" s="213"/>
      <c r="C10" s="213"/>
      <c r="D10" s="213"/>
      <c r="E10" s="213"/>
    </row>
    <row r="11" spans="1:5" s="18" customFormat="1" x14ac:dyDescent="0.25">
      <c r="A11" s="212"/>
      <c r="B11" s="213"/>
      <c r="C11" s="537"/>
      <c r="D11" s="537"/>
      <c r="E11" s="537"/>
    </row>
    <row r="12" spans="1:5" x14ac:dyDescent="0.25">
      <c r="A12" s="212"/>
      <c r="B12" s="213"/>
      <c r="C12" s="213"/>
      <c r="D12" s="213"/>
      <c r="E12" s="213"/>
    </row>
    <row r="13" spans="1:5" x14ac:dyDescent="0.25">
      <c r="A13" s="212"/>
      <c r="B13" s="213"/>
      <c r="C13" s="213"/>
      <c r="D13" s="213"/>
      <c r="E13" s="213"/>
    </row>
    <row r="14" spans="1:5" x14ac:dyDescent="0.25">
      <c r="A14" s="212"/>
      <c r="B14" s="213"/>
      <c r="C14" s="213"/>
      <c r="D14" s="213"/>
      <c r="E14" s="213"/>
    </row>
    <row r="15" spans="1:5" x14ac:dyDescent="0.25">
      <c r="A15" s="212"/>
      <c r="B15" s="213"/>
      <c r="C15" s="213"/>
      <c r="D15" s="213"/>
      <c r="E15" s="213"/>
    </row>
    <row r="16" spans="1:5" x14ac:dyDescent="0.25">
      <c r="A16" s="212"/>
      <c r="B16" s="213"/>
      <c r="C16" s="213"/>
      <c r="D16" s="213"/>
      <c r="E16" s="213"/>
    </row>
    <row r="17" spans="1:5" x14ac:dyDescent="0.25">
      <c r="A17" s="212"/>
      <c r="B17" s="213"/>
      <c r="C17" s="213"/>
      <c r="D17" s="213"/>
      <c r="E17" s="213"/>
    </row>
    <row r="18" spans="1:5" x14ac:dyDescent="0.25">
      <c r="A18" s="213"/>
      <c r="B18" s="213"/>
      <c r="C18" s="213"/>
      <c r="D18" s="213"/>
      <c r="E18" s="213"/>
    </row>
    <row r="19" spans="1:5" x14ac:dyDescent="0.25">
      <c r="A19" s="213"/>
      <c r="B19" s="213"/>
      <c r="C19" s="824">
        <f>SUM(C7:C15)</f>
        <v>0</v>
      </c>
      <c r="D19" s="824">
        <f>SUM(D7:D15)</f>
        <v>0</v>
      </c>
      <c r="E19" s="824">
        <f>SUM(E7:E15)</f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C000"/>
  </sheetPr>
  <dimension ref="A1:J20"/>
  <sheetViews>
    <sheetView workbookViewId="0">
      <selection activeCell="I9" sqref="I9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8" width="9.33203125" style="20" customWidth="1"/>
    <col min="9" max="9" width="8.5" style="20" customWidth="1"/>
    <col min="10" max="16384" width="8.83203125" style="20"/>
  </cols>
  <sheetData>
    <row r="1" spans="1:10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</row>
    <row r="3" spans="1:10" s="18" customFormat="1" x14ac:dyDescent="0.25">
      <c r="A3" s="18" t="s">
        <v>5101</v>
      </c>
    </row>
    <row r="4" spans="1:10" s="18" customFormat="1" x14ac:dyDescent="0.25">
      <c r="A4" s="18" t="s">
        <v>5102</v>
      </c>
    </row>
    <row r="5" spans="1:10" ht="17" thickBot="1" x14ac:dyDescent="0.3"/>
    <row r="6" spans="1:10" ht="18" customHeight="1" thickBot="1" x14ac:dyDescent="0.3">
      <c r="A6" s="884" t="s">
        <v>0</v>
      </c>
      <c r="B6" s="885" t="s">
        <v>1</v>
      </c>
      <c r="C6" s="885" t="s">
        <v>17</v>
      </c>
      <c r="D6" s="885" t="s">
        <v>18</v>
      </c>
      <c r="E6" s="885" t="s">
        <v>4</v>
      </c>
      <c r="F6" s="885" t="s">
        <v>27</v>
      </c>
      <c r="G6" s="885" t="s">
        <v>32</v>
      </c>
      <c r="H6" s="885" t="s">
        <v>3</v>
      </c>
      <c r="I6" s="885" t="s">
        <v>26</v>
      </c>
    </row>
    <row r="7" spans="1:10" s="18" customFormat="1" x14ac:dyDescent="0.25">
      <c r="A7" s="1077">
        <v>44843</v>
      </c>
      <c r="B7" s="1078" t="s">
        <v>7</v>
      </c>
      <c r="C7" s="1078">
        <v>100</v>
      </c>
      <c r="D7" s="1078">
        <v>100</v>
      </c>
      <c r="E7" s="1078">
        <v>200</v>
      </c>
      <c r="F7" s="1078">
        <v>80</v>
      </c>
      <c r="G7" s="1078">
        <v>80</v>
      </c>
      <c r="H7" s="1078"/>
      <c r="I7" s="1079"/>
    </row>
    <row r="8" spans="1:10" s="18" customFormat="1" x14ac:dyDescent="0.25">
      <c r="A8" s="212">
        <v>44843</v>
      </c>
      <c r="B8" s="213" t="s">
        <v>7</v>
      </c>
      <c r="C8" s="213"/>
      <c r="D8" s="213"/>
      <c r="E8" s="213"/>
      <c r="F8" s="213">
        <v>1</v>
      </c>
      <c r="G8" s="213"/>
      <c r="H8" s="213"/>
      <c r="I8" s="537"/>
      <c r="J8" s="18" t="s">
        <v>3375</v>
      </c>
    </row>
    <row r="9" spans="1:10" s="18" customFormat="1" x14ac:dyDescent="0.25">
      <c r="A9" s="12" t="s">
        <v>5581</v>
      </c>
      <c r="B9" s="13" t="s">
        <v>7</v>
      </c>
      <c r="C9" s="213"/>
      <c r="D9" s="213"/>
      <c r="E9" s="213">
        <v>120</v>
      </c>
      <c r="F9" s="213"/>
      <c r="G9" s="213"/>
      <c r="H9" s="213">
        <v>60</v>
      </c>
      <c r="I9" s="213">
        <v>60</v>
      </c>
    </row>
    <row r="10" spans="1:10" s="18" customFormat="1" x14ac:dyDescent="0.25">
      <c r="A10" s="212"/>
      <c r="B10" s="213"/>
      <c r="C10" s="75"/>
      <c r="D10" s="75"/>
      <c r="E10" s="75"/>
      <c r="F10" s="75"/>
      <c r="G10" s="75"/>
      <c r="H10" s="75"/>
      <c r="I10" s="537"/>
    </row>
    <row r="11" spans="1:10" s="18" customFormat="1" x14ac:dyDescent="0.25">
      <c r="A11" s="212"/>
      <c r="B11" s="213"/>
      <c r="C11" s="213"/>
      <c r="D11" s="213"/>
      <c r="E11" s="213"/>
      <c r="F11" s="213"/>
      <c r="G11" s="213"/>
      <c r="H11" s="213"/>
      <c r="I11" s="537"/>
    </row>
    <row r="12" spans="1:10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</row>
    <row r="13" spans="1:10" x14ac:dyDescent="0.25">
      <c r="A13" s="212"/>
      <c r="B13" s="213"/>
      <c r="C13" s="213"/>
      <c r="D13" s="213"/>
      <c r="E13" s="213"/>
      <c r="F13" s="213"/>
      <c r="G13" s="213"/>
      <c r="H13" s="213"/>
      <c r="I13" s="213"/>
    </row>
    <row r="14" spans="1:10" x14ac:dyDescent="0.25">
      <c r="A14" s="212"/>
      <c r="B14" s="213"/>
      <c r="C14" s="213"/>
      <c r="D14" s="213"/>
      <c r="E14" s="213"/>
      <c r="F14" s="213"/>
      <c r="G14" s="213"/>
      <c r="H14" s="213"/>
      <c r="I14" s="213"/>
    </row>
    <row r="15" spans="1:10" x14ac:dyDescent="0.25">
      <c r="A15" s="212"/>
      <c r="B15" s="213"/>
      <c r="C15" s="213"/>
      <c r="D15" s="213"/>
      <c r="E15" s="213"/>
      <c r="F15" s="213"/>
      <c r="G15" s="213"/>
      <c r="H15" s="213"/>
      <c r="I15" s="213"/>
    </row>
    <row r="16" spans="1:10" x14ac:dyDescent="0.25">
      <c r="A16" s="212"/>
      <c r="B16" s="213"/>
      <c r="C16" s="213"/>
      <c r="D16" s="213"/>
      <c r="E16" s="213"/>
      <c r="F16" s="213"/>
      <c r="G16" s="213"/>
      <c r="H16" s="213"/>
      <c r="I16" s="213"/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C000"/>
  </sheetPr>
  <dimension ref="A1:H20"/>
  <sheetViews>
    <sheetView workbookViewId="0">
      <selection activeCell="G10" sqref="G10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7" width="9.33203125" style="20" customWidth="1"/>
    <col min="8" max="8" width="8.5" style="20" customWidth="1"/>
    <col min="9" max="16384" width="8.83203125" style="20"/>
  </cols>
  <sheetData>
    <row r="1" spans="1:8" s="2" customFormat="1" x14ac:dyDescent="0.25">
      <c r="A1" s="16" t="s">
        <v>5</v>
      </c>
      <c r="B1" s="16"/>
      <c r="C1" s="1"/>
      <c r="D1" s="1"/>
      <c r="E1" s="1"/>
      <c r="F1" s="1"/>
      <c r="G1" s="1"/>
    </row>
    <row r="3" spans="1:8" s="18" customFormat="1" x14ac:dyDescent="0.25">
      <c r="A3" s="18" t="s">
        <v>5103</v>
      </c>
    </row>
    <row r="4" spans="1:8" s="18" customFormat="1" x14ac:dyDescent="0.25">
      <c r="A4" s="18" t="s">
        <v>5104</v>
      </c>
    </row>
    <row r="5" spans="1:8" ht="17" thickBot="1" x14ac:dyDescent="0.3"/>
    <row r="6" spans="1:8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27</v>
      </c>
      <c r="F6" s="885" t="s">
        <v>32</v>
      </c>
      <c r="G6" s="885" t="s">
        <v>378</v>
      </c>
      <c r="H6" s="885"/>
    </row>
    <row r="7" spans="1:8" s="18" customFormat="1" x14ac:dyDescent="0.25">
      <c r="A7" s="1077">
        <v>44843</v>
      </c>
      <c r="B7" s="1078" t="s">
        <v>7</v>
      </c>
      <c r="C7" s="1078">
        <v>50</v>
      </c>
      <c r="D7" s="1078">
        <v>50</v>
      </c>
      <c r="E7" s="1078">
        <v>50</v>
      </c>
      <c r="F7" s="1078">
        <v>50</v>
      </c>
      <c r="G7" s="1078"/>
      <c r="H7" s="1079"/>
    </row>
    <row r="8" spans="1:8" s="18" customFormat="1" x14ac:dyDescent="0.25">
      <c r="A8" s="212">
        <v>44754</v>
      </c>
      <c r="B8" s="213" t="s">
        <v>7</v>
      </c>
      <c r="C8" s="213"/>
      <c r="D8" s="213"/>
      <c r="E8" s="213"/>
      <c r="F8" s="213"/>
      <c r="G8" s="213">
        <v>50</v>
      </c>
      <c r="H8" s="537"/>
    </row>
    <row r="9" spans="1:8" s="18" customFormat="1" x14ac:dyDescent="0.25">
      <c r="A9" s="12">
        <v>45201</v>
      </c>
      <c r="B9" s="13" t="s">
        <v>401</v>
      </c>
      <c r="C9" s="213"/>
      <c r="D9" s="213"/>
      <c r="E9" s="213"/>
      <c r="F9" s="213"/>
      <c r="G9" s="213">
        <v>-50</v>
      </c>
      <c r="H9" s="537"/>
    </row>
    <row r="10" spans="1:8" s="18" customFormat="1" x14ac:dyDescent="0.25">
      <c r="A10" s="212"/>
      <c r="B10" s="213"/>
      <c r="C10" s="75"/>
      <c r="D10" s="75"/>
      <c r="E10" s="75"/>
      <c r="F10" s="75"/>
      <c r="G10" s="75"/>
      <c r="H10" s="537"/>
    </row>
    <row r="11" spans="1:8" s="18" customFormat="1" x14ac:dyDescent="0.25">
      <c r="A11" s="212"/>
      <c r="B11" s="213"/>
      <c r="C11" s="213"/>
      <c r="D11" s="213"/>
      <c r="E11" s="213"/>
      <c r="F11" s="213"/>
      <c r="G11" s="213"/>
      <c r="H11" s="537"/>
    </row>
    <row r="12" spans="1:8" s="18" customFormat="1" x14ac:dyDescent="0.25">
      <c r="A12" s="212"/>
      <c r="B12" s="213"/>
      <c r="C12" s="537"/>
      <c r="D12" s="537"/>
      <c r="E12" s="537"/>
      <c r="F12" s="537"/>
      <c r="G12" s="537"/>
      <c r="H12" s="537"/>
    </row>
    <row r="13" spans="1:8" x14ac:dyDescent="0.25">
      <c r="A13" s="212"/>
      <c r="B13" s="213"/>
      <c r="C13" s="213"/>
      <c r="D13" s="213"/>
      <c r="E13" s="213"/>
      <c r="F13" s="213"/>
      <c r="G13" s="213"/>
      <c r="H13" s="213"/>
    </row>
    <row r="14" spans="1:8" x14ac:dyDescent="0.25">
      <c r="A14" s="212"/>
      <c r="B14" s="213"/>
      <c r="C14" s="213"/>
      <c r="D14" s="213"/>
      <c r="E14" s="213"/>
      <c r="F14" s="213"/>
      <c r="G14" s="213"/>
      <c r="H14" s="213"/>
    </row>
    <row r="15" spans="1:8" x14ac:dyDescent="0.25">
      <c r="A15" s="212"/>
      <c r="B15" s="213"/>
      <c r="C15" s="213"/>
      <c r="D15" s="213"/>
      <c r="E15" s="213"/>
      <c r="F15" s="213"/>
      <c r="G15" s="213"/>
      <c r="H15" s="213"/>
    </row>
    <row r="16" spans="1:8" x14ac:dyDescent="0.25">
      <c r="A16" s="212"/>
      <c r="B16" s="213"/>
      <c r="C16" s="213"/>
      <c r="D16" s="213"/>
      <c r="E16" s="213"/>
      <c r="F16" s="213"/>
      <c r="G16" s="213"/>
      <c r="H16" s="213"/>
    </row>
    <row r="17" spans="1:8" x14ac:dyDescent="0.25">
      <c r="A17" s="212"/>
      <c r="B17" s="213"/>
      <c r="C17" s="213"/>
      <c r="D17" s="213"/>
      <c r="E17" s="213"/>
      <c r="F17" s="213"/>
      <c r="G17" s="213"/>
      <c r="H17" s="213"/>
    </row>
    <row r="18" spans="1:8" x14ac:dyDescent="0.25">
      <c r="A18" s="212"/>
      <c r="B18" s="213"/>
      <c r="C18" s="213"/>
      <c r="D18" s="213"/>
      <c r="E18" s="213"/>
      <c r="F18" s="213"/>
      <c r="G18" s="213"/>
      <c r="H18" s="213"/>
    </row>
    <row r="19" spans="1:8" x14ac:dyDescent="0.25">
      <c r="A19" s="213"/>
      <c r="B19" s="213"/>
      <c r="C19" s="213"/>
      <c r="D19" s="213"/>
      <c r="E19" s="213"/>
      <c r="F19" s="213"/>
      <c r="G19" s="213"/>
      <c r="H19" s="213"/>
    </row>
    <row r="20" spans="1:8" x14ac:dyDescent="0.25">
      <c r="A20" s="213"/>
      <c r="B20" s="213"/>
      <c r="C20" s="213"/>
      <c r="D20" s="213"/>
      <c r="E20" s="213"/>
      <c r="F20" s="213"/>
      <c r="G20" s="213"/>
      <c r="H20" s="213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C000"/>
  </sheetPr>
  <dimension ref="A1:F20"/>
  <sheetViews>
    <sheetView workbookViewId="0">
      <selection activeCell="H21" sqref="H21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83203125" style="20" customWidth="1"/>
    <col min="4" max="4" width="9.5" style="20" customWidth="1"/>
    <col min="5" max="5" width="9.33203125" style="20" customWidth="1"/>
    <col min="6" max="6" width="8.5" style="20" customWidth="1"/>
    <col min="7" max="16384" width="8.83203125" style="20"/>
  </cols>
  <sheetData>
    <row r="1" spans="1:6" s="2" customFormat="1" x14ac:dyDescent="0.25">
      <c r="A1" s="16" t="s">
        <v>5</v>
      </c>
      <c r="B1" s="16"/>
      <c r="C1" s="1"/>
      <c r="D1" s="1"/>
      <c r="E1" s="1"/>
    </row>
    <row r="3" spans="1:6" s="18" customFormat="1" x14ac:dyDescent="0.25">
      <c r="A3" s="18" t="s">
        <v>5146</v>
      </c>
    </row>
    <row r="4" spans="1:6" s="18" customFormat="1" x14ac:dyDescent="0.25">
      <c r="A4" s="18" t="s">
        <v>5147</v>
      </c>
    </row>
    <row r="5" spans="1:6" ht="17" thickBot="1" x14ac:dyDescent="0.3"/>
    <row r="6" spans="1:6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/>
    </row>
    <row r="7" spans="1:6" s="18" customFormat="1" x14ac:dyDescent="0.25">
      <c r="A7" s="1077" t="s">
        <v>5145</v>
      </c>
      <c r="B7" s="1078" t="s">
        <v>7</v>
      </c>
      <c r="C7" s="1078">
        <v>100</v>
      </c>
      <c r="D7" s="1078">
        <v>100</v>
      </c>
      <c r="E7" s="1078">
        <v>200</v>
      </c>
      <c r="F7" s="1079"/>
    </row>
    <row r="8" spans="1:6" s="18" customFormat="1" x14ac:dyDescent="0.25">
      <c r="A8" s="212"/>
      <c r="B8" s="213"/>
      <c r="C8" s="213"/>
      <c r="D8" s="213"/>
      <c r="E8" s="213"/>
      <c r="F8" s="537"/>
    </row>
    <row r="9" spans="1:6" s="18" customFormat="1" x14ac:dyDescent="0.25">
      <c r="A9" s="12"/>
      <c r="B9" s="13"/>
      <c r="C9" s="213"/>
      <c r="D9" s="213"/>
      <c r="E9" s="213"/>
      <c r="F9" s="537"/>
    </row>
    <row r="10" spans="1:6" s="18" customFormat="1" x14ac:dyDescent="0.25">
      <c r="A10" s="212"/>
      <c r="B10" s="213"/>
      <c r="C10" s="75"/>
      <c r="D10" s="75"/>
      <c r="E10" s="75"/>
      <c r="F10" s="537"/>
    </row>
    <row r="11" spans="1:6" s="18" customFormat="1" x14ac:dyDescent="0.25">
      <c r="A11" s="212"/>
      <c r="B11" s="213"/>
      <c r="C11" s="213"/>
      <c r="D11" s="213"/>
      <c r="E11" s="213"/>
      <c r="F11" s="537"/>
    </row>
    <row r="12" spans="1:6" s="18" customFormat="1" x14ac:dyDescent="0.25">
      <c r="A12" s="212"/>
      <c r="B12" s="213"/>
      <c r="C12" s="537"/>
      <c r="D12" s="537"/>
      <c r="E12" s="537"/>
      <c r="F12" s="537"/>
    </row>
    <row r="13" spans="1:6" x14ac:dyDescent="0.25">
      <c r="A13" s="212"/>
      <c r="B13" s="213"/>
      <c r="C13" s="213"/>
      <c r="D13" s="213"/>
      <c r="E13" s="213"/>
      <c r="F13" s="213"/>
    </row>
    <row r="14" spans="1:6" x14ac:dyDescent="0.25">
      <c r="A14" s="212"/>
      <c r="B14" s="213"/>
      <c r="C14" s="213"/>
      <c r="D14" s="213"/>
      <c r="E14" s="213"/>
      <c r="F14" s="213"/>
    </row>
    <row r="15" spans="1:6" x14ac:dyDescent="0.25">
      <c r="A15" s="212"/>
      <c r="B15" s="213"/>
      <c r="C15" s="213"/>
      <c r="D15" s="213"/>
      <c r="E15" s="213"/>
      <c r="F15" s="213"/>
    </row>
    <row r="16" spans="1:6" x14ac:dyDescent="0.25">
      <c r="A16" s="212"/>
      <c r="B16" s="213"/>
      <c r="C16" s="213"/>
      <c r="D16" s="213"/>
      <c r="E16" s="213"/>
      <c r="F16" s="213"/>
    </row>
    <row r="17" spans="1:6" x14ac:dyDescent="0.25">
      <c r="A17" s="212"/>
      <c r="B17" s="213"/>
      <c r="C17" s="213"/>
      <c r="D17" s="213"/>
      <c r="E17" s="213"/>
      <c r="F17" s="213"/>
    </row>
    <row r="18" spans="1:6" x14ac:dyDescent="0.25">
      <c r="A18" s="212"/>
      <c r="B18" s="213"/>
      <c r="C18" s="213"/>
      <c r="D18" s="213"/>
      <c r="E18" s="213"/>
      <c r="F18" s="213"/>
    </row>
    <row r="19" spans="1:6" x14ac:dyDescent="0.25">
      <c r="A19" s="213"/>
      <c r="B19" s="213"/>
      <c r="C19" s="213"/>
      <c r="D19" s="213"/>
      <c r="E19" s="213"/>
      <c r="F19" s="213"/>
    </row>
    <row r="20" spans="1:6" x14ac:dyDescent="0.25">
      <c r="A20" s="213"/>
      <c r="B20" s="213"/>
      <c r="C20" s="213"/>
      <c r="D20" s="213"/>
      <c r="E20" s="213"/>
      <c r="F20" s="213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C000"/>
  </sheetPr>
  <dimension ref="A1:D20"/>
  <sheetViews>
    <sheetView workbookViewId="0">
      <selection activeCell="B10" sqref="B10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33203125" style="20" customWidth="1"/>
    <col min="4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  <c r="C1" s="1"/>
    </row>
    <row r="3" spans="1:4" s="18" customFormat="1" x14ac:dyDescent="0.25">
      <c r="A3" s="18" t="s">
        <v>2547</v>
      </c>
    </row>
    <row r="4" spans="1:4" s="18" customFormat="1" x14ac:dyDescent="0.25">
      <c r="A4" s="18" t="s">
        <v>5163</v>
      </c>
    </row>
    <row r="5" spans="1:4" ht="17" thickBot="1" x14ac:dyDescent="0.3"/>
    <row r="6" spans="1:4" ht="18" customHeight="1" thickBot="1" x14ac:dyDescent="0.3">
      <c r="A6" s="884" t="s">
        <v>0</v>
      </c>
      <c r="B6" s="885" t="s">
        <v>1</v>
      </c>
      <c r="C6" s="885" t="s">
        <v>32</v>
      </c>
      <c r="D6" s="885"/>
    </row>
    <row r="7" spans="1:4" s="18" customFormat="1" x14ac:dyDescent="0.25">
      <c r="A7" s="1077" t="s">
        <v>5160</v>
      </c>
      <c r="B7" s="1078" t="s">
        <v>7</v>
      </c>
      <c r="C7" s="1078">
        <v>200</v>
      </c>
      <c r="D7" s="1079"/>
    </row>
    <row r="8" spans="1:4" s="18" customFormat="1" x14ac:dyDescent="0.25">
      <c r="A8" s="212">
        <v>44632</v>
      </c>
      <c r="B8" s="213" t="s">
        <v>401</v>
      </c>
      <c r="C8" s="213">
        <v>-199</v>
      </c>
      <c r="D8" s="537"/>
    </row>
    <row r="9" spans="1:4" s="18" customFormat="1" x14ac:dyDescent="0.25">
      <c r="A9" s="12"/>
      <c r="B9" s="13"/>
      <c r="C9" s="213"/>
      <c r="D9" s="537"/>
    </row>
    <row r="10" spans="1:4" s="18" customFormat="1" x14ac:dyDescent="0.25">
      <c r="A10" s="212"/>
      <c r="B10" s="213"/>
      <c r="C10" s="75"/>
      <c r="D10" s="537"/>
    </row>
    <row r="11" spans="1:4" s="18" customFormat="1" x14ac:dyDescent="0.25">
      <c r="A11" s="212"/>
      <c r="B11" s="213"/>
      <c r="C11" s="213"/>
      <c r="D11" s="537"/>
    </row>
    <row r="12" spans="1:4" s="18" customFormat="1" x14ac:dyDescent="0.25">
      <c r="A12" s="212"/>
      <c r="B12" s="213"/>
      <c r="C12" s="537"/>
      <c r="D12" s="537"/>
    </row>
    <row r="13" spans="1:4" x14ac:dyDescent="0.25">
      <c r="A13" s="212"/>
      <c r="B13" s="213"/>
      <c r="C13" s="213"/>
      <c r="D13" s="213"/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3"/>
      <c r="B19" s="213"/>
      <c r="C19" s="213"/>
      <c r="D19" s="213"/>
    </row>
    <row r="20" spans="1:4" x14ac:dyDescent="0.25">
      <c r="A20" s="213"/>
      <c r="B20" s="213"/>
      <c r="C20" s="213"/>
      <c r="D20" s="213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C000"/>
  </sheetPr>
  <dimension ref="A1:D20"/>
  <sheetViews>
    <sheetView workbookViewId="0">
      <selection activeCell="B20" sqref="B20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33203125" style="20" customWidth="1"/>
    <col min="4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  <c r="C1" s="1"/>
    </row>
    <row r="3" spans="1:4" s="18" customFormat="1" x14ac:dyDescent="0.25">
      <c r="A3" s="18" t="s">
        <v>5204</v>
      </c>
    </row>
    <row r="4" spans="1:4" s="18" customFormat="1" x14ac:dyDescent="0.25">
      <c r="A4" s="18" t="s">
        <v>5205</v>
      </c>
    </row>
    <row r="5" spans="1:4" ht="17" thickBot="1" x14ac:dyDescent="0.3"/>
    <row r="6" spans="1:4" ht="18" customHeight="1" thickBot="1" x14ac:dyDescent="0.3">
      <c r="A6" s="884" t="s">
        <v>0</v>
      </c>
      <c r="B6" s="885" t="s">
        <v>1</v>
      </c>
      <c r="C6" s="885" t="s">
        <v>380</v>
      </c>
      <c r="D6" s="885"/>
    </row>
    <row r="7" spans="1:4" s="18" customFormat="1" x14ac:dyDescent="0.25">
      <c r="A7" s="1077" t="s">
        <v>5153</v>
      </c>
      <c r="B7" s="1078" t="s">
        <v>7</v>
      </c>
      <c r="C7" s="1078">
        <v>100</v>
      </c>
      <c r="D7" s="1079"/>
    </row>
    <row r="8" spans="1:4" s="18" customFormat="1" x14ac:dyDescent="0.25">
      <c r="A8" s="212"/>
      <c r="B8" s="213"/>
      <c r="C8" s="213"/>
      <c r="D8" s="537"/>
    </row>
    <row r="9" spans="1:4" s="18" customFormat="1" x14ac:dyDescent="0.25">
      <c r="A9" s="12"/>
      <c r="B9" s="13"/>
      <c r="C9" s="213"/>
      <c r="D9" s="537"/>
    </row>
    <row r="10" spans="1:4" s="18" customFormat="1" x14ac:dyDescent="0.25">
      <c r="A10" s="212"/>
      <c r="B10" s="213"/>
      <c r="C10" s="75"/>
      <c r="D10" s="537"/>
    </row>
    <row r="11" spans="1:4" s="18" customFormat="1" x14ac:dyDescent="0.25">
      <c r="A11" s="212"/>
      <c r="B11" s="213"/>
      <c r="C11" s="213"/>
      <c r="D11" s="537"/>
    </row>
    <row r="12" spans="1:4" s="18" customFormat="1" x14ac:dyDescent="0.25">
      <c r="A12" s="212"/>
      <c r="B12" s="213"/>
      <c r="C12" s="537"/>
      <c r="D12" s="537"/>
    </row>
    <row r="13" spans="1:4" x14ac:dyDescent="0.25">
      <c r="A13" s="212"/>
      <c r="B13" s="213"/>
      <c r="C13" s="213"/>
      <c r="D13" s="213"/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3"/>
      <c r="B19" s="213"/>
      <c r="C19" s="213"/>
      <c r="D19" s="213"/>
    </row>
    <row r="20" spans="1:4" x14ac:dyDescent="0.25">
      <c r="A20" s="213"/>
      <c r="B20" s="213"/>
      <c r="C20" s="213"/>
      <c r="D20" s="213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C000"/>
  </sheetPr>
  <dimension ref="A1:M44"/>
  <sheetViews>
    <sheetView workbookViewId="0">
      <selection activeCell="I37" sqref="I3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2" width="9.33203125" style="20" customWidth="1"/>
    <col min="13" max="13" width="8.5" style="20" customWidth="1"/>
    <col min="14" max="16384" width="8.83203125" style="20"/>
  </cols>
  <sheetData>
    <row r="1" spans="1:13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</row>
    <row r="3" spans="1:13" s="18" customFormat="1" x14ac:dyDescent="0.25">
      <c r="A3" s="18" t="s">
        <v>6078</v>
      </c>
    </row>
    <row r="4" spans="1:13" s="18" customFormat="1" x14ac:dyDescent="0.25">
      <c r="A4" s="18" t="s">
        <v>5211</v>
      </c>
    </row>
    <row r="5" spans="1:13" ht="17" thickBot="1" x14ac:dyDescent="0.3"/>
    <row r="6" spans="1:13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378</v>
      </c>
      <c r="F6" s="885" t="s">
        <v>778</v>
      </c>
      <c r="G6" s="885" t="s">
        <v>31</v>
      </c>
      <c r="H6" s="885" t="s">
        <v>5212</v>
      </c>
      <c r="I6" s="885" t="s">
        <v>32</v>
      </c>
      <c r="J6" s="885" t="s">
        <v>27</v>
      </c>
      <c r="K6" s="885" t="s">
        <v>29</v>
      </c>
      <c r="L6" s="885" t="s">
        <v>30</v>
      </c>
      <c r="M6" s="885"/>
    </row>
    <row r="7" spans="1:13" s="18" customFormat="1" x14ac:dyDescent="0.25">
      <c r="A7" s="1077" t="s">
        <v>5206</v>
      </c>
      <c r="B7" s="1078" t="s">
        <v>7</v>
      </c>
      <c r="C7" s="1078">
        <v>200</v>
      </c>
      <c r="D7" s="1078">
        <v>200</v>
      </c>
      <c r="E7" s="1078">
        <v>150</v>
      </c>
      <c r="F7" s="1078">
        <v>35</v>
      </c>
      <c r="G7" s="1078">
        <v>250</v>
      </c>
      <c r="H7" s="1078">
        <v>200</v>
      </c>
      <c r="I7" s="1078">
        <v>200</v>
      </c>
      <c r="J7" s="1078"/>
      <c r="K7" s="1078"/>
      <c r="L7" s="1078"/>
      <c r="M7" s="1079"/>
    </row>
    <row r="8" spans="1:13" s="18" customFormat="1" x14ac:dyDescent="0.25">
      <c r="A8" s="212" t="s">
        <v>5206</v>
      </c>
      <c r="B8" s="213" t="s">
        <v>7</v>
      </c>
      <c r="C8" s="213"/>
      <c r="D8" s="213"/>
      <c r="E8" s="213"/>
      <c r="F8" s="213"/>
      <c r="G8" s="213"/>
      <c r="H8" s="213"/>
      <c r="I8" s="213">
        <v>250</v>
      </c>
      <c r="J8" s="537">
        <v>140</v>
      </c>
      <c r="K8" s="213"/>
      <c r="L8" s="213"/>
      <c r="M8" s="537"/>
    </row>
    <row r="9" spans="1:13" s="18" customFormat="1" x14ac:dyDescent="0.25">
      <c r="A9" s="12" t="s">
        <v>5189</v>
      </c>
      <c r="B9" s="13" t="s">
        <v>7</v>
      </c>
      <c r="C9" s="213"/>
      <c r="D9" s="213"/>
      <c r="E9" s="213">
        <v>75</v>
      </c>
      <c r="F9" s="213">
        <v>7</v>
      </c>
      <c r="G9" s="213">
        <v>99</v>
      </c>
      <c r="H9" s="213">
        <v>220</v>
      </c>
      <c r="I9" s="213">
        <v>270</v>
      </c>
      <c r="J9" s="213"/>
      <c r="K9" s="213">
        <v>21</v>
      </c>
      <c r="L9" s="213"/>
      <c r="M9" s="537"/>
    </row>
    <row r="10" spans="1:13" s="18" customFormat="1" x14ac:dyDescent="0.25">
      <c r="A10" s="212" t="s">
        <v>5220</v>
      </c>
      <c r="B10" s="213" t="s">
        <v>7</v>
      </c>
      <c r="C10" s="75"/>
      <c r="D10" s="75"/>
      <c r="E10" s="75">
        <v>75</v>
      </c>
      <c r="F10" s="75"/>
      <c r="G10" s="75"/>
      <c r="H10" s="75"/>
      <c r="I10" s="75"/>
      <c r="J10" s="75"/>
      <c r="K10" s="75">
        <v>21</v>
      </c>
      <c r="L10" s="75"/>
      <c r="M10" s="537"/>
    </row>
    <row r="11" spans="1:13" s="18" customFormat="1" x14ac:dyDescent="0.25">
      <c r="A11" s="212" t="s">
        <v>5226</v>
      </c>
      <c r="B11" s="213" t="s">
        <v>7</v>
      </c>
      <c r="C11" s="213">
        <v>84</v>
      </c>
      <c r="D11" s="213">
        <v>160</v>
      </c>
      <c r="E11" s="213">
        <v>49</v>
      </c>
      <c r="F11" s="213"/>
      <c r="G11" s="213"/>
      <c r="H11" s="213">
        <v>179</v>
      </c>
      <c r="I11" s="213">
        <v>100</v>
      </c>
      <c r="J11" s="213"/>
      <c r="K11" s="213"/>
      <c r="L11" s="213"/>
      <c r="M11" s="537"/>
    </row>
    <row r="12" spans="1:13" s="18" customFormat="1" x14ac:dyDescent="0.25">
      <c r="A12" s="212" t="s">
        <v>5231</v>
      </c>
      <c r="B12" s="213" t="s">
        <v>7</v>
      </c>
      <c r="C12" s="537"/>
      <c r="D12" s="537"/>
      <c r="E12" s="213">
        <v>200</v>
      </c>
      <c r="F12" s="537"/>
      <c r="G12" s="537"/>
      <c r="H12" s="537"/>
      <c r="I12" s="537"/>
      <c r="J12" s="537"/>
      <c r="K12" s="537"/>
      <c r="L12" s="537"/>
      <c r="M12" s="537"/>
    </row>
    <row r="13" spans="1:13" x14ac:dyDescent="0.25">
      <c r="A13" s="212" t="s">
        <v>5231</v>
      </c>
      <c r="B13" s="213" t="s">
        <v>7</v>
      </c>
      <c r="C13" s="213">
        <v>70</v>
      </c>
      <c r="D13" s="213">
        <v>50</v>
      </c>
      <c r="E13" s="213"/>
      <c r="F13" s="213"/>
      <c r="G13" s="213"/>
      <c r="H13" s="213"/>
      <c r="I13" s="213">
        <v>300</v>
      </c>
      <c r="J13" s="213"/>
      <c r="K13" s="213"/>
      <c r="L13" s="213"/>
      <c r="M13" s="213"/>
    </row>
    <row r="14" spans="1:13" x14ac:dyDescent="0.25">
      <c r="A14" s="212" t="s">
        <v>5238</v>
      </c>
      <c r="B14" s="213" t="s">
        <v>7</v>
      </c>
      <c r="C14" s="213"/>
      <c r="D14" s="213">
        <v>140</v>
      </c>
      <c r="E14" s="213"/>
      <c r="F14" s="213"/>
      <c r="G14" s="213"/>
      <c r="H14" s="213"/>
      <c r="I14" s="213"/>
      <c r="J14" s="213"/>
      <c r="K14" s="213"/>
      <c r="L14" s="213"/>
      <c r="M14" s="213"/>
    </row>
    <row r="15" spans="1:13" x14ac:dyDescent="0.25">
      <c r="A15" s="212" t="s">
        <v>5238</v>
      </c>
      <c r="B15" s="213" t="s">
        <v>7</v>
      </c>
      <c r="C15" s="213">
        <v>60</v>
      </c>
      <c r="D15" s="213">
        <v>30</v>
      </c>
      <c r="E15" s="213"/>
      <c r="F15" s="213"/>
      <c r="G15" s="213">
        <v>200</v>
      </c>
      <c r="H15" s="213"/>
      <c r="I15" s="213">
        <v>269</v>
      </c>
      <c r="J15" s="213"/>
      <c r="K15" s="213"/>
      <c r="L15" s="213"/>
      <c r="M15" s="213"/>
    </row>
    <row r="16" spans="1:13" x14ac:dyDescent="0.25">
      <c r="A16" s="212" t="s">
        <v>5248</v>
      </c>
      <c r="B16" s="213" t="s">
        <v>7</v>
      </c>
      <c r="C16" s="213">
        <v>6</v>
      </c>
      <c r="D16" s="213">
        <v>260</v>
      </c>
      <c r="E16" s="213"/>
      <c r="F16" s="213"/>
      <c r="G16" s="213"/>
      <c r="H16" s="213">
        <v>241</v>
      </c>
      <c r="I16" s="213"/>
      <c r="J16" s="213"/>
      <c r="K16" s="213"/>
      <c r="L16" s="213"/>
      <c r="M16" s="213"/>
    </row>
    <row r="17" spans="1:13" x14ac:dyDescent="0.25">
      <c r="A17" s="212">
        <v>44752</v>
      </c>
      <c r="B17" s="213" t="s">
        <v>7</v>
      </c>
      <c r="C17" s="213">
        <v>100</v>
      </c>
      <c r="D17" s="213"/>
      <c r="E17" s="213"/>
      <c r="F17" s="213"/>
      <c r="G17" s="213"/>
      <c r="H17" s="213"/>
      <c r="I17" s="213"/>
      <c r="J17" s="213"/>
      <c r="K17" s="213"/>
      <c r="L17" s="213">
        <v>30</v>
      </c>
      <c r="M17" s="213"/>
    </row>
    <row r="18" spans="1:13" x14ac:dyDescent="0.25">
      <c r="A18" s="212" t="s">
        <v>5320</v>
      </c>
      <c r="B18" s="213" t="s">
        <v>7</v>
      </c>
      <c r="C18" s="213"/>
      <c r="D18" s="213"/>
      <c r="E18" s="213">
        <v>100</v>
      </c>
      <c r="F18" s="213"/>
      <c r="G18" s="213">
        <v>150</v>
      </c>
      <c r="H18" s="213"/>
      <c r="I18" s="213">
        <v>35</v>
      </c>
      <c r="J18" s="213">
        <v>50</v>
      </c>
      <c r="K18" s="213"/>
      <c r="L18" s="213"/>
      <c r="M18" s="213"/>
    </row>
    <row r="19" spans="1:13" x14ac:dyDescent="0.25">
      <c r="A19" s="212" t="s">
        <v>5320</v>
      </c>
      <c r="B19" s="213" t="s">
        <v>7</v>
      </c>
      <c r="C19" s="213"/>
      <c r="D19" s="213"/>
      <c r="E19" s="213">
        <v>50</v>
      </c>
      <c r="F19" s="213"/>
      <c r="G19" s="213"/>
      <c r="H19" s="213"/>
      <c r="I19" s="213"/>
      <c r="J19" s="213"/>
      <c r="K19" s="213"/>
      <c r="L19" s="213"/>
      <c r="M19" s="213"/>
    </row>
    <row r="20" spans="1:13" x14ac:dyDescent="0.25">
      <c r="A20" s="212" t="s">
        <v>5320</v>
      </c>
      <c r="B20" s="213" t="s">
        <v>63</v>
      </c>
      <c r="C20" s="213"/>
      <c r="D20" s="213">
        <v>-30</v>
      </c>
      <c r="E20" s="213">
        <v>-10</v>
      </c>
      <c r="F20" s="213"/>
      <c r="G20" s="213">
        <v>-31</v>
      </c>
      <c r="H20" s="213">
        <v>-335</v>
      </c>
      <c r="I20" s="213">
        <v>-36</v>
      </c>
      <c r="J20" s="213">
        <v>-4</v>
      </c>
      <c r="K20" s="213"/>
      <c r="L20" s="213"/>
      <c r="M20" s="213"/>
    </row>
    <row r="21" spans="1:13" x14ac:dyDescent="0.25">
      <c r="A21" s="212" t="s">
        <v>5351</v>
      </c>
      <c r="B21" s="213" t="s">
        <v>7</v>
      </c>
      <c r="C21" s="213"/>
      <c r="D21" s="213"/>
      <c r="E21" s="213"/>
      <c r="F21" s="213"/>
      <c r="G21" s="213"/>
      <c r="H21" s="213"/>
      <c r="I21" s="213">
        <v>100</v>
      </c>
      <c r="J21" s="213"/>
      <c r="K21" s="213"/>
      <c r="L21" s="213"/>
      <c r="M21" s="213"/>
    </row>
    <row r="22" spans="1:13" x14ac:dyDescent="0.25">
      <c r="A22" s="741" t="s">
        <v>5627</v>
      </c>
      <c r="B22" s="527" t="s">
        <v>63</v>
      </c>
      <c r="C22" s="213"/>
      <c r="D22" s="213">
        <v>-140</v>
      </c>
      <c r="E22" s="213"/>
      <c r="F22" s="213"/>
      <c r="G22" s="213"/>
      <c r="H22" s="213"/>
      <c r="I22" s="213">
        <v>-300</v>
      </c>
      <c r="J22" s="213">
        <v>-100</v>
      </c>
      <c r="K22" s="213"/>
      <c r="L22" s="213"/>
      <c r="M22" s="213"/>
    </row>
    <row r="23" spans="1:13" x14ac:dyDescent="0.25">
      <c r="A23" s="99">
        <v>44573</v>
      </c>
      <c r="B23" s="15" t="s">
        <v>63</v>
      </c>
      <c r="C23" s="527"/>
      <c r="D23" s="527"/>
      <c r="E23" s="527"/>
      <c r="F23" s="527"/>
      <c r="G23" s="527"/>
      <c r="H23" s="527"/>
      <c r="I23" s="527">
        <v>-181</v>
      </c>
      <c r="J23" s="527">
        <v>-19</v>
      </c>
      <c r="K23" s="527"/>
      <c r="L23" s="527"/>
      <c r="M23" s="527"/>
    </row>
    <row r="24" spans="1:13" x14ac:dyDescent="0.25">
      <c r="A24" s="99">
        <v>44754</v>
      </c>
      <c r="B24" s="78" t="s">
        <v>63</v>
      </c>
      <c r="C24" s="527">
        <v>-85</v>
      </c>
      <c r="D24" s="527"/>
      <c r="E24" s="527">
        <v>-50</v>
      </c>
      <c r="F24" s="527"/>
      <c r="G24" s="527"/>
      <c r="H24" s="527"/>
      <c r="I24" s="527"/>
      <c r="J24" s="527">
        <v>-50</v>
      </c>
      <c r="K24" s="527"/>
      <c r="L24" s="527"/>
      <c r="M24" s="527"/>
    </row>
    <row r="25" spans="1:13" x14ac:dyDescent="0.25">
      <c r="A25" s="99">
        <v>44816</v>
      </c>
      <c r="B25" s="78" t="s">
        <v>63</v>
      </c>
      <c r="C25" s="527"/>
      <c r="D25" s="527">
        <v>-22</v>
      </c>
      <c r="E25" s="527">
        <v>-54</v>
      </c>
      <c r="F25" s="527"/>
      <c r="G25" s="527">
        <v>-55</v>
      </c>
      <c r="H25" s="527">
        <v>-105</v>
      </c>
      <c r="I25" s="527">
        <v>-84</v>
      </c>
      <c r="J25" s="527">
        <v>-9</v>
      </c>
      <c r="K25" s="527"/>
      <c r="L25" s="527"/>
      <c r="M25" s="527"/>
    </row>
    <row r="26" spans="1:13" x14ac:dyDescent="0.25">
      <c r="A26" s="99">
        <v>45200</v>
      </c>
      <c r="B26" s="78" t="s">
        <v>63</v>
      </c>
      <c r="C26" s="527"/>
      <c r="D26" s="527"/>
      <c r="E26" s="527">
        <v>-100</v>
      </c>
      <c r="F26" s="527"/>
      <c r="G26" s="527"/>
      <c r="H26" s="527"/>
      <c r="I26" s="527">
        <v>-150</v>
      </c>
      <c r="J26" s="527"/>
      <c r="K26" s="527"/>
      <c r="L26" s="527"/>
      <c r="M26" s="527"/>
    </row>
    <row r="27" spans="1:13" x14ac:dyDescent="0.25">
      <c r="A27" s="99" t="s">
        <v>5935</v>
      </c>
      <c r="B27" s="78" t="s">
        <v>63</v>
      </c>
      <c r="C27" s="527"/>
      <c r="D27" s="527">
        <v>-260</v>
      </c>
      <c r="E27" s="527">
        <v>-100</v>
      </c>
      <c r="F27" s="527"/>
      <c r="G27" s="527">
        <v>-200</v>
      </c>
      <c r="H27" s="527"/>
      <c r="I27" s="527">
        <v>-110</v>
      </c>
      <c r="J27" s="527"/>
      <c r="K27" s="527"/>
      <c r="L27" s="527"/>
      <c r="M27" s="527"/>
    </row>
    <row r="28" spans="1:13" x14ac:dyDescent="0.25">
      <c r="A28" s="866" t="s">
        <v>5953</v>
      </c>
      <c r="B28" s="78" t="s">
        <v>63</v>
      </c>
      <c r="C28" s="527">
        <v>-100</v>
      </c>
      <c r="D28" s="527">
        <v>-110</v>
      </c>
      <c r="E28" s="527"/>
      <c r="F28" s="527"/>
      <c r="G28" s="527">
        <v>-150</v>
      </c>
      <c r="H28" s="527">
        <v>-100</v>
      </c>
      <c r="I28" s="527"/>
      <c r="J28" s="527"/>
      <c r="K28" s="527"/>
      <c r="L28" s="527"/>
      <c r="M28" s="527"/>
    </row>
    <row r="29" spans="1:13" x14ac:dyDescent="0.25">
      <c r="A29" s="212" t="s">
        <v>5993</v>
      </c>
      <c r="B29" s="15" t="s">
        <v>63</v>
      </c>
      <c r="C29" s="213">
        <v>-135</v>
      </c>
      <c r="D29" s="213">
        <v>-100</v>
      </c>
      <c r="E29" s="213"/>
      <c r="F29" s="213"/>
      <c r="G29" s="213"/>
      <c r="H29" s="213">
        <v>-200</v>
      </c>
      <c r="I29" s="213"/>
      <c r="J29" s="213"/>
      <c r="K29" s="213"/>
      <c r="L29" s="213"/>
      <c r="M29" s="213"/>
    </row>
    <row r="30" spans="1:13" x14ac:dyDescent="0.25">
      <c r="A30" s="212" t="s">
        <v>6024</v>
      </c>
      <c r="B30" s="15" t="s">
        <v>63</v>
      </c>
      <c r="C30" s="213">
        <v>-40</v>
      </c>
      <c r="D30" s="213"/>
      <c r="E30" s="213"/>
      <c r="F30" s="213"/>
      <c r="G30" s="213"/>
      <c r="H30" s="213"/>
      <c r="I30" s="213">
        <v>-481</v>
      </c>
      <c r="J30" s="213">
        <v>-10</v>
      </c>
      <c r="K30" s="213"/>
      <c r="L30" s="213"/>
      <c r="M30" s="213"/>
    </row>
    <row r="31" spans="1:13" x14ac:dyDescent="0.25">
      <c r="A31" s="212" t="s">
        <v>5970</v>
      </c>
      <c r="B31" s="15" t="s">
        <v>63</v>
      </c>
      <c r="C31" s="213"/>
      <c r="D31" s="213"/>
      <c r="E31" s="213">
        <v>-200</v>
      </c>
      <c r="F31" s="213"/>
      <c r="G31" s="213"/>
      <c r="H31" s="213"/>
      <c r="I31" s="213"/>
      <c r="J31" s="213"/>
      <c r="K31" s="213"/>
      <c r="L31" s="213"/>
      <c r="M31" s="213"/>
    </row>
    <row r="32" spans="1:13" x14ac:dyDescent="0.25">
      <c r="A32" s="212" t="s">
        <v>6042</v>
      </c>
      <c r="B32" s="15" t="s">
        <v>63</v>
      </c>
      <c r="C32" s="213">
        <v>-85</v>
      </c>
      <c r="D32" s="213">
        <v>-50</v>
      </c>
      <c r="E32" s="213"/>
      <c r="F32" s="213"/>
      <c r="G32" s="213"/>
      <c r="H32" s="213"/>
      <c r="I32" s="213">
        <v>-145</v>
      </c>
      <c r="J32" s="213"/>
      <c r="K32" s="213"/>
      <c r="L32" s="213"/>
      <c r="M32" s="213"/>
    </row>
    <row r="33" spans="1:13" x14ac:dyDescent="0.25">
      <c r="A33" s="212" t="s">
        <v>6077</v>
      </c>
      <c r="B33" s="15" t="s">
        <v>63</v>
      </c>
      <c r="C33" s="213">
        <v>-48</v>
      </c>
      <c r="D33" s="213"/>
      <c r="E33" s="213">
        <v>-70</v>
      </c>
      <c r="F33" s="213"/>
      <c r="G33" s="213">
        <v>-233</v>
      </c>
      <c r="H33" s="213">
        <v>-128</v>
      </c>
      <c r="I33" s="213"/>
      <c r="J33" s="213"/>
      <c r="K33" s="213"/>
      <c r="L33" s="213"/>
      <c r="M33" s="213"/>
    </row>
    <row r="34" spans="1:13" x14ac:dyDescent="0.25">
      <c r="A34" s="99">
        <v>44928</v>
      </c>
      <c r="B34" s="57" t="s">
        <v>63</v>
      </c>
      <c r="C34" s="213"/>
      <c r="D34" s="213">
        <v>-36</v>
      </c>
      <c r="E34" s="213">
        <v>-107</v>
      </c>
      <c r="F34" s="213"/>
      <c r="G34" s="213"/>
      <c r="H34" s="213"/>
      <c r="I34" s="213"/>
      <c r="J34" s="213"/>
      <c r="K34" s="213">
        <v>-40</v>
      </c>
      <c r="L34" s="213"/>
      <c r="M34" s="213"/>
    </row>
    <row r="35" spans="1:13" x14ac:dyDescent="0.25">
      <c r="A35" s="99">
        <v>44959</v>
      </c>
      <c r="B35" s="57" t="s">
        <v>63</v>
      </c>
      <c r="C35" s="213">
        <v>-25</v>
      </c>
      <c r="D35" s="213">
        <v>-50</v>
      </c>
      <c r="E35" s="213">
        <v>-5</v>
      </c>
      <c r="F35" s="213"/>
      <c r="G35" s="213">
        <v>-31</v>
      </c>
      <c r="H35" s="213">
        <v>-16</v>
      </c>
      <c r="I35" s="213">
        <v>-7</v>
      </c>
      <c r="J35" s="213">
        <v>-1</v>
      </c>
      <c r="K35" s="213"/>
      <c r="L35" s="213">
        <v>-30</v>
      </c>
      <c r="M35" s="213"/>
    </row>
    <row r="36" spans="1:13" x14ac:dyDescent="0.25">
      <c r="A36" s="99">
        <v>45079</v>
      </c>
      <c r="B36" s="57" t="s">
        <v>63</v>
      </c>
      <c r="C36" s="213"/>
      <c r="D36" s="213"/>
      <c r="E36" s="213"/>
      <c r="F36" s="213">
        <v>-42</v>
      </c>
      <c r="G36" s="213"/>
      <c r="H36" s="213"/>
      <c r="I36" s="213">
        <v>-8</v>
      </c>
      <c r="J36" s="213"/>
      <c r="K36" s="213"/>
      <c r="L36" s="213"/>
      <c r="M36" s="213"/>
    </row>
    <row r="37" spans="1:13" x14ac:dyDescent="0.25">
      <c r="A37" s="99">
        <v>45232</v>
      </c>
      <c r="B37" s="57" t="s">
        <v>63</v>
      </c>
      <c r="C37" s="213">
        <v>-2</v>
      </c>
      <c r="D37" s="213">
        <v>-42</v>
      </c>
      <c r="E37" s="213">
        <v>-3</v>
      </c>
      <c r="F37" s="213"/>
      <c r="G37" s="213"/>
      <c r="H37" s="213"/>
      <c r="I37" s="213">
        <v>-19</v>
      </c>
      <c r="J37" s="213"/>
      <c r="K37" s="213"/>
      <c r="L37" s="213"/>
      <c r="M37" s="213"/>
    </row>
    <row r="38" spans="1:13" x14ac:dyDescent="0.25">
      <c r="A38" s="99"/>
      <c r="B38" s="57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</row>
    <row r="39" spans="1:13" x14ac:dyDescent="0.25">
      <c r="A39" s="99"/>
      <c r="B39" s="57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</row>
    <row r="40" spans="1:13" x14ac:dyDescent="0.25">
      <c r="A40" s="1077"/>
      <c r="B40" s="1078"/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</row>
    <row r="41" spans="1:13" ht="17" thickBot="1" x14ac:dyDescent="0.3">
      <c r="A41" s="527"/>
      <c r="B41" s="527"/>
      <c r="C41" s="527"/>
      <c r="D41" s="527"/>
      <c r="E41" s="527"/>
      <c r="F41" s="527"/>
      <c r="G41" s="527"/>
      <c r="H41" s="527"/>
      <c r="I41" s="527"/>
      <c r="J41" s="527"/>
      <c r="K41" s="527"/>
      <c r="L41" s="527"/>
      <c r="M41" s="527"/>
    </row>
    <row r="42" spans="1:13" ht="17" thickBot="1" x14ac:dyDescent="0.3">
      <c r="A42" s="884" t="s">
        <v>927</v>
      </c>
      <c r="B42" s="885"/>
      <c r="C42" s="885">
        <f t="shared" ref="C42:H42" si="0">SUM(C7:C22)</f>
        <v>520</v>
      </c>
      <c r="D42" s="885">
        <f t="shared" si="0"/>
        <v>670</v>
      </c>
      <c r="E42" s="885">
        <f t="shared" si="0"/>
        <v>689</v>
      </c>
      <c r="F42" s="885">
        <f t="shared" si="0"/>
        <v>42</v>
      </c>
      <c r="G42" s="885">
        <f t="shared" si="0"/>
        <v>668</v>
      </c>
      <c r="H42" s="885">
        <f t="shared" si="0"/>
        <v>505</v>
      </c>
      <c r="I42" s="885">
        <f>SUM(I7:I23)</f>
        <v>1007</v>
      </c>
      <c r="J42" s="885">
        <f>SUM(J7:J22)</f>
        <v>86</v>
      </c>
      <c r="K42" s="885">
        <f>SUM(K7:K22)</f>
        <v>42</v>
      </c>
      <c r="L42" s="885">
        <f>SUM(L7:L22)</f>
        <v>30</v>
      </c>
      <c r="M42" s="886"/>
    </row>
    <row r="43" spans="1:13" ht="17" thickBot="1" x14ac:dyDescent="0.3"/>
    <row r="44" spans="1:13" ht="17" thickBot="1" x14ac:dyDescent="0.3">
      <c r="C44" s="885" t="s">
        <v>26</v>
      </c>
      <c r="D44" s="885" t="s">
        <v>3</v>
      </c>
      <c r="E44" s="885" t="s">
        <v>378</v>
      </c>
      <c r="F44" s="885" t="s">
        <v>778</v>
      </c>
      <c r="G44" s="885" t="s">
        <v>31</v>
      </c>
      <c r="H44" s="885" t="s">
        <v>5212</v>
      </c>
      <c r="I44" s="885" t="s">
        <v>32</v>
      </c>
      <c r="J44" s="885" t="s">
        <v>27</v>
      </c>
      <c r="K44" s="885" t="s">
        <v>29</v>
      </c>
      <c r="L44" s="885" t="s">
        <v>30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C000"/>
  </sheetPr>
  <dimension ref="A1:E12"/>
  <sheetViews>
    <sheetView workbookViewId="0">
      <selection activeCell="B12" sqref="B12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9.33203125" style="20" customWidth="1"/>
    <col min="5" max="5" width="8.5" style="20" customWidth="1"/>
    <col min="6" max="16384" width="8.83203125" style="20"/>
  </cols>
  <sheetData>
    <row r="1" spans="1:5" s="2" customFormat="1" x14ac:dyDescent="0.25">
      <c r="A1" s="16" t="s">
        <v>5</v>
      </c>
      <c r="B1" s="16"/>
      <c r="C1" s="1"/>
      <c r="D1" s="1"/>
    </row>
    <row r="3" spans="1:5" s="18" customFormat="1" x14ac:dyDescent="0.25">
      <c r="A3" s="18" t="s">
        <v>6138</v>
      </c>
    </row>
    <row r="4" spans="1:5" s="18" customFormat="1" x14ac:dyDescent="0.25">
      <c r="A4" s="18" t="s">
        <v>5305</v>
      </c>
    </row>
    <row r="5" spans="1:5" ht="17" thickBot="1" x14ac:dyDescent="0.3"/>
    <row r="6" spans="1:5" ht="18" customHeight="1" thickBot="1" x14ac:dyDescent="0.3">
      <c r="A6" s="884" t="s">
        <v>0</v>
      </c>
      <c r="B6" s="885" t="s">
        <v>1</v>
      </c>
      <c r="C6" s="885" t="s">
        <v>31</v>
      </c>
      <c r="D6" s="885" t="s">
        <v>5212</v>
      </c>
      <c r="E6" s="885"/>
    </row>
    <row r="7" spans="1:5" x14ac:dyDescent="0.25">
      <c r="A7" s="99">
        <v>45079</v>
      </c>
      <c r="B7" s="57" t="s">
        <v>7</v>
      </c>
      <c r="C7" s="213">
        <v>1</v>
      </c>
      <c r="D7" s="213">
        <v>44</v>
      </c>
      <c r="E7" s="213"/>
    </row>
    <row r="8" spans="1:5" x14ac:dyDescent="0.25">
      <c r="A8" s="99"/>
      <c r="B8" s="57"/>
      <c r="C8" s="213"/>
      <c r="D8" s="213"/>
      <c r="E8" s="213"/>
    </row>
    <row r="9" spans="1:5" x14ac:dyDescent="0.25">
      <c r="A9" s="99"/>
      <c r="B9" s="57"/>
      <c r="C9" s="213"/>
      <c r="D9" s="213"/>
      <c r="E9" s="213"/>
    </row>
    <row r="10" spans="1:5" x14ac:dyDescent="0.25">
      <c r="A10" s="212"/>
      <c r="B10" s="213"/>
      <c r="C10" s="213"/>
      <c r="D10" s="213"/>
      <c r="E10" s="213"/>
    </row>
    <row r="11" spans="1:5" ht="17" thickBot="1" x14ac:dyDescent="0.3">
      <c r="A11" s="527"/>
      <c r="B11" s="527"/>
      <c r="C11" s="527"/>
      <c r="D11" s="527"/>
      <c r="E11" s="527"/>
    </row>
    <row r="12" spans="1:5" ht="17" thickBot="1" x14ac:dyDescent="0.3">
      <c r="A12" s="884" t="s">
        <v>927</v>
      </c>
      <c r="B12" s="885"/>
      <c r="C12" s="885"/>
      <c r="D12" s="885"/>
      <c r="E12" s="886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C000"/>
  </sheetPr>
  <dimension ref="A1:I20"/>
  <sheetViews>
    <sheetView workbookViewId="0">
      <selection activeCell="E20" sqref="E20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8" width="9.33203125" style="20" customWidth="1"/>
    <col min="9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</row>
    <row r="3" spans="1:9" s="18" customFormat="1" x14ac:dyDescent="0.25">
      <c r="A3" s="18" t="s">
        <v>5213</v>
      </c>
    </row>
    <row r="4" spans="1:9" s="18" customFormat="1" x14ac:dyDescent="0.25">
      <c r="A4" s="18" t="s">
        <v>5214</v>
      </c>
    </row>
    <row r="5" spans="1:9" ht="17" thickBot="1" x14ac:dyDescent="0.3"/>
    <row r="6" spans="1:9" ht="18" customHeight="1" thickBot="1" x14ac:dyDescent="0.3">
      <c r="A6" s="884" t="s">
        <v>0</v>
      </c>
      <c r="B6" s="885" t="s">
        <v>1</v>
      </c>
      <c r="C6" s="885" t="s">
        <v>17</v>
      </c>
      <c r="D6" s="885" t="s">
        <v>18</v>
      </c>
      <c r="E6" s="885" t="s">
        <v>2055</v>
      </c>
      <c r="F6" s="885" t="s">
        <v>27</v>
      </c>
      <c r="G6" s="885" t="s">
        <v>32</v>
      </c>
      <c r="H6" s="885" t="s">
        <v>3</v>
      </c>
      <c r="I6" s="885"/>
    </row>
    <row r="7" spans="1:9" s="18" customFormat="1" x14ac:dyDescent="0.25">
      <c r="A7" s="1077" t="s">
        <v>5206</v>
      </c>
      <c r="B7" s="1078" t="s">
        <v>7</v>
      </c>
      <c r="C7" s="1078">
        <v>50</v>
      </c>
      <c r="D7" s="1078">
        <v>50</v>
      </c>
      <c r="E7" s="1078">
        <v>100</v>
      </c>
      <c r="F7" s="1078">
        <v>100</v>
      </c>
      <c r="G7" s="1078">
        <v>100</v>
      </c>
      <c r="H7" s="1078"/>
      <c r="I7" s="1079"/>
    </row>
    <row r="8" spans="1:9" s="18" customFormat="1" x14ac:dyDescent="0.25">
      <c r="A8" s="212" t="s">
        <v>5322</v>
      </c>
      <c r="B8" s="213" t="s">
        <v>7</v>
      </c>
      <c r="C8" s="213"/>
      <c r="D8" s="213"/>
      <c r="E8" s="213"/>
      <c r="F8" s="213">
        <v>50</v>
      </c>
      <c r="G8" s="213">
        <v>50</v>
      </c>
      <c r="H8" s="213"/>
      <c r="I8" s="537"/>
    </row>
    <row r="9" spans="1:9" s="18" customFormat="1" x14ac:dyDescent="0.25">
      <c r="A9" s="12" t="s">
        <v>5403</v>
      </c>
      <c r="B9" s="13" t="s">
        <v>7</v>
      </c>
      <c r="C9" s="213"/>
      <c r="D9" s="213"/>
      <c r="E9" s="213"/>
      <c r="F9" s="213">
        <v>100</v>
      </c>
      <c r="G9" s="213">
        <v>100</v>
      </c>
      <c r="H9" s="213"/>
      <c r="I9" s="537"/>
    </row>
    <row r="10" spans="1:9" s="18" customFormat="1" x14ac:dyDescent="0.25">
      <c r="A10" s="212" t="s">
        <v>5830</v>
      </c>
      <c r="B10" s="213" t="s">
        <v>7</v>
      </c>
      <c r="C10" s="75"/>
      <c r="D10" s="75"/>
      <c r="E10" s="75"/>
      <c r="F10" s="75"/>
      <c r="G10" s="75"/>
      <c r="H10" s="75">
        <v>80</v>
      </c>
      <c r="I10" s="537"/>
    </row>
    <row r="11" spans="1:9" s="18" customFormat="1" x14ac:dyDescent="0.25">
      <c r="A11" s="212"/>
      <c r="B11" s="213"/>
      <c r="C11" s="213"/>
      <c r="D11" s="213"/>
      <c r="E11" s="213"/>
      <c r="F11" s="213"/>
      <c r="G11" s="213"/>
      <c r="H11" s="213"/>
      <c r="I11" s="537"/>
    </row>
    <row r="12" spans="1:9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</row>
    <row r="13" spans="1:9" x14ac:dyDescent="0.25">
      <c r="A13" s="212"/>
      <c r="B13" s="213"/>
      <c r="C13" s="213"/>
      <c r="D13" s="213"/>
      <c r="E13" s="213"/>
      <c r="F13" s="213"/>
      <c r="G13" s="213"/>
      <c r="H13" s="213"/>
      <c r="I13" s="213"/>
    </row>
    <row r="14" spans="1:9" x14ac:dyDescent="0.25">
      <c r="A14" s="212"/>
      <c r="B14" s="213"/>
      <c r="C14" s="213"/>
      <c r="D14" s="213"/>
      <c r="E14" s="213"/>
      <c r="F14" s="213"/>
      <c r="G14" s="213"/>
      <c r="H14" s="213"/>
      <c r="I14" s="213"/>
    </row>
    <row r="15" spans="1:9" x14ac:dyDescent="0.25">
      <c r="A15" s="212"/>
      <c r="B15" s="213"/>
      <c r="C15" s="213"/>
      <c r="D15" s="213"/>
      <c r="E15" s="213"/>
      <c r="F15" s="213"/>
      <c r="G15" s="213"/>
      <c r="H15" s="213"/>
      <c r="I15" s="213"/>
    </row>
    <row r="16" spans="1:9" x14ac:dyDescent="0.25">
      <c r="A16" s="212"/>
      <c r="B16" s="213"/>
      <c r="C16" s="213"/>
      <c r="D16" s="213"/>
      <c r="E16" s="213"/>
      <c r="F16" s="213"/>
      <c r="G16" s="213"/>
      <c r="H16" s="213"/>
      <c r="I16" s="213"/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C000"/>
  </sheetPr>
  <dimension ref="A1:Q61"/>
  <sheetViews>
    <sheetView topLeftCell="A49" workbookViewId="0">
      <selection activeCell="A55" sqref="A55:B55"/>
    </sheetView>
  </sheetViews>
  <sheetFormatPr baseColWidth="10" defaultColWidth="8.83203125" defaultRowHeight="16" x14ac:dyDescent="0.25"/>
  <cols>
    <col min="1" max="1" width="12.5" style="20" customWidth="1"/>
    <col min="2" max="2" width="13.5" style="20" customWidth="1"/>
    <col min="3" max="8" width="9.33203125" style="20" customWidth="1"/>
    <col min="9" max="14" width="10" style="20" customWidth="1"/>
    <col min="15" max="15" width="13.6640625" style="20" customWidth="1"/>
    <col min="16" max="16" width="8.5" style="20" customWidth="1"/>
    <col min="17" max="16384" width="8.83203125" style="20"/>
  </cols>
  <sheetData>
    <row r="1" spans="1:16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3" spans="1:16" s="18" customFormat="1" x14ac:dyDescent="0.25">
      <c r="A3" s="18" t="s">
        <v>5216</v>
      </c>
    </row>
    <row r="4" spans="1:16" s="18" customFormat="1" x14ac:dyDescent="0.25">
      <c r="A4" s="18" t="s">
        <v>5217</v>
      </c>
    </row>
    <row r="5" spans="1:16" ht="17" thickBot="1" x14ac:dyDescent="0.3"/>
    <row r="6" spans="1:16" ht="18" customHeight="1" thickBot="1" x14ac:dyDescent="0.3">
      <c r="A6" s="884" t="s">
        <v>0</v>
      </c>
      <c r="B6" s="885" t="s">
        <v>1</v>
      </c>
      <c r="C6" s="885" t="s">
        <v>27</v>
      </c>
      <c r="D6" s="885" t="s">
        <v>32</v>
      </c>
      <c r="E6" s="885" t="s">
        <v>26</v>
      </c>
      <c r="F6" s="885" t="s">
        <v>3</v>
      </c>
      <c r="G6" s="885" t="s">
        <v>4</v>
      </c>
      <c r="H6" s="885" t="s">
        <v>4413</v>
      </c>
      <c r="I6" s="885" t="s">
        <v>380</v>
      </c>
      <c r="J6" s="885" t="s">
        <v>2</v>
      </c>
      <c r="K6" s="885" t="s">
        <v>17</v>
      </c>
      <c r="L6" s="885" t="s">
        <v>18</v>
      </c>
      <c r="M6" s="885" t="s">
        <v>6710</v>
      </c>
      <c r="N6" s="885" t="s">
        <v>6711</v>
      </c>
      <c r="O6" s="885" t="s">
        <v>6779</v>
      </c>
      <c r="P6" s="885"/>
    </row>
    <row r="7" spans="1:16" s="18" customFormat="1" x14ac:dyDescent="0.25">
      <c r="A7" s="1077" t="s">
        <v>5189</v>
      </c>
      <c r="B7" s="1078" t="s">
        <v>7</v>
      </c>
      <c r="C7" s="1078">
        <v>100</v>
      </c>
      <c r="D7" s="1078">
        <v>100</v>
      </c>
      <c r="E7" s="1078"/>
      <c r="F7" s="1078"/>
      <c r="G7" s="1078"/>
      <c r="H7" s="1078"/>
      <c r="I7" s="1078"/>
      <c r="J7" s="1078"/>
      <c r="K7" s="1078"/>
      <c r="L7" s="1078"/>
      <c r="M7" s="1078"/>
      <c r="N7" s="1078"/>
      <c r="O7" s="1078"/>
      <c r="P7" s="1079"/>
    </row>
    <row r="8" spans="1:16" s="18" customFormat="1" x14ac:dyDescent="0.25">
      <c r="A8" s="212" t="s">
        <v>5231</v>
      </c>
      <c r="B8" s="213" t="s">
        <v>7</v>
      </c>
      <c r="C8" s="213">
        <v>100</v>
      </c>
      <c r="D8" s="213">
        <v>100</v>
      </c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537"/>
    </row>
    <row r="9" spans="1:16" s="18" customFormat="1" x14ac:dyDescent="0.25">
      <c r="A9" s="12" t="s">
        <v>5576</v>
      </c>
      <c r="B9" s="13" t="s">
        <v>7</v>
      </c>
      <c r="C9" s="213">
        <v>100</v>
      </c>
      <c r="D9" s="213">
        <v>100</v>
      </c>
      <c r="E9" s="213">
        <v>85</v>
      </c>
      <c r="F9" s="213">
        <v>100</v>
      </c>
      <c r="G9" s="213">
        <v>200</v>
      </c>
      <c r="H9" s="213"/>
      <c r="I9" s="213"/>
      <c r="J9" s="213"/>
      <c r="K9" s="213"/>
      <c r="L9" s="213"/>
      <c r="M9" s="213"/>
      <c r="N9" s="213"/>
      <c r="O9" s="213"/>
      <c r="P9" s="537"/>
    </row>
    <row r="10" spans="1:16" s="18" customFormat="1" x14ac:dyDescent="0.25">
      <c r="A10" s="212" t="s">
        <v>5581</v>
      </c>
      <c r="B10" s="213" t="s">
        <v>7</v>
      </c>
      <c r="C10" s="75">
        <v>80</v>
      </c>
      <c r="D10" s="75">
        <v>80</v>
      </c>
      <c r="E10" s="75">
        <v>80</v>
      </c>
      <c r="F10" s="75">
        <v>90</v>
      </c>
      <c r="G10" s="75">
        <v>100</v>
      </c>
      <c r="H10" s="75"/>
      <c r="I10" s="75"/>
      <c r="J10" s="75"/>
      <c r="K10" s="75"/>
      <c r="L10" s="75"/>
      <c r="M10" s="75"/>
      <c r="N10" s="75"/>
      <c r="O10" s="75"/>
      <c r="P10" s="537"/>
    </row>
    <row r="11" spans="1:16" s="18" customFormat="1" x14ac:dyDescent="0.25">
      <c r="A11" s="212" t="s">
        <v>5593</v>
      </c>
      <c r="B11" s="213" t="s">
        <v>7</v>
      </c>
      <c r="C11" s="213">
        <v>60</v>
      </c>
      <c r="D11" s="213">
        <v>100</v>
      </c>
      <c r="E11" s="213">
        <v>80</v>
      </c>
      <c r="F11" s="213">
        <v>100</v>
      </c>
      <c r="G11" s="213">
        <v>125</v>
      </c>
      <c r="H11" s="213"/>
      <c r="I11" s="213"/>
      <c r="J11" s="213"/>
      <c r="K11" s="213"/>
      <c r="L11" s="213"/>
      <c r="M11" s="213"/>
      <c r="N11" s="213"/>
      <c r="O11" s="213"/>
      <c r="P11" s="537"/>
    </row>
    <row r="12" spans="1:16" s="18" customFormat="1" x14ac:dyDescent="0.25">
      <c r="A12" s="212" t="s">
        <v>5626</v>
      </c>
      <c r="B12" s="213" t="s">
        <v>63</v>
      </c>
      <c r="C12" s="537"/>
      <c r="D12" s="537"/>
      <c r="E12" s="537"/>
      <c r="F12" s="537"/>
      <c r="G12" s="213">
        <v>-125</v>
      </c>
      <c r="H12" s="213"/>
      <c r="I12" s="213"/>
      <c r="J12" s="213"/>
      <c r="K12" s="213"/>
      <c r="L12" s="213"/>
      <c r="M12" s="213"/>
      <c r="N12" s="213"/>
      <c r="O12" s="213"/>
      <c r="P12" s="537"/>
    </row>
    <row r="13" spans="1:16" x14ac:dyDescent="0.25">
      <c r="A13" s="212" t="s">
        <v>5626</v>
      </c>
      <c r="B13" s="213" t="s">
        <v>7</v>
      </c>
      <c r="C13" s="213"/>
      <c r="D13" s="213"/>
      <c r="E13" s="213">
        <v>55</v>
      </c>
      <c r="F13" s="213">
        <v>10</v>
      </c>
      <c r="G13" s="213"/>
      <c r="H13" s="213"/>
      <c r="I13" s="213"/>
      <c r="J13" s="213"/>
      <c r="K13" s="213"/>
      <c r="L13" s="213"/>
      <c r="M13" s="213"/>
      <c r="N13" s="213"/>
      <c r="O13" s="213"/>
      <c r="P13" s="213"/>
    </row>
    <row r="14" spans="1:16" x14ac:dyDescent="0.25">
      <c r="A14" s="212">
        <v>44573</v>
      </c>
      <c r="B14" s="213" t="s">
        <v>7</v>
      </c>
      <c r="C14" s="213">
        <v>360</v>
      </c>
      <c r="D14" s="213">
        <v>320</v>
      </c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</row>
    <row r="15" spans="1:16" x14ac:dyDescent="0.25">
      <c r="A15" s="212" t="s">
        <v>5737</v>
      </c>
      <c r="B15" s="213" t="s">
        <v>7</v>
      </c>
      <c r="C15" s="213"/>
      <c r="D15" s="213">
        <v>60</v>
      </c>
      <c r="E15" s="213">
        <v>50</v>
      </c>
      <c r="F15" s="213">
        <v>50</v>
      </c>
      <c r="G15" s="213"/>
      <c r="H15" s="213"/>
      <c r="I15" s="213"/>
      <c r="J15" s="213"/>
      <c r="K15" s="213"/>
      <c r="L15" s="213"/>
      <c r="M15" s="213"/>
      <c r="N15" s="213"/>
      <c r="O15" s="213"/>
      <c r="P15" s="213"/>
    </row>
    <row r="16" spans="1:16" x14ac:dyDescent="0.25">
      <c r="A16" s="212">
        <v>44986</v>
      </c>
      <c r="B16" s="213" t="s">
        <v>7</v>
      </c>
      <c r="C16" s="213"/>
      <c r="D16" s="213"/>
      <c r="E16" s="213"/>
      <c r="F16" s="213"/>
      <c r="G16" s="213"/>
      <c r="H16" s="213">
        <v>100</v>
      </c>
      <c r="I16" s="213">
        <v>100</v>
      </c>
      <c r="J16" s="213"/>
      <c r="K16" s="213"/>
      <c r="L16" s="213"/>
      <c r="M16" s="213"/>
      <c r="N16" s="213"/>
      <c r="O16" s="213"/>
      <c r="P16" s="213"/>
    </row>
    <row r="17" spans="1:16" x14ac:dyDescent="0.25">
      <c r="A17" s="212">
        <v>45231</v>
      </c>
      <c r="B17" s="213" t="s">
        <v>7</v>
      </c>
      <c r="C17" s="213"/>
      <c r="D17" s="213">
        <v>140</v>
      </c>
      <c r="E17" s="213">
        <v>50</v>
      </c>
      <c r="F17" s="213">
        <v>50</v>
      </c>
      <c r="G17" s="213"/>
      <c r="H17" s="213"/>
      <c r="I17" s="213"/>
      <c r="J17" s="213"/>
      <c r="K17" s="213"/>
      <c r="L17" s="213"/>
      <c r="M17" s="213"/>
      <c r="N17" s="213"/>
      <c r="O17" s="213"/>
      <c r="P17" s="213"/>
    </row>
    <row r="18" spans="1:16" x14ac:dyDescent="0.25">
      <c r="A18" s="212" t="s">
        <v>5958</v>
      </c>
      <c r="B18" s="213" t="s">
        <v>7</v>
      </c>
      <c r="C18" s="213"/>
      <c r="D18" s="213"/>
      <c r="E18" s="213"/>
      <c r="F18" s="213">
        <v>120</v>
      </c>
      <c r="G18" s="213"/>
      <c r="H18" s="213"/>
      <c r="I18" s="213"/>
      <c r="J18" s="213">
        <v>70</v>
      </c>
      <c r="K18" s="213">
        <v>50</v>
      </c>
      <c r="L18" s="213">
        <v>200</v>
      </c>
      <c r="M18" s="213"/>
      <c r="N18" s="213"/>
      <c r="O18" s="213"/>
      <c r="P18" s="213"/>
    </row>
    <row r="19" spans="1:16" x14ac:dyDescent="0.25">
      <c r="A19" s="212" t="s">
        <v>5993</v>
      </c>
      <c r="B19" s="213" t="s">
        <v>7</v>
      </c>
      <c r="C19" s="213"/>
      <c r="D19" s="213"/>
      <c r="E19" s="213"/>
      <c r="F19" s="213"/>
      <c r="G19" s="213"/>
      <c r="H19" s="213"/>
      <c r="I19" s="213"/>
      <c r="J19" s="213"/>
      <c r="K19" s="213">
        <v>167</v>
      </c>
      <c r="L19" s="213"/>
      <c r="M19" s="213"/>
      <c r="N19" s="213"/>
      <c r="O19" s="213"/>
      <c r="P19" s="213"/>
    </row>
    <row r="20" spans="1:16" x14ac:dyDescent="0.25">
      <c r="A20" s="212" t="s">
        <v>6020</v>
      </c>
      <c r="B20" s="213" t="s">
        <v>7</v>
      </c>
      <c r="C20" s="213"/>
      <c r="D20" s="213">
        <v>155</v>
      </c>
      <c r="E20" s="213">
        <v>80</v>
      </c>
      <c r="F20" s="213">
        <v>80</v>
      </c>
      <c r="G20" s="213">
        <v>400</v>
      </c>
      <c r="H20" s="213"/>
      <c r="I20" s="213"/>
      <c r="J20" s="213"/>
      <c r="K20" s="213">
        <v>33</v>
      </c>
      <c r="L20" s="213"/>
      <c r="M20" s="213"/>
      <c r="N20" s="213"/>
      <c r="O20" s="213"/>
      <c r="P20" s="213"/>
    </row>
    <row r="21" spans="1:16" x14ac:dyDescent="0.25">
      <c r="A21" s="164" t="s">
        <v>6042</v>
      </c>
      <c r="B21" s="213" t="s">
        <v>7</v>
      </c>
      <c r="C21" s="213"/>
      <c r="D21" s="213">
        <v>145</v>
      </c>
      <c r="E21" s="213">
        <v>85</v>
      </c>
      <c r="F21" s="213">
        <v>50</v>
      </c>
      <c r="G21" s="213"/>
      <c r="H21" s="213"/>
      <c r="I21" s="213"/>
      <c r="J21" s="213"/>
      <c r="K21" s="213"/>
      <c r="L21" s="213"/>
      <c r="M21" s="213"/>
      <c r="N21" s="213"/>
      <c r="O21" s="213"/>
      <c r="P21" s="213"/>
    </row>
    <row r="22" spans="1:16" x14ac:dyDescent="0.25">
      <c r="A22" s="212" t="s">
        <v>6079</v>
      </c>
      <c r="B22" s="213" t="s">
        <v>1068</v>
      </c>
      <c r="C22" s="213"/>
      <c r="D22" s="213"/>
      <c r="E22" s="213"/>
      <c r="F22" s="213"/>
      <c r="G22" s="213"/>
      <c r="H22" s="213"/>
      <c r="I22" s="213"/>
      <c r="J22" s="213"/>
      <c r="K22" s="213"/>
      <c r="L22" s="213">
        <v>50</v>
      </c>
      <c r="M22" s="213"/>
      <c r="N22" s="213"/>
      <c r="O22" s="213"/>
      <c r="P22" s="213"/>
    </row>
    <row r="23" spans="1:16" x14ac:dyDescent="0.25">
      <c r="A23" s="212">
        <v>45110</v>
      </c>
      <c r="B23" s="213" t="s">
        <v>7</v>
      </c>
      <c r="C23" s="213">
        <v>100</v>
      </c>
      <c r="D23" s="213"/>
      <c r="E23" s="213">
        <v>137</v>
      </c>
      <c r="F23" s="213">
        <v>150</v>
      </c>
      <c r="G23" s="213">
        <v>500</v>
      </c>
      <c r="H23" s="213"/>
      <c r="I23" s="213"/>
      <c r="J23" s="213"/>
      <c r="K23" s="213"/>
      <c r="L23" s="213"/>
      <c r="M23" s="213"/>
      <c r="N23" s="213"/>
      <c r="O23" s="213"/>
      <c r="P23" s="213"/>
    </row>
    <row r="24" spans="1:16" x14ac:dyDescent="0.25">
      <c r="A24" s="80">
        <v>45141</v>
      </c>
      <c r="B24" s="81" t="s">
        <v>7</v>
      </c>
      <c r="C24" s="527"/>
      <c r="D24" s="527"/>
      <c r="E24" s="527"/>
      <c r="F24" s="527"/>
      <c r="G24" s="527"/>
      <c r="H24" s="527"/>
      <c r="I24" s="527"/>
      <c r="J24" s="527"/>
      <c r="K24" s="527">
        <v>60</v>
      </c>
      <c r="L24" s="527">
        <v>60</v>
      </c>
      <c r="M24" s="527"/>
      <c r="N24" s="527"/>
      <c r="O24" s="527"/>
      <c r="P24" s="527"/>
    </row>
    <row r="25" spans="1:16" x14ac:dyDescent="0.25">
      <c r="A25" s="212">
        <v>45172</v>
      </c>
      <c r="B25" s="213" t="s">
        <v>7</v>
      </c>
      <c r="C25" s="213"/>
      <c r="D25" s="213"/>
      <c r="E25" s="213"/>
      <c r="F25" s="213"/>
      <c r="G25" s="213"/>
      <c r="H25" s="213"/>
      <c r="I25" s="213"/>
      <c r="J25" s="213"/>
      <c r="K25" s="213">
        <v>105</v>
      </c>
      <c r="L25" s="213">
        <v>105</v>
      </c>
      <c r="M25" s="213"/>
      <c r="N25" s="213"/>
      <c r="O25" s="213"/>
      <c r="P25" s="213"/>
    </row>
    <row r="26" spans="1:16" x14ac:dyDescent="0.25">
      <c r="A26" s="212">
        <v>45233</v>
      </c>
      <c r="B26" s="213" t="s">
        <v>7</v>
      </c>
      <c r="C26" s="213"/>
      <c r="D26" s="213"/>
      <c r="E26" s="213"/>
      <c r="F26" s="213"/>
      <c r="G26" s="213"/>
      <c r="H26" s="213"/>
      <c r="I26" s="213"/>
      <c r="J26" s="213"/>
      <c r="K26" s="213">
        <v>85</v>
      </c>
      <c r="L26" s="213">
        <v>85</v>
      </c>
      <c r="M26" s="213"/>
      <c r="N26" s="213"/>
      <c r="O26" s="213"/>
      <c r="P26" s="213"/>
    </row>
    <row r="27" spans="1:16" x14ac:dyDescent="0.25">
      <c r="A27" s="212" t="s">
        <v>6349</v>
      </c>
      <c r="B27" s="213" t="s">
        <v>7</v>
      </c>
      <c r="C27" s="213"/>
      <c r="D27" s="213"/>
      <c r="E27" s="213">
        <v>40</v>
      </c>
      <c r="F27" s="213">
        <v>40</v>
      </c>
      <c r="G27" s="213">
        <v>500</v>
      </c>
      <c r="H27" s="213"/>
      <c r="I27" s="213"/>
      <c r="J27" s="213"/>
      <c r="K27" s="213">
        <v>100</v>
      </c>
      <c r="L27" s="213">
        <v>100</v>
      </c>
      <c r="M27" s="213"/>
      <c r="N27" s="213"/>
      <c r="O27" s="213"/>
      <c r="P27" s="213"/>
    </row>
    <row r="28" spans="1:16" x14ac:dyDescent="0.25">
      <c r="A28" s="212" t="s">
        <v>6349</v>
      </c>
      <c r="B28" s="213" t="s">
        <v>7</v>
      </c>
      <c r="C28" s="213"/>
      <c r="D28" s="213">
        <v>198</v>
      </c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</row>
    <row r="29" spans="1:16" x14ac:dyDescent="0.25">
      <c r="A29" s="212" t="s">
        <v>6314</v>
      </c>
      <c r="B29" s="213" t="s">
        <v>7</v>
      </c>
      <c r="C29" s="213"/>
      <c r="D29" s="213">
        <v>52</v>
      </c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</row>
    <row r="30" spans="1:16" x14ac:dyDescent="0.25">
      <c r="A30" s="76" t="s">
        <v>6377</v>
      </c>
      <c r="B30" s="213" t="s">
        <v>7</v>
      </c>
      <c r="C30" s="213">
        <v>100</v>
      </c>
      <c r="D30" s="213">
        <v>150</v>
      </c>
      <c r="E30" s="213">
        <v>60</v>
      </c>
      <c r="F30" s="213">
        <v>60</v>
      </c>
      <c r="G30" s="213"/>
      <c r="H30" s="213"/>
      <c r="I30" s="213"/>
      <c r="J30" s="213"/>
      <c r="K30" s="213"/>
      <c r="L30" s="213"/>
      <c r="M30" s="213"/>
      <c r="N30" s="213"/>
      <c r="O30" s="213"/>
      <c r="P30" s="213"/>
    </row>
    <row r="31" spans="1:16" x14ac:dyDescent="0.25">
      <c r="A31" s="212">
        <v>45021</v>
      </c>
      <c r="B31" s="213" t="s">
        <v>63</v>
      </c>
      <c r="C31" s="213">
        <v>-200</v>
      </c>
      <c r="D31" s="213"/>
      <c r="E31" s="213">
        <v>-64</v>
      </c>
      <c r="F31" s="213"/>
      <c r="G31" s="213"/>
      <c r="H31" s="213"/>
      <c r="I31" s="213"/>
      <c r="J31" s="213"/>
      <c r="K31" s="213">
        <v>-16</v>
      </c>
      <c r="L31" s="213"/>
      <c r="M31" s="213"/>
      <c r="N31" s="213"/>
      <c r="O31" s="213"/>
      <c r="P31" s="213"/>
    </row>
    <row r="32" spans="1:16" x14ac:dyDescent="0.25">
      <c r="A32" s="741">
        <v>45175</v>
      </c>
      <c r="B32" s="213" t="s">
        <v>63</v>
      </c>
      <c r="C32" s="213">
        <v>-114</v>
      </c>
      <c r="D32" s="213"/>
      <c r="E32" s="213"/>
      <c r="F32" s="213">
        <v>-45</v>
      </c>
      <c r="G32" s="213"/>
      <c r="H32" s="213"/>
      <c r="I32" s="213"/>
      <c r="J32" s="213"/>
      <c r="K32" s="213">
        <v>-123</v>
      </c>
      <c r="L32" s="213">
        <v>-85</v>
      </c>
      <c r="M32" s="213"/>
      <c r="N32" s="213"/>
      <c r="O32" s="213"/>
      <c r="P32" s="213"/>
    </row>
    <row r="33" spans="1:16" x14ac:dyDescent="0.25">
      <c r="A33" s="741">
        <v>45175</v>
      </c>
      <c r="B33" s="213" t="s">
        <v>6606</v>
      </c>
      <c r="C33" s="213">
        <v>-122</v>
      </c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</row>
    <row r="34" spans="1:16" x14ac:dyDescent="0.25">
      <c r="A34" s="741">
        <v>45204</v>
      </c>
      <c r="B34" s="213" t="s">
        <v>63</v>
      </c>
      <c r="C34" s="213">
        <v>-198</v>
      </c>
      <c r="D34" s="213"/>
      <c r="E34" s="213"/>
      <c r="F34" s="213"/>
      <c r="G34" s="213"/>
      <c r="H34" s="213"/>
      <c r="I34" s="213"/>
      <c r="J34" s="213"/>
      <c r="K34" s="213">
        <v>-85</v>
      </c>
      <c r="L34" s="213"/>
      <c r="M34" s="213"/>
      <c r="N34" s="213"/>
      <c r="O34" s="213"/>
      <c r="P34" s="213"/>
    </row>
    <row r="35" spans="1:16" x14ac:dyDescent="0.25">
      <c r="A35" s="55" t="s">
        <v>6665</v>
      </c>
      <c r="B35" s="213" t="s">
        <v>63</v>
      </c>
      <c r="C35" s="213">
        <v>-106</v>
      </c>
      <c r="D35" s="213">
        <v>-100</v>
      </c>
      <c r="E35" s="213"/>
      <c r="F35" s="213"/>
      <c r="G35" s="213"/>
      <c r="H35" s="213"/>
      <c r="I35" s="213"/>
      <c r="J35" s="213"/>
      <c r="K35" s="213">
        <v>-90</v>
      </c>
      <c r="L35" s="213">
        <v>-142</v>
      </c>
      <c r="M35" s="213"/>
      <c r="N35" s="213"/>
      <c r="O35" s="213"/>
      <c r="P35" s="213"/>
    </row>
    <row r="36" spans="1:16" s="18" customFormat="1" x14ac:dyDescent="0.25">
      <c r="A36" s="155" t="s">
        <v>6675</v>
      </c>
      <c r="B36" s="213" t="s">
        <v>63</v>
      </c>
      <c r="C36" s="537"/>
      <c r="D36" s="213">
        <v>-100</v>
      </c>
      <c r="E36" s="213">
        <v>-58</v>
      </c>
      <c r="F36" s="537"/>
      <c r="G36" s="213">
        <v>-100</v>
      </c>
      <c r="H36" s="537"/>
      <c r="I36" s="537"/>
      <c r="J36" s="537"/>
      <c r="K36" s="213">
        <v>-40</v>
      </c>
      <c r="L36" s="213">
        <v>-40</v>
      </c>
      <c r="M36" s="213"/>
      <c r="N36" s="213"/>
      <c r="O36" s="213"/>
      <c r="P36" s="537"/>
    </row>
    <row r="37" spans="1:16" x14ac:dyDescent="0.25">
      <c r="A37" s="55" t="s">
        <v>6702</v>
      </c>
      <c r="B37" s="213" t="s">
        <v>7</v>
      </c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>
        <v>100</v>
      </c>
      <c r="N37" s="213">
        <v>600</v>
      </c>
      <c r="O37" s="213"/>
      <c r="P37" s="213"/>
    </row>
    <row r="38" spans="1:16" x14ac:dyDescent="0.25">
      <c r="A38" s="55" t="s">
        <v>6768</v>
      </c>
      <c r="B38" s="213" t="s">
        <v>63</v>
      </c>
      <c r="C38" s="213">
        <v>-30</v>
      </c>
      <c r="D38" s="213">
        <v>-100</v>
      </c>
      <c r="E38" s="213">
        <v>-88</v>
      </c>
      <c r="F38" s="213"/>
      <c r="G38" s="213"/>
      <c r="H38" s="213"/>
      <c r="I38" s="213"/>
      <c r="J38" s="213"/>
      <c r="K38" s="213"/>
      <c r="L38" s="213"/>
      <c r="M38" s="213"/>
      <c r="N38" s="213"/>
      <c r="O38" s="213">
        <v>-30</v>
      </c>
      <c r="P38" s="213"/>
    </row>
    <row r="39" spans="1:16" s="18" customFormat="1" x14ac:dyDescent="0.25">
      <c r="A39" s="12">
        <v>44963</v>
      </c>
      <c r="B39" s="14" t="s">
        <v>63</v>
      </c>
      <c r="C39" s="537"/>
      <c r="D39" s="213">
        <v>-200</v>
      </c>
      <c r="E39" s="213">
        <v>-58</v>
      </c>
      <c r="F39" s="213">
        <v>-200</v>
      </c>
      <c r="G39" s="537"/>
      <c r="H39" s="537"/>
      <c r="I39" s="537"/>
      <c r="J39" s="537"/>
      <c r="K39" s="213">
        <v>-12</v>
      </c>
      <c r="L39" s="213">
        <v>-82</v>
      </c>
      <c r="M39" s="537"/>
      <c r="N39" s="537"/>
      <c r="O39" s="537"/>
      <c r="P39" s="537"/>
    </row>
    <row r="40" spans="1:16" s="18" customFormat="1" x14ac:dyDescent="0.25">
      <c r="A40" s="12">
        <v>44963</v>
      </c>
      <c r="B40" s="14" t="s">
        <v>63</v>
      </c>
      <c r="C40" s="537"/>
      <c r="D40" s="213">
        <v>-150</v>
      </c>
      <c r="E40" s="213">
        <v>-5</v>
      </c>
      <c r="F40" s="537"/>
      <c r="G40" s="213">
        <v>-500</v>
      </c>
      <c r="H40" s="537"/>
      <c r="I40" s="537"/>
      <c r="J40" s="213">
        <v>-9</v>
      </c>
      <c r="K40" s="213">
        <v>-29</v>
      </c>
      <c r="L40" s="537"/>
      <c r="M40" s="537"/>
      <c r="N40" s="537"/>
      <c r="O40" s="537"/>
      <c r="P40" s="537"/>
    </row>
    <row r="41" spans="1:16" s="18" customFormat="1" x14ac:dyDescent="0.25">
      <c r="A41" s="99">
        <v>45052</v>
      </c>
      <c r="B41" s="13" t="s">
        <v>63</v>
      </c>
      <c r="C41" s="537"/>
      <c r="D41" s="213">
        <v>-273</v>
      </c>
      <c r="E41" s="213">
        <v>-20</v>
      </c>
      <c r="F41" s="537"/>
      <c r="G41" s="537"/>
      <c r="H41" s="537"/>
      <c r="I41" s="537"/>
      <c r="J41" s="537"/>
      <c r="K41" s="537"/>
      <c r="L41" s="537"/>
      <c r="M41" s="537"/>
      <c r="N41" s="537"/>
      <c r="O41" s="537"/>
      <c r="P41" s="537"/>
    </row>
    <row r="42" spans="1:16" x14ac:dyDescent="0.25">
      <c r="A42" s="12">
        <v>45113</v>
      </c>
      <c r="B42" s="14" t="s">
        <v>63</v>
      </c>
      <c r="C42" s="213"/>
      <c r="D42" s="213">
        <v>-40</v>
      </c>
      <c r="E42" s="213">
        <v>-80</v>
      </c>
      <c r="F42" s="213">
        <v>-80</v>
      </c>
      <c r="G42" s="213">
        <v>-160</v>
      </c>
      <c r="H42" s="213"/>
      <c r="I42" s="213"/>
      <c r="J42" s="213"/>
      <c r="K42" s="213"/>
      <c r="L42" s="213"/>
      <c r="M42" s="213"/>
      <c r="N42" s="213"/>
      <c r="O42" s="213"/>
      <c r="P42" s="213"/>
    </row>
    <row r="43" spans="1:16" x14ac:dyDescent="0.25">
      <c r="A43" s="12">
        <v>45113</v>
      </c>
      <c r="B43" s="14" t="s">
        <v>63</v>
      </c>
      <c r="C43" s="213"/>
      <c r="D43" s="213"/>
      <c r="E43" s="213"/>
      <c r="F43" s="213"/>
      <c r="G43" s="213"/>
      <c r="H43" s="213"/>
      <c r="I43" s="213"/>
      <c r="J43" s="213"/>
      <c r="K43" s="213"/>
      <c r="L43" s="213">
        <v>-30</v>
      </c>
      <c r="M43" s="213"/>
      <c r="N43" s="213"/>
      <c r="O43" s="213"/>
      <c r="P43" s="213"/>
    </row>
    <row r="44" spans="1:16" x14ac:dyDescent="0.25">
      <c r="A44" s="12">
        <v>45175</v>
      </c>
      <c r="B44" s="14" t="s">
        <v>63</v>
      </c>
      <c r="C44" s="213"/>
      <c r="D44" s="213"/>
      <c r="E44" s="213">
        <v>-100</v>
      </c>
      <c r="F44" s="213">
        <v>-44</v>
      </c>
      <c r="G44" s="213">
        <v>-200</v>
      </c>
      <c r="H44" s="213"/>
      <c r="I44" s="213"/>
      <c r="J44" s="213"/>
      <c r="K44" s="213"/>
      <c r="L44" s="213"/>
      <c r="M44" s="213"/>
      <c r="N44" s="213"/>
      <c r="O44" s="213"/>
      <c r="P44" s="213"/>
    </row>
    <row r="45" spans="1:16" x14ac:dyDescent="0.25">
      <c r="A45" s="55">
        <v>45205</v>
      </c>
      <c r="B45" s="14" t="s">
        <v>63</v>
      </c>
      <c r="C45" s="213"/>
      <c r="D45" s="213"/>
      <c r="E45" s="213"/>
      <c r="F45" s="213"/>
      <c r="G45" s="213">
        <v>-180</v>
      </c>
      <c r="H45" s="213"/>
      <c r="I45" s="213"/>
      <c r="J45" s="213"/>
      <c r="K45" s="213">
        <v>-40</v>
      </c>
      <c r="L45" s="213">
        <v>-40</v>
      </c>
      <c r="M45" s="213"/>
      <c r="N45" s="213"/>
      <c r="O45" s="213"/>
      <c r="P45" s="213"/>
    </row>
    <row r="46" spans="1:16" x14ac:dyDescent="0.25">
      <c r="A46" s="55" t="s">
        <v>6852</v>
      </c>
      <c r="B46" s="14" t="s">
        <v>63</v>
      </c>
      <c r="C46" s="213"/>
      <c r="D46" s="213">
        <v>-60</v>
      </c>
      <c r="E46" s="213"/>
      <c r="F46" s="213">
        <v>-60</v>
      </c>
      <c r="G46" s="213">
        <v>-100</v>
      </c>
      <c r="H46" s="213"/>
      <c r="I46" s="213"/>
      <c r="J46" s="213">
        <v>-19</v>
      </c>
      <c r="K46" s="213">
        <v>-54</v>
      </c>
      <c r="L46" s="213">
        <v>-20</v>
      </c>
      <c r="M46" s="213"/>
      <c r="N46" s="213"/>
      <c r="O46" s="213"/>
      <c r="P46" s="213"/>
    </row>
    <row r="47" spans="1:16" x14ac:dyDescent="0.25">
      <c r="A47" s="12" t="s">
        <v>6878</v>
      </c>
      <c r="B47" s="14" t="s">
        <v>63</v>
      </c>
      <c r="C47" s="213"/>
      <c r="D47" s="213">
        <v>-15</v>
      </c>
      <c r="E47" s="213">
        <v>-37</v>
      </c>
      <c r="F47" s="213">
        <v>-9</v>
      </c>
      <c r="G47" s="213">
        <v>-66</v>
      </c>
      <c r="H47" s="213"/>
      <c r="I47" s="213"/>
      <c r="J47" s="213">
        <v>-2</v>
      </c>
      <c r="K47" s="213">
        <v>-50</v>
      </c>
      <c r="L47" s="213"/>
      <c r="M47" s="213"/>
      <c r="N47" s="213"/>
      <c r="O47" s="213"/>
      <c r="P47" s="213"/>
    </row>
    <row r="48" spans="1:16" s="18" customFormat="1" x14ac:dyDescent="0.25">
      <c r="A48" s="256" t="s">
        <v>6910</v>
      </c>
      <c r="B48" s="14" t="s">
        <v>63</v>
      </c>
      <c r="C48" s="213">
        <v>-30</v>
      </c>
      <c r="D48" s="537"/>
      <c r="E48" s="213">
        <v>-37</v>
      </c>
      <c r="F48" s="213">
        <v>-40</v>
      </c>
      <c r="G48" s="213">
        <v>-60</v>
      </c>
      <c r="H48" s="537"/>
      <c r="I48" s="537"/>
      <c r="J48" s="537"/>
      <c r="K48" s="213">
        <v>-49</v>
      </c>
      <c r="L48" s="213">
        <v>-3</v>
      </c>
      <c r="M48" s="537"/>
      <c r="N48" s="537"/>
      <c r="O48" s="537"/>
      <c r="P48" s="537"/>
    </row>
    <row r="49" spans="1:17" x14ac:dyDescent="0.25">
      <c r="A49" s="55" t="s">
        <v>7010</v>
      </c>
      <c r="B49" s="14" t="s">
        <v>63</v>
      </c>
      <c r="C49" s="213"/>
      <c r="D49" s="213">
        <v>-100</v>
      </c>
      <c r="E49" s="213">
        <v>-90</v>
      </c>
      <c r="F49" s="213">
        <v>-60</v>
      </c>
      <c r="G49" s="213"/>
      <c r="H49" s="213"/>
      <c r="I49" s="213"/>
      <c r="J49" s="213">
        <v>-10</v>
      </c>
      <c r="K49" s="213"/>
      <c r="L49" s="213"/>
      <c r="M49" s="213"/>
      <c r="N49" s="213"/>
      <c r="O49" s="213"/>
      <c r="P49" s="213"/>
    </row>
    <row r="50" spans="1:17" x14ac:dyDescent="0.25">
      <c r="A50" s="212" t="s">
        <v>7053</v>
      </c>
      <c r="B50" s="14" t="s">
        <v>63</v>
      </c>
      <c r="C50" s="213"/>
      <c r="D50" s="213">
        <v>-196</v>
      </c>
      <c r="E50" s="213">
        <v>-73</v>
      </c>
      <c r="F50" s="213">
        <v>-70</v>
      </c>
      <c r="G50" s="213"/>
      <c r="H50" s="213"/>
      <c r="I50" s="213"/>
      <c r="J50" s="213">
        <v>-11</v>
      </c>
      <c r="K50" s="213">
        <v>-32</v>
      </c>
      <c r="L50" s="213">
        <v>-6</v>
      </c>
      <c r="M50" s="213"/>
      <c r="N50" s="213"/>
      <c r="O50" s="213"/>
      <c r="P50" s="213"/>
    </row>
    <row r="51" spans="1:17" s="18" customFormat="1" x14ac:dyDescent="0.25">
      <c r="A51" s="15" t="s">
        <v>7076</v>
      </c>
      <c r="B51" s="13" t="s">
        <v>7</v>
      </c>
      <c r="C51" s="537"/>
      <c r="D51" s="537"/>
      <c r="E51" s="537"/>
      <c r="F51" s="537"/>
      <c r="G51" s="537"/>
      <c r="H51" s="537"/>
      <c r="I51" s="537"/>
      <c r="J51" s="537"/>
      <c r="K51" s="213">
        <v>20</v>
      </c>
      <c r="L51" s="537"/>
      <c r="M51" s="537"/>
      <c r="N51" s="537"/>
      <c r="O51" s="537"/>
      <c r="P51" s="537"/>
      <c r="Q51" s="18" t="s">
        <v>2680</v>
      </c>
    </row>
    <row r="52" spans="1:17" x14ac:dyDescent="0.25">
      <c r="A52" s="55">
        <v>45178</v>
      </c>
      <c r="B52" s="22" t="s">
        <v>63</v>
      </c>
      <c r="C52" s="213"/>
      <c r="D52" s="213">
        <v>-165</v>
      </c>
      <c r="E52" s="213">
        <v>-20</v>
      </c>
      <c r="F52" s="213">
        <v>-86</v>
      </c>
      <c r="G52" s="213">
        <v>-232</v>
      </c>
      <c r="H52" s="213"/>
      <c r="I52" s="213"/>
      <c r="J52" s="213">
        <v>-19</v>
      </c>
      <c r="K52" s="213"/>
      <c r="L52" s="213">
        <v>-23</v>
      </c>
      <c r="M52" s="213"/>
      <c r="N52" s="213"/>
      <c r="O52" s="213"/>
      <c r="P52" s="213"/>
    </row>
    <row r="53" spans="1:17" x14ac:dyDescent="0.25">
      <c r="A53" s="12">
        <v>45026</v>
      </c>
      <c r="B53" s="213" t="s">
        <v>63</v>
      </c>
      <c r="C53" s="213"/>
      <c r="D53" s="213">
        <v>-1</v>
      </c>
      <c r="E53" s="213">
        <v>-22</v>
      </c>
      <c r="F53" s="213">
        <v>-58</v>
      </c>
      <c r="G53" s="213">
        <v>-80</v>
      </c>
      <c r="H53" s="213"/>
      <c r="I53" s="213"/>
      <c r="J53" s="213"/>
      <c r="K53" s="213"/>
      <c r="L53" s="213">
        <v>-37</v>
      </c>
      <c r="M53" s="213"/>
      <c r="N53" s="213"/>
      <c r="O53" s="213"/>
      <c r="P53" s="213"/>
    </row>
    <row r="54" spans="1:17" x14ac:dyDescent="0.25">
      <c r="A54" s="12" t="s">
        <v>7695</v>
      </c>
      <c r="B54" s="213" t="s">
        <v>63</v>
      </c>
      <c r="C54" s="213"/>
      <c r="D54" s="213"/>
      <c r="E54" s="213"/>
      <c r="F54" s="213">
        <v>-98</v>
      </c>
      <c r="G54" s="213">
        <v>-2</v>
      </c>
      <c r="H54" s="213"/>
      <c r="I54" s="213"/>
      <c r="J54" s="213"/>
      <c r="K54" s="213"/>
      <c r="L54" s="213">
        <v>-35</v>
      </c>
      <c r="M54" s="213"/>
      <c r="N54" s="213"/>
      <c r="O54" s="213"/>
      <c r="P54" s="213"/>
    </row>
    <row r="55" spans="1:17" x14ac:dyDescent="0.25">
      <c r="A55" s="99">
        <v>45242</v>
      </c>
      <c r="B55" s="213" t="s">
        <v>63</v>
      </c>
      <c r="C55" s="213"/>
      <c r="D55" s="213"/>
      <c r="E55" s="213"/>
      <c r="F55" s="213"/>
      <c r="G55" s="213"/>
      <c r="H55" s="213"/>
      <c r="I55" s="213"/>
      <c r="J55" s="213"/>
      <c r="K55" s="213"/>
      <c r="L55" s="213">
        <v>-57</v>
      </c>
      <c r="M55" s="213"/>
      <c r="N55" s="213"/>
      <c r="O55" s="213"/>
      <c r="P55" s="213"/>
    </row>
    <row r="56" spans="1:17" x14ac:dyDescent="0.25">
      <c r="A56" s="99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</row>
    <row r="57" spans="1:17" x14ac:dyDescent="0.25">
      <c r="A57" s="99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</row>
    <row r="58" spans="1:17" x14ac:dyDescent="0.25">
      <c r="A58" s="12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</row>
    <row r="59" spans="1:17" x14ac:dyDescent="0.25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</row>
    <row r="60" spans="1:17" ht="17" thickBot="1" x14ac:dyDescent="0.3"/>
    <row r="61" spans="1:17" ht="17" thickBot="1" x14ac:dyDescent="0.3">
      <c r="C61" s="885" t="s">
        <v>27</v>
      </c>
      <c r="D61" s="885" t="s">
        <v>32</v>
      </c>
      <c r="E61" s="885" t="s">
        <v>26</v>
      </c>
      <c r="F61" s="885" t="s">
        <v>3</v>
      </c>
      <c r="G61" s="885" t="s">
        <v>4</v>
      </c>
      <c r="H61" s="885" t="s">
        <v>4413</v>
      </c>
      <c r="I61" s="885" t="s">
        <v>380</v>
      </c>
      <c r="J61" s="885" t="s">
        <v>2</v>
      </c>
      <c r="K61" s="885" t="s">
        <v>17</v>
      </c>
      <c r="L61" s="885" t="s">
        <v>18</v>
      </c>
      <c r="M61" s="885" t="s">
        <v>6710</v>
      </c>
      <c r="N61" s="885" t="s">
        <v>6711</v>
      </c>
      <c r="O61" s="885" t="s">
        <v>6779</v>
      </c>
      <c r="P61" s="88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C000"/>
  </sheetPr>
  <dimension ref="A1:M48"/>
  <sheetViews>
    <sheetView topLeftCell="A25" workbookViewId="0">
      <selection activeCell="D42" sqref="D42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2" width="9.33203125" style="20" customWidth="1"/>
    <col min="13" max="13" width="8.5" style="20" customWidth="1"/>
    <col min="14" max="16384" width="8.83203125" style="20"/>
  </cols>
  <sheetData>
    <row r="1" spans="1:13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</row>
    <row r="3" spans="1:13" s="18" customFormat="1" x14ac:dyDescent="0.25">
      <c r="A3" s="18" t="s">
        <v>5216</v>
      </c>
    </row>
    <row r="4" spans="1:13" s="18" customFormat="1" x14ac:dyDescent="0.25">
      <c r="A4" s="18" t="s">
        <v>5315</v>
      </c>
    </row>
    <row r="5" spans="1:13" ht="17" thickBot="1" x14ac:dyDescent="0.3"/>
    <row r="6" spans="1:13" ht="18" customHeight="1" thickBot="1" x14ac:dyDescent="0.3">
      <c r="A6" s="884" t="s">
        <v>0</v>
      </c>
      <c r="B6" s="885" t="s">
        <v>1</v>
      </c>
      <c r="C6" s="885" t="s">
        <v>378</v>
      </c>
      <c r="D6" s="885" t="s">
        <v>3</v>
      </c>
      <c r="E6" s="885" t="s">
        <v>18</v>
      </c>
      <c r="F6" s="885" t="s">
        <v>17</v>
      </c>
      <c r="G6" s="885" t="s">
        <v>32</v>
      </c>
      <c r="H6" s="885" t="s">
        <v>2</v>
      </c>
      <c r="I6" s="885" t="s">
        <v>4</v>
      </c>
      <c r="J6" s="885" t="s">
        <v>27</v>
      </c>
      <c r="K6" s="885" t="s">
        <v>26</v>
      </c>
      <c r="L6" s="885" t="s">
        <v>1181</v>
      </c>
      <c r="M6" s="885"/>
    </row>
    <row r="7" spans="1:13" s="18" customFormat="1" x14ac:dyDescent="0.25">
      <c r="A7" s="1077">
        <v>44905</v>
      </c>
      <c r="B7" s="1078" t="s">
        <v>7</v>
      </c>
      <c r="C7" s="1078">
        <v>39</v>
      </c>
      <c r="D7" s="1078"/>
      <c r="E7" s="1078"/>
      <c r="F7" s="1078"/>
      <c r="G7" s="1078"/>
      <c r="H7" s="1078"/>
      <c r="I7" s="1078"/>
      <c r="J7" s="1078"/>
      <c r="K7" s="1078"/>
      <c r="L7" s="1078"/>
      <c r="M7" s="1079"/>
    </row>
    <row r="8" spans="1:13" s="18" customFormat="1" x14ac:dyDescent="0.25">
      <c r="A8" s="212" t="s">
        <v>5426</v>
      </c>
      <c r="B8" s="213" t="s">
        <v>7</v>
      </c>
      <c r="C8" s="213"/>
      <c r="D8" s="213">
        <v>200</v>
      </c>
      <c r="E8" s="213">
        <v>30</v>
      </c>
      <c r="F8" s="213">
        <v>68</v>
      </c>
      <c r="G8" s="213">
        <v>9</v>
      </c>
      <c r="H8" s="213"/>
      <c r="I8" s="213"/>
      <c r="J8" s="213"/>
      <c r="K8" s="213"/>
      <c r="L8" s="213"/>
      <c r="M8" s="537"/>
    </row>
    <row r="9" spans="1:13" s="18" customFormat="1" x14ac:dyDescent="0.25">
      <c r="A9" s="12">
        <v>44845</v>
      </c>
      <c r="B9" s="13" t="s">
        <v>7</v>
      </c>
      <c r="C9" s="213"/>
      <c r="D9" s="213"/>
      <c r="E9" s="213"/>
      <c r="F9" s="213"/>
      <c r="G9" s="213"/>
      <c r="H9" s="213">
        <v>100</v>
      </c>
      <c r="I9" s="213"/>
      <c r="J9" s="213"/>
      <c r="K9" s="213"/>
      <c r="L9" s="213"/>
      <c r="M9" s="537"/>
    </row>
    <row r="10" spans="1:13" s="18" customFormat="1" x14ac:dyDescent="0.25">
      <c r="A10" s="212" t="s">
        <v>5847</v>
      </c>
      <c r="B10" s="213" t="s">
        <v>7</v>
      </c>
      <c r="C10" s="75"/>
      <c r="D10" s="75">
        <v>160</v>
      </c>
      <c r="E10" s="75"/>
      <c r="F10" s="75"/>
      <c r="G10" s="75">
        <v>100</v>
      </c>
      <c r="H10" s="75">
        <v>105</v>
      </c>
      <c r="I10" s="75">
        <v>200</v>
      </c>
      <c r="J10" s="75">
        <v>100</v>
      </c>
      <c r="K10" s="75"/>
      <c r="L10" s="75"/>
      <c r="M10" s="537"/>
    </row>
    <row r="11" spans="1:13" s="18" customFormat="1" x14ac:dyDescent="0.25">
      <c r="A11" s="212" t="s">
        <v>5856</v>
      </c>
      <c r="B11" s="213" t="s">
        <v>7</v>
      </c>
      <c r="C11" s="213"/>
      <c r="D11" s="213">
        <v>70</v>
      </c>
      <c r="E11" s="213"/>
      <c r="F11" s="213"/>
      <c r="G11" s="213"/>
      <c r="H11" s="213">
        <v>42</v>
      </c>
      <c r="I11" s="213"/>
      <c r="J11" s="213"/>
      <c r="K11" s="213">
        <v>70</v>
      </c>
      <c r="L11" s="213"/>
      <c r="M11" s="537"/>
    </row>
    <row r="12" spans="1:13" x14ac:dyDescent="0.25">
      <c r="A12" s="99" t="s">
        <v>5868</v>
      </c>
      <c r="B12" s="213" t="s">
        <v>7</v>
      </c>
      <c r="C12" s="213"/>
      <c r="D12" s="213">
        <v>150</v>
      </c>
      <c r="E12" s="213"/>
      <c r="F12" s="213"/>
      <c r="G12" s="213">
        <v>100</v>
      </c>
      <c r="H12" s="213">
        <v>60</v>
      </c>
      <c r="I12" s="213">
        <v>200</v>
      </c>
      <c r="J12" s="213">
        <v>100</v>
      </c>
      <c r="K12" s="213"/>
      <c r="L12" s="213">
        <v>50</v>
      </c>
      <c r="M12" s="213"/>
    </row>
    <row r="13" spans="1:13" x14ac:dyDescent="0.25">
      <c r="A13" s="212" t="s">
        <v>5902</v>
      </c>
      <c r="B13" s="213" t="s">
        <v>7</v>
      </c>
      <c r="C13" s="213"/>
      <c r="D13" s="213"/>
      <c r="E13" s="213"/>
      <c r="F13" s="213"/>
      <c r="G13" s="213"/>
      <c r="H13" s="213"/>
      <c r="I13" s="213"/>
      <c r="J13" s="213"/>
      <c r="K13" s="213"/>
      <c r="L13" s="213">
        <v>100</v>
      </c>
      <c r="M13" s="213"/>
    </row>
    <row r="14" spans="1:13" x14ac:dyDescent="0.25">
      <c r="A14" s="212">
        <v>44958</v>
      </c>
      <c r="B14" s="213" t="s">
        <v>7</v>
      </c>
      <c r="C14" s="213"/>
      <c r="D14" s="213">
        <v>120</v>
      </c>
      <c r="E14" s="213"/>
      <c r="F14" s="213"/>
      <c r="G14" s="213">
        <v>60</v>
      </c>
      <c r="H14" s="213">
        <v>102</v>
      </c>
      <c r="I14" s="213">
        <v>100</v>
      </c>
      <c r="J14" s="213">
        <v>100</v>
      </c>
      <c r="K14" s="213"/>
      <c r="L14" s="213"/>
      <c r="M14" s="213"/>
    </row>
    <row r="15" spans="1:13" x14ac:dyDescent="0.25">
      <c r="A15" s="212">
        <v>44986</v>
      </c>
      <c r="B15" s="213" t="s">
        <v>7</v>
      </c>
      <c r="C15" s="213"/>
      <c r="D15" s="213">
        <v>100</v>
      </c>
      <c r="E15" s="213"/>
      <c r="F15" s="213"/>
      <c r="G15" s="213">
        <v>50</v>
      </c>
      <c r="H15" s="213">
        <v>84</v>
      </c>
      <c r="I15" s="213">
        <v>100</v>
      </c>
      <c r="J15" s="213">
        <v>50</v>
      </c>
      <c r="K15" s="213"/>
      <c r="L15" s="213"/>
      <c r="M15" s="213"/>
    </row>
    <row r="16" spans="1:13" x14ac:dyDescent="0.25">
      <c r="A16" s="212">
        <v>45017</v>
      </c>
      <c r="B16" s="213" t="s">
        <v>401</v>
      </c>
      <c r="C16" s="213"/>
      <c r="D16" s="213">
        <v>-100</v>
      </c>
      <c r="E16" s="213"/>
      <c r="F16" s="213"/>
      <c r="G16" s="213"/>
      <c r="H16" s="213"/>
      <c r="I16" s="213"/>
      <c r="J16" s="213"/>
      <c r="K16" s="213"/>
      <c r="L16" s="213"/>
      <c r="M16" s="213"/>
    </row>
    <row r="17" spans="1:13" x14ac:dyDescent="0.25">
      <c r="A17" s="212">
        <v>45017</v>
      </c>
      <c r="B17" s="213" t="s">
        <v>7</v>
      </c>
      <c r="C17" s="213"/>
      <c r="D17" s="213"/>
      <c r="E17" s="213"/>
      <c r="F17" s="213"/>
      <c r="G17" s="213"/>
      <c r="H17" s="213">
        <v>29</v>
      </c>
      <c r="I17" s="213">
        <v>200</v>
      </c>
      <c r="J17" s="213"/>
      <c r="K17" s="213"/>
      <c r="L17" s="213"/>
      <c r="M17" s="213"/>
    </row>
    <row r="18" spans="1:13" x14ac:dyDescent="0.25">
      <c r="A18" s="212">
        <v>45231</v>
      </c>
      <c r="B18" s="213" t="s">
        <v>7</v>
      </c>
      <c r="C18" s="213">
        <v>10</v>
      </c>
      <c r="D18" s="213"/>
      <c r="E18" s="213"/>
      <c r="F18" s="213"/>
      <c r="G18" s="213"/>
      <c r="H18" s="213">
        <v>30</v>
      </c>
      <c r="I18" s="213"/>
      <c r="J18" s="213"/>
      <c r="K18" s="213"/>
      <c r="L18" s="213"/>
      <c r="M18" s="213"/>
    </row>
    <row r="19" spans="1:13" x14ac:dyDescent="0.25">
      <c r="A19" s="212">
        <v>44960</v>
      </c>
      <c r="B19" s="213" t="s">
        <v>7</v>
      </c>
      <c r="C19" s="213"/>
      <c r="D19" s="213">
        <v>150</v>
      </c>
      <c r="E19" s="213"/>
      <c r="F19" s="213"/>
      <c r="G19" s="213"/>
      <c r="H19" s="213"/>
      <c r="I19" s="213">
        <v>300</v>
      </c>
      <c r="J19" s="213"/>
      <c r="K19" s="213">
        <v>150</v>
      </c>
      <c r="L19" s="213"/>
      <c r="M19" s="213"/>
    </row>
    <row r="20" spans="1:13" x14ac:dyDescent="0.25">
      <c r="A20" s="212">
        <v>44960</v>
      </c>
      <c r="B20" s="213" t="s">
        <v>401</v>
      </c>
      <c r="C20" s="213"/>
      <c r="D20" s="213"/>
      <c r="E20" s="213"/>
      <c r="F20" s="213"/>
      <c r="G20" s="213"/>
      <c r="H20" s="213"/>
      <c r="I20" s="213"/>
      <c r="J20" s="213">
        <v>-146</v>
      </c>
      <c r="K20" s="213"/>
      <c r="L20" s="213"/>
      <c r="M20" s="213"/>
    </row>
    <row r="21" spans="1:13" x14ac:dyDescent="0.25">
      <c r="A21" s="99" t="s">
        <v>6345</v>
      </c>
      <c r="B21" s="14" t="s">
        <v>6189</v>
      </c>
      <c r="C21" s="213"/>
      <c r="D21" s="213"/>
      <c r="E21" s="213"/>
      <c r="F21" s="213"/>
      <c r="G21" s="213"/>
      <c r="H21" s="213">
        <v>150</v>
      </c>
      <c r="I21" s="213"/>
      <c r="J21" s="213"/>
      <c r="K21" s="213"/>
      <c r="L21" s="213"/>
      <c r="M21" s="213"/>
    </row>
    <row r="22" spans="1:13" x14ac:dyDescent="0.25">
      <c r="A22" s="212" t="s">
        <v>6314</v>
      </c>
      <c r="B22" s="213" t="s">
        <v>7</v>
      </c>
      <c r="C22" s="213"/>
      <c r="D22" s="213"/>
      <c r="E22" s="213"/>
      <c r="F22" s="213"/>
      <c r="G22" s="213"/>
      <c r="H22" s="213"/>
      <c r="I22" s="213">
        <v>400</v>
      </c>
      <c r="J22" s="213"/>
      <c r="K22" s="213"/>
      <c r="L22" s="213"/>
      <c r="M22" s="213"/>
    </row>
    <row r="23" spans="1:13" x14ac:dyDescent="0.25">
      <c r="A23" s="55" t="s">
        <v>6889</v>
      </c>
      <c r="B23" s="213" t="s">
        <v>401</v>
      </c>
      <c r="C23" s="213"/>
      <c r="D23" s="213"/>
      <c r="E23" s="213"/>
      <c r="F23" s="213"/>
      <c r="G23" s="213"/>
      <c r="H23" s="213">
        <v>-50</v>
      </c>
      <c r="I23" s="213"/>
      <c r="J23" s="213"/>
      <c r="K23" s="213"/>
      <c r="L23" s="213">
        <v>-27</v>
      </c>
      <c r="M23" s="213"/>
    </row>
    <row r="24" spans="1:13" x14ac:dyDescent="0.25">
      <c r="A24" s="55">
        <v>45053</v>
      </c>
      <c r="B24" s="213" t="s">
        <v>401</v>
      </c>
      <c r="C24" s="213"/>
      <c r="D24" s="213"/>
      <c r="E24" s="213"/>
      <c r="F24" s="213"/>
      <c r="G24" s="213"/>
      <c r="H24" s="213">
        <v>-136</v>
      </c>
      <c r="I24" s="213"/>
      <c r="J24" s="213"/>
      <c r="K24" s="213"/>
      <c r="L24" s="213">
        <v>-16</v>
      </c>
      <c r="M24" s="213"/>
    </row>
    <row r="25" spans="1:13" x14ac:dyDescent="0.25">
      <c r="A25" s="99">
        <v>44965</v>
      </c>
      <c r="B25" s="213" t="s">
        <v>401</v>
      </c>
      <c r="C25" s="213"/>
      <c r="D25" s="213"/>
      <c r="E25" s="213"/>
      <c r="F25" s="213"/>
      <c r="G25" s="213"/>
      <c r="H25" s="213">
        <v>-155</v>
      </c>
      <c r="I25" s="213"/>
      <c r="J25" s="213"/>
      <c r="K25" s="213"/>
      <c r="L25" s="213"/>
      <c r="M25" s="213"/>
    </row>
    <row r="26" spans="1:13" s="18" customFormat="1" x14ac:dyDescent="0.25">
      <c r="A26" s="12">
        <v>45146</v>
      </c>
      <c r="B26" s="213" t="s">
        <v>401</v>
      </c>
      <c r="C26" s="537"/>
      <c r="D26" s="213">
        <v>-175</v>
      </c>
      <c r="E26" s="213">
        <v>-35</v>
      </c>
      <c r="F26" s="537"/>
      <c r="G26" s="213">
        <v>-60</v>
      </c>
      <c r="H26" s="213">
        <v>-69</v>
      </c>
      <c r="I26" s="537"/>
      <c r="J26" s="537"/>
      <c r="K26" s="213">
        <v>-13</v>
      </c>
      <c r="L26" s="213">
        <v>-15</v>
      </c>
      <c r="M26" s="537"/>
    </row>
    <row r="27" spans="1:13" x14ac:dyDescent="0.25">
      <c r="A27" s="12">
        <v>45025</v>
      </c>
      <c r="B27" s="213" t="s">
        <v>401</v>
      </c>
      <c r="C27" s="213"/>
      <c r="D27" s="213"/>
      <c r="E27" s="213"/>
      <c r="F27" s="213"/>
      <c r="G27" s="213">
        <v>-600</v>
      </c>
      <c r="H27" s="213"/>
      <c r="I27" s="213"/>
      <c r="J27" s="213">
        <v>-204</v>
      </c>
      <c r="K27" s="213"/>
      <c r="L27" s="213"/>
      <c r="M27" s="213"/>
    </row>
    <row r="28" spans="1:13" x14ac:dyDescent="0.25">
      <c r="A28" s="12">
        <v>45086</v>
      </c>
      <c r="B28" s="213" t="s">
        <v>401</v>
      </c>
      <c r="C28" s="213"/>
      <c r="D28" s="213"/>
      <c r="E28" s="213"/>
      <c r="F28" s="213"/>
      <c r="G28" s="213"/>
      <c r="H28" s="213">
        <v>-83</v>
      </c>
      <c r="I28" s="213"/>
      <c r="J28" s="213"/>
      <c r="K28" s="213"/>
      <c r="L28" s="213">
        <v>-25</v>
      </c>
      <c r="M28" s="213"/>
    </row>
    <row r="29" spans="1:13" x14ac:dyDescent="0.25">
      <c r="A29" s="12">
        <v>45269</v>
      </c>
      <c r="B29" s="213" t="s">
        <v>401</v>
      </c>
      <c r="C29" s="213"/>
      <c r="D29" s="213"/>
      <c r="E29" s="213">
        <v>-120</v>
      </c>
      <c r="F29" s="213">
        <v>-122</v>
      </c>
      <c r="G29" s="213">
        <v>-200</v>
      </c>
      <c r="H29" s="213"/>
      <c r="I29" s="213">
        <v>-300</v>
      </c>
      <c r="J29" s="213"/>
      <c r="K29" s="213"/>
      <c r="L29" s="213"/>
      <c r="M29" s="213"/>
    </row>
    <row r="30" spans="1:13" x14ac:dyDescent="0.25">
      <c r="A30" s="12" t="s">
        <v>7489</v>
      </c>
      <c r="B30" s="213" t="s">
        <v>401</v>
      </c>
      <c r="C30" s="213"/>
      <c r="D30" s="213">
        <v>300</v>
      </c>
      <c r="E30" s="213"/>
      <c r="F30" s="213">
        <v>-17</v>
      </c>
      <c r="G30" s="213"/>
      <c r="H30" s="213">
        <v>-84</v>
      </c>
      <c r="I30" s="213">
        <v>-300</v>
      </c>
      <c r="J30" s="213"/>
      <c r="K30" s="213"/>
      <c r="L30" s="213"/>
      <c r="M30" s="213"/>
    </row>
    <row r="31" spans="1:13" x14ac:dyDescent="0.25">
      <c r="A31" s="55" t="s">
        <v>7534</v>
      </c>
      <c r="B31" s="213" t="s">
        <v>401</v>
      </c>
      <c r="C31" s="213"/>
      <c r="D31" s="213"/>
      <c r="E31" s="213"/>
      <c r="F31" s="213">
        <v>-61</v>
      </c>
      <c r="G31" s="213">
        <v>-200</v>
      </c>
      <c r="H31" s="213">
        <v>-18</v>
      </c>
      <c r="I31" s="213"/>
      <c r="J31" s="213"/>
      <c r="K31" s="213"/>
      <c r="L31" s="213">
        <v>-16</v>
      </c>
      <c r="M31" s="213"/>
    </row>
    <row r="32" spans="1:13" x14ac:dyDescent="0.25">
      <c r="A32" s="55" t="s">
        <v>7668</v>
      </c>
      <c r="B32" s="213" t="s">
        <v>401</v>
      </c>
      <c r="C32" s="213"/>
      <c r="D32" s="213">
        <v>-80</v>
      </c>
      <c r="E32" s="213">
        <v>-40</v>
      </c>
      <c r="F32" s="213"/>
      <c r="G32" s="213"/>
      <c r="H32" s="213">
        <v>-7</v>
      </c>
      <c r="I32" s="213">
        <v>-280</v>
      </c>
      <c r="J32" s="213"/>
      <c r="K32" s="213">
        <v>-25</v>
      </c>
      <c r="L32" s="213"/>
      <c r="M32" s="213"/>
    </row>
    <row r="33" spans="1:13" x14ac:dyDescent="0.25">
      <c r="A33" s="55" t="s">
        <v>8009</v>
      </c>
      <c r="B33" s="213" t="s">
        <v>401</v>
      </c>
      <c r="C33" s="213"/>
      <c r="D33" s="213">
        <v>-140</v>
      </c>
      <c r="E33" s="213">
        <v>-28</v>
      </c>
      <c r="F33" s="213"/>
      <c r="G33" s="213"/>
      <c r="H33" s="213">
        <v>-73</v>
      </c>
      <c r="I33" s="213"/>
      <c r="J33" s="213"/>
      <c r="K33" s="213">
        <v>-25</v>
      </c>
      <c r="L33" s="213">
        <v>-27</v>
      </c>
      <c r="M33" s="213"/>
    </row>
    <row r="34" spans="1:13" x14ac:dyDescent="0.25">
      <c r="A34" s="55" t="s">
        <v>8382</v>
      </c>
      <c r="B34" s="213" t="s">
        <v>401</v>
      </c>
      <c r="C34" s="213">
        <v>-71</v>
      </c>
      <c r="D34" s="213"/>
      <c r="E34" s="213"/>
      <c r="F34" s="213"/>
      <c r="G34" s="213">
        <v>-50</v>
      </c>
      <c r="H34" s="213"/>
      <c r="I34" s="213"/>
      <c r="J34" s="213"/>
      <c r="K34" s="213"/>
      <c r="L34" s="213"/>
      <c r="M34" s="213"/>
    </row>
    <row r="35" spans="1:13" x14ac:dyDescent="0.25">
      <c r="A35" s="69" t="s">
        <v>8794</v>
      </c>
      <c r="B35" s="213" t="s">
        <v>401</v>
      </c>
      <c r="C35" s="213"/>
      <c r="D35" s="213">
        <v>-90</v>
      </c>
      <c r="E35" s="213"/>
      <c r="F35" s="213"/>
      <c r="G35" s="213"/>
      <c r="H35" s="213">
        <v>-84</v>
      </c>
      <c r="I35" s="213">
        <v>-200</v>
      </c>
      <c r="J35" s="213"/>
      <c r="K35" s="213">
        <v>-18</v>
      </c>
      <c r="L35" s="213"/>
      <c r="M35" s="213"/>
    </row>
    <row r="36" spans="1:13" x14ac:dyDescent="0.25">
      <c r="A36" s="99" t="s">
        <v>8831</v>
      </c>
      <c r="B36" s="14" t="s">
        <v>63</v>
      </c>
      <c r="C36" s="213"/>
      <c r="D36" s="213">
        <v>-140</v>
      </c>
      <c r="E36" s="213"/>
      <c r="F36" s="213"/>
      <c r="G36" s="213"/>
      <c r="H36" s="213"/>
      <c r="I36" s="213">
        <v>-420</v>
      </c>
      <c r="J36" s="213"/>
      <c r="K36" s="213">
        <v>-85</v>
      </c>
      <c r="L36" s="213"/>
      <c r="M36" s="213"/>
    </row>
    <row r="37" spans="1:13" x14ac:dyDescent="0.25">
      <c r="A37" s="55">
        <v>45295</v>
      </c>
      <c r="B37" s="213" t="s">
        <v>401</v>
      </c>
      <c r="C37" s="213"/>
      <c r="D37" s="213">
        <v>-124</v>
      </c>
      <c r="E37" s="213">
        <v>-100</v>
      </c>
      <c r="F37" s="213"/>
      <c r="G37" s="213"/>
      <c r="H37" s="213">
        <v>-100</v>
      </c>
      <c r="I37" s="213"/>
      <c r="J37" s="213"/>
      <c r="K37" s="213"/>
      <c r="L37" s="213"/>
      <c r="M37" s="213"/>
    </row>
    <row r="38" spans="1:13" x14ac:dyDescent="0.25">
      <c r="A38" s="55">
        <v>45326</v>
      </c>
      <c r="B38" s="168" t="s">
        <v>63</v>
      </c>
      <c r="C38" s="213"/>
      <c r="D38" s="213">
        <v>-35</v>
      </c>
      <c r="E38" s="213"/>
      <c r="F38" s="213"/>
      <c r="G38" s="213"/>
      <c r="H38" s="213">
        <v>-59</v>
      </c>
      <c r="I38" s="213"/>
      <c r="J38" s="213"/>
      <c r="K38" s="213">
        <v>-39</v>
      </c>
      <c r="L38" s="213">
        <v>-19</v>
      </c>
      <c r="M38" s="213"/>
    </row>
    <row r="39" spans="1:13" x14ac:dyDescent="0.25">
      <c r="A39" s="256">
        <v>45386</v>
      </c>
      <c r="B39" s="14" t="s">
        <v>63</v>
      </c>
      <c r="C39" s="213"/>
      <c r="D39" s="213">
        <v>-40</v>
      </c>
      <c r="E39" s="213">
        <v>-40</v>
      </c>
      <c r="F39" s="213"/>
      <c r="G39" s="213"/>
      <c r="H39" s="213">
        <v>-42</v>
      </c>
      <c r="I39" s="213"/>
      <c r="J39" s="213"/>
      <c r="K39" s="213">
        <v>-8</v>
      </c>
      <c r="L39" s="213">
        <v>-1</v>
      </c>
      <c r="M39" s="213"/>
    </row>
    <row r="40" spans="1:13" x14ac:dyDescent="0.25">
      <c r="A40" s="95" t="s">
        <v>8986</v>
      </c>
      <c r="B40" s="168" t="s">
        <v>401</v>
      </c>
      <c r="C40" s="213"/>
      <c r="D40" s="213"/>
      <c r="E40" s="213"/>
      <c r="F40" s="213"/>
      <c r="G40" s="213"/>
      <c r="H40" s="213">
        <v>-26</v>
      </c>
      <c r="I40" s="213"/>
      <c r="J40" s="213"/>
      <c r="K40" s="213">
        <v>-24</v>
      </c>
      <c r="L40" s="213">
        <v>-1</v>
      </c>
      <c r="M40" s="213"/>
    </row>
    <row r="41" spans="1:13" x14ac:dyDescent="0.25">
      <c r="A41" s="1181" t="s">
        <v>9521</v>
      </c>
      <c r="B41" s="213" t="s">
        <v>7</v>
      </c>
      <c r="C41" s="213"/>
      <c r="D41" s="213"/>
      <c r="E41" s="213"/>
      <c r="F41" s="213"/>
      <c r="G41" s="213">
        <v>1</v>
      </c>
      <c r="H41" s="213"/>
      <c r="I41" s="213"/>
      <c r="J41" s="213"/>
      <c r="K41" s="213"/>
      <c r="L41" s="213"/>
      <c r="M41" s="213"/>
    </row>
    <row r="42" spans="1:13" s="18" customFormat="1" x14ac:dyDescent="0.25">
      <c r="A42" s="1181" t="s">
        <v>9521</v>
      </c>
      <c r="B42" s="168" t="s">
        <v>63</v>
      </c>
      <c r="C42" s="537"/>
      <c r="D42" s="213">
        <v>-86</v>
      </c>
      <c r="E42" s="213">
        <v>-29</v>
      </c>
      <c r="F42" s="537"/>
      <c r="G42" s="537"/>
      <c r="H42" s="213">
        <v>-4</v>
      </c>
      <c r="I42" s="537"/>
      <c r="J42" s="537"/>
      <c r="K42" s="213">
        <v>-33</v>
      </c>
      <c r="L42" s="537"/>
      <c r="M42" s="537"/>
    </row>
    <row r="43" spans="1:13" s="18" customFormat="1" x14ac:dyDescent="0.25">
      <c r="A43" s="1653"/>
      <c r="B43" s="168"/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</row>
    <row r="44" spans="1:13" s="18" customFormat="1" x14ac:dyDescent="0.25">
      <c r="A44" s="1653"/>
      <c r="B44" s="168"/>
      <c r="C44" s="537"/>
      <c r="D44" s="537"/>
      <c r="E44" s="537"/>
      <c r="F44" s="537"/>
      <c r="G44" s="537"/>
      <c r="H44" s="537"/>
      <c r="I44" s="537"/>
      <c r="J44" s="537"/>
      <c r="K44" s="537"/>
      <c r="L44" s="537"/>
      <c r="M44" s="537"/>
    </row>
    <row r="45" spans="1:13" s="18" customFormat="1" x14ac:dyDescent="0.25">
      <c r="A45" s="1653"/>
      <c r="B45" s="168"/>
      <c r="C45" s="537"/>
      <c r="D45" s="537"/>
      <c r="E45" s="537"/>
      <c r="F45" s="537"/>
      <c r="G45" s="537"/>
      <c r="H45" s="537"/>
      <c r="I45" s="537"/>
      <c r="J45" s="537"/>
      <c r="K45" s="537"/>
      <c r="L45" s="537"/>
      <c r="M45" s="537"/>
    </row>
    <row r="46" spans="1:13" x14ac:dyDescent="0.25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</row>
    <row r="47" spans="1:13" ht="17" thickBot="1" x14ac:dyDescent="0.3"/>
    <row r="48" spans="1:13" ht="17" thickBot="1" x14ac:dyDescent="0.3">
      <c r="C48" s="885" t="s">
        <v>378</v>
      </c>
      <c r="D48" s="885" t="s">
        <v>3</v>
      </c>
      <c r="E48" s="885" t="s">
        <v>18</v>
      </c>
      <c r="F48" s="885" t="s">
        <v>17</v>
      </c>
      <c r="G48" s="885" t="s">
        <v>32</v>
      </c>
      <c r="H48" s="885" t="s">
        <v>2</v>
      </c>
      <c r="I48" s="885" t="s">
        <v>4</v>
      </c>
      <c r="J48" s="885" t="s">
        <v>27</v>
      </c>
      <c r="K48" s="885" t="s">
        <v>26</v>
      </c>
      <c r="L48" s="885" t="s">
        <v>1181</v>
      </c>
      <c r="M48" s="885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C000"/>
  </sheetPr>
  <dimension ref="A1:L22"/>
  <sheetViews>
    <sheetView workbookViewId="0">
      <selection activeCell="A19" sqref="A19:B19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8" width="9.33203125" style="20" customWidth="1"/>
    <col min="9" max="12" width="8.5" style="20" customWidth="1"/>
    <col min="13" max="16384" width="8.83203125" style="20"/>
  </cols>
  <sheetData>
    <row r="1" spans="1:12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</row>
    <row r="3" spans="1:12" s="18" customFormat="1" x14ac:dyDescent="0.25">
      <c r="A3" s="18" t="s">
        <v>5216</v>
      </c>
    </row>
    <row r="4" spans="1:12" s="18" customFormat="1" x14ac:dyDescent="0.25">
      <c r="A4" s="18" t="s">
        <v>5944</v>
      </c>
    </row>
    <row r="5" spans="1:12" ht="17" thickBot="1" x14ac:dyDescent="0.3"/>
    <row r="6" spans="1:12" ht="18" customHeight="1" thickBot="1" x14ac:dyDescent="0.3">
      <c r="A6" s="884" t="s">
        <v>0</v>
      </c>
      <c r="B6" s="885" t="s">
        <v>1</v>
      </c>
      <c r="C6" s="885" t="s">
        <v>3</v>
      </c>
      <c r="D6" s="885" t="s">
        <v>18</v>
      </c>
      <c r="E6" s="885" t="s">
        <v>17</v>
      </c>
      <c r="F6" s="885" t="s">
        <v>4</v>
      </c>
      <c r="G6" s="885" t="s">
        <v>27</v>
      </c>
      <c r="H6" s="885" t="s">
        <v>26</v>
      </c>
      <c r="I6" s="885" t="s">
        <v>32</v>
      </c>
      <c r="J6" s="885" t="s">
        <v>378</v>
      </c>
      <c r="K6" s="885" t="s">
        <v>2</v>
      </c>
      <c r="L6" s="885" t="s">
        <v>1181</v>
      </c>
    </row>
    <row r="7" spans="1:12" x14ac:dyDescent="0.25">
      <c r="A7" s="212">
        <v>45170</v>
      </c>
      <c r="B7" s="213" t="s">
        <v>7</v>
      </c>
      <c r="C7" s="213">
        <v>90</v>
      </c>
      <c r="D7" s="213">
        <v>50</v>
      </c>
      <c r="E7" s="213">
        <v>50</v>
      </c>
      <c r="F7" s="213">
        <v>128</v>
      </c>
      <c r="G7" s="213">
        <v>35</v>
      </c>
      <c r="H7" s="213">
        <v>90</v>
      </c>
      <c r="I7" s="213"/>
      <c r="J7" s="213"/>
      <c r="K7" s="213"/>
      <c r="L7" s="213"/>
    </row>
    <row r="8" spans="1:12" x14ac:dyDescent="0.25">
      <c r="A8" s="212">
        <v>45231</v>
      </c>
      <c r="B8" s="213" t="s">
        <v>63</v>
      </c>
      <c r="C8" s="213"/>
      <c r="D8" s="213"/>
      <c r="E8" s="213"/>
      <c r="F8" s="213"/>
      <c r="G8" s="213">
        <v>-10</v>
      </c>
      <c r="H8" s="213"/>
      <c r="I8" s="213"/>
      <c r="J8" s="213"/>
      <c r="K8" s="213"/>
      <c r="L8" s="213"/>
    </row>
    <row r="9" spans="1:12" x14ac:dyDescent="0.25">
      <c r="A9" s="212" t="s">
        <v>4015</v>
      </c>
      <c r="B9" s="213" t="s">
        <v>63</v>
      </c>
      <c r="C9" s="213"/>
      <c r="D9" s="213"/>
      <c r="E9" s="213"/>
      <c r="F9" s="213"/>
      <c r="G9" s="213"/>
      <c r="H9" s="213"/>
      <c r="I9" s="213">
        <v>-304</v>
      </c>
      <c r="J9" s="213"/>
      <c r="K9" s="213"/>
      <c r="L9" s="213"/>
    </row>
    <row r="10" spans="1:12" x14ac:dyDescent="0.25">
      <c r="A10" s="256" t="s">
        <v>6243</v>
      </c>
      <c r="B10" s="53" t="s">
        <v>63</v>
      </c>
      <c r="C10" s="213"/>
      <c r="D10" s="213"/>
      <c r="E10" s="213"/>
      <c r="F10" s="213"/>
      <c r="G10" s="213">
        <v>-305</v>
      </c>
      <c r="H10" s="213"/>
      <c r="I10" s="213">
        <v>-96</v>
      </c>
      <c r="J10" s="213"/>
      <c r="K10" s="213"/>
      <c r="L10" s="213"/>
    </row>
    <row r="11" spans="1:12" x14ac:dyDescent="0.25">
      <c r="A11" s="12">
        <v>45082</v>
      </c>
      <c r="B11" s="53" t="s">
        <v>7</v>
      </c>
      <c r="C11" s="213"/>
      <c r="D11" s="213"/>
      <c r="E11" s="213"/>
      <c r="F11" s="213"/>
      <c r="G11" s="213"/>
      <c r="H11" s="213"/>
      <c r="I11" s="213"/>
      <c r="J11" s="213">
        <v>30</v>
      </c>
      <c r="K11" s="213"/>
      <c r="L11" s="213"/>
    </row>
    <row r="12" spans="1:12" x14ac:dyDescent="0.25">
      <c r="A12" s="212">
        <v>45114</v>
      </c>
      <c r="B12" s="213" t="s">
        <v>63</v>
      </c>
      <c r="C12" s="213"/>
      <c r="D12" s="213"/>
      <c r="E12" s="213">
        <v>-18</v>
      </c>
      <c r="F12" s="213"/>
      <c r="G12" s="213"/>
      <c r="H12" s="213">
        <v>-109</v>
      </c>
      <c r="I12" s="213"/>
      <c r="J12" s="213"/>
      <c r="K12" s="213">
        <v>-11</v>
      </c>
      <c r="L12" s="213"/>
    </row>
    <row r="13" spans="1:12" x14ac:dyDescent="0.25">
      <c r="A13" s="212">
        <v>45206</v>
      </c>
      <c r="B13" s="213" t="s">
        <v>63</v>
      </c>
      <c r="C13" s="213">
        <v>-46</v>
      </c>
      <c r="D13" s="213">
        <v>-66</v>
      </c>
      <c r="E13" s="213">
        <v>-18</v>
      </c>
      <c r="F13" s="213">
        <v>-150</v>
      </c>
      <c r="G13" s="213">
        <v>-80</v>
      </c>
      <c r="H13" s="213"/>
      <c r="I13" s="213">
        <v>-40</v>
      </c>
      <c r="J13" s="213">
        <v>-20</v>
      </c>
      <c r="K13" s="213"/>
      <c r="L13" s="213">
        <v>-29</v>
      </c>
    </row>
    <row r="14" spans="1:12" x14ac:dyDescent="0.25">
      <c r="A14" s="12" t="s">
        <v>7313</v>
      </c>
      <c r="B14" s="53" t="s">
        <v>63</v>
      </c>
      <c r="C14" s="213"/>
      <c r="D14" s="213"/>
      <c r="E14" s="213"/>
      <c r="F14" s="213"/>
      <c r="G14" s="213"/>
      <c r="H14" s="213"/>
      <c r="I14" s="213"/>
      <c r="J14" s="213">
        <v>-10</v>
      </c>
      <c r="K14" s="213"/>
      <c r="L14" s="213"/>
    </row>
    <row r="15" spans="1:12" x14ac:dyDescent="0.25">
      <c r="A15" s="12" t="s">
        <v>7313</v>
      </c>
      <c r="B15" s="53" t="s">
        <v>63</v>
      </c>
      <c r="C15" s="213">
        <v>-44</v>
      </c>
      <c r="D15" s="213"/>
      <c r="E15" s="213">
        <v>-13</v>
      </c>
      <c r="F15" s="213"/>
      <c r="G15" s="213"/>
      <c r="H15" s="213"/>
      <c r="I15" s="213"/>
      <c r="J15" s="213"/>
      <c r="K15" s="213"/>
      <c r="L15" s="213"/>
    </row>
    <row r="16" spans="1:12" x14ac:dyDescent="0.25">
      <c r="A16" s="99" t="s">
        <v>7687</v>
      </c>
      <c r="B16" s="53" t="s">
        <v>63</v>
      </c>
      <c r="C16" s="213">
        <v>-128</v>
      </c>
      <c r="D16" s="213"/>
      <c r="E16" s="213"/>
      <c r="F16" s="213">
        <v>-218</v>
      </c>
      <c r="G16" s="213"/>
      <c r="H16" s="213">
        <v>-65</v>
      </c>
      <c r="I16" s="213"/>
      <c r="J16" s="213"/>
      <c r="K16" s="213">
        <v>-8</v>
      </c>
      <c r="L16" s="213">
        <v>-4</v>
      </c>
    </row>
    <row r="17" spans="1:12" x14ac:dyDescent="0.25">
      <c r="A17" s="12" t="s">
        <v>7708</v>
      </c>
      <c r="B17" s="13" t="s">
        <v>401</v>
      </c>
      <c r="C17" s="213"/>
      <c r="D17" s="213">
        <v>-45</v>
      </c>
      <c r="E17" s="213">
        <v>-50</v>
      </c>
      <c r="F17" s="213"/>
      <c r="G17" s="213"/>
      <c r="H17" s="213"/>
      <c r="I17" s="213"/>
      <c r="J17" s="213"/>
      <c r="K17" s="213"/>
      <c r="L17" s="213"/>
    </row>
    <row r="18" spans="1:12" x14ac:dyDescent="0.25">
      <c r="A18" s="55">
        <v>44937</v>
      </c>
      <c r="B18" s="213" t="s">
        <v>63</v>
      </c>
      <c r="C18" s="213"/>
      <c r="D18" s="213">
        <v>-9</v>
      </c>
      <c r="E18" s="213">
        <v>-10</v>
      </c>
      <c r="F18" s="213"/>
      <c r="G18" s="213"/>
      <c r="H18" s="213"/>
      <c r="I18" s="213"/>
      <c r="J18" s="213"/>
      <c r="K18" s="213"/>
      <c r="L18" s="213"/>
    </row>
    <row r="19" spans="1:12" x14ac:dyDescent="0.25">
      <c r="A19" s="12">
        <v>45088</v>
      </c>
      <c r="B19" s="213" t="s">
        <v>63</v>
      </c>
      <c r="C19" s="213"/>
      <c r="D19" s="213"/>
      <c r="E19" s="213">
        <v>-5</v>
      </c>
      <c r="F19" s="213"/>
      <c r="G19" s="213"/>
      <c r="H19" s="213"/>
      <c r="I19" s="213"/>
      <c r="J19" s="213"/>
      <c r="K19" s="213"/>
      <c r="L19" s="213"/>
    </row>
    <row r="20" spans="1:12" x14ac:dyDescent="0.25">
      <c r="A20" s="55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</row>
    <row r="21" spans="1:12" x14ac:dyDescent="0.25">
      <c r="A21" s="55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</row>
    <row r="22" spans="1:12" x14ac:dyDescent="0.25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C000"/>
  </sheetPr>
  <dimension ref="A1:F20"/>
  <sheetViews>
    <sheetView workbookViewId="0">
      <selection activeCell="F16" sqref="F1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9.33203125" style="20" customWidth="1"/>
    <col min="5" max="5" width="8.5" style="20" customWidth="1"/>
    <col min="6" max="16384" width="8.83203125" style="20"/>
  </cols>
  <sheetData>
    <row r="1" spans="1:6" s="2" customFormat="1" x14ac:dyDescent="0.25">
      <c r="A1" s="16" t="s">
        <v>5</v>
      </c>
      <c r="B1" s="16"/>
      <c r="C1" s="1"/>
      <c r="D1" s="1"/>
    </row>
    <row r="3" spans="1:6" s="18" customFormat="1" x14ac:dyDescent="0.25">
      <c r="A3" s="18" t="s">
        <v>5235</v>
      </c>
    </row>
    <row r="4" spans="1:6" s="18" customFormat="1" x14ac:dyDescent="0.25">
      <c r="A4" s="18" t="s">
        <v>5236</v>
      </c>
    </row>
    <row r="5" spans="1:6" ht="17" thickBot="1" x14ac:dyDescent="0.3"/>
    <row r="6" spans="1:6" ht="18" customHeight="1" thickBot="1" x14ac:dyDescent="0.3">
      <c r="A6" s="884" t="s">
        <v>0</v>
      </c>
      <c r="B6" s="885" t="s">
        <v>1</v>
      </c>
      <c r="C6" s="885" t="s">
        <v>4</v>
      </c>
      <c r="D6" s="885" t="s">
        <v>26</v>
      </c>
      <c r="E6" s="885"/>
    </row>
    <row r="7" spans="1:6" s="18" customFormat="1" x14ac:dyDescent="0.25">
      <c r="A7" s="1077" t="s">
        <v>5231</v>
      </c>
      <c r="B7" s="1078" t="s">
        <v>7</v>
      </c>
      <c r="C7" s="1078">
        <v>123</v>
      </c>
      <c r="D7" s="1078">
        <v>21</v>
      </c>
      <c r="E7" s="1079"/>
      <c r="F7" s="18" t="s">
        <v>2617</v>
      </c>
    </row>
    <row r="8" spans="1:6" s="18" customFormat="1" x14ac:dyDescent="0.25">
      <c r="A8" s="212"/>
      <c r="B8" s="213"/>
      <c r="C8" s="213"/>
      <c r="D8" s="213"/>
      <c r="E8" s="537"/>
    </row>
    <row r="9" spans="1:6" s="18" customFormat="1" x14ac:dyDescent="0.25">
      <c r="A9" s="12"/>
      <c r="B9" s="13"/>
      <c r="C9" s="213"/>
      <c r="D9" s="213"/>
      <c r="E9" s="537"/>
    </row>
    <row r="10" spans="1:6" s="18" customFormat="1" x14ac:dyDescent="0.25">
      <c r="A10" s="212"/>
      <c r="B10" s="213"/>
      <c r="C10" s="75"/>
      <c r="D10" s="75"/>
      <c r="E10" s="537"/>
    </row>
    <row r="11" spans="1:6" s="18" customFormat="1" x14ac:dyDescent="0.25">
      <c r="A11" s="212"/>
      <c r="B11" s="213"/>
      <c r="C11" s="213"/>
      <c r="D11" s="213"/>
      <c r="E11" s="537"/>
    </row>
    <row r="12" spans="1:6" s="18" customFormat="1" x14ac:dyDescent="0.25">
      <c r="A12" s="212"/>
      <c r="B12" s="213"/>
      <c r="C12" s="537"/>
      <c r="D12" s="537"/>
      <c r="E12" s="537"/>
    </row>
    <row r="13" spans="1:6" x14ac:dyDescent="0.25">
      <c r="A13" s="212"/>
      <c r="B13" s="213"/>
      <c r="C13" s="213"/>
      <c r="D13" s="213"/>
      <c r="E13" s="213"/>
    </row>
    <row r="14" spans="1:6" x14ac:dyDescent="0.25">
      <c r="A14" s="212"/>
      <c r="B14" s="213"/>
      <c r="C14" s="213"/>
      <c r="D14" s="213"/>
      <c r="E14" s="213"/>
    </row>
    <row r="15" spans="1:6" x14ac:dyDescent="0.25">
      <c r="A15" s="212"/>
      <c r="B15" s="213"/>
      <c r="C15" s="213"/>
      <c r="D15" s="213"/>
      <c r="E15" s="213"/>
    </row>
    <row r="16" spans="1:6" x14ac:dyDescent="0.25">
      <c r="A16" s="212"/>
      <c r="B16" s="213"/>
      <c r="C16" s="213"/>
      <c r="D16" s="213"/>
      <c r="E16" s="213"/>
    </row>
    <row r="17" spans="1:5" x14ac:dyDescent="0.25">
      <c r="A17" s="212"/>
      <c r="B17" s="213"/>
      <c r="C17" s="213"/>
      <c r="D17" s="213"/>
      <c r="E17" s="213"/>
    </row>
    <row r="18" spans="1:5" x14ac:dyDescent="0.25">
      <c r="A18" s="212"/>
      <c r="B18" s="213"/>
      <c r="C18" s="213"/>
      <c r="D18" s="213"/>
      <c r="E18" s="213"/>
    </row>
    <row r="19" spans="1:5" x14ac:dyDescent="0.25">
      <c r="A19" s="213"/>
      <c r="B19" s="213"/>
      <c r="C19" s="213"/>
      <c r="D19" s="213"/>
      <c r="E19" s="213"/>
    </row>
    <row r="20" spans="1:5" x14ac:dyDescent="0.25">
      <c r="A20" s="213"/>
      <c r="B20" s="213"/>
      <c r="C20" s="213"/>
      <c r="D20" s="213"/>
      <c r="E20" s="213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FFC000"/>
  </sheetPr>
  <dimension ref="A1:D20"/>
  <sheetViews>
    <sheetView workbookViewId="0">
      <selection activeCell="D16" sqref="D1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33203125" style="20" customWidth="1"/>
    <col min="4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  <c r="C1" s="1"/>
    </row>
    <row r="3" spans="1:4" s="18" customFormat="1" x14ac:dyDescent="0.25">
      <c r="A3" s="18" t="s">
        <v>5235</v>
      </c>
    </row>
    <row r="4" spans="1:4" s="18" customFormat="1" x14ac:dyDescent="0.25">
      <c r="A4" s="18" t="s">
        <v>5370</v>
      </c>
    </row>
    <row r="5" spans="1:4" ht="17" thickBot="1" x14ac:dyDescent="0.3"/>
    <row r="6" spans="1:4" ht="18" customHeight="1" thickBot="1" x14ac:dyDescent="0.3">
      <c r="A6" s="884" t="s">
        <v>0</v>
      </c>
      <c r="B6" s="885" t="s">
        <v>1</v>
      </c>
      <c r="C6" s="885" t="s">
        <v>32</v>
      </c>
      <c r="D6" s="885" t="s">
        <v>17</v>
      </c>
    </row>
    <row r="7" spans="1:4" s="18" customFormat="1" x14ac:dyDescent="0.25">
      <c r="A7" s="1077" t="s">
        <v>5369</v>
      </c>
      <c r="B7" s="1078" t="s">
        <v>7</v>
      </c>
      <c r="C7" s="1078">
        <v>500</v>
      </c>
      <c r="D7" s="1078"/>
    </row>
    <row r="8" spans="1:4" s="18" customFormat="1" x14ac:dyDescent="0.25">
      <c r="A8" s="212">
        <v>44603</v>
      </c>
      <c r="B8" s="213" t="s">
        <v>7</v>
      </c>
      <c r="C8" s="213"/>
      <c r="D8" s="213">
        <v>120</v>
      </c>
    </row>
    <row r="9" spans="1:4" s="18" customFormat="1" x14ac:dyDescent="0.25">
      <c r="A9" s="12">
        <v>44631</v>
      </c>
      <c r="B9" s="13" t="s">
        <v>7</v>
      </c>
      <c r="C9" s="213"/>
      <c r="D9" s="213">
        <v>110</v>
      </c>
    </row>
    <row r="10" spans="1:4" s="18" customFormat="1" x14ac:dyDescent="0.25">
      <c r="A10" s="212">
        <v>44692</v>
      </c>
      <c r="B10" s="213" t="s">
        <v>63</v>
      </c>
      <c r="C10" s="75">
        <v>-38</v>
      </c>
      <c r="D10" s="537"/>
    </row>
    <row r="11" spans="1:4" s="18" customFormat="1" x14ac:dyDescent="0.25">
      <c r="A11" s="212">
        <v>44692</v>
      </c>
      <c r="B11" s="213" t="s">
        <v>7</v>
      </c>
      <c r="C11" s="213"/>
      <c r="D11" s="213">
        <v>70</v>
      </c>
    </row>
    <row r="12" spans="1:4" s="18" customFormat="1" x14ac:dyDescent="0.25">
      <c r="A12" s="212">
        <v>44753</v>
      </c>
      <c r="B12" s="213" t="s">
        <v>7</v>
      </c>
      <c r="C12" s="537"/>
      <c r="D12" s="213">
        <v>100</v>
      </c>
    </row>
    <row r="13" spans="1:4" x14ac:dyDescent="0.25">
      <c r="A13" s="212" t="s">
        <v>5847</v>
      </c>
      <c r="B13" s="213" t="s">
        <v>63</v>
      </c>
      <c r="C13" s="213"/>
      <c r="D13" s="213">
        <v>-170</v>
      </c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3"/>
      <c r="B19" s="213"/>
      <c r="C19" s="213"/>
      <c r="D19" s="213"/>
    </row>
    <row r="20" spans="1:4" x14ac:dyDescent="0.25">
      <c r="A20" s="213"/>
      <c r="B20" s="213"/>
      <c r="C20" s="213"/>
      <c r="D20" s="213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FFC000"/>
  </sheetPr>
  <dimension ref="A1:E20"/>
  <sheetViews>
    <sheetView workbookViewId="0">
      <selection activeCell="A8" sqref="A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9.33203125" style="20" customWidth="1"/>
    <col min="5" max="5" width="8.5" style="20" customWidth="1"/>
    <col min="6" max="16384" width="8.83203125" style="20"/>
  </cols>
  <sheetData>
    <row r="1" spans="1:5" s="2" customFormat="1" x14ac:dyDescent="0.25">
      <c r="A1" s="16" t="s">
        <v>5</v>
      </c>
      <c r="B1" s="16"/>
      <c r="C1" s="1"/>
      <c r="D1" s="1"/>
    </row>
    <row r="3" spans="1:5" s="18" customFormat="1" x14ac:dyDescent="0.25">
      <c r="A3" s="18" t="s">
        <v>5246</v>
      </c>
    </row>
    <row r="4" spans="1:5" s="18" customFormat="1" x14ac:dyDescent="0.25"/>
    <row r="5" spans="1:5" ht="17" thickBot="1" x14ac:dyDescent="0.3"/>
    <row r="6" spans="1:5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</row>
    <row r="7" spans="1:5" s="18" customFormat="1" x14ac:dyDescent="0.25">
      <c r="A7" s="1077" t="s">
        <v>5238</v>
      </c>
      <c r="B7" s="1078" t="s">
        <v>7</v>
      </c>
      <c r="C7" s="1078">
        <v>10</v>
      </c>
      <c r="D7" s="1078">
        <v>10</v>
      </c>
      <c r="E7" s="1078">
        <v>20</v>
      </c>
    </row>
    <row r="8" spans="1:5" s="18" customFormat="1" x14ac:dyDescent="0.25">
      <c r="A8" s="212">
        <v>44986</v>
      </c>
      <c r="B8" s="213" t="s">
        <v>63</v>
      </c>
      <c r="C8" s="213">
        <v>-10</v>
      </c>
      <c r="D8" s="213">
        <v>-10</v>
      </c>
      <c r="E8" s="213">
        <v>-20</v>
      </c>
    </row>
    <row r="9" spans="1:5" s="18" customFormat="1" x14ac:dyDescent="0.25">
      <c r="A9" s="12"/>
      <c r="B9" s="13"/>
      <c r="C9" s="213"/>
      <c r="D9" s="213"/>
      <c r="E9" s="537"/>
    </row>
    <row r="10" spans="1:5" s="18" customFormat="1" x14ac:dyDescent="0.25">
      <c r="A10" s="212"/>
      <c r="B10" s="213"/>
      <c r="C10" s="75"/>
      <c r="D10" s="75"/>
      <c r="E10" s="537"/>
    </row>
    <row r="11" spans="1:5" s="18" customFormat="1" x14ac:dyDescent="0.25">
      <c r="A11" s="212"/>
      <c r="B11" s="213"/>
      <c r="C11" s="213"/>
      <c r="D11" s="213"/>
      <c r="E11" s="537"/>
    </row>
    <row r="12" spans="1:5" s="18" customFormat="1" x14ac:dyDescent="0.25">
      <c r="A12" s="212"/>
      <c r="B12" s="213"/>
      <c r="C12" s="537"/>
      <c r="D12" s="537"/>
      <c r="E12" s="537"/>
    </row>
    <row r="13" spans="1:5" x14ac:dyDescent="0.25">
      <c r="A13" s="212"/>
      <c r="B13" s="213"/>
      <c r="C13" s="213"/>
      <c r="D13" s="213"/>
      <c r="E13" s="213"/>
    </row>
    <row r="14" spans="1:5" x14ac:dyDescent="0.25">
      <c r="A14" s="212"/>
      <c r="B14" s="213"/>
      <c r="C14" s="213"/>
      <c r="D14" s="213"/>
      <c r="E14" s="213"/>
    </row>
    <row r="15" spans="1:5" x14ac:dyDescent="0.25">
      <c r="A15" s="212"/>
      <c r="B15" s="213"/>
      <c r="C15" s="213"/>
      <c r="D15" s="213"/>
      <c r="E15" s="213"/>
    </row>
    <row r="16" spans="1:5" x14ac:dyDescent="0.25">
      <c r="A16" s="212"/>
      <c r="B16" s="213"/>
      <c r="C16" s="213"/>
      <c r="D16" s="213"/>
      <c r="E16" s="213"/>
    </row>
    <row r="17" spans="1:5" x14ac:dyDescent="0.25">
      <c r="A17" s="212"/>
      <c r="B17" s="213"/>
      <c r="C17" s="213"/>
      <c r="D17" s="213"/>
      <c r="E17" s="213"/>
    </row>
    <row r="18" spans="1:5" x14ac:dyDescent="0.25">
      <c r="A18" s="212"/>
      <c r="B18" s="213"/>
      <c r="C18" s="213"/>
      <c r="D18" s="213"/>
      <c r="E18" s="213"/>
    </row>
    <row r="19" spans="1:5" x14ac:dyDescent="0.25">
      <c r="A19" s="213"/>
      <c r="B19" s="213"/>
      <c r="C19" s="213"/>
      <c r="D19" s="213"/>
      <c r="E19" s="213"/>
    </row>
    <row r="20" spans="1:5" x14ac:dyDescent="0.25">
      <c r="A20" s="213"/>
      <c r="B20" s="213"/>
      <c r="C20" s="213"/>
      <c r="D20" s="213"/>
      <c r="E20" s="213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FFC000"/>
  </sheetPr>
  <dimension ref="A1:I20"/>
  <sheetViews>
    <sheetView workbookViewId="0">
      <selection activeCell="A9" sqref="A9:B9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9.33203125" style="20" customWidth="1"/>
    <col min="5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  <c r="C1" s="1"/>
      <c r="D1" s="1"/>
    </row>
    <row r="3" spans="1:9" s="18" customFormat="1" x14ac:dyDescent="0.25">
      <c r="A3" s="18" t="s">
        <v>5261</v>
      </c>
    </row>
    <row r="4" spans="1:9" s="18" customFormat="1" x14ac:dyDescent="0.25">
      <c r="A4" s="18" t="s">
        <v>5262</v>
      </c>
    </row>
    <row r="5" spans="1:9" ht="17" thickBot="1" x14ac:dyDescent="0.3"/>
    <row r="6" spans="1:9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 t="s">
        <v>10</v>
      </c>
      <c r="G6" s="885" t="s">
        <v>134</v>
      </c>
      <c r="H6" s="885" t="s">
        <v>30</v>
      </c>
      <c r="I6" s="885"/>
    </row>
    <row r="7" spans="1:9" s="18" customFormat="1" x14ac:dyDescent="0.25">
      <c r="A7" s="1077">
        <v>44571</v>
      </c>
      <c r="B7" s="1078" t="s">
        <v>7</v>
      </c>
      <c r="C7" s="1078">
        <v>4</v>
      </c>
      <c r="D7" s="1078">
        <v>6</v>
      </c>
      <c r="E7" s="1078">
        <v>8</v>
      </c>
      <c r="F7" s="1078">
        <v>2</v>
      </c>
      <c r="G7" s="1078">
        <v>2</v>
      </c>
      <c r="H7" s="1078">
        <v>4</v>
      </c>
      <c r="I7" s="1078"/>
    </row>
    <row r="8" spans="1:9" s="18" customFormat="1" x14ac:dyDescent="0.25">
      <c r="A8" s="212">
        <v>44603</v>
      </c>
      <c r="B8" s="213" t="s">
        <v>63</v>
      </c>
      <c r="C8" s="213">
        <v>-4</v>
      </c>
      <c r="D8" s="213">
        <v>-6</v>
      </c>
      <c r="E8" s="213">
        <v>-8</v>
      </c>
      <c r="F8" s="213">
        <v>-2</v>
      </c>
      <c r="G8" s="213">
        <v>-4</v>
      </c>
      <c r="H8" s="213">
        <v>-2</v>
      </c>
      <c r="I8" s="537"/>
    </row>
    <row r="9" spans="1:9" s="18" customFormat="1" x14ac:dyDescent="0.25">
      <c r="A9" s="99" t="s">
        <v>7210</v>
      </c>
      <c r="B9" s="13" t="s">
        <v>7</v>
      </c>
      <c r="C9" s="213"/>
      <c r="D9" s="213">
        <v>3</v>
      </c>
      <c r="E9" s="537"/>
      <c r="F9" s="537"/>
      <c r="G9" s="537"/>
      <c r="H9" s="537"/>
      <c r="I9" s="537"/>
    </row>
    <row r="10" spans="1:9" s="18" customFormat="1" x14ac:dyDescent="0.25">
      <c r="A10" s="212"/>
      <c r="B10" s="213"/>
      <c r="C10" s="75"/>
      <c r="D10" s="75"/>
      <c r="E10" s="537"/>
      <c r="F10" s="537"/>
      <c r="G10" s="537"/>
      <c r="H10" s="537"/>
      <c r="I10" s="537"/>
    </row>
    <row r="11" spans="1:9" s="18" customFormat="1" x14ac:dyDescent="0.25">
      <c r="A11" s="212"/>
      <c r="B11" s="213"/>
      <c r="C11" s="213"/>
      <c r="D11" s="213"/>
      <c r="E11" s="537"/>
      <c r="F11" s="537"/>
      <c r="G11" s="537"/>
      <c r="H11" s="537"/>
      <c r="I11" s="537"/>
    </row>
    <row r="12" spans="1:9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</row>
    <row r="13" spans="1:9" x14ac:dyDescent="0.25">
      <c r="A13" s="212"/>
      <c r="B13" s="213"/>
      <c r="C13" s="213"/>
      <c r="D13" s="213"/>
      <c r="E13" s="213"/>
      <c r="F13" s="213"/>
      <c r="G13" s="213"/>
      <c r="H13" s="213"/>
      <c r="I13" s="213"/>
    </row>
    <row r="14" spans="1:9" x14ac:dyDescent="0.25">
      <c r="A14" s="212"/>
      <c r="B14" s="213"/>
      <c r="C14" s="213"/>
      <c r="D14" s="213"/>
      <c r="E14" s="213"/>
      <c r="F14" s="213"/>
      <c r="G14" s="213"/>
      <c r="H14" s="213"/>
      <c r="I14" s="213"/>
    </row>
    <row r="15" spans="1:9" x14ac:dyDescent="0.25">
      <c r="A15" s="212"/>
      <c r="B15" s="213"/>
      <c r="C15" s="213"/>
      <c r="D15" s="213"/>
      <c r="E15" s="213"/>
      <c r="F15" s="213"/>
      <c r="G15" s="213"/>
      <c r="H15" s="213"/>
      <c r="I15" s="213"/>
    </row>
    <row r="16" spans="1:9" x14ac:dyDescent="0.25">
      <c r="A16" s="212"/>
      <c r="B16" s="213"/>
      <c r="C16" s="213"/>
      <c r="D16" s="213"/>
      <c r="E16" s="213"/>
      <c r="F16" s="213"/>
      <c r="G16" s="213"/>
      <c r="H16" s="213"/>
      <c r="I16" s="213"/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C000"/>
  </sheetPr>
  <dimension ref="A1:F20"/>
  <sheetViews>
    <sheetView workbookViewId="0">
      <selection activeCell="E14" sqref="E14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33203125" style="20" customWidth="1"/>
    <col min="4" max="6" width="8.5" style="20" customWidth="1"/>
    <col min="7" max="16384" width="8.83203125" style="20"/>
  </cols>
  <sheetData>
    <row r="1" spans="1:6" s="2" customFormat="1" x14ac:dyDescent="0.25">
      <c r="A1" s="16" t="s">
        <v>5</v>
      </c>
      <c r="B1" s="16"/>
      <c r="C1" s="1"/>
    </row>
    <row r="3" spans="1:6" s="18" customFormat="1" x14ac:dyDescent="0.25">
      <c r="A3" s="18" t="s">
        <v>5456</v>
      </c>
    </row>
    <row r="4" spans="1:6" s="18" customFormat="1" x14ac:dyDescent="0.25">
      <c r="A4" s="18" t="s">
        <v>5295</v>
      </c>
    </row>
    <row r="5" spans="1:6" ht="17" thickBot="1" x14ac:dyDescent="0.3"/>
    <row r="6" spans="1:6" ht="18" customHeight="1" thickBot="1" x14ac:dyDescent="0.3">
      <c r="A6" s="884" t="s">
        <v>0</v>
      </c>
      <c r="B6" s="885" t="s">
        <v>1</v>
      </c>
      <c r="C6" s="885" t="s">
        <v>3</v>
      </c>
      <c r="D6" s="885" t="s">
        <v>32</v>
      </c>
      <c r="E6" s="885" t="s">
        <v>27</v>
      </c>
      <c r="F6" s="885"/>
    </row>
    <row r="7" spans="1:6" s="18" customFormat="1" x14ac:dyDescent="0.25">
      <c r="A7" s="1077">
        <v>44722</v>
      </c>
      <c r="B7" s="1078" t="s">
        <v>7</v>
      </c>
      <c r="C7" s="1078">
        <v>300</v>
      </c>
      <c r="D7" s="1078">
        <v>300</v>
      </c>
      <c r="E7" s="1078">
        <v>200</v>
      </c>
      <c r="F7" s="1078"/>
    </row>
    <row r="8" spans="1:6" s="18" customFormat="1" x14ac:dyDescent="0.25">
      <c r="A8" s="212" t="s">
        <v>6064</v>
      </c>
      <c r="B8" s="213" t="s">
        <v>63</v>
      </c>
      <c r="C8" s="213">
        <v>-60</v>
      </c>
      <c r="D8" s="537"/>
      <c r="E8" s="537"/>
      <c r="F8" s="213"/>
    </row>
    <row r="9" spans="1:6" s="18" customFormat="1" x14ac:dyDescent="0.25">
      <c r="A9" s="12"/>
      <c r="B9" s="13"/>
      <c r="C9" s="213"/>
      <c r="D9" s="537"/>
      <c r="E9" s="537"/>
      <c r="F9" s="213"/>
    </row>
    <row r="10" spans="1:6" s="18" customFormat="1" x14ac:dyDescent="0.25">
      <c r="A10" s="212"/>
      <c r="B10" s="213"/>
      <c r="C10" s="75"/>
      <c r="D10" s="537"/>
      <c r="E10" s="537"/>
      <c r="F10" s="537"/>
    </row>
    <row r="11" spans="1:6" s="18" customFormat="1" x14ac:dyDescent="0.25">
      <c r="A11" s="212"/>
      <c r="B11" s="213"/>
      <c r="C11" s="213"/>
      <c r="D11" s="537"/>
      <c r="E11" s="537"/>
      <c r="F11" s="537"/>
    </row>
    <row r="12" spans="1:6" s="18" customFormat="1" x14ac:dyDescent="0.25">
      <c r="A12" s="212"/>
      <c r="B12" s="213"/>
      <c r="C12" s="537"/>
      <c r="D12" s="537"/>
      <c r="E12" s="537"/>
      <c r="F12" s="537"/>
    </row>
    <row r="13" spans="1:6" x14ac:dyDescent="0.25">
      <c r="A13" s="212"/>
      <c r="B13" s="213"/>
      <c r="C13" s="213"/>
      <c r="D13" s="213"/>
      <c r="E13" s="213"/>
      <c r="F13" s="213"/>
    </row>
    <row r="14" spans="1:6" x14ac:dyDescent="0.25">
      <c r="A14" s="212"/>
      <c r="B14" s="213"/>
      <c r="C14" s="213"/>
      <c r="D14" s="213"/>
      <c r="E14" s="213"/>
      <c r="F14" s="213"/>
    </row>
    <row r="15" spans="1:6" x14ac:dyDescent="0.25">
      <c r="A15" s="212"/>
      <c r="B15" s="213"/>
      <c r="C15" s="213"/>
      <c r="D15" s="213"/>
      <c r="E15" s="213"/>
      <c r="F15" s="213"/>
    </row>
    <row r="16" spans="1:6" x14ac:dyDescent="0.25">
      <c r="A16" s="212"/>
      <c r="B16" s="213"/>
      <c r="C16" s="213"/>
      <c r="D16" s="213"/>
      <c r="E16" s="213"/>
      <c r="F16" s="213"/>
    </row>
    <row r="17" spans="1:6" x14ac:dyDescent="0.25">
      <c r="A17" s="212"/>
      <c r="B17" s="213"/>
      <c r="C17" s="213"/>
      <c r="D17" s="213"/>
      <c r="E17" s="213"/>
      <c r="F17" s="213"/>
    </row>
    <row r="18" spans="1:6" x14ac:dyDescent="0.25">
      <c r="A18" s="212"/>
      <c r="B18" s="213"/>
      <c r="C18" s="213"/>
      <c r="D18" s="213"/>
      <c r="E18" s="213"/>
      <c r="F18" s="213"/>
    </row>
    <row r="19" spans="1:6" x14ac:dyDescent="0.25">
      <c r="A19" s="213"/>
      <c r="B19" s="213"/>
      <c r="C19" s="213"/>
      <c r="D19" s="213"/>
      <c r="E19" s="213"/>
      <c r="F19" s="213"/>
    </row>
    <row r="20" spans="1:6" x14ac:dyDescent="0.25">
      <c r="A20" s="213"/>
      <c r="B20" s="213"/>
      <c r="C20" s="213"/>
      <c r="D20" s="213"/>
      <c r="E20" s="213"/>
      <c r="F20" s="213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C000"/>
  </sheetPr>
  <dimension ref="A1:F20"/>
  <sheetViews>
    <sheetView workbookViewId="0">
      <selection activeCell="A12" sqref="A12:B12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6" width="8.5" style="20" customWidth="1"/>
    <col min="7" max="16384" width="8.83203125" style="20"/>
  </cols>
  <sheetData>
    <row r="1" spans="1:6" s="2" customFormat="1" x14ac:dyDescent="0.25">
      <c r="A1" s="16" t="s">
        <v>5</v>
      </c>
      <c r="B1" s="16"/>
    </row>
    <row r="3" spans="1:6" s="18" customFormat="1" x14ac:dyDescent="0.25">
      <c r="A3" s="18" t="s">
        <v>5304</v>
      </c>
    </row>
    <row r="4" spans="1:6" s="18" customFormat="1" x14ac:dyDescent="0.25">
      <c r="A4" s="18" t="s">
        <v>5305</v>
      </c>
    </row>
    <row r="5" spans="1:6" ht="17" thickBot="1" x14ac:dyDescent="0.3"/>
    <row r="6" spans="1:6" ht="18" customHeight="1" thickBot="1" x14ac:dyDescent="0.3">
      <c r="A6" s="884" t="s">
        <v>0</v>
      </c>
      <c r="B6" s="885" t="s">
        <v>1</v>
      </c>
      <c r="C6" s="885" t="s">
        <v>1635</v>
      </c>
      <c r="D6" s="885" t="s">
        <v>3</v>
      </c>
      <c r="E6" s="885" t="s">
        <v>2</v>
      </c>
      <c r="F6" s="885"/>
    </row>
    <row r="7" spans="1:6" s="18" customFormat="1" x14ac:dyDescent="0.25">
      <c r="A7" s="1077">
        <v>44875</v>
      </c>
      <c r="B7" s="1078" t="s">
        <v>7</v>
      </c>
      <c r="C7" s="1078">
        <v>80</v>
      </c>
      <c r="D7" s="1078"/>
      <c r="E7" s="1078"/>
      <c r="F7" s="1078"/>
    </row>
    <row r="8" spans="1:6" s="18" customFormat="1" x14ac:dyDescent="0.25">
      <c r="A8" s="212">
        <v>44875</v>
      </c>
      <c r="B8" s="213" t="s">
        <v>7</v>
      </c>
      <c r="C8" s="213">
        <v>120</v>
      </c>
      <c r="D8" s="213"/>
      <c r="E8" s="213"/>
      <c r="F8" s="537"/>
    </row>
    <row r="9" spans="1:6" s="18" customFormat="1" x14ac:dyDescent="0.25">
      <c r="A9" s="12">
        <v>44815</v>
      </c>
      <c r="B9" s="13" t="s">
        <v>7</v>
      </c>
      <c r="C9" s="537"/>
      <c r="D9" s="213">
        <v>500</v>
      </c>
      <c r="E9" s="213"/>
      <c r="F9" s="537"/>
    </row>
    <row r="10" spans="1:6" s="18" customFormat="1" x14ac:dyDescent="0.25">
      <c r="A10" s="212">
        <v>45170</v>
      </c>
      <c r="B10" s="213" t="s">
        <v>401</v>
      </c>
      <c r="C10" s="213">
        <v>-199</v>
      </c>
      <c r="D10" s="537"/>
      <c r="E10" s="537"/>
      <c r="F10" s="537"/>
    </row>
    <row r="11" spans="1:6" s="18" customFormat="1" ht="15.75" customHeight="1" x14ac:dyDescent="0.25">
      <c r="A11" s="168" t="s">
        <v>7718</v>
      </c>
      <c r="B11" s="213" t="s">
        <v>7</v>
      </c>
      <c r="C11" s="537"/>
      <c r="D11" s="213">
        <v>80</v>
      </c>
      <c r="E11" s="213">
        <v>80</v>
      </c>
      <c r="F11" s="537"/>
    </row>
    <row r="12" spans="1:6" s="18" customFormat="1" x14ac:dyDescent="0.25">
      <c r="A12" s="168" t="s">
        <v>7718</v>
      </c>
      <c r="B12" s="213" t="s">
        <v>7</v>
      </c>
      <c r="C12" s="537"/>
      <c r="D12" s="213">
        <v>120</v>
      </c>
      <c r="E12" s="213">
        <v>120</v>
      </c>
      <c r="F12" s="537"/>
    </row>
    <row r="13" spans="1:6" x14ac:dyDescent="0.25">
      <c r="A13" s="212"/>
      <c r="B13" s="213"/>
      <c r="C13" s="213"/>
      <c r="D13" s="213"/>
      <c r="E13" s="213"/>
      <c r="F13" s="213"/>
    </row>
    <row r="14" spans="1:6" x14ac:dyDescent="0.25">
      <c r="A14" s="212"/>
      <c r="B14" s="213"/>
      <c r="C14" s="213"/>
      <c r="D14" s="213"/>
      <c r="E14" s="213"/>
      <c r="F14" s="213"/>
    </row>
    <row r="15" spans="1:6" x14ac:dyDescent="0.25">
      <c r="A15" s="212"/>
      <c r="B15" s="213"/>
      <c r="C15" s="213"/>
      <c r="D15" s="213"/>
      <c r="E15" s="213"/>
      <c r="F15" s="213"/>
    </row>
    <row r="16" spans="1:6" x14ac:dyDescent="0.25">
      <c r="A16" s="212"/>
      <c r="B16" s="213"/>
      <c r="C16" s="213"/>
      <c r="D16" s="213"/>
      <c r="E16" s="213"/>
      <c r="F16" s="213"/>
    </row>
    <row r="17" spans="1:6" x14ac:dyDescent="0.25">
      <c r="A17" s="212"/>
      <c r="B17" s="213"/>
      <c r="C17" s="213"/>
      <c r="D17" s="213"/>
      <c r="E17" s="213"/>
      <c r="F17" s="213"/>
    </row>
    <row r="18" spans="1:6" x14ac:dyDescent="0.25">
      <c r="A18" s="212"/>
      <c r="B18" s="213"/>
      <c r="C18" s="213"/>
      <c r="D18" s="213"/>
      <c r="E18" s="213"/>
      <c r="F18" s="213"/>
    </row>
    <row r="19" spans="1:6" x14ac:dyDescent="0.25">
      <c r="A19" s="213"/>
      <c r="B19" s="213"/>
      <c r="C19" s="213"/>
      <c r="D19" s="213"/>
      <c r="E19" s="213"/>
      <c r="F19" s="213"/>
    </row>
    <row r="20" spans="1:6" x14ac:dyDescent="0.25">
      <c r="A20" s="213"/>
      <c r="B20" s="213"/>
      <c r="C20" s="213"/>
      <c r="D20" s="213"/>
      <c r="E20" s="213"/>
      <c r="F20" s="213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C000"/>
  </sheetPr>
  <dimension ref="A1:I20"/>
  <sheetViews>
    <sheetView workbookViewId="0">
      <selection activeCell="H10" sqref="H10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5412</v>
      </c>
    </row>
    <row r="4" spans="1:9" s="18" customFormat="1" x14ac:dyDescent="0.25">
      <c r="A4" s="18" t="s">
        <v>5413</v>
      </c>
    </row>
    <row r="5" spans="1:9" ht="17" thickBot="1" x14ac:dyDescent="0.3"/>
    <row r="6" spans="1:9" ht="18" customHeight="1" thickBot="1" x14ac:dyDescent="0.3">
      <c r="A6" s="884" t="s">
        <v>0</v>
      </c>
      <c r="B6" s="885" t="s">
        <v>1</v>
      </c>
      <c r="C6" s="885" t="s">
        <v>17</v>
      </c>
      <c r="D6" s="885" t="s">
        <v>3</v>
      </c>
      <c r="E6" s="885" t="s">
        <v>4</v>
      </c>
      <c r="F6" s="885" t="s">
        <v>32</v>
      </c>
      <c r="G6" s="885" t="s">
        <v>26</v>
      </c>
      <c r="H6" s="885" t="s">
        <v>18</v>
      </c>
      <c r="I6" s="885"/>
    </row>
    <row r="7" spans="1:9" s="18" customFormat="1" x14ac:dyDescent="0.25">
      <c r="A7" s="1077" t="s">
        <v>5410</v>
      </c>
      <c r="B7" s="1078" t="s">
        <v>7</v>
      </c>
      <c r="C7" s="1078">
        <v>30</v>
      </c>
      <c r="D7" s="1078">
        <v>50</v>
      </c>
      <c r="E7" s="1078">
        <v>100</v>
      </c>
      <c r="F7" s="1078">
        <v>100</v>
      </c>
      <c r="G7" s="1078"/>
      <c r="H7" s="1078"/>
      <c r="I7" s="1078"/>
    </row>
    <row r="8" spans="1:9" s="18" customFormat="1" x14ac:dyDescent="0.25">
      <c r="A8" s="212" t="s">
        <v>5415</v>
      </c>
      <c r="B8" s="213" t="s">
        <v>7</v>
      </c>
      <c r="C8" s="213"/>
      <c r="D8" s="213"/>
      <c r="E8" s="213"/>
      <c r="F8" s="213"/>
      <c r="G8" s="213">
        <v>30</v>
      </c>
      <c r="H8" s="213">
        <v>30</v>
      </c>
      <c r="I8" s="537"/>
    </row>
    <row r="9" spans="1:9" s="18" customFormat="1" x14ac:dyDescent="0.25">
      <c r="A9" s="12">
        <v>44572</v>
      </c>
      <c r="B9" s="13" t="s">
        <v>7</v>
      </c>
      <c r="C9" s="213">
        <v>52</v>
      </c>
      <c r="D9" s="213">
        <v>90</v>
      </c>
      <c r="E9" s="213">
        <v>100</v>
      </c>
      <c r="F9" s="213">
        <v>100</v>
      </c>
      <c r="G9" s="213">
        <v>85</v>
      </c>
      <c r="H9" s="213">
        <v>70</v>
      </c>
      <c r="I9" s="537"/>
    </row>
    <row r="10" spans="1:9" s="18" customFormat="1" x14ac:dyDescent="0.25">
      <c r="A10" s="12">
        <v>44572</v>
      </c>
      <c r="B10" s="13" t="s">
        <v>7</v>
      </c>
      <c r="C10" s="213">
        <v>58</v>
      </c>
      <c r="D10" s="213">
        <v>10</v>
      </c>
      <c r="E10" s="213">
        <v>100</v>
      </c>
      <c r="F10" s="213">
        <v>100</v>
      </c>
      <c r="G10" s="213">
        <v>35</v>
      </c>
      <c r="H10" s="213">
        <v>40</v>
      </c>
      <c r="I10" s="537"/>
    </row>
    <row r="11" spans="1:9" s="18" customFormat="1" x14ac:dyDescent="0.25">
      <c r="A11" s="212"/>
      <c r="B11" s="213"/>
      <c r="C11" s="537"/>
      <c r="D11" s="537"/>
      <c r="E11" s="537"/>
      <c r="F11" s="537"/>
      <c r="G11" s="537"/>
      <c r="H11" s="537"/>
      <c r="I11" s="537"/>
    </row>
    <row r="12" spans="1:9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</row>
    <row r="13" spans="1:9" x14ac:dyDescent="0.25">
      <c r="A13" s="212"/>
      <c r="B13" s="213"/>
      <c r="C13" s="213"/>
      <c r="D13" s="213"/>
      <c r="E13" s="213"/>
      <c r="F13" s="213"/>
      <c r="G13" s="213"/>
      <c r="H13" s="213"/>
      <c r="I13" s="213"/>
    </row>
    <row r="14" spans="1:9" x14ac:dyDescent="0.25">
      <c r="A14" s="212"/>
      <c r="B14" s="213"/>
      <c r="C14" s="213"/>
      <c r="D14" s="213"/>
      <c r="E14" s="213"/>
      <c r="F14" s="213"/>
      <c r="G14" s="213"/>
      <c r="H14" s="213"/>
      <c r="I14" s="213"/>
    </row>
    <row r="15" spans="1:9" x14ac:dyDescent="0.25">
      <c r="A15" s="212"/>
      <c r="B15" s="213"/>
      <c r="C15" s="213"/>
      <c r="D15" s="213"/>
      <c r="E15" s="213"/>
      <c r="F15" s="213"/>
      <c r="G15" s="213"/>
      <c r="H15" s="213"/>
      <c r="I15" s="213"/>
    </row>
    <row r="16" spans="1:9" x14ac:dyDescent="0.25">
      <c r="A16" s="212"/>
      <c r="B16" s="213"/>
      <c r="C16" s="213"/>
      <c r="D16" s="213"/>
      <c r="E16" s="213"/>
      <c r="F16" s="213"/>
      <c r="G16" s="213"/>
      <c r="H16" s="213"/>
      <c r="I16" s="213"/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C000"/>
  </sheetPr>
  <dimension ref="A1:I20"/>
  <sheetViews>
    <sheetView workbookViewId="0">
      <selection activeCell="D22" sqref="D22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5412</v>
      </c>
    </row>
    <row r="4" spans="1:9" s="18" customFormat="1" x14ac:dyDescent="0.25">
      <c r="A4" s="18" t="s">
        <v>5416</v>
      </c>
    </row>
    <row r="5" spans="1:9" ht="17" thickBot="1" x14ac:dyDescent="0.3"/>
    <row r="6" spans="1:9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17</v>
      </c>
      <c r="E6" s="885" t="s">
        <v>3</v>
      </c>
      <c r="F6" s="885" t="s">
        <v>18</v>
      </c>
      <c r="G6" s="885" t="s">
        <v>32</v>
      </c>
      <c r="H6" s="885" t="s">
        <v>4</v>
      </c>
      <c r="I6" s="885"/>
    </row>
    <row r="7" spans="1:9" s="18" customFormat="1" x14ac:dyDescent="0.25">
      <c r="A7" s="1077" t="s">
        <v>5415</v>
      </c>
      <c r="B7" s="1078" t="s">
        <v>7</v>
      </c>
      <c r="C7" s="1078">
        <v>50</v>
      </c>
      <c r="D7" s="1078">
        <v>50</v>
      </c>
      <c r="E7" s="1078">
        <v>50</v>
      </c>
      <c r="F7" s="1078">
        <v>50</v>
      </c>
      <c r="G7" s="1078">
        <v>50</v>
      </c>
      <c r="H7" s="1078">
        <v>100</v>
      </c>
      <c r="I7" s="1078"/>
    </row>
    <row r="8" spans="1:9" s="18" customFormat="1" x14ac:dyDescent="0.25">
      <c r="A8" s="212" t="s">
        <v>5426</v>
      </c>
      <c r="B8" s="213" t="s">
        <v>7</v>
      </c>
      <c r="C8" s="213">
        <v>50</v>
      </c>
      <c r="D8" s="213">
        <v>50</v>
      </c>
      <c r="E8" s="213">
        <v>50</v>
      </c>
      <c r="F8" s="213">
        <v>50</v>
      </c>
      <c r="G8" s="213">
        <v>50</v>
      </c>
      <c r="H8" s="213"/>
      <c r="I8" s="537"/>
    </row>
    <row r="9" spans="1:9" s="18" customFormat="1" x14ac:dyDescent="0.25">
      <c r="A9" s="12">
        <v>44603</v>
      </c>
      <c r="B9" s="13" t="s">
        <v>7</v>
      </c>
      <c r="C9" s="537"/>
      <c r="D9" s="537"/>
      <c r="E9" s="537"/>
      <c r="F9" s="537"/>
      <c r="G9" s="213">
        <v>100</v>
      </c>
      <c r="H9" s="213">
        <v>100</v>
      </c>
      <c r="I9" s="537"/>
    </row>
    <row r="10" spans="1:9" s="18" customFormat="1" x14ac:dyDescent="0.25">
      <c r="A10" s="212"/>
      <c r="B10" s="213"/>
      <c r="C10" s="537"/>
      <c r="D10" s="537"/>
      <c r="E10" s="537"/>
      <c r="F10" s="537"/>
      <c r="G10" s="537"/>
      <c r="H10" s="537"/>
      <c r="I10" s="537"/>
    </row>
    <row r="11" spans="1:9" s="18" customFormat="1" x14ac:dyDescent="0.25">
      <c r="A11" s="212"/>
      <c r="B11" s="213"/>
      <c r="C11" s="537"/>
      <c r="D11" s="537"/>
      <c r="E11" s="537"/>
      <c r="F11" s="537"/>
      <c r="G11" s="537"/>
      <c r="H11" s="537"/>
      <c r="I11" s="537"/>
    </row>
    <row r="12" spans="1:9" s="18" customFormat="1" x14ac:dyDescent="0.25">
      <c r="A12" s="212"/>
      <c r="B12" s="213"/>
      <c r="C12" s="537"/>
      <c r="D12" s="537"/>
      <c r="E12" s="537"/>
      <c r="F12" s="537"/>
      <c r="G12" s="537"/>
      <c r="H12" s="537"/>
      <c r="I12" s="537"/>
    </row>
    <row r="13" spans="1:9" x14ac:dyDescent="0.25">
      <c r="A13" s="212"/>
      <c r="B13" s="213"/>
      <c r="C13" s="213"/>
      <c r="D13" s="213"/>
      <c r="E13" s="213"/>
      <c r="F13" s="213"/>
      <c r="G13" s="213"/>
      <c r="H13" s="213"/>
      <c r="I13" s="213"/>
    </row>
    <row r="14" spans="1:9" x14ac:dyDescent="0.25">
      <c r="A14" s="212"/>
      <c r="B14" s="213"/>
      <c r="C14" s="213"/>
      <c r="D14" s="213"/>
      <c r="E14" s="213"/>
      <c r="F14" s="213"/>
      <c r="G14" s="213"/>
      <c r="H14" s="213"/>
      <c r="I14" s="213"/>
    </row>
    <row r="15" spans="1:9" x14ac:dyDescent="0.25">
      <c r="A15" s="212"/>
      <c r="B15" s="213"/>
      <c r="C15" s="213"/>
      <c r="D15" s="213"/>
      <c r="E15" s="213"/>
      <c r="F15" s="213"/>
      <c r="G15" s="213"/>
      <c r="H15" s="213"/>
      <c r="I15" s="213"/>
    </row>
    <row r="16" spans="1:9" x14ac:dyDescent="0.25">
      <c r="A16" s="212"/>
      <c r="B16" s="213"/>
      <c r="C16" s="213"/>
      <c r="D16" s="213"/>
      <c r="E16" s="213"/>
      <c r="F16" s="213"/>
      <c r="G16" s="213"/>
      <c r="H16" s="213"/>
      <c r="I16" s="213"/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C000"/>
  </sheetPr>
  <dimension ref="A1:I20"/>
  <sheetViews>
    <sheetView workbookViewId="0">
      <selection activeCell="C17" sqref="C1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8" width="8.5" style="20" customWidth="1"/>
    <col min="9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6500</v>
      </c>
    </row>
    <row r="4" spans="1:9" s="18" customFormat="1" x14ac:dyDescent="0.25">
      <c r="A4" s="18" t="s">
        <v>5551</v>
      </c>
    </row>
    <row r="5" spans="1:9" ht="17" thickBot="1" x14ac:dyDescent="0.3"/>
    <row r="6" spans="1:9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27</v>
      </c>
      <c r="F6" s="885" t="s">
        <v>32</v>
      </c>
      <c r="G6" s="885" t="s">
        <v>4</v>
      </c>
      <c r="H6" s="885"/>
    </row>
    <row r="7" spans="1:9" s="18" customFormat="1" x14ac:dyDescent="0.25">
      <c r="A7" s="1077" t="s">
        <v>5549</v>
      </c>
      <c r="B7" s="1078" t="s">
        <v>7</v>
      </c>
      <c r="C7" s="1078">
        <v>100</v>
      </c>
      <c r="D7" s="1078">
        <v>100</v>
      </c>
      <c r="E7" s="1078">
        <v>50</v>
      </c>
      <c r="F7" s="1078">
        <v>150</v>
      </c>
      <c r="G7" s="1078">
        <v>200</v>
      </c>
      <c r="H7" s="1078"/>
    </row>
    <row r="8" spans="1:9" s="18" customFormat="1" x14ac:dyDescent="0.25">
      <c r="A8" s="212" t="s">
        <v>5549</v>
      </c>
      <c r="B8" s="213" t="s">
        <v>7</v>
      </c>
      <c r="C8" s="213">
        <v>84</v>
      </c>
      <c r="D8" s="213">
        <v>100</v>
      </c>
      <c r="E8" s="213">
        <v>100</v>
      </c>
      <c r="F8" s="213">
        <v>100</v>
      </c>
      <c r="G8" s="213">
        <v>150</v>
      </c>
      <c r="H8" s="537"/>
    </row>
    <row r="9" spans="1:9" s="18" customFormat="1" x14ac:dyDescent="0.25">
      <c r="A9" s="212" t="s">
        <v>5549</v>
      </c>
      <c r="B9" s="213" t="s">
        <v>7</v>
      </c>
      <c r="C9" s="213">
        <v>116</v>
      </c>
      <c r="D9" s="213">
        <v>100</v>
      </c>
      <c r="E9" s="213">
        <v>150</v>
      </c>
      <c r="F9" s="213">
        <v>50</v>
      </c>
      <c r="G9" s="213">
        <v>250</v>
      </c>
      <c r="H9" s="537"/>
    </row>
    <row r="10" spans="1:9" s="18" customFormat="1" x14ac:dyDescent="0.25">
      <c r="A10" s="212" t="s">
        <v>5593</v>
      </c>
      <c r="B10" s="213" t="s">
        <v>7</v>
      </c>
      <c r="C10" s="537"/>
      <c r="D10" s="213">
        <v>160</v>
      </c>
      <c r="E10" s="537"/>
      <c r="F10" s="537"/>
      <c r="G10" s="537"/>
      <c r="H10" s="537"/>
      <c r="I10" s="18" t="s">
        <v>5610</v>
      </c>
    </row>
    <row r="11" spans="1:9" x14ac:dyDescent="0.25">
      <c r="A11" s="212">
        <v>45050</v>
      </c>
      <c r="B11" s="213" t="s">
        <v>63</v>
      </c>
      <c r="C11" s="213">
        <v>-82</v>
      </c>
      <c r="D11" s="213">
        <v>-60</v>
      </c>
      <c r="E11" s="213">
        <v>-203</v>
      </c>
      <c r="F11" s="213">
        <v>-143</v>
      </c>
      <c r="G11" s="213"/>
      <c r="H11" s="213"/>
    </row>
    <row r="12" spans="1:9" s="18" customFormat="1" x14ac:dyDescent="0.25">
      <c r="A12" s="212"/>
      <c r="B12" s="213"/>
      <c r="C12" s="537"/>
      <c r="D12" s="537"/>
      <c r="E12" s="537"/>
      <c r="F12" s="537"/>
      <c r="G12" s="537"/>
      <c r="H12" s="537"/>
    </row>
    <row r="13" spans="1:9" x14ac:dyDescent="0.25">
      <c r="A13" s="212"/>
      <c r="B13" s="213"/>
      <c r="C13" s="213"/>
      <c r="D13" s="213"/>
      <c r="E13" s="213"/>
      <c r="F13" s="213"/>
      <c r="G13" s="213"/>
      <c r="H13" s="213"/>
    </row>
    <row r="14" spans="1:9" x14ac:dyDescent="0.25">
      <c r="A14" s="212"/>
      <c r="B14" s="213"/>
      <c r="C14" s="213"/>
      <c r="D14" s="213"/>
      <c r="E14" s="213"/>
      <c r="F14" s="213"/>
      <c r="G14" s="213"/>
      <c r="H14" s="213"/>
    </row>
    <row r="15" spans="1:9" x14ac:dyDescent="0.25">
      <c r="A15" s="212"/>
      <c r="B15" s="213"/>
      <c r="C15" s="213"/>
      <c r="D15" s="213"/>
      <c r="E15" s="213"/>
      <c r="F15" s="213"/>
      <c r="G15" s="213"/>
      <c r="H15" s="213"/>
    </row>
    <row r="16" spans="1:9" x14ac:dyDescent="0.25">
      <c r="A16" s="212"/>
      <c r="B16" s="213"/>
      <c r="C16" s="213"/>
      <c r="D16" s="213"/>
      <c r="E16" s="213"/>
      <c r="F16" s="213"/>
      <c r="G16" s="213"/>
      <c r="H16" s="213"/>
    </row>
    <row r="17" spans="1:8" x14ac:dyDescent="0.25">
      <c r="A17" s="212"/>
      <c r="B17" s="213"/>
      <c r="C17" s="213"/>
      <c r="D17" s="213"/>
      <c r="E17" s="213"/>
      <c r="F17" s="213"/>
      <c r="G17" s="213"/>
      <c r="H17" s="213"/>
    </row>
    <row r="18" spans="1:8" x14ac:dyDescent="0.25">
      <c r="A18" s="212"/>
      <c r="B18" s="213"/>
      <c r="C18" s="213"/>
      <c r="D18" s="213"/>
      <c r="E18" s="213"/>
      <c r="F18" s="213"/>
      <c r="G18" s="213"/>
      <c r="H18" s="213"/>
    </row>
    <row r="19" spans="1:8" x14ac:dyDescent="0.25">
      <c r="A19" s="213"/>
      <c r="B19" s="213"/>
      <c r="C19" s="213"/>
      <c r="D19" s="213"/>
      <c r="E19" s="213"/>
      <c r="F19" s="213"/>
      <c r="G19" s="213"/>
      <c r="H19" s="213"/>
    </row>
    <row r="20" spans="1:8" x14ac:dyDescent="0.25">
      <c r="A20" s="213"/>
      <c r="B20" s="213"/>
      <c r="C20" s="213"/>
      <c r="D20" s="213"/>
      <c r="E20" s="213"/>
      <c r="F20" s="213"/>
      <c r="G20" s="213"/>
      <c r="H20" s="213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C000"/>
  </sheetPr>
  <dimension ref="A1:H20"/>
  <sheetViews>
    <sheetView workbookViewId="0">
      <selection activeCell="A10" sqref="A10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8" width="8.5" style="20" customWidth="1"/>
    <col min="9" max="16384" width="8.83203125" style="20"/>
  </cols>
  <sheetData>
    <row r="1" spans="1:8" s="2" customFormat="1" x14ac:dyDescent="0.25">
      <c r="A1" s="16" t="s">
        <v>5</v>
      </c>
      <c r="B1" s="16"/>
    </row>
    <row r="3" spans="1:8" s="18" customFormat="1" x14ac:dyDescent="0.25">
      <c r="A3" s="18" t="s">
        <v>5563</v>
      </c>
    </row>
    <row r="4" spans="1:8" s="18" customFormat="1" x14ac:dyDescent="0.25">
      <c r="A4" s="18" t="s">
        <v>5564</v>
      </c>
    </row>
    <row r="5" spans="1:8" ht="17" thickBot="1" x14ac:dyDescent="0.3"/>
    <row r="6" spans="1:8" ht="18" customHeight="1" thickBot="1" x14ac:dyDescent="0.3">
      <c r="A6" s="884" t="s">
        <v>0</v>
      </c>
      <c r="B6" s="885" t="s">
        <v>1</v>
      </c>
      <c r="C6" s="885" t="s">
        <v>27</v>
      </c>
      <c r="D6" s="885" t="s">
        <v>32</v>
      </c>
      <c r="E6" s="885" t="s">
        <v>2</v>
      </c>
      <c r="F6" s="885" t="s">
        <v>3</v>
      </c>
      <c r="G6" s="885" t="s">
        <v>4</v>
      </c>
      <c r="H6" s="885"/>
    </row>
    <row r="7" spans="1:8" s="18" customFormat="1" x14ac:dyDescent="0.25">
      <c r="A7" s="1077" t="s">
        <v>5548</v>
      </c>
      <c r="B7" s="1078" t="s">
        <v>7</v>
      </c>
      <c r="C7" s="1078">
        <v>300</v>
      </c>
      <c r="D7" s="1078">
        <v>510</v>
      </c>
      <c r="E7" s="1078"/>
      <c r="F7" s="1078"/>
      <c r="G7" s="1078"/>
      <c r="H7" s="1078"/>
    </row>
    <row r="8" spans="1:8" s="18" customFormat="1" x14ac:dyDescent="0.25">
      <c r="A8" s="212" t="s">
        <v>5548</v>
      </c>
      <c r="B8" s="213" t="s">
        <v>7</v>
      </c>
      <c r="C8" s="213">
        <v>70</v>
      </c>
      <c r="D8" s="213">
        <v>10</v>
      </c>
      <c r="E8" s="213">
        <v>145</v>
      </c>
      <c r="F8" s="213">
        <v>260</v>
      </c>
      <c r="G8" s="213">
        <v>520</v>
      </c>
      <c r="H8" s="537"/>
    </row>
    <row r="9" spans="1:8" s="18" customFormat="1" x14ac:dyDescent="0.25">
      <c r="A9" s="212" t="s">
        <v>5568</v>
      </c>
      <c r="B9" s="213" t="s">
        <v>7</v>
      </c>
      <c r="C9" s="213">
        <v>150</v>
      </c>
      <c r="D9" s="213"/>
      <c r="E9" s="213">
        <v>115</v>
      </c>
      <c r="F9" s="213"/>
      <c r="G9" s="213"/>
      <c r="H9" s="537"/>
    </row>
    <row r="10" spans="1:8" x14ac:dyDescent="0.25">
      <c r="A10" s="212" t="s">
        <v>8433</v>
      </c>
      <c r="B10" s="213" t="s">
        <v>7</v>
      </c>
      <c r="C10" s="213"/>
      <c r="D10" s="213"/>
      <c r="E10" s="213">
        <v>40</v>
      </c>
      <c r="F10" s="213">
        <v>40</v>
      </c>
      <c r="G10" s="213">
        <v>60</v>
      </c>
      <c r="H10" s="213"/>
    </row>
    <row r="11" spans="1:8" s="18" customFormat="1" x14ac:dyDescent="0.25">
      <c r="A11" s="212"/>
      <c r="B11" s="213"/>
      <c r="C11" s="537"/>
      <c r="D11" s="537"/>
      <c r="E11" s="537"/>
      <c r="F11" s="537"/>
      <c r="G11" s="537"/>
      <c r="H11" s="537"/>
    </row>
    <row r="12" spans="1:8" s="18" customFormat="1" x14ac:dyDescent="0.25">
      <c r="A12" s="212"/>
      <c r="B12" s="213"/>
      <c r="C12" s="537"/>
      <c r="D12" s="537"/>
      <c r="E12" s="537"/>
      <c r="F12" s="537"/>
      <c r="G12" s="537"/>
      <c r="H12" s="537"/>
    </row>
    <row r="13" spans="1:8" x14ac:dyDescent="0.25">
      <c r="A13" s="212"/>
      <c r="B13" s="213"/>
      <c r="C13" s="213"/>
      <c r="D13" s="213"/>
      <c r="E13" s="213"/>
      <c r="F13" s="213"/>
      <c r="G13" s="213"/>
      <c r="H13" s="213"/>
    </row>
    <row r="14" spans="1:8" x14ac:dyDescent="0.25">
      <c r="A14" s="212"/>
      <c r="B14" s="213"/>
      <c r="C14" s="213"/>
      <c r="D14" s="213"/>
      <c r="E14" s="213"/>
      <c r="F14" s="213"/>
      <c r="G14" s="213"/>
      <c r="H14" s="213"/>
    </row>
    <row r="15" spans="1:8" x14ac:dyDescent="0.25">
      <c r="A15" s="212"/>
      <c r="B15" s="213"/>
      <c r="C15" s="213"/>
      <c r="D15" s="213"/>
      <c r="E15" s="213"/>
      <c r="F15" s="213"/>
      <c r="G15" s="213"/>
      <c r="H15" s="213"/>
    </row>
    <row r="16" spans="1:8" x14ac:dyDescent="0.25">
      <c r="A16" s="212"/>
      <c r="B16" s="213"/>
      <c r="C16" s="213"/>
      <c r="D16" s="213"/>
      <c r="E16" s="213"/>
      <c r="F16" s="213"/>
      <c r="G16" s="213"/>
      <c r="H16" s="213"/>
    </row>
    <row r="17" spans="1:8" x14ac:dyDescent="0.25">
      <c r="A17" s="212"/>
      <c r="B17" s="213"/>
      <c r="C17" s="213"/>
      <c r="D17" s="213"/>
      <c r="E17" s="213"/>
      <c r="F17" s="213"/>
      <c r="G17" s="213"/>
      <c r="H17" s="213"/>
    </row>
    <row r="18" spans="1:8" x14ac:dyDescent="0.25">
      <c r="A18" s="212"/>
      <c r="B18" s="213"/>
      <c r="C18" s="213"/>
      <c r="D18" s="213"/>
      <c r="E18" s="213"/>
      <c r="F18" s="213"/>
      <c r="G18" s="213"/>
      <c r="H18" s="213"/>
    </row>
    <row r="19" spans="1:8" x14ac:dyDescent="0.25">
      <c r="A19" s="213"/>
      <c r="B19" s="213"/>
      <c r="C19" s="213"/>
      <c r="D19" s="213"/>
      <c r="E19" s="213"/>
      <c r="F19" s="213"/>
      <c r="G19" s="213"/>
      <c r="H19" s="213"/>
    </row>
    <row r="20" spans="1:8" x14ac:dyDescent="0.25">
      <c r="A20" s="213"/>
      <c r="B20" s="213"/>
      <c r="C20" s="213"/>
      <c r="D20" s="213"/>
      <c r="E20" s="213"/>
      <c r="F20" s="213"/>
      <c r="G20" s="213"/>
      <c r="H20" s="213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C000"/>
  </sheetPr>
  <dimension ref="A1:M20"/>
  <sheetViews>
    <sheetView workbookViewId="0">
      <selection activeCell="E21" sqref="E21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9" width="8.5" style="20" customWidth="1"/>
    <col min="10" max="13" width="9" style="20" customWidth="1"/>
    <col min="14" max="16384" width="8.83203125" style="20"/>
  </cols>
  <sheetData>
    <row r="1" spans="1:13" s="2" customFormat="1" x14ac:dyDescent="0.25">
      <c r="A1" s="16" t="s">
        <v>5</v>
      </c>
      <c r="B1" s="16"/>
    </row>
    <row r="3" spans="1:13" s="18" customFormat="1" x14ac:dyDescent="0.25">
      <c r="A3" s="18" t="s">
        <v>5573</v>
      </c>
    </row>
    <row r="4" spans="1:13" s="18" customFormat="1" x14ac:dyDescent="0.25">
      <c r="A4" s="18" t="s">
        <v>5574</v>
      </c>
    </row>
    <row r="5" spans="1:13" ht="17" thickBot="1" x14ac:dyDescent="0.3"/>
    <row r="6" spans="1:13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26</v>
      </c>
      <c r="E6" s="885" t="s">
        <v>17</v>
      </c>
      <c r="F6" s="885" t="s">
        <v>3</v>
      </c>
      <c r="G6" s="885" t="s">
        <v>18</v>
      </c>
      <c r="H6" s="885" t="s">
        <v>27</v>
      </c>
      <c r="I6" s="885" t="s">
        <v>32</v>
      </c>
      <c r="J6" s="885" t="s">
        <v>4</v>
      </c>
      <c r="K6" s="885" t="s">
        <v>377</v>
      </c>
      <c r="L6" s="885" t="s">
        <v>10</v>
      </c>
      <c r="M6" s="885"/>
    </row>
    <row r="7" spans="1:13" s="18" customFormat="1" x14ac:dyDescent="0.25">
      <c r="A7" s="1077" t="s">
        <v>5568</v>
      </c>
      <c r="B7" s="1078" t="s">
        <v>7</v>
      </c>
      <c r="C7" s="1078">
        <v>50</v>
      </c>
      <c r="D7" s="1078">
        <v>50</v>
      </c>
      <c r="E7" s="1078">
        <v>30</v>
      </c>
      <c r="F7" s="1078">
        <v>100</v>
      </c>
      <c r="G7" s="1078">
        <v>30</v>
      </c>
      <c r="H7" s="1078">
        <v>50</v>
      </c>
      <c r="I7" s="1078">
        <v>50</v>
      </c>
      <c r="J7" s="1078">
        <v>150</v>
      </c>
      <c r="K7" s="1078"/>
      <c r="L7" s="1078"/>
      <c r="M7" s="1078"/>
    </row>
    <row r="8" spans="1:13" s="18" customFormat="1" x14ac:dyDescent="0.25">
      <c r="A8" s="12" t="s">
        <v>5576</v>
      </c>
      <c r="B8" s="13" t="s">
        <v>7</v>
      </c>
      <c r="C8" s="213">
        <v>50</v>
      </c>
      <c r="D8" s="213">
        <v>50</v>
      </c>
      <c r="E8" s="213">
        <v>30</v>
      </c>
      <c r="F8" s="213">
        <v>100</v>
      </c>
      <c r="G8" s="213">
        <v>30</v>
      </c>
      <c r="H8" s="213">
        <v>75</v>
      </c>
      <c r="I8" s="213">
        <v>75</v>
      </c>
      <c r="J8" s="213">
        <v>150</v>
      </c>
      <c r="K8" s="213"/>
      <c r="L8" s="213"/>
      <c r="M8" s="537"/>
    </row>
    <row r="9" spans="1:13" s="18" customFormat="1" x14ac:dyDescent="0.25">
      <c r="A9" s="212" t="s">
        <v>5544</v>
      </c>
      <c r="B9" s="213" t="s">
        <v>7</v>
      </c>
      <c r="C9" s="213">
        <v>86</v>
      </c>
      <c r="D9" s="213">
        <v>18</v>
      </c>
      <c r="E9" s="213"/>
      <c r="F9" s="213">
        <v>50</v>
      </c>
      <c r="G9" s="213"/>
      <c r="H9" s="213">
        <v>50</v>
      </c>
      <c r="I9" s="213">
        <v>50</v>
      </c>
      <c r="J9" s="213">
        <v>72</v>
      </c>
      <c r="K9" s="213"/>
      <c r="L9" s="213"/>
      <c r="M9" s="537"/>
    </row>
    <row r="10" spans="1:13" x14ac:dyDescent="0.25">
      <c r="A10" s="212" t="s">
        <v>5626</v>
      </c>
      <c r="B10" s="213" t="s">
        <v>7</v>
      </c>
      <c r="C10" s="213"/>
      <c r="D10" s="213"/>
      <c r="E10" s="213">
        <v>26</v>
      </c>
      <c r="F10" s="213">
        <v>54</v>
      </c>
      <c r="G10" s="213">
        <v>26</v>
      </c>
      <c r="H10" s="213"/>
      <c r="I10" s="213">
        <v>100</v>
      </c>
      <c r="J10" s="213"/>
      <c r="K10" s="213">
        <v>110</v>
      </c>
      <c r="L10" s="213"/>
      <c r="M10" s="213"/>
    </row>
    <row r="11" spans="1:13" x14ac:dyDescent="0.25">
      <c r="A11" s="212" t="s">
        <v>5627</v>
      </c>
      <c r="B11" s="213" t="s">
        <v>7</v>
      </c>
      <c r="C11" s="213"/>
      <c r="D11" s="213"/>
      <c r="E11" s="213"/>
      <c r="F11" s="213"/>
      <c r="G11" s="213"/>
      <c r="H11" s="213">
        <v>23</v>
      </c>
      <c r="I11" s="213">
        <v>133</v>
      </c>
      <c r="J11" s="213"/>
      <c r="K11" s="213">
        <v>100</v>
      </c>
      <c r="L11" s="213"/>
      <c r="M11" s="213"/>
    </row>
    <row r="12" spans="1:13" s="23" customFormat="1" x14ac:dyDescent="0.25">
      <c r="A12" s="12">
        <v>45084</v>
      </c>
      <c r="B12" s="75" t="s">
        <v>7</v>
      </c>
      <c r="C12" s="75">
        <v>120</v>
      </c>
      <c r="D12" s="75"/>
      <c r="E12" s="75"/>
      <c r="F12" s="75">
        <v>120</v>
      </c>
      <c r="G12" s="75"/>
      <c r="H12" s="75"/>
      <c r="I12" s="75"/>
      <c r="J12" s="75">
        <v>240</v>
      </c>
      <c r="K12" s="75"/>
      <c r="L12" s="75"/>
      <c r="M12" s="75"/>
    </row>
    <row r="13" spans="1:13" x14ac:dyDescent="0.25">
      <c r="A13" s="12" t="s">
        <v>7476</v>
      </c>
      <c r="B13" s="213" t="s">
        <v>7</v>
      </c>
      <c r="C13" s="213">
        <v>110</v>
      </c>
      <c r="D13" s="213"/>
      <c r="E13" s="213"/>
      <c r="F13" s="213">
        <v>110</v>
      </c>
      <c r="G13" s="213"/>
      <c r="H13" s="213"/>
      <c r="I13" s="213"/>
      <c r="J13" s="213">
        <v>220</v>
      </c>
      <c r="K13" s="213"/>
      <c r="L13" s="213"/>
      <c r="M13" s="213"/>
    </row>
    <row r="14" spans="1:13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</row>
    <row r="15" spans="1:13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</row>
    <row r="16" spans="1:13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</row>
    <row r="17" spans="1:13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</row>
    <row r="18" spans="1:13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</row>
    <row r="19" spans="1:13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</row>
    <row r="20" spans="1:13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C000"/>
  </sheetPr>
  <dimension ref="A1:G15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8.5" style="20" customWidth="1"/>
    <col min="5" max="7" width="9" style="20" customWidth="1"/>
    <col min="8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5573</v>
      </c>
    </row>
    <row r="4" spans="1:7" s="18" customFormat="1" x14ac:dyDescent="0.25">
      <c r="A4" s="18" t="s">
        <v>6050</v>
      </c>
    </row>
    <row r="5" spans="1:7" ht="17" thickBot="1" x14ac:dyDescent="0.3"/>
    <row r="6" spans="1:7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10</v>
      </c>
      <c r="G6" s="885"/>
    </row>
    <row r="7" spans="1:7" s="18" customFormat="1" x14ac:dyDescent="0.25">
      <c r="A7" s="212">
        <v>45017</v>
      </c>
      <c r="B7" s="213" t="s">
        <v>7</v>
      </c>
      <c r="C7" s="213">
        <v>16</v>
      </c>
      <c r="D7" s="213">
        <v>16</v>
      </c>
      <c r="E7" s="213">
        <v>32</v>
      </c>
      <c r="F7" s="213">
        <v>6</v>
      </c>
      <c r="G7" s="537"/>
    </row>
    <row r="8" spans="1:7" x14ac:dyDescent="0.25">
      <c r="A8" s="212" t="s">
        <v>6042</v>
      </c>
      <c r="B8" s="213" t="s">
        <v>63</v>
      </c>
      <c r="C8" s="213">
        <v>-16</v>
      </c>
      <c r="D8" s="213">
        <v>-16</v>
      </c>
      <c r="E8" s="213">
        <v>-32</v>
      </c>
      <c r="F8" s="213">
        <v>-6</v>
      </c>
      <c r="G8" s="213"/>
    </row>
    <row r="9" spans="1:7" x14ac:dyDescent="0.25">
      <c r="A9" s="212"/>
      <c r="B9" s="213"/>
      <c r="C9" s="213"/>
      <c r="D9" s="213"/>
      <c r="E9" s="213"/>
      <c r="F9" s="213"/>
      <c r="G9" s="213"/>
    </row>
    <row r="10" spans="1:7" x14ac:dyDescent="0.25">
      <c r="A10" s="212"/>
      <c r="B10" s="213"/>
      <c r="C10" s="213"/>
      <c r="D10" s="213"/>
      <c r="E10" s="213"/>
      <c r="F10" s="213"/>
      <c r="G10" s="213"/>
    </row>
    <row r="11" spans="1:7" x14ac:dyDescent="0.25">
      <c r="A11" s="212"/>
      <c r="B11" s="213"/>
      <c r="C11" s="213"/>
      <c r="D11" s="213"/>
      <c r="E11" s="213"/>
      <c r="F11" s="213"/>
      <c r="G11" s="213"/>
    </row>
    <row r="12" spans="1:7" x14ac:dyDescent="0.25">
      <c r="A12" s="212"/>
      <c r="B12" s="213"/>
      <c r="C12" s="213"/>
      <c r="D12" s="213"/>
      <c r="E12" s="213"/>
      <c r="F12" s="213"/>
      <c r="G12" s="213"/>
    </row>
    <row r="13" spans="1:7" x14ac:dyDescent="0.25">
      <c r="A13" s="212"/>
      <c r="B13" s="213"/>
      <c r="C13" s="213"/>
      <c r="D13" s="213"/>
      <c r="E13" s="213"/>
      <c r="F13" s="213"/>
      <c r="G13" s="213"/>
    </row>
    <row r="14" spans="1:7" x14ac:dyDescent="0.25">
      <c r="A14" s="213"/>
      <c r="B14" s="213"/>
      <c r="C14" s="213"/>
      <c r="D14" s="213"/>
      <c r="E14" s="213"/>
      <c r="F14" s="213"/>
      <c r="G14" s="213"/>
    </row>
    <row r="15" spans="1:7" x14ac:dyDescent="0.25">
      <c r="A15" s="213"/>
      <c r="B15" s="213"/>
      <c r="C15" s="213"/>
      <c r="D15" s="213"/>
      <c r="E15" s="213"/>
      <c r="F15" s="213"/>
      <c r="G15" s="213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FFC000"/>
  </sheetPr>
  <dimension ref="A1:F15"/>
  <sheetViews>
    <sheetView workbookViewId="0">
      <selection activeCell="E8" sqref="E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8.5" style="20" customWidth="1"/>
    <col min="5" max="6" width="9" style="20" customWidth="1"/>
    <col min="7" max="16384" width="8.83203125" style="20"/>
  </cols>
  <sheetData>
    <row r="1" spans="1:6" s="2" customFormat="1" x14ac:dyDescent="0.25">
      <c r="A1" s="16" t="s">
        <v>5</v>
      </c>
      <c r="B1" s="16"/>
    </row>
    <row r="3" spans="1:6" s="18" customFormat="1" x14ac:dyDescent="0.25">
      <c r="A3" s="18" t="s">
        <v>7382</v>
      </c>
    </row>
    <row r="4" spans="1:6" s="18" customFormat="1" x14ac:dyDescent="0.25">
      <c r="A4" s="18" t="s">
        <v>7381</v>
      </c>
    </row>
    <row r="5" spans="1:6" ht="17" thickBot="1" x14ac:dyDescent="0.3"/>
    <row r="6" spans="1:6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/>
    </row>
    <row r="7" spans="1:6" s="18" customFormat="1" x14ac:dyDescent="0.25">
      <c r="A7" s="212">
        <v>45147</v>
      </c>
      <c r="B7" s="213" t="s">
        <v>7</v>
      </c>
      <c r="C7" s="213">
        <v>40</v>
      </c>
      <c r="D7" s="213">
        <v>40</v>
      </c>
      <c r="E7" s="213">
        <v>40</v>
      </c>
      <c r="F7" s="537"/>
    </row>
    <row r="8" spans="1:6" x14ac:dyDescent="0.25">
      <c r="A8" s="212">
        <v>45150</v>
      </c>
      <c r="B8" s="213" t="s">
        <v>63</v>
      </c>
      <c r="C8" s="213">
        <v>-40</v>
      </c>
      <c r="D8" s="213">
        <v>-40</v>
      </c>
      <c r="E8" s="213">
        <v>-40</v>
      </c>
      <c r="F8" s="213"/>
    </row>
    <row r="9" spans="1:6" x14ac:dyDescent="0.25">
      <c r="A9" s="212"/>
      <c r="B9" s="213"/>
      <c r="C9" s="213"/>
      <c r="D9" s="213"/>
      <c r="E9" s="213"/>
      <c r="F9" s="213"/>
    </row>
    <row r="10" spans="1:6" x14ac:dyDescent="0.25">
      <c r="A10" s="212"/>
      <c r="B10" s="213"/>
      <c r="C10" s="213"/>
      <c r="D10" s="213"/>
      <c r="E10" s="213"/>
      <c r="F10" s="213"/>
    </row>
    <row r="11" spans="1:6" x14ac:dyDescent="0.25">
      <c r="A11" s="212"/>
      <c r="B11" s="213"/>
      <c r="C11" s="213"/>
      <c r="D11" s="213"/>
      <c r="E11" s="213"/>
      <c r="F11" s="213"/>
    </row>
    <row r="12" spans="1:6" x14ac:dyDescent="0.25">
      <c r="A12" s="212"/>
      <c r="B12" s="213"/>
      <c r="C12" s="213"/>
      <c r="D12" s="213"/>
      <c r="E12" s="213"/>
      <c r="F12" s="213"/>
    </row>
    <row r="13" spans="1:6" x14ac:dyDescent="0.25">
      <c r="A13" s="212"/>
      <c r="B13" s="213"/>
      <c r="C13" s="213"/>
      <c r="D13" s="213"/>
      <c r="E13" s="213"/>
      <c r="F13" s="213"/>
    </row>
    <row r="14" spans="1:6" x14ac:dyDescent="0.25">
      <c r="A14" s="213"/>
      <c r="B14" s="213"/>
      <c r="C14" s="213"/>
      <c r="D14" s="213"/>
      <c r="E14" s="213"/>
      <c r="F14" s="213"/>
    </row>
    <row r="15" spans="1:6" x14ac:dyDescent="0.25">
      <c r="A15" s="213"/>
      <c r="B15" s="213"/>
      <c r="C15" s="213"/>
      <c r="D15" s="213"/>
      <c r="E15" s="213"/>
      <c r="F15" s="213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C000"/>
  </sheetPr>
  <dimension ref="A1:G18"/>
  <sheetViews>
    <sheetView workbookViewId="0">
      <selection activeCell="C13" sqref="C13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6" width="8.5" style="20" customWidth="1"/>
    <col min="7" max="7" width="9" style="20" customWidth="1"/>
    <col min="8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5602</v>
      </c>
    </row>
    <row r="4" spans="1:7" s="18" customFormat="1" x14ac:dyDescent="0.25">
      <c r="A4" s="18" t="s">
        <v>5603</v>
      </c>
    </row>
    <row r="5" spans="1:7" ht="17" thickBot="1" x14ac:dyDescent="0.3"/>
    <row r="6" spans="1:7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27</v>
      </c>
      <c r="F6" s="885" t="s">
        <v>32</v>
      </c>
      <c r="G6" s="885"/>
    </row>
    <row r="7" spans="1:7" s="18" customFormat="1" x14ac:dyDescent="0.25">
      <c r="A7" s="212" t="s">
        <v>5544</v>
      </c>
      <c r="B7" s="213" t="s">
        <v>7</v>
      </c>
      <c r="C7" s="213">
        <v>56</v>
      </c>
      <c r="D7" s="213">
        <v>56</v>
      </c>
      <c r="E7" s="213">
        <v>56</v>
      </c>
      <c r="F7" s="213">
        <v>56</v>
      </c>
      <c r="G7" s="537"/>
    </row>
    <row r="8" spans="1:7" s="18" customFormat="1" x14ac:dyDescent="0.25">
      <c r="A8" s="55">
        <v>45175</v>
      </c>
      <c r="B8" s="213" t="s">
        <v>63</v>
      </c>
      <c r="C8" s="213">
        <v>-56</v>
      </c>
      <c r="D8" s="213">
        <v>-56</v>
      </c>
      <c r="E8" s="213">
        <v>-56</v>
      </c>
      <c r="F8" s="213">
        <v>-56</v>
      </c>
      <c r="G8" s="537"/>
    </row>
    <row r="9" spans="1:7" s="18" customFormat="1" x14ac:dyDescent="0.25">
      <c r="A9" s="212"/>
      <c r="B9" s="213"/>
      <c r="C9" s="537"/>
      <c r="D9" s="537"/>
      <c r="E9" s="537"/>
      <c r="F9" s="537"/>
      <c r="G9" s="537"/>
    </row>
    <row r="10" spans="1:7" s="18" customFormat="1" x14ac:dyDescent="0.25">
      <c r="A10" s="212"/>
      <c r="B10" s="213"/>
      <c r="C10" s="537"/>
      <c r="D10" s="537"/>
      <c r="E10" s="537"/>
      <c r="F10" s="537"/>
      <c r="G10" s="537"/>
    </row>
    <row r="11" spans="1:7" x14ac:dyDescent="0.25">
      <c r="A11" s="212"/>
      <c r="B11" s="213"/>
      <c r="C11" s="213"/>
      <c r="D11" s="213"/>
      <c r="E11" s="213"/>
      <c r="F11" s="213"/>
      <c r="G11" s="213"/>
    </row>
    <row r="12" spans="1:7" x14ac:dyDescent="0.25">
      <c r="A12" s="212"/>
      <c r="B12" s="213"/>
      <c r="C12" s="213"/>
      <c r="D12" s="213"/>
      <c r="E12" s="213"/>
      <c r="F12" s="213"/>
      <c r="G12" s="213"/>
    </row>
    <row r="13" spans="1:7" x14ac:dyDescent="0.25">
      <c r="A13" s="212"/>
      <c r="B13" s="213"/>
      <c r="C13" s="213"/>
      <c r="D13" s="213"/>
      <c r="E13" s="213"/>
      <c r="F13" s="213"/>
      <c r="G13" s="213"/>
    </row>
    <row r="14" spans="1:7" x14ac:dyDescent="0.25">
      <c r="A14" s="212"/>
      <c r="B14" s="213"/>
      <c r="C14" s="213"/>
      <c r="D14" s="213"/>
      <c r="E14" s="213"/>
      <c r="F14" s="213"/>
      <c r="G14" s="213"/>
    </row>
    <row r="15" spans="1:7" x14ac:dyDescent="0.25">
      <c r="A15" s="212"/>
      <c r="B15" s="213"/>
      <c r="C15" s="213"/>
      <c r="D15" s="213"/>
      <c r="E15" s="213"/>
      <c r="F15" s="213"/>
      <c r="G15" s="213"/>
    </row>
    <row r="16" spans="1:7" x14ac:dyDescent="0.25">
      <c r="A16" s="212"/>
      <c r="B16" s="213"/>
      <c r="C16" s="213"/>
      <c r="D16" s="213"/>
      <c r="E16" s="213"/>
      <c r="F16" s="213"/>
      <c r="G16" s="213"/>
    </row>
    <row r="17" spans="1:7" x14ac:dyDescent="0.25">
      <c r="A17" s="213"/>
      <c r="B17" s="213"/>
      <c r="C17" s="213"/>
      <c r="D17" s="213"/>
      <c r="E17" s="213"/>
      <c r="F17" s="213"/>
      <c r="G17" s="213"/>
    </row>
    <row r="18" spans="1:7" x14ac:dyDescent="0.25">
      <c r="A18" s="213"/>
      <c r="B18" s="213"/>
      <c r="C18" s="213"/>
      <c r="D18" s="213"/>
      <c r="E18" s="213"/>
      <c r="F18" s="213"/>
      <c r="G18" s="213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C000"/>
  </sheetPr>
  <dimension ref="A1:F18"/>
  <sheetViews>
    <sheetView workbookViewId="0">
      <selection activeCell="A19" sqref="A19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5" width="8.5" style="20" customWidth="1"/>
    <col min="6" max="6" width="9" style="20" customWidth="1"/>
    <col min="7" max="16384" width="8.83203125" style="20"/>
  </cols>
  <sheetData>
    <row r="1" spans="1:6" s="2" customFormat="1" x14ac:dyDescent="0.25">
      <c r="A1" s="16" t="s">
        <v>5</v>
      </c>
      <c r="B1" s="16"/>
    </row>
    <row r="3" spans="1:6" s="18" customFormat="1" x14ac:dyDescent="0.25">
      <c r="A3" s="18" t="s">
        <v>5615</v>
      </c>
    </row>
    <row r="4" spans="1:6" s="18" customFormat="1" x14ac:dyDescent="0.25">
      <c r="A4" s="18" t="s">
        <v>5616</v>
      </c>
    </row>
    <row r="5" spans="1:6" ht="17" thickBot="1" x14ac:dyDescent="0.3"/>
    <row r="6" spans="1:6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/>
    </row>
    <row r="7" spans="1:6" s="18" customFormat="1" x14ac:dyDescent="0.25">
      <c r="A7" s="212" t="s">
        <v>5592</v>
      </c>
      <c r="B7" s="213" t="s">
        <v>7</v>
      </c>
      <c r="C7" s="213">
        <v>60</v>
      </c>
      <c r="D7" s="213">
        <v>60</v>
      </c>
      <c r="E7" s="213">
        <v>120</v>
      </c>
      <c r="F7" s="537"/>
    </row>
    <row r="8" spans="1:6" s="18" customFormat="1" x14ac:dyDescent="0.25">
      <c r="A8" s="212"/>
      <c r="B8" s="213"/>
      <c r="C8" s="537"/>
      <c r="D8" s="537"/>
      <c r="E8" s="537"/>
      <c r="F8" s="537"/>
    </row>
    <row r="9" spans="1:6" s="18" customFormat="1" x14ac:dyDescent="0.25">
      <c r="A9" s="212"/>
      <c r="B9" s="213"/>
      <c r="C9" s="537"/>
      <c r="D9" s="537"/>
      <c r="E9" s="537"/>
      <c r="F9" s="537"/>
    </row>
    <row r="10" spans="1:6" s="18" customFormat="1" x14ac:dyDescent="0.25">
      <c r="A10" s="212"/>
      <c r="B10" s="213"/>
      <c r="C10" s="537"/>
      <c r="D10" s="537"/>
      <c r="E10" s="537"/>
      <c r="F10" s="537"/>
    </row>
    <row r="11" spans="1:6" x14ac:dyDescent="0.25">
      <c r="A11" s="212"/>
      <c r="B11" s="213"/>
      <c r="C11" s="213"/>
      <c r="D11" s="213"/>
      <c r="E11" s="213"/>
      <c r="F11" s="213"/>
    </row>
    <row r="12" spans="1:6" x14ac:dyDescent="0.25">
      <c r="A12" s="212"/>
      <c r="B12" s="213"/>
      <c r="C12" s="213"/>
      <c r="D12" s="213"/>
      <c r="E12" s="213"/>
      <c r="F12" s="213"/>
    </row>
    <row r="13" spans="1:6" x14ac:dyDescent="0.25">
      <c r="A13" s="212"/>
      <c r="B13" s="213"/>
      <c r="C13" s="213"/>
      <c r="D13" s="213"/>
      <c r="E13" s="213"/>
      <c r="F13" s="213"/>
    </row>
    <row r="14" spans="1:6" x14ac:dyDescent="0.25">
      <c r="A14" s="212"/>
      <c r="B14" s="213"/>
      <c r="C14" s="213"/>
      <c r="D14" s="213"/>
      <c r="E14" s="213"/>
      <c r="F14" s="213"/>
    </row>
    <row r="15" spans="1:6" x14ac:dyDescent="0.25">
      <c r="A15" s="212"/>
      <c r="B15" s="213"/>
      <c r="C15" s="213"/>
      <c r="D15" s="213"/>
      <c r="E15" s="213"/>
      <c r="F15" s="213"/>
    </row>
    <row r="16" spans="1:6" x14ac:dyDescent="0.25">
      <c r="A16" s="212"/>
      <c r="B16" s="213"/>
      <c r="C16" s="213"/>
      <c r="D16" s="213"/>
      <c r="E16" s="213"/>
      <c r="F16" s="213"/>
    </row>
    <row r="17" spans="1:6" x14ac:dyDescent="0.25">
      <c r="A17" s="213"/>
      <c r="B17" s="213"/>
      <c r="C17" s="213"/>
      <c r="D17" s="213"/>
      <c r="E17" s="213"/>
      <c r="F17" s="213"/>
    </row>
    <row r="18" spans="1:6" x14ac:dyDescent="0.25">
      <c r="A18" s="213"/>
      <c r="B18" s="213"/>
      <c r="C18" s="213"/>
      <c r="D18" s="213"/>
      <c r="E18" s="213"/>
      <c r="F18" s="213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FFC000"/>
  </sheetPr>
  <dimension ref="A1:G20"/>
  <sheetViews>
    <sheetView workbookViewId="0">
      <selection activeCell="I22" sqref="I22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6" width="8.5" style="20" customWidth="1"/>
    <col min="7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5553</v>
      </c>
    </row>
    <row r="4" spans="1:7" s="18" customFormat="1" x14ac:dyDescent="0.25">
      <c r="A4" s="18" t="s">
        <v>5554</v>
      </c>
    </row>
    <row r="5" spans="1:7" ht="17" thickBot="1" x14ac:dyDescent="0.3"/>
    <row r="6" spans="1:7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/>
    </row>
    <row r="7" spans="1:7" s="18" customFormat="1" x14ac:dyDescent="0.25">
      <c r="A7" s="1077" t="s">
        <v>5549</v>
      </c>
      <c r="B7" s="1078" t="s">
        <v>7</v>
      </c>
      <c r="C7" s="1078">
        <v>4</v>
      </c>
      <c r="D7" s="1078">
        <v>4</v>
      </c>
      <c r="E7" s="1078">
        <v>4</v>
      </c>
      <c r="F7" s="1078"/>
      <c r="G7" s="18" t="s">
        <v>5555</v>
      </c>
    </row>
    <row r="8" spans="1:7" s="18" customFormat="1" x14ac:dyDescent="0.25">
      <c r="A8" s="212" t="s">
        <v>5568</v>
      </c>
      <c r="B8" s="213" t="s">
        <v>63</v>
      </c>
      <c r="C8" s="213">
        <v>-4</v>
      </c>
      <c r="D8" s="213">
        <v>-4</v>
      </c>
      <c r="E8" s="213">
        <v>-4</v>
      </c>
      <c r="F8" s="537"/>
    </row>
    <row r="9" spans="1:7" s="18" customFormat="1" x14ac:dyDescent="0.25">
      <c r="A9" s="212"/>
      <c r="B9" s="213"/>
      <c r="C9" s="213"/>
      <c r="D9" s="213"/>
      <c r="E9" s="213"/>
      <c r="F9" s="537"/>
    </row>
    <row r="10" spans="1:7" s="18" customFormat="1" x14ac:dyDescent="0.25">
      <c r="A10" s="212"/>
      <c r="B10" s="213"/>
      <c r="C10" s="537"/>
      <c r="D10" s="537"/>
      <c r="E10" s="537"/>
      <c r="F10" s="537"/>
    </row>
    <row r="11" spans="1:7" s="18" customFormat="1" x14ac:dyDescent="0.25">
      <c r="A11" s="212"/>
      <c r="B11" s="213"/>
      <c r="C11" s="537"/>
      <c r="D11" s="537"/>
      <c r="E11" s="537"/>
      <c r="F11" s="537"/>
    </row>
    <row r="12" spans="1:7" s="18" customFormat="1" x14ac:dyDescent="0.25">
      <c r="A12" s="212"/>
      <c r="B12" s="213"/>
      <c r="C12" s="537"/>
      <c r="D12" s="537"/>
      <c r="E12" s="537"/>
      <c r="F12" s="537"/>
    </row>
    <row r="13" spans="1:7" x14ac:dyDescent="0.25">
      <c r="A13" s="212"/>
      <c r="B13" s="213"/>
      <c r="C13" s="213"/>
      <c r="D13" s="213"/>
      <c r="E13" s="213"/>
      <c r="F13" s="213"/>
    </row>
    <row r="14" spans="1:7" x14ac:dyDescent="0.25">
      <c r="A14" s="212"/>
      <c r="B14" s="213"/>
      <c r="C14" s="213"/>
      <c r="D14" s="213"/>
      <c r="E14" s="213"/>
      <c r="F14" s="213"/>
    </row>
    <row r="15" spans="1:7" x14ac:dyDescent="0.25">
      <c r="A15" s="212"/>
      <c r="B15" s="213"/>
      <c r="C15" s="213"/>
      <c r="D15" s="213"/>
      <c r="E15" s="213"/>
      <c r="F15" s="213"/>
    </row>
    <row r="16" spans="1:7" x14ac:dyDescent="0.25">
      <c r="A16" s="212"/>
      <c r="B16" s="213"/>
      <c r="C16" s="213"/>
      <c r="D16" s="213"/>
      <c r="E16" s="213"/>
      <c r="F16" s="213"/>
    </row>
    <row r="17" spans="1:6" x14ac:dyDescent="0.25">
      <c r="A17" s="212"/>
      <c r="B17" s="213"/>
      <c r="C17" s="213"/>
      <c r="D17" s="213"/>
      <c r="E17" s="213"/>
      <c r="F17" s="213"/>
    </row>
    <row r="18" spans="1:6" x14ac:dyDescent="0.25">
      <c r="A18" s="212"/>
      <c r="B18" s="213"/>
      <c r="C18" s="213"/>
      <c r="D18" s="213"/>
      <c r="E18" s="213"/>
      <c r="F18" s="213"/>
    </row>
    <row r="19" spans="1:6" x14ac:dyDescent="0.25">
      <c r="A19" s="213"/>
      <c r="B19" s="213"/>
      <c r="C19" s="213"/>
      <c r="D19" s="213"/>
      <c r="E19" s="213"/>
      <c r="F19" s="213"/>
    </row>
    <row r="20" spans="1:6" x14ac:dyDescent="0.25">
      <c r="A20" s="213"/>
      <c r="B20" s="213"/>
      <c r="C20" s="213"/>
      <c r="D20" s="213"/>
      <c r="E20" s="213"/>
      <c r="F20" s="213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C000"/>
  </sheetPr>
  <dimension ref="A1:F20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6" width="8.5" style="20" customWidth="1"/>
    <col min="7" max="16384" width="8.83203125" style="20"/>
  </cols>
  <sheetData>
    <row r="1" spans="1:6" s="2" customFormat="1" x14ac:dyDescent="0.25">
      <c r="A1" s="16" t="s">
        <v>5</v>
      </c>
      <c r="B1" s="16"/>
    </row>
    <row r="3" spans="1:6" s="18" customFormat="1" x14ac:dyDescent="0.25">
      <c r="A3" s="18" t="s">
        <v>5587</v>
      </c>
    </row>
    <row r="4" spans="1:6" s="18" customFormat="1" x14ac:dyDescent="0.25"/>
    <row r="5" spans="1:6" ht="17" thickBot="1" x14ac:dyDescent="0.3"/>
    <row r="6" spans="1:6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10</v>
      </c>
    </row>
    <row r="7" spans="1:6" s="18" customFormat="1" x14ac:dyDescent="0.25">
      <c r="A7" s="1077" t="s">
        <v>5581</v>
      </c>
      <c r="B7" s="1078" t="s">
        <v>7</v>
      </c>
      <c r="C7" s="1078">
        <v>8</v>
      </c>
      <c r="D7" s="1078">
        <v>8</v>
      </c>
      <c r="E7" s="1078">
        <v>8</v>
      </c>
      <c r="F7" s="1078">
        <v>1</v>
      </c>
    </row>
    <row r="8" spans="1:6" s="18" customFormat="1" x14ac:dyDescent="0.25">
      <c r="A8" s="212" t="s">
        <v>5622</v>
      </c>
      <c r="B8" s="213" t="s">
        <v>63</v>
      </c>
      <c r="C8" s="213">
        <v>-8</v>
      </c>
      <c r="D8" s="213">
        <v>-8</v>
      </c>
      <c r="E8" s="213">
        <v>-8</v>
      </c>
      <c r="F8" s="213">
        <v>-1</v>
      </c>
    </row>
    <row r="9" spans="1:6" s="18" customFormat="1" x14ac:dyDescent="0.25">
      <c r="A9" s="212"/>
      <c r="B9" s="213"/>
      <c r="C9" s="213"/>
      <c r="D9" s="213"/>
      <c r="E9" s="213"/>
      <c r="F9" s="537"/>
    </row>
    <row r="10" spans="1:6" s="18" customFormat="1" x14ac:dyDescent="0.25">
      <c r="A10" s="212"/>
      <c r="B10" s="213"/>
      <c r="C10" s="537"/>
      <c r="D10" s="537"/>
      <c r="E10" s="537"/>
      <c r="F10" s="537"/>
    </row>
    <row r="11" spans="1:6" s="18" customFormat="1" x14ac:dyDescent="0.25">
      <c r="A11" s="212"/>
      <c r="B11" s="213"/>
      <c r="C11" s="537"/>
      <c r="D11" s="537"/>
      <c r="E11" s="537"/>
      <c r="F11" s="537"/>
    </row>
    <row r="12" spans="1:6" s="18" customFormat="1" x14ac:dyDescent="0.25">
      <c r="A12" s="212"/>
      <c r="B12" s="213"/>
      <c r="C12" s="537"/>
      <c r="D12" s="537"/>
      <c r="E12" s="537"/>
      <c r="F12" s="537"/>
    </row>
    <row r="13" spans="1:6" x14ac:dyDescent="0.25">
      <c r="A13" s="212"/>
      <c r="B13" s="213"/>
      <c r="C13" s="213"/>
      <c r="D13" s="213"/>
      <c r="E13" s="213"/>
      <c r="F13" s="213"/>
    </row>
    <row r="14" spans="1:6" x14ac:dyDescent="0.25">
      <c r="A14" s="212"/>
      <c r="B14" s="213"/>
      <c r="C14" s="213"/>
      <c r="D14" s="213"/>
      <c r="E14" s="213"/>
      <c r="F14" s="213"/>
    </row>
    <row r="15" spans="1:6" x14ac:dyDescent="0.25">
      <c r="A15" s="212"/>
      <c r="B15" s="213"/>
      <c r="C15" s="213"/>
      <c r="D15" s="213"/>
      <c r="E15" s="213"/>
      <c r="F15" s="213"/>
    </row>
    <row r="16" spans="1:6" x14ac:dyDescent="0.25">
      <c r="A16" s="212"/>
      <c r="B16" s="213"/>
      <c r="C16" s="213"/>
      <c r="D16" s="213"/>
      <c r="E16" s="213"/>
      <c r="F16" s="213"/>
    </row>
    <row r="17" spans="1:6" x14ac:dyDescent="0.25">
      <c r="A17" s="212"/>
      <c r="B17" s="213"/>
      <c r="C17" s="213"/>
      <c r="D17" s="213"/>
      <c r="E17" s="213"/>
      <c r="F17" s="213"/>
    </row>
    <row r="18" spans="1:6" x14ac:dyDescent="0.25">
      <c r="A18" s="212"/>
      <c r="B18" s="213"/>
      <c r="C18" s="213"/>
      <c r="D18" s="213"/>
      <c r="E18" s="213"/>
      <c r="F18" s="213"/>
    </row>
    <row r="19" spans="1:6" x14ac:dyDescent="0.25">
      <c r="A19" s="213"/>
      <c r="B19" s="213"/>
      <c r="C19" s="213"/>
      <c r="D19" s="213"/>
      <c r="E19" s="213"/>
      <c r="F19" s="213"/>
    </row>
    <row r="20" spans="1:6" x14ac:dyDescent="0.25">
      <c r="A20" s="213"/>
      <c r="B20" s="213"/>
      <c r="C20" s="213"/>
      <c r="D20" s="213"/>
      <c r="E20" s="213"/>
      <c r="F20" s="213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C000"/>
  </sheetPr>
  <dimension ref="A1:D20"/>
  <sheetViews>
    <sheetView workbookViewId="0">
      <selection activeCell="A16" sqref="A16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</row>
    <row r="3" spans="1:4" s="18" customFormat="1" x14ac:dyDescent="0.25">
      <c r="A3" s="18" t="s">
        <v>5724</v>
      </c>
    </row>
    <row r="4" spans="1:4" s="18" customFormat="1" x14ac:dyDescent="0.25">
      <c r="A4" s="18" t="s">
        <v>5725</v>
      </c>
    </row>
    <row r="5" spans="1:4" ht="17" thickBot="1" x14ac:dyDescent="0.3"/>
    <row r="6" spans="1:4" ht="17" thickBot="1" x14ac:dyDescent="0.3">
      <c r="A6" s="884" t="s">
        <v>0</v>
      </c>
      <c r="B6" s="885" t="s">
        <v>1</v>
      </c>
      <c r="C6" s="885" t="s">
        <v>32</v>
      </c>
      <c r="D6" s="885"/>
    </row>
    <row r="7" spans="1:4" s="18" customFormat="1" x14ac:dyDescent="0.25">
      <c r="A7" s="1077">
        <v>44816</v>
      </c>
      <c r="B7" s="1078" t="s">
        <v>7</v>
      </c>
      <c r="C7" s="1078">
        <v>200</v>
      </c>
      <c r="D7" s="1078"/>
    </row>
    <row r="8" spans="1:4" s="18" customFormat="1" x14ac:dyDescent="0.25">
      <c r="A8" s="212"/>
      <c r="B8" s="213"/>
      <c r="C8" s="213"/>
      <c r="D8" s="213"/>
    </row>
    <row r="9" spans="1:4" s="18" customFormat="1" x14ac:dyDescent="0.25">
      <c r="A9" s="212"/>
      <c r="B9" s="213"/>
      <c r="C9" s="213"/>
      <c r="D9" s="537"/>
    </row>
    <row r="10" spans="1:4" s="18" customFormat="1" x14ac:dyDescent="0.25">
      <c r="A10" s="212"/>
      <c r="B10" s="213"/>
      <c r="C10" s="537"/>
      <c r="D10" s="537"/>
    </row>
    <row r="11" spans="1:4" s="18" customFormat="1" x14ac:dyDescent="0.25">
      <c r="A11" s="212"/>
      <c r="B11" s="213"/>
      <c r="C11" s="537"/>
      <c r="D11" s="537"/>
    </row>
    <row r="12" spans="1:4" s="18" customFormat="1" x14ac:dyDescent="0.25">
      <c r="A12" s="212"/>
      <c r="B12" s="213"/>
      <c r="C12" s="537"/>
      <c r="D12" s="537"/>
    </row>
    <row r="13" spans="1:4" x14ac:dyDescent="0.25">
      <c r="A13" s="212"/>
      <c r="B13" s="213"/>
      <c r="C13" s="213"/>
      <c r="D13" s="213"/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3"/>
      <c r="B19" s="213"/>
      <c r="C19" s="213"/>
      <c r="D19" s="213"/>
    </row>
    <row r="20" spans="1:4" x14ac:dyDescent="0.25">
      <c r="A20" s="213"/>
      <c r="B20" s="213"/>
      <c r="C20" s="213"/>
      <c r="D20" s="213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C000"/>
  </sheetPr>
  <dimension ref="A1:G20"/>
  <sheetViews>
    <sheetView workbookViewId="0">
      <selection activeCell="G7" sqref="G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7" width="8.5" style="20" customWidth="1"/>
    <col min="8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5802</v>
      </c>
    </row>
    <row r="4" spans="1:7" s="18" customFormat="1" x14ac:dyDescent="0.25">
      <c r="A4" s="18" t="s">
        <v>5803</v>
      </c>
    </row>
    <row r="5" spans="1:7" ht="17" thickBot="1" x14ac:dyDescent="0.3"/>
    <row r="6" spans="1:7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10</v>
      </c>
      <c r="G6" s="885"/>
    </row>
    <row r="7" spans="1:7" s="18" customFormat="1" x14ac:dyDescent="0.25">
      <c r="A7" s="1077" t="s">
        <v>5801</v>
      </c>
      <c r="B7" s="1078" t="s">
        <v>7</v>
      </c>
      <c r="C7" s="1078">
        <v>14</v>
      </c>
      <c r="D7" s="1078">
        <v>14</v>
      </c>
      <c r="E7" s="1078">
        <v>24</v>
      </c>
      <c r="F7" s="1078">
        <v>2</v>
      </c>
      <c r="G7" s="1078"/>
    </row>
    <row r="8" spans="1:7" s="18" customFormat="1" x14ac:dyDescent="0.25">
      <c r="A8" s="212"/>
      <c r="B8" s="213"/>
      <c r="C8" s="213"/>
      <c r="D8" s="213"/>
      <c r="E8" s="213"/>
      <c r="F8" s="213"/>
      <c r="G8" s="213"/>
    </row>
    <row r="9" spans="1:7" s="18" customFormat="1" x14ac:dyDescent="0.25">
      <c r="A9" s="212"/>
      <c r="B9" s="213"/>
      <c r="C9" s="213"/>
      <c r="D9" s="213"/>
      <c r="E9" s="213"/>
      <c r="F9" s="213"/>
      <c r="G9" s="537"/>
    </row>
    <row r="10" spans="1:7" s="18" customFormat="1" x14ac:dyDescent="0.25">
      <c r="A10" s="212"/>
      <c r="B10" s="213"/>
      <c r="C10" s="213"/>
      <c r="D10" s="537"/>
      <c r="E10" s="537"/>
      <c r="F10" s="213"/>
      <c r="G10" s="537"/>
    </row>
    <row r="11" spans="1:7" s="18" customFormat="1" x14ac:dyDescent="0.25">
      <c r="A11" s="99"/>
      <c r="B11" s="213"/>
      <c r="C11" s="537"/>
      <c r="D11" s="537"/>
      <c r="E11" s="213"/>
      <c r="F11" s="213"/>
      <c r="G11" s="537"/>
    </row>
    <row r="12" spans="1:7" s="18" customFormat="1" x14ac:dyDescent="0.25">
      <c r="A12" s="212"/>
      <c r="B12" s="213"/>
      <c r="C12" s="537"/>
      <c r="D12" s="537"/>
      <c r="E12" s="537"/>
      <c r="F12" s="537"/>
      <c r="G12" s="537"/>
    </row>
    <row r="13" spans="1:7" x14ac:dyDescent="0.25">
      <c r="A13" s="212"/>
      <c r="B13" s="213"/>
      <c r="C13" s="213"/>
      <c r="D13" s="213"/>
      <c r="E13" s="213"/>
      <c r="F13" s="213"/>
      <c r="G13" s="213"/>
    </row>
    <row r="14" spans="1:7" x14ac:dyDescent="0.25">
      <c r="A14" s="212"/>
      <c r="B14" s="213"/>
      <c r="C14" s="213"/>
      <c r="D14" s="213"/>
      <c r="E14" s="213"/>
      <c r="F14" s="213"/>
      <c r="G14" s="213"/>
    </row>
    <row r="15" spans="1:7" x14ac:dyDescent="0.25">
      <c r="A15" s="212"/>
      <c r="B15" s="213"/>
      <c r="C15" s="213"/>
      <c r="D15" s="213"/>
      <c r="E15" s="213"/>
      <c r="F15" s="213"/>
      <c r="G15" s="213"/>
    </row>
    <row r="16" spans="1:7" x14ac:dyDescent="0.25">
      <c r="A16" s="212"/>
      <c r="B16" s="213"/>
      <c r="C16" s="213"/>
      <c r="D16" s="213"/>
      <c r="E16" s="213"/>
      <c r="F16" s="213"/>
      <c r="G16" s="213"/>
    </row>
    <row r="17" spans="1:7" x14ac:dyDescent="0.25">
      <c r="A17" s="212"/>
      <c r="B17" s="213"/>
      <c r="C17" s="213"/>
      <c r="D17" s="213"/>
      <c r="E17" s="213"/>
      <c r="F17" s="213"/>
      <c r="G17" s="213"/>
    </row>
    <row r="18" spans="1:7" x14ac:dyDescent="0.25">
      <c r="A18" s="212"/>
      <c r="B18" s="213"/>
      <c r="C18" s="213"/>
      <c r="D18" s="213"/>
      <c r="E18" s="213"/>
      <c r="F18" s="213"/>
      <c r="G18" s="213"/>
    </row>
    <row r="19" spans="1:7" x14ac:dyDescent="0.25">
      <c r="A19" s="213"/>
      <c r="B19" s="213"/>
      <c r="C19" s="213"/>
      <c r="D19" s="213"/>
      <c r="E19" s="213"/>
      <c r="F19" s="213"/>
      <c r="G19" s="213"/>
    </row>
    <row r="20" spans="1:7" x14ac:dyDescent="0.25">
      <c r="A20" s="213"/>
      <c r="B20" s="213"/>
      <c r="C20" s="213"/>
      <c r="D20" s="213"/>
      <c r="E20" s="213"/>
      <c r="F20" s="213"/>
      <c r="G20" s="213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C000"/>
  </sheetPr>
  <dimension ref="A1:M51"/>
  <sheetViews>
    <sheetView topLeftCell="A43" workbookViewId="0">
      <selection activeCell="C47" sqref="C4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2" width="9.33203125" style="20" customWidth="1"/>
    <col min="13" max="13" width="8.5" style="20" customWidth="1"/>
    <col min="14" max="16384" width="8.83203125" style="20"/>
  </cols>
  <sheetData>
    <row r="1" spans="1:13" s="2" customFormat="1" x14ac:dyDescent="0.25">
      <c r="A1" s="16" t="s">
        <v>5</v>
      </c>
      <c r="B1" s="16"/>
      <c r="C1" s="1"/>
      <c r="D1" s="1"/>
      <c r="E1" s="1"/>
      <c r="F1" s="1"/>
      <c r="G1" s="1"/>
      <c r="H1" s="1"/>
      <c r="I1" s="1"/>
      <c r="J1" s="1"/>
      <c r="K1" s="1"/>
      <c r="L1" s="1"/>
    </row>
    <row r="3" spans="1:13" s="18" customFormat="1" x14ac:dyDescent="0.25">
      <c r="A3" s="18" t="s">
        <v>5216</v>
      </c>
    </row>
    <row r="4" spans="1:13" s="18" customFormat="1" x14ac:dyDescent="0.25">
      <c r="A4" s="18" t="s">
        <v>5848</v>
      </c>
    </row>
    <row r="5" spans="1:13" ht="17" thickBot="1" x14ac:dyDescent="0.3"/>
    <row r="6" spans="1:13" ht="18" customHeight="1" thickBot="1" x14ac:dyDescent="0.3">
      <c r="A6" s="884" t="s">
        <v>0</v>
      </c>
      <c r="B6" s="885" t="s">
        <v>1</v>
      </c>
      <c r="C6" s="885" t="s">
        <v>26</v>
      </c>
      <c r="D6" s="885" t="s">
        <v>2</v>
      </c>
      <c r="E6" s="885" t="s">
        <v>3</v>
      </c>
      <c r="F6" s="885" t="s">
        <v>4</v>
      </c>
      <c r="G6" s="885" t="s">
        <v>27</v>
      </c>
      <c r="H6" s="885" t="s">
        <v>32</v>
      </c>
      <c r="I6" s="885" t="s">
        <v>17</v>
      </c>
      <c r="J6" s="885" t="s">
        <v>18</v>
      </c>
      <c r="K6" s="885" t="s">
        <v>4413</v>
      </c>
      <c r="L6" s="885" t="s">
        <v>380</v>
      </c>
      <c r="M6" s="885"/>
    </row>
    <row r="7" spans="1:13" s="18" customFormat="1" x14ac:dyDescent="0.25">
      <c r="A7" s="1077" t="s">
        <v>5847</v>
      </c>
      <c r="B7" s="1078" t="s">
        <v>7</v>
      </c>
      <c r="C7" s="1078">
        <v>200</v>
      </c>
      <c r="D7" s="1078">
        <v>50</v>
      </c>
      <c r="E7" s="1078">
        <v>400</v>
      </c>
      <c r="F7" s="1078">
        <v>400</v>
      </c>
      <c r="G7" s="1078">
        <v>50</v>
      </c>
      <c r="H7" s="1078">
        <v>50</v>
      </c>
      <c r="I7" s="1078"/>
      <c r="J7" s="1078"/>
      <c r="K7" s="1078"/>
      <c r="L7" s="1078"/>
      <c r="M7" s="1079"/>
    </row>
    <row r="8" spans="1:13" s="18" customFormat="1" x14ac:dyDescent="0.25">
      <c r="A8" s="212" t="s">
        <v>5851</v>
      </c>
      <c r="B8" s="213" t="s">
        <v>7</v>
      </c>
      <c r="C8" s="213"/>
      <c r="D8" s="213"/>
      <c r="E8" s="213"/>
      <c r="F8" s="213"/>
      <c r="G8" s="213"/>
      <c r="H8" s="213"/>
      <c r="I8" s="213">
        <v>170</v>
      </c>
      <c r="J8" s="213">
        <v>45</v>
      </c>
      <c r="K8" s="213"/>
      <c r="L8" s="213"/>
      <c r="M8" s="537"/>
    </row>
    <row r="9" spans="1:13" s="18" customFormat="1" x14ac:dyDescent="0.25">
      <c r="A9" s="212" t="s">
        <v>5851</v>
      </c>
      <c r="B9" s="213" t="s">
        <v>7</v>
      </c>
      <c r="C9" s="213"/>
      <c r="D9" s="213"/>
      <c r="E9" s="213"/>
      <c r="F9" s="213"/>
      <c r="G9" s="213"/>
      <c r="H9" s="213"/>
      <c r="I9" s="213"/>
      <c r="J9" s="213"/>
      <c r="K9" s="213">
        <v>100</v>
      </c>
      <c r="L9" s="213">
        <v>60</v>
      </c>
      <c r="M9" s="537"/>
    </row>
    <row r="10" spans="1:13" s="18" customFormat="1" x14ac:dyDescent="0.25">
      <c r="A10" s="212" t="s">
        <v>5851</v>
      </c>
      <c r="B10" s="213" t="s">
        <v>7</v>
      </c>
      <c r="C10" s="75"/>
      <c r="D10" s="75">
        <v>70</v>
      </c>
      <c r="E10" s="75">
        <v>140</v>
      </c>
      <c r="F10" s="75"/>
      <c r="G10" s="75">
        <v>100</v>
      </c>
      <c r="H10" s="75">
        <v>100</v>
      </c>
      <c r="I10" s="75"/>
      <c r="J10" s="75"/>
      <c r="K10" s="75"/>
      <c r="L10" s="75"/>
      <c r="M10" s="537"/>
    </row>
    <row r="11" spans="1:13" s="18" customFormat="1" x14ac:dyDescent="0.25">
      <c r="A11" s="212" t="s">
        <v>5861</v>
      </c>
      <c r="B11" s="213" t="s">
        <v>7</v>
      </c>
      <c r="C11" s="213"/>
      <c r="D11" s="213"/>
      <c r="E11" s="213"/>
      <c r="F11" s="213"/>
      <c r="G11" s="213"/>
      <c r="H11" s="213"/>
      <c r="I11" s="213"/>
      <c r="J11" s="213"/>
      <c r="K11" s="213"/>
      <c r="L11" s="213">
        <v>340</v>
      </c>
      <c r="M11" s="537"/>
    </row>
    <row r="12" spans="1:13" x14ac:dyDescent="0.25">
      <c r="A12" s="212" t="s">
        <v>5872</v>
      </c>
      <c r="B12" s="213" t="s">
        <v>7</v>
      </c>
      <c r="C12" s="213"/>
      <c r="D12" s="213">
        <v>252</v>
      </c>
      <c r="E12" s="213">
        <v>60</v>
      </c>
      <c r="F12" s="213">
        <v>300</v>
      </c>
      <c r="G12" s="213">
        <v>250</v>
      </c>
      <c r="H12" s="213">
        <v>300</v>
      </c>
      <c r="I12" s="213">
        <v>30</v>
      </c>
      <c r="J12" s="213">
        <v>70</v>
      </c>
      <c r="K12" s="213"/>
      <c r="L12" s="213"/>
      <c r="M12" s="213"/>
    </row>
    <row r="13" spans="1:13" x14ac:dyDescent="0.25">
      <c r="A13" s="212" t="s">
        <v>5902</v>
      </c>
      <c r="B13" s="213" t="s">
        <v>7</v>
      </c>
      <c r="C13" s="213"/>
      <c r="D13" s="213">
        <v>28</v>
      </c>
      <c r="E13" s="213"/>
      <c r="F13" s="213"/>
      <c r="G13" s="213"/>
      <c r="H13" s="213">
        <v>48</v>
      </c>
      <c r="I13" s="213"/>
      <c r="J13" s="213">
        <v>8</v>
      </c>
      <c r="K13" s="213"/>
      <c r="L13" s="213"/>
      <c r="M13" s="213"/>
    </row>
    <row r="14" spans="1:13" x14ac:dyDescent="0.25">
      <c r="A14" s="212">
        <v>45078</v>
      </c>
      <c r="B14" s="213" t="s">
        <v>7</v>
      </c>
      <c r="C14" s="213"/>
      <c r="D14" s="213"/>
      <c r="E14" s="213"/>
      <c r="F14" s="213"/>
      <c r="G14" s="213"/>
      <c r="H14" s="213"/>
      <c r="I14" s="213"/>
      <c r="J14" s="213"/>
      <c r="K14" s="213">
        <v>50</v>
      </c>
      <c r="L14" s="213">
        <v>310</v>
      </c>
      <c r="M14" s="213"/>
    </row>
    <row r="15" spans="1:13" x14ac:dyDescent="0.25">
      <c r="A15" s="212">
        <v>45078</v>
      </c>
      <c r="B15" s="213" t="s">
        <v>401</v>
      </c>
      <c r="C15" s="213"/>
      <c r="D15" s="213"/>
      <c r="E15" s="213"/>
      <c r="F15" s="213"/>
      <c r="G15" s="213">
        <v>-6</v>
      </c>
      <c r="H15" s="213">
        <v>-27</v>
      </c>
      <c r="I15" s="213"/>
      <c r="J15" s="213"/>
      <c r="K15" s="213"/>
      <c r="L15" s="213">
        <v>-17</v>
      </c>
      <c r="M15" s="213"/>
    </row>
    <row r="16" spans="1:13" x14ac:dyDescent="0.25">
      <c r="A16" s="212">
        <v>45078</v>
      </c>
      <c r="B16" s="213" t="s">
        <v>7</v>
      </c>
      <c r="C16" s="213"/>
      <c r="D16" s="213"/>
      <c r="E16" s="213"/>
      <c r="F16" s="213"/>
      <c r="G16" s="213"/>
      <c r="H16" s="213">
        <v>27</v>
      </c>
      <c r="I16" s="213"/>
      <c r="J16" s="213"/>
      <c r="K16" s="213"/>
      <c r="L16" s="213"/>
      <c r="M16" s="213"/>
    </row>
    <row r="17" spans="1:13" x14ac:dyDescent="0.25">
      <c r="A17" s="212">
        <v>45108</v>
      </c>
      <c r="B17" s="213" t="s">
        <v>7</v>
      </c>
      <c r="C17" s="213"/>
      <c r="D17" s="213"/>
      <c r="E17" s="213"/>
      <c r="F17" s="213"/>
      <c r="G17" s="213"/>
      <c r="H17" s="213"/>
      <c r="I17" s="213"/>
      <c r="J17" s="213"/>
      <c r="K17" s="213"/>
      <c r="L17" s="213">
        <v>17</v>
      </c>
      <c r="M17" s="213"/>
    </row>
    <row r="18" spans="1:13" x14ac:dyDescent="0.25">
      <c r="A18" s="212" t="s">
        <v>6016</v>
      </c>
      <c r="B18" s="213" t="s">
        <v>7</v>
      </c>
      <c r="C18" s="213"/>
      <c r="D18" s="213"/>
      <c r="E18" s="213"/>
      <c r="F18" s="213"/>
      <c r="G18" s="213"/>
      <c r="H18" s="213"/>
      <c r="I18" s="213"/>
      <c r="J18" s="213"/>
      <c r="K18" s="213"/>
      <c r="L18" s="213">
        <v>17</v>
      </c>
      <c r="M18" s="213"/>
    </row>
    <row r="19" spans="1:13" x14ac:dyDescent="0.25">
      <c r="A19" s="212" t="s">
        <v>6016</v>
      </c>
      <c r="B19" s="213" t="s">
        <v>7</v>
      </c>
      <c r="C19" s="213"/>
      <c r="D19" s="213"/>
      <c r="E19" s="213"/>
      <c r="F19" s="213"/>
      <c r="G19" s="213">
        <v>80</v>
      </c>
      <c r="H19" s="213">
        <v>225</v>
      </c>
      <c r="I19" s="213"/>
      <c r="J19" s="213">
        <v>57</v>
      </c>
      <c r="K19" s="213"/>
      <c r="L19" s="213"/>
      <c r="M19" s="213"/>
    </row>
    <row r="20" spans="1:13" x14ac:dyDescent="0.25">
      <c r="A20" s="212" t="s">
        <v>6020</v>
      </c>
      <c r="B20" s="213" t="s">
        <v>7</v>
      </c>
      <c r="C20" s="213"/>
      <c r="D20" s="213"/>
      <c r="E20" s="213"/>
      <c r="F20" s="213">
        <v>100</v>
      </c>
      <c r="G20" s="213">
        <v>126</v>
      </c>
      <c r="H20" s="213">
        <v>77</v>
      </c>
      <c r="I20" s="213"/>
      <c r="J20" s="213"/>
      <c r="K20" s="213"/>
      <c r="L20" s="213"/>
      <c r="M20" s="213"/>
    </row>
    <row r="21" spans="1:13" x14ac:dyDescent="0.25">
      <c r="A21" s="99" t="s">
        <v>6364</v>
      </c>
      <c r="B21" s="14" t="s">
        <v>7</v>
      </c>
      <c r="C21" s="213">
        <v>400</v>
      </c>
      <c r="D21" s="213">
        <v>300</v>
      </c>
      <c r="E21" s="213"/>
      <c r="F21" s="213"/>
      <c r="G21" s="213"/>
      <c r="H21" s="213"/>
      <c r="I21" s="213"/>
      <c r="J21" s="213"/>
      <c r="K21" s="213"/>
      <c r="L21" s="213"/>
      <c r="M21" s="213"/>
    </row>
    <row r="22" spans="1:13" x14ac:dyDescent="0.25">
      <c r="A22" s="99" t="s">
        <v>6364</v>
      </c>
      <c r="B22" s="14" t="s">
        <v>7</v>
      </c>
      <c r="C22" s="213"/>
      <c r="D22" s="213"/>
      <c r="E22" s="213">
        <v>100</v>
      </c>
      <c r="F22" s="213"/>
      <c r="G22" s="213">
        <v>97</v>
      </c>
      <c r="H22" s="213">
        <v>157</v>
      </c>
      <c r="I22" s="213"/>
      <c r="J22" s="213"/>
      <c r="K22" s="213"/>
      <c r="L22" s="213"/>
      <c r="M22" s="213"/>
    </row>
    <row r="23" spans="1:13" x14ac:dyDescent="0.25">
      <c r="A23" s="80" t="s">
        <v>6404</v>
      </c>
      <c r="B23" s="14" t="s">
        <v>7</v>
      </c>
      <c r="C23" s="213"/>
      <c r="D23" s="213"/>
      <c r="E23" s="213"/>
      <c r="F23" s="213"/>
      <c r="G23" s="213">
        <v>203</v>
      </c>
      <c r="H23" s="213">
        <v>8</v>
      </c>
      <c r="I23" s="213"/>
      <c r="J23" s="213"/>
      <c r="K23" s="213"/>
      <c r="L23" s="213"/>
      <c r="M23" s="213"/>
    </row>
    <row r="24" spans="1:13" x14ac:dyDescent="0.25">
      <c r="A24" s="80" t="s">
        <v>6433</v>
      </c>
      <c r="B24" s="14" t="s">
        <v>7</v>
      </c>
      <c r="C24" s="213"/>
      <c r="D24" s="213"/>
      <c r="E24" s="213"/>
      <c r="F24" s="213"/>
      <c r="G24" s="213"/>
      <c r="H24" s="213">
        <v>185</v>
      </c>
      <c r="I24" s="213"/>
      <c r="J24" s="213"/>
      <c r="K24" s="213"/>
      <c r="L24" s="213"/>
      <c r="M24" s="213"/>
    </row>
    <row r="25" spans="1:13" x14ac:dyDescent="0.25">
      <c r="A25" s="80">
        <v>45054</v>
      </c>
      <c r="B25" s="13" t="s">
        <v>401</v>
      </c>
      <c r="C25" s="213"/>
      <c r="D25" s="213">
        <v>-112</v>
      </c>
      <c r="E25" s="213">
        <v>-70</v>
      </c>
      <c r="F25" s="213"/>
      <c r="G25" s="213">
        <v>-100</v>
      </c>
      <c r="H25" s="213">
        <v>-100</v>
      </c>
      <c r="I25" s="213"/>
      <c r="J25" s="213"/>
      <c r="K25" s="213"/>
      <c r="L25" s="213"/>
      <c r="M25" s="213"/>
    </row>
    <row r="26" spans="1:13" x14ac:dyDescent="0.25">
      <c r="A26" s="12" t="s">
        <v>7397</v>
      </c>
      <c r="B26" s="53" t="s">
        <v>63</v>
      </c>
      <c r="C26" s="213"/>
      <c r="D26" s="213">
        <v>-56</v>
      </c>
      <c r="E26" s="213">
        <v>-22</v>
      </c>
      <c r="F26" s="213">
        <v>-54</v>
      </c>
      <c r="G26" s="213">
        <v>-59</v>
      </c>
      <c r="H26" s="213">
        <v>-92</v>
      </c>
      <c r="I26" s="213">
        <v>-13</v>
      </c>
      <c r="J26" s="213"/>
      <c r="K26" s="213"/>
      <c r="L26" s="213"/>
      <c r="M26" s="213"/>
    </row>
    <row r="27" spans="1:13" x14ac:dyDescent="0.25">
      <c r="A27" s="12" t="s">
        <v>7367</v>
      </c>
      <c r="B27" s="14" t="s">
        <v>401</v>
      </c>
      <c r="C27" s="213">
        <v>-64</v>
      </c>
      <c r="D27" s="213"/>
      <c r="E27" s="213"/>
      <c r="F27" s="213"/>
      <c r="G27" s="213">
        <v>-9</v>
      </c>
      <c r="H27" s="213">
        <v>-49</v>
      </c>
      <c r="I27" s="213"/>
      <c r="J27" s="213"/>
      <c r="K27" s="213"/>
      <c r="L27" s="213"/>
      <c r="M27" s="213"/>
    </row>
    <row r="28" spans="1:13" x14ac:dyDescent="0.25">
      <c r="A28" s="12">
        <v>45270</v>
      </c>
      <c r="B28" s="13" t="s">
        <v>63</v>
      </c>
      <c r="C28" s="213">
        <v>-30</v>
      </c>
      <c r="D28" s="213">
        <v>-60</v>
      </c>
      <c r="E28" s="213">
        <v>-75</v>
      </c>
      <c r="F28" s="213"/>
      <c r="G28" s="213">
        <v>-100</v>
      </c>
      <c r="H28" s="213"/>
      <c r="I28" s="213"/>
      <c r="J28" s="213"/>
      <c r="K28" s="213"/>
      <c r="L28" s="213"/>
      <c r="M28" s="213"/>
    </row>
    <row r="29" spans="1:13" x14ac:dyDescent="0.25">
      <c r="A29" s="12" t="s">
        <v>7663</v>
      </c>
      <c r="B29" s="13" t="s">
        <v>63</v>
      </c>
      <c r="C29" s="213"/>
      <c r="D29" s="213"/>
      <c r="E29" s="213"/>
      <c r="F29" s="213"/>
      <c r="G29" s="213">
        <v>-100</v>
      </c>
      <c r="H29" s="213">
        <v>-200</v>
      </c>
      <c r="I29" s="213"/>
      <c r="J29" s="213"/>
      <c r="K29" s="213"/>
      <c r="L29" s="213"/>
      <c r="M29" s="213"/>
    </row>
    <row r="30" spans="1:13" x14ac:dyDescent="0.25">
      <c r="A30" s="12" t="s">
        <v>7661</v>
      </c>
      <c r="B30" s="14" t="s">
        <v>401</v>
      </c>
      <c r="C30" s="213">
        <v>-77</v>
      </c>
      <c r="D30" s="213"/>
      <c r="E30" s="213"/>
      <c r="F30" s="213"/>
      <c r="G30" s="213"/>
      <c r="H30" s="213"/>
      <c r="I30" s="213"/>
      <c r="J30" s="213"/>
      <c r="K30" s="213"/>
      <c r="L30" s="213"/>
      <c r="M30" s="213"/>
    </row>
    <row r="31" spans="1:13" x14ac:dyDescent="0.25">
      <c r="A31" s="12" t="s">
        <v>7708</v>
      </c>
      <c r="B31" s="14" t="s">
        <v>401</v>
      </c>
      <c r="C31" s="213"/>
      <c r="D31" s="213">
        <v>-7</v>
      </c>
      <c r="E31" s="213">
        <v>-30</v>
      </c>
      <c r="F31" s="213"/>
      <c r="G31" s="213">
        <v>-44</v>
      </c>
      <c r="H31" s="213">
        <v>-160</v>
      </c>
      <c r="I31" s="213">
        <v>-40</v>
      </c>
      <c r="J31" s="213">
        <v>-20</v>
      </c>
      <c r="K31" s="213"/>
      <c r="L31" s="213"/>
      <c r="M31" s="213"/>
    </row>
    <row r="32" spans="1:13" x14ac:dyDescent="0.25">
      <c r="A32" s="55" t="s">
        <v>7766</v>
      </c>
      <c r="B32" s="14" t="s">
        <v>401</v>
      </c>
      <c r="C32" s="213">
        <v>-81</v>
      </c>
      <c r="D32" s="213"/>
      <c r="E32" s="213">
        <v>-62</v>
      </c>
      <c r="F32" s="213"/>
      <c r="G32" s="213">
        <v>-190</v>
      </c>
      <c r="H32" s="213"/>
      <c r="I32" s="213"/>
      <c r="J32" s="213"/>
      <c r="K32" s="213"/>
      <c r="L32" s="213"/>
      <c r="M32" s="213"/>
    </row>
    <row r="33" spans="1:13" x14ac:dyDescent="0.25">
      <c r="A33" s="99">
        <v>44996</v>
      </c>
      <c r="B33" s="14" t="s">
        <v>401</v>
      </c>
      <c r="C33" s="213">
        <v>-40</v>
      </c>
      <c r="D33" s="213">
        <v>-8</v>
      </c>
      <c r="E33" s="213"/>
      <c r="F33" s="213"/>
      <c r="G33" s="213"/>
      <c r="H33" s="213"/>
      <c r="I33" s="213">
        <v>-44</v>
      </c>
      <c r="J33" s="213"/>
      <c r="K33" s="213"/>
      <c r="L33" s="213"/>
      <c r="M33" s="213"/>
    </row>
    <row r="34" spans="1:13" x14ac:dyDescent="0.25">
      <c r="A34" s="55">
        <v>44996</v>
      </c>
      <c r="B34" s="14" t="s">
        <v>7</v>
      </c>
      <c r="C34" s="213"/>
      <c r="D34" s="213"/>
      <c r="E34" s="213"/>
      <c r="F34" s="213"/>
      <c r="G34" s="213">
        <v>157</v>
      </c>
      <c r="H34" s="213"/>
      <c r="I34" s="213"/>
      <c r="J34" s="213"/>
      <c r="K34" s="213"/>
      <c r="L34" s="213"/>
      <c r="M34" s="213"/>
    </row>
    <row r="35" spans="1:13" x14ac:dyDescent="0.25">
      <c r="A35" s="12" t="s">
        <v>7998</v>
      </c>
      <c r="B35" s="75" t="s">
        <v>63</v>
      </c>
      <c r="C35" s="213">
        <v>-8</v>
      </c>
      <c r="D35" s="213">
        <v>-12</v>
      </c>
      <c r="E35" s="213">
        <v>-20</v>
      </c>
      <c r="F35" s="213">
        <v>-250</v>
      </c>
      <c r="G35" s="213"/>
      <c r="H35" s="213">
        <v>-150</v>
      </c>
      <c r="I35" s="213"/>
      <c r="J35" s="213"/>
      <c r="K35" s="213"/>
      <c r="L35" s="213"/>
      <c r="M35" s="213"/>
    </row>
    <row r="36" spans="1:13" x14ac:dyDescent="0.25">
      <c r="A36" s="55">
        <v>45352</v>
      </c>
      <c r="B36" s="14" t="s">
        <v>401</v>
      </c>
      <c r="C36" s="213"/>
      <c r="D36" s="213"/>
      <c r="E36" s="213">
        <v>-81</v>
      </c>
      <c r="F36" s="213"/>
      <c r="G36" s="213"/>
      <c r="H36" s="213">
        <v>-220</v>
      </c>
      <c r="I36" s="213">
        <v>-56</v>
      </c>
      <c r="J36" s="213">
        <v>-48</v>
      </c>
      <c r="K36" s="213"/>
      <c r="L36" s="213"/>
      <c r="M36" s="213"/>
    </row>
    <row r="37" spans="1:13" x14ac:dyDescent="0.25">
      <c r="A37" s="55">
        <v>45352</v>
      </c>
      <c r="B37" s="14" t="s">
        <v>401</v>
      </c>
      <c r="C37" s="213">
        <v>-60</v>
      </c>
      <c r="D37" s="213"/>
      <c r="E37" s="213"/>
      <c r="F37" s="213"/>
      <c r="G37" s="213">
        <v>-150</v>
      </c>
      <c r="H37" s="213">
        <v>-150</v>
      </c>
      <c r="I37" s="213"/>
      <c r="J37" s="213"/>
      <c r="K37" s="213"/>
      <c r="L37" s="213"/>
      <c r="M37" s="213"/>
    </row>
    <row r="38" spans="1:13" x14ac:dyDescent="0.25">
      <c r="A38" s="55" t="s">
        <v>8357</v>
      </c>
      <c r="B38" s="14" t="s">
        <v>401</v>
      </c>
      <c r="C38" s="213">
        <v>-10</v>
      </c>
      <c r="D38" s="213">
        <v>-8</v>
      </c>
      <c r="E38" s="213">
        <v>-14</v>
      </c>
      <c r="F38" s="213"/>
      <c r="G38" s="213"/>
      <c r="H38" s="213">
        <v>-138</v>
      </c>
      <c r="I38" s="213">
        <v>-18</v>
      </c>
      <c r="J38" s="213">
        <v>-19</v>
      </c>
      <c r="K38" s="213"/>
      <c r="L38" s="213"/>
      <c r="M38" s="213"/>
    </row>
    <row r="39" spans="1:13" x14ac:dyDescent="0.25">
      <c r="A39" s="1181">
        <v>45628</v>
      </c>
      <c r="B39" s="168" t="s">
        <v>63</v>
      </c>
      <c r="C39" s="213"/>
      <c r="D39" s="213"/>
      <c r="E39" s="213">
        <v>-21</v>
      </c>
      <c r="F39" s="213"/>
      <c r="G39" s="213"/>
      <c r="H39" s="213">
        <v>-45</v>
      </c>
      <c r="I39" s="213"/>
      <c r="J39" s="213">
        <v>-18</v>
      </c>
      <c r="K39" s="213"/>
      <c r="L39" s="213"/>
      <c r="M39" s="213"/>
    </row>
    <row r="40" spans="1:13" x14ac:dyDescent="0.25">
      <c r="A40" s="69" t="s">
        <v>8729</v>
      </c>
      <c r="B40" s="529" t="s">
        <v>63</v>
      </c>
      <c r="C40" s="213">
        <v>-48</v>
      </c>
      <c r="D40" s="213"/>
      <c r="E40" s="213">
        <v>-41</v>
      </c>
      <c r="F40" s="213"/>
      <c r="G40" s="213"/>
      <c r="H40" s="213">
        <v>-8</v>
      </c>
      <c r="I40" s="213"/>
      <c r="J40" s="213"/>
      <c r="K40" s="213"/>
      <c r="L40" s="213"/>
      <c r="M40" s="213"/>
    </row>
    <row r="41" spans="1:13" x14ac:dyDescent="0.25">
      <c r="A41" s="99" t="s">
        <v>8791</v>
      </c>
      <c r="B41" s="14" t="s">
        <v>401</v>
      </c>
      <c r="C41" s="213">
        <v>-90</v>
      </c>
      <c r="D41" s="213">
        <v>-16</v>
      </c>
      <c r="E41" s="213">
        <v>-80</v>
      </c>
      <c r="F41" s="213">
        <v>-400</v>
      </c>
      <c r="G41" s="213"/>
      <c r="H41" s="213">
        <v>-38</v>
      </c>
      <c r="I41" s="213"/>
      <c r="J41" s="213"/>
      <c r="K41" s="213"/>
      <c r="L41" s="213"/>
      <c r="M41" s="213"/>
    </row>
    <row r="42" spans="1:13" x14ac:dyDescent="0.25">
      <c r="A42" s="99" t="s">
        <v>8804</v>
      </c>
      <c r="B42" s="14" t="s">
        <v>401</v>
      </c>
      <c r="C42" s="213">
        <v>-40</v>
      </c>
      <c r="D42" s="213">
        <v>-60</v>
      </c>
      <c r="E42" s="213">
        <v>-40</v>
      </c>
      <c r="F42" s="213">
        <v>-144</v>
      </c>
      <c r="G42" s="213"/>
      <c r="H42" s="213"/>
      <c r="I42" s="213"/>
      <c r="J42" s="213"/>
      <c r="K42" s="213"/>
      <c r="L42" s="213"/>
      <c r="M42" s="213"/>
    </row>
    <row r="43" spans="1:13" x14ac:dyDescent="0.25">
      <c r="A43" s="69" t="s">
        <v>8838</v>
      </c>
      <c r="B43" s="213" t="s">
        <v>63</v>
      </c>
      <c r="C43" s="213">
        <v>-40</v>
      </c>
      <c r="D43" s="213">
        <v>-16</v>
      </c>
      <c r="E43" s="213">
        <v>-50</v>
      </c>
      <c r="F43" s="213"/>
      <c r="G43" s="213"/>
      <c r="H43" s="213"/>
      <c r="I43" s="213">
        <v>-29</v>
      </c>
      <c r="J43" s="213"/>
      <c r="K43" s="213"/>
      <c r="L43" s="213"/>
      <c r="M43" s="213"/>
    </row>
    <row r="44" spans="1:13" x14ac:dyDescent="0.25">
      <c r="A44" s="55" t="s">
        <v>8990</v>
      </c>
      <c r="B44" s="53" t="s">
        <v>63</v>
      </c>
      <c r="C44" s="213">
        <v>-10</v>
      </c>
      <c r="D44" s="213">
        <v>-28</v>
      </c>
      <c r="E44" s="213">
        <v>-19</v>
      </c>
      <c r="F44" s="213">
        <v>-144</v>
      </c>
      <c r="G44" s="213"/>
      <c r="H44" s="213"/>
      <c r="I44" s="213"/>
      <c r="J44" s="213">
        <v>-18</v>
      </c>
      <c r="K44" s="213"/>
      <c r="L44" s="213"/>
      <c r="M44" s="213"/>
    </row>
    <row r="45" spans="1:13" x14ac:dyDescent="0.25">
      <c r="A45" s="12">
        <v>45327</v>
      </c>
      <c r="B45" s="213" t="s">
        <v>6189</v>
      </c>
      <c r="C45" s="213"/>
      <c r="D45" s="213"/>
      <c r="E45" s="213">
        <v>700</v>
      </c>
      <c r="F45" s="213"/>
      <c r="G45" s="213"/>
      <c r="H45" s="213"/>
      <c r="I45" s="213"/>
      <c r="J45" s="213"/>
      <c r="K45" s="213"/>
      <c r="L45" s="213"/>
      <c r="M45" s="213"/>
    </row>
    <row r="46" spans="1:13" x14ac:dyDescent="0.25">
      <c r="A46" s="55">
        <v>45510</v>
      </c>
      <c r="B46" s="53" t="s">
        <v>7</v>
      </c>
      <c r="C46" s="213"/>
      <c r="D46" s="213">
        <v>12</v>
      </c>
      <c r="E46" s="213">
        <v>40</v>
      </c>
      <c r="F46" s="213">
        <v>8</v>
      </c>
      <c r="G46" s="213"/>
      <c r="H46" s="213"/>
      <c r="I46" s="213"/>
      <c r="J46" s="213">
        <v>22</v>
      </c>
      <c r="K46" s="213"/>
      <c r="L46" s="213"/>
      <c r="M46" s="213"/>
    </row>
    <row r="47" spans="1:13" x14ac:dyDescent="0.25">
      <c r="A47" s="55">
        <v>45510</v>
      </c>
      <c r="B47" s="53" t="s">
        <v>7</v>
      </c>
      <c r="C47" s="213">
        <v>1</v>
      </c>
      <c r="D47" s="213"/>
      <c r="E47" s="213"/>
      <c r="F47" s="213"/>
      <c r="G47" s="213"/>
      <c r="H47" s="213"/>
      <c r="I47" s="213"/>
      <c r="J47" s="213"/>
      <c r="K47" s="213"/>
      <c r="L47" s="213"/>
      <c r="M47" s="213"/>
    </row>
    <row r="48" spans="1:13" x14ac:dyDescent="0.25">
      <c r="A48" s="55"/>
      <c r="B48" s="5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</row>
    <row r="49" spans="1:13" x14ac:dyDescent="0.25">
      <c r="A49" s="69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</row>
    <row r="50" spans="1:13" ht="17" thickBot="1" x14ac:dyDescent="0.3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</row>
    <row r="51" spans="1:13" ht="17" thickBot="1" x14ac:dyDescent="0.3">
      <c r="C51" s="885" t="s">
        <v>26</v>
      </c>
      <c r="D51" s="885" t="s">
        <v>2</v>
      </c>
      <c r="E51" s="885" t="s">
        <v>3</v>
      </c>
      <c r="F51" s="885" t="s">
        <v>4</v>
      </c>
      <c r="G51" s="885" t="s">
        <v>27</v>
      </c>
      <c r="H51" s="885" t="s">
        <v>32</v>
      </c>
      <c r="I51" s="885" t="s">
        <v>17</v>
      </c>
      <c r="J51" s="885" t="s">
        <v>18</v>
      </c>
      <c r="K51" s="885" t="s">
        <v>4413</v>
      </c>
      <c r="L51" s="885" t="s">
        <v>380</v>
      </c>
      <c r="M51" s="885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C000"/>
  </sheetPr>
  <dimension ref="A1:L25"/>
  <sheetViews>
    <sheetView workbookViewId="0">
      <selection activeCell="A22" sqref="A22:XFD22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5" width="9.33203125" style="20" customWidth="1"/>
    <col min="6" max="12" width="8.5" style="20" customWidth="1"/>
    <col min="13" max="16384" width="8.83203125" style="20"/>
  </cols>
  <sheetData>
    <row r="1" spans="1:12" s="2" customFormat="1" x14ac:dyDescent="0.25">
      <c r="A1" s="16" t="s">
        <v>5</v>
      </c>
      <c r="B1" s="16"/>
      <c r="C1" s="1"/>
      <c r="D1" s="1"/>
      <c r="E1" s="1"/>
    </row>
    <row r="3" spans="1:12" s="18" customFormat="1" x14ac:dyDescent="0.25">
      <c r="A3" s="18" t="s">
        <v>5216</v>
      </c>
    </row>
    <row r="4" spans="1:12" s="18" customFormat="1" x14ac:dyDescent="0.25">
      <c r="A4" s="18" t="s">
        <v>6456</v>
      </c>
    </row>
    <row r="5" spans="1:12" ht="17" thickBot="1" x14ac:dyDescent="0.3"/>
    <row r="6" spans="1:12" ht="18" customHeight="1" thickBot="1" x14ac:dyDescent="0.3">
      <c r="A6" s="884" t="s">
        <v>0</v>
      </c>
      <c r="B6" s="885" t="s">
        <v>1</v>
      </c>
      <c r="C6" s="885" t="s">
        <v>4413</v>
      </c>
      <c r="D6" s="885" t="s">
        <v>380</v>
      </c>
      <c r="E6" s="885" t="s">
        <v>27</v>
      </c>
      <c r="F6" s="885" t="s">
        <v>32</v>
      </c>
      <c r="G6" s="885" t="s">
        <v>2</v>
      </c>
      <c r="H6" s="885" t="s">
        <v>17</v>
      </c>
      <c r="I6" s="885" t="s">
        <v>3</v>
      </c>
      <c r="J6" s="885" t="s">
        <v>4</v>
      </c>
      <c r="K6" s="885" t="s">
        <v>26</v>
      </c>
      <c r="L6" s="885"/>
    </row>
    <row r="7" spans="1:12" x14ac:dyDescent="0.25">
      <c r="A7" s="80">
        <v>44930</v>
      </c>
      <c r="B7" s="14" t="s">
        <v>7</v>
      </c>
      <c r="C7" s="213">
        <v>100</v>
      </c>
      <c r="D7" s="213">
        <v>400</v>
      </c>
      <c r="E7" s="213"/>
      <c r="F7" s="213"/>
      <c r="G7" s="213"/>
      <c r="H7" s="213"/>
      <c r="I7" s="213"/>
      <c r="J7" s="213"/>
      <c r="K7" s="213"/>
      <c r="L7" s="213"/>
    </row>
    <row r="8" spans="1:12" x14ac:dyDescent="0.25">
      <c r="A8" s="12">
        <v>45146</v>
      </c>
      <c r="B8" s="213" t="s">
        <v>401</v>
      </c>
      <c r="C8" s="213"/>
      <c r="D8" s="213"/>
      <c r="E8" s="213"/>
      <c r="F8" s="213">
        <v>-250</v>
      </c>
      <c r="G8" s="213"/>
      <c r="H8" s="213"/>
      <c r="I8" s="213"/>
      <c r="J8" s="213"/>
      <c r="K8" s="213"/>
      <c r="L8" s="213"/>
    </row>
    <row r="9" spans="1:12" x14ac:dyDescent="0.25">
      <c r="A9" s="80">
        <v>45207</v>
      </c>
      <c r="B9" s="14" t="s">
        <v>401</v>
      </c>
      <c r="C9" s="213"/>
      <c r="D9" s="213"/>
      <c r="E9" s="213">
        <v>-248</v>
      </c>
      <c r="F9" s="213"/>
      <c r="G9" s="213"/>
      <c r="H9" s="213"/>
      <c r="I9" s="213"/>
      <c r="J9" s="213"/>
      <c r="K9" s="213"/>
      <c r="L9" s="213"/>
    </row>
    <row r="10" spans="1:12" x14ac:dyDescent="0.25">
      <c r="A10" s="212">
        <v>45238</v>
      </c>
      <c r="B10" s="13" t="s">
        <v>63</v>
      </c>
      <c r="C10" s="213"/>
      <c r="D10" s="213"/>
      <c r="E10" s="213">
        <v>-252</v>
      </c>
      <c r="F10" s="213"/>
      <c r="G10" s="213"/>
      <c r="H10" s="213"/>
      <c r="I10" s="213"/>
      <c r="J10" s="213"/>
      <c r="K10" s="213"/>
      <c r="L10" s="213"/>
    </row>
    <row r="11" spans="1:12" x14ac:dyDescent="0.25">
      <c r="A11" s="80" t="s">
        <v>7397</v>
      </c>
      <c r="B11" s="14" t="s">
        <v>7</v>
      </c>
      <c r="C11" s="213"/>
      <c r="D11" s="213"/>
      <c r="E11" s="213">
        <v>59</v>
      </c>
      <c r="F11" s="213">
        <v>92</v>
      </c>
      <c r="G11" s="213">
        <v>56</v>
      </c>
      <c r="H11" s="213">
        <v>13</v>
      </c>
      <c r="I11" s="213">
        <v>22</v>
      </c>
      <c r="J11" s="213">
        <v>54</v>
      </c>
      <c r="K11" s="213"/>
      <c r="L11" s="213"/>
    </row>
    <row r="12" spans="1:12" x14ac:dyDescent="0.25">
      <c r="A12" s="80" t="s">
        <v>7397</v>
      </c>
      <c r="B12" s="14" t="s">
        <v>7</v>
      </c>
      <c r="C12" s="213"/>
      <c r="D12" s="213"/>
      <c r="E12" s="213"/>
      <c r="F12" s="213">
        <v>200</v>
      </c>
      <c r="G12" s="213">
        <v>100</v>
      </c>
      <c r="H12" s="213"/>
      <c r="I12" s="213">
        <v>100</v>
      </c>
      <c r="J12" s="213">
        <v>200</v>
      </c>
      <c r="K12" s="213"/>
      <c r="L12" s="213"/>
    </row>
    <row r="13" spans="1:12" x14ac:dyDescent="0.25">
      <c r="A13" s="99" t="s">
        <v>7397</v>
      </c>
      <c r="B13" s="14" t="s">
        <v>7</v>
      </c>
      <c r="C13" s="213"/>
      <c r="D13" s="213"/>
      <c r="E13" s="213"/>
      <c r="F13" s="213">
        <v>200</v>
      </c>
      <c r="G13" s="213">
        <v>100</v>
      </c>
      <c r="H13" s="213"/>
      <c r="I13" s="213">
        <v>100</v>
      </c>
      <c r="J13" s="213">
        <v>200</v>
      </c>
      <c r="K13" s="213"/>
      <c r="L13" s="213"/>
    </row>
    <row r="14" spans="1:12" x14ac:dyDescent="0.25">
      <c r="A14" s="55" t="s">
        <v>7369</v>
      </c>
      <c r="B14" s="14" t="s">
        <v>401</v>
      </c>
      <c r="C14" s="213"/>
      <c r="D14" s="213"/>
      <c r="E14" s="213">
        <v>-59</v>
      </c>
      <c r="F14" s="213"/>
      <c r="G14" s="213"/>
      <c r="H14" s="213"/>
      <c r="I14" s="213"/>
      <c r="J14" s="213"/>
      <c r="K14" s="213"/>
      <c r="L14" s="213"/>
    </row>
    <row r="15" spans="1:12" x14ac:dyDescent="0.25">
      <c r="A15" s="12" t="s">
        <v>7661</v>
      </c>
      <c r="B15" s="14" t="s">
        <v>401</v>
      </c>
      <c r="C15" s="213"/>
      <c r="D15" s="213"/>
      <c r="E15" s="213"/>
      <c r="F15" s="213"/>
      <c r="G15" s="213"/>
      <c r="H15" s="213"/>
      <c r="I15" s="213"/>
      <c r="J15" s="213">
        <v>-787</v>
      </c>
      <c r="K15" s="213">
        <v>-37</v>
      </c>
      <c r="L15" s="213"/>
    </row>
    <row r="16" spans="1:12" x14ac:dyDescent="0.25">
      <c r="A16" s="12" t="s">
        <v>7661</v>
      </c>
      <c r="B16" s="14" t="s">
        <v>401</v>
      </c>
      <c r="C16" s="213"/>
      <c r="D16" s="213"/>
      <c r="E16" s="213"/>
      <c r="F16" s="213"/>
      <c r="G16" s="213"/>
      <c r="H16" s="213"/>
      <c r="I16" s="213"/>
      <c r="J16" s="213"/>
      <c r="K16" s="213">
        <v>-113</v>
      </c>
      <c r="L16" s="213"/>
    </row>
    <row r="17" spans="1:12" x14ac:dyDescent="0.25">
      <c r="A17" s="12" t="s">
        <v>7661</v>
      </c>
      <c r="B17" s="14" t="s">
        <v>401</v>
      </c>
      <c r="C17" s="213"/>
      <c r="D17" s="213"/>
      <c r="E17" s="213">
        <v>-200</v>
      </c>
      <c r="F17" s="213"/>
      <c r="G17" s="213"/>
      <c r="H17" s="213"/>
      <c r="I17" s="213"/>
      <c r="J17" s="213"/>
      <c r="K17" s="213">
        <v>-70</v>
      </c>
      <c r="L17" s="213"/>
    </row>
    <row r="18" spans="1:12" x14ac:dyDescent="0.25">
      <c r="A18" s="12">
        <v>45181</v>
      </c>
      <c r="B18" s="14" t="s">
        <v>401</v>
      </c>
      <c r="C18" s="213"/>
      <c r="D18" s="213"/>
      <c r="E18" s="213"/>
      <c r="F18" s="213">
        <v>-200</v>
      </c>
      <c r="G18" s="213"/>
      <c r="H18" s="213"/>
      <c r="I18" s="213"/>
      <c r="J18" s="213"/>
      <c r="K18" s="213"/>
      <c r="L18" s="213"/>
    </row>
    <row r="19" spans="1:12" x14ac:dyDescent="0.25">
      <c r="A19" s="256" t="s">
        <v>8538</v>
      </c>
      <c r="B19" s="14" t="s">
        <v>401</v>
      </c>
      <c r="C19" s="213"/>
      <c r="D19" s="213"/>
      <c r="E19" s="213"/>
      <c r="F19" s="213"/>
      <c r="G19" s="213"/>
      <c r="H19" s="213"/>
      <c r="I19" s="213">
        <v>-150</v>
      </c>
      <c r="J19" s="213">
        <v>-450</v>
      </c>
      <c r="K19" s="213">
        <v>-100</v>
      </c>
      <c r="L19" s="213"/>
    </row>
    <row r="20" spans="1:12" x14ac:dyDescent="0.25">
      <c r="A20" s="256" t="s">
        <v>8570</v>
      </c>
      <c r="B20" s="14" t="s">
        <v>401</v>
      </c>
      <c r="C20" s="213"/>
      <c r="D20" s="213"/>
      <c r="E20" s="213"/>
      <c r="F20" s="213">
        <v>-300</v>
      </c>
      <c r="G20" s="213"/>
      <c r="H20" s="213"/>
      <c r="I20" s="213"/>
      <c r="J20" s="213"/>
      <c r="K20" s="213">
        <v>-84</v>
      </c>
      <c r="L20" s="213"/>
    </row>
    <row r="21" spans="1:12" x14ac:dyDescent="0.25">
      <c r="A21" s="12" t="s">
        <v>8720</v>
      </c>
      <c r="B21" s="14" t="s">
        <v>401</v>
      </c>
      <c r="C21" s="213"/>
      <c r="D21" s="213"/>
      <c r="E21" s="213"/>
      <c r="F21" s="213"/>
      <c r="G21" s="213"/>
      <c r="H21" s="213"/>
      <c r="I21" s="213"/>
      <c r="J21" s="213">
        <v>-80</v>
      </c>
      <c r="K21" s="213">
        <v>-70</v>
      </c>
      <c r="L21" s="213"/>
    </row>
    <row r="22" spans="1:12" x14ac:dyDescent="0.25">
      <c r="A22" s="55"/>
      <c r="B22" s="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</row>
    <row r="23" spans="1:12" x14ac:dyDescent="0.25">
      <c r="A23" s="55"/>
      <c r="B23" s="22"/>
      <c r="C23" s="213"/>
      <c r="D23" s="213"/>
      <c r="E23" s="213"/>
      <c r="F23" s="213"/>
      <c r="G23" s="213"/>
      <c r="H23" s="213"/>
      <c r="I23" s="213"/>
      <c r="J23" s="213"/>
      <c r="K23" s="213"/>
      <c r="L23" s="213"/>
    </row>
    <row r="24" spans="1:12" x14ac:dyDescent="0.25">
      <c r="A24" s="55"/>
      <c r="B24" s="168"/>
      <c r="C24" s="213"/>
      <c r="D24" s="213"/>
      <c r="E24" s="213"/>
      <c r="F24" s="213"/>
      <c r="G24" s="213"/>
      <c r="H24" s="213"/>
      <c r="I24" s="213"/>
      <c r="J24" s="213"/>
      <c r="K24" s="213"/>
      <c r="L24" s="213"/>
    </row>
    <row r="25" spans="1:12" x14ac:dyDescent="0.25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C000"/>
  </sheetPr>
  <dimension ref="A1:D22"/>
  <sheetViews>
    <sheetView workbookViewId="0">
      <selection activeCell="F21" sqref="F21:G22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9.33203125" style="20" customWidth="1"/>
    <col min="4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  <c r="C1" s="1"/>
    </row>
    <row r="3" spans="1:4" s="18" customFormat="1" x14ac:dyDescent="0.25">
      <c r="A3" s="18" t="s">
        <v>4067</v>
      </c>
    </row>
    <row r="4" spans="1:4" s="18" customFormat="1" x14ac:dyDescent="0.25">
      <c r="A4" s="18" t="s">
        <v>6049</v>
      </c>
    </row>
    <row r="5" spans="1:4" ht="17" thickBot="1" x14ac:dyDescent="0.3"/>
    <row r="6" spans="1:4" ht="18" customHeight="1" thickBot="1" x14ac:dyDescent="0.3">
      <c r="A6" s="884" t="s">
        <v>0</v>
      </c>
      <c r="B6" s="885" t="s">
        <v>1</v>
      </c>
      <c r="C6" s="885" t="s">
        <v>28</v>
      </c>
      <c r="D6" s="885"/>
    </row>
    <row r="7" spans="1:4" s="18" customFormat="1" x14ac:dyDescent="0.25">
      <c r="A7" s="1077" t="s">
        <v>6042</v>
      </c>
      <c r="B7" s="1078" t="s">
        <v>1068</v>
      </c>
      <c r="C7" s="1078">
        <v>10</v>
      </c>
      <c r="D7" s="1079"/>
    </row>
    <row r="8" spans="1:4" s="18" customFormat="1" x14ac:dyDescent="0.25">
      <c r="A8" s="212"/>
      <c r="B8" s="213"/>
      <c r="C8" s="213"/>
      <c r="D8" s="537"/>
    </row>
    <row r="9" spans="1:4" s="18" customFormat="1" x14ac:dyDescent="0.25">
      <c r="A9" s="212"/>
      <c r="B9" s="213"/>
      <c r="C9" s="213"/>
      <c r="D9" s="537"/>
    </row>
    <row r="10" spans="1:4" s="18" customFormat="1" x14ac:dyDescent="0.25">
      <c r="A10" s="212"/>
      <c r="B10" s="213"/>
      <c r="C10" s="75"/>
      <c r="D10" s="537"/>
    </row>
    <row r="11" spans="1:4" s="18" customFormat="1" x14ac:dyDescent="0.25">
      <c r="A11" s="212"/>
      <c r="B11" s="213"/>
      <c r="C11" s="213"/>
      <c r="D11" s="537"/>
    </row>
    <row r="12" spans="1:4" x14ac:dyDescent="0.25">
      <c r="A12" s="212"/>
      <c r="B12" s="213"/>
      <c r="C12" s="213"/>
      <c r="D12" s="213"/>
    </row>
    <row r="13" spans="1:4" x14ac:dyDescent="0.25">
      <c r="A13" s="212"/>
      <c r="B13" s="213"/>
      <c r="C13" s="213"/>
      <c r="D13" s="213"/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2"/>
      <c r="B19" s="213"/>
      <c r="C19" s="213"/>
      <c r="D19" s="213"/>
    </row>
    <row r="20" spans="1:4" x14ac:dyDescent="0.25">
      <c r="A20" s="212"/>
      <c r="B20" s="213"/>
      <c r="C20" s="213"/>
      <c r="D20" s="213"/>
    </row>
    <row r="21" spans="1:4" x14ac:dyDescent="0.25">
      <c r="A21" s="213"/>
      <c r="B21" s="213"/>
      <c r="C21" s="213"/>
      <c r="D21" s="213"/>
    </row>
    <row r="22" spans="1:4" x14ac:dyDescent="0.25">
      <c r="A22" s="213"/>
      <c r="B22" s="213"/>
      <c r="C22" s="213"/>
      <c r="D22" s="213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C000"/>
  </sheetPr>
  <dimension ref="A1:I22"/>
  <sheetViews>
    <sheetView workbookViewId="0">
      <selection activeCell="A20" sqref="A20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7" width="9.33203125" style="20" customWidth="1"/>
    <col min="8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  <c r="C1" s="1"/>
      <c r="D1" s="1"/>
      <c r="E1" s="1"/>
      <c r="F1" s="1"/>
      <c r="G1" s="1"/>
    </row>
    <row r="3" spans="1:9" s="18" customFormat="1" x14ac:dyDescent="0.25">
      <c r="A3" s="18" t="s">
        <v>8035</v>
      </c>
    </row>
    <row r="4" spans="1:9" s="18" customFormat="1" x14ac:dyDescent="0.25">
      <c r="A4" s="18" t="s">
        <v>6070</v>
      </c>
    </row>
    <row r="5" spans="1:9" ht="17" thickBot="1" x14ac:dyDescent="0.3"/>
    <row r="6" spans="1:9" ht="18" customHeight="1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32</v>
      </c>
      <c r="G6" s="885" t="s">
        <v>17</v>
      </c>
      <c r="H6" s="885" t="s">
        <v>18</v>
      </c>
      <c r="I6" s="885" t="s">
        <v>378</v>
      </c>
    </row>
    <row r="7" spans="1:9" s="18" customFormat="1" x14ac:dyDescent="0.25">
      <c r="A7" s="1071" t="s">
        <v>6064</v>
      </c>
      <c r="B7" s="1297" t="s">
        <v>1068</v>
      </c>
      <c r="C7" s="1078">
        <v>100</v>
      </c>
      <c r="D7" s="1078">
        <v>100</v>
      </c>
      <c r="E7" s="1078">
        <v>370</v>
      </c>
      <c r="F7" s="1078">
        <v>50</v>
      </c>
      <c r="G7" s="1078"/>
      <c r="H7" s="1079"/>
      <c r="I7" s="1079"/>
    </row>
    <row r="8" spans="1:9" s="18" customFormat="1" x14ac:dyDescent="0.25">
      <c r="A8" s="1077" t="s">
        <v>6040</v>
      </c>
      <c r="B8" s="1078" t="s">
        <v>7</v>
      </c>
      <c r="C8" s="213">
        <v>59</v>
      </c>
      <c r="D8" s="213">
        <v>92</v>
      </c>
      <c r="E8" s="213"/>
      <c r="F8" s="213"/>
      <c r="G8" s="213">
        <v>42</v>
      </c>
      <c r="H8" s="537"/>
      <c r="I8" s="537"/>
    </row>
    <row r="9" spans="1:9" s="18" customFormat="1" x14ac:dyDescent="0.25">
      <c r="A9" s="212" t="s">
        <v>6077</v>
      </c>
      <c r="B9" s="213" t="s">
        <v>1068</v>
      </c>
      <c r="C9" s="213"/>
      <c r="D9" s="213"/>
      <c r="E9" s="213"/>
      <c r="F9" s="213">
        <v>370</v>
      </c>
      <c r="G9" s="213">
        <v>27</v>
      </c>
      <c r="H9" s="537"/>
      <c r="I9" s="537"/>
    </row>
    <row r="10" spans="1:9" s="18" customFormat="1" x14ac:dyDescent="0.25">
      <c r="A10" s="212" t="s">
        <v>6079</v>
      </c>
      <c r="B10" s="213" t="s">
        <v>1068</v>
      </c>
      <c r="C10" s="75">
        <v>1</v>
      </c>
      <c r="D10" s="75"/>
      <c r="E10" s="75"/>
      <c r="F10" s="75"/>
      <c r="G10" s="75"/>
      <c r="H10" s="537"/>
      <c r="I10" s="537"/>
    </row>
    <row r="11" spans="1:9" s="18" customFormat="1" x14ac:dyDescent="0.25">
      <c r="A11" s="212">
        <v>44929</v>
      </c>
      <c r="B11" s="213" t="s">
        <v>1068</v>
      </c>
      <c r="C11" s="213"/>
      <c r="D11" s="213"/>
      <c r="E11" s="213"/>
      <c r="F11" s="213"/>
      <c r="G11" s="213"/>
      <c r="H11" s="213">
        <v>300</v>
      </c>
      <c r="I11" s="213"/>
    </row>
    <row r="12" spans="1:9" x14ac:dyDescent="0.25">
      <c r="A12" s="12" t="s">
        <v>7084</v>
      </c>
      <c r="B12" s="213" t="s">
        <v>63</v>
      </c>
      <c r="C12" s="213">
        <v>-72</v>
      </c>
      <c r="D12" s="213">
        <v>-105</v>
      </c>
      <c r="E12" s="213">
        <v>-300</v>
      </c>
      <c r="F12" s="213">
        <v>-104</v>
      </c>
      <c r="G12" s="213"/>
      <c r="H12" s="213"/>
      <c r="I12" s="213"/>
    </row>
    <row r="13" spans="1:9" x14ac:dyDescent="0.25">
      <c r="A13" s="55">
        <v>45240</v>
      </c>
      <c r="B13" s="529" t="s">
        <v>63</v>
      </c>
      <c r="C13" s="213">
        <v>-71</v>
      </c>
      <c r="D13" s="213">
        <v>-87</v>
      </c>
      <c r="E13" s="213"/>
      <c r="F13" s="213">
        <v>-200</v>
      </c>
      <c r="G13" s="213"/>
      <c r="H13" s="213"/>
      <c r="I13" s="213"/>
    </row>
    <row r="14" spans="1:9" x14ac:dyDescent="0.25">
      <c r="A14" s="212" t="s">
        <v>7931</v>
      </c>
      <c r="B14" s="213" t="s">
        <v>63</v>
      </c>
      <c r="C14" s="213">
        <v>-17</v>
      </c>
      <c r="D14" s="213"/>
      <c r="E14" s="213"/>
      <c r="F14" s="213">
        <v>-116</v>
      </c>
      <c r="G14" s="213">
        <v>-60</v>
      </c>
      <c r="H14" s="213"/>
      <c r="I14" s="213"/>
    </row>
    <row r="15" spans="1:9" x14ac:dyDescent="0.25">
      <c r="A15" s="12" t="s">
        <v>8060</v>
      </c>
      <c r="B15" s="213" t="s">
        <v>1068</v>
      </c>
      <c r="C15" s="213"/>
      <c r="D15" s="213"/>
      <c r="E15" s="213"/>
      <c r="F15" s="213"/>
      <c r="G15" s="213"/>
      <c r="H15" s="213"/>
      <c r="I15" s="213">
        <v>30</v>
      </c>
    </row>
    <row r="16" spans="1:9" x14ac:dyDescent="0.25">
      <c r="A16" s="1181">
        <v>45628</v>
      </c>
      <c r="B16" s="168" t="s">
        <v>63</v>
      </c>
      <c r="C16" s="213"/>
      <c r="D16" s="213"/>
      <c r="E16" s="213"/>
      <c r="F16" s="213"/>
      <c r="G16" s="213"/>
      <c r="H16" s="213"/>
      <c r="I16" s="213">
        <v>-30</v>
      </c>
    </row>
    <row r="17" spans="1:9" x14ac:dyDescent="0.25">
      <c r="A17" s="212"/>
      <c r="B17" s="213"/>
      <c r="C17" s="213"/>
      <c r="D17" s="213"/>
      <c r="E17" s="213"/>
      <c r="F17" s="213"/>
      <c r="G17" s="213"/>
      <c r="H17" s="213"/>
      <c r="I17" s="213"/>
    </row>
    <row r="18" spans="1:9" x14ac:dyDescent="0.25">
      <c r="A18" s="212"/>
      <c r="B18" s="213"/>
      <c r="C18" s="213"/>
      <c r="D18" s="213"/>
      <c r="E18" s="213"/>
      <c r="F18" s="213"/>
      <c r="G18" s="213"/>
      <c r="H18" s="213"/>
      <c r="I18" s="213"/>
    </row>
    <row r="19" spans="1:9" x14ac:dyDescent="0.25">
      <c r="A19" s="212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2"/>
      <c r="B20" s="213"/>
      <c r="C20" s="213"/>
      <c r="D20" s="213"/>
      <c r="E20" s="213"/>
      <c r="F20" s="213"/>
      <c r="G20" s="213"/>
      <c r="H20" s="213"/>
      <c r="I20" s="213"/>
    </row>
    <row r="21" spans="1:9" x14ac:dyDescent="0.25">
      <c r="A21" s="213"/>
      <c r="B21" s="213"/>
      <c r="C21" s="213"/>
      <c r="D21" s="213"/>
      <c r="E21" s="213"/>
      <c r="F21" s="213"/>
      <c r="G21" s="213"/>
      <c r="H21" s="213"/>
      <c r="I21" s="213"/>
    </row>
    <row r="22" spans="1:9" x14ac:dyDescent="0.25">
      <c r="A22" s="213"/>
      <c r="B22" s="213"/>
      <c r="C22" s="213"/>
      <c r="D22" s="213"/>
      <c r="E22" s="213"/>
      <c r="F22" s="213"/>
      <c r="G22" s="213"/>
      <c r="H22" s="213"/>
      <c r="I22" s="213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C000"/>
  </sheetPr>
  <dimension ref="A1:E22"/>
  <sheetViews>
    <sheetView workbookViewId="0">
      <selection activeCell="E7" sqref="E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9.33203125" style="20" customWidth="1"/>
    <col min="5" max="5" width="8.5" style="20" customWidth="1"/>
    <col min="6" max="16384" width="8.83203125" style="20"/>
  </cols>
  <sheetData>
    <row r="1" spans="1:5" s="2" customFormat="1" x14ac:dyDescent="0.25">
      <c r="A1" s="16" t="s">
        <v>5</v>
      </c>
      <c r="B1" s="16"/>
      <c r="C1" s="1"/>
      <c r="D1" s="1"/>
    </row>
    <row r="3" spans="1:5" s="18" customFormat="1" x14ac:dyDescent="0.25">
      <c r="A3" s="18" t="s">
        <v>6071</v>
      </c>
    </row>
    <row r="4" spans="1:5" s="18" customFormat="1" x14ac:dyDescent="0.25">
      <c r="A4" s="18" t="s">
        <v>6072</v>
      </c>
    </row>
    <row r="5" spans="1:5" ht="17" thickBot="1" x14ac:dyDescent="0.3"/>
    <row r="6" spans="1:5" ht="18" customHeight="1" thickBot="1" x14ac:dyDescent="0.3">
      <c r="A6" s="884" t="s">
        <v>0</v>
      </c>
      <c r="B6" s="885" t="s">
        <v>1</v>
      </c>
      <c r="C6" s="885" t="s">
        <v>3</v>
      </c>
      <c r="D6" s="885" t="s">
        <v>32</v>
      </c>
      <c r="E6" s="885"/>
    </row>
    <row r="7" spans="1:5" s="18" customFormat="1" x14ac:dyDescent="0.25">
      <c r="A7" s="1077" t="s">
        <v>6064</v>
      </c>
      <c r="B7" s="1078" t="s">
        <v>1068</v>
      </c>
      <c r="C7" s="1078">
        <v>200</v>
      </c>
      <c r="D7" s="1078">
        <v>300</v>
      </c>
      <c r="E7" s="1079"/>
    </row>
    <row r="8" spans="1:5" s="18" customFormat="1" x14ac:dyDescent="0.25">
      <c r="A8" s="212"/>
      <c r="B8" s="213"/>
      <c r="C8" s="213"/>
      <c r="D8" s="213"/>
      <c r="E8" s="537"/>
    </row>
    <row r="9" spans="1:5" s="18" customFormat="1" x14ac:dyDescent="0.25">
      <c r="A9" s="212"/>
      <c r="B9" s="213"/>
      <c r="C9" s="213"/>
      <c r="D9" s="213"/>
      <c r="E9" s="537"/>
    </row>
    <row r="10" spans="1:5" s="18" customFormat="1" x14ac:dyDescent="0.25">
      <c r="A10" s="212"/>
      <c r="B10" s="213"/>
      <c r="C10" s="75"/>
      <c r="D10" s="75"/>
      <c r="E10" s="537"/>
    </row>
    <row r="11" spans="1:5" s="18" customFormat="1" x14ac:dyDescent="0.25">
      <c r="A11" s="212"/>
      <c r="B11" s="213"/>
      <c r="C11" s="213"/>
      <c r="D11" s="213"/>
      <c r="E11" s="537"/>
    </row>
    <row r="12" spans="1:5" x14ac:dyDescent="0.25">
      <c r="A12" s="212"/>
      <c r="B12" s="213"/>
      <c r="C12" s="213"/>
      <c r="D12" s="213"/>
      <c r="E12" s="213"/>
    </row>
    <row r="13" spans="1:5" x14ac:dyDescent="0.25">
      <c r="A13" s="212"/>
      <c r="B13" s="213"/>
      <c r="C13" s="213"/>
      <c r="D13" s="213"/>
      <c r="E13" s="213"/>
    </row>
    <row r="14" spans="1:5" x14ac:dyDescent="0.25">
      <c r="A14" s="212"/>
      <c r="B14" s="213"/>
      <c r="C14" s="213"/>
      <c r="D14" s="213"/>
      <c r="E14" s="213"/>
    </row>
    <row r="15" spans="1:5" x14ac:dyDescent="0.25">
      <c r="A15" s="212"/>
      <c r="B15" s="213"/>
      <c r="C15" s="213"/>
      <c r="D15" s="213"/>
      <c r="E15" s="213"/>
    </row>
    <row r="16" spans="1:5" x14ac:dyDescent="0.25">
      <c r="A16" s="212"/>
      <c r="B16" s="213"/>
      <c r="C16" s="213"/>
      <c r="D16" s="213"/>
      <c r="E16" s="213"/>
    </row>
    <row r="17" spans="1:5" x14ac:dyDescent="0.25">
      <c r="A17" s="212"/>
      <c r="B17" s="213"/>
      <c r="C17" s="213"/>
      <c r="D17" s="213"/>
      <c r="E17" s="213"/>
    </row>
    <row r="18" spans="1:5" x14ac:dyDescent="0.25">
      <c r="A18" s="212"/>
      <c r="B18" s="213"/>
      <c r="C18" s="213"/>
      <c r="D18" s="213"/>
      <c r="E18" s="213"/>
    </row>
    <row r="19" spans="1:5" x14ac:dyDescent="0.25">
      <c r="A19" s="212"/>
      <c r="B19" s="213"/>
      <c r="C19" s="213"/>
      <c r="D19" s="213"/>
      <c r="E19" s="213"/>
    </row>
    <row r="20" spans="1:5" x14ac:dyDescent="0.25">
      <c r="A20" s="212"/>
      <c r="B20" s="213"/>
      <c r="C20" s="213"/>
      <c r="D20" s="213"/>
      <c r="E20" s="213"/>
    </row>
    <row r="21" spans="1:5" x14ac:dyDescent="0.25">
      <c r="A21" s="213"/>
      <c r="B21" s="213"/>
      <c r="C21" s="213"/>
      <c r="D21" s="213"/>
      <c r="E21" s="213"/>
    </row>
    <row r="22" spans="1:5" x14ac:dyDescent="0.25">
      <c r="A22" s="213"/>
      <c r="B22" s="213"/>
      <c r="C22" s="213"/>
      <c r="D22" s="213"/>
      <c r="E22" s="213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C000"/>
  </sheetPr>
  <dimension ref="A1:H20"/>
  <sheetViews>
    <sheetView topLeftCell="A2" workbookViewId="0">
      <selection activeCell="D21" sqref="D21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8" width="8.5" style="20" customWidth="1"/>
    <col min="9" max="16384" width="8.83203125" style="20"/>
  </cols>
  <sheetData>
    <row r="1" spans="1:8" s="2" customFormat="1" x14ac:dyDescent="0.25">
      <c r="A1" s="16" t="s">
        <v>5</v>
      </c>
      <c r="B1" s="16"/>
    </row>
    <row r="3" spans="1:8" s="18" customFormat="1" x14ac:dyDescent="0.25">
      <c r="A3" s="18" t="s">
        <v>5726</v>
      </c>
    </row>
    <row r="4" spans="1:8" s="18" customFormat="1" x14ac:dyDescent="0.25">
      <c r="A4" s="18" t="s">
        <v>5727</v>
      </c>
    </row>
    <row r="5" spans="1:8" ht="17" thickBot="1" x14ac:dyDescent="0.3"/>
    <row r="6" spans="1:8" ht="17" thickBot="1" x14ac:dyDescent="0.3">
      <c r="A6" s="884" t="s">
        <v>0</v>
      </c>
      <c r="B6" s="885" t="s">
        <v>1</v>
      </c>
      <c r="C6" s="885" t="s">
        <v>3250</v>
      </c>
      <c r="D6" s="885" t="s">
        <v>2</v>
      </c>
      <c r="E6" s="885" t="s">
        <v>3</v>
      </c>
      <c r="F6" s="885" t="s">
        <v>27</v>
      </c>
      <c r="G6" s="885" t="s">
        <v>32</v>
      </c>
      <c r="H6" s="885"/>
    </row>
    <row r="7" spans="1:8" s="18" customFormat="1" x14ac:dyDescent="0.25">
      <c r="A7" s="1077">
        <v>44816</v>
      </c>
      <c r="B7" s="1078" t="s">
        <v>7</v>
      </c>
      <c r="C7" s="1078">
        <v>100</v>
      </c>
      <c r="D7" s="1078"/>
      <c r="E7" s="1078"/>
      <c r="F7" s="1078"/>
      <c r="G7" s="1078"/>
      <c r="H7" s="1078"/>
    </row>
    <row r="8" spans="1:8" s="18" customFormat="1" x14ac:dyDescent="0.25">
      <c r="A8" s="212">
        <v>44846</v>
      </c>
      <c r="B8" s="213" t="s">
        <v>7</v>
      </c>
      <c r="C8" s="213"/>
      <c r="D8" s="213">
        <v>250</v>
      </c>
      <c r="E8" s="213">
        <v>1000</v>
      </c>
      <c r="F8" s="213">
        <v>500</v>
      </c>
      <c r="G8" s="213">
        <v>500</v>
      </c>
      <c r="H8" s="213"/>
    </row>
    <row r="9" spans="1:8" s="18" customFormat="1" x14ac:dyDescent="0.25">
      <c r="A9" s="212">
        <v>44907</v>
      </c>
      <c r="B9" s="213" t="s">
        <v>7</v>
      </c>
      <c r="C9" s="213"/>
      <c r="D9" s="213">
        <v>170</v>
      </c>
      <c r="E9" s="213"/>
      <c r="F9" s="213"/>
      <c r="G9" s="213"/>
      <c r="H9" s="537"/>
    </row>
    <row r="10" spans="1:8" s="18" customFormat="1" x14ac:dyDescent="0.25">
      <c r="A10" s="212" t="s">
        <v>5766</v>
      </c>
      <c r="B10" s="213" t="s">
        <v>7</v>
      </c>
      <c r="C10" s="537"/>
      <c r="D10" s="213">
        <v>80</v>
      </c>
      <c r="E10" s="537"/>
      <c r="F10" s="537"/>
      <c r="G10" s="213">
        <v>250</v>
      </c>
      <c r="H10" s="537"/>
    </row>
    <row r="11" spans="1:8" s="18" customFormat="1" x14ac:dyDescent="0.25">
      <c r="A11" s="99" t="s">
        <v>5713</v>
      </c>
      <c r="B11" s="213" t="s">
        <v>7</v>
      </c>
      <c r="C11" s="537"/>
      <c r="D11" s="537"/>
      <c r="E11" s="537"/>
      <c r="F11" s="213">
        <v>500</v>
      </c>
      <c r="G11" s="213">
        <v>250</v>
      </c>
      <c r="H11" s="537"/>
    </row>
    <row r="12" spans="1:8" s="18" customFormat="1" x14ac:dyDescent="0.25">
      <c r="A12" s="212" t="s">
        <v>6313</v>
      </c>
      <c r="B12" s="213" t="s">
        <v>63</v>
      </c>
      <c r="C12" s="213">
        <v>-80</v>
      </c>
      <c r="D12" s="537"/>
      <c r="E12" s="537"/>
      <c r="F12" s="537"/>
      <c r="G12" s="537"/>
      <c r="H12" s="537"/>
    </row>
    <row r="13" spans="1:8" x14ac:dyDescent="0.25">
      <c r="A13" s="212" t="s">
        <v>7076</v>
      </c>
      <c r="B13" s="213" t="s">
        <v>63</v>
      </c>
      <c r="C13" s="213">
        <v>-20</v>
      </c>
      <c r="D13" s="213"/>
      <c r="E13" s="213"/>
      <c r="F13" s="213"/>
      <c r="G13" s="213"/>
      <c r="H13" s="213"/>
    </row>
    <row r="14" spans="1:8" x14ac:dyDescent="0.25">
      <c r="A14" s="212"/>
      <c r="B14" s="213"/>
      <c r="C14" s="213"/>
      <c r="D14" s="213"/>
      <c r="E14" s="213"/>
      <c r="F14" s="213"/>
      <c r="G14" s="213"/>
      <c r="H14" s="213"/>
    </row>
    <row r="15" spans="1:8" x14ac:dyDescent="0.25">
      <c r="A15" s="212"/>
      <c r="B15" s="213"/>
      <c r="C15" s="213"/>
      <c r="D15" s="213"/>
      <c r="E15" s="213"/>
      <c r="F15" s="213"/>
      <c r="G15" s="213"/>
      <c r="H15" s="213"/>
    </row>
    <row r="16" spans="1:8" x14ac:dyDescent="0.25">
      <c r="A16" s="212"/>
      <c r="B16" s="213"/>
      <c r="C16" s="213"/>
      <c r="D16" s="213"/>
      <c r="E16" s="213"/>
      <c r="F16" s="213"/>
      <c r="G16" s="213"/>
      <c r="H16" s="213"/>
    </row>
    <row r="17" spans="1:8" x14ac:dyDescent="0.25">
      <c r="A17" s="212"/>
      <c r="B17" s="213"/>
      <c r="C17" s="213"/>
      <c r="D17" s="213"/>
      <c r="E17" s="213"/>
      <c r="F17" s="213"/>
      <c r="G17" s="213"/>
      <c r="H17" s="213"/>
    </row>
    <row r="18" spans="1:8" x14ac:dyDescent="0.25">
      <c r="A18" s="212"/>
      <c r="B18" s="213"/>
      <c r="C18" s="213"/>
      <c r="D18" s="213"/>
      <c r="E18" s="213"/>
      <c r="F18" s="213"/>
      <c r="G18" s="213"/>
      <c r="H18" s="213"/>
    </row>
    <row r="19" spans="1:8" x14ac:dyDescent="0.25">
      <c r="A19" s="213"/>
      <c r="B19" s="213"/>
      <c r="C19" s="213"/>
      <c r="D19" s="213"/>
      <c r="E19" s="213"/>
      <c r="F19" s="213"/>
      <c r="G19" s="213"/>
      <c r="H19" s="213"/>
    </row>
    <row r="20" spans="1:8" x14ac:dyDescent="0.25">
      <c r="A20" s="213"/>
      <c r="B20" s="213"/>
      <c r="C20" s="213"/>
      <c r="D20" s="213"/>
      <c r="E20" s="213"/>
      <c r="F20" s="213"/>
      <c r="G20" s="213"/>
      <c r="H20" s="213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C000"/>
  </sheetPr>
  <dimension ref="A1:J20"/>
  <sheetViews>
    <sheetView topLeftCell="A3" workbookViewId="0">
      <selection activeCell="F27" sqref="F2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0" width="8.5" style="20" customWidth="1"/>
    <col min="11" max="16384" width="8.83203125" style="20"/>
  </cols>
  <sheetData>
    <row r="1" spans="1:10" s="2" customFormat="1" x14ac:dyDescent="0.25">
      <c r="A1" s="16" t="s">
        <v>5</v>
      </c>
      <c r="B1" s="16"/>
    </row>
    <row r="3" spans="1:10" s="18" customFormat="1" x14ac:dyDescent="0.25">
      <c r="A3" s="18" t="s">
        <v>5726</v>
      </c>
    </row>
    <row r="4" spans="1:10" s="18" customFormat="1" x14ac:dyDescent="0.25">
      <c r="A4" s="18" t="s">
        <v>6073</v>
      </c>
    </row>
    <row r="5" spans="1:10" ht="17" thickBot="1" x14ac:dyDescent="0.3"/>
    <row r="6" spans="1:10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27</v>
      </c>
      <c r="G6" s="885" t="s">
        <v>32</v>
      </c>
      <c r="H6" s="885" t="s">
        <v>17</v>
      </c>
      <c r="I6" s="885" t="s">
        <v>18</v>
      </c>
      <c r="J6" s="885" t="s">
        <v>7036</v>
      </c>
    </row>
    <row r="7" spans="1:10" s="18" customFormat="1" x14ac:dyDescent="0.25">
      <c r="A7" s="1077" t="s">
        <v>6040</v>
      </c>
      <c r="B7" s="1078" t="s">
        <v>7</v>
      </c>
      <c r="C7" s="1078">
        <v>100</v>
      </c>
      <c r="D7" s="1078">
        <v>100</v>
      </c>
      <c r="E7" s="1078">
        <v>400</v>
      </c>
      <c r="F7" s="1078">
        <v>100</v>
      </c>
      <c r="G7" s="1078">
        <v>100</v>
      </c>
      <c r="H7" s="1078"/>
      <c r="I7" s="1078"/>
      <c r="J7" s="1078"/>
    </row>
    <row r="8" spans="1:10" s="18" customFormat="1" x14ac:dyDescent="0.25">
      <c r="A8" s="212" t="s">
        <v>6077</v>
      </c>
      <c r="B8" s="213" t="s">
        <v>7</v>
      </c>
      <c r="C8" s="213"/>
      <c r="D8" s="213"/>
      <c r="E8" s="213"/>
      <c r="F8" s="213">
        <v>300</v>
      </c>
      <c r="G8" s="213">
        <v>300</v>
      </c>
      <c r="H8" s="213">
        <v>100</v>
      </c>
      <c r="I8" s="213">
        <v>100</v>
      </c>
      <c r="J8" s="213"/>
    </row>
    <row r="9" spans="1:10" s="18" customFormat="1" x14ac:dyDescent="0.25">
      <c r="A9" s="212" t="s">
        <v>6349</v>
      </c>
      <c r="B9" s="213" t="s">
        <v>7</v>
      </c>
      <c r="C9" s="213"/>
      <c r="D9" s="213"/>
      <c r="E9" s="213"/>
      <c r="F9" s="213"/>
      <c r="G9" s="213"/>
      <c r="H9" s="213">
        <v>60</v>
      </c>
      <c r="I9" s="213">
        <v>90</v>
      </c>
      <c r="J9" s="537"/>
    </row>
    <row r="10" spans="1:10" s="18" customFormat="1" x14ac:dyDescent="0.25">
      <c r="A10" s="212">
        <v>45145</v>
      </c>
      <c r="B10" s="213" t="s">
        <v>63</v>
      </c>
      <c r="C10" s="213"/>
      <c r="D10" s="537"/>
      <c r="E10" s="537"/>
      <c r="F10" s="537"/>
      <c r="G10" s="213"/>
      <c r="H10" s="213">
        <v>-60</v>
      </c>
      <c r="I10" s="213">
        <v>-90</v>
      </c>
      <c r="J10" s="537"/>
    </row>
    <row r="11" spans="1:10" s="18" customFormat="1" x14ac:dyDescent="0.25">
      <c r="A11" s="99" t="s">
        <v>7033</v>
      </c>
      <c r="B11" s="213" t="s">
        <v>63</v>
      </c>
      <c r="C11" s="213">
        <v>-16</v>
      </c>
      <c r="D11" s="213">
        <v>-16</v>
      </c>
      <c r="E11" s="213">
        <v>-32</v>
      </c>
      <c r="F11" s="213">
        <v>-4</v>
      </c>
      <c r="G11" s="537"/>
      <c r="H11" s="537"/>
      <c r="I11" s="537"/>
      <c r="J11" s="213">
        <v>-4</v>
      </c>
    </row>
    <row r="12" spans="1:10" s="18" customFormat="1" x14ac:dyDescent="0.25">
      <c r="A12" s="212" t="s">
        <v>7076</v>
      </c>
      <c r="B12" s="213" t="s">
        <v>63</v>
      </c>
      <c r="C12" s="537"/>
      <c r="D12" s="213">
        <v>-47</v>
      </c>
      <c r="E12" s="213">
        <v>-150</v>
      </c>
      <c r="F12" s="213">
        <v>-349</v>
      </c>
      <c r="G12" s="213">
        <v>-167</v>
      </c>
      <c r="H12" s="213">
        <v>-20</v>
      </c>
      <c r="I12" s="213">
        <v>-52</v>
      </c>
      <c r="J12" s="537"/>
    </row>
    <row r="13" spans="1:10" x14ac:dyDescent="0.25">
      <c r="A13" s="212"/>
      <c r="B13" s="213"/>
      <c r="C13" s="213"/>
      <c r="D13" s="213"/>
      <c r="E13" s="213"/>
      <c r="F13" s="213"/>
      <c r="G13" s="213"/>
      <c r="H13" s="213"/>
      <c r="I13" s="213"/>
      <c r="J13" s="213"/>
    </row>
    <row r="14" spans="1:10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</row>
    <row r="15" spans="1:10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</row>
    <row r="16" spans="1:10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</row>
    <row r="17" spans="1:10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</row>
    <row r="18" spans="1:10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</row>
    <row r="19" spans="1:10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</row>
    <row r="20" spans="1:10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FFC000"/>
  </sheetPr>
  <dimension ref="A1:I20"/>
  <sheetViews>
    <sheetView workbookViewId="0">
      <selection activeCell="H19" sqref="H19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9" width="8.5" style="20" customWidth="1"/>
    <col min="10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5726</v>
      </c>
    </row>
    <row r="4" spans="1:9" s="18" customFormat="1" x14ac:dyDescent="0.25">
      <c r="A4" s="18" t="s">
        <v>6074</v>
      </c>
    </row>
    <row r="5" spans="1:9" ht="17" thickBot="1" x14ac:dyDescent="0.3"/>
    <row r="6" spans="1:9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27</v>
      </c>
      <c r="F6" s="885" t="s">
        <v>32</v>
      </c>
      <c r="G6" s="885" t="s">
        <v>4</v>
      </c>
      <c r="H6" s="885" t="s">
        <v>378</v>
      </c>
      <c r="I6" s="885"/>
    </row>
    <row r="7" spans="1:9" s="18" customFormat="1" x14ac:dyDescent="0.25">
      <c r="A7" s="1071" t="s">
        <v>6040</v>
      </c>
      <c r="B7" s="1297" t="s">
        <v>7</v>
      </c>
      <c r="C7" s="1078">
        <v>100</v>
      </c>
      <c r="D7" s="1078">
        <v>100</v>
      </c>
      <c r="E7" s="1078">
        <v>200</v>
      </c>
      <c r="F7" s="1078"/>
      <c r="G7" s="1078"/>
      <c r="H7" s="1078"/>
      <c r="I7" s="1078"/>
    </row>
    <row r="8" spans="1:9" s="18" customFormat="1" x14ac:dyDescent="0.25">
      <c r="A8" s="1077" t="s">
        <v>6040</v>
      </c>
      <c r="B8" s="1078" t="s">
        <v>7</v>
      </c>
      <c r="C8" s="213"/>
      <c r="D8" s="213"/>
      <c r="E8" s="213"/>
      <c r="F8" s="213">
        <v>300</v>
      </c>
      <c r="G8" s="213"/>
      <c r="H8" s="213"/>
      <c r="I8" s="213"/>
    </row>
    <row r="9" spans="1:9" s="18" customFormat="1" x14ac:dyDescent="0.25">
      <c r="A9" s="212" t="s">
        <v>6077</v>
      </c>
      <c r="B9" s="213" t="s">
        <v>1068</v>
      </c>
      <c r="C9" s="213">
        <v>100</v>
      </c>
      <c r="D9" s="213">
        <v>100</v>
      </c>
      <c r="E9" s="213">
        <v>100</v>
      </c>
      <c r="F9" s="213"/>
      <c r="G9" s="213"/>
      <c r="H9" s="213"/>
      <c r="I9" s="537"/>
    </row>
    <row r="10" spans="1:9" s="18" customFormat="1" x14ac:dyDescent="0.25">
      <c r="A10" s="212" t="s">
        <v>6062</v>
      </c>
      <c r="B10" s="213" t="s">
        <v>7</v>
      </c>
      <c r="C10" s="213"/>
      <c r="D10" s="537"/>
      <c r="E10" s="213">
        <v>100</v>
      </c>
      <c r="F10" s="213">
        <v>100</v>
      </c>
      <c r="G10" s="213"/>
      <c r="H10" s="213"/>
      <c r="I10" s="537"/>
    </row>
    <row r="11" spans="1:9" s="18" customFormat="1" x14ac:dyDescent="0.25">
      <c r="A11" s="99" t="s">
        <v>6184</v>
      </c>
      <c r="B11" s="213" t="s">
        <v>401</v>
      </c>
      <c r="C11" s="213">
        <v>-300</v>
      </c>
      <c r="D11" s="213">
        <v>-300</v>
      </c>
      <c r="E11" s="213">
        <v>-300</v>
      </c>
      <c r="F11" s="213">
        <v>-300</v>
      </c>
      <c r="G11" s="213">
        <v>-600</v>
      </c>
      <c r="H11" s="213"/>
      <c r="I11" s="537"/>
    </row>
    <row r="12" spans="1:9" s="18" customFormat="1" x14ac:dyDescent="0.25">
      <c r="A12" s="212" t="s">
        <v>6364</v>
      </c>
      <c r="B12" s="213" t="s">
        <v>401</v>
      </c>
      <c r="C12" s="537"/>
      <c r="D12" s="213">
        <v>-200</v>
      </c>
      <c r="E12" s="213">
        <v>-97</v>
      </c>
      <c r="F12" s="213">
        <v>-157</v>
      </c>
      <c r="G12" s="537"/>
      <c r="H12" s="537"/>
      <c r="I12" s="537"/>
    </row>
    <row r="13" spans="1:9" x14ac:dyDescent="0.25">
      <c r="A13" s="741" t="s">
        <v>6444</v>
      </c>
      <c r="B13" s="529" t="s">
        <v>63</v>
      </c>
      <c r="C13" s="213">
        <v>-60</v>
      </c>
      <c r="D13" s="213">
        <v>-100</v>
      </c>
      <c r="E13" s="213">
        <v>-50</v>
      </c>
      <c r="F13" s="213">
        <v>-50</v>
      </c>
      <c r="G13" s="213"/>
      <c r="H13" s="213"/>
      <c r="I13" s="213"/>
    </row>
    <row r="14" spans="1:9" x14ac:dyDescent="0.25">
      <c r="A14" s="741" t="s">
        <v>6444</v>
      </c>
      <c r="B14" s="529" t="s">
        <v>63</v>
      </c>
      <c r="C14" s="213">
        <v>-40</v>
      </c>
      <c r="D14" s="213"/>
      <c r="E14" s="213">
        <v>-50</v>
      </c>
      <c r="F14" s="213">
        <v>-50</v>
      </c>
      <c r="G14" s="213"/>
      <c r="H14" s="213"/>
      <c r="I14" s="213"/>
    </row>
    <row r="15" spans="1:9" x14ac:dyDescent="0.25">
      <c r="A15" s="12" t="s">
        <v>7708</v>
      </c>
      <c r="B15" s="14" t="s">
        <v>401</v>
      </c>
      <c r="C15" s="213">
        <v>-18</v>
      </c>
      <c r="D15" s="213"/>
      <c r="E15" s="213"/>
      <c r="F15" s="213"/>
      <c r="G15" s="213"/>
      <c r="H15" s="213"/>
      <c r="I15" s="213"/>
    </row>
    <row r="16" spans="1:9" x14ac:dyDescent="0.25">
      <c r="A16" s="256" t="s">
        <v>8570</v>
      </c>
      <c r="B16" s="13" t="s">
        <v>6189</v>
      </c>
      <c r="C16" s="213"/>
      <c r="D16" s="213"/>
      <c r="E16" s="213"/>
      <c r="F16" s="213"/>
      <c r="G16" s="213"/>
      <c r="H16" s="213">
        <v>50</v>
      </c>
      <c r="I16" s="213"/>
    </row>
    <row r="17" spans="1:9" x14ac:dyDescent="0.25">
      <c r="A17" s="256" t="s">
        <v>8787</v>
      </c>
      <c r="B17" s="14" t="s">
        <v>63</v>
      </c>
      <c r="C17" s="213"/>
      <c r="D17" s="213"/>
      <c r="E17" s="213"/>
      <c r="F17" s="213"/>
      <c r="G17" s="213"/>
      <c r="H17" s="213">
        <v>-49</v>
      </c>
      <c r="I17" s="213"/>
    </row>
    <row r="18" spans="1:9" x14ac:dyDescent="0.25">
      <c r="A18" s="55">
        <v>45388</v>
      </c>
      <c r="B18" s="213" t="s">
        <v>401</v>
      </c>
      <c r="C18" s="213"/>
      <c r="D18" s="213"/>
      <c r="E18" s="213"/>
      <c r="F18" s="213"/>
      <c r="G18" s="213"/>
      <c r="H18" s="213">
        <v>-1</v>
      </c>
      <c r="I18" s="213"/>
    </row>
    <row r="19" spans="1:9" x14ac:dyDescent="0.25">
      <c r="A19" s="213"/>
      <c r="B19" s="213"/>
      <c r="C19" s="213"/>
      <c r="D19" s="213"/>
      <c r="E19" s="213"/>
      <c r="F19" s="213"/>
      <c r="G19" s="213"/>
      <c r="H19" s="213"/>
      <c r="I19" s="213"/>
    </row>
    <row r="20" spans="1:9" x14ac:dyDescent="0.25">
      <c r="A20" s="213"/>
      <c r="B20" s="213"/>
      <c r="C20" s="213"/>
      <c r="D20" s="213"/>
      <c r="E20" s="213"/>
      <c r="F20" s="213"/>
      <c r="G20" s="213"/>
      <c r="H20" s="213"/>
      <c r="I20" s="213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FFC000"/>
  </sheetPr>
  <dimension ref="A1:J20"/>
  <sheetViews>
    <sheetView workbookViewId="0">
      <selection activeCell="C14" sqref="C14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10" width="8.5" style="20" customWidth="1"/>
    <col min="11" max="16384" width="8.83203125" style="20"/>
  </cols>
  <sheetData>
    <row r="1" spans="1:10" s="2" customFormat="1" x14ac:dyDescent="0.25">
      <c r="A1" s="16" t="s">
        <v>5</v>
      </c>
      <c r="B1" s="16"/>
    </row>
    <row r="3" spans="1:10" s="18" customFormat="1" x14ac:dyDescent="0.25">
      <c r="A3" s="18" t="s">
        <v>5726</v>
      </c>
    </row>
    <row r="4" spans="1:10" s="18" customFormat="1" x14ac:dyDescent="0.25">
      <c r="A4" s="18" t="s">
        <v>6213</v>
      </c>
    </row>
    <row r="5" spans="1:10" ht="17" thickBot="1" x14ac:dyDescent="0.3"/>
    <row r="6" spans="1:10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27</v>
      </c>
      <c r="F6" s="885" t="s">
        <v>32</v>
      </c>
      <c r="G6" s="885" t="s">
        <v>4</v>
      </c>
      <c r="H6" s="885" t="s">
        <v>10</v>
      </c>
      <c r="I6" s="885" t="s">
        <v>31</v>
      </c>
      <c r="J6" s="885" t="s">
        <v>29</v>
      </c>
    </row>
    <row r="7" spans="1:10" s="18" customFormat="1" x14ac:dyDescent="0.25">
      <c r="A7" s="1071" t="s">
        <v>6198</v>
      </c>
      <c r="B7" s="1297" t="s">
        <v>7</v>
      </c>
      <c r="C7" s="1078">
        <v>85</v>
      </c>
      <c r="D7" s="1078">
        <v>100</v>
      </c>
      <c r="E7" s="1078">
        <v>150</v>
      </c>
      <c r="F7" s="1078">
        <v>35</v>
      </c>
      <c r="G7" s="1078"/>
      <c r="H7" s="1078"/>
      <c r="I7" s="1078"/>
      <c r="J7" s="1078"/>
    </row>
    <row r="8" spans="1:10" s="18" customFormat="1" x14ac:dyDescent="0.25">
      <c r="A8" s="1077" t="s">
        <v>3995</v>
      </c>
      <c r="B8" s="1078" t="s">
        <v>7</v>
      </c>
      <c r="C8" s="213">
        <v>100</v>
      </c>
      <c r="D8" s="213">
        <v>100</v>
      </c>
      <c r="E8" s="213"/>
      <c r="F8" s="213">
        <v>75</v>
      </c>
      <c r="G8" s="213"/>
      <c r="H8" s="213"/>
      <c r="I8" s="213"/>
      <c r="J8" s="213"/>
    </row>
    <row r="9" spans="1:10" s="18" customFormat="1" x14ac:dyDescent="0.25">
      <c r="A9" s="1271" t="s">
        <v>3995</v>
      </c>
      <c r="B9" s="537" t="s">
        <v>63</v>
      </c>
      <c r="C9" s="537"/>
      <c r="D9" s="537"/>
      <c r="E9" s="537">
        <v>-150</v>
      </c>
      <c r="F9" s="537"/>
      <c r="G9" s="537"/>
      <c r="H9" s="537"/>
      <c r="I9" s="537"/>
      <c r="J9" s="537"/>
    </row>
    <row r="10" spans="1:10" s="18" customFormat="1" x14ac:dyDescent="0.25">
      <c r="A10" s="15" t="s">
        <v>6237</v>
      </c>
      <c r="B10" s="213" t="s">
        <v>7</v>
      </c>
      <c r="C10" s="213">
        <v>80</v>
      </c>
      <c r="D10" s="213">
        <v>80</v>
      </c>
      <c r="E10" s="213"/>
      <c r="F10" s="213">
        <v>200</v>
      </c>
      <c r="G10" s="213">
        <v>400</v>
      </c>
      <c r="H10" s="213"/>
      <c r="I10" s="213"/>
      <c r="J10" s="537"/>
    </row>
    <row r="11" spans="1:10" s="18" customFormat="1" x14ac:dyDescent="0.25">
      <c r="A11" s="99">
        <v>45019</v>
      </c>
      <c r="B11" s="213" t="s">
        <v>7</v>
      </c>
      <c r="C11" s="213">
        <v>50</v>
      </c>
      <c r="D11" s="213">
        <v>120</v>
      </c>
      <c r="E11" s="213"/>
      <c r="F11" s="213"/>
      <c r="G11" s="213"/>
      <c r="H11" s="213"/>
      <c r="I11" s="213"/>
      <c r="J11" s="537"/>
    </row>
    <row r="12" spans="1:10" x14ac:dyDescent="0.25">
      <c r="A12" s="55" t="s">
        <v>7104</v>
      </c>
      <c r="B12" s="213" t="s">
        <v>63</v>
      </c>
      <c r="C12" s="213">
        <v>-40</v>
      </c>
      <c r="D12" s="213">
        <v>-40</v>
      </c>
      <c r="E12" s="213">
        <v>-4</v>
      </c>
      <c r="F12" s="213"/>
      <c r="G12" s="213">
        <v>-80</v>
      </c>
      <c r="H12" s="213">
        <v>-4</v>
      </c>
      <c r="I12" s="213">
        <v>-4</v>
      </c>
      <c r="J12" s="213">
        <v>4</v>
      </c>
    </row>
    <row r="13" spans="1:10" x14ac:dyDescent="0.25">
      <c r="A13" s="256" t="s">
        <v>8538</v>
      </c>
      <c r="B13" s="213" t="s">
        <v>6189</v>
      </c>
      <c r="C13" s="213"/>
      <c r="D13" s="213"/>
      <c r="E13" s="213"/>
      <c r="F13" s="213"/>
      <c r="G13" s="213">
        <v>300</v>
      </c>
      <c r="H13" s="213"/>
      <c r="I13" s="213"/>
      <c r="J13" s="213"/>
    </row>
    <row r="14" spans="1:10" x14ac:dyDescent="0.25">
      <c r="A14" s="817"/>
      <c r="B14" s="53"/>
      <c r="C14" s="213"/>
      <c r="D14" s="213"/>
      <c r="E14" s="213"/>
      <c r="F14" s="213"/>
      <c r="G14" s="213"/>
      <c r="H14" s="213"/>
      <c r="I14" s="213"/>
      <c r="J14" s="213"/>
    </row>
    <row r="15" spans="1:10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</row>
    <row r="16" spans="1:10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</row>
    <row r="17" spans="1:10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</row>
    <row r="18" spans="1:10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</row>
    <row r="19" spans="1:10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</row>
    <row r="20" spans="1:10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FFC000"/>
  </sheetPr>
  <dimension ref="A1:E20"/>
  <sheetViews>
    <sheetView workbookViewId="0">
      <selection activeCell="G25" sqref="G25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5" width="8.5" style="20" customWidth="1"/>
    <col min="6" max="16384" width="8.83203125" style="20"/>
  </cols>
  <sheetData>
    <row r="1" spans="1:5" s="2" customFormat="1" x14ac:dyDescent="0.25">
      <c r="A1" s="16" t="s">
        <v>5</v>
      </c>
      <c r="B1" s="16"/>
    </row>
    <row r="3" spans="1:5" s="18" customFormat="1" x14ac:dyDescent="0.25">
      <c r="A3" s="18" t="s">
        <v>5726</v>
      </c>
    </row>
    <row r="4" spans="1:5" s="18" customFormat="1" x14ac:dyDescent="0.25">
      <c r="A4" s="18" t="s">
        <v>6269</v>
      </c>
    </row>
    <row r="5" spans="1:5" ht="17" thickBot="1" x14ac:dyDescent="0.3"/>
    <row r="6" spans="1:5" ht="17" thickBot="1" x14ac:dyDescent="0.3">
      <c r="A6" s="884" t="s">
        <v>0</v>
      </c>
      <c r="B6" s="885" t="s">
        <v>1</v>
      </c>
      <c r="C6" s="885" t="s">
        <v>17</v>
      </c>
      <c r="D6" s="885" t="s">
        <v>18</v>
      </c>
      <c r="E6" s="885"/>
    </row>
    <row r="7" spans="1:5" s="18" customFormat="1" x14ac:dyDescent="0.25">
      <c r="A7" s="1071">
        <v>44929</v>
      </c>
      <c r="B7" s="1297" t="s">
        <v>7</v>
      </c>
      <c r="C7" s="1078">
        <v>60</v>
      </c>
      <c r="D7" s="1078">
        <v>60</v>
      </c>
      <c r="E7" s="1078"/>
    </row>
    <row r="8" spans="1:5" s="18" customFormat="1" x14ac:dyDescent="0.25">
      <c r="A8" s="99" t="s">
        <v>6404</v>
      </c>
      <c r="B8" s="1078" t="s">
        <v>63</v>
      </c>
      <c r="C8" s="213">
        <v>-56</v>
      </c>
      <c r="D8" s="213">
        <v>-60</v>
      </c>
      <c r="E8" s="213"/>
    </row>
    <row r="9" spans="1:5" s="18" customFormat="1" x14ac:dyDescent="0.25">
      <c r="A9" s="1271"/>
      <c r="B9" s="537"/>
      <c r="C9" s="537"/>
      <c r="D9" s="537"/>
      <c r="E9" s="537"/>
    </row>
    <row r="10" spans="1:5" s="18" customFormat="1" x14ac:dyDescent="0.25">
      <c r="A10" s="15"/>
      <c r="B10" s="213"/>
      <c r="C10" s="213"/>
      <c r="D10" s="213"/>
      <c r="E10" s="537"/>
    </row>
    <row r="11" spans="1:5" s="18" customFormat="1" x14ac:dyDescent="0.25">
      <c r="A11" s="99"/>
      <c r="B11" s="213"/>
      <c r="C11" s="213"/>
      <c r="D11" s="213"/>
      <c r="E11" s="537"/>
    </row>
    <row r="12" spans="1:5" s="18" customFormat="1" x14ac:dyDescent="0.25">
      <c r="A12" s="212"/>
      <c r="B12" s="213"/>
      <c r="C12" s="537"/>
      <c r="D12" s="537"/>
      <c r="E12" s="537"/>
    </row>
    <row r="13" spans="1:5" x14ac:dyDescent="0.25">
      <c r="A13" s="212"/>
      <c r="B13" s="213"/>
      <c r="C13" s="213"/>
      <c r="D13" s="213"/>
      <c r="E13" s="213"/>
    </row>
    <row r="14" spans="1:5" x14ac:dyDescent="0.25">
      <c r="A14" s="212"/>
      <c r="B14" s="213"/>
      <c r="C14" s="213"/>
      <c r="D14" s="213"/>
      <c r="E14" s="213"/>
    </row>
    <row r="15" spans="1:5" x14ac:dyDescent="0.25">
      <c r="A15" s="212"/>
      <c r="B15" s="213"/>
      <c r="C15" s="213"/>
      <c r="D15" s="213"/>
      <c r="E15" s="213"/>
    </row>
    <row r="16" spans="1:5" x14ac:dyDescent="0.25">
      <c r="A16" s="212"/>
      <c r="B16" s="213"/>
      <c r="C16" s="213"/>
      <c r="D16" s="213"/>
      <c r="E16" s="213"/>
    </row>
    <row r="17" spans="1:5" x14ac:dyDescent="0.25">
      <c r="A17" s="212"/>
      <c r="B17" s="213"/>
      <c r="C17" s="213"/>
      <c r="D17" s="213"/>
      <c r="E17" s="213"/>
    </row>
    <row r="18" spans="1:5" x14ac:dyDescent="0.25">
      <c r="A18" s="212"/>
      <c r="B18" s="213"/>
      <c r="C18" s="213"/>
      <c r="D18" s="213"/>
      <c r="E18" s="213"/>
    </row>
    <row r="19" spans="1:5" x14ac:dyDescent="0.25">
      <c r="A19" s="213"/>
      <c r="B19" s="213"/>
      <c r="C19" s="213"/>
      <c r="D19" s="213"/>
      <c r="E19" s="213"/>
    </row>
    <row r="20" spans="1:5" x14ac:dyDescent="0.25">
      <c r="A20" s="213"/>
      <c r="B20" s="213"/>
      <c r="C20" s="213"/>
      <c r="D20" s="213"/>
      <c r="E20" s="213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FFC000"/>
  </sheetPr>
  <dimension ref="A1:G20"/>
  <sheetViews>
    <sheetView workbookViewId="0">
      <selection activeCell="B25" sqref="B25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7" width="8.5" style="20" customWidth="1"/>
    <col min="8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5726</v>
      </c>
    </row>
    <row r="4" spans="1:7" s="18" customFormat="1" x14ac:dyDescent="0.25">
      <c r="A4" s="18" t="s">
        <v>6874</v>
      </c>
    </row>
    <row r="5" spans="1:7" ht="17" thickBot="1" x14ac:dyDescent="0.3"/>
    <row r="6" spans="1:7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32</v>
      </c>
      <c r="F6" s="885" t="s">
        <v>4</v>
      </c>
      <c r="G6" s="885"/>
    </row>
    <row r="7" spans="1:7" s="18" customFormat="1" x14ac:dyDescent="0.25">
      <c r="A7" s="1071" t="s">
        <v>6875</v>
      </c>
      <c r="B7" s="1297" t="s">
        <v>7</v>
      </c>
      <c r="C7" s="1078">
        <v>40</v>
      </c>
      <c r="D7" s="1078">
        <v>40</v>
      </c>
      <c r="E7" s="1078">
        <v>50</v>
      </c>
      <c r="F7" s="1078">
        <v>80</v>
      </c>
      <c r="G7" s="1078"/>
    </row>
    <row r="8" spans="1:7" s="18" customFormat="1" x14ac:dyDescent="0.25">
      <c r="A8" s="99"/>
      <c r="B8" s="1078"/>
      <c r="C8" s="213"/>
      <c r="D8" s="213"/>
      <c r="E8" s="213"/>
      <c r="F8" s="213"/>
      <c r="G8" s="213"/>
    </row>
    <row r="9" spans="1:7" s="18" customFormat="1" x14ac:dyDescent="0.25">
      <c r="A9" s="1271"/>
      <c r="B9" s="537"/>
      <c r="C9" s="537"/>
      <c r="D9" s="537"/>
      <c r="E9" s="537"/>
      <c r="F9" s="537"/>
      <c r="G9" s="537"/>
    </row>
    <row r="10" spans="1:7" s="18" customFormat="1" x14ac:dyDescent="0.25">
      <c r="A10" s="15"/>
      <c r="B10" s="213"/>
      <c r="C10" s="213"/>
      <c r="D10" s="213"/>
      <c r="E10" s="213"/>
      <c r="F10" s="213"/>
      <c r="G10" s="537"/>
    </row>
    <row r="11" spans="1:7" s="18" customFormat="1" x14ac:dyDescent="0.25">
      <c r="A11" s="99"/>
      <c r="B11" s="213"/>
      <c r="C11" s="213"/>
      <c r="D11" s="213"/>
      <c r="E11" s="213"/>
      <c r="F11" s="213"/>
      <c r="G11" s="537"/>
    </row>
    <row r="12" spans="1:7" s="18" customFormat="1" x14ac:dyDescent="0.25">
      <c r="A12" s="212"/>
      <c r="B12" s="213"/>
      <c r="C12" s="537"/>
      <c r="D12" s="537"/>
      <c r="E12" s="537"/>
      <c r="F12" s="537"/>
      <c r="G12" s="537"/>
    </row>
    <row r="13" spans="1:7" x14ac:dyDescent="0.25">
      <c r="A13" s="212"/>
      <c r="B13" s="213"/>
      <c r="C13" s="213"/>
      <c r="D13" s="213"/>
      <c r="E13" s="213"/>
      <c r="F13" s="213"/>
      <c r="G13" s="213"/>
    </row>
    <row r="14" spans="1:7" x14ac:dyDescent="0.25">
      <c r="A14" s="212"/>
      <c r="B14" s="213"/>
      <c r="C14" s="213"/>
      <c r="D14" s="213"/>
      <c r="E14" s="213"/>
      <c r="F14" s="213"/>
      <c r="G14" s="213"/>
    </row>
    <row r="15" spans="1:7" x14ac:dyDescent="0.25">
      <c r="A15" s="212"/>
      <c r="B15" s="213"/>
      <c r="C15" s="213"/>
      <c r="D15" s="213"/>
      <c r="E15" s="213"/>
      <c r="F15" s="213"/>
      <c r="G15" s="213"/>
    </row>
    <row r="16" spans="1:7" x14ac:dyDescent="0.25">
      <c r="A16" s="212"/>
      <c r="B16" s="213"/>
      <c r="C16" s="213"/>
      <c r="D16" s="213"/>
      <c r="E16" s="213"/>
      <c r="F16" s="213"/>
      <c r="G16" s="213"/>
    </row>
    <row r="17" spans="1:7" x14ac:dyDescent="0.25">
      <c r="A17" s="212"/>
      <c r="B17" s="213"/>
      <c r="C17" s="213"/>
      <c r="D17" s="213"/>
      <c r="E17" s="213"/>
      <c r="F17" s="213"/>
      <c r="G17" s="213"/>
    </row>
    <row r="18" spans="1:7" x14ac:dyDescent="0.25">
      <c r="A18" s="212"/>
      <c r="B18" s="213"/>
      <c r="C18" s="213"/>
      <c r="D18" s="213"/>
      <c r="E18" s="213"/>
      <c r="F18" s="213"/>
      <c r="G18" s="213"/>
    </row>
    <row r="19" spans="1:7" x14ac:dyDescent="0.25">
      <c r="A19" s="213"/>
      <c r="B19" s="213"/>
      <c r="C19" s="213"/>
      <c r="D19" s="213"/>
      <c r="E19" s="213"/>
      <c r="F19" s="213"/>
      <c r="G19" s="213"/>
    </row>
    <row r="20" spans="1:7" x14ac:dyDescent="0.25">
      <c r="A20" s="213"/>
      <c r="B20" s="213"/>
      <c r="C20" s="213"/>
      <c r="D20" s="213"/>
      <c r="E20" s="213"/>
      <c r="F20" s="213"/>
      <c r="G20" s="213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FFC000"/>
  </sheetPr>
  <dimension ref="A1:D20"/>
  <sheetViews>
    <sheetView workbookViewId="0">
      <selection activeCell="B23" sqref="B23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11.83203125" style="20" customWidth="1"/>
    <col min="4" max="4" width="11.1640625" style="20" customWidth="1"/>
    <col min="5" max="16384" width="8.83203125" style="20"/>
  </cols>
  <sheetData>
    <row r="1" spans="1:4" s="2" customFormat="1" x14ac:dyDescent="0.25">
      <c r="A1" s="16" t="s">
        <v>5</v>
      </c>
      <c r="B1" s="16"/>
    </row>
    <row r="3" spans="1:4" s="18" customFormat="1" x14ac:dyDescent="0.25">
      <c r="A3" s="18" t="s">
        <v>6506</v>
      </c>
    </row>
    <row r="4" spans="1:4" s="18" customFormat="1" x14ac:dyDescent="0.25">
      <c r="A4" s="18" t="s">
        <v>6509</v>
      </c>
    </row>
    <row r="5" spans="1:4" ht="17" thickBot="1" x14ac:dyDescent="0.3"/>
    <row r="6" spans="1:4" ht="17" thickBot="1" x14ac:dyDescent="0.3">
      <c r="A6" s="884" t="s">
        <v>0</v>
      </c>
      <c r="B6" s="885" t="s">
        <v>1</v>
      </c>
      <c r="C6" s="885" t="s">
        <v>2879</v>
      </c>
      <c r="D6" s="885" t="s">
        <v>380</v>
      </c>
    </row>
    <row r="7" spans="1:4" s="18" customFormat="1" x14ac:dyDescent="0.25">
      <c r="A7" s="1071">
        <v>45142</v>
      </c>
      <c r="B7" s="1297" t="s">
        <v>7</v>
      </c>
      <c r="C7" s="1078">
        <v>200</v>
      </c>
      <c r="D7" s="1078"/>
    </row>
    <row r="8" spans="1:4" s="18" customFormat="1" x14ac:dyDescent="0.25">
      <c r="A8" s="99">
        <v>45173</v>
      </c>
      <c r="B8" s="1078" t="s">
        <v>7</v>
      </c>
      <c r="C8" s="213"/>
      <c r="D8" s="213">
        <v>105</v>
      </c>
    </row>
    <row r="9" spans="1:4" x14ac:dyDescent="0.25">
      <c r="A9" s="12">
        <v>45203</v>
      </c>
      <c r="B9" s="213" t="s">
        <v>7</v>
      </c>
      <c r="C9" s="213"/>
      <c r="D9" s="213">
        <v>295</v>
      </c>
    </row>
    <row r="10" spans="1:4" s="18" customFormat="1" x14ac:dyDescent="0.25">
      <c r="A10" s="15"/>
      <c r="B10" s="213"/>
      <c r="C10" s="213"/>
      <c r="D10" s="537"/>
    </row>
    <row r="11" spans="1:4" s="18" customFormat="1" x14ac:dyDescent="0.25">
      <c r="A11" s="99"/>
      <c r="B11" s="213"/>
      <c r="C11" s="213"/>
      <c r="D11" s="537"/>
    </row>
    <row r="12" spans="1:4" s="18" customFormat="1" x14ac:dyDescent="0.25">
      <c r="A12" s="212"/>
      <c r="B12" s="213"/>
      <c r="C12" s="537"/>
      <c r="D12" s="537"/>
    </row>
    <row r="13" spans="1:4" x14ac:dyDescent="0.25">
      <c r="A13" s="212"/>
      <c r="B13" s="213"/>
      <c r="C13" s="213"/>
      <c r="D13" s="213"/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3"/>
      <c r="B19" s="213"/>
      <c r="C19" s="213"/>
      <c r="D19" s="213"/>
    </row>
    <row r="20" spans="1:4" x14ac:dyDescent="0.25">
      <c r="A20" s="213"/>
      <c r="B20" s="213"/>
      <c r="C20" s="213"/>
      <c r="D20" s="213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FFC000"/>
  </sheetPr>
  <dimension ref="A1:D20"/>
  <sheetViews>
    <sheetView workbookViewId="0">
      <selection activeCell="A8" sqref="A8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4" width="8.5" style="20" customWidth="1"/>
    <col min="5" max="16384" width="8.83203125" style="20"/>
  </cols>
  <sheetData>
    <row r="1" spans="1:4" s="2" customFormat="1" x14ac:dyDescent="0.25">
      <c r="A1" s="16" t="s">
        <v>5</v>
      </c>
      <c r="B1" s="16"/>
    </row>
    <row r="3" spans="1:4" s="18" customFormat="1" x14ac:dyDescent="0.25">
      <c r="A3" s="18" t="s">
        <v>6075</v>
      </c>
    </row>
    <row r="4" spans="1:4" s="18" customFormat="1" x14ac:dyDescent="0.25">
      <c r="A4" s="18" t="s">
        <v>6076</v>
      </c>
    </row>
    <row r="5" spans="1:4" ht="17" thickBot="1" x14ac:dyDescent="0.3"/>
    <row r="6" spans="1:4" ht="17" thickBot="1" x14ac:dyDescent="0.3">
      <c r="A6" s="884" t="s">
        <v>0</v>
      </c>
      <c r="B6" s="885" t="s">
        <v>1</v>
      </c>
      <c r="C6" s="885" t="s">
        <v>4413</v>
      </c>
      <c r="D6" s="885"/>
    </row>
    <row r="7" spans="1:4" s="18" customFormat="1" x14ac:dyDescent="0.25">
      <c r="A7" s="1071" t="s">
        <v>6077</v>
      </c>
      <c r="B7" s="1297" t="s">
        <v>7</v>
      </c>
      <c r="C7" s="1078">
        <v>50</v>
      </c>
      <c r="D7" s="1078"/>
    </row>
    <row r="8" spans="1:4" s="18" customFormat="1" x14ac:dyDescent="0.25">
      <c r="A8" s="1077">
        <v>45171</v>
      </c>
      <c r="B8" s="1078" t="s">
        <v>7</v>
      </c>
      <c r="C8" s="213">
        <v>50</v>
      </c>
      <c r="D8" s="213"/>
    </row>
    <row r="9" spans="1:4" s="18" customFormat="1" x14ac:dyDescent="0.25">
      <c r="A9" s="212"/>
      <c r="B9" s="213"/>
      <c r="C9" s="213"/>
      <c r="D9" s="537"/>
    </row>
    <row r="10" spans="1:4" s="18" customFormat="1" x14ac:dyDescent="0.25">
      <c r="A10" s="212"/>
      <c r="B10" s="213"/>
      <c r="C10" s="537"/>
      <c r="D10" s="537"/>
    </row>
    <row r="11" spans="1:4" s="18" customFormat="1" x14ac:dyDescent="0.25">
      <c r="A11" s="99"/>
      <c r="B11" s="213"/>
      <c r="C11" s="213"/>
      <c r="D11" s="537"/>
    </row>
    <row r="12" spans="1:4" s="18" customFormat="1" x14ac:dyDescent="0.25">
      <c r="A12" s="212"/>
      <c r="B12" s="213"/>
      <c r="C12" s="537"/>
      <c r="D12" s="537"/>
    </row>
    <row r="13" spans="1:4" x14ac:dyDescent="0.25">
      <c r="A13" s="212"/>
      <c r="B13" s="213"/>
      <c r="C13" s="213"/>
      <c r="D13" s="213"/>
    </row>
    <row r="14" spans="1:4" x14ac:dyDescent="0.25">
      <c r="A14" s="212"/>
      <c r="B14" s="213"/>
      <c r="C14" s="213"/>
      <c r="D14" s="213"/>
    </row>
    <row r="15" spans="1:4" x14ac:dyDescent="0.25">
      <c r="A15" s="212"/>
      <c r="B15" s="213"/>
      <c r="C15" s="213"/>
      <c r="D15" s="213"/>
    </row>
    <row r="16" spans="1:4" x14ac:dyDescent="0.25">
      <c r="A16" s="212"/>
      <c r="B16" s="213"/>
      <c r="C16" s="213"/>
      <c r="D16" s="213"/>
    </row>
    <row r="17" spans="1:4" x14ac:dyDescent="0.25">
      <c r="A17" s="212"/>
      <c r="B17" s="213"/>
      <c r="C17" s="213"/>
      <c r="D17" s="213"/>
    </row>
    <row r="18" spans="1:4" x14ac:dyDescent="0.25">
      <c r="A18" s="212"/>
      <c r="B18" s="213"/>
      <c r="C18" s="213"/>
      <c r="D18" s="213"/>
    </row>
    <row r="19" spans="1:4" x14ac:dyDescent="0.25">
      <c r="A19" s="213"/>
      <c r="B19" s="213"/>
      <c r="C19" s="213"/>
      <c r="D19" s="213"/>
    </row>
    <row r="20" spans="1:4" x14ac:dyDescent="0.25">
      <c r="A20" s="213"/>
      <c r="B20" s="213"/>
      <c r="C20" s="213"/>
      <c r="D20" s="213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FFFF00"/>
  </sheetPr>
  <dimension ref="A1:H15"/>
  <sheetViews>
    <sheetView workbookViewId="0">
      <selection activeCell="E7" sqref="E7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7" width="8.83203125" style="47"/>
    <col min="8" max="8" width="9" style="47" customWidth="1"/>
    <col min="9" max="16384" width="8.83203125" style="47"/>
  </cols>
  <sheetData>
    <row r="1" spans="1:8" x14ac:dyDescent="0.25">
      <c r="A1" s="128" t="s">
        <v>23</v>
      </c>
      <c r="B1" s="48"/>
    </row>
    <row r="2" spans="1:8" x14ac:dyDescent="0.25">
      <c r="A2" s="128"/>
      <c r="B2" s="48"/>
    </row>
    <row r="3" spans="1:8" x14ac:dyDescent="0.25">
      <c r="A3" s="139" t="s">
        <v>1614</v>
      </c>
      <c r="B3" s="4"/>
    </row>
    <row r="4" spans="1:8" s="20" customFormat="1" ht="16" x14ac:dyDescent="0.25">
      <c r="A4" s="139" t="s">
        <v>3376</v>
      </c>
      <c r="B4" s="3"/>
    </row>
    <row r="5" spans="1:8" s="454" customFormat="1" ht="16" x14ac:dyDescent="0.25">
      <c r="A5" s="1182" t="s">
        <v>4064</v>
      </c>
      <c r="C5" s="770"/>
      <c r="D5" s="770"/>
      <c r="E5" s="770"/>
      <c r="F5" s="770"/>
      <c r="G5" s="770"/>
      <c r="H5" s="770"/>
    </row>
    <row r="6" spans="1:8" s="454" customFormat="1" thickBot="1" x14ac:dyDescent="0.3">
      <c r="A6" s="769"/>
      <c r="C6" s="770"/>
      <c r="D6" s="770"/>
      <c r="E6" s="770"/>
      <c r="F6" s="770"/>
      <c r="G6" s="770"/>
      <c r="H6" s="770"/>
    </row>
    <row r="7" spans="1:8" ht="18" thickBot="1" x14ac:dyDescent="0.3">
      <c r="A7" s="1093" t="s">
        <v>0</v>
      </c>
      <c r="B7" s="1094" t="s">
        <v>1</v>
      </c>
      <c r="C7" s="1096" t="s">
        <v>2</v>
      </c>
      <c r="D7" s="1095" t="s">
        <v>3</v>
      </c>
      <c r="E7" s="1097" t="s">
        <v>4</v>
      </c>
      <c r="F7" s="1096" t="s">
        <v>26</v>
      </c>
      <c r="G7" s="1097" t="s">
        <v>10</v>
      </c>
      <c r="H7" s="1095"/>
    </row>
    <row r="8" spans="1:8" s="20" customFormat="1" thickBot="1" x14ac:dyDescent="0.3">
      <c r="A8" s="700" t="s">
        <v>3641</v>
      </c>
      <c r="B8" s="527" t="s">
        <v>7</v>
      </c>
      <c r="C8" s="1187">
        <v>6</v>
      </c>
      <c r="D8" s="1187">
        <v>6</v>
      </c>
      <c r="E8" s="1187">
        <v>12</v>
      </c>
      <c r="F8" s="527"/>
      <c r="G8" s="527"/>
      <c r="H8" s="527"/>
    </row>
    <row r="9" spans="1:8" s="20" customFormat="1" thickBot="1" x14ac:dyDescent="0.3">
      <c r="A9" s="867" t="s">
        <v>3731</v>
      </c>
      <c r="B9" s="868"/>
      <c r="C9" s="1185">
        <f>SUM(C8)</f>
        <v>6</v>
      </c>
      <c r="D9" s="1185">
        <f t="shared" ref="D9:E9" si="0">SUM(D8)</f>
        <v>6</v>
      </c>
      <c r="E9" s="1185">
        <f t="shared" si="0"/>
        <v>12</v>
      </c>
      <c r="F9" s="1183"/>
      <c r="G9" s="1183"/>
      <c r="H9" s="1184"/>
    </row>
    <row r="10" spans="1:8" s="18" customFormat="1" thickBot="1" x14ac:dyDescent="0.3">
      <c r="A10" s="741" t="s">
        <v>3794</v>
      </c>
      <c r="B10" s="529" t="s">
        <v>63</v>
      </c>
      <c r="C10" s="1186">
        <v>-8</v>
      </c>
      <c r="D10" s="1186">
        <v>-12</v>
      </c>
      <c r="E10" s="1186">
        <v>-12</v>
      </c>
      <c r="F10" s="529">
        <v>-6</v>
      </c>
      <c r="G10" s="529">
        <v>-2</v>
      </c>
      <c r="H10" s="947"/>
    </row>
    <row r="11" spans="1:8" s="20" customFormat="1" thickBot="1" x14ac:dyDescent="0.3">
      <c r="A11" s="867" t="s">
        <v>3943</v>
      </c>
      <c r="B11" s="868"/>
      <c r="C11" s="1161">
        <f>SUM(C9:C10)</f>
        <v>-2</v>
      </c>
      <c r="D11" s="1161">
        <f t="shared" ref="D11:G11" si="1">SUM(D9:D10)</f>
        <v>-6</v>
      </c>
      <c r="E11" s="1183">
        <f t="shared" si="1"/>
        <v>0</v>
      </c>
      <c r="F11" s="1161">
        <f t="shared" si="1"/>
        <v>-6</v>
      </c>
      <c r="G11" s="1161">
        <f t="shared" si="1"/>
        <v>-2</v>
      </c>
      <c r="H11" s="1184"/>
    </row>
    <row r="12" spans="1:8" s="20" customFormat="1" ht="16" x14ac:dyDescent="0.25">
      <c r="A12" s="212"/>
      <c r="B12" s="213"/>
      <c r="C12" s="213"/>
      <c r="D12" s="213"/>
      <c r="E12" s="213"/>
      <c r="F12" s="213"/>
      <c r="G12" s="213"/>
      <c r="H12" s="213"/>
    </row>
    <row r="13" spans="1:8" s="18" customFormat="1" ht="16" x14ac:dyDescent="0.25">
      <c r="A13" s="956"/>
      <c r="B13" s="537"/>
      <c r="C13" s="537"/>
      <c r="D13" s="537"/>
      <c r="E13" s="537"/>
      <c r="F13" s="537"/>
      <c r="G13" s="537"/>
      <c r="H13" s="537"/>
    </row>
    <row r="15" spans="1:8" x14ac:dyDescent="0.25">
      <c r="A15" s="1019" t="s">
        <v>3676</v>
      </c>
      <c r="B15" s="452"/>
      <c r="C15" s="452"/>
      <c r="D15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FFF00"/>
  </sheetPr>
  <dimension ref="A1:H11"/>
  <sheetViews>
    <sheetView workbookViewId="0">
      <selection activeCell="F20" sqref="F20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7" width="8.83203125" style="47"/>
    <col min="8" max="8" width="9" style="47" customWidth="1"/>
    <col min="9" max="16384" width="8.83203125" style="47"/>
  </cols>
  <sheetData>
    <row r="1" spans="1:8" x14ac:dyDescent="0.25">
      <c r="A1" s="128" t="s">
        <v>23</v>
      </c>
      <c r="B1" s="48"/>
    </row>
    <row r="2" spans="1:8" x14ac:dyDescent="0.25">
      <c r="A2" s="128"/>
      <c r="B2" s="48"/>
    </row>
    <row r="3" spans="1:8" x14ac:dyDescent="0.25">
      <c r="A3" s="139" t="s">
        <v>6154</v>
      </c>
      <c r="B3" s="4"/>
    </row>
    <row r="4" spans="1:8" s="20" customFormat="1" ht="16" x14ac:dyDescent="0.25">
      <c r="A4" s="139" t="s">
        <v>6155</v>
      </c>
      <c r="B4" s="3"/>
    </row>
    <row r="5" spans="1:8" s="454" customFormat="1" thickBot="1" x14ac:dyDescent="0.3">
      <c r="A5" s="769"/>
      <c r="C5" s="770"/>
      <c r="D5" s="770"/>
      <c r="E5" s="770"/>
      <c r="F5" s="770"/>
      <c r="G5" s="770"/>
      <c r="H5" s="770"/>
    </row>
    <row r="6" spans="1:8" ht="18" thickBot="1" x14ac:dyDescent="0.3">
      <c r="A6" s="1093" t="s">
        <v>0</v>
      </c>
      <c r="B6" s="1094" t="s">
        <v>1</v>
      </c>
      <c r="C6" s="1096" t="s">
        <v>2</v>
      </c>
      <c r="D6" s="1095" t="s">
        <v>3</v>
      </c>
      <c r="E6" s="1097" t="s">
        <v>27</v>
      </c>
      <c r="F6" s="1097" t="s">
        <v>4</v>
      </c>
      <c r="G6" s="1097" t="s">
        <v>10</v>
      </c>
      <c r="H6" s="1095"/>
    </row>
    <row r="7" spans="1:8" s="20" customFormat="1" ht="16" x14ac:dyDescent="0.25">
      <c r="A7" s="212">
        <v>45201</v>
      </c>
      <c r="B7" s="213" t="s">
        <v>7</v>
      </c>
      <c r="C7" s="213">
        <v>16</v>
      </c>
      <c r="D7" s="213">
        <v>16</v>
      </c>
      <c r="E7" s="213">
        <v>4</v>
      </c>
      <c r="F7" s="213">
        <v>56</v>
      </c>
      <c r="G7" s="213">
        <v>4</v>
      </c>
      <c r="H7" s="213"/>
    </row>
    <row r="8" spans="1:8" s="20" customFormat="1" ht="16" x14ac:dyDescent="0.25">
      <c r="A8" s="212"/>
      <c r="B8" s="213"/>
      <c r="C8" s="213"/>
      <c r="D8" s="213"/>
      <c r="E8" s="213"/>
      <c r="F8" s="213"/>
      <c r="G8" s="213"/>
      <c r="H8" s="213"/>
    </row>
    <row r="9" spans="1:8" s="20" customFormat="1" ht="16" x14ac:dyDescent="0.25">
      <c r="A9" s="212"/>
      <c r="B9" s="213"/>
      <c r="C9" s="213"/>
      <c r="D9" s="213"/>
      <c r="E9" s="213"/>
      <c r="F9" s="213"/>
      <c r="G9" s="213"/>
      <c r="H9" s="213"/>
    </row>
    <row r="10" spans="1:8" s="20" customFormat="1" ht="16" x14ac:dyDescent="0.25">
      <c r="A10" s="212"/>
      <c r="B10" s="213"/>
      <c r="C10" s="213"/>
      <c r="D10" s="213"/>
      <c r="E10" s="213"/>
      <c r="F10" s="213"/>
      <c r="G10" s="213"/>
      <c r="H10" s="213"/>
    </row>
    <row r="11" spans="1:8" s="18" customFormat="1" ht="16" x14ac:dyDescent="0.25">
      <c r="A11" s="956"/>
      <c r="B11" s="537"/>
      <c r="C11" s="537"/>
      <c r="D11" s="537"/>
      <c r="E11" s="537"/>
      <c r="F11" s="537"/>
      <c r="G11" s="537"/>
      <c r="H11" s="537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C00000"/>
  </sheetPr>
  <dimension ref="A1:I196"/>
  <sheetViews>
    <sheetView topLeftCell="A178" workbookViewId="0">
      <selection activeCell="D184" sqref="D184:I184"/>
    </sheetView>
  </sheetViews>
  <sheetFormatPr baseColWidth="10" defaultColWidth="9" defaultRowHeight="17" x14ac:dyDescent="0.25"/>
  <cols>
    <col min="1" max="1" width="12.5" style="157" customWidth="1"/>
    <col min="2" max="2" width="20.5" style="158" customWidth="1"/>
    <col min="3" max="3" width="8.5" style="158" customWidth="1"/>
    <col min="4" max="16384" width="9" style="149"/>
  </cols>
  <sheetData>
    <row r="1" spans="1:8" s="48" customFormat="1" ht="16" x14ac:dyDescent="0.25">
      <c r="A1" s="128" t="s">
        <v>23</v>
      </c>
    </row>
    <row r="2" spans="1:8" s="48" customFormat="1" ht="16" x14ac:dyDescent="0.25">
      <c r="A2" s="128"/>
    </row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139" t="s">
        <v>385</v>
      </c>
      <c r="B4" s="3"/>
      <c r="C4" s="3"/>
    </row>
    <row r="5" spans="1:8" s="48" customFormat="1" thickBot="1" x14ac:dyDescent="0.3">
      <c r="A5" s="137"/>
      <c r="B5" s="4"/>
      <c r="C5" s="30">
        <v>5700</v>
      </c>
    </row>
    <row r="6" spans="1:8" s="4" customFormat="1" thickBot="1" x14ac:dyDescent="0.3">
      <c r="A6" s="160" t="s">
        <v>0</v>
      </c>
      <c r="B6" s="50" t="s">
        <v>1</v>
      </c>
      <c r="C6" s="50" t="s">
        <v>386</v>
      </c>
    </row>
    <row r="7" spans="1:8" s="4" customFormat="1" ht="16" x14ac:dyDescent="0.25">
      <c r="A7" s="99" t="s">
        <v>387</v>
      </c>
      <c r="B7" s="57" t="s">
        <v>388</v>
      </c>
      <c r="C7" s="81">
        <v>1200</v>
      </c>
    </row>
    <row r="8" spans="1:8" s="4" customFormat="1" thickBot="1" x14ac:dyDescent="0.3">
      <c r="A8" s="99" t="s">
        <v>389</v>
      </c>
      <c r="B8" s="57" t="s">
        <v>390</v>
      </c>
      <c r="C8" s="81">
        <v>1200</v>
      </c>
    </row>
    <row r="9" spans="1:8" s="4" customFormat="1" thickBot="1" x14ac:dyDescent="0.3">
      <c r="A9" s="161" t="s">
        <v>391</v>
      </c>
      <c r="B9" s="34"/>
      <c r="C9" s="34">
        <f>SUM(C7:C8)</f>
        <v>2400</v>
      </c>
    </row>
    <row r="10" spans="1:8" s="4" customFormat="1" thickBot="1" x14ac:dyDescent="0.3">
      <c r="A10" s="141"/>
      <c r="B10" s="57"/>
      <c r="C10" s="13"/>
    </row>
    <row r="11" spans="1:8" s="4" customFormat="1" thickBot="1" x14ac:dyDescent="0.3">
      <c r="A11" s="161" t="s">
        <v>392</v>
      </c>
      <c r="B11" s="34"/>
      <c r="C11" s="54">
        <f>SUM(C9:C10)</f>
        <v>2400</v>
      </c>
    </row>
    <row r="12" spans="1:8" s="4" customFormat="1" ht="18" thickBot="1" x14ac:dyDescent="0.3">
      <c r="A12" s="142"/>
      <c r="B12" s="143"/>
      <c r="C12" s="143"/>
    </row>
    <row r="13" spans="1:8" s="4" customFormat="1" thickBot="1" x14ac:dyDescent="0.3">
      <c r="A13" s="161" t="s">
        <v>393</v>
      </c>
      <c r="B13" s="34"/>
      <c r="C13" s="54">
        <f>SUM(C11:C12)</f>
        <v>2400</v>
      </c>
    </row>
    <row r="14" spans="1:8" s="4" customFormat="1" thickBot="1" x14ac:dyDescent="0.3">
      <c r="A14" s="141"/>
      <c r="B14" s="57"/>
      <c r="C14" s="57"/>
    </row>
    <row r="15" spans="1:8" s="4" customFormat="1" thickBot="1" x14ac:dyDescent="0.3">
      <c r="A15" s="161" t="s">
        <v>394</v>
      </c>
      <c r="B15" s="34"/>
      <c r="C15" s="54">
        <f>SUM(C13:C14)</f>
        <v>2400</v>
      </c>
    </row>
    <row r="16" spans="1:8" s="4" customFormat="1" thickBot="1" x14ac:dyDescent="0.3">
      <c r="A16" s="99">
        <v>43011</v>
      </c>
      <c r="B16" s="57" t="s">
        <v>63</v>
      </c>
      <c r="C16" s="57">
        <v>-527</v>
      </c>
    </row>
    <row r="17" spans="1:3" s="4" customFormat="1" thickBot="1" x14ac:dyDescent="0.3">
      <c r="A17" s="161" t="s">
        <v>395</v>
      </c>
      <c r="B17" s="34"/>
      <c r="C17" s="34">
        <f>SUM(C15:C16)</f>
        <v>1873</v>
      </c>
    </row>
    <row r="18" spans="1:3" s="4" customFormat="1" thickBot="1" x14ac:dyDescent="0.3">
      <c r="A18" s="141"/>
      <c r="B18" s="57"/>
      <c r="C18" s="57"/>
    </row>
    <row r="19" spans="1:3" s="144" customFormat="1" thickBot="1" x14ac:dyDescent="0.3">
      <c r="A19" s="161" t="s">
        <v>396</v>
      </c>
      <c r="B19" s="34"/>
      <c r="C19" s="34">
        <f>SUM(C17:C18)</f>
        <v>1873</v>
      </c>
    </row>
    <row r="20" spans="1:3" s="4" customFormat="1" thickBot="1" x14ac:dyDescent="0.3">
      <c r="A20" s="99">
        <v>42830</v>
      </c>
      <c r="B20" s="57" t="s">
        <v>63</v>
      </c>
      <c r="C20" s="57">
        <v>-259</v>
      </c>
    </row>
    <row r="21" spans="1:3" s="8" customFormat="1" thickBot="1" x14ac:dyDescent="0.3">
      <c r="A21" s="161" t="s">
        <v>397</v>
      </c>
      <c r="B21" s="34"/>
      <c r="C21" s="34">
        <f>SUM(C19:C20)</f>
        <v>1614</v>
      </c>
    </row>
    <row r="22" spans="1:3" s="4" customFormat="1" thickBot="1" x14ac:dyDescent="0.3">
      <c r="A22" s="145" t="s">
        <v>398</v>
      </c>
      <c r="B22" s="57" t="s">
        <v>63</v>
      </c>
      <c r="C22" s="57">
        <v>-9</v>
      </c>
    </row>
    <row r="23" spans="1:3" s="8" customFormat="1" thickBot="1" x14ac:dyDescent="0.3">
      <c r="A23" s="161" t="s">
        <v>399</v>
      </c>
      <c r="B23" s="34"/>
      <c r="C23" s="34">
        <f>SUM(C21:C22)</f>
        <v>1605</v>
      </c>
    </row>
    <row r="24" spans="1:3" s="4" customFormat="1" thickBot="1" x14ac:dyDescent="0.3">
      <c r="A24" s="141"/>
      <c r="B24" s="57"/>
      <c r="C24" s="57"/>
    </row>
    <row r="25" spans="1:3" s="8" customFormat="1" thickBot="1" x14ac:dyDescent="0.3">
      <c r="A25" s="161" t="s">
        <v>400</v>
      </c>
      <c r="B25" s="34"/>
      <c r="C25" s="34">
        <f>SUM(C23:C24)</f>
        <v>1605</v>
      </c>
    </row>
    <row r="26" spans="1:3" s="2" customFormat="1" ht="16" x14ac:dyDescent="0.25">
      <c r="A26" s="146">
        <v>42774</v>
      </c>
      <c r="B26" s="13" t="s">
        <v>401</v>
      </c>
      <c r="C26" s="13">
        <v>-73</v>
      </c>
    </row>
    <row r="27" spans="1:3" s="2" customFormat="1" thickBot="1" x14ac:dyDescent="0.3">
      <c r="A27" s="147" t="s">
        <v>402</v>
      </c>
      <c r="B27" s="13" t="s">
        <v>401</v>
      </c>
      <c r="C27" s="13">
        <v>-162</v>
      </c>
    </row>
    <row r="28" spans="1:3" s="8" customFormat="1" thickBot="1" x14ac:dyDescent="0.3">
      <c r="A28" s="161" t="s">
        <v>403</v>
      </c>
      <c r="B28" s="34"/>
      <c r="C28" s="34">
        <f>SUM(C25:C27)</f>
        <v>1370</v>
      </c>
    </row>
    <row r="29" spans="1:3" s="4" customFormat="1" thickBot="1" x14ac:dyDescent="0.3">
      <c r="A29" s="148"/>
      <c r="B29" s="57"/>
      <c r="C29" s="57"/>
    </row>
    <row r="30" spans="1:3" s="8" customFormat="1" thickBot="1" x14ac:dyDescent="0.3">
      <c r="A30" s="161" t="s">
        <v>404</v>
      </c>
      <c r="B30" s="34"/>
      <c r="C30" s="34">
        <f>SUM(C28:C29)</f>
        <v>1370</v>
      </c>
    </row>
    <row r="31" spans="1:3" s="2" customFormat="1" ht="16" x14ac:dyDescent="0.25">
      <c r="A31" s="146">
        <v>42988</v>
      </c>
      <c r="B31" s="13" t="s">
        <v>401</v>
      </c>
      <c r="C31" s="13">
        <v>-227</v>
      </c>
    </row>
    <row r="32" spans="1:3" s="2" customFormat="1" ht="16" x14ac:dyDescent="0.25">
      <c r="A32" s="146" t="s">
        <v>405</v>
      </c>
      <c r="B32" s="13" t="s">
        <v>401</v>
      </c>
      <c r="C32" s="13">
        <v>-52</v>
      </c>
    </row>
    <row r="33" spans="1:3" s="2" customFormat="1" thickBot="1" x14ac:dyDescent="0.3">
      <c r="A33" s="146" t="s">
        <v>406</v>
      </c>
      <c r="B33" s="13" t="s">
        <v>401</v>
      </c>
      <c r="C33" s="13">
        <v>-98</v>
      </c>
    </row>
    <row r="34" spans="1:3" s="8" customFormat="1" thickBot="1" x14ac:dyDescent="0.3">
      <c r="A34" s="161" t="s">
        <v>407</v>
      </c>
      <c r="B34" s="34"/>
      <c r="C34" s="34">
        <f>SUM(C30:C33)</f>
        <v>993</v>
      </c>
    </row>
    <row r="35" spans="1:3" s="2" customFormat="1" ht="16" x14ac:dyDescent="0.25">
      <c r="A35" s="146">
        <v>42958</v>
      </c>
      <c r="B35" s="13" t="s">
        <v>401</v>
      </c>
      <c r="C35" s="13">
        <v>-75</v>
      </c>
    </row>
    <row r="36" spans="1:3" s="2" customFormat="1" ht="16" x14ac:dyDescent="0.25">
      <c r="A36" s="146" t="s">
        <v>408</v>
      </c>
      <c r="B36" s="13" t="s">
        <v>401</v>
      </c>
      <c r="C36" s="13">
        <v>-40</v>
      </c>
    </row>
    <row r="37" spans="1:3" s="2" customFormat="1" thickBot="1" x14ac:dyDescent="0.3">
      <c r="A37" s="146" t="s">
        <v>409</v>
      </c>
      <c r="B37" s="13" t="s">
        <v>401</v>
      </c>
      <c r="C37" s="13">
        <v>-30</v>
      </c>
    </row>
    <row r="38" spans="1:3" s="8" customFormat="1" thickBot="1" x14ac:dyDescent="0.3">
      <c r="A38" s="161" t="s">
        <v>410</v>
      </c>
      <c r="B38" s="34"/>
      <c r="C38" s="34">
        <f>SUM(C34:C37)</f>
        <v>848</v>
      </c>
    </row>
    <row r="39" spans="1:3" s="4" customFormat="1" ht="16" x14ac:dyDescent="0.25">
      <c r="A39" s="148">
        <v>42867</v>
      </c>
      <c r="B39" s="57" t="s">
        <v>401</v>
      </c>
      <c r="C39" s="57">
        <v>-24</v>
      </c>
    </row>
    <row r="40" spans="1:3" s="4" customFormat="1" thickBot="1" x14ac:dyDescent="0.3">
      <c r="A40" s="148" t="s">
        <v>411</v>
      </c>
      <c r="B40" s="57" t="s">
        <v>401</v>
      </c>
      <c r="C40" s="57">
        <v>-30</v>
      </c>
    </row>
    <row r="41" spans="1:3" s="8" customFormat="1" thickBot="1" x14ac:dyDescent="0.3">
      <c r="A41" s="161" t="s">
        <v>412</v>
      </c>
      <c r="B41" s="34"/>
      <c r="C41" s="34">
        <f>SUM(C38:C40)</f>
        <v>794</v>
      </c>
    </row>
    <row r="42" spans="1:3" s="2" customFormat="1" ht="16" x14ac:dyDescent="0.25">
      <c r="A42" s="15" t="s">
        <v>413</v>
      </c>
      <c r="B42" s="13" t="s">
        <v>401</v>
      </c>
      <c r="C42" s="13">
        <v>-63</v>
      </c>
    </row>
    <row r="43" spans="1:3" s="2" customFormat="1" ht="14.25" customHeight="1" thickBot="1" x14ac:dyDescent="0.3">
      <c r="A43" s="15" t="s">
        <v>414</v>
      </c>
      <c r="B43" s="13" t="s">
        <v>401</v>
      </c>
      <c r="C43" s="13">
        <v>-10</v>
      </c>
    </row>
    <row r="44" spans="1:3" s="8" customFormat="1" thickBot="1" x14ac:dyDescent="0.3">
      <c r="A44" s="161" t="s">
        <v>415</v>
      </c>
      <c r="B44" s="34"/>
      <c r="C44" s="34">
        <f>SUM(C41:C43)</f>
        <v>721</v>
      </c>
    </row>
    <row r="45" spans="1:3" s="2" customFormat="1" ht="14.25" customHeight="1" thickBot="1" x14ac:dyDescent="0.3">
      <c r="A45" s="15" t="s">
        <v>416</v>
      </c>
      <c r="B45" s="13" t="s">
        <v>401</v>
      </c>
      <c r="C45" s="13">
        <v>-20</v>
      </c>
    </row>
    <row r="46" spans="1:3" s="8" customFormat="1" thickBot="1" x14ac:dyDescent="0.3">
      <c r="A46" s="161" t="s">
        <v>417</v>
      </c>
      <c r="B46" s="34"/>
      <c r="C46" s="34">
        <f>SUM(C44:C45)</f>
        <v>701</v>
      </c>
    </row>
    <row r="47" spans="1:3" s="2" customFormat="1" ht="14.25" customHeight="1" x14ac:dyDescent="0.25">
      <c r="A47" s="12">
        <v>43284</v>
      </c>
      <c r="B47" s="13" t="s">
        <v>401</v>
      </c>
      <c r="C47" s="13">
        <v>-12</v>
      </c>
    </row>
    <row r="48" spans="1:3" s="2" customFormat="1" ht="14.25" customHeight="1" x14ac:dyDescent="0.25">
      <c r="A48" s="12" t="s">
        <v>418</v>
      </c>
      <c r="B48" s="13" t="s">
        <v>401</v>
      </c>
      <c r="C48" s="13">
        <v>-52</v>
      </c>
    </row>
    <row r="49" spans="1:3" s="2" customFormat="1" ht="14.25" customHeight="1" thickBot="1" x14ac:dyDescent="0.3">
      <c r="A49" s="15" t="s">
        <v>419</v>
      </c>
      <c r="B49" s="13" t="s">
        <v>401</v>
      </c>
      <c r="C49" s="13">
        <v>-17</v>
      </c>
    </row>
    <row r="50" spans="1:3" s="8" customFormat="1" thickBot="1" x14ac:dyDescent="0.3">
      <c r="A50" s="161" t="s">
        <v>420</v>
      </c>
      <c r="B50" s="34"/>
      <c r="C50" s="34">
        <f>SUM(C46:C49)</f>
        <v>620</v>
      </c>
    </row>
    <row r="51" spans="1:3" s="2" customFormat="1" ht="14.25" customHeight="1" thickBot="1" x14ac:dyDescent="0.3">
      <c r="A51" s="15" t="s">
        <v>421</v>
      </c>
      <c r="B51" s="13" t="s">
        <v>401</v>
      </c>
      <c r="C51" s="13">
        <v>-25</v>
      </c>
    </row>
    <row r="52" spans="1:3" s="8" customFormat="1" thickBot="1" x14ac:dyDescent="0.3">
      <c r="A52" s="161" t="s">
        <v>422</v>
      </c>
      <c r="B52" s="34"/>
      <c r="C52" s="34">
        <f>SUM(C50:C51)</f>
        <v>595</v>
      </c>
    </row>
    <row r="53" spans="1:3" s="2" customFormat="1" ht="14.25" customHeight="1" x14ac:dyDescent="0.25">
      <c r="A53" s="147" t="s">
        <v>423</v>
      </c>
      <c r="B53" s="13" t="s">
        <v>63</v>
      </c>
      <c r="C53" s="13">
        <v>-12</v>
      </c>
    </row>
    <row r="54" spans="1:3" s="2" customFormat="1" ht="14.25" customHeight="1" thickBot="1" x14ac:dyDescent="0.3">
      <c r="A54" s="15" t="s">
        <v>424</v>
      </c>
      <c r="B54" s="13" t="s">
        <v>401</v>
      </c>
      <c r="C54" s="13">
        <v>-16</v>
      </c>
    </row>
    <row r="55" spans="1:3" s="8" customFormat="1" thickBot="1" x14ac:dyDescent="0.3">
      <c r="A55" s="161" t="s">
        <v>425</v>
      </c>
      <c r="B55" s="34"/>
      <c r="C55" s="34">
        <f>SUM(C52:C54)</f>
        <v>567</v>
      </c>
    </row>
    <row r="56" spans="1:3" s="2" customFormat="1" ht="14.25" customHeight="1" thickBot="1" x14ac:dyDescent="0.3">
      <c r="A56" s="15"/>
      <c r="B56" s="13"/>
      <c r="C56" s="13"/>
    </row>
    <row r="57" spans="1:3" s="8" customFormat="1" thickBot="1" x14ac:dyDescent="0.3">
      <c r="A57" s="161" t="s">
        <v>426</v>
      </c>
      <c r="B57" s="34"/>
      <c r="C57" s="34">
        <f>SUM(C55:C56)</f>
        <v>567</v>
      </c>
    </row>
    <row r="58" spans="1:3" s="2" customFormat="1" ht="14.25" customHeight="1" thickBot="1" x14ac:dyDescent="0.3">
      <c r="A58" s="12"/>
      <c r="B58" s="13"/>
      <c r="C58" s="13"/>
    </row>
    <row r="59" spans="1:3" s="8" customFormat="1" thickBot="1" x14ac:dyDescent="0.3">
      <c r="A59" s="161" t="s">
        <v>427</v>
      </c>
      <c r="B59" s="34"/>
      <c r="C59" s="34">
        <f>SUM(C57:C58)</f>
        <v>567</v>
      </c>
    </row>
    <row r="60" spans="1:3" s="2" customFormat="1" ht="14.25" customHeight="1" x14ac:dyDescent="0.25">
      <c r="A60" s="12">
        <v>43108</v>
      </c>
      <c r="B60" s="13" t="s">
        <v>63</v>
      </c>
      <c r="C60" s="13">
        <v>-22</v>
      </c>
    </row>
    <row r="61" spans="1:3" s="2" customFormat="1" ht="14.25" customHeight="1" thickBot="1" x14ac:dyDescent="0.3">
      <c r="A61" s="12" t="s">
        <v>428</v>
      </c>
      <c r="B61" s="13" t="s">
        <v>63</v>
      </c>
      <c r="C61" s="13">
        <v>-5</v>
      </c>
    </row>
    <row r="62" spans="1:3" s="8" customFormat="1" thickBot="1" x14ac:dyDescent="0.3">
      <c r="A62" s="161" t="s">
        <v>429</v>
      </c>
      <c r="B62" s="34"/>
      <c r="C62" s="34">
        <f>SUM(C59:C61)</f>
        <v>540</v>
      </c>
    </row>
    <row r="63" spans="1:3" s="2" customFormat="1" ht="14.25" customHeight="1" thickBot="1" x14ac:dyDescent="0.3">
      <c r="A63" s="12"/>
      <c r="B63" s="13"/>
      <c r="C63" s="13"/>
    </row>
    <row r="64" spans="1:3" s="8" customFormat="1" thickBot="1" x14ac:dyDescent="0.3">
      <c r="A64" s="161" t="s">
        <v>430</v>
      </c>
      <c r="B64" s="34"/>
      <c r="C64" s="34">
        <f>SUM(C62:C63)</f>
        <v>540</v>
      </c>
    </row>
    <row r="65" spans="1:3" s="2" customFormat="1" ht="14.25" customHeight="1" thickBot="1" x14ac:dyDescent="0.3">
      <c r="A65" s="12">
        <v>43230</v>
      </c>
      <c r="B65" s="13" t="s">
        <v>63</v>
      </c>
      <c r="C65" s="13">
        <v>-27</v>
      </c>
    </row>
    <row r="66" spans="1:3" s="8" customFormat="1" thickBot="1" x14ac:dyDescent="0.3">
      <c r="A66" s="161" t="s">
        <v>431</v>
      </c>
      <c r="B66" s="34"/>
      <c r="C66" s="34">
        <f>SUM(C64:C65)</f>
        <v>513</v>
      </c>
    </row>
    <row r="67" spans="1:3" s="2" customFormat="1" ht="14.25" customHeight="1" thickBot="1" x14ac:dyDescent="0.3">
      <c r="A67" s="12"/>
      <c r="B67" s="13"/>
      <c r="C67" s="13"/>
    </row>
    <row r="68" spans="1:3" s="8" customFormat="1" thickBot="1" x14ac:dyDescent="0.3">
      <c r="A68" s="161" t="s">
        <v>432</v>
      </c>
      <c r="B68" s="34"/>
      <c r="C68" s="34">
        <f>SUM(C66:C67)</f>
        <v>513</v>
      </c>
    </row>
    <row r="69" spans="1:3" s="2" customFormat="1" ht="14.25" customHeight="1" thickBot="1" x14ac:dyDescent="0.3">
      <c r="A69" s="12"/>
      <c r="B69" s="13"/>
      <c r="C69" s="13"/>
    </row>
    <row r="70" spans="1:3" s="8" customFormat="1" thickBot="1" x14ac:dyDescent="0.3">
      <c r="A70" s="161" t="s">
        <v>433</v>
      </c>
      <c r="B70" s="34"/>
      <c r="C70" s="54">
        <f>SUM(C68:C69)</f>
        <v>513</v>
      </c>
    </row>
    <row r="71" spans="1:3" ht="18" thickBot="1" x14ac:dyDescent="0.3">
      <c r="A71" s="142"/>
      <c r="B71" s="143"/>
      <c r="C71" s="143"/>
    </row>
    <row r="72" spans="1:3" s="8" customFormat="1" thickBot="1" x14ac:dyDescent="0.3">
      <c r="A72" s="161" t="s">
        <v>434</v>
      </c>
      <c r="B72" s="34"/>
      <c r="C72" s="54">
        <f>SUM(C70:C71)</f>
        <v>513</v>
      </c>
    </row>
    <row r="73" spans="1:3" s="2" customFormat="1" ht="14.25" customHeight="1" thickBot="1" x14ac:dyDescent="0.3">
      <c r="A73" s="12"/>
      <c r="B73" s="13"/>
      <c r="C73" s="13"/>
    </row>
    <row r="74" spans="1:3" s="8" customFormat="1" thickBot="1" x14ac:dyDescent="0.3">
      <c r="A74" s="161" t="s">
        <v>435</v>
      </c>
      <c r="B74" s="34"/>
      <c r="C74" s="34">
        <f>SUM(C72:C73)</f>
        <v>513</v>
      </c>
    </row>
    <row r="75" spans="1:3" s="152" customFormat="1" ht="18" thickBot="1" x14ac:dyDescent="0.3">
      <c r="A75" s="150"/>
      <c r="B75" s="151"/>
      <c r="C75" s="151"/>
    </row>
    <row r="76" spans="1:3" s="8" customFormat="1" thickBot="1" x14ac:dyDescent="0.3">
      <c r="A76" s="161" t="s">
        <v>436</v>
      </c>
      <c r="B76" s="34"/>
      <c r="C76" s="34">
        <f>SUM(C74:C75)</f>
        <v>513</v>
      </c>
    </row>
    <row r="77" spans="1:3" s="152" customFormat="1" ht="18" thickBot="1" x14ac:dyDescent="0.3">
      <c r="A77" s="150"/>
      <c r="B77" s="151"/>
      <c r="C77" s="151"/>
    </row>
    <row r="78" spans="1:3" s="8" customFormat="1" thickBot="1" x14ac:dyDescent="0.3">
      <c r="A78" s="161" t="s">
        <v>437</v>
      </c>
      <c r="B78" s="34"/>
      <c r="C78" s="34">
        <f>SUM(C76:C77)</f>
        <v>513</v>
      </c>
    </row>
    <row r="79" spans="1:3" s="152" customFormat="1" ht="18" thickBot="1" x14ac:dyDescent="0.3">
      <c r="A79" s="150"/>
      <c r="B79" s="151"/>
      <c r="C79" s="151"/>
    </row>
    <row r="80" spans="1:3" s="8" customFormat="1" thickBot="1" x14ac:dyDescent="0.3">
      <c r="A80" s="161" t="s">
        <v>438</v>
      </c>
      <c r="B80" s="34"/>
      <c r="C80" s="34">
        <f>SUM(C78:C79)</f>
        <v>513</v>
      </c>
    </row>
    <row r="81" spans="1:3" s="152" customFormat="1" ht="18" thickBot="1" x14ac:dyDescent="0.3">
      <c r="A81" s="150"/>
      <c r="B81" s="151"/>
      <c r="C81" s="151"/>
    </row>
    <row r="82" spans="1:3" s="8" customFormat="1" thickBot="1" x14ac:dyDescent="0.3">
      <c r="A82" s="161" t="s">
        <v>439</v>
      </c>
      <c r="B82" s="34"/>
      <c r="C82" s="34">
        <f>SUM(C80:C81)</f>
        <v>513</v>
      </c>
    </row>
    <row r="83" spans="1:3" s="152" customFormat="1" ht="18" thickBot="1" x14ac:dyDescent="0.3">
      <c r="A83" s="15" t="s">
        <v>440</v>
      </c>
      <c r="B83" s="75" t="s">
        <v>63</v>
      </c>
      <c r="C83" s="151">
        <v>-34</v>
      </c>
    </row>
    <row r="84" spans="1:3" s="8" customFormat="1" thickBot="1" x14ac:dyDescent="0.3">
      <c r="A84" s="161" t="s">
        <v>441</v>
      </c>
      <c r="B84" s="34"/>
      <c r="C84" s="34">
        <f>SUM(C82:C83)</f>
        <v>479</v>
      </c>
    </row>
    <row r="85" spans="1:3" s="152" customFormat="1" ht="18" thickBot="1" x14ac:dyDescent="0.3">
      <c r="A85" s="150"/>
      <c r="B85" s="151"/>
      <c r="C85" s="151"/>
    </row>
    <row r="86" spans="1:3" s="8" customFormat="1" thickBot="1" x14ac:dyDescent="0.3">
      <c r="A86" s="161" t="s">
        <v>442</v>
      </c>
      <c r="B86" s="34"/>
      <c r="C86" s="34">
        <f>SUM(C84:C85)</f>
        <v>479</v>
      </c>
    </row>
    <row r="87" spans="1:3" s="2" customFormat="1" thickBot="1" x14ac:dyDescent="0.3">
      <c r="A87" s="12">
        <v>43625</v>
      </c>
      <c r="B87" s="13" t="s">
        <v>63</v>
      </c>
      <c r="C87" s="13">
        <v>-16</v>
      </c>
    </row>
    <row r="88" spans="1:3" s="8" customFormat="1" thickBot="1" x14ac:dyDescent="0.3">
      <c r="A88" s="161" t="s">
        <v>443</v>
      </c>
      <c r="B88" s="34"/>
      <c r="C88" s="34">
        <f>SUM(C86:C87)</f>
        <v>463</v>
      </c>
    </row>
    <row r="89" spans="1:3" s="2" customFormat="1" thickBot="1" x14ac:dyDescent="0.3">
      <c r="A89" s="15" t="s">
        <v>444</v>
      </c>
      <c r="B89" s="13" t="s">
        <v>63</v>
      </c>
      <c r="C89" s="13">
        <v>-24</v>
      </c>
    </row>
    <row r="90" spans="1:3" s="8" customFormat="1" thickBot="1" x14ac:dyDescent="0.3">
      <c r="A90" s="161" t="s">
        <v>445</v>
      </c>
      <c r="B90" s="34"/>
      <c r="C90" s="34">
        <f>SUM(C88:C89)</f>
        <v>439</v>
      </c>
    </row>
    <row r="91" spans="1:3" s="2" customFormat="1" thickBot="1" x14ac:dyDescent="0.3">
      <c r="A91" s="15"/>
      <c r="B91" s="13"/>
      <c r="C91" s="13"/>
    </row>
    <row r="92" spans="1:3" s="8" customFormat="1" thickBot="1" x14ac:dyDescent="0.3">
      <c r="A92" s="161" t="s">
        <v>446</v>
      </c>
      <c r="B92" s="34"/>
      <c r="C92" s="54">
        <f>SUM(C90:C91)</f>
        <v>439</v>
      </c>
    </row>
    <row r="93" spans="1:3" ht="18" thickBot="1" x14ac:dyDescent="0.3">
      <c r="A93" s="153"/>
      <c r="B93" s="154"/>
      <c r="C93" s="154"/>
    </row>
    <row r="94" spans="1:3" s="8" customFormat="1" thickBot="1" x14ac:dyDescent="0.3">
      <c r="A94" s="161" t="s">
        <v>447</v>
      </c>
      <c r="B94" s="34"/>
      <c r="C94" s="54">
        <f>SUM(C92:C93)</f>
        <v>439</v>
      </c>
    </row>
    <row r="95" spans="1:3" s="2" customFormat="1" thickBot="1" x14ac:dyDescent="0.3">
      <c r="A95" s="155"/>
      <c r="B95" s="53"/>
      <c r="C95" s="13"/>
    </row>
    <row r="96" spans="1:3" s="8" customFormat="1" thickBot="1" x14ac:dyDescent="0.3">
      <c r="A96" s="161" t="s">
        <v>448</v>
      </c>
      <c r="B96" s="34"/>
      <c r="C96" s="54">
        <f>SUM(C94:C95)</f>
        <v>439</v>
      </c>
    </row>
    <row r="97" spans="1:3" s="2" customFormat="1" thickBot="1" x14ac:dyDescent="0.3">
      <c r="A97" s="155">
        <v>44014</v>
      </c>
      <c r="B97" s="53" t="s">
        <v>63</v>
      </c>
      <c r="C97" s="13">
        <v>-25</v>
      </c>
    </row>
    <row r="98" spans="1:3" s="8" customFormat="1" thickBot="1" x14ac:dyDescent="0.3">
      <c r="A98" s="161" t="s">
        <v>449</v>
      </c>
      <c r="B98" s="34"/>
      <c r="C98" s="54">
        <f>SUM(C96:C97)</f>
        <v>414</v>
      </c>
    </row>
    <row r="99" spans="1:3" s="136" customFormat="1" thickBot="1" x14ac:dyDescent="0.3">
      <c r="A99" s="141"/>
      <c r="B99" s="57"/>
      <c r="C99" s="57"/>
    </row>
    <row r="100" spans="1:3" s="8" customFormat="1" thickBot="1" x14ac:dyDescent="0.3">
      <c r="A100" s="161" t="s">
        <v>450</v>
      </c>
      <c r="B100" s="34"/>
      <c r="C100" s="54">
        <f>SUM(C98:C99)</f>
        <v>414</v>
      </c>
    </row>
    <row r="101" spans="1:3" s="136" customFormat="1" thickBot="1" x14ac:dyDescent="0.3">
      <c r="A101" s="141"/>
      <c r="B101" s="57"/>
      <c r="C101" s="57"/>
    </row>
    <row r="102" spans="1:3" s="8" customFormat="1" thickBot="1" x14ac:dyDescent="0.3">
      <c r="A102" s="161" t="s">
        <v>451</v>
      </c>
      <c r="B102" s="34"/>
      <c r="C102" s="54">
        <f>SUM(C100:C101)</f>
        <v>414</v>
      </c>
    </row>
    <row r="103" spans="1:3" s="2" customFormat="1" thickBot="1" x14ac:dyDescent="0.3">
      <c r="A103" s="15"/>
      <c r="B103" s="13"/>
      <c r="C103" s="13"/>
    </row>
    <row r="104" spans="1:3" s="8" customFormat="1" thickBot="1" x14ac:dyDescent="0.3">
      <c r="A104" s="161" t="s">
        <v>452</v>
      </c>
      <c r="B104" s="34"/>
      <c r="C104" s="54">
        <f>SUM(C102:C103)</f>
        <v>414</v>
      </c>
    </row>
    <row r="105" spans="1:3" s="136" customFormat="1" thickBot="1" x14ac:dyDescent="0.3">
      <c r="A105" s="141"/>
      <c r="B105" s="57"/>
      <c r="C105" s="57"/>
    </row>
    <row r="106" spans="1:3" s="8" customFormat="1" thickBot="1" x14ac:dyDescent="0.3">
      <c r="A106" s="161" t="s">
        <v>453</v>
      </c>
      <c r="B106" s="34"/>
      <c r="C106" s="54">
        <f>SUM(C104:C105)</f>
        <v>414</v>
      </c>
    </row>
    <row r="107" spans="1:3" s="136" customFormat="1" thickBot="1" x14ac:dyDescent="0.3">
      <c r="A107" s="141"/>
      <c r="B107" s="57"/>
      <c r="C107" s="57"/>
    </row>
    <row r="108" spans="1:3" s="8" customFormat="1" thickBot="1" x14ac:dyDescent="0.3">
      <c r="A108" s="161" t="s">
        <v>454</v>
      </c>
      <c r="B108" s="34"/>
      <c r="C108" s="54">
        <f>SUM(C106:C107)</f>
        <v>414</v>
      </c>
    </row>
    <row r="109" spans="1:3" s="136" customFormat="1" thickBot="1" x14ac:dyDescent="0.3">
      <c r="A109" s="141"/>
      <c r="B109" s="57"/>
      <c r="C109" s="57"/>
    </row>
    <row r="110" spans="1:3" s="8" customFormat="1" thickBot="1" x14ac:dyDescent="0.3">
      <c r="A110" s="161" t="s">
        <v>455</v>
      </c>
      <c r="B110" s="34"/>
      <c r="C110" s="54">
        <f>SUM(C108:C109)</f>
        <v>414</v>
      </c>
    </row>
    <row r="111" spans="1:3" s="136" customFormat="1" thickBot="1" x14ac:dyDescent="0.3">
      <c r="A111" s="141"/>
      <c r="B111" s="57"/>
      <c r="C111" s="57"/>
    </row>
    <row r="112" spans="1:3" s="8" customFormat="1" thickBot="1" x14ac:dyDescent="0.3">
      <c r="A112" s="161" t="s">
        <v>456</v>
      </c>
      <c r="B112" s="34"/>
      <c r="C112" s="54">
        <f>SUM(C110:C111)</f>
        <v>414</v>
      </c>
    </row>
    <row r="113" spans="1:3" s="2" customFormat="1" ht="16" x14ac:dyDescent="0.25">
      <c r="A113" s="12">
        <v>43840</v>
      </c>
      <c r="B113" s="13" t="s">
        <v>63</v>
      </c>
      <c r="C113" s="13">
        <v>-5</v>
      </c>
    </row>
    <row r="114" spans="1:3" s="2" customFormat="1" ht="16" x14ac:dyDescent="0.25">
      <c r="A114" s="45" t="s">
        <v>87</v>
      </c>
      <c r="B114" s="46" t="s">
        <v>63</v>
      </c>
      <c r="C114" s="13">
        <v>-10</v>
      </c>
    </row>
    <row r="115" spans="1:3" s="2" customFormat="1" ht="16" x14ac:dyDescent="0.25">
      <c r="A115" s="156" t="s">
        <v>92</v>
      </c>
      <c r="B115" s="25" t="s">
        <v>63</v>
      </c>
      <c r="C115" s="13">
        <v>-5</v>
      </c>
    </row>
    <row r="116" spans="1:3" s="2" customFormat="1" thickBot="1" x14ac:dyDescent="0.3">
      <c r="A116" s="156" t="s">
        <v>99</v>
      </c>
      <c r="B116" s="25" t="s">
        <v>63</v>
      </c>
      <c r="C116" s="25">
        <v>-10</v>
      </c>
    </row>
    <row r="117" spans="1:3" s="8" customFormat="1" thickBot="1" x14ac:dyDescent="0.3">
      <c r="A117" s="161" t="s">
        <v>457</v>
      </c>
      <c r="B117" s="34"/>
      <c r="C117" s="54">
        <f>SUM(C112:C116)</f>
        <v>384</v>
      </c>
    </row>
    <row r="118" spans="1:3" s="2" customFormat="1" ht="16" x14ac:dyDescent="0.25">
      <c r="A118" s="156">
        <v>43901</v>
      </c>
      <c r="B118" s="25" t="s">
        <v>63</v>
      </c>
      <c r="C118" s="13">
        <v>-16</v>
      </c>
    </row>
    <row r="119" spans="1:3" s="2" customFormat="1" thickBot="1" x14ac:dyDescent="0.3">
      <c r="A119" s="45" t="s">
        <v>219</v>
      </c>
      <c r="B119" s="46" t="s">
        <v>63</v>
      </c>
      <c r="C119" s="13">
        <v>-9</v>
      </c>
    </row>
    <row r="120" spans="1:3" s="8" customFormat="1" thickBot="1" x14ac:dyDescent="0.3">
      <c r="A120" s="161" t="s">
        <v>458</v>
      </c>
      <c r="B120" s="34"/>
      <c r="C120" s="54">
        <f>SUM(C117:C119)</f>
        <v>359</v>
      </c>
    </row>
    <row r="121" spans="1:3" s="2" customFormat="1" ht="16" x14ac:dyDescent="0.25">
      <c r="A121" s="45">
        <v>43963</v>
      </c>
      <c r="B121" s="46" t="s">
        <v>63</v>
      </c>
      <c r="C121" s="13">
        <v>-6</v>
      </c>
    </row>
    <row r="122" spans="1:3" s="2" customFormat="1" thickBot="1" x14ac:dyDescent="0.3">
      <c r="A122" s="45" t="s">
        <v>21</v>
      </c>
      <c r="B122" s="46" t="s">
        <v>63</v>
      </c>
      <c r="C122" s="13">
        <v>-3</v>
      </c>
    </row>
    <row r="123" spans="1:3" s="8" customFormat="1" thickBot="1" x14ac:dyDescent="0.3">
      <c r="A123" s="161" t="s">
        <v>462</v>
      </c>
      <c r="B123" s="34"/>
      <c r="C123" s="54">
        <f>SUM(C120:C122)</f>
        <v>350</v>
      </c>
    </row>
    <row r="124" spans="1:3" s="136" customFormat="1" thickBot="1" x14ac:dyDescent="0.3">
      <c r="A124" s="141"/>
      <c r="B124" s="57"/>
      <c r="C124" s="57"/>
    </row>
    <row r="125" spans="1:3" s="8" customFormat="1" thickBot="1" x14ac:dyDescent="0.3">
      <c r="A125" s="161" t="s">
        <v>2467</v>
      </c>
      <c r="B125" s="34"/>
      <c r="C125" s="54">
        <f>SUM(C123:C124)</f>
        <v>350</v>
      </c>
    </row>
    <row r="126" spans="1:3" s="2" customFormat="1" thickBot="1" x14ac:dyDescent="0.3">
      <c r="A126" s="76">
        <v>44318</v>
      </c>
      <c r="B126" s="78" t="s">
        <v>63</v>
      </c>
      <c r="C126" s="13">
        <v>-5</v>
      </c>
    </row>
    <row r="127" spans="1:3" s="8" customFormat="1" thickBot="1" x14ac:dyDescent="0.3">
      <c r="A127" s="161" t="s">
        <v>2591</v>
      </c>
      <c r="B127" s="34"/>
      <c r="C127" s="54">
        <f>SUM(C125:C126)</f>
        <v>345</v>
      </c>
    </row>
    <row r="128" spans="1:3" s="2" customFormat="1" thickBot="1" x14ac:dyDescent="0.3">
      <c r="A128" s="76">
        <v>44533</v>
      </c>
      <c r="B128" s="14" t="s">
        <v>63</v>
      </c>
      <c r="C128" s="13">
        <v>-23</v>
      </c>
    </row>
    <row r="129" spans="1:3" s="8" customFormat="1" thickBot="1" x14ac:dyDescent="0.3">
      <c r="A129" s="161" t="s">
        <v>2702</v>
      </c>
      <c r="B129" s="34"/>
      <c r="C129" s="54">
        <f>SUM(C127:C128)</f>
        <v>322</v>
      </c>
    </row>
    <row r="130" spans="1:3" s="136" customFormat="1" thickBot="1" x14ac:dyDescent="0.3">
      <c r="A130" s="141"/>
      <c r="B130" s="57"/>
      <c r="C130" s="57"/>
    </row>
    <row r="131" spans="1:3" s="8" customFormat="1" thickBot="1" x14ac:dyDescent="0.3">
      <c r="A131" s="161" t="s">
        <v>2835</v>
      </c>
      <c r="B131" s="34"/>
      <c r="C131" s="54">
        <f>SUM(C129:C130)</f>
        <v>322</v>
      </c>
    </row>
    <row r="132" spans="1:3" s="2" customFormat="1" ht="16" x14ac:dyDescent="0.25">
      <c r="A132" s="76" t="s">
        <v>2888</v>
      </c>
      <c r="B132" s="14" t="s">
        <v>63</v>
      </c>
      <c r="C132" s="13">
        <v>-3</v>
      </c>
    </row>
    <row r="133" spans="1:3" s="2" customFormat="1" thickBot="1" x14ac:dyDescent="0.3">
      <c r="A133" s="76" t="s">
        <v>2888</v>
      </c>
      <c r="B133" s="14" t="s">
        <v>63</v>
      </c>
      <c r="C133" s="13">
        <v>-13</v>
      </c>
    </row>
    <row r="134" spans="1:3" s="8" customFormat="1" thickBot="1" x14ac:dyDescent="0.3">
      <c r="A134" s="161" t="s">
        <v>2913</v>
      </c>
      <c r="B134" s="34"/>
      <c r="C134" s="54">
        <f>SUM(C131:C133)</f>
        <v>306</v>
      </c>
    </row>
    <row r="135" spans="1:3" s="2" customFormat="1" ht="16" x14ac:dyDescent="0.25">
      <c r="A135" s="76">
        <v>44445</v>
      </c>
      <c r="B135" s="14" t="s">
        <v>63</v>
      </c>
      <c r="C135" s="13">
        <v>-6</v>
      </c>
    </row>
    <row r="136" spans="1:3" s="2" customFormat="1" thickBot="1" x14ac:dyDescent="0.3">
      <c r="A136" s="76">
        <v>44475</v>
      </c>
      <c r="B136" s="14" t="s">
        <v>63</v>
      </c>
      <c r="C136" s="13">
        <v>-4</v>
      </c>
    </row>
    <row r="137" spans="1:3" s="8" customFormat="1" thickBot="1" x14ac:dyDescent="0.3">
      <c r="A137" s="161" t="s">
        <v>3018</v>
      </c>
      <c r="B137" s="34"/>
      <c r="C137" s="54">
        <f>SUM(C134:C136)</f>
        <v>296</v>
      </c>
    </row>
    <row r="138" spans="1:3" s="2" customFormat="1" thickBot="1" x14ac:dyDescent="0.3">
      <c r="A138" s="76"/>
      <c r="B138" s="14"/>
      <c r="C138" s="13"/>
    </row>
    <row r="139" spans="1:3" s="8" customFormat="1" thickBot="1" x14ac:dyDescent="0.3">
      <c r="A139" s="161" t="s">
        <v>3120</v>
      </c>
      <c r="B139" s="34"/>
      <c r="C139" s="54">
        <f>SUM(C137:C138)</f>
        <v>296</v>
      </c>
    </row>
    <row r="140" spans="1:3" s="2" customFormat="1" thickBot="1" x14ac:dyDescent="0.3">
      <c r="A140" s="76"/>
      <c r="B140" s="14"/>
      <c r="C140" s="13"/>
    </row>
    <row r="141" spans="1:3" s="8" customFormat="1" thickBot="1" x14ac:dyDescent="0.3">
      <c r="A141" s="161" t="s">
        <v>3218</v>
      </c>
      <c r="B141" s="34"/>
      <c r="C141" s="54">
        <f>SUM(C139:C140)</f>
        <v>296</v>
      </c>
    </row>
    <row r="142" spans="1:3" s="136" customFormat="1" thickBot="1" x14ac:dyDescent="0.3">
      <c r="A142" s="76"/>
      <c r="B142" s="14"/>
      <c r="C142" s="57"/>
    </row>
    <row r="143" spans="1:3" s="8" customFormat="1" thickBot="1" x14ac:dyDescent="0.3">
      <c r="A143" s="161" t="s">
        <v>3371</v>
      </c>
      <c r="B143" s="34"/>
      <c r="C143" s="54">
        <f>SUM(C141:C142)</f>
        <v>296</v>
      </c>
    </row>
    <row r="144" spans="1:3" s="136" customFormat="1" thickBot="1" x14ac:dyDescent="0.3">
      <c r="A144" s="76"/>
      <c r="B144" s="14"/>
      <c r="C144" s="57"/>
    </row>
    <row r="145" spans="1:4" s="8" customFormat="1" thickBot="1" x14ac:dyDescent="0.3">
      <c r="A145" s="161" t="s">
        <v>3469</v>
      </c>
      <c r="B145" s="34"/>
      <c r="C145" s="54">
        <f>SUM(C143:C144)</f>
        <v>296</v>
      </c>
    </row>
    <row r="146" spans="1:4" s="2" customFormat="1" ht="16" x14ac:dyDescent="0.25">
      <c r="A146" s="76" t="s">
        <v>3499</v>
      </c>
      <c r="B146" s="14" t="s">
        <v>63</v>
      </c>
      <c r="C146" s="13">
        <v>-50</v>
      </c>
    </row>
    <row r="147" spans="1:4" s="2" customFormat="1" ht="16" x14ac:dyDescent="0.25">
      <c r="A147" s="76" t="s">
        <v>3538</v>
      </c>
      <c r="B147" s="14" t="s">
        <v>63</v>
      </c>
      <c r="C147" s="13">
        <v>-17</v>
      </c>
    </row>
    <row r="148" spans="1:4" s="2" customFormat="1" thickBot="1" x14ac:dyDescent="0.3">
      <c r="A148" s="45" t="s">
        <v>3568</v>
      </c>
      <c r="B148" s="46" t="s">
        <v>63</v>
      </c>
      <c r="C148" s="13">
        <v>-17</v>
      </c>
    </row>
    <row r="149" spans="1:4" s="8" customFormat="1" thickBot="1" x14ac:dyDescent="0.3">
      <c r="A149" s="161" t="s">
        <v>3584</v>
      </c>
      <c r="B149" s="34"/>
      <c r="C149" s="54">
        <f>SUM(C145:C148)</f>
        <v>212</v>
      </c>
    </row>
    <row r="150" spans="1:4" s="2" customFormat="1" ht="16" x14ac:dyDescent="0.25">
      <c r="A150" s="45" t="s">
        <v>3631</v>
      </c>
      <c r="B150" s="46" t="s">
        <v>63</v>
      </c>
      <c r="C150" s="13">
        <v>-29</v>
      </c>
    </row>
    <row r="151" spans="1:4" s="1" customFormat="1" ht="16" x14ac:dyDescent="0.25">
      <c r="A151" s="702" t="s">
        <v>3631</v>
      </c>
      <c r="B151" s="672" t="s">
        <v>63</v>
      </c>
      <c r="C151" s="43">
        <v>-10</v>
      </c>
      <c r="D151" s="1" t="s">
        <v>32</v>
      </c>
    </row>
    <row r="152" spans="1:4" s="2" customFormat="1" ht="16" x14ac:dyDescent="0.25">
      <c r="A152" s="45" t="s">
        <v>3641</v>
      </c>
      <c r="B152" s="46" t="s">
        <v>63</v>
      </c>
      <c r="C152" s="13">
        <v>-7</v>
      </c>
    </row>
    <row r="153" spans="1:4" s="1" customFormat="1" ht="16" x14ac:dyDescent="0.25">
      <c r="A153" s="702" t="s">
        <v>3641</v>
      </c>
      <c r="B153" s="672" t="s">
        <v>63</v>
      </c>
      <c r="C153" s="43">
        <v>-32</v>
      </c>
      <c r="D153" s="1" t="s">
        <v>32</v>
      </c>
    </row>
    <row r="154" spans="1:4" s="2" customFormat="1" ht="16" x14ac:dyDescent="0.25">
      <c r="A154" s="45" t="s">
        <v>3659</v>
      </c>
      <c r="B154" s="46" t="s">
        <v>63</v>
      </c>
      <c r="C154" s="13">
        <v>-12</v>
      </c>
    </row>
    <row r="155" spans="1:4" s="1" customFormat="1" thickBot="1" x14ac:dyDescent="0.3">
      <c r="A155" s="702" t="s">
        <v>3659</v>
      </c>
      <c r="B155" s="672" t="s">
        <v>63</v>
      </c>
      <c r="C155" s="43">
        <v>-10</v>
      </c>
      <c r="D155" s="1" t="s">
        <v>32</v>
      </c>
    </row>
    <row r="156" spans="1:4" s="8" customFormat="1" thickBot="1" x14ac:dyDescent="0.3">
      <c r="A156" s="161" t="s">
        <v>3585</v>
      </c>
      <c r="B156" s="34"/>
      <c r="C156" s="54">
        <f>SUM(C149:C155)</f>
        <v>112</v>
      </c>
    </row>
    <row r="157" spans="1:4" s="136" customFormat="1" ht="16" x14ac:dyDescent="0.25">
      <c r="A157" s="141" t="s">
        <v>3871</v>
      </c>
      <c r="B157" s="57" t="s">
        <v>63</v>
      </c>
      <c r="C157" s="39">
        <v>-14</v>
      </c>
    </row>
    <row r="158" spans="1:4" s="136" customFormat="1" thickBot="1" x14ac:dyDescent="0.3">
      <c r="A158" s="141" t="s">
        <v>3871</v>
      </c>
      <c r="B158" s="57" t="s">
        <v>63</v>
      </c>
      <c r="C158" s="39">
        <v>-20</v>
      </c>
      <c r="D158" s="200" t="s">
        <v>32</v>
      </c>
    </row>
    <row r="159" spans="1:4" s="8" customFormat="1" thickBot="1" x14ac:dyDescent="0.3">
      <c r="A159" s="860" t="s">
        <v>3799</v>
      </c>
      <c r="B159" s="41"/>
      <c r="C159" s="163">
        <f>SUM(C156:C158)</f>
        <v>78</v>
      </c>
    </row>
    <row r="160" spans="1:4" s="136" customFormat="1" thickBot="1" x14ac:dyDescent="0.3">
      <c r="A160" s="141"/>
      <c r="B160" s="57"/>
      <c r="C160" s="57"/>
    </row>
    <row r="161" spans="1:4" s="8" customFormat="1" thickBot="1" x14ac:dyDescent="0.3">
      <c r="A161" s="860" t="s">
        <v>4024</v>
      </c>
      <c r="B161" s="41"/>
      <c r="C161" s="163">
        <f>SUM(C159:C160)</f>
        <v>78</v>
      </c>
    </row>
    <row r="162" spans="1:4" s="136" customFormat="1" ht="16" x14ac:dyDescent="0.25">
      <c r="A162" s="99">
        <v>44776</v>
      </c>
      <c r="B162" s="57" t="s">
        <v>63</v>
      </c>
      <c r="C162" s="39">
        <v>-9</v>
      </c>
    </row>
    <row r="163" spans="1:4" s="136" customFormat="1" thickBot="1" x14ac:dyDescent="0.3">
      <c r="A163" s="99">
        <v>44776</v>
      </c>
      <c r="B163" s="57" t="s">
        <v>63</v>
      </c>
      <c r="C163" s="39">
        <v>-5</v>
      </c>
      <c r="D163" s="200" t="s">
        <v>32</v>
      </c>
    </row>
    <row r="164" spans="1:4" s="8" customFormat="1" thickBot="1" x14ac:dyDescent="0.3">
      <c r="A164" s="860" t="s">
        <v>4249</v>
      </c>
      <c r="B164" s="41"/>
      <c r="C164" s="163">
        <f>SUM(C161:C163)</f>
        <v>64</v>
      </c>
    </row>
    <row r="165" spans="1:4" s="136" customFormat="1" thickBot="1" x14ac:dyDescent="0.3">
      <c r="A165" s="141"/>
      <c r="B165" s="57"/>
      <c r="C165" s="57"/>
    </row>
    <row r="166" spans="1:4" s="8" customFormat="1" thickBot="1" x14ac:dyDescent="0.3">
      <c r="A166" s="860" t="s">
        <v>4348</v>
      </c>
      <c r="B166" s="41"/>
      <c r="C166" s="163">
        <f>SUM(C164:C165)</f>
        <v>64</v>
      </c>
    </row>
    <row r="167" spans="1:4" s="136" customFormat="1" thickBot="1" x14ac:dyDescent="0.3">
      <c r="A167" s="141"/>
      <c r="B167" s="57"/>
      <c r="C167" s="57"/>
    </row>
    <row r="168" spans="1:4" s="8" customFormat="1" thickBot="1" x14ac:dyDescent="0.3">
      <c r="A168" s="860" t="s">
        <v>4522</v>
      </c>
      <c r="B168" s="41"/>
      <c r="C168" s="163">
        <f>SUM(C166:C167)</f>
        <v>64</v>
      </c>
    </row>
    <row r="169" spans="1:4" s="136" customFormat="1" thickBot="1" x14ac:dyDescent="0.3">
      <c r="A169" s="141"/>
      <c r="B169" s="57"/>
      <c r="C169" s="57"/>
    </row>
    <row r="170" spans="1:4" s="8" customFormat="1" thickBot="1" x14ac:dyDescent="0.3">
      <c r="A170" s="860" t="s">
        <v>4712</v>
      </c>
      <c r="B170" s="41"/>
      <c r="C170" s="163">
        <f>SUM(C168:C169)</f>
        <v>64</v>
      </c>
    </row>
    <row r="171" spans="1:4" s="136" customFormat="1" thickBot="1" x14ac:dyDescent="0.3">
      <c r="A171" s="141"/>
      <c r="B171" s="57"/>
      <c r="C171" s="57"/>
    </row>
    <row r="172" spans="1:4" s="8" customFormat="1" thickBot="1" x14ac:dyDescent="0.3">
      <c r="A172" s="860" t="s">
        <v>4852</v>
      </c>
      <c r="B172" s="41"/>
      <c r="C172" s="163">
        <f>SUM(C170:C171)</f>
        <v>64</v>
      </c>
    </row>
    <row r="173" spans="1:4" s="136" customFormat="1" thickBot="1" x14ac:dyDescent="0.3">
      <c r="A173" s="141"/>
      <c r="B173" s="57"/>
      <c r="C173" s="57"/>
    </row>
    <row r="174" spans="1:4" s="8" customFormat="1" thickBot="1" x14ac:dyDescent="0.3">
      <c r="A174" s="860" t="s">
        <v>4957</v>
      </c>
      <c r="B174" s="41"/>
      <c r="C174" s="163">
        <f>SUM(C172:C173)</f>
        <v>64</v>
      </c>
    </row>
    <row r="175" spans="1:4" s="136" customFormat="1" thickBot="1" x14ac:dyDescent="0.3">
      <c r="A175" s="141"/>
      <c r="B175" s="57"/>
      <c r="C175" s="57"/>
    </row>
    <row r="176" spans="1:4" s="8" customFormat="1" thickBot="1" x14ac:dyDescent="0.3">
      <c r="A176" s="860" t="s">
        <v>5219</v>
      </c>
      <c r="B176" s="41"/>
      <c r="C176" s="163">
        <f>SUM(C174:C175)</f>
        <v>64</v>
      </c>
    </row>
    <row r="177" spans="1:9" s="136" customFormat="1" thickBot="1" x14ac:dyDescent="0.3">
      <c r="A177" s="141"/>
      <c r="B177" s="57"/>
      <c r="C177" s="57"/>
    </row>
    <row r="178" spans="1:9" s="8" customFormat="1" thickBot="1" x14ac:dyDescent="0.3">
      <c r="A178" s="860" t="s">
        <v>5470</v>
      </c>
      <c r="B178" s="41"/>
      <c r="C178" s="163">
        <f>SUM(C176:C177)</f>
        <v>64</v>
      </c>
    </row>
    <row r="179" spans="1:9" s="136" customFormat="1" thickBot="1" x14ac:dyDescent="0.3">
      <c r="A179" s="141"/>
      <c r="B179" s="57"/>
      <c r="C179" s="57"/>
    </row>
    <row r="180" spans="1:9" s="8" customFormat="1" thickBot="1" x14ac:dyDescent="0.3">
      <c r="A180" s="860" t="s">
        <v>5660</v>
      </c>
      <c r="B180" s="41"/>
      <c r="C180" s="163">
        <f>SUM(C178:C179)</f>
        <v>64</v>
      </c>
    </row>
    <row r="181" spans="1:9" s="136" customFormat="1" thickBot="1" x14ac:dyDescent="0.3">
      <c r="A181" s="141"/>
      <c r="B181" s="57"/>
      <c r="C181" s="57"/>
    </row>
    <row r="182" spans="1:9" s="8" customFormat="1" thickBot="1" x14ac:dyDescent="0.3">
      <c r="A182" s="860" t="s">
        <v>5929</v>
      </c>
      <c r="B182" s="41"/>
      <c r="C182" s="163">
        <f>SUM(C180:C181)</f>
        <v>64</v>
      </c>
    </row>
    <row r="183" spans="1:9" s="136" customFormat="1" thickBot="1" x14ac:dyDescent="0.3">
      <c r="A183" s="141"/>
      <c r="B183" s="57"/>
      <c r="C183" s="57"/>
    </row>
    <row r="184" spans="1:9" s="8" customFormat="1" thickBot="1" x14ac:dyDescent="0.3">
      <c r="A184" s="860" t="s">
        <v>6015</v>
      </c>
      <c r="B184" s="41"/>
      <c r="C184" s="163">
        <f>SUM(C182:C183)</f>
        <v>64</v>
      </c>
      <c r="D184" s="355" t="s">
        <v>6161</v>
      </c>
      <c r="E184" s="355"/>
      <c r="F184" s="355"/>
      <c r="G184" s="355"/>
      <c r="H184" s="355"/>
      <c r="I184" s="239"/>
    </row>
    <row r="185" spans="1:9" s="136" customFormat="1" ht="16" x14ac:dyDescent="0.25">
      <c r="A185" s="141"/>
      <c r="B185" s="57"/>
      <c r="C185" s="57"/>
    </row>
    <row r="186" spans="1:9" s="136" customFormat="1" ht="16" x14ac:dyDescent="0.25">
      <c r="A186" s="141"/>
      <c r="B186" s="57"/>
      <c r="C186" s="57"/>
    </row>
    <row r="187" spans="1:9" s="136" customFormat="1" ht="16" x14ac:dyDescent="0.25">
      <c r="A187" s="141"/>
      <c r="B187" s="57"/>
      <c r="C187" s="57"/>
    </row>
    <row r="188" spans="1:9" ht="18" thickBot="1" x14ac:dyDescent="0.3"/>
    <row r="189" spans="1:9" ht="18" thickBot="1" x14ac:dyDescent="0.3">
      <c r="C189" s="140" t="s">
        <v>386</v>
      </c>
    </row>
    <row r="191" spans="1:9" s="152" customFormat="1" x14ac:dyDescent="0.25">
      <c r="A191" s="152" t="s">
        <v>459</v>
      </c>
    </row>
    <row r="192" spans="1:9" s="152" customFormat="1" x14ac:dyDescent="0.25">
      <c r="A192" s="159" t="s">
        <v>460</v>
      </c>
    </row>
    <row r="193" spans="1:5" s="152" customFormat="1" x14ac:dyDescent="0.25">
      <c r="A193" s="152" t="s">
        <v>461</v>
      </c>
    </row>
    <row r="195" spans="1:5" x14ac:dyDescent="0.25">
      <c r="A195" s="973" t="s">
        <v>3328</v>
      </c>
      <c r="B195" s="974"/>
      <c r="C195" s="974"/>
      <c r="D195" s="975"/>
    </row>
    <row r="196" spans="1:5" x14ac:dyDescent="0.25">
      <c r="A196" s="973" t="s">
        <v>3329</v>
      </c>
      <c r="B196" s="974"/>
      <c r="C196" s="974"/>
      <c r="D196" s="975"/>
      <c r="E196" s="975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C00000"/>
  </sheetPr>
  <dimension ref="A1:H151"/>
  <sheetViews>
    <sheetView topLeftCell="A124" workbookViewId="0">
      <selection activeCell="C135" sqref="C135"/>
    </sheetView>
  </sheetViews>
  <sheetFormatPr baseColWidth="10" defaultColWidth="9" defaultRowHeight="17" x14ac:dyDescent="0.25"/>
  <cols>
    <col min="1" max="1" width="12.1640625" style="158" customWidth="1"/>
    <col min="2" max="2" width="22.83203125" style="158" customWidth="1"/>
    <col min="3" max="3" width="9.33203125" style="158" customWidth="1"/>
    <col min="4" max="16384" width="9" style="149"/>
  </cols>
  <sheetData>
    <row r="1" spans="1:8" s="48" customFormat="1" ht="16" x14ac:dyDescent="0.25">
      <c r="A1" s="48" t="s">
        <v>23</v>
      </c>
    </row>
    <row r="2" spans="1:8" s="48" customFormat="1" ht="16" x14ac:dyDescent="0.25"/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3" t="s">
        <v>385</v>
      </c>
      <c r="B4" s="3"/>
      <c r="C4" s="3"/>
    </row>
    <row r="5" spans="1:8" s="48" customFormat="1" thickBot="1" x14ac:dyDescent="0.3">
      <c r="A5" s="4"/>
      <c r="B5" s="4"/>
      <c r="C5" s="30">
        <v>12000</v>
      </c>
    </row>
    <row r="6" spans="1:8" s="4" customFormat="1" thickBot="1" x14ac:dyDescent="0.3">
      <c r="A6" s="50" t="s">
        <v>0</v>
      </c>
      <c r="B6" s="50" t="s">
        <v>1</v>
      </c>
      <c r="C6" s="50" t="s">
        <v>463</v>
      </c>
    </row>
    <row r="7" spans="1:8" s="4" customFormat="1" ht="16" x14ac:dyDescent="0.25">
      <c r="A7" s="99">
        <v>42533</v>
      </c>
      <c r="B7" s="57" t="s">
        <v>464</v>
      </c>
      <c r="C7" s="57">
        <v>248</v>
      </c>
    </row>
    <row r="8" spans="1:8" s="4" customFormat="1" ht="16" x14ac:dyDescent="0.25">
      <c r="A8" s="99">
        <v>42594</v>
      </c>
      <c r="B8" s="57" t="s">
        <v>465</v>
      </c>
      <c r="C8" s="57">
        <v>362</v>
      </c>
    </row>
    <row r="9" spans="1:8" s="4" customFormat="1" ht="16" x14ac:dyDescent="0.25">
      <c r="A9" s="99" t="s">
        <v>466</v>
      </c>
      <c r="B9" s="57" t="s">
        <v>467</v>
      </c>
      <c r="C9" s="57">
        <v>100</v>
      </c>
    </row>
    <row r="10" spans="1:8" s="4" customFormat="1" thickBot="1" x14ac:dyDescent="0.3">
      <c r="A10" s="99" t="s">
        <v>468</v>
      </c>
      <c r="B10" s="57" t="s">
        <v>469</v>
      </c>
      <c r="C10" s="57">
        <v>290</v>
      </c>
    </row>
    <row r="11" spans="1:8" s="4" customFormat="1" thickBot="1" x14ac:dyDescent="0.3">
      <c r="A11" s="170" t="s">
        <v>392</v>
      </c>
      <c r="B11" s="34"/>
      <c r="C11" s="54">
        <f>SUM(C7:C10)</f>
        <v>1000</v>
      </c>
    </row>
    <row r="12" spans="1:8" ht="18" thickBot="1" x14ac:dyDescent="0.3">
      <c r="A12" s="143"/>
      <c r="B12" s="143"/>
      <c r="C12" s="143"/>
    </row>
    <row r="13" spans="1:8" s="4" customFormat="1" thickBot="1" x14ac:dyDescent="0.3">
      <c r="A13" s="170" t="s">
        <v>393</v>
      </c>
      <c r="B13" s="34"/>
      <c r="C13" s="54">
        <f>SUM(C11:C12)</f>
        <v>1000</v>
      </c>
    </row>
    <row r="14" spans="1:8" s="4" customFormat="1" thickBot="1" x14ac:dyDescent="0.3">
      <c r="A14" s="57"/>
      <c r="B14" s="57"/>
      <c r="C14" s="57"/>
    </row>
    <row r="15" spans="1:8" s="4" customFormat="1" thickBot="1" x14ac:dyDescent="0.3">
      <c r="A15" s="170" t="s">
        <v>394</v>
      </c>
      <c r="B15" s="34"/>
      <c r="C15" s="34">
        <f>SUM(C13:C14)</f>
        <v>1000</v>
      </c>
    </row>
    <row r="16" spans="1:8" s="4" customFormat="1" thickBot="1" x14ac:dyDescent="0.3">
      <c r="A16" s="57"/>
      <c r="B16" s="57"/>
      <c r="C16" s="57"/>
    </row>
    <row r="17" spans="1:3" s="4" customFormat="1" thickBot="1" x14ac:dyDescent="0.3">
      <c r="A17" s="170" t="s">
        <v>395</v>
      </c>
      <c r="B17" s="34"/>
      <c r="C17" s="34">
        <f>SUM(C15:C16)</f>
        <v>1000</v>
      </c>
    </row>
    <row r="18" spans="1:3" s="4" customFormat="1" thickBot="1" x14ac:dyDescent="0.3">
      <c r="A18" s="57"/>
      <c r="B18" s="57"/>
      <c r="C18" s="57"/>
    </row>
    <row r="19" spans="1:3" s="144" customFormat="1" thickBot="1" x14ac:dyDescent="0.3">
      <c r="A19" s="170" t="s">
        <v>396</v>
      </c>
      <c r="B19" s="34"/>
      <c r="C19" s="34">
        <f>SUM(C17:C18)</f>
        <v>1000</v>
      </c>
    </row>
    <row r="20" spans="1:3" s="4" customFormat="1" thickBot="1" x14ac:dyDescent="0.3">
      <c r="A20" s="57"/>
      <c r="B20" s="57"/>
      <c r="C20" s="57"/>
    </row>
    <row r="21" spans="1:3" s="144" customFormat="1" thickBot="1" x14ac:dyDescent="0.3">
      <c r="A21" s="170" t="s">
        <v>397</v>
      </c>
      <c r="B21" s="34"/>
      <c r="C21" s="34">
        <f>SUM(C19:C20)</f>
        <v>1000</v>
      </c>
    </row>
    <row r="22" spans="1:3" s="4" customFormat="1" thickBot="1" x14ac:dyDescent="0.3">
      <c r="A22" s="57"/>
      <c r="B22" s="57"/>
      <c r="C22" s="57"/>
    </row>
    <row r="23" spans="1:3" s="144" customFormat="1" thickBot="1" x14ac:dyDescent="0.3">
      <c r="A23" s="170" t="s">
        <v>399</v>
      </c>
      <c r="B23" s="34"/>
      <c r="C23" s="34">
        <f>SUM(C21:C22)</f>
        <v>1000</v>
      </c>
    </row>
    <row r="24" spans="1:3" s="4" customFormat="1" thickBot="1" x14ac:dyDescent="0.3">
      <c r="A24" s="57"/>
      <c r="B24" s="57"/>
      <c r="C24" s="57"/>
    </row>
    <row r="25" spans="1:3" s="144" customFormat="1" thickBot="1" x14ac:dyDescent="0.3">
      <c r="A25" s="170" t="s">
        <v>400</v>
      </c>
      <c r="B25" s="34"/>
      <c r="C25" s="34">
        <f>SUM(C23:C24)</f>
        <v>1000</v>
      </c>
    </row>
    <row r="26" spans="1:3" s="4" customFormat="1" thickBot="1" x14ac:dyDescent="0.3">
      <c r="A26" s="164"/>
      <c r="B26" s="57"/>
      <c r="C26" s="57"/>
    </row>
    <row r="27" spans="1:3" s="144" customFormat="1" thickBot="1" x14ac:dyDescent="0.3">
      <c r="A27" s="170" t="s">
        <v>403</v>
      </c>
      <c r="B27" s="34"/>
      <c r="C27" s="34">
        <f>SUM(C25:C26)</f>
        <v>1000</v>
      </c>
    </row>
    <row r="28" spans="1:3" s="4" customFormat="1" thickBot="1" x14ac:dyDescent="0.3">
      <c r="A28" s="165" t="s">
        <v>470</v>
      </c>
      <c r="B28" s="57" t="s">
        <v>401</v>
      </c>
      <c r="C28" s="13">
        <v>-250</v>
      </c>
    </row>
    <row r="29" spans="1:3" s="144" customFormat="1" thickBot="1" x14ac:dyDescent="0.3">
      <c r="A29" s="170" t="s">
        <v>404</v>
      </c>
      <c r="B29" s="34"/>
      <c r="C29" s="34">
        <f>SUM(C27:C28)</f>
        <v>750</v>
      </c>
    </row>
    <row r="30" spans="1:3" s="4" customFormat="1" thickBot="1" x14ac:dyDescent="0.3">
      <c r="A30" s="165"/>
      <c r="B30" s="57"/>
      <c r="C30" s="57"/>
    </row>
    <row r="31" spans="1:3" s="144" customFormat="1" thickBot="1" x14ac:dyDescent="0.3">
      <c r="A31" s="170" t="s">
        <v>407</v>
      </c>
      <c r="B31" s="34"/>
      <c r="C31" s="34">
        <f>SUM(C29:C30)</f>
        <v>750</v>
      </c>
    </row>
    <row r="32" spans="1:3" s="2" customFormat="1" ht="16" x14ac:dyDescent="0.25">
      <c r="A32" s="166">
        <v>42958</v>
      </c>
      <c r="B32" s="13" t="s">
        <v>401</v>
      </c>
      <c r="C32" s="13">
        <v>-200</v>
      </c>
    </row>
    <row r="33" spans="1:3" s="2" customFormat="1" thickBot="1" x14ac:dyDescent="0.3">
      <c r="A33" s="166" t="s">
        <v>409</v>
      </c>
      <c r="B33" s="13" t="s">
        <v>401</v>
      </c>
      <c r="C33" s="13">
        <v>-282</v>
      </c>
    </row>
    <row r="34" spans="1:3" s="144" customFormat="1" thickBot="1" x14ac:dyDescent="0.3">
      <c r="A34" s="170" t="s">
        <v>410</v>
      </c>
      <c r="B34" s="34"/>
      <c r="C34" s="34">
        <f>SUM(C31:C33)</f>
        <v>268</v>
      </c>
    </row>
    <row r="35" spans="1:3" s="136" customFormat="1" thickBot="1" x14ac:dyDescent="0.3">
      <c r="A35" s="167"/>
      <c r="B35" s="57"/>
      <c r="C35" s="57"/>
    </row>
    <row r="36" spans="1:3" s="144" customFormat="1" thickBot="1" x14ac:dyDescent="0.3">
      <c r="A36" s="170" t="s">
        <v>412</v>
      </c>
      <c r="B36" s="34"/>
      <c r="C36" s="54">
        <f>SUM(C34:C35)</f>
        <v>268</v>
      </c>
    </row>
    <row r="37" spans="1:3" ht="18" thickBot="1" x14ac:dyDescent="0.3">
      <c r="A37" s="143"/>
      <c r="B37" s="143"/>
      <c r="C37" s="143"/>
    </row>
    <row r="38" spans="1:3" s="144" customFormat="1" thickBot="1" x14ac:dyDescent="0.3">
      <c r="A38" s="170" t="s">
        <v>415</v>
      </c>
      <c r="B38" s="34"/>
      <c r="C38" s="54">
        <f>SUM(C36:C37)</f>
        <v>268</v>
      </c>
    </row>
    <row r="39" spans="1:3" s="136" customFormat="1" thickBot="1" x14ac:dyDescent="0.3">
      <c r="A39" s="168"/>
      <c r="B39" s="168"/>
      <c r="C39" s="168"/>
    </row>
    <row r="40" spans="1:3" s="144" customFormat="1" thickBot="1" x14ac:dyDescent="0.3">
      <c r="A40" s="170" t="s">
        <v>417</v>
      </c>
      <c r="B40" s="34"/>
      <c r="C40" s="54">
        <f>SUM(C38:C39)</f>
        <v>268</v>
      </c>
    </row>
    <row r="41" spans="1:3" s="136" customFormat="1" thickBot="1" x14ac:dyDescent="0.3">
      <c r="A41" s="168"/>
      <c r="B41" s="168"/>
      <c r="C41" s="168"/>
    </row>
    <row r="42" spans="1:3" s="144" customFormat="1" thickBot="1" x14ac:dyDescent="0.3">
      <c r="A42" s="170" t="s">
        <v>420</v>
      </c>
      <c r="B42" s="34"/>
      <c r="C42" s="54">
        <f>SUM(C40:C41)</f>
        <v>268</v>
      </c>
    </row>
    <row r="43" spans="1:3" s="136" customFormat="1" thickBot="1" x14ac:dyDescent="0.3">
      <c r="A43" s="13"/>
      <c r="B43" s="13"/>
      <c r="C43" s="13"/>
    </row>
    <row r="44" spans="1:3" s="144" customFormat="1" thickBot="1" x14ac:dyDescent="0.3">
      <c r="A44" s="170" t="s">
        <v>422</v>
      </c>
      <c r="B44" s="34"/>
      <c r="C44" s="54">
        <f>SUM(C42:C43)</f>
        <v>268</v>
      </c>
    </row>
    <row r="45" spans="1:3" s="136" customFormat="1" thickBot="1" x14ac:dyDescent="0.3">
      <c r="A45" s="57"/>
      <c r="B45" s="57"/>
      <c r="C45" s="57"/>
    </row>
    <row r="46" spans="1:3" s="8" customFormat="1" thickBot="1" x14ac:dyDescent="0.3">
      <c r="A46" s="170" t="s">
        <v>425</v>
      </c>
      <c r="B46" s="34"/>
      <c r="C46" s="54">
        <f>SUM(C44:C45)</f>
        <v>268</v>
      </c>
    </row>
    <row r="47" spans="1:3" s="2" customFormat="1" thickBot="1" x14ac:dyDescent="0.3">
      <c r="A47" s="13"/>
      <c r="B47" s="13"/>
      <c r="C47" s="13"/>
    </row>
    <row r="48" spans="1:3" s="8" customFormat="1" thickBot="1" x14ac:dyDescent="0.3">
      <c r="A48" s="170" t="s">
        <v>426</v>
      </c>
      <c r="B48" s="34"/>
      <c r="C48" s="54">
        <f>SUM(C46:C47)</f>
        <v>268</v>
      </c>
    </row>
    <row r="49" spans="1:3" s="2" customFormat="1" thickBot="1" x14ac:dyDescent="0.3">
      <c r="A49" s="13"/>
      <c r="B49" s="13"/>
      <c r="C49" s="13"/>
    </row>
    <row r="50" spans="1:3" s="8" customFormat="1" thickBot="1" x14ac:dyDescent="0.3">
      <c r="A50" s="170" t="s">
        <v>427</v>
      </c>
      <c r="B50" s="34"/>
      <c r="C50" s="54">
        <f>SUM(C48:C49)</f>
        <v>268</v>
      </c>
    </row>
    <row r="51" spans="1:3" s="2" customFormat="1" thickBot="1" x14ac:dyDescent="0.3">
      <c r="A51" s="13"/>
      <c r="B51" s="13"/>
      <c r="C51" s="13"/>
    </row>
    <row r="52" spans="1:3" s="8" customFormat="1" thickBot="1" x14ac:dyDescent="0.3">
      <c r="A52" s="170" t="s">
        <v>429</v>
      </c>
      <c r="B52" s="34"/>
      <c r="C52" s="54">
        <f>SUM(C50:C51)</f>
        <v>268</v>
      </c>
    </row>
    <row r="53" spans="1:3" s="2" customFormat="1" thickBot="1" x14ac:dyDescent="0.3">
      <c r="A53" s="13"/>
      <c r="B53" s="13"/>
      <c r="C53" s="13"/>
    </row>
    <row r="54" spans="1:3" s="8" customFormat="1" thickBot="1" x14ac:dyDescent="0.3">
      <c r="A54" s="170" t="s">
        <v>430</v>
      </c>
      <c r="B54" s="34"/>
      <c r="C54" s="54">
        <f>SUM(C52:C53)</f>
        <v>268</v>
      </c>
    </row>
    <row r="55" spans="1:3" s="2" customFormat="1" thickBot="1" x14ac:dyDescent="0.3">
      <c r="A55" s="13"/>
      <c r="B55" s="13"/>
      <c r="C55" s="13"/>
    </row>
    <row r="56" spans="1:3" s="8" customFormat="1" thickBot="1" x14ac:dyDescent="0.3">
      <c r="A56" s="170" t="s">
        <v>431</v>
      </c>
      <c r="B56" s="34"/>
      <c r="C56" s="54">
        <f>SUM(C54:C55)</f>
        <v>268</v>
      </c>
    </row>
    <row r="57" spans="1:3" s="136" customFormat="1" thickBot="1" x14ac:dyDescent="0.3">
      <c r="A57" s="57"/>
      <c r="B57" s="57"/>
      <c r="C57" s="57"/>
    </row>
    <row r="58" spans="1:3" s="8" customFormat="1" thickBot="1" x14ac:dyDescent="0.3">
      <c r="A58" s="170" t="s">
        <v>432</v>
      </c>
      <c r="B58" s="34"/>
      <c r="C58" s="54">
        <f>SUM(C56:C57)</f>
        <v>268</v>
      </c>
    </row>
    <row r="59" spans="1:3" s="136" customFormat="1" thickBot="1" x14ac:dyDescent="0.3">
      <c r="A59" s="57"/>
      <c r="B59" s="57"/>
      <c r="C59" s="57"/>
    </row>
    <row r="60" spans="1:3" s="8" customFormat="1" thickBot="1" x14ac:dyDescent="0.3">
      <c r="A60" s="170" t="s">
        <v>433</v>
      </c>
      <c r="B60" s="34"/>
      <c r="C60" s="54">
        <f>SUM(C58:C59)</f>
        <v>268</v>
      </c>
    </row>
    <row r="61" spans="1:3" ht="18" thickBot="1" x14ac:dyDescent="0.3"/>
    <row r="62" spans="1:3" s="8" customFormat="1" thickBot="1" x14ac:dyDescent="0.3">
      <c r="A62" s="170" t="s">
        <v>434</v>
      </c>
      <c r="B62" s="34"/>
      <c r="C62" s="54">
        <f>SUM(C60:C61)</f>
        <v>268</v>
      </c>
    </row>
    <row r="63" spans="1:3" s="136" customFormat="1" thickBot="1" x14ac:dyDescent="0.3">
      <c r="A63" s="57"/>
      <c r="B63" s="57"/>
      <c r="C63" s="13"/>
    </row>
    <row r="64" spans="1:3" s="8" customFormat="1" thickBot="1" x14ac:dyDescent="0.3">
      <c r="A64" s="170" t="s">
        <v>435</v>
      </c>
      <c r="B64" s="34"/>
      <c r="C64" s="54">
        <f>SUM(C62:C63)</f>
        <v>268</v>
      </c>
    </row>
    <row r="65" spans="1:3" s="136" customFormat="1" thickBot="1" x14ac:dyDescent="0.3">
      <c r="A65" s="57"/>
      <c r="B65" s="57"/>
      <c r="C65" s="13"/>
    </row>
    <row r="66" spans="1:3" s="8" customFormat="1" thickBot="1" x14ac:dyDescent="0.3">
      <c r="A66" s="170" t="s">
        <v>436</v>
      </c>
      <c r="B66" s="34"/>
      <c r="C66" s="54">
        <f>SUM(C64:C65)</f>
        <v>268</v>
      </c>
    </row>
    <row r="67" spans="1:3" s="136" customFormat="1" thickBot="1" x14ac:dyDescent="0.3">
      <c r="A67" s="57"/>
      <c r="B67" s="57"/>
      <c r="C67" s="13"/>
    </row>
    <row r="68" spans="1:3" s="8" customFormat="1" thickBot="1" x14ac:dyDescent="0.3">
      <c r="A68" s="170" t="s">
        <v>437</v>
      </c>
      <c r="B68" s="34"/>
      <c r="C68" s="54">
        <f>SUM(C66:C67)</f>
        <v>268</v>
      </c>
    </row>
    <row r="69" spans="1:3" s="136" customFormat="1" thickBot="1" x14ac:dyDescent="0.3">
      <c r="A69" s="57"/>
      <c r="B69" s="57"/>
      <c r="C69" s="13"/>
    </row>
    <row r="70" spans="1:3" s="8" customFormat="1" thickBot="1" x14ac:dyDescent="0.3">
      <c r="A70" s="170" t="s">
        <v>438</v>
      </c>
      <c r="B70" s="34"/>
      <c r="C70" s="54">
        <f>SUM(C68:C69)</f>
        <v>268</v>
      </c>
    </row>
    <row r="71" spans="1:3" s="136" customFormat="1" thickBot="1" x14ac:dyDescent="0.3">
      <c r="A71" s="57"/>
      <c r="B71" s="57"/>
      <c r="C71" s="13"/>
    </row>
    <row r="72" spans="1:3" s="8" customFormat="1" thickBot="1" x14ac:dyDescent="0.3">
      <c r="A72" s="170" t="s">
        <v>439</v>
      </c>
      <c r="B72" s="34"/>
      <c r="C72" s="54">
        <f>SUM(C70:C71)</f>
        <v>268</v>
      </c>
    </row>
    <row r="73" spans="1:3" s="136" customFormat="1" thickBot="1" x14ac:dyDescent="0.3">
      <c r="A73" s="57"/>
      <c r="B73" s="57"/>
      <c r="C73" s="13"/>
    </row>
    <row r="74" spans="1:3" s="8" customFormat="1" thickBot="1" x14ac:dyDescent="0.3">
      <c r="A74" s="170" t="s">
        <v>441</v>
      </c>
      <c r="B74" s="34"/>
      <c r="C74" s="54">
        <f>SUM(C72:C73)</f>
        <v>268</v>
      </c>
    </row>
    <row r="75" spans="1:3" s="136" customFormat="1" thickBot="1" x14ac:dyDescent="0.3">
      <c r="A75" s="57"/>
      <c r="B75" s="57"/>
      <c r="C75" s="13"/>
    </row>
    <row r="76" spans="1:3" s="8" customFormat="1" thickBot="1" x14ac:dyDescent="0.3">
      <c r="A76" s="170" t="s">
        <v>442</v>
      </c>
      <c r="B76" s="34"/>
      <c r="C76" s="54">
        <f>SUM(C74:C75)</f>
        <v>268</v>
      </c>
    </row>
    <row r="77" spans="1:3" s="136" customFormat="1" thickBot="1" x14ac:dyDescent="0.3">
      <c r="A77" s="57"/>
      <c r="B77" s="57"/>
      <c r="C77" s="13"/>
    </row>
    <row r="78" spans="1:3" s="8" customFormat="1" thickBot="1" x14ac:dyDescent="0.3">
      <c r="A78" s="170" t="s">
        <v>443</v>
      </c>
      <c r="B78" s="34"/>
      <c r="C78" s="54">
        <f>SUM(C76:C77)</f>
        <v>268</v>
      </c>
    </row>
    <row r="79" spans="1:3" s="136" customFormat="1" thickBot="1" x14ac:dyDescent="0.3">
      <c r="A79" s="57"/>
      <c r="B79" s="57"/>
      <c r="C79" s="13"/>
    </row>
    <row r="80" spans="1:3" s="8" customFormat="1" thickBot="1" x14ac:dyDescent="0.3">
      <c r="A80" s="170" t="s">
        <v>445</v>
      </c>
      <c r="B80" s="34"/>
      <c r="C80" s="54">
        <f>SUM(C78:C79)</f>
        <v>268</v>
      </c>
    </row>
    <row r="81" spans="1:3" s="136" customFormat="1" thickBot="1" x14ac:dyDescent="0.3">
      <c r="A81" s="164">
        <v>43566</v>
      </c>
      <c r="B81" s="57" t="s">
        <v>63</v>
      </c>
      <c r="C81" s="13">
        <v>-30</v>
      </c>
    </row>
    <row r="82" spans="1:3" s="8" customFormat="1" thickBot="1" x14ac:dyDescent="0.3">
      <c r="A82" s="170" t="s">
        <v>446</v>
      </c>
      <c r="B82" s="34"/>
      <c r="C82" s="54">
        <f>SUM(C80:C81)</f>
        <v>238</v>
      </c>
    </row>
    <row r="83" spans="1:3" ht="18" thickBot="1" x14ac:dyDescent="0.3">
      <c r="A83" s="154"/>
      <c r="B83" s="154"/>
      <c r="C83" s="154"/>
    </row>
    <row r="84" spans="1:3" s="8" customFormat="1" thickBot="1" x14ac:dyDescent="0.3">
      <c r="A84" s="170" t="s">
        <v>447</v>
      </c>
      <c r="B84" s="34"/>
      <c r="C84" s="54">
        <f>SUM(C82:C83)</f>
        <v>238</v>
      </c>
    </row>
    <row r="85" spans="1:3" ht="18" thickBot="1" x14ac:dyDescent="0.3">
      <c r="A85" s="169"/>
      <c r="B85" s="169"/>
      <c r="C85" s="169"/>
    </row>
    <row r="86" spans="1:3" s="8" customFormat="1" thickBot="1" x14ac:dyDescent="0.3">
      <c r="A86" s="170" t="s">
        <v>448</v>
      </c>
      <c r="B86" s="34"/>
      <c r="C86" s="54">
        <f>SUM(C84:C85)</f>
        <v>238</v>
      </c>
    </row>
    <row r="87" spans="1:3" ht="18" thickBot="1" x14ac:dyDescent="0.3">
      <c r="A87" s="169"/>
      <c r="B87" s="169"/>
      <c r="C87" s="169"/>
    </row>
    <row r="88" spans="1:3" s="8" customFormat="1" thickBot="1" x14ac:dyDescent="0.3">
      <c r="A88" s="170" t="s">
        <v>449</v>
      </c>
      <c r="B88" s="34"/>
      <c r="C88" s="54">
        <f>SUM(C86:C87)</f>
        <v>238</v>
      </c>
    </row>
    <row r="89" spans="1:3" ht="18" thickBot="1" x14ac:dyDescent="0.3">
      <c r="A89" s="169"/>
      <c r="B89" s="169"/>
      <c r="C89" s="169"/>
    </row>
    <row r="90" spans="1:3" s="8" customFormat="1" thickBot="1" x14ac:dyDescent="0.3">
      <c r="A90" s="170" t="s">
        <v>450</v>
      </c>
      <c r="B90" s="34"/>
      <c r="C90" s="54">
        <f>SUM(C88:C89)</f>
        <v>238</v>
      </c>
    </row>
    <row r="91" spans="1:3" ht="18" thickBot="1" x14ac:dyDescent="0.3">
      <c r="A91" s="169"/>
      <c r="B91" s="169"/>
      <c r="C91" s="169"/>
    </row>
    <row r="92" spans="1:3" s="8" customFormat="1" thickBot="1" x14ac:dyDescent="0.3">
      <c r="A92" s="170" t="s">
        <v>451</v>
      </c>
      <c r="B92" s="34"/>
      <c r="C92" s="54">
        <f>SUM(C90:C91)</f>
        <v>238</v>
      </c>
    </row>
    <row r="93" spans="1:3" ht="18" thickBot="1" x14ac:dyDescent="0.3">
      <c r="A93" s="169"/>
      <c r="B93" s="169"/>
      <c r="C93" s="169"/>
    </row>
    <row r="94" spans="1:3" s="8" customFormat="1" thickBot="1" x14ac:dyDescent="0.3">
      <c r="A94" s="170" t="s">
        <v>452</v>
      </c>
      <c r="B94" s="34"/>
      <c r="C94" s="54">
        <f>SUM(C92:C93)</f>
        <v>238</v>
      </c>
    </row>
    <row r="95" spans="1:3" ht="18" thickBot="1" x14ac:dyDescent="0.3">
      <c r="A95" s="169"/>
      <c r="B95" s="169"/>
      <c r="C95" s="169"/>
    </row>
    <row r="96" spans="1:3" s="8" customFormat="1" thickBot="1" x14ac:dyDescent="0.3">
      <c r="A96" s="170" t="s">
        <v>453</v>
      </c>
      <c r="B96" s="34"/>
      <c r="C96" s="54">
        <f>SUM(C94:C95)</f>
        <v>238</v>
      </c>
    </row>
    <row r="97" spans="1:3" ht="18" thickBot="1" x14ac:dyDescent="0.3">
      <c r="A97" s="169"/>
      <c r="B97" s="169"/>
      <c r="C97" s="169"/>
    </row>
    <row r="98" spans="1:3" s="8" customFormat="1" thickBot="1" x14ac:dyDescent="0.3">
      <c r="A98" s="170" t="s">
        <v>454</v>
      </c>
      <c r="B98" s="34"/>
      <c r="C98" s="54">
        <f>SUM(C96:C97)</f>
        <v>238</v>
      </c>
    </row>
    <row r="99" spans="1:3" ht="18" thickBot="1" x14ac:dyDescent="0.3">
      <c r="A99" s="169"/>
      <c r="B99" s="169"/>
      <c r="C99" s="169"/>
    </row>
    <row r="100" spans="1:3" s="8" customFormat="1" thickBot="1" x14ac:dyDescent="0.3">
      <c r="A100" s="170" t="s">
        <v>455</v>
      </c>
      <c r="B100" s="34"/>
      <c r="C100" s="54">
        <f>SUM(C98:C99)</f>
        <v>238</v>
      </c>
    </row>
    <row r="101" spans="1:3" ht="18" thickBot="1" x14ac:dyDescent="0.3">
      <c r="A101" s="169"/>
      <c r="B101" s="169"/>
      <c r="C101" s="169"/>
    </row>
    <row r="102" spans="1:3" s="8" customFormat="1" thickBot="1" x14ac:dyDescent="0.3">
      <c r="A102" s="170" t="s">
        <v>456</v>
      </c>
      <c r="B102" s="34"/>
      <c r="C102" s="54">
        <f>SUM(C100:C101)</f>
        <v>238</v>
      </c>
    </row>
    <row r="103" spans="1:3" ht="18" thickBot="1" x14ac:dyDescent="0.3">
      <c r="A103" s="169"/>
      <c r="B103" s="169"/>
      <c r="C103" s="169"/>
    </row>
    <row r="104" spans="1:3" s="8" customFormat="1" thickBot="1" x14ac:dyDescent="0.3">
      <c r="A104" s="170" t="s">
        <v>457</v>
      </c>
      <c r="B104" s="34"/>
      <c r="C104" s="54">
        <f>SUM(C102:C103)</f>
        <v>238</v>
      </c>
    </row>
    <row r="105" spans="1:3" ht="18" thickBot="1" x14ac:dyDescent="0.3">
      <c r="A105" s="169"/>
      <c r="B105" s="169"/>
      <c r="C105" s="169"/>
    </row>
    <row r="106" spans="1:3" s="8" customFormat="1" thickBot="1" x14ac:dyDescent="0.3">
      <c r="A106" s="170" t="s">
        <v>458</v>
      </c>
      <c r="B106" s="34"/>
      <c r="C106" s="54">
        <f>SUM(C104:C105)</f>
        <v>238</v>
      </c>
    </row>
    <row r="107" spans="1:3" ht="18" thickBot="1" x14ac:dyDescent="0.3">
      <c r="A107" s="169"/>
      <c r="B107" s="169"/>
      <c r="C107" s="169"/>
    </row>
    <row r="108" spans="1:3" s="8" customFormat="1" thickBot="1" x14ac:dyDescent="0.3">
      <c r="A108" s="170" t="s">
        <v>462</v>
      </c>
      <c r="B108" s="34"/>
      <c r="C108" s="54">
        <f>SUM(C106:C107)</f>
        <v>238</v>
      </c>
    </row>
    <row r="109" spans="1:3" ht="18" thickBot="1" x14ac:dyDescent="0.3">
      <c r="A109" s="169"/>
      <c r="B109" s="169"/>
      <c r="C109" s="169"/>
    </row>
    <row r="110" spans="1:3" s="8" customFormat="1" thickBot="1" x14ac:dyDescent="0.3">
      <c r="A110" s="170" t="s">
        <v>2467</v>
      </c>
      <c r="B110" s="34"/>
      <c r="C110" s="54">
        <f>SUM(C108:C109)</f>
        <v>238</v>
      </c>
    </row>
    <row r="111" spans="1:3" s="152" customFormat="1" ht="18" thickBot="1" x14ac:dyDescent="0.3">
      <c r="A111" s="151"/>
      <c r="B111" s="151"/>
      <c r="C111" s="151"/>
    </row>
    <row r="112" spans="1:3" s="8" customFormat="1" thickBot="1" x14ac:dyDescent="0.3">
      <c r="A112" s="161" t="s">
        <v>2591</v>
      </c>
      <c r="B112" s="34"/>
      <c r="C112" s="54">
        <f>SUM(C110:C111)</f>
        <v>238</v>
      </c>
    </row>
    <row r="113" spans="1:3" s="152" customFormat="1" ht="18" thickBot="1" x14ac:dyDescent="0.3">
      <c r="A113" s="151"/>
      <c r="B113" s="151"/>
      <c r="C113" s="151"/>
    </row>
    <row r="114" spans="1:3" s="8" customFormat="1" thickBot="1" x14ac:dyDescent="0.3">
      <c r="A114" s="161" t="s">
        <v>2702</v>
      </c>
      <c r="B114" s="34"/>
      <c r="C114" s="54">
        <f>SUM(C112:C113)</f>
        <v>238</v>
      </c>
    </row>
    <row r="115" spans="1:3" ht="18" thickBot="1" x14ac:dyDescent="0.3">
      <c r="A115" s="169"/>
      <c r="B115" s="169"/>
      <c r="C115" s="169"/>
    </row>
    <row r="116" spans="1:3" s="8" customFormat="1" thickBot="1" x14ac:dyDescent="0.3">
      <c r="A116" s="161" t="s">
        <v>2835</v>
      </c>
      <c r="B116" s="34"/>
      <c r="C116" s="54">
        <f>SUM(C114:C115)</f>
        <v>238</v>
      </c>
    </row>
    <row r="117" spans="1:3" ht="18" thickBot="1" x14ac:dyDescent="0.3">
      <c r="A117" s="169"/>
      <c r="B117" s="169"/>
      <c r="C117" s="169"/>
    </row>
    <row r="118" spans="1:3" s="8" customFormat="1" thickBot="1" x14ac:dyDescent="0.3">
      <c r="A118" s="161" t="s">
        <v>2913</v>
      </c>
      <c r="B118" s="34"/>
      <c r="C118" s="54">
        <f>SUM(C116:C117)</f>
        <v>238</v>
      </c>
    </row>
    <row r="119" spans="1:3" s="152" customFormat="1" ht="18" thickBot="1" x14ac:dyDescent="0.3">
      <c r="A119" s="151"/>
      <c r="B119" s="151"/>
      <c r="C119" s="151"/>
    </row>
    <row r="120" spans="1:3" s="8" customFormat="1" thickBot="1" x14ac:dyDescent="0.3">
      <c r="A120" s="161" t="s">
        <v>3018</v>
      </c>
      <c r="B120" s="34"/>
      <c r="C120" s="54">
        <f>SUM(C118:C119)</f>
        <v>238</v>
      </c>
    </row>
    <row r="121" spans="1:3" s="152" customFormat="1" ht="18" thickBot="1" x14ac:dyDescent="0.3">
      <c r="A121" s="151"/>
      <c r="B121" s="151"/>
      <c r="C121" s="151"/>
    </row>
    <row r="122" spans="1:3" s="8" customFormat="1" thickBot="1" x14ac:dyDescent="0.3">
      <c r="A122" s="161" t="s">
        <v>3120</v>
      </c>
      <c r="B122" s="34"/>
      <c r="C122" s="54">
        <f>SUM(C120:C121)</f>
        <v>238</v>
      </c>
    </row>
    <row r="123" spans="1:3" s="2" customFormat="1" thickBot="1" x14ac:dyDescent="0.3">
      <c r="A123" s="13" t="s">
        <v>3193</v>
      </c>
      <c r="B123" s="13" t="s">
        <v>63</v>
      </c>
      <c r="C123" s="13">
        <v>-67</v>
      </c>
    </row>
    <row r="124" spans="1:3" s="8" customFormat="1" thickBot="1" x14ac:dyDescent="0.3">
      <c r="A124" s="161" t="s">
        <v>3218</v>
      </c>
      <c r="B124" s="34"/>
      <c r="C124" s="54">
        <f>SUM(C122:C123)</f>
        <v>171</v>
      </c>
    </row>
    <row r="125" spans="1:3" s="136" customFormat="1" thickBot="1" x14ac:dyDescent="0.3">
      <c r="A125" s="57"/>
      <c r="B125" s="57"/>
      <c r="C125" s="57"/>
    </row>
    <row r="126" spans="1:3" s="8" customFormat="1" thickBot="1" x14ac:dyDescent="0.3">
      <c r="A126" s="161" t="s">
        <v>3371</v>
      </c>
      <c r="B126" s="34"/>
      <c r="C126" s="54">
        <f>SUM(C124:C125)</f>
        <v>171</v>
      </c>
    </row>
    <row r="127" spans="1:3" s="8" customFormat="1" thickBot="1" x14ac:dyDescent="0.3">
      <c r="A127" s="864"/>
      <c r="B127" s="609"/>
      <c r="C127" s="181"/>
    </row>
    <row r="128" spans="1:3" s="8" customFormat="1" thickBot="1" x14ac:dyDescent="0.3">
      <c r="A128" s="161" t="s">
        <v>3469</v>
      </c>
      <c r="B128" s="34"/>
      <c r="C128" s="54">
        <f>SUM(C126:C127)</f>
        <v>171</v>
      </c>
    </row>
    <row r="129" spans="1:6" s="1" customFormat="1" ht="16" x14ac:dyDescent="0.25">
      <c r="A129" s="12">
        <v>44327</v>
      </c>
      <c r="B129" s="13" t="s">
        <v>63</v>
      </c>
      <c r="C129" s="13">
        <v>-17</v>
      </c>
    </row>
    <row r="130" spans="1:6" s="2" customFormat="1" ht="16" x14ac:dyDescent="0.25">
      <c r="A130" s="12">
        <v>44480</v>
      </c>
      <c r="B130" s="13" t="s">
        <v>63</v>
      </c>
      <c r="C130" s="13">
        <v>-50</v>
      </c>
    </row>
    <row r="131" spans="1:6" s="2" customFormat="1" ht="16" x14ac:dyDescent="0.25">
      <c r="A131" s="76" t="s">
        <v>3558</v>
      </c>
      <c r="B131" s="14" t="s">
        <v>63</v>
      </c>
      <c r="C131" s="13">
        <v>-49</v>
      </c>
    </row>
    <row r="132" spans="1:6" s="2" customFormat="1" thickBot="1" x14ac:dyDescent="0.3">
      <c r="A132" s="45" t="s">
        <v>3562</v>
      </c>
      <c r="B132" s="46" t="s">
        <v>63</v>
      </c>
      <c r="C132" s="14">
        <v>-5</v>
      </c>
    </row>
    <row r="133" spans="1:6" s="2" customFormat="1" thickBot="1" x14ac:dyDescent="0.3">
      <c r="A133" s="161" t="s">
        <v>3584</v>
      </c>
      <c r="B133" s="34"/>
      <c r="C133" s="54">
        <f>SUM(C128:C132)</f>
        <v>50</v>
      </c>
    </row>
    <row r="134" spans="1:6" s="2" customFormat="1" thickBot="1" x14ac:dyDescent="0.3">
      <c r="A134" s="403">
        <v>44267</v>
      </c>
      <c r="B134" s="404" t="s">
        <v>63</v>
      </c>
      <c r="C134" s="53">
        <v>-50</v>
      </c>
    </row>
    <row r="135" spans="1:6" s="2" customFormat="1" thickBot="1" x14ac:dyDescent="0.3">
      <c r="A135" s="161" t="s">
        <v>3585</v>
      </c>
      <c r="B135" s="34"/>
      <c r="C135" s="54">
        <f>SUM(C133:C134)</f>
        <v>0</v>
      </c>
    </row>
    <row r="136" spans="1:6" s="136" customFormat="1" ht="16" x14ac:dyDescent="0.25">
      <c r="A136" s="57"/>
      <c r="B136" s="57"/>
      <c r="C136" s="57"/>
    </row>
    <row r="137" spans="1:6" x14ac:dyDescent="0.25">
      <c r="A137" s="169"/>
      <c r="B137" s="169"/>
      <c r="C137" s="57"/>
    </row>
    <row r="138" spans="1:6" x14ac:dyDescent="0.25">
      <c r="A138" s="169"/>
      <c r="B138" s="169"/>
      <c r="C138" s="169"/>
    </row>
    <row r="140" spans="1:6" x14ac:dyDescent="0.25">
      <c r="A140" s="1073" t="s">
        <v>2373</v>
      </c>
      <c r="B140" s="1073"/>
      <c r="C140" s="1073"/>
      <c r="D140" s="1074"/>
      <c r="E140" s="1074"/>
      <c r="F140" s="1074"/>
    </row>
    <row r="141" spans="1:6" x14ac:dyDescent="0.25">
      <c r="A141" s="1073" t="s">
        <v>3591</v>
      </c>
      <c r="B141" s="1073"/>
      <c r="C141" s="1073"/>
      <c r="D141" s="1074"/>
      <c r="E141" s="1074"/>
      <c r="F141" s="1074"/>
    </row>
    <row r="142" spans="1:6" x14ac:dyDescent="0.25">
      <c r="A142" s="1073" t="s">
        <v>3599</v>
      </c>
      <c r="B142" s="1073"/>
      <c r="C142" s="1073"/>
      <c r="D142" s="1074"/>
      <c r="E142" s="1074"/>
      <c r="F142" s="1074"/>
    </row>
    <row r="143" spans="1:6" x14ac:dyDescent="0.25">
      <c r="A143" s="1073" t="s">
        <v>3592</v>
      </c>
      <c r="B143" s="1073"/>
      <c r="C143" s="1073"/>
      <c r="D143" s="1074"/>
      <c r="E143" s="1074"/>
      <c r="F143" s="1074"/>
    </row>
    <row r="144" spans="1:6" x14ac:dyDescent="0.25">
      <c r="A144" s="1073" t="s">
        <v>3593</v>
      </c>
      <c r="B144" s="1073"/>
      <c r="C144" s="1073"/>
      <c r="D144" s="1074"/>
      <c r="E144" s="1074"/>
      <c r="F144" s="1074"/>
    </row>
    <row r="145" spans="1:6" x14ac:dyDescent="0.25">
      <c r="A145" s="1073" t="s">
        <v>3594</v>
      </c>
      <c r="B145" s="1073"/>
      <c r="C145" s="1073"/>
      <c r="D145" s="1074"/>
      <c r="E145" s="1074"/>
      <c r="F145" s="1074"/>
    </row>
    <row r="146" spans="1:6" x14ac:dyDescent="0.25">
      <c r="A146" s="1073"/>
      <c r="B146" s="1073"/>
      <c r="C146" s="1073"/>
      <c r="D146" s="1074"/>
      <c r="E146" s="1074"/>
      <c r="F146" s="1074"/>
    </row>
    <row r="147" spans="1:6" x14ac:dyDescent="0.25">
      <c r="A147" s="1073" t="s">
        <v>3595</v>
      </c>
      <c r="B147" s="1073"/>
      <c r="C147" s="1073"/>
      <c r="D147" s="1074"/>
      <c r="E147" s="1074"/>
      <c r="F147" s="1074"/>
    </row>
    <row r="148" spans="1:6" x14ac:dyDescent="0.25">
      <c r="A148" s="1073" t="s">
        <v>3596</v>
      </c>
      <c r="B148" s="1073"/>
      <c r="C148" s="1073"/>
      <c r="D148" s="1074"/>
      <c r="E148" s="1074"/>
      <c r="F148" s="1074"/>
    </row>
    <row r="149" spans="1:6" x14ac:dyDescent="0.25">
      <c r="A149" s="1073" t="s">
        <v>3597</v>
      </c>
      <c r="B149" s="1073"/>
      <c r="C149" s="1073"/>
      <c r="D149" s="1074"/>
      <c r="E149" s="1074"/>
      <c r="F149" s="1074"/>
    </row>
    <row r="150" spans="1:6" x14ac:dyDescent="0.25">
      <c r="A150" s="1073"/>
      <c r="B150" s="1073"/>
      <c r="C150" s="1073"/>
      <c r="D150" s="1074"/>
      <c r="E150" s="1074"/>
      <c r="F150" s="1074"/>
    </row>
    <row r="151" spans="1:6" x14ac:dyDescent="0.25">
      <c r="A151" s="1073" t="s">
        <v>3598</v>
      </c>
      <c r="B151" s="1073"/>
      <c r="C151" s="1073"/>
      <c r="D151" s="1074"/>
      <c r="E151" s="1074"/>
      <c r="F151" s="107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C00000"/>
  </sheetPr>
  <dimension ref="A1:I165"/>
  <sheetViews>
    <sheetView topLeftCell="A136" workbookViewId="0">
      <selection activeCell="D149" sqref="D149:I149"/>
    </sheetView>
  </sheetViews>
  <sheetFormatPr baseColWidth="10" defaultColWidth="9" defaultRowHeight="17" x14ac:dyDescent="0.25"/>
  <cols>
    <col min="1" max="1" width="11" style="157" customWidth="1"/>
    <col min="2" max="2" width="22.83203125" style="158" customWidth="1"/>
    <col min="3" max="3" width="9.6640625" style="158" customWidth="1"/>
    <col min="4" max="5" width="9" style="149"/>
    <col min="6" max="6" width="11.83203125" style="149" customWidth="1"/>
    <col min="7" max="16384" width="9" style="149"/>
  </cols>
  <sheetData>
    <row r="1" spans="1:8" s="48" customFormat="1" ht="16" x14ac:dyDescent="0.25">
      <c r="A1" s="128" t="s">
        <v>23</v>
      </c>
    </row>
    <row r="2" spans="1:8" s="48" customFormat="1" ht="16" x14ac:dyDescent="0.25">
      <c r="A2" s="128" t="s">
        <v>471</v>
      </c>
    </row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139" t="s">
        <v>385</v>
      </c>
      <c r="B4" s="3"/>
      <c r="C4" s="3"/>
    </row>
    <row r="5" spans="1:8" s="48" customFormat="1" thickBot="1" x14ac:dyDescent="0.3">
      <c r="A5" s="137"/>
      <c r="B5" s="4"/>
      <c r="C5" s="30">
        <v>12000</v>
      </c>
    </row>
    <row r="6" spans="1:8" s="4" customFormat="1" thickBot="1" x14ac:dyDescent="0.3">
      <c r="A6" s="160" t="s">
        <v>0</v>
      </c>
      <c r="B6" s="50" t="s">
        <v>1</v>
      </c>
      <c r="C6" s="50" t="s">
        <v>463</v>
      </c>
    </row>
    <row r="7" spans="1:8" s="2" customFormat="1" ht="16" x14ac:dyDescent="0.25">
      <c r="A7" s="12">
        <v>42802</v>
      </c>
      <c r="B7" s="13" t="s">
        <v>472</v>
      </c>
      <c r="C7" s="13">
        <v>400</v>
      </c>
    </row>
    <row r="8" spans="1:8" s="2" customFormat="1" ht="16" x14ac:dyDescent="0.25">
      <c r="A8" s="12">
        <v>42802</v>
      </c>
      <c r="B8" s="13" t="s">
        <v>473</v>
      </c>
      <c r="C8" s="13">
        <v>200</v>
      </c>
    </row>
    <row r="9" spans="1:8" s="2" customFormat="1" ht="16" x14ac:dyDescent="0.25">
      <c r="A9" s="12">
        <v>42833</v>
      </c>
      <c r="B9" s="13" t="s">
        <v>474</v>
      </c>
      <c r="C9" s="13">
        <v>400</v>
      </c>
    </row>
    <row r="10" spans="1:8" s="2" customFormat="1" ht="16" x14ac:dyDescent="0.25">
      <c r="A10" s="12">
        <v>43047</v>
      </c>
      <c r="B10" s="13" t="s">
        <v>475</v>
      </c>
      <c r="C10" s="13">
        <v>100</v>
      </c>
    </row>
    <row r="11" spans="1:8" s="2" customFormat="1" ht="16" x14ac:dyDescent="0.25">
      <c r="A11" s="12">
        <v>43077</v>
      </c>
      <c r="B11" s="13" t="s">
        <v>476</v>
      </c>
      <c r="C11" s="13">
        <v>311</v>
      </c>
    </row>
    <row r="12" spans="1:8" s="2" customFormat="1" thickBot="1" x14ac:dyDescent="0.3">
      <c r="A12" s="12" t="s">
        <v>477</v>
      </c>
      <c r="B12" s="13" t="s">
        <v>478</v>
      </c>
      <c r="C12" s="13">
        <v>500</v>
      </c>
    </row>
    <row r="13" spans="1:8" s="2" customFormat="1" thickBot="1" x14ac:dyDescent="0.3">
      <c r="A13" s="161" t="s">
        <v>403</v>
      </c>
      <c r="B13" s="34"/>
      <c r="C13" s="34">
        <f>SUM(C7:C12)</f>
        <v>1911</v>
      </c>
    </row>
    <row r="14" spans="1:8" s="4" customFormat="1" thickBot="1" x14ac:dyDescent="0.3">
      <c r="A14" s="99"/>
      <c r="B14" s="57"/>
      <c r="C14" s="57"/>
    </row>
    <row r="15" spans="1:8" s="2" customFormat="1" thickBot="1" x14ac:dyDescent="0.3">
      <c r="A15" s="161" t="s">
        <v>404</v>
      </c>
      <c r="B15" s="34"/>
      <c r="C15" s="34">
        <f>SUM(C13:C14)</f>
        <v>1911</v>
      </c>
    </row>
    <row r="16" spans="1:8" s="4" customFormat="1" thickBot="1" x14ac:dyDescent="0.3">
      <c r="A16" s="99"/>
      <c r="B16" s="57"/>
      <c r="C16" s="57"/>
    </row>
    <row r="17" spans="1:3" s="2" customFormat="1" thickBot="1" x14ac:dyDescent="0.3">
      <c r="A17" s="161" t="s">
        <v>407</v>
      </c>
      <c r="B17" s="34"/>
      <c r="C17" s="34">
        <f>SUM(C15:C16)</f>
        <v>1911</v>
      </c>
    </row>
    <row r="18" spans="1:3" s="4" customFormat="1" thickBot="1" x14ac:dyDescent="0.3">
      <c r="A18" s="99"/>
      <c r="B18" s="57"/>
      <c r="C18" s="57"/>
    </row>
    <row r="19" spans="1:3" s="8" customFormat="1" ht="16" x14ac:dyDescent="0.25">
      <c r="A19" s="179" t="s">
        <v>410</v>
      </c>
      <c r="B19" s="180"/>
      <c r="C19" s="180">
        <f>SUM(C17:C18)</f>
        <v>1911</v>
      </c>
    </row>
    <row r="20" spans="1:3" s="4" customFormat="1" thickBot="1" x14ac:dyDescent="0.3">
      <c r="A20" s="80"/>
      <c r="B20" s="81"/>
      <c r="C20" s="81"/>
    </row>
    <row r="21" spans="1:3" s="8" customFormat="1" thickBot="1" x14ac:dyDescent="0.3">
      <c r="A21" s="161" t="s">
        <v>412</v>
      </c>
      <c r="B21" s="34"/>
      <c r="C21" s="54">
        <f>SUM(C19:C20)</f>
        <v>1911</v>
      </c>
    </row>
    <row r="22" spans="1:3" s="174" customFormat="1" ht="19" thickBot="1" x14ac:dyDescent="0.3">
      <c r="A22" s="172"/>
      <c r="B22" s="173"/>
      <c r="C22" s="173"/>
    </row>
    <row r="23" spans="1:3" s="8" customFormat="1" thickBot="1" x14ac:dyDescent="0.3">
      <c r="A23" s="161" t="s">
        <v>415</v>
      </c>
      <c r="B23" s="34"/>
      <c r="C23" s="54">
        <f>SUM(C21:C22)</f>
        <v>1911</v>
      </c>
    </row>
    <row r="24" spans="1:3" ht="18" thickBot="1" x14ac:dyDescent="0.3">
      <c r="A24" s="153"/>
      <c r="B24" s="154"/>
      <c r="C24" s="175"/>
    </row>
    <row r="25" spans="1:3" s="8" customFormat="1" thickBot="1" x14ac:dyDescent="0.3">
      <c r="A25" s="161" t="s">
        <v>417</v>
      </c>
      <c r="B25" s="34"/>
      <c r="C25" s="54">
        <f>SUM(C23:C24)</f>
        <v>1911</v>
      </c>
    </row>
    <row r="26" spans="1:3" ht="18" thickBot="1" x14ac:dyDescent="0.3">
      <c r="A26" s="153"/>
      <c r="B26" s="154"/>
      <c r="C26" s="154"/>
    </row>
    <row r="27" spans="1:3" s="8" customFormat="1" thickBot="1" x14ac:dyDescent="0.3">
      <c r="A27" s="161" t="s">
        <v>420</v>
      </c>
      <c r="B27" s="34"/>
      <c r="C27" s="54">
        <f>SUM(C25:C26)</f>
        <v>1911</v>
      </c>
    </row>
    <row r="28" spans="1:3" ht="18" thickBot="1" x14ac:dyDescent="0.3">
      <c r="A28" s="153"/>
      <c r="B28" s="154"/>
      <c r="C28" s="154"/>
    </row>
    <row r="29" spans="1:3" s="8" customFormat="1" thickBot="1" x14ac:dyDescent="0.3">
      <c r="A29" s="161" t="s">
        <v>422</v>
      </c>
      <c r="B29" s="34"/>
      <c r="C29" s="54">
        <f>SUM(C27:C28)</f>
        <v>1911</v>
      </c>
    </row>
    <row r="30" spans="1:3" s="152" customFormat="1" ht="18" thickBot="1" x14ac:dyDescent="0.3">
      <c r="A30" s="176"/>
      <c r="B30" s="177"/>
      <c r="C30" s="177"/>
    </row>
    <row r="31" spans="1:3" s="8" customFormat="1" thickBot="1" x14ac:dyDescent="0.3">
      <c r="A31" s="161" t="s">
        <v>425</v>
      </c>
      <c r="B31" s="34"/>
      <c r="C31" s="54">
        <f>SUM(C29:C30)</f>
        <v>1911</v>
      </c>
    </row>
    <row r="32" spans="1:3" s="152" customFormat="1" ht="18" thickBot="1" x14ac:dyDescent="0.3">
      <c r="A32" s="150"/>
      <c r="B32" s="151"/>
      <c r="C32" s="151"/>
    </row>
    <row r="33" spans="1:3" s="8" customFormat="1" thickBot="1" x14ac:dyDescent="0.3">
      <c r="A33" s="161" t="s">
        <v>426</v>
      </c>
      <c r="B33" s="34"/>
      <c r="C33" s="54">
        <f>SUM(C31:C32)</f>
        <v>1911</v>
      </c>
    </row>
    <row r="34" spans="1:3" s="152" customFormat="1" ht="18" thickBot="1" x14ac:dyDescent="0.3">
      <c r="A34" s="150"/>
      <c r="B34" s="151"/>
      <c r="C34" s="151"/>
    </row>
    <row r="35" spans="1:3" s="8" customFormat="1" thickBot="1" x14ac:dyDescent="0.3">
      <c r="A35" s="161" t="s">
        <v>427</v>
      </c>
      <c r="B35" s="34"/>
      <c r="C35" s="54">
        <f>SUM(C33:C34)</f>
        <v>1911</v>
      </c>
    </row>
    <row r="36" spans="1:3" s="152" customFormat="1" ht="18" thickBot="1" x14ac:dyDescent="0.3">
      <c r="A36" s="150"/>
      <c r="B36" s="151"/>
      <c r="C36" s="151"/>
    </row>
    <row r="37" spans="1:3" s="8" customFormat="1" thickBot="1" x14ac:dyDescent="0.3">
      <c r="A37" s="161" t="s">
        <v>429</v>
      </c>
      <c r="B37" s="34"/>
      <c r="C37" s="54">
        <f>SUM(C35:C36)</f>
        <v>1911</v>
      </c>
    </row>
    <row r="38" spans="1:3" s="152" customFormat="1" ht="18" thickBot="1" x14ac:dyDescent="0.3">
      <c r="A38" s="150"/>
      <c r="B38" s="151"/>
      <c r="C38" s="151"/>
    </row>
    <row r="39" spans="1:3" s="8" customFormat="1" thickBot="1" x14ac:dyDescent="0.3">
      <c r="A39" s="161" t="s">
        <v>430</v>
      </c>
      <c r="B39" s="34"/>
      <c r="C39" s="54">
        <f>SUM(C37:C38)</f>
        <v>1911</v>
      </c>
    </row>
    <row r="40" spans="1:3" s="152" customFormat="1" ht="18" thickBot="1" x14ac:dyDescent="0.3">
      <c r="A40" s="150"/>
      <c r="B40" s="151"/>
      <c r="C40" s="151"/>
    </row>
    <row r="41" spans="1:3" s="8" customFormat="1" thickBot="1" x14ac:dyDescent="0.3">
      <c r="A41" s="161" t="s">
        <v>431</v>
      </c>
      <c r="B41" s="34"/>
      <c r="C41" s="54">
        <f>SUM(C39:C40)</f>
        <v>1911</v>
      </c>
    </row>
    <row r="42" spans="1:3" ht="18" thickBot="1" x14ac:dyDescent="0.3">
      <c r="A42" s="178"/>
      <c r="B42" s="169"/>
      <c r="C42" s="169"/>
    </row>
    <row r="43" spans="1:3" s="8" customFormat="1" thickBot="1" x14ac:dyDescent="0.3">
      <c r="A43" s="161" t="s">
        <v>432</v>
      </c>
      <c r="B43" s="34"/>
      <c r="C43" s="54">
        <f>SUM(C41:C42)</f>
        <v>1911</v>
      </c>
    </row>
    <row r="44" spans="1:3" ht="18" thickBot="1" x14ac:dyDescent="0.3">
      <c r="A44" s="178"/>
      <c r="B44" s="169"/>
      <c r="C44" s="169"/>
    </row>
    <row r="45" spans="1:3" s="8" customFormat="1" thickBot="1" x14ac:dyDescent="0.3">
      <c r="A45" s="161" t="s">
        <v>433</v>
      </c>
      <c r="B45" s="34"/>
      <c r="C45" s="54">
        <f>SUM(C43:C44)</f>
        <v>1911</v>
      </c>
    </row>
    <row r="46" spans="1:3" ht="18" thickBot="1" x14ac:dyDescent="0.3">
      <c r="A46" s="172"/>
      <c r="B46" s="175"/>
      <c r="C46" s="175"/>
    </row>
    <row r="47" spans="1:3" s="8" customFormat="1" thickBot="1" x14ac:dyDescent="0.3">
      <c r="A47" s="161" t="s">
        <v>434</v>
      </c>
      <c r="B47" s="34"/>
      <c r="C47" s="54">
        <f>SUM(C45:C46)</f>
        <v>1911</v>
      </c>
    </row>
    <row r="48" spans="1:3" ht="18" thickBot="1" x14ac:dyDescent="0.3">
      <c r="A48" s="178"/>
      <c r="B48" s="169"/>
      <c r="C48" s="175"/>
    </row>
    <row r="49" spans="1:3" s="8" customFormat="1" thickBot="1" x14ac:dyDescent="0.3">
      <c r="A49" s="161" t="s">
        <v>435</v>
      </c>
      <c r="B49" s="34"/>
      <c r="C49" s="54">
        <f>SUM(C47:C48)</f>
        <v>1911</v>
      </c>
    </row>
    <row r="50" spans="1:3" ht="18" thickBot="1" x14ac:dyDescent="0.3">
      <c r="A50" s="178"/>
      <c r="B50" s="169"/>
      <c r="C50" s="169"/>
    </row>
    <row r="51" spans="1:3" s="8" customFormat="1" thickBot="1" x14ac:dyDescent="0.3">
      <c r="A51" s="161" t="s">
        <v>436</v>
      </c>
      <c r="B51" s="34"/>
      <c r="C51" s="54">
        <f>SUM(C49:C50)</f>
        <v>1911</v>
      </c>
    </row>
    <row r="52" spans="1:3" ht="18" thickBot="1" x14ac:dyDescent="0.3">
      <c r="A52" s="178"/>
      <c r="B52" s="169"/>
      <c r="C52" s="169"/>
    </row>
    <row r="53" spans="1:3" s="8" customFormat="1" thickBot="1" x14ac:dyDescent="0.3">
      <c r="A53" s="161" t="s">
        <v>437</v>
      </c>
      <c r="B53" s="34"/>
      <c r="C53" s="54">
        <f>SUM(C51:C52)</f>
        <v>1911</v>
      </c>
    </row>
    <row r="54" spans="1:3" ht="18" thickBot="1" x14ac:dyDescent="0.3">
      <c r="A54" s="178"/>
      <c r="B54" s="169"/>
      <c r="C54" s="169"/>
    </row>
    <row r="55" spans="1:3" s="8" customFormat="1" thickBot="1" x14ac:dyDescent="0.3">
      <c r="A55" s="161" t="s">
        <v>438</v>
      </c>
      <c r="B55" s="34"/>
      <c r="C55" s="54">
        <f>SUM(C53:C54)</f>
        <v>1911</v>
      </c>
    </row>
    <row r="56" spans="1:3" ht="18" thickBot="1" x14ac:dyDescent="0.3">
      <c r="A56" s="178"/>
      <c r="B56" s="169"/>
      <c r="C56" s="169"/>
    </row>
    <row r="57" spans="1:3" s="8" customFormat="1" thickBot="1" x14ac:dyDescent="0.3">
      <c r="A57" s="161" t="s">
        <v>439</v>
      </c>
      <c r="B57" s="34"/>
      <c r="C57" s="54">
        <f>SUM(C55:C56)</f>
        <v>1911</v>
      </c>
    </row>
    <row r="58" spans="1:3" ht="18" thickBot="1" x14ac:dyDescent="0.3">
      <c r="A58" s="178"/>
      <c r="B58" s="169"/>
      <c r="C58" s="169"/>
    </row>
    <row r="59" spans="1:3" s="8" customFormat="1" thickBot="1" x14ac:dyDescent="0.3">
      <c r="A59" s="161" t="s">
        <v>441</v>
      </c>
      <c r="B59" s="34"/>
      <c r="C59" s="54">
        <f>SUM(C57:C58)</f>
        <v>1911</v>
      </c>
    </row>
    <row r="60" spans="1:3" ht="18" thickBot="1" x14ac:dyDescent="0.3">
      <c r="A60" s="178"/>
      <c r="B60" s="169"/>
      <c r="C60" s="169"/>
    </row>
    <row r="61" spans="1:3" s="8" customFormat="1" thickBot="1" x14ac:dyDescent="0.3">
      <c r="A61" s="161" t="s">
        <v>442</v>
      </c>
      <c r="B61" s="34"/>
      <c r="C61" s="54">
        <f>SUM(C59:C60)</f>
        <v>1911</v>
      </c>
    </row>
    <row r="62" spans="1:3" ht="18" thickBot="1" x14ac:dyDescent="0.3">
      <c r="A62" s="178"/>
      <c r="B62" s="169"/>
      <c r="C62" s="169"/>
    </row>
    <row r="63" spans="1:3" s="8" customFormat="1" thickBot="1" x14ac:dyDescent="0.3">
      <c r="A63" s="161" t="s">
        <v>443</v>
      </c>
      <c r="B63" s="34"/>
      <c r="C63" s="54">
        <f>SUM(C61:C62)</f>
        <v>1911</v>
      </c>
    </row>
    <row r="64" spans="1:3" ht="18" thickBot="1" x14ac:dyDescent="0.3">
      <c r="A64" s="178"/>
      <c r="B64" s="169"/>
      <c r="C64" s="169"/>
    </row>
    <row r="65" spans="1:3" s="8" customFormat="1" thickBot="1" x14ac:dyDescent="0.3">
      <c r="A65" s="161" t="s">
        <v>445</v>
      </c>
      <c r="B65" s="34"/>
      <c r="C65" s="54">
        <f>SUM(C63:C64)</f>
        <v>1911</v>
      </c>
    </row>
    <row r="66" spans="1:3" ht="18" thickBot="1" x14ac:dyDescent="0.3">
      <c r="A66" s="178"/>
      <c r="B66" s="169"/>
      <c r="C66" s="169"/>
    </row>
    <row r="67" spans="1:3" s="8" customFormat="1" thickBot="1" x14ac:dyDescent="0.3">
      <c r="A67" s="161" t="s">
        <v>446</v>
      </c>
      <c r="B67" s="34"/>
      <c r="C67" s="54">
        <f>SUM(C65:C66)</f>
        <v>1911</v>
      </c>
    </row>
    <row r="68" spans="1:3" ht="18" thickBot="1" x14ac:dyDescent="0.3">
      <c r="A68" s="178"/>
      <c r="B68" s="169"/>
      <c r="C68" s="169"/>
    </row>
    <row r="69" spans="1:3" s="8" customFormat="1" thickBot="1" x14ac:dyDescent="0.3">
      <c r="A69" s="161" t="s">
        <v>447</v>
      </c>
      <c r="B69" s="34"/>
      <c r="C69" s="54">
        <f>SUM(C67:C68)</f>
        <v>1911</v>
      </c>
    </row>
    <row r="70" spans="1:3" ht="18" thickBot="1" x14ac:dyDescent="0.3">
      <c r="A70" s="178"/>
      <c r="B70" s="169"/>
      <c r="C70" s="169"/>
    </row>
    <row r="71" spans="1:3" s="8" customFormat="1" thickBot="1" x14ac:dyDescent="0.3">
      <c r="A71" s="161" t="s">
        <v>448</v>
      </c>
      <c r="B71" s="34"/>
      <c r="C71" s="54">
        <f>SUM(C69:C70)</f>
        <v>1911</v>
      </c>
    </row>
    <row r="72" spans="1:3" ht="18" thickBot="1" x14ac:dyDescent="0.3">
      <c r="A72" s="178"/>
      <c r="B72" s="169"/>
      <c r="C72" s="169"/>
    </row>
    <row r="73" spans="1:3" s="8" customFormat="1" thickBot="1" x14ac:dyDescent="0.3">
      <c r="A73" s="161" t="s">
        <v>449</v>
      </c>
      <c r="B73" s="34"/>
      <c r="C73" s="54">
        <f>SUM(C71:C72)</f>
        <v>1911</v>
      </c>
    </row>
    <row r="74" spans="1:3" ht="18" thickBot="1" x14ac:dyDescent="0.3">
      <c r="A74" s="178"/>
      <c r="B74" s="169"/>
      <c r="C74" s="169"/>
    </row>
    <row r="75" spans="1:3" s="8" customFormat="1" thickBot="1" x14ac:dyDescent="0.3">
      <c r="A75" s="161" t="s">
        <v>450</v>
      </c>
      <c r="B75" s="34"/>
      <c r="C75" s="54">
        <f>SUM(C73:C74)</f>
        <v>1911</v>
      </c>
    </row>
    <row r="76" spans="1:3" ht="18" thickBot="1" x14ac:dyDescent="0.3">
      <c r="A76" s="178"/>
      <c r="B76" s="169"/>
      <c r="C76" s="169"/>
    </row>
    <row r="77" spans="1:3" s="8" customFormat="1" thickBot="1" x14ac:dyDescent="0.3">
      <c r="A77" s="161" t="s">
        <v>451</v>
      </c>
      <c r="B77" s="34"/>
      <c r="C77" s="54">
        <f>SUM(C75:C76)</f>
        <v>1911</v>
      </c>
    </row>
    <row r="78" spans="1:3" ht="18" thickBot="1" x14ac:dyDescent="0.3">
      <c r="A78" s="178"/>
      <c r="B78" s="169"/>
      <c r="C78" s="169"/>
    </row>
    <row r="79" spans="1:3" s="8" customFormat="1" thickBot="1" x14ac:dyDescent="0.3">
      <c r="A79" s="161" t="s">
        <v>452</v>
      </c>
      <c r="B79" s="34"/>
      <c r="C79" s="54">
        <f>SUM(C77:C78)</f>
        <v>1911</v>
      </c>
    </row>
    <row r="80" spans="1:3" ht="18" thickBot="1" x14ac:dyDescent="0.3">
      <c r="A80" s="178"/>
      <c r="B80" s="169"/>
      <c r="C80" s="169"/>
    </row>
    <row r="81" spans="1:3" s="8" customFormat="1" thickBot="1" x14ac:dyDescent="0.3">
      <c r="A81" s="161" t="s">
        <v>453</v>
      </c>
      <c r="B81" s="34"/>
      <c r="C81" s="54">
        <f>SUM(C79:C80)</f>
        <v>1911</v>
      </c>
    </row>
    <row r="82" spans="1:3" ht="18" thickBot="1" x14ac:dyDescent="0.3">
      <c r="A82" s="178"/>
      <c r="B82" s="169"/>
      <c r="C82" s="169"/>
    </row>
    <row r="83" spans="1:3" s="8" customFormat="1" thickBot="1" x14ac:dyDescent="0.3">
      <c r="A83" s="161" t="s">
        <v>454</v>
      </c>
      <c r="B83" s="34"/>
      <c r="C83" s="54">
        <f>SUM(C81:C82)</f>
        <v>1911</v>
      </c>
    </row>
    <row r="84" spans="1:3" ht="18" thickBot="1" x14ac:dyDescent="0.3">
      <c r="A84" s="178"/>
      <c r="B84" s="169"/>
      <c r="C84" s="169"/>
    </row>
    <row r="85" spans="1:3" s="8" customFormat="1" thickBot="1" x14ac:dyDescent="0.3">
      <c r="A85" s="161" t="s">
        <v>455</v>
      </c>
      <c r="B85" s="34"/>
      <c r="C85" s="54">
        <f>SUM(C83:C84)</f>
        <v>1911</v>
      </c>
    </row>
    <row r="86" spans="1:3" ht="18" thickBot="1" x14ac:dyDescent="0.3">
      <c r="A86" s="178"/>
      <c r="B86" s="169"/>
      <c r="C86" s="169"/>
    </row>
    <row r="87" spans="1:3" s="8" customFormat="1" thickBot="1" x14ac:dyDescent="0.3">
      <c r="A87" s="161" t="s">
        <v>456</v>
      </c>
      <c r="B87" s="34"/>
      <c r="C87" s="54">
        <f>SUM(C85:C86)</f>
        <v>1911</v>
      </c>
    </row>
    <row r="88" spans="1:3" ht="18" thickBot="1" x14ac:dyDescent="0.3">
      <c r="A88" s="178"/>
      <c r="B88" s="169"/>
      <c r="C88" s="169"/>
    </row>
    <row r="89" spans="1:3" s="8" customFormat="1" thickBot="1" x14ac:dyDescent="0.3">
      <c r="A89" s="161" t="s">
        <v>457</v>
      </c>
      <c r="B89" s="34"/>
      <c r="C89" s="54">
        <f>SUM(C87:C88)</f>
        <v>1911</v>
      </c>
    </row>
    <row r="90" spans="1:3" ht="18" thickBot="1" x14ac:dyDescent="0.3">
      <c r="A90" s="178"/>
      <c r="B90" s="169"/>
      <c r="C90" s="169"/>
    </row>
    <row r="91" spans="1:3" s="8" customFormat="1" thickBot="1" x14ac:dyDescent="0.3">
      <c r="A91" s="161" t="s">
        <v>458</v>
      </c>
      <c r="B91" s="34"/>
      <c r="C91" s="54">
        <f>SUM(C89:C90)</f>
        <v>1911</v>
      </c>
    </row>
    <row r="92" spans="1:3" ht="18" thickBot="1" x14ac:dyDescent="0.3">
      <c r="A92" s="178"/>
      <c r="B92" s="169"/>
      <c r="C92" s="169"/>
    </row>
    <row r="93" spans="1:3" s="8" customFormat="1" thickBot="1" x14ac:dyDescent="0.3">
      <c r="A93" s="161" t="s">
        <v>462</v>
      </c>
      <c r="B93" s="34"/>
      <c r="C93" s="54">
        <f>SUM(C91:C92)</f>
        <v>1911</v>
      </c>
    </row>
    <row r="94" spans="1:3" ht="18" thickBot="1" x14ac:dyDescent="0.3">
      <c r="A94" s="178"/>
      <c r="B94" s="169"/>
      <c r="C94" s="169"/>
    </row>
    <row r="95" spans="1:3" s="8" customFormat="1" thickBot="1" x14ac:dyDescent="0.3">
      <c r="A95" s="161" t="s">
        <v>2467</v>
      </c>
      <c r="B95" s="34"/>
      <c r="C95" s="54">
        <f>SUM(C93:C94)</f>
        <v>1911</v>
      </c>
    </row>
    <row r="96" spans="1:3" ht="18" thickBot="1" x14ac:dyDescent="0.3">
      <c r="A96" s="178"/>
      <c r="B96" s="169"/>
      <c r="C96" s="169"/>
    </row>
    <row r="97" spans="1:3" s="8" customFormat="1" thickBot="1" x14ac:dyDescent="0.3">
      <c r="A97" s="161" t="s">
        <v>2591</v>
      </c>
      <c r="B97" s="34"/>
      <c r="C97" s="54">
        <f>SUM(C95:C96)</f>
        <v>1911</v>
      </c>
    </row>
    <row r="98" spans="1:3" ht="18" thickBot="1" x14ac:dyDescent="0.3">
      <c r="A98" s="178"/>
      <c r="B98" s="169"/>
      <c r="C98" s="169"/>
    </row>
    <row r="99" spans="1:3" s="8" customFormat="1" thickBot="1" x14ac:dyDescent="0.3">
      <c r="A99" s="161" t="s">
        <v>2702</v>
      </c>
      <c r="B99" s="34"/>
      <c r="C99" s="54">
        <f>SUM(C97:C98)</f>
        <v>1911</v>
      </c>
    </row>
    <row r="100" spans="1:3" ht="18" thickBot="1" x14ac:dyDescent="0.3">
      <c r="A100" s="178"/>
      <c r="B100" s="169"/>
      <c r="C100" s="169"/>
    </row>
    <row r="101" spans="1:3" s="8" customFormat="1" thickBot="1" x14ac:dyDescent="0.3">
      <c r="A101" s="161" t="s">
        <v>2835</v>
      </c>
      <c r="B101" s="34"/>
      <c r="C101" s="54">
        <f>SUM(C99:C100)</f>
        <v>1911</v>
      </c>
    </row>
    <row r="102" spans="1:3" ht="18" thickBot="1" x14ac:dyDescent="0.3">
      <c r="A102" s="178"/>
      <c r="B102" s="169"/>
      <c r="C102" s="169"/>
    </row>
    <row r="103" spans="1:3" s="8" customFormat="1" thickBot="1" x14ac:dyDescent="0.3">
      <c r="A103" s="161" t="s">
        <v>2913</v>
      </c>
      <c r="B103" s="34"/>
      <c r="C103" s="54">
        <f>SUM(C101:C102)</f>
        <v>1911</v>
      </c>
    </row>
    <row r="104" spans="1:3" s="152" customFormat="1" ht="18" thickBot="1" x14ac:dyDescent="0.3">
      <c r="A104" s="150"/>
      <c r="B104" s="151"/>
      <c r="C104" s="151"/>
    </row>
    <row r="105" spans="1:3" s="8" customFormat="1" thickBot="1" x14ac:dyDescent="0.3">
      <c r="A105" s="161" t="s">
        <v>3019</v>
      </c>
      <c r="B105" s="34"/>
      <c r="C105" s="54">
        <f>SUM(C103:C104)</f>
        <v>1911</v>
      </c>
    </row>
    <row r="106" spans="1:3" s="152" customFormat="1" ht="18" thickBot="1" x14ac:dyDescent="0.3">
      <c r="A106" s="150"/>
      <c r="B106" s="151"/>
      <c r="C106" s="151"/>
    </row>
    <row r="107" spans="1:3" s="8" customFormat="1" thickBot="1" x14ac:dyDescent="0.3">
      <c r="A107" s="161" t="s">
        <v>3121</v>
      </c>
      <c r="B107" s="34"/>
      <c r="C107" s="54">
        <f>SUM(C105:C106)</f>
        <v>1911</v>
      </c>
    </row>
    <row r="108" spans="1:3" s="152" customFormat="1" ht="18" thickBot="1" x14ac:dyDescent="0.3">
      <c r="A108" s="150"/>
      <c r="B108" s="151"/>
      <c r="C108" s="151"/>
    </row>
    <row r="109" spans="1:3" s="8" customFormat="1" thickBot="1" x14ac:dyDescent="0.3">
      <c r="A109" s="161" t="s">
        <v>3218</v>
      </c>
      <c r="B109" s="34"/>
      <c r="C109" s="54">
        <f>SUM(C107:C108)</f>
        <v>1911</v>
      </c>
    </row>
    <row r="110" spans="1:3" ht="18" thickBot="1" x14ac:dyDescent="0.3">
      <c r="A110" s="178"/>
      <c r="B110" s="169"/>
      <c r="C110" s="169"/>
    </row>
    <row r="111" spans="1:3" s="8" customFormat="1" thickBot="1" x14ac:dyDescent="0.3">
      <c r="A111" s="161" t="s">
        <v>3371</v>
      </c>
      <c r="B111" s="34"/>
      <c r="C111" s="54">
        <f>SUM(C109:C110)</f>
        <v>1911</v>
      </c>
    </row>
    <row r="112" spans="1:3" ht="18" thickBot="1" x14ac:dyDescent="0.3">
      <c r="A112" s="178"/>
      <c r="B112" s="169"/>
      <c r="C112" s="169"/>
    </row>
    <row r="113" spans="1:3" s="8" customFormat="1" thickBot="1" x14ac:dyDescent="0.3">
      <c r="A113" s="161" t="s">
        <v>3469</v>
      </c>
      <c r="B113" s="34"/>
      <c r="C113" s="54">
        <f>SUM(C111:C112)</f>
        <v>1911</v>
      </c>
    </row>
    <row r="114" spans="1:3" ht="18" thickBot="1" x14ac:dyDescent="0.3">
      <c r="A114" s="45"/>
      <c r="B114" s="46"/>
      <c r="C114" s="169"/>
    </row>
    <row r="115" spans="1:3" s="8" customFormat="1" thickBot="1" x14ac:dyDescent="0.3">
      <c r="A115" s="161" t="s">
        <v>3584</v>
      </c>
      <c r="B115" s="34"/>
      <c r="C115" s="54">
        <f>SUM(C113:C114)</f>
        <v>1911</v>
      </c>
    </row>
    <row r="116" spans="1:3" x14ac:dyDescent="0.25">
      <c r="A116" s="45">
        <v>44267</v>
      </c>
      <c r="B116" s="46" t="s">
        <v>63</v>
      </c>
      <c r="C116" s="13">
        <v>-20</v>
      </c>
    </row>
    <row r="117" spans="1:3" x14ac:dyDescent="0.25">
      <c r="A117" s="45">
        <v>44359</v>
      </c>
      <c r="B117" s="46" t="s">
        <v>63</v>
      </c>
      <c r="C117" s="13">
        <v>-40</v>
      </c>
    </row>
    <row r="118" spans="1:3" x14ac:dyDescent="0.25">
      <c r="A118" s="45">
        <v>44420</v>
      </c>
      <c r="B118" s="46" t="s">
        <v>63</v>
      </c>
      <c r="C118" s="13">
        <v>-40</v>
      </c>
    </row>
    <row r="119" spans="1:3" x14ac:dyDescent="0.25">
      <c r="A119" s="45">
        <v>44481</v>
      </c>
      <c r="B119" s="46" t="s">
        <v>63</v>
      </c>
      <c r="C119" s="13">
        <v>-70</v>
      </c>
    </row>
    <row r="120" spans="1:3" x14ac:dyDescent="0.25">
      <c r="A120" s="45" t="s">
        <v>3641</v>
      </c>
      <c r="B120" s="46" t="s">
        <v>63</v>
      </c>
      <c r="C120" s="13">
        <v>-46</v>
      </c>
    </row>
    <row r="121" spans="1:3" ht="18" thickBot="1" x14ac:dyDescent="0.3">
      <c r="A121" s="45" t="s">
        <v>3672</v>
      </c>
      <c r="B121" s="46" t="s">
        <v>63</v>
      </c>
      <c r="C121" s="13">
        <v>-47</v>
      </c>
    </row>
    <row r="122" spans="1:3" s="8" customFormat="1" thickBot="1" x14ac:dyDescent="0.3">
      <c r="A122" s="161" t="s">
        <v>3585</v>
      </c>
      <c r="B122" s="34"/>
      <c r="C122" s="54">
        <f>SUM(C115:C121)</f>
        <v>1648</v>
      </c>
    </row>
    <row r="123" spans="1:3" x14ac:dyDescent="0.25">
      <c r="A123" s="45" t="s">
        <v>3792</v>
      </c>
      <c r="B123" s="46" t="s">
        <v>63</v>
      </c>
      <c r="C123" s="39">
        <v>-46</v>
      </c>
    </row>
    <row r="124" spans="1:3" ht="18" thickBot="1" x14ac:dyDescent="0.3">
      <c r="A124" s="141" t="s">
        <v>3871</v>
      </c>
      <c r="B124" s="57" t="s">
        <v>63</v>
      </c>
      <c r="C124" s="39">
        <v>-48</v>
      </c>
    </row>
    <row r="125" spans="1:3" s="8" customFormat="1" thickBot="1" x14ac:dyDescent="0.3">
      <c r="A125" s="860" t="s">
        <v>3799</v>
      </c>
      <c r="B125" s="41"/>
      <c r="C125" s="163">
        <f>SUM(C122:C124)</f>
        <v>1554</v>
      </c>
    </row>
    <row r="126" spans="1:3" ht="18" thickBot="1" x14ac:dyDescent="0.3">
      <c r="A126" s="45"/>
      <c r="B126" s="46"/>
      <c r="C126" s="57"/>
    </row>
    <row r="127" spans="1:3" s="8" customFormat="1" thickBot="1" x14ac:dyDescent="0.3">
      <c r="A127" s="860" t="s">
        <v>4024</v>
      </c>
      <c r="B127" s="41"/>
      <c r="C127" s="163">
        <f>SUM(C125:C126)</f>
        <v>1554</v>
      </c>
    </row>
    <row r="128" spans="1:3" ht="18" thickBot="1" x14ac:dyDescent="0.3">
      <c r="A128" s="45"/>
      <c r="B128" s="46"/>
      <c r="C128" s="57"/>
    </row>
    <row r="129" spans="1:3" s="8" customFormat="1" thickBot="1" x14ac:dyDescent="0.3">
      <c r="A129" s="860" t="s">
        <v>4249</v>
      </c>
      <c r="B129" s="41"/>
      <c r="C129" s="163">
        <f>SUM(C127:C128)</f>
        <v>1554</v>
      </c>
    </row>
    <row r="130" spans="1:3" ht="18" thickBot="1" x14ac:dyDescent="0.3">
      <c r="A130" s="45"/>
      <c r="B130" s="46"/>
      <c r="C130" s="57"/>
    </row>
    <row r="131" spans="1:3" s="8" customFormat="1" thickBot="1" x14ac:dyDescent="0.3">
      <c r="A131" s="860" t="s">
        <v>4348</v>
      </c>
      <c r="B131" s="41"/>
      <c r="C131" s="163">
        <f>SUM(C129:C130)</f>
        <v>1554</v>
      </c>
    </row>
    <row r="132" spans="1:3" ht="18" thickBot="1" x14ac:dyDescent="0.3">
      <c r="A132" s="45"/>
      <c r="B132" s="46"/>
      <c r="C132" s="57"/>
    </row>
    <row r="133" spans="1:3" s="8" customFormat="1" thickBot="1" x14ac:dyDescent="0.3">
      <c r="A133" s="860" t="s">
        <v>4522</v>
      </c>
      <c r="B133" s="41"/>
      <c r="C133" s="163">
        <f>SUM(C131:C132)</f>
        <v>1554</v>
      </c>
    </row>
    <row r="134" spans="1:3" ht="18" thickBot="1" x14ac:dyDescent="0.3">
      <c r="A134" s="45"/>
      <c r="B134" s="46"/>
      <c r="C134" s="57"/>
    </row>
    <row r="135" spans="1:3" s="8" customFormat="1" thickBot="1" x14ac:dyDescent="0.3">
      <c r="A135" s="860" t="s">
        <v>4712</v>
      </c>
      <c r="B135" s="41"/>
      <c r="C135" s="163">
        <f>SUM(C133:C134)</f>
        <v>1554</v>
      </c>
    </row>
    <row r="136" spans="1:3" ht="18" thickBot="1" x14ac:dyDescent="0.3">
      <c r="A136" s="178"/>
      <c r="B136" s="169"/>
      <c r="C136" s="57"/>
    </row>
    <row r="137" spans="1:3" s="8" customFormat="1" thickBot="1" x14ac:dyDescent="0.3">
      <c r="A137" s="860" t="s">
        <v>4852</v>
      </c>
      <c r="B137" s="41"/>
      <c r="C137" s="163">
        <f>SUM(C135:C136)</f>
        <v>1554</v>
      </c>
    </row>
    <row r="138" spans="1:3" ht="18" thickBot="1" x14ac:dyDescent="0.3">
      <c r="A138" s="178"/>
      <c r="B138" s="169"/>
      <c r="C138" s="57"/>
    </row>
    <row r="139" spans="1:3" s="8" customFormat="1" thickBot="1" x14ac:dyDescent="0.3">
      <c r="A139" s="860" t="s">
        <v>4957</v>
      </c>
      <c r="B139" s="41"/>
      <c r="C139" s="163">
        <f>SUM(C137:C138)</f>
        <v>1554</v>
      </c>
    </row>
    <row r="140" spans="1:3" ht="18" thickBot="1" x14ac:dyDescent="0.3">
      <c r="A140" s="178"/>
      <c r="B140" s="169"/>
      <c r="C140" s="57"/>
    </row>
    <row r="141" spans="1:3" s="8" customFormat="1" thickBot="1" x14ac:dyDescent="0.3">
      <c r="A141" s="860" t="s">
        <v>5219</v>
      </c>
      <c r="B141" s="41"/>
      <c r="C141" s="163">
        <f>SUM(C139:C140)</f>
        <v>1554</v>
      </c>
    </row>
    <row r="142" spans="1:3" ht="18" thickBot="1" x14ac:dyDescent="0.3">
      <c r="A142" s="178"/>
      <c r="B142" s="169"/>
      <c r="C142" s="57"/>
    </row>
    <row r="143" spans="1:3" s="8" customFormat="1" thickBot="1" x14ac:dyDescent="0.3">
      <c r="A143" s="860" t="s">
        <v>5470</v>
      </c>
      <c r="B143" s="41"/>
      <c r="C143" s="163">
        <f>SUM(C141:C142)</f>
        <v>1554</v>
      </c>
    </row>
    <row r="144" spans="1:3" ht="18" thickBot="1" x14ac:dyDescent="0.3">
      <c r="A144" s="178"/>
      <c r="B144" s="169"/>
      <c r="C144" s="57"/>
    </row>
    <row r="145" spans="1:9" s="8" customFormat="1" thickBot="1" x14ac:dyDescent="0.3">
      <c r="A145" s="860" t="s">
        <v>5660</v>
      </c>
      <c r="B145" s="41"/>
      <c r="C145" s="163">
        <f>SUM(C143:C144)</f>
        <v>1554</v>
      </c>
    </row>
    <row r="146" spans="1:9" ht="18" thickBot="1" x14ac:dyDescent="0.3">
      <c r="A146" s="178"/>
      <c r="B146" s="169"/>
      <c r="C146" s="57"/>
    </row>
    <row r="147" spans="1:9" s="8" customFormat="1" thickBot="1" x14ac:dyDescent="0.3">
      <c r="A147" s="860" t="s">
        <v>5929</v>
      </c>
      <c r="B147" s="41"/>
      <c r="C147" s="163">
        <f>SUM(C145:C146)</f>
        <v>1554</v>
      </c>
    </row>
    <row r="148" spans="1:9" ht="18" thickBot="1" x14ac:dyDescent="0.3">
      <c r="A148" s="178"/>
      <c r="B148" s="169"/>
      <c r="C148" s="57"/>
    </row>
    <row r="149" spans="1:9" s="8" customFormat="1" thickBot="1" x14ac:dyDescent="0.3">
      <c r="A149" s="860" t="s">
        <v>6015</v>
      </c>
      <c r="B149" s="41"/>
      <c r="C149" s="163">
        <f>SUM(C147:C148)</f>
        <v>1554</v>
      </c>
      <c r="D149" s="355" t="s">
        <v>6161</v>
      </c>
      <c r="E149" s="355"/>
      <c r="F149" s="355"/>
      <c r="G149" s="355"/>
      <c r="H149" s="355"/>
      <c r="I149" s="239"/>
    </row>
    <row r="150" spans="1:9" x14ac:dyDescent="0.25">
      <c r="A150" s="178"/>
      <c r="B150" s="169"/>
      <c r="C150" s="57"/>
    </row>
    <row r="151" spans="1:9" x14ac:dyDescent="0.25">
      <c r="A151" s="178"/>
      <c r="B151" s="169"/>
      <c r="C151" s="57"/>
    </row>
    <row r="152" spans="1:9" s="174" customFormat="1" ht="18" x14ac:dyDescent="0.25">
      <c r="A152" s="178"/>
      <c r="B152" s="169"/>
      <c r="C152" s="57"/>
    </row>
    <row r="154" spans="1:9" x14ac:dyDescent="0.25">
      <c r="A154" s="1073" t="s">
        <v>2373</v>
      </c>
      <c r="B154" s="1073"/>
      <c r="C154" s="1073"/>
      <c r="D154" s="1074"/>
      <c r="E154" s="1074"/>
      <c r="F154" s="1074"/>
    </row>
    <row r="155" spans="1:9" x14ac:dyDescent="0.25">
      <c r="A155" s="1073" t="s">
        <v>3591</v>
      </c>
      <c r="B155" s="1073"/>
      <c r="C155" s="1073"/>
      <c r="D155" s="1074"/>
      <c r="E155" s="1074"/>
      <c r="F155" s="1074"/>
    </row>
    <row r="156" spans="1:9" x14ac:dyDescent="0.25">
      <c r="A156" s="1073" t="s">
        <v>3599</v>
      </c>
      <c r="B156" s="1073"/>
      <c r="C156" s="1073"/>
      <c r="D156" s="1074"/>
      <c r="E156" s="1074"/>
      <c r="F156" s="1074"/>
    </row>
    <row r="157" spans="1:9" x14ac:dyDescent="0.25">
      <c r="A157" s="1073" t="s">
        <v>3592</v>
      </c>
      <c r="B157" s="1073"/>
      <c r="C157" s="1073"/>
      <c r="D157" s="1074"/>
      <c r="E157" s="1074"/>
      <c r="F157" s="1074"/>
    </row>
    <row r="158" spans="1:9" x14ac:dyDescent="0.25">
      <c r="A158" s="1073" t="s">
        <v>3593</v>
      </c>
      <c r="B158" s="1073"/>
      <c r="C158" s="1073"/>
      <c r="D158" s="1074"/>
      <c r="E158" s="1074"/>
      <c r="F158" s="1074"/>
    </row>
    <row r="159" spans="1:9" x14ac:dyDescent="0.25">
      <c r="A159" s="1073" t="s">
        <v>3600</v>
      </c>
      <c r="B159" s="1073"/>
      <c r="C159" s="1073"/>
      <c r="D159" s="1074"/>
      <c r="E159" s="1074"/>
      <c r="F159" s="1074"/>
    </row>
    <row r="160" spans="1:9" x14ac:dyDescent="0.25">
      <c r="A160" s="1073"/>
      <c r="B160" s="1073"/>
      <c r="C160" s="1073"/>
      <c r="D160" s="1074"/>
      <c r="E160" s="1074"/>
      <c r="F160" s="1074"/>
    </row>
    <row r="161" spans="1:6" x14ac:dyDescent="0.25">
      <c r="A161" s="1073" t="s">
        <v>3595</v>
      </c>
      <c r="B161" s="1073"/>
      <c r="C161" s="1073"/>
      <c r="D161" s="1074"/>
      <c r="E161" s="1074"/>
      <c r="F161" s="1074"/>
    </row>
    <row r="162" spans="1:6" x14ac:dyDescent="0.25">
      <c r="A162" s="1073" t="s">
        <v>3596</v>
      </c>
      <c r="B162" s="1073"/>
      <c r="C162" s="1073"/>
      <c r="D162" s="1074"/>
      <c r="E162" s="1074"/>
      <c r="F162" s="1074"/>
    </row>
    <row r="163" spans="1:6" x14ac:dyDescent="0.25">
      <c r="A163" s="1073" t="s">
        <v>3597</v>
      </c>
      <c r="B163" s="1073"/>
      <c r="C163" s="1073"/>
      <c r="D163" s="1074"/>
      <c r="E163" s="1074"/>
      <c r="F163" s="1074"/>
    </row>
    <row r="164" spans="1:6" x14ac:dyDescent="0.25">
      <c r="A164" s="1073"/>
      <c r="B164" s="1073"/>
      <c r="C164" s="1073"/>
      <c r="D164" s="1074"/>
      <c r="E164" s="1074"/>
      <c r="F164" s="1074"/>
    </row>
    <row r="165" spans="1:6" x14ac:dyDescent="0.25">
      <c r="A165" s="1073" t="s">
        <v>3598</v>
      </c>
      <c r="B165" s="1073"/>
      <c r="C165" s="1073"/>
      <c r="D165" s="1074"/>
      <c r="E165" s="1074"/>
      <c r="F165" s="107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C00000"/>
  </sheetPr>
  <dimension ref="A1:L166"/>
  <sheetViews>
    <sheetView topLeftCell="A145" workbookViewId="0">
      <selection activeCell="D161" sqref="D161:I161"/>
    </sheetView>
  </sheetViews>
  <sheetFormatPr baseColWidth="10" defaultColWidth="9" defaultRowHeight="17" x14ac:dyDescent="0.25"/>
  <cols>
    <col min="1" max="1" width="11.83203125" style="157" customWidth="1"/>
    <col min="2" max="2" width="22.83203125" style="158" customWidth="1"/>
    <col min="3" max="3" width="14" style="158" customWidth="1"/>
    <col min="4" max="16384" width="9" style="149"/>
  </cols>
  <sheetData>
    <row r="1" spans="1:8" s="48" customFormat="1" ht="16" x14ac:dyDescent="0.25">
      <c r="A1" s="128" t="s">
        <v>23</v>
      </c>
    </row>
    <row r="2" spans="1:8" s="48" customFormat="1" ht="15.75" customHeight="1" x14ac:dyDescent="0.25">
      <c r="A2" s="128"/>
    </row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139" t="s">
        <v>385</v>
      </c>
      <c r="B4" s="3"/>
      <c r="C4" s="3"/>
    </row>
    <row r="5" spans="1:8" s="48" customFormat="1" thickBot="1" x14ac:dyDescent="0.3">
      <c r="A5" s="137"/>
      <c r="B5" s="4"/>
      <c r="C5" s="30">
        <v>8300</v>
      </c>
    </row>
    <row r="6" spans="1:8" s="4" customFormat="1" thickBot="1" x14ac:dyDescent="0.3">
      <c r="A6" s="160" t="s">
        <v>0</v>
      </c>
      <c r="B6" s="50" t="s">
        <v>1</v>
      </c>
      <c r="C6" s="50" t="s">
        <v>479</v>
      </c>
    </row>
    <row r="7" spans="1:8" s="4" customFormat="1" ht="16" x14ac:dyDescent="0.25">
      <c r="A7" s="99">
        <v>43040</v>
      </c>
      <c r="B7" s="57" t="s">
        <v>480</v>
      </c>
      <c r="C7" s="57">
        <v>110</v>
      </c>
    </row>
    <row r="8" spans="1:8" s="4" customFormat="1" ht="16" x14ac:dyDescent="0.25">
      <c r="A8" s="99" t="s">
        <v>481</v>
      </c>
      <c r="B8" s="57" t="s">
        <v>482</v>
      </c>
      <c r="C8" s="57">
        <v>100</v>
      </c>
    </row>
    <row r="9" spans="1:8" s="4" customFormat="1" ht="16" x14ac:dyDescent="0.25">
      <c r="A9" s="99" t="s">
        <v>483</v>
      </c>
      <c r="B9" s="57" t="s">
        <v>484</v>
      </c>
      <c r="C9" s="57">
        <v>220</v>
      </c>
    </row>
    <row r="10" spans="1:8" s="4" customFormat="1" thickBot="1" x14ac:dyDescent="0.3">
      <c r="A10" s="99" t="s">
        <v>485</v>
      </c>
      <c r="B10" s="57" t="s">
        <v>486</v>
      </c>
      <c r="C10" s="57">
        <v>106</v>
      </c>
    </row>
    <row r="11" spans="1:8" s="4" customFormat="1" thickBot="1" x14ac:dyDescent="0.3">
      <c r="A11" s="161" t="s">
        <v>393</v>
      </c>
      <c r="B11" s="34"/>
      <c r="C11" s="34">
        <f>SUM(C7:C10)</f>
        <v>536</v>
      </c>
    </row>
    <row r="12" spans="1:8" s="4" customFormat="1" ht="16" x14ac:dyDescent="0.25">
      <c r="A12" s="99">
        <v>42737</v>
      </c>
      <c r="B12" s="57" t="s">
        <v>487</v>
      </c>
      <c r="C12" s="57">
        <v>110</v>
      </c>
    </row>
    <row r="13" spans="1:8" s="4" customFormat="1" thickBot="1" x14ac:dyDescent="0.3">
      <c r="A13" s="99">
        <v>42768</v>
      </c>
      <c r="B13" s="57" t="s">
        <v>488</v>
      </c>
      <c r="C13" s="57">
        <v>50</v>
      </c>
    </row>
    <row r="14" spans="1:8" s="4" customFormat="1" thickBot="1" x14ac:dyDescent="0.3">
      <c r="A14" s="161" t="s">
        <v>394</v>
      </c>
      <c r="B14" s="34"/>
      <c r="C14" s="34">
        <f>SUM(C11:C13)</f>
        <v>696</v>
      </c>
    </row>
    <row r="15" spans="1:8" s="4" customFormat="1" ht="16" x14ac:dyDescent="0.25">
      <c r="A15" s="141" t="s">
        <v>489</v>
      </c>
      <c r="B15" s="57" t="s">
        <v>63</v>
      </c>
      <c r="C15" s="57">
        <v>-300</v>
      </c>
    </row>
    <row r="16" spans="1:8" s="4" customFormat="1" thickBot="1" x14ac:dyDescent="0.3">
      <c r="A16" s="141" t="s">
        <v>490</v>
      </c>
      <c r="B16" s="57" t="s">
        <v>63</v>
      </c>
      <c r="C16" s="57">
        <v>-147</v>
      </c>
    </row>
    <row r="17" spans="1:3" s="4" customFormat="1" thickBot="1" x14ac:dyDescent="0.3">
      <c r="A17" s="161" t="s">
        <v>395</v>
      </c>
      <c r="B17" s="34"/>
      <c r="C17" s="34">
        <f>SUM(C14:C16)</f>
        <v>249</v>
      </c>
    </row>
    <row r="18" spans="1:3" s="4" customFormat="1" thickBot="1" x14ac:dyDescent="0.3">
      <c r="A18" s="141"/>
      <c r="B18" s="57"/>
      <c r="C18" s="57"/>
    </row>
    <row r="19" spans="1:3" s="144" customFormat="1" thickBot="1" x14ac:dyDescent="0.3">
      <c r="A19" s="161" t="s">
        <v>396</v>
      </c>
      <c r="B19" s="34"/>
      <c r="C19" s="34">
        <f>SUM(C17:C18)</f>
        <v>249</v>
      </c>
    </row>
    <row r="20" spans="1:3" s="4" customFormat="1" thickBot="1" x14ac:dyDescent="0.3">
      <c r="A20" s="99">
        <v>42830</v>
      </c>
      <c r="B20" s="57" t="s">
        <v>63</v>
      </c>
      <c r="C20" s="57">
        <v>-80</v>
      </c>
    </row>
    <row r="21" spans="1:3" s="144" customFormat="1" thickBot="1" x14ac:dyDescent="0.3">
      <c r="A21" s="161" t="s">
        <v>397</v>
      </c>
      <c r="B21" s="34"/>
      <c r="C21" s="34">
        <f>SUM(C19:C20)</f>
        <v>169</v>
      </c>
    </row>
    <row r="22" spans="1:3" s="4" customFormat="1" thickBot="1" x14ac:dyDescent="0.3">
      <c r="A22" s="145" t="s">
        <v>398</v>
      </c>
      <c r="B22" s="57" t="s">
        <v>63</v>
      </c>
      <c r="C22" s="57">
        <v>-9</v>
      </c>
    </row>
    <row r="23" spans="1:3" s="144" customFormat="1" thickBot="1" x14ac:dyDescent="0.3">
      <c r="A23" s="161" t="s">
        <v>399</v>
      </c>
      <c r="B23" s="34"/>
      <c r="C23" s="34">
        <f>SUM(C21:C22)</f>
        <v>160</v>
      </c>
    </row>
    <row r="24" spans="1:3" s="4" customFormat="1" thickBot="1" x14ac:dyDescent="0.3">
      <c r="A24" s="145"/>
      <c r="B24" s="57"/>
      <c r="C24" s="57"/>
    </row>
    <row r="25" spans="1:3" s="144" customFormat="1" thickBot="1" x14ac:dyDescent="0.3">
      <c r="A25" s="161" t="s">
        <v>400</v>
      </c>
      <c r="B25" s="34"/>
      <c r="C25" s="34">
        <f>SUM(C23:C24)</f>
        <v>160</v>
      </c>
    </row>
    <row r="26" spans="1:3" s="4" customFormat="1" ht="16" x14ac:dyDescent="0.25">
      <c r="A26" s="146">
        <v>42774</v>
      </c>
      <c r="B26" s="13" t="s">
        <v>401</v>
      </c>
      <c r="C26" s="13">
        <v>-83</v>
      </c>
    </row>
    <row r="27" spans="1:3" s="4" customFormat="1" thickBot="1" x14ac:dyDescent="0.3">
      <c r="A27" s="147" t="s">
        <v>402</v>
      </c>
      <c r="B27" s="13" t="s">
        <v>401</v>
      </c>
      <c r="C27" s="13">
        <v>-14</v>
      </c>
    </row>
    <row r="28" spans="1:3" s="144" customFormat="1" thickBot="1" x14ac:dyDescent="0.3">
      <c r="A28" s="161" t="s">
        <v>403</v>
      </c>
      <c r="B28" s="34"/>
      <c r="C28" s="34">
        <f>SUM(C25:C27)</f>
        <v>63</v>
      </c>
    </row>
    <row r="29" spans="1:3" s="4" customFormat="1" ht="16" x14ac:dyDescent="0.25">
      <c r="A29" s="147" t="s">
        <v>491</v>
      </c>
      <c r="B29" s="13" t="s">
        <v>401</v>
      </c>
      <c r="C29" s="13">
        <v>-4</v>
      </c>
    </row>
    <row r="30" spans="1:3" s="4" customFormat="1" thickBot="1" x14ac:dyDescent="0.3">
      <c r="A30" s="147" t="s">
        <v>470</v>
      </c>
      <c r="B30" s="13" t="s">
        <v>401</v>
      </c>
      <c r="C30" s="13">
        <v>-5</v>
      </c>
    </row>
    <row r="31" spans="1:3" s="144" customFormat="1" thickBot="1" x14ac:dyDescent="0.3">
      <c r="A31" s="161" t="s">
        <v>404</v>
      </c>
      <c r="B31" s="34"/>
      <c r="C31" s="34">
        <f>SUM(C28:C30)</f>
        <v>54</v>
      </c>
    </row>
    <row r="32" spans="1:3" s="2" customFormat="1" ht="16" x14ac:dyDescent="0.25">
      <c r="A32" s="146">
        <v>42988</v>
      </c>
      <c r="B32" s="13" t="s">
        <v>401</v>
      </c>
      <c r="C32" s="13">
        <v>-4</v>
      </c>
    </row>
    <row r="33" spans="1:3" s="2" customFormat="1" ht="16" x14ac:dyDescent="0.25">
      <c r="A33" s="146" t="s">
        <v>405</v>
      </c>
      <c r="B33" s="13" t="s">
        <v>401</v>
      </c>
      <c r="C33" s="13">
        <v>-2</v>
      </c>
    </row>
    <row r="34" spans="1:3" s="2" customFormat="1" thickBot="1" x14ac:dyDescent="0.3">
      <c r="A34" s="146" t="s">
        <v>406</v>
      </c>
      <c r="B34" s="13" t="s">
        <v>401</v>
      </c>
      <c r="C34" s="13">
        <v>-9</v>
      </c>
    </row>
    <row r="35" spans="1:3" s="144" customFormat="1" thickBot="1" x14ac:dyDescent="0.3">
      <c r="A35" s="161" t="s">
        <v>407</v>
      </c>
      <c r="B35" s="34"/>
      <c r="C35" s="34">
        <f>SUM(C31:C34)</f>
        <v>39</v>
      </c>
    </row>
    <row r="36" spans="1:3" s="4" customFormat="1" thickBot="1" x14ac:dyDescent="0.3">
      <c r="A36" s="148">
        <v>42958</v>
      </c>
      <c r="B36" s="57" t="s">
        <v>401</v>
      </c>
      <c r="C36" s="57">
        <v>-6</v>
      </c>
    </row>
    <row r="37" spans="1:3" s="144" customFormat="1" thickBot="1" x14ac:dyDescent="0.3">
      <c r="A37" s="161" t="s">
        <v>410</v>
      </c>
      <c r="B37" s="34"/>
      <c r="C37" s="34">
        <f>SUM(C35:C36)</f>
        <v>33</v>
      </c>
    </row>
    <row r="38" spans="1:3" s="4" customFormat="1" thickBot="1" x14ac:dyDescent="0.3">
      <c r="A38" s="148">
        <v>42867</v>
      </c>
      <c r="B38" s="57" t="s">
        <v>401</v>
      </c>
      <c r="C38" s="57">
        <v>-7</v>
      </c>
    </row>
    <row r="39" spans="1:3" s="144" customFormat="1" thickBot="1" x14ac:dyDescent="0.3">
      <c r="A39" s="161" t="s">
        <v>412</v>
      </c>
      <c r="B39" s="34"/>
      <c r="C39" s="34">
        <f>SUM(C37:C38)</f>
        <v>26</v>
      </c>
    </row>
    <row r="40" spans="1:3" s="2" customFormat="1" thickBot="1" x14ac:dyDescent="0.3">
      <c r="A40" s="15" t="s">
        <v>413</v>
      </c>
      <c r="B40" s="13" t="s">
        <v>401</v>
      </c>
      <c r="C40" s="13">
        <v>-6</v>
      </c>
    </row>
    <row r="41" spans="1:3" s="8" customFormat="1" thickBot="1" x14ac:dyDescent="0.3">
      <c r="A41" s="161" t="s">
        <v>415</v>
      </c>
      <c r="B41" s="34"/>
      <c r="C41" s="34">
        <f>SUM(C39:C40)</f>
        <v>20</v>
      </c>
    </row>
    <row r="42" spans="1:3" s="2" customFormat="1" thickBot="1" x14ac:dyDescent="0.3">
      <c r="A42" s="15"/>
      <c r="B42" s="13"/>
      <c r="C42" s="13"/>
    </row>
    <row r="43" spans="1:3" s="8" customFormat="1" thickBot="1" x14ac:dyDescent="0.3">
      <c r="A43" s="161" t="s">
        <v>417</v>
      </c>
      <c r="B43" s="34"/>
      <c r="C43" s="34">
        <f>SUM(C41:C42)</f>
        <v>20</v>
      </c>
    </row>
    <row r="44" spans="1:3" s="2" customFormat="1" thickBot="1" x14ac:dyDescent="0.3">
      <c r="A44" s="15"/>
      <c r="B44" s="13"/>
      <c r="C44" s="13"/>
    </row>
    <row r="45" spans="1:3" s="8" customFormat="1" thickBot="1" x14ac:dyDescent="0.3">
      <c r="A45" s="161" t="s">
        <v>420</v>
      </c>
      <c r="B45" s="34"/>
      <c r="C45" s="34">
        <f>SUM(C43:C44)</f>
        <v>20</v>
      </c>
    </row>
    <row r="46" spans="1:3" s="2" customFormat="1" thickBot="1" x14ac:dyDescent="0.3">
      <c r="A46" s="15"/>
      <c r="B46" s="13"/>
      <c r="C46" s="13"/>
    </row>
    <row r="47" spans="1:3" s="8" customFormat="1" thickBot="1" x14ac:dyDescent="0.3">
      <c r="A47" s="161" t="s">
        <v>422</v>
      </c>
      <c r="B47" s="34"/>
      <c r="C47" s="34">
        <f>SUM(C45:C46)</f>
        <v>20</v>
      </c>
    </row>
    <row r="48" spans="1:3" s="2" customFormat="1" thickBot="1" x14ac:dyDescent="0.3">
      <c r="A48" s="15" t="s">
        <v>424</v>
      </c>
      <c r="B48" s="13" t="s">
        <v>401</v>
      </c>
      <c r="C48" s="13">
        <v>-7</v>
      </c>
    </row>
    <row r="49" spans="1:3" s="8" customFormat="1" thickBot="1" x14ac:dyDescent="0.3">
      <c r="A49" s="161" t="s">
        <v>425</v>
      </c>
      <c r="B49" s="34"/>
      <c r="C49" s="34">
        <f>SUM(C47:C48)</f>
        <v>13</v>
      </c>
    </row>
    <row r="50" spans="1:3" s="2" customFormat="1" thickBot="1" x14ac:dyDescent="0.3">
      <c r="A50" s="146"/>
      <c r="B50" s="13"/>
      <c r="C50" s="13"/>
    </row>
    <row r="51" spans="1:3" s="8" customFormat="1" thickBot="1" x14ac:dyDescent="0.3">
      <c r="A51" s="161" t="s">
        <v>426</v>
      </c>
      <c r="B51" s="34"/>
      <c r="C51" s="34">
        <f>SUM(C49:C50)</f>
        <v>13</v>
      </c>
    </row>
    <row r="52" spans="1:3" s="2" customFormat="1" thickBot="1" x14ac:dyDescent="0.3">
      <c r="A52" s="146"/>
      <c r="B52" s="13"/>
      <c r="C52" s="13"/>
    </row>
    <row r="53" spans="1:3" s="8" customFormat="1" thickBot="1" x14ac:dyDescent="0.3">
      <c r="A53" s="161" t="s">
        <v>427</v>
      </c>
      <c r="B53" s="34"/>
      <c r="C53" s="34">
        <f>SUM(C51:C52)</f>
        <v>13</v>
      </c>
    </row>
    <row r="54" spans="1:3" s="2" customFormat="1" thickBot="1" x14ac:dyDescent="0.3">
      <c r="A54" s="146"/>
      <c r="B54" s="13"/>
      <c r="C54" s="13"/>
    </row>
    <row r="55" spans="1:3" s="8" customFormat="1" thickBot="1" x14ac:dyDescent="0.3">
      <c r="A55" s="161" t="s">
        <v>429</v>
      </c>
      <c r="B55" s="34"/>
      <c r="C55" s="34">
        <f>SUM(C53:C54)</f>
        <v>13</v>
      </c>
    </row>
    <row r="56" spans="1:3" s="2" customFormat="1" thickBot="1" x14ac:dyDescent="0.3">
      <c r="A56" s="146"/>
      <c r="B56" s="13"/>
      <c r="C56" s="13"/>
    </row>
    <row r="57" spans="1:3" s="8" customFormat="1" thickBot="1" x14ac:dyDescent="0.3">
      <c r="A57" s="161" t="s">
        <v>430</v>
      </c>
      <c r="B57" s="34"/>
      <c r="C57" s="34">
        <f>SUM(C55:C56)</f>
        <v>13</v>
      </c>
    </row>
    <row r="58" spans="1:3" s="2" customFormat="1" thickBot="1" x14ac:dyDescent="0.3">
      <c r="A58" s="146"/>
      <c r="B58" s="13"/>
      <c r="C58" s="13"/>
    </row>
    <row r="59" spans="1:3" s="8" customFormat="1" thickBot="1" x14ac:dyDescent="0.3">
      <c r="A59" s="161" t="s">
        <v>431</v>
      </c>
      <c r="B59" s="34"/>
      <c r="C59" s="34">
        <f>SUM(C57:C58)</f>
        <v>13</v>
      </c>
    </row>
    <row r="60" spans="1:3" s="2" customFormat="1" thickBot="1" x14ac:dyDescent="0.3">
      <c r="A60" s="146"/>
      <c r="B60" s="13"/>
      <c r="C60" s="13"/>
    </row>
    <row r="61" spans="1:3" s="8" customFormat="1" thickBot="1" x14ac:dyDescent="0.3">
      <c r="A61" s="161" t="s">
        <v>432</v>
      </c>
      <c r="B61" s="34"/>
      <c r="C61" s="34">
        <f>SUM(C59:C60)</f>
        <v>13</v>
      </c>
    </row>
    <row r="62" spans="1:3" s="2" customFormat="1" thickBot="1" x14ac:dyDescent="0.3">
      <c r="A62" s="146"/>
      <c r="B62" s="13"/>
      <c r="C62" s="13"/>
    </row>
    <row r="63" spans="1:3" s="8" customFormat="1" thickBot="1" x14ac:dyDescent="0.3">
      <c r="A63" s="161" t="s">
        <v>433</v>
      </c>
      <c r="B63" s="34"/>
      <c r="C63" s="34">
        <f>SUM(C61:C62)</f>
        <v>13</v>
      </c>
    </row>
    <row r="64" spans="1:3" ht="18" thickBot="1" x14ac:dyDescent="0.3"/>
    <row r="65" spans="1:3" s="8" customFormat="1" thickBot="1" x14ac:dyDescent="0.3">
      <c r="A65" s="161" t="s">
        <v>434</v>
      </c>
      <c r="B65" s="34"/>
      <c r="C65" s="34">
        <f>SUM(C63:C64)</f>
        <v>13</v>
      </c>
    </row>
    <row r="66" spans="1:3" s="152" customFormat="1" ht="18" thickBot="1" x14ac:dyDescent="0.3">
      <c r="A66" s="150"/>
      <c r="B66" s="151"/>
      <c r="C66" s="151"/>
    </row>
    <row r="67" spans="1:3" s="8" customFormat="1" thickBot="1" x14ac:dyDescent="0.3">
      <c r="A67" s="161" t="s">
        <v>435</v>
      </c>
      <c r="B67" s="34"/>
      <c r="C67" s="34">
        <f>SUM(C65:C66)</f>
        <v>13</v>
      </c>
    </row>
    <row r="68" spans="1:3" s="152" customFormat="1" ht="18" thickBot="1" x14ac:dyDescent="0.3">
      <c r="A68" s="150"/>
      <c r="B68" s="151"/>
      <c r="C68" s="151"/>
    </row>
    <row r="69" spans="1:3" s="8" customFormat="1" thickBot="1" x14ac:dyDescent="0.3">
      <c r="A69" s="161" t="s">
        <v>436</v>
      </c>
      <c r="B69" s="34"/>
      <c r="C69" s="34">
        <f>SUM(C67:C68)</f>
        <v>13</v>
      </c>
    </row>
    <row r="70" spans="1:3" s="152" customFormat="1" ht="18" thickBot="1" x14ac:dyDescent="0.3">
      <c r="A70" s="150"/>
      <c r="B70" s="151"/>
      <c r="C70" s="151"/>
    </row>
    <row r="71" spans="1:3" s="8" customFormat="1" thickBot="1" x14ac:dyDescent="0.3">
      <c r="A71" s="161" t="s">
        <v>437</v>
      </c>
      <c r="B71" s="34"/>
      <c r="C71" s="34">
        <f>SUM(C69:C70)</f>
        <v>13</v>
      </c>
    </row>
    <row r="72" spans="1:3" s="152" customFormat="1" ht="18" thickBot="1" x14ac:dyDescent="0.3">
      <c r="A72" s="150"/>
      <c r="B72" s="151"/>
      <c r="C72" s="151"/>
    </row>
    <row r="73" spans="1:3" s="8" customFormat="1" thickBot="1" x14ac:dyDescent="0.3">
      <c r="A73" s="161" t="s">
        <v>438</v>
      </c>
      <c r="B73" s="34"/>
      <c r="C73" s="34">
        <f>SUM(C71:C72)</f>
        <v>13</v>
      </c>
    </row>
    <row r="74" spans="1:3" s="152" customFormat="1" ht="18" thickBot="1" x14ac:dyDescent="0.3">
      <c r="A74" s="150"/>
      <c r="B74" s="151"/>
      <c r="C74" s="151"/>
    </row>
    <row r="75" spans="1:3" s="8" customFormat="1" thickBot="1" x14ac:dyDescent="0.3">
      <c r="A75" s="161" t="s">
        <v>439</v>
      </c>
      <c r="B75" s="34"/>
      <c r="C75" s="34">
        <f>SUM(C73:C74)</f>
        <v>13</v>
      </c>
    </row>
    <row r="76" spans="1:3" s="152" customFormat="1" ht="18" thickBot="1" x14ac:dyDescent="0.3">
      <c r="A76" s="150"/>
      <c r="B76" s="151"/>
      <c r="C76" s="151"/>
    </row>
    <row r="77" spans="1:3" s="8" customFormat="1" thickBot="1" x14ac:dyDescent="0.3">
      <c r="A77" s="161" t="s">
        <v>441</v>
      </c>
      <c r="B77" s="34"/>
      <c r="C77" s="34">
        <f>SUM(C75:C76)</f>
        <v>13</v>
      </c>
    </row>
    <row r="78" spans="1:3" s="152" customFormat="1" ht="18" thickBot="1" x14ac:dyDescent="0.3">
      <c r="A78" s="150"/>
      <c r="B78" s="151"/>
      <c r="C78" s="151"/>
    </row>
    <row r="79" spans="1:3" s="8" customFormat="1" thickBot="1" x14ac:dyDescent="0.3">
      <c r="A79" s="161" t="s">
        <v>442</v>
      </c>
      <c r="B79" s="34"/>
      <c r="C79" s="34">
        <f>SUM(C77:C78)</f>
        <v>13</v>
      </c>
    </row>
    <row r="80" spans="1:3" s="152" customFormat="1" ht="18" thickBot="1" x14ac:dyDescent="0.3">
      <c r="A80" s="150"/>
      <c r="B80" s="151"/>
      <c r="C80" s="151"/>
    </row>
    <row r="81" spans="1:3" s="8" customFormat="1" thickBot="1" x14ac:dyDescent="0.3">
      <c r="A81" s="161" t="s">
        <v>443</v>
      </c>
      <c r="B81" s="34"/>
      <c r="C81" s="34">
        <f>SUM(C79:C80)</f>
        <v>13</v>
      </c>
    </row>
    <row r="82" spans="1:3" s="152" customFormat="1" ht="18" thickBot="1" x14ac:dyDescent="0.3">
      <c r="A82" s="150"/>
      <c r="B82" s="151"/>
      <c r="C82" s="151"/>
    </row>
    <row r="83" spans="1:3" s="8" customFormat="1" thickBot="1" x14ac:dyDescent="0.3">
      <c r="A83" s="161" t="s">
        <v>445</v>
      </c>
      <c r="B83" s="34"/>
      <c r="C83" s="34">
        <f>SUM(C81:C82)</f>
        <v>13</v>
      </c>
    </row>
    <row r="84" spans="1:3" s="152" customFormat="1" ht="18" thickBot="1" x14ac:dyDescent="0.3">
      <c r="A84" s="150"/>
      <c r="B84" s="151"/>
      <c r="C84" s="151"/>
    </row>
    <row r="85" spans="1:3" s="8" customFormat="1" thickBot="1" x14ac:dyDescent="0.3">
      <c r="A85" s="161" t="s">
        <v>446</v>
      </c>
      <c r="B85" s="34"/>
      <c r="C85" s="34">
        <f>SUM(C83:C84)</f>
        <v>13</v>
      </c>
    </row>
    <row r="86" spans="1:3" s="152" customFormat="1" ht="18" thickBot="1" x14ac:dyDescent="0.3">
      <c r="A86" s="150"/>
      <c r="B86" s="151"/>
      <c r="C86" s="151"/>
    </row>
    <row r="87" spans="1:3" s="8" customFormat="1" thickBot="1" x14ac:dyDescent="0.3">
      <c r="A87" s="161" t="s">
        <v>447</v>
      </c>
      <c r="B87" s="34"/>
      <c r="C87" s="34">
        <f>SUM(C85:C86)</f>
        <v>13</v>
      </c>
    </row>
    <row r="88" spans="1:3" s="2" customFormat="1" thickBot="1" x14ac:dyDescent="0.3">
      <c r="A88" s="155"/>
      <c r="B88" s="53"/>
      <c r="C88" s="13"/>
    </row>
    <row r="89" spans="1:3" s="8" customFormat="1" thickBot="1" x14ac:dyDescent="0.3">
      <c r="A89" s="161" t="s">
        <v>448</v>
      </c>
      <c r="B89" s="34"/>
      <c r="C89" s="34">
        <f>SUM(C87:C88)</f>
        <v>13</v>
      </c>
    </row>
    <row r="90" spans="1:3" s="2" customFormat="1" thickBot="1" x14ac:dyDescent="0.3">
      <c r="A90" s="155">
        <v>44014</v>
      </c>
      <c r="B90" s="53" t="s">
        <v>63</v>
      </c>
      <c r="C90" s="13">
        <v>-9</v>
      </c>
    </row>
    <row r="91" spans="1:3" s="8" customFormat="1" thickBot="1" x14ac:dyDescent="0.3">
      <c r="A91" s="161" t="s">
        <v>449</v>
      </c>
      <c r="B91" s="34"/>
      <c r="C91" s="34">
        <f>SUM(C89:C90)</f>
        <v>4</v>
      </c>
    </row>
    <row r="92" spans="1:3" s="2" customFormat="1" thickBot="1" x14ac:dyDescent="0.3">
      <c r="A92" s="155"/>
      <c r="B92" s="53"/>
      <c r="C92" s="13"/>
    </row>
    <row r="93" spans="1:3" s="8" customFormat="1" thickBot="1" x14ac:dyDescent="0.3">
      <c r="A93" s="161" t="s">
        <v>450</v>
      </c>
      <c r="B93" s="34"/>
      <c r="C93" s="34">
        <f>SUM(C91:C92)</f>
        <v>4</v>
      </c>
    </row>
    <row r="94" spans="1:3" s="2" customFormat="1" thickBot="1" x14ac:dyDescent="0.3">
      <c r="A94" s="15"/>
      <c r="B94" s="13"/>
      <c r="C94" s="13"/>
    </row>
    <row r="95" spans="1:3" s="8" customFormat="1" thickBot="1" x14ac:dyDescent="0.3">
      <c r="A95" s="161" t="s">
        <v>451</v>
      </c>
      <c r="B95" s="34"/>
      <c r="C95" s="34">
        <f>SUM(C93:C94)</f>
        <v>4</v>
      </c>
    </row>
    <row r="96" spans="1:3" s="2" customFormat="1" thickBot="1" x14ac:dyDescent="0.3">
      <c r="A96" s="15"/>
      <c r="B96" s="13"/>
      <c r="C96" s="13"/>
    </row>
    <row r="97" spans="1:12" s="8" customFormat="1" thickBot="1" x14ac:dyDescent="0.3">
      <c r="A97" s="161" t="s">
        <v>452</v>
      </c>
      <c r="B97" s="34"/>
      <c r="C97" s="34">
        <f>SUM(C95:C96)</f>
        <v>4</v>
      </c>
    </row>
    <row r="98" spans="1:12" s="2" customFormat="1" thickBot="1" x14ac:dyDescent="0.3">
      <c r="A98" s="15"/>
      <c r="B98" s="13"/>
      <c r="C98" s="13"/>
    </row>
    <row r="99" spans="1:12" s="8" customFormat="1" thickBot="1" x14ac:dyDescent="0.3">
      <c r="A99" s="161" t="s">
        <v>453</v>
      </c>
      <c r="B99" s="34"/>
      <c r="C99" s="34">
        <f>SUM(C97:C98)</f>
        <v>4</v>
      </c>
    </row>
    <row r="100" spans="1:12" s="2" customFormat="1" thickBot="1" x14ac:dyDescent="0.3">
      <c r="A100" s="15"/>
      <c r="B100" s="13"/>
      <c r="C100" s="13"/>
    </row>
    <row r="101" spans="1:12" s="8" customFormat="1" thickBot="1" x14ac:dyDescent="0.3">
      <c r="A101" s="161" t="s">
        <v>454</v>
      </c>
      <c r="B101" s="34"/>
      <c r="C101" s="34">
        <f>SUM(C99:C100)</f>
        <v>4</v>
      </c>
    </row>
    <row r="102" spans="1:12" s="2" customFormat="1" thickBot="1" x14ac:dyDescent="0.3">
      <c r="A102" s="15"/>
      <c r="B102" s="13"/>
      <c r="C102" s="13"/>
    </row>
    <row r="103" spans="1:12" s="8" customFormat="1" thickBot="1" x14ac:dyDescent="0.3">
      <c r="A103" s="161" t="s">
        <v>455</v>
      </c>
      <c r="B103" s="34"/>
      <c r="C103" s="34">
        <f>SUM(C101:C102)</f>
        <v>4</v>
      </c>
    </row>
    <row r="104" spans="1:12" s="2" customFormat="1" thickBot="1" x14ac:dyDescent="0.3">
      <c r="A104" s="15"/>
      <c r="B104" s="13"/>
      <c r="C104" s="13"/>
    </row>
    <row r="105" spans="1:12" s="8" customFormat="1" thickBot="1" x14ac:dyDescent="0.3">
      <c r="A105" s="161" t="s">
        <v>456</v>
      </c>
      <c r="B105" s="34"/>
      <c r="C105" s="34">
        <f>SUM(C103:C104)</f>
        <v>4</v>
      </c>
    </row>
    <row r="106" spans="1:12" s="2" customFormat="1" thickBot="1" x14ac:dyDescent="0.3">
      <c r="A106" s="15"/>
      <c r="B106" s="13"/>
      <c r="C106" s="13"/>
    </row>
    <row r="107" spans="1:12" s="8" customFormat="1" thickBot="1" x14ac:dyDescent="0.3">
      <c r="A107" s="161" t="s">
        <v>457</v>
      </c>
      <c r="B107" s="34"/>
      <c r="C107" s="34">
        <f>SUM(C105:C106)</f>
        <v>4</v>
      </c>
    </row>
    <row r="108" spans="1:12" s="2" customFormat="1" ht="18" thickBot="1" x14ac:dyDescent="0.3">
      <c r="A108" s="12"/>
      <c r="B108" s="13"/>
      <c r="C108" s="13"/>
      <c r="L108" s="158"/>
    </row>
    <row r="109" spans="1:12" s="8" customFormat="1" thickBot="1" x14ac:dyDescent="0.3">
      <c r="A109" s="161" t="s">
        <v>458</v>
      </c>
      <c r="B109" s="34"/>
      <c r="C109" s="34">
        <f>SUM(C107:C108)</f>
        <v>4</v>
      </c>
    </row>
    <row r="110" spans="1:12" s="2" customFormat="1" thickBot="1" x14ac:dyDescent="0.3">
      <c r="A110" s="12">
        <v>43873</v>
      </c>
      <c r="B110" s="13" t="s">
        <v>63</v>
      </c>
      <c r="C110" s="13">
        <v>-1</v>
      </c>
    </row>
    <row r="111" spans="1:12" s="8" customFormat="1" thickBot="1" x14ac:dyDescent="0.3">
      <c r="A111" s="161" t="s">
        <v>462</v>
      </c>
      <c r="B111" s="34"/>
      <c r="C111" s="34">
        <f>SUM(C109:C110)</f>
        <v>3</v>
      </c>
    </row>
    <row r="112" spans="1:12" s="2" customFormat="1" thickBot="1" x14ac:dyDescent="0.3">
      <c r="A112" s="15"/>
      <c r="B112" s="13"/>
      <c r="C112" s="13"/>
    </row>
    <row r="113" spans="1:3" s="8" customFormat="1" thickBot="1" x14ac:dyDescent="0.3">
      <c r="A113" s="161" t="s">
        <v>2467</v>
      </c>
      <c r="B113" s="34"/>
      <c r="C113" s="34">
        <f>SUM(C111:C112)</f>
        <v>3</v>
      </c>
    </row>
    <row r="114" spans="1:3" s="2" customFormat="1" thickBot="1" x14ac:dyDescent="0.3">
      <c r="A114" s="15"/>
      <c r="B114" s="13"/>
      <c r="C114" s="13"/>
    </row>
    <row r="115" spans="1:3" s="8" customFormat="1" thickBot="1" x14ac:dyDescent="0.3">
      <c r="A115" s="161" t="s">
        <v>2591</v>
      </c>
      <c r="B115" s="34"/>
      <c r="C115" s="34">
        <f>SUM(C113:C114)</f>
        <v>3</v>
      </c>
    </row>
    <row r="116" spans="1:3" s="2" customFormat="1" thickBot="1" x14ac:dyDescent="0.3">
      <c r="A116" s="15"/>
      <c r="B116" s="13"/>
      <c r="C116" s="13"/>
    </row>
    <row r="117" spans="1:3" s="8" customFormat="1" thickBot="1" x14ac:dyDescent="0.3">
      <c r="A117" s="161" t="s">
        <v>2702</v>
      </c>
      <c r="B117" s="34"/>
      <c r="C117" s="34">
        <f>SUM(C115:C116)</f>
        <v>3</v>
      </c>
    </row>
    <row r="118" spans="1:3" s="2" customFormat="1" thickBot="1" x14ac:dyDescent="0.3">
      <c r="A118" s="15"/>
      <c r="B118" s="13"/>
      <c r="C118" s="13"/>
    </row>
    <row r="119" spans="1:3" s="8" customFormat="1" thickBot="1" x14ac:dyDescent="0.3">
      <c r="A119" s="161" t="s">
        <v>2835</v>
      </c>
      <c r="B119" s="34"/>
      <c r="C119" s="34">
        <f>SUM(C117:C118)</f>
        <v>3</v>
      </c>
    </row>
    <row r="120" spans="1:3" s="2" customFormat="1" thickBot="1" x14ac:dyDescent="0.3">
      <c r="A120" s="15"/>
      <c r="B120" s="13"/>
      <c r="C120" s="13"/>
    </row>
    <row r="121" spans="1:3" s="8" customFormat="1" thickBot="1" x14ac:dyDescent="0.3">
      <c r="A121" s="161" t="s">
        <v>2913</v>
      </c>
      <c r="B121" s="34"/>
      <c r="C121" s="34">
        <f>SUM(C119:C120)</f>
        <v>3</v>
      </c>
    </row>
    <row r="122" spans="1:3" s="2" customFormat="1" thickBot="1" x14ac:dyDescent="0.3">
      <c r="A122" s="15"/>
      <c r="B122" s="13"/>
      <c r="C122" s="13"/>
    </row>
    <row r="123" spans="1:3" s="8" customFormat="1" thickBot="1" x14ac:dyDescent="0.3">
      <c r="A123" s="161" t="s">
        <v>3019</v>
      </c>
      <c r="B123" s="34"/>
      <c r="C123" s="34">
        <f>SUM(C121:C122)</f>
        <v>3</v>
      </c>
    </row>
    <row r="124" spans="1:3" s="2" customFormat="1" thickBot="1" x14ac:dyDescent="0.3">
      <c r="A124" s="15"/>
      <c r="B124" s="13"/>
      <c r="C124" s="13"/>
    </row>
    <row r="125" spans="1:3" s="8" customFormat="1" thickBot="1" x14ac:dyDescent="0.3">
      <c r="A125" s="161" t="s">
        <v>3121</v>
      </c>
      <c r="B125" s="34"/>
      <c r="C125" s="34">
        <f>SUM(C123:C124)</f>
        <v>3</v>
      </c>
    </row>
    <row r="126" spans="1:3" s="2" customFormat="1" thickBot="1" x14ac:dyDescent="0.3">
      <c r="A126" s="12">
        <v>44294</v>
      </c>
      <c r="B126" s="13" t="s">
        <v>63</v>
      </c>
      <c r="C126" s="13">
        <v>-2</v>
      </c>
    </row>
    <row r="127" spans="1:3" s="8" customFormat="1" thickBot="1" x14ac:dyDescent="0.3">
      <c r="A127" s="161" t="s">
        <v>3218</v>
      </c>
      <c r="B127" s="34"/>
      <c r="C127" s="34">
        <f>SUM(C125:C126)</f>
        <v>1</v>
      </c>
    </row>
    <row r="128" spans="1:3" s="2" customFormat="1" thickBot="1" x14ac:dyDescent="0.3">
      <c r="A128" s="12"/>
      <c r="B128" s="13"/>
      <c r="C128" s="13"/>
    </row>
    <row r="129" spans="1:3" s="8" customFormat="1" thickBot="1" x14ac:dyDescent="0.3">
      <c r="A129" s="161" t="s">
        <v>3371</v>
      </c>
      <c r="B129" s="34"/>
      <c r="C129" s="34">
        <f>SUM(C127:C128)</f>
        <v>1</v>
      </c>
    </row>
    <row r="130" spans="1:3" s="2" customFormat="1" thickBot="1" x14ac:dyDescent="0.3">
      <c r="A130" s="12"/>
      <c r="B130" s="13"/>
      <c r="C130" s="13"/>
    </row>
    <row r="131" spans="1:3" s="8" customFormat="1" thickBot="1" x14ac:dyDescent="0.3">
      <c r="A131" s="161" t="s">
        <v>3469</v>
      </c>
      <c r="B131" s="34"/>
      <c r="C131" s="34">
        <f>SUM(C129:C130)</f>
        <v>1</v>
      </c>
    </row>
    <row r="132" spans="1:3" s="2" customFormat="1" thickBot="1" x14ac:dyDescent="0.3">
      <c r="A132" s="12"/>
      <c r="B132" s="13"/>
      <c r="C132" s="13"/>
    </row>
    <row r="133" spans="1:3" s="8" customFormat="1" thickBot="1" x14ac:dyDescent="0.3">
      <c r="A133" s="161" t="s">
        <v>3584</v>
      </c>
      <c r="B133" s="34"/>
      <c r="C133" s="34">
        <f>SUM(C131:C132)</f>
        <v>1</v>
      </c>
    </row>
    <row r="134" spans="1:3" s="2" customFormat="1" thickBot="1" x14ac:dyDescent="0.3">
      <c r="A134" s="12"/>
      <c r="B134" s="13"/>
      <c r="C134" s="13"/>
    </row>
    <row r="135" spans="1:3" s="8" customFormat="1" thickBot="1" x14ac:dyDescent="0.3">
      <c r="A135" s="161" t="s">
        <v>3585</v>
      </c>
      <c r="B135" s="34"/>
      <c r="C135" s="34">
        <f>SUM(C133:C134)</f>
        <v>1</v>
      </c>
    </row>
    <row r="136" spans="1:3" s="2" customFormat="1" thickBot="1" x14ac:dyDescent="0.3">
      <c r="A136" s="12"/>
      <c r="B136" s="13"/>
      <c r="C136" s="13"/>
    </row>
    <row r="137" spans="1:3" s="8" customFormat="1" thickBot="1" x14ac:dyDescent="0.3">
      <c r="A137" s="860" t="s">
        <v>3799</v>
      </c>
      <c r="B137" s="41"/>
      <c r="C137" s="181">
        <f>SUM(C135:C136)</f>
        <v>1</v>
      </c>
    </row>
    <row r="138" spans="1:3" s="2" customFormat="1" thickBot="1" x14ac:dyDescent="0.3">
      <c r="A138" s="76"/>
      <c r="B138" s="14"/>
      <c r="C138" s="14"/>
    </row>
    <row r="139" spans="1:3" s="2" customFormat="1" thickBot="1" x14ac:dyDescent="0.3">
      <c r="A139" s="860" t="s">
        <v>4024</v>
      </c>
      <c r="B139" s="41"/>
      <c r="C139" s="1075">
        <f>SUM(C137)</f>
        <v>1</v>
      </c>
    </row>
    <row r="140" spans="1:3" s="2" customFormat="1" thickBot="1" x14ac:dyDescent="0.3">
      <c r="A140" s="55"/>
      <c r="B140" s="53"/>
      <c r="C140" s="53"/>
    </row>
    <row r="141" spans="1:3" s="2" customFormat="1" thickBot="1" x14ac:dyDescent="0.3">
      <c r="A141" s="860" t="s">
        <v>4249</v>
      </c>
      <c r="B141" s="41"/>
      <c r="C141" s="1075">
        <f>SUM(C139:C140)</f>
        <v>1</v>
      </c>
    </row>
    <row r="142" spans="1:3" s="2" customFormat="1" thickBot="1" x14ac:dyDescent="0.3">
      <c r="A142" s="55"/>
      <c r="B142" s="53"/>
      <c r="C142" s="53"/>
    </row>
    <row r="143" spans="1:3" s="2" customFormat="1" thickBot="1" x14ac:dyDescent="0.3">
      <c r="A143" s="860" t="s">
        <v>4348</v>
      </c>
      <c r="B143" s="41"/>
      <c r="C143" s="1075">
        <f>SUM(C141:C142)</f>
        <v>1</v>
      </c>
    </row>
    <row r="144" spans="1:3" s="2" customFormat="1" thickBot="1" x14ac:dyDescent="0.3">
      <c r="A144" s="55"/>
      <c r="B144" s="53"/>
      <c r="C144" s="53"/>
    </row>
    <row r="145" spans="1:3" s="2" customFormat="1" thickBot="1" x14ac:dyDescent="0.3">
      <c r="A145" s="860" t="s">
        <v>4522</v>
      </c>
      <c r="B145" s="41"/>
      <c r="C145" s="1075">
        <f>SUM(C143:C144)</f>
        <v>1</v>
      </c>
    </row>
    <row r="146" spans="1:3" s="2" customFormat="1" thickBot="1" x14ac:dyDescent="0.3">
      <c r="A146" s="55"/>
      <c r="B146" s="53"/>
      <c r="C146" s="53"/>
    </row>
    <row r="147" spans="1:3" s="2" customFormat="1" thickBot="1" x14ac:dyDescent="0.3">
      <c r="A147" s="860" t="s">
        <v>4712</v>
      </c>
      <c r="B147" s="41"/>
      <c r="C147" s="1075">
        <f>SUM(C145:C146)</f>
        <v>1</v>
      </c>
    </row>
    <row r="148" spans="1:3" s="2" customFormat="1" thickBot="1" x14ac:dyDescent="0.3">
      <c r="A148" s="55"/>
      <c r="B148" s="53"/>
      <c r="C148" s="53"/>
    </row>
    <row r="149" spans="1:3" s="2" customFormat="1" thickBot="1" x14ac:dyDescent="0.3">
      <c r="A149" s="860" t="s">
        <v>4852</v>
      </c>
      <c r="B149" s="41"/>
      <c r="C149" s="1075">
        <f>SUM(C147:C148)</f>
        <v>1</v>
      </c>
    </row>
    <row r="150" spans="1:3" s="2" customFormat="1" thickBot="1" x14ac:dyDescent="0.3">
      <c r="A150" s="55"/>
      <c r="B150" s="53"/>
      <c r="C150" s="53"/>
    </row>
    <row r="151" spans="1:3" s="2" customFormat="1" thickBot="1" x14ac:dyDescent="0.3">
      <c r="A151" s="860" t="s">
        <v>4957</v>
      </c>
      <c r="B151" s="41"/>
      <c r="C151" s="1075">
        <f>SUM(C149:C150)</f>
        <v>1</v>
      </c>
    </row>
    <row r="152" spans="1:3" s="2" customFormat="1" thickBot="1" x14ac:dyDescent="0.3">
      <c r="A152" s="55"/>
      <c r="B152" s="53"/>
      <c r="C152" s="53"/>
    </row>
    <row r="153" spans="1:3" s="2" customFormat="1" thickBot="1" x14ac:dyDescent="0.3">
      <c r="A153" s="860" t="s">
        <v>5219</v>
      </c>
      <c r="B153" s="41"/>
      <c r="C153" s="1075">
        <f>SUM(C151:C152)</f>
        <v>1</v>
      </c>
    </row>
    <row r="154" spans="1:3" s="2" customFormat="1" thickBot="1" x14ac:dyDescent="0.3">
      <c r="A154" s="55"/>
      <c r="B154" s="53"/>
      <c r="C154" s="53"/>
    </row>
    <row r="155" spans="1:3" s="2" customFormat="1" thickBot="1" x14ac:dyDescent="0.3">
      <c r="A155" s="860" t="s">
        <v>5470</v>
      </c>
      <c r="B155" s="41"/>
      <c r="C155" s="1075">
        <f>SUM(C153:C154)</f>
        <v>1</v>
      </c>
    </row>
    <row r="156" spans="1:3" s="2" customFormat="1" thickBot="1" x14ac:dyDescent="0.3">
      <c r="A156" s="55"/>
      <c r="B156" s="53"/>
      <c r="C156" s="53"/>
    </row>
    <row r="157" spans="1:3" s="2" customFormat="1" thickBot="1" x14ac:dyDescent="0.3">
      <c r="A157" s="860" t="s">
        <v>5660</v>
      </c>
      <c r="B157" s="41"/>
      <c r="C157" s="1075">
        <f>SUM(C155:C156)</f>
        <v>1</v>
      </c>
    </row>
    <row r="158" spans="1:3" s="2" customFormat="1" thickBot="1" x14ac:dyDescent="0.3">
      <c r="A158" s="55"/>
      <c r="B158" s="53"/>
      <c r="C158" s="53"/>
    </row>
    <row r="159" spans="1:3" s="2" customFormat="1" thickBot="1" x14ac:dyDescent="0.3">
      <c r="A159" s="860" t="s">
        <v>5929</v>
      </c>
      <c r="B159" s="41"/>
      <c r="C159" s="1075">
        <f>SUM(C157:C158)</f>
        <v>1</v>
      </c>
    </row>
    <row r="160" spans="1:3" s="2" customFormat="1" thickBot="1" x14ac:dyDescent="0.3">
      <c r="A160" s="55"/>
      <c r="B160" s="53"/>
      <c r="C160" s="53"/>
    </row>
    <row r="161" spans="1:9" s="2" customFormat="1" thickBot="1" x14ac:dyDescent="0.3">
      <c r="A161" s="860" t="s">
        <v>6015</v>
      </c>
      <c r="B161" s="41"/>
      <c r="C161" s="1075">
        <f>SUM(C159:C160)</f>
        <v>1</v>
      </c>
      <c r="D161" s="355" t="s">
        <v>6161</v>
      </c>
      <c r="E161" s="355"/>
      <c r="F161" s="355"/>
      <c r="G161" s="355"/>
      <c r="H161" s="355"/>
      <c r="I161" s="239"/>
    </row>
    <row r="162" spans="1:9" s="2" customFormat="1" ht="16" x14ac:dyDescent="0.25">
      <c r="A162" s="55"/>
      <c r="B162" s="53"/>
      <c r="C162" s="53"/>
    </row>
    <row r="163" spans="1:9" s="2" customFormat="1" ht="16" x14ac:dyDescent="0.25">
      <c r="A163" s="55"/>
      <c r="B163" s="53"/>
      <c r="C163" s="53"/>
    </row>
    <row r="164" spans="1:9" s="2" customFormat="1" ht="16" x14ac:dyDescent="0.25">
      <c r="A164" s="55"/>
      <c r="B164" s="53"/>
      <c r="C164" s="53"/>
    </row>
    <row r="165" spans="1:9" s="2" customFormat="1" ht="16" x14ac:dyDescent="0.25">
      <c r="A165" s="15"/>
      <c r="B165" s="13"/>
      <c r="C165" s="13"/>
    </row>
    <row r="166" spans="1:9" s="2" customFormat="1" ht="16" x14ac:dyDescent="0.25">
      <c r="A166" s="15"/>
      <c r="B166" s="13"/>
      <c r="C166" s="1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C00000"/>
  </sheetPr>
  <dimension ref="A1:K184"/>
  <sheetViews>
    <sheetView topLeftCell="A163" workbookViewId="0">
      <selection activeCell="F174" sqref="F174:K174"/>
    </sheetView>
  </sheetViews>
  <sheetFormatPr baseColWidth="10" defaultColWidth="9" defaultRowHeight="17" x14ac:dyDescent="0.25"/>
  <cols>
    <col min="1" max="1" width="11.6640625" style="158" customWidth="1"/>
    <col min="2" max="2" width="22.83203125" style="158" customWidth="1"/>
    <col min="3" max="3" width="8.5" style="158" customWidth="1"/>
    <col min="4" max="4" width="13" style="158" customWidth="1"/>
    <col min="5" max="16384" width="9" style="149"/>
  </cols>
  <sheetData>
    <row r="1" spans="1:8" s="48" customFormat="1" ht="16" x14ac:dyDescent="0.25">
      <c r="A1" s="48" t="s">
        <v>23</v>
      </c>
    </row>
    <row r="2" spans="1:8" s="48" customFormat="1" ht="16" x14ac:dyDescent="0.25"/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3" t="s">
        <v>385</v>
      </c>
      <c r="B4" s="3"/>
      <c r="C4" s="3"/>
      <c r="D4" s="3"/>
    </row>
    <row r="5" spans="1:8" s="48" customFormat="1" thickBot="1" x14ac:dyDescent="0.3">
      <c r="A5" s="4"/>
      <c r="B5" s="4"/>
      <c r="C5" s="4"/>
      <c r="D5" s="4"/>
    </row>
    <row r="6" spans="1:8" s="4" customFormat="1" thickBot="1" x14ac:dyDescent="0.3">
      <c r="A6" s="50" t="s">
        <v>0</v>
      </c>
      <c r="B6" s="50" t="s">
        <v>1</v>
      </c>
      <c r="C6" s="50" t="s">
        <v>492</v>
      </c>
      <c r="D6" s="50" t="s">
        <v>493</v>
      </c>
      <c r="E6" s="50" t="s">
        <v>494</v>
      </c>
    </row>
    <row r="7" spans="1:8" s="2" customFormat="1" ht="16" x14ac:dyDescent="0.25">
      <c r="A7" s="182" t="s">
        <v>495</v>
      </c>
      <c r="B7" s="53" t="s">
        <v>496</v>
      </c>
      <c r="C7" s="53">
        <v>500</v>
      </c>
      <c r="D7" s="53">
        <v>600</v>
      </c>
      <c r="E7" s="53"/>
    </row>
    <row r="8" spans="1:8" s="2" customFormat="1" ht="16" x14ac:dyDescent="0.25">
      <c r="A8" s="166" t="s">
        <v>497</v>
      </c>
      <c r="B8" s="13" t="s">
        <v>498</v>
      </c>
      <c r="C8" s="13">
        <v>100</v>
      </c>
      <c r="D8" s="13">
        <v>200</v>
      </c>
      <c r="E8" s="13"/>
    </row>
    <row r="9" spans="1:8" s="2" customFormat="1" ht="16" x14ac:dyDescent="0.25">
      <c r="A9" s="166" t="s">
        <v>499</v>
      </c>
      <c r="B9" s="13" t="s">
        <v>500</v>
      </c>
      <c r="C9" s="13">
        <v>450</v>
      </c>
      <c r="D9" s="13">
        <v>450</v>
      </c>
      <c r="E9" s="13"/>
    </row>
    <row r="10" spans="1:8" s="2" customFormat="1" thickBot="1" x14ac:dyDescent="0.3">
      <c r="A10" s="183" t="s">
        <v>501</v>
      </c>
      <c r="B10" s="14" t="s">
        <v>502</v>
      </c>
      <c r="C10" s="14">
        <v>258</v>
      </c>
      <c r="D10" s="14">
        <v>292</v>
      </c>
      <c r="E10" s="14"/>
    </row>
    <row r="11" spans="1:8" s="2" customFormat="1" thickBot="1" x14ac:dyDescent="0.3">
      <c r="A11" s="170" t="s">
        <v>410</v>
      </c>
      <c r="B11" s="34"/>
      <c r="C11" s="34">
        <f>SUM(C7:C10)</f>
        <v>1308</v>
      </c>
      <c r="D11" s="34">
        <f>SUM(D7:D10)</f>
        <v>1542</v>
      </c>
      <c r="E11" s="194"/>
    </row>
    <row r="12" spans="1:8" s="2" customFormat="1" thickBot="1" x14ac:dyDescent="0.3">
      <c r="A12" s="184"/>
      <c r="B12" s="22"/>
      <c r="C12" s="22"/>
      <c r="D12" s="22"/>
      <c r="E12" s="22"/>
    </row>
    <row r="13" spans="1:8" s="8" customFormat="1" thickBot="1" x14ac:dyDescent="0.3">
      <c r="A13" s="170" t="s">
        <v>412</v>
      </c>
      <c r="B13" s="34"/>
      <c r="C13" s="34">
        <f>SUM(C11:C12)</f>
        <v>1308</v>
      </c>
      <c r="D13" s="34">
        <f>SUM(D11:D12)</f>
        <v>1542</v>
      </c>
      <c r="E13" s="194"/>
    </row>
    <row r="14" spans="1:8" s="2" customFormat="1" thickBot="1" x14ac:dyDescent="0.3">
      <c r="A14" s="184"/>
      <c r="B14" s="22"/>
      <c r="C14" s="22"/>
      <c r="D14" s="22"/>
      <c r="E14" s="22"/>
    </row>
    <row r="15" spans="1:8" s="8" customFormat="1" thickBot="1" x14ac:dyDescent="0.3">
      <c r="A15" s="170" t="s">
        <v>415</v>
      </c>
      <c r="B15" s="34"/>
      <c r="C15" s="34">
        <f>SUM(C13:C14)</f>
        <v>1308</v>
      </c>
      <c r="D15" s="34">
        <f>SUM(D13:D14)</f>
        <v>1542</v>
      </c>
      <c r="E15" s="54"/>
    </row>
    <row r="16" spans="1:8" s="2" customFormat="1" thickBot="1" x14ac:dyDescent="0.3">
      <c r="A16" s="22" t="s">
        <v>416</v>
      </c>
      <c r="B16" s="22" t="s">
        <v>401</v>
      </c>
      <c r="C16" s="22">
        <v>-34</v>
      </c>
      <c r="D16" s="22">
        <v>-2</v>
      </c>
      <c r="E16" s="22"/>
    </row>
    <row r="17" spans="1:6" s="8" customFormat="1" thickBot="1" x14ac:dyDescent="0.3">
      <c r="A17" s="170" t="s">
        <v>417</v>
      </c>
      <c r="B17" s="34"/>
      <c r="C17" s="34">
        <f>SUM(C15:C16)</f>
        <v>1274</v>
      </c>
      <c r="D17" s="34">
        <f>SUM(D15:D16)</f>
        <v>1540</v>
      </c>
      <c r="E17" s="54"/>
    </row>
    <row r="18" spans="1:6" s="2" customFormat="1" ht="16" x14ac:dyDescent="0.25">
      <c r="A18" s="155">
        <v>43284</v>
      </c>
      <c r="B18" s="53" t="s">
        <v>401</v>
      </c>
      <c r="C18" s="53">
        <v>-30</v>
      </c>
      <c r="D18" s="53">
        <v>-37</v>
      </c>
      <c r="E18" s="53">
        <v>-23</v>
      </c>
    </row>
    <row r="19" spans="1:6" s="49" customFormat="1" ht="16" x14ac:dyDescent="0.25">
      <c r="A19" s="185" t="s">
        <v>503</v>
      </c>
      <c r="B19" s="185" t="s">
        <v>504</v>
      </c>
      <c r="C19" s="185"/>
      <c r="D19" s="185"/>
      <c r="E19" s="185">
        <v>23</v>
      </c>
      <c r="F19" s="49" t="s">
        <v>505</v>
      </c>
    </row>
    <row r="20" spans="1:6" s="2" customFormat="1" ht="16" x14ac:dyDescent="0.25">
      <c r="A20" s="17" t="s">
        <v>418</v>
      </c>
      <c r="B20" s="13" t="s">
        <v>401</v>
      </c>
      <c r="C20" s="13">
        <v>-26</v>
      </c>
      <c r="D20" s="13">
        <v>-17</v>
      </c>
      <c r="E20" s="13"/>
    </row>
    <row r="21" spans="1:6" s="2" customFormat="1" thickBot="1" x14ac:dyDescent="0.3">
      <c r="A21" s="14" t="s">
        <v>419</v>
      </c>
      <c r="B21" s="14" t="s">
        <v>401</v>
      </c>
      <c r="C21" s="14">
        <v>-11</v>
      </c>
      <c r="D21" s="14">
        <v>-13</v>
      </c>
      <c r="E21" s="14"/>
    </row>
    <row r="22" spans="1:6" s="8" customFormat="1" thickBot="1" x14ac:dyDescent="0.3">
      <c r="A22" s="170" t="s">
        <v>420</v>
      </c>
      <c r="B22" s="34"/>
      <c r="C22" s="34">
        <f>SUM(C17:C21)</f>
        <v>1207</v>
      </c>
      <c r="D22" s="34">
        <f t="shared" ref="D22:E22" si="0">SUM(D17:D21)</f>
        <v>1473</v>
      </c>
      <c r="E22" s="54">
        <f t="shared" si="0"/>
        <v>0</v>
      </c>
    </row>
    <row r="23" spans="1:6" s="2" customFormat="1" thickBot="1" x14ac:dyDescent="0.3">
      <c r="A23" s="22" t="s">
        <v>421</v>
      </c>
      <c r="B23" s="22" t="s">
        <v>401</v>
      </c>
      <c r="C23" s="22">
        <v>-3</v>
      </c>
      <c r="D23" s="22">
        <v>-32</v>
      </c>
      <c r="E23" s="22"/>
    </row>
    <row r="24" spans="1:6" s="8" customFormat="1" thickBot="1" x14ac:dyDescent="0.3">
      <c r="A24" s="170" t="s">
        <v>422</v>
      </c>
      <c r="B24" s="34"/>
      <c r="C24" s="34">
        <f>SUM(C22:C23)</f>
        <v>1204</v>
      </c>
      <c r="D24" s="34">
        <f>SUM(D22:D23)</f>
        <v>1441</v>
      </c>
      <c r="E24" s="54">
        <f t="shared" ref="E24" si="1">SUM(E22:E23)</f>
        <v>0</v>
      </c>
    </row>
    <row r="25" spans="1:6" s="2" customFormat="1" ht="16" x14ac:dyDescent="0.25">
      <c r="A25" s="186" t="s">
        <v>423</v>
      </c>
      <c r="B25" s="53" t="s">
        <v>63</v>
      </c>
      <c r="C25" s="53"/>
      <c r="D25" s="53">
        <v>-7</v>
      </c>
      <c r="E25" s="53"/>
    </row>
    <row r="26" spans="1:6" s="2" customFormat="1" thickBot="1" x14ac:dyDescent="0.3">
      <c r="A26" s="14" t="s">
        <v>424</v>
      </c>
      <c r="B26" s="14" t="s">
        <v>401</v>
      </c>
      <c r="C26" s="14">
        <v>-23</v>
      </c>
      <c r="D26" s="14">
        <v>-6</v>
      </c>
      <c r="E26" s="14"/>
    </row>
    <row r="27" spans="1:6" s="8" customFormat="1" thickBot="1" x14ac:dyDescent="0.3">
      <c r="A27" s="170" t="s">
        <v>425</v>
      </c>
      <c r="B27" s="34"/>
      <c r="C27" s="34">
        <f>SUM(C24:C26)</f>
        <v>1181</v>
      </c>
      <c r="D27" s="34">
        <f t="shared" ref="D27:E31" si="2">SUM(D24:D26)</f>
        <v>1428</v>
      </c>
      <c r="E27" s="54">
        <f t="shared" si="2"/>
        <v>0</v>
      </c>
    </row>
    <row r="28" spans="1:6" s="2" customFormat="1" thickBot="1" x14ac:dyDescent="0.3">
      <c r="A28" s="22"/>
      <c r="B28" s="22"/>
      <c r="C28" s="22"/>
      <c r="D28" s="22"/>
      <c r="E28" s="22"/>
    </row>
    <row r="29" spans="1:6" s="8" customFormat="1" thickBot="1" x14ac:dyDescent="0.3">
      <c r="A29" s="170" t="s">
        <v>426</v>
      </c>
      <c r="B29" s="34"/>
      <c r="C29" s="34">
        <f>SUM(C27:C28)</f>
        <v>1181</v>
      </c>
      <c r="D29" s="34">
        <f>SUM(D27:D28)</f>
        <v>1428</v>
      </c>
      <c r="E29" s="54">
        <f t="shared" si="2"/>
        <v>0</v>
      </c>
    </row>
    <row r="30" spans="1:6" s="2" customFormat="1" thickBot="1" x14ac:dyDescent="0.3">
      <c r="A30" s="21"/>
      <c r="B30" s="22"/>
      <c r="C30" s="22"/>
      <c r="D30" s="22"/>
      <c r="E30" s="22"/>
    </row>
    <row r="31" spans="1:6" s="8" customFormat="1" thickBot="1" x14ac:dyDescent="0.3">
      <c r="A31" s="170" t="s">
        <v>427</v>
      </c>
      <c r="B31" s="34"/>
      <c r="C31" s="34">
        <f>SUM(C29:C30)</f>
        <v>1181</v>
      </c>
      <c r="D31" s="34">
        <f>SUM(D29:D30)</f>
        <v>1428</v>
      </c>
      <c r="E31" s="54">
        <f t="shared" si="2"/>
        <v>0</v>
      </c>
    </row>
    <row r="32" spans="1:6" s="2" customFormat="1" ht="16" x14ac:dyDescent="0.25">
      <c r="A32" s="55">
        <v>43108</v>
      </c>
      <c r="B32" s="53" t="s">
        <v>63</v>
      </c>
      <c r="C32" s="53">
        <v>-20</v>
      </c>
      <c r="D32" s="53">
        <v>-46</v>
      </c>
      <c r="E32" s="53"/>
    </row>
    <row r="33" spans="1:5" s="2" customFormat="1" ht="16" x14ac:dyDescent="0.25">
      <c r="A33" s="17" t="s">
        <v>428</v>
      </c>
      <c r="B33" s="13" t="s">
        <v>63</v>
      </c>
      <c r="C33" s="13">
        <v>-14</v>
      </c>
      <c r="D33" s="13"/>
      <c r="E33" s="13"/>
    </row>
    <row r="34" spans="1:5" s="2" customFormat="1" thickBot="1" x14ac:dyDescent="0.3">
      <c r="A34" s="79" t="s">
        <v>506</v>
      </c>
      <c r="B34" s="14" t="s">
        <v>63</v>
      </c>
      <c r="C34" s="14">
        <v>-90</v>
      </c>
      <c r="D34" s="14">
        <v>-160</v>
      </c>
      <c r="E34" s="14"/>
    </row>
    <row r="35" spans="1:5" s="8" customFormat="1" thickBot="1" x14ac:dyDescent="0.3">
      <c r="A35" s="170" t="s">
        <v>429</v>
      </c>
      <c r="B35" s="34"/>
      <c r="C35" s="34">
        <f>SUM(C31:C34)</f>
        <v>1057</v>
      </c>
      <c r="D35" s="34">
        <f>SUM(D31:D34)</f>
        <v>1222</v>
      </c>
      <c r="E35" s="54">
        <f t="shared" ref="E35:E43" si="3">SUM(E32:E34)</f>
        <v>0</v>
      </c>
    </row>
    <row r="36" spans="1:5" s="2" customFormat="1" thickBot="1" x14ac:dyDescent="0.3">
      <c r="A36" s="21"/>
      <c r="B36" s="22"/>
      <c r="C36" s="22"/>
      <c r="D36" s="22"/>
      <c r="E36" s="22"/>
    </row>
    <row r="37" spans="1:5" s="8" customFormat="1" thickBot="1" x14ac:dyDescent="0.3">
      <c r="A37" s="170" t="s">
        <v>430</v>
      </c>
      <c r="B37" s="34"/>
      <c r="C37" s="34">
        <f>SUM(C35:C36)</f>
        <v>1057</v>
      </c>
      <c r="D37" s="34">
        <f>SUM(D35:D36)</f>
        <v>1222</v>
      </c>
      <c r="E37" s="54">
        <f t="shared" si="3"/>
        <v>0</v>
      </c>
    </row>
    <row r="38" spans="1:5" s="2" customFormat="1" thickBot="1" x14ac:dyDescent="0.3">
      <c r="A38" s="21">
        <v>43230</v>
      </c>
      <c r="B38" s="22" t="s">
        <v>63</v>
      </c>
      <c r="C38" s="22">
        <v>-14</v>
      </c>
      <c r="D38" s="22">
        <v>-67</v>
      </c>
      <c r="E38" s="22"/>
    </row>
    <row r="39" spans="1:5" s="8" customFormat="1" thickBot="1" x14ac:dyDescent="0.3">
      <c r="A39" s="170" t="s">
        <v>431</v>
      </c>
      <c r="B39" s="34"/>
      <c r="C39" s="34">
        <f>SUM(C37:C38)</f>
        <v>1043</v>
      </c>
      <c r="D39" s="34">
        <f>SUM(D37:D38)</f>
        <v>1155</v>
      </c>
      <c r="E39" s="54">
        <f t="shared" si="3"/>
        <v>0</v>
      </c>
    </row>
    <row r="40" spans="1:5" s="2" customFormat="1" thickBot="1" x14ac:dyDescent="0.3">
      <c r="A40" s="21"/>
      <c r="B40" s="22"/>
      <c r="C40" s="22"/>
      <c r="D40" s="22"/>
      <c r="E40" s="22"/>
    </row>
    <row r="41" spans="1:5" s="8" customFormat="1" thickBot="1" x14ac:dyDescent="0.3">
      <c r="A41" s="170" t="s">
        <v>432</v>
      </c>
      <c r="B41" s="34"/>
      <c r="C41" s="34">
        <f>SUM(C39:C40)</f>
        <v>1043</v>
      </c>
      <c r="D41" s="34">
        <f>SUM(D39:D40)</f>
        <v>1155</v>
      </c>
      <c r="E41" s="54">
        <f t="shared" si="3"/>
        <v>0</v>
      </c>
    </row>
    <row r="42" spans="1:5" s="2" customFormat="1" thickBot="1" x14ac:dyDescent="0.3">
      <c r="A42" s="21"/>
      <c r="B42" s="22"/>
      <c r="C42" s="22"/>
      <c r="D42" s="22"/>
      <c r="E42" s="22"/>
    </row>
    <row r="43" spans="1:5" s="8" customFormat="1" thickBot="1" x14ac:dyDescent="0.3">
      <c r="A43" s="170" t="s">
        <v>433</v>
      </c>
      <c r="B43" s="34"/>
      <c r="C43" s="34">
        <f>SUM(C41:C42)</f>
        <v>1043</v>
      </c>
      <c r="D43" s="34">
        <f>SUM(D41:D42)</f>
        <v>1155</v>
      </c>
      <c r="E43" s="54">
        <f t="shared" si="3"/>
        <v>0</v>
      </c>
    </row>
    <row r="44" spans="1:5" ht="18" thickBot="1" x14ac:dyDescent="0.3">
      <c r="A44" s="143"/>
      <c r="B44" s="143"/>
      <c r="C44" s="143"/>
      <c r="D44" s="143"/>
      <c r="E44" s="187"/>
    </row>
    <row r="45" spans="1:5" s="8" customFormat="1" thickBot="1" x14ac:dyDescent="0.3">
      <c r="A45" s="170" t="s">
        <v>434</v>
      </c>
      <c r="B45" s="34"/>
      <c r="C45" s="34">
        <f>SUM(C43:C44)</f>
        <v>1043</v>
      </c>
      <c r="D45" s="34">
        <f>SUM(D43:D44)</f>
        <v>1155</v>
      </c>
      <c r="E45" s="194"/>
    </row>
    <row r="46" spans="1:5" s="2" customFormat="1" ht="16" x14ac:dyDescent="0.25">
      <c r="A46" s="155" t="s">
        <v>507</v>
      </c>
      <c r="B46" s="53" t="s">
        <v>63</v>
      </c>
      <c r="C46" s="53">
        <v>-100</v>
      </c>
      <c r="D46" s="53">
        <v>-145</v>
      </c>
      <c r="E46" s="53"/>
    </row>
    <row r="47" spans="1:5" s="2" customFormat="1" thickBot="1" x14ac:dyDescent="0.3">
      <c r="A47" s="79" t="s">
        <v>508</v>
      </c>
      <c r="B47" s="14" t="s">
        <v>63</v>
      </c>
      <c r="C47" s="14">
        <v>-21</v>
      </c>
      <c r="D47" s="14">
        <v>-157</v>
      </c>
      <c r="E47" s="14"/>
    </row>
    <row r="48" spans="1:5" s="8" customFormat="1" thickBot="1" x14ac:dyDescent="0.3">
      <c r="A48" s="170" t="s">
        <v>435</v>
      </c>
      <c r="B48" s="34"/>
      <c r="C48" s="34">
        <f>SUM(C45:C47)</f>
        <v>922</v>
      </c>
      <c r="D48" s="34">
        <f>SUM(D45:D47)</f>
        <v>853</v>
      </c>
      <c r="E48" s="194"/>
    </row>
    <row r="49" spans="1:5" s="2" customFormat="1" thickBot="1" x14ac:dyDescent="0.3">
      <c r="A49" s="21">
        <v>43711</v>
      </c>
      <c r="B49" s="22" t="s">
        <v>63</v>
      </c>
      <c r="C49" s="22">
        <v>-18</v>
      </c>
      <c r="D49" s="22">
        <v>-49</v>
      </c>
      <c r="E49" s="22"/>
    </row>
    <row r="50" spans="1:5" s="8" customFormat="1" thickBot="1" x14ac:dyDescent="0.3">
      <c r="A50" s="170" t="s">
        <v>436</v>
      </c>
      <c r="B50" s="34"/>
      <c r="C50" s="34">
        <f>SUM(C48:C49)</f>
        <v>904</v>
      </c>
      <c r="D50" s="34">
        <f>SUM(D48:D49)</f>
        <v>804</v>
      </c>
      <c r="E50" s="194"/>
    </row>
    <row r="51" spans="1:5" s="2" customFormat="1" thickBot="1" x14ac:dyDescent="0.3">
      <c r="A51" s="21"/>
      <c r="B51" s="22"/>
      <c r="C51" s="22"/>
      <c r="D51" s="22"/>
      <c r="E51" s="22"/>
    </row>
    <row r="52" spans="1:5" s="8" customFormat="1" thickBot="1" x14ac:dyDescent="0.3">
      <c r="A52" s="170" t="s">
        <v>437</v>
      </c>
      <c r="B52" s="34"/>
      <c r="C52" s="34">
        <f>SUM(C50:C51)</f>
        <v>904</v>
      </c>
      <c r="D52" s="34">
        <f>SUM(D50:D51)</f>
        <v>804</v>
      </c>
      <c r="E52" s="194"/>
    </row>
    <row r="53" spans="1:5" s="2" customFormat="1" thickBot="1" x14ac:dyDescent="0.3">
      <c r="A53" s="21"/>
      <c r="B53" s="22"/>
      <c r="C53" s="22"/>
      <c r="D53" s="22"/>
      <c r="E53" s="22"/>
    </row>
    <row r="54" spans="1:5" s="8" customFormat="1" thickBot="1" x14ac:dyDescent="0.3">
      <c r="A54" s="170" t="s">
        <v>438</v>
      </c>
      <c r="B54" s="34"/>
      <c r="C54" s="34">
        <f>SUM(C52:C53)</f>
        <v>904</v>
      </c>
      <c r="D54" s="34">
        <f>SUM(D52:D53)</f>
        <v>804</v>
      </c>
      <c r="E54" s="194"/>
    </row>
    <row r="55" spans="1:5" s="2" customFormat="1" thickBot="1" x14ac:dyDescent="0.3">
      <c r="A55" s="21"/>
      <c r="B55" s="22"/>
      <c r="C55" s="22"/>
      <c r="D55" s="22"/>
      <c r="E55" s="22"/>
    </row>
    <row r="56" spans="1:5" s="8" customFormat="1" thickBot="1" x14ac:dyDescent="0.3">
      <c r="A56" s="170" t="s">
        <v>439</v>
      </c>
      <c r="B56" s="34"/>
      <c r="C56" s="34">
        <f>SUM(C54:C55)</f>
        <v>904</v>
      </c>
      <c r="D56" s="34">
        <f>SUM(D54:D55)</f>
        <v>804</v>
      </c>
      <c r="E56" s="194"/>
    </row>
    <row r="57" spans="1:5" s="2" customFormat="1" thickBot="1" x14ac:dyDescent="0.3">
      <c r="A57" s="188" t="s">
        <v>440</v>
      </c>
      <c r="B57" s="188" t="s">
        <v>63</v>
      </c>
      <c r="C57" s="22">
        <v>-9</v>
      </c>
      <c r="D57" s="22">
        <v>-65</v>
      </c>
      <c r="E57" s="22"/>
    </row>
    <row r="58" spans="1:5" s="8" customFormat="1" thickBot="1" x14ac:dyDescent="0.3">
      <c r="A58" s="170" t="s">
        <v>441</v>
      </c>
      <c r="B58" s="34"/>
      <c r="C58" s="34">
        <f>SUM(C56:C57)</f>
        <v>895</v>
      </c>
      <c r="D58" s="34">
        <f>SUM(D56:D57)</f>
        <v>739</v>
      </c>
      <c r="E58" s="194"/>
    </row>
    <row r="59" spans="1:5" s="2" customFormat="1" thickBot="1" x14ac:dyDescent="0.3">
      <c r="A59" s="188" t="s">
        <v>509</v>
      </c>
      <c r="B59" s="188" t="s">
        <v>63</v>
      </c>
      <c r="C59" s="22">
        <v>-30</v>
      </c>
      <c r="D59" s="22">
        <v>-31</v>
      </c>
      <c r="E59" s="22"/>
    </row>
    <row r="60" spans="1:5" s="8" customFormat="1" thickBot="1" x14ac:dyDescent="0.3">
      <c r="A60" s="170" t="s">
        <v>442</v>
      </c>
      <c r="B60" s="34"/>
      <c r="C60" s="34">
        <f>SUM(C58:C59)</f>
        <v>865</v>
      </c>
      <c r="D60" s="34">
        <f>SUM(D58:D59)</f>
        <v>708</v>
      </c>
      <c r="E60" s="194"/>
    </row>
    <row r="61" spans="1:5" s="2" customFormat="1" thickBot="1" x14ac:dyDescent="0.3">
      <c r="A61" s="21">
        <v>43625</v>
      </c>
      <c r="B61" s="22" t="s">
        <v>63</v>
      </c>
      <c r="C61" s="22">
        <v>-57</v>
      </c>
      <c r="D61" s="22">
        <v>-99</v>
      </c>
      <c r="E61" s="22"/>
    </row>
    <row r="62" spans="1:5" s="8" customFormat="1" thickBot="1" x14ac:dyDescent="0.3">
      <c r="A62" s="170" t="s">
        <v>443</v>
      </c>
      <c r="B62" s="34"/>
      <c r="C62" s="34">
        <f>SUM(C60:C61)</f>
        <v>808</v>
      </c>
      <c r="D62" s="34">
        <f>SUM(D60:D61)</f>
        <v>609</v>
      </c>
      <c r="E62" s="194"/>
    </row>
    <row r="63" spans="1:5" s="2" customFormat="1" thickBot="1" x14ac:dyDescent="0.3">
      <c r="A63" s="22" t="s">
        <v>444</v>
      </c>
      <c r="B63" s="22" t="s">
        <v>63</v>
      </c>
      <c r="C63" s="22">
        <v>-110</v>
      </c>
      <c r="D63" s="22">
        <v>-121</v>
      </c>
      <c r="E63" s="22"/>
    </row>
    <row r="64" spans="1:5" s="8" customFormat="1" thickBot="1" x14ac:dyDescent="0.3">
      <c r="A64" s="170" t="s">
        <v>445</v>
      </c>
      <c r="B64" s="34"/>
      <c r="C64" s="34">
        <f>SUM(C62:C63)</f>
        <v>698</v>
      </c>
      <c r="D64" s="34">
        <f>SUM(D62:D63)</f>
        <v>488</v>
      </c>
      <c r="E64" s="194"/>
    </row>
    <row r="65" spans="1:5" s="136" customFormat="1" thickBot="1" x14ac:dyDescent="0.3">
      <c r="A65" s="189">
        <v>43566</v>
      </c>
      <c r="B65" s="190" t="s">
        <v>63</v>
      </c>
      <c r="C65" s="22">
        <v>-68</v>
      </c>
      <c r="D65" s="22">
        <v>-56</v>
      </c>
      <c r="E65" s="191"/>
    </row>
    <row r="66" spans="1:5" s="8" customFormat="1" thickBot="1" x14ac:dyDescent="0.3">
      <c r="A66" s="170" t="s">
        <v>446</v>
      </c>
      <c r="B66" s="34"/>
      <c r="C66" s="34">
        <f>SUM(C64:C65)</f>
        <v>630</v>
      </c>
      <c r="D66" s="34">
        <f>SUM(D64:D65)</f>
        <v>432</v>
      </c>
      <c r="E66" s="194"/>
    </row>
    <row r="67" spans="1:5" s="136" customFormat="1" thickBot="1" x14ac:dyDescent="0.3">
      <c r="A67" s="168"/>
      <c r="B67" s="168"/>
      <c r="C67" s="168"/>
      <c r="D67" s="168"/>
      <c r="E67" s="192"/>
    </row>
    <row r="68" spans="1:5" s="8" customFormat="1" thickBot="1" x14ac:dyDescent="0.3">
      <c r="A68" s="170" t="s">
        <v>447</v>
      </c>
      <c r="B68" s="34"/>
      <c r="C68" s="34">
        <f>SUM(C66:C67)</f>
        <v>630</v>
      </c>
      <c r="D68" s="34">
        <f>SUM(D66:D67)</f>
        <v>432</v>
      </c>
      <c r="E68" s="194"/>
    </row>
    <row r="69" spans="1:5" s="2" customFormat="1" thickBot="1" x14ac:dyDescent="0.3">
      <c r="A69" s="155"/>
      <c r="B69" s="53"/>
      <c r="C69" s="53"/>
      <c r="D69" s="53"/>
      <c r="E69" s="53"/>
    </row>
    <row r="70" spans="1:5" s="8" customFormat="1" thickBot="1" x14ac:dyDescent="0.3">
      <c r="A70" s="170" t="s">
        <v>448</v>
      </c>
      <c r="B70" s="34"/>
      <c r="C70" s="34">
        <f>SUM(C68:C69)</f>
        <v>630</v>
      </c>
      <c r="D70" s="34">
        <f>SUM(D68:D69)</f>
        <v>432</v>
      </c>
      <c r="E70" s="194"/>
    </row>
    <row r="71" spans="1:5" s="2" customFormat="1" thickBot="1" x14ac:dyDescent="0.3">
      <c r="A71" s="155">
        <v>44014</v>
      </c>
      <c r="B71" s="53" t="s">
        <v>63</v>
      </c>
      <c r="C71" s="53">
        <v>-50</v>
      </c>
      <c r="D71" s="53">
        <v>-155</v>
      </c>
      <c r="E71" s="53"/>
    </row>
    <row r="72" spans="1:5" s="8" customFormat="1" thickBot="1" x14ac:dyDescent="0.3">
      <c r="A72" s="170" t="s">
        <v>449</v>
      </c>
      <c r="B72" s="34"/>
      <c r="C72" s="34">
        <f>SUM(C70:C71)</f>
        <v>580</v>
      </c>
      <c r="D72" s="34">
        <f>SUM(D70:D71)</f>
        <v>277</v>
      </c>
      <c r="E72" s="194"/>
    </row>
    <row r="73" spans="1:5" s="2" customFormat="1" thickBot="1" x14ac:dyDescent="0.3">
      <c r="A73" s="155"/>
      <c r="B73" s="53"/>
      <c r="C73" s="53"/>
      <c r="D73" s="53"/>
      <c r="E73" s="53"/>
    </row>
    <row r="74" spans="1:5" s="8" customFormat="1" thickBot="1" x14ac:dyDescent="0.3">
      <c r="A74" s="170" t="s">
        <v>450</v>
      </c>
      <c r="B74" s="34"/>
      <c r="C74" s="34">
        <f>SUM(C72:C73)</f>
        <v>580</v>
      </c>
      <c r="D74" s="34">
        <f>SUM(D72:D73)</f>
        <v>277</v>
      </c>
      <c r="E74" s="194"/>
    </row>
    <row r="75" spans="1:5" s="2" customFormat="1" thickBot="1" x14ac:dyDescent="0.3">
      <c r="A75" s="155"/>
      <c r="B75" s="53"/>
      <c r="C75" s="53"/>
      <c r="D75" s="53"/>
      <c r="E75" s="53"/>
    </row>
    <row r="76" spans="1:5" s="2" customFormat="1" thickBot="1" x14ac:dyDescent="0.3">
      <c r="A76" s="170" t="s">
        <v>451</v>
      </c>
      <c r="B76" s="34"/>
      <c r="C76" s="34">
        <f>SUM(C74:C75)</f>
        <v>580</v>
      </c>
      <c r="D76" s="34">
        <f>SUM(D74:D75)</f>
        <v>277</v>
      </c>
      <c r="E76" s="194"/>
    </row>
    <row r="77" spans="1:5" s="2" customFormat="1" thickBot="1" x14ac:dyDescent="0.3">
      <c r="A77" s="155"/>
      <c r="B77" s="53"/>
      <c r="C77" s="53"/>
      <c r="D77" s="53"/>
      <c r="E77" s="53"/>
    </row>
    <row r="78" spans="1:5" s="2" customFormat="1" thickBot="1" x14ac:dyDescent="0.3">
      <c r="A78" s="170" t="s">
        <v>452</v>
      </c>
      <c r="B78" s="34"/>
      <c r="C78" s="34">
        <f>SUM(C76:C77)</f>
        <v>580</v>
      </c>
      <c r="D78" s="34">
        <f>SUM(D76:D77)</f>
        <v>277</v>
      </c>
      <c r="E78" s="194"/>
    </row>
    <row r="79" spans="1:5" s="2" customFormat="1" thickBot="1" x14ac:dyDescent="0.3">
      <c r="A79" s="155"/>
      <c r="B79" s="53"/>
      <c r="C79" s="53"/>
      <c r="D79" s="53"/>
      <c r="E79" s="53"/>
    </row>
    <row r="80" spans="1:5" s="2" customFormat="1" thickBot="1" x14ac:dyDescent="0.3">
      <c r="A80" s="170" t="s">
        <v>453</v>
      </c>
      <c r="B80" s="34"/>
      <c r="C80" s="34">
        <f>SUM(C78:C79)</f>
        <v>580</v>
      </c>
      <c r="D80" s="34">
        <f>SUM(D78:D79)</f>
        <v>277</v>
      </c>
      <c r="E80" s="194"/>
    </row>
    <row r="81" spans="1:5" s="2" customFormat="1" thickBot="1" x14ac:dyDescent="0.3">
      <c r="A81" s="155"/>
      <c r="B81" s="53"/>
      <c r="C81" s="53"/>
      <c r="D81" s="53"/>
      <c r="E81" s="53"/>
    </row>
    <row r="82" spans="1:5" s="8" customFormat="1" thickBot="1" x14ac:dyDescent="0.3">
      <c r="A82" s="170" t="s">
        <v>454</v>
      </c>
      <c r="B82" s="34"/>
      <c r="C82" s="34">
        <f>SUM(C80:C81)</f>
        <v>580</v>
      </c>
      <c r="D82" s="34">
        <f>SUM(D80:D81)</f>
        <v>277</v>
      </c>
      <c r="E82" s="194"/>
    </row>
    <row r="83" spans="1:5" s="2" customFormat="1" thickBot="1" x14ac:dyDescent="0.3">
      <c r="A83" s="155"/>
      <c r="B83" s="53"/>
      <c r="C83" s="53"/>
      <c r="D83" s="53"/>
      <c r="E83" s="53"/>
    </row>
    <row r="84" spans="1:5" s="8" customFormat="1" thickBot="1" x14ac:dyDescent="0.3">
      <c r="A84" s="170" t="s">
        <v>455</v>
      </c>
      <c r="B84" s="34"/>
      <c r="C84" s="34">
        <f>SUM(C82:C83)</f>
        <v>580</v>
      </c>
      <c r="D84" s="34">
        <f>SUM(D82:D83)</f>
        <v>277</v>
      </c>
      <c r="E84" s="194"/>
    </row>
    <row r="85" spans="1:5" s="2" customFormat="1" thickBot="1" x14ac:dyDescent="0.3">
      <c r="A85" s="155"/>
      <c r="B85" s="53"/>
      <c r="C85" s="53"/>
      <c r="D85" s="53"/>
      <c r="E85" s="53"/>
    </row>
    <row r="86" spans="1:5" s="8" customFormat="1" thickBot="1" x14ac:dyDescent="0.3">
      <c r="A86" s="170" t="s">
        <v>456</v>
      </c>
      <c r="B86" s="34"/>
      <c r="C86" s="34">
        <f>SUM(C84:C85)</f>
        <v>580</v>
      </c>
      <c r="D86" s="34">
        <f>SUM(D84:D85)</f>
        <v>277</v>
      </c>
      <c r="E86" s="194"/>
    </row>
    <row r="87" spans="1:5" s="2" customFormat="1" ht="16" x14ac:dyDescent="0.25">
      <c r="A87" s="55">
        <v>43840</v>
      </c>
      <c r="B87" s="53" t="s">
        <v>63</v>
      </c>
      <c r="C87" s="53">
        <v>-38</v>
      </c>
      <c r="D87" s="53"/>
      <c r="E87" s="53"/>
    </row>
    <row r="88" spans="1:5" s="2" customFormat="1" ht="16" x14ac:dyDescent="0.25">
      <c r="A88" s="55">
        <v>44114</v>
      </c>
      <c r="B88" s="53" t="s">
        <v>63</v>
      </c>
      <c r="C88" s="53">
        <v>-13</v>
      </c>
      <c r="D88" s="53">
        <v>-30</v>
      </c>
      <c r="E88" s="53"/>
    </row>
    <row r="89" spans="1:5" s="2" customFormat="1" ht="16" x14ac:dyDescent="0.25">
      <c r="A89" s="156" t="s">
        <v>87</v>
      </c>
      <c r="B89" s="25" t="s">
        <v>63</v>
      </c>
      <c r="C89" s="53">
        <v>-17</v>
      </c>
      <c r="D89" s="53"/>
      <c r="E89" s="53"/>
    </row>
    <row r="90" spans="1:5" s="2" customFormat="1" ht="16" x14ac:dyDescent="0.25">
      <c r="A90" s="156" t="s">
        <v>92</v>
      </c>
      <c r="B90" s="25" t="s">
        <v>63</v>
      </c>
      <c r="C90" s="53">
        <v>-19</v>
      </c>
      <c r="D90" s="53">
        <v>-3</v>
      </c>
      <c r="E90" s="53"/>
    </row>
    <row r="91" spans="1:5" s="2" customFormat="1" thickBot="1" x14ac:dyDescent="0.3">
      <c r="A91" s="156" t="s">
        <v>99</v>
      </c>
      <c r="B91" s="25" t="s">
        <v>63</v>
      </c>
      <c r="C91" s="193">
        <v>-5</v>
      </c>
      <c r="D91" s="193">
        <v>-21</v>
      </c>
      <c r="E91" s="53"/>
    </row>
    <row r="92" spans="1:5" s="8" customFormat="1" thickBot="1" x14ac:dyDescent="0.3">
      <c r="A92" s="170" t="s">
        <v>457</v>
      </c>
      <c r="B92" s="34"/>
      <c r="C92" s="34">
        <f>SUM(C86:C91)</f>
        <v>488</v>
      </c>
      <c r="D92" s="34">
        <f>SUM(D86:D91)</f>
        <v>223</v>
      </c>
      <c r="E92" s="194"/>
    </row>
    <row r="93" spans="1:5" s="2" customFormat="1" ht="16" x14ac:dyDescent="0.25">
      <c r="A93" s="156">
        <v>43901</v>
      </c>
      <c r="B93" s="25" t="s">
        <v>63</v>
      </c>
      <c r="C93" s="53">
        <v>-18</v>
      </c>
      <c r="D93" s="53">
        <v>-7</v>
      </c>
      <c r="E93" s="53"/>
    </row>
    <row r="94" spans="1:5" s="2" customFormat="1" ht="16" x14ac:dyDescent="0.25">
      <c r="A94" s="12">
        <v>44023</v>
      </c>
      <c r="B94" s="13" t="s">
        <v>63</v>
      </c>
      <c r="C94" s="53">
        <v>-2</v>
      </c>
      <c r="D94" s="53"/>
      <c r="E94" s="53"/>
    </row>
    <row r="95" spans="1:5" s="2" customFormat="1" ht="16" x14ac:dyDescent="0.25">
      <c r="A95" s="45" t="s">
        <v>219</v>
      </c>
      <c r="B95" s="46" t="s">
        <v>63</v>
      </c>
      <c r="C95" s="53">
        <v>-2</v>
      </c>
      <c r="D95" s="53"/>
      <c r="E95" s="53"/>
    </row>
    <row r="96" spans="1:5" s="136" customFormat="1" thickBot="1" x14ac:dyDescent="0.3">
      <c r="A96" s="12" t="s">
        <v>222</v>
      </c>
      <c r="B96" s="13" t="s">
        <v>63</v>
      </c>
      <c r="C96" s="13">
        <v>-2</v>
      </c>
      <c r="D96" s="13">
        <v>-5</v>
      </c>
      <c r="E96" s="162"/>
    </row>
    <row r="97" spans="1:5" s="8" customFormat="1" thickBot="1" x14ac:dyDescent="0.3">
      <c r="A97" s="170" t="s">
        <v>458</v>
      </c>
      <c r="B97" s="34"/>
      <c r="C97" s="34">
        <f>SUM(C92:C96)</f>
        <v>464</v>
      </c>
      <c r="D97" s="34">
        <f>SUM(D92:D96)</f>
        <v>211</v>
      </c>
      <c r="E97" s="194"/>
    </row>
    <row r="98" spans="1:5" s="2" customFormat="1" ht="16" x14ac:dyDescent="0.25">
      <c r="A98" s="12">
        <v>43873</v>
      </c>
      <c r="B98" s="13" t="s">
        <v>63</v>
      </c>
      <c r="C98" s="13">
        <v>-33</v>
      </c>
      <c r="D98" s="13">
        <v>-7</v>
      </c>
      <c r="E98" s="13"/>
    </row>
    <row r="99" spans="1:5" s="2" customFormat="1" ht="16" x14ac:dyDescent="0.25">
      <c r="A99" s="45">
        <v>43963</v>
      </c>
      <c r="B99" s="46" t="s">
        <v>63</v>
      </c>
      <c r="C99" s="13">
        <v>-12</v>
      </c>
      <c r="D99" s="13"/>
      <c r="E99" s="13"/>
    </row>
    <row r="100" spans="1:5" s="2" customFormat="1" thickBot="1" x14ac:dyDescent="0.3">
      <c r="A100" s="45">
        <v>44147</v>
      </c>
      <c r="B100" s="46" t="s">
        <v>63</v>
      </c>
      <c r="C100" s="13">
        <v>-30</v>
      </c>
      <c r="D100" s="13"/>
      <c r="E100" s="13"/>
    </row>
    <row r="101" spans="1:5" s="8" customFormat="1" thickBot="1" x14ac:dyDescent="0.3">
      <c r="A101" s="170" t="s">
        <v>462</v>
      </c>
      <c r="B101" s="34"/>
      <c r="C101" s="34">
        <f>SUM(C97:C100)</f>
        <v>389</v>
      </c>
      <c r="D101" s="34">
        <f>SUM(D97:D100)</f>
        <v>204</v>
      </c>
      <c r="E101" s="194"/>
    </row>
    <row r="102" spans="1:5" s="2" customFormat="1" thickBot="1" x14ac:dyDescent="0.3">
      <c r="A102" s="76" t="s">
        <v>2358</v>
      </c>
      <c r="B102" s="78" t="s">
        <v>63</v>
      </c>
      <c r="C102" s="13">
        <v>-5</v>
      </c>
      <c r="D102" s="13"/>
      <c r="E102" s="13"/>
    </row>
    <row r="103" spans="1:5" s="8" customFormat="1" thickBot="1" x14ac:dyDescent="0.3">
      <c r="A103" s="170" t="s">
        <v>2467</v>
      </c>
      <c r="B103" s="34"/>
      <c r="C103" s="34">
        <f>SUM(C101:C102)</f>
        <v>384</v>
      </c>
      <c r="D103" s="34">
        <f>SUM(D101:D102)</f>
        <v>204</v>
      </c>
      <c r="E103" s="194"/>
    </row>
    <row r="104" spans="1:5" s="2" customFormat="1" thickBot="1" x14ac:dyDescent="0.3">
      <c r="A104" s="76" t="s">
        <v>2534</v>
      </c>
      <c r="B104" s="14" t="s">
        <v>63</v>
      </c>
      <c r="C104" s="13">
        <v>-6</v>
      </c>
      <c r="D104" s="13"/>
      <c r="E104" s="13"/>
    </row>
    <row r="105" spans="1:5" s="8" customFormat="1" thickBot="1" x14ac:dyDescent="0.3">
      <c r="A105" s="170" t="s">
        <v>2591</v>
      </c>
      <c r="B105" s="34"/>
      <c r="C105" s="34">
        <f>SUM(C103:C104)</f>
        <v>378</v>
      </c>
      <c r="D105" s="34">
        <f>SUM(D103:D104)</f>
        <v>204</v>
      </c>
      <c r="E105" s="194"/>
    </row>
    <row r="106" spans="1:5" s="2" customFormat="1" ht="16" x14ac:dyDescent="0.25">
      <c r="A106" s="76">
        <v>44533</v>
      </c>
      <c r="B106" s="14" t="s">
        <v>63</v>
      </c>
      <c r="C106" s="13">
        <v>-4</v>
      </c>
      <c r="D106" s="13"/>
      <c r="E106" s="13"/>
    </row>
    <row r="107" spans="1:5" s="2" customFormat="1" thickBot="1" x14ac:dyDescent="0.3">
      <c r="A107" s="76" t="s">
        <v>2640</v>
      </c>
      <c r="B107" s="14" t="s">
        <v>63</v>
      </c>
      <c r="C107" s="13">
        <v>-19</v>
      </c>
      <c r="D107" s="13"/>
      <c r="E107" s="13"/>
    </row>
    <row r="108" spans="1:5" s="8" customFormat="1" thickBot="1" x14ac:dyDescent="0.3">
      <c r="A108" s="170" t="s">
        <v>2702</v>
      </c>
      <c r="B108" s="34"/>
      <c r="C108" s="34">
        <f>SUM(C105:C107)</f>
        <v>355</v>
      </c>
      <c r="D108" s="34">
        <f>SUM(D105:D107)</f>
        <v>204</v>
      </c>
      <c r="E108" s="194"/>
    </row>
    <row r="109" spans="1:5" s="136" customFormat="1" thickBot="1" x14ac:dyDescent="0.3">
      <c r="A109" s="76"/>
      <c r="B109" s="14"/>
      <c r="C109" s="57"/>
      <c r="D109" s="57"/>
      <c r="E109" s="162"/>
    </row>
    <row r="110" spans="1:5" s="8" customFormat="1" thickBot="1" x14ac:dyDescent="0.3">
      <c r="A110" s="170" t="s">
        <v>2835</v>
      </c>
      <c r="B110" s="34"/>
      <c r="C110" s="34">
        <f>SUM(C108:C109)</f>
        <v>355</v>
      </c>
      <c r="D110" s="34">
        <f>SUM(D108:D109)</f>
        <v>204</v>
      </c>
      <c r="E110" s="194"/>
    </row>
    <row r="111" spans="1:5" s="136" customFormat="1" thickBot="1" x14ac:dyDescent="0.3">
      <c r="A111" s="76"/>
      <c r="B111" s="14"/>
      <c r="C111" s="57"/>
      <c r="D111" s="57"/>
      <c r="E111" s="162"/>
    </row>
    <row r="112" spans="1:5" s="8" customFormat="1" thickBot="1" x14ac:dyDescent="0.3">
      <c r="A112" s="170" t="s">
        <v>2913</v>
      </c>
      <c r="B112" s="34"/>
      <c r="C112" s="34">
        <f>SUM(C110:C111)</f>
        <v>355</v>
      </c>
      <c r="D112" s="34">
        <f>SUM(D110:D111)</f>
        <v>204</v>
      </c>
      <c r="E112" s="194"/>
    </row>
    <row r="113" spans="1:5" s="136" customFormat="1" thickBot="1" x14ac:dyDescent="0.3">
      <c r="A113" s="76"/>
      <c r="B113" s="14"/>
      <c r="C113" s="57"/>
      <c r="D113" s="57"/>
      <c r="E113" s="162"/>
    </row>
    <row r="114" spans="1:5" s="8" customFormat="1" thickBot="1" x14ac:dyDescent="0.3">
      <c r="A114" s="170" t="s">
        <v>3019</v>
      </c>
      <c r="B114" s="34"/>
      <c r="C114" s="34">
        <f>SUM(C112:C113)</f>
        <v>355</v>
      </c>
      <c r="D114" s="34">
        <f>SUM(D112:D113)</f>
        <v>204</v>
      </c>
      <c r="E114" s="194"/>
    </row>
    <row r="115" spans="1:5" s="136" customFormat="1" thickBot="1" x14ac:dyDescent="0.3">
      <c r="A115" s="76"/>
      <c r="B115" s="14"/>
      <c r="C115" s="57"/>
      <c r="D115" s="57"/>
      <c r="E115" s="162"/>
    </row>
    <row r="116" spans="1:5" s="8" customFormat="1" thickBot="1" x14ac:dyDescent="0.3">
      <c r="A116" s="170" t="s">
        <v>3121</v>
      </c>
      <c r="B116" s="34"/>
      <c r="C116" s="34">
        <f>SUM(C114:C115)</f>
        <v>355</v>
      </c>
      <c r="D116" s="34">
        <f>SUM(D114:D115)</f>
        <v>204</v>
      </c>
      <c r="E116" s="194"/>
    </row>
    <row r="117" spans="1:5" s="2" customFormat="1" ht="16" x14ac:dyDescent="0.25">
      <c r="A117" s="76" t="s">
        <v>3170</v>
      </c>
      <c r="B117" s="14" t="s">
        <v>63</v>
      </c>
      <c r="C117" s="13">
        <v>-77</v>
      </c>
      <c r="D117" s="13">
        <v>-33</v>
      </c>
      <c r="E117" s="13"/>
    </row>
    <row r="118" spans="1:5" s="1" customFormat="1" ht="16" x14ac:dyDescent="0.25">
      <c r="A118" s="76" t="s">
        <v>3183</v>
      </c>
      <c r="B118" s="14" t="s">
        <v>63</v>
      </c>
      <c r="C118" s="13">
        <v>-12</v>
      </c>
      <c r="D118" s="43"/>
      <c r="E118" s="43"/>
    </row>
    <row r="119" spans="1:5" s="2" customFormat="1" ht="16" x14ac:dyDescent="0.25">
      <c r="A119" s="76" t="s">
        <v>3192</v>
      </c>
      <c r="B119" s="14" t="s">
        <v>63</v>
      </c>
      <c r="C119" s="13">
        <v>-11</v>
      </c>
      <c r="D119" s="13"/>
      <c r="E119" s="13"/>
    </row>
    <row r="120" spans="1:5" s="2" customFormat="1" ht="16" x14ac:dyDescent="0.25">
      <c r="A120" s="76" t="s">
        <v>3200</v>
      </c>
      <c r="B120" s="14" t="s">
        <v>63</v>
      </c>
      <c r="C120" s="13">
        <v>-26</v>
      </c>
      <c r="D120" s="13"/>
      <c r="E120" s="13"/>
    </row>
    <row r="121" spans="1:5" s="2" customFormat="1" ht="16" x14ac:dyDescent="0.25">
      <c r="A121" s="76" t="s">
        <v>3204</v>
      </c>
      <c r="B121" s="14" t="s">
        <v>63</v>
      </c>
      <c r="C121" s="13">
        <v>-2</v>
      </c>
      <c r="D121" s="13"/>
      <c r="E121" s="13"/>
    </row>
    <row r="122" spans="1:5" s="2" customFormat="1" thickBot="1" x14ac:dyDescent="0.3">
      <c r="A122" s="76" t="s">
        <v>3212</v>
      </c>
      <c r="B122" s="14" t="s">
        <v>63</v>
      </c>
      <c r="C122" s="13">
        <v>-5</v>
      </c>
      <c r="D122" s="13"/>
      <c r="E122" s="13"/>
    </row>
    <row r="123" spans="1:5" s="8" customFormat="1" thickBot="1" x14ac:dyDescent="0.3">
      <c r="A123" s="170" t="s">
        <v>3218</v>
      </c>
      <c r="B123" s="34"/>
      <c r="C123" s="34">
        <f>SUM(C116:C122)</f>
        <v>222</v>
      </c>
      <c r="D123" s="34">
        <f>SUM(D116:D122)</f>
        <v>171</v>
      </c>
      <c r="E123" s="194"/>
    </row>
    <row r="124" spans="1:5" s="2" customFormat="1" ht="16" x14ac:dyDescent="0.25">
      <c r="A124" s="76">
        <v>44205</v>
      </c>
      <c r="B124" s="14" t="s">
        <v>63</v>
      </c>
      <c r="C124" s="13">
        <v>-11</v>
      </c>
      <c r="D124" s="13"/>
      <c r="E124" s="13"/>
    </row>
    <row r="125" spans="1:5" s="2" customFormat="1" ht="16" x14ac:dyDescent="0.25">
      <c r="A125" s="76">
        <v>44356</v>
      </c>
      <c r="B125" s="14" t="s">
        <v>63</v>
      </c>
      <c r="C125" s="13">
        <v>-17</v>
      </c>
      <c r="D125" s="13"/>
      <c r="E125" s="13"/>
    </row>
    <row r="126" spans="1:5" s="2" customFormat="1" ht="16" x14ac:dyDescent="0.25">
      <c r="A126" s="76" t="s">
        <v>3267</v>
      </c>
      <c r="B126" s="14" t="s">
        <v>63</v>
      </c>
      <c r="C126" s="13">
        <v>-11</v>
      </c>
      <c r="D126" s="13"/>
      <c r="E126" s="13"/>
    </row>
    <row r="127" spans="1:5" s="2" customFormat="1" ht="16" x14ac:dyDescent="0.25">
      <c r="A127" s="76" t="s">
        <v>3272</v>
      </c>
      <c r="B127" s="14" t="s">
        <v>63</v>
      </c>
      <c r="C127" s="13">
        <v>-6</v>
      </c>
      <c r="D127" s="13"/>
      <c r="E127" s="13"/>
    </row>
    <row r="128" spans="1:5" s="2" customFormat="1" thickBot="1" x14ac:dyDescent="0.3">
      <c r="A128" s="76" t="s">
        <v>3311</v>
      </c>
      <c r="B128" s="14" t="s">
        <v>63</v>
      </c>
      <c r="C128" s="13">
        <v>-19</v>
      </c>
      <c r="D128" s="13"/>
      <c r="E128" s="13"/>
    </row>
    <row r="129" spans="1:5" s="8" customFormat="1" thickBot="1" x14ac:dyDescent="0.3">
      <c r="A129" s="161" t="s">
        <v>3371</v>
      </c>
      <c r="B129" s="34"/>
      <c r="C129" s="34">
        <f>SUM(C123:C128)</f>
        <v>158</v>
      </c>
      <c r="D129" s="34">
        <f>SUM(D123:D128)</f>
        <v>171</v>
      </c>
      <c r="E129" s="194"/>
    </row>
    <row r="130" spans="1:5" s="1" customFormat="1" ht="16" x14ac:dyDescent="0.25">
      <c r="A130" s="76">
        <v>44418</v>
      </c>
      <c r="B130" s="14" t="s">
        <v>63</v>
      </c>
      <c r="C130" s="13">
        <v>-11</v>
      </c>
      <c r="D130" s="43"/>
      <c r="E130" s="43"/>
    </row>
    <row r="131" spans="1:5" s="2" customFormat="1" ht="16" x14ac:dyDescent="0.25">
      <c r="A131" s="76" t="s">
        <v>3393</v>
      </c>
      <c r="B131" s="14" t="s">
        <v>63</v>
      </c>
      <c r="C131" s="13">
        <v>-11</v>
      </c>
      <c r="D131" s="13"/>
      <c r="E131" s="13"/>
    </row>
    <row r="132" spans="1:5" s="2" customFormat="1" ht="16" x14ac:dyDescent="0.25">
      <c r="A132" s="76" t="s">
        <v>3403</v>
      </c>
      <c r="B132" s="14" t="s">
        <v>63</v>
      </c>
      <c r="C132" s="13">
        <v>-7</v>
      </c>
      <c r="D132" s="13"/>
      <c r="E132" s="13"/>
    </row>
    <row r="133" spans="1:5" s="2" customFormat="1" ht="16" x14ac:dyDescent="0.25">
      <c r="A133" s="76" t="s">
        <v>3403</v>
      </c>
      <c r="B133" s="14" t="s">
        <v>63</v>
      </c>
      <c r="C133" s="13">
        <v>-4</v>
      </c>
      <c r="D133" s="13"/>
      <c r="E133" s="13"/>
    </row>
    <row r="134" spans="1:5" s="2" customFormat="1" thickBot="1" x14ac:dyDescent="0.3">
      <c r="A134" s="76" t="s">
        <v>3423</v>
      </c>
      <c r="B134" s="14" t="s">
        <v>63</v>
      </c>
      <c r="C134" s="13">
        <v>-3</v>
      </c>
      <c r="D134" s="13"/>
      <c r="E134" s="13"/>
    </row>
    <row r="135" spans="1:5" s="8" customFormat="1" thickBot="1" x14ac:dyDescent="0.3">
      <c r="A135" s="161" t="s">
        <v>3469</v>
      </c>
      <c r="B135" s="34"/>
      <c r="C135" s="34">
        <f>SUM(C129:C134)</f>
        <v>122</v>
      </c>
      <c r="D135" s="34">
        <f>SUM(D129:D134)</f>
        <v>171</v>
      </c>
      <c r="E135" s="194"/>
    </row>
    <row r="136" spans="1:5" s="2" customFormat="1" ht="16" x14ac:dyDescent="0.25">
      <c r="A136" s="76">
        <v>44266</v>
      </c>
      <c r="B136" s="14" t="s">
        <v>63</v>
      </c>
      <c r="C136" s="13">
        <v>-21</v>
      </c>
      <c r="D136" s="13"/>
      <c r="E136" s="13"/>
    </row>
    <row r="137" spans="1:5" s="2" customFormat="1" ht="16" x14ac:dyDescent="0.25">
      <c r="A137" s="76">
        <v>44480</v>
      </c>
      <c r="B137" s="14" t="s">
        <v>63</v>
      </c>
      <c r="C137" s="13">
        <v>-24</v>
      </c>
      <c r="D137" s="13"/>
      <c r="E137" s="13"/>
    </row>
    <row r="138" spans="1:5" s="2" customFormat="1" ht="16" x14ac:dyDescent="0.25">
      <c r="A138" s="76" t="s">
        <v>3499</v>
      </c>
      <c r="B138" s="14" t="s">
        <v>63</v>
      </c>
      <c r="C138" s="13">
        <v>-9</v>
      </c>
      <c r="D138" s="13">
        <v>-4</v>
      </c>
      <c r="E138" s="13"/>
    </row>
    <row r="139" spans="1:5" s="2" customFormat="1" ht="16" x14ac:dyDescent="0.25">
      <c r="A139" s="76" t="s">
        <v>3514</v>
      </c>
      <c r="B139" s="14" t="s">
        <v>63</v>
      </c>
      <c r="C139" s="13">
        <v>-9</v>
      </c>
      <c r="D139" s="13"/>
      <c r="E139" s="13"/>
    </row>
    <row r="140" spans="1:5" s="2" customFormat="1" ht="16" x14ac:dyDescent="0.25">
      <c r="A140" s="76" t="s">
        <v>3538</v>
      </c>
      <c r="B140" s="14" t="s">
        <v>63</v>
      </c>
      <c r="C140" s="13">
        <v>-19</v>
      </c>
      <c r="D140" s="13"/>
      <c r="E140" s="13"/>
    </row>
    <row r="141" spans="1:5" s="2" customFormat="1" ht="16" x14ac:dyDescent="0.25">
      <c r="A141" s="76" t="s">
        <v>3558</v>
      </c>
      <c r="B141" s="14" t="s">
        <v>63</v>
      </c>
      <c r="C141" s="13">
        <v>-13</v>
      </c>
      <c r="D141" s="13">
        <v>-2</v>
      </c>
      <c r="E141" s="13"/>
    </row>
    <row r="142" spans="1:5" s="2" customFormat="1" thickBot="1" x14ac:dyDescent="0.3">
      <c r="A142" s="45" t="s">
        <v>3568</v>
      </c>
      <c r="B142" s="46" t="s">
        <v>63</v>
      </c>
      <c r="C142" s="13"/>
      <c r="D142" s="13">
        <v>-5</v>
      </c>
      <c r="E142" s="13"/>
    </row>
    <row r="143" spans="1:5" s="8" customFormat="1" thickBot="1" x14ac:dyDescent="0.3">
      <c r="A143" s="161" t="s">
        <v>3584</v>
      </c>
      <c r="B143" s="34"/>
      <c r="C143" s="34">
        <f>SUM(C135:C142)</f>
        <v>27</v>
      </c>
      <c r="D143" s="34">
        <f>SUM(D135:D142)</f>
        <v>160</v>
      </c>
      <c r="E143" s="194"/>
    </row>
    <row r="144" spans="1:5" s="2" customFormat="1" ht="16" x14ac:dyDescent="0.25">
      <c r="A144" s="45">
        <v>44420</v>
      </c>
      <c r="B144" s="46" t="s">
        <v>63</v>
      </c>
      <c r="C144" s="13">
        <v>-15</v>
      </c>
      <c r="D144" s="13">
        <v>-4</v>
      </c>
      <c r="E144" s="13"/>
    </row>
    <row r="145" spans="1:8" s="2" customFormat="1" ht="16" x14ac:dyDescent="0.25">
      <c r="A145" s="45">
        <v>44481</v>
      </c>
      <c r="B145" s="46" t="s">
        <v>63</v>
      </c>
      <c r="C145" s="13">
        <v>-12</v>
      </c>
      <c r="D145" s="13"/>
      <c r="E145" s="13"/>
    </row>
    <row r="146" spans="1:8" s="2" customFormat="1" thickBot="1" x14ac:dyDescent="0.3">
      <c r="A146" s="45" t="s">
        <v>3631</v>
      </c>
      <c r="B146" s="46" t="s">
        <v>63</v>
      </c>
      <c r="C146" s="13"/>
      <c r="D146" s="13">
        <v>-15</v>
      </c>
      <c r="E146" s="13"/>
    </row>
    <row r="147" spans="1:8" s="8" customFormat="1" thickBot="1" x14ac:dyDescent="0.3">
      <c r="A147" s="161" t="s">
        <v>3585</v>
      </c>
      <c r="B147" s="34"/>
      <c r="C147" s="34">
        <f>SUM(C143:C146)</f>
        <v>0</v>
      </c>
      <c r="D147" s="34">
        <f>SUM(D143:D146)</f>
        <v>141</v>
      </c>
      <c r="E147" s="194"/>
    </row>
    <row r="148" spans="1:8" s="136" customFormat="1" thickBot="1" x14ac:dyDescent="0.3">
      <c r="A148" s="45"/>
      <c r="B148" s="46"/>
      <c r="C148" s="57"/>
      <c r="D148" s="57"/>
      <c r="E148" s="162"/>
    </row>
    <row r="149" spans="1:8" s="8" customFormat="1" thickBot="1" x14ac:dyDescent="0.3">
      <c r="A149" s="860" t="s">
        <v>3799</v>
      </c>
      <c r="B149" s="41"/>
      <c r="C149" s="41">
        <f>SUM(C147:C148)</f>
        <v>0</v>
      </c>
      <c r="D149" s="181">
        <f>SUM(D147:D148)</f>
        <v>141</v>
      </c>
      <c r="E149" s="861"/>
    </row>
    <row r="150" spans="1:8" s="136" customFormat="1" thickBot="1" x14ac:dyDescent="0.3">
      <c r="A150" s="45"/>
      <c r="B150" s="46"/>
      <c r="C150" s="57"/>
      <c r="D150" s="57"/>
      <c r="E150" s="162"/>
    </row>
    <row r="151" spans="1:8" s="8" customFormat="1" thickBot="1" x14ac:dyDescent="0.3">
      <c r="A151" s="860" t="s">
        <v>4024</v>
      </c>
      <c r="B151" s="41"/>
      <c r="C151" s="41">
        <f>SUM(C149:C150)</f>
        <v>0</v>
      </c>
      <c r="D151" s="181">
        <f>SUM(D149:D150)</f>
        <v>141</v>
      </c>
      <c r="E151" s="861"/>
    </row>
    <row r="152" spans="1:8" s="136" customFormat="1" ht="16" x14ac:dyDescent="0.25">
      <c r="A152" s="1189">
        <v>44776</v>
      </c>
      <c r="B152" s="358" t="s">
        <v>63</v>
      </c>
      <c r="C152" s="358"/>
      <c r="D152" s="44">
        <v>-35</v>
      </c>
      <c r="E152" s="162"/>
      <c r="F152" s="754" t="s">
        <v>4101</v>
      </c>
      <c r="G152" s="754"/>
      <c r="H152" s="754"/>
    </row>
    <row r="153" spans="1:8" s="136" customFormat="1" thickBot="1" x14ac:dyDescent="0.3">
      <c r="A153" s="201">
        <v>44868</v>
      </c>
      <c r="B153" s="81" t="s">
        <v>63</v>
      </c>
      <c r="C153" s="358"/>
      <c r="D153" s="39">
        <v>-9</v>
      </c>
      <c r="E153" s="162"/>
    </row>
    <row r="154" spans="1:8" s="197" customFormat="1" thickBot="1" x14ac:dyDescent="0.3">
      <c r="A154" s="860" t="s">
        <v>4249</v>
      </c>
      <c r="B154" s="41"/>
      <c r="C154" s="1133">
        <f>SUM(C152:C153)</f>
        <v>0</v>
      </c>
      <c r="D154" s="181">
        <f>SUM(D151:D153)</f>
        <v>97</v>
      </c>
      <c r="E154" s="1233"/>
    </row>
    <row r="155" spans="1:8" s="136" customFormat="1" thickBot="1" x14ac:dyDescent="0.3">
      <c r="A155" s="201"/>
      <c r="B155" s="81"/>
      <c r="C155" s="358"/>
      <c r="D155" s="57"/>
      <c r="E155" s="162"/>
    </row>
    <row r="156" spans="1:8" s="8" customFormat="1" thickBot="1" x14ac:dyDescent="0.3">
      <c r="A156" s="860" t="s">
        <v>4348</v>
      </c>
      <c r="B156" s="41"/>
      <c r="C156" s="41">
        <f>SUM(C154:C155)</f>
        <v>0</v>
      </c>
      <c r="D156" s="181">
        <f>SUM(D154:D155)</f>
        <v>97</v>
      </c>
      <c r="E156" s="861"/>
    </row>
    <row r="157" spans="1:8" s="136" customFormat="1" thickBot="1" x14ac:dyDescent="0.3">
      <c r="A157" s="45"/>
      <c r="B157" s="46"/>
      <c r="C157" s="57"/>
      <c r="D157" s="57"/>
      <c r="E157" s="162"/>
    </row>
    <row r="158" spans="1:8" s="8" customFormat="1" thickBot="1" x14ac:dyDescent="0.3">
      <c r="A158" s="860" t="s">
        <v>4522</v>
      </c>
      <c r="B158" s="41"/>
      <c r="C158" s="41">
        <f>SUM(C156:C157)</f>
        <v>0</v>
      </c>
      <c r="D158" s="181">
        <f>SUM(D156:D157)</f>
        <v>97</v>
      </c>
      <c r="E158" s="861"/>
    </row>
    <row r="159" spans="1:8" s="136" customFormat="1" thickBot="1" x14ac:dyDescent="0.3">
      <c r="A159" s="45"/>
      <c r="B159" s="46"/>
      <c r="C159" s="57"/>
      <c r="D159" s="57"/>
      <c r="E159" s="162"/>
    </row>
    <row r="160" spans="1:8" s="8" customFormat="1" thickBot="1" x14ac:dyDescent="0.3">
      <c r="A160" s="860" t="s">
        <v>4712</v>
      </c>
      <c r="B160" s="41"/>
      <c r="C160" s="41">
        <f>SUM(C158:C159)</f>
        <v>0</v>
      </c>
      <c r="D160" s="181">
        <f>SUM(D158:D159)</f>
        <v>97</v>
      </c>
      <c r="E160" s="861"/>
    </row>
    <row r="161" spans="1:11" s="136" customFormat="1" thickBot="1" x14ac:dyDescent="0.3">
      <c r="A161" s="45"/>
      <c r="B161" s="46"/>
      <c r="C161" s="57"/>
      <c r="D161" s="57"/>
      <c r="E161" s="162"/>
    </row>
    <row r="162" spans="1:11" s="8" customFormat="1" thickBot="1" x14ac:dyDescent="0.3">
      <c r="A162" s="860" t="s">
        <v>4852</v>
      </c>
      <c r="B162" s="41"/>
      <c r="C162" s="41">
        <f>SUM(C160:C161)</f>
        <v>0</v>
      </c>
      <c r="D162" s="181">
        <f>SUM(D160:D161)</f>
        <v>97</v>
      </c>
      <c r="E162" s="861"/>
    </row>
    <row r="163" spans="1:11" s="136" customFormat="1" thickBot="1" x14ac:dyDescent="0.3">
      <c r="A163" s="45"/>
      <c r="B163" s="46"/>
      <c r="C163" s="57"/>
      <c r="D163" s="57"/>
      <c r="E163" s="162"/>
    </row>
    <row r="164" spans="1:11" s="8" customFormat="1" thickBot="1" x14ac:dyDescent="0.3">
      <c r="A164" s="860" t="s">
        <v>4957</v>
      </c>
      <c r="B164" s="41"/>
      <c r="C164" s="41">
        <f>SUM(C162:C163)</f>
        <v>0</v>
      </c>
      <c r="D164" s="181">
        <f>SUM(D162:D163)</f>
        <v>97</v>
      </c>
      <c r="E164" s="861"/>
    </row>
    <row r="165" spans="1:11" s="136" customFormat="1" thickBot="1" x14ac:dyDescent="0.3">
      <c r="A165" s="45"/>
      <c r="B165" s="46"/>
      <c r="C165" s="57"/>
      <c r="D165" s="57"/>
      <c r="E165" s="162"/>
    </row>
    <row r="166" spans="1:11" s="8" customFormat="1" thickBot="1" x14ac:dyDescent="0.3">
      <c r="A166" s="860" t="s">
        <v>5219</v>
      </c>
      <c r="B166" s="41"/>
      <c r="C166" s="41">
        <f>SUM(C164:C165)</f>
        <v>0</v>
      </c>
      <c r="D166" s="181">
        <f>SUM(D164:D165)</f>
        <v>97</v>
      </c>
      <c r="E166" s="861"/>
    </row>
    <row r="167" spans="1:11" s="136" customFormat="1" thickBot="1" x14ac:dyDescent="0.3">
      <c r="A167" s="45"/>
      <c r="B167" s="46"/>
      <c r="C167" s="57"/>
      <c r="D167" s="57"/>
      <c r="E167" s="162"/>
    </row>
    <row r="168" spans="1:11" s="8" customFormat="1" thickBot="1" x14ac:dyDescent="0.3">
      <c r="A168" s="860" t="s">
        <v>5470</v>
      </c>
      <c r="B168" s="41"/>
      <c r="C168" s="41">
        <f>SUM(C166:C167)</f>
        <v>0</v>
      </c>
      <c r="D168" s="181">
        <f>SUM(D166:D167)</f>
        <v>97</v>
      </c>
      <c r="E168" s="861"/>
    </row>
    <row r="169" spans="1:11" s="136" customFormat="1" thickBot="1" x14ac:dyDescent="0.3">
      <c r="A169" s="45"/>
      <c r="B169" s="46"/>
      <c r="C169" s="57"/>
      <c r="D169" s="57"/>
      <c r="E169" s="162"/>
    </row>
    <row r="170" spans="1:11" s="8" customFormat="1" thickBot="1" x14ac:dyDescent="0.3">
      <c r="A170" s="860" t="s">
        <v>5660</v>
      </c>
      <c r="B170" s="41"/>
      <c r="C170" s="41">
        <f>SUM(C168:C169)</f>
        <v>0</v>
      </c>
      <c r="D170" s="181">
        <f>SUM(D168:D169)</f>
        <v>97</v>
      </c>
      <c r="E170" s="861"/>
    </row>
    <row r="171" spans="1:11" s="136" customFormat="1" thickBot="1" x14ac:dyDescent="0.3">
      <c r="A171" s="45"/>
      <c r="B171" s="46"/>
      <c r="C171" s="57"/>
      <c r="D171" s="57"/>
      <c r="E171" s="162"/>
    </row>
    <row r="172" spans="1:11" s="8" customFormat="1" thickBot="1" x14ac:dyDescent="0.3">
      <c r="A172" s="860" t="s">
        <v>5929</v>
      </c>
      <c r="B172" s="41"/>
      <c r="C172" s="41">
        <f>SUM(C170:C171)</f>
        <v>0</v>
      </c>
      <c r="D172" s="181">
        <f>SUM(D170:D171)</f>
        <v>97</v>
      </c>
      <c r="E172" s="861"/>
    </row>
    <row r="173" spans="1:11" s="136" customFormat="1" thickBot="1" x14ac:dyDescent="0.3">
      <c r="A173" s="45"/>
      <c r="B173" s="46"/>
      <c r="C173" s="57"/>
      <c r="D173" s="57"/>
      <c r="E173" s="162"/>
    </row>
    <row r="174" spans="1:11" s="8" customFormat="1" thickBot="1" x14ac:dyDescent="0.3">
      <c r="A174" s="860" t="s">
        <v>6015</v>
      </c>
      <c r="B174" s="41"/>
      <c r="C174" s="41">
        <f>SUM(C172:C173)</f>
        <v>0</v>
      </c>
      <c r="D174" s="181">
        <f>SUM(D172:D173)</f>
        <v>97</v>
      </c>
      <c r="E174" s="861"/>
      <c r="F174" s="355" t="s">
        <v>6161</v>
      </c>
      <c r="G174" s="355"/>
      <c r="H174" s="355"/>
      <c r="I174" s="355"/>
      <c r="J174" s="355"/>
      <c r="K174" s="239"/>
    </row>
    <row r="175" spans="1:11" s="136" customFormat="1" ht="16" x14ac:dyDescent="0.25">
      <c r="A175" s="45"/>
      <c r="B175" s="46"/>
      <c r="C175" s="57"/>
      <c r="D175" s="57"/>
      <c r="E175" s="162"/>
    </row>
    <row r="176" spans="1:11" s="136" customFormat="1" ht="16" x14ac:dyDescent="0.25">
      <c r="A176" s="57"/>
      <c r="B176" s="57"/>
      <c r="C176" s="57"/>
      <c r="D176" s="358"/>
      <c r="E176" s="162"/>
    </row>
    <row r="177" spans="1:5" ht="18" thickBot="1" x14ac:dyDescent="0.3"/>
    <row r="178" spans="1:5" ht="18" thickBot="1" x14ac:dyDescent="0.3">
      <c r="C178" s="140" t="s">
        <v>492</v>
      </c>
      <c r="D178" s="140" t="s">
        <v>493</v>
      </c>
      <c r="E178" s="140" t="s">
        <v>494</v>
      </c>
    </row>
    <row r="180" spans="1:5" x14ac:dyDescent="0.25">
      <c r="A180" s="919" t="s">
        <v>4102</v>
      </c>
      <c r="B180" s="919"/>
      <c r="C180" s="919"/>
      <c r="D180" s="919"/>
      <c r="E180" s="975"/>
    </row>
    <row r="182" spans="1:5" s="152" customFormat="1" x14ac:dyDescent="0.25">
      <c r="A182" s="152" t="s">
        <v>459</v>
      </c>
    </row>
    <row r="183" spans="1:5" s="152" customFormat="1" x14ac:dyDescent="0.25">
      <c r="A183" s="159" t="s">
        <v>460</v>
      </c>
    </row>
    <row r="184" spans="1:5" s="152" customFormat="1" x14ac:dyDescent="0.25">
      <c r="A184" s="152" t="s">
        <v>461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C00000"/>
  </sheetPr>
  <dimension ref="A1:H79"/>
  <sheetViews>
    <sheetView topLeftCell="A52" workbookViewId="0">
      <selection activeCell="C69" sqref="C69"/>
    </sheetView>
  </sheetViews>
  <sheetFormatPr baseColWidth="10" defaultColWidth="9" defaultRowHeight="17" x14ac:dyDescent="0.25"/>
  <cols>
    <col min="1" max="1" width="13.1640625" style="158" customWidth="1"/>
    <col min="2" max="2" width="18.83203125" style="158" customWidth="1"/>
    <col min="3" max="3" width="10.5" style="152" customWidth="1"/>
    <col min="4" max="4" width="10" style="152" customWidth="1"/>
    <col min="5" max="5" width="9.6640625" style="152" customWidth="1"/>
    <col min="6" max="6" width="10.33203125" style="152" customWidth="1"/>
    <col min="7" max="7" width="9.6640625" style="152" customWidth="1"/>
    <col min="8" max="8" width="9.83203125" style="152" customWidth="1"/>
    <col min="9" max="16384" width="9" style="149"/>
  </cols>
  <sheetData>
    <row r="1" spans="1:8" s="48" customFormat="1" ht="16" x14ac:dyDescent="0.25">
      <c r="A1" s="48" t="s">
        <v>23</v>
      </c>
      <c r="C1" s="1"/>
      <c r="D1" s="1"/>
      <c r="E1" s="1"/>
      <c r="F1" s="1"/>
      <c r="G1" s="1"/>
      <c r="H1" s="1"/>
    </row>
    <row r="2" spans="1:8" s="48" customFormat="1" ht="16" x14ac:dyDescent="0.25">
      <c r="C2" s="1"/>
      <c r="D2" s="1"/>
      <c r="E2" s="1"/>
      <c r="F2" s="1"/>
      <c r="G2" s="1"/>
      <c r="H2" s="1"/>
    </row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3" t="s">
        <v>510</v>
      </c>
      <c r="B4" s="3"/>
      <c r="C4" s="3"/>
      <c r="D4" s="3"/>
      <c r="E4" s="3"/>
      <c r="F4" s="3"/>
      <c r="G4" s="3"/>
      <c r="H4" s="3"/>
    </row>
    <row r="5" spans="1:8" s="48" customFormat="1" ht="16" x14ac:dyDescent="0.25">
      <c r="A5" s="3" t="s">
        <v>511</v>
      </c>
      <c r="B5" s="3"/>
      <c r="C5" s="3"/>
      <c r="D5" s="3"/>
      <c r="E5" s="3"/>
      <c r="F5" s="3"/>
    </row>
    <row r="6" spans="1:8" s="48" customFormat="1" ht="16" x14ac:dyDescent="0.25">
      <c r="A6" s="3" t="s">
        <v>512</v>
      </c>
      <c r="B6" s="3"/>
      <c r="C6" s="3"/>
      <c r="D6" s="3"/>
      <c r="E6" s="3"/>
      <c r="F6" s="3"/>
      <c r="G6" s="3"/>
      <c r="H6" s="3"/>
    </row>
    <row r="7" spans="1:8" s="195" customFormat="1" thickBot="1" x14ac:dyDescent="0.3">
      <c r="C7" s="30">
        <v>4000</v>
      </c>
      <c r="D7" s="30">
        <v>4000</v>
      </c>
      <c r="E7" s="30">
        <v>3500</v>
      </c>
      <c r="F7" s="30">
        <v>15000</v>
      </c>
      <c r="G7" s="30">
        <v>35000</v>
      </c>
      <c r="H7" s="30">
        <v>800</v>
      </c>
    </row>
    <row r="8" spans="1:8" s="136" customFormat="1" thickBot="1" x14ac:dyDescent="0.3">
      <c r="A8" s="206" t="s">
        <v>0</v>
      </c>
      <c r="B8" s="206" t="s">
        <v>1</v>
      </c>
      <c r="C8" s="206" t="s">
        <v>2</v>
      </c>
      <c r="D8" s="206" t="s">
        <v>26</v>
      </c>
      <c r="E8" s="206" t="s">
        <v>3</v>
      </c>
      <c r="F8" s="206" t="s">
        <v>10</v>
      </c>
      <c r="G8" s="206" t="s">
        <v>513</v>
      </c>
      <c r="H8" s="206" t="s">
        <v>4</v>
      </c>
    </row>
    <row r="9" spans="1:8" s="2" customFormat="1" ht="16" x14ac:dyDescent="0.25">
      <c r="A9" s="182" t="s">
        <v>514</v>
      </c>
      <c r="B9" s="53" t="s">
        <v>515</v>
      </c>
      <c r="C9" s="53">
        <v>30</v>
      </c>
      <c r="D9" s="53">
        <v>30</v>
      </c>
      <c r="E9" s="53">
        <v>80</v>
      </c>
      <c r="F9" s="53">
        <v>10</v>
      </c>
      <c r="G9" s="53">
        <v>4</v>
      </c>
      <c r="H9" s="53">
        <v>100</v>
      </c>
    </row>
    <row r="10" spans="1:8" s="2" customFormat="1" ht="16" x14ac:dyDescent="0.25">
      <c r="A10" s="166" t="s">
        <v>514</v>
      </c>
      <c r="B10" s="13" t="s">
        <v>516</v>
      </c>
      <c r="C10" s="13">
        <v>42</v>
      </c>
      <c r="D10" s="13">
        <v>42</v>
      </c>
      <c r="E10" s="13">
        <v>90</v>
      </c>
      <c r="F10" s="13">
        <v>40</v>
      </c>
      <c r="G10" s="13"/>
      <c r="H10" s="13">
        <v>100</v>
      </c>
    </row>
    <row r="11" spans="1:8" s="2" customFormat="1" ht="16" x14ac:dyDescent="0.25">
      <c r="A11" s="166" t="s">
        <v>517</v>
      </c>
      <c r="B11" s="13" t="s">
        <v>518</v>
      </c>
      <c r="C11" s="13">
        <v>75</v>
      </c>
      <c r="D11" s="13">
        <v>75</v>
      </c>
      <c r="E11" s="13">
        <v>150</v>
      </c>
      <c r="F11" s="13">
        <v>60</v>
      </c>
      <c r="G11" s="13">
        <v>12</v>
      </c>
      <c r="H11" s="13">
        <v>200</v>
      </c>
    </row>
    <row r="12" spans="1:8" s="2" customFormat="1" thickBot="1" x14ac:dyDescent="0.3">
      <c r="A12" s="183" t="s">
        <v>517</v>
      </c>
      <c r="B12" s="14" t="s">
        <v>519</v>
      </c>
      <c r="C12" s="14">
        <v>45</v>
      </c>
      <c r="D12" s="14">
        <v>45</v>
      </c>
      <c r="E12" s="14">
        <v>90</v>
      </c>
      <c r="F12" s="14">
        <v>30</v>
      </c>
      <c r="G12" s="14">
        <v>4</v>
      </c>
      <c r="H12" s="14">
        <v>100</v>
      </c>
    </row>
    <row r="13" spans="1:8" s="136" customFormat="1" thickBot="1" x14ac:dyDescent="0.3">
      <c r="A13" s="170" t="s">
        <v>448</v>
      </c>
      <c r="B13" s="34"/>
      <c r="C13" s="34">
        <f>SUM(C9:C12)</f>
        <v>192</v>
      </c>
      <c r="D13" s="34">
        <f t="shared" ref="D13:H13" si="0">SUM(D9:D12)</f>
        <v>192</v>
      </c>
      <c r="E13" s="34">
        <f t="shared" si="0"/>
        <v>410</v>
      </c>
      <c r="F13" s="34">
        <f t="shared" si="0"/>
        <v>140</v>
      </c>
      <c r="G13" s="34">
        <f t="shared" si="0"/>
        <v>20</v>
      </c>
      <c r="H13" s="34">
        <f t="shared" si="0"/>
        <v>500</v>
      </c>
    </row>
    <row r="14" spans="1:8" s="2" customFormat="1" ht="16" x14ac:dyDescent="0.25">
      <c r="A14" s="53" t="s">
        <v>520</v>
      </c>
      <c r="B14" s="53" t="s">
        <v>63</v>
      </c>
      <c r="C14" s="53"/>
      <c r="D14" s="53"/>
      <c r="E14" s="53">
        <v>-90</v>
      </c>
      <c r="F14" s="53">
        <v>-30</v>
      </c>
      <c r="G14" s="53"/>
      <c r="H14" s="53"/>
    </row>
    <row r="15" spans="1:8" s="2" customFormat="1" ht="16" x14ac:dyDescent="0.25">
      <c r="A15" s="53" t="s">
        <v>521</v>
      </c>
      <c r="B15" s="53" t="s">
        <v>63</v>
      </c>
      <c r="C15" s="53">
        <v>-50</v>
      </c>
      <c r="D15" s="53"/>
      <c r="E15" s="53">
        <v>-97</v>
      </c>
      <c r="F15" s="53">
        <v>-11</v>
      </c>
      <c r="G15" s="53">
        <v>-8</v>
      </c>
      <c r="H15" s="53">
        <v>-248</v>
      </c>
    </row>
    <row r="16" spans="1:8" s="2" customFormat="1" ht="16" x14ac:dyDescent="0.25">
      <c r="A16" s="53" t="s">
        <v>522</v>
      </c>
      <c r="B16" s="53" t="s">
        <v>63</v>
      </c>
      <c r="C16" s="53"/>
      <c r="D16" s="53">
        <v>-116</v>
      </c>
      <c r="E16" s="53"/>
      <c r="F16" s="53"/>
      <c r="G16" s="53"/>
      <c r="H16" s="53"/>
    </row>
    <row r="17" spans="1:8" s="2" customFormat="1" ht="16" x14ac:dyDescent="0.25">
      <c r="A17" s="53" t="s">
        <v>523</v>
      </c>
      <c r="B17" s="53" t="s">
        <v>63</v>
      </c>
      <c r="C17" s="53">
        <v>-46</v>
      </c>
      <c r="D17" s="53">
        <v>-68</v>
      </c>
      <c r="E17" s="53"/>
      <c r="F17" s="53"/>
      <c r="G17" s="53"/>
      <c r="H17" s="53">
        <v>-201</v>
      </c>
    </row>
    <row r="18" spans="1:8" s="2" customFormat="1" thickBot="1" x14ac:dyDescent="0.3">
      <c r="A18" s="53" t="s">
        <v>524</v>
      </c>
      <c r="B18" s="53" t="s">
        <v>63</v>
      </c>
      <c r="C18" s="53"/>
      <c r="D18" s="53"/>
      <c r="E18" s="53">
        <v>-162</v>
      </c>
      <c r="F18" s="53">
        <v>-74</v>
      </c>
      <c r="G18" s="53"/>
      <c r="H18" s="53"/>
    </row>
    <row r="19" spans="1:8" s="197" customFormat="1" thickBot="1" x14ac:dyDescent="0.3">
      <c r="A19" s="170" t="s">
        <v>449</v>
      </c>
      <c r="B19" s="34"/>
      <c r="C19" s="34">
        <f t="shared" ref="C19:H19" si="1">SUM(C13:C18)</f>
        <v>96</v>
      </c>
      <c r="D19" s="34">
        <f t="shared" si="1"/>
        <v>8</v>
      </c>
      <c r="E19" s="34">
        <f t="shared" si="1"/>
        <v>61</v>
      </c>
      <c r="F19" s="34">
        <f t="shared" si="1"/>
        <v>25</v>
      </c>
      <c r="G19" s="34">
        <f t="shared" si="1"/>
        <v>12</v>
      </c>
      <c r="H19" s="34">
        <f t="shared" si="1"/>
        <v>51</v>
      </c>
    </row>
    <row r="20" spans="1:8" s="2" customFormat="1" thickBot="1" x14ac:dyDescent="0.3">
      <c r="A20" s="55">
        <v>44015</v>
      </c>
      <c r="B20" s="53" t="s">
        <v>63</v>
      </c>
      <c r="C20" s="53">
        <v>-70</v>
      </c>
      <c r="D20" s="53">
        <v>-10</v>
      </c>
      <c r="E20" s="53">
        <v>-36</v>
      </c>
      <c r="F20" s="53">
        <v>-13</v>
      </c>
      <c r="G20" s="53">
        <v>-2</v>
      </c>
      <c r="H20" s="53">
        <v>-3</v>
      </c>
    </row>
    <row r="21" spans="1:8" s="8" customFormat="1" thickBot="1" x14ac:dyDescent="0.3">
      <c r="A21" s="170" t="s">
        <v>450</v>
      </c>
      <c r="B21" s="34"/>
      <c r="C21" s="34">
        <f t="shared" ref="C21:H21" si="2">SUM(C19:C20)</f>
        <v>26</v>
      </c>
      <c r="D21" s="34">
        <f t="shared" si="2"/>
        <v>-2</v>
      </c>
      <c r="E21" s="34">
        <f t="shared" si="2"/>
        <v>25</v>
      </c>
      <c r="F21" s="34">
        <f t="shared" si="2"/>
        <v>12</v>
      </c>
      <c r="G21" s="34">
        <f t="shared" si="2"/>
        <v>10</v>
      </c>
      <c r="H21" s="34">
        <f t="shared" si="2"/>
        <v>48</v>
      </c>
    </row>
    <row r="22" spans="1:8" s="2" customFormat="1" thickBot="1" x14ac:dyDescent="0.3">
      <c r="A22" s="55"/>
      <c r="B22" s="53"/>
      <c r="C22" s="53"/>
      <c r="D22" s="53"/>
      <c r="E22" s="53"/>
      <c r="F22" s="53"/>
      <c r="G22" s="53"/>
      <c r="H22" s="53"/>
    </row>
    <row r="23" spans="1:8" s="8" customFormat="1" thickBot="1" x14ac:dyDescent="0.3">
      <c r="A23" s="170" t="s">
        <v>451</v>
      </c>
      <c r="B23" s="34"/>
      <c r="C23" s="34">
        <f>SUM(C21:C22)</f>
        <v>26</v>
      </c>
      <c r="D23" s="34">
        <f t="shared" ref="D23:H23" si="3">SUM(D21:D22)</f>
        <v>-2</v>
      </c>
      <c r="E23" s="34">
        <f t="shared" si="3"/>
        <v>25</v>
      </c>
      <c r="F23" s="34">
        <f t="shared" si="3"/>
        <v>12</v>
      </c>
      <c r="G23" s="34">
        <f t="shared" si="3"/>
        <v>10</v>
      </c>
      <c r="H23" s="34">
        <f t="shared" si="3"/>
        <v>48</v>
      </c>
    </row>
    <row r="24" spans="1:8" s="136" customFormat="1" thickBot="1" x14ac:dyDescent="0.3">
      <c r="A24" s="57"/>
      <c r="B24" s="57"/>
      <c r="C24" s="13"/>
      <c r="D24" s="13"/>
      <c r="E24" s="13"/>
      <c r="F24" s="13"/>
      <c r="G24" s="13"/>
      <c r="H24" s="13"/>
    </row>
    <row r="25" spans="1:8" s="8" customFormat="1" thickBot="1" x14ac:dyDescent="0.3">
      <c r="A25" s="170" t="s">
        <v>452</v>
      </c>
      <c r="B25" s="34"/>
      <c r="C25" s="34">
        <f t="shared" ref="C25:H25" si="4">SUM(C23:C24)</f>
        <v>26</v>
      </c>
      <c r="D25" s="56">
        <f t="shared" si="4"/>
        <v>-2</v>
      </c>
      <c r="E25" s="34">
        <f t="shared" si="4"/>
        <v>25</v>
      </c>
      <c r="F25" s="34">
        <f t="shared" si="4"/>
        <v>12</v>
      </c>
      <c r="G25" s="34">
        <f t="shared" si="4"/>
        <v>10</v>
      </c>
      <c r="H25" s="34">
        <f t="shared" si="4"/>
        <v>48</v>
      </c>
    </row>
    <row r="26" spans="1:8" s="200" customFormat="1" ht="16" x14ac:dyDescent="0.25">
      <c r="A26" s="198">
        <v>43957</v>
      </c>
      <c r="B26" s="199" t="s">
        <v>525</v>
      </c>
      <c r="C26" s="115"/>
      <c r="D26" s="115">
        <v>2</v>
      </c>
      <c r="E26" s="115"/>
      <c r="F26" s="115"/>
      <c r="G26" s="115"/>
      <c r="H26" s="115"/>
    </row>
    <row r="27" spans="1:8" s="2" customFormat="1" thickBot="1" x14ac:dyDescent="0.3">
      <c r="A27" s="79">
        <v>43957</v>
      </c>
      <c r="B27" s="14" t="s">
        <v>63</v>
      </c>
      <c r="C27" s="14">
        <v>-8</v>
      </c>
      <c r="D27" s="14"/>
      <c r="E27" s="14">
        <v>-11</v>
      </c>
      <c r="F27" s="14">
        <v>-5</v>
      </c>
      <c r="G27" s="14">
        <v>-8</v>
      </c>
      <c r="H27" s="14">
        <v>-27</v>
      </c>
    </row>
    <row r="28" spans="1:8" s="8" customFormat="1" thickBot="1" x14ac:dyDescent="0.3">
      <c r="A28" s="170" t="s">
        <v>453</v>
      </c>
      <c r="B28" s="34"/>
      <c r="C28" s="34">
        <f>SUM(C25:C27)</f>
        <v>18</v>
      </c>
      <c r="D28" s="34">
        <f t="shared" ref="D28:H28" si="5">SUM(D25:D27)</f>
        <v>0</v>
      </c>
      <c r="E28" s="34">
        <f t="shared" si="5"/>
        <v>14</v>
      </c>
      <c r="F28" s="34">
        <f t="shared" si="5"/>
        <v>7</v>
      </c>
      <c r="G28" s="34">
        <f t="shared" si="5"/>
        <v>2</v>
      </c>
      <c r="H28" s="34">
        <f t="shared" si="5"/>
        <v>21</v>
      </c>
    </row>
    <row r="29" spans="1:8" s="136" customFormat="1" thickBot="1" x14ac:dyDescent="0.3">
      <c r="A29" s="201"/>
      <c r="B29" s="81"/>
      <c r="C29" s="14"/>
      <c r="D29" s="14"/>
      <c r="E29" s="14"/>
      <c r="F29" s="14"/>
      <c r="G29" s="14"/>
      <c r="H29" s="14"/>
    </row>
    <row r="30" spans="1:8" s="8" customFormat="1" thickBot="1" x14ac:dyDescent="0.3">
      <c r="A30" s="170" t="s">
        <v>454</v>
      </c>
      <c r="B30" s="34"/>
      <c r="C30" s="34">
        <f>SUM(C28:C29)</f>
        <v>18</v>
      </c>
      <c r="D30" s="34">
        <f t="shared" ref="D30:H30" si="6">SUM(D28:D29)</f>
        <v>0</v>
      </c>
      <c r="E30" s="34">
        <f t="shared" si="6"/>
        <v>14</v>
      </c>
      <c r="F30" s="34">
        <f t="shared" si="6"/>
        <v>7</v>
      </c>
      <c r="G30" s="34">
        <f t="shared" si="6"/>
        <v>2</v>
      </c>
      <c r="H30" s="34">
        <f t="shared" si="6"/>
        <v>21</v>
      </c>
    </row>
    <row r="31" spans="1:8" s="136" customFormat="1" thickBot="1" x14ac:dyDescent="0.3">
      <c r="A31" s="201"/>
      <c r="B31" s="81"/>
      <c r="C31" s="14"/>
      <c r="D31" s="14"/>
      <c r="E31" s="14"/>
      <c r="F31" s="14"/>
      <c r="G31" s="14"/>
      <c r="H31" s="14"/>
    </row>
    <row r="32" spans="1:8" s="8" customFormat="1" thickBot="1" x14ac:dyDescent="0.3">
      <c r="A32" s="170" t="s">
        <v>455</v>
      </c>
      <c r="B32" s="34"/>
      <c r="C32" s="34">
        <f t="shared" ref="C32:H32" si="7">SUM(C30:C31)</f>
        <v>18</v>
      </c>
      <c r="D32" s="34">
        <f t="shared" si="7"/>
        <v>0</v>
      </c>
      <c r="E32" s="34">
        <f t="shared" si="7"/>
        <v>14</v>
      </c>
      <c r="F32" s="34">
        <f t="shared" si="7"/>
        <v>7</v>
      </c>
      <c r="G32" s="34">
        <f t="shared" si="7"/>
        <v>2</v>
      </c>
      <c r="H32" s="34">
        <f t="shared" si="7"/>
        <v>21</v>
      </c>
    </row>
    <row r="33" spans="1:8" s="136" customFormat="1" thickBot="1" x14ac:dyDescent="0.3">
      <c r="A33" s="201"/>
      <c r="B33" s="81"/>
      <c r="C33" s="14"/>
      <c r="D33" s="14"/>
      <c r="E33" s="14"/>
      <c r="F33" s="14"/>
      <c r="G33" s="14"/>
      <c r="H33" s="14"/>
    </row>
    <row r="34" spans="1:8" s="8" customFormat="1" thickBot="1" x14ac:dyDescent="0.3">
      <c r="A34" s="170" t="s">
        <v>456</v>
      </c>
      <c r="B34" s="34"/>
      <c r="C34" s="34">
        <f>SUM(C32:C33)</f>
        <v>18</v>
      </c>
      <c r="D34" s="34">
        <f t="shared" ref="D34:G34" si="8">SUM(D32:D33)</f>
        <v>0</v>
      </c>
      <c r="E34" s="34">
        <f t="shared" si="8"/>
        <v>14</v>
      </c>
      <c r="F34" s="34">
        <f t="shared" si="8"/>
        <v>7</v>
      </c>
      <c r="G34" s="34">
        <f t="shared" si="8"/>
        <v>2</v>
      </c>
      <c r="H34" s="34">
        <f>SUM(H32:H33)</f>
        <v>21</v>
      </c>
    </row>
    <row r="35" spans="1:8" s="136" customFormat="1" thickBot="1" x14ac:dyDescent="0.3">
      <c r="A35" s="201"/>
      <c r="B35" s="81"/>
      <c r="C35" s="14"/>
      <c r="D35" s="14"/>
      <c r="E35" s="14"/>
      <c r="F35" s="14"/>
      <c r="G35" s="14"/>
      <c r="H35" s="14"/>
    </row>
    <row r="36" spans="1:8" s="8" customFormat="1" thickBot="1" x14ac:dyDescent="0.3">
      <c r="A36" s="170" t="s">
        <v>457</v>
      </c>
      <c r="B36" s="34"/>
      <c r="C36" s="34">
        <f t="shared" ref="C36:H36" si="9">SUM(C34:C35)</f>
        <v>18</v>
      </c>
      <c r="D36" s="34">
        <f t="shared" si="9"/>
        <v>0</v>
      </c>
      <c r="E36" s="34">
        <f t="shared" si="9"/>
        <v>14</v>
      </c>
      <c r="F36" s="34">
        <f t="shared" si="9"/>
        <v>7</v>
      </c>
      <c r="G36" s="34">
        <f t="shared" si="9"/>
        <v>2</v>
      </c>
      <c r="H36" s="34">
        <f t="shared" si="9"/>
        <v>21</v>
      </c>
    </row>
    <row r="37" spans="1:8" s="136" customFormat="1" thickBot="1" x14ac:dyDescent="0.3">
      <c r="A37" s="201"/>
      <c r="B37" s="81"/>
      <c r="C37" s="14"/>
      <c r="D37" s="14"/>
      <c r="E37" s="14"/>
      <c r="F37" s="14"/>
      <c r="G37" s="14"/>
      <c r="H37" s="14"/>
    </row>
    <row r="38" spans="1:8" s="8" customFormat="1" thickBot="1" x14ac:dyDescent="0.3">
      <c r="A38" s="170" t="s">
        <v>458</v>
      </c>
      <c r="B38" s="34"/>
      <c r="C38" s="34">
        <f t="shared" ref="C38:H38" si="10">SUM(C36:C37)</f>
        <v>18</v>
      </c>
      <c r="D38" s="34">
        <f t="shared" si="10"/>
        <v>0</v>
      </c>
      <c r="E38" s="34">
        <f t="shared" si="10"/>
        <v>14</v>
      </c>
      <c r="F38" s="34">
        <f t="shared" si="10"/>
        <v>7</v>
      </c>
      <c r="G38" s="34">
        <f t="shared" si="10"/>
        <v>2</v>
      </c>
      <c r="H38" s="34">
        <f t="shared" si="10"/>
        <v>21</v>
      </c>
    </row>
    <row r="39" spans="1:8" s="136" customFormat="1" thickBot="1" x14ac:dyDescent="0.3">
      <c r="A39" s="81"/>
      <c r="B39" s="81"/>
      <c r="C39" s="14"/>
      <c r="D39" s="14"/>
      <c r="E39" s="14"/>
      <c r="F39" s="14"/>
      <c r="G39" s="14"/>
      <c r="H39" s="14"/>
    </row>
    <row r="40" spans="1:8" s="8" customFormat="1" thickBot="1" x14ac:dyDescent="0.3">
      <c r="A40" s="170" t="s">
        <v>462</v>
      </c>
      <c r="B40" s="34"/>
      <c r="C40" s="34">
        <f>SUM(C38:C39)</f>
        <v>18</v>
      </c>
      <c r="D40" s="34">
        <f>SUM(D38:D39)</f>
        <v>0</v>
      </c>
      <c r="E40" s="34">
        <f>SUM(E38:E39)</f>
        <v>14</v>
      </c>
      <c r="F40" s="34">
        <f>SUM(F38:F39)</f>
        <v>7</v>
      </c>
      <c r="G40" s="34">
        <f t="shared" ref="G40" si="11">SUM(G38:G39)</f>
        <v>2</v>
      </c>
      <c r="H40" s="34">
        <f>SUM(H38:H39)</f>
        <v>21</v>
      </c>
    </row>
    <row r="41" spans="1:8" s="136" customFormat="1" thickBot="1" x14ac:dyDescent="0.3">
      <c r="A41" s="81"/>
      <c r="B41" s="81"/>
      <c r="C41" s="14"/>
      <c r="D41" s="14"/>
      <c r="E41" s="14"/>
      <c r="F41" s="14"/>
      <c r="G41" s="14"/>
      <c r="H41" s="14"/>
    </row>
    <row r="42" spans="1:8" s="8" customFormat="1" thickBot="1" x14ac:dyDescent="0.3">
      <c r="A42" s="170" t="s">
        <v>2467</v>
      </c>
      <c r="B42" s="34"/>
      <c r="C42" s="34">
        <f t="shared" ref="C42:H42" si="12">SUM(C40:C41)</f>
        <v>18</v>
      </c>
      <c r="D42" s="34">
        <f t="shared" si="12"/>
        <v>0</v>
      </c>
      <c r="E42" s="34">
        <f t="shared" si="12"/>
        <v>14</v>
      </c>
      <c r="F42" s="34">
        <f t="shared" si="12"/>
        <v>7</v>
      </c>
      <c r="G42" s="34">
        <f t="shared" si="12"/>
        <v>2</v>
      </c>
      <c r="H42" s="34">
        <f t="shared" si="12"/>
        <v>21</v>
      </c>
    </row>
    <row r="43" spans="1:8" s="136" customFormat="1" thickBot="1" x14ac:dyDescent="0.3">
      <c r="A43" s="81"/>
      <c r="B43" s="81"/>
      <c r="C43" s="14"/>
      <c r="D43" s="14"/>
      <c r="E43" s="14"/>
      <c r="F43" s="14"/>
      <c r="G43" s="14"/>
      <c r="H43" s="14"/>
    </row>
    <row r="44" spans="1:8" s="8" customFormat="1" thickBot="1" x14ac:dyDescent="0.3">
      <c r="A44" s="170" t="s">
        <v>2591</v>
      </c>
      <c r="B44" s="34"/>
      <c r="C44" s="34">
        <f t="shared" ref="C44:H44" si="13">SUM(C42:C43)</f>
        <v>18</v>
      </c>
      <c r="D44" s="34">
        <f t="shared" si="13"/>
        <v>0</v>
      </c>
      <c r="E44" s="34">
        <f t="shared" si="13"/>
        <v>14</v>
      </c>
      <c r="F44" s="34">
        <f t="shared" si="13"/>
        <v>7</v>
      </c>
      <c r="G44" s="34">
        <f t="shared" si="13"/>
        <v>2</v>
      </c>
      <c r="H44" s="34">
        <f t="shared" si="13"/>
        <v>21</v>
      </c>
    </row>
    <row r="45" spans="1:8" s="136" customFormat="1" thickBot="1" x14ac:dyDescent="0.3">
      <c r="A45" s="81"/>
      <c r="B45" s="81"/>
      <c r="C45" s="14"/>
      <c r="D45" s="14"/>
      <c r="E45" s="14"/>
      <c r="F45" s="14"/>
      <c r="G45" s="14"/>
      <c r="H45" s="14"/>
    </row>
    <row r="46" spans="1:8" s="8" customFormat="1" thickBot="1" x14ac:dyDescent="0.3">
      <c r="A46" s="170" t="s">
        <v>2702</v>
      </c>
      <c r="B46" s="34"/>
      <c r="C46" s="34">
        <f t="shared" ref="C46:H46" si="14">SUM(C44:C45)</f>
        <v>18</v>
      </c>
      <c r="D46" s="34">
        <f t="shared" si="14"/>
        <v>0</v>
      </c>
      <c r="E46" s="34">
        <f t="shared" si="14"/>
        <v>14</v>
      </c>
      <c r="F46" s="34">
        <f t="shared" si="14"/>
        <v>7</v>
      </c>
      <c r="G46" s="34">
        <f t="shared" si="14"/>
        <v>2</v>
      </c>
      <c r="H46" s="34">
        <f t="shared" si="14"/>
        <v>21</v>
      </c>
    </row>
    <row r="47" spans="1:8" s="136" customFormat="1" thickBot="1" x14ac:dyDescent="0.3">
      <c r="A47" s="81"/>
      <c r="B47" s="81"/>
      <c r="C47" s="14"/>
      <c r="D47" s="14"/>
      <c r="E47" s="14"/>
      <c r="F47" s="14"/>
      <c r="G47" s="14"/>
      <c r="H47" s="14"/>
    </row>
    <row r="48" spans="1:8" s="8" customFormat="1" thickBot="1" x14ac:dyDescent="0.3">
      <c r="A48" s="170" t="s">
        <v>2835</v>
      </c>
      <c r="B48" s="34"/>
      <c r="C48" s="34">
        <f t="shared" ref="C48:H48" si="15">SUM(C46:C47)</f>
        <v>18</v>
      </c>
      <c r="D48" s="34">
        <f t="shared" si="15"/>
        <v>0</v>
      </c>
      <c r="E48" s="34">
        <f t="shared" si="15"/>
        <v>14</v>
      </c>
      <c r="F48" s="34">
        <f t="shared" si="15"/>
        <v>7</v>
      </c>
      <c r="G48" s="34">
        <f t="shared" si="15"/>
        <v>2</v>
      </c>
      <c r="H48" s="34">
        <f t="shared" si="15"/>
        <v>21</v>
      </c>
    </row>
    <row r="49" spans="1:8" s="136" customFormat="1" thickBot="1" x14ac:dyDescent="0.3">
      <c r="A49" s="81"/>
      <c r="B49" s="81"/>
      <c r="C49" s="14"/>
      <c r="D49" s="14"/>
      <c r="E49" s="14"/>
      <c r="F49" s="14"/>
      <c r="G49" s="14"/>
      <c r="H49" s="14"/>
    </row>
    <row r="50" spans="1:8" s="8" customFormat="1" thickBot="1" x14ac:dyDescent="0.3">
      <c r="A50" s="170" t="s">
        <v>2913</v>
      </c>
      <c r="B50" s="34"/>
      <c r="C50" s="34">
        <f>SUM(C48:C49)</f>
        <v>18</v>
      </c>
      <c r="D50" s="34">
        <f t="shared" ref="D50:G50" si="16">SUM(D48:D49)</f>
        <v>0</v>
      </c>
      <c r="E50" s="34">
        <f t="shared" si="16"/>
        <v>14</v>
      </c>
      <c r="F50" s="34">
        <f t="shared" si="16"/>
        <v>7</v>
      </c>
      <c r="G50" s="34">
        <f t="shared" si="16"/>
        <v>2</v>
      </c>
      <c r="H50" s="34">
        <f>SUM(H48:H49)</f>
        <v>21</v>
      </c>
    </row>
    <row r="51" spans="1:8" s="136" customFormat="1" thickBot="1" x14ac:dyDescent="0.3">
      <c r="A51" s="81"/>
      <c r="B51" s="81"/>
      <c r="C51" s="14"/>
      <c r="D51" s="14"/>
      <c r="E51" s="14"/>
      <c r="F51" s="14"/>
      <c r="G51" s="14"/>
      <c r="H51" s="14"/>
    </row>
    <row r="52" spans="1:8" s="8" customFormat="1" thickBot="1" x14ac:dyDescent="0.3">
      <c r="A52" s="170" t="s">
        <v>3019</v>
      </c>
      <c r="B52" s="34"/>
      <c r="C52" s="34">
        <f t="shared" ref="C52:H52" si="17">SUM(C50:C51)</f>
        <v>18</v>
      </c>
      <c r="D52" s="34">
        <f t="shared" si="17"/>
        <v>0</v>
      </c>
      <c r="E52" s="34">
        <f t="shared" si="17"/>
        <v>14</v>
      </c>
      <c r="F52" s="34">
        <f t="shared" si="17"/>
        <v>7</v>
      </c>
      <c r="G52" s="34">
        <f t="shared" si="17"/>
        <v>2</v>
      </c>
      <c r="H52" s="34">
        <f t="shared" si="17"/>
        <v>21</v>
      </c>
    </row>
    <row r="53" spans="1:8" s="136" customFormat="1" thickBot="1" x14ac:dyDescent="0.3">
      <c r="A53" s="81"/>
      <c r="B53" s="81"/>
      <c r="C53" s="14"/>
      <c r="D53" s="14"/>
      <c r="E53" s="14"/>
      <c r="F53" s="14"/>
      <c r="G53" s="14"/>
      <c r="H53" s="14"/>
    </row>
    <row r="54" spans="1:8" s="8" customFormat="1" thickBot="1" x14ac:dyDescent="0.3">
      <c r="A54" s="170" t="s">
        <v>3121</v>
      </c>
      <c r="B54" s="34"/>
      <c r="C54" s="34">
        <f>SUM(C52:C53)</f>
        <v>18</v>
      </c>
      <c r="D54" s="34">
        <f t="shared" ref="D54:H56" si="18">SUM(D52:D53)</f>
        <v>0</v>
      </c>
      <c r="E54" s="34">
        <f t="shared" si="18"/>
        <v>14</v>
      </c>
      <c r="F54" s="34">
        <f t="shared" si="18"/>
        <v>7</v>
      </c>
      <c r="G54" s="34">
        <f t="shared" si="18"/>
        <v>2</v>
      </c>
      <c r="H54" s="34">
        <f t="shared" si="18"/>
        <v>21</v>
      </c>
    </row>
    <row r="55" spans="1:8" s="136" customFormat="1" thickBot="1" x14ac:dyDescent="0.3">
      <c r="A55" s="81"/>
      <c r="B55" s="81"/>
      <c r="C55" s="14"/>
      <c r="D55" s="14"/>
      <c r="E55" s="14"/>
      <c r="F55" s="14"/>
      <c r="G55" s="14"/>
      <c r="H55" s="14"/>
    </row>
    <row r="56" spans="1:8" s="8" customFormat="1" thickBot="1" x14ac:dyDescent="0.3">
      <c r="A56" s="170" t="s">
        <v>3218</v>
      </c>
      <c r="B56" s="34"/>
      <c r="C56" s="34">
        <f>SUM(C54:C55)</f>
        <v>18</v>
      </c>
      <c r="D56" s="34">
        <f t="shared" si="18"/>
        <v>0</v>
      </c>
      <c r="E56" s="34">
        <f t="shared" si="18"/>
        <v>14</v>
      </c>
      <c r="F56" s="34">
        <f t="shared" si="18"/>
        <v>7</v>
      </c>
      <c r="G56" s="34">
        <f t="shared" si="18"/>
        <v>2</v>
      </c>
      <c r="H56" s="34">
        <f t="shared" si="18"/>
        <v>21</v>
      </c>
    </row>
    <row r="57" spans="1:8" s="1" customFormat="1" thickBot="1" x14ac:dyDescent="0.3">
      <c r="A57" s="79">
        <v>44509</v>
      </c>
      <c r="B57" s="14" t="s">
        <v>63</v>
      </c>
      <c r="C57" s="115"/>
      <c r="D57" s="115"/>
      <c r="E57" s="115"/>
      <c r="F57" s="14">
        <v>-2</v>
      </c>
      <c r="G57" s="14">
        <v>-2</v>
      </c>
      <c r="H57" s="14">
        <v>-21</v>
      </c>
    </row>
    <row r="58" spans="1:8" s="8" customFormat="1" thickBot="1" x14ac:dyDescent="0.3">
      <c r="A58" s="161" t="s">
        <v>3371</v>
      </c>
      <c r="B58" s="34"/>
      <c r="C58" s="34">
        <f>SUM(C56:C57)</f>
        <v>18</v>
      </c>
      <c r="D58" s="34">
        <f t="shared" ref="D58:H58" si="19">SUM(D56:D57)</f>
        <v>0</v>
      </c>
      <c r="E58" s="34">
        <f t="shared" si="19"/>
        <v>14</v>
      </c>
      <c r="F58" s="34">
        <f t="shared" si="19"/>
        <v>5</v>
      </c>
      <c r="G58" s="34">
        <f t="shared" si="19"/>
        <v>0</v>
      </c>
      <c r="H58" s="34">
        <f t="shared" si="19"/>
        <v>0</v>
      </c>
    </row>
    <row r="59" spans="1:8" s="2" customFormat="1" thickBot="1" x14ac:dyDescent="0.3">
      <c r="A59" s="991">
        <v>44206</v>
      </c>
      <c r="B59" s="46" t="s">
        <v>63</v>
      </c>
      <c r="C59" s="14">
        <v>-2</v>
      </c>
      <c r="D59" s="14"/>
      <c r="E59" s="14"/>
      <c r="F59" s="14"/>
      <c r="G59" s="14"/>
      <c r="H59" s="14"/>
    </row>
    <row r="60" spans="1:8" s="8" customFormat="1" thickBot="1" x14ac:dyDescent="0.3">
      <c r="A60" s="161" t="s">
        <v>3469</v>
      </c>
      <c r="B60" s="34"/>
      <c r="C60" s="34">
        <f>SUM(C58:C59)</f>
        <v>16</v>
      </c>
      <c r="D60" s="34">
        <f t="shared" ref="D60:H60" si="20">SUM(D58:D59)</f>
        <v>0</v>
      </c>
      <c r="E60" s="34">
        <f t="shared" si="20"/>
        <v>14</v>
      </c>
      <c r="F60" s="34">
        <f t="shared" si="20"/>
        <v>5</v>
      </c>
      <c r="G60" s="34">
        <f t="shared" si="20"/>
        <v>0</v>
      </c>
      <c r="H60" s="34">
        <f t="shared" si="20"/>
        <v>0</v>
      </c>
    </row>
    <row r="61" spans="1:8" s="2" customFormat="1" ht="16" x14ac:dyDescent="0.25">
      <c r="A61" s="76">
        <v>44266</v>
      </c>
      <c r="B61" s="14" t="s">
        <v>63</v>
      </c>
      <c r="C61" s="14">
        <v>-6</v>
      </c>
      <c r="D61" s="14"/>
      <c r="E61" s="14"/>
      <c r="F61" s="14"/>
      <c r="G61" s="14"/>
      <c r="H61" s="14"/>
    </row>
    <row r="62" spans="1:8" s="2" customFormat="1" thickBot="1" x14ac:dyDescent="0.3">
      <c r="A62" s="76" t="s">
        <v>3558</v>
      </c>
      <c r="B62" s="14" t="s">
        <v>63</v>
      </c>
      <c r="C62" s="14"/>
      <c r="D62" s="14"/>
      <c r="E62" s="14"/>
      <c r="F62" s="14">
        <v>-5</v>
      </c>
      <c r="G62" s="14"/>
      <c r="H62" s="14"/>
    </row>
    <row r="63" spans="1:8" s="8" customFormat="1" thickBot="1" x14ac:dyDescent="0.3">
      <c r="A63" s="161" t="s">
        <v>3584</v>
      </c>
      <c r="B63" s="34"/>
      <c r="C63" s="34">
        <f>SUM(C60:C62)</f>
        <v>10</v>
      </c>
      <c r="D63" s="34">
        <f t="shared" ref="D63:H63" si="21">SUM(D60:D62)</f>
        <v>0</v>
      </c>
      <c r="E63" s="34">
        <f t="shared" si="21"/>
        <v>14</v>
      </c>
      <c r="F63" s="34">
        <f t="shared" si="21"/>
        <v>0</v>
      </c>
      <c r="G63" s="34">
        <f t="shared" si="21"/>
        <v>0</v>
      </c>
      <c r="H63" s="34">
        <f t="shared" si="21"/>
        <v>0</v>
      </c>
    </row>
    <row r="64" spans="1:8" s="2" customFormat="1" ht="16" x14ac:dyDescent="0.25">
      <c r="A64" s="45">
        <v>44481</v>
      </c>
      <c r="B64" s="46" t="s">
        <v>63</v>
      </c>
      <c r="C64" s="14">
        <v>-4</v>
      </c>
      <c r="D64" s="14">
        <v>-3</v>
      </c>
      <c r="E64" s="14"/>
      <c r="F64" s="14"/>
      <c r="G64" s="14"/>
      <c r="H64" s="14"/>
    </row>
    <row r="65" spans="1:8" s="2" customFormat="1" ht="16" x14ac:dyDescent="0.25">
      <c r="A65" s="702">
        <v>44481</v>
      </c>
      <c r="B65" s="672" t="s">
        <v>3665</v>
      </c>
      <c r="C65" s="959">
        <v>-3</v>
      </c>
      <c r="D65" s="1101">
        <v>3</v>
      </c>
      <c r="E65" s="14"/>
      <c r="F65" s="14"/>
      <c r="G65" s="14"/>
      <c r="H65" s="14"/>
    </row>
    <row r="66" spans="1:8" s="2" customFormat="1" ht="16" x14ac:dyDescent="0.25">
      <c r="A66" s="45" t="s">
        <v>3631</v>
      </c>
      <c r="B66" s="46" t="s">
        <v>63</v>
      </c>
      <c r="C66" s="14">
        <v>-3</v>
      </c>
      <c r="D66" s="14"/>
      <c r="E66" s="14"/>
      <c r="F66" s="14"/>
      <c r="G66" s="14"/>
      <c r="H66" s="14"/>
    </row>
    <row r="67" spans="1:8" s="2" customFormat="1" ht="16" x14ac:dyDescent="0.25">
      <c r="A67" s="45" t="s">
        <v>3641</v>
      </c>
      <c r="B67" s="46" t="s">
        <v>63</v>
      </c>
      <c r="C67" s="14"/>
      <c r="D67" s="14"/>
      <c r="E67" s="14">
        <v>-5</v>
      </c>
      <c r="F67" s="14"/>
      <c r="G67" s="14"/>
      <c r="H67" s="14"/>
    </row>
    <row r="68" spans="1:8" s="2" customFormat="1" thickBot="1" x14ac:dyDescent="0.3">
      <c r="A68" s="45" t="s">
        <v>3672</v>
      </c>
      <c r="B68" s="46" t="s">
        <v>63</v>
      </c>
      <c r="C68" s="14"/>
      <c r="D68" s="14"/>
      <c r="E68" s="14">
        <v>-9</v>
      </c>
      <c r="F68" s="14"/>
      <c r="G68" s="14"/>
      <c r="H68" s="14"/>
    </row>
    <row r="69" spans="1:8" s="8" customFormat="1" thickBot="1" x14ac:dyDescent="0.3">
      <c r="A69" s="161" t="s">
        <v>3585</v>
      </c>
      <c r="B69" s="34"/>
      <c r="C69" s="34">
        <f>SUM(C63:C68)</f>
        <v>0</v>
      </c>
      <c r="D69" s="34">
        <f t="shared" ref="D69:H69" si="22">SUM(D63:D68)</f>
        <v>0</v>
      </c>
      <c r="E69" s="34">
        <f t="shared" si="22"/>
        <v>0</v>
      </c>
      <c r="F69" s="34">
        <f t="shared" si="22"/>
        <v>0</v>
      </c>
      <c r="G69" s="34">
        <f t="shared" si="22"/>
        <v>0</v>
      </c>
      <c r="H69" s="34">
        <f t="shared" si="22"/>
        <v>0</v>
      </c>
    </row>
    <row r="70" spans="1:8" s="136" customFormat="1" ht="16" x14ac:dyDescent="0.25">
      <c r="A70" s="45"/>
      <c r="B70" s="46"/>
      <c r="C70" s="14"/>
      <c r="D70" s="14"/>
      <c r="E70" s="14"/>
      <c r="F70" s="14"/>
      <c r="G70" s="14"/>
      <c r="H70" s="14"/>
    </row>
    <row r="71" spans="1:8" s="136" customFormat="1" ht="16" x14ac:dyDescent="0.25">
      <c r="A71" s="45"/>
      <c r="B71" s="46"/>
      <c r="C71" s="14"/>
      <c r="D71" s="14"/>
      <c r="E71" s="14"/>
      <c r="F71" s="14"/>
      <c r="G71" s="14"/>
      <c r="H71" s="14"/>
    </row>
    <row r="72" spans="1:8" s="136" customFormat="1" ht="16" x14ac:dyDescent="0.25">
      <c r="A72" s="81"/>
      <c r="B72" s="81"/>
      <c r="C72" s="14"/>
      <c r="D72" s="14"/>
      <c r="E72" s="14"/>
      <c r="F72" s="14"/>
      <c r="G72" s="14"/>
      <c r="H72" s="14"/>
    </row>
    <row r="73" spans="1:8" s="941" customFormat="1" thickBot="1" x14ac:dyDescent="0.3">
      <c r="A73" s="810"/>
      <c r="B73" s="810"/>
      <c r="C73" s="672"/>
      <c r="D73" s="672"/>
      <c r="E73" s="672"/>
      <c r="F73" s="672"/>
      <c r="G73" s="672"/>
      <c r="H73" s="672"/>
    </row>
    <row r="74" spans="1:8" s="136" customFormat="1" thickBot="1" x14ac:dyDescent="0.3">
      <c r="A74" s="202" t="s">
        <v>526</v>
      </c>
      <c r="B74" s="203"/>
      <c r="C74" s="204">
        <f>SUM(C9:C12)</f>
        <v>192</v>
      </c>
      <c r="D74" s="204">
        <f t="shared" ref="D74:H74" si="23">SUM(D9:D12)</f>
        <v>192</v>
      </c>
      <c r="E74" s="204">
        <f t="shared" si="23"/>
        <v>410</v>
      </c>
      <c r="F74" s="204">
        <f>SUM(F9:F12)</f>
        <v>140</v>
      </c>
      <c r="G74" s="204">
        <f t="shared" si="23"/>
        <v>20</v>
      </c>
      <c r="H74" s="204">
        <f t="shared" si="23"/>
        <v>500</v>
      </c>
    </row>
    <row r="75" spans="1:8" s="136" customFormat="1" thickBot="1" x14ac:dyDescent="0.3">
      <c r="A75" s="202" t="s">
        <v>527</v>
      </c>
      <c r="B75" s="203"/>
      <c r="C75" s="205">
        <v>1728</v>
      </c>
      <c r="D75" s="205">
        <v>1728</v>
      </c>
      <c r="E75" s="205">
        <v>1728</v>
      </c>
      <c r="F75" s="205">
        <v>864</v>
      </c>
      <c r="G75" s="205">
        <v>288</v>
      </c>
      <c r="H75" s="205">
        <v>3456</v>
      </c>
    </row>
    <row r="76" spans="1:8" ht="18" thickBot="1" x14ac:dyDescent="0.3">
      <c r="C76" s="196" t="s">
        <v>2</v>
      </c>
      <c r="D76" s="196" t="s">
        <v>26</v>
      </c>
      <c r="E76" s="196" t="s">
        <v>3</v>
      </c>
      <c r="F76" s="196" t="s">
        <v>10</v>
      </c>
      <c r="G76" s="196" t="s">
        <v>513</v>
      </c>
      <c r="H76" s="196" t="s">
        <v>4</v>
      </c>
    </row>
    <row r="77" spans="1:8" s="152" customFormat="1" x14ac:dyDescent="0.25">
      <c r="A77" s="152" t="s">
        <v>459</v>
      </c>
    </row>
    <row r="78" spans="1:8" s="152" customFormat="1" x14ac:dyDescent="0.25">
      <c r="A78" s="159" t="s">
        <v>460</v>
      </c>
    </row>
    <row r="79" spans="1:8" s="152" customFormat="1" x14ac:dyDescent="0.25">
      <c r="A79" s="152" t="s">
        <v>461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C00000"/>
  </sheetPr>
  <dimension ref="A1:L96"/>
  <sheetViews>
    <sheetView topLeftCell="A76" workbookViewId="0">
      <selection activeCell="H85" sqref="G85:L85"/>
    </sheetView>
  </sheetViews>
  <sheetFormatPr baseColWidth="10" defaultColWidth="9" defaultRowHeight="17" x14ac:dyDescent="0.25"/>
  <cols>
    <col min="1" max="1" width="11.6640625" style="158" customWidth="1"/>
    <col min="2" max="2" width="18.83203125" style="158" customWidth="1"/>
    <col min="3" max="3" width="10.5" style="152" customWidth="1"/>
    <col min="4" max="4" width="12.5" style="152" customWidth="1"/>
    <col min="5" max="5" width="13.1640625" style="152" customWidth="1"/>
    <col min="6" max="6" width="12.1640625" style="152" customWidth="1"/>
    <col min="7" max="16384" width="9" style="149"/>
  </cols>
  <sheetData>
    <row r="1" spans="1:8" s="48" customFormat="1" ht="16" x14ac:dyDescent="0.25">
      <c r="A1" s="48" t="s">
        <v>23</v>
      </c>
      <c r="C1" s="1"/>
      <c r="D1" s="1"/>
      <c r="E1" s="1"/>
      <c r="F1" s="1"/>
    </row>
    <row r="2" spans="1:8" s="48" customFormat="1" ht="16" x14ac:dyDescent="0.25">
      <c r="C2" s="1"/>
      <c r="D2" s="1"/>
      <c r="E2" s="1"/>
      <c r="F2" s="1"/>
    </row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3" t="s">
        <v>510</v>
      </c>
      <c r="B4" s="3"/>
      <c r="C4" s="3"/>
      <c r="D4" s="3"/>
      <c r="E4" s="3"/>
      <c r="F4" s="3"/>
    </row>
    <row r="5" spans="1:8" s="48" customFormat="1" ht="16" x14ac:dyDescent="0.25">
      <c r="A5" s="3" t="s">
        <v>528</v>
      </c>
      <c r="B5" s="3"/>
      <c r="C5" s="3"/>
      <c r="D5" s="3"/>
      <c r="E5" s="3"/>
      <c r="F5" s="3"/>
    </row>
    <row r="6" spans="1:8" s="48" customFormat="1" ht="16" x14ac:dyDescent="0.25">
      <c r="A6" s="3" t="s">
        <v>529</v>
      </c>
      <c r="B6" s="3"/>
      <c r="C6" s="3"/>
      <c r="D6" s="3"/>
      <c r="E6" s="3"/>
      <c r="F6" s="3"/>
    </row>
    <row r="7" spans="1:8" s="208" customFormat="1" thickBot="1" x14ac:dyDescent="0.3">
      <c r="A7" s="207"/>
      <c r="B7" s="207"/>
      <c r="C7" s="30">
        <v>7000</v>
      </c>
      <c r="D7" s="30">
        <v>5000</v>
      </c>
      <c r="E7" s="30">
        <v>5500</v>
      </c>
      <c r="F7" s="30">
        <v>20000</v>
      </c>
    </row>
    <row r="8" spans="1:8" s="4" customFormat="1" thickBot="1" x14ac:dyDescent="0.3">
      <c r="A8" s="50" t="s">
        <v>0</v>
      </c>
      <c r="B8" s="50" t="s">
        <v>1</v>
      </c>
      <c r="C8" s="225" t="s">
        <v>494</v>
      </c>
      <c r="D8" s="225" t="s">
        <v>530</v>
      </c>
      <c r="E8" s="225" t="s">
        <v>531</v>
      </c>
      <c r="F8" s="225" t="s">
        <v>532</v>
      </c>
    </row>
    <row r="9" spans="1:8" s="2" customFormat="1" ht="16" x14ac:dyDescent="0.25">
      <c r="A9" s="210">
        <v>43832</v>
      </c>
      <c r="B9" s="53" t="s">
        <v>533</v>
      </c>
      <c r="C9" s="53">
        <v>125</v>
      </c>
      <c r="D9" s="53">
        <v>250</v>
      </c>
      <c r="E9" s="53"/>
      <c r="F9" s="53"/>
    </row>
    <row r="10" spans="1:8" s="2" customFormat="1" ht="16" x14ac:dyDescent="0.25">
      <c r="A10" s="210">
        <v>43832</v>
      </c>
      <c r="B10" s="53" t="s">
        <v>534</v>
      </c>
      <c r="C10" s="13">
        <v>150</v>
      </c>
      <c r="D10" s="13">
        <v>200</v>
      </c>
      <c r="E10" s="13"/>
      <c r="F10" s="13"/>
    </row>
    <row r="11" spans="1:8" s="2" customFormat="1" ht="16" x14ac:dyDescent="0.25">
      <c r="A11" s="146">
        <v>43892</v>
      </c>
      <c r="B11" s="13" t="s">
        <v>535</v>
      </c>
      <c r="C11" s="13">
        <v>45</v>
      </c>
      <c r="D11" s="13">
        <v>146</v>
      </c>
      <c r="E11" s="13"/>
      <c r="F11" s="13"/>
    </row>
    <row r="12" spans="1:8" s="2" customFormat="1" ht="16" x14ac:dyDescent="0.25">
      <c r="A12" s="146">
        <v>43923</v>
      </c>
      <c r="B12" s="13" t="s">
        <v>536</v>
      </c>
      <c r="C12" s="13"/>
      <c r="D12" s="13"/>
      <c r="E12" s="13">
        <v>140</v>
      </c>
      <c r="F12" s="13">
        <v>125</v>
      </c>
    </row>
    <row r="13" spans="1:8" s="2" customFormat="1" ht="16" x14ac:dyDescent="0.25">
      <c r="A13" s="12">
        <v>43953</v>
      </c>
      <c r="B13" s="13" t="s">
        <v>537</v>
      </c>
      <c r="C13" s="13"/>
      <c r="D13" s="13"/>
      <c r="E13" s="13">
        <v>110</v>
      </c>
      <c r="F13" s="13">
        <v>30</v>
      </c>
    </row>
    <row r="14" spans="1:8" s="2" customFormat="1" ht="16" x14ac:dyDescent="0.25">
      <c r="A14" s="12">
        <v>44014</v>
      </c>
      <c r="B14" s="13" t="s">
        <v>538</v>
      </c>
      <c r="C14" s="13"/>
      <c r="D14" s="13"/>
      <c r="E14" s="13">
        <v>130</v>
      </c>
      <c r="F14" s="13">
        <v>30</v>
      </c>
    </row>
    <row r="15" spans="1:8" s="136" customFormat="1" ht="16" x14ac:dyDescent="0.25">
      <c r="A15" s="17" t="s">
        <v>539</v>
      </c>
      <c r="B15" s="13" t="s">
        <v>540</v>
      </c>
      <c r="C15" s="13"/>
      <c r="D15" s="13"/>
      <c r="E15" s="13">
        <v>83</v>
      </c>
      <c r="F15" s="13"/>
    </row>
    <row r="16" spans="1:8" s="136" customFormat="1" thickBot="1" x14ac:dyDescent="0.3">
      <c r="A16" s="79" t="s">
        <v>521</v>
      </c>
      <c r="B16" s="14" t="s">
        <v>541</v>
      </c>
      <c r="C16" s="14"/>
      <c r="D16" s="14"/>
      <c r="E16" s="14">
        <v>61</v>
      </c>
      <c r="F16" s="14"/>
    </row>
    <row r="17" spans="1:6" s="136" customFormat="1" thickBot="1" x14ac:dyDescent="0.3">
      <c r="A17" s="170" t="s">
        <v>449</v>
      </c>
      <c r="B17" s="34"/>
      <c r="C17" s="34">
        <f>SUM(C9:C16)</f>
        <v>320</v>
      </c>
      <c r="D17" s="34">
        <f>SUM(D9:D16)</f>
        <v>596</v>
      </c>
      <c r="E17" s="34">
        <f>SUM(E9:E16)</f>
        <v>524</v>
      </c>
      <c r="F17" s="34">
        <f>SUM(F9:F16)</f>
        <v>185</v>
      </c>
    </row>
    <row r="18" spans="1:6" s="136" customFormat="1" thickBot="1" x14ac:dyDescent="0.3">
      <c r="A18" s="211"/>
      <c r="B18" s="168"/>
      <c r="C18" s="53"/>
      <c r="D18" s="53"/>
      <c r="E18" s="53"/>
      <c r="F18" s="53"/>
    </row>
    <row r="19" spans="1:6" s="2" customFormat="1" thickBot="1" x14ac:dyDescent="0.3">
      <c r="A19" s="170" t="s">
        <v>450</v>
      </c>
      <c r="B19" s="34"/>
      <c r="C19" s="34">
        <f>SUM(C17:C18)</f>
        <v>320</v>
      </c>
      <c r="D19" s="34">
        <f>SUM(D17:D18)</f>
        <v>596</v>
      </c>
      <c r="E19" s="34">
        <f>SUM(E17:E18)</f>
        <v>524</v>
      </c>
      <c r="F19" s="34">
        <f>SUM(F17:F18)</f>
        <v>185</v>
      </c>
    </row>
    <row r="20" spans="1:6" s="136" customFormat="1" thickBot="1" x14ac:dyDescent="0.3">
      <c r="A20" s="211"/>
      <c r="B20" s="168"/>
      <c r="C20" s="53"/>
      <c r="D20" s="53"/>
      <c r="E20" s="53"/>
      <c r="F20" s="53"/>
    </row>
    <row r="21" spans="1:6" s="8" customFormat="1" thickBot="1" x14ac:dyDescent="0.3">
      <c r="A21" s="170" t="s">
        <v>451</v>
      </c>
      <c r="B21" s="34"/>
      <c r="C21" s="34">
        <f>SUM(C19:C20)</f>
        <v>320</v>
      </c>
      <c r="D21" s="34">
        <f>SUM(D19:D20)</f>
        <v>596</v>
      </c>
      <c r="E21" s="34">
        <f>SUM(E19:E20)</f>
        <v>524</v>
      </c>
      <c r="F21" s="34">
        <f>SUM(F19:F20)</f>
        <v>185</v>
      </c>
    </row>
    <row r="22" spans="1:6" s="136" customFormat="1" thickBot="1" x14ac:dyDescent="0.3">
      <c r="A22" s="211"/>
      <c r="B22" s="168"/>
      <c r="C22" s="53"/>
      <c r="D22" s="53"/>
      <c r="E22" s="53"/>
      <c r="F22" s="53"/>
    </row>
    <row r="23" spans="1:6" s="8" customFormat="1" thickBot="1" x14ac:dyDescent="0.3">
      <c r="A23" s="170" t="s">
        <v>452</v>
      </c>
      <c r="B23" s="34"/>
      <c r="C23" s="34">
        <f>SUM(C21:C22)</f>
        <v>320</v>
      </c>
      <c r="D23" s="34">
        <f>SUM(D21:D22)</f>
        <v>596</v>
      </c>
      <c r="E23" s="34">
        <f>SUM(E21:E22)</f>
        <v>524</v>
      </c>
      <c r="F23" s="34">
        <f>SUM(F21:F22)</f>
        <v>185</v>
      </c>
    </row>
    <row r="24" spans="1:6" s="136" customFormat="1" thickBot="1" x14ac:dyDescent="0.3">
      <c r="A24" s="211"/>
      <c r="B24" s="168"/>
      <c r="C24" s="53"/>
      <c r="D24" s="53"/>
      <c r="E24" s="53"/>
      <c r="F24" s="53"/>
    </row>
    <row r="25" spans="1:6" s="8" customFormat="1" thickBot="1" x14ac:dyDescent="0.3">
      <c r="A25" s="170" t="s">
        <v>453</v>
      </c>
      <c r="B25" s="34"/>
      <c r="C25" s="34">
        <f>SUM(C23:C24)</f>
        <v>320</v>
      </c>
      <c r="D25" s="34">
        <f>SUM(D23:D24)</f>
        <v>596</v>
      </c>
      <c r="E25" s="34">
        <f>SUM(E23:E24)</f>
        <v>524</v>
      </c>
      <c r="F25" s="34">
        <f>SUM(F23:F24)</f>
        <v>185</v>
      </c>
    </row>
    <row r="26" spans="1:6" s="136" customFormat="1" thickBot="1" x14ac:dyDescent="0.3">
      <c r="A26" s="211"/>
      <c r="B26" s="168"/>
      <c r="C26" s="53"/>
      <c r="D26" s="53"/>
      <c r="E26" s="53"/>
      <c r="F26" s="53"/>
    </row>
    <row r="27" spans="1:6" s="8" customFormat="1" thickBot="1" x14ac:dyDescent="0.3">
      <c r="A27" s="170" t="s">
        <v>454</v>
      </c>
      <c r="B27" s="34"/>
      <c r="C27" s="34">
        <f>SUM(C25:C26)</f>
        <v>320</v>
      </c>
      <c r="D27" s="34">
        <f>SUM(D25:D26)</f>
        <v>596</v>
      </c>
      <c r="E27" s="34">
        <f>SUM(E25:E26)</f>
        <v>524</v>
      </c>
      <c r="F27" s="34">
        <f>SUM(F25:F26)</f>
        <v>185</v>
      </c>
    </row>
    <row r="28" spans="1:6" s="136" customFormat="1" thickBot="1" x14ac:dyDescent="0.3">
      <c r="A28" s="211"/>
      <c r="B28" s="168"/>
      <c r="C28" s="53"/>
      <c r="D28" s="53"/>
      <c r="E28" s="53"/>
      <c r="F28" s="53"/>
    </row>
    <row r="29" spans="1:6" s="8" customFormat="1" thickBot="1" x14ac:dyDescent="0.3">
      <c r="A29" s="170" t="s">
        <v>455</v>
      </c>
      <c r="B29" s="34"/>
      <c r="C29" s="34">
        <f>SUM(C27:C28)</f>
        <v>320</v>
      </c>
      <c r="D29" s="34">
        <f>SUM(D27:D28)</f>
        <v>596</v>
      </c>
      <c r="E29" s="34">
        <f>SUM(E27:E28)</f>
        <v>524</v>
      </c>
      <c r="F29" s="34">
        <f>SUM(F27:F28)</f>
        <v>185</v>
      </c>
    </row>
    <row r="30" spans="1:6" s="136" customFormat="1" thickBot="1" x14ac:dyDescent="0.3">
      <c r="A30" s="211"/>
      <c r="B30" s="168"/>
      <c r="C30" s="53"/>
      <c r="D30" s="53"/>
      <c r="E30" s="53"/>
      <c r="F30" s="53"/>
    </row>
    <row r="31" spans="1:6" s="8" customFormat="1" thickBot="1" x14ac:dyDescent="0.3">
      <c r="A31" s="170" t="s">
        <v>456</v>
      </c>
      <c r="B31" s="34"/>
      <c r="C31" s="34">
        <f>SUM(C29:C30)</f>
        <v>320</v>
      </c>
      <c r="D31" s="34">
        <f>SUM(D29:D30)</f>
        <v>596</v>
      </c>
      <c r="E31" s="34">
        <f>SUM(E29:E30)</f>
        <v>524</v>
      </c>
      <c r="F31" s="34">
        <f>SUM(F29:F30)</f>
        <v>185</v>
      </c>
    </row>
    <row r="32" spans="1:6" s="2" customFormat="1" ht="16" x14ac:dyDescent="0.25">
      <c r="A32" s="55">
        <v>44114</v>
      </c>
      <c r="B32" s="53" t="s">
        <v>63</v>
      </c>
      <c r="C32" s="53">
        <v>-10</v>
      </c>
      <c r="D32" s="53">
        <v>-117</v>
      </c>
      <c r="E32" s="53">
        <v>-49</v>
      </c>
      <c r="F32" s="53"/>
    </row>
    <row r="33" spans="1:6" s="2" customFormat="1" ht="16" x14ac:dyDescent="0.25">
      <c r="A33" s="12" t="s">
        <v>83</v>
      </c>
      <c r="B33" s="13" t="s">
        <v>63</v>
      </c>
      <c r="C33" s="53"/>
      <c r="D33" s="53">
        <v>-84</v>
      </c>
      <c r="E33" s="53">
        <v>-1</v>
      </c>
      <c r="F33" s="53"/>
    </row>
    <row r="34" spans="1:6" s="2" customFormat="1" ht="16" x14ac:dyDescent="0.25">
      <c r="A34" s="45" t="s">
        <v>87</v>
      </c>
      <c r="B34" s="46" t="s">
        <v>63</v>
      </c>
      <c r="C34" s="13"/>
      <c r="D34" s="13">
        <v>-51</v>
      </c>
      <c r="E34" s="13">
        <v>-32</v>
      </c>
      <c r="F34" s="13"/>
    </row>
    <row r="35" spans="1:6" s="2" customFormat="1" ht="16" x14ac:dyDescent="0.25">
      <c r="A35" s="156" t="s">
        <v>92</v>
      </c>
      <c r="B35" s="25" t="s">
        <v>63</v>
      </c>
      <c r="C35" s="13">
        <v>-11</v>
      </c>
      <c r="D35" s="13">
        <v>-115</v>
      </c>
      <c r="E35" s="13">
        <v>-22</v>
      </c>
      <c r="F35" s="13"/>
    </row>
    <row r="36" spans="1:6" s="2" customFormat="1" thickBot="1" x14ac:dyDescent="0.3">
      <c r="A36" s="156" t="s">
        <v>99</v>
      </c>
      <c r="B36" s="25" t="s">
        <v>63</v>
      </c>
      <c r="C36" s="25">
        <v>-4</v>
      </c>
      <c r="D36" s="25">
        <v>-48</v>
      </c>
      <c r="E36" s="25">
        <v>-5</v>
      </c>
      <c r="F36" s="13"/>
    </row>
    <row r="37" spans="1:6" s="8" customFormat="1" thickBot="1" x14ac:dyDescent="0.3">
      <c r="A37" s="170" t="s">
        <v>457</v>
      </c>
      <c r="B37" s="34"/>
      <c r="C37" s="34">
        <f>SUM(C31:C36)</f>
        <v>295</v>
      </c>
      <c r="D37" s="34">
        <f t="shared" ref="D37:F37" si="0">SUM(D31:D36)</f>
        <v>181</v>
      </c>
      <c r="E37" s="34">
        <f t="shared" si="0"/>
        <v>415</v>
      </c>
      <c r="F37" s="34">
        <f t="shared" si="0"/>
        <v>185</v>
      </c>
    </row>
    <row r="38" spans="1:6" s="2" customFormat="1" ht="16" x14ac:dyDescent="0.25">
      <c r="A38" s="156">
        <v>43901</v>
      </c>
      <c r="B38" s="25" t="s">
        <v>63</v>
      </c>
      <c r="C38" s="13">
        <v>-7</v>
      </c>
      <c r="D38" s="13">
        <v>-79</v>
      </c>
      <c r="E38" s="13"/>
      <c r="F38" s="13"/>
    </row>
    <row r="39" spans="1:6" s="2" customFormat="1" ht="16" x14ac:dyDescent="0.25">
      <c r="A39" s="45">
        <v>43993</v>
      </c>
      <c r="B39" s="46" t="s">
        <v>63</v>
      </c>
      <c r="C39" s="13">
        <v>-10</v>
      </c>
      <c r="D39" s="13">
        <v>-102</v>
      </c>
      <c r="E39" s="13"/>
      <c r="F39" s="13"/>
    </row>
    <row r="40" spans="1:6" s="2" customFormat="1" ht="16" x14ac:dyDescent="0.25">
      <c r="A40" s="12">
        <v>44023</v>
      </c>
      <c r="B40" s="13" t="s">
        <v>63</v>
      </c>
      <c r="C40" s="13">
        <v>-4</v>
      </c>
      <c r="D40" s="13"/>
      <c r="E40" s="13">
        <v>-6</v>
      </c>
      <c r="F40" s="13"/>
    </row>
    <row r="41" spans="1:6" s="2" customFormat="1" ht="16" x14ac:dyDescent="0.25">
      <c r="A41" s="45" t="s">
        <v>219</v>
      </c>
      <c r="B41" s="46" t="s">
        <v>63</v>
      </c>
      <c r="C41" s="13">
        <v>-1</v>
      </c>
      <c r="D41" s="13"/>
      <c r="E41" s="13"/>
      <c r="F41" s="13"/>
    </row>
    <row r="42" spans="1:6" s="2" customFormat="1" thickBot="1" x14ac:dyDescent="0.3">
      <c r="A42" s="12" t="s">
        <v>222</v>
      </c>
      <c r="B42" s="13" t="s">
        <v>63</v>
      </c>
      <c r="C42" s="13">
        <v>-18</v>
      </c>
      <c r="D42" s="13"/>
      <c r="E42" s="13"/>
      <c r="F42" s="13"/>
    </row>
    <row r="43" spans="1:6" s="8" customFormat="1" thickBot="1" x14ac:dyDescent="0.3">
      <c r="A43" s="170" t="s">
        <v>458</v>
      </c>
      <c r="B43" s="34"/>
      <c r="C43" s="34">
        <f>SUM(C37:C42)</f>
        <v>255</v>
      </c>
      <c r="D43" s="34">
        <f t="shared" ref="D43:F43" si="1">SUM(D37:D42)</f>
        <v>0</v>
      </c>
      <c r="E43" s="34">
        <f t="shared" si="1"/>
        <v>409</v>
      </c>
      <c r="F43" s="34">
        <f t="shared" si="1"/>
        <v>185</v>
      </c>
    </row>
    <row r="44" spans="1:6" s="2" customFormat="1" ht="16" x14ac:dyDescent="0.25">
      <c r="A44" s="45">
        <v>43873</v>
      </c>
      <c r="B44" s="46" t="s">
        <v>63</v>
      </c>
      <c r="C44" s="13">
        <v>-41</v>
      </c>
      <c r="D44" s="13"/>
      <c r="E44" s="13">
        <v>-4</v>
      </c>
      <c r="F44" s="13"/>
    </row>
    <row r="45" spans="1:6" s="2" customFormat="1" ht="16" x14ac:dyDescent="0.25">
      <c r="A45" s="45">
        <v>43963</v>
      </c>
      <c r="B45" s="46" t="s">
        <v>63</v>
      </c>
      <c r="C45" s="13">
        <v>-71</v>
      </c>
      <c r="D45" s="13"/>
      <c r="E45" s="13"/>
      <c r="F45" s="13"/>
    </row>
    <row r="46" spans="1:6" s="2" customFormat="1" thickBot="1" x14ac:dyDescent="0.3">
      <c r="A46" s="45">
        <v>44147</v>
      </c>
      <c r="B46" s="46" t="s">
        <v>63</v>
      </c>
      <c r="C46" s="13">
        <v>-18</v>
      </c>
      <c r="D46" s="13"/>
      <c r="E46" s="13">
        <v>-4</v>
      </c>
      <c r="F46" s="13"/>
    </row>
    <row r="47" spans="1:6" s="8" customFormat="1" thickBot="1" x14ac:dyDescent="0.3">
      <c r="A47" s="170" t="s">
        <v>462</v>
      </c>
      <c r="B47" s="34"/>
      <c r="C47" s="34">
        <f>SUM(C43:C46)</f>
        <v>125</v>
      </c>
      <c r="D47" s="34">
        <f>SUM(D43:D46)</f>
        <v>0</v>
      </c>
      <c r="E47" s="34">
        <f>SUM(E43:E46)</f>
        <v>401</v>
      </c>
      <c r="F47" s="34">
        <f>SUM(F43:F46)</f>
        <v>185</v>
      </c>
    </row>
    <row r="48" spans="1:6" s="2" customFormat="1" ht="16" x14ac:dyDescent="0.25">
      <c r="A48" s="12">
        <v>44409</v>
      </c>
      <c r="B48" s="75" t="s">
        <v>63</v>
      </c>
      <c r="C48" s="13">
        <v>-20</v>
      </c>
      <c r="D48" s="13"/>
      <c r="E48" s="13"/>
      <c r="F48" s="13"/>
    </row>
    <row r="49" spans="1:6" s="2" customFormat="1" thickBot="1" x14ac:dyDescent="0.3">
      <c r="A49" s="12" t="s">
        <v>374</v>
      </c>
      <c r="B49" s="13" t="s">
        <v>63</v>
      </c>
      <c r="C49" s="13">
        <v>-19</v>
      </c>
      <c r="D49" s="13"/>
      <c r="E49" s="13"/>
      <c r="F49" s="13"/>
    </row>
    <row r="50" spans="1:6" s="8" customFormat="1" thickBot="1" x14ac:dyDescent="0.3">
      <c r="A50" s="170" t="s">
        <v>2467</v>
      </c>
      <c r="B50" s="34"/>
      <c r="C50" s="34">
        <f>SUM(C47:C49)</f>
        <v>86</v>
      </c>
      <c r="D50" s="34">
        <f t="shared" ref="D50:F50" si="2">SUM(D47:D49)</f>
        <v>0</v>
      </c>
      <c r="E50" s="34">
        <f t="shared" si="2"/>
        <v>401</v>
      </c>
      <c r="F50" s="34">
        <f t="shared" si="2"/>
        <v>185</v>
      </c>
    </row>
    <row r="51" spans="1:6" s="2" customFormat="1" ht="16" x14ac:dyDescent="0.25">
      <c r="A51" s="76">
        <v>44318</v>
      </c>
      <c r="B51" s="78" t="s">
        <v>63</v>
      </c>
      <c r="C51" s="13">
        <v>-5</v>
      </c>
      <c r="D51" s="13"/>
      <c r="E51" s="13"/>
      <c r="F51" s="13"/>
    </row>
    <row r="52" spans="1:6" s="2" customFormat="1" thickBot="1" x14ac:dyDescent="0.3">
      <c r="A52" s="76" t="s">
        <v>2534</v>
      </c>
      <c r="B52" s="14" t="s">
        <v>63</v>
      </c>
      <c r="C52" s="13">
        <v>-22</v>
      </c>
      <c r="D52" s="13"/>
      <c r="E52" s="13"/>
      <c r="F52" s="13"/>
    </row>
    <row r="53" spans="1:6" s="8" customFormat="1" thickBot="1" x14ac:dyDescent="0.3">
      <c r="A53" s="170" t="s">
        <v>2591</v>
      </c>
      <c r="B53" s="34"/>
      <c r="C53" s="34">
        <f>SUM(C50:C52)</f>
        <v>59</v>
      </c>
      <c r="D53" s="34">
        <f>SUM(D50:D52)</f>
        <v>0</v>
      </c>
      <c r="E53" s="34">
        <f>SUM(E50:E52)</f>
        <v>401</v>
      </c>
      <c r="F53" s="34">
        <f>SUM(F50:F52)</f>
        <v>185</v>
      </c>
    </row>
    <row r="54" spans="1:6" s="2" customFormat="1" ht="16" x14ac:dyDescent="0.25">
      <c r="A54" s="76">
        <v>44533</v>
      </c>
      <c r="B54" s="14" t="s">
        <v>63</v>
      </c>
      <c r="C54" s="13">
        <v>-59</v>
      </c>
      <c r="D54" s="13"/>
      <c r="E54" s="13"/>
      <c r="F54" s="13"/>
    </row>
    <row r="55" spans="1:6" s="2" customFormat="1" thickBot="1" x14ac:dyDescent="0.3">
      <c r="A55" s="76" t="s">
        <v>2675</v>
      </c>
      <c r="B55" s="14" t="s">
        <v>63</v>
      </c>
      <c r="C55" s="13"/>
      <c r="D55" s="13"/>
      <c r="E55" s="13">
        <v>-53</v>
      </c>
      <c r="F55" s="13"/>
    </row>
    <row r="56" spans="1:6" s="8" customFormat="1" thickBot="1" x14ac:dyDescent="0.3">
      <c r="A56" s="170" t="s">
        <v>2702</v>
      </c>
      <c r="B56" s="34"/>
      <c r="C56" s="34">
        <f>SUM(C53:C55)</f>
        <v>0</v>
      </c>
      <c r="D56" s="34">
        <f>SUM(D53:D55)</f>
        <v>0</v>
      </c>
      <c r="E56" s="34">
        <f>SUM(E53:E55)</f>
        <v>348</v>
      </c>
      <c r="F56" s="34">
        <f>SUM(F53:F55)</f>
        <v>185</v>
      </c>
    </row>
    <row r="57" spans="1:6" s="136" customFormat="1" thickBot="1" x14ac:dyDescent="0.3">
      <c r="A57" s="76"/>
      <c r="B57" s="14"/>
      <c r="C57" s="13"/>
      <c r="D57" s="13"/>
      <c r="E57" s="13"/>
      <c r="F57" s="13"/>
    </row>
    <row r="58" spans="1:6" s="8" customFormat="1" thickBot="1" x14ac:dyDescent="0.3">
      <c r="A58" s="170" t="s">
        <v>2835</v>
      </c>
      <c r="B58" s="34"/>
      <c r="C58" s="34">
        <f>SUM(C56:C57)</f>
        <v>0</v>
      </c>
      <c r="D58" s="34">
        <f t="shared" ref="D58:F60" si="3">SUM(D56:D57)</f>
        <v>0</v>
      </c>
      <c r="E58" s="34">
        <f t="shared" si="3"/>
        <v>348</v>
      </c>
      <c r="F58" s="34">
        <f t="shared" si="3"/>
        <v>185</v>
      </c>
    </row>
    <row r="59" spans="1:6" s="136" customFormat="1" thickBot="1" x14ac:dyDescent="0.3">
      <c r="A59" s="76"/>
      <c r="B59" s="14"/>
      <c r="C59" s="13"/>
      <c r="D59" s="13"/>
      <c r="E59" s="13"/>
      <c r="F59" s="13"/>
    </row>
    <row r="60" spans="1:6" s="8" customFormat="1" thickBot="1" x14ac:dyDescent="0.3">
      <c r="A60" s="170" t="s">
        <v>2913</v>
      </c>
      <c r="B60" s="34"/>
      <c r="C60" s="34">
        <f>SUM(C58:C59)</f>
        <v>0</v>
      </c>
      <c r="D60" s="34">
        <f t="shared" si="3"/>
        <v>0</v>
      </c>
      <c r="E60" s="34">
        <f>SUM(E58:E59)</f>
        <v>348</v>
      </c>
      <c r="F60" s="34">
        <f>SUM(F58:F59)</f>
        <v>185</v>
      </c>
    </row>
    <row r="61" spans="1:6" s="2" customFormat="1" thickBot="1" x14ac:dyDescent="0.3">
      <c r="A61" s="76"/>
      <c r="B61" s="14"/>
      <c r="C61" s="13"/>
      <c r="D61" s="13"/>
      <c r="E61" s="13"/>
      <c r="F61" s="13"/>
    </row>
    <row r="62" spans="1:6" s="8" customFormat="1" thickBot="1" x14ac:dyDescent="0.3">
      <c r="A62" s="170" t="s">
        <v>3019</v>
      </c>
      <c r="B62" s="34"/>
      <c r="C62" s="34">
        <f>SUM(C60:C61)</f>
        <v>0</v>
      </c>
      <c r="D62" s="34">
        <f>SUM(D60:D61)</f>
        <v>0</v>
      </c>
      <c r="E62" s="34">
        <f>SUM(E60:E61)</f>
        <v>348</v>
      </c>
      <c r="F62" s="34">
        <f>SUM(F60:F61)</f>
        <v>185</v>
      </c>
    </row>
    <row r="63" spans="1:6" s="2" customFormat="1" thickBot="1" x14ac:dyDescent="0.3">
      <c r="A63" s="45"/>
      <c r="B63" s="46"/>
      <c r="C63" s="13"/>
      <c r="D63" s="13"/>
      <c r="E63" s="13"/>
      <c r="F63" s="13"/>
    </row>
    <row r="64" spans="1:6" s="8" customFormat="1" thickBot="1" x14ac:dyDescent="0.3">
      <c r="A64" s="170" t="s">
        <v>3121</v>
      </c>
      <c r="B64" s="34"/>
      <c r="C64" s="34">
        <f>SUM(C62:C63)</f>
        <v>0</v>
      </c>
      <c r="D64" s="34">
        <f>SUM(D62:D63)</f>
        <v>0</v>
      </c>
      <c r="E64" s="34">
        <f>SUM(E62:E63)</f>
        <v>348</v>
      </c>
      <c r="F64" s="34">
        <f>SUM(F62:F63)</f>
        <v>185</v>
      </c>
    </row>
    <row r="65" spans="1:6" s="2" customFormat="1" ht="16" x14ac:dyDescent="0.25">
      <c r="A65" s="76" t="s">
        <v>3192</v>
      </c>
      <c r="B65" s="14" t="s">
        <v>63</v>
      </c>
      <c r="C65" s="13"/>
      <c r="D65" s="13"/>
      <c r="E65" s="13">
        <v>-95</v>
      </c>
      <c r="F65" s="13"/>
    </row>
    <row r="66" spans="1:6" s="2" customFormat="1" thickBot="1" x14ac:dyDescent="0.3">
      <c r="A66" s="76" t="s">
        <v>3204</v>
      </c>
      <c r="B66" s="14" t="s">
        <v>63</v>
      </c>
      <c r="C66" s="13"/>
      <c r="D66" s="13"/>
      <c r="E66" s="13">
        <v>-253</v>
      </c>
      <c r="F66" s="13"/>
    </row>
    <row r="67" spans="1:6" s="8" customFormat="1" thickBot="1" x14ac:dyDescent="0.3">
      <c r="A67" s="170" t="s">
        <v>3218</v>
      </c>
      <c r="B67" s="34"/>
      <c r="C67" s="34">
        <f>SUM(C64:C66)</f>
        <v>0</v>
      </c>
      <c r="D67" s="34">
        <f t="shared" ref="D67:F67" si="4">SUM(D64:D66)</f>
        <v>0</v>
      </c>
      <c r="E67" s="34">
        <f t="shared" si="4"/>
        <v>0</v>
      </c>
      <c r="F67" s="34">
        <f t="shared" si="4"/>
        <v>185</v>
      </c>
    </row>
    <row r="68" spans="1:6" s="136" customFormat="1" thickBot="1" x14ac:dyDescent="0.3">
      <c r="A68" s="45"/>
      <c r="B68" s="46"/>
      <c r="C68" s="13"/>
      <c r="D68" s="13"/>
      <c r="E68" s="13"/>
      <c r="F68" s="13"/>
    </row>
    <row r="69" spans="1:6" s="8" customFormat="1" thickBot="1" x14ac:dyDescent="0.3">
      <c r="A69" s="161" t="s">
        <v>3371</v>
      </c>
      <c r="B69" s="34"/>
      <c r="C69" s="34">
        <f>SUM(C67:C68)</f>
        <v>0</v>
      </c>
      <c r="D69" s="34">
        <f t="shared" ref="D69:E71" si="5">SUM(D67:D68)</f>
        <v>0</v>
      </c>
      <c r="E69" s="34">
        <f t="shared" si="5"/>
        <v>0</v>
      </c>
      <c r="F69" s="34">
        <f>SUM(F67:F68)</f>
        <v>185</v>
      </c>
    </row>
    <row r="70" spans="1:6" s="136" customFormat="1" thickBot="1" x14ac:dyDescent="0.3">
      <c r="A70" s="45"/>
      <c r="B70" s="46"/>
      <c r="C70" s="13"/>
      <c r="D70" s="13"/>
      <c r="E70" s="13"/>
      <c r="F70" s="13"/>
    </row>
    <row r="71" spans="1:6" s="8" customFormat="1" thickBot="1" x14ac:dyDescent="0.3">
      <c r="A71" s="161" t="s">
        <v>3469</v>
      </c>
      <c r="B71" s="34"/>
      <c r="C71" s="34">
        <f>SUM(C69:C70)</f>
        <v>0</v>
      </c>
      <c r="D71" s="34">
        <f t="shared" si="5"/>
        <v>0</v>
      </c>
      <c r="E71" s="34">
        <f t="shared" si="5"/>
        <v>0</v>
      </c>
      <c r="F71" s="34">
        <f>SUM(F69:F70)</f>
        <v>185</v>
      </c>
    </row>
    <row r="72" spans="1:6" s="2" customFormat="1" ht="16" x14ac:dyDescent="0.25">
      <c r="A72" s="76" t="s">
        <v>3558</v>
      </c>
      <c r="B72" s="14" t="s">
        <v>63</v>
      </c>
      <c r="C72" s="13"/>
      <c r="D72" s="13"/>
      <c r="E72" s="13"/>
      <c r="F72" s="13">
        <v>-15</v>
      </c>
    </row>
    <row r="73" spans="1:6" s="2" customFormat="1" ht="16" x14ac:dyDescent="0.25">
      <c r="A73" s="45" t="s">
        <v>3562</v>
      </c>
      <c r="B73" s="46" t="s">
        <v>63</v>
      </c>
      <c r="C73" s="13"/>
      <c r="D73" s="13"/>
      <c r="E73" s="13"/>
      <c r="F73" s="13">
        <v>-21</v>
      </c>
    </row>
    <row r="74" spans="1:6" s="2" customFormat="1" thickBot="1" x14ac:dyDescent="0.3">
      <c r="A74" s="45" t="s">
        <v>3568</v>
      </c>
      <c r="B74" s="46" t="s">
        <v>63</v>
      </c>
      <c r="C74" s="13"/>
      <c r="D74" s="13"/>
      <c r="E74" s="13"/>
      <c r="F74" s="13">
        <v>-12</v>
      </c>
    </row>
    <row r="75" spans="1:6" s="8" customFormat="1" thickBot="1" x14ac:dyDescent="0.3">
      <c r="A75" s="161" t="s">
        <v>3584</v>
      </c>
      <c r="B75" s="34"/>
      <c r="C75" s="34">
        <f>SUM(C71:C74)</f>
        <v>0</v>
      </c>
      <c r="D75" s="34">
        <f t="shared" ref="D75:F75" si="6">SUM(D71:D74)</f>
        <v>0</v>
      </c>
      <c r="E75" s="34">
        <f t="shared" si="6"/>
        <v>0</v>
      </c>
      <c r="F75" s="34">
        <f t="shared" si="6"/>
        <v>137</v>
      </c>
    </row>
    <row r="76" spans="1:6" s="2" customFormat="1" ht="16" x14ac:dyDescent="0.25">
      <c r="A76" s="45">
        <v>44359</v>
      </c>
      <c r="B76" s="46" t="s">
        <v>63</v>
      </c>
      <c r="C76" s="13"/>
      <c r="D76" s="13"/>
      <c r="E76" s="13"/>
      <c r="F76" s="13">
        <v>-28</v>
      </c>
    </row>
    <row r="77" spans="1:6" s="2" customFormat="1" ht="16" x14ac:dyDescent="0.25">
      <c r="A77" s="45">
        <v>44420</v>
      </c>
      <c r="B77" s="46" t="s">
        <v>63</v>
      </c>
      <c r="C77" s="13"/>
      <c r="D77" s="13"/>
      <c r="E77" s="13"/>
      <c r="F77" s="13">
        <v>-12</v>
      </c>
    </row>
    <row r="78" spans="1:6" s="2" customFormat="1" ht="16" x14ac:dyDescent="0.25">
      <c r="A78" s="45">
        <v>44481</v>
      </c>
      <c r="B78" s="46" t="s">
        <v>63</v>
      </c>
      <c r="C78" s="13"/>
      <c r="D78" s="13"/>
      <c r="E78" s="13"/>
      <c r="F78" s="13">
        <v>-28</v>
      </c>
    </row>
    <row r="79" spans="1:6" s="2" customFormat="1" ht="16" x14ac:dyDescent="0.25">
      <c r="A79" s="45" t="s">
        <v>3631</v>
      </c>
      <c r="B79" s="46" t="s">
        <v>63</v>
      </c>
      <c r="C79" s="13"/>
      <c r="D79" s="13"/>
      <c r="E79" s="13"/>
      <c r="F79" s="13">
        <v>-18</v>
      </c>
    </row>
    <row r="80" spans="1:6" s="2" customFormat="1" ht="16" x14ac:dyDescent="0.25">
      <c r="A80" s="45" t="s">
        <v>3641</v>
      </c>
      <c r="B80" s="46" t="s">
        <v>63</v>
      </c>
      <c r="C80" s="13"/>
      <c r="D80" s="13"/>
      <c r="E80" s="13"/>
      <c r="F80" s="13">
        <v>-23</v>
      </c>
    </row>
    <row r="81" spans="1:12" s="2" customFormat="1" ht="16" x14ac:dyDescent="0.25">
      <c r="A81" s="45" t="s">
        <v>3659</v>
      </c>
      <c r="B81" s="46" t="s">
        <v>63</v>
      </c>
      <c r="C81" s="13"/>
      <c r="D81" s="13"/>
      <c r="E81" s="13"/>
      <c r="F81" s="13">
        <v>-3</v>
      </c>
    </row>
    <row r="82" spans="1:12" s="2" customFormat="1" thickBot="1" x14ac:dyDescent="0.3">
      <c r="A82" s="45" t="s">
        <v>3672</v>
      </c>
      <c r="B82" s="46" t="s">
        <v>63</v>
      </c>
      <c r="C82" s="13"/>
      <c r="D82" s="13"/>
      <c r="E82" s="13"/>
      <c r="F82" s="13">
        <v>-10</v>
      </c>
    </row>
    <row r="83" spans="1:12" s="8" customFormat="1" thickBot="1" x14ac:dyDescent="0.3">
      <c r="A83" s="161" t="s">
        <v>3585</v>
      </c>
      <c r="B83" s="34"/>
      <c r="C83" s="34">
        <f>SUM(C75:C82)</f>
        <v>0</v>
      </c>
      <c r="D83" s="34">
        <f t="shared" ref="D83:F83" si="7">SUM(D75:D82)</f>
        <v>0</v>
      </c>
      <c r="E83" s="34">
        <f t="shared" si="7"/>
        <v>0</v>
      </c>
      <c r="F83" s="34">
        <f t="shared" si="7"/>
        <v>15</v>
      </c>
    </row>
    <row r="84" spans="1:12" s="136" customFormat="1" thickBot="1" x14ac:dyDescent="0.3">
      <c r="A84" s="45" t="s">
        <v>3792</v>
      </c>
      <c r="B84" s="46" t="s">
        <v>63</v>
      </c>
      <c r="C84" s="13"/>
      <c r="D84" s="13"/>
      <c r="E84" s="13"/>
      <c r="F84" s="39">
        <v>-15</v>
      </c>
    </row>
    <row r="85" spans="1:12" s="8" customFormat="1" thickBot="1" x14ac:dyDescent="0.3">
      <c r="A85" s="860" t="s">
        <v>3799</v>
      </c>
      <c r="B85" s="41"/>
      <c r="C85" s="41">
        <f>SUM(C83:C84)</f>
        <v>0</v>
      </c>
      <c r="D85" s="41">
        <f t="shared" ref="D85:F85" si="8">SUM(D83:D84)</f>
        <v>0</v>
      </c>
      <c r="E85" s="41">
        <f t="shared" si="8"/>
        <v>0</v>
      </c>
      <c r="F85" s="181">
        <f t="shared" si="8"/>
        <v>0</v>
      </c>
      <c r="G85" s="355" t="s">
        <v>6162</v>
      </c>
      <c r="H85" s="355"/>
      <c r="I85" s="355"/>
      <c r="J85" s="355"/>
      <c r="K85" s="355"/>
      <c r="L85" s="239"/>
    </row>
    <row r="86" spans="1:12" s="136" customFormat="1" ht="16" x14ac:dyDescent="0.25">
      <c r="A86" s="45"/>
      <c r="B86" s="46"/>
      <c r="C86" s="13"/>
      <c r="D86" s="13"/>
      <c r="E86" s="13"/>
      <c r="F86" s="13"/>
    </row>
    <row r="87" spans="1:12" s="136" customFormat="1" ht="16" x14ac:dyDescent="0.25">
      <c r="A87" s="45"/>
      <c r="B87" s="46"/>
      <c r="C87" s="13"/>
      <c r="D87" s="13"/>
      <c r="E87" s="13"/>
      <c r="F87" s="13"/>
    </row>
    <row r="88" spans="1:12" s="136" customFormat="1" ht="16" x14ac:dyDescent="0.25">
      <c r="A88" s="45"/>
      <c r="B88" s="46"/>
      <c r="C88" s="13"/>
      <c r="D88" s="13"/>
      <c r="E88" s="13"/>
      <c r="F88" s="13"/>
    </row>
    <row r="89" spans="1:12" s="136" customFormat="1" ht="16" x14ac:dyDescent="0.25">
      <c r="A89" s="45"/>
      <c r="B89" s="46"/>
      <c r="C89" s="13"/>
      <c r="D89" s="13"/>
      <c r="E89" s="13"/>
      <c r="F89" s="13"/>
    </row>
    <row r="90" spans="1:12" s="136" customFormat="1" thickBot="1" x14ac:dyDescent="0.3">
      <c r="A90" s="57"/>
      <c r="B90" s="57"/>
      <c r="C90" s="13"/>
      <c r="D90" s="13"/>
      <c r="E90" s="13"/>
      <c r="F90" s="13"/>
    </row>
    <row r="91" spans="1:12" s="136" customFormat="1" thickBot="1" x14ac:dyDescent="0.3">
      <c r="A91" s="202" t="s">
        <v>526</v>
      </c>
      <c r="B91" s="203"/>
      <c r="C91" s="204">
        <f>SUM(C9:C14)</f>
        <v>320</v>
      </c>
      <c r="D91" s="204">
        <f>SUM(D9:D14)</f>
        <v>596</v>
      </c>
      <c r="E91" s="204">
        <f>SUM(E9:E16)</f>
        <v>524</v>
      </c>
      <c r="F91" s="204">
        <f>SUM(F9:F14)</f>
        <v>185</v>
      </c>
    </row>
    <row r="92" spans="1:12" s="136" customFormat="1" thickBot="1" x14ac:dyDescent="0.3">
      <c r="A92" s="214" t="s">
        <v>542</v>
      </c>
      <c r="B92" s="215"/>
      <c r="C92" s="216">
        <v>960</v>
      </c>
      <c r="D92" s="216">
        <v>1788</v>
      </c>
      <c r="E92" s="216">
        <v>1572</v>
      </c>
      <c r="F92" s="217">
        <v>654</v>
      </c>
    </row>
    <row r="93" spans="1:12" s="136" customFormat="1" thickBot="1" x14ac:dyDescent="0.3">
      <c r="A93" s="218" t="s">
        <v>543</v>
      </c>
      <c r="B93" s="219"/>
      <c r="C93" s="220">
        <f>C92/3</f>
        <v>320</v>
      </c>
      <c r="D93" s="220">
        <f t="shared" ref="D93" si="9">D92/3</f>
        <v>596</v>
      </c>
      <c r="E93" s="220">
        <f>E92/3</f>
        <v>524</v>
      </c>
      <c r="F93" s="220">
        <f>F92/3</f>
        <v>218</v>
      </c>
    </row>
    <row r="94" spans="1:12" ht="18" thickBot="1" x14ac:dyDescent="0.3">
      <c r="A94" s="221" t="s">
        <v>544</v>
      </c>
      <c r="B94" s="222"/>
      <c r="C94" s="223">
        <f>SUM(C93-C91)</f>
        <v>0</v>
      </c>
      <c r="D94" s="223">
        <f t="shared" ref="D94" si="10">SUM(D93-D91)</f>
        <v>0</v>
      </c>
      <c r="E94" s="223">
        <f>SUM(E93-E91)</f>
        <v>0</v>
      </c>
      <c r="F94" s="224">
        <f>SUM(F93-F91)</f>
        <v>33</v>
      </c>
    </row>
    <row r="95" spans="1:12" ht="18" thickBot="1" x14ac:dyDescent="0.3"/>
    <row r="96" spans="1:12" ht="18" thickBot="1" x14ac:dyDescent="0.3">
      <c r="C96" s="209" t="s">
        <v>494</v>
      </c>
      <c r="D96" s="209" t="s">
        <v>530</v>
      </c>
      <c r="E96" s="209" t="s">
        <v>531</v>
      </c>
      <c r="F96" s="209" t="s">
        <v>532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rgb="FFC00000"/>
  </sheetPr>
  <dimension ref="A1:H75"/>
  <sheetViews>
    <sheetView topLeftCell="A58" workbookViewId="0">
      <selection activeCell="B68" sqref="B68"/>
    </sheetView>
  </sheetViews>
  <sheetFormatPr baseColWidth="10" defaultColWidth="9" defaultRowHeight="17" x14ac:dyDescent="0.25"/>
  <cols>
    <col min="1" max="1" width="11.6640625" style="158" customWidth="1"/>
    <col min="2" max="2" width="18.83203125" style="158" customWidth="1"/>
    <col min="3" max="3" width="10.5" style="152" customWidth="1"/>
    <col min="4" max="4" width="12.5" style="152" customWidth="1"/>
    <col min="5" max="7" width="9.83203125" style="152" customWidth="1"/>
    <col min="8" max="16384" width="9" style="149"/>
  </cols>
  <sheetData>
    <row r="1" spans="1:8" s="48" customFormat="1" ht="16" x14ac:dyDescent="0.25">
      <c r="A1" s="48" t="s">
        <v>23</v>
      </c>
      <c r="C1" s="1"/>
      <c r="D1" s="1"/>
      <c r="E1" s="1"/>
      <c r="F1" s="1"/>
      <c r="G1" s="1"/>
    </row>
    <row r="2" spans="1:8" s="48" customFormat="1" ht="16" x14ac:dyDescent="0.25">
      <c r="C2" s="1"/>
      <c r="D2" s="1"/>
      <c r="E2" s="1"/>
      <c r="F2" s="1"/>
      <c r="G2" s="1"/>
    </row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48" customFormat="1" ht="16" x14ac:dyDescent="0.25">
      <c r="A4" s="3" t="s">
        <v>510</v>
      </c>
      <c r="B4" s="3"/>
      <c r="C4" s="3"/>
      <c r="D4" s="3"/>
      <c r="E4" s="3"/>
      <c r="F4" s="3"/>
      <c r="G4" s="3"/>
    </row>
    <row r="5" spans="1:8" s="48" customFormat="1" ht="16" x14ac:dyDescent="0.25">
      <c r="A5" s="3" t="s">
        <v>545</v>
      </c>
      <c r="B5" s="3"/>
      <c r="C5" s="3"/>
      <c r="D5" s="3"/>
      <c r="E5" s="3"/>
      <c r="F5" s="3"/>
      <c r="G5" s="3"/>
    </row>
    <row r="6" spans="1:8" s="48" customFormat="1" ht="16" x14ac:dyDescent="0.25">
      <c r="A6" s="3" t="s">
        <v>529</v>
      </c>
      <c r="B6" s="3"/>
      <c r="C6" s="3"/>
      <c r="D6" s="3"/>
    </row>
    <row r="7" spans="1:8" s="208" customFormat="1" thickBot="1" x14ac:dyDescent="0.3">
      <c r="A7" s="207"/>
      <c r="B7" s="207"/>
      <c r="C7" s="30">
        <v>7000</v>
      </c>
      <c r="D7" s="30">
        <v>5000</v>
      </c>
      <c r="E7" s="30">
        <v>6000</v>
      </c>
      <c r="F7" s="30">
        <v>5000</v>
      </c>
      <c r="G7" s="30">
        <v>5000</v>
      </c>
    </row>
    <row r="8" spans="1:8" s="4" customFormat="1" thickBot="1" x14ac:dyDescent="0.3">
      <c r="A8" s="50" t="s">
        <v>0</v>
      </c>
      <c r="B8" s="50" t="s">
        <v>1</v>
      </c>
      <c r="C8" s="225" t="s">
        <v>494</v>
      </c>
      <c r="D8" s="225" t="s">
        <v>530</v>
      </c>
      <c r="E8" s="225" t="s">
        <v>546</v>
      </c>
      <c r="F8" s="225" t="s">
        <v>547</v>
      </c>
      <c r="G8" s="225" t="s">
        <v>548</v>
      </c>
    </row>
    <row r="9" spans="1:8" s="2" customFormat="1" ht="16" x14ac:dyDescent="0.25">
      <c r="A9" s="12">
        <v>44045</v>
      </c>
      <c r="B9" s="13" t="s">
        <v>549</v>
      </c>
      <c r="C9" s="13">
        <v>200</v>
      </c>
      <c r="D9" s="13">
        <v>250</v>
      </c>
      <c r="E9" s="13">
        <v>200</v>
      </c>
      <c r="F9" s="13">
        <v>150</v>
      </c>
      <c r="G9" s="13">
        <v>150</v>
      </c>
    </row>
    <row r="10" spans="1:8" s="2" customFormat="1" ht="16" x14ac:dyDescent="0.25">
      <c r="A10" s="17" t="s">
        <v>550</v>
      </c>
      <c r="B10" s="13" t="s">
        <v>551</v>
      </c>
      <c r="C10" s="13"/>
      <c r="D10" s="13">
        <v>330</v>
      </c>
      <c r="E10" s="13">
        <v>65</v>
      </c>
      <c r="F10" s="13">
        <v>80</v>
      </c>
      <c r="G10" s="13">
        <v>163</v>
      </c>
    </row>
    <row r="11" spans="1:8" s="2" customFormat="1" ht="16" x14ac:dyDescent="0.25">
      <c r="A11" s="17" t="s">
        <v>539</v>
      </c>
      <c r="B11" s="13" t="s">
        <v>552</v>
      </c>
      <c r="C11" s="13">
        <v>300</v>
      </c>
      <c r="D11" s="13"/>
      <c r="E11" s="13">
        <v>235</v>
      </c>
      <c r="F11" s="13">
        <v>150</v>
      </c>
      <c r="G11" s="13">
        <v>80</v>
      </c>
    </row>
    <row r="12" spans="1:8" s="2" customFormat="1" thickBot="1" x14ac:dyDescent="0.3">
      <c r="A12" s="17" t="s">
        <v>553</v>
      </c>
      <c r="B12" s="13" t="s">
        <v>554</v>
      </c>
      <c r="C12" s="13"/>
      <c r="D12" s="13">
        <v>20</v>
      </c>
      <c r="E12" s="13"/>
      <c r="F12" s="13">
        <v>120</v>
      </c>
      <c r="G12" s="13">
        <v>107</v>
      </c>
    </row>
    <row r="13" spans="1:8" s="2" customFormat="1" thickBot="1" x14ac:dyDescent="0.3">
      <c r="A13" s="170" t="s">
        <v>449</v>
      </c>
      <c r="B13" s="34"/>
      <c r="C13" s="34">
        <f>SUM(C9:C12)</f>
        <v>500</v>
      </c>
      <c r="D13" s="34">
        <f>SUM(D9:D12)</f>
        <v>600</v>
      </c>
      <c r="E13" s="34">
        <f>SUM(E9:E12)</f>
        <v>500</v>
      </c>
      <c r="F13" s="34">
        <f>SUM(F9:F12)</f>
        <v>500</v>
      </c>
      <c r="G13" s="34">
        <f>SUM(G9:G12)</f>
        <v>500</v>
      </c>
    </row>
    <row r="14" spans="1:8" s="2" customFormat="1" thickBot="1" x14ac:dyDescent="0.3">
      <c r="A14" s="155"/>
      <c r="B14" s="53"/>
      <c r="C14" s="53"/>
      <c r="D14" s="53"/>
      <c r="E14" s="53"/>
      <c r="F14" s="53"/>
      <c r="G14" s="53"/>
    </row>
    <row r="15" spans="1:8" s="2" customFormat="1" thickBot="1" x14ac:dyDescent="0.3">
      <c r="A15" s="170" t="s">
        <v>450</v>
      </c>
      <c r="B15" s="34"/>
      <c r="C15" s="34">
        <f>SUM(C13:C14)</f>
        <v>500</v>
      </c>
      <c r="D15" s="34">
        <f t="shared" ref="D15:F17" si="0">SUM(D13:D14)</f>
        <v>600</v>
      </c>
      <c r="E15" s="34">
        <f t="shared" si="0"/>
        <v>500</v>
      </c>
      <c r="F15" s="34">
        <f t="shared" si="0"/>
        <v>500</v>
      </c>
      <c r="G15" s="34">
        <f>SUM(G13:G14)</f>
        <v>500</v>
      </c>
    </row>
    <row r="16" spans="1:8" s="2" customFormat="1" thickBot="1" x14ac:dyDescent="0.3">
      <c r="A16" s="155"/>
      <c r="B16" s="53"/>
      <c r="C16" s="53"/>
      <c r="D16" s="53"/>
      <c r="E16" s="53"/>
      <c r="F16" s="53"/>
      <c r="G16" s="53"/>
    </row>
    <row r="17" spans="1:7" s="8" customFormat="1" thickBot="1" x14ac:dyDescent="0.3">
      <c r="A17" s="170" t="s">
        <v>451</v>
      </c>
      <c r="B17" s="34"/>
      <c r="C17" s="34">
        <f>SUM(C15:C16)</f>
        <v>500</v>
      </c>
      <c r="D17" s="34">
        <f t="shared" si="0"/>
        <v>600</v>
      </c>
      <c r="E17" s="34">
        <f t="shared" si="0"/>
        <v>500</v>
      </c>
      <c r="F17" s="34">
        <f t="shared" si="0"/>
        <v>500</v>
      </c>
      <c r="G17" s="34">
        <f>SUM(G15:G16)</f>
        <v>500</v>
      </c>
    </row>
    <row r="18" spans="1:7" s="2" customFormat="1" thickBot="1" x14ac:dyDescent="0.3">
      <c r="A18" s="155"/>
      <c r="B18" s="53"/>
      <c r="C18" s="53"/>
      <c r="D18" s="53"/>
      <c r="E18" s="53"/>
      <c r="F18" s="53"/>
      <c r="G18" s="53"/>
    </row>
    <row r="19" spans="1:7" s="8" customFormat="1" thickBot="1" x14ac:dyDescent="0.3">
      <c r="A19" s="170" t="s">
        <v>452</v>
      </c>
      <c r="B19" s="34"/>
      <c r="C19" s="34">
        <f>SUM(C17:C18)</f>
        <v>500</v>
      </c>
      <c r="D19" s="34">
        <f>SUM(D17:D18)</f>
        <v>600</v>
      </c>
      <c r="E19" s="34">
        <f>SUM(E17:E18)</f>
        <v>500</v>
      </c>
      <c r="F19" s="34">
        <f>SUM(F17:F18)</f>
        <v>500</v>
      </c>
      <c r="G19" s="34">
        <f>SUM(G17:G18)</f>
        <v>500</v>
      </c>
    </row>
    <row r="20" spans="1:7" s="2" customFormat="1" thickBot="1" x14ac:dyDescent="0.3">
      <c r="A20" s="155"/>
      <c r="B20" s="53"/>
      <c r="C20" s="53"/>
      <c r="D20" s="53"/>
      <c r="E20" s="53"/>
      <c r="F20" s="53"/>
      <c r="G20" s="53"/>
    </row>
    <row r="21" spans="1:7" s="8" customFormat="1" thickBot="1" x14ac:dyDescent="0.3">
      <c r="A21" s="170" t="s">
        <v>453</v>
      </c>
      <c r="B21" s="34"/>
      <c r="C21" s="34">
        <f>SUM(C19:C20)</f>
        <v>500</v>
      </c>
      <c r="D21" s="34">
        <f>SUM(D19:D20)</f>
        <v>600</v>
      </c>
      <c r="E21" s="34">
        <f>SUM(E19:E20)</f>
        <v>500</v>
      </c>
      <c r="F21" s="34">
        <f>SUM(F19:F20)</f>
        <v>500</v>
      </c>
      <c r="G21" s="34">
        <f>SUM(G19:G20)</f>
        <v>500</v>
      </c>
    </row>
    <row r="22" spans="1:7" s="2" customFormat="1" thickBot="1" x14ac:dyDescent="0.3">
      <c r="A22" s="155"/>
      <c r="B22" s="53"/>
      <c r="C22" s="53"/>
      <c r="D22" s="53"/>
      <c r="E22" s="53"/>
      <c r="F22" s="53"/>
      <c r="G22" s="53"/>
    </row>
    <row r="23" spans="1:7" s="8" customFormat="1" thickBot="1" x14ac:dyDescent="0.3">
      <c r="A23" s="170" t="s">
        <v>454</v>
      </c>
      <c r="B23" s="34"/>
      <c r="C23" s="34">
        <f>SUM(C21:C22)</f>
        <v>500</v>
      </c>
      <c r="D23" s="34">
        <f>SUM(D21:D22)</f>
        <v>600</v>
      </c>
      <c r="E23" s="34">
        <f>SUM(E21:E22)</f>
        <v>500</v>
      </c>
      <c r="F23" s="34">
        <f>SUM(F21:F22)</f>
        <v>500</v>
      </c>
      <c r="G23" s="34">
        <f>SUM(G21:G22)</f>
        <v>500</v>
      </c>
    </row>
    <row r="24" spans="1:7" s="2" customFormat="1" thickBot="1" x14ac:dyDescent="0.3">
      <c r="A24" s="155"/>
      <c r="B24" s="53"/>
      <c r="C24" s="53"/>
      <c r="D24" s="53"/>
      <c r="E24" s="53"/>
      <c r="F24" s="53"/>
      <c r="G24" s="53"/>
    </row>
    <row r="25" spans="1:7" s="8" customFormat="1" thickBot="1" x14ac:dyDescent="0.3">
      <c r="A25" s="170" t="s">
        <v>455</v>
      </c>
      <c r="B25" s="34"/>
      <c r="C25" s="34">
        <f>SUM(C23:C24)</f>
        <v>500</v>
      </c>
      <c r="D25" s="34">
        <f>SUM(D23:D24)</f>
        <v>600</v>
      </c>
      <c r="E25" s="34">
        <f>SUM(E23:E24)</f>
        <v>500</v>
      </c>
      <c r="F25" s="34">
        <f>SUM(F23:F24)</f>
        <v>500</v>
      </c>
      <c r="G25" s="34">
        <f>SUM(G23:G24)</f>
        <v>500</v>
      </c>
    </row>
    <row r="26" spans="1:7" s="2" customFormat="1" thickBot="1" x14ac:dyDescent="0.3">
      <c r="A26" s="155"/>
      <c r="B26" s="53"/>
      <c r="C26" s="53"/>
      <c r="D26" s="53"/>
      <c r="E26" s="53"/>
      <c r="F26" s="53"/>
      <c r="G26" s="53"/>
    </row>
    <row r="27" spans="1:7" s="8" customFormat="1" thickBot="1" x14ac:dyDescent="0.3">
      <c r="A27" s="170" t="s">
        <v>456</v>
      </c>
      <c r="B27" s="34"/>
      <c r="C27" s="34">
        <f>SUM(C25:C26)</f>
        <v>500</v>
      </c>
      <c r="D27" s="34">
        <f>SUM(D25:D26)</f>
        <v>600</v>
      </c>
      <c r="E27" s="34">
        <f>SUM(E25:E26)</f>
        <v>500</v>
      </c>
      <c r="F27" s="34">
        <f>SUM(F25:F26)</f>
        <v>500</v>
      </c>
      <c r="G27" s="34">
        <f>SUM(G25:G26)</f>
        <v>500</v>
      </c>
    </row>
    <row r="28" spans="1:7" s="2" customFormat="1" ht="16" x14ac:dyDescent="0.25">
      <c r="A28" s="55">
        <v>43840</v>
      </c>
      <c r="B28" s="53" t="s">
        <v>63</v>
      </c>
      <c r="C28" s="53"/>
      <c r="D28" s="53"/>
      <c r="E28" s="53">
        <v>-20</v>
      </c>
      <c r="F28" s="53">
        <v>-225</v>
      </c>
      <c r="G28" s="53">
        <v>-102</v>
      </c>
    </row>
    <row r="29" spans="1:7" s="2" customFormat="1" ht="16" x14ac:dyDescent="0.25">
      <c r="A29" s="55">
        <v>44114</v>
      </c>
      <c r="B29" s="53" t="s">
        <v>63</v>
      </c>
      <c r="C29" s="53"/>
      <c r="D29" s="53"/>
      <c r="E29" s="53">
        <v>-34</v>
      </c>
      <c r="F29" s="53"/>
      <c r="G29" s="53"/>
    </row>
    <row r="30" spans="1:7" s="2" customFormat="1" ht="16" x14ac:dyDescent="0.25">
      <c r="A30" s="156" t="s">
        <v>87</v>
      </c>
      <c r="B30" s="25" t="s">
        <v>63</v>
      </c>
      <c r="C30" s="53"/>
      <c r="D30" s="53"/>
      <c r="E30" s="53">
        <v>-3</v>
      </c>
      <c r="F30" s="53"/>
      <c r="G30" s="53"/>
    </row>
    <row r="31" spans="1:7" s="2" customFormat="1" ht="16" x14ac:dyDescent="0.25">
      <c r="A31" s="156" t="s">
        <v>92</v>
      </c>
      <c r="B31" s="25" t="s">
        <v>63</v>
      </c>
      <c r="C31" s="53"/>
      <c r="D31" s="53"/>
      <c r="E31" s="53">
        <v>-22</v>
      </c>
      <c r="F31" s="53">
        <v>-91</v>
      </c>
      <c r="G31" s="53">
        <v>-78</v>
      </c>
    </row>
    <row r="32" spans="1:7" s="2" customFormat="1" thickBot="1" x14ac:dyDescent="0.3">
      <c r="A32" s="156" t="s">
        <v>99</v>
      </c>
      <c r="B32" s="25" t="s">
        <v>63</v>
      </c>
      <c r="C32" s="53"/>
      <c r="D32" s="53"/>
      <c r="E32" s="193">
        <v>-10</v>
      </c>
      <c r="F32" s="193">
        <v>-76</v>
      </c>
      <c r="G32" s="193">
        <v>-167</v>
      </c>
    </row>
    <row r="33" spans="1:7" s="8" customFormat="1" thickBot="1" x14ac:dyDescent="0.3">
      <c r="A33" s="170" t="s">
        <v>457</v>
      </c>
      <c r="B33" s="34"/>
      <c r="C33" s="34">
        <f>SUM(C27:C32)</f>
        <v>500</v>
      </c>
      <c r="D33" s="34">
        <f>SUM(D27:D32)</f>
        <v>600</v>
      </c>
      <c r="E33" s="34">
        <f>SUM(E27:E32)</f>
        <v>411</v>
      </c>
      <c r="F33" s="34">
        <f>SUM(F27:F32)</f>
        <v>108</v>
      </c>
      <c r="G33" s="34">
        <f>SUM(G27:G32)</f>
        <v>153</v>
      </c>
    </row>
    <row r="34" spans="1:7" s="2" customFormat="1" ht="16" x14ac:dyDescent="0.25">
      <c r="A34" s="156">
        <v>43901</v>
      </c>
      <c r="B34" s="25" t="s">
        <v>63</v>
      </c>
      <c r="C34" s="53"/>
      <c r="D34" s="53"/>
      <c r="E34" s="53">
        <v>-23</v>
      </c>
      <c r="F34" s="53">
        <v>-107</v>
      </c>
      <c r="G34" s="53">
        <v>-25</v>
      </c>
    </row>
    <row r="35" spans="1:7" s="2" customFormat="1" ht="16" x14ac:dyDescent="0.25">
      <c r="A35" s="45">
        <v>43993</v>
      </c>
      <c r="B35" s="46" t="s">
        <v>63</v>
      </c>
      <c r="C35" s="53"/>
      <c r="D35" s="53">
        <v>-98</v>
      </c>
      <c r="E35" s="193">
        <v>-30</v>
      </c>
      <c r="F35" s="53">
        <v>-1</v>
      </c>
      <c r="G35" s="53">
        <v>-77</v>
      </c>
    </row>
    <row r="36" spans="1:7" s="2" customFormat="1" ht="16" x14ac:dyDescent="0.25">
      <c r="A36" s="12">
        <v>44023</v>
      </c>
      <c r="B36" s="13" t="s">
        <v>63</v>
      </c>
      <c r="C36" s="53"/>
      <c r="D36" s="53">
        <v>-114</v>
      </c>
      <c r="E36" s="53">
        <v>-21</v>
      </c>
      <c r="F36" s="53"/>
      <c r="G36" s="53"/>
    </row>
    <row r="37" spans="1:7" s="2" customFormat="1" ht="16" x14ac:dyDescent="0.25">
      <c r="A37" s="45" t="s">
        <v>218</v>
      </c>
      <c r="B37" s="46" t="s">
        <v>63</v>
      </c>
      <c r="C37" s="53"/>
      <c r="D37" s="53"/>
      <c r="E37" s="53"/>
      <c r="F37" s="53"/>
      <c r="G37" s="53">
        <v>-41</v>
      </c>
    </row>
    <row r="38" spans="1:7" s="2" customFormat="1" ht="16" x14ac:dyDescent="0.25">
      <c r="A38" s="45" t="s">
        <v>219</v>
      </c>
      <c r="B38" s="46" t="s">
        <v>63</v>
      </c>
      <c r="C38" s="53"/>
      <c r="D38" s="53">
        <v>-5</v>
      </c>
      <c r="E38" s="53">
        <v>-8</v>
      </c>
      <c r="F38" s="53"/>
      <c r="G38" s="53"/>
    </row>
    <row r="39" spans="1:7" s="2" customFormat="1" thickBot="1" x14ac:dyDescent="0.3">
      <c r="A39" s="12" t="s">
        <v>222</v>
      </c>
      <c r="B39" s="13" t="s">
        <v>63</v>
      </c>
      <c r="C39" s="53"/>
      <c r="D39" s="53">
        <v>-46</v>
      </c>
      <c r="E39" s="53">
        <v>-19</v>
      </c>
      <c r="F39" s="53"/>
      <c r="G39" s="53"/>
    </row>
    <row r="40" spans="1:7" s="8" customFormat="1" thickBot="1" x14ac:dyDescent="0.3">
      <c r="A40" s="170" t="s">
        <v>458</v>
      </c>
      <c r="B40" s="34"/>
      <c r="C40" s="34">
        <f>SUM(C33:C39)</f>
        <v>500</v>
      </c>
      <c r="D40" s="34">
        <f>SUM(D33:D39)</f>
        <v>337</v>
      </c>
      <c r="E40" s="34">
        <f>SUM(E33:E39)</f>
        <v>310</v>
      </c>
      <c r="F40" s="34">
        <f>SUM(F33:F39)</f>
        <v>0</v>
      </c>
      <c r="G40" s="34">
        <f>SUM(G33:G39)</f>
        <v>10</v>
      </c>
    </row>
    <row r="41" spans="1:7" s="2" customFormat="1" ht="16" x14ac:dyDescent="0.25">
      <c r="A41" s="12">
        <v>43873</v>
      </c>
      <c r="B41" s="13" t="s">
        <v>63</v>
      </c>
      <c r="C41" s="53"/>
      <c r="D41" s="13">
        <v>-109</v>
      </c>
      <c r="E41" s="53">
        <v>-51</v>
      </c>
      <c r="F41" s="53"/>
      <c r="G41" s="53"/>
    </row>
    <row r="42" spans="1:7" s="2" customFormat="1" ht="16" x14ac:dyDescent="0.25">
      <c r="A42" s="45">
        <v>43963</v>
      </c>
      <c r="B42" s="46" t="s">
        <v>63</v>
      </c>
      <c r="C42" s="53"/>
      <c r="D42" s="13">
        <v>-13</v>
      </c>
      <c r="E42" s="53">
        <v>-77</v>
      </c>
      <c r="F42" s="53"/>
      <c r="G42" s="53">
        <v>-10</v>
      </c>
    </row>
    <row r="43" spans="1:7" s="2" customFormat="1" ht="16" x14ac:dyDescent="0.25">
      <c r="A43" s="45">
        <v>44147</v>
      </c>
      <c r="B43" s="46" t="s">
        <v>63</v>
      </c>
      <c r="C43" s="53"/>
      <c r="D43" s="53">
        <v>-143</v>
      </c>
      <c r="E43" s="53">
        <v>-65</v>
      </c>
      <c r="F43" s="53"/>
      <c r="G43" s="53"/>
    </row>
    <row r="44" spans="1:7" s="2" customFormat="1" thickBot="1" x14ac:dyDescent="0.3">
      <c r="A44" s="12" t="s">
        <v>555</v>
      </c>
      <c r="B44" s="13" t="s">
        <v>63</v>
      </c>
      <c r="C44" s="53"/>
      <c r="D44" s="53">
        <v>-20</v>
      </c>
      <c r="E44" s="53"/>
      <c r="F44" s="53"/>
      <c r="G44" s="53"/>
    </row>
    <row r="45" spans="1:7" s="8" customFormat="1" thickBot="1" x14ac:dyDescent="0.3">
      <c r="A45" s="170" t="s">
        <v>462</v>
      </c>
      <c r="B45" s="34"/>
      <c r="C45" s="34">
        <f>SUM(C40:C44)</f>
        <v>500</v>
      </c>
      <c r="D45" s="34">
        <f t="shared" ref="D45:G45" si="1">SUM(D40:D44)</f>
        <v>52</v>
      </c>
      <c r="E45" s="34">
        <f t="shared" si="1"/>
        <v>117</v>
      </c>
      <c r="F45" s="34">
        <f t="shared" si="1"/>
        <v>0</v>
      </c>
      <c r="G45" s="34">
        <f t="shared" si="1"/>
        <v>0</v>
      </c>
    </row>
    <row r="46" spans="1:7" s="2" customFormat="1" ht="16" x14ac:dyDescent="0.25">
      <c r="A46" s="12">
        <v>44409</v>
      </c>
      <c r="B46" s="75" t="s">
        <v>63</v>
      </c>
      <c r="C46" s="53"/>
      <c r="D46" s="53">
        <v>-29</v>
      </c>
      <c r="E46" s="53">
        <v>-30</v>
      </c>
      <c r="F46" s="53"/>
      <c r="G46" s="53"/>
    </row>
    <row r="47" spans="1:7" s="2" customFormat="1" ht="16" x14ac:dyDescent="0.25">
      <c r="A47" s="12" t="s">
        <v>374</v>
      </c>
      <c r="B47" s="13" t="s">
        <v>63</v>
      </c>
      <c r="C47" s="13"/>
      <c r="D47" s="13"/>
      <c r="E47" s="13">
        <v>-26</v>
      </c>
      <c r="F47" s="13"/>
      <c r="G47" s="13"/>
    </row>
    <row r="48" spans="1:7" s="2" customFormat="1" thickBot="1" x14ac:dyDescent="0.3">
      <c r="A48" s="76" t="s">
        <v>2358</v>
      </c>
      <c r="B48" s="78" t="s">
        <v>63</v>
      </c>
      <c r="C48" s="14"/>
      <c r="D48" s="14">
        <v>-23</v>
      </c>
      <c r="E48" s="14">
        <v>-13</v>
      </c>
      <c r="F48" s="14"/>
      <c r="G48" s="14"/>
    </row>
    <row r="49" spans="1:7" s="8" customFormat="1" thickBot="1" x14ac:dyDescent="0.3">
      <c r="A49" s="170" t="s">
        <v>2467</v>
      </c>
      <c r="B49" s="34"/>
      <c r="C49" s="34">
        <f>SUM(C45:C48)</f>
        <v>500</v>
      </c>
      <c r="D49" s="34">
        <f>SUM(D45:D48)</f>
        <v>0</v>
      </c>
      <c r="E49" s="34">
        <f t="shared" ref="E49:G49" si="2">SUM(E45:E48)</f>
        <v>48</v>
      </c>
      <c r="F49" s="34">
        <f t="shared" si="2"/>
        <v>0</v>
      </c>
      <c r="G49" s="34">
        <f t="shared" si="2"/>
        <v>0</v>
      </c>
    </row>
    <row r="50" spans="1:7" s="2" customFormat="1" ht="16" x14ac:dyDescent="0.25">
      <c r="A50" s="76">
        <v>44318</v>
      </c>
      <c r="B50" s="78" t="s">
        <v>63</v>
      </c>
      <c r="C50" s="14"/>
      <c r="D50" s="14"/>
      <c r="E50" s="14">
        <v>-47</v>
      </c>
      <c r="F50" s="14"/>
      <c r="G50" s="14"/>
    </row>
    <row r="51" spans="1:7" s="2" customFormat="1" thickBot="1" x14ac:dyDescent="0.3">
      <c r="A51" s="76" t="s">
        <v>2534</v>
      </c>
      <c r="B51" s="14" t="s">
        <v>63</v>
      </c>
      <c r="C51" s="14"/>
      <c r="D51" s="14"/>
      <c r="E51" s="14">
        <v>-1</v>
      </c>
      <c r="F51" s="14"/>
      <c r="G51" s="14"/>
    </row>
    <row r="52" spans="1:7" s="8" customFormat="1" thickBot="1" x14ac:dyDescent="0.3">
      <c r="A52" s="170" t="s">
        <v>2591</v>
      </c>
      <c r="B52" s="34"/>
      <c r="C52" s="34">
        <f>SUM(C49:C51)</f>
        <v>500</v>
      </c>
      <c r="D52" s="34">
        <f>SUM(D49:D51)</f>
        <v>0</v>
      </c>
      <c r="E52" s="34">
        <f>SUM(E49:E51)</f>
        <v>0</v>
      </c>
      <c r="F52" s="34">
        <f>SUM(F49:F51)</f>
        <v>0</v>
      </c>
      <c r="G52" s="34">
        <f>SUM(G49:G51)</f>
        <v>0</v>
      </c>
    </row>
    <row r="53" spans="1:7" s="2" customFormat="1" ht="16" x14ac:dyDescent="0.25">
      <c r="A53" s="76">
        <v>44533</v>
      </c>
      <c r="B53" s="14" t="s">
        <v>63</v>
      </c>
      <c r="C53" s="14">
        <v>-7</v>
      </c>
      <c r="D53" s="14"/>
      <c r="E53" s="14"/>
      <c r="F53" s="14"/>
      <c r="G53" s="14"/>
    </row>
    <row r="54" spans="1:7" s="2" customFormat="1" ht="16" x14ac:dyDescent="0.25">
      <c r="A54" s="76" t="s">
        <v>2640</v>
      </c>
      <c r="B54" s="14" t="s">
        <v>63</v>
      </c>
      <c r="C54" s="14">
        <v>-81</v>
      </c>
      <c r="D54" s="14"/>
      <c r="E54" s="14"/>
      <c r="F54" s="14"/>
      <c r="G54" s="14"/>
    </row>
    <row r="55" spans="1:7" s="2" customFormat="1" ht="16" x14ac:dyDescent="0.25">
      <c r="A55" s="76" t="s">
        <v>2667</v>
      </c>
      <c r="B55" s="14" t="s">
        <v>63</v>
      </c>
      <c r="C55" s="14">
        <v>-56</v>
      </c>
      <c r="D55" s="14"/>
      <c r="E55" s="14"/>
      <c r="F55" s="14"/>
      <c r="G55" s="14"/>
    </row>
    <row r="56" spans="1:7" s="2" customFormat="1" ht="16" x14ac:dyDescent="0.25">
      <c r="A56" s="76" t="s">
        <v>2675</v>
      </c>
      <c r="B56" s="14" t="s">
        <v>63</v>
      </c>
      <c r="C56" s="14">
        <v>-33</v>
      </c>
      <c r="D56" s="14"/>
      <c r="E56" s="14"/>
      <c r="F56" s="14"/>
      <c r="G56" s="14"/>
    </row>
    <row r="57" spans="1:7" s="2" customFormat="1" ht="16" x14ac:dyDescent="0.25">
      <c r="A57" s="76" t="s">
        <v>2684</v>
      </c>
      <c r="B57" s="14" t="s">
        <v>63</v>
      </c>
      <c r="C57" s="14">
        <v>-29</v>
      </c>
      <c r="D57" s="14"/>
      <c r="E57" s="14"/>
      <c r="F57" s="14"/>
      <c r="G57" s="14"/>
    </row>
    <row r="58" spans="1:7" s="2" customFormat="1" thickBot="1" x14ac:dyDescent="0.3">
      <c r="A58" s="76" t="s">
        <v>2693</v>
      </c>
      <c r="B58" s="14" t="s">
        <v>63</v>
      </c>
      <c r="C58" s="14">
        <v>-31</v>
      </c>
      <c r="D58" s="14"/>
      <c r="E58" s="14"/>
      <c r="F58" s="14"/>
      <c r="G58" s="14"/>
    </row>
    <row r="59" spans="1:7" s="8" customFormat="1" thickBot="1" x14ac:dyDescent="0.3">
      <c r="A59" s="170" t="s">
        <v>2702</v>
      </c>
      <c r="B59" s="34"/>
      <c r="C59" s="34">
        <f>SUM(C52:C58)</f>
        <v>263</v>
      </c>
      <c r="D59" s="34">
        <f t="shared" ref="D59:G59" si="3">SUM(D52:D58)</f>
        <v>0</v>
      </c>
      <c r="E59" s="34">
        <f t="shared" si="3"/>
        <v>0</v>
      </c>
      <c r="F59" s="34">
        <f t="shared" si="3"/>
        <v>0</v>
      </c>
      <c r="G59" s="34">
        <f t="shared" si="3"/>
        <v>0</v>
      </c>
    </row>
    <row r="60" spans="1:7" s="2" customFormat="1" ht="16" x14ac:dyDescent="0.25">
      <c r="A60" s="76">
        <v>44381</v>
      </c>
      <c r="B60" s="14" t="s">
        <v>63</v>
      </c>
      <c r="C60" s="14">
        <v>-45</v>
      </c>
      <c r="D60" s="14"/>
      <c r="E60" s="14"/>
      <c r="F60" s="14"/>
      <c r="G60" s="14"/>
    </row>
    <row r="61" spans="1:7" s="2" customFormat="1" ht="16" x14ac:dyDescent="0.25">
      <c r="A61" s="76">
        <v>44443</v>
      </c>
      <c r="B61" s="14" t="s">
        <v>63</v>
      </c>
      <c r="C61" s="14">
        <v>-96</v>
      </c>
      <c r="D61" s="14"/>
      <c r="E61" s="14"/>
      <c r="F61" s="14"/>
      <c r="G61" s="14"/>
    </row>
    <row r="62" spans="1:7" s="2" customFormat="1" ht="16" x14ac:dyDescent="0.25">
      <c r="A62" s="76" t="s">
        <v>2728</v>
      </c>
      <c r="B62" s="14" t="s">
        <v>63</v>
      </c>
      <c r="C62" s="14">
        <v>-29</v>
      </c>
      <c r="D62" s="14"/>
      <c r="E62" s="14"/>
      <c r="F62" s="14"/>
      <c r="G62" s="14"/>
    </row>
    <row r="63" spans="1:7" s="2" customFormat="1" ht="16" x14ac:dyDescent="0.25">
      <c r="A63" s="76" t="s">
        <v>2735</v>
      </c>
      <c r="B63" s="14" t="s">
        <v>63</v>
      </c>
      <c r="C63" s="14">
        <v>-70</v>
      </c>
      <c r="D63" s="14"/>
      <c r="E63" s="14"/>
      <c r="F63" s="14"/>
      <c r="G63" s="14"/>
    </row>
    <row r="64" spans="1:7" s="2" customFormat="1" thickBot="1" x14ac:dyDescent="0.3">
      <c r="A64" s="76" t="s">
        <v>2756</v>
      </c>
      <c r="B64" s="14" t="s">
        <v>63</v>
      </c>
      <c r="C64" s="14">
        <v>-23</v>
      </c>
      <c r="D64" s="14"/>
      <c r="E64" s="14"/>
      <c r="F64" s="14"/>
      <c r="G64" s="14"/>
    </row>
    <row r="65" spans="1:7" s="8" customFormat="1" thickBot="1" x14ac:dyDescent="0.3">
      <c r="A65" s="170" t="s">
        <v>2835</v>
      </c>
      <c r="B65" s="34"/>
      <c r="C65" s="34">
        <f>SUM(C59:C64)</f>
        <v>0</v>
      </c>
      <c r="D65" s="34">
        <f t="shared" ref="D65:G65" si="4">SUM(D59:D64)</f>
        <v>0</v>
      </c>
      <c r="E65" s="34">
        <f t="shared" si="4"/>
        <v>0</v>
      </c>
      <c r="F65" s="34">
        <f t="shared" si="4"/>
        <v>0</v>
      </c>
      <c r="G65" s="34">
        <f t="shared" si="4"/>
        <v>0</v>
      </c>
    </row>
    <row r="66" spans="1:7" s="2" customFormat="1" ht="16" x14ac:dyDescent="0.25">
      <c r="A66" s="76"/>
      <c r="B66" s="14"/>
      <c r="C66" s="14"/>
      <c r="D66" s="14"/>
      <c r="E66" s="14"/>
      <c r="F66" s="14"/>
      <c r="G66" s="14"/>
    </row>
    <row r="67" spans="1:7" s="2" customFormat="1" ht="16" x14ac:dyDescent="0.25">
      <c r="A67" s="76"/>
      <c r="B67" s="14"/>
      <c r="C67" s="14"/>
      <c r="D67" s="14"/>
      <c r="E67" s="14"/>
      <c r="F67" s="14"/>
      <c r="G67" s="14"/>
    </row>
    <row r="68" spans="1:7" s="2" customFormat="1" ht="16" x14ac:dyDescent="0.25">
      <c r="A68" s="76"/>
      <c r="B68" s="14"/>
      <c r="C68" s="14"/>
      <c r="D68" s="14"/>
      <c r="E68" s="14"/>
      <c r="F68" s="14"/>
      <c r="G68" s="14"/>
    </row>
    <row r="69" spans="1:7" s="136" customFormat="1" thickBot="1" x14ac:dyDescent="0.3">
      <c r="A69" s="81"/>
      <c r="B69" s="81"/>
      <c r="C69" s="14"/>
      <c r="D69" s="14"/>
      <c r="E69" s="14"/>
      <c r="F69" s="14"/>
      <c r="G69" s="14"/>
    </row>
    <row r="70" spans="1:7" s="136" customFormat="1" thickBot="1" x14ac:dyDescent="0.3">
      <c r="A70" s="202" t="s">
        <v>526</v>
      </c>
      <c r="B70" s="203"/>
      <c r="C70" s="204">
        <f>SUM(C9:C12)</f>
        <v>500</v>
      </c>
      <c r="D70" s="204">
        <f>SUM(D9:D12)</f>
        <v>600</v>
      </c>
      <c r="E70" s="204">
        <f>SUM(E9:E12)</f>
        <v>500</v>
      </c>
      <c r="F70" s="204">
        <f>SUM(F9:F12)</f>
        <v>500</v>
      </c>
      <c r="G70" s="204">
        <f>SUM(G9:G12)</f>
        <v>500</v>
      </c>
    </row>
    <row r="71" spans="1:7" s="2" customFormat="1" thickBot="1" x14ac:dyDescent="0.3">
      <c r="A71" s="33" t="s">
        <v>542</v>
      </c>
      <c r="B71" s="34"/>
      <c r="C71" s="228">
        <v>1500</v>
      </c>
      <c r="D71" s="228">
        <v>1800</v>
      </c>
      <c r="E71" s="229">
        <v>1500</v>
      </c>
      <c r="F71" s="229">
        <v>1500</v>
      </c>
      <c r="G71" s="230">
        <v>1500</v>
      </c>
    </row>
    <row r="72" spans="1:7" ht="18" thickBot="1" x14ac:dyDescent="0.3">
      <c r="A72" s="202" t="s">
        <v>556</v>
      </c>
      <c r="B72" s="203"/>
      <c r="C72" s="205">
        <f>C71/3</f>
        <v>500</v>
      </c>
      <c r="D72" s="205">
        <f t="shared" ref="D72:G72" si="5">D71/3</f>
        <v>600</v>
      </c>
      <c r="E72" s="205">
        <f t="shared" si="5"/>
        <v>500</v>
      </c>
      <c r="F72" s="205">
        <f t="shared" si="5"/>
        <v>500</v>
      </c>
      <c r="G72" s="205">
        <f t="shared" si="5"/>
        <v>500</v>
      </c>
    </row>
    <row r="73" spans="1:7" ht="18" thickBot="1" x14ac:dyDescent="0.3">
      <c r="A73" s="221" t="s">
        <v>544</v>
      </c>
      <c r="B73" s="222"/>
      <c r="C73" s="231">
        <f>SUM(C72-C70)</f>
        <v>0</v>
      </c>
      <c r="D73" s="231">
        <f t="shared" ref="D73:G73" si="6">SUM(D72-D70)</f>
        <v>0</v>
      </c>
      <c r="E73" s="231">
        <f t="shared" si="6"/>
        <v>0</v>
      </c>
      <c r="F73" s="231">
        <f t="shared" si="6"/>
        <v>0</v>
      </c>
      <c r="G73" s="231">
        <f t="shared" si="6"/>
        <v>0</v>
      </c>
    </row>
    <row r="74" spans="1:7" ht="18" thickBot="1" x14ac:dyDescent="0.3"/>
    <row r="75" spans="1:7" ht="18" thickBot="1" x14ac:dyDescent="0.3">
      <c r="C75" s="209" t="s">
        <v>494</v>
      </c>
      <c r="D75" s="209" t="s">
        <v>530</v>
      </c>
      <c r="E75" s="209" t="s">
        <v>546</v>
      </c>
      <c r="F75" s="209" t="s">
        <v>547</v>
      </c>
      <c r="G75" s="209" t="s">
        <v>548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C00000"/>
  </sheetPr>
  <dimension ref="A1:H111"/>
  <sheetViews>
    <sheetView topLeftCell="A73" workbookViewId="0">
      <selection activeCell="C70" sqref="C70"/>
    </sheetView>
  </sheetViews>
  <sheetFormatPr baseColWidth="10" defaultColWidth="9" defaultRowHeight="17" x14ac:dyDescent="0.25"/>
  <cols>
    <col min="1" max="1" width="11.6640625" style="152" customWidth="1"/>
    <col min="2" max="2" width="20.83203125" style="152" customWidth="1"/>
    <col min="3" max="4" width="12.83203125" style="152" customWidth="1"/>
    <col min="5" max="16384" width="9" style="152"/>
  </cols>
  <sheetData>
    <row r="1" spans="1:8" s="1" customFormat="1" ht="16" x14ac:dyDescent="0.25">
      <c r="A1" s="1" t="s">
        <v>23</v>
      </c>
    </row>
    <row r="2" spans="1:8" s="1" customFormat="1" ht="16" x14ac:dyDescent="0.25"/>
    <row r="3" spans="1:8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8" s="1" customFormat="1" ht="16" x14ac:dyDescent="0.25">
      <c r="A4" s="3" t="s">
        <v>510</v>
      </c>
      <c r="B4" s="3"/>
    </row>
    <row r="5" spans="1:8" s="1" customFormat="1" ht="16" x14ac:dyDescent="0.25">
      <c r="A5" s="3" t="s">
        <v>557</v>
      </c>
      <c r="B5" s="3"/>
    </row>
    <row r="6" spans="1:8" s="1" customFormat="1" ht="16" x14ac:dyDescent="0.25">
      <c r="A6" s="3" t="s">
        <v>558</v>
      </c>
      <c r="B6" s="3"/>
    </row>
    <row r="7" spans="1:8" s="208" customFormat="1" thickBot="1" x14ac:dyDescent="0.3">
      <c r="A7" s="207"/>
      <c r="B7" s="207"/>
      <c r="C7" s="30">
        <v>8000</v>
      </c>
      <c r="D7" s="30">
        <v>8000</v>
      </c>
    </row>
    <row r="8" spans="1:8" s="2" customFormat="1" thickBot="1" x14ac:dyDescent="0.3">
      <c r="A8" s="225" t="s">
        <v>0</v>
      </c>
      <c r="B8" s="225" t="s">
        <v>1</v>
      </c>
      <c r="C8" s="225" t="s">
        <v>254</v>
      </c>
      <c r="D8" s="225" t="s">
        <v>250</v>
      </c>
    </row>
    <row r="9" spans="1:8" s="2" customFormat="1" ht="16" x14ac:dyDescent="0.25">
      <c r="A9" s="12">
        <v>44045</v>
      </c>
      <c r="B9" s="13" t="s">
        <v>559</v>
      </c>
      <c r="C9" s="13">
        <v>200</v>
      </c>
      <c r="D9" s="13"/>
    </row>
    <row r="10" spans="1:8" s="2" customFormat="1" ht="16" x14ac:dyDescent="0.25">
      <c r="A10" s="17" t="s">
        <v>539</v>
      </c>
      <c r="B10" s="13" t="s">
        <v>560</v>
      </c>
      <c r="C10" s="13">
        <v>100</v>
      </c>
      <c r="D10" s="13"/>
    </row>
    <row r="11" spans="1:8" s="2" customFormat="1" ht="16" x14ac:dyDescent="0.25">
      <c r="A11" s="17" t="s">
        <v>553</v>
      </c>
      <c r="B11" s="13" t="s">
        <v>561</v>
      </c>
      <c r="C11" s="13">
        <v>30</v>
      </c>
      <c r="D11" s="13"/>
    </row>
    <row r="12" spans="1:8" s="2" customFormat="1" ht="16" x14ac:dyDescent="0.25">
      <c r="A12" s="17" t="s">
        <v>562</v>
      </c>
      <c r="B12" s="13" t="s">
        <v>563</v>
      </c>
      <c r="C12" s="13">
        <v>220</v>
      </c>
      <c r="D12" s="13"/>
    </row>
    <row r="13" spans="1:8" s="2" customFormat="1" ht="16" x14ac:dyDescent="0.25">
      <c r="A13" s="17" t="s">
        <v>564</v>
      </c>
      <c r="B13" s="13" t="s">
        <v>565</v>
      </c>
      <c r="C13" s="13">
        <v>70</v>
      </c>
      <c r="D13" s="13"/>
    </row>
    <row r="14" spans="1:8" s="2" customFormat="1" ht="16" x14ac:dyDescent="0.25">
      <c r="A14" s="17" t="s">
        <v>524</v>
      </c>
      <c r="B14" s="13" t="s">
        <v>566</v>
      </c>
      <c r="C14" s="13">
        <v>182</v>
      </c>
      <c r="D14" s="13"/>
    </row>
    <row r="15" spans="1:8" s="2" customFormat="1" ht="16" x14ac:dyDescent="0.25">
      <c r="A15" s="17" t="s">
        <v>567</v>
      </c>
      <c r="B15" s="13" t="s">
        <v>568</v>
      </c>
      <c r="C15" s="13">
        <v>130</v>
      </c>
      <c r="D15" s="13"/>
    </row>
    <row r="16" spans="1:8" s="2" customFormat="1" ht="16" x14ac:dyDescent="0.25">
      <c r="A16" s="17" t="s">
        <v>569</v>
      </c>
      <c r="B16" s="13" t="s">
        <v>570</v>
      </c>
      <c r="C16" s="13">
        <v>40</v>
      </c>
      <c r="D16" s="13">
        <v>50</v>
      </c>
    </row>
    <row r="17" spans="1:4" s="2" customFormat="1" thickBot="1" x14ac:dyDescent="0.3">
      <c r="A17" s="17" t="s">
        <v>571</v>
      </c>
      <c r="B17" s="13" t="s">
        <v>572</v>
      </c>
      <c r="C17" s="13">
        <v>50</v>
      </c>
      <c r="D17" s="13">
        <v>200</v>
      </c>
    </row>
    <row r="18" spans="1:4" s="2" customFormat="1" thickBot="1" x14ac:dyDescent="0.3">
      <c r="A18" s="170" t="s">
        <v>449</v>
      </c>
      <c r="B18" s="34"/>
      <c r="C18" s="34">
        <f>SUM(C9:C17)</f>
        <v>1022</v>
      </c>
      <c r="D18" s="34">
        <f>SUM(D9:D17)</f>
        <v>250</v>
      </c>
    </row>
    <row r="19" spans="1:4" s="2" customFormat="1" ht="16" x14ac:dyDescent="0.25">
      <c r="A19" s="12">
        <v>43833</v>
      </c>
      <c r="B19" s="13" t="s">
        <v>573</v>
      </c>
      <c r="C19" s="13">
        <v>25</v>
      </c>
      <c r="D19" s="13">
        <v>200</v>
      </c>
    </row>
    <row r="20" spans="1:4" s="2" customFormat="1" ht="16" x14ac:dyDescent="0.25">
      <c r="A20" s="12">
        <v>43864</v>
      </c>
      <c r="B20" s="13" t="s">
        <v>574</v>
      </c>
      <c r="C20" s="13">
        <v>35</v>
      </c>
      <c r="D20" s="13">
        <v>100</v>
      </c>
    </row>
    <row r="21" spans="1:4" s="2" customFormat="1" ht="16" x14ac:dyDescent="0.25">
      <c r="A21" s="12">
        <v>43893</v>
      </c>
      <c r="B21" s="13" t="s">
        <v>575</v>
      </c>
      <c r="C21" s="13"/>
      <c r="D21" s="13">
        <v>100</v>
      </c>
    </row>
    <row r="22" spans="1:4" s="2" customFormat="1" ht="16" x14ac:dyDescent="0.25">
      <c r="A22" s="12">
        <v>43893</v>
      </c>
      <c r="B22" s="13" t="s">
        <v>576</v>
      </c>
      <c r="C22" s="13">
        <v>20</v>
      </c>
      <c r="D22" s="13">
        <v>100</v>
      </c>
    </row>
    <row r="23" spans="1:4" s="2" customFormat="1" ht="16" x14ac:dyDescent="0.25">
      <c r="A23" s="12">
        <v>43985</v>
      </c>
      <c r="B23" s="13" t="s">
        <v>577</v>
      </c>
      <c r="C23" s="13"/>
      <c r="D23" s="13">
        <v>113</v>
      </c>
    </row>
    <row r="24" spans="1:4" s="2" customFormat="1" ht="16" x14ac:dyDescent="0.25">
      <c r="A24" s="12">
        <v>43985</v>
      </c>
      <c r="B24" s="13" t="s">
        <v>578</v>
      </c>
      <c r="C24" s="13">
        <v>35</v>
      </c>
      <c r="D24" s="13">
        <v>100</v>
      </c>
    </row>
    <row r="25" spans="1:4" s="2" customFormat="1" thickBot="1" x14ac:dyDescent="0.3">
      <c r="A25" s="12">
        <v>44077</v>
      </c>
      <c r="B25" s="13" t="s">
        <v>63</v>
      </c>
      <c r="C25" s="13">
        <v>-40</v>
      </c>
      <c r="D25" s="13">
        <v>-60</v>
      </c>
    </row>
    <row r="26" spans="1:4" s="2" customFormat="1" thickBot="1" x14ac:dyDescent="0.3">
      <c r="A26" s="170" t="s">
        <v>450</v>
      </c>
      <c r="B26" s="34"/>
      <c r="C26" s="34">
        <f>SUM(C18:C25)</f>
        <v>1097</v>
      </c>
      <c r="D26" s="34">
        <f>SUM(D18:D25)</f>
        <v>903</v>
      </c>
    </row>
    <row r="27" spans="1:4" s="2" customFormat="1" thickBot="1" x14ac:dyDescent="0.3">
      <c r="A27" s="12"/>
      <c r="B27" s="13"/>
      <c r="C27" s="13"/>
      <c r="D27" s="13"/>
    </row>
    <row r="28" spans="1:4" s="8" customFormat="1" thickBot="1" x14ac:dyDescent="0.3">
      <c r="A28" s="170" t="s">
        <v>451</v>
      </c>
      <c r="B28" s="34"/>
      <c r="C28" s="34">
        <f>SUM(C26:C27)</f>
        <v>1097</v>
      </c>
      <c r="D28" s="34">
        <f>SUM(D26:D27)</f>
        <v>903</v>
      </c>
    </row>
    <row r="29" spans="1:4" s="2" customFormat="1" thickBot="1" x14ac:dyDescent="0.3">
      <c r="A29" s="12"/>
      <c r="B29" s="13"/>
      <c r="C29" s="13"/>
      <c r="D29" s="13"/>
    </row>
    <row r="30" spans="1:4" s="8" customFormat="1" thickBot="1" x14ac:dyDescent="0.3">
      <c r="A30" s="170" t="s">
        <v>452</v>
      </c>
      <c r="B30" s="34"/>
      <c r="C30" s="34">
        <f>SUM(C28:C29)</f>
        <v>1097</v>
      </c>
      <c r="D30" s="34">
        <f>SUM(D28:D29)</f>
        <v>903</v>
      </c>
    </row>
    <row r="31" spans="1:4" s="2" customFormat="1" thickBot="1" x14ac:dyDescent="0.3">
      <c r="A31" s="12"/>
      <c r="B31" s="13"/>
      <c r="C31" s="13"/>
      <c r="D31" s="13"/>
    </row>
    <row r="32" spans="1:4" s="8" customFormat="1" thickBot="1" x14ac:dyDescent="0.3">
      <c r="A32" s="170" t="s">
        <v>453</v>
      </c>
      <c r="B32" s="34"/>
      <c r="C32" s="34">
        <f>SUM(C30:C31)</f>
        <v>1097</v>
      </c>
      <c r="D32" s="34">
        <f>SUM(D30:D31)</f>
        <v>903</v>
      </c>
    </row>
    <row r="33" spans="1:4" s="2" customFormat="1" thickBot="1" x14ac:dyDescent="0.3">
      <c r="A33" s="12"/>
      <c r="B33" s="13"/>
      <c r="C33" s="13"/>
      <c r="D33" s="13"/>
    </row>
    <row r="34" spans="1:4" s="8" customFormat="1" thickBot="1" x14ac:dyDescent="0.3">
      <c r="A34" s="170" t="s">
        <v>454</v>
      </c>
      <c r="B34" s="34"/>
      <c r="C34" s="34">
        <f>SUM(C32:C33)</f>
        <v>1097</v>
      </c>
      <c r="D34" s="34">
        <f>SUM(D32:D33)</f>
        <v>903</v>
      </c>
    </row>
    <row r="35" spans="1:4" s="2" customFormat="1" thickBot="1" x14ac:dyDescent="0.3">
      <c r="A35" s="12"/>
      <c r="B35" s="13"/>
      <c r="C35" s="13"/>
      <c r="D35" s="13"/>
    </row>
    <row r="36" spans="1:4" s="8" customFormat="1" thickBot="1" x14ac:dyDescent="0.3">
      <c r="A36" s="170" t="s">
        <v>455</v>
      </c>
      <c r="B36" s="34"/>
      <c r="C36" s="34">
        <f>SUM(C34:C35)</f>
        <v>1097</v>
      </c>
      <c r="D36" s="34">
        <f>SUM(D34:D35)</f>
        <v>903</v>
      </c>
    </row>
    <row r="37" spans="1:4" s="2" customFormat="1" thickBot="1" x14ac:dyDescent="0.3">
      <c r="A37" s="12"/>
      <c r="B37" s="13"/>
      <c r="C37" s="13"/>
      <c r="D37" s="13"/>
    </row>
    <row r="38" spans="1:4" s="8" customFormat="1" thickBot="1" x14ac:dyDescent="0.3">
      <c r="A38" s="170" t="s">
        <v>456</v>
      </c>
      <c r="B38" s="34"/>
      <c r="C38" s="34">
        <f>SUM(C36:C37)</f>
        <v>1097</v>
      </c>
      <c r="D38" s="34">
        <f>SUM(D36:D37)</f>
        <v>903</v>
      </c>
    </row>
    <row r="39" spans="1:4" s="2" customFormat="1" thickBot="1" x14ac:dyDescent="0.3">
      <c r="A39" s="12" t="s">
        <v>83</v>
      </c>
      <c r="B39" s="13" t="s">
        <v>63</v>
      </c>
      <c r="C39" s="13">
        <v>-76</v>
      </c>
      <c r="D39" s="13"/>
    </row>
    <row r="40" spans="1:4" s="8" customFormat="1" thickBot="1" x14ac:dyDescent="0.3">
      <c r="A40" s="170" t="s">
        <v>457</v>
      </c>
      <c r="B40" s="34"/>
      <c r="C40" s="34">
        <f>SUM(C38:C39)</f>
        <v>1021</v>
      </c>
      <c r="D40" s="34">
        <f>SUM(D38:D39)</f>
        <v>903</v>
      </c>
    </row>
    <row r="41" spans="1:4" s="2" customFormat="1" ht="16" x14ac:dyDescent="0.25">
      <c r="A41" s="12">
        <v>44023</v>
      </c>
      <c r="B41" s="13" t="s">
        <v>63</v>
      </c>
      <c r="C41" s="13">
        <v>-116</v>
      </c>
      <c r="D41" s="13"/>
    </row>
    <row r="42" spans="1:4" s="2" customFormat="1" thickBot="1" x14ac:dyDescent="0.3">
      <c r="A42" s="12" t="s">
        <v>222</v>
      </c>
      <c r="B42" s="13" t="s">
        <v>63</v>
      </c>
      <c r="C42" s="13">
        <v>-166</v>
      </c>
      <c r="D42" s="13"/>
    </row>
    <row r="43" spans="1:4" s="8" customFormat="1" thickBot="1" x14ac:dyDescent="0.3">
      <c r="A43" s="170" t="s">
        <v>458</v>
      </c>
      <c r="B43" s="34"/>
      <c r="C43" s="34">
        <f>SUM(C40:C42)</f>
        <v>739</v>
      </c>
      <c r="D43" s="34">
        <f>SUM(D40:D42)</f>
        <v>903</v>
      </c>
    </row>
    <row r="44" spans="1:4" s="2" customFormat="1" ht="16" x14ac:dyDescent="0.25">
      <c r="A44" s="12">
        <v>43873</v>
      </c>
      <c r="B44" s="13" t="s">
        <v>63</v>
      </c>
      <c r="C44" s="13">
        <v>-53</v>
      </c>
      <c r="D44" s="13"/>
    </row>
    <row r="45" spans="1:4" s="2" customFormat="1" ht="16" x14ac:dyDescent="0.25">
      <c r="A45" s="12" t="s">
        <v>555</v>
      </c>
      <c r="B45" s="13" t="s">
        <v>63</v>
      </c>
      <c r="C45" s="13">
        <v>-192</v>
      </c>
      <c r="D45" s="13"/>
    </row>
    <row r="46" spans="1:4" s="2" customFormat="1" thickBot="1" x14ac:dyDescent="0.3">
      <c r="A46" s="45" t="s">
        <v>21</v>
      </c>
      <c r="B46" s="46" t="s">
        <v>63</v>
      </c>
      <c r="C46" s="13">
        <v>-70</v>
      </c>
      <c r="D46" s="13"/>
    </row>
    <row r="47" spans="1:4" s="8" customFormat="1" thickBot="1" x14ac:dyDescent="0.3">
      <c r="A47" s="170" t="s">
        <v>462</v>
      </c>
      <c r="B47" s="34"/>
      <c r="C47" s="34">
        <f>SUM(C43:C46)</f>
        <v>424</v>
      </c>
      <c r="D47" s="34">
        <f>SUM(D43:D46)</f>
        <v>903</v>
      </c>
    </row>
    <row r="48" spans="1:4" s="2" customFormat="1" ht="16" x14ac:dyDescent="0.25">
      <c r="A48" s="12">
        <v>44409</v>
      </c>
      <c r="B48" s="75" t="s">
        <v>63</v>
      </c>
      <c r="C48" s="13">
        <v>-98</v>
      </c>
      <c r="D48" s="13"/>
    </row>
    <row r="49" spans="1:4" s="2" customFormat="1" ht="16" x14ac:dyDescent="0.25">
      <c r="A49" s="12" t="s">
        <v>374</v>
      </c>
      <c r="B49" s="13" t="s">
        <v>63</v>
      </c>
      <c r="C49" s="13">
        <v>-131</v>
      </c>
      <c r="D49" s="13"/>
    </row>
    <row r="50" spans="1:4" s="2" customFormat="1" thickBot="1" x14ac:dyDescent="0.3">
      <c r="A50" s="76" t="s">
        <v>2358</v>
      </c>
      <c r="B50" s="78" t="s">
        <v>63</v>
      </c>
      <c r="C50" s="14">
        <v>-143</v>
      </c>
      <c r="D50" s="14"/>
    </row>
    <row r="51" spans="1:4" s="8" customFormat="1" thickBot="1" x14ac:dyDescent="0.3">
      <c r="A51" s="170" t="s">
        <v>2467</v>
      </c>
      <c r="B51" s="34"/>
      <c r="C51" s="34">
        <f>SUM(C47:C50)</f>
        <v>52</v>
      </c>
      <c r="D51" s="34">
        <f>SUM(D47:D50)</f>
        <v>903</v>
      </c>
    </row>
    <row r="52" spans="1:4" s="2" customFormat="1" thickBot="1" x14ac:dyDescent="0.3">
      <c r="A52" s="76">
        <v>44318</v>
      </c>
      <c r="B52" s="78" t="s">
        <v>63</v>
      </c>
      <c r="C52" s="14">
        <v>-96</v>
      </c>
      <c r="D52" s="14"/>
    </row>
    <row r="53" spans="1:4" s="8" customFormat="1" thickBot="1" x14ac:dyDescent="0.3">
      <c r="A53" s="170" t="s">
        <v>2591</v>
      </c>
      <c r="B53" s="34"/>
      <c r="C53" s="56">
        <f>SUM(C51:C52)</f>
        <v>-44</v>
      </c>
      <c r="D53" s="34">
        <f>SUM(D51:D52)</f>
        <v>903</v>
      </c>
    </row>
    <row r="54" spans="1:4" s="2" customFormat="1" thickBot="1" x14ac:dyDescent="0.3">
      <c r="A54" s="76" t="s">
        <v>2693</v>
      </c>
      <c r="B54" s="14" t="s">
        <v>63</v>
      </c>
      <c r="C54" s="14"/>
      <c r="D54" s="14">
        <v>-72</v>
      </c>
    </row>
    <row r="55" spans="1:4" s="8" customFormat="1" thickBot="1" x14ac:dyDescent="0.3">
      <c r="A55" s="170" t="s">
        <v>2702</v>
      </c>
      <c r="B55" s="34"/>
      <c r="C55" s="56">
        <f>SUM(C53:C54)</f>
        <v>-44</v>
      </c>
      <c r="D55" s="34">
        <f>SUM(D53:D54)</f>
        <v>831</v>
      </c>
    </row>
    <row r="56" spans="1:4" s="2" customFormat="1" thickBot="1" x14ac:dyDescent="0.3">
      <c r="A56" s="76" t="s">
        <v>2728</v>
      </c>
      <c r="B56" s="14" t="s">
        <v>63</v>
      </c>
      <c r="C56" s="14"/>
      <c r="D56" s="14">
        <v>-32</v>
      </c>
    </row>
    <row r="57" spans="1:4" s="8" customFormat="1" thickBot="1" x14ac:dyDescent="0.3">
      <c r="A57" s="170" t="s">
        <v>2835</v>
      </c>
      <c r="B57" s="34"/>
      <c r="C57" s="56">
        <f>SUM(C55:C56)</f>
        <v>-44</v>
      </c>
      <c r="D57" s="34">
        <f>SUM(D55:D56)</f>
        <v>799</v>
      </c>
    </row>
    <row r="58" spans="1:4" s="2" customFormat="1" thickBot="1" x14ac:dyDescent="0.3">
      <c r="A58" s="76" t="s">
        <v>2888</v>
      </c>
      <c r="B58" s="14" t="s">
        <v>63</v>
      </c>
      <c r="C58" s="14"/>
      <c r="D58" s="14">
        <v>-54</v>
      </c>
    </row>
    <row r="59" spans="1:4" s="8" customFormat="1" thickBot="1" x14ac:dyDescent="0.3">
      <c r="A59" s="170" t="s">
        <v>2913</v>
      </c>
      <c r="B59" s="34"/>
      <c r="C59" s="56">
        <f>SUM(C57:C58)</f>
        <v>-44</v>
      </c>
      <c r="D59" s="34">
        <f>SUM(D57:D58)</f>
        <v>745</v>
      </c>
    </row>
    <row r="60" spans="1:4" s="2" customFormat="1" thickBot="1" x14ac:dyDescent="0.3">
      <c r="A60" s="76"/>
      <c r="B60" s="14"/>
      <c r="C60" s="14"/>
      <c r="D60" s="14"/>
    </row>
    <row r="61" spans="1:4" s="8" customFormat="1" thickBot="1" x14ac:dyDescent="0.3">
      <c r="A61" s="170" t="s">
        <v>3019</v>
      </c>
      <c r="B61" s="34"/>
      <c r="C61" s="56">
        <f>SUM(C59:C60)</f>
        <v>-44</v>
      </c>
      <c r="D61" s="34">
        <f>SUM(D59:D60)</f>
        <v>745</v>
      </c>
    </row>
    <row r="62" spans="1:4" s="2" customFormat="1" thickBot="1" x14ac:dyDescent="0.3">
      <c r="A62" s="76"/>
      <c r="B62" s="14"/>
      <c r="C62" s="14"/>
      <c r="D62" s="14"/>
    </row>
    <row r="63" spans="1:4" s="8" customFormat="1" thickBot="1" x14ac:dyDescent="0.3">
      <c r="A63" s="170" t="s">
        <v>3121</v>
      </c>
      <c r="B63" s="34"/>
      <c r="C63" s="56">
        <f>SUM(C61:C62)</f>
        <v>-44</v>
      </c>
      <c r="D63" s="34">
        <f>SUM(D61:D62)</f>
        <v>745</v>
      </c>
    </row>
    <row r="64" spans="1:4" s="2" customFormat="1" ht="16" x14ac:dyDescent="0.25">
      <c r="A64" s="76">
        <v>44204</v>
      </c>
      <c r="B64" s="14" t="s">
        <v>3182</v>
      </c>
      <c r="C64" s="929">
        <v>44</v>
      </c>
      <c r="D64" s="115">
        <v>-44</v>
      </c>
    </row>
    <row r="65" spans="1:4" s="2" customFormat="1" thickBot="1" x14ac:dyDescent="0.3">
      <c r="A65" s="76" t="s">
        <v>3204</v>
      </c>
      <c r="B65" s="14" t="s">
        <v>63</v>
      </c>
      <c r="C65" s="14"/>
      <c r="D65" s="14">
        <v>-26</v>
      </c>
    </row>
    <row r="66" spans="1:4" s="8" customFormat="1" thickBot="1" x14ac:dyDescent="0.3">
      <c r="A66" s="170" t="s">
        <v>3218</v>
      </c>
      <c r="B66" s="34"/>
      <c r="C66" s="34">
        <f>SUM(C63:C65)</f>
        <v>0</v>
      </c>
      <c r="D66" s="34">
        <f>SUM(D63:D65)</f>
        <v>675</v>
      </c>
    </row>
    <row r="67" spans="1:4" s="2" customFormat="1" thickBot="1" x14ac:dyDescent="0.3">
      <c r="A67" s="76" t="s">
        <v>3272</v>
      </c>
      <c r="B67" s="14" t="s">
        <v>63</v>
      </c>
      <c r="C67" s="14"/>
      <c r="D67" s="14">
        <v>-52</v>
      </c>
    </row>
    <row r="68" spans="1:4" s="8" customFormat="1" thickBot="1" x14ac:dyDescent="0.3">
      <c r="A68" s="161" t="s">
        <v>3371</v>
      </c>
      <c r="B68" s="34"/>
      <c r="C68" s="34">
        <f>SUM(C66:C67)</f>
        <v>0</v>
      </c>
      <c r="D68" s="34">
        <f>SUM(D66:D67)</f>
        <v>623</v>
      </c>
    </row>
    <row r="69" spans="1:4" s="1" customFormat="1" ht="16" x14ac:dyDescent="0.25">
      <c r="A69" s="76">
        <v>44418</v>
      </c>
      <c r="B69" s="14" t="s">
        <v>63</v>
      </c>
      <c r="C69" s="115"/>
      <c r="D69" s="14">
        <v>-31</v>
      </c>
    </row>
    <row r="70" spans="1:4" s="2" customFormat="1" thickBot="1" x14ac:dyDescent="0.3">
      <c r="A70" s="76" t="s">
        <v>3403</v>
      </c>
      <c r="B70" s="14" t="s">
        <v>63</v>
      </c>
      <c r="C70" s="14"/>
      <c r="D70" s="14">
        <v>-54</v>
      </c>
    </row>
    <row r="71" spans="1:4" s="8" customFormat="1" thickBot="1" x14ac:dyDescent="0.3">
      <c r="A71" s="161" t="s">
        <v>3469</v>
      </c>
      <c r="B71" s="34"/>
      <c r="C71" s="34">
        <f>SUM(C68:C70)</f>
        <v>0</v>
      </c>
      <c r="D71" s="34">
        <f>SUM(D68:D70)</f>
        <v>538</v>
      </c>
    </row>
    <row r="72" spans="1:4" s="2" customFormat="1" ht="16" x14ac:dyDescent="0.25">
      <c r="A72" s="76">
        <v>44266</v>
      </c>
      <c r="B72" s="14" t="s">
        <v>63</v>
      </c>
      <c r="C72" s="14"/>
      <c r="D72" s="14">
        <v>-41</v>
      </c>
    </row>
    <row r="73" spans="1:4" s="2" customFormat="1" ht="16" x14ac:dyDescent="0.25">
      <c r="A73" s="76" t="s">
        <v>3499</v>
      </c>
      <c r="B73" s="14" t="s">
        <v>63</v>
      </c>
      <c r="C73" s="14"/>
      <c r="D73" s="14">
        <v>-12</v>
      </c>
    </row>
    <row r="74" spans="1:4" s="2" customFormat="1" ht="16" x14ac:dyDescent="0.25">
      <c r="A74" s="76" t="s">
        <v>3538</v>
      </c>
      <c r="B74" s="14" t="s">
        <v>63</v>
      </c>
      <c r="C74" s="14"/>
      <c r="D74" s="14">
        <v>-10</v>
      </c>
    </row>
    <row r="75" spans="1:4" s="2" customFormat="1" ht="16" x14ac:dyDescent="0.25">
      <c r="A75" s="76" t="s">
        <v>3558</v>
      </c>
      <c r="B75" s="14" t="s">
        <v>63</v>
      </c>
      <c r="C75" s="14"/>
      <c r="D75" s="14">
        <v>-49</v>
      </c>
    </row>
    <row r="76" spans="1:4" s="2" customFormat="1" ht="16" x14ac:dyDescent="0.25">
      <c r="A76" s="45" t="s">
        <v>3562</v>
      </c>
      <c r="B76" s="46" t="s">
        <v>63</v>
      </c>
      <c r="C76" s="14"/>
      <c r="D76" s="14">
        <v>-60</v>
      </c>
    </row>
    <row r="77" spans="1:4" s="2" customFormat="1" thickBot="1" x14ac:dyDescent="0.3">
      <c r="A77" s="45" t="s">
        <v>3568</v>
      </c>
      <c r="B77" s="46" t="s">
        <v>63</v>
      </c>
      <c r="C77" s="14"/>
      <c r="D77" s="14">
        <v>-21</v>
      </c>
    </row>
    <row r="78" spans="1:4" s="2" customFormat="1" thickBot="1" x14ac:dyDescent="0.3">
      <c r="A78" s="161" t="s">
        <v>3584</v>
      </c>
      <c r="B78" s="34"/>
      <c r="C78" s="34"/>
      <c r="D78" s="54">
        <f>SUM(D71:D77)</f>
        <v>345</v>
      </c>
    </row>
    <row r="79" spans="1:4" s="2" customFormat="1" ht="16" x14ac:dyDescent="0.25">
      <c r="A79" s="403">
        <v>44267</v>
      </c>
      <c r="B79" s="404" t="s">
        <v>63</v>
      </c>
      <c r="C79" s="22"/>
      <c r="D79" s="22">
        <v>-40</v>
      </c>
    </row>
    <row r="80" spans="1:4" s="2" customFormat="1" ht="16" x14ac:dyDescent="0.25">
      <c r="A80" s="45">
        <v>44359</v>
      </c>
      <c r="B80" s="46" t="s">
        <v>63</v>
      </c>
      <c r="C80" s="14"/>
      <c r="D80" s="14">
        <v>-3</v>
      </c>
    </row>
    <row r="81" spans="1:6" s="2" customFormat="1" ht="16" x14ac:dyDescent="0.25">
      <c r="A81" s="45">
        <v>44420</v>
      </c>
      <c r="B81" s="46" t="s">
        <v>63</v>
      </c>
      <c r="C81" s="14"/>
      <c r="D81" s="14">
        <v>-41</v>
      </c>
      <c r="E81" s="2" t="s">
        <v>3609</v>
      </c>
    </row>
    <row r="82" spans="1:6" s="2" customFormat="1" ht="16" x14ac:dyDescent="0.25">
      <c r="A82" s="45" t="s">
        <v>3631</v>
      </c>
      <c r="B82" s="46" t="s">
        <v>63</v>
      </c>
      <c r="C82" s="14"/>
      <c r="D82" s="14">
        <v>-16</v>
      </c>
    </row>
    <row r="83" spans="1:6" s="2" customFormat="1" ht="16" x14ac:dyDescent="0.25">
      <c r="A83" s="45" t="s">
        <v>3641</v>
      </c>
      <c r="B83" s="46" t="s">
        <v>63</v>
      </c>
      <c r="C83" s="14"/>
      <c r="D83" s="14">
        <v>-52</v>
      </c>
      <c r="E83" s="2" t="s">
        <v>3644</v>
      </c>
    </row>
    <row r="84" spans="1:6" s="2" customFormat="1" thickBot="1" x14ac:dyDescent="0.3">
      <c r="A84" s="45" t="s">
        <v>3659</v>
      </c>
      <c r="B84" s="46" t="s">
        <v>63</v>
      </c>
      <c r="C84" s="14"/>
      <c r="D84" s="14">
        <v>-193</v>
      </c>
      <c r="E84" s="2" t="s">
        <v>3662</v>
      </c>
    </row>
    <row r="85" spans="1:6" s="2" customFormat="1" thickBot="1" x14ac:dyDescent="0.3">
      <c r="A85" s="161" t="s">
        <v>3585</v>
      </c>
      <c r="B85" s="34"/>
      <c r="C85" s="34"/>
      <c r="D85" s="54">
        <f>SUM(D78:D84)</f>
        <v>0</v>
      </c>
    </row>
    <row r="86" spans="1:6" s="2" customFormat="1" ht="16" x14ac:dyDescent="0.25">
      <c r="A86" s="45"/>
      <c r="B86" s="46"/>
      <c r="C86" s="14"/>
      <c r="D86" s="14"/>
    </row>
    <row r="87" spans="1:6" s="2" customFormat="1" thickBot="1" x14ac:dyDescent="0.3">
      <c r="A87" s="14"/>
      <c r="B87" s="14"/>
      <c r="C87" s="672"/>
      <c r="D87" s="672"/>
    </row>
    <row r="88" spans="1:6" s="2" customFormat="1" thickBot="1" x14ac:dyDescent="0.3">
      <c r="A88" s="232" t="s">
        <v>526</v>
      </c>
      <c r="B88" s="204"/>
      <c r="C88" s="233">
        <v>1097</v>
      </c>
      <c r="D88" s="233">
        <v>903</v>
      </c>
    </row>
    <row r="89" spans="1:6" s="2" customFormat="1" thickBot="1" x14ac:dyDescent="0.3">
      <c r="A89" s="232" t="s">
        <v>542</v>
      </c>
      <c r="B89" s="204"/>
      <c r="C89" s="233">
        <v>6000</v>
      </c>
      <c r="D89" s="233"/>
    </row>
    <row r="90" spans="1:6" ht="18" thickBot="1" x14ac:dyDescent="0.3">
      <c r="A90" s="232" t="s">
        <v>579</v>
      </c>
      <c r="B90" s="204"/>
      <c r="C90" s="204">
        <f>C89/3</f>
        <v>2000</v>
      </c>
      <c r="D90" s="204"/>
    </row>
    <row r="91" spans="1:6" s="2" customFormat="1" thickBot="1" x14ac:dyDescent="0.3">
      <c r="A91" s="232" t="s">
        <v>544</v>
      </c>
      <c r="B91" s="204"/>
      <c r="C91" s="204">
        <f>SUM(C90-C88)</f>
        <v>903</v>
      </c>
      <c r="D91" s="204"/>
    </row>
    <row r="92" spans="1:6" ht="18" thickBot="1" x14ac:dyDescent="0.3">
      <c r="C92" s="209" t="s">
        <v>254</v>
      </c>
      <c r="D92" s="209" t="s">
        <v>250</v>
      </c>
    </row>
    <row r="93" spans="1:6" s="234" customFormat="1" x14ac:dyDescent="0.25">
      <c r="C93" s="235"/>
      <c r="D93" s="235"/>
    </row>
    <row r="94" spans="1:6" x14ac:dyDescent="0.25">
      <c r="A94" s="236" t="s">
        <v>580</v>
      </c>
      <c r="B94" s="236"/>
      <c r="C94" s="236"/>
      <c r="D94" s="236"/>
      <c r="E94" s="236"/>
      <c r="F94" s="236"/>
    </row>
    <row r="95" spans="1:6" x14ac:dyDescent="0.25">
      <c r="A95" s="236" t="s">
        <v>581</v>
      </c>
      <c r="B95" s="236"/>
      <c r="C95" s="236"/>
      <c r="D95" s="236"/>
      <c r="E95" s="236"/>
      <c r="F95" s="236"/>
    </row>
    <row r="96" spans="1:6" x14ac:dyDescent="0.25">
      <c r="A96" s="236" t="s">
        <v>582</v>
      </c>
      <c r="B96" s="236"/>
      <c r="C96" s="236"/>
      <c r="D96" s="236"/>
      <c r="E96" s="236"/>
      <c r="F96" s="236"/>
    </row>
    <row r="97" spans="1:6" x14ac:dyDescent="0.25">
      <c r="A97" s="236" t="s">
        <v>583</v>
      </c>
      <c r="B97" s="236"/>
      <c r="C97" s="236"/>
      <c r="D97" s="236"/>
      <c r="E97" s="236"/>
      <c r="F97" s="236"/>
    </row>
    <row r="98" spans="1:6" x14ac:dyDescent="0.25">
      <c r="A98" s="236" t="s">
        <v>584</v>
      </c>
      <c r="B98" s="236"/>
      <c r="C98" s="236"/>
      <c r="D98" s="236"/>
      <c r="E98" s="236"/>
      <c r="F98" s="236"/>
    </row>
    <row r="100" spans="1:6" x14ac:dyDescent="0.25">
      <c r="A100" s="1073" t="s">
        <v>2373</v>
      </c>
      <c r="B100" s="1073"/>
      <c r="C100" s="1073"/>
      <c r="D100" s="1074"/>
      <c r="E100" s="1074"/>
      <c r="F100" s="1074"/>
    </row>
    <row r="101" spans="1:6" x14ac:dyDescent="0.25">
      <c r="A101" s="1073" t="s">
        <v>3591</v>
      </c>
      <c r="B101" s="1073"/>
      <c r="C101" s="1073"/>
      <c r="D101" s="1074"/>
      <c r="E101" s="1074"/>
      <c r="F101" s="1074"/>
    </row>
    <row r="102" spans="1:6" x14ac:dyDescent="0.25">
      <c r="A102" s="1073" t="s">
        <v>3599</v>
      </c>
      <c r="B102" s="1073"/>
      <c r="C102" s="1073"/>
      <c r="D102" s="1074"/>
      <c r="E102" s="1074"/>
      <c r="F102" s="1074"/>
    </row>
    <row r="103" spans="1:6" x14ac:dyDescent="0.25">
      <c r="A103" s="1073" t="s">
        <v>3592</v>
      </c>
      <c r="B103" s="1073"/>
      <c r="C103" s="1073"/>
      <c r="D103" s="1074"/>
      <c r="E103" s="1074"/>
      <c r="F103" s="1074"/>
    </row>
    <row r="104" spans="1:6" x14ac:dyDescent="0.25">
      <c r="A104" s="1073" t="s">
        <v>3593</v>
      </c>
      <c r="B104" s="1073"/>
      <c r="C104" s="1073"/>
      <c r="D104" s="1074"/>
      <c r="E104" s="1074"/>
      <c r="F104" s="1074"/>
    </row>
    <row r="105" spans="1:6" x14ac:dyDescent="0.25">
      <c r="A105" s="1073" t="s">
        <v>3600</v>
      </c>
      <c r="B105" s="1073"/>
      <c r="C105" s="1073"/>
      <c r="D105" s="1074"/>
      <c r="E105" s="1074"/>
      <c r="F105" s="1074"/>
    </row>
    <row r="106" spans="1:6" x14ac:dyDescent="0.25">
      <c r="A106" s="1073"/>
      <c r="B106" s="1073"/>
      <c r="C106" s="1073"/>
      <c r="D106" s="1074"/>
      <c r="E106" s="1074"/>
      <c r="F106" s="1074"/>
    </row>
    <row r="107" spans="1:6" x14ac:dyDescent="0.25">
      <c r="A107" s="1073" t="s">
        <v>3595</v>
      </c>
      <c r="B107" s="1073"/>
      <c r="C107" s="1073"/>
      <c r="D107" s="1074"/>
      <c r="E107" s="1074"/>
      <c r="F107" s="1074"/>
    </row>
    <row r="108" spans="1:6" x14ac:dyDescent="0.25">
      <c r="A108" s="1073" t="s">
        <v>3596</v>
      </c>
      <c r="B108" s="1073"/>
      <c r="C108" s="1073"/>
      <c r="D108" s="1074"/>
      <c r="E108" s="1074"/>
      <c r="F108" s="1074"/>
    </row>
    <row r="109" spans="1:6" x14ac:dyDescent="0.25">
      <c r="A109" s="1073" t="s">
        <v>3597</v>
      </c>
      <c r="B109" s="1073"/>
      <c r="C109" s="1073"/>
      <c r="D109" s="1074"/>
      <c r="E109" s="1074"/>
      <c r="F109" s="1074"/>
    </row>
    <row r="110" spans="1:6" x14ac:dyDescent="0.25">
      <c r="A110" s="1073"/>
      <c r="B110" s="1073"/>
      <c r="C110" s="1073"/>
      <c r="D110" s="1074"/>
      <c r="E110" s="1074"/>
      <c r="F110" s="1074"/>
    </row>
    <row r="111" spans="1:6" x14ac:dyDescent="0.25">
      <c r="A111" s="1073" t="s">
        <v>3598</v>
      </c>
      <c r="B111" s="1073"/>
      <c r="C111" s="1073"/>
      <c r="D111" s="1074"/>
      <c r="E111" s="1074"/>
      <c r="F111" s="107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rgb="FFC00000"/>
  </sheetPr>
  <dimension ref="A1:L211"/>
  <sheetViews>
    <sheetView topLeftCell="A179" workbookViewId="0">
      <selection activeCell="D153" sqref="D153"/>
    </sheetView>
  </sheetViews>
  <sheetFormatPr baseColWidth="10" defaultColWidth="9" defaultRowHeight="17" x14ac:dyDescent="0.25"/>
  <cols>
    <col min="1" max="1" width="11.6640625" style="157" customWidth="1"/>
    <col min="2" max="2" width="18.83203125" style="158" customWidth="1"/>
    <col min="3" max="3" width="10.5" style="152" customWidth="1"/>
    <col min="4" max="4" width="12.5" style="152" customWidth="1"/>
    <col min="5" max="8" width="9.83203125" style="152" customWidth="1"/>
    <col min="9" max="9" width="18.83203125" style="149" customWidth="1"/>
    <col min="10" max="10" width="17.5" style="149" customWidth="1"/>
    <col min="11" max="16384" width="9" style="149"/>
  </cols>
  <sheetData>
    <row r="1" spans="1:9" s="48" customFormat="1" ht="16" x14ac:dyDescent="0.25">
      <c r="A1" s="128" t="s">
        <v>23</v>
      </c>
      <c r="C1" s="1"/>
      <c r="D1" s="1"/>
      <c r="E1" s="1"/>
      <c r="F1" s="1"/>
      <c r="G1" s="1"/>
      <c r="H1" s="1"/>
    </row>
    <row r="2" spans="1:9" s="48" customFormat="1" ht="16" x14ac:dyDescent="0.25">
      <c r="A2" s="128"/>
      <c r="C2" s="1"/>
      <c r="D2" s="1"/>
      <c r="E2" s="1"/>
      <c r="F2" s="1"/>
      <c r="G2" s="1"/>
      <c r="H2" s="1"/>
    </row>
    <row r="3" spans="1:9" s="48" customFormat="1" ht="16" x14ac:dyDescent="0.25">
      <c r="A3" s="48" t="s">
        <v>384</v>
      </c>
      <c r="C3" s="1"/>
      <c r="D3" s="1"/>
      <c r="E3" s="1"/>
      <c r="F3" s="1"/>
      <c r="G3" s="1"/>
      <c r="H3" s="1"/>
      <c r="I3" s="1"/>
    </row>
    <row r="4" spans="1:9" s="48" customFormat="1" ht="16" x14ac:dyDescent="0.25">
      <c r="A4" s="139" t="s">
        <v>510</v>
      </c>
      <c r="B4" s="3"/>
      <c r="C4" s="3"/>
      <c r="D4" s="3"/>
      <c r="E4" s="3"/>
      <c r="F4" s="3"/>
      <c r="G4" s="3"/>
      <c r="H4" s="3"/>
    </row>
    <row r="5" spans="1:9" s="48" customFormat="1" ht="16" x14ac:dyDescent="0.25">
      <c r="A5" s="139" t="s">
        <v>585</v>
      </c>
      <c r="B5" s="3"/>
      <c r="C5" s="3"/>
      <c r="D5" s="3"/>
      <c r="E5" s="3"/>
      <c r="F5" s="3"/>
      <c r="G5" s="3"/>
      <c r="H5" s="3"/>
    </row>
    <row r="6" spans="1:9" s="48" customFormat="1" ht="16" x14ac:dyDescent="0.25">
      <c r="A6" s="139" t="s">
        <v>529</v>
      </c>
      <c r="B6" s="3"/>
      <c r="C6" s="3"/>
      <c r="D6" s="3"/>
    </row>
    <row r="7" spans="1:9" s="208" customFormat="1" thickBot="1" x14ac:dyDescent="0.3">
      <c r="A7" s="237"/>
      <c r="B7" s="207"/>
      <c r="C7" s="30">
        <v>7000</v>
      </c>
      <c r="D7" s="30">
        <v>5000</v>
      </c>
      <c r="E7" s="30">
        <v>6000</v>
      </c>
      <c r="F7" s="30">
        <v>5000</v>
      </c>
      <c r="G7" s="30">
        <v>5000</v>
      </c>
      <c r="H7" s="30"/>
    </row>
    <row r="8" spans="1:9" s="4" customFormat="1" thickBot="1" x14ac:dyDescent="0.3">
      <c r="A8" s="160" t="s">
        <v>0</v>
      </c>
      <c r="B8" s="50" t="s">
        <v>1</v>
      </c>
      <c r="C8" s="225" t="s">
        <v>494</v>
      </c>
      <c r="D8" s="225" t="s">
        <v>530</v>
      </c>
      <c r="E8" s="225" t="s">
        <v>546</v>
      </c>
      <c r="F8" s="225" t="s">
        <v>547</v>
      </c>
      <c r="G8" s="225" t="s">
        <v>548</v>
      </c>
      <c r="H8" s="225" t="s">
        <v>31</v>
      </c>
    </row>
    <row r="9" spans="1:9" s="136" customFormat="1" ht="16" x14ac:dyDescent="0.25">
      <c r="A9" s="12" t="s">
        <v>521</v>
      </c>
      <c r="B9" s="13" t="s">
        <v>586</v>
      </c>
      <c r="C9" s="13"/>
      <c r="D9" s="13">
        <v>230</v>
      </c>
      <c r="E9" s="13">
        <v>70</v>
      </c>
      <c r="F9" s="13">
        <v>100</v>
      </c>
      <c r="G9" s="13">
        <v>100</v>
      </c>
      <c r="H9" s="13"/>
      <c r="I9" s="136" t="s">
        <v>587</v>
      </c>
    </row>
    <row r="10" spans="1:9" s="136" customFormat="1" ht="16" x14ac:dyDescent="0.25">
      <c r="A10" s="12" t="s">
        <v>521</v>
      </c>
      <c r="B10" s="13" t="s">
        <v>588</v>
      </c>
      <c r="C10" s="13"/>
      <c r="D10" s="13">
        <v>200</v>
      </c>
      <c r="E10" s="13"/>
      <c r="F10" s="13"/>
      <c r="G10" s="13"/>
      <c r="H10" s="13"/>
    </row>
    <row r="11" spans="1:9" s="136" customFormat="1" ht="16" x14ac:dyDescent="0.25">
      <c r="A11" s="12" t="s">
        <v>522</v>
      </c>
      <c r="B11" s="13" t="s">
        <v>589</v>
      </c>
      <c r="C11" s="13">
        <v>100</v>
      </c>
      <c r="D11" s="13"/>
      <c r="E11" s="13">
        <v>100</v>
      </c>
      <c r="F11" s="13">
        <v>50</v>
      </c>
      <c r="G11" s="13">
        <v>50</v>
      </c>
      <c r="H11" s="13"/>
      <c r="I11" s="136" t="s">
        <v>587</v>
      </c>
    </row>
    <row r="12" spans="1:9" s="136" customFormat="1" ht="16" x14ac:dyDescent="0.25">
      <c r="A12" s="12" t="s">
        <v>522</v>
      </c>
      <c r="B12" s="13" t="s">
        <v>590</v>
      </c>
      <c r="C12" s="13">
        <v>100</v>
      </c>
      <c r="D12" s="13">
        <v>135</v>
      </c>
      <c r="E12" s="13"/>
      <c r="F12" s="13">
        <v>100</v>
      </c>
      <c r="G12" s="13">
        <v>100</v>
      </c>
      <c r="H12" s="13"/>
      <c r="I12" s="136" t="s">
        <v>587</v>
      </c>
    </row>
    <row r="13" spans="1:9" s="136" customFormat="1" ht="16" x14ac:dyDescent="0.25">
      <c r="A13" s="12" t="s">
        <v>522</v>
      </c>
      <c r="B13" s="13" t="s">
        <v>591</v>
      </c>
      <c r="C13" s="13">
        <v>100</v>
      </c>
      <c r="D13" s="13">
        <v>70</v>
      </c>
      <c r="E13" s="13"/>
      <c r="F13" s="13"/>
      <c r="G13" s="13"/>
      <c r="H13" s="13"/>
    </row>
    <row r="14" spans="1:9" s="136" customFormat="1" ht="16" x14ac:dyDescent="0.25">
      <c r="A14" s="12" t="s">
        <v>564</v>
      </c>
      <c r="B14" s="13" t="s">
        <v>592</v>
      </c>
      <c r="C14" s="13"/>
      <c r="D14" s="13"/>
      <c r="E14" s="13">
        <v>100</v>
      </c>
      <c r="F14" s="13"/>
      <c r="G14" s="13">
        <v>60</v>
      </c>
      <c r="H14" s="13"/>
    </row>
    <row r="15" spans="1:9" s="136" customFormat="1" ht="16" x14ac:dyDescent="0.25">
      <c r="A15" s="12" t="s">
        <v>564</v>
      </c>
      <c r="B15" s="13" t="s">
        <v>593</v>
      </c>
      <c r="C15" s="13">
        <v>120</v>
      </c>
      <c r="D15" s="13"/>
      <c r="E15" s="13"/>
      <c r="F15" s="13">
        <v>100</v>
      </c>
      <c r="G15" s="13">
        <v>100</v>
      </c>
      <c r="H15" s="13"/>
      <c r="I15" s="136" t="s">
        <v>594</v>
      </c>
    </row>
    <row r="16" spans="1:9" s="136" customFormat="1" ht="16" x14ac:dyDescent="0.25">
      <c r="A16" s="12" t="s">
        <v>595</v>
      </c>
      <c r="B16" s="13" t="s">
        <v>596</v>
      </c>
      <c r="C16" s="13"/>
      <c r="D16" s="13">
        <v>500</v>
      </c>
      <c r="E16" s="13"/>
      <c r="F16" s="13"/>
      <c r="G16" s="13"/>
      <c r="H16" s="13"/>
    </row>
    <row r="17" spans="1:9" s="136" customFormat="1" ht="16" x14ac:dyDescent="0.25">
      <c r="A17" s="12" t="s">
        <v>524</v>
      </c>
      <c r="B17" s="13" t="s">
        <v>597</v>
      </c>
      <c r="C17" s="13">
        <v>250</v>
      </c>
      <c r="D17" s="13">
        <v>236</v>
      </c>
      <c r="E17" s="13"/>
      <c r="F17" s="13">
        <v>220</v>
      </c>
      <c r="G17" s="13">
        <v>250</v>
      </c>
      <c r="H17" s="13"/>
    </row>
    <row r="18" spans="1:9" s="136" customFormat="1" ht="16" x14ac:dyDescent="0.25">
      <c r="A18" s="12" t="s">
        <v>567</v>
      </c>
      <c r="B18" s="13" t="s">
        <v>598</v>
      </c>
      <c r="C18" s="13"/>
      <c r="D18" s="13"/>
      <c r="E18" s="13"/>
      <c r="F18" s="13">
        <v>150</v>
      </c>
      <c r="G18" s="13">
        <v>220</v>
      </c>
      <c r="H18" s="13"/>
      <c r="I18" s="136" t="s">
        <v>587</v>
      </c>
    </row>
    <row r="19" spans="1:9" s="136" customFormat="1" ht="16" x14ac:dyDescent="0.25">
      <c r="A19" s="12" t="s">
        <v>567</v>
      </c>
      <c r="B19" s="13" t="s">
        <v>599</v>
      </c>
      <c r="C19" s="13">
        <v>400</v>
      </c>
      <c r="D19" s="13"/>
      <c r="E19" s="13"/>
      <c r="F19" s="13"/>
      <c r="G19" s="13"/>
      <c r="H19" s="13"/>
    </row>
    <row r="20" spans="1:9" s="2" customFormat="1" ht="16" x14ac:dyDescent="0.25">
      <c r="A20" s="12" t="s">
        <v>567</v>
      </c>
      <c r="B20" s="13" t="s">
        <v>600</v>
      </c>
      <c r="C20" s="13"/>
      <c r="D20" s="13"/>
      <c r="E20" s="13"/>
      <c r="F20" s="13">
        <v>100</v>
      </c>
      <c r="G20" s="13">
        <v>354</v>
      </c>
      <c r="H20" s="13"/>
      <c r="I20" s="2" t="s">
        <v>601</v>
      </c>
    </row>
    <row r="21" spans="1:9" s="2" customFormat="1" ht="16" x14ac:dyDescent="0.25">
      <c r="A21" s="12" t="s">
        <v>567</v>
      </c>
      <c r="B21" s="13" t="s">
        <v>602</v>
      </c>
      <c r="C21" s="13"/>
      <c r="D21" s="13">
        <v>250</v>
      </c>
      <c r="E21" s="13"/>
      <c r="F21" s="13"/>
      <c r="G21" s="13"/>
      <c r="H21" s="13"/>
    </row>
    <row r="22" spans="1:9" s="136" customFormat="1" ht="16" x14ac:dyDescent="0.25">
      <c r="A22" s="12" t="s">
        <v>569</v>
      </c>
      <c r="B22" s="13" t="s">
        <v>603</v>
      </c>
      <c r="C22" s="13"/>
      <c r="D22" s="13">
        <v>260</v>
      </c>
      <c r="E22" s="13">
        <v>280</v>
      </c>
      <c r="F22" s="13"/>
      <c r="G22" s="13"/>
      <c r="H22" s="13"/>
    </row>
    <row r="23" spans="1:9" s="136" customFormat="1" ht="16" x14ac:dyDescent="0.25">
      <c r="A23" s="12" t="s">
        <v>569</v>
      </c>
      <c r="B23" s="13" t="s">
        <v>604</v>
      </c>
      <c r="C23" s="13"/>
      <c r="D23" s="13">
        <v>700</v>
      </c>
      <c r="E23" s="13">
        <v>43</v>
      </c>
      <c r="F23" s="13"/>
      <c r="G23" s="13"/>
      <c r="H23" s="13"/>
    </row>
    <row r="24" spans="1:9" s="136" customFormat="1" ht="16" x14ac:dyDescent="0.25">
      <c r="A24" s="12" t="s">
        <v>571</v>
      </c>
      <c r="B24" s="13" t="s">
        <v>605</v>
      </c>
      <c r="C24" s="13"/>
      <c r="D24" s="13">
        <v>100</v>
      </c>
      <c r="E24" s="13">
        <v>25</v>
      </c>
      <c r="F24" s="13"/>
      <c r="G24" s="13">
        <v>100</v>
      </c>
      <c r="H24" s="13"/>
      <c r="I24" s="136" t="s">
        <v>606</v>
      </c>
    </row>
    <row r="25" spans="1:9" s="2" customFormat="1" thickBot="1" x14ac:dyDescent="0.3">
      <c r="A25" s="76" t="s">
        <v>571</v>
      </c>
      <c r="B25" s="14" t="s">
        <v>607</v>
      </c>
      <c r="C25" s="14"/>
      <c r="D25" s="14">
        <v>420</v>
      </c>
      <c r="E25" s="14">
        <v>23</v>
      </c>
      <c r="F25" s="14"/>
      <c r="G25" s="14"/>
      <c r="H25" s="14"/>
    </row>
    <row r="26" spans="1:9" s="2" customFormat="1" thickBot="1" x14ac:dyDescent="0.3">
      <c r="A26" s="170" t="s">
        <v>449</v>
      </c>
      <c r="B26" s="34"/>
      <c r="C26" s="34">
        <f>SUM(C9:C25)</f>
        <v>1070</v>
      </c>
      <c r="D26" s="34">
        <f t="shared" ref="D26:F26" si="0">SUM(D9:D25)</f>
        <v>3101</v>
      </c>
      <c r="E26" s="34">
        <f t="shared" si="0"/>
        <v>641</v>
      </c>
      <c r="F26" s="34">
        <f t="shared" si="0"/>
        <v>820</v>
      </c>
      <c r="G26" s="34">
        <f>SUM(G9:G25)</f>
        <v>1334</v>
      </c>
      <c r="H26" s="34"/>
    </row>
    <row r="27" spans="1:9" s="2" customFormat="1" ht="16" x14ac:dyDescent="0.25">
      <c r="A27" s="55">
        <v>43833</v>
      </c>
      <c r="B27" s="53" t="s">
        <v>608</v>
      </c>
      <c r="C27" s="53"/>
      <c r="D27" s="53">
        <v>510</v>
      </c>
      <c r="E27" s="53"/>
      <c r="F27" s="53"/>
      <c r="G27" s="53"/>
      <c r="H27" s="53"/>
    </row>
    <row r="28" spans="1:9" s="2" customFormat="1" ht="16" x14ac:dyDescent="0.25">
      <c r="A28" s="12">
        <v>43833</v>
      </c>
      <c r="B28" s="13" t="s">
        <v>609</v>
      </c>
      <c r="C28" s="13"/>
      <c r="D28" s="13">
        <v>30</v>
      </c>
      <c r="E28" s="13"/>
      <c r="F28" s="13"/>
      <c r="G28" s="13"/>
      <c r="H28" s="13"/>
    </row>
    <row r="29" spans="1:9" s="2" customFormat="1" ht="16" x14ac:dyDescent="0.25">
      <c r="A29" s="12">
        <v>43864</v>
      </c>
      <c r="B29" s="13" t="s">
        <v>610</v>
      </c>
      <c r="C29" s="13">
        <v>100</v>
      </c>
      <c r="D29" s="13"/>
      <c r="E29" s="13"/>
      <c r="F29" s="13"/>
      <c r="G29" s="13">
        <v>90</v>
      </c>
      <c r="H29" s="13"/>
      <c r="I29" s="2" t="s">
        <v>611</v>
      </c>
    </row>
    <row r="30" spans="1:9" s="2" customFormat="1" ht="16" x14ac:dyDescent="0.25">
      <c r="A30" s="12">
        <v>43893</v>
      </c>
      <c r="B30" s="13" t="s">
        <v>575</v>
      </c>
      <c r="C30" s="13"/>
      <c r="D30" s="13"/>
      <c r="E30" s="13"/>
      <c r="F30" s="13">
        <v>100</v>
      </c>
      <c r="G30" s="13">
        <v>50</v>
      </c>
      <c r="H30" s="13"/>
      <c r="I30" s="2" t="s">
        <v>587</v>
      </c>
    </row>
    <row r="31" spans="1:9" s="2" customFormat="1" ht="16" x14ac:dyDescent="0.25">
      <c r="A31" s="76">
        <v>43893</v>
      </c>
      <c r="B31" s="14" t="s">
        <v>612</v>
      </c>
      <c r="C31" s="14">
        <v>100</v>
      </c>
      <c r="D31" s="14"/>
      <c r="E31" s="14"/>
      <c r="F31" s="14"/>
      <c r="G31" s="14">
        <v>100</v>
      </c>
      <c r="H31" s="14"/>
    </row>
    <row r="32" spans="1:9" s="2" customFormat="1" ht="16" x14ac:dyDescent="0.25">
      <c r="A32" s="76">
        <v>43924</v>
      </c>
      <c r="B32" s="14" t="s">
        <v>613</v>
      </c>
      <c r="C32" s="14"/>
      <c r="D32" s="14"/>
      <c r="E32" s="14"/>
      <c r="F32" s="14">
        <v>455</v>
      </c>
      <c r="G32" s="14">
        <v>27</v>
      </c>
      <c r="H32" s="14"/>
      <c r="I32" s="2" t="s">
        <v>614</v>
      </c>
    </row>
    <row r="33" spans="1:9" s="2" customFormat="1" ht="16" x14ac:dyDescent="0.25">
      <c r="A33" s="76">
        <v>43954</v>
      </c>
      <c r="B33" s="14" t="s">
        <v>615</v>
      </c>
      <c r="C33" s="14"/>
      <c r="D33" s="14"/>
      <c r="E33" s="14">
        <v>150</v>
      </c>
      <c r="F33" s="14"/>
      <c r="G33" s="14"/>
      <c r="H33" s="14"/>
    </row>
    <row r="34" spans="1:9" s="2" customFormat="1" ht="16" x14ac:dyDescent="0.25">
      <c r="A34" s="76">
        <v>43985</v>
      </c>
      <c r="B34" s="14" t="s">
        <v>616</v>
      </c>
      <c r="C34" s="14"/>
      <c r="D34" s="14">
        <v>126</v>
      </c>
      <c r="E34" s="14">
        <v>100</v>
      </c>
      <c r="F34" s="14"/>
      <c r="G34" s="14"/>
      <c r="H34" s="14"/>
    </row>
    <row r="35" spans="1:9" s="2" customFormat="1" ht="16" x14ac:dyDescent="0.25">
      <c r="A35" s="76">
        <v>43985</v>
      </c>
      <c r="B35" s="14" t="s">
        <v>617</v>
      </c>
      <c r="C35" s="14"/>
      <c r="D35" s="14">
        <v>52</v>
      </c>
      <c r="E35" s="14">
        <v>150</v>
      </c>
      <c r="F35" s="14"/>
      <c r="G35" s="14"/>
      <c r="H35" s="14"/>
    </row>
    <row r="36" spans="1:9" s="2" customFormat="1" ht="16" x14ac:dyDescent="0.25">
      <c r="A36" s="76">
        <v>44077</v>
      </c>
      <c r="B36" s="14" t="s">
        <v>618</v>
      </c>
      <c r="C36" s="14"/>
      <c r="D36" s="14">
        <v>320</v>
      </c>
      <c r="E36" s="14">
        <v>165</v>
      </c>
      <c r="F36" s="14"/>
      <c r="G36" s="14"/>
      <c r="H36" s="14"/>
    </row>
    <row r="37" spans="1:9" s="2" customFormat="1" ht="16" x14ac:dyDescent="0.25">
      <c r="A37" s="76">
        <v>44107</v>
      </c>
      <c r="B37" s="14" t="s">
        <v>619</v>
      </c>
      <c r="C37" s="14">
        <v>150</v>
      </c>
      <c r="D37" s="14">
        <v>263</v>
      </c>
      <c r="E37" s="14"/>
      <c r="F37" s="14"/>
      <c r="G37" s="14"/>
      <c r="H37" s="14"/>
    </row>
    <row r="38" spans="1:9" s="2" customFormat="1" ht="16" x14ac:dyDescent="0.25">
      <c r="A38" s="76">
        <v>44138</v>
      </c>
      <c r="B38" s="14" t="s">
        <v>620</v>
      </c>
      <c r="C38" s="14">
        <v>100</v>
      </c>
      <c r="D38" s="14">
        <v>200</v>
      </c>
      <c r="E38" s="14">
        <v>45</v>
      </c>
      <c r="F38" s="14"/>
      <c r="G38" s="14"/>
      <c r="H38" s="14"/>
    </row>
    <row r="39" spans="1:9" s="2" customFormat="1" ht="16" x14ac:dyDescent="0.25">
      <c r="A39" s="76">
        <v>44168</v>
      </c>
      <c r="B39" s="14" t="s">
        <v>621</v>
      </c>
      <c r="C39" s="14">
        <v>150</v>
      </c>
      <c r="D39" s="14">
        <v>12</v>
      </c>
      <c r="E39" s="14"/>
      <c r="F39" s="14">
        <v>100</v>
      </c>
      <c r="G39" s="14">
        <v>100</v>
      </c>
      <c r="H39" s="14"/>
    </row>
    <row r="40" spans="1:9" s="2" customFormat="1" ht="16" x14ac:dyDescent="0.25">
      <c r="A40" s="76" t="s">
        <v>622</v>
      </c>
      <c r="B40" s="14" t="s">
        <v>623</v>
      </c>
      <c r="C40" s="14">
        <v>150</v>
      </c>
      <c r="D40" s="14">
        <v>200</v>
      </c>
      <c r="E40" s="14"/>
      <c r="F40" s="14">
        <v>100</v>
      </c>
      <c r="G40" s="14">
        <v>100</v>
      </c>
      <c r="H40" s="14"/>
    </row>
    <row r="41" spans="1:9" s="2" customFormat="1" ht="16" x14ac:dyDescent="0.25">
      <c r="A41" s="76" t="s">
        <v>624</v>
      </c>
      <c r="B41" s="14" t="s">
        <v>625</v>
      </c>
      <c r="C41" s="14"/>
      <c r="D41" s="14">
        <v>400</v>
      </c>
      <c r="E41" s="14"/>
      <c r="F41" s="14"/>
      <c r="G41" s="14"/>
      <c r="H41" s="14"/>
    </row>
    <row r="42" spans="1:9" s="2" customFormat="1" ht="16" x14ac:dyDescent="0.25">
      <c r="A42" s="76" t="s">
        <v>624</v>
      </c>
      <c r="B42" s="14" t="s">
        <v>626</v>
      </c>
      <c r="C42" s="14">
        <v>50</v>
      </c>
      <c r="D42" s="14">
        <v>595</v>
      </c>
      <c r="E42" s="14"/>
      <c r="F42" s="14"/>
      <c r="G42" s="14"/>
      <c r="H42" s="14"/>
    </row>
    <row r="43" spans="1:9" s="2" customFormat="1" ht="16" x14ac:dyDescent="0.25">
      <c r="A43" s="76" t="s">
        <v>627</v>
      </c>
      <c r="B43" s="14" t="s">
        <v>628</v>
      </c>
      <c r="C43" s="14">
        <v>110</v>
      </c>
      <c r="D43" s="14"/>
      <c r="E43" s="14"/>
      <c r="F43" s="14"/>
      <c r="G43" s="14"/>
      <c r="H43" s="14"/>
    </row>
    <row r="44" spans="1:9" s="2" customFormat="1" ht="16" x14ac:dyDescent="0.25">
      <c r="A44" s="76" t="s">
        <v>629</v>
      </c>
      <c r="B44" s="14" t="s">
        <v>630</v>
      </c>
      <c r="C44" s="14">
        <v>150</v>
      </c>
      <c r="D44" s="14"/>
      <c r="E44" s="14"/>
      <c r="F44" s="14"/>
      <c r="G44" s="14"/>
      <c r="H44" s="14"/>
    </row>
    <row r="45" spans="1:9" s="2" customFormat="1" ht="16" x14ac:dyDescent="0.25">
      <c r="A45" s="76" t="s">
        <v>631</v>
      </c>
      <c r="B45" s="14" t="s">
        <v>632</v>
      </c>
      <c r="C45" s="14">
        <v>330</v>
      </c>
      <c r="D45" s="14"/>
      <c r="E45" s="14"/>
      <c r="F45" s="14">
        <v>102</v>
      </c>
      <c r="G45" s="14">
        <v>125</v>
      </c>
      <c r="H45" s="14"/>
      <c r="I45" s="2" t="s">
        <v>587</v>
      </c>
    </row>
    <row r="46" spans="1:9" s="2" customFormat="1" ht="16" x14ac:dyDescent="0.25">
      <c r="A46" s="76" t="s">
        <v>631</v>
      </c>
      <c r="B46" s="14" t="s">
        <v>633</v>
      </c>
      <c r="C46" s="14">
        <v>200</v>
      </c>
      <c r="D46" s="14"/>
      <c r="E46" s="14"/>
      <c r="F46" s="14">
        <v>50</v>
      </c>
      <c r="G46" s="14">
        <v>50</v>
      </c>
      <c r="H46" s="14"/>
    </row>
    <row r="47" spans="1:9" s="2" customFormat="1" ht="16" x14ac:dyDescent="0.25">
      <c r="A47" s="76" t="s">
        <v>631</v>
      </c>
      <c r="B47" s="14" t="s">
        <v>634</v>
      </c>
      <c r="C47" s="14">
        <v>160</v>
      </c>
      <c r="D47" s="14"/>
      <c r="E47" s="14"/>
      <c r="F47" s="14"/>
      <c r="G47" s="14"/>
      <c r="H47" s="14"/>
    </row>
    <row r="48" spans="1:9" s="2" customFormat="1" ht="16" x14ac:dyDescent="0.25">
      <c r="A48" s="76" t="s">
        <v>631</v>
      </c>
      <c r="B48" s="14" t="s">
        <v>635</v>
      </c>
      <c r="C48" s="14"/>
      <c r="D48" s="14"/>
      <c r="E48" s="14">
        <v>200</v>
      </c>
      <c r="F48" s="14"/>
      <c r="G48" s="14"/>
      <c r="H48" s="14"/>
    </row>
    <row r="49" spans="1:10" s="2" customFormat="1" ht="16" x14ac:dyDescent="0.25">
      <c r="A49" s="76" t="s">
        <v>636</v>
      </c>
      <c r="B49" s="14" t="s">
        <v>637</v>
      </c>
      <c r="C49" s="14">
        <v>170</v>
      </c>
      <c r="D49" s="14">
        <v>350</v>
      </c>
      <c r="E49" s="14"/>
      <c r="F49" s="14"/>
      <c r="G49" s="14"/>
      <c r="H49" s="14"/>
    </row>
    <row r="50" spans="1:10" s="2" customFormat="1" ht="16" x14ac:dyDescent="0.25">
      <c r="A50" s="76" t="s">
        <v>638</v>
      </c>
      <c r="B50" s="14" t="s">
        <v>639</v>
      </c>
      <c r="C50" s="14">
        <v>13</v>
      </c>
      <c r="D50" s="14">
        <v>50</v>
      </c>
      <c r="E50" s="14">
        <v>4</v>
      </c>
      <c r="F50" s="14"/>
      <c r="G50" s="14"/>
      <c r="H50" s="14"/>
    </row>
    <row r="51" spans="1:10" s="2" customFormat="1" ht="16" x14ac:dyDescent="0.25">
      <c r="A51" s="76" t="s">
        <v>638</v>
      </c>
      <c r="B51" s="14" t="s">
        <v>640</v>
      </c>
      <c r="C51" s="14"/>
      <c r="D51" s="14">
        <v>400</v>
      </c>
      <c r="E51" s="14">
        <v>100</v>
      </c>
      <c r="F51" s="14"/>
      <c r="G51" s="14"/>
      <c r="H51" s="14"/>
    </row>
    <row r="52" spans="1:10" s="2" customFormat="1" ht="16" x14ac:dyDescent="0.25">
      <c r="A52" s="76" t="s">
        <v>638</v>
      </c>
      <c r="B52" s="14" t="s">
        <v>641</v>
      </c>
      <c r="C52" s="14"/>
      <c r="D52" s="14">
        <v>390</v>
      </c>
      <c r="E52" s="14">
        <v>41</v>
      </c>
      <c r="F52" s="14"/>
      <c r="G52" s="14"/>
      <c r="H52" s="14"/>
    </row>
    <row r="53" spans="1:10" s="2" customFormat="1" ht="16" x14ac:dyDescent="0.25">
      <c r="A53" s="76" t="s">
        <v>638</v>
      </c>
      <c r="B53" s="14" t="s">
        <v>642</v>
      </c>
      <c r="C53" s="14"/>
      <c r="D53" s="14">
        <v>400</v>
      </c>
      <c r="E53" s="14">
        <v>23</v>
      </c>
      <c r="F53" s="14"/>
      <c r="G53" s="14"/>
      <c r="H53" s="14"/>
    </row>
    <row r="54" spans="1:10" s="2" customFormat="1" ht="16" x14ac:dyDescent="0.25">
      <c r="A54" s="76" t="s">
        <v>643</v>
      </c>
      <c r="B54" s="14" t="s">
        <v>644</v>
      </c>
      <c r="C54" s="14">
        <v>79</v>
      </c>
      <c r="D54" s="14">
        <v>76</v>
      </c>
      <c r="E54" s="14">
        <v>18</v>
      </c>
      <c r="F54" s="14"/>
      <c r="G54" s="14">
        <v>41</v>
      </c>
      <c r="H54" s="14"/>
      <c r="I54" s="2" t="s">
        <v>606</v>
      </c>
    </row>
    <row r="55" spans="1:10" s="2" customFormat="1" thickBot="1" x14ac:dyDescent="0.3">
      <c r="A55" s="76" t="s">
        <v>645</v>
      </c>
      <c r="B55" s="14" t="s">
        <v>646</v>
      </c>
      <c r="C55" s="14"/>
      <c r="D55" s="14"/>
      <c r="E55" s="14">
        <v>100</v>
      </c>
      <c r="F55" s="14"/>
      <c r="G55" s="14"/>
      <c r="H55" s="238">
        <v>1</v>
      </c>
      <c r="I55" s="239" t="s">
        <v>647</v>
      </c>
      <c r="J55" s="239"/>
    </row>
    <row r="56" spans="1:10" s="2" customFormat="1" thickBot="1" x14ac:dyDescent="0.3">
      <c r="A56" s="170" t="s">
        <v>450</v>
      </c>
      <c r="B56" s="34"/>
      <c r="C56" s="34">
        <f>SUM(C26:C55)</f>
        <v>3082</v>
      </c>
      <c r="D56" s="34">
        <f t="shared" ref="D56:H56" si="1">SUM(D26:D55)</f>
        <v>7475</v>
      </c>
      <c r="E56" s="34">
        <f t="shared" si="1"/>
        <v>1737</v>
      </c>
      <c r="F56" s="34">
        <f t="shared" si="1"/>
        <v>1727</v>
      </c>
      <c r="G56" s="34">
        <f t="shared" si="1"/>
        <v>2017</v>
      </c>
      <c r="H56" s="56">
        <f t="shared" si="1"/>
        <v>1</v>
      </c>
    </row>
    <row r="57" spans="1:10" s="2" customFormat="1" ht="16" x14ac:dyDescent="0.25">
      <c r="A57" s="76" t="s">
        <v>648</v>
      </c>
      <c r="B57" s="14" t="s">
        <v>649</v>
      </c>
      <c r="C57" s="14"/>
      <c r="D57" s="14">
        <v>300</v>
      </c>
      <c r="E57" s="14"/>
      <c r="F57" s="14"/>
      <c r="G57" s="14"/>
      <c r="H57" s="14"/>
    </row>
    <row r="58" spans="1:10" s="2" customFormat="1" ht="16" x14ac:dyDescent="0.25">
      <c r="A58" s="76" t="s">
        <v>648</v>
      </c>
      <c r="B58" s="14" t="s">
        <v>650</v>
      </c>
      <c r="C58" s="14">
        <v>200</v>
      </c>
      <c r="D58" s="14">
        <v>60</v>
      </c>
      <c r="E58" s="14">
        <v>110</v>
      </c>
      <c r="F58" s="14"/>
      <c r="G58" s="14"/>
      <c r="H58" s="14"/>
    </row>
    <row r="59" spans="1:10" s="2" customFormat="1" ht="16" x14ac:dyDescent="0.25">
      <c r="A59" s="76" t="s">
        <v>651</v>
      </c>
      <c r="B59" s="14" t="s">
        <v>652</v>
      </c>
      <c r="C59" s="14">
        <v>130</v>
      </c>
      <c r="D59" s="14">
        <v>150</v>
      </c>
      <c r="E59" s="14">
        <v>100</v>
      </c>
      <c r="F59" s="14"/>
      <c r="G59" s="14"/>
      <c r="H59" s="14"/>
    </row>
    <row r="60" spans="1:10" s="2" customFormat="1" ht="16" x14ac:dyDescent="0.25">
      <c r="A60" s="76" t="s">
        <v>653</v>
      </c>
      <c r="B60" s="14" t="s">
        <v>654</v>
      </c>
      <c r="C60" s="14">
        <v>200</v>
      </c>
      <c r="D60" s="14"/>
      <c r="E60" s="14"/>
      <c r="F60" s="14">
        <v>200</v>
      </c>
      <c r="G60" s="14"/>
      <c r="H60" s="14"/>
    </row>
    <row r="61" spans="1:10" s="2" customFormat="1" ht="16" x14ac:dyDescent="0.25">
      <c r="A61" s="76" t="s">
        <v>653</v>
      </c>
      <c r="B61" s="14" t="s">
        <v>655</v>
      </c>
      <c r="C61" s="14">
        <v>140</v>
      </c>
      <c r="D61" s="14">
        <v>180</v>
      </c>
      <c r="E61" s="14">
        <v>96</v>
      </c>
      <c r="F61" s="14"/>
      <c r="G61" s="14"/>
      <c r="H61" s="14"/>
    </row>
    <row r="62" spans="1:10" s="2" customFormat="1" ht="16" x14ac:dyDescent="0.25">
      <c r="A62" s="76" t="s">
        <v>656</v>
      </c>
      <c r="B62" s="14" t="s">
        <v>657</v>
      </c>
      <c r="C62" s="14"/>
      <c r="D62" s="14"/>
      <c r="E62" s="14">
        <v>36</v>
      </c>
      <c r="F62" s="14">
        <v>406</v>
      </c>
      <c r="G62" s="14">
        <v>70</v>
      </c>
      <c r="H62" s="14"/>
      <c r="I62" s="2" t="s">
        <v>658</v>
      </c>
    </row>
    <row r="63" spans="1:10" s="2" customFormat="1" thickBot="1" x14ac:dyDescent="0.3">
      <c r="A63" s="76" t="s">
        <v>659</v>
      </c>
      <c r="B63" s="14" t="s">
        <v>660</v>
      </c>
      <c r="C63" s="14">
        <v>113</v>
      </c>
      <c r="D63" s="14">
        <v>242</v>
      </c>
      <c r="E63" s="14"/>
      <c r="F63" s="14"/>
      <c r="G63" s="14">
        <v>130</v>
      </c>
      <c r="H63" s="14"/>
      <c r="I63" s="2" t="s">
        <v>606</v>
      </c>
    </row>
    <row r="64" spans="1:10" s="8" customFormat="1" thickBot="1" x14ac:dyDescent="0.3">
      <c r="A64" s="170" t="s">
        <v>451</v>
      </c>
      <c r="B64" s="34"/>
      <c r="C64" s="34">
        <f t="shared" ref="C64:H64" si="2">SUM(C56:C63)</f>
        <v>3865</v>
      </c>
      <c r="D64" s="34">
        <f t="shared" si="2"/>
        <v>8407</v>
      </c>
      <c r="E64" s="34">
        <f t="shared" si="2"/>
        <v>2079</v>
      </c>
      <c r="F64" s="34">
        <f t="shared" si="2"/>
        <v>2333</v>
      </c>
      <c r="G64" s="34">
        <f t="shared" si="2"/>
        <v>2217</v>
      </c>
      <c r="H64" s="56">
        <f t="shared" si="2"/>
        <v>1</v>
      </c>
    </row>
    <row r="65" spans="1:10" s="2" customFormat="1" ht="16" x14ac:dyDescent="0.25">
      <c r="A65" s="76">
        <v>43956</v>
      </c>
      <c r="B65" s="14" t="s">
        <v>661</v>
      </c>
      <c r="C65" s="14"/>
      <c r="D65" s="14">
        <v>160</v>
      </c>
      <c r="E65" s="14">
        <v>60</v>
      </c>
      <c r="F65" s="14"/>
      <c r="G65" s="14"/>
      <c r="H65" s="14"/>
    </row>
    <row r="66" spans="1:10" s="2" customFormat="1" thickBot="1" x14ac:dyDescent="0.3">
      <c r="A66" s="76">
        <v>44140</v>
      </c>
      <c r="B66" s="14" t="s">
        <v>662</v>
      </c>
      <c r="C66" s="14"/>
      <c r="D66" s="14">
        <v>60</v>
      </c>
      <c r="E66" s="14"/>
      <c r="F66" s="14">
        <v>20</v>
      </c>
      <c r="G66" s="14">
        <v>56</v>
      </c>
      <c r="H66" s="14"/>
    </row>
    <row r="67" spans="1:10" s="8" customFormat="1" thickBot="1" x14ac:dyDescent="0.3">
      <c r="A67" s="170" t="s">
        <v>452</v>
      </c>
      <c r="B67" s="34"/>
      <c r="C67" s="34">
        <f>SUM(C64:C66)</f>
        <v>3865</v>
      </c>
      <c r="D67" s="34">
        <f t="shared" ref="D67:H67" si="3">SUM(D64:D66)</f>
        <v>8627</v>
      </c>
      <c r="E67" s="34">
        <f t="shared" si="3"/>
        <v>2139</v>
      </c>
      <c r="F67" s="34">
        <f t="shared" si="3"/>
        <v>2353</v>
      </c>
      <c r="G67" s="34">
        <f t="shared" si="3"/>
        <v>2273</v>
      </c>
      <c r="H67" s="56">
        <f t="shared" si="3"/>
        <v>1</v>
      </c>
    </row>
    <row r="68" spans="1:10" s="2" customFormat="1" ht="16" x14ac:dyDescent="0.25">
      <c r="A68" s="76">
        <v>44171</v>
      </c>
      <c r="B68" s="14" t="s">
        <v>663</v>
      </c>
      <c r="C68" s="14"/>
      <c r="D68" s="14">
        <v>700</v>
      </c>
      <c r="E68" s="14"/>
      <c r="F68" s="14"/>
      <c r="G68" s="14"/>
      <c r="H68" s="14"/>
    </row>
    <row r="69" spans="1:10" s="2" customFormat="1" ht="16" x14ac:dyDescent="0.25">
      <c r="A69" s="76" t="s">
        <v>664</v>
      </c>
      <c r="B69" s="14" t="s">
        <v>665</v>
      </c>
      <c r="C69" s="14"/>
      <c r="D69" s="14">
        <v>460</v>
      </c>
      <c r="E69" s="14"/>
      <c r="F69" s="14"/>
      <c r="G69" s="14"/>
      <c r="H69" s="14"/>
    </row>
    <row r="70" spans="1:10" s="2" customFormat="1" ht="16" x14ac:dyDescent="0.25">
      <c r="A70" s="76" t="s">
        <v>184</v>
      </c>
      <c r="B70" s="14" t="s">
        <v>666</v>
      </c>
      <c r="C70" s="14"/>
      <c r="D70" s="14">
        <v>14</v>
      </c>
      <c r="E70" s="14">
        <v>150</v>
      </c>
      <c r="F70" s="14"/>
      <c r="G70" s="14"/>
      <c r="H70" s="14"/>
    </row>
    <row r="71" spans="1:10" s="2" customFormat="1" ht="16" x14ac:dyDescent="0.25">
      <c r="A71" s="76" t="s">
        <v>193</v>
      </c>
      <c r="B71" s="14" t="s">
        <v>667</v>
      </c>
      <c r="C71" s="14"/>
      <c r="D71" s="14"/>
      <c r="E71" s="14">
        <v>45</v>
      </c>
      <c r="F71" s="14"/>
      <c r="G71" s="14">
        <v>87</v>
      </c>
      <c r="H71" s="14"/>
      <c r="I71" s="1" t="s">
        <v>668</v>
      </c>
      <c r="J71" s="1"/>
    </row>
    <row r="72" spans="1:10" s="2" customFormat="1" ht="16" x14ac:dyDescent="0.25">
      <c r="A72" s="76" t="s">
        <v>669</v>
      </c>
      <c r="B72" s="14" t="s">
        <v>670</v>
      </c>
      <c r="C72" s="14"/>
      <c r="D72" s="14"/>
      <c r="E72" s="14"/>
      <c r="F72" s="14"/>
      <c r="G72" s="14">
        <v>186</v>
      </c>
      <c r="H72" s="14"/>
      <c r="I72" s="1" t="s">
        <v>671</v>
      </c>
      <c r="J72" s="1"/>
    </row>
    <row r="73" spans="1:10" s="2" customFormat="1" ht="16" x14ac:dyDescent="0.25">
      <c r="A73" s="76" t="s">
        <v>237</v>
      </c>
      <c r="B73" s="14" t="s">
        <v>672</v>
      </c>
      <c r="C73" s="14"/>
      <c r="D73" s="14">
        <v>110</v>
      </c>
      <c r="E73" s="14"/>
      <c r="F73" s="14"/>
      <c r="G73" s="14"/>
      <c r="H73" s="14"/>
      <c r="I73" s="1"/>
      <c r="J73" s="1"/>
    </row>
    <row r="74" spans="1:10" s="2" customFormat="1" thickBot="1" x14ac:dyDescent="0.3">
      <c r="A74" s="76" t="s">
        <v>135</v>
      </c>
      <c r="B74" s="14" t="s">
        <v>673</v>
      </c>
      <c r="C74" s="14"/>
      <c r="D74" s="14">
        <v>170</v>
      </c>
      <c r="E74" s="14"/>
      <c r="F74" s="14"/>
      <c r="G74" s="14"/>
      <c r="H74" s="14"/>
      <c r="I74" s="1"/>
      <c r="J74" s="1"/>
    </row>
    <row r="75" spans="1:10" s="8" customFormat="1" thickBot="1" x14ac:dyDescent="0.3">
      <c r="A75" s="170" t="s">
        <v>453</v>
      </c>
      <c r="B75" s="34"/>
      <c r="C75" s="34">
        <f>SUM(C67:C74)</f>
        <v>3865</v>
      </c>
      <c r="D75" s="34">
        <f>SUM(D67:D74)</f>
        <v>10081</v>
      </c>
      <c r="E75" s="34">
        <f>SUM(E67:E74)</f>
        <v>2334</v>
      </c>
      <c r="F75" s="34">
        <f>SUM(F67:F74)</f>
        <v>2353</v>
      </c>
      <c r="G75" s="34">
        <f>SUM(G67:G74)</f>
        <v>2546</v>
      </c>
      <c r="H75" s="56">
        <f t="shared" ref="H75" si="4">SUM(H67:H74)</f>
        <v>1</v>
      </c>
    </row>
    <row r="76" spans="1:10" s="2" customFormat="1" ht="16" x14ac:dyDescent="0.25">
      <c r="A76" s="76">
        <v>43837</v>
      </c>
      <c r="B76" s="14" t="s">
        <v>674</v>
      </c>
      <c r="C76" s="14"/>
      <c r="D76" s="14">
        <v>121</v>
      </c>
      <c r="E76" s="14"/>
      <c r="F76" s="14"/>
      <c r="G76" s="14"/>
      <c r="H76" s="14"/>
      <c r="I76" s="1"/>
      <c r="J76" s="1"/>
    </row>
    <row r="77" spans="1:10" s="2" customFormat="1" ht="16" x14ac:dyDescent="0.25">
      <c r="A77" s="76">
        <v>43897</v>
      </c>
      <c r="B77" s="14" t="s">
        <v>675</v>
      </c>
      <c r="C77" s="14"/>
      <c r="D77" s="14">
        <v>23</v>
      </c>
      <c r="E77" s="14"/>
      <c r="F77" s="14">
        <v>181</v>
      </c>
      <c r="G77" s="14"/>
      <c r="H77" s="14"/>
      <c r="I77" s="1" t="s">
        <v>676</v>
      </c>
      <c r="J77" s="1"/>
    </row>
    <row r="78" spans="1:10" s="2" customFormat="1" ht="16" x14ac:dyDescent="0.25">
      <c r="A78" s="76">
        <v>43928</v>
      </c>
      <c r="B78" s="14" t="s">
        <v>677</v>
      </c>
      <c r="C78" s="14"/>
      <c r="D78" s="14">
        <v>400</v>
      </c>
      <c r="E78" s="14">
        <v>106</v>
      </c>
      <c r="F78" s="14"/>
      <c r="G78" s="14"/>
      <c r="H78" s="14"/>
      <c r="I78" s="1"/>
      <c r="J78" s="1"/>
    </row>
    <row r="79" spans="1:10" s="2" customFormat="1" ht="16" x14ac:dyDescent="0.25">
      <c r="A79" s="76">
        <v>43989</v>
      </c>
      <c r="B79" s="14" t="s">
        <v>678</v>
      </c>
      <c r="C79" s="14"/>
      <c r="D79" s="14">
        <v>45</v>
      </c>
      <c r="E79" s="14"/>
      <c r="F79" s="14"/>
      <c r="G79" s="14"/>
      <c r="H79" s="14"/>
      <c r="I79" s="1"/>
      <c r="J79" s="1"/>
    </row>
    <row r="80" spans="1:10" s="2" customFormat="1" ht="16" x14ac:dyDescent="0.25">
      <c r="A80" s="76">
        <v>44081</v>
      </c>
      <c r="B80" s="14" t="s">
        <v>679</v>
      </c>
      <c r="C80" s="14"/>
      <c r="D80" s="14">
        <v>60</v>
      </c>
      <c r="E80" s="14"/>
      <c r="F80" s="14"/>
      <c r="G80" s="14"/>
      <c r="H80" s="14"/>
      <c r="I80" s="1"/>
      <c r="J80" s="1"/>
    </row>
    <row r="81" spans="1:10" s="2" customFormat="1" ht="16" x14ac:dyDescent="0.25">
      <c r="A81" s="76">
        <v>44142</v>
      </c>
      <c r="B81" s="14" t="s">
        <v>680</v>
      </c>
      <c r="C81" s="14"/>
      <c r="D81" s="14">
        <v>230</v>
      </c>
      <c r="E81" s="14"/>
      <c r="F81" s="14"/>
      <c r="G81" s="14"/>
      <c r="H81" s="14"/>
      <c r="I81" s="1"/>
      <c r="J81" s="1"/>
    </row>
    <row r="82" spans="1:10" s="2" customFormat="1" ht="16" x14ac:dyDescent="0.25">
      <c r="A82" s="76" t="s">
        <v>681</v>
      </c>
      <c r="B82" s="14" t="s">
        <v>682</v>
      </c>
      <c r="C82" s="14"/>
      <c r="D82" s="14">
        <v>100</v>
      </c>
      <c r="E82" s="14"/>
      <c r="F82" s="14"/>
      <c r="G82" s="14"/>
      <c r="H82" s="14"/>
      <c r="I82" s="1"/>
      <c r="J82" s="1"/>
    </row>
    <row r="83" spans="1:10" s="2" customFormat="1" ht="16" x14ac:dyDescent="0.25">
      <c r="A83" s="76" t="s">
        <v>683</v>
      </c>
      <c r="B83" s="14" t="s">
        <v>684</v>
      </c>
      <c r="C83" s="14"/>
      <c r="D83" s="14">
        <v>210</v>
      </c>
      <c r="E83" s="14"/>
      <c r="F83" s="14"/>
      <c r="G83" s="14"/>
      <c r="H83" s="14"/>
      <c r="I83" s="1"/>
      <c r="J83" s="1"/>
    </row>
    <row r="84" spans="1:10" s="2" customFormat="1" ht="16" x14ac:dyDescent="0.25">
      <c r="A84" s="76" t="s">
        <v>683</v>
      </c>
      <c r="B84" s="14" t="s">
        <v>685</v>
      </c>
      <c r="C84" s="14"/>
      <c r="D84" s="14"/>
      <c r="E84" s="14">
        <v>20</v>
      </c>
      <c r="F84" s="14"/>
      <c r="G84" s="14"/>
      <c r="H84" s="14"/>
      <c r="I84" s="1"/>
      <c r="J84" s="1"/>
    </row>
    <row r="85" spans="1:10" s="2" customFormat="1" thickBot="1" x14ac:dyDescent="0.3">
      <c r="A85" s="76" t="s">
        <v>263</v>
      </c>
      <c r="B85" s="14" t="s">
        <v>686</v>
      </c>
      <c r="C85" s="14"/>
      <c r="D85" s="14">
        <v>210</v>
      </c>
      <c r="E85" s="14"/>
      <c r="F85" s="14"/>
      <c r="G85" s="14"/>
      <c r="H85" s="14"/>
      <c r="I85" s="1"/>
      <c r="J85" s="1"/>
    </row>
    <row r="86" spans="1:10" s="8" customFormat="1" thickBot="1" x14ac:dyDescent="0.3">
      <c r="A86" s="170" t="s">
        <v>454</v>
      </c>
      <c r="B86" s="34"/>
      <c r="C86" s="34">
        <f>SUM(C75:C85)</f>
        <v>3865</v>
      </c>
      <c r="D86" s="34">
        <f t="shared" ref="D86:H86" si="5">SUM(D75:D85)</f>
        <v>11480</v>
      </c>
      <c r="E86" s="34">
        <f t="shared" si="5"/>
        <v>2460</v>
      </c>
      <c r="F86" s="34">
        <f t="shared" si="5"/>
        <v>2534</v>
      </c>
      <c r="G86" s="34">
        <f t="shared" si="5"/>
        <v>2546</v>
      </c>
      <c r="H86" s="10">
        <f t="shared" si="5"/>
        <v>1</v>
      </c>
    </row>
    <row r="87" spans="1:10" s="136" customFormat="1" thickBot="1" x14ac:dyDescent="0.3">
      <c r="A87" s="76"/>
      <c r="B87" s="14"/>
      <c r="C87" s="14"/>
      <c r="D87" s="14"/>
      <c r="E87" s="14"/>
      <c r="F87" s="14"/>
      <c r="G87" s="14"/>
      <c r="H87" s="14"/>
      <c r="I87" s="200"/>
      <c r="J87" s="200"/>
    </row>
    <row r="88" spans="1:10" s="8" customFormat="1" thickBot="1" x14ac:dyDescent="0.3">
      <c r="A88" s="170" t="s">
        <v>455</v>
      </c>
      <c r="B88" s="34"/>
      <c r="C88" s="34">
        <f>SUM(C86:C87)</f>
        <v>3865</v>
      </c>
      <c r="D88" s="34">
        <f t="shared" ref="D88:H88" si="6">SUM(D86:D87)</f>
        <v>11480</v>
      </c>
      <c r="E88" s="34">
        <f t="shared" si="6"/>
        <v>2460</v>
      </c>
      <c r="F88" s="34">
        <f t="shared" si="6"/>
        <v>2534</v>
      </c>
      <c r="G88" s="34">
        <f t="shared" si="6"/>
        <v>2546</v>
      </c>
      <c r="H88" s="10">
        <f t="shared" si="6"/>
        <v>1</v>
      </c>
    </row>
    <row r="89" spans="1:10" s="2" customFormat="1" thickBot="1" x14ac:dyDescent="0.3">
      <c r="A89" s="76" t="s">
        <v>324</v>
      </c>
      <c r="B89" s="14" t="s">
        <v>63</v>
      </c>
      <c r="C89" s="14"/>
      <c r="D89" s="14"/>
      <c r="E89" s="14"/>
      <c r="F89" s="14">
        <v>-280</v>
      </c>
      <c r="G89" s="14">
        <v>-200</v>
      </c>
      <c r="H89" s="14"/>
      <c r="I89" s="1"/>
      <c r="J89" s="1"/>
    </row>
    <row r="90" spans="1:10" s="8" customFormat="1" thickBot="1" x14ac:dyDescent="0.3">
      <c r="A90" s="170" t="s">
        <v>456</v>
      </c>
      <c r="B90" s="34"/>
      <c r="C90" s="34">
        <f t="shared" ref="C90:H90" si="7">SUM(C88:C89)</f>
        <v>3865</v>
      </c>
      <c r="D90" s="34">
        <f t="shared" si="7"/>
        <v>11480</v>
      </c>
      <c r="E90" s="34">
        <f t="shared" si="7"/>
        <v>2460</v>
      </c>
      <c r="F90" s="34">
        <f t="shared" si="7"/>
        <v>2254</v>
      </c>
      <c r="G90" s="34">
        <f t="shared" si="7"/>
        <v>2346</v>
      </c>
      <c r="H90" s="10">
        <f t="shared" si="7"/>
        <v>1</v>
      </c>
    </row>
    <row r="91" spans="1:10" s="2" customFormat="1" ht="16" x14ac:dyDescent="0.25">
      <c r="A91" s="76">
        <v>43840</v>
      </c>
      <c r="B91" s="14" t="s">
        <v>63</v>
      </c>
      <c r="C91" s="14"/>
      <c r="D91" s="14"/>
      <c r="E91" s="14"/>
      <c r="F91" s="14">
        <v>-40</v>
      </c>
      <c r="G91" s="14">
        <v>-43</v>
      </c>
      <c r="H91" s="14"/>
      <c r="I91" s="1" t="s">
        <v>687</v>
      </c>
      <c r="J91" s="1"/>
    </row>
    <row r="92" spans="1:10" s="2" customFormat="1" ht="16" x14ac:dyDescent="0.25">
      <c r="A92" s="76">
        <v>44114</v>
      </c>
      <c r="B92" s="14" t="s">
        <v>63</v>
      </c>
      <c r="C92" s="14"/>
      <c r="D92" s="14"/>
      <c r="E92" s="14"/>
      <c r="F92" s="14">
        <v>-85</v>
      </c>
      <c r="G92" s="14">
        <v>-20</v>
      </c>
      <c r="H92" s="14"/>
      <c r="I92" s="1"/>
      <c r="J92" s="1"/>
    </row>
    <row r="93" spans="1:10" s="2" customFormat="1" ht="16" x14ac:dyDescent="0.25">
      <c r="A93" s="12" t="s">
        <v>83</v>
      </c>
      <c r="B93" s="13" t="s">
        <v>63</v>
      </c>
      <c r="C93" s="14"/>
      <c r="D93" s="14"/>
      <c r="E93" s="14"/>
      <c r="F93" s="14">
        <v>-74</v>
      </c>
      <c r="G93" s="14">
        <v>-7</v>
      </c>
      <c r="H93" s="14"/>
      <c r="I93" s="1"/>
      <c r="J93" s="1"/>
    </row>
    <row r="94" spans="1:10" s="2" customFormat="1" ht="16" x14ac:dyDescent="0.25">
      <c r="A94" s="45" t="s">
        <v>87</v>
      </c>
      <c r="B94" s="46" t="s">
        <v>63</v>
      </c>
      <c r="C94" s="14"/>
      <c r="D94" s="14"/>
      <c r="E94" s="14"/>
      <c r="F94" s="14">
        <v>-196</v>
      </c>
      <c r="G94" s="14">
        <v>-137</v>
      </c>
      <c r="H94" s="14"/>
    </row>
    <row r="95" spans="1:10" s="2" customFormat="1" ht="16" x14ac:dyDescent="0.25">
      <c r="A95" s="156" t="s">
        <v>92</v>
      </c>
      <c r="B95" s="25" t="s">
        <v>63</v>
      </c>
      <c r="C95" s="14"/>
      <c r="D95" s="14"/>
      <c r="E95" s="14"/>
      <c r="F95" s="14">
        <v>-59</v>
      </c>
      <c r="G95" s="14">
        <v>-15</v>
      </c>
      <c r="H95" s="14"/>
    </row>
    <row r="96" spans="1:10" s="2" customFormat="1" thickBot="1" x14ac:dyDescent="0.3">
      <c r="A96" s="156" t="s">
        <v>99</v>
      </c>
      <c r="B96" s="25" t="s">
        <v>63</v>
      </c>
      <c r="C96" s="14"/>
      <c r="D96" s="14"/>
      <c r="E96" s="14"/>
      <c r="F96" s="115">
        <v>-110</v>
      </c>
      <c r="G96" s="115">
        <v>-49</v>
      </c>
      <c r="H96" s="14"/>
    </row>
    <row r="97" spans="1:12" s="8" customFormat="1" thickBot="1" x14ac:dyDescent="0.3">
      <c r="A97" s="170" t="s">
        <v>457</v>
      </c>
      <c r="B97" s="34"/>
      <c r="C97" s="34">
        <f>SUM(C90:C96)</f>
        <v>3865</v>
      </c>
      <c r="D97" s="34">
        <f t="shared" ref="D97:H97" si="8">SUM(D90:D96)</f>
        <v>11480</v>
      </c>
      <c r="E97" s="34">
        <f t="shared" si="8"/>
        <v>2460</v>
      </c>
      <c r="F97" s="34">
        <f t="shared" si="8"/>
        <v>1690</v>
      </c>
      <c r="G97" s="34">
        <f t="shared" si="8"/>
        <v>2075</v>
      </c>
      <c r="H97" s="10">
        <f t="shared" si="8"/>
        <v>1</v>
      </c>
    </row>
    <row r="98" spans="1:12" s="2" customFormat="1" ht="16" x14ac:dyDescent="0.25">
      <c r="A98" s="156">
        <v>43901</v>
      </c>
      <c r="B98" s="25" t="s">
        <v>63</v>
      </c>
      <c r="C98" s="14"/>
      <c r="D98" s="14"/>
      <c r="E98" s="14"/>
      <c r="F98" s="14">
        <v>-12</v>
      </c>
      <c r="G98" s="14">
        <v>-6</v>
      </c>
      <c r="H98" s="14"/>
    </row>
    <row r="99" spans="1:12" s="2" customFormat="1" ht="16" x14ac:dyDescent="0.25">
      <c r="A99" s="45">
        <v>43993</v>
      </c>
      <c r="B99" s="46" t="s">
        <v>63</v>
      </c>
      <c r="C99" s="14"/>
      <c r="D99" s="14"/>
      <c r="E99" s="14"/>
      <c r="F99" s="115">
        <v>-67</v>
      </c>
      <c r="G99" s="14"/>
      <c r="H99" s="14"/>
      <c r="I99" s="1" t="s">
        <v>688</v>
      </c>
    </row>
    <row r="100" spans="1:12" s="2" customFormat="1" ht="16" x14ac:dyDescent="0.25">
      <c r="A100" s="45" t="s">
        <v>218</v>
      </c>
      <c r="B100" s="46" t="s">
        <v>63</v>
      </c>
      <c r="C100" s="14"/>
      <c r="D100" s="14"/>
      <c r="E100" s="14"/>
      <c r="F100" s="115">
        <v>-262</v>
      </c>
      <c r="G100" s="14">
        <v>-128</v>
      </c>
      <c r="H100" s="14"/>
      <c r="I100" s="2" t="s">
        <v>689</v>
      </c>
      <c r="J100" s="1" t="s">
        <v>690</v>
      </c>
    </row>
    <row r="101" spans="1:12" s="2" customFormat="1" thickBot="1" x14ac:dyDescent="0.3">
      <c r="A101" s="45" t="s">
        <v>219</v>
      </c>
      <c r="B101" s="46" t="s">
        <v>63</v>
      </c>
      <c r="C101" s="14"/>
      <c r="D101" s="14"/>
      <c r="E101" s="14"/>
      <c r="F101" s="115">
        <v>-201</v>
      </c>
      <c r="G101" s="14">
        <v>-71</v>
      </c>
      <c r="H101" s="14"/>
      <c r="I101" s="2" t="s">
        <v>689</v>
      </c>
      <c r="J101" s="1" t="s">
        <v>691</v>
      </c>
    </row>
    <row r="102" spans="1:12" s="8" customFormat="1" thickBot="1" x14ac:dyDescent="0.3">
      <c r="A102" s="170" t="s">
        <v>458</v>
      </c>
      <c r="B102" s="34"/>
      <c r="C102" s="34">
        <f>SUM(C97:C101)</f>
        <v>3865</v>
      </c>
      <c r="D102" s="34">
        <f t="shared" ref="D102:H102" si="9">SUM(D97:D101)</f>
        <v>11480</v>
      </c>
      <c r="E102" s="34">
        <f t="shared" si="9"/>
        <v>2460</v>
      </c>
      <c r="F102" s="34">
        <f t="shared" si="9"/>
        <v>1148</v>
      </c>
      <c r="G102" s="34">
        <f t="shared" si="9"/>
        <v>1870</v>
      </c>
      <c r="H102" s="10">
        <f t="shared" si="9"/>
        <v>1</v>
      </c>
    </row>
    <row r="103" spans="1:12" s="2" customFormat="1" ht="16" x14ac:dyDescent="0.25">
      <c r="A103" s="45">
        <v>43873</v>
      </c>
      <c r="B103" s="46" t="s">
        <v>63</v>
      </c>
      <c r="C103" s="14"/>
      <c r="D103" s="14"/>
      <c r="E103" s="14"/>
      <c r="F103" s="115">
        <v>-1</v>
      </c>
      <c r="G103" s="14"/>
      <c r="H103" s="14"/>
    </row>
    <row r="104" spans="1:12" s="2" customFormat="1" ht="16" x14ac:dyDescent="0.25">
      <c r="A104" s="45">
        <v>43963</v>
      </c>
      <c r="B104" s="46" t="s">
        <v>63</v>
      </c>
      <c r="C104" s="14"/>
      <c r="D104" s="14"/>
      <c r="E104" s="14"/>
      <c r="F104" s="115">
        <v>-129</v>
      </c>
      <c r="G104" s="115">
        <v>-41</v>
      </c>
      <c r="H104" s="14"/>
      <c r="I104" s="2" t="s">
        <v>689</v>
      </c>
      <c r="J104" s="2" t="s">
        <v>692</v>
      </c>
      <c r="K104" s="2" t="s">
        <v>693</v>
      </c>
    </row>
    <row r="105" spans="1:12" s="2" customFormat="1" ht="16" x14ac:dyDescent="0.25">
      <c r="A105" s="45">
        <v>44147</v>
      </c>
      <c r="B105" s="46" t="s">
        <v>63</v>
      </c>
      <c r="C105" s="14"/>
      <c r="D105" s="14"/>
      <c r="E105" s="14"/>
      <c r="F105" s="14">
        <v>-24</v>
      </c>
      <c r="G105" s="14">
        <v>-9</v>
      </c>
      <c r="H105" s="14"/>
      <c r="I105" s="2" t="s">
        <v>694</v>
      </c>
      <c r="K105" s="2" t="s">
        <v>695</v>
      </c>
    </row>
    <row r="106" spans="1:12" s="2" customFormat="1" ht="16" x14ac:dyDescent="0.25">
      <c r="A106" s="12" t="s">
        <v>555</v>
      </c>
      <c r="B106" s="13" t="s">
        <v>63</v>
      </c>
      <c r="C106" s="14"/>
      <c r="D106" s="14"/>
      <c r="E106" s="14"/>
      <c r="F106" s="14">
        <v>-20</v>
      </c>
      <c r="G106" s="14">
        <v>-29</v>
      </c>
      <c r="H106" s="14"/>
      <c r="I106" s="2" t="s">
        <v>696</v>
      </c>
      <c r="K106" s="2" t="s">
        <v>697</v>
      </c>
    </row>
    <row r="107" spans="1:12" s="2" customFormat="1" thickBot="1" x14ac:dyDescent="0.3">
      <c r="A107" s="45" t="s">
        <v>21</v>
      </c>
      <c r="B107" s="46" t="s">
        <v>63</v>
      </c>
      <c r="C107" s="14"/>
      <c r="D107" s="14"/>
      <c r="E107" s="14"/>
      <c r="F107" s="14">
        <v>-270</v>
      </c>
      <c r="G107" s="14">
        <v>-168</v>
      </c>
      <c r="H107" s="14"/>
      <c r="I107" s="2" t="s">
        <v>698</v>
      </c>
    </row>
    <row r="108" spans="1:12" s="8" customFormat="1" thickBot="1" x14ac:dyDescent="0.3">
      <c r="A108" s="170" t="s">
        <v>462</v>
      </c>
      <c r="B108" s="34"/>
      <c r="C108" s="34">
        <f>SUM(C102:C107)</f>
        <v>3865</v>
      </c>
      <c r="D108" s="34">
        <f t="shared" ref="D108:H108" si="10">SUM(D102:D107)</f>
        <v>11480</v>
      </c>
      <c r="E108" s="34">
        <f t="shared" si="10"/>
        <v>2460</v>
      </c>
      <c r="F108" s="34">
        <f>SUM(F102:F107)</f>
        <v>704</v>
      </c>
      <c r="G108" s="34">
        <f>SUM(G102:G107)</f>
        <v>1623</v>
      </c>
      <c r="H108" s="10">
        <f t="shared" si="10"/>
        <v>1</v>
      </c>
    </row>
    <row r="109" spans="1:12" s="2" customFormat="1" ht="16" x14ac:dyDescent="0.25">
      <c r="A109" s="45">
        <v>44378</v>
      </c>
      <c r="B109" s="46" t="s">
        <v>63</v>
      </c>
      <c r="C109" s="14"/>
      <c r="D109" s="14"/>
      <c r="E109" s="14"/>
      <c r="F109" s="14">
        <v>-285</v>
      </c>
      <c r="G109" s="14">
        <v>-145</v>
      </c>
      <c r="H109" s="14"/>
      <c r="I109" s="2" t="s">
        <v>699</v>
      </c>
    </row>
    <row r="110" spans="1:12" s="2" customFormat="1" ht="16" x14ac:dyDescent="0.25">
      <c r="A110" s="12" t="s">
        <v>374</v>
      </c>
      <c r="B110" s="13" t="s">
        <v>63</v>
      </c>
      <c r="C110" s="14"/>
      <c r="D110" s="14"/>
      <c r="E110" s="14"/>
      <c r="F110" s="14">
        <v>-75</v>
      </c>
      <c r="G110" s="14">
        <v>-50</v>
      </c>
      <c r="H110" s="14"/>
      <c r="I110" s="2" t="s">
        <v>700</v>
      </c>
      <c r="J110" s="2" t="s">
        <v>701</v>
      </c>
    </row>
    <row r="111" spans="1:12" s="2" customFormat="1" thickBot="1" x14ac:dyDescent="0.3">
      <c r="A111" s="76" t="s">
        <v>2358</v>
      </c>
      <c r="B111" s="78" t="s">
        <v>63</v>
      </c>
      <c r="C111" s="14"/>
      <c r="D111" s="672">
        <v>-1</v>
      </c>
      <c r="E111" s="14"/>
      <c r="F111" s="14">
        <v>-66</v>
      </c>
      <c r="G111" s="14">
        <v>-14</v>
      </c>
      <c r="H111" s="14"/>
      <c r="I111" s="2" t="s">
        <v>2359</v>
      </c>
      <c r="J111" s="239" t="s">
        <v>2506</v>
      </c>
      <c r="K111" s="239"/>
      <c r="L111" s="239"/>
    </row>
    <row r="112" spans="1:12" s="8" customFormat="1" thickBot="1" x14ac:dyDescent="0.3">
      <c r="A112" s="170" t="s">
        <v>2467</v>
      </c>
      <c r="B112" s="34"/>
      <c r="C112" s="34">
        <f>SUM(C108:C111)</f>
        <v>3865</v>
      </c>
      <c r="D112" s="34">
        <f>SUM(D108:D111)</f>
        <v>11479</v>
      </c>
      <c r="E112" s="34">
        <f>SUM(E108:E111)</f>
        <v>2460</v>
      </c>
      <c r="F112" s="34">
        <f>SUM(F108:F111)</f>
        <v>278</v>
      </c>
      <c r="G112" s="34">
        <f>SUM(G108:G111)</f>
        <v>1414</v>
      </c>
      <c r="H112" s="10">
        <f t="shared" ref="H112" si="11">SUM(H108:H111)</f>
        <v>1</v>
      </c>
    </row>
    <row r="113" spans="1:9" s="2" customFormat="1" ht="16" x14ac:dyDescent="0.25">
      <c r="A113" s="76">
        <v>44318</v>
      </c>
      <c r="B113" s="78" t="s">
        <v>63</v>
      </c>
      <c r="C113" s="14"/>
      <c r="D113" s="14">
        <v>-22</v>
      </c>
      <c r="E113" s="14"/>
      <c r="F113" s="14">
        <v>-51</v>
      </c>
      <c r="G113" s="14">
        <v>-64</v>
      </c>
      <c r="H113" s="14"/>
      <c r="I113" s="2" t="s">
        <v>2479</v>
      </c>
    </row>
    <row r="114" spans="1:9" s="2" customFormat="1" ht="16" x14ac:dyDescent="0.25">
      <c r="A114" s="76" t="s">
        <v>2534</v>
      </c>
      <c r="B114" s="14" t="s">
        <v>63</v>
      </c>
      <c r="C114" s="14"/>
      <c r="D114" s="14">
        <v>-168</v>
      </c>
      <c r="E114" s="14">
        <v>-32</v>
      </c>
      <c r="F114" s="14"/>
      <c r="G114" s="14"/>
      <c r="H114" s="14"/>
    </row>
    <row r="115" spans="1:9" s="2" customFormat="1" thickBot="1" x14ac:dyDescent="0.3">
      <c r="A115" s="76" t="s">
        <v>2534</v>
      </c>
      <c r="B115" s="14" t="s">
        <v>63</v>
      </c>
      <c r="C115" s="14"/>
      <c r="D115" s="14"/>
      <c r="E115" s="14"/>
      <c r="F115" s="14">
        <v>-8</v>
      </c>
      <c r="G115" s="14">
        <v>-7</v>
      </c>
      <c r="H115" s="14"/>
      <c r="I115" s="2" t="s">
        <v>2537</v>
      </c>
    </row>
    <row r="116" spans="1:9" s="8" customFormat="1" thickBot="1" x14ac:dyDescent="0.3">
      <c r="A116" s="170" t="s">
        <v>2591</v>
      </c>
      <c r="B116" s="34"/>
      <c r="C116" s="34">
        <f>SUM(C112:C115)</f>
        <v>3865</v>
      </c>
      <c r="D116" s="34">
        <f>SUM(D112:D115)</f>
        <v>11289</v>
      </c>
      <c r="E116" s="34">
        <f>SUM(E112:E115)</f>
        <v>2428</v>
      </c>
      <c r="F116" s="34">
        <f>SUM(F112:F115)</f>
        <v>219</v>
      </c>
      <c r="G116" s="34">
        <f t="shared" ref="G116:H116" si="12">SUM(G112:G115)</f>
        <v>1343</v>
      </c>
      <c r="H116" s="10">
        <f t="shared" si="12"/>
        <v>1</v>
      </c>
    </row>
    <row r="117" spans="1:9" s="2" customFormat="1" ht="16" x14ac:dyDescent="0.25">
      <c r="A117" s="76">
        <v>44533</v>
      </c>
      <c r="B117" s="14" t="s">
        <v>63</v>
      </c>
      <c r="C117" s="14"/>
      <c r="D117" s="14">
        <v>-159</v>
      </c>
      <c r="E117" s="14">
        <v>-15</v>
      </c>
      <c r="F117" s="14"/>
      <c r="G117" s="14">
        <v>-11</v>
      </c>
      <c r="H117" s="14"/>
      <c r="I117" s="2" t="s">
        <v>2623</v>
      </c>
    </row>
    <row r="118" spans="1:9" s="2" customFormat="1" ht="16" x14ac:dyDescent="0.25">
      <c r="A118" s="76" t="s">
        <v>2640</v>
      </c>
      <c r="B118" s="14" t="s">
        <v>63</v>
      </c>
      <c r="C118" s="14"/>
      <c r="D118" s="14">
        <v>-178</v>
      </c>
      <c r="E118" s="14">
        <v>-80</v>
      </c>
      <c r="F118" s="14"/>
      <c r="G118" s="14"/>
      <c r="H118" s="14"/>
    </row>
    <row r="119" spans="1:9" s="2" customFormat="1" ht="16" x14ac:dyDescent="0.25">
      <c r="A119" s="76" t="s">
        <v>2667</v>
      </c>
      <c r="B119" s="14" t="s">
        <v>63</v>
      </c>
      <c r="C119" s="14"/>
      <c r="D119" s="14">
        <v>-144</v>
      </c>
      <c r="E119" s="14">
        <v>-29</v>
      </c>
      <c r="F119" s="14">
        <v>-61</v>
      </c>
      <c r="G119" s="14">
        <v>-35</v>
      </c>
      <c r="H119" s="14"/>
      <c r="I119" s="2" t="s">
        <v>2671</v>
      </c>
    </row>
    <row r="120" spans="1:9" s="2" customFormat="1" ht="16" x14ac:dyDescent="0.25">
      <c r="A120" s="76" t="s">
        <v>2675</v>
      </c>
      <c r="B120" s="14" t="s">
        <v>63</v>
      </c>
      <c r="C120" s="14"/>
      <c r="D120" s="14">
        <v>-180</v>
      </c>
      <c r="E120" s="14">
        <v>-11</v>
      </c>
      <c r="F120" s="14">
        <v>-32</v>
      </c>
      <c r="G120" s="14"/>
      <c r="H120" s="14"/>
    </row>
    <row r="121" spans="1:9" s="2" customFormat="1" ht="16" x14ac:dyDescent="0.25">
      <c r="A121" s="76" t="s">
        <v>2684</v>
      </c>
      <c r="B121" s="14" t="s">
        <v>63</v>
      </c>
      <c r="C121" s="14"/>
      <c r="D121" s="14">
        <v>-246</v>
      </c>
      <c r="E121" s="14">
        <v>-125</v>
      </c>
      <c r="F121" s="14"/>
      <c r="G121" s="14"/>
      <c r="H121" s="14"/>
    </row>
    <row r="122" spans="1:9" s="2" customFormat="1" thickBot="1" x14ac:dyDescent="0.3">
      <c r="A122" s="76" t="s">
        <v>2693</v>
      </c>
      <c r="B122" s="14" t="s">
        <v>63</v>
      </c>
      <c r="C122" s="14"/>
      <c r="D122" s="14">
        <v>-159</v>
      </c>
      <c r="E122" s="14">
        <v>-17</v>
      </c>
      <c r="F122" s="14">
        <v>-126</v>
      </c>
      <c r="G122" s="14">
        <v>-74</v>
      </c>
      <c r="H122" s="14"/>
      <c r="I122" s="2" t="s">
        <v>2696</v>
      </c>
    </row>
    <row r="123" spans="1:9" s="8" customFormat="1" thickBot="1" x14ac:dyDescent="0.3">
      <c r="A123" s="170" t="s">
        <v>2702</v>
      </c>
      <c r="B123" s="34"/>
      <c r="C123" s="34">
        <f>SUM(C116:C122)</f>
        <v>3865</v>
      </c>
      <c r="D123" s="34">
        <f t="shared" ref="D123:H123" si="13">SUM(D116:D122)</f>
        <v>10223</v>
      </c>
      <c r="E123" s="34">
        <f t="shared" si="13"/>
        <v>2151</v>
      </c>
      <c r="F123" s="34">
        <f t="shared" si="13"/>
        <v>0</v>
      </c>
      <c r="G123" s="34">
        <f>SUM(G116:G122)</f>
        <v>1223</v>
      </c>
      <c r="H123" s="10">
        <f t="shared" si="13"/>
        <v>1</v>
      </c>
    </row>
    <row r="124" spans="1:9" s="1" customFormat="1" ht="16" x14ac:dyDescent="0.25">
      <c r="A124" s="76">
        <v>44381</v>
      </c>
      <c r="B124" s="14" t="s">
        <v>63</v>
      </c>
      <c r="C124" s="115"/>
      <c r="D124" s="14">
        <v>-250</v>
      </c>
      <c r="E124" s="14">
        <v>-80</v>
      </c>
      <c r="F124" s="115"/>
      <c r="G124" s="115"/>
      <c r="H124" s="115"/>
    </row>
    <row r="125" spans="1:9" s="2" customFormat="1" ht="16" x14ac:dyDescent="0.25">
      <c r="A125" s="76">
        <v>44443</v>
      </c>
      <c r="B125" s="14" t="s">
        <v>63</v>
      </c>
      <c r="C125" s="14"/>
      <c r="D125" s="14">
        <v>-225</v>
      </c>
      <c r="E125" s="14">
        <v>-138</v>
      </c>
      <c r="F125" s="14"/>
      <c r="G125" s="14"/>
      <c r="H125" s="14"/>
    </row>
    <row r="126" spans="1:9" s="2" customFormat="1" ht="16" x14ac:dyDescent="0.25">
      <c r="A126" s="76" t="s">
        <v>2728</v>
      </c>
      <c r="B126" s="14" t="s">
        <v>63</v>
      </c>
      <c r="C126" s="14"/>
      <c r="D126" s="14">
        <v>-150</v>
      </c>
      <c r="E126" s="14">
        <v>-33</v>
      </c>
      <c r="F126" s="14"/>
      <c r="G126" s="14"/>
      <c r="H126" s="14"/>
    </row>
    <row r="127" spans="1:9" s="2" customFormat="1" ht="16" x14ac:dyDescent="0.25">
      <c r="A127" s="76" t="s">
        <v>2735</v>
      </c>
      <c r="B127" s="14" t="s">
        <v>63</v>
      </c>
      <c r="C127" s="14"/>
      <c r="D127" s="14">
        <v>-179</v>
      </c>
      <c r="E127" s="14">
        <v>-133</v>
      </c>
      <c r="F127" s="14"/>
      <c r="G127" s="14"/>
      <c r="H127" s="14"/>
    </row>
    <row r="128" spans="1:9" s="2" customFormat="1" ht="16" x14ac:dyDescent="0.25">
      <c r="A128" s="76" t="s">
        <v>2756</v>
      </c>
      <c r="B128" s="14" t="s">
        <v>63</v>
      </c>
      <c r="C128" s="14">
        <v>-27</v>
      </c>
      <c r="D128" s="14">
        <v>-250</v>
      </c>
      <c r="E128" s="14">
        <v>-50</v>
      </c>
      <c r="F128" s="14"/>
      <c r="G128" s="14"/>
      <c r="H128" s="14"/>
    </row>
    <row r="129" spans="1:9" s="1" customFormat="1" ht="16" x14ac:dyDescent="0.25">
      <c r="A129" s="76" t="s">
        <v>2756</v>
      </c>
      <c r="B129" s="14" t="s">
        <v>63</v>
      </c>
      <c r="C129" s="14">
        <v>-65</v>
      </c>
      <c r="D129" s="14">
        <v>-134</v>
      </c>
      <c r="E129" s="14">
        <v>-175</v>
      </c>
      <c r="F129" s="115"/>
      <c r="G129" s="115"/>
      <c r="H129" s="115"/>
    </row>
    <row r="130" spans="1:9" s="2" customFormat="1" ht="16" x14ac:dyDescent="0.25">
      <c r="A130" s="76" t="s">
        <v>2761</v>
      </c>
      <c r="B130" s="14" t="s">
        <v>63</v>
      </c>
      <c r="C130" s="14">
        <v>-86</v>
      </c>
      <c r="D130" s="14">
        <v>-256</v>
      </c>
      <c r="E130" s="14">
        <v>-73</v>
      </c>
      <c r="F130" s="14"/>
      <c r="G130" s="14"/>
      <c r="H130" s="14"/>
    </row>
    <row r="131" spans="1:9" s="1" customFormat="1" thickBot="1" x14ac:dyDescent="0.3">
      <c r="A131" s="76" t="s">
        <v>2769</v>
      </c>
      <c r="B131" s="14" t="s">
        <v>63</v>
      </c>
      <c r="C131" s="14">
        <v>-52</v>
      </c>
      <c r="D131" s="14">
        <v>-250</v>
      </c>
      <c r="E131" s="14">
        <v>-86</v>
      </c>
      <c r="F131" s="115"/>
      <c r="G131" s="115"/>
      <c r="H131" s="115"/>
    </row>
    <row r="132" spans="1:9" s="8" customFormat="1" thickBot="1" x14ac:dyDescent="0.3">
      <c r="A132" s="170" t="s">
        <v>2835</v>
      </c>
      <c r="B132" s="34"/>
      <c r="C132" s="34">
        <f>SUM(C123:C131)</f>
        <v>3635</v>
      </c>
      <c r="D132" s="34">
        <f t="shared" ref="D132:G132" si="14">SUM(D123:D131)</f>
        <v>8529</v>
      </c>
      <c r="E132" s="34">
        <f t="shared" si="14"/>
        <v>1383</v>
      </c>
      <c r="F132" s="34">
        <f t="shared" si="14"/>
        <v>0</v>
      </c>
      <c r="G132" s="34">
        <f t="shared" si="14"/>
        <v>1223</v>
      </c>
      <c r="H132" s="10">
        <f>SUM(H123:H131)</f>
        <v>1</v>
      </c>
    </row>
    <row r="133" spans="1:9" s="8" customFormat="1" thickBot="1" x14ac:dyDescent="0.3">
      <c r="A133" s="657"/>
      <c r="B133" s="609"/>
      <c r="C133" s="430"/>
      <c r="D133" s="430"/>
      <c r="E133" s="430"/>
      <c r="F133" s="609"/>
      <c r="G133" s="430"/>
      <c r="H133" s="609"/>
    </row>
    <row r="134" spans="1:9" s="8" customFormat="1" thickBot="1" x14ac:dyDescent="0.3">
      <c r="A134" s="170" t="s">
        <v>2913</v>
      </c>
      <c r="B134" s="34"/>
      <c r="C134" s="34">
        <f t="shared" ref="C134:H134" si="15">SUM(C132:C133)</f>
        <v>3635</v>
      </c>
      <c r="D134" s="34">
        <f t="shared" si="15"/>
        <v>8529</v>
      </c>
      <c r="E134" s="34">
        <f t="shared" si="15"/>
        <v>1383</v>
      </c>
      <c r="F134" s="34">
        <f t="shared" si="15"/>
        <v>0</v>
      </c>
      <c r="G134" s="34">
        <f t="shared" si="15"/>
        <v>1223</v>
      </c>
      <c r="H134" s="10">
        <f t="shared" si="15"/>
        <v>1</v>
      </c>
    </row>
    <row r="135" spans="1:9" s="2" customFormat="1" ht="16" x14ac:dyDescent="0.25">
      <c r="A135" s="76">
        <v>44233</v>
      </c>
      <c r="B135" s="14" t="s">
        <v>63</v>
      </c>
      <c r="C135" s="14">
        <v>-50</v>
      </c>
      <c r="D135" s="14">
        <v>-200</v>
      </c>
      <c r="E135" s="14">
        <v>-50</v>
      </c>
      <c r="F135" s="14"/>
      <c r="G135" s="14"/>
      <c r="H135" s="14"/>
    </row>
    <row r="136" spans="1:9" s="1" customFormat="1" ht="16" x14ac:dyDescent="0.25">
      <c r="A136" s="76">
        <v>44292</v>
      </c>
      <c r="B136" s="14" t="s">
        <v>63</v>
      </c>
      <c r="C136" s="14">
        <v>-42</v>
      </c>
      <c r="D136" s="14">
        <v>-306</v>
      </c>
      <c r="E136" s="14">
        <v>-52</v>
      </c>
      <c r="F136" s="115"/>
      <c r="G136" s="115"/>
      <c r="H136" s="115"/>
    </row>
    <row r="137" spans="1:9" s="1" customFormat="1" ht="16" x14ac:dyDescent="0.25">
      <c r="A137" s="76">
        <v>44445</v>
      </c>
      <c r="B137" s="14" t="s">
        <v>63</v>
      </c>
      <c r="C137" s="14">
        <v>-55</v>
      </c>
      <c r="D137" s="14">
        <v>-365</v>
      </c>
      <c r="E137" s="14">
        <v>-47</v>
      </c>
      <c r="F137" s="115"/>
      <c r="G137" s="115"/>
      <c r="H137" s="115"/>
    </row>
    <row r="138" spans="1:9" s="2" customFormat="1" ht="16" x14ac:dyDescent="0.25">
      <c r="A138" s="76">
        <v>44475</v>
      </c>
      <c r="B138" s="14" t="s">
        <v>63</v>
      </c>
      <c r="C138" s="14">
        <v>-71</v>
      </c>
      <c r="D138" s="14">
        <v>-267</v>
      </c>
      <c r="E138" s="14">
        <v>-91</v>
      </c>
      <c r="F138" s="14"/>
      <c r="G138" s="14">
        <v>-37</v>
      </c>
      <c r="H138" s="14"/>
    </row>
    <row r="139" spans="1:9" s="1" customFormat="1" ht="16" x14ac:dyDescent="0.25">
      <c r="A139" s="76">
        <v>44506</v>
      </c>
      <c r="B139" s="14" t="s">
        <v>63</v>
      </c>
      <c r="C139" s="14">
        <v>-53</v>
      </c>
      <c r="D139" s="14">
        <v>-203</v>
      </c>
      <c r="E139" s="14">
        <v>-64</v>
      </c>
      <c r="F139" s="115"/>
      <c r="G139" s="115"/>
      <c r="H139" s="115"/>
    </row>
    <row r="140" spans="1:9" s="1" customFormat="1" ht="16" x14ac:dyDescent="0.25">
      <c r="A140" s="76" t="s">
        <v>2944</v>
      </c>
      <c r="B140" s="14" t="s">
        <v>63</v>
      </c>
      <c r="C140" s="14">
        <v>-40</v>
      </c>
      <c r="D140" s="14">
        <v>-189</v>
      </c>
      <c r="E140" s="14">
        <v>-29</v>
      </c>
      <c r="F140" s="115"/>
      <c r="G140" s="14">
        <v>-76</v>
      </c>
      <c r="H140" s="115"/>
      <c r="I140" s="1" t="s">
        <v>2948</v>
      </c>
    </row>
    <row r="141" spans="1:9" s="1" customFormat="1" ht="16" x14ac:dyDescent="0.25">
      <c r="A141" s="12" t="s">
        <v>2971</v>
      </c>
      <c r="B141" s="13" t="s">
        <v>63</v>
      </c>
      <c r="C141" s="14">
        <v>-29</v>
      </c>
      <c r="D141" s="115">
        <v>-85</v>
      </c>
      <c r="E141" s="14">
        <v>-33</v>
      </c>
      <c r="F141" s="115"/>
      <c r="G141" s="14">
        <v>-165</v>
      </c>
      <c r="H141" s="115"/>
      <c r="I141" s="1" t="s">
        <v>2975</v>
      </c>
    </row>
    <row r="142" spans="1:9" s="1" customFormat="1" ht="16" x14ac:dyDescent="0.25">
      <c r="A142" s="12" t="s">
        <v>2979</v>
      </c>
      <c r="B142" s="13" t="s">
        <v>63</v>
      </c>
      <c r="C142" s="115"/>
      <c r="D142" s="115"/>
      <c r="E142" s="115"/>
      <c r="F142" s="115"/>
      <c r="G142" s="14">
        <v>-161</v>
      </c>
      <c r="H142" s="115"/>
      <c r="I142" s="1" t="s">
        <v>2982</v>
      </c>
    </row>
    <row r="143" spans="1:9" s="1" customFormat="1" ht="16" x14ac:dyDescent="0.25">
      <c r="A143" s="76" t="s">
        <v>2985</v>
      </c>
      <c r="B143" s="14" t="s">
        <v>63</v>
      </c>
      <c r="C143" s="14">
        <v>-51</v>
      </c>
      <c r="D143" s="14">
        <v>-141</v>
      </c>
      <c r="E143" s="14">
        <v>-21</v>
      </c>
      <c r="F143" s="115"/>
      <c r="G143" s="14">
        <v>-129</v>
      </c>
      <c r="H143" s="115"/>
      <c r="I143" s="1" t="s">
        <v>2991</v>
      </c>
    </row>
    <row r="144" spans="1:9" s="1" customFormat="1" ht="16" x14ac:dyDescent="0.25">
      <c r="A144" s="76" t="s">
        <v>2998</v>
      </c>
      <c r="B144" s="14" t="s">
        <v>63</v>
      </c>
      <c r="C144" s="14">
        <v>-42</v>
      </c>
      <c r="D144" s="14">
        <v>-210</v>
      </c>
      <c r="E144" s="14">
        <v>-29</v>
      </c>
      <c r="F144" s="115"/>
      <c r="G144" s="14">
        <v>-90</v>
      </c>
      <c r="H144" s="115"/>
      <c r="I144" s="1" t="s">
        <v>3002</v>
      </c>
    </row>
    <row r="145" spans="1:9" s="1" customFormat="1" thickBot="1" x14ac:dyDescent="0.3">
      <c r="A145" s="76" t="s">
        <v>3004</v>
      </c>
      <c r="B145" s="14" t="s">
        <v>63</v>
      </c>
      <c r="C145" s="14">
        <v>-22</v>
      </c>
      <c r="D145" s="14">
        <v>-84</v>
      </c>
      <c r="E145" s="14">
        <v>-27</v>
      </c>
      <c r="F145" s="115"/>
      <c r="G145" s="14">
        <v>-175</v>
      </c>
      <c r="H145" s="115"/>
      <c r="I145" s="1" t="s">
        <v>3007</v>
      </c>
    </row>
    <row r="146" spans="1:9" s="8" customFormat="1" thickBot="1" x14ac:dyDescent="0.3">
      <c r="A146" s="170" t="s">
        <v>3019</v>
      </c>
      <c r="B146" s="34"/>
      <c r="C146" s="34">
        <f>SUM(C134:C145)</f>
        <v>3180</v>
      </c>
      <c r="D146" s="34">
        <f>SUM(D134:D145)</f>
        <v>6479</v>
      </c>
      <c r="E146" s="34">
        <f>SUM(E134:E145)</f>
        <v>940</v>
      </c>
      <c r="F146" s="34">
        <f t="shared" ref="F146:H146" si="16">SUM(F134:F145)</f>
        <v>0</v>
      </c>
      <c r="G146" s="34">
        <f t="shared" si="16"/>
        <v>390</v>
      </c>
      <c r="H146" s="10">
        <f t="shared" si="16"/>
        <v>1</v>
      </c>
    </row>
    <row r="147" spans="1:9" s="1" customFormat="1" ht="16" x14ac:dyDescent="0.25">
      <c r="A147" s="76">
        <v>44446</v>
      </c>
      <c r="B147" s="14" t="s">
        <v>63</v>
      </c>
      <c r="C147" s="14">
        <v>-36</v>
      </c>
      <c r="D147" s="14">
        <v>-200</v>
      </c>
      <c r="E147" s="14">
        <v>-45</v>
      </c>
      <c r="F147" s="115"/>
      <c r="G147" s="14">
        <v>-92</v>
      </c>
      <c r="H147" s="115"/>
      <c r="I147" s="1" t="s">
        <v>3031</v>
      </c>
    </row>
    <row r="148" spans="1:9" s="1" customFormat="1" ht="16" x14ac:dyDescent="0.25">
      <c r="A148" s="76" t="s">
        <v>3083</v>
      </c>
      <c r="B148" s="14" t="s">
        <v>63</v>
      </c>
      <c r="C148" s="14">
        <v>-62</v>
      </c>
      <c r="D148" s="14">
        <v>-156</v>
      </c>
      <c r="E148" s="14">
        <v>-91</v>
      </c>
      <c r="F148" s="14"/>
      <c r="G148" s="14">
        <v>-91</v>
      </c>
      <c r="H148" s="115"/>
      <c r="I148" s="1" t="s">
        <v>3089</v>
      </c>
    </row>
    <row r="149" spans="1:9" s="1" customFormat="1" thickBot="1" x14ac:dyDescent="0.3">
      <c r="A149" s="76" t="s">
        <v>3110</v>
      </c>
      <c r="B149" s="14" t="s">
        <v>63</v>
      </c>
      <c r="C149" s="14">
        <v>-68</v>
      </c>
      <c r="D149" s="14">
        <v>-184</v>
      </c>
      <c r="E149" s="14">
        <v>-74</v>
      </c>
      <c r="F149" s="115"/>
      <c r="G149" s="14">
        <v>-51</v>
      </c>
      <c r="H149" s="115"/>
      <c r="I149" s="1" t="s">
        <v>3114</v>
      </c>
    </row>
    <row r="150" spans="1:9" s="8" customFormat="1" thickBot="1" x14ac:dyDescent="0.3">
      <c r="A150" s="170" t="s">
        <v>3121</v>
      </c>
      <c r="B150" s="34"/>
      <c r="C150" s="34">
        <f t="shared" ref="C150:H150" si="17">SUM(C146:C149)</f>
        <v>3014</v>
      </c>
      <c r="D150" s="34">
        <f t="shared" si="17"/>
        <v>5939</v>
      </c>
      <c r="E150" s="34">
        <f t="shared" si="17"/>
        <v>730</v>
      </c>
      <c r="F150" s="34">
        <f t="shared" si="17"/>
        <v>0</v>
      </c>
      <c r="G150" s="34">
        <f t="shared" si="17"/>
        <v>156</v>
      </c>
      <c r="H150" s="10">
        <f t="shared" si="17"/>
        <v>1</v>
      </c>
    </row>
    <row r="151" spans="1:9" s="1" customFormat="1" ht="16" x14ac:dyDescent="0.25">
      <c r="A151" s="12">
        <v>44294</v>
      </c>
      <c r="B151" s="13" t="s">
        <v>63</v>
      </c>
      <c r="C151" s="14">
        <v>-31</v>
      </c>
      <c r="D151" s="14">
        <v>-123</v>
      </c>
      <c r="E151" s="14">
        <v>-38</v>
      </c>
      <c r="F151" s="115"/>
      <c r="G151" s="14">
        <v>-40</v>
      </c>
      <c r="H151" s="115"/>
      <c r="I151" s="1" t="s">
        <v>3127</v>
      </c>
    </row>
    <row r="152" spans="1:9" s="1" customFormat="1" ht="16" x14ac:dyDescent="0.25">
      <c r="A152" s="76" t="s">
        <v>3170</v>
      </c>
      <c r="B152" s="14" t="s">
        <v>63</v>
      </c>
      <c r="C152" s="14">
        <v>-28</v>
      </c>
      <c r="D152" s="14">
        <v>-176</v>
      </c>
      <c r="E152" s="14">
        <v>-91</v>
      </c>
      <c r="F152" s="115"/>
      <c r="G152" s="14">
        <v>-10</v>
      </c>
      <c r="H152" s="115"/>
    </row>
    <row r="153" spans="1:9" s="1" customFormat="1" ht="16" x14ac:dyDescent="0.25">
      <c r="A153" s="76" t="s">
        <v>3183</v>
      </c>
      <c r="B153" s="14" t="s">
        <v>63</v>
      </c>
      <c r="C153" s="14">
        <v>-69</v>
      </c>
      <c r="D153" s="14">
        <v>-227</v>
      </c>
      <c r="E153" s="14">
        <v>-59</v>
      </c>
      <c r="F153" s="115"/>
      <c r="G153" s="14">
        <v>-10</v>
      </c>
      <c r="H153" s="115"/>
    </row>
    <row r="154" spans="1:9" s="1" customFormat="1" ht="16" x14ac:dyDescent="0.25">
      <c r="A154" s="76" t="s">
        <v>3192</v>
      </c>
      <c r="B154" s="14" t="s">
        <v>63</v>
      </c>
      <c r="C154" s="14">
        <v>-56</v>
      </c>
      <c r="D154" s="14">
        <v>-102</v>
      </c>
      <c r="E154" s="14">
        <v>-30</v>
      </c>
      <c r="F154" s="115"/>
      <c r="G154" s="14">
        <v>-44</v>
      </c>
      <c r="H154" s="115"/>
    </row>
    <row r="155" spans="1:9" s="1" customFormat="1" ht="16" x14ac:dyDescent="0.25">
      <c r="A155" s="76" t="s">
        <v>3200</v>
      </c>
      <c r="B155" s="14" t="s">
        <v>63</v>
      </c>
      <c r="C155" s="14">
        <v>-44</v>
      </c>
      <c r="D155" s="14">
        <v>-192</v>
      </c>
      <c r="E155" s="14">
        <v>-82</v>
      </c>
      <c r="F155" s="115"/>
      <c r="G155" s="14">
        <v>-14</v>
      </c>
      <c r="H155" s="115"/>
    </row>
    <row r="156" spans="1:9" s="1" customFormat="1" ht="16" x14ac:dyDescent="0.25">
      <c r="A156" s="76" t="s">
        <v>3204</v>
      </c>
      <c r="B156" s="14" t="s">
        <v>63</v>
      </c>
      <c r="C156" s="14">
        <v>-4</v>
      </c>
      <c r="D156" s="14">
        <v>-57</v>
      </c>
      <c r="E156" s="14">
        <v>-7</v>
      </c>
      <c r="F156" s="115"/>
      <c r="G156" s="14"/>
      <c r="H156" s="115"/>
    </row>
    <row r="157" spans="1:9" s="1" customFormat="1" thickBot="1" x14ac:dyDescent="0.3">
      <c r="A157" s="76" t="s">
        <v>3212</v>
      </c>
      <c r="B157" s="14" t="s">
        <v>63</v>
      </c>
      <c r="C157" s="14">
        <v>-26</v>
      </c>
      <c r="D157" s="14">
        <v>-220</v>
      </c>
      <c r="E157" s="14">
        <v>-38</v>
      </c>
      <c r="F157" s="115"/>
      <c r="G157" s="14">
        <v>-15</v>
      </c>
      <c r="H157" s="115"/>
      <c r="I157" s="1" t="s">
        <v>3216</v>
      </c>
    </row>
    <row r="158" spans="1:9" s="8" customFormat="1" thickBot="1" x14ac:dyDescent="0.3">
      <c r="A158" s="170" t="s">
        <v>3218</v>
      </c>
      <c r="B158" s="34"/>
      <c r="C158" s="34">
        <f>SUM(C150:C157)</f>
        <v>2756</v>
      </c>
      <c r="D158" s="34">
        <f t="shared" ref="D158:H158" si="18">SUM(D150:D157)</f>
        <v>4842</v>
      </c>
      <c r="E158" s="34">
        <f t="shared" si="18"/>
        <v>385</v>
      </c>
      <c r="F158" s="34">
        <f t="shared" si="18"/>
        <v>0</v>
      </c>
      <c r="G158" s="34">
        <f t="shared" si="18"/>
        <v>23</v>
      </c>
      <c r="H158" s="10">
        <f t="shared" si="18"/>
        <v>1</v>
      </c>
    </row>
    <row r="159" spans="1:9" s="1" customFormat="1" ht="16" x14ac:dyDescent="0.25">
      <c r="A159" s="76">
        <v>44205</v>
      </c>
      <c r="B159" s="14" t="s">
        <v>63</v>
      </c>
      <c r="C159" s="14">
        <v>-70</v>
      </c>
      <c r="D159" s="14">
        <v>-219</v>
      </c>
      <c r="E159" s="14">
        <v>-22</v>
      </c>
      <c r="F159" s="115"/>
      <c r="G159" s="14"/>
      <c r="H159" s="115"/>
    </row>
    <row r="160" spans="1:9" s="1" customFormat="1" ht="16" x14ac:dyDescent="0.25">
      <c r="A160" s="76">
        <v>44264</v>
      </c>
      <c r="B160" s="14" t="s">
        <v>63</v>
      </c>
      <c r="C160" s="14">
        <v>-129</v>
      </c>
      <c r="D160" s="14">
        <v>-236</v>
      </c>
      <c r="E160" s="14">
        <v>-60</v>
      </c>
      <c r="F160" s="115"/>
      <c r="G160" s="115"/>
      <c r="H160" s="115"/>
    </row>
    <row r="161" spans="1:8" s="1" customFormat="1" ht="16" x14ac:dyDescent="0.25">
      <c r="A161" s="76">
        <v>44295</v>
      </c>
      <c r="B161" s="14" t="s">
        <v>63</v>
      </c>
      <c r="C161" s="14">
        <v>-67</v>
      </c>
      <c r="D161" s="14">
        <v>-140</v>
      </c>
      <c r="E161" s="14">
        <v>-70</v>
      </c>
      <c r="F161" s="115"/>
      <c r="G161" s="115"/>
      <c r="H161" s="115"/>
    </row>
    <row r="162" spans="1:8" s="1" customFormat="1" ht="16" x14ac:dyDescent="0.25">
      <c r="A162" s="76">
        <v>44356</v>
      </c>
      <c r="B162" s="14" t="s">
        <v>63</v>
      </c>
      <c r="C162" s="14">
        <v>-15</v>
      </c>
      <c r="D162" s="14">
        <v>-144</v>
      </c>
      <c r="E162" s="14">
        <v>-63</v>
      </c>
      <c r="F162" s="115"/>
      <c r="G162" s="115"/>
      <c r="H162" s="115"/>
    </row>
    <row r="163" spans="1:8" s="1" customFormat="1" ht="16" x14ac:dyDescent="0.25">
      <c r="A163" s="76">
        <v>44417</v>
      </c>
      <c r="B163" s="14" t="s">
        <v>63</v>
      </c>
      <c r="C163" s="14">
        <v>-19</v>
      </c>
      <c r="D163" s="14">
        <v>-73</v>
      </c>
      <c r="E163" s="14">
        <v>-14</v>
      </c>
      <c r="F163" s="115"/>
      <c r="G163" s="14"/>
      <c r="H163" s="115"/>
    </row>
    <row r="164" spans="1:8" s="1" customFormat="1" ht="16" x14ac:dyDescent="0.25">
      <c r="A164" s="76">
        <v>44509</v>
      </c>
      <c r="B164" s="14" t="s">
        <v>63</v>
      </c>
      <c r="C164" s="14">
        <v>-6</v>
      </c>
      <c r="D164" s="14">
        <v>-31</v>
      </c>
      <c r="E164" s="14">
        <v>-15</v>
      </c>
      <c r="F164" s="115"/>
      <c r="G164" s="115"/>
      <c r="H164" s="115"/>
    </row>
    <row r="165" spans="1:8" s="1" customFormat="1" ht="16" x14ac:dyDescent="0.25">
      <c r="A165" s="76" t="s">
        <v>3267</v>
      </c>
      <c r="B165" s="14" t="s">
        <v>63</v>
      </c>
      <c r="C165" s="14">
        <v>-53</v>
      </c>
      <c r="D165" s="14">
        <v>-201</v>
      </c>
      <c r="E165" s="14">
        <v>-54</v>
      </c>
      <c r="F165" s="115"/>
      <c r="G165" s="115"/>
      <c r="H165" s="115"/>
    </row>
    <row r="166" spans="1:8" s="1" customFormat="1" ht="16" x14ac:dyDescent="0.25">
      <c r="A166" s="76" t="s">
        <v>3272</v>
      </c>
      <c r="B166" s="14" t="s">
        <v>63</v>
      </c>
      <c r="C166" s="14">
        <v>-50</v>
      </c>
      <c r="D166" s="14">
        <v>-174</v>
      </c>
      <c r="E166" s="14">
        <v>-72</v>
      </c>
      <c r="F166" s="115"/>
      <c r="G166" s="115"/>
      <c r="H166" s="115"/>
    </row>
    <row r="167" spans="1:8" s="1" customFormat="1" ht="16" x14ac:dyDescent="0.25">
      <c r="A167" s="76" t="s">
        <v>3272</v>
      </c>
      <c r="B167" s="14" t="s">
        <v>63</v>
      </c>
      <c r="C167" s="14">
        <v>-62</v>
      </c>
      <c r="D167" s="14">
        <v>-295</v>
      </c>
      <c r="E167" s="14">
        <v>-85</v>
      </c>
      <c r="F167" s="115"/>
      <c r="G167" s="115"/>
      <c r="H167" s="115"/>
    </row>
    <row r="168" spans="1:8" s="1" customFormat="1" ht="16" x14ac:dyDescent="0.25">
      <c r="A168" s="674" t="s">
        <v>3274</v>
      </c>
      <c r="B168" s="115" t="s">
        <v>3275</v>
      </c>
      <c r="C168" s="115"/>
      <c r="D168" s="115"/>
      <c r="E168" s="115">
        <v>70</v>
      </c>
      <c r="F168" s="115"/>
      <c r="G168" s="115"/>
      <c r="H168" s="115"/>
    </row>
    <row r="169" spans="1:8" s="1" customFormat="1" ht="16" x14ac:dyDescent="0.25">
      <c r="A169" s="76" t="s">
        <v>3274</v>
      </c>
      <c r="B169" s="14" t="s">
        <v>63</v>
      </c>
      <c r="C169" s="14">
        <v>-87</v>
      </c>
      <c r="D169" s="14">
        <v>-257</v>
      </c>
      <c r="E169" s="115"/>
      <c r="F169" s="115"/>
      <c r="G169" s="115"/>
      <c r="H169" s="115"/>
    </row>
    <row r="170" spans="1:8" s="1" customFormat="1" ht="16" x14ac:dyDescent="0.25">
      <c r="A170" s="76" t="s">
        <v>3287</v>
      </c>
      <c r="B170" s="14" t="s">
        <v>63</v>
      </c>
      <c r="C170" s="14">
        <v>-105</v>
      </c>
      <c r="D170" s="14">
        <v>-433</v>
      </c>
      <c r="E170" s="115"/>
      <c r="F170" s="115"/>
      <c r="G170" s="115"/>
      <c r="H170" s="115"/>
    </row>
    <row r="171" spans="1:8" s="1" customFormat="1" ht="16" x14ac:dyDescent="0.25">
      <c r="A171" s="76" t="s">
        <v>3289</v>
      </c>
      <c r="B171" s="14" t="s">
        <v>63</v>
      </c>
      <c r="C171" s="14">
        <v>-117</v>
      </c>
      <c r="D171" s="14">
        <v>-388</v>
      </c>
      <c r="E171" s="115"/>
      <c r="F171" s="115"/>
      <c r="G171" s="115"/>
      <c r="H171" s="115"/>
    </row>
    <row r="172" spans="1:8" s="1" customFormat="1" ht="16" x14ac:dyDescent="0.25">
      <c r="A172" s="76" t="s">
        <v>3311</v>
      </c>
      <c r="B172" s="14" t="s">
        <v>63</v>
      </c>
      <c r="C172" s="14">
        <v>-105</v>
      </c>
      <c r="D172" s="14">
        <v>-197</v>
      </c>
      <c r="E172" s="115"/>
      <c r="F172" s="115"/>
      <c r="G172" s="115"/>
      <c r="H172" s="115"/>
    </row>
    <row r="173" spans="1:8" s="1" customFormat="1" ht="16" x14ac:dyDescent="0.25">
      <c r="A173" s="76" t="s">
        <v>3310</v>
      </c>
      <c r="B173" s="14" t="s">
        <v>63</v>
      </c>
      <c r="C173" s="14">
        <v>-113</v>
      </c>
      <c r="D173" s="14">
        <v>-343</v>
      </c>
      <c r="E173" s="14"/>
      <c r="F173" s="115"/>
      <c r="G173" s="14"/>
      <c r="H173" s="115"/>
    </row>
    <row r="174" spans="1:8" s="1" customFormat="1" ht="16" x14ac:dyDescent="0.25">
      <c r="A174" s="669" t="s">
        <v>3342</v>
      </c>
      <c r="B174" s="46" t="s">
        <v>63</v>
      </c>
      <c r="C174" s="46">
        <v>-142</v>
      </c>
      <c r="D174" s="46">
        <v>-367</v>
      </c>
      <c r="E174" s="14"/>
      <c r="F174" s="115"/>
      <c r="G174" s="14"/>
      <c r="H174" s="115"/>
    </row>
    <row r="175" spans="1:8" s="1" customFormat="1" thickBot="1" x14ac:dyDescent="0.3">
      <c r="A175" s="669" t="s">
        <v>3347</v>
      </c>
      <c r="B175" s="46" t="s">
        <v>63</v>
      </c>
      <c r="C175" s="46">
        <v>-76</v>
      </c>
      <c r="D175" s="46">
        <v>-201</v>
      </c>
      <c r="E175" s="14"/>
      <c r="F175" s="115"/>
      <c r="G175" s="14"/>
      <c r="H175" s="115"/>
    </row>
    <row r="176" spans="1:8" s="8" customFormat="1" thickBot="1" x14ac:dyDescent="0.3">
      <c r="A176" s="161" t="s">
        <v>3371</v>
      </c>
      <c r="B176" s="34"/>
      <c r="C176" s="34">
        <f>SUM(C158:C175)</f>
        <v>1540</v>
      </c>
      <c r="D176" s="34">
        <f t="shared" ref="D176:H176" si="19">SUM(D158:D175)</f>
        <v>1143</v>
      </c>
      <c r="E176" s="34">
        <f t="shared" si="19"/>
        <v>0</v>
      </c>
      <c r="F176" s="34">
        <f t="shared" si="19"/>
        <v>0</v>
      </c>
      <c r="G176" s="34">
        <f t="shared" si="19"/>
        <v>23</v>
      </c>
      <c r="H176" s="34">
        <f t="shared" si="19"/>
        <v>1</v>
      </c>
    </row>
    <row r="177" spans="1:8" s="1" customFormat="1" ht="16" x14ac:dyDescent="0.25">
      <c r="A177" s="669">
        <v>44206</v>
      </c>
      <c r="B177" s="46" t="s">
        <v>63</v>
      </c>
      <c r="C177" s="46">
        <v>-86</v>
      </c>
      <c r="D177" s="46">
        <v>-402</v>
      </c>
      <c r="E177" s="115"/>
      <c r="F177" s="115"/>
      <c r="G177" s="14">
        <v>-23</v>
      </c>
      <c r="H177" s="115"/>
    </row>
    <row r="178" spans="1:8" s="1" customFormat="1" ht="16" x14ac:dyDescent="0.25">
      <c r="A178" s="76">
        <v>44357</v>
      </c>
      <c r="B178" s="14" t="s">
        <v>63</v>
      </c>
      <c r="C178" s="14">
        <v>-76</v>
      </c>
      <c r="D178" s="14">
        <v>-410</v>
      </c>
      <c r="E178" s="115"/>
      <c r="F178" s="115"/>
      <c r="G178" s="14"/>
      <c r="H178" s="115"/>
    </row>
    <row r="179" spans="1:8" s="1" customFormat="1" ht="16" x14ac:dyDescent="0.25">
      <c r="A179" s="76">
        <v>44418</v>
      </c>
      <c r="B179" s="14" t="s">
        <v>63</v>
      </c>
      <c r="C179" s="14">
        <v>-69</v>
      </c>
      <c r="D179" s="14">
        <v>-305</v>
      </c>
      <c r="E179" s="115"/>
      <c r="F179" s="115"/>
      <c r="G179" s="115"/>
      <c r="H179" s="115"/>
    </row>
    <row r="180" spans="1:8" s="1" customFormat="1" ht="16" x14ac:dyDescent="0.25">
      <c r="A180" s="76" t="s">
        <v>3372</v>
      </c>
      <c r="B180" s="14" t="s">
        <v>63</v>
      </c>
      <c r="C180" s="14">
        <v>-116</v>
      </c>
      <c r="D180" s="14">
        <v>-488</v>
      </c>
      <c r="E180" s="115"/>
      <c r="F180" s="115"/>
      <c r="G180" s="115"/>
      <c r="H180" s="115"/>
    </row>
    <row r="181" spans="1:8" s="1" customFormat="1" ht="16" x14ac:dyDescent="0.25">
      <c r="A181" s="76" t="s">
        <v>3393</v>
      </c>
      <c r="B181" s="14" t="s">
        <v>63</v>
      </c>
      <c r="C181" s="14">
        <v>-176</v>
      </c>
      <c r="D181" s="14"/>
      <c r="E181" s="14"/>
      <c r="F181" s="115"/>
      <c r="G181" s="14"/>
      <c r="H181" s="115"/>
    </row>
    <row r="182" spans="1:8" s="1" customFormat="1" ht="16" x14ac:dyDescent="0.25">
      <c r="A182" s="76" t="s">
        <v>3403</v>
      </c>
      <c r="B182" s="14" t="s">
        <v>3404</v>
      </c>
      <c r="C182" s="14"/>
      <c r="D182" s="14">
        <v>462</v>
      </c>
      <c r="E182" s="14"/>
      <c r="F182" s="115"/>
      <c r="G182" s="14"/>
      <c r="H182" s="115"/>
    </row>
    <row r="183" spans="1:8" s="1" customFormat="1" ht="16" x14ac:dyDescent="0.25">
      <c r="A183" s="76" t="s">
        <v>3403</v>
      </c>
      <c r="B183" s="14" t="s">
        <v>63</v>
      </c>
      <c r="C183" s="14">
        <v>-127</v>
      </c>
      <c r="D183" s="14"/>
      <c r="E183" s="14"/>
      <c r="F183" s="115"/>
      <c r="G183" s="14"/>
      <c r="H183" s="115"/>
    </row>
    <row r="184" spans="1:8" s="1" customFormat="1" ht="16" x14ac:dyDescent="0.25">
      <c r="A184" s="76" t="s">
        <v>3403</v>
      </c>
      <c r="B184" s="14" t="s">
        <v>63</v>
      </c>
      <c r="C184" s="14">
        <v>-140</v>
      </c>
      <c r="D184" s="14"/>
      <c r="E184" s="14"/>
      <c r="F184" s="115"/>
      <c r="G184" s="14"/>
      <c r="H184" s="115"/>
    </row>
    <row r="185" spans="1:8" s="1" customFormat="1" thickBot="1" x14ac:dyDescent="0.3">
      <c r="A185" s="76" t="s">
        <v>3423</v>
      </c>
      <c r="B185" s="14" t="s">
        <v>63</v>
      </c>
      <c r="C185" s="14">
        <v>-133</v>
      </c>
      <c r="D185" s="14"/>
      <c r="E185" s="14"/>
      <c r="F185" s="115"/>
      <c r="G185" s="14"/>
      <c r="H185" s="115"/>
    </row>
    <row r="186" spans="1:8" s="8" customFormat="1" thickBot="1" x14ac:dyDescent="0.3">
      <c r="A186" s="161" t="s">
        <v>3469</v>
      </c>
      <c r="B186" s="34"/>
      <c r="C186" s="34">
        <f>SUM(C176:C185)</f>
        <v>617</v>
      </c>
      <c r="D186" s="34">
        <f t="shared" ref="D186:H186" si="20">SUM(D176:D185)</f>
        <v>0</v>
      </c>
      <c r="E186" s="34">
        <f t="shared" si="20"/>
        <v>0</v>
      </c>
      <c r="F186" s="34">
        <f t="shared" si="20"/>
        <v>0</v>
      </c>
      <c r="G186" s="34">
        <f t="shared" si="20"/>
        <v>0</v>
      </c>
      <c r="H186" s="34">
        <f t="shared" si="20"/>
        <v>1</v>
      </c>
    </row>
    <row r="187" spans="1:8" s="1" customFormat="1" ht="16" x14ac:dyDescent="0.25">
      <c r="A187" s="76">
        <v>44266</v>
      </c>
      <c r="B187" s="14" t="s">
        <v>63</v>
      </c>
      <c r="C187" s="14">
        <v>-137</v>
      </c>
      <c r="D187" s="14"/>
      <c r="E187" s="14"/>
      <c r="F187" s="115"/>
      <c r="G187" s="14"/>
      <c r="H187" s="115"/>
    </row>
    <row r="188" spans="1:8" s="1" customFormat="1" ht="16" x14ac:dyDescent="0.25">
      <c r="A188" s="76">
        <v>44327</v>
      </c>
      <c r="B188" s="14" t="s">
        <v>63</v>
      </c>
      <c r="C188" s="14">
        <v>-66</v>
      </c>
      <c r="D188" s="115"/>
      <c r="E188" s="115"/>
      <c r="F188" s="115"/>
      <c r="G188" s="115"/>
      <c r="H188" s="115"/>
    </row>
    <row r="189" spans="1:8" s="1" customFormat="1" ht="16" x14ac:dyDescent="0.25">
      <c r="A189" s="76">
        <v>44480</v>
      </c>
      <c r="B189" s="14" t="s">
        <v>63</v>
      </c>
      <c r="C189" s="14">
        <v>-111</v>
      </c>
      <c r="D189" s="14"/>
      <c r="E189" s="14"/>
      <c r="F189" s="115"/>
      <c r="G189" s="14"/>
      <c r="H189" s="115"/>
    </row>
    <row r="190" spans="1:8" s="1" customFormat="1" ht="16" x14ac:dyDescent="0.25">
      <c r="A190" s="76" t="s">
        <v>3499</v>
      </c>
      <c r="B190" s="14" t="s">
        <v>63</v>
      </c>
      <c r="C190" s="14">
        <v>-126</v>
      </c>
      <c r="D190" s="14"/>
      <c r="E190" s="14"/>
      <c r="F190" s="115"/>
      <c r="G190" s="14"/>
      <c r="H190" s="115"/>
    </row>
    <row r="191" spans="1:8" s="1" customFormat="1" thickBot="1" x14ac:dyDescent="0.3">
      <c r="A191" s="76" t="s">
        <v>3514</v>
      </c>
      <c r="B191" s="14" t="s">
        <v>63</v>
      </c>
      <c r="C191" s="14">
        <v>-177</v>
      </c>
      <c r="D191" s="14"/>
      <c r="E191" s="14"/>
      <c r="F191" s="115"/>
      <c r="G191" s="14"/>
      <c r="H191" s="115"/>
    </row>
    <row r="192" spans="1:8" s="8" customFormat="1" thickBot="1" x14ac:dyDescent="0.3">
      <c r="A192" s="161" t="s">
        <v>3584</v>
      </c>
      <c r="B192" s="34"/>
      <c r="C192" s="34">
        <f>SUM(C186:C191)</f>
        <v>0</v>
      </c>
      <c r="D192" s="34">
        <f t="shared" ref="D192:H192" si="21">SUM(D186:D191)</f>
        <v>0</v>
      </c>
      <c r="E192" s="34">
        <f t="shared" si="21"/>
        <v>0</v>
      </c>
      <c r="F192" s="34">
        <f t="shared" si="21"/>
        <v>0</v>
      </c>
      <c r="G192" s="34">
        <f t="shared" si="21"/>
        <v>0</v>
      </c>
      <c r="H192" s="34">
        <f t="shared" si="21"/>
        <v>1</v>
      </c>
    </row>
    <row r="193" spans="1:8" s="200" customFormat="1" ht="16" x14ac:dyDescent="0.25">
      <c r="A193" s="76"/>
      <c r="B193" s="14"/>
      <c r="C193" s="14"/>
      <c r="D193" s="14"/>
      <c r="E193" s="14"/>
      <c r="F193" s="115"/>
      <c r="G193" s="14"/>
      <c r="H193" s="115"/>
    </row>
    <row r="194" spans="1:8" s="200" customFormat="1" ht="16" x14ac:dyDescent="0.25">
      <c r="A194" s="76"/>
      <c r="B194" s="14"/>
      <c r="C194" s="14"/>
      <c r="D194" s="14"/>
      <c r="E194" s="14"/>
      <c r="F194" s="115"/>
      <c r="G194" s="14"/>
      <c r="H194" s="115"/>
    </row>
    <row r="195" spans="1:8" s="136" customFormat="1" ht="16" x14ac:dyDescent="0.25">
      <c r="A195" s="76"/>
      <c r="B195" s="14"/>
      <c r="C195" s="14"/>
      <c r="D195" s="14"/>
      <c r="E195" s="14"/>
      <c r="F195" s="14"/>
      <c r="G195" s="14"/>
      <c r="H195" s="14"/>
    </row>
    <row r="196" spans="1:8" s="136" customFormat="1" ht="16.5" customHeight="1" thickBot="1" x14ac:dyDescent="0.3">
      <c r="A196" s="240"/>
      <c r="B196" s="81"/>
      <c r="C196" s="14"/>
      <c r="D196" s="14"/>
      <c r="E196" s="14"/>
      <c r="F196" s="14"/>
      <c r="G196" s="14"/>
      <c r="H196" s="14"/>
    </row>
    <row r="197" spans="1:8" s="136" customFormat="1" thickBot="1" x14ac:dyDescent="0.3">
      <c r="A197" s="241" t="s">
        <v>526</v>
      </c>
      <c r="B197" s="203"/>
      <c r="C197" s="204">
        <f>SUM(C88)</f>
        <v>3865</v>
      </c>
      <c r="D197" s="204">
        <f>SUM(D88)</f>
        <v>11480</v>
      </c>
      <c r="E197" s="204">
        <f t="shared" ref="E197:H197" si="22">SUM(E88)</f>
        <v>2460</v>
      </c>
      <c r="F197" s="204">
        <f t="shared" si="22"/>
        <v>2534</v>
      </c>
      <c r="G197" s="204">
        <f t="shared" si="22"/>
        <v>2546</v>
      </c>
      <c r="H197" s="204">
        <f t="shared" si="22"/>
        <v>1</v>
      </c>
    </row>
    <row r="198" spans="1:8" s="2" customFormat="1" thickBot="1" x14ac:dyDescent="0.3">
      <c r="A198" s="242" t="s">
        <v>542</v>
      </c>
      <c r="B198" s="34"/>
      <c r="C198" s="243">
        <v>10818</v>
      </c>
      <c r="D198" s="243">
        <v>69510</v>
      </c>
      <c r="E198" s="244">
        <v>22230</v>
      </c>
      <c r="F198" s="244">
        <v>7512</v>
      </c>
      <c r="G198" s="244">
        <v>7512</v>
      </c>
      <c r="H198" s="244"/>
    </row>
    <row r="199" spans="1:8" ht="18" thickBot="1" x14ac:dyDescent="0.3">
      <c r="A199" s="241" t="s">
        <v>702</v>
      </c>
      <c r="B199" s="203"/>
      <c r="C199" s="245">
        <f>C198/3</f>
        <v>3606</v>
      </c>
      <c r="D199" s="245">
        <f>D198/3</f>
        <v>23170</v>
      </c>
      <c r="E199" s="245">
        <f t="shared" ref="E199" si="23">E198/3</f>
        <v>7410</v>
      </c>
      <c r="F199" s="245">
        <f>F198/3</f>
        <v>2504</v>
      </c>
      <c r="G199" s="245">
        <f>G198/3</f>
        <v>2504</v>
      </c>
      <c r="H199" s="245"/>
    </row>
    <row r="200" spans="1:8" s="136" customFormat="1" thickBot="1" x14ac:dyDescent="0.3">
      <c r="A200" s="241" t="s">
        <v>544</v>
      </c>
      <c r="B200" s="203"/>
      <c r="C200" s="245">
        <f>SUM(C199-C197)</f>
        <v>-259</v>
      </c>
      <c r="D200" s="245">
        <f>SUM(D199-D197)</f>
        <v>11690</v>
      </c>
      <c r="E200" s="245">
        <f>SUM(E199-E197)</f>
        <v>4950</v>
      </c>
      <c r="F200" s="245">
        <f>SUM(F199-F197)</f>
        <v>-30</v>
      </c>
      <c r="G200" s="245">
        <f>SUM(G199-G197)</f>
        <v>-42</v>
      </c>
      <c r="H200" s="245"/>
    </row>
    <row r="201" spans="1:8" ht="18" thickBot="1" x14ac:dyDescent="0.3">
      <c r="C201" s="209" t="s">
        <v>494</v>
      </c>
      <c r="D201" s="209" t="s">
        <v>530</v>
      </c>
      <c r="E201" s="209" t="s">
        <v>546</v>
      </c>
      <c r="F201" s="209" t="s">
        <v>547</v>
      </c>
      <c r="G201" s="209" t="s">
        <v>548</v>
      </c>
      <c r="H201" s="209" t="s">
        <v>31</v>
      </c>
    </row>
    <row r="202" spans="1:8" x14ac:dyDescent="0.25">
      <c r="A202" s="157" t="s">
        <v>703</v>
      </c>
    </row>
    <row r="203" spans="1:8" x14ac:dyDescent="0.25">
      <c r="A203" s="157" t="s">
        <v>704</v>
      </c>
    </row>
    <row r="204" spans="1:8" x14ac:dyDescent="0.25">
      <c r="A204" s="157" t="s">
        <v>705</v>
      </c>
    </row>
    <row r="206" spans="1:8" x14ac:dyDescent="0.25">
      <c r="A206" s="157" t="s">
        <v>706</v>
      </c>
    </row>
    <row r="207" spans="1:8" x14ac:dyDescent="0.25">
      <c r="A207" s="157" t="s">
        <v>707</v>
      </c>
    </row>
    <row r="208" spans="1:8" x14ac:dyDescent="0.25">
      <c r="A208" s="157" t="s">
        <v>708</v>
      </c>
    </row>
    <row r="209" spans="1:1" x14ac:dyDescent="0.25">
      <c r="A209" s="157" t="s">
        <v>709</v>
      </c>
    </row>
    <row r="210" spans="1:1" x14ac:dyDescent="0.25">
      <c r="A210" s="157" t="s">
        <v>710</v>
      </c>
    </row>
    <row r="211" spans="1:1" x14ac:dyDescent="0.25">
      <c r="A211" s="157" t="s">
        <v>711</v>
      </c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rgb="FFC00000"/>
  </sheetPr>
  <dimension ref="A1:Z110"/>
  <sheetViews>
    <sheetView topLeftCell="G91" workbookViewId="0">
      <selection activeCell="U104" sqref="U104:Z104"/>
    </sheetView>
  </sheetViews>
  <sheetFormatPr baseColWidth="10" defaultColWidth="9" defaultRowHeight="17" x14ac:dyDescent="0.25"/>
  <cols>
    <col min="1" max="1" width="11.6640625" style="158" customWidth="1"/>
    <col min="2" max="2" width="18.83203125" style="158" customWidth="1"/>
    <col min="3" max="3" width="12.6640625" style="152" customWidth="1"/>
    <col min="4" max="5" width="18" style="152" customWidth="1"/>
    <col min="6" max="6" width="13.1640625" style="152" customWidth="1"/>
    <col min="7" max="7" width="12.6640625" style="152" customWidth="1"/>
    <col min="8" max="8" width="13" style="152" customWidth="1"/>
    <col min="9" max="9" width="10.33203125" style="152" customWidth="1"/>
    <col min="10" max="10" width="13" style="152" customWidth="1"/>
    <col min="11" max="11" width="10.5" style="152" customWidth="1"/>
    <col min="12" max="12" width="11" style="152" customWidth="1"/>
    <col min="13" max="13" width="10.33203125" style="152" customWidth="1"/>
    <col min="14" max="14" width="17.5" style="152" customWidth="1"/>
    <col min="15" max="16" width="12.1640625" style="152" customWidth="1"/>
    <col min="17" max="20" width="9.83203125" style="152" customWidth="1"/>
    <col min="21" max="16384" width="9" style="149"/>
  </cols>
  <sheetData>
    <row r="1" spans="1:20" s="48" customFormat="1" ht="16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s="48" customFormat="1" ht="16" x14ac:dyDescent="0.25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s="48" customFormat="1" ht="16" x14ac:dyDescent="0.25">
      <c r="A3" s="48" t="s">
        <v>384</v>
      </c>
      <c r="C3" s="1"/>
      <c r="D3" s="1"/>
      <c r="E3" s="1"/>
      <c r="F3" s="1"/>
      <c r="G3" s="1"/>
      <c r="H3" s="1"/>
    </row>
    <row r="4" spans="1:20" s="48" customFormat="1" ht="16" x14ac:dyDescent="0.25">
      <c r="A4" s="3" t="s">
        <v>510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s="48" customFormat="1" ht="16" x14ac:dyDescent="0.25">
      <c r="A5" s="139" t="s">
        <v>712</v>
      </c>
      <c r="B5" s="3"/>
      <c r="C5" s="3"/>
      <c r="D5" s="3"/>
      <c r="E5" s="3"/>
      <c r="F5" s="3"/>
      <c r="G5" s="3"/>
      <c r="H5" s="3"/>
    </row>
    <row r="6" spans="1:20" s="207" customFormat="1" thickBot="1" x14ac:dyDescent="0.3">
      <c r="C6" s="30">
        <v>30000</v>
      </c>
      <c r="D6" s="30">
        <v>125000</v>
      </c>
      <c r="E6" s="30">
        <v>125000</v>
      </c>
      <c r="F6" s="30">
        <v>40000</v>
      </c>
      <c r="G6" s="30">
        <v>60000</v>
      </c>
      <c r="H6" s="30">
        <v>80000</v>
      </c>
      <c r="I6" s="30">
        <v>35000</v>
      </c>
      <c r="J6" s="30">
        <v>120000</v>
      </c>
      <c r="K6" s="30">
        <v>60000</v>
      </c>
      <c r="L6" s="30">
        <v>900</v>
      </c>
      <c r="M6" s="30">
        <v>15000</v>
      </c>
      <c r="N6" s="30">
        <v>52500</v>
      </c>
      <c r="O6" s="30">
        <v>45500</v>
      </c>
      <c r="P6" s="30">
        <v>70000</v>
      </c>
      <c r="Q6" s="30">
        <v>12000</v>
      </c>
      <c r="R6" s="30">
        <v>14500</v>
      </c>
      <c r="S6" s="30">
        <v>3500</v>
      </c>
      <c r="T6" s="30">
        <v>5250</v>
      </c>
    </row>
    <row r="7" spans="1:20" s="4" customFormat="1" thickBot="1" x14ac:dyDescent="0.3">
      <c r="A7" s="50" t="s">
        <v>0</v>
      </c>
      <c r="B7" s="50" t="s">
        <v>1</v>
      </c>
      <c r="C7" s="225" t="s">
        <v>713</v>
      </c>
      <c r="D7" s="225" t="s">
        <v>714</v>
      </c>
      <c r="E7" s="225" t="s">
        <v>715</v>
      </c>
      <c r="F7" s="225" t="s">
        <v>716</v>
      </c>
      <c r="G7" s="225" t="s">
        <v>717</v>
      </c>
      <c r="H7" s="225" t="s">
        <v>718</v>
      </c>
      <c r="I7" s="225" t="s">
        <v>719</v>
      </c>
      <c r="J7" s="225" t="s">
        <v>720</v>
      </c>
      <c r="K7" s="225" t="s">
        <v>721</v>
      </c>
      <c r="L7" s="225" t="s">
        <v>722</v>
      </c>
      <c r="M7" s="225" t="s">
        <v>723</v>
      </c>
      <c r="N7" s="225" t="s">
        <v>724</v>
      </c>
      <c r="O7" s="225" t="s">
        <v>725</v>
      </c>
      <c r="P7" s="225" t="s">
        <v>726</v>
      </c>
      <c r="Q7" s="225" t="s">
        <v>727</v>
      </c>
      <c r="R7" s="225" t="s">
        <v>728</v>
      </c>
      <c r="S7" s="225" t="s">
        <v>729</v>
      </c>
      <c r="T7" s="225" t="s">
        <v>730</v>
      </c>
    </row>
    <row r="8" spans="1:20" s="2" customFormat="1" ht="16" x14ac:dyDescent="0.25">
      <c r="A8" s="12" t="s">
        <v>522</v>
      </c>
      <c r="B8" s="13" t="s">
        <v>731</v>
      </c>
      <c r="C8" s="13">
        <v>4</v>
      </c>
      <c r="D8" s="13">
        <v>2</v>
      </c>
      <c r="E8" s="13">
        <v>7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</row>
    <row r="9" spans="1:20" s="2" customFormat="1" ht="16" x14ac:dyDescent="0.25">
      <c r="A9" s="12" t="s">
        <v>522</v>
      </c>
      <c r="B9" s="13" t="s">
        <v>732</v>
      </c>
      <c r="C9" s="13"/>
      <c r="D9" s="13"/>
      <c r="E9" s="13"/>
      <c r="F9" s="13">
        <v>4</v>
      </c>
      <c r="G9" s="13">
        <v>6</v>
      </c>
      <c r="H9" s="13">
        <v>2</v>
      </c>
      <c r="I9" s="13">
        <v>10</v>
      </c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</row>
    <row r="10" spans="1:20" s="2" customFormat="1" ht="16" x14ac:dyDescent="0.25">
      <c r="A10" s="17" t="s">
        <v>564</v>
      </c>
      <c r="B10" s="13" t="s">
        <v>733</v>
      </c>
      <c r="C10" s="13"/>
      <c r="D10" s="13"/>
      <c r="E10" s="13"/>
      <c r="F10" s="13">
        <v>4</v>
      </c>
      <c r="G10" s="13">
        <v>6</v>
      </c>
      <c r="H10" s="13">
        <v>14</v>
      </c>
      <c r="I10" s="13"/>
      <c r="J10" s="13">
        <v>8</v>
      </c>
      <c r="K10" s="13">
        <v>42</v>
      </c>
      <c r="L10" s="13">
        <v>400</v>
      </c>
      <c r="M10" s="13"/>
      <c r="N10" s="13"/>
      <c r="O10" s="13"/>
      <c r="P10" s="13"/>
      <c r="Q10" s="13"/>
      <c r="R10" s="13"/>
      <c r="S10" s="13"/>
      <c r="T10" s="13"/>
    </row>
    <row r="11" spans="1:20" s="2" customFormat="1" ht="16" x14ac:dyDescent="0.25">
      <c r="A11" s="17" t="s">
        <v>564</v>
      </c>
      <c r="B11" s="13" t="s">
        <v>734</v>
      </c>
      <c r="C11" s="13"/>
      <c r="D11" s="13"/>
      <c r="E11" s="13"/>
      <c r="F11" s="13"/>
      <c r="G11" s="13"/>
      <c r="H11" s="13"/>
      <c r="I11" s="13"/>
      <c r="J11" s="13"/>
      <c r="K11" s="13"/>
      <c r="L11" s="13">
        <v>120</v>
      </c>
      <c r="M11" s="13"/>
      <c r="N11" s="13"/>
      <c r="O11" s="13"/>
      <c r="P11" s="13"/>
      <c r="Q11" s="13"/>
      <c r="R11" s="13"/>
      <c r="S11" s="13"/>
      <c r="T11" s="13"/>
    </row>
    <row r="12" spans="1:20" s="2" customFormat="1" ht="16" x14ac:dyDescent="0.25">
      <c r="A12" s="17" t="s">
        <v>564</v>
      </c>
      <c r="B12" s="13" t="s">
        <v>735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>
        <v>20</v>
      </c>
      <c r="N12" s="13">
        <v>8</v>
      </c>
      <c r="O12" s="13">
        <v>10</v>
      </c>
      <c r="P12" s="13">
        <v>10</v>
      </c>
      <c r="Q12" s="13">
        <v>8</v>
      </c>
      <c r="R12" s="13">
        <v>20</v>
      </c>
      <c r="S12" s="13">
        <v>20</v>
      </c>
      <c r="T12" s="13">
        <v>40</v>
      </c>
    </row>
    <row r="13" spans="1:20" s="2" customFormat="1" ht="16" x14ac:dyDescent="0.25">
      <c r="A13" s="17" t="s">
        <v>595</v>
      </c>
      <c r="B13" s="13" t="s">
        <v>736</v>
      </c>
      <c r="C13" s="13"/>
      <c r="D13" s="13">
        <v>2</v>
      </c>
      <c r="E13" s="13"/>
      <c r="F13" s="13"/>
      <c r="G13" s="13"/>
      <c r="H13" s="13"/>
      <c r="I13" s="13"/>
      <c r="J13" s="13">
        <v>4</v>
      </c>
      <c r="K13" s="13">
        <v>32</v>
      </c>
      <c r="L13" s="13">
        <v>150</v>
      </c>
      <c r="M13" s="13"/>
      <c r="N13" s="13"/>
      <c r="O13" s="13"/>
      <c r="P13" s="13"/>
      <c r="Q13" s="13"/>
      <c r="R13" s="13"/>
      <c r="S13" s="13"/>
      <c r="T13" s="13"/>
    </row>
    <row r="14" spans="1:20" s="2" customFormat="1" ht="16" x14ac:dyDescent="0.25">
      <c r="A14" s="17" t="s">
        <v>523</v>
      </c>
      <c r="B14" s="13" t="s">
        <v>737</v>
      </c>
      <c r="C14" s="13"/>
      <c r="D14" s="13"/>
      <c r="E14" s="13"/>
      <c r="F14" s="13"/>
      <c r="G14" s="13"/>
      <c r="H14" s="13">
        <v>4</v>
      </c>
      <c r="I14" s="13">
        <v>27</v>
      </c>
      <c r="J14" s="13">
        <v>4</v>
      </c>
      <c r="K14" s="13">
        <v>24</v>
      </c>
      <c r="L14" s="13">
        <v>150</v>
      </c>
      <c r="M14" s="13">
        <v>12</v>
      </c>
      <c r="N14" s="13">
        <v>6</v>
      </c>
      <c r="O14" s="13">
        <v>10</v>
      </c>
      <c r="P14" s="13">
        <v>10</v>
      </c>
      <c r="Q14" s="13"/>
      <c r="R14" s="13">
        <v>14</v>
      </c>
      <c r="S14" s="13">
        <v>14</v>
      </c>
      <c r="T14" s="13">
        <v>40</v>
      </c>
    </row>
    <row r="15" spans="1:20" s="2" customFormat="1" ht="16" x14ac:dyDescent="0.25">
      <c r="A15" s="13" t="s">
        <v>523</v>
      </c>
      <c r="B15" s="13" t="s">
        <v>738</v>
      </c>
      <c r="C15" s="13"/>
      <c r="D15" s="13"/>
      <c r="E15" s="13"/>
      <c r="F15" s="13"/>
      <c r="G15" s="13"/>
      <c r="H15" s="13"/>
      <c r="I15" s="13"/>
      <c r="J15" s="13"/>
      <c r="K15" s="13">
        <v>110</v>
      </c>
      <c r="L15" s="13">
        <v>400</v>
      </c>
      <c r="M15" s="13"/>
      <c r="N15" s="13"/>
      <c r="O15" s="13"/>
      <c r="P15" s="13">
        <v>14</v>
      </c>
      <c r="Q15" s="13"/>
      <c r="R15" s="13"/>
      <c r="S15" s="13"/>
      <c r="T15" s="13"/>
    </row>
    <row r="16" spans="1:20" s="2" customFormat="1" ht="16" x14ac:dyDescent="0.25">
      <c r="A16" s="13" t="s">
        <v>524</v>
      </c>
      <c r="B16" s="13" t="s">
        <v>739</v>
      </c>
      <c r="C16" s="13"/>
      <c r="D16" s="13"/>
      <c r="E16" s="13"/>
      <c r="F16" s="13"/>
      <c r="G16" s="13"/>
      <c r="H16" s="13">
        <v>1</v>
      </c>
      <c r="I16" s="13">
        <v>6</v>
      </c>
      <c r="J16" s="13">
        <v>4</v>
      </c>
      <c r="K16" s="13">
        <v>52</v>
      </c>
      <c r="L16" s="13">
        <v>250</v>
      </c>
      <c r="M16" s="13"/>
      <c r="N16" s="13"/>
      <c r="O16" s="13">
        <v>14</v>
      </c>
      <c r="P16" s="13"/>
      <c r="Q16" s="13">
        <v>8</v>
      </c>
      <c r="R16" s="13"/>
      <c r="S16" s="13"/>
      <c r="T16" s="13">
        <v>144</v>
      </c>
    </row>
    <row r="17" spans="1:20" s="2" customFormat="1" ht="16" x14ac:dyDescent="0.25">
      <c r="A17" s="13" t="s">
        <v>524</v>
      </c>
      <c r="B17" s="13" t="s">
        <v>740</v>
      </c>
      <c r="C17" s="13"/>
      <c r="D17" s="13"/>
      <c r="E17" s="13">
        <v>1</v>
      </c>
      <c r="F17" s="13"/>
      <c r="G17" s="13"/>
      <c r="H17" s="13">
        <v>1</v>
      </c>
      <c r="I17" s="13"/>
      <c r="J17" s="13"/>
      <c r="K17" s="13"/>
      <c r="L17" s="13">
        <v>200</v>
      </c>
      <c r="M17" s="13"/>
      <c r="N17" s="13"/>
      <c r="O17" s="13"/>
      <c r="P17" s="13"/>
      <c r="Q17" s="13"/>
      <c r="R17" s="13"/>
      <c r="S17" s="13"/>
      <c r="T17" s="13"/>
    </row>
    <row r="18" spans="1:20" s="2" customFormat="1" ht="16" x14ac:dyDescent="0.25">
      <c r="A18" s="13" t="s">
        <v>567</v>
      </c>
      <c r="B18" s="13" t="s">
        <v>741</v>
      </c>
      <c r="C18" s="13"/>
      <c r="D18" s="13"/>
      <c r="E18" s="13"/>
      <c r="F18" s="13"/>
      <c r="G18" s="13"/>
      <c r="H18" s="13"/>
      <c r="I18" s="13">
        <v>1</v>
      </c>
      <c r="J18" s="13"/>
      <c r="K18" s="13"/>
      <c r="L18" s="13">
        <v>300</v>
      </c>
      <c r="M18" s="13"/>
      <c r="N18" s="13"/>
      <c r="O18" s="13"/>
      <c r="P18" s="13"/>
      <c r="Q18" s="13">
        <v>2</v>
      </c>
      <c r="R18" s="13"/>
      <c r="S18" s="13"/>
      <c r="T18" s="13"/>
    </row>
    <row r="19" spans="1:20" s="2" customFormat="1" thickBot="1" x14ac:dyDescent="0.3">
      <c r="A19" s="14" t="s">
        <v>569</v>
      </c>
      <c r="B19" s="14" t="s">
        <v>742</v>
      </c>
      <c r="C19" s="14"/>
      <c r="D19" s="14"/>
      <c r="E19" s="14"/>
      <c r="F19" s="14"/>
      <c r="G19" s="14"/>
      <c r="H19" s="14">
        <v>2</v>
      </c>
      <c r="I19" s="14">
        <v>2</v>
      </c>
      <c r="J19" s="14"/>
      <c r="K19" s="14"/>
      <c r="L19" s="14">
        <v>113</v>
      </c>
      <c r="M19" s="14"/>
      <c r="N19" s="14"/>
      <c r="O19" s="14"/>
      <c r="P19" s="14"/>
      <c r="Q19" s="14"/>
      <c r="R19" s="14"/>
      <c r="S19" s="14"/>
      <c r="T19" s="14"/>
    </row>
    <row r="20" spans="1:20" s="2" customFormat="1" thickBot="1" x14ac:dyDescent="0.3">
      <c r="A20" s="170" t="s">
        <v>449</v>
      </c>
      <c r="B20" s="34"/>
      <c r="C20" s="34">
        <f>SUM(C8:C19)</f>
        <v>4</v>
      </c>
      <c r="D20" s="34">
        <f t="shared" ref="D20:T20" si="0">SUM(D8:D19)</f>
        <v>4</v>
      </c>
      <c r="E20" s="34">
        <f t="shared" si="0"/>
        <v>8</v>
      </c>
      <c r="F20" s="34">
        <f t="shared" si="0"/>
        <v>8</v>
      </c>
      <c r="G20" s="34">
        <f t="shared" si="0"/>
        <v>12</v>
      </c>
      <c r="H20" s="34">
        <f t="shared" si="0"/>
        <v>24</v>
      </c>
      <c r="I20" s="34">
        <f t="shared" si="0"/>
        <v>46</v>
      </c>
      <c r="J20" s="34">
        <f t="shared" si="0"/>
        <v>20</v>
      </c>
      <c r="K20" s="34">
        <f t="shared" si="0"/>
        <v>260</v>
      </c>
      <c r="L20" s="34">
        <f>SUM(L8:L19)</f>
        <v>2083</v>
      </c>
      <c r="M20" s="34">
        <f t="shared" si="0"/>
        <v>32</v>
      </c>
      <c r="N20" s="34">
        <f t="shared" si="0"/>
        <v>14</v>
      </c>
      <c r="O20" s="34">
        <f t="shared" si="0"/>
        <v>34</v>
      </c>
      <c r="P20" s="34">
        <f t="shared" si="0"/>
        <v>34</v>
      </c>
      <c r="Q20" s="34">
        <f t="shared" si="0"/>
        <v>18</v>
      </c>
      <c r="R20" s="34">
        <f t="shared" si="0"/>
        <v>34</v>
      </c>
      <c r="S20" s="34">
        <f t="shared" si="0"/>
        <v>34</v>
      </c>
      <c r="T20" s="34">
        <f t="shared" si="0"/>
        <v>224</v>
      </c>
    </row>
    <row r="21" spans="1:20" s="2" customFormat="1" thickBot="1" x14ac:dyDescent="0.3">
      <c r="A21" s="55">
        <v>44015</v>
      </c>
      <c r="B21" s="53" t="s">
        <v>743</v>
      </c>
      <c r="C21" s="53"/>
      <c r="D21" s="53"/>
      <c r="E21" s="53"/>
      <c r="F21" s="53"/>
      <c r="G21" s="53"/>
      <c r="H21" s="53"/>
      <c r="I21" s="53"/>
      <c r="J21" s="53"/>
      <c r="K21" s="53">
        <v>35</v>
      </c>
      <c r="L21" s="53"/>
      <c r="M21" s="53"/>
      <c r="N21" s="53"/>
      <c r="O21" s="53"/>
      <c r="P21" s="53"/>
      <c r="Q21" s="53"/>
      <c r="R21" s="53"/>
      <c r="S21" s="53"/>
      <c r="T21" s="53"/>
    </row>
    <row r="22" spans="1:20" s="2" customFormat="1" thickBot="1" x14ac:dyDescent="0.3">
      <c r="A22" s="170" t="s">
        <v>450</v>
      </c>
      <c r="B22" s="34"/>
      <c r="C22" s="34">
        <f>SUM(C20:C21)</f>
        <v>4</v>
      </c>
      <c r="D22" s="34">
        <f t="shared" ref="D22:T22" si="1">SUM(D20:D21)</f>
        <v>4</v>
      </c>
      <c r="E22" s="34">
        <f t="shared" si="1"/>
        <v>8</v>
      </c>
      <c r="F22" s="34">
        <f t="shared" si="1"/>
        <v>8</v>
      </c>
      <c r="G22" s="34">
        <f t="shared" si="1"/>
        <v>12</v>
      </c>
      <c r="H22" s="34">
        <f t="shared" si="1"/>
        <v>24</v>
      </c>
      <c r="I22" s="34">
        <f t="shared" si="1"/>
        <v>46</v>
      </c>
      <c r="J22" s="34">
        <f t="shared" si="1"/>
        <v>20</v>
      </c>
      <c r="K22" s="34">
        <f t="shared" si="1"/>
        <v>295</v>
      </c>
      <c r="L22" s="34">
        <f t="shared" si="1"/>
        <v>2083</v>
      </c>
      <c r="M22" s="34">
        <f t="shared" si="1"/>
        <v>32</v>
      </c>
      <c r="N22" s="34">
        <f t="shared" si="1"/>
        <v>14</v>
      </c>
      <c r="O22" s="34">
        <f t="shared" si="1"/>
        <v>34</v>
      </c>
      <c r="P22" s="34">
        <f t="shared" si="1"/>
        <v>34</v>
      </c>
      <c r="Q22" s="34">
        <f t="shared" si="1"/>
        <v>18</v>
      </c>
      <c r="R22" s="34">
        <f t="shared" si="1"/>
        <v>34</v>
      </c>
      <c r="S22" s="34">
        <f t="shared" si="1"/>
        <v>34</v>
      </c>
      <c r="T22" s="34">
        <f t="shared" si="1"/>
        <v>224</v>
      </c>
    </row>
    <row r="23" spans="1:20" s="2" customFormat="1" thickBot="1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</row>
    <row r="24" spans="1:20" s="2" customFormat="1" thickBot="1" x14ac:dyDescent="0.3">
      <c r="A24" s="170" t="s">
        <v>451</v>
      </c>
      <c r="B24" s="34"/>
      <c r="C24" s="34">
        <f>SUM(C22:C23)</f>
        <v>4</v>
      </c>
      <c r="D24" s="34">
        <f t="shared" ref="D24:T24" si="2">SUM(D22:D23)</f>
        <v>4</v>
      </c>
      <c r="E24" s="34">
        <f t="shared" si="2"/>
        <v>8</v>
      </c>
      <c r="F24" s="34">
        <f t="shared" si="2"/>
        <v>8</v>
      </c>
      <c r="G24" s="34">
        <f t="shared" si="2"/>
        <v>12</v>
      </c>
      <c r="H24" s="34">
        <f t="shared" si="2"/>
        <v>24</v>
      </c>
      <c r="I24" s="34">
        <f t="shared" si="2"/>
        <v>46</v>
      </c>
      <c r="J24" s="34">
        <f t="shared" si="2"/>
        <v>20</v>
      </c>
      <c r="K24" s="34">
        <f t="shared" si="2"/>
        <v>295</v>
      </c>
      <c r="L24" s="34">
        <f t="shared" si="2"/>
        <v>2083</v>
      </c>
      <c r="M24" s="34">
        <f t="shared" si="2"/>
        <v>32</v>
      </c>
      <c r="N24" s="34">
        <f t="shared" si="2"/>
        <v>14</v>
      </c>
      <c r="O24" s="34">
        <f t="shared" si="2"/>
        <v>34</v>
      </c>
      <c r="P24" s="34">
        <f t="shared" si="2"/>
        <v>34</v>
      </c>
      <c r="Q24" s="34">
        <f t="shared" si="2"/>
        <v>18</v>
      </c>
      <c r="R24" s="34">
        <f t="shared" si="2"/>
        <v>34</v>
      </c>
      <c r="S24" s="34">
        <f t="shared" si="2"/>
        <v>34</v>
      </c>
      <c r="T24" s="34">
        <f t="shared" si="2"/>
        <v>224</v>
      </c>
    </row>
    <row r="25" spans="1:20" s="2" customFormat="1" thickBot="1" x14ac:dyDescent="0.3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</row>
    <row r="26" spans="1:20" s="2" customFormat="1" thickBot="1" x14ac:dyDescent="0.3">
      <c r="A26" s="170" t="s">
        <v>452</v>
      </c>
      <c r="B26" s="34"/>
      <c r="C26" s="34">
        <f>SUM(C24:C25)</f>
        <v>4</v>
      </c>
      <c r="D26" s="34">
        <f t="shared" ref="D26:T30" si="3">SUM(D24:D25)</f>
        <v>4</v>
      </c>
      <c r="E26" s="34">
        <f t="shared" si="3"/>
        <v>8</v>
      </c>
      <c r="F26" s="34">
        <f t="shared" si="3"/>
        <v>8</v>
      </c>
      <c r="G26" s="34">
        <f t="shared" si="3"/>
        <v>12</v>
      </c>
      <c r="H26" s="34">
        <f t="shared" si="3"/>
        <v>24</v>
      </c>
      <c r="I26" s="34">
        <f t="shared" si="3"/>
        <v>46</v>
      </c>
      <c r="J26" s="34">
        <f t="shared" si="3"/>
        <v>20</v>
      </c>
      <c r="K26" s="34">
        <f t="shared" si="3"/>
        <v>295</v>
      </c>
      <c r="L26" s="34">
        <f t="shared" si="3"/>
        <v>2083</v>
      </c>
      <c r="M26" s="34">
        <f t="shared" si="3"/>
        <v>32</v>
      </c>
      <c r="N26" s="34">
        <f t="shared" si="3"/>
        <v>14</v>
      </c>
      <c r="O26" s="34">
        <f t="shared" si="3"/>
        <v>34</v>
      </c>
      <c r="P26" s="34">
        <f t="shared" si="3"/>
        <v>34</v>
      </c>
      <c r="Q26" s="34">
        <f t="shared" si="3"/>
        <v>18</v>
      </c>
      <c r="R26" s="34">
        <f t="shared" si="3"/>
        <v>34</v>
      </c>
      <c r="S26" s="34">
        <f t="shared" si="3"/>
        <v>34</v>
      </c>
      <c r="T26" s="34">
        <f t="shared" si="3"/>
        <v>224</v>
      </c>
    </row>
    <row r="27" spans="1:20" s="2" customFormat="1" thickBot="1" x14ac:dyDescent="0.3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</row>
    <row r="28" spans="1:20" s="2" customFormat="1" thickBot="1" x14ac:dyDescent="0.3">
      <c r="A28" s="170" t="s">
        <v>453</v>
      </c>
      <c r="B28" s="34"/>
      <c r="C28" s="34">
        <f t="shared" ref="C28:N30" si="4">SUM(C26:C27)</f>
        <v>4</v>
      </c>
      <c r="D28" s="34">
        <f t="shared" si="4"/>
        <v>4</v>
      </c>
      <c r="E28" s="34">
        <f t="shared" si="4"/>
        <v>8</v>
      </c>
      <c r="F28" s="34">
        <f t="shared" si="4"/>
        <v>8</v>
      </c>
      <c r="G28" s="34">
        <f t="shared" si="4"/>
        <v>12</v>
      </c>
      <c r="H28" s="34">
        <f t="shared" si="4"/>
        <v>24</v>
      </c>
      <c r="I28" s="34">
        <f t="shared" si="4"/>
        <v>46</v>
      </c>
      <c r="J28" s="34">
        <f t="shared" si="4"/>
        <v>20</v>
      </c>
      <c r="K28" s="34">
        <f t="shared" si="4"/>
        <v>295</v>
      </c>
      <c r="L28" s="34">
        <f t="shared" si="4"/>
        <v>2083</v>
      </c>
      <c r="M28" s="34">
        <f t="shared" si="4"/>
        <v>32</v>
      </c>
      <c r="N28" s="34">
        <f t="shared" si="4"/>
        <v>14</v>
      </c>
      <c r="O28" s="34">
        <f t="shared" si="3"/>
        <v>34</v>
      </c>
      <c r="P28" s="34">
        <f t="shared" si="3"/>
        <v>34</v>
      </c>
      <c r="Q28" s="34">
        <f t="shared" si="3"/>
        <v>18</v>
      </c>
      <c r="R28" s="34">
        <f t="shared" si="3"/>
        <v>34</v>
      </c>
      <c r="S28" s="34">
        <f t="shared" si="3"/>
        <v>34</v>
      </c>
      <c r="T28" s="34">
        <f t="shared" si="3"/>
        <v>224</v>
      </c>
    </row>
    <row r="29" spans="1:20" s="2" customFormat="1" thickBot="1" x14ac:dyDescent="0.3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</row>
    <row r="30" spans="1:20" s="2" customFormat="1" thickBot="1" x14ac:dyDescent="0.3">
      <c r="A30" s="170" t="s">
        <v>454</v>
      </c>
      <c r="B30" s="34"/>
      <c r="C30" s="34">
        <f>SUM(C28:C29)</f>
        <v>4</v>
      </c>
      <c r="D30" s="34">
        <f t="shared" si="4"/>
        <v>4</v>
      </c>
      <c r="E30" s="34">
        <f t="shared" si="4"/>
        <v>8</v>
      </c>
      <c r="F30" s="34">
        <f t="shared" si="4"/>
        <v>8</v>
      </c>
      <c r="G30" s="34">
        <f t="shared" si="4"/>
        <v>12</v>
      </c>
      <c r="H30" s="34">
        <f t="shared" si="4"/>
        <v>24</v>
      </c>
      <c r="I30" s="34">
        <f t="shared" si="4"/>
        <v>46</v>
      </c>
      <c r="J30" s="34">
        <f t="shared" si="4"/>
        <v>20</v>
      </c>
      <c r="K30" s="34">
        <f t="shared" si="4"/>
        <v>295</v>
      </c>
      <c r="L30" s="34">
        <f t="shared" si="4"/>
        <v>2083</v>
      </c>
      <c r="M30" s="34">
        <f t="shared" si="4"/>
        <v>32</v>
      </c>
      <c r="N30" s="34">
        <f t="shared" si="4"/>
        <v>14</v>
      </c>
      <c r="O30" s="34">
        <f t="shared" si="3"/>
        <v>34</v>
      </c>
      <c r="P30" s="34">
        <f t="shared" si="3"/>
        <v>34</v>
      </c>
      <c r="Q30" s="34">
        <f t="shared" si="3"/>
        <v>18</v>
      </c>
      <c r="R30" s="34">
        <f t="shared" si="3"/>
        <v>34</v>
      </c>
      <c r="S30" s="34">
        <f t="shared" si="3"/>
        <v>34</v>
      </c>
      <c r="T30" s="34">
        <f t="shared" si="3"/>
        <v>224</v>
      </c>
    </row>
    <row r="31" spans="1:20" s="2" customFormat="1" thickBot="1" x14ac:dyDescent="0.3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</row>
    <row r="32" spans="1:20" s="8" customFormat="1" thickBot="1" x14ac:dyDescent="0.3">
      <c r="A32" s="170" t="s">
        <v>455</v>
      </c>
      <c r="B32" s="34"/>
      <c r="C32" s="34">
        <f>SUM(C30:C31)</f>
        <v>4</v>
      </c>
      <c r="D32" s="34">
        <f t="shared" ref="D32:T32" si="5">SUM(D30:D31)</f>
        <v>4</v>
      </c>
      <c r="E32" s="34">
        <f t="shared" si="5"/>
        <v>8</v>
      </c>
      <c r="F32" s="34">
        <f t="shared" si="5"/>
        <v>8</v>
      </c>
      <c r="G32" s="34">
        <f t="shared" si="5"/>
        <v>12</v>
      </c>
      <c r="H32" s="34">
        <f t="shared" si="5"/>
        <v>24</v>
      </c>
      <c r="I32" s="34">
        <f t="shared" si="5"/>
        <v>46</v>
      </c>
      <c r="J32" s="34">
        <f t="shared" si="5"/>
        <v>20</v>
      </c>
      <c r="K32" s="34">
        <f t="shared" si="5"/>
        <v>295</v>
      </c>
      <c r="L32" s="34">
        <f t="shared" si="5"/>
        <v>2083</v>
      </c>
      <c r="M32" s="34">
        <f t="shared" si="5"/>
        <v>32</v>
      </c>
      <c r="N32" s="34">
        <f t="shared" si="5"/>
        <v>14</v>
      </c>
      <c r="O32" s="34">
        <f t="shared" si="5"/>
        <v>34</v>
      </c>
      <c r="P32" s="34">
        <f t="shared" si="5"/>
        <v>34</v>
      </c>
      <c r="Q32" s="34">
        <f t="shared" si="5"/>
        <v>18</v>
      </c>
      <c r="R32" s="34">
        <f t="shared" si="5"/>
        <v>34</v>
      </c>
      <c r="S32" s="34">
        <f t="shared" si="5"/>
        <v>34</v>
      </c>
      <c r="T32" s="34">
        <f t="shared" si="5"/>
        <v>224</v>
      </c>
    </row>
    <row r="33" spans="1:20" s="2" customFormat="1" thickBot="1" x14ac:dyDescent="0.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</row>
    <row r="34" spans="1:20" s="8" customFormat="1" thickBot="1" x14ac:dyDescent="0.3">
      <c r="A34" s="170" t="s">
        <v>456</v>
      </c>
      <c r="B34" s="34"/>
      <c r="C34" s="34">
        <f>SUM(C32:C33)</f>
        <v>4</v>
      </c>
      <c r="D34" s="34">
        <f t="shared" ref="D34:T36" si="6">SUM(D32:D33)</f>
        <v>4</v>
      </c>
      <c r="E34" s="34">
        <f t="shared" si="6"/>
        <v>8</v>
      </c>
      <c r="F34" s="34">
        <f t="shared" si="6"/>
        <v>8</v>
      </c>
      <c r="G34" s="34">
        <f t="shared" si="6"/>
        <v>12</v>
      </c>
      <c r="H34" s="34">
        <f t="shared" si="6"/>
        <v>24</v>
      </c>
      <c r="I34" s="34">
        <f t="shared" si="6"/>
        <v>46</v>
      </c>
      <c r="J34" s="34">
        <f t="shared" si="6"/>
        <v>20</v>
      </c>
      <c r="K34" s="34">
        <f t="shared" si="6"/>
        <v>295</v>
      </c>
      <c r="L34" s="34">
        <f t="shared" si="6"/>
        <v>2083</v>
      </c>
      <c r="M34" s="34">
        <f t="shared" si="6"/>
        <v>32</v>
      </c>
      <c r="N34" s="34">
        <f t="shared" si="6"/>
        <v>14</v>
      </c>
      <c r="O34" s="34">
        <f t="shared" si="6"/>
        <v>34</v>
      </c>
      <c r="P34" s="34">
        <f t="shared" si="6"/>
        <v>34</v>
      </c>
      <c r="Q34" s="34">
        <f t="shared" si="6"/>
        <v>18</v>
      </c>
      <c r="R34" s="34">
        <f t="shared" si="6"/>
        <v>34</v>
      </c>
      <c r="S34" s="34">
        <f>SUM(S32:S33)</f>
        <v>34</v>
      </c>
      <c r="T34" s="34">
        <f t="shared" si="6"/>
        <v>224</v>
      </c>
    </row>
    <row r="35" spans="1:20" s="2" customFormat="1" thickBot="1" x14ac:dyDescent="0.3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</row>
    <row r="36" spans="1:20" s="8" customFormat="1" thickBot="1" x14ac:dyDescent="0.3">
      <c r="A36" s="170" t="s">
        <v>457</v>
      </c>
      <c r="B36" s="34"/>
      <c r="C36" s="34">
        <f>SUM(C34:C35)</f>
        <v>4</v>
      </c>
      <c r="D36" s="34">
        <f t="shared" si="6"/>
        <v>4</v>
      </c>
      <c r="E36" s="34">
        <f t="shared" si="6"/>
        <v>8</v>
      </c>
      <c r="F36" s="34">
        <f t="shared" si="6"/>
        <v>8</v>
      </c>
      <c r="G36" s="34">
        <f t="shared" si="6"/>
        <v>12</v>
      </c>
      <c r="H36" s="34">
        <f t="shared" si="6"/>
        <v>24</v>
      </c>
      <c r="I36" s="34">
        <f t="shared" si="6"/>
        <v>46</v>
      </c>
      <c r="J36" s="34">
        <f t="shared" si="6"/>
        <v>20</v>
      </c>
      <c r="K36" s="34">
        <f t="shared" si="6"/>
        <v>295</v>
      </c>
      <c r="L36" s="34">
        <f t="shared" si="6"/>
        <v>2083</v>
      </c>
      <c r="M36" s="34">
        <f t="shared" si="6"/>
        <v>32</v>
      </c>
      <c r="N36" s="34">
        <f t="shared" si="6"/>
        <v>14</v>
      </c>
      <c r="O36" s="34">
        <f t="shared" si="6"/>
        <v>34</v>
      </c>
      <c r="P36" s="34">
        <f t="shared" si="6"/>
        <v>34</v>
      </c>
      <c r="Q36" s="34">
        <f t="shared" si="6"/>
        <v>18</v>
      </c>
      <c r="R36" s="34">
        <f t="shared" si="6"/>
        <v>34</v>
      </c>
      <c r="S36" s="34">
        <f>SUM(S34:S35)</f>
        <v>34</v>
      </c>
      <c r="T36" s="34">
        <f t="shared" si="6"/>
        <v>224</v>
      </c>
    </row>
    <row r="37" spans="1:20" s="2" customFormat="1" thickBot="1" x14ac:dyDescent="0.3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</row>
    <row r="38" spans="1:20" s="8" customFormat="1" thickBot="1" x14ac:dyDescent="0.3">
      <c r="A38" s="170" t="s">
        <v>458</v>
      </c>
      <c r="B38" s="34"/>
      <c r="C38" s="34">
        <f>SUM(C36:C37)</f>
        <v>4</v>
      </c>
      <c r="D38" s="34">
        <f t="shared" ref="D38:T38" si="7">SUM(D36:D37)</f>
        <v>4</v>
      </c>
      <c r="E38" s="34">
        <f t="shared" si="7"/>
        <v>8</v>
      </c>
      <c r="F38" s="34">
        <f t="shared" si="7"/>
        <v>8</v>
      </c>
      <c r="G38" s="34">
        <f t="shared" si="7"/>
        <v>12</v>
      </c>
      <c r="H38" s="34">
        <f t="shared" si="7"/>
        <v>24</v>
      </c>
      <c r="I38" s="34">
        <f t="shared" si="7"/>
        <v>46</v>
      </c>
      <c r="J38" s="34">
        <f t="shared" si="7"/>
        <v>20</v>
      </c>
      <c r="K38" s="34">
        <f>SUM(K36:K37)</f>
        <v>295</v>
      </c>
      <c r="L38" s="34">
        <f t="shared" si="7"/>
        <v>2083</v>
      </c>
      <c r="M38" s="34">
        <f>SUM(M36:M37)</f>
        <v>32</v>
      </c>
      <c r="N38" s="34">
        <f t="shared" si="7"/>
        <v>14</v>
      </c>
      <c r="O38" s="34">
        <f t="shared" si="7"/>
        <v>34</v>
      </c>
      <c r="P38" s="34">
        <f t="shared" si="7"/>
        <v>34</v>
      </c>
      <c r="Q38" s="34">
        <f t="shared" si="7"/>
        <v>18</v>
      </c>
      <c r="R38" s="34">
        <f t="shared" si="7"/>
        <v>34</v>
      </c>
      <c r="S38" s="34">
        <f t="shared" si="7"/>
        <v>34</v>
      </c>
      <c r="T38" s="34">
        <f t="shared" si="7"/>
        <v>224</v>
      </c>
    </row>
    <row r="39" spans="1:20" s="2" customFormat="1" thickBot="1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</row>
    <row r="40" spans="1:20" s="8" customFormat="1" thickBot="1" x14ac:dyDescent="0.3">
      <c r="A40" s="170" t="s">
        <v>462</v>
      </c>
      <c r="B40" s="34"/>
      <c r="C40" s="34">
        <f t="shared" ref="C40:T42" si="8">SUM(C38:C39)</f>
        <v>4</v>
      </c>
      <c r="D40" s="34">
        <f t="shared" si="8"/>
        <v>4</v>
      </c>
      <c r="E40" s="34">
        <f t="shared" si="8"/>
        <v>8</v>
      </c>
      <c r="F40" s="34">
        <f t="shared" si="8"/>
        <v>8</v>
      </c>
      <c r="G40" s="34">
        <f t="shared" si="8"/>
        <v>12</v>
      </c>
      <c r="H40" s="34">
        <f t="shared" si="8"/>
        <v>24</v>
      </c>
      <c r="I40" s="34">
        <f t="shared" si="8"/>
        <v>46</v>
      </c>
      <c r="J40" s="34">
        <f t="shared" si="8"/>
        <v>20</v>
      </c>
      <c r="K40" s="34">
        <f t="shared" si="8"/>
        <v>295</v>
      </c>
      <c r="L40" s="34">
        <f t="shared" si="8"/>
        <v>2083</v>
      </c>
      <c r="M40" s="34">
        <f t="shared" si="8"/>
        <v>32</v>
      </c>
      <c r="N40" s="34">
        <f t="shared" si="8"/>
        <v>14</v>
      </c>
      <c r="O40" s="34">
        <f t="shared" si="8"/>
        <v>34</v>
      </c>
      <c r="P40" s="34">
        <f t="shared" si="8"/>
        <v>34</v>
      </c>
      <c r="Q40" s="34">
        <f t="shared" si="8"/>
        <v>18</v>
      </c>
      <c r="R40" s="34">
        <f t="shared" si="8"/>
        <v>34</v>
      </c>
      <c r="S40" s="34">
        <f t="shared" si="8"/>
        <v>34</v>
      </c>
      <c r="T40" s="34">
        <f t="shared" si="8"/>
        <v>224</v>
      </c>
    </row>
    <row r="41" spans="1:20" s="2" customFormat="1" thickBot="1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</row>
    <row r="42" spans="1:20" s="8" customFormat="1" thickBot="1" x14ac:dyDescent="0.3">
      <c r="A42" s="170" t="s">
        <v>2467</v>
      </c>
      <c r="B42" s="34"/>
      <c r="C42" s="34">
        <f>SUM(C40:C41)</f>
        <v>4</v>
      </c>
      <c r="D42" s="34">
        <f>SUM(D40:D41)</f>
        <v>4</v>
      </c>
      <c r="E42" s="34">
        <f t="shared" si="8"/>
        <v>8</v>
      </c>
      <c r="F42" s="34">
        <f t="shared" si="8"/>
        <v>8</v>
      </c>
      <c r="G42" s="34">
        <f t="shared" si="8"/>
        <v>12</v>
      </c>
      <c r="H42" s="34">
        <f t="shared" si="8"/>
        <v>24</v>
      </c>
      <c r="I42" s="34">
        <f t="shared" si="8"/>
        <v>46</v>
      </c>
      <c r="J42" s="34">
        <f t="shared" si="8"/>
        <v>20</v>
      </c>
      <c r="K42" s="34">
        <f t="shared" si="8"/>
        <v>295</v>
      </c>
      <c r="L42" s="34">
        <f t="shared" si="8"/>
        <v>2083</v>
      </c>
      <c r="M42" s="34">
        <f t="shared" si="8"/>
        <v>32</v>
      </c>
      <c r="N42" s="34">
        <f t="shared" si="8"/>
        <v>14</v>
      </c>
      <c r="O42" s="34">
        <f t="shared" si="8"/>
        <v>34</v>
      </c>
      <c r="P42" s="34">
        <f t="shared" si="8"/>
        <v>34</v>
      </c>
      <c r="Q42" s="34">
        <f t="shared" si="8"/>
        <v>18</v>
      </c>
      <c r="R42" s="34">
        <f t="shared" si="8"/>
        <v>34</v>
      </c>
      <c r="S42" s="34">
        <f t="shared" si="8"/>
        <v>34</v>
      </c>
      <c r="T42" s="34">
        <f t="shared" si="8"/>
        <v>224</v>
      </c>
    </row>
    <row r="43" spans="1:20" s="2" customFormat="1" thickBot="1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</row>
    <row r="44" spans="1:20" s="8" customFormat="1" thickBot="1" x14ac:dyDescent="0.3">
      <c r="A44" s="170" t="s">
        <v>2591</v>
      </c>
      <c r="B44" s="34"/>
      <c r="C44" s="34">
        <f>SUM(C42:C43)</f>
        <v>4</v>
      </c>
      <c r="D44" s="34">
        <f t="shared" ref="D44:T44" si="9">SUM(D42:D43)</f>
        <v>4</v>
      </c>
      <c r="E44" s="34">
        <f t="shared" si="9"/>
        <v>8</v>
      </c>
      <c r="F44" s="34">
        <f t="shared" si="9"/>
        <v>8</v>
      </c>
      <c r="G44" s="34">
        <f t="shared" si="9"/>
        <v>12</v>
      </c>
      <c r="H44" s="34">
        <f t="shared" si="9"/>
        <v>24</v>
      </c>
      <c r="I44" s="34">
        <f t="shared" si="9"/>
        <v>46</v>
      </c>
      <c r="J44" s="34">
        <f t="shared" si="9"/>
        <v>20</v>
      </c>
      <c r="K44" s="34">
        <f t="shared" si="9"/>
        <v>295</v>
      </c>
      <c r="L44" s="34">
        <f t="shared" si="9"/>
        <v>2083</v>
      </c>
      <c r="M44" s="34">
        <f t="shared" si="9"/>
        <v>32</v>
      </c>
      <c r="N44" s="34">
        <f t="shared" si="9"/>
        <v>14</v>
      </c>
      <c r="O44" s="34">
        <f t="shared" si="9"/>
        <v>34</v>
      </c>
      <c r="P44" s="34">
        <f t="shared" si="9"/>
        <v>34</v>
      </c>
      <c r="Q44" s="34">
        <f t="shared" si="9"/>
        <v>18</v>
      </c>
      <c r="R44" s="34">
        <f t="shared" si="9"/>
        <v>34</v>
      </c>
      <c r="S44" s="34">
        <f t="shared" si="9"/>
        <v>34</v>
      </c>
      <c r="T44" s="34">
        <f t="shared" si="9"/>
        <v>224</v>
      </c>
    </row>
    <row r="45" spans="1:20" s="2" customFormat="1" thickBot="1" x14ac:dyDescent="0.3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</row>
    <row r="46" spans="1:20" s="8" customFormat="1" thickBot="1" x14ac:dyDescent="0.3">
      <c r="A46" s="170" t="s">
        <v>2702</v>
      </c>
      <c r="B46" s="34"/>
      <c r="C46" s="34">
        <f>SUM(C44:C45)</f>
        <v>4</v>
      </c>
      <c r="D46" s="34">
        <f t="shared" ref="D46:T46" si="10">SUM(D44:D45)</f>
        <v>4</v>
      </c>
      <c r="E46" s="34">
        <f t="shared" si="10"/>
        <v>8</v>
      </c>
      <c r="F46" s="34">
        <f t="shared" si="10"/>
        <v>8</v>
      </c>
      <c r="G46" s="34">
        <f t="shared" si="10"/>
        <v>12</v>
      </c>
      <c r="H46" s="34">
        <f t="shared" si="10"/>
        <v>24</v>
      </c>
      <c r="I46" s="34">
        <f t="shared" si="10"/>
        <v>46</v>
      </c>
      <c r="J46" s="34">
        <f t="shared" si="10"/>
        <v>20</v>
      </c>
      <c r="K46" s="34">
        <f t="shared" si="10"/>
        <v>295</v>
      </c>
      <c r="L46" s="34">
        <f t="shared" si="10"/>
        <v>2083</v>
      </c>
      <c r="M46" s="34">
        <f t="shared" si="10"/>
        <v>32</v>
      </c>
      <c r="N46" s="34">
        <f t="shared" si="10"/>
        <v>14</v>
      </c>
      <c r="O46" s="34">
        <f t="shared" si="10"/>
        <v>34</v>
      </c>
      <c r="P46" s="34">
        <f t="shared" si="10"/>
        <v>34</v>
      </c>
      <c r="Q46" s="34">
        <f t="shared" si="10"/>
        <v>18</v>
      </c>
      <c r="R46" s="34">
        <f t="shared" si="10"/>
        <v>34</v>
      </c>
      <c r="S46" s="34">
        <f t="shared" si="10"/>
        <v>34</v>
      </c>
      <c r="T46" s="34">
        <f t="shared" si="10"/>
        <v>224</v>
      </c>
    </row>
    <row r="47" spans="1:20" s="2" customFormat="1" thickBot="1" x14ac:dyDescent="0.3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</row>
    <row r="48" spans="1:20" s="8" customFormat="1" thickBot="1" x14ac:dyDescent="0.3">
      <c r="A48" s="170" t="s">
        <v>2835</v>
      </c>
      <c r="B48" s="34"/>
      <c r="C48" s="34">
        <f t="shared" ref="C48:T48" si="11">SUM(C46:C47)</f>
        <v>4</v>
      </c>
      <c r="D48" s="34">
        <f t="shared" si="11"/>
        <v>4</v>
      </c>
      <c r="E48" s="34">
        <f t="shared" si="11"/>
        <v>8</v>
      </c>
      <c r="F48" s="34">
        <f t="shared" si="11"/>
        <v>8</v>
      </c>
      <c r="G48" s="34">
        <f t="shared" si="11"/>
        <v>12</v>
      </c>
      <c r="H48" s="34">
        <f t="shared" si="11"/>
        <v>24</v>
      </c>
      <c r="I48" s="34">
        <f t="shared" si="11"/>
        <v>46</v>
      </c>
      <c r="J48" s="34">
        <f t="shared" si="11"/>
        <v>20</v>
      </c>
      <c r="K48" s="34">
        <f t="shared" si="11"/>
        <v>295</v>
      </c>
      <c r="L48" s="34">
        <f t="shared" si="11"/>
        <v>2083</v>
      </c>
      <c r="M48" s="34">
        <f t="shared" si="11"/>
        <v>32</v>
      </c>
      <c r="N48" s="34">
        <f t="shared" si="11"/>
        <v>14</v>
      </c>
      <c r="O48" s="34">
        <f t="shared" si="11"/>
        <v>34</v>
      </c>
      <c r="P48" s="34">
        <f t="shared" si="11"/>
        <v>34</v>
      </c>
      <c r="Q48" s="34">
        <f t="shared" si="11"/>
        <v>18</v>
      </c>
      <c r="R48" s="34">
        <f t="shared" si="11"/>
        <v>34</v>
      </c>
      <c r="S48" s="34">
        <f t="shared" si="11"/>
        <v>34</v>
      </c>
      <c r="T48" s="34">
        <f t="shared" si="11"/>
        <v>224</v>
      </c>
    </row>
    <row r="49" spans="1:20" s="1" customFormat="1" ht="16" x14ac:dyDescent="0.25">
      <c r="A49" s="76" t="s">
        <v>2888</v>
      </c>
      <c r="B49" s="14" t="s">
        <v>63</v>
      </c>
      <c r="C49" s="43"/>
      <c r="D49" s="43"/>
      <c r="E49" s="43"/>
      <c r="F49" s="43"/>
      <c r="G49" s="13">
        <v>-4</v>
      </c>
      <c r="H49" s="13">
        <v>-3</v>
      </c>
      <c r="I49" s="43"/>
      <c r="J49" s="13">
        <v>-3</v>
      </c>
      <c r="K49" s="13">
        <v>-16</v>
      </c>
      <c r="L49" s="43"/>
      <c r="M49" s="43"/>
      <c r="N49" s="43"/>
      <c r="O49" s="43"/>
      <c r="P49" s="43"/>
      <c r="Q49" s="43"/>
      <c r="R49" s="43"/>
      <c r="S49" s="43"/>
      <c r="T49" s="43"/>
    </row>
    <row r="50" spans="1:20" s="1" customFormat="1" thickBot="1" x14ac:dyDescent="0.3">
      <c r="A50" s="76" t="s">
        <v>2888</v>
      </c>
      <c r="B50" s="14" t="s">
        <v>63</v>
      </c>
      <c r="C50" s="43"/>
      <c r="D50" s="43"/>
      <c r="E50" s="43"/>
      <c r="F50" s="43"/>
      <c r="G50" s="13"/>
      <c r="H50" s="13"/>
      <c r="I50" s="43"/>
      <c r="J50" s="13"/>
      <c r="K50" s="13">
        <v>-80</v>
      </c>
      <c r="L50" s="43"/>
      <c r="M50" s="43"/>
      <c r="N50" s="43"/>
      <c r="O50" s="43"/>
      <c r="P50" s="43"/>
      <c r="Q50" s="43"/>
      <c r="R50" s="43"/>
      <c r="S50" s="43"/>
      <c r="T50" s="43"/>
    </row>
    <row r="51" spans="1:20" s="8" customFormat="1" thickBot="1" x14ac:dyDescent="0.3">
      <c r="A51" s="170" t="s">
        <v>2913</v>
      </c>
      <c r="B51" s="34"/>
      <c r="C51" s="34">
        <f>SUM(C48:C50)</f>
        <v>4</v>
      </c>
      <c r="D51" s="34">
        <f t="shared" ref="D51:T51" si="12">SUM(D48:D50)</f>
        <v>4</v>
      </c>
      <c r="E51" s="34">
        <f t="shared" si="12"/>
        <v>8</v>
      </c>
      <c r="F51" s="34">
        <f t="shared" si="12"/>
        <v>8</v>
      </c>
      <c r="G51" s="34">
        <f t="shared" si="12"/>
        <v>8</v>
      </c>
      <c r="H51" s="34">
        <f t="shared" si="12"/>
        <v>21</v>
      </c>
      <c r="I51" s="34">
        <f t="shared" si="12"/>
        <v>46</v>
      </c>
      <c r="J51" s="34">
        <f t="shared" si="12"/>
        <v>17</v>
      </c>
      <c r="K51" s="34">
        <f t="shared" si="12"/>
        <v>199</v>
      </c>
      <c r="L51" s="34">
        <f t="shared" si="12"/>
        <v>2083</v>
      </c>
      <c r="M51" s="34">
        <f t="shared" si="12"/>
        <v>32</v>
      </c>
      <c r="N51" s="34">
        <f t="shared" si="12"/>
        <v>14</v>
      </c>
      <c r="O51" s="34">
        <f t="shared" si="12"/>
        <v>34</v>
      </c>
      <c r="P51" s="34">
        <f t="shared" si="12"/>
        <v>34</v>
      </c>
      <c r="Q51" s="34">
        <f t="shared" si="12"/>
        <v>18</v>
      </c>
      <c r="R51" s="34">
        <f t="shared" si="12"/>
        <v>34</v>
      </c>
      <c r="S51" s="34">
        <f t="shared" si="12"/>
        <v>34</v>
      </c>
      <c r="T51" s="34">
        <f t="shared" si="12"/>
        <v>224</v>
      </c>
    </row>
    <row r="52" spans="1:20" s="1" customFormat="1" ht="16" x14ac:dyDescent="0.25">
      <c r="A52" s="76">
        <v>44233</v>
      </c>
      <c r="B52" s="14" t="s">
        <v>63</v>
      </c>
      <c r="C52" s="43"/>
      <c r="D52" s="43"/>
      <c r="E52" s="43"/>
      <c r="F52" s="43"/>
      <c r="G52" s="43"/>
      <c r="H52" s="13">
        <v>-1</v>
      </c>
      <c r="I52" s="43"/>
      <c r="J52" s="13">
        <v>-5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 spans="1:20" s="1" customFormat="1" thickBot="1" x14ac:dyDescent="0.3">
      <c r="A53" s="76">
        <v>44383</v>
      </c>
      <c r="B53" s="14" t="s">
        <v>63</v>
      </c>
      <c r="C53" s="43"/>
      <c r="D53" s="43"/>
      <c r="E53" s="43"/>
      <c r="F53" s="43"/>
      <c r="G53" s="43"/>
      <c r="H53" s="13"/>
      <c r="I53" s="43"/>
      <c r="J53" s="13">
        <v>-8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 spans="1:20" s="8" customFormat="1" thickBot="1" x14ac:dyDescent="0.3">
      <c r="A54" s="170" t="s">
        <v>3019</v>
      </c>
      <c r="B54" s="34"/>
      <c r="C54" s="34">
        <f>SUM(C51:C53)</f>
        <v>4</v>
      </c>
      <c r="D54" s="34">
        <f t="shared" ref="D54:T54" si="13">SUM(D51:D53)</f>
        <v>4</v>
      </c>
      <c r="E54" s="34">
        <f t="shared" si="13"/>
        <v>8</v>
      </c>
      <c r="F54" s="34">
        <f t="shared" si="13"/>
        <v>8</v>
      </c>
      <c r="G54" s="34">
        <f t="shared" si="13"/>
        <v>8</v>
      </c>
      <c r="H54" s="34">
        <f t="shared" si="13"/>
        <v>20</v>
      </c>
      <c r="I54" s="34">
        <f t="shared" si="13"/>
        <v>46</v>
      </c>
      <c r="J54" s="34">
        <f>SUM(J51:J53)</f>
        <v>4</v>
      </c>
      <c r="K54" s="34">
        <f t="shared" si="13"/>
        <v>199</v>
      </c>
      <c r="L54" s="34">
        <f t="shared" si="13"/>
        <v>2083</v>
      </c>
      <c r="M54" s="34">
        <f t="shared" si="13"/>
        <v>32</v>
      </c>
      <c r="N54" s="34">
        <f t="shared" si="13"/>
        <v>14</v>
      </c>
      <c r="O54" s="34">
        <f t="shared" si="13"/>
        <v>34</v>
      </c>
      <c r="P54" s="34">
        <f t="shared" si="13"/>
        <v>34</v>
      </c>
      <c r="Q54" s="34">
        <f t="shared" si="13"/>
        <v>18</v>
      </c>
      <c r="R54" s="34">
        <f t="shared" si="13"/>
        <v>34</v>
      </c>
      <c r="S54" s="34">
        <f t="shared" si="13"/>
        <v>34</v>
      </c>
      <c r="T54" s="34">
        <f t="shared" si="13"/>
        <v>224</v>
      </c>
    </row>
    <row r="55" spans="1:20" s="1" customFormat="1" thickBot="1" x14ac:dyDescent="0.3">
      <c r="A55" s="76"/>
      <c r="B55" s="14"/>
      <c r="C55" s="43"/>
      <c r="D55" s="43"/>
      <c r="E55" s="43"/>
      <c r="F55" s="43"/>
      <c r="G55" s="43"/>
      <c r="H55" s="13"/>
      <c r="I55" s="43"/>
      <c r="J55" s="1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 spans="1:20" s="8" customFormat="1" thickBot="1" x14ac:dyDescent="0.3">
      <c r="A56" s="170" t="s">
        <v>3121</v>
      </c>
      <c r="B56" s="34"/>
      <c r="C56" s="34">
        <f>SUM(C54:C55)</f>
        <v>4</v>
      </c>
      <c r="D56" s="34">
        <f t="shared" ref="D56:T56" si="14">SUM(D54:D55)</f>
        <v>4</v>
      </c>
      <c r="E56" s="34">
        <f t="shared" si="14"/>
        <v>8</v>
      </c>
      <c r="F56" s="34">
        <f t="shared" si="14"/>
        <v>8</v>
      </c>
      <c r="G56" s="34">
        <f t="shared" si="14"/>
        <v>8</v>
      </c>
      <c r="H56" s="34">
        <f t="shared" si="14"/>
        <v>20</v>
      </c>
      <c r="I56" s="34">
        <f t="shared" si="14"/>
        <v>46</v>
      </c>
      <c r="J56" s="34">
        <f t="shared" si="14"/>
        <v>4</v>
      </c>
      <c r="K56" s="34">
        <f t="shared" si="14"/>
        <v>199</v>
      </c>
      <c r="L56" s="34">
        <f t="shared" si="14"/>
        <v>2083</v>
      </c>
      <c r="M56" s="34">
        <f t="shared" si="14"/>
        <v>32</v>
      </c>
      <c r="N56" s="34">
        <f t="shared" si="14"/>
        <v>14</v>
      </c>
      <c r="O56" s="34">
        <f t="shared" si="14"/>
        <v>34</v>
      </c>
      <c r="P56" s="34">
        <f t="shared" si="14"/>
        <v>34</v>
      </c>
      <c r="Q56" s="34">
        <f t="shared" si="14"/>
        <v>18</v>
      </c>
      <c r="R56" s="34">
        <f t="shared" si="14"/>
        <v>34</v>
      </c>
      <c r="S56" s="34">
        <f t="shared" si="14"/>
        <v>34</v>
      </c>
      <c r="T56" s="34">
        <f t="shared" si="14"/>
        <v>224</v>
      </c>
    </row>
    <row r="57" spans="1:20" s="1" customFormat="1" thickBot="1" x14ac:dyDescent="0.3">
      <c r="A57" s="76"/>
      <c r="B57" s="14"/>
      <c r="C57" s="43"/>
      <c r="D57" s="43"/>
      <c r="E57" s="43"/>
      <c r="F57" s="43"/>
      <c r="G57" s="43"/>
      <c r="H57" s="13"/>
      <c r="I57" s="43"/>
      <c r="J57" s="1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 spans="1:20" s="8" customFormat="1" thickBot="1" x14ac:dyDescent="0.3">
      <c r="A58" s="170" t="s">
        <v>3218</v>
      </c>
      <c r="B58" s="34"/>
      <c r="C58" s="34">
        <f>SUM(C56:C57)</f>
        <v>4</v>
      </c>
      <c r="D58" s="34">
        <f t="shared" ref="D58:T58" si="15">SUM(D56:D57)</f>
        <v>4</v>
      </c>
      <c r="E58" s="34">
        <f t="shared" si="15"/>
        <v>8</v>
      </c>
      <c r="F58" s="34">
        <f t="shared" si="15"/>
        <v>8</v>
      </c>
      <c r="G58" s="34">
        <f t="shared" si="15"/>
        <v>8</v>
      </c>
      <c r="H58" s="34">
        <f t="shared" si="15"/>
        <v>20</v>
      </c>
      <c r="I58" s="34">
        <f t="shared" si="15"/>
        <v>46</v>
      </c>
      <c r="J58" s="34">
        <f t="shared" si="15"/>
        <v>4</v>
      </c>
      <c r="K58" s="34">
        <f t="shared" si="15"/>
        <v>199</v>
      </c>
      <c r="L58" s="34">
        <f t="shared" si="15"/>
        <v>2083</v>
      </c>
      <c r="M58" s="34">
        <f t="shared" si="15"/>
        <v>32</v>
      </c>
      <c r="N58" s="34">
        <f t="shared" si="15"/>
        <v>14</v>
      </c>
      <c r="O58" s="34">
        <f t="shared" si="15"/>
        <v>34</v>
      </c>
      <c r="P58" s="34">
        <f t="shared" si="15"/>
        <v>34</v>
      </c>
      <c r="Q58" s="34">
        <f t="shared" si="15"/>
        <v>18</v>
      </c>
      <c r="R58" s="34">
        <f t="shared" si="15"/>
        <v>34</v>
      </c>
      <c r="S58" s="34">
        <f t="shared" si="15"/>
        <v>34</v>
      </c>
      <c r="T58" s="34">
        <f t="shared" si="15"/>
        <v>224</v>
      </c>
    </row>
    <row r="59" spans="1:20" s="2" customFormat="1" ht="16" x14ac:dyDescent="0.25">
      <c r="A59" s="76">
        <v>44295</v>
      </c>
      <c r="B59" s="14" t="s">
        <v>63</v>
      </c>
      <c r="C59" s="13"/>
      <c r="D59" s="13"/>
      <c r="E59" s="13"/>
      <c r="F59" s="13"/>
      <c r="G59" s="13"/>
      <c r="H59" s="13"/>
      <c r="I59" s="13"/>
      <c r="J59" s="13"/>
      <c r="K59" s="13">
        <v>-40</v>
      </c>
      <c r="L59" s="13"/>
      <c r="M59" s="13"/>
      <c r="N59" s="13"/>
      <c r="O59" s="13"/>
      <c r="P59" s="13"/>
      <c r="Q59" s="13"/>
      <c r="R59" s="13"/>
      <c r="S59" s="13"/>
      <c r="T59" s="13"/>
    </row>
    <row r="60" spans="1:20" s="2" customFormat="1" ht="16" x14ac:dyDescent="0.25">
      <c r="A60" s="76">
        <v>44356</v>
      </c>
      <c r="B60" s="14" t="s">
        <v>63</v>
      </c>
      <c r="C60" s="13"/>
      <c r="D60" s="13"/>
      <c r="E60" s="13"/>
      <c r="F60" s="13"/>
      <c r="G60" s="13"/>
      <c r="H60" s="13"/>
      <c r="I60" s="13"/>
      <c r="J60" s="13"/>
      <c r="K60" s="13">
        <v>-40</v>
      </c>
      <c r="L60" s="13"/>
      <c r="M60" s="13"/>
      <c r="N60" s="13"/>
      <c r="O60" s="13"/>
      <c r="P60" s="13"/>
      <c r="Q60" s="13"/>
      <c r="R60" s="13"/>
      <c r="S60" s="13"/>
      <c r="T60" s="13"/>
    </row>
    <row r="61" spans="1:20" s="2" customFormat="1" ht="16" x14ac:dyDescent="0.25">
      <c r="A61" s="76">
        <v>44417</v>
      </c>
      <c r="B61" s="14" t="s">
        <v>63</v>
      </c>
      <c r="C61" s="13"/>
      <c r="D61" s="13"/>
      <c r="E61" s="13"/>
      <c r="F61" s="13"/>
      <c r="G61" s="13"/>
      <c r="H61" s="13"/>
      <c r="I61" s="13"/>
      <c r="J61" s="13"/>
      <c r="K61" s="13">
        <v>-20</v>
      </c>
      <c r="L61" s="13"/>
      <c r="M61" s="13"/>
      <c r="N61" s="13"/>
      <c r="O61" s="13"/>
      <c r="P61" s="13"/>
      <c r="Q61" s="13"/>
      <c r="R61" s="13"/>
      <c r="S61" s="13"/>
      <c r="T61" s="13"/>
    </row>
    <row r="62" spans="1:20" s="2" customFormat="1" ht="16" x14ac:dyDescent="0.25">
      <c r="A62" s="76">
        <v>44509</v>
      </c>
      <c r="B62" s="14" t="s">
        <v>63</v>
      </c>
      <c r="C62" s="13">
        <v>-4</v>
      </c>
      <c r="D62" s="13"/>
      <c r="E62" s="13"/>
      <c r="F62" s="13">
        <v>-8</v>
      </c>
      <c r="G62" s="13">
        <v>-7</v>
      </c>
      <c r="H62" s="13">
        <v>-9</v>
      </c>
      <c r="I62" s="13"/>
      <c r="J62" s="13">
        <v>-4</v>
      </c>
      <c r="K62" s="13"/>
      <c r="L62" s="13"/>
      <c r="M62" s="13"/>
      <c r="N62" s="13"/>
      <c r="O62" s="13"/>
      <c r="P62" s="13">
        <v>-13</v>
      </c>
      <c r="Q62" s="13"/>
      <c r="R62" s="13"/>
      <c r="S62" s="13"/>
      <c r="T62" s="13"/>
    </row>
    <row r="63" spans="1:20" s="6" customFormat="1" thickBot="1" x14ac:dyDescent="0.3">
      <c r="A63" s="669" t="s">
        <v>3347</v>
      </c>
      <c r="B63" s="46" t="s">
        <v>63</v>
      </c>
      <c r="C63" s="392"/>
      <c r="D63" s="392"/>
      <c r="E63" s="392"/>
      <c r="F63" s="392"/>
      <c r="G63" s="392"/>
      <c r="H63" s="25">
        <v>-10</v>
      </c>
      <c r="I63" s="392"/>
      <c r="J63" s="392"/>
      <c r="K63" s="25">
        <v>-63</v>
      </c>
      <c r="L63" s="392"/>
      <c r="M63" s="392"/>
      <c r="N63" s="392"/>
      <c r="O63" s="392"/>
      <c r="P63" s="392"/>
      <c r="Q63" s="392"/>
      <c r="R63" s="392"/>
      <c r="S63" s="392"/>
      <c r="T63" s="392"/>
    </row>
    <row r="64" spans="1:20" s="8" customFormat="1" thickBot="1" x14ac:dyDescent="0.3">
      <c r="A64" s="161" t="s">
        <v>3371</v>
      </c>
      <c r="B64" s="34"/>
      <c r="C64" s="34">
        <f>SUM(C58:C63)</f>
        <v>0</v>
      </c>
      <c r="D64" s="34">
        <f t="shared" ref="D64:T64" si="16">SUM(D58:D63)</f>
        <v>4</v>
      </c>
      <c r="E64" s="34">
        <f t="shared" si="16"/>
        <v>8</v>
      </c>
      <c r="F64" s="34">
        <f t="shared" si="16"/>
        <v>0</v>
      </c>
      <c r="G64" s="34">
        <f t="shared" si="16"/>
        <v>1</v>
      </c>
      <c r="H64" s="34">
        <f t="shared" si="16"/>
        <v>1</v>
      </c>
      <c r="I64" s="34">
        <f t="shared" si="16"/>
        <v>46</v>
      </c>
      <c r="J64" s="34">
        <f t="shared" si="16"/>
        <v>0</v>
      </c>
      <c r="K64" s="34">
        <f t="shared" si="16"/>
        <v>36</v>
      </c>
      <c r="L64" s="34">
        <f t="shared" si="16"/>
        <v>2083</v>
      </c>
      <c r="M64" s="34">
        <f t="shared" si="16"/>
        <v>32</v>
      </c>
      <c r="N64" s="34">
        <f t="shared" si="16"/>
        <v>14</v>
      </c>
      <c r="O64" s="34">
        <f t="shared" si="16"/>
        <v>34</v>
      </c>
      <c r="P64" s="34">
        <f t="shared" si="16"/>
        <v>21</v>
      </c>
      <c r="Q64" s="34">
        <f t="shared" si="16"/>
        <v>18</v>
      </c>
      <c r="R64" s="34">
        <f t="shared" si="16"/>
        <v>34</v>
      </c>
      <c r="S64" s="34">
        <f t="shared" si="16"/>
        <v>34</v>
      </c>
      <c r="T64" s="34">
        <f t="shared" si="16"/>
        <v>224</v>
      </c>
    </row>
    <row r="65" spans="1:20" s="2" customFormat="1" thickBot="1" x14ac:dyDescent="0.3">
      <c r="A65" s="76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</row>
    <row r="66" spans="1:20" s="8" customFormat="1" thickBot="1" x14ac:dyDescent="0.3">
      <c r="A66" s="161" t="s">
        <v>3469</v>
      </c>
      <c r="B66" s="34"/>
      <c r="C66" s="34">
        <f>SUM(C64:C65)</f>
        <v>0</v>
      </c>
      <c r="D66" s="34">
        <f t="shared" ref="D66:T66" si="17">SUM(D64:D65)</f>
        <v>4</v>
      </c>
      <c r="E66" s="34">
        <f t="shared" si="17"/>
        <v>8</v>
      </c>
      <c r="F66" s="34">
        <f t="shared" si="17"/>
        <v>0</v>
      </c>
      <c r="G66" s="34">
        <f t="shared" si="17"/>
        <v>1</v>
      </c>
      <c r="H66" s="34">
        <f t="shared" si="17"/>
        <v>1</v>
      </c>
      <c r="I66" s="34">
        <f t="shared" si="17"/>
        <v>46</v>
      </c>
      <c r="J66" s="34">
        <f t="shared" si="17"/>
        <v>0</v>
      </c>
      <c r="K66" s="34">
        <f t="shared" si="17"/>
        <v>36</v>
      </c>
      <c r="L66" s="34">
        <f t="shared" si="17"/>
        <v>2083</v>
      </c>
      <c r="M66" s="34">
        <f t="shared" si="17"/>
        <v>32</v>
      </c>
      <c r="N66" s="34">
        <f t="shared" si="17"/>
        <v>14</v>
      </c>
      <c r="O66" s="34">
        <f t="shared" si="17"/>
        <v>34</v>
      </c>
      <c r="P66" s="34">
        <f t="shared" si="17"/>
        <v>21</v>
      </c>
      <c r="Q66" s="34">
        <f t="shared" si="17"/>
        <v>18</v>
      </c>
      <c r="R66" s="34">
        <f t="shared" si="17"/>
        <v>34</v>
      </c>
      <c r="S66" s="34">
        <f t="shared" si="17"/>
        <v>34</v>
      </c>
      <c r="T66" s="34">
        <f t="shared" si="17"/>
        <v>224</v>
      </c>
    </row>
    <row r="67" spans="1:20" s="2" customFormat="1" ht="16" x14ac:dyDescent="0.25">
      <c r="A67" s="76" t="s">
        <v>3514</v>
      </c>
      <c r="B67" s="14" t="s">
        <v>63</v>
      </c>
      <c r="C67" s="13"/>
      <c r="D67" s="13"/>
      <c r="E67" s="13">
        <v>-8</v>
      </c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</row>
    <row r="68" spans="1:20" s="2" customFormat="1" ht="16" x14ac:dyDescent="0.25">
      <c r="A68" s="76" t="s">
        <v>3538</v>
      </c>
      <c r="B68" s="14" t="s">
        <v>63</v>
      </c>
      <c r="C68" s="13"/>
      <c r="D68" s="13"/>
      <c r="E68" s="13"/>
      <c r="F68" s="13"/>
      <c r="G68" s="13"/>
      <c r="H68" s="13"/>
      <c r="I68" s="13">
        <v>-3</v>
      </c>
      <c r="J68" s="13"/>
      <c r="K68" s="13">
        <v>-6</v>
      </c>
      <c r="L68" s="13"/>
      <c r="M68" s="13"/>
      <c r="N68" s="13">
        <v>-1</v>
      </c>
      <c r="O68" s="13">
        <v>-8</v>
      </c>
      <c r="P68" s="13"/>
      <c r="Q68" s="13"/>
      <c r="R68" s="13"/>
      <c r="S68" s="13"/>
      <c r="T68" s="13"/>
    </row>
    <row r="69" spans="1:20" s="2" customFormat="1" ht="16" x14ac:dyDescent="0.25">
      <c r="A69" s="76" t="s">
        <v>3558</v>
      </c>
      <c r="B69" s="14" t="s">
        <v>63</v>
      </c>
      <c r="C69" s="13"/>
      <c r="D69" s="13"/>
      <c r="E69" s="13"/>
      <c r="F69" s="13"/>
      <c r="G69" s="13"/>
      <c r="H69" s="13"/>
      <c r="I69" s="13"/>
      <c r="J69" s="13"/>
      <c r="K69" s="13"/>
      <c r="L69" s="13">
        <v>-434</v>
      </c>
      <c r="M69" s="13"/>
      <c r="N69" s="13"/>
      <c r="O69" s="13"/>
      <c r="P69" s="13"/>
      <c r="Q69" s="13"/>
      <c r="R69" s="13"/>
      <c r="S69" s="13"/>
      <c r="T69" s="13"/>
    </row>
    <row r="70" spans="1:20" s="2" customFormat="1" ht="16" x14ac:dyDescent="0.25">
      <c r="A70" s="45" t="s">
        <v>3562</v>
      </c>
      <c r="B70" s="46" t="s">
        <v>63</v>
      </c>
      <c r="C70" s="13"/>
      <c r="D70" s="13"/>
      <c r="E70" s="13"/>
      <c r="F70" s="13"/>
      <c r="G70" s="13"/>
      <c r="H70" s="13"/>
      <c r="I70" s="13"/>
      <c r="J70" s="13"/>
      <c r="K70" s="13">
        <v>-3</v>
      </c>
      <c r="L70" s="13"/>
      <c r="M70" s="13"/>
      <c r="N70" s="13"/>
      <c r="O70" s="13"/>
      <c r="P70" s="13"/>
      <c r="Q70" s="13"/>
      <c r="R70" s="13"/>
      <c r="S70" s="13"/>
      <c r="T70" s="13"/>
    </row>
    <row r="71" spans="1:20" s="2" customFormat="1" thickBot="1" x14ac:dyDescent="0.3">
      <c r="A71" s="45" t="s">
        <v>3568</v>
      </c>
      <c r="B71" s="46" t="s">
        <v>63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>
        <v>-2</v>
      </c>
      <c r="R71" s="13"/>
      <c r="S71" s="13"/>
      <c r="T71" s="13"/>
    </row>
    <row r="72" spans="1:20" s="8" customFormat="1" thickBot="1" x14ac:dyDescent="0.3">
      <c r="A72" s="161" t="s">
        <v>3584</v>
      </c>
      <c r="B72" s="34"/>
      <c r="C72" s="34">
        <f>SUM(C66:C71)</f>
        <v>0</v>
      </c>
      <c r="D72" s="34">
        <f>SUM(D66:D71)</f>
        <v>4</v>
      </c>
      <c r="E72" s="34">
        <f t="shared" ref="E72:T72" si="18">SUM(E66:E71)</f>
        <v>0</v>
      </c>
      <c r="F72" s="34">
        <f t="shared" si="18"/>
        <v>0</v>
      </c>
      <c r="G72" s="34">
        <f t="shared" si="18"/>
        <v>1</v>
      </c>
      <c r="H72" s="34">
        <f t="shared" si="18"/>
        <v>1</v>
      </c>
      <c r="I72" s="34">
        <f t="shared" si="18"/>
        <v>43</v>
      </c>
      <c r="J72" s="34">
        <f t="shared" si="18"/>
        <v>0</v>
      </c>
      <c r="K72" s="34">
        <f t="shared" si="18"/>
        <v>27</v>
      </c>
      <c r="L72" s="34">
        <f t="shared" si="18"/>
        <v>1649</v>
      </c>
      <c r="M72" s="34">
        <f t="shared" si="18"/>
        <v>32</v>
      </c>
      <c r="N72" s="34">
        <f t="shared" si="18"/>
        <v>13</v>
      </c>
      <c r="O72" s="34">
        <f t="shared" si="18"/>
        <v>26</v>
      </c>
      <c r="P72" s="34">
        <f t="shared" si="18"/>
        <v>21</v>
      </c>
      <c r="Q72" s="34">
        <f t="shared" si="18"/>
        <v>16</v>
      </c>
      <c r="R72" s="34">
        <f t="shared" si="18"/>
        <v>34</v>
      </c>
      <c r="S72" s="34">
        <f t="shared" si="18"/>
        <v>34</v>
      </c>
      <c r="T72" s="34">
        <f t="shared" si="18"/>
        <v>224</v>
      </c>
    </row>
    <row r="73" spans="1:20" s="2" customFormat="1" ht="16" x14ac:dyDescent="0.25">
      <c r="A73" s="45">
        <v>44267</v>
      </c>
      <c r="B73" s="46" t="s">
        <v>63</v>
      </c>
      <c r="C73" s="13"/>
      <c r="D73" s="13"/>
      <c r="E73" s="13"/>
      <c r="F73" s="13"/>
      <c r="G73" s="13"/>
      <c r="H73" s="13">
        <v>-1</v>
      </c>
      <c r="I73" s="13"/>
      <c r="J73" s="13"/>
      <c r="K73" s="13">
        <v>-1</v>
      </c>
      <c r="L73" s="13"/>
      <c r="M73" s="13"/>
      <c r="N73" s="13"/>
      <c r="O73" s="13"/>
      <c r="P73" s="13"/>
      <c r="Q73" s="13"/>
      <c r="R73" s="13"/>
      <c r="S73" s="13"/>
      <c r="T73" s="13"/>
    </row>
    <row r="74" spans="1:20" s="2" customFormat="1" ht="16" x14ac:dyDescent="0.25">
      <c r="A74" s="45">
        <v>44359</v>
      </c>
      <c r="B74" s="46" t="s">
        <v>63</v>
      </c>
      <c r="C74" s="13"/>
      <c r="D74" s="13">
        <v>-4</v>
      </c>
      <c r="E74" s="13"/>
      <c r="F74" s="13"/>
      <c r="G74" s="13"/>
      <c r="H74" s="13"/>
      <c r="I74" s="13">
        <v>-1</v>
      </c>
      <c r="J74" s="13"/>
      <c r="K74" s="13"/>
      <c r="L74" s="13"/>
      <c r="M74" s="13"/>
      <c r="N74" s="13">
        <v>-4</v>
      </c>
      <c r="O74" s="13">
        <v>-4</v>
      </c>
      <c r="P74" s="13">
        <v>-6</v>
      </c>
      <c r="Q74" s="13"/>
      <c r="R74" s="13"/>
      <c r="S74" s="13"/>
      <c r="T74" s="13"/>
    </row>
    <row r="75" spans="1:20" s="2" customFormat="1" ht="16" x14ac:dyDescent="0.25">
      <c r="A75" s="45">
        <v>44420</v>
      </c>
      <c r="B75" s="46" t="s">
        <v>63</v>
      </c>
      <c r="C75" s="13"/>
      <c r="D75" s="13"/>
      <c r="E75" s="13"/>
      <c r="F75" s="13"/>
      <c r="G75" s="13"/>
      <c r="H75" s="13"/>
      <c r="I75" s="13">
        <v>-26</v>
      </c>
      <c r="J75" s="13"/>
      <c r="K75" s="13"/>
      <c r="L75" s="13"/>
      <c r="M75" s="13"/>
      <c r="N75" s="13"/>
      <c r="O75" s="13">
        <v>-2</v>
      </c>
      <c r="P75" s="13"/>
      <c r="Q75" s="13"/>
      <c r="R75" s="13"/>
      <c r="S75" s="13"/>
      <c r="T75" s="13"/>
    </row>
    <row r="76" spans="1:20" s="2" customFormat="1" thickBot="1" x14ac:dyDescent="0.3">
      <c r="A76" s="45" t="s">
        <v>3641</v>
      </c>
      <c r="B76" s="46" t="s">
        <v>63</v>
      </c>
      <c r="C76" s="13"/>
      <c r="D76" s="13"/>
      <c r="E76" s="13"/>
      <c r="F76" s="13"/>
      <c r="G76" s="13"/>
      <c r="H76" s="13"/>
      <c r="I76" s="13"/>
      <c r="J76" s="13"/>
      <c r="K76" s="13">
        <v>-1</v>
      </c>
      <c r="L76" s="13"/>
      <c r="M76" s="13"/>
      <c r="N76" s="13"/>
      <c r="O76" s="13">
        <v>-1</v>
      </c>
      <c r="P76" s="13"/>
      <c r="Q76" s="13"/>
      <c r="R76" s="13"/>
      <c r="S76" s="13"/>
      <c r="T76" s="13"/>
    </row>
    <row r="77" spans="1:20" s="8" customFormat="1" thickBot="1" x14ac:dyDescent="0.3">
      <c r="A77" s="161" t="s">
        <v>3585</v>
      </c>
      <c r="B77" s="34"/>
      <c r="C77" s="34">
        <f>SUM(C72:C76)</f>
        <v>0</v>
      </c>
      <c r="D77" s="34">
        <f t="shared" ref="D77:T77" si="19">SUM(D72:D76)</f>
        <v>0</v>
      </c>
      <c r="E77" s="34">
        <f t="shared" si="19"/>
        <v>0</v>
      </c>
      <c r="F77" s="34">
        <f t="shared" si="19"/>
        <v>0</v>
      </c>
      <c r="G77" s="34">
        <f t="shared" si="19"/>
        <v>1</v>
      </c>
      <c r="H77" s="34">
        <f t="shared" si="19"/>
        <v>0</v>
      </c>
      <c r="I77" s="34">
        <f t="shared" si="19"/>
        <v>16</v>
      </c>
      <c r="J77" s="34">
        <f t="shared" si="19"/>
        <v>0</v>
      </c>
      <c r="K77" s="34">
        <f t="shared" si="19"/>
        <v>25</v>
      </c>
      <c r="L77" s="34">
        <f t="shared" si="19"/>
        <v>1649</v>
      </c>
      <c r="M77" s="34">
        <f t="shared" si="19"/>
        <v>32</v>
      </c>
      <c r="N77" s="34">
        <f t="shared" si="19"/>
        <v>9</v>
      </c>
      <c r="O77" s="34">
        <f t="shared" si="19"/>
        <v>19</v>
      </c>
      <c r="P77" s="34">
        <f t="shared" si="19"/>
        <v>15</v>
      </c>
      <c r="Q77" s="34">
        <f t="shared" si="19"/>
        <v>16</v>
      </c>
      <c r="R77" s="34">
        <f t="shared" si="19"/>
        <v>34</v>
      </c>
      <c r="S77" s="34">
        <f t="shared" si="19"/>
        <v>34</v>
      </c>
      <c r="T77" s="34">
        <f t="shared" si="19"/>
        <v>224</v>
      </c>
    </row>
    <row r="78" spans="1:20" s="1" customFormat="1" ht="16" x14ac:dyDescent="0.25">
      <c r="A78" s="45" t="s">
        <v>3792</v>
      </c>
      <c r="B78" s="46" t="s">
        <v>63</v>
      </c>
      <c r="C78" s="43"/>
      <c r="D78" s="43"/>
      <c r="E78" s="43"/>
      <c r="F78" s="43"/>
      <c r="G78" s="43"/>
      <c r="H78" s="43"/>
      <c r="I78" s="43"/>
      <c r="J78" s="43"/>
      <c r="K78" s="43"/>
      <c r="L78" s="39">
        <v>-120</v>
      </c>
      <c r="M78" s="39">
        <v>-9</v>
      </c>
      <c r="N78" s="43"/>
      <c r="O78" s="43"/>
      <c r="P78" s="39">
        <v>-6</v>
      </c>
      <c r="Q78" s="39">
        <v>-2</v>
      </c>
      <c r="R78" s="39">
        <v>-8</v>
      </c>
      <c r="S78" s="39">
        <v>-2</v>
      </c>
      <c r="T78" s="39">
        <v>-32</v>
      </c>
    </row>
    <row r="79" spans="1:20" s="1" customFormat="1" thickBot="1" x14ac:dyDescent="0.3">
      <c r="A79" s="141" t="s">
        <v>3871</v>
      </c>
      <c r="B79" s="57" t="s">
        <v>63</v>
      </c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4"/>
      <c r="N79" s="39">
        <v>-1</v>
      </c>
      <c r="O79" s="39">
        <v>-3</v>
      </c>
      <c r="P79" s="39">
        <v>-2</v>
      </c>
      <c r="Q79" s="44"/>
      <c r="R79" s="44"/>
      <c r="S79" s="44"/>
      <c r="T79" s="44"/>
    </row>
    <row r="80" spans="1:20" s="197" customFormat="1" thickBot="1" x14ac:dyDescent="0.3">
      <c r="A80" s="1149" t="s">
        <v>3799</v>
      </c>
      <c r="B80" s="1133"/>
      <c r="C80" s="1133">
        <f t="shared" ref="C80:I80" si="20">SUM(C77:C79)</f>
        <v>0</v>
      </c>
      <c r="D80" s="1133">
        <f t="shared" si="20"/>
        <v>0</v>
      </c>
      <c r="E80" s="1133">
        <f t="shared" si="20"/>
        <v>0</v>
      </c>
      <c r="F80" s="1133">
        <f t="shared" si="20"/>
        <v>0</v>
      </c>
      <c r="G80" s="181">
        <f t="shared" si="20"/>
        <v>1</v>
      </c>
      <c r="H80" s="1133">
        <f t="shared" si="20"/>
        <v>0</v>
      </c>
      <c r="I80" s="181">
        <f t="shared" si="20"/>
        <v>16</v>
      </c>
      <c r="J80" s="1133">
        <f t="shared" ref="J80:S80" si="21">SUM(J77:J79)</f>
        <v>0</v>
      </c>
      <c r="K80" s="181">
        <f>SUM(K77:K79)</f>
        <v>25</v>
      </c>
      <c r="L80" s="181">
        <f>SUM(L77:L79)</f>
        <v>1529</v>
      </c>
      <c r="M80" s="181">
        <f>SUM(M77:M79)</f>
        <v>23</v>
      </c>
      <c r="N80" s="181">
        <f>SUM(N77:N79)</f>
        <v>8</v>
      </c>
      <c r="O80" s="181">
        <f t="shared" si="21"/>
        <v>16</v>
      </c>
      <c r="P80" s="181">
        <f t="shared" si="21"/>
        <v>7</v>
      </c>
      <c r="Q80" s="181">
        <f t="shared" si="21"/>
        <v>14</v>
      </c>
      <c r="R80" s="181">
        <f t="shared" si="21"/>
        <v>26</v>
      </c>
      <c r="S80" s="181">
        <f t="shared" si="21"/>
        <v>32</v>
      </c>
      <c r="T80" s="181">
        <f>SUM(T77:T79)</f>
        <v>192</v>
      </c>
    </row>
    <row r="81" spans="1:20" s="1" customFormat="1" thickBot="1" x14ac:dyDescent="0.3">
      <c r="A81" s="240" t="s">
        <v>3967</v>
      </c>
      <c r="B81" s="81" t="s">
        <v>63</v>
      </c>
      <c r="C81" s="43"/>
      <c r="D81" s="43"/>
      <c r="E81" s="43"/>
      <c r="F81" s="43"/>
      <c r="G81" s="43"/>
      <c r="H81" s="43"/>
      <c r="I81" s="39">
        <v>-4</v>
      </c>
      <c r="J81" s="43"/>
      <c r="K81" s="43"/>
      <c r="L81" s="39">
        <v>-243</v>
      </c>
      <c r="M81" s="39">
        <v>-5</v>
      </c>
      <c r="N81" s="43"/>
      <c r="O81" s="39">
        <v>-6</v>
      </c>
      <c r="P81" s="39">
        <v>-2</v>
      </c>
      <c r="Q81" s="39">
        <v>-2</v>
      </c>
      <c r="R81" s="39">
        <v>-4</v>
      </c>
      <c r="S81" s="39">
        <v>-2</v>
      </c>
      <c r="T81" s="39">
        <v>-44</v>
      </c>
    </row>
    <row r="82" spans="1:20" s="197" customFormat="1" thickBot="1" x14ac:dyDescent="0.3">
      <c r="A82" s="860" t="s">
        <v>4024</v>
      </c>
      <c r="B82" s="41"/>
      <c r="C82" s="1133">
        <f>SUM(C80:C81)</f>
        <v>0</v>
      </c>
      <c r="D82" s="1133">
        <f t="shared" ref="D82:T82" si="22">SUM(D80:D81)</f>
        <v>0</v>
      </c>
      <c r="E82" s="1133">
        <f t="shared" si="22"/>
        <v>0</v>
      </c>
      <c r="F82" s="1133">
        <f t="shared" si="22"/>
        <v>0</v>
      </c>
      <c r="G82" s="181">
        <f t="shared" si="22"/>
        <v>1</v>
      </c>
      <c r="H82" s="1133">
        <f t="shared" si="22"/>
        <v>0</v>
      </c>
      <c r="I82" s="181">
        <f t="shared" si="22"/>
        <v>12</v>
      </c>
      <c r="J82" s="1133">
        <f t="shared" si="22"/>
        <v>0</v>
      </c>
      <c r="K82" s="181">
        <f t="shared" si="22"/>
        <v>25</v>
      </c>
      <c r="L82" s="181">
        <f t="shared" si="22"/>
        <v>1286</v>
      </c>
      <c r="M82" s="181">
        <f t="shared" si="22"/>
        <v>18</v>
      </c>
      <c r="N82" s="181">
        <f t="shared" si="22"/>
        <v>8</v>
      </c>
      <c r="O82" s="181">
        <f t="shared" si="22"/>
        <v>10</v>
      </c>
      <c r="P82" s="181">
        <f t="shared" si="22"/>
        <v>5</v>
      </c>
      <c r="Q82" s="181">
        <f t="shared" si="22"/>
        <v>12</v>
      </c>
      <c r="R82" s="181">
        <f t="shared" si="22"/>
        <v>22</v>
      </c>
      <c r="S82" s="181">
        <f t="shared" si="22"/>
        <v>30</v>
      </c>
      <c r="T82" s="181">
        <f t="shared" si="22"/>
        <v>148</v>
      </c>
    </row>
    <row r="83" spans="1:20" s="1" customFormat="1" thickBot="1" x14ac:dyDescent="0.3">
      <c r="A83" s="99">
        <v>44776</v>
      </c>
      <c r="B83" s="57" t="s">
        <v>63</v>
      </c>
      <c r="C83" s="43"/>
      <c r="D83" s="43"/>
      <c r="E83" s="43"/>
      <c r="F83" s="43"/>
      <c r="G83" s="43"/>
      <c r="H83" s="43"/>
      <c r="I83" s="13"/>
      <c r="J83" s="43"/>
      <c r="K83" s="39">
        <v>-1</v>
      </c>
      <c r="L83" s="39">
        <v>-80</v>
      </c>
      <c r="M83" s="13"/>
      <c r="N83" s="43"/>
      <c r="O83" s="677">
        <v>-1</v>
      </c>
      <c r="P83" s="13"/>
      <c r="Q83" s="13"/>
      <c r="R83" s="39">
        <v>-1</v>
      </c>
      <c r="S83" s="13"/>
      <c r="T83" s="39">
        <v>-8</v>
      </c>
    </row>
    <row r="84" spans="1:20" s="8" customFormat="1" thickBot="1" x14ac:dyDescent="0.3">
      <c r="A84" s="860" t="s">
        <v>4249</v>
      </c>
      <c r="B84" s="41"/>
      <c r="C84" s="41">
        <f>SUM(C82:C83)</f>
        <v>0</v>
      </c>
      <c r="D84" s="41">
        <f t="shared" ref="D84:T84" si="23">SUM(D82:D83)</f>
        <v>0</v>
      </c>
      <c r="E84" s="41">
        <f t="shared" si="23"/>
        <v>0</v>
      </c>
      <c r="F84" s="41">
        <f t="shared" si="23"/>
        <v>0</v>
      </c>
      <c r="G84" s="181">
        <f t="shared" si="23"/>
        <v>1</v>
      </c>
      <c r="H84" s="41">
        <f t="shared" si="23"/>
        <v>0</v>
      </c>
      <c r="I84" s="181">
        <f t="shared" si="23"/>
        <v>12</v>
      </c>
      <c r="J84" s="41">
        <f t="shared" si="23"/>
        <v>0</v>
      </c>
      <c r="K84" s="181">
        <f t="shared" si="23"/>
        <v>24</v>
      </c>
      <c r="L84" s="181">
        <f t="shared" si="23"/>
        <v>1206</v>
      </c>
      <c r="M84" s="181">
        <f t="shared" si="23"/>
        <v>18</v>
      </c>
      <c r="N84" s="181">
        <f t="shared" si="23"/>
        <v>8</v>
      </c>
      <c r="O84" s="181">
        <f t="shared" si="23"/>
        <v>9</v>
      </c>
      <c r="P84" s="181">
        <f t="shared" si="23"/>
        <v>5</v>
      </c>
      <c r="Q84" s="181">
        <f t="shared" si="23"/>
        <v>12</v>
      </c>
      <c r="R84" s="181">
        <f t="shared" si="23"/>
        <v>21</v>
      </c>
      <c r="S84" s="181">
        <f t="shared" si="23"/>
        <v>30</v>
      </c>
      <c r="T84" s="181">
        <f t="shared" si="23"/>
        <v>140</v>
      </c>
    </row>
    <row r="85" spans="1:20" s="1" customFormat="1" thickBot="1" x14ac:dyDescent="0.3">
      <c r="A85" s="45"/>
      <c r="B85" s="46"/>
      <c r="C85" s="43"/>
      <c r="D85" s="43"/>
      <c r="E85" s="43"/>
      <c r="F85" s="43"/>
      <c r="G85" s="43"/>
      <c r="H85" s="43"/>
      <c r="I85" s="43"/>
      <c r="J85" s="43"/>
      <c r="K85" s="43"/>
      <c r="L85" s="13"/>
      <c r="M85" s="13"/>
      <c r="N85" s="43"/>
      <c r="O85" s="43"/>
      <c r="P85" s="13"/>
      <c r="Q85" s="13"/>
      <c r="R85" s="13"/>
      <c r="S85" s="13"/>
      <c r="T85" s="13"/>
    </row>
    <row r="86" spans="1:20" s="8" customFormat="1" thickBot="1" x14ac:dyDescent="0.3">
      <c r="A86" s="860" t="s">
        <v>4348</v>
      </c>
      <c r="B86" s="41"/>
      <c r="C86" s="41">
        <f>SUM(C84:C85)</f>
        <v>0</v>
      </c>
      <c r="D86" s="41">
        <f t="shared" ref="D86:T104" si="24">SUM(D84:D85)</f>
        <v>0</v>
      </c>
      <c r="E86" s="41">
        <f t="shared" si="24"/>
        <v>0</v>
      </c>
      <c r="F86" s="41">
        <f t="shared" si="24"/>
        <v>0</v>
      </c>
      <c r="G86" s="181">
        <f t="shared" si="24"/>
        <v>1</v>
      </c>
      <c r="H86" s="41">
        <f t="shared" si="24"/>
        <v>0</v>
      </c>
      <c r="I86" s="181">
        <f t="shared" si="24"/>
        <v>12</v>
      </c>
      <c r="J86" s="41">
        <f t="shared" si="24"/>
        <v>0</v>
      </c>
      <c r="K86" s="181">
        <f t="shared" si="24"/>
        <v>24</v>
      </c>
      <c r="L86" s="181">
        <f t="shared" si="24"/>
        <v>1206</v>
      </c>
      <c r="M86" s="181">
        <f t="shared" si="24"/>
        <v>18</v>
      </c>
      <c r="N86" s="181">
        <f t="shared" si="24"/>
        <v>8</v>
      </c>
      <c r="O86" s="181">
        <f t="shared" si="24"/>
        <v>9</v>
      </c>
      <c r="P86" s="181">
        <f t="shared" si="24"/>
        <v>5</v>
      </c>
      <c r="Q86" s="181">
        <f t="shared" si="24"/>
        <v>12</v>
      </c>
      <c r="R86" s="181">
        <f t="shared" si="24"/>
        <v>21</v>
      </c>
      <c r="S86" s="181">
        <f t="shared" si="24"/>
        <v>30</v>
      </c>
      <c r="T86" s="181">
        <f t="shared" si="24"/>
        <v>140</v>
      </c>
    </row>
    <row r="87" spans="1:20" s="2" customFormat="1" thickBot="1" x14ac:dyDescent="0.3">
      <c r="A87" s="45"/>
      <c r="B87" s="46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</row>
    <row r="88" spans="1:20" s="8" customFormat="1" thickBot="1" x14ac:dyDescent="0.3">
      <c r="A88" s="860" t="s">
        <v>4522</v>
      </c>
      <c r="B88" s="41"/>
      <c r="C88" s="41">
        <f>SUM(C86:C87)</f>
        <v>0</v>
      </c>
      <c r="D88" s="41">
        <f t="shared" si="24"/>
        <v>0</v>
      </c>
      <c r="E88" s="41">
        <f t="shared" si="24"/>
        <v>0</v>
      </c>
      <c r="F88" s="41">
        <f t="shared" si="24"/>
        <v>0</v>
      </c>
      <c r="G88" s="181">
        <f t="shared" si="24"/>
        <v>1</v>
      </c>
      <c r="H88" s="41">
        <f t="shared" si="24"/>
        <v>0</v>
      </c>
      <c r="I88" s="181">
        <f t="shared" si="24"/>
        <v>12</v>
      </c>
      <c r="J88" s="41">
        <f t="shared" si="24"/>
        <v>0</v>
      </c>
      <c r="K88" s="181">
        <f>SUM(K86:K87)</f>
        <v>24</v>
      </c>
      <c r="L88" s="181">
        <f t="shared" si="24"/>
        <v>1206</v>
      </c>
      <c r="M88" s="181">
        <f t="shared" si="24"/>
        <v>18</v>
      </c>
      <c r="N88" s="181">
        <f t="shared" si="24"/>
        <v>8</v>
      </c>
      <c r="O88" s="181">
        <f t="shared" si="24"/>
        <v>9</v>
      </c>
      <c r="P88" s="181">
        <f t="shared" si="24"/>
        <v>5</v>
      </c>
      <c r="Q88" s="181">
        <f t="shared" si="24"/>
        <v>12</v>
      </c>
      <c r="R88" s="181">
        <f t="shared" si="24"/>
        <v>21</v>
      </c>
      <c r="S88" s="181">
        <f t="shared" si="24"/>
        <v>30</v>
      </c>
      <c r="T88" s="181">
        <f t="shared" si="24"/>
        <v>140</v>
      </c>
    </row>
    <row r="89" spans="1:20" s="2" customFormat="1" thickBot="1" x14ac:dyDescent="0.3">
      <c r="A89" s="45"/>
      <c r="B89" s="46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  <row r="90" spans="1:20" s="8" customFormat="1" thickBot="1" x14ac:dyDescent="0.3">
      <c r="A90" s="860" t="s">
        <v>4712</v>
      </c>
      <c r="B90" s="41"/>
      <c r="C90" s="41">
        <f>SUM(C88:C89)</f>
        <v>0</v>
      </c>
      <c r="D90" s="41">
        <f t="shared" si="24"/>
        <v>0</v>
      </c>
      <c r="E90" s="41">
        <f t="shared" si="24"/>
        <v>0</v>
      </c>
      <c r="F90" s="41">
        <f t="shared" si="24"/>
        <v>0</v>
      </c>
      <c r="G90" s="181">
        <f t="shared" si="24"/>
        <v>1</v>
      </c>
      <c r="H90" s="41">
        <f t="shared" si="24"/>
        <v>0</v>
      </c>
      <c r="I90" s="181">
        <f t="shared" si="24"/>
        <v>12</v>
      </c>
      <c r="J90" s="41">
        <f t="shared" si="24"/>
        <v>0</v>
      </c>
      <c r="K90" s="181">
        <f>SUM(K88:K89)</f>
        <v>24</v>
      </c>
      <c r="L90" s="181">
        <f t="shared" si="24"/>
        <v>1206</v>
      </c>
      <c r="M90" s="181">
        <f t="shared" si="24"/>
        <v>18</v>
      </c>
      <c r="N90" s="181">
        <f t="shared" si="24"/>
        <v>8</v>
      </c>
      <c r="O90" s="181">
        <f t="shared" si="24"/>
        <v>9</v>
      </c>
      <c r="P90" s="181">
        <f t="shared" si="24"/>
        <v>5</v>
      </c>
      <c r="Q90" s="181">
        <f t="shared" si="24"/>
        <v>12</v>
      </c>
      <c r="R90" s="181">
        <f t="shared" si="24"/>
        <v>21</v>
      </c>
      <c r="S90" s="181">
        <f t="shared" si="24"/>
        <v>30</v>
      </c>
      <c r="T90" s="181">
        <f t="shared" si="24"/>
        <v>140</v>
      </c>
    </row>
    <row r="91" spans="1:20" s="2" customFormat="1" thickBot="1" x14ac:dyDescent="0.3">
      <c r="A91" s="45"/>
      <c r="B91" s="46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</row>
    <row r="92" spans="1:20" s="8" customFormat="1" thickBot="1" x14ac:dyDescent="0.3">
      <c r="A92" s="860" t="s">
        <v>4852</v>
      </c>
      <c r="B92" s="41"/>
      <c r="C92" s="41">
        <f>SUM(C90:C91)</f>
        <v>0</v>
      </c>
      <c r="D92" s="41">
        <f t="shared" si="24"/>
        <v>0</v>
      </c>
      <c r="E92" s="41">
        <f t="shared" si="24"/>
        <v>0</v>
      </c>
      <c r="F92" s="41">
        <f t="shared" si="24"/>
        <v>0</v>
      </c>
      <c r="G92" s="181">
        <f t="shared" si="24"/>
        <v>1</v>
      </c>
      <c r="H92" s="41">
        <f t="shared" si="24"/>
        <v>0</v>
      </c>
      <c r="I92" s="181">
        <f t="shared" si="24"/>
        <v>12</v>
      </c>
      <c r="J92" s="41">
        <f t="shared" si="24"/>
        <v>0</v>
      </c>
      <c r="K92" s="181">
        <f>SUM(K90:K91)</f>
        <v>24</v>
      </c>
      <c r="L92" s="181">
        <f t="shared" si="24"/>
        <v>1206</v>
      </c>
      <c r="M92" s="181">
        <f t="shared" si="24"/>
        <v>18</v>
      </c>
      <c r="N92" s="181">
        <f t="shared" si="24"/>
        <v>8</v>
      </c>
      <c r="O92" s="181">
        <f t="shared" si="24"/>
        <v>9</v>
      </c>
      <c r="P92" s="181">
        <f t="shared" si="24"/>
        <v>5</v>
      </c>
      <c r="Q92" s="181">
        <f t="shared" si="24"/>
        <v>12</v>
      </c>
      <c r="R92" s="181">
        <f t="shared" si="24"/>
        <v>21</v>
      </c>
      <c r="S92" s="181">
        <f t="shared" si="24"/>
        <v>30</v>
      </c>
      <c r="T92" s="181">
        <f t="shared" si="24"/>
        <v>140</v>
      </c>
    </row>
    <row r="93" spans="1:20" s="2" customFormat="1" thickBot="1" x14ac:dyDescent="0.3">
      <c r="A93" s="45"/>
      <c r="B93" s="46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</row>
    <row r="94" spans="1:20" s="8" customFormat="1" thickBot="1" x14ac:dyDescent="0.3">
      <c r="A94" s="860" t="s">
        <v>4957</v>
      </c>
      <c r="B94" s="41"/>
      <c r="C94" s="41">
        <f>SUM(C92:C93)</f>
        <v>0</v>
      </c>
      <c r="D94" s="41">
        <f t="shared" si="24"/>
        <v>0</v>
      </c>
      <c r="E94" s="41">
        <f t="shared" si="24"/>
        <v>0</v>
      </c>
      <c r="F94" s="41">
        <f t="shared" si="24"/>
        <v>0</v>
      </c>
      <c r="G94" s="181">
        <f t="shared" si="24"/>
        <v>1</v>
      </c>
      <c r="H94" s="41">
        <f t="shared" si="24"/>
        <v>0</v>
      </c>
      <c r="I94" s="181">
        <f t="shared" si="24"/>
        <v>12</v>
      </c>
      <c r="J94" s="41">
        <f t="shared" si="24"/>
        <v>0</v>
      </c>
      <c r="K94" s="181">
        <f>SUM(K92:K93)</f>
        <v>24</v>
      </c>
      <c r="L94" s="181">
        <f t="shared" si="24"/>
        <v>1206</v>
      </c>
      <c r="M94" s="181">
        <f t="shared" si="24"/>
        <v>18</v>
      </c>
      <c r="N94" s="181">
        <f t="shared" si="24"/>
        <v>8</v>
      </c>
      <c r="O94" s="181">
        <f t="shared" si="24"/>
        <v>9</v>
      </c>
      <c r="P94" s="181">
        <f t="shared" si="24"/>
        <v>5</v>
      </c>
      <c r="Q94" s="181">
        <f t="shared" si="24"/>
        <v>12</v>
      </c>
      <c r="R94" s="181">
        <f t="shared" si="24"/>
        <v>21</v>
      </c>
      <c r="S94" s="181">
        <f t="shared" si="24"/>
        <v>30</v>
      </c>
      <c r="T94" s="181">
        <f t="shared" si="24"/>
        <v>140</v>
      </c>
    </row>
    <row r="95" spans="1:20" s="2" customFormat="1" thickBot="1" x14ac:dyDescent="0.3">
      <c r="A95" s="45"/>
      <c r="B95" s="46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</row>
    <row r="96" spans="1:20" s="8" customFormat="1" thickBot="1" x14ac:dyDescent="0.3">
      <c r="A96" s="860" t="s">
        <v>5219</v>
      </c>
      <c r="B96" s="41"/>
      <c r="C96" s="41">
        <f>SUM(C94:C95)</f>
        <v>0</v>
      </c>
      <c r="D96" s="41">
        <f t="shared" si="24"/>
        <v>0</v>
      </c>
      <c r="E96" s="41">
        <f t="shared" si="24"/>
        <v>0</v>
      </c>
      <c r="F96" s="41">
        <f t="shared" si="24"/>
        <v>0</v>
      </c>
      <c r="G96" s="181">
        <f t="shared" si="24"/>
        <v>1</v>
      </c>
      <c r="H96" s="41">
        <f t="shared" si="24"/>
        <v>0</v>
      </c>
      <c r="I96" s="181">
        <f t="shared" si="24"/>
        <v>12</v>
      </c>
      <c r="J96" s="41">
        <f t="shared" si="24"/>
        <v>0</v>
      </c>
      <c r="K96" s="181">
        <f>SUM(K94:K95)</f>
        <v>24</v>
      </c>
      <c r="L96" s="181">
        <f t="shared" si="24"/>
        <v>1206</v>
      </c>
      <c r="M96" s="181">
        <f t="shared" si="24"/>
        <v>18</v>
      </c>
      <c r="N96" s="181">
        <f t="shared" si="24"/>
        <v>8</v>
      </c>
      <c r="O96" s="181">
        <f t="shared" si="24"/>
        <v>9</v>
      </c>
      <c r="P96" s="181">
        <f t="shared" si="24"/>
        <v>5</v>
      </c>
      <c r="Q96" s="181">
        <f t="shared" si="24"/>
        <v>12</v>
      </c>
      <c r="R96" s="181">
        <f t="shared" si="24"/>
        <v>21</v>
      </c>
      <c r="S96" s="181">
        <f t="shared" si="24"/>
        <v>30</v>
      </c>
      <c r="T96" s="181">
        <f t="shared" si="24"/>
        <v>140</v>
      </c>
    </row>
    <row r="97" spans="1:26" s="2" customFormat="1" thickBot="1" x14ac:dyDescent="0.3">
      <c r="A97" s="45"/>
      <c r="B97" s="46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</row>
    <row r="98" spans="1:26" s="8" customFormat="1" thickBot="1" x14ac:dyDescent="0.3">
      <c r="A98" s="860" t="s">
        <v>5470</v>
      </c>
      <c r="B98" s="41"/>
      <c r="C98" s="41">
        <f>SUM(C96:C97)</f>
        <v>0</v>
      </c>
      <c r="D98" s="41">
        <f t="shared" si="24"/>
        <v>0</v>
      </c>
      <c r="E98" s="41">
        <f t="shared" si="24"/>
        <v>0</v>
      </c>
      <c r="F98" s="41">
        <f t="shared" si="24"/>
        <v>0</v>
      </c>
      <c r="G98" s="181">
        <f t="shared" si="24"/>
        <v>1</v>
      </c>
      <c r="H98" s="41">
        <f t="shared" si="24"/>
        <v>0</v>
      </c>
      <c r="I98" s="181">
        <f t="shared" si="24"/>
        <v>12</v>
      </c>
      <c r="J98" s="41">
        <f t="shared" si="24"/>
        <v>0</v>
      </c>
      <c r="K98" s="181">
        <f>SUM(K96:K97)</f>
        <v>24</v>
      </c>
      <c r="L98" s="181">
        <f t="shared" si="24"/>
        <v>1206</v>
      </c>
      <c r="M98" s="181">
        <f t="shared" si="24"/>
        <v>18</v>
      </c>
      <c r="N98" s="181">
        <f t="shared" si="24"/>
        <v>8</v>
      </c>
      <c r="O98" s="181">
        <f t="shared" si="24"/>
        <v>9</v>
      </c>
      <c r="P98" s="181">
        <f t="shared" si="24"/>
        <v>5</v>
      </c>
      <c r="Q98" s="181">
        <f t="shared" si="24"/>
        <v>12</v>
      </c>
      <c r="R98" s="181">
        <f t="shared" si="24"/>
        <v>21</v>
      </c>
      <c r="S98" s="181">
        <f t="shared" si="24"/>
        <v>30</v>
      </c>
      <c r="T98" s="181">
        <f t="shared" si="24"/>
        <v>140</v>
      </c>
    </row>
    <row r="99" spans="1:26" s="2" customFormat="1" thickBot="1" x14ac:dyDescent="0.3">
      <c r="A99" s="45"/>
      <c r="B99" s="46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</row>
    <row r="100" spans="1:26" s="8" customFormat="1" thickBot="1" x14ac:dyDescent="0.3">
      <c r="A100" s="860" t="s">
        <v>5660</v>
      </c>
      <c r="B100" s="41"/>
      <c r="C100" s="41">
        <f>SUM(C98:C99)</f>
        <v>0</v>
      </c>
      <c r="D100" s="41">
        <f t="shared" si="24"/>
        <v>0</v>
      </c>
      <c r="E100" s="41">
        <f t="shared" si="24"/>
        <v>0</v>
      </c>
      <c r="F100" s="41">
        <f t="shared" si="24"/>
        <v>0</v>
      </c>
      <c r="G100" s="181">
        <f t="shared" si="24"/>
        <v>1</v>
      </c>
      <c r="H100" s="41">
        <f t="shared" si="24"/>
        <v>0</v>
      </c>
      <c r="I100" s="181">
        <f t="shared" si="24"/>
        <v>12</v>
      </c>
      <c r="J100" s="41">
        <f t="shared" si="24"/>
        <v>0</v>
      </c>
      <c r="K100" s="181">
        <f>SUM(K98:K99)</f>
        <v>24</v>
      </c>
      <c r="L100" s="181">
        <f t="shared" si="24"/>
        <v>1206</v>
      </c>
      <c r="M100" s="181">
        <f t="shared" si="24"/>
        <v>18</v>
      </c>
      <c r="N100" s="181">
        <f t="shared" si="24"/>
        <v>8</v>
      </c>
      <c r="O100" s="181">
        <f t="shared" si="24"/>
        <v>9</v>
      </c>
      <c r="P100" s="181">
        <f t="shared" si="24"/>
        <v>5</v>
      </c>
      <c r="Q100" s="181">
        <f t="shared" si="24"/>
        <v>12</v>
      </c>
      <c r="R100" s="181">
        <f t="shared" si="24"/>
        <v>21</v>
      </c>
      <c r="S100" s="181">
        <f t="shared" si="24"/>
        <v>30</v>
      </c>
      <c r="T100" s="181">
        <f t="shared" si="24"/>
        <v>140</v>
      </c>
    </row>
    <row r="101" spans="1:26" s="2" customFormat="1" thickBot="1" x14ac:dyDescent="0.3">
      <c r="A101" s="45"/>
      <c r="B101" s="46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</row>
    <row r="102" spans="1:26" s="8" customFormat="1" thickBot="1" x14ac:dyDescent="0.3">
      <c r="A102" s="860" t="s">
        <v>5929</v>
      </c>
      <c r="B102" s="41"/>
      <c r="C102" s="41">
        <f>SUM(C100:C101)</f>
        <v>0</v>
      </c>
      <c r="D102" s="41">
        <f t="shared" si="24"/>
        <v>0</v>
      </c>
      <c r="E102" s="41">
        <f t="shared" si="24"/>
        <v>0</v>
      </c>
      <c r="F102" s="41">
        <f t="shared" si="24"/>
        <v>0</v>
      </c>
      <c r="G102" s="181">
        <f t="shared" si="24"/>
        <v>1</v>
      </c>
      <c r="H102" s="41">
        <f t="shared" si="24"/>
        <v>0</v>
      </c>
      <c r="I102" s="181">
        <f t="shared" si="24"/>
        <v>12</v>
      </c>
      <c r="J102" s="41">
        <f t="shared" si="24"/>
        <v>0</v>
      </c>
      <c r="K102" s="181">
        <f>SUM(K100:K101)</f>
        <v>24</v>
      </c>
      <c r="L102" s="181">
        <f t="shared" si="24"/>
        <v>1206</v>
      </c>
      <c r="M102" s="181">
        <f t="shared" si="24"/>
        <v>18</v>
      </c>
      <c r="N102" s="181">
        <f t="shared" si="24"/>
        <v>8</v>
      </c>
      <c r="O102" s="181">
        <f t="shared" si="24"/>
        <v>9</v>
      </c>
      <c r="P102" s="181">
        <f t="shared" si="24"/>
        <v>5</v>
      </c>
      <c r="Q102" s="181">
        <f t="shared" si="24"/>
        <v>12</v>
      </c>
      <c r="R102" s="181">
        <f t="shared" si="24"/>
        <v>21</v>
      </c>
      <c r="S102" s="181">
        <f t="shared" si="24"/>
        <v>30</v>
      </c>
      <c r="T102" s="181">
        <f t="shared" si="24"/>
        <v>140</v>
      </c>
    </row>
    <row r="103" spans="1:26" s="2" customFormat="1" thickBot="1" x14ac:dyDescent="0.3">
      <c r="A103" s="45"/>
      <c r="B103" s="46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</row>
    <row r="104" spans="1:26" s="8" customFormat="1" thickBot="1" x14ac:dyDescent="0.3">
      <c r="A104" s="860" t="s">
        <v>6015</v>
      </c>
      <c r="B104" s="41"/>
      <c r="C104" s="41">
        <f>SUM(C102:C103)</f>
        <v>0</v>
      </c>
      <c r="D104" s="41">
        <f t="shared" si="24"/>
        <v>0</v>
      </c>
      <c r="E104" s="41">
        <f t="shared" si="24"/>
        <v>0</v>
      </c>
      <c r="F104" s="41">
        <f t="shared" si="24"/>
        <v>0</v>
      </c>
      <c r="G104" s="181">
        <f t="shared" si="24"/>
        <v>1</v>
      </c>
      <c r="H104" s="41">
        <f t="shared" si="24"/>
        <v>0</v>
      </c>
      <c r="I104" s="181">
        <f t="shared" si="24"/>
        <v>12</v>
      </c>
      <c r="J104" s="41">
        <f t="shared" si="24"/>
        <v>0</v>
      </c>
      <c r="K104" s="181">
        <f>SUM(K102:K103)</f>
        <v>24</v>
      </c>
      <c r="L104" s="181">
        <f t="shared" si="24"/>
        <v>1206</v>
      </c>
      <c r="M104" s="181">
        <f t="shared" si="24"/>
        <v>18</v>
      </c>
      <c r="N104" s="181">
        <f t="shared" si="24"/>
        <v>8</v>
      </c>
      <c r="O104" s="181">
        <f t="shared" si="24"/>
        <v>9</v>
      </c>
      <c r="P104" s="181">
        <f t="shared" si="24"/>
        <v>5</v>
      </c>
      <c r="Q104" s="181">
        <f t="shared" si="24"/>
        <v>12</v>
      </c>
      <c r="R104" s="181">
        <f t="shared" si="24"/>
        <v>21</v>
      </c>
      <c r="S104" s="181">
        <f t="shared" si="24"/>
        <v>30</v>
      </c>
      <c r="T104" s="181">
        <f t="shared" si="24"/>
        <v>140</v>
      </c>
      <c r="U104" s="355" t="s">
        <v>6161</v>
      </c>
      <c r="V104" s="355"/>
      <c r="W104" s="355"/>
      <c r="X104" s="355"/>
      <c r="Y104" s="355"/>
      <c r="Z104" s="239"/>
    </row>
    <row r="105" spans="1:26" s="2" customFormat="1" ht="16" x14ac:dyDescent="0.25">
      <c r="A105" s="45"/>
      <c r="B105" s="46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</row>
    <row r="106" spans="1:26" s="2" customFormat="1" ht="16" x14ac:dyDescent="0.25">
      <c r="A106" s="45"/>
      <c r="B106" s="46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6" s="2" customFormat="1" ht="16" x14ac:dyDescent="0.25">
      <c r="A107" s="45"/>
      <c r="B107" s="46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6" s="1" customFormat="1" ht="16" x14ac:dyDescent="0.25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 spans="1:26" s="152" customFormat="1" ht="18" thickBot="1" x14ac:dyDescent="0.3"/>
    <row r="110" spans="1:26" ht="18" thickBot="1" x14ac:dyDescent="0.3">
      <c r="C110" s="225" t="s">
        <v>713</v>
      </c>
      <c r="D110" s="225" t="s">
        <v>714</v>
      </c>
      <c r="E110" s="225" t="s">
        <v>715</v>
      </c>
      <c r="F110" s="225" t="s">
        <v>716</v>
      </c>
      <c r="G110" s="225" t="s">
        <v>717</v>
      </c>
      <c r="H110" s="225" t="s">
        <v>718</v>
      </c>
      <c r="I110" s="225" t="s">
        <v>719</v>
      </c>
      <c r="J110" s="225" t="s">
        <v>720</v>
      </c>
      <c r="K110" s="225" t="s">
        <v>721</v>
      </c>
      <c r="L110" s="225" t="s">
        <v>722</v>
      </c>
      <c r="M110" s="225" t="s">
        <v>723</v>
      </c>
      <c r="N110" s="225" t="s">
        <v>724</v>
      </c>
      <c r="O110" s="225" t="s">
        <v>725</v>
      </c>
      <c r="P110" s="225" t="s">
        <v>726</v>
      </c>
      <c r="Q110" s="225" t="s">
        <v>727</v>
      </c>
      <c r="R110" s="225" t="s">
        <v>728</v>
      </c>
      <c r="S110" s="225" t="s">
        <v>729</v>
      </c>
      <c r="T110" s="225" t="s">
        <v>730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rgb="FFC00000"/>
  </sheetPr>
  <dimension ref="A1:G64"/>
  <sheetViews>
    <sheetView topLeftCell="A43" workbookViewId="0">
      <selection activeCell="D59" sqref="D59"/>
    </sheetView>
  </sheetViews>
  <sheetFormatPr baseColWidth="10" defaultColWidth="9" defaultRowHeight="17" x14ac:dyDescent="0.25"/>
  <cols>
    <col min="1" max="1" width="11.6640625" style="158" customWidth="1"/>
    <col min="2" max="2" width="19.5" style="158" customWidth="1"/>
    <col min="3" max="4" width="13.1640625" style="152" customWidth="1"/>
    <col min="5" max="16384" width="9" style="149"/>
  </cols>
  <sheetData>
    <row r="1" spans="1:7" s="48" customFormat="1" ht="16" x14ac:dyDescent="0.25">
      <c r="A1" s="48" t="s">
        <v>23</v>
      </c>
      <c r="C1" s="1"/>
      <c r="D1" s="1"/>
    </row>
    <row r="2" spans="1:7" s="48" customFormat="1" ht="16" x14ac:dyDescent="0.25">
      <c r="C2" s="1"/>
      <c r="D2" s="1"/>
    </row>
    <row r="3" spans="1:7" s="48" customFormat="1" ht="16" x14ac:dyDescent="0.25">
      <c r="A3" s="48" t="s">
        <v>384</v>
      </c>
      <c r="C3" s="1"/>
      <c r="D3" s="1"/>
      <c r="E3" s="1"/>
      <c r="F3" s="1"/>
      <c r="G3" s="1"/>
    </row>
    <row r="4" spans="1:7" s="48" customFormat="1" ht="16" x14ac:dyDescent="0.25">
      <c r="A4" s="3" t="s">
        <v>510</v>
      </c>
      <c r="B4" s="3"/>
      <c r="C4" s="3"/>
      <c r="D4" s="3"/>
    </row>
    <row r="5" spans="1:7" s="48" customFormat="1" ht="16" x14ac:dyDescent="0.25">
      <c r="A5" s="139" t="s">
        <v>744</v>
      </c>
      <c r="B5" s="3"/>
      <c r="C5" s="3"/>
      <c r="D5" s="3"/>
      <c r="E5" s="3"/>
      <c r="F5" s="3"/>
    </row>
    <row r="6" spans="1:7" s="48" customFormat="1" ht="16" x14ac:dyDescent="0.25">
      <c r="A6" s="139" t="s">
        <v>529</v>
      </c>
      <c r="B6" s="3"/>
      <c r="C6" s="3"/>
      <c r="D6" s="3"/>
    </row>
    <row r="7" spans="1:7" s="48" customFormat="1" thickBot="1" x14ac:dyDescent="0.3">
      <c r="A7" s="3" t="s">
        <v>25</v>
      </c>
      <c r="B7" s="3"/>
      <c r="C7" s="31">
        <v>5500</v>
      </c>
      <c r="D7" s="3"/>
    </row>
    <row r="8" spans="1:7" s="4" customFormat="1" thickBot="1" x14ac:dyDescent="0.3">
      <c r="A8" s="50" t="s">
        <v>0</v>
      </c>
      <c r="B8" s="50" t="s">
        <v>1</v>
      </c>
      <c r="C8" s="225" t="s">
        <v>531</v>
      </c>
      <c r="D8" s="225" t="s">
        <v>745</v>
      </c>
    </row>
    <row r="9" spans="1:7" s="2" customFormat="1" thickBot="1" x14ac:dyDescent="0.3">
      <c r="A9" s="249" t="s">
        <v>524</v>
      </c>
      <c r="B9" s="22" t="s">
        <v>746</v>
      </c>
      <c r="C9" s="22">
        <v>140</v>
      </c>
      <c r="D9" s="22"/>
    </row>
    <row r="10" spans="1:7" s="2" customFormat="1" thickBot="1" x14ac:dyDescent="0.3">
      <c r="A10" s="170" t="s">
        <v>449</v>
      </c>
      <c r="B10" s="34"/>
      <c r="C10" s="34">
        <f>SUM(C9)</f>
        <v>140</v>
      </c>
      <c r="D10" s="34"/>
    </row>
    <row r="11" spans="1:7" s="2" customFormat="1" ht="16" x14ac:dyDescent="0.25">
      <c r="A11" s="210">
        <v>43833</v>
      </c>
      <c r="B11" s="53" t="s">
        <v>747</v>
      </c>
      <c r="C11" s="53">
        <v>38</v>
      </c>
      <c r="D11" s="53"/>
    </row>
    <row r="12" spans="1:7" s="1" customFormat="1" ht="16" x14ac:dyDescent="0.25">
      <c r="A12" s="250">
        <v>43833</v>
      </c>
      <c r="B12" s="43" t="s">
        <v>609</v>
      </c>
      <c r="C12" s="43"/>
      <c r="D12" s="43">
        <v>72</v>
      </c>
    </row>
    <row r="13" spans="1:7" s="1" customFormat="1" ht="16" x14ac:dyDescent="0.25">
      <c r="A13" s="251">
        <v>43864</v>
      </c>
      <c r="B13" s="43" t="s">
        <v>63</v>
      </c>
      <c r="C13" s="43"/>
      <c r="D13" s="43">
        <v>-72</v>
      </c>
      <c r="E13" s="1" t="s">
        <v>748</v>
      </c>
    </row>
    <row r="14" spans="1:7" s="2" customFormat="1" ht="16" x14ac:dyDescent="0.25">
      <c r="A14" s="12">
        <v>44107</v>
      </c>
      <c r="B14" s="13" t="s">
        <v>749</v>
      </c>
      <c r="C14" s="13">
        <v>96</v>
      </c>
      <c r="D14" s="13"/>
    </row>
    <row r="15" spans="1:7" s="2" customFormat="1" thickBot="1" x14ac:dyDescent="0.3">
      <c r="A15" s="12">
        <v>44168</v>
      </c>
      <c r="B15" s="13" t="s">
        <v>750</v>
      </c>
      <c r="C15" s="13">
        <v>140</v>
      </c>
      <c r="D15" s="13"/>
    </row>
    <row r="16" spans="1:7" s="2" customFormat="1" thickBot="1" x14ac:dyDescent="0.3">
      <c r="A16" s="170" t="s">
        <v>450</v>
      </c>
      <c r="B16" s="34"/>
      <c r="C16" s="34">
        <f>SUM(C10:C15)</f>
        <v>414</v>
      </c>
      <c r="D16" s="34">
        <f>SUM(D10:D15)</f>
        <v>0</v>
      </c>
    </row>
    <row r="17" spans="1:4" s="136" customFormat="1" thickBot="1" x14ac:dyDescent="0.3">
      <c r="A17" s="80"/>
      <c r="B17" s="81"/>
      <c r="C17" s="14"/>
      <c r="D17" s="14"/>
    </row>
    <row r="18" spans="1:4" s="136" customFormat="1" thickBot="1" x14ac:dyDescent="0.3">
      <c r="A18" s="170" t="s">
        <v>451</v>
      </c>
      <c r="B18" s="34"/>
      <c r="C18" s="34">
        <f>SUM(C16:C17)</f>
        <v>414</v>
      </c>
      <c r="D18" s="34"/>
    </row>
    <row r="19" spans="1:4" s="136" customFormat="1" thickBot="1" x14ac:dyDescent="0.3">
      <c r="A19" s="252"/>
      <c r="B19" s="168"/>
      <c r="C19" s="53"/>
      <c r="D19" s="53"/>
    </row>
    <row r="20" spans="1:4" s="8" customFormat="1" thickBot="1" x14ac:dyDescent="0.3">
      <c r="A20" s="170" t="s">
        <v>452</v>
      </c>
      <c r="B20" s="34"/>
      <c r="C20" s="34">
        <f>SUM(C18:C19)</f>
        <v>414</v>
      </c>
      <c r="D20" s="34"/>
    </row>
    <row r="21" spans="1:4" s="136" customFormat="1" thickBot="1" x14ac:dyDescent="0.3">
      <c r="A21" s="141"/>
      <c r="B21" s="57"/>
      <c r="C21" s="13"/>
      <c r="D21" s="13"/>
    </row>
    <row r="22" spans="1:4" s="8" customFormat="1" thickBot="1" x14ac:dyDescent="0.3">
      <c r="A22" s="170" t="s">
        <v>453</v>
      </c>
      <c r="B22" s="34"/>
      <c r="C22" s="34">
        <f>SUM(C20:C21)</f>
        <v>414</v>
      </c>
      <c r="D22" s="34"/>
    </row>
    <row r="23" spans="1:4" s="136" customFormat="1" thickBot="1" x14ac:dyDescent="0.3">
      <c r="A23" s="141"/>
      <c r="B23" s="57"/>
      <c r="C23" s="13"/>
      <c r="D23" s="13"/>
    </row>
    <row r="24" spans="1:4" s="8" customFormat="1" thickBot="1" x14ac:dyDescent="0.3">
      <c r="A24" s="170" t="s">
        <v>454</v>
      </c>
      <c r="B24" s="34"/>
      <c r="C24" s="34">
        <f>SUM(C22:C23)</f>
        <v>414</v>
      </c>
      <c r="D24" s="34"/>
    </row>
    <row r="25" spans="1:4" s="136" customFormat="1" thickBot="1" x14ac:dyDescent="0.3">
      <c r="A25" s="141"/>
      <c r="B25" s="57"/>
      <c r="C25" s="13"/>
      <c r="D25" s="13"/>
    </row>
    <row r="26" spans="1:4" s="8" customFormat="1" thickBot="1" x14ac:dyDescent="0.3">
      <c r="A26" s="170" t="s">
        <v>455</v>
      </c>
      <c r="B26" s="34"/>
      <c r="C26" s="34">
        <f>SUM(C24:C25)</f>
        <v>414</v>
      </c>
      <c r="D26" s="34"/>
    </row>
    <row r="27" spans="1:4" s="136" customFormat="1" thickBot="1" x14ac:dyDescent="0.3">
      <c r="A27" s="141"/>
      <c r="B27" s="57"/>
      <c r="C27" s="13"/>
      <c r="D27" s="13"/>
    </row>
    <row r="28" spans="1:4" s="8" customFormat="1" thickBot="1" x14ac:dyDescent="0.3">
      <c r="A28" s="170" t="s">
        <v>456</v>
      </c>
      <c r="B28" s="34"/>
      <c r="C28" s="34">
        <f>SUM(C26:C27)</f>
        <v>414</v>
      </c>
      <c r="D28" s="34"/>
    </row>
    <row r="29" spans="1:4" s="136" customFormat="1" thickBot="1" x14ac:dyDescent="0.3">
      <c r="A29" s="141"/>
      <c r="B29" s="57"/>
      <c r="C29" s="13"/>
      <c r="D29" s="13"/>
    </row>
    <row r="30" spans="1:4" s="8" customFormat="1" thickBot="1" x14ac:dyDescent="0.3">
      <c r="A30" s="170" t="s">
        <v>457</v>
      </c>
      <c r="B30" s="34"/>
      <c r="C30" s="34">
        <f>SUM(C28:C29)</f>
        <v>414</v>
      </c>
      <c r="D30" s="34"/>
    </row>
    <row r="31" spans="1:4" s="136" customFormat="1" thickBot="1" x14ac:dyDescent="0.3">
      <c r="A31" s="141"/>
      <c r="B31" s="57"/>
      <c r="C31" s="13"/>
      <c r="D31" s="13"/>
    </row>
    <row r="32" spans="1:4" s="8" customFormat="1" thickBot="1" x14ac:dyDescent="0.3">
      <c r="A32" s="170" t="s">
        <v>458</v>
      </c>
      <c r="B32" s="34"/>
      <c r="C32" s="34">
        <f>SUM(C30:C31)</f>
        <v>414</v>
      </c>
      <c r="D32" s="34"/>
    </row>
    <row r="33" spans="1:4" s="136" customFormat="1" thickBot="1" x14ac:dyDescent="0.3">
      <c r="A33" s="141"/>
      <c r="B33" s="57"/>
      <c r="C33" s="13"/>
      <c r="D33" s="13"/>
    </row>
    <row r="34" spans="1:4" s="8" customFormat="1" thickBot="1" x14ac:dyDescent="0.3">
      <c r="A34" s="170" t="s">
        <v>462</v>
      </c>
      <c r="B34" s="34"/>
      <c r="C34" s="34">
        <f>SUM(C32:C33)</f>
        <v>414</v>
      </c>
      <c r="D34" s="34"/>
    </row>
    <row r="35" spans="1:4" s="136" customFormat="1" thickBot="1" x14ac:dyDescent="0.3">
      <c r="A35" s="141"/>
      <c r="B35" s="57"/>
      <c r="C35" s="13"/>
      <c r="D35" s="13"/>
    </row>
    <row r="36" spans="1:4" s="8" customFormat="1" thickBot="1" x14ac:dyDescent="0.3">
      <c r="A36" s="170" t="s">
        <v>2467</v>
      </c>
      <c r="B36" s="34"/>
      <c r="C36" s="34">
        <f>SUM(C34:C35)</f>
        <v>414</v>
      </c>
      <c r="D36" s="34"/>
    </row>
    <row r="37" spans="1:4" s="136" customFormat="1" thickBot="1" x14ac:dyDescent="0.3">
      <c r="A37" s="141"/>
      <c r="B37" s="57"/>
      <c r="C37" s="13"/>
      <c r="D37" s="13"/>
    </row>
    <row r="38" spans="1:4" s="8" customFormat="1" thickBot="1" x14ac:dyDescent="0.3">
      <c r="A38" s="170" t="s">
        <v>2591</v>
      </c>
      <c r="B38" s="34"/>
      <c r="C38" s="34">
        <f>SUM(C36:C37)</f>
        <v>414</v>
      </c>
      <c r="D38" s="34"/>
    </row>
    <row r="39" spans="1:4" s="136" customFormat="1" thickBot="1" x14ac:dyDescent="0.3">
      <c r="A39" s="141"/>
      <c r="B39" s="57"/>
      <c r="C39" s="13"/>
      <c r="D39" s="13"/>
    </row>
    <row r="40" spans="1:4" s="8" customFormat="1" thickBot="1" x14ac:dyDescent="0.3">
      <c r="A40" s="170" t="s">
        <v>2702</v>
      </c>
      <c r="B40" s="34"/>
      <c r="C40" s="34">
        <f>SUM(C38:C39)</f>
        <v>414</v>
      </c>
      <c r="D40" s="34"/>
    </row>
    <row r="41" spans="1:4" s="136" customFormat="1" thickBot="1" x14ac:dyDescent="0.3">
      <c r="A41" s="141"/>
      <c r="B41" s="57"/>
      <c r="C41" s="13"/>
      <c r="D41" s="13"/>
    </row>
    <row r="42" spans="1:4" s="8" customFormat="1" thickBot="1" x14ac:dyDescent="0.3">
      <c r="A42" s="170" t="s">
        <v>2835</v>
      </c>
      <c r="B42" s="34"/>
      <c r="C42" s="34">
        <f>SUM(C40:C41)</f>
        <v>414</v>
      </c>
      <c r="D42" s="34"/>
    </row>
    <row r="43" spans="1:4" s="136" customFormat="1" thickBot="1" x14ac:dyDescent="0.3">
      <c r="A43" s="141"/>
      <c r="B43" s="57"/>
      <c r="C43" s="13"/>
      <c r="D43" s="13"/>
    </row>
    <row r="44" spans="1:4" s="8" customFormat="1" thickBot="1" x14ac:dyDescent="0.3">
      <c r="A44" s="170" t="s">
        <v>2913</v>
      </c>
      <c r="B44" s="34"/>
      <c r="C44" s="34">
        <f>SUM(C42:C43)</f>
        <v>414</v>
      </c>
      <c r="D44" s="34"/>
    </row>
    <row r="45" spans="1:4" s="136" customFormat="1" thickBot="1" x14ac:dyDescent="0.3">
      <c r="A45" s="141"/>
      <c r="B45" s="57"/>
      <c r="C45" s="13"/>
      <c r="D45" s="13"/>
    </row>
    <row r="46" spans="1:4" s="8" customFormat="1" thickBot="1" x14ac:dyDescent="0.3">
      <c r="A46" s="170" t="s">
        <v>3019</v>
      </c>
      <c r="B46" s="34"/>
      <c r="C46" s="34">
        <f>SUM(C44:C45)</f>
        <v>414</v>
      </c>
      <c r="D46" s="34"/>
    </row>
    <row r="47" spans="1:4" s="136" customFormat="1" thickBot="1" x14ac:dyDescent="0.3">
      <c r="A47" s="141"/>
      <c r="B47" s="57"/>
      <c r="C47" s="13"/>
      <c r="D47" s="13"/>
    </row>
    <row r="48" spans="1:4" s="8" customFormat="1" thickBot="1" x14ac:dyDescent="0.3">
      <c r="A48" s="170" t="s">
        <v>3121</v>
      </c>
      <c r="B48" s="34"/>
      <c r="C48" s="34">
        <f>SUM(C46:C47)</f>
        <v>414</v>
      </c>
      <c r="D48" s="34"/>
    </row>
    <row r="49" spans="1:4" s="2" customFormat="1" ht="16" x14ac:dyDescent="0.25">
      <c r="A49" s="76" t="s">
        <v>3204</v>
      </c>
      <c r="B49" s="14" t="s">
        <v>63</v>
      </c>
      <c r="C49" s="13">
        <v>-82</v>
      </c>
      <c r="D49" s="13"/>
    </row>
    <row r="50" spans="1:4" s="2" customFormat="1" thickBot="1" x14ac:dyDescent="0.3">
      <c r="A50" s="12" t="s">
        <v>3212</v>
      </c>
      <c r="B50" s="13" t="s">
        <v>63</v>
      </c>
      <c r="C50" s="13">
        <v>-94</v>
      </c>
      <c r="D50" s="13"/>
    </row>
    <row r="51" spans="1:4" s="8" customFormat="1" thickBot="1" x14ac:dyDescent="0.3">
      <c r="A51" s="170" t="s">
        <v>3218</v>
      </c>
      <c r="B51" s="34"/>
      <c r="C51" s="34">
        <f>SUM(C48:C50)</f>
        <v>238</v>
      </c>
      <c r="D51" s="34"/>
    </row>
    <row r="52" spans="1:4" s="136" customFormat="1" ht="16" x14ac:dyDescent="0.25">
      <c r="A52" s="76">
        <v>44205</v>
      </c>
      <c r="B52" s="14" t="s">
        <v>63</v>
      </c>
      <c r="C52" s="13">
        <v>-202</v>
      </c>
      <c r="D52" s="13"/>
    </row>
    <row r="53" spans="1:4" s="136" customFormat="1" ht="16" x14ac:dyDescent="0.25">
      <c r="A53" s="76">
        <v>44264</v>
      </c>
      <c r="B53" s="14" t="s">
        <v>63</v>
      </c>
      <c r="C53" s="13">
        <v>-79</v>
      </c>
      <c r="D53" s="13"/>
    </row>
    <row r="54" spans="1:4" s="136" customFormat="1" ht="16" x14ac:dyDescent="0.25">
      <c r="A54" s="76">
        <v>44295</v>
      </c>
      <c r="B54" s="14" t="s">
        <v>63</v>
      </c>
      <c r="C54" s="13">
        <v>-66</v>
      </c>
      <c r="D54" s="13"/>
    </row>
    <row r="55" spans="1:4" s="136" customFormat="1" ht="16" x14ac:dyDescent="0.25">
      <c r="A55" s="76">
        <v>44356</v>
      </c>
      <c r="B55" s="14" t="s">
        <v>63</v>
      </c>
      <c r="C55" s="13">
        <v>-52</v>
      </c>
      <c r="D55" s="13"/>
    </row>
    <row r="56" spans="1:4" s="200" customFormat="1" thickBot="1" x14ac:dyDescent="0.3">
      <c r="A56" s="674">
        <v>44386</v>
      </c>
      <c r="B56" s="115" t="s">
        <v>3253</v>
      </c>
      <c r="C56" s="43">
        <v>161</v>
      </c>
      <c r="D56" s="43"/>
    </row>
    <row r="57" spans="1:4" s="8" customFormat="1" thickBot="1" x14ac:dyDescent="0.3">
      <c r="A57" s="161" t="s">
        <v>3371</v>
      </c>
      <c r="B57" s="34"/>
      <c r="C57" s="34">
        <f>SUM(C51:C56)</f>
        <v>0</v>
      </c>
      <c r="D57" s="34"/>
    </row>
    <row r="58" spans="1:4" s="200" customFormat="1" ht="16" x14ac:dyDescent="0.25">
      <c r="A58" s="674"/>
      <c r="B58" s="115"/>
      <c r="C58" s="43"/>
      <c r="D58" s="43"/>
    </row>
    <row r="59" spans="1:4" s="136" customFormat="1" ht="16" x14ac:dyDescent="0.25">
      <c r="A59" s="12"/>
      <c r="B59" s="13"/>
      <c r="C59" s="13"/>
      <c r="D59" s="13"/>
    </row>
    <row r="60" spans="1:4" s="136" customFormat="1" thickBot="1" x14ac:dyDescent="0.3">
      <c r="A60" s="253"/>
      <c r="B60" s="190"/>
      <c r="C60" s="22">
        <f>SUM(C51:C56)</f>
        <v>0</v>
      </c>
      <c r="D60" s="22"/>
    </row>
    <row r="61" spans="1:4" s="136" customFormat="1" thickBot="1" x14ac:dyDescent="0.3">
      <c r="A61" s="202" t="s">
        <v>526</v>
      </c>
      <c r="B61" s="203"/>
      <c r="C61" s="204">
        <f>SUM(C10:C15)</f>
        <v>414</v>
      </c>
      <c r="D61" s="204"/>
    </row>
    <row r="62" spans="1:4" s="136" customFormat="1" thickBot="1" x14ac:dyDescent="0.3">
      <c r="A62" s="214" t="s">
        <v>542</v>
      </c>
      <c r="B62" s="215"/>
      <c r="C62" s="216">
        <v>1800</v>
      </c>
      <c r="D62" s="217"/>
    </row>
    <row r="63" spans="1:4" s="136" customFormat="1" thickBot="1" x14ac:dyDescent="0.3">
      <c r="A63" s="241" t="s">
        <v>751</v>
      </c>
      <c r="B63" s="203"/>
      <c r="C63" s="220">
        <f>C62/3</f>
        <v>600</v>
      </c>
      <c r="D63" s="220"/>
    </row>
    <row r="64" spans="1:4" ht="18" thickBot="1" x14ac:dyDescent="0.3">
      <c r="A64" s="221" t="s">
        <v>544</v>
      </c>
      <c r="B64" s="222"/>
      <c r="C64" s="223">
        <f>SUM(C63-C61)</f>
        <v>186</v>
      </c>
      <c r="D64" s="25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rgb="FFC00000"/>
  </sheetPr>
  <dimension ref="A1:H87"/>
  <sheetViews>
    <sheetView topLeftCell="A61" workbookViewId="0">
      <selection activeCell="F74" sqref="F74"/>
    </sheetView>
  </sheetViews>
  <sheetFormatPr baseColWidth="10" defaultColWidth="9" defaultRowHeight="17" x14ac:dyDescent="0.25"/>
  <cols>
    <col min="1" max="1" width="11.6640625" style="158" customWidth="1"/>
    <col min="2" max="2" width="19.5" style="158" customWidth="1"/>
    <col min="3" max="4" width="13.1640625" style="152" customWidth="1"/>
    <col min="5" max="16384" width="9" style="149"/>
  </cols>
  <sheetData>
    <row r="1" spans="1:8" s="48" customFormat="1" ht="16" x14ac:dyDescent="0.25">
      <c r="A1" s="48" t="s">
        <v>23</v>
      </c>
      <c r="C1" s="1"/>
      <c r="D1" s="1"/>
    </row>
    <row r="2" spans="1:8" s="48" customFormat="1" ht="16" x14ac:dyDescent="0.25">
      <c r="C2" s="1"/>
      <c r="D2" s="1"/>
    </row>
    <row r="3" spans="1:8" s="48" customFormat="1" ht="16" x14ac:dyDescent="0.25">
      <c r="A3" s="48" t="s">
        <v>384</v>
      </c>
      <c r="C3" s="1"/>
      <c r="D3" s="1"/>
      <c r="E3" s="1"/>
      <c r="F3" s="1"/>
      <c r="G3" s="1"/>
    </row>
    <row r="4" spans="1:8" s="48" customFormat="1" ht="16" x14ac:dyDescent="0.25">
      <c r="A4" s="3" t="s">
        <v>510</v>
      </c>
      <c r="B4" s="3"/>
      <c r="C4" s="3"/>
      <c r="D4" s="3"/>
    </row>
    <row r="5" spans="1:8" s="48" customFormat="1" ht="16" x14ac:dyDescent="0.25">
      <c r="A5" s="139" t="s">
        <v>752</v>
      </c>
      <c r="B5" s="3"/>
      <c r="C5" s="3"/>
      <c r="D5" s="3"/>
      <c r="E5" s="3"/>
      <c r="F5" s="3"/>
    </row>
    <row r="6" spans="1:8" s="48" customFormat="1" ht="16" x14ac:dyDescent="0.25">
      <c r="A6" s="139" t="s">
        <v>529</v>
      </c>
      <c r="B6" s="3"/>
      <c r="C6" s="3"/>
      <c r="D6" s="3"/>
    </row>
    <row r="7" spans="1:8" s="48" customFormat="1" thickBot="1" x14ac:dyDescent="0.3">
      <c r="A7" s="3" t="s">
        <v>25</v>
      </c>
      <c r="B7" s="3"/>
      <c r="C7" s="31">
        <v>5000</v>
      </c>
      <c r="D7" s="31">
        <v>5700</v>
      </c>
    </row>
    <row r="8" spans="1:8" s="4" customFormat="1" thickBot="1" x14ac:dyDescent="0.3">
      <c r="A8" s="50" t="s">
        <v>0</v>
      </c>
      <c r="B8" s="50" t="s">
        <v>1</v>
      </c>
      <c r="C8" s="225" t="s">
        <v>547</v>
      </c>
      <c r="D8" s="225" t="s">
        <v>548</v>
      </c>
    </row>
    <row r="9" spans="1:8" s="2" customFormat="1" ht="16" x14ac:dyDescent="0.25">
      <c r="A9" s="12">
        <v>43897</v>
      </c>
      <c r="B9" s="13" t="s">
        <v>753</v>
      </c>
      <c r="C9" s="13">
        <v>200</v>
      </c>
      <c r="D9" s="13">
        <v>200</v>
      </c>
      <c r="E9" s="2" t="s">
        <v>754</v>
      </c>
    </row>
    <row r="10" spans="1:8" s="2" customFormat="1" ht="16" x14ac:dyDescent="0.25">
      <c r="A10" s="12">
        <v>43928</v>
      </c>
      <c r="B10" s="13" t="s">
        <v>755</v>
      </c>
      <c r="C10" s="13">
        <v>140</v>
      </c>
      <c r="D10" s="13">
        <v>140</v>
      </c>
      <c r="E10" s="2" t="s">
        <v>754</v>
      </c>
    </row>
    <row r="11" spans="1:8" s="2" customFormat="1" ht="16" x14ac:dyDescent="0.25">
      <c r="A11" s="12">
        <v>43989</v>
      </c>
      <c r="B11" s="13" t="s">
        <v>756</v>
      </c>
      <c r="C11" s="13">
        <v>150</v>
      </c>
      <c r="D11" s="13">
        <v>150</v>
      </c>
      <c r="E11" s="2" t="s">
        <v>754</v>
      </c>
    </row>
    <row r="12" spans="1:8" s="2" customFormat="1" ht="16" x14ac:dyDescent="0.25">
      <c r="A12" s="76">
        <v>44081</v>
      </c>
      <c r="B12" s="14" t="s">
        <v>757</v>
      </c>
      <c r="C12" s="13">
        <v>100</v>
      </c>
      <c r="D12" s="13"/>
      <c r="E12" s="2" t="s">
        <v>754</v>
      </c>
    </row>
    <row r="13" spans="1:8" s="2" customFormat="1" ht="16" x14ac:dyDescent="0.25">
      <c r="A13" s="76">
        <v>44111</v>
      </c>
      <c r="B13" s="14" t="s">
        <v>758</v>
      </c>
      <c r="C13" s="13"/>
      <c r="D13" s="43">
        <v>1</v>
      </c>
      <c r="E13" s="2" t="s">
        <v>754</v>
      </c>
      <c r="H13" s="1" t="s">
        <v>759</v>
      </c>
    </row>
    <row r="14" spans="1:8" s="2" customFormat="1" ht="16" x14ac:dyDescent="0.25">
      <c r="A14" s="76">
        <v>44142</v>
      </c>
      <c r="B14" s="14" t="s">
        <v>760</v>
      </c>
      <c r="C14" s="13">
        <v>100</v>
      </c>
      <c r="D14" s="13"/>
      <c r="E14" s="2" t="s">
        <v>754</v>
      </c>
    </row>
    <row r="15" spans="1:8" s="2" customFormat="1" ht="16" x14ac:dyDescent="0.25">
      <c r="A15" s="76" t="s">
        <v>681</v>
      </c>
      <c r="B15" s="14" t="s">
        <v>761</v>
      </c>
      <c r="C15" s="13">
        <v>100</v>
      </c>
      <c r="D15" s="13">
        <v>400</v>
      </c>
      <c r="E15" s="2" t="s">
        <v>754</v>
      </c>
    </row>
    <row r="16" spans="1:8" s="2" customFormat="1" ht="16" x14ac:dyDescent="0.25">
      <c r="A16" s="76" t="s">
        <v>683</v>
      </c>
      <c r="B16" s="14" t="s">
        <v>762</v>
      </c>
      <c r="C16" s="13">
        <v>65</v>
      </c>
      <c r="D16" s="13">
        <v>40</v>
      </c>
      <c r="E16" s="2" t="s">
        <v>754</v>
      </c>
    </row>
    <row r="17" spans="1:7" s="2" customFormat="1" ht="16" x14ac:dyDescent="0.25">
      <c r="A17" s="76" t="s">
        <v>683</v>
      </c>
      <c r="B17" s="14" t="s">
        <v>763</v>
      </c>
      <c r="C17" s="13">
        <v>50</v>
      </c>
      <c r="D17" s="13">
        <v>60</v>
      </c>
      <c r="E17" s="2" t="s">
        <v>754</v>
      </c>
    </row>
    <row r="18" spans="1:7" s="2" customFormat="1" thickBot="1" x14ac:dyDescent="0.3">
      <c r="A18" s="76" t="s">
        <v>263</v>
      </c>
      <c r="B18" s="14" t="s">
        <v>764</v>
      </c>
      <c r="C18" s="14">
        <v>107</v>
      </c>
      <c r="D18" s="14">
        <v>100</v>
      </c>
      <c r="E18" s="2" t="s">
        <v>754</v>
      </c>
    </row>
    <row r="19" spans="1:7" s="136" customFormat="1" thickBot="1" x14ac:dyDescent="0.3">
      <c r="A19" s="170" t="s">
        <v>454</v>
      </c>
      <c r="B19" s="34"/>
      <c r="C19" s="34">
        <f>SUM(C9:C18)</f>
        <v>1012</v>
      </c>
      <c r="D19" s="34">
        <f>SUM(D9:D18)</f>
        <v>1091</v>
      </c>
    </row>
    <row r="20" spans="1:7" s="2" customFormat="1" thickBot="1" x14ac:dyDescent="0.3">
      <c r="A20" s="28">
        <v>44173</v>
      </c>
      <c r="B20" s="22" t="s">
        <v>765</v>
      </c>
      <c r="C20" s="22">
        <v>278</v>
      </c>
      <c r="D20" s="53">
        <v>199</v>
      </c>
      <c r="E20" s="2" t="s">
        <v>754</v>
      </c>
    </row>
    <row r="21" spans="1:7" s="197" customFormat="1" thickBot="1" x14ac:dyDescent="0.3">
      <c r="A21" s="170" t="s">
        <v>455</v>
      </c>
      <c r="B21" s="34"/>
      <c r="C21" s="34">
        <f>SUM(C19:C20)</f>
        <v>1290</v>
      </c>
      <c r="D21" s="34">
        <f>SUM(D19:D20)</f>
        <v>1290</v>
      </c>
    </row>
    <row r="22" spans="1:7" s="136" customFormat="1" thickBot="1" x14ac:dyDescent="0.3">
      <c r="A22" s="12"/>
      <c r="B22" s="13"/>
      <c r="C22" s="13"/>
      <c r="D22" s="53"/>
      <c r="E22" s="2"/>
      <c r="F22" s="2"/>
      <c r="G22" s="2"/>
    </row>
    <row r="23" spans="1:7" s="197" customFormat="1" thickBot="1" x14ac:dyDescent="0.3">
      <c r="A23" s="170" t="s">
        <v>456</v>
      </c>
      <c r="B23" s="34"/>
      <c r="C23" s="34">
        <f>SUM(C21:C22)</f>
        <v>1290</v>
      </c>
      <c r="D23" s="34">
        <f>SUM(D21:D22)</f>
        <v>1290</v>
      </c>
    </row>
    <row r="24" spans="1:7" s="136" customFormat="1" thickBot="1" x14ac:dyDescent="0.3">
      <c r="A24" s="12"/>
      <c r="B24" s="13"/>
      <c r="C24" s="13"/>
      <c r="D24" s="53"/>
      <c r="E24" s="2"/>
      <c r="F24" s="2"/>
      <c r="G24" s="2"/>
    </row>
    <row r="25" spans="1:7" s="197" customFormat="1" thickBot="1" x14ac:dyDescent="0.3">
      <c r="A25" s="170" t="s">
        <v>457</v>
      </c>
      <c r="B25" s="34"/>
      <c r="C25" s="34">
        <f>SUM(C23:C24)</f>
        <v>1290</v>
      </c>
      <c r="D25" s="34">
        <f>SUM(D23:D24)</f>
        <v>1290</v>
      </c>
    </row>
    <row r="26" spans="1:7" s="136" customFormat="1" thickBot="1" x14ac:dyDescent="0.3">
      <c r="A26" s="12"/>
      <c r="B26" s="13"/>
      <c r="C26" s="13"/>
      <c r="D26" s="53"/>
      <c r="E26" s="2"/>
      <c r="F26" s="2"/>
      <c r="G26" s="2"/>
    </row>
    <row r="27" spans="1:7" s="197" customFormat="1" thickBot="1" x14ac:dyDescent="0.3">
      <c r="A27" s="170" t="s">
        <v>458</v>
      </c>
      <c r="B27" s="34"/>
      <c r="C27" s="34">
        <f>SUM(C25:C26)</f>
        <v>1290</v>
      </c>
      <c r="D27" s="34">
        <f>SUM(D25:D26)</f>
        <v>1290</v>
      </c>
    </row>
    <row r="28" spans="1:7" s="136" customFormat="1" thickBot="1" x14ac:dyDescent="0.3">
      <c r="A28" s="12"/>
      <c r="B28" s="13"/>
      <c r="C28" s="13"/>
      <c r="D28" s="53"/>
      <c r="E28" s="2"/>
      <c r="F28" s="2"/>
      <c r="G28" s="2"/>
    </row>
    <row r="29" spans="1:7" s="197" customFormat="1" thickBot="1" x14ac:dyDescent="0.3">
      <c r="A29" s="170" t="s">
        <v>462</v>
      </c>
      <c r="B29" s="34"/>
      <c r="C29" s="34">
        <f>SUM(C27:C28)</f>
        <v>1290</v>
      </c>
      <c r="D29" s="34">
        <f>SUM(D27:D28)</f>
        <v>1290</v>
      </c>
    </row>
    <row r="30" spans="1:7" s="136" customFormat="1" thickBot="1" x14ac:dyDescent="0.3">
      <c r="A30" s="12"/>
      <c r="B30" s="13"/>
      <c r="C30" s="13"/>
      <c r="D30" s="53"/>
      <c r="E30" s="2"/>
      <c r="F30" s="2"/>
      <c r="G30" s="2"/>
    </row>
    <row r="31" spans="1:7" s="8" customFormat="1" thickBot="1" x14ac:dyDescent="0.3">
      <c r="A31" s="170" t="s">
        <v>2467</v>
      </c>
      <c r="B31" s="34"/>
      <c r="C31" s="34">
        <f>SUM(C29:C30)</f>
        <v>1290</v>
      </c>
      <c r="D31" s="34">
        <f>SUM(D29:D30)</f>
        <v>1290</v>
      </c>
    </row>
    <row r="32" spans="1:7" s="136" customFormat="1" thickBot="1" x14ac:dyDescent="0.3">
      <c r="A32" s="12"/>
      <c r="B32" s="13"/>
      <c r="C32" s="13"/>
      <c r="D32" s="53"/>
      <c r="E32" s="2"/>
      <c r="F32" s="2"/>
      <c r="G32" s="2"/>
    </row>
    <row r="33" spans="1:7" s="8" customFormat="1" thickBot="1" x14ac:dyDescent="0.3">
      <c r="A33" s="170" t="s">
        <v>2591</v>
      </c>
      <c r="B33" s="34"/>
      <c r="C33" s="34">
        <f>SUM(C31:C32)</f>
        <v>1290</v>
      </c>
      <c r="D33" s="34">
        <f>SUM(D31:D32)</f>
        <v>1290</v>
      </c>
    </row>
    <row r="34" spans="1:7" s="2" customFormat="1" thickBot="1" x14ac:dyDescent="0.3">
      <c r="A34" s="76" t="s">
        <v>2693</v>
      </c>
      <c r="B34" s="14" t="s">
        <v>63</v>
      </c>
      <c r="C34" s="13">
        <v>-65</v>
      </c>
      <c r="D34" s="53"/>
    </row>
    <row r="35" spans="1:7" s="8" customFormat="1" thickBot="1" x14ac:dyDescent="0.3">
      <c r="A35" s="170" t="s">
        <v>2702</v>
      </c>
      <c r="B35" s="34"/>
      <c r="C35" s="34">
        <f>SUM(C33:C34)</f>
        <v>1225</v>
      </c>
      <c r="D35" s="34">
        <f>SUM(D33:D34)</f>
        <v>1290</v>
      </c>
    </row>
    <row r="36" spans="1:7" s="136" customFormat="1" thickBot="1" x14ac:dyDescent="0.3">
      <c r="A36" s="12"/>
      <c r="B36" s="13"/>
      <c r="C36" s="13"/>
      <c r="D36" s="53"/>
      <c r="E36" s="2"/>
      <c r="F36" s="2"/>
      <c r="G36" s="2"/>
    </row>
    <row r="37" spans="1:7" s="8" customFormat="1" thickBot="1" x14ac:dyDescent="0.3">
      <c r="A37" s="170" t="s">
        <v>2835</v>
      </c>
      <c r="B37" s="34"/>
      <c r="C37" s="34">
        <f>SUM(C35:C36)</f>
        <v>1225</v>
      </c>
      <c r="D37" s="34">
        <f>SUM(D35:D36)</f>
        <v>1290</v>
      </c>
    </row>
    <row r="38" spans="1:7" s="136" customFormat="1" thickBot="1" x14ac:dyDescent="0.3">
      <c r="A38" s="141"/>
      <c r="B38" s="57"/>
      <c r="C38" s="13"/>
      <c r="D38" s="13"/>
    </row>
    <row r="39" spans="1:7" s="8" customFormat="1" thickBot="1" x14ac:dyDescent="0.3">
      <c r="A39" s="170" t="s">
        <v>2913</v>
      </c>
      <c r="B39" s="34"/>
      <c r="C39" s="34">
        <f>SUM(C37:C38)</f>
        <v>1225</v>
      </c>
      <c r="D39" s="34">
        <f>SUM(D37:D38)</f>
        <v>1290</v>
      </c>
    </row>
    <row r="40" spans="1:7" s="2" customFormat="1" ht="16" x14ac:dyDescent="0.25">
      <c r="A40" s="76">
        <v>44445</v>
      </c>
      <c r="B40" s="14" t="s">
        <v>63</v>
      </c>
      <c r="C40" s="13">
        <v>-48</v>
      </c>
      <c r="D40" s="13"/>
    </row>
    <row r="41" spans="1:7" s="2" customFormat="1" ht="16" x14ac:dyDescent="0.25">
      <c r="A41" s="76">
        <v>44475</v>
      </c>
      <c r="B41" s="14" t="s">
        <v>63</v>
      </c>
      <c r="C41" s="13">
        <v>-8</v>
      </c>
      <c r="D41" s="13"/>
      <c r="E41" s="2" t="s">
        <v>27</v>
      </c>
    </row>
    <row r="42" spans="1:7" s="1" customFormat="1" ht="16" x14ac:dyDescent="0.25">
      <c r="A42" s="12" t="s">
        <v>2944</v>
      </c>
      <c r="B42" s="13" t="s">
        <v>63</v>
      </c>
      <c r="C42" s="13">
        <v>-102</v>
      </c>
      <c r="D42" s="43"/>
      <c r="E42" s="1" t="s">
        <v>2947</v>
      </c>
    </row>
    <row r="43" spans="1:7" s="1" customFormat="1" ht="16" x14ac:dyDescent="0.25">
      <c r="A43" s="12" t="s">
        <v>2971</v>
      </c>
      <c r="B43" s="13" t="s">
        <v>63</v>
      </c>
      <c r="C43" s="13">
        <v>-115</v>
      </c>
      <c r="D43" s="43"/>
      <c r="E43" s="1" t="s">
        <v>2974</v>
      </c>
    </row>
    <row r="44" spans="1:7" s="1" customFormat="1" ht="16" x14ac:dyDescent="0.25">
      <c r="A44" s="12" t="s">
        <v>2979</v>
      </c>
      <c r="B44" s="13" t="s">
        <v>63</v>
      </c>
      <c r="C44" s="13">
        <v>-143</v>
      </c>
      <c r="D44" s="43"/>
      <c r="E44" s="1" t="s">
        <v>2981</v>
      </c>
    </row>
    <row r="45" spans="1:7" s="1" customFormat="1" ht="16" x14ac:dyDescent="0.25">
      <c r="A45" s="12" t="s">
        <v>2985</v>
      </c>
      <c r="B45" s="13" t="s">
        <v>63</v>
      </c>
      <c r="C45" s="13">
        <v>-62</v>
      </c>
      <c r="D45" s="43"/>
      <c r="E45" s="1" t="s">
        <v>2992</v>
      </c>
    </row>
    <row r="46" spans="1:7" s="1" customFormat="1" ht="16" x14ac:dyDescent="0.25">
      <c r="A46" s="76" t="s">
        <v>2998</v>
      </c>
      <c r="B46" s="14" t="s">
        <v>63</v>
      </c>
      <c r="C46" s="13">
        <v>-85</v>
      </c>
      <c r="D46" s="43"/>
      <c r="E46" s="1" t="s">
        <v>3001</v>
      </c>
    </row>
    <row r="47" spans="1:7" s="1" customFormat="1" thickBot="1" x14ac:dyDescent="0.3">
      <c r="A47" s="76" t="s">
        <v>3004</v>
      </c>
      <c r="B47" s="14" t="s">
        <v>63</v>
      </c>
      <c r="C47" s="13">
        <v>-208</v>
      </c>
      <c r="D47" s="43"/>
      <c r="E47" s="1" t="s">
        <v>3008</v>
      </c>
    </row>
    <row r="48" spans="1:7" s="8" customFormat="1" thickBot="1" x14ac:dyDescent="0.3">
      <c r="A48" s="170" t="s">
        <v>3018</v>
      </c>
      <c r="B48" s="34"/>
      <c r="C48" s="34">
        <f>SUM(C39:C47)</f>
        <v>454</v>
      </c>
      <c r="D48" s="34">
        <f>SUM(D39:D47)</f>
        <v>1290</v>
      </c>
    </row>
    <row r="49" spans="1:5" s="2" customFormat="1" ht="16" x14ac:dyDescent="0.25">
      <c r="A49" s="76">
        <v>44446</v>
      </c>
      <c r="B49" s="14" t="s">
        <v>63</v>
      </c>
      <c r="C49" s="14">
        <v>-98</v>
      </c>
      <c r="D49" s="14"/>
      <c r="E49" s="2" t="s">
        <v>3030</v>
      </c>
    </row>
    <row r="50" spans="1:5" s="2" customFormat="1" ht="16" x14ac:dyDescent="0.25">
      <c r="A50" s="76" t="s">
        <v>3083</v>
      </c>
      <c r="B50" s="14" t="s">
        <v>63</v>
      </c>
      <c r="C50" s="13">
        <v>-86</v>
      </c>
      <c r="D50" s="13"/>
      <c r="E50" s="2" t="s">
        <v>3088</v>
      </c>
    </row>
    <row r="51" spans="1:5" s="2" customFormat="1" thickBot="1" x14ac:dyDescent="0.3">
      <c r="A51" s="76" t="s">
        <v>3110</v>
      </c>
      <c r="B51" s="14" t="s">
        <v>63</v>
      </c>
      <c r="C51" s="13">
        <v>-45</v>
      </c>
      <c r="D51" s="13"/>
      <c r="E51" s="2" t="s">
        <v>3113</v>
      </c>
    </row>
    <row r="52" spans="1:5" s="8" customFormat="1" thickBot="1" x14ac:dyDescent="0.3">
      <c r="A52" s="170" t="s">
        <v>3120</v>
      </c>
      <c r="B52" s="34"/>
      <c r="C52" s="34">
        <f>SUM(C48:C51)</f>
        <v>225</v>
      </c>
      <c r="D52" s="34">
        <f>SUM(D48:D51)</f>
        <v>1290</v>
      </c>
    </row>
    <row r="53" spans="1:5" s="136" customFormat="1" ht="16" x14ac:dyDescent="0.25">
      <c r="A53" s="12">
        <v>44294</v>
      </c>
      <c r="B53" s="13" t="s">
        <v>63</v>
      </c>
      <c r="C53" s="13">
        <v>-67</v>
      </c>
      <c r="D53" s="13"/>
      <c r="E53" s="136" t="s">
        <v>3126</v>
      </c>
    </row>
    <row r="54" spans="1:5" s="136" customFormat="1" ht="16" x14ac:dyDescent="0.25">
      <c r="A54" s="76" t="s">
        <v>3170</v>
      </c>
      <c r="B54" s="14" t="s">
        <v>63</v>
      </c>
      <c r="C54" s="13">
        <v>-51</v>
      </c>
      <c r="D54" s="13"/>
    </row>
    <row r="55" spans="1:5" s="136" customFormat="1" ht="16" x14ac:dyDescent="0.25">
      <c r="A55" s="12" t="s">
        <v>3183</v>
      </c>
      <c r="B55" s="13" t="s">
        <v>63</v>
      </c>
      <c r="C55" s="13">
        <v>-41</v>
      </c>
      <c r="D55" s="13"/>
    </row>
    <row r="56" spans="1:5" s="200" customFormat="1" ht="16" x14ac:dyDescent="0.25">
      <c r="A56" s="76" t="s">
        <v>3192</v>
      </c>
      <c r="B56" s="14" t="s">
        <v>63</v>
      </c>
      <c r="C56" s="13">
        <v>-32</v>
      </c>
      <c r="D56" s="43"/>
    </row>
    <row r="57" spans="1:5" s="136" customFormat="1" ht="16" x14ac:dyDescent="0.25">
      <c r="A57" s="76" t="s">
        <v>3200</v>
      </c>
      <c r="B57" s="14" t="s">
        <v>63</v>
      </c>
      <c r="C57" s="13">
        <v>-22</v>
      </c>
      <c r="D57" s="13"/>
    </row>
    <row r="58" spans="1:5" s="136" customFormat="1" thickBot="1" x14ac:dyDescent="0.3">
      <c r="A58" s="12" t="s">
        <v>3212</v>
      </c>
      <c r="B58" s="13" t="s">
        <v>63</v>
      </c>
      <c r="C58" s="13">
        <v>-42</v>
      </c>
      <c r="D58" s="13"/>
      <c r="E58" s="136" t="s">
        <v>3217</v>
      </c>
    </row>
    <row r="59" spans="1:5" s="8" customFormat="1" thickBot="1" x14ac:dyDescent="0.3">
      <c r="A59" s="170" t="s">
        <v>3218</v>
      </c>
      <c r="B59" s="34"/>
      <c r="C59" s="56">
        <f>SUM(C52:C58)</f>
        <v>-30</v>
      </c>
      <c r="D59" s="54">
        <f>SUM(D52:D58)</f>
        <v>1290</v>
      </c>
    </row>
    <row r="60" spans="1:5" s="136" customFormat="1" thickBot="1" x14ac:dyDescent="0.3">
      <c r="A60" s="365">
        <v>44386</v>
      </c>
      <c r="B60" s="354" t="s">
        <v>3253</v>
      </c>
      <c r="C60" s="354">
        <v>30</v>
      </c>
      <c r="D60" s="53"/>
    </row>
    <row r="61" spans="1:5" s="8" customFormat="1" thickBot="1" x14ac:dyDescent="0.3">
      <c r="A61" s="161" t="s">
        <v>3371</v>
      </c>
      <c r="B61" s="34"/>
      <c r="C61" s="34">
        <f>SUM(C59:C60)</f>
        <v>0</v>
      </c>
      <c r="D61" s="34">
        <f>SUM(D59:D60)</f>
        <v>1290</v>
      </c>
    </row>
    <row r="62" spans="1:5" s="1" customFormat="1" ht="16" x14ac:dyDescent="0.25">
      <c r="A62" s="669">
        <v>44206</v>
      </c>
      <c r="B62" s="46" t="s">
        <v>63</v>
      </c>
      <c r="C62" s="354"/>
      <c r="D62" s="53">
        <v>-11</v>
      </c>
    </row>
    <row r="63" spans="1:5" s="1" customFormat="1" ht="16" x14ac:dyDescent="0.25">
      <c r="A63" s="76">
        <v>44357</v>
      </c>
      <c r="B63" s="14" t="s">
        <v>63</v>
      </c>
      <c r="C63" s="43"/>
      <c r="D63" s="13">
        <v>-48</v>
      </c>
      <c r="E63" s="1" t="s">
        <v>3350</v>
      </c>
    </row>
    <row r="64" spans="1:5" s="1" customFormat="1" ht="16" x14ac:dyDescent="0.25">
      <c r="A64" s="76">
        <v>44418</v>
      </c>
      <c r="B64" s="14" t="s">
        <v>63</v>
      </c>
      <c r="C64" s="43"/>
      <c r="D64" s="13">
        <v>-52</v>
      </c>
      <c r="E64" s="1" t="s">
        <v>3358</v>
      </c>
    </row>
    <row r="65" spans="1:7" s="2" customFormat="1" ht="16" x14ac:dyDescent="0.25">
      <c r="A65" s="76" t="s">
        <v>3393</v>
      </c>
      <c r="B65" s="14" t="s">
        <v>63</v>
      </c>
      <c r="C65" s="14"/>
      <c r="D65" s="14">
        <v>-147</v>
      </c>
      <c r="E65" s="1" t="s">
        <v>3394</v>
      </c>
      <c r="F65" s="1"/>
      <c r="G65" s="1"/>
    </row>
    <row r="66" spans="1:7" s="2" customFormat="1" ht="16" x14ac:dyDescent="0.25">
      <c r="A66" s="76" t="s">
        <v>3403</v>
      </c>
      <c r="B66" s="14" t="s">
        <v>63</v>
      </c>
      <c r="C66" s="13"/>
      <c r="D66" s="13">
        <v>-115</v>
      </c>
      <c r="E66" s="2" t="s">
        <v>3405</v>
      </c>
    </row>
    <row r="67" spans="1:7" s="2" customFormat="1" ht="16" x14ac:dyDescent="0.25">
      <c r="A67" s="76" t="s">
        <v>3403</v>
      </c>
      <c r="B67" s="14" t="s">
        <v>63</v>
      </c>
      <c r="C67" s="13"/>
      <c r="D67" s="13">
        <v>-22</v>
      </c>
      <c r="E67" s="2" t="s">
        <v>3406</v>
      </c>
    </row>
    <row r="68" spans="1:7" s="2" customFormat="1" thickBot="1" x14ac:dyDescent="0.3">
      <c r="A68" s="76" t="s">
        <v>3423</v>
      </c>
      <c r="B68" s="14" t="s">
        <v>63</v>
      </c>
      <c r="C68" s="13"/>
      <c r="D68" s="13">
        <v>-40</v>
      </c>
    </row>
    <row r="69" spans="1:7" s="8" customFormat="1" thickBot="1" x14ac:dyDescent="0.3">
      <c r="A69" s="161" t="s">
        <v>3469</v>
      </c>
      <c r="B69" s="34"/>
      <c r="C69" s="34">
        <f>SUM(C61:C68)</f>
        <v>0</v>
      </c>
      <c r="D69" s="34">
        <f>SUM(D61:D68)</f>
        <v>855</v>
      </c>
    </row>
    <row r="70" spans="1:7" s="2" customFormat="1" ht="16" x14ac:dyDescent="0.25">
      <c r="A70" s="76">
        <v>44266</v>
      </c>
      <c r="B70" s="14" t="s">
        <v>63</v>
      </c>
      <c r="C70" s="13"/>
      <c r="D70" s="13">
        <v>-186</v>
      </c>
      <c r="E70" s="2" t="s">
        <v>3461</v>
      </c>
    </row>
    <row r="71" spans="1:7" s="2" customFormat="1" ht="16" x14ac:dyDescent="0.25">
      <c r="A71" s="12">
        <v>44327</v>
      </c>
      <c r="B71" s="13" t="s">
        <v>63</v>
      </c>
      <c r="C71" s="13"/>
      <c r="D71" s="13">
        <v>-154</v>
      </c>
      <c r="E71" s="2" t="s">
        <v>3465</v>
      </c>
    </row>
    <row r="72" spans="1:7" s="2" customFormat="1" ht="16" x14ac:dyDescent="0.25">
      <c r="A72" s="76">
        <v>44480</v>
      </c>
      <c r="B72" s="14" t="s">
        <v>63</v>
      </c>
      <c r="C72" s="13"/>
      <c r="D72" s="13">
        <v>-192</v>
      </c>
      <c r="E72" s="2" t="s">
        <v>3484</v>
      </c>
    </row>
    <row r="73" spans="1:7" s="2" customFormat="1" ht="16" x14ac:dyDescent="0.25">
      <c r="A73" s="76" t="s">
        <v>3499</v>
      </c>
      <c r="B73" s="14" t="s">
        <v>63</v>
      </c>
      <c r="C73" s="13"/>
      <c r="D73" s="13">
        <v>-38</v>
      </c>
      <c r="E73" s="2" t="s">
        <v>3500</v>
      </c>
    </row>
    <row r="74" spans="1:7" s="2" customFormat="1" ht="16" x14ac:dyDescent="0.25">
      <c r="A74" s="76" t="s">
        <v>3514</v>
      </c>
      <c r="B74" s="14" t="s">
        <v>63</v>
      </c>
      <c r="C74" s="13"/>
      <c r="D74" s="13">
        <v>-194</v>
      </c>
      <c r="E74" s="2" t="s">
        <v>3515</v>
      </c>
    </row>
    <row r="75" spans="1:7" s="2" customFormat="1" ht="16" x14ac:dyDescent="0.25">
      <c r="A75" s="76" t="s">
        <v>3538</v>
      </c>
      <c r="B75" s="14" t="s">
        <v>63</v>
      </c>
      <c r="C75" s="13"/>
      <c r="D75" s="13">
        <v>-48</v>
      </c>
      <c r="E75" s="2" t="s">
        <v>3539</v>
      </c>
    </row>
    <row r="76" spans="1:7" s="2" customFormat="1" ht="16" x14ac:dyDescent="0.25">
      <c r="A76" s="76" t="s">
        <v>3558</v>
      </c>
      <c r="B76" s="14" t="s">
        <v>63</v>
      </c>
      <c r="C76" s="13"/>
      <c r="D76" s="13">
        <v>-38</v>
      </c>
      <c r="E76" s="2" t="s">
        <v>3566</v>
      </c>
    </row>
    <row r="77" spans="1:7" s="2" customFormat="1" thickBot="1" x14ac:dyDescent="0.3">
      <c r="A77" s="45" t="s">
        <v>3568</v>
      </c>
      <c r="B77" s="46" t="s">
        <v>63</v>
      </c>
      <c r="C77" s="13"/>
      <c r="D77" s="13">
        <v>-149</v>
      </c>
      <c r="E77" s="2" t="s">
        <v>3571</v>
      </c>
    </row>
    <row r="78" spans="1:7" s="8" customFormat="1" thickBot="1" x14ac:dyDescent="0.3">
      <c r="A78" s="161" t="s">
        <v>3584</v>
      </c>
      <c r="B78" s="34"/>
      <c r="C78" s="34">
        <f>SUM(C70:C77)</f>
        <v>0</v>
      </c>
      <c r="D78" s="56">
        <f>SUM(D69:D77)</f>
        <v>-144</v>
      </c>
    </row>
    <row r="79" spans="1:7" s="136" customFormat="1" ht="16" x14ac:dyDescent="0.25">
      <c r="A79" s="45" t="s">
        <v>3672</v>
      </c>
      <c r="B79" s="46" t="s">
        <v>3673</v>
      </c>
      <c r="C79" s="13"/>
      <c r="D79" s="13">
        <v>144</v>
      </c>
      <c r="E79" s="136" t="s">
        <v>3674</v>
      </c>
    </row>
    <row r="80" spans="1:7" s="136" customFormat="1" ht="16" x14ac:dyDescent="0.25">
      <c r="A80" s="156"/>
      <c r="B80" s="25"/>
      <c r="C80" s="13"/>
      <c r="D80" s="13"/>
    </row>
    <row r="81" spans="1:4" s="197" customFormat="1" thickBot="1" x14ac:dyDescent="0.3">
      <c r="A81" s="1076"/>
      <c r="B81" s="595"/>
      <c r="C81" s="609"/>
      <c r="D81" s="1100">
        <f>SUM(D78:D79)</f>
        <v>0</v>
      </c>
    </row>
    <row r="82" spans="1:4" s="136" customFormat="1" thickBot="1" x14ac:dyDescent="0.3">
      <c r="A82" s="202" t="s">
        <v>526</v>
      </c>
      <c r="B82" s="203"/>
      <c r="C82" s="204">
        <f>SUM(C19:C20)</f>
        <v>1290</v>
      </c>
      <c r="D82" s="204">
        <f>SUM(D19:D20)</f>
        <v>1290</v>
      </c>
    </row>
    <row r="83" spans="1:4" s="136" customFormat="1" thickBot="1" x14ac:dyDescent="0.3">
      <c r="A83" s="214" t="s">
        <v>542</v>
      </c>
      <c r="B83" s="215"/>
      <c r="C83" s="216">
        <v>3870</v>
      </c>
      <c r="D83" s="217">
        <v>3870</v>
      </c>
    </row>
    <row r="84" spans="1:4" s="136" customFormat="1" thickBot="1" x14ac:dyDescent="0.3">
      <c r="A84" s="241" t="s">
        <v>751</v>
      </c>
      <c r="B84" s="203"/>
      <c r="C84" s="220">
        <f>C83/3</f>
        <v>1290</v>
      </c>
      <c r="D84" s="220">
        <f>D83/3</f>
        <v>1290</v>
      </c>
    </row>
    <row r="85" spans="1:4" s="136" customFormat="1" thickBot="1" x14ac:dyDescent="0.3">
      <c r="A85" s="202" t="s">
        <v>544</v>
      </c>
      <c r="B85" s="203"/>
      <c r="C85" s="204">
        <f>SUM(C84-C82)</f>
        <v>0</v>
      </c>
      <c r="D85" s="204">
        <f>SUM(D84-D82)</f>
        <v>0</v>
      </c>
    </row>
    <row r="86" spans="1:4" ht="18" thickBot="1" x14ac:dyDescent="0.3"/>
    <row r="87" spans="1:4" ht="18" thickBot="1" x14ac:dyDescent="0.3">
      <c r="C87" s="225" t="s">
        <v>547</v>
      </c>
      <c r="D87" s="225" t="s">
        <v>548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rgb="FFC00000"/>
  </sheetPr>
  <dimension ref="A1:G51"/>
  <sheetViews>
    <sheetView topLeftCell="A28" workbookViewId="0">
      <selection activeCell="D40" sqref="D39:D40"/>
    </sheetView>
  </sheetViews>
  <sheetFormatPr baseColWidth="10" defaultColWidth="9" defaultRowHeight="17" x14ac:dyDescent="0.25"/>
  <cols>
    <col min="1" max="1" width="11.6640625" style="158" customWidth="1"/>
    <col min="2" max="2" width="19.5" style="158" customWidth="1"/>
    <col min="3" max="3" width="13.1640625" style="152" customWidth="1"/>
    <col min="4" max="16384" width="9" style="149"/>
  </cols>
  <sheetData>
    <row r="1" spans="1:7" s="48" customFormat="1" ht="16" x14ac:dyDescent="0.25">
      <c r="A1" s="48" t="s">
        <v>23</v>
      </c>
      <c r="C1" s="1"/>
    </row>
    <row r="2" spans="1:7" s="48" customFormat="1" ht="16" x14ac:dyDescent="0.25">
      <c r="C2" s="1"/>
    </row>
    <row r="3" spans="1:7" s="48" customFormat="1" ht="16" x14ac:dyDescent="0.25">
      <c r="A3" s="48" t="s">
        <v>384</v>
      </c>
      <c r="C3" s="1"/>
      <c r="D3" s="1"/>
      <c r="E3" s="1"/>
      <c r="F3" s="1"/>
    </row>
    <row r="4" spans="1:7" s="48" customFormat="1" ht="16" x14ac:dyDescent="0.25">
      <c r="A4" s="3" t="s">
        <v>510</v>
      </c>
      <c r="B4" s="3"/>
      <c r="C4" s="3"/>
    </row>
    <row r="5" spans="1:7" s="48" customFormat="1" ht="16" x14ac:dyDescent="0.25">
      <c r="A5" s="139" t="s">
        <v>766</v>
      </c>
      <c r="B5" s="3"/>
      <c r="C5" s="3"/>
      <c r="D5" s="3"/>
      <c r="E5" s="3"/>
    </row>
    <row r="6" spans="1:7" s="48" customFormat="1" ht="16" x14ac:dyDescent="0.25">
      <c r="A6" s="139" t="s">
        <v>529</v>
      </c>
      <c r="B6" s="3"/>
      <c r="C6" s="3"/>
    </row>
    <row r="7" spans="1:7" s="48" customFormat="1" thickBot="1" x14ac:dyDescent="0.3">
      <c r="A7" s="3" t="s">
        <v>25</v>
      </c>
      <c r="B7" s="3"/>
      <c r="C7" s="31">
        <v>35000</v>
      </c>
    </row>
    <row r="8" spans="1:7" s="4" customFormat="1" thickBot="1" x14ac:dyDescent="0.3">
      <c r="A8" s="140" t="s">
        <v>0</v>
      </c>
      <c r="B8" s="140" t="s">
        <v>1</v>
      </c>
      <c r="C8" s="209" t="s">
        <v>767</v>
      </c>
    </row>
    <row r="9" spans="1:7" s="2" customFormat="1" thickBot="1" x14ac:dyDescent="0.3">
      <c r="A9" s="76" t="s">
        <v>263</v>
      </c>
      <c r="B9" s="14" t="s">
        <v>768</v>
      </c>
      <c r="C9" s="14">
        <v>17</v>
      </c>
    </row>
    <row r="10" spans="1:7" s="136" customFormat="1" thickBot="1" x14ac:dyDescent="0.3">
      <c r="A10" s="248" t="s">
        <v>454</v>
      </c>
      <c r="B10" s="10"/>
      <c r="C10" s="10">
        <f>SUM(C9)</f>
        <v>17</v>
      </c>
    </row>
    <row r="11" spans="1:7" s="136" customFormat="1" thickBot="1" x14ac:dyDescent="0.3">
      <c r="A11" s="256"/>
      <c r="B11" s="168"/>
      <c r="C11" s="53"/>
    </row>
    <row r="12" spans="1:7" s="197" customFormat="1" thickBot="1" x14ac:dyDescent="0.3">
      <c r="A12" s="248" t="s">
        <v>455</v>
      </c>
      <c r="B12" s="10"/>
      <c r="C12" s="10">
        <f>SUM(C10:C11)</f>
        <v>17</v>
      </c>
    </row>
    <row r="13" spans="1:7" s="136" customFormat="1" thickBot="1" x14ac:dyDescent="0.3">
      <c r="A13" s="76"/>
      <c r="B13" s="14"/>
      <c r="C13" s="13"/>
      <c r="G13" s="257"/>
    </row>
    <row r="14" spans="1:7" s="197" customFormat="1" thickBot="1" x14ac:dyDescent="0.3">
      <c r="A14" s="248" t="s">
        <v>456</v>
      </c>
      <c r="B14" s="10"/>
      <c r="C14" s="10">
        <f>SUM(C12:C13)</f>
        <v>17</v>
      </c>
    </row>
    <row r="15" spans="1:7" s="136" customFormat="1" thickBot="1" x14ac:dyDescent="0.3">
      <c r="A15" s="76"/>
      <c r="B15" s="14"/>
      <c r="C15" s="13"/>
      <c r="G15" s="257"/>
    </row>
    <row r="16" spans="1:7" s="197" customFormat="1" thickBot="1" x14ac:dyDescent="0.3">
      <c r="A16" s="248" t="s">
        <v>457</v>
      </c>
      <c r="B16" s="10"/>
      <c r="C16" s="10">
        <f>SUM(C14:C15)</f>
        <v>17</v>
      </c>
    </row>
    <row r="17" spans="1:7" s="136" customFormat="1" thickBot="1" x14ac:dyDescent="0.3">
      <c r="A17" s="76"/>
      <c r="B17" s="14"/>
      <c r="C17" s="13"/>
      <c r="G17" s="257"/>
    </row>
    <row r="18" spans="1:7" s="197" customFormat="1" thickBot="1" x14ac:dyDescent="0.3">
      <c r="A18" s="248" t="s">
        <v>458</v>
      </c>
      <c r="B18" s="10"/>
      <c r="C18" s="10">
        <f>SUM(C16:C17)</f>
        <v>17</v>
      </c>
    </row>
    <row r="19" spans="1:7" s="136" customFormat="1" thickBot="1" x14ac:dyDescent="0.3">
      <c r="A19" s="12"/>
      <c r="B19" s="13"/>
      <c r="C19" s="13"/>
    </row>
    <row r="20" spans="1:7" s="8" customFormat="1" thickBot="1" x14ac:dyDescent="0.3">
      <c r="A20" s="248" t="s">
        <v>462</v>
      </c>
      <c r="B20" s="10"/>
      <c r="C20" s="10">
        <f>SUM(C18:C19)</f>
        <v>17</v>
      </c>
    </row>
    <row r="21" spans="1:7" s="136" customFormat="1" thickBot="1" x14ac:dyDescent="0.3">
      <c r="A21" s="12"/>
      <c r="B21" s="13"/>
      <c r="C21" s="13"/>
    </row>
    <row r="22" spans="1:7" s="8" customFormat="1" thickBot="1" x14ac:dyDescent="0.3">
      <c r="A22" s="248" t="s">
        <v>2467</v>
      </c>
      <c r="B22" s="10"/>
      <c r="C22" s="10">
        <f>SUM(C20:C21)</f>
        <v>17</v>
      </c>
    </row>
    <row r="23" spans="1:7" s="136" customFormat="1" thickBot="1" x14ac:dyDescent="0.3">
      <c r="A23" s="12"/>
      <c r="B23" s="13"/>
      <c r="C23" s="13"/>
    </row>
    <row r="24" spans="1:7" s="8" customFormat="1" thickBot="1" x14ac:dyDescent="0.3">
      <c r="A24" s="248" t="s">
        <v>2591</v>
      </c>
      <c r="B24" s="10"/>
      <c r="C24" s="10">
        <f>SUM(C22:C23)</f>
        <v>17</v>
      </c>
    </row>
    <row r="25" spans="1:7" s="136" customFormat="1" thickBot="1" x14ac:dyDescent="0.3">
      <c r="A25" s="12"/>
      <c r="B25" s="13"/>
      <c r="C25" s="13"/>
    </row>
    <row r="26" spans="1:7" s="8" customFormat="1" thickBot="1" x14ac:dyDescent="0.3">
      <c r="A26" s="248" t="s">
        <v>2702</v>
      </c>
      <c r="B26" s="10"/>
      <c r="C26" s="10">
        <f>SUM(C24:C25)</f>
        <v>17</v>
      </c>
    </row>
    <row r="27" spans="1:7" s="136" customFormat="1" thickBot="1" x14ac:dyDescent="0.3">
      <c r="A27" s="12"/>
      <c r="B27" s="13"/>
      <c r="C27" s="13"/>
    </row>
    <row r="28" spans="1:7" s="8" customFormat="1" thickBot="1" x14ac:dyDescent="0.3">
      <c r="A28" s="248" t="s">
        <v>2835</v>
      </c>
      <c r="B28" s="10"/>
      <c r="C28" s="10">
        <f>SUM(C26:C27)</f>
        <v>17</v>
      </c>
    </row>
    <row r="29" spans="1:7" s="136" customFormat="1" thickBot="1" x14ac:dyDescent="0.3">
      <c r="A29" s="12"/>
      <c r="B29" s="13"/>
      <c r="C29" s="13"/>
    </row>
    <row r="30" spans="1:7" s="8" customFormat="1" thickBot="1" x14ac:dyDescent="0.3">
      <c r="A30" s="248" t="s">
        <v>2913</v>
      </c>
      <c r="B30" s="10"/>
      <c r="C30" s="10">
        <f>SUM(C28:C29)</f>
        <v>17</v>
      </c>
    </row>
    <row r="31" spans="1:7" s="136" customFormat="1" thickBot="1" x14ac:dyDescent="0.3">
      <c r="A31" s="12"/>
      <c r="B31" s="13"/>
      <c r="C31" s="13"/>
    </row>
    <row r="32" spans="1:7" s="8" customFormat="1" thickBot="1" x14ac:dyDescent="0.3">
      <c r="A32" s="248" t="s">
        <v>3019</v>
      </c>
      <c r="B32" s="10"/>
      <c r="C32" s="10">
        <f>SUM(C30:C31)</f>
        <v>17</v>
      </c>
    </row>
    <row r="33" spans="1:3" s="136" customFormat="1" thickBot="1" x14ac:dyDescent="0.3">
      <c r="A33" s="12"/>
      <c r="B33" s="13"/>
      <c r="C33" s="13"/>
    </row>
    <row r="34" spans="1:3" s="8" customFormat="1" thickBot="1" x14ac:dyDescent="0.3">
      <c r="A34" s="248" t="s">
        <v>3121</v>
      </c>
      <c r="B34" s="10"/>
      <c r="C34" s="10">
        <f>SUM(C32:C33)</f>
        <v>17</v>
      </c>
    </row>
    <row r="35" spans="1:3" s="136" customFormat="1" thickBot="1" x14ac:dyDescent="0.3">
      <c r="A35" s="12"/>
      <c r="B35" s="13"/>
      <c r="C35" s="13"/>
    </row>
    <row r="36" spans="1:3" s="8" customFormat="1" thickBot="1" x14ac:dyDescent="0.3">
      <c r="A36" s="248" t="s">
        <v>3218</v>
      </c>
      <c r="B36" s="10"/>
      <c r="C36" s="10">
        <f>SUM(C34:C35)</f>
        <v>17</v>
      </c>
    </row>
    <row r="37" spans="1:3" s="136" customFormat="1" thickBot="1" x14ac:dyDescent="0.3">
      <c r="A37" s="12"/>
      <c r="B37" s="13"/>
      <c r="C37" s="13"/>
    </row>
    <row r="38" spans="1:3" s="8" customFormat="1" thickBot="1" x14ac:dyDescent="0.3">
      <c r="A38" s="1195" t="s">
        <v>3371</v>
      </c>
      <c r="B38" s="10"/>
      <c r="C38" s="10">
        <f>SUM(C36:C37)</f>
        <v>17</v>
      </c>
    </row>
    <row r="39" spans="1:3" s="136" customFormat="1" thickBot="1" x14ac:dyDescent="0.3">
      <c r="A39" s="76" t="s">
        <v>3393</v>
      </c>
      <c r="B39" s="14" t="s">
        <v>63</v>
      </c>
      <c r="C39" s="13">
        <v>-17</v>
      </c>
    </row>
    <row r="40" spans="1:3" s="8" customFormat="1" thickBot="1" x14ac:dyDescent="0.3">
      <c r="A40" s="1195" t="s">
        <v>3469</v>
      </c>
      <c r="B40" s="10"/>
      <c r="C40" s="10">
        <f>SUM(C38:C39)</f>
        <v>0</v>
      </c>
    </row>
    <row r="41" spans="1:3" s="136" customFormat="1" ht="16" x14ac:dyDescent="0.25">
      <c r="A41" s="12"/>
      <c r="B41" s="13"/>
      <c r="C41" s="13"/>
    </row>
    <row r="42" spans="1:3" s="136" customFormat="1" thickBot="1" x14ac:dyDescent="0.3">
      <c r="A42" s="253"/>
      <c r="B42" s="190"/>
      <c r="C42" s="22"/>
    </row>
    <row r="43" spans="1:3" s="136" customFormat="1" thickBot="1" x14ac:dyDescent="0.3">
      <c r="A43" s="202" t="s">
        <v>526</v>
      </c>
      <c r="B43" s="203"/>
      <c r="C43" s="204">
        <f>SUM(C9)</f>
        <v>17</v>
      </c>
    </row>
    <row r="44" spans="1:3" s="136" customFormat="1" thickBot="1" x14ac:dyDescent="0.3">
      <c r="A44" s="214" t="s">
        <v>542</v>
      </c>
      <c r="B44" s="215"/>
      <c r="C44" s="216">
        <v>51</v>
      </c>
    </row>
    <row r="45" spans="1:3" s="136" customFormat="1" thickBot="1" x14ac:dyDescent="0.3">
      <c r="A45" s="241" t="s">
        <v>769</v>
      </c>
      <c r="B45" s="203"/>
      <c r="C45" s="220">
        <f>C44/3</f>
        <v>17</v>
      </c>
    </row>
    <row r="46" spans="1:3" s="136" customFormat="1" thickBot="1" x14ac:dyDescent="0.3">
      <c r="A46" s="202" t="s">
        <v>544</v>
      </c>
      <c r="B46" s="203"/>
      <c r="C46" s="204">
        <f>SUM(C45-C43)</f>
        <v>0</v>
      </c>
    </row>
    <row r="48" spans="1:3" x14ac:dyDescent="0.25">
      <c r="A48" s="158" t="s">
        <v>770</v>
      </c>
    </row>
    <row r="49" spans="1:1" x14ac:dyDescent="0.25">
      <c r="A49" s="259" t="s">
        <v>771</v>
      </c>
    </row>
    <row r="50" spans="1:1" x14ac:dyDescent="0.25">
      <c r="A50" s="259" t="s">
        <v>772</v>
      </c>
    </row>
    <row r="51" spans="1:1" x14ac:dyDescent="0.25">
      <c r="A51" s="259" t="s">
        <v>773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rgb="FFC00000"/>
  </sheetPr>
  <dimension ref="A1:M26"/>
  <sheetViews>
    <sheetView topLeftCell="A4" workbookViewId="0">
      <selection activeCell="I17" sqref="H17:M17"/>
    </sheetView>
  </sheetViews>
  <sheetFormatPr baseColWidth="10" defaultColWidth="9" defaultRowHeight="17" x14ac:dyDescent="0.25"/>
  <cols>
    <col min="1" max="1" width="11.6640625" style="158" customWidth="1"/>
    <col min="2" max="2" width="19.5" style="158" customWidth="1"/>
    <col min="3" max="3" width="10.5" style="152" customWidth="1"/>
    <col min="4" max="4" width="10.33203125" style="152" customWidth="1"/>
    <col min="5" max="5" width="10.1640625" style="152" customWidth="1"/>
    <col min="6" max="6" width="9.5" style="152" customWidth="1"/>
    <col min="7" max="7" width="9" style="152" customWidth="1"/>
    <col min="8" max="16384" width="9" style="149"/>
  </cols>
  <sheetData>
    <row r="1" spans="1:7" s="48" customFormat="1" ht="16" x14ac:dyDescent="0.25">
      <c r="A1" s="48" t="s">
        <v>23</v>
      </c>
      <c r="C1" s="1"/>
      <c r="D1" s="1"/>
      <c r="E1" s="1"/>
      <c r="F1" s="1"/>
      <c r="G1" s="1"/>
    </row>
    <row r="2" spans="1:7" s="48" customFormat="1" ht="16" x14ac:dyDescent="0.25">
      <c r="C2" s="1"/>
      <c r="D2" s="1"/>
      <c r="E2" s="1"/>
      <c r="F2" s="1"/>
      <c r="G2" s="1"/>
    </row>
    <row r="3" spans="1:7" s="48" customFormat="1" ht="16" x14ac:dyDescent="0.25">
      <c r="A3" s="48" t="s">
        <v>384</v>
      </c>
      <c r="C3" s="1"/>
      <c r="D3" s="1"/>
      <c r="E3" s="1"/>
      <c r="F3" s="1"/>
      <c r="G3" s="1"/>
    </row>
    <row r="4" spans="1:7" s="48" customFormat="1" ht="16" x14ac:dyDescent="0.25">
      <c r="A4" s="3" t="s">
        <v>510</v>
      </c>
      <c r="B4" s="3"/>
      <c r="C4" s="3"/>
      <c r="D4" s="3"/>
      <c r="E4" s="3"/>
      <c r="F4" s="3"/>
      <c r="G4" s="3"/>
    </row>
    <row r="5" spans="1:7" s="48" customFormat="1" ht="16" x14ac:dyDescent="0.25">
      <c r="A5" s="139" t="s">
        <v>3679</v>
      </c>
      <c r="B5" s="3"/>
      <c r="C5" s="3"/>
      <c r="D5" s="3"/>
      <c r="E5" s="3"/>
      <c r="F5" s="3"/>
      <c r="G5" s="3"/>
    </row>
    <row r="6" spans="1:7" s="195" customFormat="1" thickBot="1" x14ac:dyDescent="0.3">
      <c r="A6" s="1104"/>
      <c r="B6" s="320"/>
      <c r="C6" s="31">
        <v>4000</v>
      </c>
      <c r="D6" s="31">
        <v>3500</v>
      </c>
      <c r="E6" s="31">
        <v>15000</v>
      </c>
      <c r="F6" s="31">
        <v>800</v>
      </c>
      <c r="G6" s="320"/>
    </row>
    <row r="7" spans="1:7" s="4" customFormat="1" thickBot="1" x14ac:dyDescent="0.3">
      <c r="A7" s="140" t="s">
        <v>0</v>
      </c>
      <c r="B7" s="140" t="s">
        <v>1</v>
      </c>
      <c r="C7" s="209" t="s">
        <v>26</v>
      </c>
      <c r="D7" s="209" t="s">
        <v>3</v>
      </c>
      <c r="E7" s="209" t="s">
        <v>10</v>
      </c>
      <c r="F7" s="209" t="s">
        <v>4</v>
      </c>
      <c r="G7" s="209" t="s">
        <v>18</v>
      </c>
    </row>
    <row r="8" spans="1:7" s="2" customFormat="1" thickBot="1" x14ac:dyDescent="0.3">
      <c r="A8" s="76" t="s">
        <v>3663</v>
      </c>
      <c r="B8" s="14" t="s">
        <v>3668</v>
      </c>
      <c r="C8" s="14">
        <v>80</v>
      </c>
      <c r="D8" s="14">
        <v>80</v>
      </c>
      <c r="E8" s="14">
        <v>40</v>
      </c>
      <c r="F8" s="14">
        <v>112</v>
      </c>
      <c r="G8" s="14"/>
    </row>
    <row r="9" spans="1:7" s="2" customFormat="1" thickBot="1" x14ac:dyDescent="0.3">
      <c r="A9" s="1195" t="s">
        <v>3585</v>
      </c>
      <c r="B9" s="10"/>
      <c r="C9" s="10">
        <f>SUM(C8)</f>
        <v>80</v>
      </c>
      <c r="D9" s="10">
        <f t="shared" ref="D9:F9" si="0">SUM(D8)</f>
        <v>80</v>
      </c>
      <c r="E9" s="10">
        <f t="shared" si="0"/>
        <v>40</v>
      </c>
      <c r="F9" s="10">
        <f t="shared" si="0"/>
        <v>112</v>
      </c>
      <c r="G9" s="1196"/>
    </row>
    <row r="10" spans="1:7" ht="18" thickBot="1" x14ac:dyDescent="0.3">
      <c r="A10" s="154"/>
      <c r="B10" s="154"/>
      <c r="C10" s="177"/>
      <c r="D10" s="177"/>
      <c r="E10" s="177"/>
      <c r="F10" s="177"/>
      <c r="G10" s="177"/>
    </row>
    <row r="11" spans="1:7" s="2" customFormat="1" thickBot="1" x14ac:dyDescent="0.3">
      <c r="A11" s="860" t="s">
        <v>3799</v>
      </c>
      <c r="B11" s="41"/>
      <c r="C11" s="42">
        <f>SUM(C9:C10)</f>
        <v>80</v>
      </c>
      <c r="D11" s="42">
        <f t="shared" ref="D11:F11" si="1">SUM(D9:D10)</f>
        <v>80</v>
      </c>
      <c r="E11" s="42">
        <f t="shared" si="1"/>
        <v>40</v>
      </c>
      <c r="F11" s="42">
        <f t="shared" si="1"/>
        <v>112</v>
      </c>
      <c r="G11" s="1112"/>
    </row>
    <row r="12" spans="1:7" ht="18" thickBot="1" x14ac:dyDescent="0.3">
      <c r="A12" s="169"/>
      <c r="B12" s="169"/>
      <c r="C12" s="151"/>
      <c r="D12" s="151"/>
      <c r="E12" s="151"/>
      <c r="F12" s="151"/>
      <c r="G12" s="151"/>
    </row>
    <row r="13" spans="1:7" s="2" customFormat="1" thickBot="1" x14ac:dyDescent="0.3">
      <c r="A13" s="860" t="s">
        <v>4024</v>
      </c>
      <c r="B13" s="41"/>
      <c r="C13" s="42">
        <f>SUM(C11:C12)</f>
        <v>80</v>
      </c>
      <c r="D13" s="42">
        <f>SUM(D11:D12)</f>
        <v>80</v>
      </c>
      <c r="E13" s="42">
        <f>SUM(E11:E12)</f>
        <v>40</v>
      </c>
      <c r="F13" s="42">
        <f>SUM(F11:F12)</f>
        <v>112</v>
      </c>
      <c r="G13" s="1112"/>
    </row>
    <row r="14" spans="1:7" s="136" customFormat="1" ht="16" x14ac:dyDescent="0.25">
      <c r="A14" s="164">
        <v>44776</v>
      </c>
      <c r="B14" s="57" t="s">
        <v>63</v>
      </c>
      <c r="C14" s="39">
        <v>-16</v>
      </c>
      <c r="D14" s="13"/>
      <c r="E14" s="39">
        <v>-5</v>
      </c>
      <c r="F14" s="39">
        <v>-112</v>
      </c>
      <c r="G14" s="13"/>
    </row>
    <row r="15" spans="1:7" s="200" customFormat="1" ht="16" x14ac:dyDescent="0.25">
      <c r="A15" s="1189">
        <v>44776</v>
      </c>
      <c r="B15" s="358" t="s">
        <v>63</v>
      </c>
      <c r="C15" s="43"/>
      <c r="D15" s="44">
        <v>-28</v>
      </c>
      <c r="E15" s="44"/>
      <c r="F15" s="44"/>
      <c r="G15" s="43">
        <v>-3</v>
      </c>
    </row>
    <row r="16" spans="1:7" s="200" customFormat="1" thickBot="1" x14ac:dyDescent="0.3">
      <c r="A16" s="201">
        <v>44868</v>
      </c>
      <c r="B16" s="81" t="s">
        <v>63</v>
      </c>
      <c r="C16" s="39">
        <v>-64</v>
      </c>
      <c r="D16" s="39">
        <v>-52</v>
      </c>
      <c r="E16" s="39">
        <v>-35</v>
      </c>
      <c r="F16" s="44"/>
      <c r="G16" s="43"/>
    </row>
    <row r="17" spans="1:13" s="2" customFormat="1" thickBot="1" x14ac:dyDescent="0.3">
      <c r="A17" s="860" t="s">
        <v>4249</v>
      </c>
      <c r="B17" s="41"/>
      <c r="C17" s="42">
        <f>SUM(C13:C16)</f>
        <v>0</v>
      </c>
      <c r="D17" s="42">
        <f t="shared" ref="D17:G17" si="2">SUM(D13:D16)</f>
        <v>0</v>
      </c>
      <c r="E17" s="42">
        <f t="shared" si="2"/>
        <v>0</v>
      </c>
      <c r="F17" s="42">
        <f t="shared" si="2"/>
        <v>0</v>
      </c>
      <c r="G17" s="56">
        <f t="shared" si="2"/>
        <v>-3</v>
      </c>
      <c r="H17" s="355" t="s">
        <v>6163</v>
      </c>
      <c r="I17" s="355"/>
      <c r="J17" s="355"/>
      <c r="K17" s="355"/>
      <c r="L17" s="355"/>
      <c r="M17" s="239"/>
    </row>
    <row r="18" spans="1:13" s="200" customFormat="1" ht="16" x14ac:dyDescent="0.25">
      <c r="A18" s="201"/>
      <c r="B18" s="81"/>
      <c r="C18" s="13"/>
      <c r="D18" s="13"/>
      <c r="E18" s="13"/>
      <c r="F18" s="43"/>
      <c r="G18" s="43"/>
    </row>
    <row r="19" spans="1:13" s="200" customFormat="1" ht="16" x14ac:dyDescent="0.25">
      <c r="A19" s="201"/>
      <c r="B19" s="81"/>
      <c r="C19" s="13"/>
      <c r="D19" s="13"/>
      <c r="E19" s="13"/>
      <c r="F19" s="43"/>
      <c r="G19" s="43"/>
    </row>
    <row r="20" spans="1:13" s="200" customFormat="1" ht="16" x14ac:dyDescent="0.25">
      <c r="A20" s="201"/>
      <c r="B20" s="81"/>
      <c r="C20" s="13"/>
      <c r="D20" s="13"/>
      <c r="E20" s="13"/>
      <c r="F20" s="43"/>
      <c r="G20" s="43"/>
    </row>
    <row r="21" spans="1:13" s="136" customFormat="1" ht="16" x14ac:dyDescent="0.25">
      <c r="A21" s="57"/>
      <c r="B21" s="57"/>
      <c r="C21" s="13"/>
      <c r="D21" s="13"/>
      <c r="E21" s="13"/>
      <c r="F21" s="13"/>
      <c r="G21" s="13"/>
    </row>
    <row r="22" spans="1:13" s="136" customFormat="1" thickBot="1" x14ac:dyDescent="0.3">
      <c r="A22" s="81"/>
      <c r="B22" s="81"/>
      <c r="C22" s="14"/>
      <c r="D22" s="14"/>
      <c r="E22" s="14"/>
      <c r="F22" s="14"/>
      <c r="G22" s="14"/>
    </row>
    <row r="23" spans="1:13" ht="18" thickBot="1" x14ac:dyDescent="0.3">
      <c r="A23" s="202" t="s">
        <v>526</v>
      </c>
      <c r="B23" s="203"/>
      <c r="C23" s="204">
        <f>SUM(C8)</f>
        <v>80</v>
      </c>
      <c r="D23" s="204">
        <f>SUM(D8)</f>
        <v>80</v>
      </c>
      <c r="E23" s="204">
        <f>SUM(E8)</f>
        <v>40</v>
      </c>
      <c r="F23" s="204">
        <f>SUM(F8)</f>
        <v>112</v>
      </c>
      <c r="G23" s="1105"/>
    </row>
    <row r="24" spans="1:13" ht="18" thickBot="1" x14ac:dyDescent="0.3">
      <c r="A24" s="1106" t="s">
        <v>3681</v>
      </c>
      <c r="B24" s="1107"/>
      <c r="C24" s="1108">
        <v>480</v>
      </c>
      <c r="D24" s="1108">
        <v>480</v>
      </c>
      <c r="E24" s="1110">
        <v>240</v>
      </c>
      <c r="F24" s="1108">
        <v>672</v>
      </c>
      <c r="G24" s="1109"/>
    </row>
    <row r="25" spans="1:13" ht="18" thickBot="1" x14ac:dyDescent="0.3">
      <c r="A25" s="241" t="s">
        <v>3680</v>
      </c>
      <c r="B25" s="203"/>
      <c r="C25" s="1111">
        <f>C24/2</f>
        <v>240</v>
      </c>
      <c r="D25" s="1111">
        <f t="shared" ref="D25:F25" si="3">D24/2</f>
        <v>240</v>
      </c>
      <c r="E25" s="204">
        <f t="shared" si="3"/>
        <v>120</v>
      </c>
      <c r="F25" s="1111">
        <f t="shared" si="3"/>
        <v>336</v>
      </c>
      <c r="G25" s="204"/>
    </row>
    <row r="26" spans="1:13" ht="18" thickBot="1" x14ac:dyDescent="0.3">
      <c r="A26" s="202" t="s">
        <v>544</v>
      </c>
      <c r="B26" s="203"/>
      <c r="C26" s="204">
        <f>SUM(C25-C23)</f>
        <v>160</v>
      </c>
      <c r="D26" s="204">
        <f t="shared" ref="D26:F26" si="4">SUM(D25-D23)</f>
        <v>160</v>
      </c>
      <c r="E26" s="204">
        <f t="shared" si="4"/>
        <v>80</v>
      </c>
      <c r="F26" s="204">
        <f t="shared" si="4"/>
        <v>224</v>
      </c>
      <c r="G26" s="204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rgb="FFC00000"/>
  </sheetPr>
  <dimension ref="A1:K28"/>
  <sheetViews>
    <sheetView topLeftCell="A4" workbookViewId="0">
      <selection activeCell="G21" sqref="F21:K21"/>
    </sheetView>
  </sheetViews>
  <sheetFormatPr baseColWidth="10" defaultColWidth="9" defaultRowHeight="17" x14ac:dyDescent="0.25"/>
  <cols>
    <col min="1" max="1" width="11.6640625" style="158" customWidth="1"/>
    <col min="2" max="2" width="19.5" style="158" customWidth="1"/>
    <col min="3" max="3" width="10.5" style="152" customWidth="1"/>
    <col min="4" max="4" width="10.33203125" style="152" customWidth="1"/>
    <col min="5" max="5" width="9" style="152" customWidth="1"/>
    <col min="6" max="16384" width="9" style="149"/>
  </cols>
  <sheetData>
    <row r="1" spans="1:7" s="48" customFormat="1" ht="16" x14ac:dyDescent="0.25">
      <c r="A1" s="48" t="s">
        <v>23</v>
      </c>
      <c r="C1" s="1"/>
      <c r="D1" s="1"/>
      <c r="E1" s="1"/>
    </row>
    <row r="2" spans="1:7" s="48" customFormat="1" ht="16" x14ac:dyDescent="0.25">
      <c r="C2" s="1"/>
      <c r="D2" s="1"/>
      <c r="E2" s="1"/>
    </row>
    <row r="3" spans="1:7" s="48" customFormat="1" ht="16" x14ac:dyDescent="0.25">
      <c r="A3" s="48" t="s">
        <v>384</v>
      </c>
      <c r="C3" s="1"/>
      <c r="D3" s="1"/>
      <c r="E3" s="1"/>
    </row>
    <row r="4" spans="1:7" s="48" customFormat="1" ht="16" x14ac:dyDescent="0.25">
      <c r="A4" s="3" t="s">
        <v>510</v>
      </c>
      <c r="B4" s="3"/>
      <c r="C4" s="3"/>
      <c r="D4" s="3"/>
      <c r="E4" s="3"/>
    </row>
    <row r="5" spans="1:7" s="257" customFormat="1" ht="16" x14ac:dyDescent="0.25">
      <c r="A5" s="3" t="s">
        <v>4816</v>
      </c>
      <c r="B5" s="3"/>
      <c r="C5" s="1013"/>
      <c r="D5" s="1013"/>
      <c r="E5" s="1013"/>
      <c r="F5" s="1013"/>
      <c r="G5" s="1013"/>
    </row>
    <row r="6" spans="1:7" s="195" customFormat="1" thickBot="1" x14ac:dyDescent="0.3">
      <c r="A6" s="1104"/>
      <c r="B6" s="320"/>
      <c r="C6" s="31">
        <v>4000</v>
      </c>
      <c r="D6" s="31">
        <v>3500</v>
      </c>
      <c r="E6" s="320"/>
    </row>
    <row r="7" spans="1:7" s="4" customFormat="1" thickBot="1" x14ac:dyDescent="0.3">
      <c r="A7" s="140" t="s">
        <v>0</v>
      </c>
      <c r="B7" s="140" t="s">
        <v>1</v>
      </c>
      <c r="C7" s="209" t="s">
        <v>26</v>
      </c>
      <c r="D7" s="209" t="s">
        <v>3</v>
      </c>
      <c r="E7" s="209"/>
    </row>
    <row r="8" spans="1:7" s="2" customFormat="1" thickBot="1" x14ac:dyDescent="0.3">
      <c r="A8" s="76" t="s">
        <v>4798</v>
      </c>
      <c r="B8" s="81" t="s">
        <v>4805</v>
      </c>
      <c r="C8" s="247">
        <v>36</v>
      </c>
      <c r="D8" s="247">
        <v>120</v>
      </c>
      <c r="E8" s="14"/>
    </row>
    <row r="9" spans="1:7" s="200" customFormat="1" thickBot="1" x14ac:dyDescent="0.3">
      <c r="A9" s="860" t="s">
        <v>4852</v>
      </c>
      <c r="B9" s="41"/>
      <c r="C9" s="42">
        <f>SUM(C8)</f>
        <v>36</v>
      </c>
      <c r="D9" s="42">
        <f>SUM(D8)</f>
        <v>120</v>
      </c>
      <c r="E9" s="233"/>
    </row>
    <row r="10" spans="1:7" s="200" customFormat="1" thickBot="1" x14ac:dyDescent="0.3">
      <c r="A10" s="189" t="s">
        <v>4926</v>
      </c>
      <c r="B10" s="190" t="s">
        <v>63</v>
      </c>
      <c r="C10" s="226">
        <v>-34</v>
      </c>
      <c r="D10" s="226">
        <v>-115</v>
      </c>
      <c r="E10" s="354"/>
    </row>
    <row r="11" spans="1:7" s="200" customFormat="1" thickBot="1" x14ac:dyDescent="0.3">
      <c r="A11" s="860" t="s">
        <v>4957</v>
      </c>
      <c r="B11" s="41"/>
      <c r="C11" s="42">
        <f>SUM(C9:C10)</f>
        <v>2</v>
      </c>
      <c r="D11" s="42">
        <f>SUM(D9:D10)</f>
        <v>5</v>
      </c>
      <c r="E11" s="233"/>
    </row>
    <row r="12" spans="1:7" s="200" customFormat="1" thickBot="1" x14ac:dyDescent="0.3">
      <c r="A12" s="189"/>
      <c r="B12" s="190"/>
      <c r="C12" s="53"/>
      <c r="D12" s="53"/>
      <c r="E12" s="354"/>
    </row>
    <row r="13" spans="1:7" s="200" customFormat="1" thickBot="1" x14ac:dyDescent="0.3">
      <c r="A13" s="860" t="s">
        <v>5219</v>
      </c>
      <c r="B13" s="41"/>
      <c r="C13" s="42">
        <f>SUM(C11:C12)</f>
        <v>2</v>
      </c>
      <c r="D13" s="42">
        <f>SUM(D11:D12)</f>
        <v>5</v>
      </c>
      <c r="E13" s="233"/>
    </row>
    <row r="14" spans="1:7" s="136" customFormat="1" thickBot="1" x14ac:dyDescent="0.3">
      <c r="A14" s="57"/>
      <c r="B14" s="57"/>
      <c r="C14" s="13"/>
      <c r="D14" s="13"/>
      <c r="E14" s="13"/>
    </row>
    <row r="15" spans="1:7" s="200" customFormat="1" thickBot="1" x14ac:dyDescent="0.3">
      <c r="A15" s="860" t="s">
        <v>5470</v>
      </c>
      <c r="B15" s="41"/>
      <c r="C15" s="42">
        <f>SUM(C13:C14)</f>
        <v>2</v>
      </c>
      <c r="D15" s="42">
        <f>SUM(D13:D14)</f>
        <v>5</v>
      </c>
      <c r="E15" s="233"/>
    </row>
    <row r="16" spans="1:7" s="136" customFormat="1" thickBot="1" x14ac:dyDescent="0.3">
      <c r="A16" s="81"/>
      <c r="B16" s="81"/>
      <c r="C16" s="14"/>
      <c r="D16" s="14"/>
      <c r="E16" s="14"/>
    </row>
    <row r="17" spans="1:11" s="200" customFormat="1" thickBot="1" x14ac:dyDescent="0.3">
      <c r="A17" s="860" t="s">
        <v>5660</v>
      </c>
      <c r="B17" s="41"/>
      <c r="C17" s="42">
        <f>SUM(C15:C16)</f>
        <v>2</v>
      </c>
      <c r="D17" s="42">
        <f>SUM(D15:D16)</f>
        <v>5</v>
      </c>
      <c r="E17" s="233"/>
    </row>
    <row r="18" spans="1:11" s="136" customFormat="1" thickBot="1" x14ac:dyDescent="0.3">
      <c r="A18" s="81"/>
      <c r="B18" s="81"/>
      <c r="C18" s="14"/>
      <c r="D18" s="14"/>
      <c r="E18" s="14"/>
    </row>
    <row r="19" spans="1:11" s="200" customFormat="1" thickBot="1" x14ac:dyDescent="0.3">
      <c r="A19" s="860" t="s">
        <v>5929</v>
      </c>
      <c r="B19" s="41"/>
      <c r="C19" s="42">
        <f>SUM(C17:C18)</f>
        <v>2</v>
      </c>
      <c r="D19" s="42">
        <f>SUM(D17:D18)</f>
        <v>5</v>
      </c>
      <c r="E19" s="233"/>
    </row>
    <row r="20" spans="1:11" s="136" customFormat="1" thickBot="1" x14ac:dyDescent="0.3">
      <c r="A20" s="81"/>
      <c r="B20" s="81"/>
      <c r="C20" s="14"/>
      <c r="D20" s="14"/>
      <c r="E20" s="14"/>
    </row>
    <row r="21" spans="1:11" s="200" customFormat="1" thickBot="1" x14ac:dyDescent="0.3">
      <c r="A21" s="860" t="s">
        <v>6015</v>
      </c>
      <c r="B21" s="41"/>
      <c r="C21" s="42">
        <f>SUM(C19:C20)</f>
        <v>2</v>
      </c>
      <c r="D21" s="42">
        <f>SUM(D19:D20)</f>
        <v>5</v>
      </c>
      <c r="E21" s="233"/>
      <c r="F21" s="355" t="s">
        <v>6164</v>
      </c>
      <c r="G21" s="355"/>
      <c r="H21" s="355"/>
      <c r="I21" s="355"/>
      <c r="J21" s="355"/>
      <c r="K21" s="239"/>
    </row>
    <row r="22" spans="1:11" s="136" customFormat="1" ht="16" x14ac:dyDescent="0.25">
      <c r="A22" s="81"/>
      <c r="B22" s="81"/>
      <c r="C22" s="14"/>
      <c r="D22" s="14"/>
      <c r="E22" s="14"/>
    </row>
    <row r="23" spans="1:11" s="136" customFormat="1" ht="16" x14ac:dyDescent="0.25">
      <c r="A23" s="81"/>
      <c r="B23" s="81"/>
      <c r="C23" s="14"/>
      <c r="D23" s="14"/>
      <c r="E23" s="14"/>
    </row>
    <row r="24" spans="1:11" s="136" customFormat="1" thickBot="1" x14ac:dyDescent="0.3">
      <c r="A24" s="81"/>
      <c r="B24" s="81"/>
      <c r="C24" s="14"/>
      <c r="D24" s="14"/>
      <c r="E24" s="14"/>
    </row>
    <row r="25" spans="1:11" ht="18" thickBot="1" x14ac:dyDescent="0.3">
      <c r="A25" s="202" t="s">
        <v>526</v>
      </c>
      <c r="B25" s="203"/>
      <c r="C25" s="204"/>
      <c r="D25" s="204"/>
      <c r="E25" s="1105"/>
    </row>
    <row r="26" spans="1:11" ht="18" thickBot="1" x14ac:dyDescent="0.3">
      <c r="A26" s="1106" t="s">
        <v>4806</v>
      </c>
      <c r="B26" s="1107"/>
      <c r="C26" s="1108"/>
      <c r="D26" s="1108"/>
      <c r="E26" s="1109"/>
    </row>
    <row r="27" spans="1:11" ht="18" thickBot="1" x14ac:dyDescent="0.3">
      <c r="A27" s="241" t="s">
        <v>579</v>
      </c>
      <c r="B27" s="203"/>
      <c r="C27" s="1111"/>
      <c r="D27" s="1111"/>
      <c r="E27" s="204"/>
    </row>
    <row r="28" spans="1:11" ht="18" thickBot="1" x14ac:dyDescent="0.3">
      <c r="A28" s="202" t="s">
        <v>544</v>
      </c>
      <c r="B28" s="203"/>
      <c r="C28" s="204"/>
      <c r="D28" s="204"/>
      <c r="E28" s="20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rgb="FFFFFF00"/>
  </sheetPr>
  <dimension ref="A1:F11"/>
  <sheetViews>
    <sheetView workbookViewId="0">
      <selection activeCell="A9" sqref="A9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5" width="8.83203125" style="47"/>
    <col min="6" max="6" width="9" style="47" customWidth="1"/>
    <col min="7" max="16384" width="8.83203125" style="47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x14ac:dyDescent="0.25">
      <c r="A3" s="139" t="s">
        <v>6327</v>
      </c>
      <c r="B3" s="4"/>
    </row>
    <row r="4" spans="1:6" s="20" customFormat="1" ht="16" x14ac:dyDescent="0.25">
      <c r="A4" s="139" t="s">
        <v>6328</v>
      </c>
      <c r="B4" s="3"/>
    </row>
    <row r="5" spans="1:6" s="454" customFormat="1" thickBot="1" x14ac:dyDescent="0.3">
      <c r="A5" s="769"/>
      <c r="C5" s="770"/>
      <c r="D5" s="770"/>
      <c r="E5" s="770"/>
      <c r="F5" s="770"/>
    </row>
    <row r="6" spans="1:6" ht="18" thickBot="1" x14ac:dyDescent="0.3">
      <c r="A6" s="1093" t="s">
        <v>0</v>
      </c>
      <c r="B6" s="1094" t="s">
        <v>1</v>
      </c>
      <c r="C6" s="1096" t="s">
        <v>378</v>
      </c>
      <c r="D6" s="1096" t="s">
        <v>27</v>
      </c>
      <c r="E6" s="1096" t="s">
        <v>32</v>
      </c>
      <c r="F6" s="1095"/>
    </row>
    <row r="7" spans="1:6" s="20" customFormat="1" ht="16" x14ac:dyDescent="0.25">
      <c r="A7" s="212">
        <v>45110</v>
      </c>
      <c r="B7" s="213" t="s">
        <v>7</v>
      </c>
      <c r="C7" s="213">
        <v>50</v>
      </c>
      <c r="D7" s="213"/>
      <c r="E7" s="213"/>
      <c r="F7" s="213"/>
    </row>
    <row r="8" spans="1:6" s="20" customFormat="1" ht="16" x14ac:dyDescent="0.25">
      <c r="A8" s="212">
        <v>45050</v>
      </c>
      <c r="B8" s="213" t="s">
        <v>7</v>
      </c>
      <c r="C8" s="213"/>
      <c r="D8" s="213">
        <v>202</v>
      </c>
      <c r="E8" s="213">
        <v>143</v>
      </c>
      <c r="F8" s="213"/>
    </row>
    <row r="9" spans="1:6" s="20" customFormat="1" ht="16" x14ac:dyDescent="0.25">
      <c r="A9" s="212">
        <v>45021</v>
      </c>
      <c r="B9" s="213" t="s">
        <v>7</v>
      </c>
      <c r="C9" s="213"/>
      <c r="D9" s="213">
        <v>232</v>
      </c>
      <c r="E9" s="213"/>
      <c r="F9" s="213"/>
    </row>
    <row r="10" spans="1:6" s="20" customFormat="1" ht="16" x14ac:dyDescent="0.25">
      <c r="A10" s="212"/>
      <c r="B10" s="213"/>
      <c r="C10" s="213"/>
      <c r="D10" s="213"/>
      <c r="E10" s="213"/>
      <c r="F10" s="213"/>
    </row>
    <row r="11" spans="1:6" s="18" customFormat="1" ht="16" x14ac:dyDescent="0.25">
      <c r="A11" s="956"/>
      <c r="B11" s="537"/>
      <c r="C11" s="537"/>
      <c r="D11" s="537"/>
      <c r="E11" s="537"/>
      <c r="F11" s="537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rgb="FFFFFF00"/>
  </sheetPr>
  <dimension ref="A1:D11"/>
  <sheetViews>
    <sheetView workbookViewId="0">
      <selection activeCell="B24" sqref="B24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3" width="8.83203125" style="47"/>
    <col min="4" max="4" width="9" style="47" customWidth="1"/>
    <col min="5" max="16384" width="8.83203125" style="47"/>
  </cols>
  <sheetData>
    <row r="1" spans="1:4" x14ac:dyDescent="0.25">
      <c r="A1" s="128" t="s">
        <v>23</v>
      </c>
      <c r="B1" s="48"/>
    </row>
    <row r="2" spans="1:4" x14ac:dyDescent="0.25">
      <c r="A2" s="128" t="s">
        <v>4064</v>
      </c>
      <c r="B2" s="48"/>
    </row>
    <row r="3" spans="1:4" x14ac:dyDescent="0.25">
      <c r="A3" s="139" t="s">
        <v>6338</v>
      </c>
      <c r="B3" s="4"/>
    </row>
    <row r="4" spans="1:4" s="20" customFormat="1" ht="16" x14ac:dyDescent="0.25">
      <c r="A4" s="139" t="s">
        <v>2876</v>
      </c>
      <c r="B4" s="3"/>
    </row>
    <row r="5" spans="1:4" s="454" customFormat="1" thickBot="1" x14ac:dyDescent="0.3">
      <c r="A5" s="769"/>
      <c r="C5" s="770"/>
      <c r="D5" s="770"/>
    </row>
    <row r="6" spans="1:4" ht="18" thickBot="1" x14ac:dyDescent="0.3">
      <c r="A6" s="1093" t="s">
        <v>0</v>
      </c>
      <c r="B6" s="1094" t="s">
        <v>1</v>
      </c>
      <c r="C6" s="1096" t="s">
        <v>31</v>
      </c>
      <c r="D6" s="1095" t="s">
        <v>365</v>
      </c>
    </row>
    <row r="7" spans="1:4" s="18" customFormat="1" ht="16" x14ac:dyDescent="0.25">
      <c r="A7" s="1359">
        <v>45202</v>
      </c>
      <c r="B7" s="537" t="s">
        <v>7</v>
      </c>
      <c r="C7" s="537">
        <v>10</v>
      </c>
      <c r="D7" s="537">
        <v>10</v>
      </c>
    </row>
    <row r="8" spans="1:4" s="20" customFormat="1" ht="16" x14ac:dyDescent="0.25">
      <c r="A8" s="212"/>
      <c r="B8" s="213"/>
      <c r="C8" s="213"/>
      <c r="D8" s="213"/>
    </row>
    <row r="9" spans="1:4" s="20" customFormat="1" ht="16" x14ac:dyDescent="0.25">
      <c r="A9" s="212"/>
      <c r="B9" s="213"/>
      <c r="C9" s="213"/>
      <c r="D9" s="213"/>
    </row>
    <row r="10" spans="1:4" s="20" customFormat="1" ht="16" x14ac:dyDescent="0.25">
      <c r="A10" s="212"/>
      <c r="B10" s="213"/>
      <c r="C10" s="213"/>
      <c r="D10" s="213"/>
    </row>
    <row r="11" spans="1:4" s="18" customFormat="1" ht="16" x14ac:dyDescent="0.25">
      <c r="A11" s="956"/>
      <c r="B11" s="537"/>
      <c r="C11" s="537"/>
      <c r="D11" s="537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rgb="FFFFFF00"/>
  </sheetPr>
  <dimension ref="A1:G11"/>
  <sheetViews>
    <sheetView workbookViewId="0">
      <selection activeCell="G21" sqref="G21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6" width="8.83203125" style="47"/>
    <col min="7" max="7" width="9" style="47" customWidth="1"/>
    <col min="8" max="16384" width="8.83203125" style="47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x14ac:dyDescent="0.25">
      <c r="A3" s="139" t="s">
        <v>6355</v>
      </c>
      <c r="B3" s="4"/>
    </row>
    <row r="4" spans="1:7" s="20" customFormat="1" ht="16" x14ac:dyDescent="0.25">
      <c r="A4" s="139" t="s">
        <v>6354</v>
      </c>
      <c r="B4" s="3"/>
    </row>
    <row r="5" spans="1:7" s="454" customFormat="1" thickBot="1" x14ac:dyDescent="0.3">
      <c r="A5" s="769"/>
      <c r="C5" s="770"/>
      <c r="D5" s="770"/>
      <c r="E5" s="770"/>
      <c r="F5" s="770"/>
      <c r="G5" s="770"/>
    </row>
    <row r="6" spans="1:7" ht="18" thickBot="1" x14ac:dyDescent="0.3">
      <c r="A6" s="1093" t="s">
        <v>0</v>
      </c>
      <c r="B6" s="1094" t="s">
        <v>1</v>
      </c>
      <c r="C6" s="1096" t="s">
        <v>26</v>
      </c>
      <c r="D6" s="1096" t="s">
        <v>3</v>
      </c>
      <c r="E6" s="1096" t="s">
        <v>10</v>
      </c>
      <c r="F6" s="1096" t="s">
        <v>4</v>
      </c>
      <c r="G6" s="1095"/>
    </row>
    <row r="7" spans="1:7" s="20" customFormat="1" ht="16" x14ac:dyDescent="0.25">
      <c r="A7" s="212" t="s">
        <v>6313</v>
      </c>
      <c r="B7" s="213" t="s">
        <v>7</v>
      </c>
      <c r="C7" s="213">
        <v>30</v>
      </c>
      <c r="D7" s="213">
        <v>30</v>
      </c>
      <c r="E7" s="213">
        <v>10</v>
      </c>
      <c r="F7" s="213">
        <v>60</v>
      </c>
      <c r="G7" s="213"/>
    </row>
    <row r="8" spans="1:7" s="20" customFormat="1" ht="16" x14ac:dyDescent="0.25">
      <c r="A8" s="99">
        <v>45020</v>
      </c>
      <c r="B8" s="213" t="s">
        <v>401</v>
      </c>
      <c r="C8" s="213">
        <v>-30</v>
      </c>
      <c r="D8" s="213">
        <v>-30</v>
      </c>
      <c r="E8" s="213">
        <v>-10</v>
      </c>
      <c r="F8" s="213">
        <v>-60</v>
      </c>
      <c r="G8" s="213"/>
    </row>
    <row r="9" spans="1:7" s="20" customFormat="1" ht="16" x14ac:dyDescent="0.25">
      <c r="A9" s="212"/>
      <c r="B9" s="213"/>
      <c r="C9" s="213"/>
      <c r="D9" s="213"/>
      <c r="E9" s="213"/>
      <c r="F9" s="213"/>
      <c r="G9" s="213"/>
    </row>
    <row r="10" spans="1:7" s="20" customFormat="1" ht="16" x14ac:dyDescent="0.25">
      <c r="A10" s="212"/>
      <c r="B10" s="213"/>
      <c r="C10" s="213"/>
      <c r="D10" s="213"/>
      <c r="E10" s="213"/>
      <c r="F10" s="213"/>
      <c r="G10" s="213"/>
    </row>
    <row r="11" spans="1:7" s="18" customFormat="1" ht="16" x14ac:dyDescent="0.25">
      <c r="A11" s="956"/>
      <c r="B11" s="537"/>
      <c r="C11" s="537"/>
      <c r="D11" s="537"/>
      <c r="E11" s="537"/>
      <c r="F11" s="537"/>
      <c r="G11" s="537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rgb="FFC00000"/>
  </sheetPr>
  <dimension ref="A1:X106"/>
  <sheetViews>
    <sheetView topLeftCell="A49" workbookViewId="0">
      <selection activeCell="B55" sqref="B55"/>
    </sheetView>
  </sheetViews>
  <sheetFormatPr baseColWidth="10" defaultColWidth="8.83203125" defaultRowHeight="16" x14ac:dyDescent="0.25"/>
  <cols>
    <col min="1" max="1" width="15.1640625" style="23" customWidth="1"/>
    <col min="2" max="2" width="19.5" style="23" customWidth="1"/>
    <col min="3" max="14" width="10" style="23" customWidth="1"/>
    <col min="15" max="15" width="12.1640625" style="23" customWidth="1"/>
    <col min="16" max="17" width="9.1640625" style="23" customWidth="1"/>
    <col min="18" max="23" width="9.83203125" style="23" customWidth="1"/>
    <col min="24" max="16384" width="8.83203125" style="23"/>
  </cols>
  <sheetData>
    <row r="1" spans="1:23" s="19" customFormat="1" x14ac:dyDescent="0.25">
      <c r="A1" s="19" t="s">
        <v>1469</v>
      </c>
    </row>
    <row r="2" spans="1:23" s="19" customFormat="1" x14ac:dyDescent="0.25">
      <c r="A2" s="19" t="s">
        <v>1470</v>
      </c>
    </row>
    <row r="3" spans="1:23" s="19" customFormat="1" ht="17" thickBot="1" x14ac:dyDescent="0.3">
      <c r="A3" s="19" t="s">
        <v>1471</v>
      </c>
      <c r="C3" s="433">
        <v>18000</v>
      </c>
      <c r="D3" s="433">
        <v>6500</v>
      </c>
      <c r="E3" s="433">
        <v>4000</v>
      </c>
      <c r="F3" s="433">
        <v>4000</v>
      </c>
      <c r="G3" s="433">
        <v>17000</v>
      </c>
      <c r="H3" s="433">
        <v>40000</v>
      </c>
      <c r="I3" s="433">
        <v>1000</v>
      </c>
      <c r="J3" s="433">
        <v>8000</v>
      </c>
      <c r="K3" s="433">
        <v>2000</v>
      </c>
      <c r="L3" s="433">
        <v>2000</v>
      </c>
      <c r="M3" s="433">
        <v>17000</v>
      </c>
      <c r="N3" s="433">
        <v>14000</v>
      </c>
      <c r="O3" s="433">
        <v>26000</v>
      </c>
      <c r="P3" s="433">
        <v>6500</v>
      </c>
      <c r="Q3" s="433">
        <v>4250</v>
      </c>
      <c r="R3" s="433">
        <v>4500</v>
      </c>
      <c r="S3" s="433">
        <v>9500</v>
      </c>
      <c r="T3" s="433">
        <v>8000</v>
      </c>
      <c r="U3" s="433">
        <v>7000</v>
      </c>
      <c r="V3" s="433">
        <v>7500</v>
      </c>
      <c r="W3" s="433">
        <v>7500</v>
      </c>
    </row>
    <row r="4" spans="1:23" s="2" customFormat="1" ht="17" thickBot="1" x14ac:dyDescent="0.3">
      <c r="A4" s="225" t="s">
        <v>0</v>
      </c>
      <c r="B4" s="225" t="s">
        <v>1</v>
      </c>
      <c r="C4" s="225" t="s">
        <v>14</v>
      </c>
      <c r="D4" s="225" t="s">
        <v>2</v>
      </c>
      <c r="E4" s="225" t="s">
        <v>3</v>
      </c>
      <c r="F4" s="225" t="s">
        <v>27</v>
      </c>
      <c r="G4" s="225" t="s">
        <v>10</v>
      </c>
      <c r="H4" s="225" t="s">
        <v>28</v>
      </c>
      <c r="I4" s="225" t="s">
        <v>4</v>
      </c>
      <c r="J4" s="225" t="s">
        <v>30</v>
      </c>
      <c r="K4" s="225" t="s">
        <v>31</v>
      </c>
      <c r="L4" s="225" t="s">
        <v>365</v>
      </c>
      <c r="M4" s="225" t="s">
        <v>29</v>
      </c>
      <c r="N4" s="225" t="s">
        <v>778</v>
      </c>
      <c r="O4" s="225" t="s">
        <v>1472</v>
      </c>
      <c r="P4" s="225" t="s">
        <v>1473</v>
      </c>
      <c r="Q4" s="225" t="s">
        <v>32</v>
      </c>
      <c r="R4" s="225" t="s">
        <v>380</v>
      </c>
      <c r="S4" s="225" t="s">
        <v>494</v>
      </c>
      <c r="T4" s="225" t="s">
        <v>492</v>
      </c>
      <c r="U4" s="225" t="s">
        <v>1309</v>
      </c>
      <c r="V4" s="225" t="s">
        <v>386</v>
      </c>
      <c r="W4" s="225" t="s">
        <v>1317</v>
      </c>
    </row>
    <row r="5" spans="1:23" x14ac:dyDescent="0.25">
      <c r="A5" s="12">
        <v>43891</v>
      </c>
      <c r="B5" s="75" t="s">
        <v>1474</v>
      </c>
      <c r="C5" s="75">
        <v>14</v>
      </c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</row>
    <row r="6" spans="1:23" x14ac:dyDescent="0.25">
      <c r="A6" s="12">
        <v>43891</v>
      </c>
      <c r="B6" s="75" t="s">
        <v>1475</v>
      </c>
      <c r="C6" s="75"/>
      <c r="D6" s="75">
        <v>70</v>
      </c>
      <c r="E6" s="75">
        <v>70</v>
      </c>
      <c r="F6" s="75">
        <v>10</v>
      </c>
      <c r="G6" s="75">
        <v>10</v>
      </c>
      <c r="H6" s="75">
        <v>5</v>
      </c>
      <c r="I6" s="75">
        <v>140</v>
      </c>
      <c r="J6" s="75">
        <v>15</v>
      </c>
      <c r="K6" s="75">
        <v>100</v>
      </c>
      <c r="L6" s="75">
        <v>100</v>
      </c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</row>
    <row r="7" spans="1:23" x14ac:dyDescent="0.25">
      <c r="A7" s="12">
        <v>43922</v>
      </c>
      <c r="B7" s="75" t="s">
        <v>1476</v>
      </c>
      <c r="C7" s="75">
        <v>2</v>
      </c>
      <c r="D7" s="75"/>
      <c r="E7" s="75"/>
      <c r="F7" s="75"/>
      <c r="G7" s="75">
        <v>30</v>
      </c>
      <c r="H7" s="75">
        <v>2</v>
      </c>
      <c r="I7" s="75"/>
      <c r="J7" s="75">
        <v>30</v>
      </c>
      <c r="K7" s="75"/>
      <c r="L7" s="75"/>
      <c r="M7" s="75">
        <v>50</v>
      </c>
      <c r="N7" s="75"/>
      <c r="O7" s="75"/>
      <c r="P7" s="75"/>
      <c r="Q7" s="75"/>
      <c r="R7" s="75"/>
      <c r="S7" s="75"/>
      <c r="T7" s="75"/>
      <c r="U7" s="75"/>
      <c r="V7" s="75"/>
      <c r="W7" s="75"/>
    </row>
    <row r="8" spans="1:23" x14ac:dyDescent="0.25">
      <c r="A8" s="12">
        <v>44044</v>
      </c>
      <c r="B8" s="75" t="s">
        <v>1477</v>
      </c>
      <c r="C8" s="75"/>
      <c r="D8" s="75"/>
      <c r="E8" s="75"/>
      <c r="F8" s="75"/>
      <c r="G8" s="75">
        <v>40</v>
      </c>
      <c r="H8" s="75">
        <v>12</v>
      </c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</row>
    <row r="9" spans="1:23" x14ac:dyDescent="0.25">
      <c r="A9" s="12">
        <v>44105</v>
      </c>
      <c r="B9" s="75" t="s">
        <v>1478</v>
      </c>
      <c r="C9" s="75"/>
      <c r="D9" s="75"/>
      <c r="E9" s="75"/>
      <c r="F9" s="75"/>
      <c r="G9" s="75"/>
      <c r="H9" s="75">
        <v>6</v>
      </c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</row>
    <row r="10" spans="1:23" x14ac:dyDescent="0.25">
      <c r="A10" s="15" t="s">
        <v>1479</v>
      </c>
      <c r="B10" s="75" t="s">
        <v>63</v>
      </c>
      <c r="C10" s="75"/>
      <c r="D10" s="75"/>
      <c r="E10" s="75"/>
      <c r="F10" s="75"/>
      <c r="G10" s="75"/>
      <c r="H10" s="75"/>
      <c r="I10" s="75"/>
      <c r="J10" s="75">
        <v>-37</v>
      </c>
      <c r="K10" s="75">
        <v>-45</v>
      </c>
      <c r="L10" s="75">
        <v>-20</v>
      </c>
      <c r="M10" s="75">
        <v>-46</v>
      </c>
      <c r="N10" s="75"/>
      <c r="O10" s="75"/>
      <c r="P10" s="75"/>
      <c r="Q10" s="75"/>
      <c r="R10" s="75"/>
      <c r="S10" s="75"/>
      <c r="T10" s="75"/>
      <c r="U10" s="75"/>
      <c r="V10" s="75"/>
      <c r="W10" s="75"/>
    </row>
    <row r="11" spans="1:23" ht="17" thickBot="1" x14ac:dyDescent="0.3">
      <c r="A11" s="78" t="s">
        <v>835</v>
      </c>
      <c r="B11" s="77" t="s">
        <v>1480</v>
      </c>
      <c r="C11" s="77"/>
      <c r="D11" s="77"/>
      <c r="E11" s="77"/>
      <c r="F11" s="77"/>
      <c r="G11" s="77"/>
      <c r="H11" s="77"/>
      <c r="I11" s="77"/>
      <c r="J11" s="77">
        <v>37</v>
      </c>
      <c r="K11" s="77">
        <v>45</v>
      </c>
      <c r="L11" s="77">
        <v>20</v>
      </c>
      <c r="M11" s="77">
        <v>46</v>
      </c>
      <c r="N11" s="77"/>
      <c r="O11" s="77"/>
      <c r="P11" s="77"/>
      <c r="Q11" s="77"/>
      <c r="R11" s="77"/>
      <c r="S11" s="77"/>
      <c r="T11" s="77"/>
      <c r="U11" s="77"/>
      <c r="V11" s="77"/>
      <c r="W11" s="77"/>
    </row>
    <row r="12" spans="1:23" ht="17" thickBot="1" x14ac:dyDescent="0.3">
      <c r="A12" s="170" t="s">
        <v>448</v>
      </c>
      <c r="B12" s="34"/>
      <c r="C12" s="434">
        <f>SUM(C5:C11)</f>
        <v>16</v>
      </c>
      <c r="D12" s="434">
        <f t="shared" ref="D12:R12" si="0">SUM(D5:D11)</f>
        <v>70</v>
      </c>
      <c r="E12" s="434">
        <f t="shared" si="0"/>
        <v>70</v>
      </c>
      <c r="F12" s="434">
        <f t="shared" si="0"/>
        <v>10</v>
      </c>
      <c r="G12" s="434">
        <f t="shared" si="0"/>
        <v>80</v>
      </c>
      <c r="H12" s="434">
        <f t="shared" si="0"/>
        <v>25</v>
      </c>
      <c r="I12" s="434">
        <f t="shared" si="0"/>
        <v>140</v>
      </c>
      <c r="J12" s="434">
        <f t="shared" si="0"/>
        <v>45</v>
      </c>
      <c r="K12" s="434">
        <f t="shared" si="0"/>
        <v>100</v>
      </c>
      <c r="L12" s="434">
        <f t="shared" si="0"/>
        <v>100</v>
      </c>
      <c r="M12" s="434">
        <f t="shared" si="0"/>
        <v>50</v>
      </c>
      <c r="N12" s="435"/>
      <c r="O12" s="435"/>
      <c r="P12" s="435"/>
      <c r="Q12" s="435"/>
      <c r="R12" s="435">
        <f t="shared" si="0"/>
        <v>0</v>
      </c>
      <c r="S12" s="435"/>
      <c r="T12" s="435"/>
      <c r="U12" s="435"/>
      <c r="V12" s="435"/>
      <c r="W12" s="435"/>
    </row>
    <row r="13" spans="1:23" ht="17" thickBot="1" x14ac:dyDescent="0.3">
      <c r="A13" s="55">
        <v>43953</v>
      </c>
      <c r="B13" s="436" t="s">
        <v>1481</v>
      </c>
      <c r="C13" s="436"/>
      <c r="D13" s="436"/>
      <c r="E13" s="436"/>
      <c r="F13" s="436">
        <v>20</v>
      </c>
      <c r="G13" s="436"/>
      <c r="H13" s="436"/>
      <c r="I13" s="436"/>
      <c r="J13" s="436"/>
      <c r="K13" s="436"/>
      <c r="L13" s="436"/>
      <c r="M13" s="436"/>
      <c r="N13" s="436">
        <v>10</v>
      </c>
      <c r="O13" s="436">
        <v>15</v>
      </c>
      <c r="P13" s="436">
        <v>15</v>
      </c>
      <c r="Q13" s="436">
        <v>10</v>
      </c>
      <c r="R13" s="436">
        <v>15</v>
      </c>
      <c r="S13" s="436"/>
      <c r="T13" s="436"/>
      <c r="U13" s="436"/>
      <c r="V13" s="436"/>
      <c r="W13" s="436"/>
    </row>
    <row r="14" spans="1:23" ht="17" thickBot="1" x14ac:dyDescent="0.3">
      <c r="A14" s="170" t="s">
        <v>449</v>
      </c>
      <c r="B14" s="34"/>
      <c r="C14" s="434">
        <f t="shared" ref="C14:R14" si="1">SUM(C12:C13)</f>
        <v>16</v>
      </c>
      <c r="D14" s="434">
        <f t="shared" si="1"/>
        <v>70</v>
      </c>
      <c r="E14" s="434">
        <f t="shared" si="1"/>
        <v>70</v>
      </c>
      <c r="F14" s="434">
        <f t="shared" si="1"/>
        <v>30</v>
      </c>
      <c r="G14" s="434">
        <f t="shared" si="1"/>
        <v>80</v>
      </c>
      <c r="H14" s="434">
        <f t="shared" si="1"/>
        <v>25</v>
      </c>
      <c r="I14" s="434">
        <f t="shared" si="1"/>
        <v>140</v>
      </c>
      <c r="J14" s="434">
        <f t="shared" si="1"/>
        <v>45</v>
      </c>
      <c r="K14" s="434">
        <f t="shared" si="1"/>
        <v>100</v>
      </c>
      <c r="L14" s="434">
        <f t="shared" si="1"/>
        <v>100</v>
      </c>
      <c r="M14" s="434">
        <f t="shared" si="1"/>
        <v>50</v>
      </c>
      <c r="N14" s="434">
        <f t="shared" si="1"/>
        <v>10</v>
      </c>
      <c r="O14" s="434">
        <f t="shared" si="1"/>
        <v>15</v>
      </c>
      <c r="P14" s="434">
        <f t="shared" si="1"/>
        <v>15</v>
      </c>
      <c r="Q14" s="434">
        <f t="shared" si="1"/>
        <v>10</v>
      </c>
      <c r="R14" s="434">
        <f t="shared" si="1"/>
        <v>15</v>
      </c>
      <c r="S14" s="435"/>
      <c r="T14" s="435"/>
      <c r="U14" s="435"/>
      <c r="V14" s="435"/>
      <c r="W14" s="435"/>
    </row>
    <row r="15" spans="1:23" ht="17" thickBot="1" x14ac:dyDescent="0.3">
      <c r="A15" s="12">
        <v>44168</v>
      </c>
      <c r="B15" s="75" t="s">
        <v>1482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>
        <v>10</v>
      </c>
      <c r="T15" s="75">
        <v>10</v>
      </c>
      <c r="U15" s="75">
        <v>10</v>
      </c>
      <c r="V15" s="75">
        <v>10</v>
      </c>
      <c r="W15" s="75">
        <v>10</v>
      </c>
    </row>
    <row r="16" spans="1:23" ht="17" thickBot="1" x14ac:dyDescent="0.3">
      <c r="A16" s="170" t="s">
        <v>450</v>
      </c>
      <c r="B16" s="34"/>
      <c r="C16" s="434">
        <f>SUM(C14:C15)</f>
        <v>16</v>
      </c>
      <c r="D16" s="434">
        <f t="shared" ref="D16:W16" si="2">SUM(D14:D15)</f>
        <v>70</v>
      </c>
      <c r="E16" s="434">
        <f t="shared" si="2"/>
        <v>70</v>
      </c>
      <c r="F16" s="434">
        <f t="shared" si="2"/>
        <v>30</v>
      </c>
      <c r="G16" s="434">
        <f t="shared" si="2"/>
        <v>80</v>
      </c>
      <c r="H16" s="434">
        <f t="shared" si="2"/>
        <v>25</v>
      </c>
      <c r="I16" s="434">
        <f t="shared" si="2"/>
        <v>140</v>
      </c>
      <c r="J16" s="434">
        <f t="shared" si="2"/>
        <v>45</v>
      </c>
      <c r="K16" s="434">
        <f t="shared" si="2"/>
        <v>100</v>
      </c>
      <c r="L16" s="434">
        <f t="shared" si="2"/>
        <v>100</v>
      </c>
      <c r="M16" s="434">
        <f t="shared" si="2"/>
        <v>50</v>
      </c>
      <c r="N16" s="434">
        <f t="shared" si="2"/>
        <v>10</v>
      </c>
      <c r="O16" s="434">
        <f t="shared" si="2"/>
        <v>15</v>
      </c>
      <c r="P16" s="434">
        <f t="shared" si="2"/>
        <v>15</v>
      </c>
      <c r="Q16" s="434">
        <f t="shared" si="2"/>
        <v>10</v>
      </c>
      <c r="R16" s="434">
        <f t="shared" si="2"/>
        <v>15</v>
      </c>
      <c r="S16" s="434">
        <f t="shared" si="2"/>
        <v>10</v>
      </c>
      <c r="T16" s="434">
        <f t="shared" si="2"/>
        <v>10</v>
      </c>
      <c r="U16" s="434">
        <f t="shared" si="2"/>
        <v>10</v>
      </c>
      <c r="V16" s="434">
        <f t="shared" si="2"/>
        <v>10</v>
      </c>
      <c r="W16" s="434">
        <f t="shared" si="2"/>
        <v>10</v>
      </c>
    </row>
    <row r="17" spans="1:24" ht="15.75" customHeight="1" thickBot="1" x14ac:dyDescent="0.3">
      <c r="A17" s="12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</row>
    <row r="18" spans="1:24" s="437" customFormat="1" ht="17" thickBot="1" x14ac:dyDescent="0.3">
      <c r="A18" s="170" t="s">
        <v>451</v>
      </c>
      <c r="B18" s="34"/>
      <c r="C18" s="434">
        <f t="shared" ref="C18:W18" si="3">SUM(C16:C17)</f>
        <v>16</v>
      </c>
      <c r="D18" s="434">
        <f t="shared" si="3"/>
        <v>70</v>
      </c>
      <c r="E18" s="434">
        <f t="shared" si="3"/>
        <v>70</v>
      </c>
      <c r="F18" s="434">
        <f t="shared" si="3"/>
        <v>30</v>
      </c>
      <c r="G18" s="434">
        <f t="shared" si="3"/>
        <v>80</v>
      </c>
      <c r="H18" s="434">
        <f t="shared" si="3"/>
        <v>25</v>
      </c>
      <c r="I18" s="434">
        <f t="shared" si="3"/>
        <v>140</v>
      </c>
      <c r="J18" s="434">
        <f t="shared" si="3"/>
        <v>45</v>
      </c>
      <c r="K18" s="434">
        <f t="shared" si="3"/>
        <v>100</v>
      </c>
      <c r="L18" s="434">
        <f t="shared" si="3"/>
        <v>100</v>
      </c>
      <c r="M18" s="434">
        <f t="shared" si="3"/>
        <v>50</v>
      </c>
      <c r="N18" s="434">
        <f t="shared" si="3"/>
        <v>10</v>
      </c>
      <c r="O18" s="434">
        <f t="shared" si="3"/>
        <v>15</v>
      </c>
      <c r="P18" s="434">
        <f t="shared" si="3"/>
        <v>15</v>
      </c>
      <c r="Q18" s="434">
        <f t="shared" si="3"/>
        <v>10</v>
      </c>
      <c r="R18" s="434">
        <f t="shared" si="3"/>
        <v>15</v>
      </c>
      <c r="S18" s="434">
        <f t="shared" si="3"/>
        <v>10</v>
      </c>
      <c r="T18" s="434">
        <f t="shared" si="3"/>
        <v>10</v>
      </c>
      <c r="U18" s="434">
        <f t="shared" si="3"/>
        <v>10</v>
      </c>
      <c r="V18" s="434">
        <f t="shared" si="3"/>
        <v>10</v>
      </c>
      <c r="W18" s="434">
        <f t="shared" si="3"/>
        <v>10</v>
      </c>
    </row>
    <row r="19" spans="1:24" ht="15.75" customHeight="1" x14ac:dyDescent="0.25">
      <c r="A19" s="12">
        <v>43987</v>
      </c>
      <c r="B19" s="75" t="s">
        <v>1483</v>
      </c>
      <c r="C19" s="75"/>
      <c r="D19" s="75">
        <v>30</v>
      </c>
      <c r="E19" s="75">
        <v>30</v>
      </c>
      <c r="F19" s="75">
        <v>50</v>
      </c>
      <c r="G19" s="75"/>
      <c r="H19" s="75"/>
      <c r="I19" s="75">
        <v>245</v>
      </c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</row>
    <row r="20" spans="1:24" ht="15.75" customHeight="1" thickBot="1" x14ac:dyDescent="0.3">
      <c r="A20" s="12">
        <v>44079</v>
      </c>
      <c r="B20" s="75" t="s">
        <v>1484</v>
      </c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>
        <v>25</v>
      </c>
      <c r="N20" s="75"/>
      <c r="O20" s="75"/>
      <c r="P20" s="75"/>
      <c r="Q20" s="75"/>
      <c r="R20" s="75"/>
      <c r="S20" s="75"/>
      <c r="T20" s="75"/>
      <c r="U20" s="75"/>
      <c r="V20" s="75"/>
      <c r="W20" s="75"/>
    </row>
    <row r="21" spans="1:24" s="437" customFormat="1" ht="17" thickBot="1" x14ac:dyDescent="0.3">
      <c r="A21" s="170" t="s">
        <v>452</v>
      </c>
      <c r="B21" s="34"/>
      <c r="C21" s="434">
        <f>SUM(C18:C20)</f>
        <v>16</v>
      </c>
      <c r="D21" s="434">
        <f>SUM(D18:D20)</f>
        <v>100</v>
      </c>
      <c r="E21" s="434">
        <f t="shared" ref="E21:W21" si="4">SUM(E18:E20)</f>
        <v>100</v>
      </c>
      <c r="F21" s="434">
        <f t="shared" si="4"/>
        <v>80</v>
      </c>
      <c r="G21" s="434">
        <f t="shared" si="4"/>
        <v>80</v>
      </c>
      <c r="H21" s="434">
        <f t="shared" si="4"/>
        <v>25</v>
      </c>
      <c r="I21" s="434">
        <f t="shared" si="4"/>
        <v>385</v>
      </c>
      <c r="J21" s="434">
        <f t="shared" si="4"/>
        <v>45</v>
      </c>
      <c r="K21" s="434">
        <f t="shared" si="4"/>
        <v>100</v>
      </c>
      <c r="L21" s="434">
        <f t="shared" si="4"/>
        <v>100</v>
      </c>
      <c r="M21" s="434">
        <f t="shared" si="4"/>
        <v>75</v>
      </c>
      <c r="N21" s="434">
        <f t="shared" si="4"/>
        <v>10</v>
      </c>
      <c r="O21" s="434">
        <f t="shared" si="4"/>
        <v>15</v>
      </c>
      <c r="P21" s="434">
        <f t="shared" si="4"/>
        <v>15</v>
      </c>
      <c r="Q21" s="434">
        <f t="shared" si="4"/>
        <v>10</v>
      </c>
      <c r="R21" s="434">
        <f t="shared" si="4"/>
        <v>15</v>
      </c>
      <c r="S21" s="434">
        <f t="shared" si="4"/>
        <v>10</v>
      </c>
      <c r="T21" s="434">
        <f t="shared" si="4"/>
        <v>10</v>
      </c>
      <c r="U21" s="434">
        <f t="shared" si="4"/>
        <v>10</v>
      </c>
      <c r="V21" s="434">
        <f t="shared" si="4"/>
        <v>10</v>
      </c>
      <c r="W21" s="434">
        <f t="shared" si="4"/>
        <v>10</v>
      </c>
    </row>
    <row r="22" spans="1:24" x14ac:dyDescent="0.25">
      <c r="A22" s="12">
        <v>44141</v>
      </c>
      <c r="B22" s="75" t="s">
        <v>63</v>
      </c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>
        <v>-14</v>
      </c>
      <c r="P22" s="75"/>
      <c r="Q22" s="75"/>
      <c r="R22" s="75"/>
      <c r="S22" s="75"/>
      <c r="T22" s="75"/>
      <c r="U22" s="75"/>
      <c r="V22" s="75"/>
      <c r="W22" s="75"/>
    </row>
    <row r="23" spans="1:24" ht="17" thickBot="1" x14ac:dyDescent="0.3">
      <c r="A23" s="12" t="s">
        <v>907</v>
      </c>
      <c r="B23" s="75" t="s">
        <v>1485</v>
      </c>
      <c r="C23" s="75"/>
      <c r="D23" s="75">
        <v>48</v>
      </c>
      <c r="E23" s="75">
        <v>48</v>
      </c>
      <c r="F23" s="75">
        <v>40</v>
      </c>
      <c r="G23" s="75"/>
      <c r="H23" s="75">
        <v>9</v>
      </c>
      <c r="I23" s="75">
        <v>192</v>
      </c>
      <c r="J23" s="75"/>
      <c r="K23" s="75">
        <v>50</v>
      </c>
      <c r="L23" s="75"/>
      <c r="M23" s="75">
        <v>35</v>
      </c>
      <c r="N23" s="75"/>
      <c r="O23" s="75"/>
      <c r="P23" s="75"/>
      <c r="Q23" s="75"/>
      <c r="R23" s="75"/>
      <c r="S23" s="75"/>
      <c r="T23" s="75"/>
      <c r="U23" s="75"/>
      <c r="V23" s="75"/>
      <c r="W23" s="75"/>
    </row>
    <row r="24" spans="1:24" s="437" customFormat="1" ht="17" thickBot="1" x14ac:dyDescent="0.3">
      <c r="A24" s="170" t="s">
        <v>453</v>
      </c>
      <c r="B24" s="34"/>
      <c r="C24" s="434">
        <f>SUM(C21:C23)</f>
        <v>16</v>
      </c>
      <c r="D24" s="434">
        <f t="shared" ref="D24:W24" si="5">SUM(D21:D23)</f>
        <v>148</v>
      </c>
      <c r="E24" s="434">
        <f t="shared" si="5"/>
        <v>148</v>
      </c>
      <c r="F24" s="434">
        <f t="shared" si="5"/>
        <v>120</v>
      </c>
      <c r="G24" s="434">
        <f t="shared" si="5"/>
        <v>80</v>
      </c>
      <c r="H24" s="434">
        <f t="shared" si="5"/>
        <v>34</v>
      </c>
      <c r="I24" s="434">
        <f t="shared" si="5"/>
        <v>577</v>
      </c>
      <c r="J24" s="434">
        <f t="shared" si="5"/>
        <v>45</v>
      </c>
      <c r="K24" s="434">
        <f t="shared" si="5"/>
        <v>150</v>
      </c>
      <c r="L24" s="434">
        <f t="shared" si="5"/>
        <v>100</v>
      </c>
      <c r="M24" s="434">
        <f t="shared" si="5"/>
        <v>110</v>
      </c>
      <c r="N24" s="434">
        <f t="shared" si="5"/>
        <v>10</v>
      </c>
      <c r="O24" s="434">
        <f t="shared" si="5"/>
        <v>1</v>
      </c>
      <c r="P24" s="434">
        <f>SUM(P21:P23)</f>
        <v>15</v>
      </c>
      <c r="Q24" s="434">
        <f>SUM(Q21:Q23)</f>
        <v>10</v>
      </c>
      <c r="R24" s="434">
        <f t="shared" si="5"/>
        <v>15</v>
      </c>
      <c r="S24" s="434">
        <f t="shared" si="5"/>
        <v>10</v>
      </c>
      <c r="T24" s="434">
        <f t="shared" si="5"/>
        <v>10</v>
      </c>
      <c r="U24" s="434">
        <f t="shared" si="5"/>
        <v>10</v>
      </c>
      <c r="V24" s="434">
        <f t="shared" si="5"/>
        <v>10</v>
      </c>
      <c r="W24" s="434">
        <f t="shared" si="5"/>
        <v>10</v>
      </c>
    </row>
    <row r="25" spans="1:24" ht="17" thickBot="1" x14ac:dyDescent="0.3">
      <c r="A25" s="12" t="s">
        <v>1058</v>
      </c>
      <c r="B25" s="75" t="s">
        <v>1486</v>
      </c>
      <c r="C25" s="75"/>
      <c r="D25" s="75">
        <v>80</v>
      </c>
      <c r="E25" s="75">
        <v>80</v>
      </c>
      <c r="F25" s="75"/>
      <c r="G25" s="75">
        <v>20</v>
      </c>
      <c r="H25" s="75">
        <v>20</v>
      </c>
      <c r="I25" s="75">
        <v>160</v>
      </c>
      <c r="J25" s="75"/>
      <c r="K25" s="75">
        <v>100</v>
      </c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</row>
    <row r="26" spans="1:24" s="437" customFormat="1" ht="17" thickBot="1" x14ac:dyDescent="0.3">
      <c r="A26" s="170" t="s">
        <v>454</v>
      </c>
      <c r="B26" s="34"/>
      <c r="C26" s="434">
        <f>SUM(C24:C25)</f>
        <v>16</v>
      </c>
      <c r="D26" s="434">
        <f t="shared" ref="D26:W26" si="6">SUM(D24:D25)</f>
        <v>228</v>
      </c>
      <c r="E26" s="434">
        <f t="shared" si="6"/>
        <v>228</v>
      </c>
      <c r="F26" s="434">
        <f t="shared" si="6"/>
        <v>120</v>
      </c>
      <c r="G26" s="434">
        <f>SUM(G24:G25)</f>
        <v>100</v>
      </c>
      <c r="H26" s="434">
        <f>SUM(H24:H25)</f>
        <v>54</v>
      </c>
      <c r="I26" s="434">
        <f t="shared" si="6"/>
        <v>737</v>
      </c>
      <c r="J26" s="434">
        <f t="shared" si="6"/>
        <v>45</v>
      </c>
      <c r="K26" s="434">
        <f>SUM(K24:K25)</f>
        <v>250</v>
      </c>
      <c r="L26" s="434">
        <f t="shared" si="6"/>
        <v>100</v>
      </c>
      <c r="M26" s="434">
        <f t="shared" si="6"/>
        <v>110</v>
      </c>
      <c r="N26" s="434">
        <f t="shared" si="6"/>
        <v>10</v>
      </c>
      <c r="O26" s="434">
        <f t="shared" si="6"/>
        <v>1</v>
      </c>
      <c r="P26" s="434">
        <f t="shared" si="6"/>
        <v>15</v>
      </c>
      <c r="Q26" s="434">
        <f t="shared" si="6"/>
        <v>10</v>
      </c>
      <c r="R26" s="434">
        <f t="shared" si="6"/>
        <v>15</v>
      </c>
      <c r="S26" s="434">
        <f t="shared" si="6"/>
        <v>10</v>
      </c>
      <c r="T26" s="434">
        <f t="shared" si="6"/>
        <v>10</v>
      </c>
      <c r="U26" s="434">
        <f t="shared" si="6"/>
        <v>10</v>
      </c>
      <c r="V26" s="434">
        <f t="shared" si="6"/>
        <v>10</v>
      </c>
      <c r="W26" s="434">
        <f t="shared" si="6"/>
        <v>10</v>
      </c>
    </row>
    <row r="27" spans="1:24" x14ac:dyDescent="0.25">
      <c r="A27" s="12">
        <v>43990</v>
      </c>
      <c r="B27" s="75" t="s">
        <v>1487</v>
      </c>
      <c r="C27" s="75"/>
      <c r="D27" s="75">
        <v>95</v>
      </c>
      <c r="E27" s="75">
        <v>120</v>
      </c>
      <c r="F27" s="75"/>
      <c r="G27" s="75">
        <v>20</v>
      </c>
      <c r="H27" s="75">
        <v>10</v>
      </c>
      <c r="I27" s="75">
        <v>160</v>
      </c>
      <c r="J27" s="75"/>
      <c r="K27" s="75">
        <v>100</v>
      </c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23" t="s">
        <v>1488</v>
      </c>
    </row>
    <row r="28" spans="1:24" x14ac:dyDescent="0.25">
      <c r="A28" s="12">
        <v>44020</v>
      </c>
      <c r="B28" s="75" t="s">
        <v>1489</v>
      </c>
      <c r="C28" s="75"/>
      <c r="D28" s="75">
        <v>25</v>
      </c>
      <c r="E28" s="75"/>
      <c r="F28" s="75"/>
      <c r="G28" s="75"/>
      <c r="H28" s="75">
        <v>10</v>
      </c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23" t="s">
        <v>1490</v>
      </c>
    </row>
    <row r="29" spans="1:24" x14ac:dyDescent="0.25">
      <c r="A29" s="12" t="s">
        <v>1491</v>
      </c>
      <c r="B29" s="13" t="s">
        <v>63</v>
      </c>
      <c r="C29" s="75"/>
      <c r="D29" s="75">
        <v>-32</v>
      </c>
      <c r="E29" s="75">
        <v>-37</v>
      </c>
      <c r="F29" s="75">
        <v>-13</v>
      </c>
      <c r="G29" s="75">
        <v>-13</v>
      </c>
      <c r="H29" s="75">
        <v>-21</v>
      </c>
      <c r="I29" s="75"/>
      <c r="J29" s="75"/>
      <c r="K29" s="75">
        <v>-11</v>
      </c>
      <c r="L29" s="75"/>
      <c r="M29" s="75"/>
      <c r="N29" s="75"/>
      <c r="O29" s="75"/>
      <c r="P29" s="75"/>
      <c r="Q29" s="75">
        <v>-1</v>
      </c>
      <c r="R29" s="75"/>
      <c r="S29" s="75"/>
      <c r="T29" s="75"/>
      <c r="U29" s="75"/>
      <c r="V29" s="75">
        <v>-5</v>
      </c>
      <c r="W29" s="75">
        <v>-1</v>
      </c>
      <c r="X29" s="23" t="s">
        <v>1490</v>
      </c>
    </row>
    <row r="30" spans="1:24" s="441" customFormat="1" ht="17" thickBot="1" x14ac:dyDescent="0.3">
      <c r="A30" s="438" t="s">
        <v>278</v>
      </c>
      <c r="B30" s="439" t="s">
        <v>210</v>
      </c>
      <c r="C30" s="440"/>
      <c r="D30" s="440"/>
      <c r="E30" s="440"/>
      <c r="F30" s="440"/>
      <c r="G30" s="440"/>
      <c r="H30" s="440"/>
      <c r="I30" s="440"/>
      <c r="J30" s="440"/>
      <c r="K30" s="440"/>
      <c r="L30" s="440"/>
      <c r="M30" s="440"/>
      <c r="N30" s="440"/>
      <c r="O30" s="440">
        <v>-1</v>
      </c>
      <c r="P30" s="440"/>
      <c r="Q30" s="440"/>
      <c r="R30" s="440"/>
      <c r="S30" s="440"/>
      <c r="T30" s="440"/>
      <c r="U30" s="440"/>
      <c r="V30" s="440"/>
      <c r="W30" s="440"/>
      <c r="X30" s="441" t="s">
        <v>211</v>
      </c>
    </row>
    <row r="31" spans="1:24" s="437" customFormat="1" ht="17" thickBot="1" x14ac:dyDescent="0.3">
      <c r="A31" s="170" t="s">
        <v>455</v>
      </c>
      <c r="B31" s="34"/>
      <c r="C31" s="434">
        <f>SUM(C26:C30)</f>
        <v>16</v>
      </c>
      <c r="D31" s="434">
        <f t="shared" ref="D31:W31" si="7">SUM(D26:D30)</f>
        <v>316</v>
      </c>
      <c r="E31" s="434">
        <f t="shared" si="7"/>
        <v>311</v>
      </c>
      <c r="F31" s="434">
        <f t="shared" si="7"/>
        <v>107</v>
      </c>
      <c r="G31" s="434">
        <f t="shared" si="7"/>
        <v>107</v>
      </c>
      <c r="H31" s="434">
        <f t="shared" si="7"/>
        <v>53</v>
      </c>
      <c r="I31" s="434">
        <f t="shared" si="7"/>
        <v>897</v>
      </c>
      <c r="J31" s="434">
        <f t="shared" si="7"/>
        <v>45</v>
      </c>
      <c r="K31" s="434">
        <f t="shared" si="7"/>
        <v>339</v>
      </c>
      <c r="L31" s="434">
        <f t="shared" si="7"/>
        <v>100</v>
      </c>
      <c r="M31" s="434">
        <f t="shared" si="7"/>
        <v>110</v>
      </c>
      <c r="N31" s="434">
        <f t="shared" si="7"/>
        <v>10</v>
      </c>
      <c r="O31" s="434">
        <f t="shared" si="7"/>
        <v>0</v>
      </c>
      <c r="P31" s="434">
        <f t="shared" si="7"/>
        <v>15</v>
      </c>
      <c r="Q31" s="434">
        <f t="shared" si="7"/>
        <v>9</v>
      </c>
      <c r="R31" s="434">
        <f t="shared" si="7"/>
        <v>15</v>
      </c>
      <c r="S31" s="434">
        <f t="shared" si="7"/>
        <v>10</v>
      </c>
      <c r="T31" s="434">
        <f t="shared" si="7"/>
        <v>10</v>
      </c>
      <c r="U31" s="434">
        <f t="shared" si="7"/>
        <v>10</v>
      </c>
      <c r="V31" s="434">
        <f t="shared" si="7"/>
        <v>5</v>
      </c>
      <c r="W31" s="434">
        <f t="shared" si="7"/>
        <v>9</v>
      </c>
    </row>
    <row r="32" spans="1:24" x14ac:dyDescent="0.25">
      <c r="A32" s="12">
        <v>43899</v>
      </c>
      <c r="B32" s="75" t="s">
        <v>63</v>
      </c>
      <c r="C32" s="75"/>
      <c r="D32" s="75">
        <v>-80</v>
      </c>
      <c r="E32" s="75">
        <v>-100</v>
      </c>
      <c r="F32" s="75"/>
      <c r="G32" s="75">
        <v>-10</v>
      </c>
      <c r="H32" s="75">
        <v>-16</v>
      </c>
      <c r="I32" s="75">
        <v>-310</v>
      </c>
      <c r="J32" s="75"/>
      <c r="K32" s="75">
        <v>-16</v>
      </c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23" t="s">
        <v>1490</v>
      </c>
    </row>
    <row r="33" spans="1:24" ht="17" thickBot="1" x14ac:dyDescent="0.3">
      <c r="A33" s="12">
        <v>44021</v>
      </c>
      <c r="B33" s="75" t="s">
        <v>63</v>
      </c>
      <c r="C33" s="75"/>
      <c r="D33" s="75">
        <v>-46</v>
      </c>
      <c r="E33" s="75">
        <v>-23</v>
      </c>
      <c r="F33" s="75">
        <v>-43</v>
      </c>
      <c r="G33" s="75">
        <v>-4</v>
      </c>
      <c r="H33" s="75">
        <v>-24</v>
      </c>
      <c r="I33" s="75">
        <v>-2</v>
      </c>
      <c r="J33" s="75"/>
      <c r="K33" s="75">
        <v>-1</v>
      </c>
      <c r="L33" s="75"/>
      <c r="M33" s="75">
        <v>-11</v>
      </c>
      <c r="N33" s="75"/>
      <c r="O33" s="75"/>
      <c r="P33" s="75"/>
      <c r="Q33" s="75">
        <v>-9</v>
      </c>
      <c r="R33" s="75"/>
      <c r="S33" s="75"/>
      <c r="T33" s="75"/>
      <c r="U33" s="75"/>
      <c r="V33" s="75"/>
      <c r="W33" s="75">
        <v>-1</v>
      </c>
      <c r="X33" s="23" t="s">
        <v>1492</v>
      </c>
    </row>
    <row r="34" spans="1:24" s="437" customFormat="1" ht="17" thickBot="1" x14ac:dyDescent="0.3">
      <c r="A34" s="170" t="s">
        <v>456</v>
      </c>
      <c r="B34" s="34"/>
      <c r="C34" s="434">
        <f>SUM(C31:C33)</f>
        <v>16</v>
      </c>
      <c r="D34" s="434">
        <f t="shared" ref="D34:W34" si="8">SUM(D31:D33)</f>
        <v>190</v>
      </c>
      <c r="E34" s="434">
        <f t="shared" si="8"/>
        <v>188</v>
      </c>
      <c r="F34" s="434">
        <f t="shared" si="8"/>
        <v>64</v>
      </c>
      <c r="G34" s="434">
        <f t="shared" si="8"/>
        <v>93</v>
      </c>
      <c r="H34" s="434">
        <f t="shared" si="8"/>
        <v>13</v>
      </c>
      <c r="I34" s="434">
        <f t="shared" si="8"/>
        <v>585</v>
      </c>
      <c r="J34" s="434">
        <f t="shared" si="8"/>
        <v>45</v>
      </c>
      <c r="K34" s="434">
        <f t="shared" si="8"/>
        <v>322</v>
      </c>
      <c r="L34" s="434">
        <f t="shared" si="8"/>
        <v>100</v>
      </c>
      <c r="M34" s="434">
        <f t="shared" si="8"/>
        <v>99</v>
      </c>
      <c r="N34" s="434">
        <f t="shared" si="8"/>
        <v>10</v>
      </c>
      <c r="O34" s="434">
        <f t="shared" si="8"/>
        <v>0</v>
      </c>
      <c r="P34" s="434">
        <f t="shared" si="8"/>
        <v>15</v>
      </c>
      <c r="Q34" s="434">
        <f t="shared" si="8"/>
        <v>0</v>
      </c>
      <c r="R34" s="434">
        <f t="shared" si="8"/>
        <v>15</v>
      </c>
      <c r="S34" s="434">
        <f t="shared" si="8"/>
        <v>10</v>
      </c>
      <c r="T34" s="434">
        <f t="shared" si="8"/>
        <v>10</v>
      </c>
      <c r="U34" s="434">
        <f t="shared" si="8"/>
        <v>10</v>
      </c>
      <c r="V34" s="434">
        <f t="shared" si="8"/>
        <v>5</v>
      </c>
      <c r="W34" s="434">
        <f t="shared" si="8"/>
        <v>8</v>
      </c>
    </row>
    <row r="35" spans="1:24" x14ac:dyDescent="0.25">
      <c r="A35" s="12">
        <v>43961</v>
      </c>
      <c r="B35" s="75" t="s">
        <v>1493</v>
      </c>
      <c r="C35" s="75"/>
      <c r="D35" s="75">
        <v>90</v>
      </c>
      <c r="E35" s="75">
        <v>90</v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23" t="s">
        <v>1488</v>
      </c>
    </row>
    <row r="36" spans="1:24" x14ac:dyDescent="0.25">
      <c r="A36" s="77" t="s">
        <v>215</v>
      </c>
      <c r="B36" s="77" t="s">
        <v>1494</v>
      </c>
      <c r="C36" s="77">
        <v>8</v>
      </c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23" t="s">
        <v>1495</v>
      </c>
    </row>
    <row r="37" spans="1:24" x14ac:dyDescent="0.25">
      <c r="A37" s="77" t="s">
        <v>919</v>
      </c>
      <c r="B37" s="77" t="s">
        <v>1496</v>
      </c>
      <c r="C37" s="77">
        <v>2</v>
      </c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3" t="s">
        <v>1497</v>
      </c>
    </row>
    <row r="38" spans="1:24" x14ac:dyDescent="0.25">
      <c r="A38" s="77" t="s">
        <v>90</v>
      </c>
      <c r="B38" s="77" t="s">
        <v>63</v>
      </c>
      <c r="C38" s="77"/>
      <c r="D38" s="77">
        <v>-80</v>
      </c>
      <c r="E38" s="77">
        <v>-134</v>
      </c>
      <c r="F38" s="77"/>
      <c r="G38" s="77">
        <v>-3</v>
      </c>
      <c r="H38" s="77"/>
      <c r="I38" s="77">
        <v>-22</v>
      </c>
      <c r="J38" s="77"/>
      <c r="K38" s="77">
        <v>-26</v>
      </c>
      <c r="L38" s="77">
        <v>-36</v>
      </c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23" t="s">
        <v>1498</v>
      </c>
    </row>
    <row r="39" spans="1:24" ht="17" thickBot="1" x14ac:dyDescent="0.3">
      <c r="A39" s="77" t="s">
        <v>216</v>
      </c>
      <c r="B39" s="77" t="s">
        <v>63</v>
      </c>
      <c r="C39" s="77"/>
      <c r="D39" s="77">
        <v>-78</v>
      </c>
      <c r="E39" s="77">
        <v>-51</v>
      </c>
      <c r="F39" s="77">
        <v>-47</v>
      </c>
      <c r="G39" s="77">
        <v>-30</v>
      </c>
      <c r="H39" s="77"/>
      <c r="I39" s="77">
        <v>-77</v>
      </c>
      <c r="J39" s="77"/>
      <c r="K39" s="77">
        <v>-255</v>
      </c>
      <c r="L39" s="77"/>
      <c r="M39" s="77"/>
      <c r="N39" s="77"/>
      <c r="O39" s="77"/>
      <c r="P39" s="77">
        <v>-8</v>
      </c>
      <c r="Q39" s="77"/>
      <c r="R39" s="77">
        <v>-15</v>
      </c>
      <c r="S39" s="77">
        <v>-5</v>
      </c>
      <c r="T39" s="77">
        <v>-5</v>
      </c>
      <c r="U39" s="77">
        <v>-10</v>
      </c>
      <c r="V39" s="77">
        <v>-4</v>
      </c>
      <c r="W39" s="77">
        <v>-4</v>
      </c>
      <c r="X39" s="23" t="s">
        <v>1499</v>
      </c>
    </row>
    <row r="40" spans="1:24" s="437" customFormat="1" ht="17" thickBot="1" x14ac:dyDescent="0.3">
      <c r="A40" s="170" t="s">
        <v>457</v>
      </c>
      <c r="B40" s="34"/>
      <c r="C40" s="434">
        <f>SUM(C34:C39)</f>
        <v>26</v>
      </c>
      <c r="D40" s="434">
        <f t="shared" ref="D40:W40" si="9">SUM(D34:D39)</f>
        <v>122</v>
      </c>
      <c r="E40" s="434">
        <f t="shared" si="9"/>
        <v>93</v>
      </c>
      <c r="F40" s="434">
        <f t="shared" si="9"/>
        <v>17</v>
      </c>
      <c r="G40" s="434">
        <f t="shared" si="9"/>
        <v>60</v>
      </c>
      <c r="H40" s="434">
        <f t="shared" si="9"/>
        <v>13</v>
      </c>
      <c r="I40" s="434">
        <f t="shared" si="9"/>
        <v>486</v>
      </c>
      <c r="J40" s="434">
        <f t="shared" si="9"/>
        <v>45</v>
      </c>
      <c r="K40" s="434">
        <f t="shared" si="9"/>
        <v>41</v>
      </c>
      <c r="L40" s="434">
        <f t="shared" si="9"/>
        <v>64</v>
      </c>
      <c r="M40" s="434">
        <f t="shared" si="9"/>
        <v>99</v>
      </c>
      <c r="N40" s="434">
        <f t="shared" si="9"/>
        <v>10</v>
      </c>
      <c r="O40" s="434">
        <f t="shared" si="9"/>
        <v>0</v>
      </c>
      <c r="P40" s="434">
        <f t="shared" si="9"/>
        <v>7</v>
      </c>
      <c r="Q40" s="434">
        <f t="shared" si="9"/>
        <v>0</v>
      </c>
      <c r="R40" s="434">
        <f t="shared" si="9"/>
        <v>0</v>
      </c>
      <c r="S40" s="434">
        <f t="shared" si="9"/>
        <v>5</v>
      </c>
      <c r="T40" s="434">
        <f t="shared" si="9"/>
        <v>5</v>
      </c>
      <c r="U40" s="434">
        <f t="shared" si="9"/>
        <v>0</v>
      </c>
      <c r="V40" s="434">
        <f t="shared" si="9"/>
        <v>1</v>
      </c>
      <c r="W40" s="434">
        <f t="shared" si="9"/>
        <v>4</v>
      </c>
    </row>
    <row r="41" spans="1:24" x14ac:dyDescent="0.25">
      <c r="A41" s="76">
        <v>44085</v>
      </c>
      <c r="B41" s="77" t="s">
        <v>63</v>
      </c>
      <c r="C41" s="77"/>
      <c r="D41" s="77">
        <v>-22</v>
      </c>
      <c r="E41" s="77">
        <v>-23</v>
      </c>
      <c r="F41" s="77">
        <v>-9</v>
      </c>
      <c r="G41" s="77">
        <v>-10</v>
      </c>
      <c r="H41" s="77"/>
      <c r="I41" s="77">
        <v>-82</v>
      </c>
      <c r="J41" s="77"/>
      <c r="K41" s="77">
        <v>-52</v>
      </c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>
        <v>-1</v>
      </c>
      <c r="X41" s="23" t="s">
        <v>1500</v>
      </c>
    </row>
    <row r="42" spans="1:24" s="19" customFormat="1" x14ac:dyDescent="0.25">
      <c r="A42" s="77" t="s">
        <v>219</v>
      </c>
      <c r="B42" s="77" t="s">
        <v>63</v>
      </c>
      <c r="C42" s="442"/>
      <c r="D42" s="77">
        <v>-30</v>
      </c>
      <c r="E42" s="77">
        <v>-24</v>
      </c>
      <c r="F42" s="77">
        <v>-2</v>
      </c>
      <c r="G42" s="77">
        <v>-20</v>
      </c>
      <c r="H42" s="77">
        <v>-2</v>
      </c>
      <c r="I42" s="77">
        <v>-38</v>
      </c>
      <c r="J42" s="442"/>
      <c r="K42" s="442"/>
      <c r="L42" s="442"/>
      <c r="M42" s="442"/>
      <c r="N42" s="442"/>
      <c r="O42" s="442"/>
      <c r="P42" s="442"/>
      <c r="Q42" s="442"/>
      <c r="R42" s="442"/>
      <c r="S42" s="442"/>
      <c r="T42" s="442"/>
      <c r="U42" s="442"/>
      <c r="V42" s="442"/>
      <c r="W42" s="77">
        <v>-1</v>
      </c>
      <c r="X42" s="19" t="s">
        <v>1501</v>
      </c>
    </row>
    <row r="43" spans="1:24" ht="17" thickBot="1" x14ac:dyDescent="0.3">
      <c r="A43" s="77" t="s">
        <v>280</v>
      </c>
      <c r="B43" s="77" t="s">
        <v>63</v>
      </c>
      <c r="C43" s="77">
        <v>-5</v>
      </c>
      <c r="D43" s="77"/>
      <c r="E43" s="77">
        <v>-1</v>
      </c>
      <c r="F43" s="77"/>
      <c r="G43" s="77"/>
      <c r="H43" s="77"/>
      <c r="I43" s="77">
        <v>-2</v>
      </c>
      <c r="J43" s="77">
        <v>-3</v>
      </c>
      <c r="K43" s="77"/>
      <c r="L43" s="77"/>
      <c r="M43" s="77">
        <v>-50</v>
      </c>
      <c r="N43" s="77">
        <v>-3</v>
      </c>
      <c r="O43" s="77"/>
      <c r="P43" s="77"/>
      <c r="Q43" s="77"/>
      <c r="R43" s="77"/>
      <c r="S43" s="77"/>
      <c r="T43" s="77"/>
      <c r="U43" s="77"/>
      <c r="V43" s="77"/>
      <c r="W43" s="77"/>
      <c r="X43" s="23" t="s">
        <v>1502</v>
      </c>
    </row>
    <row r="44" spans="1:24" s="437" customFormat="1" ht="17" thickBot="1" x14ac:dyDescent="0.3">
      <c r="A44" s="170" t="s">
        <v>458</v>
      </c>
      <c r="B44" s="34"/>
      <c r="C44" s="434">
        <f t="shared" ref="C44:W44" si="10">SUM(C40:C43)</f>
        <v>21</v>
      </c>
      <c r="D44" s="434">
        <f t="shared" si="10"/>
        <v>70</v>
      </c>
      <c r="E44" s="434">
        <f t="shared" si="10"/>
        <v>45</v>
      </c>
      <c r="F44" s="434">
        <f t="shared" si="10"/>
        <v>6</v>
      </c>
      <c r="G44" s="434">
        <f t="shared" si="10"/>
        <v>30</v>
      </c>
      <c r="H44" s="434">
        <f t="shared" si="10"/>
        <v>11</v>
      </c>
      <c r="I44" s="434">
        <f t="shared" si="10"/>
        <v>364</v>
      </c>
      <c r="J44" s="434">
        <f t="shared" si="10"/>
        <v>42</v>
      </c>
      <c r="K44" s="443">
        <f t="shared" si="10"/>
        <v>-11</v>
      </c>
      <c r="L44" s="434">
        <f t="shared" si="10"/>
        <v>64</v>
      </c>
      <c r="M44" s="434">
        <f t="shared" si="10"/>
        <v>49</v>
      </c>
      <c r="N44" s="434">
        <f t="shared" si="10"/>
        <v>7</v>
      </c>
      <c r="O44" s="434">
        <f t="shared" si="10"/>
        <v>0</v>
      </c>
      <c r="P44" s="434">
        <f t="shared" si="10"/>
        <v>7</v>
      </c>
      <c r="Q44" s="434">
        <f t="shared" si="10"/>
        <v>0</v>
      </c>
      <c r="R44" s="434">
        <f t="shared" si="10"/>
        <v>0</v>
      </c>
      <c r="S44" s="434">
        <f t="shared" si="10"/>
        <v>5</v>
      </c>
      <c r="T44" s="434">
        <f t="shared" si="10"/>
        <v>5</v>
      </c>
      <c r="U44" s="434">
        <f t="shared" si="10"/>
        <v>0</v>
      </c>
      <c r="V44" s="434">
        <f t="shared" si="10"/>
        <v>1</v>
      </c>
      <c r="W44" s="434">
        <f t="shared" si="10"/>
        <v>2</v>
      </c>
    </row>
    <row r="45" spans="1:24" s="19" customFormat="1" ht="17" thickBot="1" x14ac:dyDescent="0.3">
      <c r="A45" s="77" t="s">
        <v>226</v>
      </c>
      <c r="B45" s="77" t="s">
        <v>63</v>
      </c>
      <c r="C45" s="442"/>
      <c r="D45" s="77">
        <v>-40</v>
      </c>
      <c r="E45" s="77">
        <v>-15</v>
      </c>
      <c r="F45" s="77"/>
      <c r="G45" s="77">
        <v>-3</v>
      </c>
      <c r="H45" s="77">
        <v>-7</v>
      </c>
      <c r="I45" s="77">
        <v>-46</v>
      </c>
      <c r="J45" s="442"/>
      <c r="K45" s="442"/>
      <c r="L45" s="442"/>
      <c r="M45" s="77">
        <v>-30</v>
      </c>
      <c r="N45" s="442"/>
      <c r="O45" s="442"/>
      <c r="P45" s="442"/>
      <c r="Q45" s="442"/>
      <c r="R45" s="442"/>
      <c r="S45" s="442"/>
      <c r="T45" s="442"/>
      <c r="U45" s="442"/>
      <c r="V45" s="442"/>
      <c r="W45" s="77"/>
      <c r="X45" s="19" t="s">
        <v>1503</v>
      </c>
    </row>
    <row r="46" spans="1:24" s="437" customFormat="1" ht="17" thickBot="1" x14ac:dyDescent="0.3">
      <c r="A46" s="170" t="s">
        <v>462</v>
      </c>
      <c r="B46" s="34"/>
      <c r="C46" s="434">
        <f>SUM(C44:C45)</f>
        <v>21</v>
      </c>
      <c r="D46" s="434">
        <f>SUM(D44:D45)</f>
        <v>30</v>
      </c>
      <c r="E46" s="434">
        <f t="shared" ref="E46:W46" si="11">SUM(E44:E45)</f>
        <v>30</v>
      </c>
      <c r="F46" s="434">
        <f t="shared" si="11"/>
        <v>6</v>
      </c>
      <c r="G46" s="434">
        <f t="shared" si="11"/>
        <v>27</v>
      </c>
      <c r="H46" s="434">
        <f t="shared" si="11"/>
        <v>4</v>
      </c>
      <c r="I46" s="434">
        <f t="shared" si="11"/>
        <v>318</v>
      </c>
      <c r="J46" s="434">
        <f t="shared" si="11"/>
        <v>42</v>
      </c>
      <c r="K46" s="443">
        <f t="shared" si="11"/>
        <v>-11</v>
      </c>
      <c r="L46" s="434">
        <f t="shared" si="11"/>
        <v>64</v>
      </c>
      <c r="M46" s="434">
        <f t="shared" si="11"/>
        <v>19</v>
      </c>
      <c r="N46" s="434">
        <f t="shared" si="11"/>
        <v>7</v>
      </c>
      <c r="O46" s="434">
        <f t="shared" si="11"/>
        <v>0</v>
      </c>
      <c r="P46" s="434">
        <f t="shared" si="11"/>
        <v>7</v>
      </c>
      <c r="Q46" s="434">
        <f t="shared" si="11"/>
        <v>0</v>
      </c>
      <c r="R46" s="434">
        <f t="shared" si="11"/>
        <v>0</v>
      </c>
      <c r="S46" s="434">
        <f t="shared" si="11"/>
        <v>5</v>
      </c>
      <c r="T46" s="434">
        <f t="shared" si="11"/>
        <v>5</v>
      </c>
      <c r="U46" s="434">
        <f t="shared" si="11"/>
        <v>0</v>
      </c>
      <c r="V46" s="434">
        <f t="shared" si="11"/>
        <v>1</v>
      </c>
      <c r="W46" s="434">
        <f t="shared" si="11"/>
        <v>2</v>
      </c>
    </row>
    <row r="47" spans="1:24" x14ac:dyDescent="0.25">
      <c r="A47" s="77" t="s">
        <v>2360</v>
      </c>
      <c r="B47" s="77" t="s">
        <v>63</v>
      </c>
      <c r="C47" s="77"/>
      <c r="D47" s="77">
        <v>-27</v>
      </c>
      <c r="E47" s="77">
        <v>-12</v>
      </c>
      <c r="F47" s="77">
        <v>-1</v>
      </c>
      <c r="G47" s="77">
        <v>-11</v>
      </c>
      <c r="H47" s="77">
        <v>-3</v>
      </c>
      <c r="I47" s="77">
        <v>-108</v>
      </c>
      <c r="J47" s="77">
        <v>-34</v>
      </c>
      <c r="K47" s="77"/>
      <c r="L47" s="77">
        <v>-64</v>
      </c>
      <c r="M47" s="77">
        <v>-10</v>
      </c>
      <c r="N47" s="77">
        <v>-4</v>
      </c>
      <c r="O47" s="77"/>
      <c r="P47" s="77"/>
      <c r="Q47" s="77"/>
      <c r="R47" s="77"/>
      <c r="S47" s="77"/>
      <c r="T47" s="77">
        <v>-1</v>
      </c>
      <c r="U47" s="77"/>
      <c r="V47" s="77"/>
      <c r="W47" s="77"/>
      <c r="X47" s="23" t="s">
        <v>1498</v>
      </c>
    </row>
    <row r="48" spans="1:24" ht="17" thickBot="1" x14ac:dyDescent="0.3">
      <c r="A48" s="13" t="s">
        <v>2444</v>
      </c>
      <c r="B48" s="13" t="s">
        <v>63</v>
      </c>
      <c r="C48" s="77"/>
      <c r="D48" s="77">
        <v>-3</v>
      </c>
      <c r="E48" s="77">
        <v>-13</v>
      </c>
      <c r="F48" s="77">
        <v>-4</v>
      </c>
      <c r="G48" s="77">
        <v>-11</v>
      </c>
      <c r="H48" s="77"/>
      <c r="I48" s="77"/>
      <c r="J48" s="77">
        <v>-12</v>
      </c>
      <c r="K48" s="77"/>
      <c r="L48" s="77"/>
      <c r="M48" s="77">
        <v>-8</v>
      </c>
      <c r="N48" s="77">
        <v>-3</v>
      </c>
      <c r="O48" s="77"/>
      <c r="P48" s="77"/>
      <c r="Q48" s="77"/>
      <c r="R48" s="77"/>
      <c r="S48" s="77"/>
      <c r="T48" s="77"/>
      <c r="U48" s="77"/>
      <c r="V48" s="77"/>
      <c r="W48" s="77"/>
    </row>
    <row r="49" spans="1:24" s="437" customFormat="1" ht="17" thickBot="1" x14ac:dyDescent="0.3">
      <c r="A49" s="170" t="s">
        <v>2467</v>
      </c>
      <c r="B49" s="34"/>
      <c r="C49" s="434">
        <f>SUM(C46:C48)</f>
        <v>21</v>
      </c>
      <c r="D49" s="434">
        <f t="shared" ref="D49:W49" si="12">SUM(D46:D48)</f>
        <v>0</v>
      </c>
      <c r="E49" s="434">
        <f t="shared" si="12"/>
        <v>5</v>
      </c>
      <c r="F49" s="434">
        <f t="shared" si="12"/>
        <v>1</v>
      </c>
      <c r="G49" s="434">
        <f t="shared" si="12"/>
        <v>5</v>
      </c>
      <c r="H49" s="434">
        <f t="shared" si="12"/>
        <v>1</v>
      </c>
      <c r="I49" s="434">
        <f t="shared" si="12"/>
        <v>210</v>
      </c>
      <c r="J49" s="443">
        <f t="shared" si="12"/>
        <v>-4</v>
      </c>
      <c r="K49" s="443">
        <f t="shared" si="12"/>
        <v>-11</v>
      </c>
      <c r="L49" s="434">
        <f t="shared" si="12"/>
        <v>0</v>
      </c>
      <c r="M49" s="434">
        <f t="shared" si="12"/>
        <v>1</v>
      </c>
      <c r="N49" s="434">
        <f t="shared" si="12"/>
        <v>0</v>
      </c>
      <c r="O49" s="434">
        <f t="shared" si="12"/>
        <v>0</v>
      </c>
      <c r="P49" s="434">
        <f t="shared" si="12"/>
        <v>7</v>
      </c>
      <c r="Q49" s="434">
        <f t="shared" si="12"/>
        <v>0</v>
      </c>
      <c r="R49" s="434">
        <f t="shared" si="12"/>
        <v>0</v>
      </c>
      <c r="S49" s="434">
        <f t="shared" si="12"/>
        <v>5</v>
      </c>
      <c r="T49" s="434">
        <f t="shared" si="12"/>
        <v>4</v>
      </c>
      <c r="U49" s="434">
        <f t="shared" si="12"/>
        <v>0</v>
      </c>
      <c r="V49" s="434">
        <f t="shared" si="12"/>
        <v>1</v>
      </c>
      <c r="W49" s="434">
        <f t="shared" si="12"/>
        <v>2</v>
      </c>
    </row>
    <row r="50" spans="1:24" s="693" customFormat="1" ht="17" thickBot="1" x14ac:dyDescent="0.3">
      <c r="A50" s="76"/>
      <c r="B50" s="14"/>
      <c r="C50" s="692"/>
      <c r="D50" s="77"/>
      <c r="E50" s="77"/>
      <c r="F50" s="77"/>
      <c r="G50" s="77"/>
      <c r="H50" s="692"/>
      <c r="I50" s="692"/>
      <c r="J50" s="77"/>
      <c r="K50" s="692"/>
      <c r="L50" s="692"/>
      <c r="M50" s="77"/>
      <c r="N50" s="77"/>
      <c r="O50" s="692"/>
      <c r="P50" s="692"/>
      <c r="Q50" s="692"/>
      <c r="R50" s="692"/>
      <c r="S50" s="692"/>
      <c r="T50" s="692"/>
      <c r="U50" s="692"/>
      <c r="V50" s="692"/>
      <c r="W50" s="692"/>
    </row>
    <row r="51" spans="1:24" s="437" customFormat="1" ht="17" thickBot="1" x14ac:dyDescent="0.3">
      <c r="A51" s="170" t="s">
        <v>2591</v>
      </c>
      <c r="B51" s="34"/>
      <c r="C51" s="434">
        <f>SUM(C49:C50)</f>
        <v>21</v>
      </c>
      <c r="D51" s="434">
        <f t="shared" ref="D51:W51" si="13">SUM(D49:D50)</f>
        <v>0</v>
      </c>
      <c r="E51" s="434">
        <f t="shared" si="13"/>
        <v>5</v>
      </c>
      <c r="F51" s="434">
        <f t="shared" si="13"/>
        <v>1</v>
      </c>
      <c r="G51" s="434">
        <f t="shared" si="13"/>
        <v>5</v>
      </c>
      <c r="H51" s="434">
        <f t="shared" si="13"/>
        <v>1</v>
      </c>
      <c r="I51" s="434">
        <f t="shared" si="13"/>
        <v>210</v>
      </c>
      <c r="J51" s="443">
        <f t="shared" si="13"/>
        <v>-4</v>
      </c>
      <c r="K51" s="443">
        <f t="shared" si="13"/>
        <v>-11</v>
      </c>
      <c r="L51" s="434">
        <f t="shared" si="13"/>
        <v>0</v>
      </c>
      <c r="M51" s="434">
        <f t="shared" si="13"/>
        <v>1</v>
      </c>
      <c r="N51" s="434">
        <f t="shared" si="13"/>
        <v>0</v>
      </c>
      <c r="O51" s="434">
        <f t="shared" si="13"/>
        <v>0</v>
      </c>
      <c r="P51" s="434">
        <f t="shared" si="13"/>
        <v>7</v>
      </c>
      <c r="Q51" s="434">
        <f t="shared" si="13"/>
        <v>0</v>
      </c>
      <c r="R51" s="434">
        <f t="shared" si="13"/>
        <v>0</v>
      </c>
      <c r="S51" s="434">
        <f t="shared" si="13"/>
        <v>5</v>
      </c>
      <c r="T51" s="434">
        <f t="shared" si="13"/>
        <v>4</v>
      </c>
      <c r="U51" s="434">
        <f t="shared" si="13"/>
        <v>0</v>
      </c>
      <c r="V51" s="434">
        <f t="shared" si="13"/>
        <v>1</v>
      </c>
      <c r="W51" s="434">
        <f t="shared" si="13"/>
        <v>2</v>
      </c>
    </row>
    <row r="52" spans="1:24" s="19" customFormat="1" x14ac:dyDescent="0.25">
      <c r="A52" s="674" t="s">
        <v>2628</v>
      </c>
      <c r="B52" s="115" t="s">
        <v>967</v>
      </c>
      <c r="C52" s="792">
        <v>-11</v>
      </c>
      <c r="D52" s="442"/>
      <c r="E52" s="442"/>
      <c r="F52" s="442"/>
      <c r="G52" s="442"/>
      <c r="H52" s="792">
        <v>-1</v>
      </c>
      <c r="I52" s="792">
        <v>-194</v>
      </c>
      <c r="J52" s="442"/>
      <c r="K52" s="442"/>
      <c r="L52" s="442"/>
      <c r="M52" s="792">
        <v>-1</v>
      </c>
      <c r="N52" s="442"/>
      <c r="O52" s="442"/>
      <c r="P52" s="792">
        <v>-7</v>
      </c>
      <c r="Q52" s="442"/>
      <c r="R52" s="442"/>
      <c r="S52" s="792">
        <v>-5</v>
      </c>
      <c r="T52" s="792">
        <v>-4</v>
      </c>
      <c r="U52" s="442"/>
      <c r="V52" s="792">
        <v>-1</v>
      </c>
      <c r="W52" s="792">
        <v>-2</v>
      </c>
      <c r="X52" s="19" t="s">
        <v>211</v>
      </c>
    </row>
    <row r="53" spans="1:24" s="19" customFormat="1" x14ac:dyDescent="0.25">
      <c r="A53" s="674" t="s">
        <v>2628</v>
      </c>
      <c r="B53" s="115" t="s">
        <v>967</v>
      </c>
      <c r="C53" s="792">
        <v>-4</v>
      </c>
      <c r="D53" s="442"/>
      <c r="E53" s="442"/>
      <c r="F53" s="792">
        <v>-1</v>
      </c>
      <c r="G53" s="442"/>
      <c r="H53" s="442"/>
      <c r="I53" s="442"/>
      <c r="J53" s="442"/>
      <c r="K53" s="442"/>
      <c r="L53" s="442"/>
      <c r="M53" s="442"/>
      <c r="N53" s="442"/>
      <c r="O53" s="442"/>
      <c r="P53" s="442"/>
      <c r="Q53" s="442"/>
      <c r="R53" s="442"/>
      <c r="S53" s="442"/>
      <c r="T53" s="442"/>
      <c r="U53" s="442"/>
      <c r="V53" s="442"/>
      <c r="W53" s="442"/>
      <c r="X53" s="19" t="s">
        <v>211</v>
      </c>
    </row>
    <row r="54" spans="1:24" s="19" customFormat="1" x14ac:dyDescent="0.25">
      <c r="A54" s="115" t="s">
        <v>2675</v>
      </c>
      <c r="B54" s="115" t="s">
        <v>2679</v>
      </c>
      <c r="C54" s="442"/>
      <c r="D54" s="442"/>
      <c r="E54" s="442"/>
      <c r="F54" s="442"/>
      <c r="G54" s="442"/>
      <c r="H54" s="442"/>
      <c r="I54" s="442"/>
      <c r="J54" s="442">
        <v>4</v>
      </c>
      <c r="K54" s="442">
        <v>11</v>
      </c>
      <c r="L54" s="442"/>
      <c r="M54" s="442"/>
      <c r="N54" s="442"/>
      <c r="O54" s="442"/>
      <c r="P54" s="442"/>
      <c r="Q54" s="442"/>
      <c r="R54" s="442"/>
      <c r="S54" s="442"/>
      <c r="T54" s="442"/>
      <c r="U54" s="442"/>
      <c r="V54" s="442"/>
      <c r="W54" s="442"/>
      <c r="X54" s="19" t="s">
        <v>2680</v>
      </c>
    </row>
    <row r="55" spans="1:24" s="19" customFormat="1" ht="17" thickBot="1" x14ac:dyDescent="0.3">
      <c r="A55" s="77" t="s">
        <v>2693</v>
      </c>
      <c r="B55" s="77" t="s">
        <v>63</v>
      </c>
      <c r="C55" s="77">
        <v>-7</v>
      </c>
      <c r="D55" s="442"/>
      <c r="E55" s="77">
        <v>-5</v>
      </c>
      <c r="F55" s="442"/>
      <c r="G55" s="77">
        <v>-5</v>
      </c>
      <c r="H55" s="442"/>
      <c r="I55" s="77">
        <v>-16</v>
      </c>
      <c r="J55" s="442"/>
      <c r="K55" s="442"/>
      <c r="L55" s="442"/>
      <c r="M55" s="442"/>
      <c r="N55" s="442"/>
      <c r="O55" s="442"/>
      <c r="P55" s="442"/>
      <c r="Q55" s="442"/>
      <c r="R55" s="442"/>
      <c r="S55" s="442"/>
      <c r="T55" s="442"/>
      <c r="U55" s="442"/>
      <c r="V55" s="442"/>
      <c r="W55" s="442"/>
    </row>
    <row r="56" spans="1:24" s="437" customFormat="1" ht="17" thickBot="1" x14ac:dyDescent="0.3">
      <c r="A56" s="170" t="s">
        <v>2702</v>
      </c>
      <c r="B56" s="34"/>
      <c r="C56" s="443">
        <f>SUM(C51:C55)</f>
        <v>-1</v>
      </c>
      <c r="D56" s="434">
        <f t="shared" ref="D56:W56" si="14">SUM(D51:D55)</f>
        <v>0</v>
      </c>
      <c r="E56" s="434">
        <f t="shared" si="14"/>
        <v>0</v>
      </c>
      <c r="F56" s="434">
        <f t="shared" si="14"/>
        <v>0</v>
      </c>
      <c r="G56" s="434">
        <f t="shared" si="14"/>
        <v>0</v>
      </c>
      <c r="H56" s="434">
        <f t="shared" si="14"/>
        <v>0</v>
      </c>
      <c r="I56" s="434">
        <f t="shared" si="14"/>
        <v>0</v>
      </c>
      <c r="J56" s="434">
        <f t="shared" si="14"/>
        <v>0</v>
      </c>
      <c r="K56" s="434">
        <f t="shared" si="14"/>
        <v>0</v>
      </c>
      <c r="L56" s="434">
        <f t="shared" si="14"/>
        <v>0</v>
      </c>
      <c r="M56" s="434">
        <f t="shared" si="14"/>
        <v>0</v>
      </c>
      <c r="N56" s="434">
        <f t="shared" si="14"/>
        <v>0</v>
      </c>
      <c r="O56" s="434">
        <f t="shared" si="14"/>
        <v>0</v>
      </c>
      <c r="P56" s="434">
        <f t="shared" si="14"/>
        <v>0</v>
      </c>
      <c r="Q56" s="434">
        <f t="shared" si="14"/>
        <v>0</v>
      </c>
      <c r="R56" s="434">
        <f t="shared" si="14"/>
        <v>0</v>
      </c>
      <c r="S56" s="434">
        <f t="shared" si="14"/>
        <v>0</v>
      </c>
      <c r="T56" s="434">
        <f t="shared" si="14"/>
        <v>0</v>
      </c>
      <c r="U56" s="434">
        <f t="shared" si="14"/>
        <v>0</v>
      </c>
      <c r="V56" s="434">
        <f t="shared" si="14"/>
        <v>0</v>
      </c>
      <c r="W56" s="434">
        <f t="shared" si="14"/>
        <v>0</v>
      </c>
    </row>
    <row r="57" spans="1:24" x14ac:dyDescent="0.2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</row>
    <row r="58" spans="1:24" s="441" customFormat="1" ht="17" thickBot="1" x14ac:dyDescent="0.3">
      <c r="A58" s="792"/>
      <c r="B58" s="792"/>
      <c r="C58" s="792"/>
      <c r="D58" s="792"/>
      <c r="E58" s="792"/>
      <c r="F58" s="792"/>
      <c r="G58" s="792"/>
      <c r="H58" s="792"/>
      <c r="I58" s="792"/>
      <c r="J58" s="792"/>
      <c r="K58" s="792"/>
      <c r="L58" s="792"/>
      <c r="M58" s="792"/>
      <c r="N58" s="792"/>
      <c r="O58" s="792"/>
      <c r="P58" s="792"/>
      <c r="Q58" s="792"/>
      <c r="R58" s="792"/>
      <c r="S58" s="792"/>
      <c r="T58" s="792"/>
      <c r="U58" s="792"/>
      <c r="V58" s="792"/>
      <c r="W58" s="792"/>
    </row>
    <row r="59" spans="1:24" s="19" customFormat="1" ht="17" thickBot="1" x14ac:dyDescent="0.3">
      <c r="A59" s="444" t="s">
        <v>1053</v>
      </c>
      <c r="B59" s="445"/>
      <c r="C59" s="445">
        <v>24</v>
      </c>
      <c r="D59" s="445">
        <v>70</v>
      </c>
      <c r="E59" s="445">
        <v>70</v>
      </c>
      <c r="F59" s="445">
        <v>10</v>
      </c>
      <c r="G59" s="445">
        <v>40</v>
      </c>
      <c r="H59" s="445">
        <v>40</v>
      </c>
      <c r="I59" s="445">
        <v>140</v>
      </c>
      <c r="J59" s="445">
        <v>50</v>
      </c>
      <c r="K59" s="445">
        <v>100</v>
      </c>
      <c r="L59" s="445">
        <v>100</v>
      </c>
      <c r="M59" s="445">
        <v>50</v>
      </c>
      <c r="N59" s="446"/>
      <c r="O59" s="446"/>
      <c r="P59" s="446"/>
      <c r="Q59" s="446"/>
      <c r="R59" s="446"/>
      <c r="S59" s="446"/>
      <c r="T59" s="446"/>
      <c r="U59" s="446"/>
      <c r="V59" s="446"/>
      <c r="W59" s="446"/>
    </row>
    <row r="60" spans="1:24" s="19" customFormat="1" ht="17" thickBot="1" x14ac:dyDescent="0.3">
      <c r="A60" s="447" t="s">
        <v>927</v>
      </c>
      <c r="B60" s="448"/>
      <c r="C60" s="448">
        <f t="shared" ref="C60:M60" si="15">SUM(C5:C10)</f>
        <v>16</v>
      </c>
      <c r="D60" s="448">
        <f t="shared" si="15"/>
        <v>70</v>
      </c>
      <c r="E60" s="448">
        <f t="shared" si="15"/>
        <v>70</v>
      </c>
      <c r="F60" s="448">
        <f t="shared" si="15"/>
        <v>10</v>
      </c>
      <c r="G60" s="448">
        <f t="shared" si="15"/>
        <v>80</v>
      </c>
      <c r="H60" s="448">
        <f t="shared" si="15"/>
        <v>25</v>
      </c>
      <c r="I60" s="448">
        <f t="shared" si="15"/>
        <v>140</v>
      </c>
      <c r="J60" s="448">
        <f t="shared" si="15"/>
        <v>8</v>
      </c>
      <c r="K60" s="448">
        <f t="shared" si="15"/>
        <v>55</v>
      </c>
      <c r="L60" s="448">
        <f t="shared" si="15"/>
        <v>80</v>
      </c>
      <c r="M60" s="448">
        <f t="shared" si="15"/>
        <v>4</v>
      </c>
      <c r="N60" s="449"/>
      <c r="O60" s="449"/>
      <c r="P60" s="449"/>
      <c r="Q60" s="449"/>
      <c r="R60" s="449"/>
      <c r="S60" s="449"/>
      <c r="T60" s="449"/>
      <c r="U60" s="449"/>
      <c r="V60" s="449"/>
      <c r="W60" s="449"/>
    </row>
    <row r="61" spans="1:24" s="19" customFormat="1" ht="17" thickBot="1" x14ac:dyDescent="0.3">
      <c r="A61" s="450" t="s">
        <v>1504</v>
      </c>
      <c r="B61" s="435"/>
      <c r="C61" s="435">
        <f>SUM(C59-C60)</f>
        <v>8</v>
      </c>
      <c r="D61" s="435">
        <f t="shared" ref="D61:M61" si="16">SUM(D59-D60)</f>
        <v>0</v>
      </c>
      <c r="E61" s="435">
        <f t="shared" si="16"/>
        <v>0</v>
      </c>
      <c r="F61" s="435">
        <f t="shared" si="16"/>
        <v>0</v>
      </c>
      <c r="G61" s="435">
        <f t="shared" si="16"/>
        <v>-40</v>
      </c>
      <c r="H61" s="435">
        <f t="shared" si="16"/>
        <v>15</v>
      </c>
      <c r="I61" s="435">
        <f t="shared" si="16"/>
        <v>0</v>
      </c>
      <c r="J61" s="435">
        <f t="shared" si="16"/>
        <v>42</v>
      </c>
      <c r="K61" s="435">
        <f t="shared" si="16"/>
        <v>45</v>
      </c>
      <c r="L61" s="435">
        <f t="shared" si="16"/>
        <v>20</v>
      </c>
      <c r="M61" s="435">
        <f t="shared" si="16"/>
        <v>46</v>
      </c>
      <c r="N61" s="451"/>
      <c r="O61" s="451"/>
      <c r="P61" s="451"/>
      <c r="Q61" s="451"/>
      <c r="R61" s="451"/>
      <c r="S61" s="451"/>
      <c r="T61" s="451"/>
      <c r="U61" s="451"/>
      <c r="V61" s="451"/>
      <c r="W61" s="451"/>
    </row>
    <row r="62" spans="1:24" ht="17" thickBot="1" x14ac:dyDescent="0.3">
      <c r="B62" s="23" t="s">
        <v>1505</v>
      </c>
    </row>
    <row r="63" spans="1:24" ht="17" thickBot="1" x14ac:dyDescent="0.3">
      <c r="C63" s="225" t="s">
        <v>14</v>
      </c>
      <c r="D63" s="225" t="s">
        <v>2</v>
      </c>
      <c r="E63" s="225" t="s">
        <v>3</v>
      </c>
      <c r="F63" s="225" t="s">
        <v>27</v>
      </c>
      <c r="G63" s="225" t="s">
        <v>10</v>
      </c>
      <c r="H63" s="225" t="s">
        <v>28</v>
      </c>
      <c r="I63" s="225" t="s">
        <v>4</v>
      </c>
      <c r="J63" s="225" t="s">
        <v>30</v>
      </c>
      <c r="K63" s="225" t="s">
        <v>31</v>
      </c>
      <c r="L63" s="225" t="s">
        <v>365</v>
      </c>
      <c r="M63" s="225" t="s">
        <v>29</v>
      </c>
      <c r="N63" s="225" t="s">
        <v>778</v>
      </c>
      <c r="O63" s="225" t="s">
        <v>1472</v>
      </c>
      <c r="P63" s="225" t="s">
        <v>1473</v>
      </c>
      <c r="Q63" s="225" t="s">
        <v>32</v>
      </c>
      <c r="R63" s="225" t="s">
        <v>380</v>
      </c>
      <c r="S63" s="225" t="s">
        <v>494</v>
      </c>
      <c r="T63" s="225" t="s">
        <v>492</v>
      </c>
      <c r="U63" s="225" t="s">
        <v>1309</v>
      </c>
      <c r="V63" s="225" t="s">
        <v>386</v>
      </c>
      <c r="W63" s="225" t="s">
        <v>1317</v>
      </c>
    </row>
    <row r="65" spans="1:13" x14ac:dyDescent="0.25">
      <c r="A65" s="637" t="s">
        <v>2088</v>
      </c>
      <c r="B65" s="637"/>
      <c r="C65" s="637"/>
      <c r="D65" s="636"/>
    </row>
    <row r="66" spans="1:13" x14ac:dyDescent="0.25">
      <c r="A66" s="637" t="s">
        <v>2089</v>
      </c>
      <c r="B66" s="637"/>
      <c r="C66" s="637"/>
      <c r="D66" s="636"/>
    </row>
    <row r="68" spans="1:13" ht="17" x14ac:dyDescent="0.25">
      <c r="A68" s="452" t="s">
        <v>1506</v>
      </c>
      <c r="B68" s="453"/>
      <c r="C68" s="453"/>
      <c r="D68" s="453"/>
      <c r="E68" s="453"/>
      <c r="F68" s="454"/>
      <c r="G68" s="455" t="s">
        <v>1507</v>
      </c>
      <c r="H68" s="455"/>
      <c r="I68" s="455"/>
      <c r="J68" s="455"/>
      <c r="K68" s="455"/>
      <c r="L68" s="455"/>
    </row>
    <row r="69" spans="1:13" ht="17" x14ac:dyDescent="0.25">
      <c r="A69" s="452" t="s">
        <v>1508</v>
      </c>
      <c r="B69" s="456"/>
      <c r="C69" s="456"/>
      <c r="D69" s="456"/>
      <c r="E69" s="456"/>
      <c r="G69" s="455" t="s">
        <v>1509</v>
      </c>
      <c r="H69" s="455"/>
      <c r="I69" s="455"/>
      <c r="J69" s="455"/>
      <c r="K69" s="455"/>
      <c r="L69" s="455"/>
    </row>
    <row r="70" spans="1:13" ht="17" x14ac:dyDescent="0.25">
      <c r="A70" s="452" t="s">
        <v>1510</v>
      </c>
      <c r="B70" s="456"/>
      <c r="C70" s="456"/>
      <c r="D70" s="456"/>
      <c r="E70" s="456"/>
      <c r="G70" s="455" t="s">
        <v>1511</v>
      </c>
      <c r="H70" s="455"/>
      <c r="I70" s="455"/>
      <c r="J70" s="455"/>
      <c r="K70" s="455"/>
      <c r="L70" s="455"/>
    </row>
    <row r="71" spans="1:13" ht="17" x14ac:dyDescent="0.25">
      <c r="A71" s="452" t="s">
        <v>1512</v>
      </c>
      <c r="B71" s="457"/>
      <c r="C71" s="457"/>
      <c r="D71" s="457"/>
      <c r="E71" s="457"/>
      <c r="G71" s="455" t="s">
        <v>1513</v>
      </c>
      <c r="H71" s="455"/>
      <c r="I71" s="455"/>
      <c r="J71" s="455"/>
      <c r="K71" s="455"/>
      <c r="L71" s="455"/>
    </row>
    <row r="72" spans="1:13" x14ac:dyDescent="0.25">
      <c r="G72" s="455" t="s">
        <v>1514</v>
      </c>
      <c r="H72" s="455"/>
      <c r="I72" s="455"/>
      <c r="J72" s="455"/>
      <c r="K72" s="455"/>
      <c r="L72" s="455"/>
      <c r="M72" s="455"/>
    </row>
    <row r="74" spans="1:13" s="19" customFormat="1" x14ac:dyDescent="0.25">
      <c r="A74" s="19" t="s">
        <v>1515</v>
      </c>
    </row>
    <row r="75" spans="1:13" s="441" customFormat="1" x14ac:dyDescent="0.25">
      <c r="A75" s="441" t="s">
        <v>1516</v>
      </c>
      <c r="H75" s="275" t="s">
        <v>1517</v>
      </c>
    </row>
    <row r="76" spans="1:13" x14ac:dyDescent="0.25">
      <c r="A76" s="458" t="s">
        <v>1518</v>
      </c>
      <c r="H76" s="275" t="s">
        <v>1519</v>
      </c>
    </row>
    <row r="77" spans="1:13" s="454" customFormat="1" x14ac:dyDescent="0.25">
      <c r="A77" s="454" t="s">
        <v>1520</v>
      </c>
    </row>
    <row r="78" spans="1:13" s="454" customFormat="1" x14ac:dyDescent="0.25">
      <c r="A78" s="454" t="s">
        <v>1521</v>
      </c>
      <c r="H78"/>
    </row>
    <row r="79" spans="1:13" x14ac:dyDescent="0.25">
      <c r="A79" s="459" t="s">
        <v>1522</v>
      </c>
      <c r="H79"/>
    </row>
    <row r="80" spans="1:13" ht="17" x14ac:dyDescent="0.25">
      <c r="A80" s="459" t="s">
        <v>1523</v>
      </c>
      <c r="H80"/>
      <c r="I80" s="460"/>
      <c r="J80" s="460"/>
      <c r="K80" s="460"/>
      <c r="L80" s="460"/>
    </row>
    <row r="81" spans="1:8" hidden="1" x14ac:dyDescent="0.25">
      <c r="H81" t="s">
        <v>1510</v>
      </c>
    </row>
    <row r="82" spans="1:8" s="460" customFormat="1" ht="17" x14ac:dyDescent="0.25">
      <c r="A82" s="460" t="s">
        <v>1524</v>
      </c>
      <c r="H82"/>
    </row>
    <row r="83" spans="1:8" s="460" customFormat="1" ht="17" x14ac:dyDescent="0.25">
      <c r="A83" s="460" t="s">
        <v>1525</v>
      </c>
      <c r="H83"/>
    </row>
    <row r="85" spans="1:8" ht="18" thickBot="1" x14ac:dyDescent="0.3">
      <c r="A85" s="461" t="s">
        <v>1526</v>
      </c>
      <c r="B85" s="461"/>
    </row>
    <row r="86" spans="1:8" ht="18" thickBot="1" x14ac:dyDescent="0.3">
      <c r="A86" s="462" t="s">
        <v>0</v>
      </c>
      <c r="B86" s="463" t="s">
        <v>1527</v>
      </c>
      <c r="C86" s="464"/>
      <c r="D86" s="465"/>
    </row>
    <row r="87" spans="1:8" ht="17" x14ac:dyDescent="0.25">
      <c r="A87" s="466">
        <v>44077</v>
      </c>
      <c r="B87" s="467" t="s">
        <v>1528</v>
      </c>
      <c r="C87" s="468"/>
      <c r="D87" s="469"/>
    </row>
    <row r="88" spans="1:8" ht="17" x14ac:dyDescent="0.25">
      <c r="A88" s="470">
        <v>44077</v>
      </c>
      <c r="B88" s="471" t="s">
        <v>1529</v>
      </c>
      <c r="C88" s="472"/>
      <c r="D88" s="473"/>
    </row>
    <row r="89" spans="1:8" ht="17" x14ac:dyDescent="0.25">
      <c r="A89" s="466" t="s">
        <v>627</v>
      </c>
      <c r="B89" s="474" t="s">
        <v>1530</v>
      </c>
      <c r="C89" s="475"/>
      <c r="D89" s="476"/>
    </row>
    <row r="90" spans="1:8" ht="17" x14ac:dyDescent="0.25">
      <c r="A90" s="470" t="s">
        <v>627</v>
      </c>
      <c r="B90" s="471" t="s">
        <v>1531</v>
      </c>
      <c r="C90" s="472"/>
      <c r="D90" s="473"/>
    </row>
    <row r="91" spans="1:8" ht="17" x14ac:dyDescent="0.25">
      <c r="A91" s="466">
        <v>44110</v>
      </c>
      <c r="B91" s="474" t="s">
        <v>1532</v>
      </c>
      <c r="C91" s="475"/>
      <c r="D91" s="476"/>
    </row>
    <row r="92" spans="1:8" ht="17" x14ac:dyDescent="0.25">
      <c r="A92" s="466">
        <v>43868</v>
      </c>
      <c r="B92" s="474" t="s">
        <v>1533</v>
      </c>
      <c r="C92" s="475"/>
      <c r="D92" s="476"/>
    </row>
    <row r="93" spans="1:8" ht="17" x14ac:dyDescent="0.25">
      <c r="A93" s="466">
        <v>43868</v>
      </c>
      <c r="B93" s="474" t="s">
        <v>1534</v>
      </c>
      <c r="C93" s="475"/>
      <c r="D93" s="476"/>
    </row>
    <row r="94" spans="1:8" ht="17" x14ac:dyDescent="0.25">
      <c r="A94" s="466">
        <v>44050</v>
      </c>
      <c r="B94" s="474" t="s">
        <v>1535</v>
      </c>
      <c r="C94" s="475"/>
      <c r="D94" s="476"/>
    </row>
    <row r="95" spans="1:8" ht="17" x14ac:dyDescent="0.25">
      <c r="A95" s="466">
        <v>44050</v>
      </c>
      <c r="B95" s="474" t="s">
        <v>1536</v>
      </c>
      <c r="C95" s="475"/>
      <c r="D95" s="476"/>
    </row>
    <row r="96" spans="1:8" ht="17" x14ac:dyDescent="0.25">
      <c r="A96" s="477" t="s">
        <v>1212</v>
      </c>
      <c r="B96" s="474" t="s">
        <v>1537</v>
      </c>
      <c r="C96" s="475"/>
      <c r="D96" s="476"/>
    </row>
    <row r="97" spans="1:4" ht="17" x14ac:dyDescent="0.25">
      <c r="A97" s="478" t="s">
        <v>1212</v>
      </c>
      <c r="B97" s="471" t="s">
        <v>1538</v>
      </c>
      <c r="C97" s="472"/>
      <c r="D97" s="473"/>
    </row>
    <row r="98" spans="1:4" ht="17" x14ac:dyDescent="0.25">
      <c r="A98" s="479">
        <v>43898</v>
      </c>
      <c r="B98" s="474" t="s">
        <v>1539</v>
      </c>
      <c r="C98" s="475"/>
      <c r="D98" s="476"/>
    </row>
    <row r="99" spans="1:4" ht="17" x14ac:dyDescent="0.25">
      <c r="A99" s="480">
        <v>43898</v>
      </c>
      <c r="B99" s="471" t="s">
        <v>1540</v>
      </c>
      <c r="C99" s="472"/>
      <c r="D99" s="473"/>
    </row>
    <row r="100" spans="1:4" ht="17" x14ac:dyDescent="0.25">
      <c r="A100" s="479">
        <v>43898</v>
      </c>
      <c r="B100" s="474" t="s">
        <v>1541</v>
      </c>
      <c r="C100" s="475"/>
      <c r="D100" s="476"/>
    </row>
    <row r="101" spans="1:4" ht="17" x14ac:dyDescent="0.25">
      <c r="A101" s="480">
        <v>43898</v>
      </c>
      <c r="B101" s="471" t="s">
        <v>1542</v>
      </c>
      <c r="C101" s="472"/>
      <c r="D101" s="473"/>
    </row>
    <row r="102" spans="1:4" ht="17" x14ac:dyDescent="0.25">
      <c r="A102" s="466">
        <v>43959</v>
      </c>
      <c r="B102" s="474" t="s">
        <v>1543</v>
      </c>
      <c r="C102" s="475"/>
      <c r="D102" s="476"/>
    </row>
    <row r="103" spans="1:4" ht="17" x14ac:dyDescent="0.25">
      <c r="A103" s="466" t="s">
        <v>83</v>
      </c>
      <c r="B103" s="474" t="s">
        <v>1544</v>
      </c>
      <c r="C103" s="475"/>
      <c r="D103" s="476"/>
    </row>
    <row r="104" spans="1:4" ht="17" x14ac:dyDescent="0.25">
      <c r="A104" s="477" t="s">
        <v>99</v>
      </c>
      <c r="B104" s="474" t="s">
        <v>1545</v>
      </c>
      <c r="C104" s="475"/>
      <c r="D104" s="476"/>
    </row>
    <row r="105" spans="1:4" ht="17" x14ac:dyDescent="0.25">
      <c r="A105" s="477" t="s">
        <v>99</v>
      </c>
      <c r="B105" s="474" t="s">
        <v>1546</v>
      </c>
      <c r="C105" s="475"/>
      <c r="D105" s="476"/>
    </row>
    <row r="106" spans="1:4" ht="17" x14ac:dyDescent="0.25">
      <c r="A106" s="477"/>
      <c r="B106" s="474"/>
      <c r="C106" s="475"/>
      <c r="D106" s="476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rgb="FF00B0F0"/>
  </sheetPr>
  <dimension ref="A1:AR41"/>
  <sheetViews>
    <sheetView topLeftCell="A25" workbookViewId="0">
      <selection activeCell="B34" sqref="B34"/>
    </sheetView>
  </sheetViews>
  <sheetFormatPr baseColWidth="10" defaultColWidth="8.83203125" defaultRowHeight="16" x14ac:dyDescent="0.25"/>
  <cols>
    <col min="1" max="1" width="17.1640625" style="23" customWidth="1"/>
    <col min="2" max="2" width="19.5" style="23" customWidth="1"/>
    <col min="3" max="3" width="10" style="23" customWidth="1"/>
    <col min="4" max="4" width="21.5" style="23" customWidth="1"/>
    <col min="5" max="5" width="10" style="23" customWidth="1"/>
    <col min="6" max="6" width="21.5" style="23" customWidth="1"/>
    <col min="7" max="7" width="10" style="23" customWidth="1"/>
    <col min="8" max="8" width="21.5" style="23" customWidth="1"/>
    <col min="9" max="9" width="10" style="23" customWidth="1"/>
    <col min="10" max="10" width="21.5" style="23" customWidth="1"/>
    <col min="11" max="11" width="10" style="23" customWidth="1"/>
    <col min="12" max="12" width="21.6640625" style="23" customWidth="1"/>
    <col min="13" max="13" width="10" style="23" customWidth="1"/>
    <col min="14" max="14" width="21.5" style="23" customWidth="1"/>
    <col min="15" max="15" width="10" style="23" customWidth="1"/>
    <col min="16" max="16" width="21.6640625" style="23" customWidth="1"/>
    <col min="17" max="17" width="10" style="23" customWidth="1"/>
    <col min="18" max="18" width="23.33203125" style="23" customWidth="1"/>
    <col min="19" max="19" width="10" style="23" customWidth="1"/>
    <col min="20" max="20" width="21.5" style="23" customWidth="1"/>
    <col min="21" max="21" width="10" style="23" customWidth="1"/>
    <col min="22" max="22" width="22.1640625" style="23" customWidth="1"/>
    <col min="23" max="23" width="10" style="23" customWidth="1"/>
    <col min="24" max="24" width="21.33203125" style="23" customWidth="1"/>
    <col min="25" max="25" width="10" style="23" customWidth="1"/>
    <col min="26" max="26" width="11" style="23" customWidth="1"/>
    <col min="27" max="28" width="12.1640625" style="23" customWidth="1"/>
    <col min="29" max="29" width="9.1640625" style="23" customWidth="1"/>
    <col min="30" max="30" width="11.1640625" style="23" customWidth="1"/>
    <col min="31" max="31" width="9.1640625" style="23" customWidth="1"/>
    <col min="32" max="32" width="10.5" style="23" customWidth="1"/>
    <col min="33" max="33" width="9.83203125" style="23" customWidth="1"/>
    <col min="34" max="34" width="11" style="23" customWidth="1"/>
    <col min="35" max="35" width="9.83203125" style="23" customWidth="1"/>
    <col min="36" max="36" width="13.5" style="23" customWidth="1"/>
    <col min="37" max="37" width="9.83203125" style="23" customWidth="1"/>
    <col min="38" max="38" width="13" style="23" customWidth="1"/>
    <col min="39" max="39" width="9.83203125" style="23" customWidth="1"/>
    <col min="40" max="40" width="14.33203125" style="23" customWidth="1"/>
    <col min="41" max="41" width="9.83203125" style="23" customWidth="1"/>
    <col min="42" max="42" width="13.5" style="23" customWidth="1"/>
    <col min="43" max="43" width="9.83203125" style="23" customWidth="1"/>
    <col min="44" max="44" width="13.33203125" style="23" customWidth="1"/>
    <col min="45" max="16384" width="8.83203125" style="23"/>
  </cols>
  <sheetData>
    <row r="1" spans="1:44" x14ac:dyDescent="0.25">
      <c r="A1" s="456" t="s">
        <v>1556</v>
      </c>
      <c r="B1" s="715"/>
    </row>
    <row r="2" spans="1:44" s="19" customFormat="1" x14ac:dyDescent="0.25">
      <c r="A2" s="19" t="s">
        <v>1469</v>
      </c>
    </row>
    <row r="3" spans="1:44" s="19" customFormat="1" x14ac:dyDescent="0.25">
      <c r="A3" s="19" t="s">
        <v>1470</v>
      </c>
    </row>
    <row r="4" spans="1:44" s="19" customFormat="1" ht="17" thickBot="1" x14ac:dyDescent="0.3">
      <c r="C4" s="433"/>
      <c r="D4" s="433"/>
      <c r="E4" s="433"/>
      <c r="F4" s="433"/>
      <c r="G4" s="433"/>
      <c r="H4" s="433"/>
      <c r="I4" s="433"/>
      <c r="J4" s="433"/>
      <c r="K4" s="433"/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3"/>
      <c r="AK4" s="433"/>
      <c r="AL4" s="433"/>
      <c r="AM4" s="433"/>
      <c r="AN4" s="433"/>
      <c r="AO4" s="433"/>
      <c r="AP4" s="433"/>
      <c r="AQ4" s="433"/>
      <c r="AR4" s="433"/>
    </row>
    <row r="5" spans="1:44" s="2" customFormat="1" ht="17" thickBot="1" x14ac:dyDescent="0.3">
      <c r="A5" s="225" t="s">
        <v>0</v>
      </c>
      <c r="B5" s="225" t="s">
        <v>1</v>
      </c>
      <c r="C5" s="481" t="s">
        <v>14</v>
      </c>
      <c r="D5" s="482" t="s">
        <v>1547</v>
      </c>
      <c r="E5" s="483" t="s">
        <v>2</v>
      </c>
      <c r="F5" s="482" t="s">
        <v>1547</v>
      </c>
      <c r="G5" s="483" t="s">
        <v>3</v>
      </c>
      <c r="H5" s="482" t="s">
        <v>1547</v>
      </c>
      <c r="I5" s="225" t="s">
        <v>27</v>
      </c>
      <c r="J5" s="484" t="s">
        <v>1547</v>
      </c>
      <c r="K5" s="225" t="s">
        <v>10</v>
      </c>
      <c r="L5" s="484" t="s">
        <v>1547</v>
      </c>
      <c r="M5" s="225" t="s">
        <v>28</v>
      </c>
      <c r="N5" s="484" t="s">
        <v>1547</v>
      </c>
      <c r="O5" s="225" t="s">
        <v>4</v>
      </c>
      <c r="P5" s="484" t="s">
        <v>1547</v>
      </c>
      <c r="Q5" s="225" t="s">
        <v>30</v>
      </c>
      <c r="R5" s="484" t="s">
        <v>1547</v>
      </c>
      <c r="S5" s="225" t="s">
        <v>31</v>
      </c>
      <c r="T5" s="484" t="s">
        <v>1547</v>
      </c>
      <c r="U5" s="225" t="s">
        <v>365</v>
      </c>
      <c r="V5" s="482" t="s">
        <v>1547</v>
      </c>
      <c r="W5" s="483" t="s">
        <v>29</v>
      </c>
      <c r="X5" s="482" t="s">
        <v>1547</v>
      </c>
      <c r="Y5" s="483" t="s">
        <v>778</v>
      </c>
      <c r="Z5" s="482" t="s">
        <v>1547</v>
      </c>
      <c r="AA5" s="483" t="s">
        <v>1472</v>
      </c>
      <c r="AB5" s="482" t="s">
        <v>1547</v>
      </c>
      <c r="AC5" s="483" t="s">
        <v>1473</v>
      </c>
      <c r="AD5" s="482" t="s">
        <v>1547</v>
      </c>
      <c r="AE5" s="483" t="s">
        <v>32</v>
      </c>
      <c r="AF5" s="482" t="s">
        <v>1547</v>
      </c>
      <c r="AG5" s="483" t="s">
        <v>380</v>
      </c>
      <c r="AH5" s="482" t="s">
        <v>1547</v>
      </c>
      <c r="AI5" s="483" t="s">
        <v>494</v>
      </c>
      <c r="AJ5" s="482" t="s">
        <v>1547</v>
      </c>
      <c r="AK5" s="483" t="s">
        <v>492</v>
      </c>
      <c r="AL5" s="482" t="s">
        <v>1547</v>
      </c>
      <c r="AM5" s="483" t="s">
        <v>1309</v>
      </c>
      <c r="AN5" s="482" t="s">
        <v>1547</v>
      </c>
      <c r="AO5" s="483" t="s">
        <v>386</v>
      </c>
      <c r="AP5" s="482" t="s">
        <v>1547</v>
      </c>
      <c r="AQ5" s="483" t="s">
        <v>1317</v>
      </c>
      <c r="AR5" s="482" t="s">
        <v>1547</v>
      </c>
    </row>
    <row r="6" spans="1:44" x14ac:dyDescent="0.25">
      <c r="A6" s="12">
        <v>43891</v>
      </c>
      <c r="B6" s="75" t="s">
        <v>1474</v>
      </c>
      <c r="C6" s="485">
        <v>14</v>
      </c>
      <c r="D6" s="486" t="s">
        <v>1548</v>
      </c>
      <c r="E6" s="475"/>
      <c r="F6" s="486"/>
      <c r="G6" s="475"/>
      <c r="H6" s="486"/>
      <c r="I6" s="486"/>
      <c r="J6" s="475"/>
      <c r="K6" s="486"/>
      <c r="L6" s="475"/>
      <c r="M6" s="486"/>
      <c r="N6" s="475"/>
      <c r="O6" s="486"/>
      <c r="P6" s="475"/>
      <c r="Q6" s="486"/>
      <c r="R6" s="475"/>
      <c r="S6" s="486"/>
      <c r="T6" s="475"/>
      <c r="U6" s="486"/>
      <c r="V6" s="486"/>
      <c r="W6" s="475"/>
      <c r="X6" s="486"/>
      <c r="Y6" s="475"/>
      <c r="Z6" s="486"/>
      <c r="AA6" s="475"/>
      <c r="AB6" s="486"/>
      <c r="AC6" s="475"/>
      <c r="AD6" s="486"/>
      <c r="AE6" s="475"/>
      <c r="AF6" s="486"/>
      <c r="AG6" s="475"/>
      <c r="AH6" s="486"/>
      <c r="AI6" s="475"/>
      <c r="AJ6" s="486"/>
      <c r="AK6" s="475"/>
      <c r="AL6" s="486"/>
      <c r="AM6" s="475"/>
      <c r="AN6" s="486"/>
      <c r="AO6" s="475"/>
      <c r="AP6" s="486"/>
      <c r="AQ6" s="475"/>
      <c r="AR6" s="486"/>
    </row>
    <row r="7" spans="1:44" x14ac:dyDescent="0.25">
      <c r="A7" s="12">
        <v>43891</v>
      </c>
      <c r="B7" s="75" t="s">
        <v>1475</v>
      </c>
      <c r="C7" s="485"/>
      <c r="D7" s="486"/>
      <c r="E7" s="475">
        <v>70</v>
      </c>
      <c r="F7" s="486" t="s">
        <v>1548</v>
      </c>
      <c r="G7" s="475">
        <v>70</v>
      </c>
      <c r="H7" s="486" t="s">
        <v>1548</v>
      </c>
      <c r="I7" s="486">
        <v>10</v>
      </c>
      <c r="J7" s="475" t="s">
        <v>1548</v>
      </c>
      <c r="K7" s="486">
        <v>10</v>
      </c>
      <c r="L7" s="475" t="s">
        <v>1548</v>
      </c>
      <c r="M7" s="486">
        <v>5</v>
      </c>
      <c r="N7" s="475" t="s">
        <v>1548</v>
      </c>
      <c r="O7" s="486">
        <v>140</v>
      </c>
      <c r="P7" s="475" t="s">
        <v>1548</v>
      </c>
      <c r="Q7" s="486">
        <v>15</v>
      </c>
      <c r="R7" s="475" t="s">
        <v>1548</v>
      </c>
      <c r="S7" s="486">
        <v>100</v>
      </c>
      <c r="T7" s="475" t="s">
        <v>1548</v>
      </c>
      <c r="U7" s="486">
        <v>100</v>
      </c>
      <c r="V7" s="486" t="s">
        <v>1548</v>
      </c>
      <c r="W7" s="475"/>
      <c r="X7" s="486"/>
      <c r="Y7" s="475"/>
      <c r="Z7" s="486"/>
      <c r="AA7" s="475"/>
      <c r="AB7" s="486"/>
      <c r="AC7" s="475"/>
      <c r="AD7" s="486"/>
      <c r="AE7" s="475"/>
      <c r="AF7" s="486"/>
      <c r="AG7" s="475"/>
      <c r="AH7" s="486"/>
      <c r="AI7" s="475"/>
      <c r="AJ7" s="486"/>
      <c r="AK7" s="475"/>
      <c r="AL7" s="486"/>
      <c r="AM7" s="475"/>
      <c r="AN7" s="486"/>
      <c r="AO7" s="475"/>
      <c r="AP7" s="486"/>
      <c r="AQ7" s="475"/>
      <c r="AR7" s="486"/>
    </row>
    <row r="8" spans="1:44" x14ac:dyDescent="0.25">
      <c r="A8" s="12">
        <v>43922</v>
      </c>
      <c r="B8" s="75" t="s">
        <v>1476</v>
      </c>
      <c r="C8" s="485">
        <v>2</v>
      </c>
      <c r="D8" s="486" t="s">
        <v>1548</v>
      </c>
      <c r="E8" s="475"/>
      <c r="F8" s="486"/>
      <c r="G8" s="475"/>
      <c r="H8" s="486"/>
      <c r="I8" s="486"/>
      <c r="J8" s="475"/>
      <c r="K8" s="486">
        <v>30</v>
      </c>
      <c r="L8" s="475" t="s">
        <v>1548</v>
      </c>
      <c r="M8" s="486">
        <v>2</v>
      </c>
      <c r="N8" s="475" t="s">
        <v>1548</v>
      </c>
      <c r="O8" s="486"/>
      <c r="P8" s="475"/>
      <c r="Q8" s="486">
        <v>30</v>
      </c>
      <c r="R8" s="475" t="s">
        <v>1548</v>
      </c>
      <c r="S8" s="486"/>
      <c r="T8" s="475"/>
      <c r="U8" s="486"/>
      <c r="V8" s="486"/>
      <c r="W8" s="475">
        <v>50</v>
      </c>
      <c r="X8" s="486" t="s">
        <v>1548</v>
      </c>
      <c r="Y8" s="475"/>
      <c r="Z8" s="486"/>
      <c r="AA8" s="475"/>
      <c r="AB8" s="486"/>
      <c r="AC8" s="475"/>
      <c r="AD8" s="486"/>
      <c r="AE8" s="475"/>
      <c r="AF8" s="486"/>
      <c r="AG8" s="475"/>
      <c r="AH8" s="486"/>
      <c r="AI8" s="475"/>
      <c r="AJ8" s="486"/>
      <c r="AK8" s="475"/>
      <c r="AL8" s="486"/>
      <c r="AM8" s="475"/>
      <c r="AN8" s="486"/>
      <c r="AO8" s="475"/>
      <c r="AP8" s="486"/>
      <c r="AQ8" s="475"/>
      <c r="AR8" s="486"/>
    </row>
    <row r="9" spans="1:44" x14ac:dyDescent="0.25">
      <c r="A9" s="12">
        <v>44044</v>
      </c>
      <c r="B9" s="75" t="s">
        <v>1477</v>
      </c>
      <c r="C9" s="485"/>
      <c r="D9" s="486"/>
      <c r="E9" s="475"/>
      <c r="F9" s="486"/>
      <c r="G9" s="475"/>
      <c r="H9" s="486"/>
      <c r="I9" s="486"/>
      <c r="J9" s="475"/>
      <c r="K9" s="486">
        <v>40</v>
      </c>
      <c r="L9" s="475" t="s">
        <v>1548</v>
      </c>
      <c r="M9" s="486">
        <v>12</v>
      </c>
      <c r="N9" s="475" t="s">
        <v>1548</v>
      </c>
      <c r="O9" s="486"/>
      <c r="P9" s="475"/>
      <c r="Q9" s="486"/>
      <c r="R9" s="475"/>
      <c r="S9" s="486"/>
      <c r="T9" s="475"/>
      <c r="U9" s="486"/>
      <c r="V9" s="486"/>
      <c r="W9" s="475"/>
      <c r="X9" s="486"/>
      <c r="Y9" s="475"/>
      <c r="Z9" s="486"/>
      <c r="AA9" s="475"/>
      <c r="AB9" s="486"/>
      <c r="AC9" s="475"/>
      <c r="AD9" s="486"/>
      <c r="AE9" s="475"/>
      <c r="AF9" s="486"/>
      <c r="AG9" s="475"/>
      <c r="AH9" s="486"/>
      <c r="AI9" s="475"/>
      <c r="AJ9" s="486"/>
      <c r="AK9" s="475"/>
      <c r="AL9" s="486"/>
      <c r="AM9" s="475"/>
      <c r="AN9" s="486"/>
      <c r="AO9" s="475"/>
      <c r="AP9" s="486"/>
      <c r="AQ9" s="475"/>
      <c r="AR9" s="486"/>
    </row>
    <row r="10" spans="1:44" x14ac:dyDescent="0.25">
      <c r="A10" s="12">
        <v>44105</v>
      </c>
      <c r="B10" s="75" t="s">
        <v>1478</v>
      </c>
      <c r="C10" s="485"/>
      <c r="D10" s="486"/>
      <c r="E10" s="475"/>
      <c r="F10" s="486"/>
      <c r="G10" s="475"/>
      <c r="H10" s="486"/>
      <c r="I10" s="486"/>
      <c r="J10" s="475"/>
      <c r="K10" s="486"/>
      <c r="L10" s="475"/>
      <c r="M10" s="486">
        <v>6</v>
      </c>
      <c r="N10" s="475" t="s">
        <v>1548</v>
      </c>
      <c r="O10" s="486"/>
      <c r="P10" s="475"/>
      <c r="Q10" s="486"/>
      <c r="R10" s="475"/>
      <c r="S10" s="486"/>
      <c r="T10" s="475"/>
      <c r="U10" s="486"/>
      <c r="V10" s="486"/>
      <c r="W10" s="475"/>
      <c r="X10" s="486"/>
      <c r="Y10" s="475"/>
      <c r="Z10" s="486"/>
      <c r="AA10" s="475"/>
      <c r="AB10" s="486"/>
      <c r="AC10" s="475"/>
      <c r="AD10" s="486"/>
      <c r="AE10" s="475"/>
      <c r="AF10" s="486"/>
      <c r="AG10" s="475"/>
      <c r="AH10" s="486"/>
      <c r="AI10" s="475"/>
      <c r="AJ10" s="486"/>
      <c r="AK10" s="475"/>
      <c r="AL10" s="486"/>
      <c r="AM10" s="475"/>
      <c r="AN10" s="486"/>
      <c r="AO10" s="475"/>
      <c r="AP10" s="486"/>
      <c r="AQ10" s="475"/>
      <c r="AR10" s="486"/>
    </row>
    <row r="11" spans="1:44" x14ac:dyDescent="0.25">
      <c r="A11" s="15" t="s">
        <v>1479</v>
      </c>
      <c r="B11" s="75" t="s">
        <v>63</v>
      </c>
      <c r="C11" s="485"/>
      <c r="D11" s="486"/>
      <c r="E11" s="475"/>
      <c r="F11" s="486"/>
      <c r="G11" s="475"/>
      <c r="H11" s="486"/>
      <c r="I11" s="486"/>
      <c r="J11" s="475"/>
      <c r="K11" s="486"/>
      <c r="L11" s="475"/>
      <c r="M11" s="486"/>
      <c r="N11" s="475"/>
      <c r="O11" s="486"/>
      <c r="P11" s="475"/>
      <c r="Q11" s="486">
        <v>-37</v>
      </c>
      <c r="R11" s="475"/>
      <c r="S11" s="486">
        <v>-45</v>
      </c>
      <c r="T11" s="475"/>
      <c r="U11" s="486">
        <v>-20</v>
      </c>
      <c r="V11" s="486"/>
      <c r="W11" s="475">
        <v>-46</v>
      </c>
      <c r="X11" s="486"/>
      <c r="Y11" s="475"/>
      <c r="Z11" s="486"/>
      <c r="AA11" s="475"/>
      <c r="AB11" s="486"/>
      <c r="AC11" s="475"/>
      <c r="AD11" s="486"/>
      <c r="AE11" s="475"/>
      <c r="AF11" s="486"/>
      <c r="AG11" s="475"/>
      <c r="AH11" s="486"/>
      <c r="AI11" s="475"/>
      <c r="AJ11" s="486"/>
      <c r="AK11" s="475"/>
      <c r="AL11" s="486"/>
      <c r="AM11" s="475"/>
      <c r="AN11" s="486"/>
      <c r="AO11" s="475"/>
      <c r="AP11" s="486"/>
      <c r="AQ11" s="475"/>
      <c r="AR11" s="486"/>
    </row>
    <row r="12" spans="1:44" x14ac:dyDescent="0.25">
      <c r="A12" s="15" t="s">
        <v>835</v>
      </c>
      <c r="B12" s="75" t="s">
        <v>1480</v>
      </c>
      <c r="C12" s="485"/>
      <c r="D12" s="486"/>
      <c r="E12" s="475"/>
      <c r="F12" s="486"/>
      <c r="G12" s="475"/>
      <c r="H12" s="486"/>
      <c r="I12" s="486"/>
      <c r="J12" s="475"/>
      <c r="K12" s="486"/>
      <c r="L12" s="475"/>
      <c r="M12" s="486"/>
      <c r="N12" s="475"/>
      <c r="O12" s="486"/>
      <c r="P12" s="475"/>
      <c r="Q12" s="486">
        <v>37</v>
      </c>
      <c r="R12" s="475" t="s">
        <v>1548</v>
      </c>
      <c r="S12" s="486">
        <v>45</v>
      </c>
      <c r="T12" s="475" t="s">
        <v>1548</v>
      </c>
      <c r="U12" s="486">
        <v>20</v>
      </c>
      <c r="V12" s="486" t="s">
        <v>1548</v>
      </c>
      <c r="W12" s="475">
        <v>46</v>
      </c>
      <c r="X12" s="486" t="s">
        <v>1548</v>
      </c>
      <c r="Y12" s="475"/>
      <c r="Z12" s="486"/>
      <c r="AA12" s="475"/>
      <c r="AB12" s="486"/>
      <c r="AC12" s="475"/>
      <c r="AD12" s="486"/>
      <c r="AE12" s="475"/>
      <c r="AF12" s="486"/>
      <c r="AG12" s="475"/>
      <c r="AH12" s="486"/>
      <c r="AI12" s="475"/>
      <c r="AJ12" s="486"/>
      <c r="AK12" s="475"/>
      <c r="AL12" s="486"/>
      <c r="AM12" s="475"/>
      <c r="AN12" s="486"/>
      <c r="AO12" s="475"/>
      <c r="AP12" s="486"/>
      <c r="AQ12" s="475"/>
      <c r="AR12" s="486"/>
    </row>
    <row r="13" spans="1:44" x14ac:dyDescent="0.25">
      <c r="A13" s="12">
        <v>43953</v>
      </c>
      <c r="B13" s="75" t="s">
        <v>1481</v>
      </c>
      <c r="C13" s="485"/>
      <c r="D13" s="486"/>
      <c r="E13" s="475"/>
      <c r="F13" s="486"/>
      <c r="G13" s="475"/>
      <c r="H13" s="486"/>
      <c r="I13" s="486">
        <v>20</v>
      </c>
      <c r="J13" s="475" t="s">
        <v>1549</v>
      </c>
      <c r="K13" s="486"/>
      <c r="L13" s="475"/>
      <c r="M13" s="486"/>
      <c r="N13" s="475"/>
      <c r="O13" s="486"/>
      <c r="P13" s="475"/>
      <c r="Q13" s="486"/>
      <c r="R13" s="475"/>
      <c r="S13" s="486"/>
      <c r="T13" s="475"/>
      <c r="U13" s="486"/>
      <c r="V13" s="486"/>
      <c r="W13" s="475"/>
      <c r="X13" s="486"/>
      <c r="Y13" s="475">
        <v>10</v>
      </c>
      <c r="Z13" s="486" t="s">
        <v>1549</v>
      </c>
      <c r="AA13" s="475">
        <v>15</v>
      </c>
      <c r="AB13" s="486" t="s">
        <v>1549</v>
      </c>
      <c r="AC13" s="475">
        <v>15</v>
      </c>
      <c r="AD13" s="486" t="s">
        <v>1549</v>
      </c>
      <c r="AE13" s="475">
        <v>10</v>
      </c>
      <c r="AF13" s="486" t="s">
        <v>1549</v>
      </c>
      <c r="AG13" s="475">
        <v>15</v>
      </c>
      <c r="AH13" s="486" t="s">
        <v>1549</v>
      </c>
      <c r="AI13" s="475"/>
      <c r="AJ13" s="486"/>
      <c r="AK13" s="475"/>
      <c r="AL13" s="486"/>
      <c r="AM13" s="475"/>
      <c r="AN13" s="486"/>
      <c r="AO13" s="475"/>
      <c r="AP13" s="486"/>
      <c r="AQ13" s="475"/>
      <c r="AR13" s="486"/>
    </row>
    <row r="14" spans="1:44" x14ac:dyDescent="0.25">
      <c r="A14" s="12">
        <v>44168</v>
      </c>
      <c r="B14" s="75" t="s">
        <v>1482</v>
      </c>
      <c r="C14" s="485"/>
      <c r="D14" s="486"/>
      <c r="E14" s="475"/>
      <c r="F14" s="486"/>
      <c r="G14" s="475"/>
      <c r="H14" s="486"/>
      <c r="I14" s="486"/>
      <c r="J14" s="475"/>
      <c r="K14" s="486"/>
      <c r="L14" s="475"/>
      <c r="M14" s="486"/>
      <c r="N14" s="475"/>
      <c r="O14" s="486"/>
      <c r="P14" s="475"/>
      <c r="Q14" s="486"/>
      <c r="R14" s="475"/>
      <c r="S14" s="486"/>
      <c r="T14" s="475"/>
      <c r="U14" s="486"/>
      <c r="V14" s="486"/>
      <c r="W14" s="475"/>
      <c r="X14" s="486"/>
      <c r="Y14" s="475"/>
      <c r="Z14" s="486"/>
      <c r="AA14" s="475"/>
      <c r="AB14" s="486"/>
      <c r="AC14" s="475"/>
      <c r="AD14" s="486"/>
      <c r="AE14" s="475"/>
      <c r="AF14" s="486"/>
      <c r="AG14" s="475"/>
      <c r="AH14" s="486"/>
      <c r="AI14" s="475">
        <v>10</v>
      </c>
      <c r="AJ14" s="486" t="s">
        <v>1550</v>
      </c>
      <c r="AK14" s="475">
        <v>10</v>
      </c>
      <c r="AL14" s="486" t="s">
        <v>1550</v>
      </c>
      <c r="AM14" s="475">
        <v>10</v>
      </c>
      <c r="AN14" s="486" t="s">
        <v>1550</v>
      </c>
      <c r="AO14" s="475">
        <v>10</v>
      </c>
      <c r="AP14" s="486" t="s">
        <v>1550</v>
      </c>
      <c r="AQ14" s="475">
        <v>10</v>
      </c>
      <c r="AR14" s="486" t="s">
        <v>1550</v>
      </c>
    </row>
    <row r="15" spans="1:44" ht="15.75" customHeight="1" x14ac:dyDescent="0.25">
      <c r="A15" s="12">
        <v>43987</v>
      </c>
      <c r="B15" s="75" t="s">
        <v>1483</v>
      </c>
      <c r="C15" s="485"/>
      <c r="D15" s="486"/>
      <c r="E15" s="475">
        <v>30</v>
      </c>
      <c r="F15" s="486" t="s">
        <v>1551</v>
      </c>
      <c r="G15" s="475">
        <v>30</v>
      </c>
      <c r="H15" s="486" t="s">
        <v>1551</v>
      </c>
      <c r="I15" s="486">
        <v>50</v>
      </c>
      <c r="J15" s="475" t="s">
        <v>1551</v>
      </c>
      <c r="K15" s="486"/>
      <c r="L15" s="475"/>
      <c r="M15" s="486"/>
      <c r="N15" s="475"/>
      <c r="O15" s="486">
        <v>245</v>
      </c>
      <c r="P15" s="475" t="s">
        <v>1551</v>
      </c>
      <c r="Q15" s="486"/>
      <c r="R15" s="475"/>
      <c r="S15" s="486"/>
      <c r="T15" s="475"/>
      <c r="U15" s="486"/>
      <c r="V15" s="486"/>
      <c r="W15" s="475"/>
      <c r="X15" s="486"/>
      <c r="Y15" s="475"/>
      <c r="Z15" s="486"/>
      <c r="AA15" s="475"/>
      <c r="AB15" s="486"/>
      <c r="AC15" s="475"/>
      <c r="AD15" s="486"/>
      <c r="AE15" s="475"/>
      <c r="AF15" s="486"/>
      <c r="AG15" s="475"/>
      <c r="AH15" s="486"/>
      <c r="AI15" s="475"/>
      <c r="AJ15" s="486"/>
      <c r="AK15" s="475"/>
      <c r="AL15" s="486"/>
      <c r="AM15" s="475"/>
      <c r="AN15" s="486"/>
      <c r="AO15" s="475"/>
      <c r="AP15" s="486"/>
      <c r="AQ15" s="475"/>
      <c r="AR15" s="486"/>
    </row>
    <row r="16" spans="1:44" ht="15.75" customHeight="1" x14ac:dyDescent="0.25">
      <c r="A16" s="12">
        <v>44079</v>
      </c>
      <c r="B16" s="75" t="s">
        <v>1484</v>
      </c>
      <c r="C16" s="485"/>
      <c r="D16" s="486"/>
      <c r="E16" s="475"/>
      <c r="F16" s="486"/>
      <c r="G16" s="475"/>
      <c r="H16" s="486"/>
      <c r="I16" s="486"/>
      <c r="J16" s="475"/>
      <c r="K16" s="486"/>
      <c r="L16" s="475"/>
      <c r="M16" s="486"/>
      <c r="N16" s="475"/>
      <c r="O16" s="486"/>
      <c r="P16" s="475"/>
      <c r="Q16" s="486"/>
      <c r="R16" s="475"/>
      <c r="S16" s="486"/>
      <c r="T16" s="475"/>
      <c r="U16" s="486"/>
      <c r="V16" s="486"/>
      <c r="W16" s="475">
        <v>25</v>
      </c>
      <c r="X16" s="486" t="s">
        <v>1551</v>
      </c>
      <c r="Y16" s="475"/>
      <c r="Z16" s="486"/>
      <c r="AA16" s="475"/>
      <c r="AB16" s="486"/>
      <c r="AC16" s="475"/>
      <c r="AD16" s="486"/>
      <c r="AE16" s="475"/>
      <c r="AF16" s="486"/>
      <c r="AG16" s="475"/>
      <c r="AH16" s="486"/>
      <c r="AI16" s="475"/>
      <c r="AJ16" s="486"/>
      <c r="AK16" s="475"/>
      <c r="AL16" s="486"/>
      <c r="AM16" s="475"/>
      <c r="AN16" s="486"/>
      <c r="AO16" s="475"/>
      <c r="AP16" s="486"/>
      <c r="AQ16" s="475"/>
      <c r="AR16" s="486"/>
    </row>
    <row r="17" spans="1:44" x14ac:dyDescent="0.25">
      <c r="A17" s="12">
        <v>44141</v>
      </c>
      <c r="B17" s="75" t="s">
        <v>63</v>
      </c>
      <c r="C17" s="485"/>
      <c r="D17" s="486"/>
      <c r="E17" s="475"/>
      <c r="F17" s="486"/>
      <c r="G17" s="475"/>
      <c r="H17" s="486"/>
      <c r="I17" s="486"/>
      <c r="J17" s="475"/>
      <c r="K17" s="486"/>
      <c r="L17" s="475"/>
      <c r="M17" s="486"/>
      <c r="N17" s="475"/>
      <c r="O17" s="486"/>
      <c r="P17" s="475"/>
      <c r="Q17" s="486"/>
      <c r="R17" s="475"/>
      <c r="S17" s="486"/>
      <c r="T17" s="475"/>
      <c r="U17" s="486"/>
      <c r="V17" s="486"/>
      <c r="W17" s="475"/>
      <c r="X17" s="486"/>
      <c r="Y17" s="475"/>
      <c r="Z17" s="486"/>
      <c r="AA17" s="475">
        <v>-14</v>
      </c>
      <c r="AB17" s="486"/>
      <c r="AC17" s="475"/>
      <c r="AD17" s="486"/>
      <c r="AE17" s="475"/>
      <c r="AF17" s="486"/>
      <c r="AG17" s="475"/>
      <c r="AH17" s="486"/>
      <c r="AI17" s="475"/>
      <c r="AJ17" s="486"/>
      <c r="AK17" s="475"/>
      <c r="AL17" s="486"/>
      <c r="AM17" s="475"/>
      <c r="AN17" s="486"/>
      <c r="AO17" s="475"/>
      <c r="AP17" s="486"/>
      <c r="AQ17" s="475"/>
      <c r="AR17" s="486"/>
    </row>
    <row r="18" spans="1:44" x14ac:dyDescent="0.25">
      <c r="A18" s="12" t="s">
        <v>907</v>
      </c>
      <c r="B18" s="75" t="s">
        <v>1485</v>
      </c>
      <c r="C18" s="485"/>
      <c r="D18" s="486"/>
      <c r="E18" s="475">
        <v>48</v>
      </c>
      <c r="F18" s="486" t="s">
        <v>1532</v>
      </c>
      <c r="G18" s="475">
        <v>48</v>
      </c>
      <c r="H18" s="486" t="s">
        <v>1532</v>
      </c>
      <c r="I18" s="486">
        <v>40</v>
      </c>
      <c r="J18" s="475" t="s">
        <v>1532</v>
      </c>
      <c r="K18" s="486"/>
      <c r="L18" s="475"/>
      <c r="M18" s="486">
        <v>9</v>
      </c>
      <c r="N18" s="475" t="s">
        <v>1532</v>
      </c>
      <c r="O18" s="486">
        <v>192</v>
      </c>
      <c r="P18" s="475" t="s">
        <v>1532</v>
      </c>
      <c r="Q18" s="486"/>
      <c r="R18" s="475"/>
      <c r="S18" s="486">
        <v>50</v>
      </c>
      <c r="T18" s="475" t="s">
        <v>1532</v>
      </c>
      <c r="U18" s="486"/>
      <c r="V18" s="486"/>
      <c r="W18" s="475">
        <v>35</v>
      </c>
      <c r="X18" s="486" t="s">
        <v>1532</v>
      </c>
      <c r="Y18" s="475"/>
      <c r="Z18" s="486"/>
      <c r="AA18" s="475"/>
      <c r="AB18" s="486"/>
      <c r="AC18" s="475"/>
      <c r="AD18" s="486"/>
      <c r="AE18" s="475"/>
      <c r="AF18" s="486"/>
      <c r="AG18" s="475"/>
      <c r="AH18" s="486"/>
      <c r="AI18" s="475"/>
      <c r="AJ18" s="486"/>
      <c r="AK18" s="475"/>
      <c r="AL18" s="486"/>
      <c r="AM18" s="475"/>
      <c r="AN18" s="486"/>
      <c r="AO18" s="475"/>
      <c r="AP18" s="486"/>
      <c r="AQ18" s="475"/>
      <c r="AR18" s="486"/>
    </row>
    <row r="19" spans="1:44" x14ac:dyDescent="0.25">
      <c r="A19" s="12" t="s">
        <v>1058</v>
      </c>
      <c r="B19" s="75" t="s">
        <v>1486</v>
      </c>
      <c r="C19" s="485"/>
      <c r="D19" s="486"/>
      <c r="E19" s="475">
        <v>80</v>
      </c>
      <c r="F19" s="486" t="s">
        <v>1552</v>
      </c>
      <c r="G19" s="475">
        <v>80</v>
      </c>
      <c r="H19" s="486" t="s">
        <v>1552</v>
      </c>
      <c r="I19" s="486"/>
      <c r="J19" s="475"/>
      <c r="K19" s="486">
        <v>20</v>
      </c>
      <c r="L19" s="475" t="s">
        <v>1552</v>
      </c>
      <c r="M19" s="486">
        <v>20</v>
      </c>
      <c r="N19" s="475" t="s">
        <v>1552</v>
      </c>
      <c r="O19" s="486">
        <v>160</v>
      </c>
      <c r="P19" s="475" t="s">
        <v>1552</v>
      </c>
      <c r="Q19" s="486"/>
      <c r="R19" s="475"/>
      <c r="S19" s="486">
        <v>100</v>
      </c>
      <c r="T19" s="475" t="s">
        <v>1552</v>
      </c>
      <c r="U19" s="486"/>
      <c r="V19" s="486"/>
      <c r="W19" s="475"/>
      <c r="X19" s="486"/>
      <c r="Y19" s="475"/>
      <c r="Z19" s="486"/>
      <c r="AA19" s="475"/>
      <c r="AB19" s="486"/>
      <c r="AC19" s="475"/>
      <c r="AD19" s="486"/>
      <c r="AE19" s="475"/>
      <c r="AF19" s="486"/>
      <c r="AG19" s="475"/>
      <c r="AH19" s="486"/>
      <c r="AI19" s="475"/>
      <c r="AJ19" s="486"/>
      <c r="AK19" s="475"/>
      <c r="AL19" s="486"/>
      <c r="AM19" s="475"/>
      <c r="AN19" s="486"/>
      <c r="AO19" s="475"/>
      <c r="AP19" s="486"/>
      <c r="AQ19" s="475"/>
      <c r="AR19" s="486"/>
    </row>
    <row r="20" spans="1:44" x14ac:dyDescent="0.25">
      <c r="A20" s="12">
        <v>43990</v>
      </c>
      <c r="B20" s="75" t="s">
        <v>1487</v>
      </c>
      <c r="C20" s="485"/>
      <c r="D20" s="486"/>
      <c r="E20" s="475">
        <v>95</v>
      </c>
      <c r="F20" s="486" t="s">
        <v>1543</v>
      </c>
      <c r="G20" s="475">
        <v>120</v>
      </c>
      <c r="H20" s="486" t="s">
        <v>1543</v>
      </c>
      <c r="I20" s="486"/>
      <c r="J20" s="475"/>
      <c r="K20" s="486">
        <v>20</v>
      </c>
      <c r="L20" s="475" t="s">
        <v>1543</v>
      </c>
      <c r="M20" s="486">
        <v>10</v>
      </c>
      <c r="N20" s="475" t="s">
        <v>1543</v>
      </c>
      <c r="O20" s="486">
        <v>160</v>
      </c>
      <c r="P20" s="475" t="s">
        <v>1543</v>
      </c>
      <c r="Q20" s="486"/>
      <c r="R20" s="475"/>
      <c r="S20" s="486">
        <v>100</v>
      </c>
      <c r="T20" s="475" t="s">
        <v>1543</v>
      </c>
      <c r="U20" s="486"/>
      <c r="V20" s="486"/>
      <c r="W20" s="475"/>
      <c r="X20" s="486"/>
      <c r="Y20" s="475"/>
      <c r="Z20" s="486"/>
      <c r="AA20" s="475"/>
      <c r="AB20" s="486"/>
      <c r="AC20" s="475"/>
      <c r="AD20" s="486"/>
      <c r="AE20" s="475"/>
      <c r="AF20" s="486"/>
      <c r="AG20" s="475"/>
      <c r="AH20" s="486"/>
      <c r="AI20" s="475"/>
      <c r="AJ20" s="486"/>
      <c r="AK20" s="475"/>
      <c r="AL20" s="486"/>
      <c r="AM20" s="475"/>
      <c r="AN20" s="486"/>
      <c r="AO20" s="475"/>
      <c r="AP20" s="486"/>
      <c r="AQ20" s="475"/>
      <c r="AR20" s="486"/>
    </row>
    <row r="21" spans="1:44" x14ac:dyDescent="0.25">
      <c r="A21" s="12">
        <v>44020</v>
      </c>
      <c r="B21" s="75" t="s">
        <v>1489</v>
      </c>
      <c r="C21" s="485"/>
      <c r="D21" s="486"/>
      <c r="E21" s="475">
        <v>25</v>
      </c>
      <c r="F21" s="486" t="s">
        <v>1543</v>
      </c>
      <c r="G21" s="475"/>
      <c r="H21" s="486"/>
      <c r="I21" s="486"/>
      <c r="J21" s="475"/>
      <c r="K21" s="486"/>
      <c r="L21" s="475"/>
      <c r="M21" s="486">
        <v>10</v>
      </c>
      <c r="N21" s="475" t="s">
        <v>1543</v>
      </c>
      <c r="O21" s="486"/>
      <c r="P21" s="475"/>
      <c r="Q21" s="486"/>
      <c r="R21" s="475"/>
      <c r="S21" s="486"/>
      <c r="T21" s="475"/>
      <c r="U21" s="486"/>
      <c r="V21" s="486"/>
      <c r="W21" s="475"/>
      <c r="X21" s="486"/>
      <c r="Y21" s="475"/>
      <c r="Z21" s="486"/>
      <c r="AA21" s="475"/>
      <c r="AB21" s="486"/>
      <c r="AC21" s="475"/>
      <c r="AD21" s="486"/>
      <c r="AE21" s="475"/>
      <c r="AF21" s="486"/>
      <c r="AG21" s="475"/>
      <c r="AH21" s="486"/>
      <c r="AI21" s="475"/>
      <c r="AJ21" s="486"/>
      <c r="AK21" s="475"/>
      <c r="AL21" s="486"/>
      <c r="AM21" s="475"/>
      <c r="AN21" s="486"/>
      <c r="AO21" s="475"/>
      <c r="AP21" s="486"/>
      <c r="AQ21" s="475"/>
      <c r="AR21" s="486"/>
    </row>
    <row r="22" spans="1:44" x14ac:dyDescent="0.25">
      <c r="A22" s="12" t="s">
        <v>1491</v>
      </c>
      <c r="B22" s="13" t="s">
        <v>63</v>
      </c>
      <c r="C22" s="485"/>
      <c r="D22" s="486"/>
      <c r="E22" s="475">
        <v>-32</v>
      </c>
      <c r="F22" s="486"/>
      <c r="G22" s="475">
        <v>-37</v>
      </c>
      <c r="H22" s="486"/>
      <c r="I22" s="486">
        <v>-13</v>
      </c>
      <c r="J22" s="475"/>
      <c r="K22" s="486">
        <v>-13</v>
      </c>
      <c r="L22" s="475"/>
      <c r="M22" s="486">
        <v>-21</v>
      </c>
      <c r="N22" s="475"/>
      <c r="O22" s="486"/>
      <c r="P22" s="475"/>
      <c r="Q22" s="486"/>
      <c r="R22" s="475"/>
      <c r="S22" s="486">
        <v>-11</v>
      </c>
      <c r="T22" s="475"/>
      <c r="U22" s="486"/>
      <c r="V22" s="486"/>
      <c r="W22" s="475"/>
      <c r="X22" s="486"/>
      <c r="Y22" s="475"/>
      <c r="Z22" s="486"/>
      <c r="AA22" s="475"/>
      <c r="AB22" s="486"/>
      <c r="AC22" s="475"/>
      <c r="AD22" s="486"/>
      <c r="AE22" s="475">
        <v>-1</v>
      </c>
      <c r="AF22" s="486"/>
      <c r="AG22" s="475"/>
      <c r="AH22" s="486"/>
      <c r="AI22" s="475"/>
      <c r="AJ22" s="486"/>
      <c r="AK22" s="475"/>
      <c r="AL22" s="486"/>
      <c r="AM22" s="475"/>
      <c r="AN22" s="486"/>
      <c r="AO22" s="475">
        <v>-5</v>
      </c>
      <c r="AP22" s="486"/>
      <c r="AQ22" s="475">
        <v>-1</v>
      </c>
      <c r="AR22" s="486"/>
    </row>
    <row r="23" spans="1:44" s="19" customFormat="1" x14ac:dyDescent="0.25">
      <c r="A23" s="250" t="s">
        <v>278</v>
      </c>
      <c r="B23" s="43" t="s">
        <v>210</v>
      </c>
      <c r="C23" s="487"/>
      <c r="D23" s="488"/>
      <c r="E23" s="472"/>
      <c r="F23" s="488"/>
      <c r="G23" s="472"/>
      <c r="H23" s="488"/>
      <c r="I23" s="488"/>
      <c r="J23" s="472"/>
      <c r="K23" s="488"/>
      <c r="L23" s="472"/>
      <c r="M23" s="488"/>
      <c r="N23" s="472"/>
      <c r="O23" s="488"/>
      <c r="P23" s="472"/>
      <c r="Q23" s="488"/>
      <c r="R23" s="472"/>
      <c r="S23" s="488"/>
      <c r="T23" s="472"/>
      <c r="U23" s="488"/>
      <c r="V23" s="488"/>
      <c r="W23" s="472"/>
      <c r="X23" s="488"/>
      <c r="Y23" s="472"/>
      <c r="Z23" s="488"/>
      <c r="AA23" s="472">
        <v>-1</v>
      </c>
      <c r="AB23" s="488"/>
      <c r="AC23" s="472"/>
      <c r="AD23" s="488"/>
      <c r="AE23" s="472"/>
      <c r="AF23" s="488"/>
      <c r="AG23" s="472"/>
      <c r="AH23" s="488"/>
      <c r="AI23" s="472"/>
      <c r="AJ23" s="488"/>
      <c r="AK23" s="472"/>
      <c r="AL23" s="488"/>
      <c r="AM23" s="472"/>
      <c r="AN23" s="488"/>
      <c r="AO23" s="472"/>
      <c r="AP23" s="488"/>
      <c r="AQ23" s="472"/>
      <c r="AR23" s="488"/>
    </row>
    <row r="24" spans="1:44" x14ac:dyDescent="0.25">
      <c r="A24" s="12">
        <v>43899</v>
      </c>
      <c r="B24" s="75" t="s">
        <v>63</v>
      </c>
      <c r="C24" s="485"/>
      <c r="D24" s="486"/>
      <c r="E24" s="475">
        <v>-80</v>
      </c>
      <c r="F24" s="486"/>
      <c r="G24" s="475">
        <v>-100</v>
      </c>
      <c r="H24" s="486"/>
      <c r="I24" s="486"/>
      <c r="J24" s="475"/>
      <c r="K24" s="486">
        <v>-10</v>
      </c>
      <c r="L24" s="475"/>
      <c r="M24" s="486">
        <v>-16</v>
      </c>
      <c r="N24" s="475"/>
      <c r="O24" s="486">
        <v>-310</v>
      </c>
      <c r="P24" s="475"/>
      <c r="Q24" s="486"/>
      <c r="R24" s="475"/>
      <c r="S24" s="486">
        <v>-16</v>
      </c>
      <c r="T24" s="475"/>
      <c r="U24" s="486"/>
      <c r="V24" s="486"/>
      <c r="W24" s="475"/>
      <c r="X24" s="486"/>
      <c r="Y24" s="475"/>
      <c r="Z24" s="486"/>
      <c r="AA24" s="475"/>
      <c r="AB24" s="486"/>
      <c r="AC24" s="475"/>
      <c r="AD24" s="486"/>
      <c r="AE24" s="475"/>
      <c r="AF24" s="486"/>
      <c r="AG24" s="475"/>
      <c r="AH24" s="486"/>
      <c r="AI24" s="475"/>
      <c r="AJ24" s="486"/>
      <c r="AK24" s="475"/>
      <c r="AL24" s="486"/>
      <c r="AM24" s="475"/>
      <c r="AN24" s="486"/>
      <c r="AO24" s="475"/>
      <c r="AP24" s="486"/>
      <c r="AQ24" s="475"/>
      <c r="AR24" s="486"/>
    </row>
    <row r="25" spans="1:44" x14ac:dyDescent="0.25">
      <c r="A25" s="12">
        <v>44021</v>
      </c>
      <c r="B25" s="75" t="s">
        <v>63</v>
      </c>
      <c r="C25" s="485"/>
      <c r="D25" s="486"/>
      <c r="E25" s="475">
        <v>-46</v>
      </c>
      <c r="F25" s="486"/>
      <c r="G25" s="475">
        <v>-23</v>
      </c>
      <c r="H25" s="486"/>
      <c r="I25" s="486">
        <v>-43</v>
      </c>
      <c r="J25" s="475"/>
      <c r="K25" s="486">
        <v>-4</v>
      </c>
      <c r="L25" s="475"/>
      <c r="M25" s="486">
        <v>-24</v>
      </c>
      <c r="N25" s="475"/>
      <c r="O25" s="486">
        <v>-2</v>
      </c>
      <c r="P25" s="475"/>
      <c r="Q25" s="486"/>
      <c r="R25" s="475"/>
      <c r="S25" s="486">
        <v>-1</v>
      </c>
      <c r="T25" s="475"/>
      <c r="U25" s="486"/>
      <c r="V25" s="486"/>
      <c r="W25" s="475">
        <v>-11</v>
      </c>
      <c r="X25" s="486"/>
      <c r="Y25" s="475"/>
      <c r="Z25" s="486"/>
      <c r="AA25" s="475"/>
      <c r="AB25" s="486"/>
      <c r="AC25" s="475"/>
      <c r="AD25" s="486"/>
      <c r="AE25" s="475">
        <v>-9</v>
      </c>
      <c r="AF25" s="486"/>
      <c r="AG25" s="475"/>
      <c r="AH25" s="486"/>
      <c r="AI25" s="475"/>
      <c r="AJ25" s="486"/>
      <c r="AK25" s="475"/>
      <c r="AL25" s="486"/>
      <c r="AM25" s="475"/>
      <c r="AN25" s="486"/>
      <c r="AO25" s="475"/>
      <c r="AP25" s="486"/>
      <c r="AQ25" s="475">
        <v>-1</v>
      </c>
      <c r="AR25" s="486"/>
    </row>
    <row r="26" spans="1:44" x14ac:dyDescent="0.25">
      <c r="A26" s="12">
        <v>43961</v>
      </c>
      <c r="B26" s="75" t="s">
        <v>1493</v>
      </c>
      <c r="C26" s="485"/>
      <c r="D26" s="486"/>
      <c r="E26" s="475">
        <v>90</v>
      </c>
      <c r="F26" s="486" t="s">
        <v>1544</v>
      </c>
      <c r="G26" s="475">
        <v>90</v>
      </c>
      <c r="H26" s="486" t="s">
        <v>1544</v>
      </c>
      <c r="I26" s="486"/>
      <c r="J26" s="475"/>
      <c r="K26" s="486"/>
      <c r="L26" s="475"/>
      <c r="M26" s="486"/>
      <c r="N26" s="475"/>
      <c r="O26" s="486"/>
      <c r="P26" s="475"/>
      <c r="Q26" s="486"/>
      <c r="R26" s="475"/>
      <c r="S26" s="486"/>
      <c r="T26" s="475"/>
      <c r="U26" s="486"/>
      <c r="V26" s="486"/>
      <c r="W26" s="475"/>
      <c r="X26" s="486"/>
      <c r="Y26" s="475"/>
      <c r="Z26" s="486"/>
      <c r="AA26" s="475"/>
      <c r="AB26" s="486"/>
      <c r="AC26" s="475"/>
      <c r="AD26" s="486"/>
      <c r="AE26" s="475"/>
      <c r="AF26" s="486"/>
      <c r="AG26" s="475"/>
      <c r="AH26" s="486"/>
      <c r="AI26" s="475"/>
      <c r="AJ26" s="486"/>
      <c r="AK26" s="475"/>
      <c r="AL26" s="486"/>
      <c r="AM26" s="475"/>
      <c r="AN26" s="486"/>
      <c r="AO26" s="475"/>
      <c r="AP26" s="486"/>
      <c r="AQ26" s="475"/>
      <c r="AR26" s="486"/>
    </row>
    <row r="27" spans="1:44" x14ac:dyDescent="0.25">
      <c r="A27" s="75" t="s">
        <v>215</v>
      </c>
      <c r="B27" s="75" t="s">
        <v>1494</v>
      </c>
      <c r="C27" s="485">
        <v>8</v>
      </c>
      <c r="D27" s="486" t="s">
        <v>1544</v>
      </c>
      <c r="E27" s="475"/>
      <c r="F27" s="486"/>
      <c r="G27" s="475"/>
      <c r="H27" s="486"/>
      <c r="I27" s="486"/>
      <c r="J27" s="475"/>
      <c r="K27" s="486"/>
      <c r="L27" s="475"/>
      <c r="M27" s="486"/>
      <c r="N27" s="475"/>
      <c r="O27" s="486"/>
      <c r="P27" s="475"/>
      <c r="Q27" s="486"/>
      <c r="R27" s="475"/>
      <c r="S27" s="486"/>
      <c r="T27" s="475"/>
      <c r="U27" s="486"/>
      <c r="V27" s="486"/>
      <c r="W27" s="475"/>
      <c r="X27" s="486"/>
      <c r="Y27" s="475"/>
      <c r="Z27" s="486"/>
      <c r="AA27" s="475"/>
      <c r="AB27" s="486"/>
      <c r="AC27" s="475"/>
      <c r="AD27" s="486"/>
      <c r="AE27" s="475"/>
      <c r="AF27" s="486"/>
      <c r="AG27" s="475"/>
      <c r="AH27" s="486"/>
      <c r="AI27" s="475"/>
      <c r="AJ27" s="486"/>
      <c r="AK27" s="475"/>
      <c r="AL27" s="486"/>
      <c r="AM27" s="475"/>
      <c r="AN27" s="486"/>
      <c r="AO27" s="475"/>
      <c r="AP27" s="486"/>
      <c r="AQ27" s="475"/>
      <c r="AR27" s="486"/>
    </row>
    <row r="28" spans="1:44" x14ac:dyDescent="0.25">
      <c r="A28" s="75" t="s">
        <v>919</v>
      </c>
      <c r="B28" s="75" t="s">
        <v>1496</v>
      </c>
      <c r="C28" s="485">
        <v>2</v>
      </c>
      <c r="D28" s="486" t="s">
        <v>1544</v>
      </c>
      <c r="E28" s="475"/>
      <c r="F28" s="486"/>
      <c r="G28" s="475"/>
      <c r="H28" s="486"/>
      <c r="I28" s="486"/>
      <c r="J28" s="475"/>
      <c r="K28" s="486"/>
      <c r="L28" s="475"/>
      <c r="M28" s="486"/>
      <c r="N28" s="475"/>
      <c r="O28" s="486"/>
      <c r="P28" s="475"/>
      <c r="Q28" s="486"/>
      <c r="R28" s="475"/>
      <c r="S28" s="486"/>
      <c r="T28" s="475"/>
      <c r="U28" s="486"/>
      <c r="V28" s="486"/>
      <c r="W28" s="475"/>
      <c r="X28" s="486"/>
      <c r="Y28" s="475"/>
      <c r="Z28" s="486"/>
      <c r="AA28" s="475"/>
      <c r="AB28" s="486"/>
      <c r="AC28" s="475"/>
      <c r="AD28" s="486"/>
      <c r="AE28" s="475"/>
      <c r="AF28" s="486"/>
      <c r="AG28" s="475"/>
      <c r="AH28" s="486"/>
      <c r="AI28" s="475"/>
      <c r="AJ28" s="486"/>
      <c r="AK28" s="475"/>
      <c r="AL28" s="486"/>
      <c r="AM28" s="475"/>
      <c r="AN28" s="486"/>
      <c r="AO28" s="475"/>
      <c r="AP28" s="486"/>
      <c r="AQ28" s="475"/>
      <c r="AR28" s="486"/>
    </row>
    <row r="29" spans="1:44" x14ac:dyDescent="0.25">
      <c r="A29" s="75" t="s">
        <v>90</v>
      </c>
      <c r="B29" s="75" t="s">
        <v>63</v>
      </c>
      <c r="C29" s="485"/>
      <c r="D29" s="486"/>
      <c r="E29" s="475">
        <v>-80</v>
      </c>
      <c r="F29" s="486"/>
      <c r="G29" s="475">
        <v>-134</v>
      </c>
      <c r="H29" s="486"/>
      <c r="I29" s="486"/>
      <c r="J29" s="475"/>
      <c r="K29" s="712">
        <v>-3</v>
      </c>
      <c r="L29" s="712"/>
      <c r="M29" s="486"/>
      <c r="N29" s="475"/>
      <c r="O29" s="486">
        <v>-22</v>
      </c>
      <c r="P29" s="475"/>
      <c r="Q29" s="486"/>
      <c r="R29" s="711"/>
      <c r="S29" s="711">
        <v>-26</v>
      </c>
      <c r="T29" s="475"/>
      <c r="U29" s="486">
        <v>-36</v>
      </c>
      <c r="V29" s="486"/>
      <c r="W29" s="475"/>
      <c r="X29" s="486"/>
      <c r="Y29" s="475"/>
      <c r="Z29" s="486"/>
      <c r="AA29" s="475"/>
      <c r="AB29" s="486"/>
      <c r="AC29" s="475"/>
      <c r="AD29" s="486"/>
      <c r="AE29" s="475"/>
      <c r="AF29" s="486"/>
      <c r="AG29" s="475"/>
      <c r="AH29" s="486"/>
      <c r="AI29" s="475"/>
      <c r="AJ29" s="486"/>
      <c r="AK29" s="475"/>
      <c r="AL29" s="486"/>
      <c r="AM29" s="475"/>
      <c r="AN29" s="486"/>
      <c r="AO29" s="475"/>
      <c r="AP29" s="486"/>
      <c r="AQ29" s="475"/>
      <c r="AR29" s="486"/>
    </row>
    <row r="30" spans="1:44" x14ac:dyDescent="0.25">
      <c r="A30" s="75" t="s">
        <v>216</v>
      </c>
      <c r="B30" s="75" t="s">
        <v>63</v>
      </c>
      <c r="C30" s="485"/>
      <c r="D30" s="486"/>
      <c r="E30" s="475">
        <v>-78</v>
      </c>
      <c r="F30" s="486"/>
      <c r="G30" s="475">
        <v>-51</v>
      </c>
      <c r="H30" s="486"/>
      <c r="I30" s="486">
        <v>-47</v>
      </c>
      <c r="J30" s="475"/>
      <c r="K30" s="712">
        <v>-30</v>
      </c>
      <c r="L30" s="712"/>
      <c r="M30" s="486"/>
      <c r="N30" s="475"/>
      <c r="O30" s="486">
        <v>-77</v>
      </c>
      <c r="P30" s="475"/>
      <c r="Q30" s="486"/>
      <c r="R30" s="711"/>
      <c r="S30" s="711">
        <v>-255</v>
      </c>
      <c r="T30" s="475"/>
      <c r="U30" s="486"/>
      <c r="V30" s="486"/>
      <c r="W30" s="475"/>
      <c r="X30" s="486"/>
      <c r="Y30" s="475"/>
      <c r="Z30" s="486"/>
      <c r="AA30" s="475"/>
      <c r="AB30" s="486"/>
      <c r="AC30" s="475">
        <v>-8</v>
      </c>
      <c r="AD30" s="486"/>
      <c r="AE30" s="475"/>
      <c r="AF30" s="486"/>
      <c r="AG30" s="475">
        <v>-15</v>
      </c>
      <c r="AH30" s="486"/>
      <c r="AI30" s="475">
        <v>-5</v>
      </c>
      <c r="AJ30" s="486"/>
      <c r="AK30" s="475">
        <v>-5</v>
      </c>
      <c r="AL30" s="486"/>
      <c r="AM30" s="475">
        <v>-10</v>
      </c>
      <c r="AN30" s="486"/>
      <c r="AO30" s="475">
        <v>-4</v>
      </c>
      <c r="AP30" s="486"/>
      <c r="AQ30" s="475">
        <v>-4</v>
      </c>
      <c r="AR30" s="486"/>
    </row>
    <row r="31" spans="1:44" x14ac:dyDescent="0.25">
      <c r="A31" s="12">
        <v>44085</v>
      </c>
      <c r="B31" s="75" t="s">
        <v>63</v>
      </c>
      <c r="C31" s="485"/>
      <c r="D31" s="486"/>
      <c r="E31" s="475">
        <v>-22</v>
      </c>
      <c r="F31" s="486"/>
      <c r="G31" s="475">
        <v>-23</v>
      </c>
      <c r="H31" s="486"/>
      <c r="I31" s="712">
        <v>-9</v>
      </c>
      <c r="J31" s="486"/>
      <c r="K31" s="475">
        <v>-10</v>
      </c>
      <c r="L31" s="712"/>
      <c r="M31" s="486"/>
      <c r="N31" s="475"/>
      <c r="O31" s="712">
        <v>-82</v>
      </c>
      <c r="P31" s="486"/>
      <c r="Q31" s="486"/>
      <c r="R31" s="711"/>
      <c r="S31" s="475">
        <v>-52</v>
      </c>
      <c r="T31" s="486"/>
      <c r="U31" s="475"/>
      <c r="V31" s="486"/>
      <c r="W31" s="475"/>
      <c r="X31" s="486"/>
      <c r="Y31" s="475"/>
      <c r="Z31" s="486"/>
      <c r="AA31" s="475"/>
      <c r="AB31" s="486"/>
      <c r="AC31" s="475"/>
      <c r="AD31" s="486"/>
      <c r="AE31" s="475"/>
      <c r="AF31" s="486"/>
      <c r="AG31" s="475"/>
      <c r="AH31" s="486"/>
      <c r="AI31" s="475"/>
      <c r="AJ31" s="486"/>
      <c r="AK31" s="475"/>
      <c r="AL31" s="486"/>
      <c r="AM31" s="475"/>
      <c r="AN31" s="486"/>
      <c r="AO31" s="475"/>
      <c r="AP31" s="486"/>
      <c r="AQ31" s="475">
        <v>-1</v>
      </c>
      <c r="AR31" s="486"/>
    </row>
    <row r="32" spans="1:44" x14ac:dyDescent="0.25">
      <c r="A32" s="75" t="s">
        <v>219</v>
      </c>
      <c r="B32" s="75" t="s">
        <v>63</v>
      </c>
      <c r="C32" s="487"/>
      <c r="D32" s="486"/>
      <c r="E32" s="475">
        <v>-30</v>
      </c>
      <c r="F32" s="486"/>
      <c r="G32" s="475">
        <v>-24</v>
      </c>
      <c r="H32" s="486"/>
      <c r="I32" s="475">
        <v>-2</v>
      </c>
      <c r="J32" s="486"/>
      <c r="K32" s="475">
        <v>-20</v>
      </c>
      <c r="L32" s="712"/>
      <c r="M32" s="486">
        <v>-2</v>
      </c>
      <c r="N32" s="475"/>
      <c r="O32" s="712">
        <v>-38</v>
      </c>
      <c r="P32" s="486"/>
      <c r="Q32" s="488"/>
      <c r="R32" s="711"/>
      <c r="S32" s="472"/>
      <c r="T32" s="486"/>
      <c r="U32" s="475"/>
      <c r="V32" s="486"/>
      <c r="W32" s="472"/>
      <c r="X32" s="486"/>
      <c r="Y32" s="472"/>
      <c r="Z32" s="486"/>
      <c r="AA32" s="475"/>
      <c r="AB32" s="486"/>
      <c r="AC32" s="475"/>
      <c r="AD32" s="486"/>
      <c r="AE32" s="475"/>
      <c r="AF32" s="486"/>
      <c r="AG32" s="475"/>
      <c r="AH32" s="486"/>
      <c r="AI32" s="475"/>
      <c r="AJ32" s="486"/>
      <c r="AK32" s="475"/>
      <c r="AL32" s="486"/>
      <c r="AM32" s="475"/>
      <c r="AN32" s="486"/>
      <c r="AO32" s="475"/>
      <c r="AP32" s="486"/>
      <c r="AQ32" s="475">
        <v>-1</v>
      </c>
      <c r="AR32" s="486"/>
    </row>
    <row r="33" spans="1:44" x14ac:dyDescent="0.25">
      <c r="A33" s="75" t="s">
        <v>280</v>
      </c>
      <c r="B33" s="75" t="s">
        <v>63</v>
      </c>
      <c r="C33" s="485">
        <v>-5</v>
      </c>
      <c r="D33" s="486"/>
      <c r="E33" s="475"/>
      <c r="F33" s="486"/>
      <c r="G33" s="475">
        <v>-1</v>
      </c>
      <c r="H33" s="486"/>
      <c r="I33" s="475"/>
      <c r="J33" s="486"/>
      <c r="K33" s="475"/>
      <c r="L33" s="712"/>
      <c r="M33" s="486"/>
      <c r="N33" s="486"/>
      <c r="O33" s="475">
        <v>-2</v>
      </c>
      <c r="P33" s="486"/>
      <c r="Q33" s="712">
        <v>-3</v>
      </c>
      <c r="R33" s="486"/>
      <c r="S33" s="475"/>
      <c r="T33" s="486"/>
      <c r="U33" s="475"/>
      <c r="V33" s="486"/>
      <c r="W33" s="475">
        <v>-50</v>
      </c>
      <c r="X33" s="486"/>
      <c r="Y33" s="475">
        <v>-3</v>
      </c>
      <c r="Z33" s="486"/>
      <c r="AA33" s="475"/>
      <c r="AB33" s="486"/>
      <c r="AC33" s="475"/>
      <c r="AD33" s="486"/>
      <c r="AE33" s="475"/>
      <c r="AF33" s="486"/>
      <c r="AG33" s="475"/>
      <c r="AH33" s="486"/>
      <c r="AI33" s="475"/>
      <c r="AJ33" s="486"/>
      <c r="AK33" s="475"/>
      <c r="AL33" s="486"/>
      <c r="AM33" s="475"/>
      <c r="AN33" s="486"/>
      <c r="AO33" s="475"/>
      <c r="AP33" s="486"/>
      <c r="AQ33" s="475"/>
      <c r="AR33" s="486"/>
    </row>
    <row r="34" spans="1:44" x14ac:dyDescent="0.25">
      <c r="A34" s="75" t="s">
        <v>226</v>
      </c>
      <c r="B34" s="75" t="s">
        <v>63</v>
      </c>
      <c r="C34" s="485"/>
      <c r="D34" s="486"/>
      <c r="E34" s="475">
        <v>-40</v>
      </c>
      <c r="F34" s="486"/>
      <c r="G34" s="475">
        <v>-15</v>
      </c>
      <c r="H34" s="486"/>
      <c r="I34" s="475"/>
      <c r="J34" s="486"/>
      <c r="K34" s="475">
        <v>-3</v>
      </c>
      <c r="L34" s="486"/>
      <c r="M34" s="711">
        <v>-7</v>
      </c>
      <c r="N34" s="486"/>
      <c r="O34" s="475">
        <v>-46</v>
      </c>
      <c r="P34" s="486"/>
      <c r="Q34" s="712"/>
      <c r="R34" s="486"/>
      <c r="S34" s="475"/>
      <c r="T34" s="486"/>
      <c r="U34" s="475"/>
      <c r="V34" s="486"/>
      <c r="W34" s="475">
        <v>-30</v>
      </c>
      <c r="X34" s="486"/>
      <c r="Y34" s="475"/>
      <c r="Z34" s="486"/>
      <c r="AA34" s="475"/>
      <c r="AB34" s="486"/>
      <c r="AC34" s="475"/>
      <c r="AD34" s="486"/>
      <c r="AE34" s="475"/>
      <c r="AF34" s="486"/>
      <c r="AG34" s="475"/>
      <c r="AH34" s="486"/>
      <c r="AI34" s="475"/>
      <c r="AJ34" s="486"/>
      <c r="AK34" s="475"/>
      <c r="AL34" s="486"/>
      <c r="AM34" s="475"/>
      <c r="AN34" s="486"/>
      <c r="AO34" s="475"/>
      <c r="AP34" s="486"/>
      <c r="AQ34" s="475"/>
      <c r="AR34" s="486"/>
    </row>
    <row r="35" spans="1:44" x14ac:dyDescent="0.25">
      <c r="A35" s="77" t="s">
        <v>2360</v>
      </c>
      <c r="B35" s="77" t="s">
        <v>63</v>
      </c>
      <c r="C35" s="485"/>
      <c r="D35" s="486"/>
      <c r="E35" s="77">
        <v>-27</v>
      </c>
      <c r="F35" s="486"/>
      <c r="G35" s="77">
        <v>-12</v>
      </c>
      <c r="H35" s="486"/>
      <c r="I35" s="77">
        <v>-1</v>
      </c>
      <c r="J35" s="486"/>
      <c r="K35" s="77">
        <v>-11</v>
      </c>
      <c r="L35" s="486"/>
      <c r="M35" s="713">
        <v>-3</v>
      </c>
      <c r="N35" s="486"/>
      <c r="O35" s="77">
        <v>-108</v>
      </c>
      <c r="P35" s="486"/>
      <c r="Q35" s="489">
        <v>-34</v>
      </c>
      <c r="R35" s="486"/>
      <c r="S35" s="475"/>
      <c r="T35" s="486"/>
      <c r="U35" s="77">
        <v>-64</v>
      </c>
      <c r="V35" s="486"/>
      <c r="W35" s="77">
        <v>-10</v>
      </c>
      <c r="X35" s="486"/>
      <c r="Y35" s="77">
        <v>-4</v>
      </c>
      <c r="Z35" s="486"/>
      <c r="AA35" s="475"/>
      <c r="AB35" s="486"/>
      <c r="AC35" s="475"/>
      <c r="AD35" s="486"/>
      <c r="AE35" s="475"/>
      <c r="AF35" s="486"/>
      <c r="AG35" s="475"/>
      <c r="AH35" s="486"/>
      <c r="AI35" s="475"/>
      <c r="AJ35" s="486"/>
      <c r="AK35" s="77">
        <v>-1</v>
      </c>
      <c r="AL35" s="486"/>
      <c r="AM35" s="475"/>
      <c r="AN35" s="486"/>
      <c r="AO35" s="475"/>
      <c r="AP35" s="486"/>
      <c r="AQ35" s="475"/>
      <c r="AR35" s="486"/>
    </row>
    <row r="36" spans="1:44" x14ac:dyDescent="0.25">
      <c r="A36" s="14" t="s">
        <v>2444</v>
      </c>
      <c r="B36" s="14" t="s">
        <v>63</v>
      </c>
      <c r="C36" s="707"/>
      <c r="D36" s="708"/>
      <c r="E36" s="713">
        <v>-3</v>
      </c>
      <c r="F36" s="708"/>
      <c r="G36" s="77">
        <v>-13</v>
      </c>
      <c r="H36" s="819"/>
      <c r="I36" s="77">
        <v>-4</v>
      </c>
      <c r="J36" s="708"/>
      <c r="K36" s="77">
        <v>-11</v>
      </c>
      <c r="L36" s="708"/>
      <c r="M36" s="714"/>
      <c r="N36" s="708"/>
      <c r="O36" s="821"/>
      <c r="P36" s="819"/>
      <c r="Q36" s="822">
        <v>-12</v>
      </c>
      <c r="R36" s="819"/>
      <c r="S36" s="709"/>
      <c r="T36" s="819"/>
      <c r="U36" s="823"/>
      <c r="V36" s="819"/>
      <c r="W36" s="822">
        <v>-8</v>
      </c>
      <c r="X36" s="819"/>
      <c r="Y36" s="822">
        <v>-3</v>
      </c>
      <c r="Z36" s="819"/>
      <c r="AA36" s="709"/>
      <c r="AB36" s="819"/>
      <c r="AC36" s="709"/>
      <c r="AD36" s="708"/>
      <c r="AE36" s="709"/>
      <c r="AF36" s="708"/>
      <c r="AG36" s="709"/>
      <c r="AH36" s="708"/>
      <c r="AI36" s="709"/>
      <c r="AJ36" s="708"/>
      <c r="AK36" s="692"/>
      <c r="AL36" s="708"/>
      <c r="AM36" s="709"/>
      <c r="AN36" s="708"/>
      <c r="AO36" s="709"/>
      <c r="AP36" s="708"/>
      <c r="AQ36" s="709"/>
      <c r="AR36" s="708"/>
    </row>
    <row r="37" spans="1:44" x14ac:dyDescent="0.25">
      <c r="A37" s="674" t="s">
        <v>2628</v>
      </c>
      <c r="B37" s="115" t="s">
        <v>967</v>
      </c>
      <c r="C37" s="442">
        <v>-11</v>
      </c>
      <c r="D37" s="486"/>
      <c r="E37" s="475"/>
      <c r="F37" s="486"/>
      <c r="G37" s="442"/>
      <c r="H37" s="486"/>
      <c r="I37" s="442"/>
      <c r="J37" s="486"/>
      <c r="K37" s="442"/>
      <c r="L37" s="486"/>
      <c r="M37" s="442">
        <v>-1</v>
      </c>
      <c r="N37" s="486"/>
      <c r="O37" s="442">
        <v>-194</v>
      </c>
      <c r="P37" s="486"/>
      <c r="Q37" s="442"/>
      <c r="R37" s="486"/>
      <c r="S37" s="442"/>
      <c r="T37" s="486"/>
      <c r="U37" s="475"/>
      <c r="V37" s="486"/>
      <c r="W37" s="442">
        <v>-1</v>
      </c>
      <c r="X37" s="486"/>
      <c r="Y37" s="475"/>
      <c r="Z37" s="486"/>
      <c r="AA37" s="475"/>
      <c r="AB37" s="486"/>
      <c r="AC37" s="442">
        <v>-7</v>
      </c>
      <c r="AD37" s="486"/>
      <c r="AE37" s="475"/>
      <c r="AF37" s="486"/>
      <c r="AG37" s="475"/>
      <c r="AH37" s="486"/>
      <c r="AI37" s="442">
        <v>-5</v>
      </c>
      <c r="AJ37" s="486"/>
      <c r="AK37" s="442">
        <v>-4</v>
      </c>
      <c r="AL37" s="486"/>
      <c r="AM37" s="475"/>
      <c r="AN37" s="486"/>
      <c r="AO37" s="442">
        <v>-1</v>
      </c>
      <c r="AP37" s="486"/>
      <c r="AQ37" s="442">
        <v>-2</v>
      </c>
      <c r="AR37" s="486"/>
    </row>
    <row r="38" spans="1:44" x14ac:dyDescent="0.25">
      <c r="A38" s="674" t="s">
        <v>2628</v>
      </c>
      <c r="B38" s="115" t="s">
        <v>967</v>
      </c>
      <c r="C38" s="442">
        <v>-4</v>
      </c>
      <c r="D38" s="486"/>
      <c r="E38" s="475"/>
      <c r="F38" s="486"/>
      <c r="G38" s="442"/>
      <c r="H38" s="486"/>
      <c r="I38" s="442">
        <v>-1</v>
      </c>
      <c r="J38" s="486"/>
      <c r="K38" s="442"/>
      <c r="L38" s="486"/>
      <c r="M38" s="442"/>
      <c r="N38" s="486"/>
      <c r="O38" s="442"/>
      <c r="P38" s="486"/>
      <c r="Q38" s="442"/>
      <c r="R38" s="486"/>
      <c r="S38" s="442"/>
      <c r="T38" s="486"/>
      <c r="U38" s="475"/>
      <c r="V38" s="486"/>
      <c r="W38" s="442"/>
      <c r="X38" s="486"/>
      <c r="Y38" s="475"/>
      <c r="Z38" s="486"/>
      <c r="AA38" s="475"/>
      <c r="AB38" s="486"/>
      <c r="AC38" s="442"/>
      <c r="AD38" s="486"/>
      <c r="AE38" s="475"/>
      <c r="AF38" s="486"/>
      <c r="AG38" s="475"/>
      <c r="AH38" s="486"/>
      <c r="AI38" s="442"/>
      <c r="AJ38" s="486"/>
      <c r="AK38" s="442"/>
      <c r="AL38" s="486"/>
      <c r="AM38" s="475"/>
      <c r="AN38" s="486"/>
      <c r="AO38" s="442"/>
      <c r="AP38" s="486"/>
      <c r="AQ38" s="442"/>
      <c r="AR38" s="486"/>
    </row>
    <row r="39" spans="1:44" x14ac:dyDescent="0.25">
      <c r="A39" s="115" t="s">
        <v>2675</v>
      </c>
      <c r="B39" s="115" t="s">
        <v>2679</v>
      </c>
      <c r="C39" s="442"/>
      <c r="D39" s="486"/>
      <c r="E39" s="475"/>
      <c r="F39" s="486"/>
      <c r="G39" s="442"/>
      <c r="H39" s="486"/>
      <c r="I39" s="442"/>
      <c r="J39" s="486"/>
      <c r="K39" s="442"/>
      <c r="L39" s="486"/>
      <c r="M39" s="442"/>
      <c r="N39" s="486"/>
      <c r="O39" s="442"/>
      <c r="P39" s="486"/>
      <c r="Q39" s="442">
        <v>4</v>
      </c>
      <c r="R39" s="486"/>
      <c r="S39" s="442">
        <v>11</v>
      </c>
      <c r="T39" s="486"/>
      <c r="U39" s="820"/>
      <c r="V39" s="486"/>
      <c r="W39" s="442"/>
      <c r="X39" s="486"/>
      <c r="Y39" s="475"/>
      <c r="Z39" s="486"/>
      <c r="AA39" s="475"/>
      <c r="AB39" s="486"/>
      <c r="AC39" s="442"/>
      <c r="AD39" s="486"/>
      <c r="AE39" s="475"/>
      <c r="AF39" s="486"/>
      <c r="AG39" s="475"/>
      <c r="AH39" s="486"/>
      <c r="AI39" s="442"/>
      <c r="AJ39" s="486"/>
      <c r="AK39" s="442"/>
      <c r="AL39" s="486"/>
      <c r="AM39" s="475"/>
      <c r="AN39" s="486"/>
      <c r="AO39" s="442"/>
      <c r="AP39" s="486"/>
      <c r="AQ39" s="442"/>
      <c r="AR39" s="486"/>
    </row>
    <row r="40" spans="1:44" ht="17" thickBot="1" x14ac:dyDescent="0.3">
      <c r="A40" s="77" t="s">
        <v>2693</v>
      </c>
      <c r="B40" s="77" t="s">
        <v>63</v>
      </c>
      <c r="C40" s="77">
        <v>-7</v>
      </c>
      <c r="D40" s="708"/>
      <c r="E40" s="709"/>
      <c r="F40" s="710"/>
      <c r="G40" s="77">
        <v>-5</v>
      </c>
      <c r="H40" s="710"/>
      <c r="I40" s="442"/>
      <c r="J40" s="710"/>
      <c r="K40" s="77">
        <v>-5</v>
      </c>
      <c r="L40" s="710"/>
      <c r="M40" s="442"/>
      <c r="N40" s="710"/>
      <c r="O40" s="77">
        <v>-16</v>
      </c>
      <c r="P40" s="710"/>
      <c r="Q40" s="442"/>
      <c r="R40" s="710"/>
      <c r="S40" s="442"/>
      <c r="T40" s="708"/>
      <c r="U40" s="818"/>
      <c r="V40" s="708"/>
      <c r="W40" s="442"/>
      <c r="X40" s="708"/>
      <c r="Y40" s="709"/>
      <c r="Z40" s="708"/>
      <c r="AA40" s="709"/>
      <c r="AB40" s="708"/>
      <c r="AC40" s="442"/>
      <c r="AD40" s="708"/>
      <c r="AE40" s="709"/>
      <c r="AF40" s="708"/>
      <c r="AG40" s="709"/>
      <c r="AH40" s="708"/>
      <c r="AI40" s="442"/>
      <c r="AJ40" s="708"/>
      <c r="AK40" s="442"/>
      <c r="AL40" s="708"/>
      <c r="AM40" s="709"/>
      <c r="AN40" s="708"/>
      <c r="AO40" s="442"/>
      <c r="AP40" s="708"/>
      <c r="AQ40" s="442"/>
      <c r="AR40" s="708"/>
    </row>
    <row r="41" spans="1:44" s="437" customFormat="1" ht="17" thickBot="1" x14ac:dyDescent="0.3">
      <c r="A41" s="171" t="s">
        <v>2702</v>
      </c>
      <c r="B41" s="41"/>
      <c r="C41" s="490">
        <f>SUM(C6:C40)</f>
        <v>-1</v>
      </c>
      <c r="D41" s="491"/>
      <c r="E41" s="490">
        <f>SUM(E6:E40)</f>
        <v>0</v>
      </c>
      <c r="F41" s="491"/>
      <c r="G41" s="490">
        <f>SUM(G6:G40)</f>
        <v>0</v>
      </c>
      <c r="H41" s="491"/>
      <c r="I41" s="490">
        <f>SUM(I6:I40)</f>
        <v>0</v>
      </c>
      <c r="J41" s="491"/>
      <c r="K41" s="490">
        <f>SUM(K6:K40)</f>
        <v>0</v>
      </c>
      <c r="L41" s="491"/>
      <c r="M41" s="490">
        <f>SUM(M6:M40)</f>
        <v>0</v>
      </c>
      <c r="N41" s="491"/>
      <c r="O41" s="490">
        <f>SUM(O6:O40)</f>
        <v>0</v>
      </c>
      <c r="P41" s="491"/>
      <c r="Q41" s="490">
        <f>SUM(Q6:Q40)</f>
        <v>0</v>
      </c>
      <c r="R41" s="491"/>
      <c r="S41" s="490">
        <f>SUM(S6:S40)</f>
        <v>0</v>
      </c>
      <c r="T41" s="491"/>
      <c r="U41" s="490">
        <f>SUM(U6:U40)</f>
        <v>0</v>
      </c>
      <c r="V41" s="491"/>
      <c r="W41" s="490">
        <f>SUM(W6:W40)</f>
        <v>0</v>
      </c>
      <c r="X41" s="491"/>
      <c r="Y41" s="490">
        <f>SUM(Y6:Y40)</f>
        <v>0</v>
      </c>
      <c r="Z41" s="491"/>
      <c r="AA41" s="490">
        <f>SUM(AA6:AA40)</f>
        <v>0</v>
      </c>
      <c r="AB41" s="491"/>
      <c r="AC41" s="490">
        <f>SUM(AC6:AC40)</f>
        <v>0</v>
      </c>
      <c r="AD41" s="491"/>
      <c r="AE41" s="490">
        <f>SUM(AE6:AE40)</f>
        <v>0</v>
      </c>
      <c r="AF41" s="491"/>
      <c r="AG41" s="490">
        <f>SUM(AG6:AG40)</f>
        <v>0</v>
      </c>
      <c r="AH41" s="491"/>
      <c r="AI41" s="490">
        <f>SUM(AI6:AI40)</f>
        <v>0</v>
      </c>
      <c r="AJ41" s="491"/>
      <c r="AK41" s="490">
        <f>SUM(AK6:AK40)</f>
        <v>0</v>
      </c>
      <c r="AL41" s="491"/>
      <c r="AM41" s="490">
        <f>SUM(AM6:AM40)</f>
        <v>0</v>
      </c>
      <c r="AN41" s="491"/>
      <c r="AO41" s="490">
        <f>SUM(AO6:AO40)</f>
        <v>0</v>
      </c>
      <c r="AP41" s="491"/>
      <c r="AQ41" s="490">
        <f>SUM(AQ6:AQ40)</f>
        <v>0</v>
      </c>
      <c r="AR41" s="491"/>
    </row>
  </sheetData>
  <pageMargins left="0.7" right="0.2" top="0.75" bottom="0.5" header="0.3" footer="0.3"/>
  <pageSetup paperSize="9" scale="80" orientation="landscape" r:id="rId1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rgb="FFFFFF00"/>
  </sheetPr>
  <dimension ref="A1:G11"/>
  <sheetViews>
    <sheetView workbookViewId="0">
      <selection activeCell="E21" sqref="E21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6" width="8.83203125" style="47"/>
    <col min="7" max="7" width="9" style="47" customWidth="1"/>
    <col min="8" max="16384" width="8.83203125" style="47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x14ac:dyDescent="0.25">
      <c r="A3" s="139" t="s">
        <v>2547</v>
      </c>
      <c r="B3" s="4"/>
    </row>
    <row r="4" spans="1:7" s="20" customFormat="1" ht="16" x14ac:dyDescent="0.25">
      <c r="A4" s="139" t="s">
        <v>5803</v>
      </c>
      <c r="B4" s="3"/>
    </row>
    <row r="5" spans="1:7" s="454" customFormat="1" thickBot="1" x14ac:dyDescent="0.3">
      <c r="A5" s="769"/>
      <c r="C5" s="770"/>
      <c r="D5" s="770"/>
      <c r="E5" s="770"/>
      <c r="F5" s="770"/>
      <c r="G5" s="770"/>
    </row>
    <row r="6" spans="1:7" ht="18" thickBot="1" x14ac:dyDescent="0.3">
      <c r="A6" s="1093" t="s">
        <v>0</v>
      </c>
      <c r="B6" s="1094" t="s">
        <v>1</v>
      </c>
      <c r="C6" s="1096" t="s">
        <v>18</v>
      </c>
      <c r="D6" s="1096" t="s">
        <v>3</v>
      </c>
      <c r="E6" s="1096" t="s">
        <v>32</v>
      </c>
      <c r="F6" s="1096"/>
      <c r="G6" s="1095"/>
    </row>
    <row r="7" spans="1:7" s="20" customFormat="1" ht="16" x14ac:dyDescent="0.25">
      <c r="A7" s="212" t="s">
        <v>6665</v>
      </c>
      <c r="B7" s="213" t="s">
        <v>7</v>
      </c>
      <c r="C7" s="213">
        <v>70</v>
      </c>
      <c r="D7" s="213"/>
      <c r="E7" s="213"/>
      <c r="F7" s="213"/>
      <c r="G7" s="213"/>
    </row>
    <row r="8" spans="1:7" s="20" customFormat="1" ht="16" x14ac:dyDescent="0.25">
      <c r="A8" s="212" t="s">
        <v>6665</v>
      </c>
      <c r="B8" s="213" t="s">
        <v>7</v>
      </c>
      <c r="C8" s="213"/>
      <c r="D8" s="213">
        <v>200</v>
      </c>
      <c r="E8" s="213">
        <v>118</v>
      </c>
      <c r="F8" s="213"/>
      <c r="G8" s="213"/>
    </row>
    <row r="9" spans="1:7" s="20" customFormat="1" ht="16" x14ac:dyDescent="0.25">
      <c r="A9" s="212"/>
      <c r="B9" s="213"/>
      <c r="C9" s="213"/>
      <c r="D9" s="213"/>
      <c r="E9" s="213"/>
      <c r="F9" s="213"/>
      <c r="G9" s="213"/>
    </row>
    <row r="10" spans="1:7" s="20" customFormat="1" ht="16" x14ac:dyDescent="0.25">
      <c r="A10" s="212"/>
      <c r="B10" s="213"/>
      <c r="C10" s="213"/>
      <c r="D10" s="213"/>
      <c r="E10" s="213"/>
      <c r="F10" s="213"/>
      <c r="G10" s="213"/>
    </row>
    <row r="11" spans="1:7" s="18" customFormat="1" ht="16" x14ac:dyDescent="0.25">
      <c r="A11" s="956"/>
      <c r="B11" s="537"/>
      <c r="C11" s="537"/>
      <c r="D11" s="537"/>
      <c r="E11" s="537"/>
      <c r="F11" s="537"/>
      <c r="G11" s="537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rgb="FFFFFF00"/>
  </sheetPr>
  <dimension ref="A1:F11"/>
  <sheetViews>
    <sheetView workbookViewId="0">
      <selection activeCell="F21" sqref="F21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5" width="8.83203125" style="47"/>
    <col min="6" max="6" width="9" style="47" customWidth="1"/>
    <col min="7" max="16384" width="8.83203125" style="47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x14ac:dyDescent="0.25">
      <c r="A3" s="139" t="s">
        <v>6732</v>
      </c>
      <c r="B3" s="4"/>
    </row>
    <row r="4" spans="1:6" s="20" customFormat="1" ht="16" x14ac:dyDescent="0.25">
      <c r="A4" s="139" t="s">
        <v>6733</v>
      </c>
      <c r="B4" s="3"/>
    </row>
    <row r="5" spans="1:6" s="454" customFormat="1" thickBot="1" x14ac:dyDescent="0.3">
      <c r="A5" s="769"/>
      <c r="C5" s="770"/>
      <c r="D5" s="770"/>
      <c r="E5" s="770"/>
      <c r="F5" s="770"/>
    </row>
    <row r="6" spans="1:6" ht="18" thickBot="1" x14ac:dyDescent="0.3">
      <c r="A6" s="1093" t="s">
        <v>0</v>
      </c>
      <c r="B6" s="1094" t="s">
        <v>1</v>
      </c>
      <c r="C6" s="1096" t="s">
        <v>3</v>
      </c>
      <c r="D6" s="1096" t="s">
        <v>18</v>
      </c>
      <c r="E6" s="1096" t="s">
        <v>4</v>
      </c>
      <c r="F6" s="1095"/>
    </row>
    <row r="7" spans="1:6" s="18" customFormat="1" ht="16" x14ac:dyDescent="0.25">
      <c r="A7" s="212" t="s">
        <v>6729</v>
      </c>
      <c r="B7" s="213" t="s">
        <v>7</v>
      </c>
      <c r="C7" s="213">
        <v>300</v>
      </c>
      <c r="D7" s="213">
        <v>100</v>
      </c>
      <c r="E7" s="213">
        <v>500</v>
      </c>
      <c r="F7" s="537"/>
    </row>
    <row r="8" spans="1:6" s="20" customFormat="1" ht="16" x14ac:dyDescent="0.25">
      <c r="A8" s="212"/>
      <c r="B8" s="213"/>
      <c r="C8" s="213"/>
      <c r="D8" s="213"/>
      <c r="E8" s="213"/>
      <c r="F8" s="213"/>
    </row>
    <row r="9" spans="1:6" s="20" customFormat="1" ht="16" x14ac:dyDescent="0.25">
      <c r="A9" s="212"/>
      <c r="B9" s="213"/>
      <c r="C9" s="213"/>
      <c r="D9" s="213"/>
      <c r="E9" s="213"/>
      <c r="F9" s="213"/>
    </row>
    <row r="10" spans="1:6" s="20" customFormat="1" ht="16" x14ac:dyDescent="0.25">
      <c r="A10" s="212"/>
      <c r="B10" s="213"/>
      <c r="C10" s="213"/>
      <c r="D10" s="213"/>
      <c r="E10" s="213"/>
      <c r="F10" s="213"/>
    </row>
    <row r="11" spans="1:6" s="18" customFormat="1" ht="16" x14ac:dyDescent="0.25">
      <c r="A11" s="956"/>
      <c r="B11" s="537"/>
      <c r="C11" s="537"/>
      <c r="D11" s="537"/>
      <c r="E11" s="537"/>
      <c r="F11" s="537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rgb="FFFFFF00"/>
  </sheetPr>
  <dimension ref="A1:E11"/>
  <sheetViews>
    <sheetView workbookViewId="0">
      <selection activeCell="B21" sqref="B21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4" width="8.83203125" style="47"/>
    <col min="5" max="5" width="9" style="47" customWidth="1"/>
    <col min="6" max="16384" width="8.83203125" style="47"/>
  </cols>
  <sheetData>
    <row r="1" spans="1:5" x14ac:dyDescent="0.25">
      <c r="A1" s="128" t="s">
        <v>23</v>
      </c>
      <c r="B1" s="48"/>
    </row>
    <row r="2" spans="1:5" x14ac:dyDescent="0.25">
      <c r="A2" s="128"/>
      <c r="B2" s="48"/>
    </row>
    <row r="3" spans="1:5" x14ac:dyDescent="0.25">
      <c r="A3" s="139" t="s">
        <v>3285</v>
      </c>
      <c r="B3" s="4"/>
    </row>
    <row r="4" spans="1:5" s="20" customFormat="1" ht="16" x14ac:dyDescent="0.25">
      <c r="A4" s="139" t="s">
        <v>6793</v>
      </c>
      <c r="B4" s="3"/>
    </row>
    <row r="5" spans="1:5" s="454" customFormat="1" thickBot="1" x14ac:dyDescent="0.3">
      <c r="A5" s="769"/>
      <c r="C5" s="770"/>
      <c r="D5" s="770"/>
      <c r="E5" s="770"/>
    </row>
    <row r="6" spans="1:5" ht="18" thickBot="1" x14ac:dyDescent="0.3">
      <c r="A6" s="1093" t="s">
        <v>0</v>
      </c>
      <c r="B6" s="1094" t="s">
        <v>1</v>
      </c>
      <c r="C6" s="1096" t="s">
        <v>32</v>
      </c>
      <c r="D6" s="1096" t="s">
        <v>3</v>
      </c>
      <c r="E6" s="1095"/>
    </row>
    <row r="7" spans="1:5" s="18" customFormat="1" ht="16" x14ac:dyDescent="0.25">
      <c r="A7" s="212">
        <v>44991</v>
      </c>
      <c r="B7" s="213" t="s">
        <v>7</v>
      </c>
      <c r="C7" s="213">
        <v>400</v>
      </c>
      <c r="D7" s="213">
        <v>100</v>
      </c>
      <c r="E7" s="537"/>
    </row>
    <row r="8" spans="1:5" s="20" customFormat="1" ht="16" x14ac:dyDescent="0.25">
      <c r="A8" s="212"/>
      <c r="B8" s="213"/>
      <c r="C8" s="213"/>
      <c r="D8" s="213"/>
      <c r="E8" s="213"/>
    </row>
    <row r="9" spans="1:5" s="20" customFormat="1" ht="16" x14ac:dyDescent="0.25">
      <c r="A9" s="212"/>
      <c r="B9" s="213"/>
      <c r="C9" s="213"/>
      <c r="D9" s="213"/>
      <c r="E9" s="213"/>
    </row>
    <row r="10" spans="1:5" s="20" customFormat="1" ht="16" x14ac:dyDescent="0.25">
      <c r="A10" s="212"/>
      <c r="B10" s="213"/>
      <c r="C10" s="213"/>
      <c r="D10" s="213"/>
      <c r="E10" s="213"/>
    </row>
    <row r="11" spans="1:5" s="18" customFormat="1" ht="16" x14ac:dyDescent="0.25">
      <c r="A11" s="956"/>
      <c r="B11" s="537"/>
      <c r="C11" s="537"/>
      <c r="D11" s="537"/>
      <c r="E11" s="537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rgb="FFFFFF00"/>
  </sheetPr>
  <dimension ref="A1:K20"/>
  <sheetViews>
    <sheetView workbookViewId="0">
      <selection activeCell="A17" sqref="A17:B17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10" width="8.83203125" style="47"/>
    <col min="11" max="11" width="9" style="47" customWidth="1"/>
    <col min="12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6828</v>
      </c>
      <c r="B3" s="4"/>
    </row>
    <row r="4" spans="1:11" s="20" customFormat="1" ht="16" x14ac:dyDescent="0.25">
      <c r="A4" s="139" t="s">
        <v>6829</v>
      </c>
      <c r="B4" s="3"/>
    </row>
    <row r="5" spans="1:11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  <c r="K5" s="770"/>
    </row>
    <row r="6" spans="1:11" ht="18" thickBot="1" x14ac:dyDescent="0.3">
      <c r="A6" s="1093" t="s">
        <v>0</v>
      </c>
      <c r="B6" s="1094" t="s">
        <v>1</v>
      </c>
      <c r="C6" s="1096" t="s">
        <v>3</v>
      </c>
      <c r="D6" s="1096" t="s">
        <v>32</v>
      </c>
      <c r="E6" s="1096" t="s">
        <v>26</v>
      </c>
      <c r="F6" s="1096" t="s">
        <v>4</v>
      </c>
      <c r="G6" s="1096" t="s">
        <v>17</v>
      </c>
      <c r="H6" s="1096" t="s">
        <v>18</v>
      </c>
      <c r="I6" s="1096" t="s">
        <v>2</v>
      </c>
      <c r="J6" s="1096" t="s">
        <v>27</v>
      </c>
      <c r="K6" s="1095"/>
    </row>
    <row r="7" spans="1:11" s="18" customFormat="1" ht="16" x14ac:dyDescent="0.25">
      <c r="A7" s="212">
        <v>45175</v>
      </c>
      <c r="B7" s="213" t="s">
        <v>7</v>
      </c>
      <c r="C7" s="213">
        <v>56</v>
      </c>
      <c r="D7" s="213">
        <v>56</v>
      </c>
      <c r="E7" s="213"/>
      <c r="F7" s="213"/>
      <c r="G7" s="213"/>
      <c r="H7" s="213"/>
      <c r="I7" s="213"/>
      <c r="J7" s="213"/>
      <c r="K7" s="537"/>
    </row>
    <row r="8" spans="1:11" s="20" customFormat="1" ht="16" x14ac:dyDescent="0.25">
      <c r="A8" s="212">
        <v>45175</v>
      </c>
      <c r="B8" s="213" t="s">
        <v>7</v>
      </c>
      <c r="C8" s="213">
        <v>44</v>
      </c>
      <c r="D8" s="213">
        <v>94</v>
      </c>
      <c r="E8" s="213">
        <v>100</v>
      </c>
      <c r="F8" s="213">
        <v>200</v>
      </c>
      <c r="G8" s="213"/>
      <c r="H8" s="213"/>
      <c r="I8" s="213"/>
      <c r="J8" s="213"/>
      <c r="K8" s="213"/>
    </row>
    <row r="9" spans="1:11" s="18" customFormat="1" ht="16" x14ac:dyDescent="0.25">
      <c r="A9" s="12">
        <v>45055</v>
      </c>
      <c r="B9" s="213" t="s">
        <v>7</v>
      </c>
      <c r="C9" s="537"/>
      <c r="D9" s="213">
        <v>400</v>
      </c>
      <c r="E9" s="537"/>
      <c r="F9" s="213">
        <v>200</v>
      </c>
      <c r="G9" s="213">
        <v>100</v>
      </c>
      <c r="H9" s="213">
        <v>100</v>
      </c>
      <c r="I9" s="213"/>
      <c r="J9" s="213"/>
      <c r="K9" s="537"/>
    </row>
    <row r="10" spans="1:11" s="20" customFormat="1" ht="16" x14ac:dyDescent="0.25">
      <c r="A10" s="55">
        <v>45566</v>
      </c>
      <c r="B10" s="213" t="s">
        <v>7</v>
      </c>
      <c r="C10" s="213">
        <v>60</v>
      </c>
      <c r="D10" s="213">
        <v>200</v>
      </c>
      <c r="E10" s="213"/>
      <c r="F10" s="213">
        <v>120</v>
      </c>
      <c r="G10" s="213"/>
      <c r="H10" s="213"/>
      <c r="I10" s="213">
        <v>60</v>
      </c>
      <c r="J10" s="213"/>
      <c r="K10" s="213"/>
    </row>
    <row r="11" spans="1:11" s="18" customFormat="1" ht="16" x14ac:dyDescent="0.25">
      <c r="A11" s="55">
        <v>45627</v>
      </c>
      <c r="B11" s="213" t="s">
        <v>7</v>
      </c>
      <c r="C11" s="537"/>
      <c r="D11" s="213"/>
      <c r="E11" s="537"/>
      <c r="F11" s="213"/>
      <c r="G11" s="213"/>
      <c r="H11" s="213"/>
      <c r="I11" s="213">
        <v>110</v>
      </c>
      <c r="J11" s="213"/>
      <c r="K11" s="537"/>
    </row>
    <row r="12" spans="1:11" s="20" customFormat="1" ht="16" x14ac:dyDescent="0.25">
      <c r="A12" s="55">
        <v>45627</v>
      </c>
      <c r="B12" s="213" t="s">
        <v>7</v>
      </c>
      <c r="C12" s="213">
        <v>20</v>
      </c>
      <c r="D12" s="213"/>
      <c r="E12" s="213"/>
      <c r="F12" s="213">
        <v>40</v>
      </c>
      <c r="G12" s="213"/>
      <c r="H12" s="213"/>
      <c r="I12" s="213">
        <v>20</v>
      </c>
      <c r="J12" s="213"/>
      <c r="K12" s="213"/>
    </row>
    <row r="13" spans="1:11" s="20" customFormat="1" ht="16" x14ac:dyDescent="0.25">
      <c r="A13" s="53" t="s">
        <v>8341</v>
      </c>
      <c r="B13" s="213" t="s">
        <v>7</v>
      </c>
      <c r="C13" s="213">
        <v>120</v>
      </c>
      <c r="D13" s="213"/>
      <c r="E13" s="213"/>
      <c r="F13" s="213">
        <v>240</v>
      </c>
      <c r="G13" s="213"/>
      <c r="H13" s="213"/>
      <c r="I13" s="213">
        <v>10</v>
      </c>
      <c r="J13" s="213"/>
      <c r="K13" s="213"/>
    </row>
    <row r="14" spans="1:11" s="20" customFormat="1" ht="16" x14ac:dyDescent="0.25">
      <c r="A14" s="53" t="s">
        <v>8374</v>
      </c>
      <c r="B14" s="213" t="s">
        <v>7</v>
      </c>
      <c r="C14" s="213">
        <v>60</v>
      </c>
      <c r="D14" s="213"/>
      <c r="E14" s="213"/>
      <c r="F14" s="213">
        <v>100</v>
      </c>
      <c r="G14" s="213">
        <v>30</v>
      </c>
      <c r="H14" s="213">
        <v>30</v>
      </c>
      <c r="I14" s="213">
        <v>60</v>
      </c>
      <c r="J14" s="213"/>
      <c r="K14" s="213"/>
    </row>
    <row r="15" spans="1:11" s="20" customFormat="1" ht="16" x14ac:dyDescent="0.25">
      <c r="A15" s="69" t="s">
        <v>8289</v>
      </c>
      <c r="B15" s="75" t="s">
        <v>6189</v>
      </c>
      <c r="C15" s="213">
        <v>40</v>
      </c>
      <c r="D15" s="213"/>
      <c r="E15" s="213"/>
      <c r="F15" s="213">
        <v>100</v>
      </c>
      <c r="G15" s="213">
        <v>70</v>
      </c>
      <c r="H15" s="213">
        <v>54</v>
      </c>
      <c r="I15" s="213">
        <v>40</v>
      </c>
      <c r="J15" s="213"/>
      <c r="K15" s="213"/>
    </row>
    <row r="16" spans="1:11" s="20" customFormat="1" ht="16" x14ac:dyDescent="0.25">
      <c r="A16" s="168" t="s">
        <v>8409</v>
      </c>
      <c r="B16" s="75" t="s">
        <v>6189</v>
      </c>
      <c r="C16" s="213"/>
      <c r="D16" s="213"/>
      <c r="E16" s="213"/>
      <c r="F16" s="213"/>
      <c r="G16" s="213"/>
      <c r="H16" s="213">
        <v>16</v>
      </c>
      <c r="I16" s="213"/>
      <c r="J16" s="213"/>
      <c r="K16" s="213"/>
    </row>
    <row r="17" spans="1:11" s="20" customFormat="1" ht="16" x14ac:dyDescent="0.25">
      <c r="A17" s="168" t="s">
        <v>9530</v>
      </c>
      <c r="B17" s="75" t="s">
        <v>8020</v>
      </c>
      <c r="C17" s="213"/>
      <c r="D17" s="213">
        <v>-642</v>
      </c>
      <c r="E17" s="213"/>
      <c r="F17" s="213"/>
      <c r="G17" s="213"/>
      <c r="H17" s="213"/>
      <c r="I17" s="213"/>
      <c r="J17" s="213">
        <v>-52</v>
      </c>
      <c r="K17" s="213"/>
    </row>
    <row r="18" spans="1:11" s="20" customFormat="1" ht="16" x14ac:dyDescent="0.25">
      <c r="A18" s="168"/>
      <c r="B18" s="75"/>
      <c r="C18" s="213"/>
      <c r="D18" s="213"/>
      <c r="E18" s="213"/>
      <c r="F18" s="213"/>
      <c r="G18" s="213"/>
      <c r="H18" s="213"/>
      <c r="I18" s="213"/>
      <c r="J18" s="213"/>
      <c r="K18" s="213"/>
    </row>
    <row r="19" spans="1:11" s="20" customFormat="1" ht="16" x14ac:dyDescent="0.25">
      <c r="A19" s="168"/>
      <c r="B19" s="75"/>
      <c r="C19" s="213"/>
      <c r="D19" s="213"/>
      <c r="E19" s="213"/>
      <c r="F19" s="213"/>
      <c r="G19" s="213"/>
      <c r="H19" s="213"/>
      <c r="I19" s="213"/>
      <c r="J19" s="213"/>
      <c r="K19" s="213"/>
    </row>
    <row r="20" spans="1:11" s="18" customFormat="1" ht="16" x14ac:dyDescent="0.25">
      <c r="A20" s="956"/>
      <c r="B20" s="537"/>
      <c r="C20" s="537"/>
      <c r="D20" s="537"/>
      <c r="E20" s="537"/>
      <c r="F20" s="537"/>
      <c r="G20" s="537"/>
      <c r="H20" s="537"/>
      <c r="I20" s="537"/>
      <c r="J20" s="537"/>
      <c r="K20" s="537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rgb="FFFFFF00"/>
  </sheetPr>
  <dimension ref="A1:K22"/>
  <sheetViews>
    <sheetView workbookViewId="0">
      <selection activeCell="A20" sqref="A20:B20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10" width="8.83203125" style="47"/>
    <col min="11" max="11" width="9" style="47" customWidth="1"/>
    <col min="12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6850</v>
      </c>
      <c r="B3" s="4"/>
    </row>
    <row r="4" spans="1:11" s="20" customFormat="1" ht="16" x14ac:dyDescent="0.25">
      <c r="A4" s="139" t="s">
        <v>6851</v>
      </c>
      <c r="B4" s="3"/>
    </row>
    <row r="5" spans="1:11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  <c r="K5" s="770"/>
    </row>
    <row r="6" spans="1:11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27</v>
      </c>
      <c r="F6" s="1096" t="s">
        <v>4</v>
      </c>
      <c r="G6" s="1096" t="s">
        <v>32</v>
      </c>
      <c r="H6" s="1096" t="s">
        <v>17</v>
      </c>
      <c r="I6" s="1096" t="s">
        <v>18</v>
      </c>
      <c r="J6" s="1096"/>
      <c r="K6" s="1095"/>
    </row>
    <row r="7" spans="1:11" s="18" customFormat="1" ht="16" x14ac:dyDescent="0.25">
      <c r="A7" s="212">
        <v>45266</v>
      </c>
      <c r="B7" s="213" t="s">
        <v>7</v>
      </c>
      <c r="C7" s="213">
        <v>50</v>
      </c>
      <c r="D7" s="213">
        <v>50</v>
      </c>
      <c r="E7" s="213">
        <v>170</v>
      </c>
      <c r="F7" s="213"/>
      <c r="G7" s="213"/>
      <c r="H7" s="213"/>
      <c r="I7" s="213"/>
      <c r="J7" s="213"/>
      <c r="K7" s="537"/>
    </row>
    <row r="8" spans="1:11" s="20" customFormat="1" ht="16" x14ac:dyDescent="0.25">
      <c r="A8" s="212">
        <v>45266</v>
      </c>
      <c r="B8" s="213" t="s">
        <v>7</v>
      </c>
      <c r="C8" s="213">
        <v>150</v>
      </c>
      <c r="D8" s="213">
        <v>150</v>
      </c>
      <c r="E8" s="213"/>
      <c r="F8" s="213">
        <v>400</v>
      </c>
      <c r="G8" s="213"/>
      <c r="H8" s="213"/>
      <c r="I8" s="213"/>
      <c r="J8" s="213"/>
      <c r="K8" s="213"/>
    </row>
    <row r="9" spans="1:11" s="20" customFormat="1" ht="16" x14ac:dyDescent="0.25">
      <c r="A9" s="12" t="s">
        <v>6852</v>
      </c>
      <c r="B9" s="213" t="s">
        <v>7</v>
      </c>
      <c r="C9" s="213"/>
      <c r="D9" s="213"/>
      <c r="E9" s="213">
        <v>230</v>
      </c>
      <c r="F9" s="213"/>
      <c r="G9" s="213"/>
      <c r="H9" s="213"/>
      <c r="I9" s="213"/>
      <c r="J9" s="213"/>
      <c r="K9" s="213"/>
    </row>
    <row r="10" spans="1:11" s="20" customFormat="1" ht="16" x14ac:dyDescent="0.25">
      <c r="A10" s="12" t="s">
        <v>7042</v>
      </c>
      <c r="B10" s="213" t="s">
        <v>7</v>
      </c>
      <c r="C10" s="213">
        <v>150</v>
      </c>
      <c r="D10" s="213">
        <v>150</v>
      </c>
      <c r="E10" s="213"/>
      <c r="F10" s="213"/>
      <c r="G10" s="213"/>
      <c r="H10" s="213"/>
      <c r="I10" s="213"/>
      <c r="J10" s="213"/>
      <c r="K10" s="213"/>
    </row>
    <row r="11" spans="1:11" s="20" customFormat="1" ht="16" x14ac:dyDescent="0.25">
      <c r="A11" s="55" t="s">
        <v>7094</v>
      </c>
      <c r="B11" s="213" t="s">
        <v>7</v>
      </c>
      <c r="C11" s="213">
        <v>50</v>
      </c>
      <c r="D11" s="213">
        <v>150</v>
      </c>
      <c r="E11" s="213"/>
      <c r="F11" s="213"/>
      <c r="G11" s="213"/>
      <c r="H11" s="213"/>
      <c r="I11" s="213"/>
      <c r="J11" s="213"/>
      <c r="K11" s="213"/>
    </row>
    <row r="12" spans="1:11" s="20" customFormat="1" ht="16" x14ac:dyDescent="0.25">
      <c r="A12" s="12">
        <v>44934</v>
      </c>
      <c r="B12" s="213" t="s">
        <v>7</v>
      </c>
      <c r="C12" s="213"/>
      <c r="D12" s="213">
        <v>100</v>
      </c>
      <c r="E12" s="213">
        <v>100</v>
      </c>
      <c r="F12" s="213">
        <v>100</v>
      </c>
      <c r="G12" s="213">
        <v>100</v>
      </c>
      <c r="H12" s="213"/>
      <c r="I12" s="213"/>
      <c r="J12" s="213"/>
      <c r="K12" s="213"/>
    </row>
    <row r="13" spans="1:11" s="18" customFormat="1" ht="16" x14ac:dyDescent="0.25">
      <c r="A13" s="55">
        <v>45238</v>
      </c>
      <c r="B13" s="213" t="s">
        <v>7</v>
      </c>
      <c r="C13" s="213">
        <v>140</v>
      </c>
      <c r="D13" s="213">
        <v>150</v>
      </c>
      <c r="E13" s="537"/>
      <c r="F13" s="213">
        <v>400</v>
      </c>
      <c r="G13" s="537"/>
      <c r="H13" s="537"/>
      <c r="I13" s="537"/>
      <c r="J13" s="537"/>
      <c r="K13" s="537"/>
    </row>
    <row r="14" spans="1:11" s="18" customFormat="1" ht="16" x14ac:dyDescent="0.25">
      <c r="A14" s="76">
        <v>45055</v>
      </c>
      <c r="B14" s="213" t="s">
        <v>7</v>
      </c>
      <c r="C14" s="537"/>
      <c r="D14" s="537"/>
      <c r="E14" s="213">
        <v>100</v>
      </c>
      <c r="F14" s="213">
        <v>100</v>
      </c>
      <c r="G14" s="213">
        <v>100</v>
      </c>
      <c r="H14" s="213">
        <v>50</v>
      </c>
      <c r="I14" s="213">
        <v>100</v>
      </c>
      <c r="J14" s="537"/>
      <c r="K14" s="537"/>
    </row>
    <row r="15" spans="1:11" s="20" customFormat="1" ht="16" x14ac:dyDescent="0.25">
      <c r="A15" s="55">
        <v>45627</v>
      </c>
      <c r="B15" s="213" t="s">
        <v>7</v>
      </c>
      <c r="C15" s="213"/>
      <c r="D15" s="213"/>
      <c r="E15" s="213"/>
      <c r="F15" s="213">
        <v>44</v>
      </c>
      <c r="G15" s="213"/>
      <c r="H15" s="213">
        <v>20</v>
      </c>
      <c r="I15" s="213">
        <v>22</v>
      </c>
      <c r="J15" s="213"/>
      <c r="K15" s="213"/>
    </row>
    <row r="16" spans="1:11" s="20" customFormat="1" ht="16" x14ac:dyDescent="0.25">
      <c r="A16" s="53" t="s">
        <v>8374</v>
      </c>
      <c r="B16" s="213" t="s">
        <v>7</v>
      </c>
      <c r="C16" s="213"/>
      <c r="D16" s="213"/>
      <c r="E16" s="213"/>
      <c r="F16" s="213">
        <v>156</v>
      </c>
      <c r="G16" s="213"/>
      <c r="H16" s="213">
        <v>180</v>
      </c>
      <c r="I16" s="213">
        <v>178</v>
      </c>
      <c r="J16" s="213"/>
      <c r="K16" s="213"/>
    </row>
    <row r="17" spans="1:11" s="20" customFormat="1" ht="16" x14ac:dyDescent="0.25">
      <c r="A17" s="99">
        <v>45478</v>
      </c>
      <c r="B17" s="213" t="s">
        <v>63</v>
      </c>
      <c r="C17" s="213"/>
      <c r="D17" s="213">
        <v>-190</v>
      </c>
      <c r="E17" s="213">
        <v>-200</v>
      </c>
      <c r="F17" s="213">
        <v>-185</v>
      </c>
      <c r="G17" s="213">
        <v>-100</v>
      </c>
      <c r="H17" s="213"/>
      <c r="I17" s="213"/>
      <c r="J17" s="213"/>
      <c r="K17" s="213"/>
    </row>
    <row r="18" spans="1:11" s="20" customFormat="1" ht="16" x14ac:dyDescent="0.25">
      <c r="A18" s="55">
        <v>45509</v>
      </c>
      <c r="B18" s="213" t="s">
        <v>63</v>
      </c>
      <c r="C18" s="213">
        <v>-100</v>
      </c>
      <c r="D18" s="213"/>
      <c r="E18" s="213"/>
      <c r="F18" s="213"/>
      <c r="G18" s="213">
        <v>-150</v>
      </c>
      <c r="H18" s="213"/>
      <c r="I18" s="213"/>
      <c r="J18" s="213"/>
      <c r="K18" s="213"/>
    </row>
    <row r="19" spans="1:11" s="20" customFormat="1" ht="16" x14ac:dyDescent="0.25">
      <c r="A19" s="12">
        <v>45388</v>
      </c>
      <c r="B19" s="213" t="s">
        <v>63</v>
      </c>
      <c r="C19" s="213">
        <v>-60</v>
      </c>
      <c r="D19" s="213">
        <v>-60</v>
      </c>
      <c r="E19" s="213"/>
      <c r="F19" s="213"/>
      <c r="G19" s="213">
        <v>-165</v>
      </c>
      <c r="H19" s="213">
        <v>-50</v>
      </c>
      <c r="I19" s="213">
        <v>-50</v>
      </c>
      <c r="J19" s="213"/>
      <c r="K19" s="213"/>
    </row>
    <row r="20" spans="1:11" s="20" customFormat="1" ht="16" x14ac:dyDescent="0.25">
      <c r="A20" s="1181" t="s">
        <v>9521</v>
      </c>
      <c r="B20" s="213" t="s">
        <v>7</v>
      </c>
      <c r="C20" s="213"/>
      <c r="D20" s="213"/>
      <c r="E20" s="213"/>
      <c r="F20" s="213"/>
      <c r="G20" s="213">
        <v>215</v>
      </c>
      <c r="H20" s="213"/>
      <c r="I20" s="213"/>
      <c r="J20" s="213"/>
      <c r="K20" s="213"/>
    </row>
    <row r="21" spans="1:11" s="20" customFormat="1" ht="16" x14ac:dyDescent="0.25">
      <c r="A21" s="99"/>
      <c r="B21" s="213"/>
      <c r="C21" s="213"/>
      <c r="D21" s="213"/>
      <c r="E21" s="213"/>
      <c r="F21" s="213"/>
      <c r="G21" s="213"/>
      <c r="H21" s="213"/>
      <c r="I21" s="213"/>
      <c r="J21" s="213"/>
      <c r="K21" s="213"/>
    </row>
    <row r="22" spans="1:11" s="18" customFormat="1" ht="16" x14ac:dyDescent="0.25">
      <c r="A22" s="956"/>
      <c r="B22" s="537"/>
      <c r="C22" s="537"/>
      <c r="D22" s="537"/>
      <c r="E22" s="537"/>
      <c r="F22" s="537"/>
      <c r="G22" s="537"/>
      <c r="H22" s="537"/>
      <c r="I22" s="537"/>
      <c r="J22" s="537"/>
      <c r="K22" s="537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rgb="FFFFFF00"/>
  </sheetPr>
  <dimension ref="A1:J13"/>
  <sheetViews>
    <sheetView workbookViewId="0">
      <selection activeCell="D21" sqref="D21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9" width="8.83203125" style="47"/>
    <col min="10" max="10" width="9" style="47" customWidth="1"/>
    <col min="11" max="16384" width="8.83203125" style="47"/>
  </cols>
  <sheetData>
    <row r="1" spans="1:10" x14ac:dyDescent="0.25">
      <c r="A1" s="128" t="s">
        <v>23</v>
      </c>
      <c r="B1" s="48"/>
    </row>
    <row r="2" spans="1:10" x14ac:dyDescent="0.25">
      <c r="A2" s="128"/>
      <c r="B2" s="48"/>
    </row>
    <row r="3" spans="1:10" x14ac:dyDescent="0.25">
      <c r="A3" s="139" t="s">
        <v>5726</v>
      </c>
      <c r="B3" s="4"/>
    </row>
    <row r="4" spans="1:10" s="20" customFormat="1" ht="16" x14ac:dyDescent="0.25">
      <c r="A4" s="139" t="s">
        <v>6858</v>
      </c>
      <c r="B4" s="3"/>
    </row>
    <row r="5" spans="1:10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</row>
    <row r="6" spans="1:10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4</v>
      </c>
      <c r="F6" s="1096" t="s">
        <v>27</v>
      </c>
      <c r="G6" s="1096" t="s">
        <v>10</v>
      </c>
      <c r="H6" s="1096" t="s">
        <v>29</v>
      </c>
      <c r="I6" s="1096" t="s">
        <v>31</v>
      </c>
      <c r="J6" s="1095"/>
    </row>
    <row r="7" spans="1:10" s="18" customFormat="1" ht="16" x14ac:dyDescent="0.25">
      <c r="A7" s="212" t="s">
        <v>6852</v>
      </c>
      <c r="B7" s="213" t="s">
        <v>7</v>
      </c>
      <c r="C7" s="213">
        <v>40</v>
      </c>
      <c r="D7" s="213">
        <v>40</v>
      </c>
      <c r="E7" s="213">
        <v>80</v>
      </c>
      <c r="F7" s="213">
        <v>4</v>
      </c>
      <c r="G7" s="213">
        <v>4</v>
      </c>
      <c r="H7" s="213">
        <v>4</v>
      </c>
      <c r="I7" s="213">
        <v>4</v>
      </c>
      <c r="J7" s="537"/>
    </row>
    <row r="8" spans="1:10" s="20" customFormat="1" ht="16" x14ac:dyDescent="0.25">
      <c r="A8" s="212"/>
      <c r="B8" s="213"/>
      <c r="C8" s="213"/>
      <c r="D8" s="213"/>
      <c r="E8" s="213"/>
      <c r="F8" s="213"/>
      <c r="G8" s="213"/>
      <c r="H8" s="213"/>
      <c r="I8" s="213"/>
      <c r="J8" s="213"/>
    </row>
    <row r="9" spans="1:10" s="20" customFormat="1" ht="16" x14ac:dyDescent="0.25">
      <c r="A9" s="12"/>
      <c r="B9" s="213"/>
      <c r="C9" s="213"/>
      <c r="D9" s="213"/>
      <c r="E9" s="213"/>
      <c r="F9" s="213"/>
      <c r="G9" s="213"/>
      <c r="H9" s="213"/>
      <c r="I9" s="213"/>
      <c r="J9" s="213"/>
    </row>
    <row r="10" spans="1:10" s="20" customFormat="1" ht="16" x14ac:dyDescent="0.25">
      <c r="A10" s="12"/>
      <c r="B10" s="213"/>
      <c r="C10" s="213"/>
      <c r="D10" s="213"/>
      <c r="E10" s="213"/>
      <c r="F10" s="213"/>
      <c r="G10" s="213"/>
      <c r="H10" s="213"/>
      <c r="I10" s="213"/>
      <c r="J10" s="213"/>
    </row>
    <row r="11" spans="1:10" s="20" customFormat="1" ht="16" x14ac:dyDescent="0.25">
      <c r="A11" s="12"/>
      <c r="B11" s="213"/>
      <c r="C11" s="213"/>
      <c r="D11" s="213"/>
      <c r="E11" s="213"/>
      <c r="F11" s="213"/>
      <c r="G11" s="213"/>
      <c r="H11" s="213"/>
      <c r="I11" s="213"/>
      <c r="J11" s="213"/>
    </row>
    <row r="12" spans="1:10" s="20" customFormat="1" ht="16" x14ac:dyDescent="0.25">
      <c r="A12" s="212"/>
      <c r="B12" s="213"/>
      <c r="C12" s="213"/>
      <c r="D12" s="213"/>
      <c r="E12" s="213"/>
      <c r="F12" s="213"/>
      <c r="G12" s="213"/>
      <c r="H12" s="213"/>
      <c r="I12" s="213"/>
      <c r="J12" s="213"/>
    </row>
    <row r="13" spans="1:10" s="18" customFormat="1" ht="16" x14ac:dyDescent="0.25">
      <c r="A13" s="956"/>
      <c r="B13" s="537"/>
      <c r="C13" s="537"/>
      <c r="D13" s="537"/>
      <c r="E13" s="537"/>
      <c r="F13" s="537"/>
      <c r="G13" s="537"/>
      <c r="H13" s="537"/>
      <c r="I13" s="537"/>
      <c r="J13" s="537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rgb="FFFFFF00"/>
  </sheetPr>
  <dimension ref="A1:K54"/>
  <sheetViews>
    <sheetView workbookViewId="0">
      <selection activeCell="A49" sqref="A49:B49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10" width="8.83203125" style="47"/>
    <col min="11" max="11" width="9" style="47" customWidth="1"/>
    <col min="12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7065</v>
      </c>
      <c r="B3" s="4"/>
    </row>
    <row r="4" spans="1:11" s="20" customFormat="1" ht="16" x14ac:dyDescent="0.25">
      <c r="A4" s="139" t="s">
        <v>7066</v>
      </c>
      <c r="B4" s="3"/>
    </row>
    <row r="5" spans="1:11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  <c r="K5" s="770"/>
    </row>
    <row r="6" spans="1:11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4</v>
      </c>
      <c r="F6" s="1096" t="s">
        <v>32</v>
      </c>
      <c r="G6" s="1096" t="s">
        <v>27</v>
      </c>
      <c r="H6" s="1096" t="s">
        <v>378</v>
      </c>
      <c r="I6" s="1096" t="s">
        <v>17</v>
      </c>
      <c r="J6" s="1096" t="s">
        <v>18</v>
      </c>
      <c r="K6" s="1095"/>
    </row>
    <row r="7" spans="1:11" s="18" customFormat="1" ht="16" x14ac:dyDescent="0.25">
      <c r="A7" s="212" t="s">
        <v>7059</v>
      </c>
      <c r="B7" s="213" t="s">
        <v>7</v>
      </c>
      <c r="C7" s="213">
        <v>45</v>
      </c>
      <c r="D7" s="213">
        <v>45</v>
      </c>
      <c r="E7" s="213">
        <v>50</v>
      </c>
      <c r="F7" s="213"/>
      <c r="G7" s="213"/>
      <c r="H7" s="213"/>
      <c r="I7" s="213"/>
      <c r="J7" s="213"/>
      <c r="K7" s="537"/>
    </row>
    <row r="8" spans="1:11" s="20" customFormat="1" ht="16" x14ac:dyDescent="0.25">
      <c r="A8" s="12" t="s">
        <v>7084</v>
      </c>
      <c r="B8" s="213" t="s">
        <v>7</v>
      </c>
      <c r="C8" s="213">
        <v>72</v>
      </c>
      <c r="D8" s="213">
        <v>105</v>
      </c>
      <c r="E8" s="213">
        <v>150</v>
      </c>
      <c r="F8" s="213">
        <v>104</v>
      </c>
      <c r="G8" s="213"/>
      <c r="H8" s="213"/>
      <c r="I8" s="213"/>
      <c r="J8" s="213"/>
      <c r="K8" s="213"/>
    </row>
    <row r="9" spans="1:11" s="20" customFormat="1" ht="16" x14ac:dyDescent="0.25">
      <c r="A9" s="212" t="s">
        <v>7076</v>
      </c>
      <c r="B9" s="213" t="s">
        <v>7</v>
      </c>
      <c r="C9" s="213">
        <v>33</v>
      </c>
      <c r="D9" s="213"/>
      <c r="E9" s="213"/>
      <c r="F9" s="213">
        <v>46</v>
      </c>
      <c r="G9" s="213">
        <v>150</v>
      </c>
      <c r="H9" s="213"/>
      <c r="I9" s="213"/>
      <c r="J9" s="213"/>
      <c r="K9" s="213"/>
    </row>
    <row r="10" spans="1:11" s="18" customFormat="1" ht="16" x14ac:dyDescent="0.25">
      <c r="A10" s="76">
        <v>44934</v>
      </c>
      <c r="B10" s="213" t="s">
        <v>7</v>
      </c>
      <c r="C10" s="213">
        <v>100</v>
      </c>
      <c r="D10" s="213">
        <v>100</v>
      </c>
      <c r="E10" s="213">
        <v>100</v>
      </c>
      <c r="F10" s="213">
        <v>150</v>
      </c>
      <c r="G10" s="213">
        <v>150</v>
      </c>
      <c r="H10" s="213"/>
      <c r="I10" s="213"/>
      <c r="J10" s="213"/>
      <c r="K10" s="537"/>
    </row>
    <row r="11" spans="1:11" s="18" customFormat="1" ht="16" x14ac:dyDescent="0.25">
      <c r="A11" s="99">
        <v>44965</v>
      </c>
      <c r="B11" s="213" t="s">
        <v>7</v>
      </c>
      <c r="C11" s="213">
        <v>50</v>
      </c>
      <c r="D11" s="213">
        <v>50</v>
      </c>
      <c r="E11" s="213">
        <v>50</v>
      </c>
      <c r="F11" s="213">
        <v>50</v>
      </c>
      <c r="G11" s="213">
        <v>50</v>
      </c>
      <c r="H11" s="213"/>
      <c r="I11" s="213"/>
      <c r="J11" s="213"/>
      <c r="K11" s="537"/>
    </row>
    <row r="12" spans="1:11" s="20" customFormat="1" ht="16" x14ac:dyDescent="0.25">
      <c r="A12" s="12">
        <v>45024</v>
      </c>
      <c r="B12" s="213" t="s">
        <v>7</v>
      </c>
      <c r="C12" s="213"/>
      <c r="D12" s="213">
        <v>150</v>
      </c>
      <c r="E12" s="213"/>
      <c r="F12" s="213"/>
      <c r="G12" s="213"/>
      <c r="H12" s="213"/>
      <c r="I12" s="213"/>
      <c r="J12" s="213"/>
      <c r="K12" s="213"/>
    </row>
    <row r="13" spans="1:11" s="20" customFormat="1" ht="16" x14ac:dyDescent="0.25">
      <c r="A13" s="12">
        <v>45146</v>
      </c>
      <c r="B13" s="213" t="s">
        <v>7</v>
      </c>
      <c r="C13" s="213">
        <v>50</v>
      </c>
      <c r="D13" s="213">
        <v>50</v>
      </c>
      <c r="E13" s="213">
        <v>100</v>
      </c>
      <c r="F13" s="213">
        <v>250</v>
      </c>
      <c r="G13" s="213">
        <v>250</v>
      </c>
      <c r="H13" s="213"/>
      <c r="I13" s="213"/>
      <c r="J13" s="213"/>
      <c r="K13" s="213"/>
    </row>
    <row r="14" spans="1:11" s="20" customFormat="1" ht="16" x14ac:dyDescent="0.25">
      <c r="A14" s="12">
        <v>45146</v>
      </c>
      <c r="B14" s="213" t="s">
        <v>7</v>
      </c>
      <c r="C14" s="213">
        <v>84</v>
      </c>
      <c r="D14" s="213">
        <v>80</v>
      </c>
      <c r="E14" s="213">
        <v>100</v>
      </c>
      <c r="F14" s="213">
        <v>100</v>
      </c>
      <c r="G14" s="213"/>
      <c r="H14" s="213"/>
      <c r="I14" s="213"/>
      <c r="J14" s="213"/>
      <c r="K14" s="213"/>
    </row>
    <row r="15" spans="1:11" s="18" customFormat="1" ht="16" x14ac:dyDescent="0.25">
      <c r="A15" s="12">
        <v>45207</v>
      </c>
      <c r="B15" s="213" t="s">
        <v>7</v>
      </c>
      <c r="C15" s="213">
        <v>50</v>
      </c>
      <c r="D15" s="213">
        <v>170</v>
      </c>
      <c r="E15" s="213">
        <v>400</v>
      </c>
      <c r="F15" s="213">
        <v>100</v>
      </c>
      <c r="G15" s="213">
        <v>200</v>
      </c>
      <c r="H15" s="213"/>
      <c r="I15" s="213"/>
      <c r="J15" s="213"/>
      <c r="K15" s="537"/>
    </row>
    <row r="16" spans="1:11" s="20" customFormat="1" ht="16" x14ac:dyDescent="0.25">
      <c r="A16" s="55">
        <v>45238</v>
      </c>
      <c r="B16" s="213" t="s">
        <v>7</v>
      </c>
      <c r="C16" s="213">
        <v>116</v>
      </c>
      <c r="D16" s="213"/>
      <c r="E16" s="213"/>
      <c r="F16" s="213"/>
      <c r="G16" s="213"/>
      <c r="H16" s="213"/>
      <c r="I16" s="213"/>
      <c r="J16" s="213"/>
      <c r="K16" s="213"/>
    </row>
    <row r="17" spans="1:11" s="20" customFormat="1" ht="16" x14ac:dyDescent="0.25">
      <c r="A17" s="99" t="s">
        <v>7210</v>
      </c>
      <c r="B17" s="13" t="s">
        <v>7</v>
      </c>
      <c r="C17" s="213">
        <v>150</v>
      </c>
      <c r="D17" s="213">
        <v>150</v>
      </c>
      <c r="E17" s="213"/>
      <c r="F17" s="213"/>
      <c r="G17" s="213"/>
      <c r="H17" s="213"/>
      <c r="I17" s="213"/>
      <c r="J17" s="213"/>
      <c r="K17" s="213"/>
    </row>
    <row r="18" spans="1:11" s="20" customFormat="1" ht="16" x14ac:dyDescent="0.25">
      <c r="A18" s="741" t="s">
        <v>7261</v>
      </c>
      <c r="B18" s="213" t="s">
        <v>7</v>
      </c>
      <c r="C18" s="213">
        <v>80</v>
      </c>
      <c r="D18" s="213">
        <v>80</v>
      </c>
      <c r="E18" s="213">
        <v>30</v>
      </c>
      <c r="F18" s="213"/>
      <c r="G18" s="213"/>
      <c r="H18" s="213"/>
      <c r="I18" s="213"/>
      <c r="J18" s="213"/>
      <c r="K18" s="213"/>
    </row>
    <row r="19" spans="1:11" s="20" customFormat="1" ht="16" x14ac:dyDescent="0.25">
      <c r="A19" s="55">
        <v>45116</v>
      </c>
      <c r="B19" s="213" t="s">
        <v>7</v>
      </c>
      <c r="C19" s="213"/>
      <c r="D19" s="213"/>
      <c r="E19" s="213"/>
      <c r="F19" s="213">
        <v>50</v>
      </c>
      <c r="G19" s="213"/>
      <c r="H19" s="213">
        <v>50</v>
      </c>
      <c r="I19" s="213"/>
      <c r="J19" s="213"/>
      <c r="K19" s="213"/>
    </row>
    <row r="20" spans="1:11" s="20" customFormat="1" ht="16" x14ac:dyDescent="0.25">
      <c r="A20" s="55" t="s">
        <v>7433</v>
      </c>
      <c r="B20" s="13" t="s">
        <v>7</v>
      </c>
      <c r="C20" s="213">
        <v>100</v>
      </c>
      <c r="D20" s="213">
        <v>200</v>
      </c>
      <c r="E20" s="213">
        <v>200</v>
      </c>
      <c r="F20" s="213">
        <v>150</v>
      </c>
      <c r="G20" s="213">
        <v>150</v>
      </c>
      <c r="H20" s="213"/>
      <c r="I20" s="213"/>
      <c r="J20" s="213"/>
      <c r="K20" s="213"/>
    </row>
    <row r="21" spans="1:11" s="20" customFormat="1" ht="16" x14ac:dyDescent="0.25">
      <c r="A21" s="13" t="s">
        <v>7442</v>
      </c>
      <c r="B21" s="213" t="s">
        <v>7</v>
      </c>
      <c r="C21" s="213"/>
      <c r="D21" s="213">
        <v>100</v>
      </c>
      <c r="E21" s="213">
        <v>100</v>
      </c>
      <c r="F21" s="213">
        <v>100</v>
      </c>
      <c r="G21" s="213">
        <v>100</v>
      </c>
      <c r="H21" s="213"/>
      <c r="I21" s="213"/>
      <c r="J21" s="213"/>
      <c r="K21" s="213"/>
    </row>
    <row r="22" spans="1:11" s="20" customFormat="1" ht="16" x14ac:dyDescent="0.25">
      <c r="A22" s="12" t="s">
        <v>7489</v>
      </c>
      <c r="B22" s="213" t="s">
        <v>7</v>
      </c>
      <c r="C22" s="213">
        <v>50</v>
      </c>
      <c r="D22" s="213">
        <v>300</v>
      </c>
      <c r="E22" s="213">
        <v>300</v>
      </c>
      <c r="F22" s="213"/>
      <c r="G22" s="213"/>
      <c r="H22" s="213"/>
      <c r="I22" s="213">
        <v>17</v>
      </c>
      <c r="J22" s="213"/>
      <c r="K22" s="213"/>
    </row>
    <row r="23" spans="1:11" s="20" customFormat="1" ht="16" x14ac:dyDescent="0.25">
      <c r="A23" s="12" t="s">
        <v>7511</v>
      </c>
      <c r="B23" s="213" t="s">
        <v>7</v>
      </c>
      <c r="C23" s="213"/>
      <c r="D23" s="213"/>
      <c r="E23" s="213"/>
      <c r="F23" s="213">
        <v>200</v>
      </c>
      <c r="G23" s="213">
        <v>200</v>
      </c>
      <c r="H23" s="213"/>
      <c r="I23" s="213">
        <v>50</v>
      </c>
      <c r="J23" s="213">
        <v>50</v>
      </c>
      <c r="K23" s="213"/>
    </row>
    <row r="24" spans="1:11" s="18" customFormat="1" ht="16" x14ac:dyDescent="0.25">
      <c r="A24" s="55">
        <v>44995</v>
      </c>
      <c r="B24" s="213" t="s">
        <v>7</v>
      </c>
      <c r="C24" s="537"/>
      <c r="D24" s="213">
        <v>100</v>
      </c>
      <c r="E24" s="213">
        <v>200</v>
      </c>
      <c r="F24" s="213">
        <v>150</v>
      </c>
      <c r="G24" s="213">
        <v>150</v>
      </c>
      <c r="H24" s="537"/>
      <c r="I24" s="537"/>
      <c r="J24" s="537"/>
      <c r="K24" s="537"/>
    </row>
    <row r="25" spans="1:11" s="20" customFormat="1" ht="16" x14ac:dyDescent="0.25">
      <c r="A25" s="12">
        <v>45026</v>
      </c>
      <c r="B25" s="213" t="s">
        <v>7</v>
      </c>
      <c r="C25" s="213">
        <v>120</v>
      </c>
      <c r="D25" s="213">
        <v>50</v>
      </c>
      <c r="E25" s="213">
        <v>50</v>
      </c>
      <c r="F25" s="213">
        <v>50</v>
      </c>
      <c r="G25" s="213">
        <v>50</v>
      </c>
      <c r="H25" s="213"/>
      <c r="I25" s="213"/>
      <c r="J25" s="213"/>
      <c r="K25" s="213"/>
    </row>
    <row r="26" spans="1:11" s="20" customFormat="1" ht="16" x14ac:dyDescent="0.25">
      <c r="A26" s="12">
        <v>45056</v>
      </c>
      <c r="B26" s="213" t="s">
        <v>7</v>
      </c>
      <c r="C26" s="213"/>
      <c r="D26" s="213"/>
      <c r="E26" s="213"/>
      <c r="F26" s="213"/>
      <c r="G26" s="213"/>
      <c r="H26" s="213"/>
      <c r="I26" s="213">
        <v>40</v>
      </c>
      <c r="J26" s="213">
        <v>40</v>
      </c>
      <c r="K26" s="213"/>
    </row>
    <row r="27" spans="1:11" s="20" customFormat="1" ht="16" x14ac:dyDescent="0.25">
      <c r="A27" s="12">
        <v>45179</v>
      </c>
      <c r="B27" s="13" t="s">
        <v>7</v>
      </c>
      <c r="C27" s="213">
        <v>80</v>
      </c>
      <c r="D27" s="213">
        <v>80</v>
      </c>
      <c r="E27" s="213">
        <v>200</v>
      </c>
      <c r="F27" s="213"/>
      <c r="G27" s="213"/>
      <c r="H27" s="213"/>
      <c r="I27" s="213"/>
      <c r="J27" s="213">
        <v>50</v>
      </c>
      <c r="K27" s="213"/>
    </row>
    <row r="28" spans="1:11" s="20" customFormat="1" ht="16" x14ac:dyDescent="0.25">
      <c r="A28" s="99" t="s">
        <v>7687</v>
      </c>
      <c r="B28" s="53" t="s">
        <v>63</v>
      </c>
      <c r="C28" s="213">
        <v>-40</v>
      </c>
      <c r="D28" s="213">
        <v>-100</v>
      </c>
      <c r="E28" s="213">
        <v>-50</v>
      </c>
      <c r="F28" s="213"/>
      <c r="G28" s="213"/>
      <c r="H28" s="213"/>
      <c r="I28" s="213"/>
      <c r="J28" s="213"/>
      <c r="K28" s="213"/>
    </row>
    <row r="29" spans="1:11" s="20" customFormat="1" ht="16" x14ac:dyDescent="0.25">
      <c r="A29" s="12" t="s">
        <v>7733</v>
      </c>
      <c r="B29" s="213" t="s">
        <v>63</v>
      </c>
      <c r="C29" s="213">
        <v>-33</v>
      </c>
      <c r="D29" s="213">
        <v>-166</v>
      </c>
      <c r="E29" s="213"/>
      <c r="F29" s="213"/>
      <c r="G29" s="213"/>
      <c r="H29" s="213"/>
      <c r="I29" s="213"/>
      <c r="J29" s="213"/>
      <c r="K29" s="213"/>
    </row>
    <row r="30" spans="1:11" s="20" customFormat="1" ht="16" x14ac:dyDescent="0.25">
      <c r="A30" s="12">
        <v>45088</v>
      </c>
      <c r="B30" s="213" t="s">
        <v>63</v>
      </c>
      <c r="C30" s="213">
        <v>-58</v>
      </c>
      <c r="D30" s="213">
        <v>-100</v>
      </c>
      <c r="E30" s="213">
        <v>-500</v>
      </c>
      <c r="F30" s="213"/>
      <c r="G30" s="213"/>
      <c r="H30" s="213"/>
      <c r="I30" s="213"/>
      <c r="J30" s="213"/>
      <c r="K30" s="213"/>
    </row>
    <row r="31" spans="1:11" s="20" customFormat="1" ht="16" x14ac:dyDescent="0.25">
      <c r="A31" s="12">
        <v>45118</v>
      </c>
      <c r="B31" s="213" t="s">
        <v>63</v>
      </c>
      <c r="C31" s="213">
        <v>-68</v>
      </c>
      <c r="D31" s="213">
        <v>-185</v>
      </c>
      <c r="E31" s="213"/>
      <c r="F31" s="213">
        <v>-185</v>
      </c>
      <c r="G31" s="213">
        <v>-150</v>
      </c>
      <c r="H31" s="213"/>
      <c r="I31" s="213"/>
      <c r="J31" s="213"/>
      <c r="K31" s="213"/>
    </row>
    <row r="32" spans="1:11" s="18" customFormat="1" ht="16" x14ac:dyDescent="0.25">
      <c r="A32" s="99">
        <v>45149</v>
      </c>
      <c r="B32" s="213" t="s">
        <v>63</v>
      </c>
      <c r="C32" s="213">
        <v>-83</v>
      </c>
      <c r="D32" s="213">
        <v>-100</v>
      </c>
      <c r="E32" s="537"/>
      <c r="F32" s="213">
        <v>-50</v>
      </c>
      <c r="G32" s="213">
        <v>-50</v>
      </c>
      <c r="H32" s="537"/>
      <c r="I32" s="537"/>
      <c r="J32" s="213">
        <v>-50</v>
      </c>
      <c r="K32" s="537"/>
    </row>
    <row r="33" spans="1:11" s="20" customFormat="1" ht="16" x14ac:dyDescent="0.25">
      <c r="A33" s="256">
        <v>45210</v>
      </c>
      <c r="B33" s="213" t="s">
        <v>63</v>
      </c>
      <c r="C33" s="213">
        <v>-51</v>
      </c>
      <c r="D33" s="213">
        <v>-62</v>
      </c>
      <c r="E33" s="213"/>
      <c r="F33" s="213">
        <v>-68</v>
      </c>
      <c r="G33" s="213">
        <v>-63</v>
      </c>
      <c r="H33" s="213"/>
      <c r="I33" s="213">
        <v>-18</v>
      </c>
      <c r="J33" s="213"/>
      <c r="K33" s="213"/>
    </row>
    <row r="34" spans="1:11" s="20" customFormat="1" ht="16" x14ac:dyDescent="0.25">
      <c r="A34" s="256" t="s">
        <v>7907</v>
      </c>
      <c r="B34" s="213" t="s">
        <v>63</v>
      </c>
      <c r="C34" s="213">
        <v>-23</v>
      </c>
      <c r="D34" s="213"/>
      <c r="E34" s="213"/>
      <c r="F34" s="213">
        <v>-51</v>
      </c>
      <c r="G34" s="213">
        <v>-27</v>
      </c>
      <c r="H34" s="213"/>
      <c r="I34" s="213"/>
      <c r="J34" s="213"/>
      <c r="K34" s="213"/>
    </row>
    <row r="35" spans="1:11" s="20" customFormat="1" ht="16" x14ac:dyDescent="0.25">
      <c r="A35" s="256" t="s">
        <v>7924</v>
      </c>
      <c r="B35" s="213" t="s">
        <v>63</v>
      </c>
      <c r="C35" s="213">
        <v>-80</v>
      </c>
      <c r="D35" s="213">
        <v>-90</v>
      </c>
      <c r="E35" s="213"/>
      <c r="F35" s="213"/>
      <c r="G35" s="213"/>
      <c r="H35" s="213"/>
      <c r="I35" s="213"/>
      <c r="J35" s="213"/>
      <c r="K35" s="213"/>
    </row>
    <row r="36" spans="1:11" s="20" customFormat="1" ht="16" x14ac:dyDescent="0.25">
      <c r="A36" s="168" t="s">
        <v>7931</v>
      </c>
      <c r="B36" s="213" t="s">
        <v>63</v>
      </c>
      <c r="C36" s="213"/>
      <c r="D36" s="213"/>
      <c r="E36" s="213"/>
      <c r="F36" s="213">
        <v>-100</v>
      </c>
      <c r="G36" s="213">
        <v>-100</v>
      </c>
      <c r="H36" s="213"/>
      <c r="I36" s="213"/>
      <c r="J36" s="213"/>
      <c r="K36" s="213"/>
    </row>
    <row r="37" spans="1:11" s="20" customFormat="1" ht="16" x14ac:dyDescent="0.25">
      <c r="A37" s="53" t="s">
        <v>7940</v>
      </c>
      <c r="B37" s="213" t="s">
        <v>63</v>
      </c>
      <c r="C37" s="213">
        <v>-57</v>
      </c>
      <c r="D37" s="213">
        <v>-76</v>
      </c>
      <c r="E37" s="213">
        <v>-332</v>
      </c>
      <c r="F37" s="213">
        <v>-37</v>
      </c>
      <c r="G37" s="213">
        <v>-48</v>
      </c>
      <c r="H37" s="213"/>
      <c r="I37" s="213"/>
      <c r="J37" s="213"/>
      <c r="K37" s="213"/>
    </row>
    <row r="38" spans="1:11" s="20" customFormat="1" ht="16" x14ac:dyDescent="0.25">
      <c r="A38" s="12" t="s">
        <v>7960</v>
      </c>
      <c r="B38" s="213" t="s">
        <v>63</v>
      </c>
      <c r="C38" s="213">
        <v>-31</v>
      </c>
      <c r="D38" s="213"/>
      <c r="E38" s="213"/>
      <c r="F38" s="213">
        <v>-43</v>
      </c>
      <c r="G38" s="213">
        <v>-32</v>
      </c>
      <c r="H38" s="213"/>
      <c r="I38" s="213"/>
      <c r="J38" s="213"/>
      <c r="K38" s="213"/>
    </row>
    <row r="39" spans="1:11" s="20" customFormat="1" ht="16" x14ac:dyDescent="0.25">
      <c r="A39" s="53" t="s">
        <v>8067</v>
      </c>
      <c r="B39" s="213" t="s">
        <v>63</v>
      </c>
      <c r="C39" s="213">
        <v>-84</v>
      </c>
      <c r="D39" s="213">
        <v>-150</v>
      </c>
      <c r="E39" s="213">
        <v>-100</v>
      </c>
      <c r="F39" s="213">
        <v>-150</v>
      </c>
      <c r="G39" s="213">
        <v>-100</v>
      </c>
      <c r="H39" s="213"/>
      <c r="I39" s="213"/>
      <c r="J39" s="213"/>
      <c r="K39" s="213"/>
    </row>
    <row r="40" spans="1:11" s="20" customFormat="1" ht="16" x14ac:dyDescent="0.25">
      <c r="A40" s="55">
        <v>45028</v>
      </c>
      <c r="B40" s="13" t="s">
        <v>63</v>
      </c>
      <c r="C40" s="213">
        <v>-35</v>
      </c>
      <c r="D40" s="213">
        <v>-100</v>
      </c>
      <c r="E40" s="213"/>
      <c r="F40" s="213">
        <v>-100</v>
      </c>
      <c r="G40" s="213">
        <v>-60</v>
      </c>
      <c r="H40" s="213"/>
      <c r="I40" s="213"/>
      <c r="J40" s="213"/>
      <c r="K40" s="213"/>
    </row>
    <row r="41" spans="1:11" s="20" customFormat="1" ht="16" x14ac:dyDescent="0.25">
      <c r="A41" s="12">
        <v>45058</v>
      </c>
      <c r="B41" s="529" t="s">
        <v>63</v>
      </c>
      <c r="C41" s="213">
        <v>-70</v>
      </c>
      <c r="D41" s="213">
        <v>-70</v>
      </c>
      <c r="E41" s="213">
        <v>-80</v>
      </c>
      <c r="F41" s="213">
        <v>-80</v>
      </c>
      <c r="G41" s="213">
        <v>-120</v>
      </c>
      <c r="H41" s="213"/>
      <c r="I41" s="213"/>
      <c r="J41" s="213"/>
      <c r="K41" s="213"/>
    </row>
    <row r="42" spans="1:11" s="20" customFormat="1" ht="16" x14ac:dyDescent="0.25">
      <c r="A42" s="99">
        <v>45089</v>
      </c>
      <c r="B42" s="213" t="s">
        <v>63</v>
      </c>
      <c r="C42" s="213">
        <v>-50</v>
      </c>
      <c r="D42" s="213">
        <v>-40</v>
      </c>
      <c r="E42" s="213"/>
      <c r="F42" s="213">
        <v>-150</v>
      </c>
      <c r="G42" s="213">
        <v>-130</v>
      </c>
      <c r="H42" s="213"/>
      <c r="I42" s="213"/>
      <c r="J42" s="213"/>
      <c r="K42" s="213"/>
    </row>
    <row r="43" spans="1:11" s="20" customFormat="1" ht="16" x14ac:dyDescent="0.25">
      <c r="A43" s="12">
        <v>45119</v>
      </c>
      <c r="B43" s="213" t="s">
        <v>63</v>
      </c>
      <c r="C43" s="213"/>
      <c r="D43" s="213"/>
      <c r="E43" s="213"/>
      <c r="F43" s="213">
        <v>-230</v>
      </c>
      <c r="G43" s="213">
        <v>-220</v>
      </c>
      <c r="H43" s="213"/>
      <c r="I43" s="213"/>
      <c r="J43" s="213"/>
      <c r="K43" s="213"/>
    </row>
    <row r="44" spans="1:11" s="18" customFormat="1" ht="16" x14ac:dyDescent="0.25">
      <c r="A44" s="256">
        <v>45150</v>
      </c>
      <c r="B44" s="213" t="s">
        <v>63</v>
      </c>
      <c r="C44" s="213">
        <v>-42</v>
      </c>
      <c r="D44" s="213">
        <v>-8</v>
      </c>
      <c r="E44" s="213">
        <v>-10</v>
      </c>
      <c r="F44" s="537"/>
      <c r="G44" s="537"/>
      <c r="H44" s="537"/>
      <c r="I44" s="213">
        <v>-47</v>
      </c>
      <c r="J44" s="213">
        <v>-42</v>
      </c>
      <c r="K44" s="537"/>
    </row>
    <row r="45" spans="1:11" s="20" customFormat="1" ht="16" x14ac:dyDescent="0.25">
      <c r="A45" s="99">
        <v>45242</v>
      </c>
      <c r="B45" s="213" t="s">
        <v>63</v>
      </c>
      <c r="C45" s="213">
        <v>-84</v>
      </c>
      <c r="D45" s="213">
        <v>-212</v>
      </c>
      <c r="E45" s="213"/>
      <c r="F45" s="213">
        <v>-44</v>
      </c>
      <c r="G45" s="213">
        <v>-16</v>
      </c>
      <c r="H45" s="213"/>
      <c r="I45" s="213"/>
      <c r="J45" s="213"/>
      <c r="K45" s="213"/>
    </row>
    <row r="46" spans="1:11" s="20" customFormat="1" ht="16" x14ac:dyDescent="0.25">
      <c r="A46" s="256" t="s">
        <v>8221</v>
      </c>
      <c r="B46" s="213" t="s">
        <v>63</v>
      </c>
      <c r="C46" s="213">
        <v>-104</v>
      </c>
      <c r="D46" s="213">
        <v>-150</v>
      </c>
      <c r="E46" s="213"/>
      <c r="F46" s="213">
        <v>-25</v>
      </c>
      <c r="G46" s="213"/>
      <c r="H46" s="213"/>
      <c r="I46" s="213">
        <v>-17</v>
      </c>
      <c r="J46" s="213"/>
      <c r="K46" s="213"/>
    </row>
    <row r="47" spans="1:11" s="20" customFormat="1" ht="16" x14ac:dyDescent="0.25">
      <c r="A47" s="69" t="s">
        <v>8237</v>
      </c>
      <c r="B47" s="213" t="s">
        <v>63</v>
      </c>
      <c r="C47" s="213">
        <v>-70</v>
      </c>
      <c r="D47" s="213">
        <v>-40</v>
      </c>
      <c r="E47" s="213">
        <v>-360</v>
      </c>
      <c r="F47" s="213"/>
      <c r="G47" s="213"/>
      <c r="H47" s="213"/>
      <c r="I47" s="213"/>
      <c r="J47" s="213"/>
      <c r="K47" s="213"/>
    </row>
    <row r="48" spans="1:11" s="20" customFormat="1" ht="16" x14ac:dyDescent="0.25">
      <c r="A48" s="256">
        <v>45323</v>
      </c>
      <c r="B48" s="213" t="s">
        <v>63</v>
      </c>
      <c r="C48" s="213"/>
      <c r="D48" s="213"/>
      <c r="E48" s="213"/>
      <c r="F48" s="213">
        <v>-100</v>
      </c>
      <c r="G48" s="213">
        <v>-175</v>
      </c>
      <c r="H48" s="213"/>
      <c r="I48" s="213"/>
      <c r="J48" s="213"/>
      <c r="K48" s="213"/>
    </row>
    <row r="49" spans="1:11" s="18" customFormat="1" ht="16" x14ac:dyDescent="0.25">
      <c r="A49" s="256">
        <v>45413</v>
      </c>
      <c r="B49" s="213" t="s">
        <v>63</v>
      </c>
      <c r="C49" s="213">
        <v>-19</v>
      </c>
      <c r="D49" s="213">
        <v>-40</v>
      </c>
      <c r="E49" s="213">
        <v>-50</v>
      </c>
      <c r="F49" s="213">
        <v>-77</v>
      </c>
      <c r="G49" s="213">
        <v>-110</v>
      </c>
      <c r="H49" s="537"/>
      <c r="I49" s="537"/>
      <c r="J49" s="213">
        <v>-34</v>
      </c>
      <c r="K49" s="537"/>
    </row>
    <row r="50" spans="1:11" s="20" customFormat="1" ht="16" x14ac:dyDescent="0.25">
      <c r="A50" s="256"/>
      <c r="B50" s="213"/>
      <c r="C50" s="213"/>
      <c r="D50" s="213"/>
      <c r="E50" s="213"/>
      <c r="F50" s="213"/>
      <c r="G50" s="213"/>
      <c r="H50" s="213"/>
      <c r="I50" s="213"/>
      <c r="J50" s="213"/>
      <c r="K50" s="213"/>
    </row>
    <row r="51" spans="1:11" s="20" customFormat="1" ht="16" x14ac:dyDescent="0.25">
      <c r="A51" s="99"/>
      <c r="B51" s="213"/>
      <c r="C51" s="213"/>
      <c r="D51" s="213"/>
      <c r="E51" s="213"/>
      <c r="F51" s="213"/>
      <c r="G51" s="213"/>
      <c r="H51" s="213"/>
      <c r="I51" s="213"/>
      <c r="J51" s="213"/>
      <c r="K51" s="213"/>
    </row>
    <row r="52" spans="1:11" s="18" customFormat="1" ht="16" x14ac:dyDescent="0.25">
      <c r="A52" s="956"/>
      <c r="B52" s="537"/>
      <c r="C52" s="537"/>
      <c r="D52" s="537"/>
      <c r="E52" s="537"/>
      <c r="F52" s="537"/>
      <c r="G52" s="537"/>
      <c r="H52" s="537"/>
      <c r="I52" s="537"/>
      <c r="J52" s="537"/>
      <c r="K52" s="537"/>
    </row>
    <row r="53" spans="1:11" ht="18" thickBot="1" x14ac:dyDescent="0.3"/>
    <row r="54" spans="1:11" ht="18" thickBot="1" x14ac:dyDescent="0.3">
      <c r="C54" s="1096" t="s">
        <v>2</v>
      </c>
      <c r="D54" s="1096" t="s">
        <v>3</v>
      </c>
      <c r="E54" s="1096" t="s">
        <v>4</v>
      </c>
      <c r="F54" s="1096" t="s">
        <v>32</v>
      </c>
      <c r="G54" s="1096" t="s">
        <v>27</v>
      </c>
      <c r="H54" s="1096" t="s">
        <v>378</v>
      </c>
      <c r="I54" s="1096" t="s">
        <v>17</v>
      </c>
      <c r="J54" s="1096" t="s">
        <v>18</v>
      </c>
      <c r="K54" s="1095"/>
    </row>
  </sheetData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rgb="FFFFFF00"/>
  </sheetPr>
  <dimension ref="A1:K14"/>
  <sheetViews>
    <sheetView workbookViewId="0">
      <selection activeCell="H23" sqref="H23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10" width="8.83203125" style="47"/>
    <col min="11" max="11" width="9" style="47" customWidth="1"/>
    <col min="12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7153</v>
      </c>
      <c r="B3" s="4"/>
    </row>
    <row r="4" spans="1:11" s="20" customFormat="1" ht="16" x14ac:dyDescent="0.25">
      <c r="A4" s="139" t="s">
        <v>7154</v>
      </c>
      <c r="B4" s="3"/>
    </row>
    <row r="5" spans="1:11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  <c r="K5" s="770"/>
    </row>
    <row r="6" spans="1:11" ht="18" thickBot="1" x14ac:dyDescent="0.3">
      <c r="A6" s="1093" t="s">
        <v>0</v>
      </c>
      <c r="B6" s="1094" t="s">
        <v>1</v>
      </c>
      <c r="C6" s="1096" t="s">
        <v>378</v>
      </c>
      <c r="D6" s="1096" t="s">
        <v>2</v>
      </c>
      <c r="E6" s="1096" t="s">
        <v>3</v>
      </c>
      <c r="F6" s="1096" t="s">
        <v>27</v>
      </c>
      <c r="G6" s="1096" t="s">
        <v>32</v>
      </c>
      <c r="H6" s="1096" t="s">
        <v>4</v>
      </c>
      <c r="I6" s="1096" t="s">
        <v>17</v>
      </c>
      <c r="J6" s="1096" t="s">
        <v>18</v>
      </c>
      <c r="K6" s="1095"/>
    </row>
    <row r="7" spans="1:11" s="20" customFormat="1" ht="16" x14ac:dyDescent="0.25">
      <c r="A7" s="12">
        <v>45146</v>
      </c>
      <c r="B7" s="213" t="s">
        <v>7</v>
      </c>
      <c r="C7" s="213">
        <v>100</v>
      </c>
      <c r="D7" s="213"/>
      <c r="E7" s="213"/>
      <c r="F7" s="213"/>
      <c r="G7" s="213"/>
      <c r="H7" s="213"/>
      <c r="I7" s="213"/>
      <c r="J7" s="213"/>
      <c r="K7" s="213"/>
    </row>
    <row r="8" spans="1:11" s="20" customFormat="1" ht="16" x14ac:dyDescent="0.25">
      <c r="A8" s="99" t="s">
        <v>7210</v>
      </c>
      <c r="B8" s="13" t="s">
        <v>7</v>
      </c>
      <c r="C8" s="213"/>
      <c r="D8" s="213">
        <v>100</v>
      </c>
      <c r="E8" s="213">
        <v>100</v>
      </c>
      <c r="F8" s="213">
        <v>100</v>
      </c>
      <c r="G8" s="213">
        <v>100</v>
      </c>
      <c r="H8" s="213">
        <v>150</v>
      </c>
      <c r="I8" s="213"/>
      <c r="J8" s="213"/>
      <c r="K8" s="213"/>
    </row>
    <row r="9" spans="1:11" s="20" customFormat="1" ht="16" x14ac:dyDescent="0.25">
      <c r="A9" s="99" t="s">
        <v>7210</v>
      </c>
      <c r="B9" s="13" t="s">
        <v>7</v>
      </c>
      <c r="C9" s="213"/>
      <c r="D9" s="213">
        <v>100</v>
      </c>
      <c r="E9" s="213">
        <v>100</v>
      </c>
      <c r="F9" s="213">
        <v>100</v>
      </c>
      <c r="G9" s="213">
        <v>100</v>
      </c>
      <c r="H9" s="213">
        <v>150</v>
      </c>
      <c r="I9" s="213"/>
      <c r="J9" s="213"/>
      <c r="K9" s="213"/>
    </row>
    <row r="10" spans="1:11" s="18" customFormat="1" ht="16" x14ac:dyDescent="0.25">
      <c r="A10" s="99" t="s">
        <v>7214</v>
      </c>
      <c r="B10" s="13" t="s">
        <v>7</v>
      </c>
      <c r="C10" s="537"/>
      <c r="D10" s="537"/>
      <c r="E10" s="537"/>
      <c r="F10" s="213">
        <v>152</v>
      </c>
      <c r="G10" s="213">
        <v>152</v>
      </c>
      <c r="H10" s="213">
        <v>192</v>
      </c>
      <c r="I10" s="213">
        <v>100</v>
      </c>
      <c r="J10" s="213">
        <v>100</v>
      </c>
      <c r="K10" s="537"/>
    </row>
    <row r="11" spans="1:11" s="18" customFormat="1" ht="16" x14ac:dyDescent="0.25">
      <c r="A11" s="99" t="s">
        <v>7216</v>
      </c>
      <c r="B11" s="13" t="s">
        <v>7</v>
      </c>
      <c r="C11" s="537"/>
      <c r="D11" s="537"/>
      <c r="E11" s="537"/>
      <c r="F11" s="213">
        <v>140</v>
      </c>
      <c r="G11" s="213">
        <v>140</v>
      </c>
      <c r="H11" s="213"/>
      <c r="I11" s="213">
        <v>50</v>
      </c>
      <c r="J11" s="213">
        <v>50</v>
      </c>
      <c r="K11" s="537"/>
    </row>
    <row r="12" spans="1:11" s="18" customFormat="1" ht="16" x14ac:dyDescent="0.25">
      <c r="A12" s="99" t="s">
        <v>7282</v>
      </c>
      <c r="B12" s="13" t="s">
        <v>7</v>
      </c>
      <c r="C12" s="537"/>
      <c r="D12" s="537"/>
      <c r="E12" s="213">
        <v>100</v>
      </c>
      <c r="F12" s="213"/>
      <c r="G12" s="213"/>
      <c r="H12" s="213"/>
      <c r="I12" s="213"/>
      <c r="J12" s="213"/>
      <c r="K12" s="537"/>
    </row>
    <row r="13" spans="1:11" s="20" customFormat="1" ht="16" x14ac:dyDescent="0.25">
      <c r="A13" s="12"/>
      <c r="B13" s="213"/>
      <c r="C13" s="213"/>
      <c r="D13" s="213"/>
      <c r="E13" s="213"/>
      <c r="F13" s="213"/>
      <c r="G13" s="213"/>
      <c r="H13" s="213"/>
      <c r="I13" s="213"/>
      <c r="J13" s="213"/>
      <c r="K13" s="213"/>
    </row>
    <row r="14" spans="1:11" s="18" customFormat="1" ht="16" x14ac:dyDescent="0.25">
      <c r="A14" s="956"/>
      <c r="B14" s="537"/>
      <c r="C14" s="537"/>
      <c r="D14" s="537"/>
      <c r="E14" s="537"/>
      <c r="F14" s="537"/>
      <c r="G14" s="537"/>
      <c r="H14" s="537"/>
      <c r="I14" s="537"/>
      <c r="J14" s="537"/>
      <c r="K14" s="537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rgb="FFFFFF00"/>
  </sheetPr>
  <dimension ref="A1:F14"/>
  <sheetViews>
    <sheetView workbookViewId="0">
      <selection activeCell="G18" sqref="G18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5" width="8.83203125" style="47"/>
    <col min="6" max="6" width="9" style="47" customWidth="1"/>
    <col min="7" max="16384" width="8.83203125" style="47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x14ac:dyDescent="0.25">
      <c r="A3" s="139" t="s">
        <v>5726</v>
      </c>
      <c r="B3" s="4"/>
    </row>
    <row r="4" spans="1:6" s="20" customFormat="1" ht="16" x14ac:dyDescent="0.25">
      <c r="A4" s="139" t="s">
        <v>7685</v>
      </c>
      <c r="B4" s="3"/>
    </row>
    <row r="5" spans="1:6" s="454" customFormat="1" thickBot="1" x14ac:dyDescent="0.3">
      <c r="A5" s="769"/>
      <c r="C5" s="770"/>
      <c r="D5" s="770"/>
      <c r="E5" s="770"/>
      <c r="F5" s="770"/>
    </row>
    <row r="6" spans="1:6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4</v>
      </c>
      <c r="F6" s="1095"/>
    </row>
    <row r="7" spans="1:6" s="20" customFormat="1" ht="16" x14ac:dyDescent="0.25">
      <c r="A7" s="12" t="s">
        <v>7661</v>
      </c>
      <c r="B7" s="213" t="s">
        <v>6189</v>
      </c>
      <c r="C7" s="213">
        <v>100</v>
      </c>
      <c r="D7" s="213">
        <v>100</v>
      </c>
      <c r="E7" s="213">
        <v>50</v>
      </c>
      <c r="F7" s="213"/>
    </row>
    <row r="8" spans="1:6" s="20" customFormat="1" ht="16" x14ac:dyDescent="0.25">
      <c r="A8" s="99"/>
      <c r="B8" s="13"/>
      <c r="C8" s="213"/>
      <c r="D8" s="213"/>
      <c r="E8" s="213"/>
      <c r="F8" s="213"/>
    </row>
    <row r="9" spans="1:6" s="20" customFormat="1" ht="16" x14ac:dyDescent="0.25">
      <c r="A9" s="99"/>
      <c r="B9" s="13"/>
      <c r="C9" s="213"/>
      <c r="D9" s="213"/>
      <c r="E9" s="213"/>
      <c r="F9" s="213"/>
    </row>
    <row r="10" spans="1:6" s="18" customFormat="1" ht="16" x14ac:dyDescent="0.25">
      <c r="A10" s="99"/>
      <c r="B10" s="13"/>
      <c r="C10" s="537"/>
      <c r="D10" s="537"/>
      <c r="E10" s="213"/>
      <c r="F10" s="537"/>
    </row>
    <row r="11" spans="1:6" s="18" customFormat="1" ht="16" x14ac:dyDescent="0.25">
      <c r="A11" s="99"/>
      <c r="B11" s="13"/>
      <c r="C11" s="537"/>
      <c r="D11" s="537"/>
      <c r="E11" s="213"/>
      <c r="F11" s="537"/>
    </row>
    <row r="12" spans="1:6" s="18" customFormat="1" ht="16" x14ac:dyDescent="0.25">
      <c r="A12" s="99"/>
      <c r="B12" s="13"/>
      <c r="C12" s="537"/>
      <c r="D12" s="213"/>
      <c r="E12" s="213"/>
      <c r="F12" s="537"/>
    </row>
    <row r="13" spans="1:6" s="20" customFormat="1" ht="16" x14ac:dyDescent="0.25">
      <c r="A13" s="12"/>
      <c r="B13" s="213"/>
      <c r="C13" s="213"/>
      <c r="D13" s="213"/>
      <c r="E13" s="213"/>
      <c r="F13" s="213"/>
    </row>
    <row r="14" spans="1:6" s="18" customFormat="1" ht="16" x14ac:dyDescent="0.25">
      <c r="A14" s="956"/>
      <c r="B14" s="537"/>
      <c r="C14" s="537"/>
      <c r="D14" s="537"/>
      <c r="E14" s="537"/>
      <c r="F14" s="537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rgb="FFFFFF00"/>
  </sheetPr>
  <dimension ref="A1:K45"/>
  <sheetViews>
    <sheetView topLeftCell="A28" workbookViewId="0">
      <selection activeCell="A39" sqref="A39:B39"/>
    </sheetView>
  </sheetViews>
  <sheetFormatPr baseColWidth="10" defaultColWidth="8.83203125" defaultRowHeight="16" x14ac:dyDescent="0.25"/>
  <cols>
    <col min="1" max="1" width="11.6640625" style="530" customWidth="1"/>
    <col min="2" max="2" width="21.6640625" style="20" customWidth="1"/>
    <col min="3" max="10" width="8.83203125" style="20"/>
    <col min="11" max="11" width="9" style="20" customWidth="1"/>
    <col min="12" max="16384" width="8.83203125" style="20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5726</v>
      </c>
      <c r="B3" s="4"/>
    </row>
    <row r="4" spans="1:11" x14ac:dyDescent="0.25">
      <c r="A4" s="139" t="s">
        <v>8108</v>
      </c>
      <c r="B4" s="3"/>
    </row>
    <row r="5" spans="1:11" x14ac:dyDescent="0.25">
      <c r="A5" s="139" t="s">
        <v>8109</v>
      </c>
      <c r="B5" s="3"/>
    </row>
    <row r="6" spans="1:11" s="454" customFormat="1" ht="17" thickBot="1" x14ac:dyDescent="0.3">
      <c r="A6" s="769"/>
      <c r="C6" s="770"/>
      <c r="D6" s="770"/>
      <c r="E6" s="770"/>
      <c r="F6" s="770"/>
      <c r="G6" s="770"/>
      <c r="H6" s="770"/>
      <c r="I6" s="770"/>
      <c r="J6" s="770"/>
      <c r="K6" s="770"/>
    </row>
    <row r="7" spans="1:11" ht="17" thickBot="1" x14ac:dyDescent="0.3">
      <c r="A7" s="1093" t="s">
        <v>0</v>
      </c>
      <c r="B7" s="1094" t="s">
        <v>1</v>
      </c>
      <c r="C7" s="1096" t="s">
        <v>17</v>
      </c>
      <c r="D7" s="1096" t="s">
        <v>18</v>
      </c>
      <c r="E7" s="1096" t="s">
        <v>2</v>
      </c>
      <c r="F7" s="1096" t="s">
        <v>3</v>
      </c>
      <c r="G7" s="1096" t="s">
        <v>4</v>
      </c>
      <c r="H7" s="1096" t="s">
        <v>32</v>
      </c>
      <c r="I7" s="1096" t="s">
        <v>27</v>
      </c>
      <c r="J7" s="1096" t="s">
        <v>378</v>
      </c>
      <c r="K7" s="1095"/>
    </row>
    <row r="8" spans="1:11" x14ac:dyDescent="0.25">
      <c r="A8" s="12">
        <v>45058</v>
      </c>
      <c r="B8" s="213" t="s">
        <v>6189</v>
      </c>
      <c r="C8" s="213">
        <v>150</v>
      </c>
      <c r="D8" s="213">
        <v>150</v>
      </c>
      <c r="E8" s="213"/>
      <c r="F8" s="213"/>
      <c r="G8" s="213"/>
      <c r="H8" s="213"/>
      <c r="I8" s="213"/>
      <c r="J8" s="213"/>
      <c r="K8" s="213"/>
    </row>
    <row r="9" spans="1:11" x14ac:dyDescent="0.25">
      <c r="A9" s="12">
        <v>45058</v>
      </c>
      <c r="B9" s="213" t="s">
        <v>6189</v>
      </c>
      <c r="C9" s="213"/>
      <c r="D9" s="213"/>
      <c r="E9" s="213">
        <v>70</v>
      </c>
      <c r="F9" s="213">
        <v>70</v>
      </c>
      <c r="G9" s="213">
        <v>80</v>
      </c>
      <c r="H9" s="213"/>
      <c r="I9" s="213"/>
      <c r="J9" s="213"/>
      <c r="K9" s="213"/>
    </row>
    <row r="10" spans="1:11" x14ac:dyDescent="0.25">
      <c r="A10" s="99">
        <v>45089</v>
      </c>
      <c r="B10" s="13" t="s">
        <v>6189</v>
      </c>
      <c r="C10" s="213"/>
      <c r="D10" s="213"/>
      <c r="E10" s="213">
        <v>50</v>
      </c>
      <c r="F10" s="213">
        <v>50</v>
      </c>
      <c r="G10" s="213">
        <v>100</v>
      </c>
      <c r="H10" s="213"/>
      <c r="I10" s="213"/>
      <c r="J10" s="213"/>
      <c r="K10" s="213"/>
    </row>
    <row r="11" spans="1:11" s="18" customFormat="1" x14ac:dyDescent="0.25">
      <c r="A11" s="12">
        <v>45119</v>
      </c>
      <c r="B11" s="168" t="s">
        <v>6189</v>
      </c>
      <c r="C11" s="537"/>
      <c r="D11" s="537"/>
      <c r="E11" s="213">
        <v>50</v>
      </c>
      <c r="F11" s="213">
        <v>50</v>
      </c>
      <c r="G11" s="213">
        <v>100</v>
      </c>
      <c r="H11" s="213">
        <v>50</v>
      </c>
      <c r="I11" s="213">
        <v>50</v>
      </c>
      <c r="J11" s="213"/>
      <c r="K11" s="537"/>
    </row>
    <row r="12" spans="1:11" s="18" customFormat="1" x14ac:dyDescent="0.25">
      <c r="A12" s="256">
        <v>45150</v>
      </c>
      <c r="B12" s="53" t="s">
        <v>6189</v>
      </c>
      <c r="C12" s="213">
        <v>50</v>
      </c>
      <c r="D12" s="213">
        <v>50</v>
      </c>
      <c r="E12" s="213">
        <v>75</v>
      </c>
      <c r="F12" s="213">
        <v>75</v>
      </c>
      <c r="G12" s="213">
        <v>100</v>
      </c>
      <c r="H12" s="537"/>
      <c r="I12" s="537"/>
      <c r="J12" s="537"/>
      <c r="K12" s="537"/>
    </row>
    <row r="13" spans="1:11" x14ac:dyDescent="0.25">
      <c r="A13" s="12">
        <v>45181</v>
      </c>
      <c r="B13" s="13" t="s">
        <v>6189</v>
      </c>
      <c r="C13" s="213"/>
      <c r="D13" s="213"/>
      <c r="E13" s="213">
        <v>50</v>
      </c>
      <c r="F13" s="213">
        <v>50</v>
      </c>
      <c r="G13" s="213">
        <v>50</v>
      </c>
      <c r="H13" s="213"/>
      <c r="I13" s="213"/>
      <c r="J13" s="213"/>
      <c r="K13" s="213"/>
    </row>
    <row r="14" spans="1:11" x14ac:dyDescent="0.25">
      <c r="A14" s="99">
        <v>45242</v>
      </c>
      <c r="B14" s="53" t="s">
        <v>6189</v>
      </c>
      <c r="C14" s="213"/>
      <c r="D14" s="213"/>
      <c r="E14" s="213">
        <v>84</v>
      </c>
      <c r="F14" s="213">
        <v>84</v>
      </c>
      <c r="G14" s="213"/>
      <c r="H14" s="213"/>
      <c r="I14" s="213"/>
      <c r="J14" s="213"/>
      <c r="K14" s="213"/>
    </row>
    <row r="15" spans="1:11" x14ac:dyDescent="0.25">
      <c r="A15" s="15" t="s">
        <v>8151</v>
      </c>
      <c r="B15" s="13" t="s">
        <v>6189</v>
      </c>
      <c r="C15" s="213"/>
      <c r="D15" s="213"/>
      <c r="E15" s="213">
        <v>21</v>
      </c>
      <c r="F15" s="213">
        <v>21</v>
      </c>
      <c r="G15" s="213"/>
      <c r="H15" s="213"/>
      <c r="I15" s="213"/>
      <c r="J15" s="213"/>
      <c r="K15" s="213"/>
    </row>
    <row r="16" spans="1:11" x14ac:dyDescent="0.25">
      <c r="A16" s="12" t="s">
        <v>8166</v>
      </c>
      <c r="B16" s="213" t="s">
        <v>6189</v>
      </c>
      <c r="C16" s="213"/>
      <c r="D16" s="213"/>
      <c r="E16" s="213">
        <v>150</v>
      </c>
      <c r="F16" s="213"/>
      <c r="G16" s="213">
        <v>150</v>
      </c>
      <c r="H16" s="213"/>
      <c r="I16" s="213"/>
      <c r="J16" s="213"/>
      <c r="K16" s="213"/>
    </row>
    <row r="17" spans="1:11" x14ac:dyDescent="0.25">
      <c r="A17" s="12" t="s">
        <v>8166</v>
      </c>
      <c r="B17" s="213" t="s">
        <v>6189</v>
      </c>
      <c r="C17" s="213"/>
      <c r="D17" s="213"/>
      <c r="E17" s="213">
        <v>150</v>
      </c>
      <c r="F17" s="213"/>
      <c r="G17" s="213">
        <v>150</v>
      </c>
      <c r="H17" s="213"/>
      <c r="I17" s="213"/>
      <c r="J17" s="213"/>
      <c r="K17" s="213"/>
    </row>
    <row r="18" spans="1:11" x14ac:dyDescent="0.25">
      <c r="A18" s="84" t="s">
        <v>8183</v>
      </c>
      <c r="B18" s="213" t="s">
        <v>6189</v>
      </c>
      <c r="C18" s="213"/>
      <c r="D18" s="213"/>
      <c r="E18" s="213"/>
      <c r="F18" s="213">
        <v>300</v>
      </c>
      <c r="G18" s="213"/>
      <c r="H18" s="213"/>
      <c r="I18" s="213"/>
      <c r="J18" s="213"/>
      <c r="K18" s="213"/>
    </row>
    <row r="19" spans="1:11" x14ac:dyDescent="0.25">
      <c r="A19" s="168" t="s">
        <v>8193</v>
      </c>
      <c r="B19" s="53" t="s">
        <v>6189</v>
      </c>
      <c r="C19" s="213"/>
      <c r="D19" s="213"/>
      <c r="E19" s="213"/>
      <c r="F19" s="213">
        <v>100</v>
      </c>
      <c r="G19" s="213"/>
      <c r="H19" s="213">
        <v>200</v>
      </c>
      <c r="I19" s="213"/>
      <c r="J19" s="213"/>
      <c r="K19" s="213"/>
    </row>
    <row r="20" spans="1:11" x14ac:dyDescent="0.25">
      <c r="A20" s="69" t="s">
        <v>8237</v>
      </c>
      <c r="B20" s="53" t="s">
        <v>6189</v>
      </c>
      <c r="C20" s="213"/>
      <c r="D20" s="213"/>
      <c r="E20" s="213"/>
      <c r="F20" s="213">
        <v>20</v>
      </c>
      <c r="G20" s="213"/>
      <c r="H20" s="213"/>
      <c r="I20" s="213">
        <v>200</v>
      </c>
      <c r="J20" s="213"/>
      <c r="K20" s="213"/>
    </row>
    <row r="21" spans="1:11" x14ac:dyDescent="0.25">
      <c r="A21" s="69" t="s">
        <v>8529</v>
      </c>
      <c r="B21" s="53" t="s">
        <v>6189</v>
      </c>
      <c r="C21" s="213"/>
      <c r="D21" s="213"/>
      <c r="E21" s="213">
        <v>50</v>
      </c>
      <c r="F21" s="213">
        <v>50</v>
      </c>
      <c r="G21" s="213">
        <v>100</v>
      </c>
      <c r="H21" s="213"/>
      <c r="I21" s="213"/>
      <c r="J21" s="213">
        <v>10</v>
      </c>
      <c r="K21" s="213"/>
    </row>
    <row r="22" spans="1:11" x14ac:dyDescent="0.25">
      <c r="A22" s="69" t="s">
        <v>8559</v>
      </c>
      <c r="B22" s="53" t="s">
        <v>6189</v>
      </c>
      <c r="C22" s="213"/>
      <c r="D22" s="213"/>
      <c r="E22" s="213">
        <v>36</v>
      </c>
      <c r="F22" s="213">
        <v>36</v>
      </c>
      <c r="G22" s="213">
        <v>72</v>
      </c>
      <c r="H22" s="213"/>
      <c r="I22" s="213"/>
      <c r="J22" s="213"/>
      <c r="K22" s="213"/>
    </row>
    <row r="23" spans="1:11" x14ac:dyDescent="0.25">
      <c r="A23" s="69" t="s">
        <v>8559</v>
      </c>
      <c r="B23" s="53" t="s">
        <v>6189</v>
      </c>
      <c r="C23" s="213"/>
      <c r="D23" s="213"/>
      <c r="E23" s="213">
        <v>11</v>
      </c>
      <c r="F23" s="213">
        <v>450</v>
      </c>
      <c r="G23" s="213">
        <v>400</v>
      </c>
      <c r="H23" s="213"/>
      <c r="I23" s="213"/>
      <c r="J23" s="213"/>
      <c r="K23" s="213"/>
    </row>
    <row r="24" spans="1:11" s="18" customFormat="1" x14ac:dyDescent="0.25">
      <c r="A24" s="12" t="s">
        <v>8574</v>
      </c>
      <c r="B24" s="77" t="s">
        <v>6189</v>
      </c>
      <c r="C24" s="527">
        <v>100</v>
      </c>
      <c r="D24" s="527">
        <v>22</v>
      </c>
      <c r="E24" s="1198"/>
      <c r="F24" s="1198"/>
      <c r="G24" s="1198"/>
      <c r="H24" s="527">
        <v>200</v>
      </c>
      <c r="I24" s="527">
        <v>100</v>
      </c>
      <c r="J24" s="1198"/>
      <c r="K24" s="1198"/>
    </row>
    <row r="25" spans="1:11" x14ac:dyDescent="0.25">
      <c r="A25" s="256" t="s">
        <v>8598</v>
      </c>
      <c r="B25" s="14" t="s">
        <v>6189</v>
      </c>
      <c r="C25" s="213"/>
      <c r="D25" s="213">
        <v>17</v>
      </c>
      <c r="E25" s="213">
        <v>44</v>
      </c>
      <c r="F25" s="213"/>
      <c r="G25" s="213"/>
      <c r="H25" s="213"/>
      <c r="I25" s="213"/>
      <c r="J25" s="213"/>
      <c r="K25" s="213"/>
    </row>
    <row r="26" spans="1:11" x14ac:dyDescent="0.25">
      <c r="A26" s="84" t="s">
        <v>8620</v>
      </c>
      <c r="B26" s="75" t="s">
        <v>6189</v>
      </c>
      <c r="C26" s="213"/>
      <c r="D26" s="213">
        <v>62</v>
      </c>
      <c r="E26" s="213">
        <v>40</v>
      </c>
      <c r="F26" s="213"/>
      <c r="G26" s="213"/>
      <c r="H26" s="213"/>
      <c r="I26" s="213">
        <v>40</v>
      </c>
      <c r="J26" s="213"/>
      <c r="K26" s="213"/>
    </row>
    <row r="27" spans="1:11" x14ac:dyDescent="0.25">
      <c r="A27" s="817" t="s">
        <v>8627</v>
      </c>
      <c r="B27" s="14" t="s">
        <v>6189</v>
      </c>
      <c r="C27" s="213">
        <v>50</v>
      </c>
      <c r="D27" s="213">
        <v>50</v>
      </c>
      <c r="E27" s="213"/>
      <c r="F27" s="213">
        <v>64</v>
      </c>
      <c r="G27" s="213">
        <v>28</v>
      </c>
      <c r="H27" s="213">
        <v>25</v>
      </c>
      <c r="I27" s="213"/>
      <c r="J27" s="213"/>
      <c r="K27" s="213"/>
    </row>
    <row r="28" spans="1:11" x14ac:dyDescent="0.25">
      <c r="A28" s="99" t="s">
        <v>8654</v>
      </c>
      <c r="B28" s="13" t="s">
        <v>6189</v>
      </c>
      <c r="C28" s="213"/>
      <c r="D28" s="213">
        <v>55</v>
      </c>
      <c r="E28" s="213"/>
      <c r="F28" s="213"/>
      <c r="G28" s="213"/>
      <c r="H28" s="213">
        <v>100</v>
      </c>
      <c r="I28" s="213">
        <v>60</v>
      </c>
      <c r="J28" s="213"/>
      <c r="K28" s="213"/>
    </row>
    <row r="29" spans="1:11" x14ac:dyDescent="0.25">
      <c r="A29" s="817">
        <v>45325</v>
      </c>
      <c r="B29" s="14" t="s">
        <v>6189</v>
      </c>
      <c r="C29" s="213"/>
      <c r="D29" s="213"/>
      <c r="E29" s="213"/>
      <c r="F29" s="213"/>
      <c r="G29" s="213"/>
      <c r="H29" s="213">
        <v>100</v>
      </c>
      <c r="I29" s="213"/>
      <c r="J29" s="213"/>
      <c r="K29" s="213"/>
    </row>
    <row r="30" spans="1:11" x14ac:dyDescent="0.25">
      <c r="A30" s="817">
        <v>45355</v>
      </c>
      <c r="B30" s="14" t="s">
        <v>8020</v>
      </c>
      <c r="C30" s="213">
        <v>-72</v>
      </c>
      <c r="D30" s="213">
        <v>-30</v>
      </c>
      <c r="E30" s="213">
        <v>-18</v>
      </c>
      <c r="F30" s="213">
        <v>-50</v>
      </c>
      <c r="G30" s="213"/>
      <c r="H30" s="213">
        <v>-119</v>
      </c>
      <c r="I30" s="213">
        <v>-15</v>
      </c>
      <c r="J30" s="213"/>
      <c r="K30" s="213"/>
    </row>
    <row r="31" spans="1:11" x14ac:dyDescent="0.25">
      <c r="A31" s="55" t="s">
        <v>8969</v>
      </c>
      <c r="B31" s="14" t="s">
        <v>8020</v>
      </c>
      <c r="C31" s="213"/>
      <c r="D31" s="213"/>
      <c r="E31" s="213">
        <v>-136</v>
      </c>
      <c r="F31" s="213"/>
      <c r="G31" s="213"/>
      <c r="H31" s="213">
        <v>-100</v>
      </c>
      <c r="I31" s="213">
        <v>-50</v>
      </c>
      <c r="J31" s="213"/>
      <c r="K31" s="213"/>
    </row>
    <row r="32" spans="1:11" x14ac:dyDescent="0.25">
      <c r="A32" s="55" t="s">
        <v>8990</v>
      </c>
      <c r="B32" s="14" t="s">
        <v>8020</v>
      </c>
      <c r="C32" s="213"/>
      <c r="D32" s="213"/>
      <c r="E32" s="213">
        <v>-84</v>
      </c>
      <c r="F32" s="213">
        <v>-200</v>
      </c>
      <c r="G32" s="213"/>
      <c r="H32" s="213"/>
      <c r="I32" s="213">
        <v>-100</v>
      </c>
      <c r="J32" s="213"/>
      <c r="K32" s="213"/>
    </row>
    <row r="33" spans="1:11" x14ac:dyDescent="0.25">
      <c r="A33" s="212">
        <v>45387</v>
      </c>
      <c r="B33" s="213" t="s">
        <v>8020</v>
      </c>
      <c r="C33" s="213"/>
      <c r="D33" s="213"/>
      <c r="E33" s="213">
        <v>-20</v>
      </c>
      <c r="F33" s="213"/>
      <c r="G33" s="213"/>
      <c r="H33" s="213">
        <v>-250</v>
      </c>
      <c r="I33" s="213">
        <v>-100</v>
      </c>
      <c r="J33" s="213"/>
      <c r="K33" s="213"/>
    </row>
    <row r="34" spans="1:11" x14ac:dyDescent="0.25">
      <c r="A34" s="1181" t="s">
        <v>9248</v>
      </c>
      <c r="B34" s="529" t="s">
        <v>8020</v>
      </c>
      <c r="C34" s="213"/>
      <c r="D34" s="213"/>
      <c r="E34" s="213">
        <v>-84</v>
      </c>
      <c r="F34" s="213">
        <v>-300</v>
      </c>
      <c r="G34" s="213"/>
      <c r="H34" s="213"/>
      <c r="I34" s="213">
        <v>-100</v>
      </c>
      <c r="J34" s="213"/>
      <c r="K34" s="213"/>
    </row>
    <row r="35" spans="1:11" x14ac:dyDescent="0.25">
      <c r="A35" s="55" t="s">
        <v>9287</v>
      </c>
      <c r="B35" s="213" t="s">
        <v>8020</v>
      </c>
      <c r="C35" s="213"/>
      <c r="D35" s="213"/>
      <c r="E35" s="213"/>
      <c r="F35" s="213"/>
      <c r="G35" s="213"/>
      <c r="H35" s="213">
        <v>-370</v>
      </c>
      <c r="I35" s="213">
        <v>-400</v>
      </c>
      <c r="J35" s="213"/>
      <c r="K35" s="213"/>
    </row>
    <row r="36" spans="1:11" x14ac:dyDescent="0.25">
      <c r="A36" s="12">
        <v>45388</v>
      </c>
      <c r="B36" s="213" t="s">
        <v>6189</v>
      </c>
      <c r="C36" s="213"/>
      <c r="D36" s="213"/>
      <c r="E36" s="213"/>
      <c r="F36" s="213"/>
      <c r="G36" s="213"/>
      <c r="H36" s="213">
        <v>164</v>
      </c>
      <c r="I36" s="213">
        <v>75</v>
      </c>
      <c r="J36" s="213"/>
      <c r="K36" s="213"/>
    </row>
    <row r="37" spans="1:11" x14ac:dyDescent="0.25">
      <c r="A37" s="35">
        <v>45479</v>
      </c>
      <c r="B37" s="213" t="s">
        <v>6189</v>
      </c>
      <c r="C37" s="213"/>
      <c r="D37" s="213"/>
      <c r="E37" s="213"/>
      <c r="F37" s="213"/>
      <c r="G37" s="213"/>
      <c r="H37" s="213"/>
      <c r="I37" s="213">
        <v>240</v>
      </c>
      <c r="J37" s="213"/>
      <c r="K37" s="213"/>
    </row>
    <row r="38" spans="1:11" x14ac:dyDescent="0.25">
      <c r="A38" s="212">
        <v>45479</v>
      </c>
      <c r="B38" s="14" t="s">
        <v>8020</v>
      </c>
      <c r="C38" s="213">
        <v>-100</v>
      </c>
      <c r="D38" s="213"/>
      <c r="E38" s="213"/>
      <c r="F38" s="213"/>
      <c r="G38" s="213"/>
      <c r="H38" s="213"/>
      <c r="I38" s="213"/>
      <c r="J38" s="213"/>
      <c r="K38" s="213"/>
    </row>
    <row r="39" spans="1:11" x14ac:dyDescent="0.25">
      <c r="A39" s="817" t="s">
        <v>9549</v>
      </c>
      <c r="B39" s="14" t="s">
        <v>8020</v>
      </c>
      <c r="C39" s="213"/>
      <c r="D39" s="213"/>
      <c r="E39" s="213">
        <v>-85</v>
      </c>
      <c r="F39" s="213">
        <v>-150</v>
      </c>
      <c r="G39" s="213"/>
      <c r="H39" s="213"/>
      <c r="I39" s="213"/>
      <c r="J39" s="213"/>
      <c r="K39" s="213"/>
    </row>
    <row r="40" spans="1:11" x14ac:dyDescent="0.25">
      <c r="A40" s="212"/>
      <c r="B40" s="14"/>
      <c r="C40" s="213"/>
      <c r="D40" s="213"/>
      <c r="E40" s="213"/>
      <c r="F40" s="213"/>
      <c r="G40" s="213"/>
      <c r="H40" s="213"/>
      <c r="I40" s="213"/>
      <c r="J40" s="213"/>
      <c r="K40" s="213"/>
    </row>
    <row r="41" spans="1:11" x14ac:dyDescent="0.25">
      <c r="A41" s="212"/>
      <c r="B41" s="14"/>
      <c r="C41" s="213"/>
      <c r="D41" s="213"/>
      <c r="E41" s="213"/>
      <c r="F41" s="213"/>
      <c r="G41" s="213"/>
      <c r="H41" s="213"/>
      <c r="I41" s="213"/>
      <c r="J41" s="213"/>
      <c r="K41" s="213"/>
    </row>
    <row r="42" spans="1:11" x14ac:dyDescent="0.25">
      <c r="A42" s="212"/>
      <c r="B42" s="213"/>
      <c r="C42" s="213"/>
      <c r="D42" s="213"/>
      <c r="E42" s="213"/>
      <c r="F42" s="213"/>
      <c r="G42" s="213"/>
      <c r="H42" s="213"/>
      <c r="I42" s="213"/>
      <c r="J42" s="213"/>
      <c r="K42" s="213"/>
    </row>
    <row r="43" spans="1:11" x14ac:dyDescent="0.25">
      <c r="A43" s="525"/>
      <c r="B43" s="213"/>
      <c r="C43" s="213"/>
      <c r="D43" s="213"/>
      <c r="E43" s="213"/>
      <c r="F43" s="213"/>
      <c r="G43" s="213"/>
      <c r="H43" s="213"/>
      <c r="I43" s="213"/>
      <c r="J43" s="213"/>
      <c r="K43" s="213"/>
    </row>
    <row r="44" spans="1:11" ht="17" thickBot="1" x14ac:dyDescent="0.3"/>
    <row r="45" spans="1:11" ht="17" thickBot="1" x14ac:dyDescent="0.3">
      <c r="C45" s="1096" t="s">
        <v>17</v>
      </c>
      <c r="D45" s="1096" t="s">
        <v>18</v>
      </c>
      <c r="E45" s="1096" t="s">
        <v>2</v>
      </c>
      <c r="F45" s="1096" t="s">
        <v>3</v>
      </c>
      <c r="G45" s="1096" t="s">
        <v>4</v>
      </c>
      <c r="H45" s="1096" t="s">
        <v>32</v>
      </c>
      <c r="I45" s="1096" t="s">
        <v>27</v>
      </c>
      <c r="J45" s="1096" t="s">
        <v>378</v>
      </c>
      <c r="K45" s="1095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rgb="FFFFFF00"/>
  </sheetPr>
  <dimension ref="A1:I16"/>
  <sheetViews>
    <sheetView workbookViewId="0">
      <selection activeCell="A12" sqref="A12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3" width="8.83203125" style="47"/>
    <col min="4" max="4" width="12.83203125" style="47" customWidth="1"/>
    <col min="5" max="8" width="11.6640625" style="47" customWidth="1"/>
    <col min="9" max="9" width="9" style="47" customWidth="1"/>
    <col min="10" max="16384" width="8.83203125" style="47"/>
  </cols>
  <sheetData>
    <row r="1" spans="1:9" x14ac:dyDescent="0.25">
      <c r="A1" s="128" t="s">
        <v>23</v>
      </c>
      <c r="B1" s="48"/>
    </row>
    <row r="2" spans="1:9" x14ac:dyDescent="0.25">
      <c r="A2" s="128"/>
      <c r="B2" s="48"/>
    </row>
    <row r="3" spans="1:9" x14ac:dyDescent="0.25">
      <c r="A3" s="139" t="s">
        <v>5726</v>
      </c>
      <c r="B3" s="4"/>
    </row>
    <row r="4" spans="1:9" s="20" customFormat="1" ht="16" x14ac:dyDescent="0.25">
      <c r="A4" s="139" t="s">
        <v>8133</v>
      </c>
      <c r="B4" s="3"/>
    </row>
    <row r="5" spans="1:9" s="20" customFormat="1" ht="16" x14ac:dyDescent="0.25">
      <c r="A5" s="139"/>
      <c r="B5" s="3"/>
    </row>
    <row r="6" spans="1:9" s="454" customFormat="1" thickBot="1" x14ac:dyDescent="0.3">
      <c r="A6" s="769"/>
      <c r="C6" s="770"/>
      <c r="D6" s="770"/>
      <c r="E6" s="770"/>
      <c r="F6" s="770"/>
      <c r="G6" s="770"/>
      <c r="H6" s="770"/>
      <c r="I6" s="770"/>
    </row>
    <row r="7" spans="1:9" ht="18" thickBot="1" x14ac:dyDescent="0.3">
      <c r="A7" s="1093" t="s">
        <v>0</v>
      </c>
      <c r="B7" s="1094" t="s">
        <v>1</v>
      </c>
      <c r="C7" s="1096" t="s">
        <v>32</v>
      </c>
      <c r="D7" s="1096" t="s">
        <v>2879</v>
      </c>
      <c r="E7" s="1096" t="s">
        <v>380</v>
      </c>
      <c r="F7" s="1096" t="s">
        <v>26</v>
      </c>
      <c r="G7" s="1096" t="s">
        <v>3</v>
      </c>
      <c r="H7" s="1096" t="s">
        <v>4</v>
      </c>
      <c r="I7" s="1095"/>
    </row>
    <row r="8" spans="1:9" s="20" customFormat="1" ht="16" x14ac:dyDescent="0.25">
      <c r="A8" s="12">
        <v>45181</v>
      </c>
      <c r="B8" s="213" t="s">
        <v>6189</v>
      </c>
      <c r="C8" s="213">
        <v>150</v>
      </c>
      <c r="D8" s="213"/>
      <c r="E8" s="213"/>
      <c r="F8" s="213"/>
      <c r="G8" s="213"/>
      <c r="H8" s="213"/>
      <c r="I8" s="213"/>
    </row>
    <row r="9" spans="1:9" s="20" customFormat="1" ht="16" x14ac:dyDescent="0.25">
      <c r="A9" s="1181">
        <v>45414</v>
      </c>
      <c r="B9" s="13" t="s">
        <v>6189</v>
      </c>
      <c r="C9" s="213"/>
      <c r="D9" s="213">
        <v>150</v>
      </c>
      <c r="E9" s="213">
        <v>300</v>
      </c>
      <c r="F9" s="213"/>
      <c r="G9" s="213"/>
      <c r="H9" s="213"/>
      <c r="I9" s="213"/>
    </row>
    <row r="10" spans="1:9" s="20" customFormat="1" ht="16" x14ac:dyDescent="0.25">
      <c r="A10" s="256" t="s">
        <v>8570</v>
      </c>
      <c r="B10" s="13" t="s">
        <v>6189</v>
      </c>
      <c r="C10" s="213">
        <v>200</v>
      </c>
      <c r="D10" s="213"/>
      <c r="E10" s="213"/>
      <c r="F10" s="213">
        <v>50</v>
      </c>
      <c r="G10" s="213">
        <v>50</v>
      </c>
      <c r="H10" s="213">
        <v>100</v>
      </c>
      <c r="I10" s="213"/>
    </row>
    <row r="11" spans="1:9" s="20" customFormat="1" ht="16" x14ac:dyDescent="0.25">
      <c r="A11" s="256" t="s">
        <v>8578</v>
      </c>
      <c r="B11" s="213" t="s">
        <v>6189</v>
      </c>
      <c r="C11" s="213"/>
      <c r="D11" s="213"/>
      <c r="E11" s="213"/>
      <c r="F11" s="213">
        <v>100</v>
      </c>
      <c r="G11" s="213">
        <v>150</v>
      </c>
      <c r="H11" s="213">
        <v>300</v>
      </c>
      <c r="I11" s="213"/>
    </row>
    <row r="12" spans="1:9" s="20" customFormat="1" ht="16" x14ac:dyDescent="0.25">
      <c r="A12" s="817" t="s">
        <v>8627</v>
      </c>
      <c r="B12" s="14" t="s">
        <v>6189</v>
      </c>
      <c r="C12" s="213"/>
      <c r="D12" s="213"/>
      <c r="E12" s="213"/>
      <c r="F12" s="213">
        <v>50</v>
      </c>
      <c r="G12" s="213"/>
      <c r="H12" s="213"/>
      <c r="I12" s="213"/>
    </row>
    <row r="13" spans="1:9" s="20" customFormat="1" ht="16" x14ac:dyDescent="0.25">
      <c r="A13" s="1181"/>
      <c r="B13" s="14"/>
      <c r="C13" s="213"/>
      <c r="D13" s="213"/>
      <c r="E13" s="213"/>
      <c r="F13" s="213"/>
      <c r="G13" s="213"/>
      <c r="H13" s="213"/>
      <c r="I13" s="213"/>
    </row>
    <row r="14" spans="1:9" s="20" customFormat="1" ht="16" x14ac:dyDescent="0.25">
      <c r="A14" s="1181"/>
      <c r="B14" s="14"/>
      <c r="C14" s="213"/>
      <c r="D14" s="213"/>
      <c r="E14" s="213"/>
      <c r="F14" s="213"/>
      <c r="G14" s="213"/>
      <c r="H14" s="213"/>
      <c r="I14" s="213"/>
    </row>
    <row r="15" spans="1:9" s="20" customFormat="1" ht="16" x14ac:dyDescent="0.25">
      <c r="A15" s="256"/>
      <c r="B15" s="213"/>
      <c r="C15" s="213"/>
      <c r="D15" s="213"/>
      <c r="E15" s="213"/>
      <c r="F15" s="213"/>
      <c r="G15" s="213"/>
      <c r="H15" s="213"/>
      <c r="I15" s="213"/>
    </row>
    <row r="16" spans="1:9" s="18" customFormat="1" ht="16" x14ac:dyDescent="0.25">
      <c r="A16" s="956"/>
      <c r="B16" s="537"/>
      <c r="C16" s="537"/>
      <c r="D16" s="537"/>
      <c r="E16" s="537"/>
      <c r="F16" s="537"/>
      <c r="G16" s="537"/>
      <c r="H16" s="537"/>
      <c r="I16" s="537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rgb="FFFFFF00"/>
  </sheetPr>
  <dimension ref="A1:K30"/>
  <sheetViews>
    <sheetView workbookViewId="0">
      <selection activeCell="A29" sqref="A29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3" width="8.83203125" style="47"/>
    <col min="4" max="11" width="9" style="47" customWidth="1"/>
    <col min="12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5726</v>
      </c>
      <c r="B3" s="4"/>
    </row>
    <row r="4" spans="1:11" s="20" customFormat="1" ht="16" x14ac:dyDescent="0.25">
      <c r="A4" s="139" t="s">
        <v>8203</v>
      </c>
      <c r="B4" s="3"/>
    </row>
    <row r="5" spans="1:11" s="20" customFormat="1" ht="16" x14ac:dyDescent="0.25">
      <c r="A5" s="139" t="s">
        <v>8204</v>
      </c>
      <c r="B5" s="3"/>
    </row>
    <row r="6" spans="1:11" s="454" customFormat="1" thickBot="1" x14ac:dyDescent="0.3">
      <c r="A6" s="769"/>
      <c r="C6" s="770"/>
      <c r="D6" s="770"/>
      <c r="E6" s="770"/>
      <c r="F6" s="770"/>
      <c r="G6" s="770"/>
      <c r="H6" s="770"/>
      <c r="I6" s="770"/>
      <c r="J6" s="770"/>
      <c r="K6" s="770"/>
    </row>
    <row r="7" spans="1:11" ht="18" thickBot="1" x14ac:dyDescent="0.3">
      <c r="A7" s="1093" t="s">
        <v>0</v>
      </c>
      <c r="B7" s="1094" t="s">
        <v>1</v>
      </c>
      <c r="C7" s="1096" t="s">
        <v>26</v>
      </c>
      <c r="D7" s="1095" t="s">
        <v>3</v>
      </c>
      <c r="E7" s="1095" t="s">
        <v>4</v>
      </c>
      <c r="F7" s="1096" t="s">
        <v>2</v>
      </c>
      <c r="G7" s="1096" t="s">
        <v>17</v>
      </c>
      <c r="H7" s="1096" t="s">
        <v>18</v>
      </c>
      <c r="I7" s="1096" t="s">
        <v>27</v>
      </c>
      <c r="J7" s="1096" t="s">
        <v>32</v>
      </c>
      <c r="K7" s="1095"/>
    </row>
    <row r="8" spans="1:11" s="20" customFormat="1" ht="16" x14ac:dyDescent="0.25">
      <c r="A8" s="12" t="s">
        <v>8197</v>
      </c>
      <c r="B8" s="213" t="s">
        <v>6189</v>
      </c>
      <c r="C8" s="213">
        <v>20</v>
      </c>
      <c r="D8" s="213">
        <v>20</v>
      </c>
      <c r="E8" s="213"/>
      <c r="F8" s="213"/>
      <c r="G8" s="213"/>
      <c r="H8" s="213"/>
      <c r="I8" s="213"/>
      <c r="J8" s="213"/>
      <c r="K8" s="213"/>
    </row>
    <row r="9" spans="1:11" s="20" customFormat="1" ht="16" x14ac:dyDescent="0.25">
      <c r="A9" s="38" t="s">
        <v>8205</v>
      </c>
      <c r="B9" s="53" t="s">
        <v>6189</v>
      </c>
      <c r="C9" s="213"/>
      <c r="D9" s="213"/>
      <c r="E9" s="213">
        <v>20</v>
      </c>
      <c r="F9" s="213"/>
      <c r="G9" s="213"/>
      <c r="H9" s="213"/>
      <c r="I9" s="213"/>
      <c r="J9" s="213"/>
      <c r="K9" s="213"/>
    </row>
    <row r="10" spans="1:11" s="20" customFormat="1" ht="16" x14ac:dyDescent="0.25">
      <c r="A10" s="168" t="s">
        <v>8263</v>
      </c>
      <c r="B10" s="13" t="s">
        <v>6189</v>
      </c>
      <c r="C10" s="213"/>
      <c r="D10" s="213">
        <v>40</v>
      </c>
      <c r="E10" s="213"/>
      <c r="F10" s="213">
        <v>17</v>
      </c>
      <c r="G10" s="213"/>
      <c r="H10" s="213"/>
      <c r="I10" s="213"/>
      <c r="J10" s="213"/>
      <c r="K10" s="213"/>
    </row>
    <row r="11" spans="1:11" s="20" customFormat="1" ht="16" x14ac:dyDescent="0.25">
      <c r="A11" s="168" t="s">
        <v>8263</v>
      </c>
      <c r="B11" s="13" t="s">
        <v>6189</v>
      </c>
      <c r="C11" s="213"/>
      <c r="D11" s="213"/>
      <c r="E11" s="213">
        <v>80</v>
      </c>
      <c r="F11" s="213"/>
      <c r="G11" s="213">
        <v>150</v>
      </c>
      <c r="H11" s="213">
        <v>150</v>
      </c>
      <c r="I11" s="213"/>
      <c r="J11" s="213"/>
      <c r="K11" s="213"/>
    </row>
    <row r="12" spans="1:11" s="20" customFormat="1" ht="16" x14ac:dyDescent="0.25">
      <c r="A12" s="168" t="s">
        <v>8267</v>
      </c>
      <c r="B12" s="13" t="s">
        <v>6189</v>
      </c>
      <c r="C12" s="213"/>
      <c r="D12" s="213">
        <v>60</v>
      </c>
      <c r="E12" s="213"/>
      <c r="F12" s="213">
        <v>107</v>
      </c>
      <c r="G12" s="213"/>
      <c r="H12" s="213"/>
      <c r="I12" s="213">
        <v>227</v>
      </c>
      <c r="J12" s="213">
        <v>150</v>
      </c>
      <c r="K12" s="213"/>
    </row>
    <row r="13" spans="1:11" s="20" customFormat="1" ht="16" x14ac:dyDescent="0.25">
      <c r="A13" s="256">
        <v>45323</v>
      </c>
      <c r="B13" s="213" t="s">
        <v>6189</v>
      </c>
      <c r="C13" s="213"/>
      <c r="D13" s="213">
        <v>20</v>
      </c>
      <c r="E13" s="213">
        <v>230</v>
      </c>
      <c r="F13" s="213"/>
      <c r="G13" s="213">
        <v>50</v>
      </c>
      <c r="H13" s="213">
        <v>50</v>
      </c>
      <c r="I13" s="213">
        <v>173</v>
      </c>
      <c r="J13" s="213">
        <v>250</v>
      </c>
      <c r="K13" s="213"/>
    </row>
    <row r="14" spans="1:11" s="18" customFormat="1" ht="16" x14ac:dyDescent="0.25">
      <c r="A14" s="256">
        <v>45383</v>
      </c>
      <c r="B14" s="213" t="s">
        <v>6189</v>
      </c>
      <c r="C14" s="537"/>
      <c r="D14" s="213">
        <v>80</v>
      </c>
      <c r="E14" s="213">
        <v>75</v>
      </c>
      <c r="F14" s="213">
        <v>80</v>
      </c>
      <c r="G14" s="537"/>
      <c r="H14" s="537"/>
      <c r="I14" s="537"/>
      <c r="J14" s="537"/>
      <c r="K14" s="537"/>
    </row>
    <row r="15" spans="1:11" s="20" customFormat="1" ht="16" x14ac:dyDescent="0.25">
      <c r="A15" s="256">
        <v>45444</v>
      </c>
      <c r="B15" s="213" t="s">
        <v>6189</v>
      </c>
      <c r="C15" s="213"/>
      <c r="D15" s="213">
        <v>50</v>
      </c>
      <c r="E15" s="213"/>
      <c r="F15" s="213">
        <v>50</v>
      </c>
      <c r="G15" s="213"/>
      <c r="H15" s="213"/>
      <c r="I15" s="213"/>
      <c r="J15" s="213"/>
      <c r="K15" s="213"/>
    </row>
    <row r="16" spans="1:11" s="20" customFormat="1" ht="16" x14ac:dyDescent="0.25">
      <c r="A16" s="55">
        <v>45627</v>
      </c>
      <c r="B16" s="213" t="s">
        <v>6189</v>
      </c>
      <c r="C16" s="213"/>
      <c r="D16" s="213">
        <v>100</v>
      </c>
      <c r="E16" s="213"/>
      <c r="F16" s="213"/>
      <c r="G16" s="213"/>
      <c r="H16" s="213">
        <v>50</v>
      </c>
      <c r="I16" s="213"/>
      <c r="J16" s="213"/>
      <c r="K16" s="213"/>
    </row>
    <row r="17" spans="1:11" s="20" customFormat="1" ht="16" x14ac:dyDescent="0.25">
      <c r="A17" s="256" t="s">
        <v>8366</v>
      </c>
      <c r="B17" s="213" t="s">
        <v>6189</v>
      </c>
      <c r="C17" s="213"/>
      <c r="D17" s="213"/>
      <c r="E17" s="213"/>
      <c r="F17" s="213"/>
      <c r="G17" s="213"/>
      <c r="H17" s="213"/>
      <c r="I17" s="213">
        <v>21</v>
      </c>
      <c r="J17" s="213">
        <v>50</v>
      </c>
      <c r="K17" s="213"/>
    </row>
    <row r="18" spans="1:11" s="20" customFormat="1" ht="16" x14ac:dyDescent="0.25">
      <c r="A18" s="69" t="s">
        <v>8289</v>
      </c>
      <c r="B18" s="75" t="s">
        <v>6189</v>
      </c>
      <c r="C18" s="213"/>
      <c r="D18" s="213"/>
      <c r="E18" s="213"/>
      <c r="F18" s="213"/>
      <c r="G18" s="213"/>
      <c r="H18" s="213"/>
      <c r="I18" s="213"/>
      <c r="J18" s="213">
        <v>30</v>
      </c>
      <c r="K18" s="213"/>
    </row>
    <row r="19" spans="1:11" s="20" customFormat="1" ht="16" x14ac:dyDescent="0.25">
      <c r="A19" s="55" t="s">
        <v>8649</v>
      </c>
      <c r="B19" s="14" t="s">
        <v>6189</v>
      </c>
      <c r="C19" s="213"/>
      <c r="D19" s="213"/>
      <c r="E19" s="213"/>
      <c r="F19" s="213">
        <v>116</v>
      </c>
      <c r="G19" s="213"/>
      <c r="H19" s="213"/>
      <c r="I19" s="213"/>
      <c r="J19" s="213"/>
      <c r="K19" s="213"/>
    </row>
    <row r="20" spans="1:11" s="20" customFormat="1" ht="16" x14ac:dyDescent="0.25">
      <c r="A20" s="12">
        <v>44929</v>
      </c>
      <c r="B20" s="75" t="s">
        <v>6189</v>
      </c>
      <c r="C20" s="213"/>
      <c r="D20" s="213">
        <v>400</v>
      </c>
      <c r="E20" s="213">
        <v>300</v>
      </c>
      <c r="F20" s="213">
        <v>84</v>
      </c>
      <c r="G20" s="213"/>
      <c r="H20" s="213"/>
      <c r="I20" s="213">
        <v>50</v>
      </c>
      <c r="J20" s="213">
        <v>140</v>
      </c>
      <c r="K20" s="213"/>
    </row>
    <row r="21" spans="1:11" s="20" customFormat="1" ht="16" x14ac:dyDescent="0.25">
      <c r="A21" s="256">
        <v>45110</v>
      </c>
      <c r="B21" s="188" t="s">
        <v>6189</v>
      </c>
      <c r="C21" s="213"/>
      <c r="D21" s="213"/>
      <c r="E21" s="213"/>
      <c r="F21" s="213"/>
      <c r="G21" s="213">
        <v>30</v>
      </c>
      <c r="H21" s="213">
        <v>60</v>
      </c>
      <c r="I21" s="213"/>
      <c r="J21" s="213"/>
      <c r="K21" s="213"/>
    </row>
    <row r="22" spans="1:11" s="20" customFormat="1" ht="16" x14ac:dyDescent="0.25">
      <c r="A22" s="212">
        <v>45538</v>
      </c>
      <c r="B22" s="75" t="s">
        <v>63</v>
      </c>
      <c r="C22" s="213"/>
      <c r="D22" s="213">
        <v>-250</v>
      </c>
      <c r="E22" s="213"/>
      <c r="F22" s="213">
        <v>-65</v>
      </c>
      <c r="G22" s="213"/>
      <c r="H22" s="213"/>
      <c r="I22" s="213"/>
      <c r="J22" s="213"/>
      <c r="K22" s="213"/>
    </row>
    <row r="23" spans="1:11" s="20" customFormat="1" ht="16" x14ac:dyDescent="0.25">
      <c r="A23" s="256" t="s">
        <v>8783</v>
      </c>
      <c r="B23" s="14" t="s">
        <v>63</v>
      </c>
      <c r="C23" s="213"/>
      <c r="D23" s="213">
        <v>-100</v>
      </c>
      <c r="E23" s="213"/>
      <c r="F23" s="213"/>
      <c r="G23" s="213">
        <v>-100</v>
      </c>
      <c r="H23" s="213">
        <v>-110</v>
      </c>
      <c r="I23" s="213"/>
      <c r="J23" s="213"/>
      <c r="K23" s="213"/>
    </row>
    <row r="24" spans="1:11" s="20" customFormat="1" ht="16" x14ac:dyDescent="0.25">
      <c r="A24" s="256" t="s">
        <v>8787</v>
      </c>
      <c r="B24" s="14" t="s">
        <v>63</v>
      </c>
      <c r="C24" s="213"/>
      <c r="D24" s="213"/>
      <c r="E24" s="213">
        <v>-200</v>
      </c>
      <c r="F24" s="213"/>
      <c r="G24" s="213"/>
      <c r="H24" s="213"/>
      <c r="I24" s="213">
        <v>-200</v>
      </c>
      <c r="J24" s="213">
        <v>-323</v>
      </c>
      <c r="K24" s="213"/>
    </row>
    <row r="25" spans="1:11" s="20" customFormat="1" ht="16" x14ac:dyDescent="0.25">
      <c r="A25" s="325">
        <v>45326</v>
      </c>
      <c r="B25" s="213" t="s">
        <v>63</v>
      </c>
      <c r="C25" s="213"/>
      <c r="D25" s="213">
        <v>-150</v>
      </c>
      <c r="E25" s="213"/>
      <c r="F25" s="213">
        <v>-102</v>
      </c>
      <c r="G25" s="213"/>
      <c r="H25" s="213">
        <v>-130</v>
      </c>
      <c r="I25" s="213">
        <v>-105</v>
      </c>
      <c r="J25" s="213"/>
      <c r="K25" s="213"/>
    </row>
    <row r="26" spans="1:11" s="20" customFormat="1" ht="16" x14ac:dyDescent="0.25">
      <c r="A26" s="256">
        <v>45355</v>
      </c>
      <c r="B26" s="14" t="s">
        <v>63</v>
      </c>
      <c r="C26" s="213"/>
      <c r="D26" s="213">
        <v>-54</v>
      </c>
      <c r="E26" s="213">
        <v>-200</v>
      </c>
      <c r="F26" s="213">
        <v>-74</v>
      </c>
      <c r="G26" s="213">
        <v>-53</v>
      </c>
      <c r="H26" s="213">
        <v>-5</v>
      </c>
      <c r="I26" s="213">
        <v>-29</v>
      </c>
      <c r="J26" s="213">
        <v>-93</v>
      </c>
      <c r="K26" s="213"/>
    </row>
    <row r="27" spans="1:11" s="20" customFormat="1" ht="16" x14ac:dyDescent="0.25">
      <c r="A27" s="256">
        <v>45386</v>
      </c>
      <c r="B27" s="14" t="s">
        <v>63</v>
      </c>
      <c r="C27" s="213">
        <v>-17</v>
      </c>
      <c r="D27" s="213"/>
      <c r="E27" s="213"/>
      <c r="F27" s="213"/>
      <c r="G27" s="213">
        <v>-20</v>
      </c>
      <c r="H27" s="213"/>
      <c r="I27" s="213"/>
      <c r="J27" s="213"/>
      <c r="K27" s="213"/>
    </row>
    <row r="28" spans="1:11" s="20" customFormat="1" ht="16" x14ac:dyDescent="0.25">
      <c r="A28" s="1181" t="s">
        <v>9239</v>
      </c>
      <c r="B28" s="213" t="s">
        <v>6189</v>
      </c>
      <c r="C28" s="213"/>
      <c r="D28" s="213">
        <v>150</v>
      </c>
      <c r="E28" s="213">
        <v>200</v>
      </c>
      <c r="F28" s="213">
        <v>100</v>
      </c>
      <c r="G28" s="213"/>
      <c r="H28" s="213"/>
      <c r="I28" s="213"/>
      <c r="J28" s="213"/>
      <c r="K28" s="213"/>
    </row>
    <row r="29" spans="1:11" s="20" customFormat="1" ht="16" x14ac:dyDescent="0.25">
      <c r="A29" s="1181" t="s">
        <v>9239</v>
      </c>
      <c r="B29" s="213" t="s">
        <v>6189</v>
      </c>
      <c r="C29" s="213">
        <v>17</v>
      </c>
      <c r="D29" s="213"/>
      <c r="E29" s="213"/>
      <c r="F29" s="213"/>
      <c r="G29" s="213"/>
      <c r="H29" s="213">
        <v>15</v>
      </c>
      <c r="I29" s="213"/>
      <c r="J29" s="213"/>
      <c r="K29" s="213"/>
    </row>
    <row r="30" spans="1:11" s="18" customFormat="1" ht="16" x14ac:dyDescent="0.25">
      <c r="A30" s="956"/>
      <c r="B30" s="537"/>
      <c r="C30" s="537"/>
      <c r="D30" s="537"/>
      <c r="E30" s="537"/>
      <c r="F30" s="537"/>
      <c r="G30" s="537"/>
      <c r="H30" s="537"/>
      <c r="I30" s="537"/>
      <c r="J30" s="537"/>
      <c r="K30" s="537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rgb="FFFFFF00"/>
  </sheetPr>
  <dimension ref="A1:H19"/>
  <sheetViews>
    <sheetView workbookViewId="0">
      <selection activeCell="G17" sqref="G17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3" width="8.83203125" style="47"/>
    <col min="4" max="8" width="9" style="47" customWidth="1"/>
    <col min="9" max="16384" width="8.83203125" style="47"/>
  </cols>
  <sheetData>
    <row r="1" spans="1:8" x14ac:dyDescent="0.25">
      <c r="A1" s="128" t="s">
        <v>23</v>
      </c>
      <c r="B1" s="48"/>
    </row>
    <row r="2" spans="1:8" x14ac:dyDescent="0.25">
      <c r="A2" s="128"/>
      <c r="B2" s="48"/>
    </row>
    <row r="3" spans="1:8" x14ac:dyDescent="0.25">
      <c r="A3" s="139" t="s">
        <v>8266</v>
      </c>
      <c r="B3" s="4"/>
    </row>
    <row r="4" spans="1:8" s="20" customFormat="1" ht="15.75" customHeight="1" x14ac:dyDescent="0.25">
      <c r="A4" s="139" t="s">
        <v>8259</v>
      </c>
      <c r="B4" s="3"/>
    </row>
    <row r="5" spans="1:8" s="454" customFormat="1" thickBot="1" x14ac:dyDescent="0.3">
      <c r="A5" s="769"/>
      <c r="C5" s="770"/>
      <c r="D5" s="770"/>
      <c r="E5" s="770"/>
      <c r="F5" s="770"/>
      <c r="G5" s="770"/>
      <c r="H5" s="770"/>
    </row>
    <row r="6" spans="1:8" ht="18" thickBot="1" x14ac:dyDescent="0.3">
      <c r="A6" s="1093" t="s">
        <v>0</v>
      </c>
      <c r="B6" s="1094" t="s">
        <v>1</v>
      </c>
      <c r="C6" s="1096" t="s">
        <v>2</v>
      </c>
      <c r="D6" s="1095" t="s">
        <v>3</v>
      </c>
      <c r="E6" s="1095" t="s">
        <v>4</v>
      </c>
      <c r="F6" s="1095" t="s">
        <v>27</v>
      </c>
      <c r="G6" s="1095" t="s">
        <v>32</v>
      </c>
      <c r="H6" s="1096" t="s">
        <v>26</v>
      </c>
    </row>
    <row r="7" spans="1:8" s="20" customFormat="1" ht="16" x14ac:dyDescent="0.25">
      <c r="A7" s="12" t="s">
        <v>8248</v>
      </c>
      <c r="B7" s="213" t="s">
        <v>6189</v>
      </c>
      <c r="C7" s="213">
        <v>100</v>
      </c>
      <c r="D7" s="213">
        <v>100</v>
      </c>
      <c r="E7" s="213">
        <v>200</v>
      </c>
      <c r="F7" s="213">
        <v>50</v>
      </c>
      <c r="G7" s="213">
        <v>50</v>
      </c>
      <c r="H7" s="213"/>
    </row>
    <row r="8" spans="1:8" s="20" customFormat="1" ht="16" x14ac:dyDescent="0.25">
      <c r="A8" s="168" t="s">
        <v>8263</v>
      </c>
      <c r="B8" s="53" t="s">
        <v>6189</v>
      </c>
      <c r="C8" s="213">
        <v>100</v>
      </c>
      <c r="D8" s="213">
        <v>100</v>
      </c>
      <c r="E8" s="213">
        <v>100</v>
      </c>
      <c r="F8" s="213"/>
      <c r="G8" s="213">
        <v>350</v>
      </c>
      <c r="H8" s="213"/>
    </row>
    <row r="9" spans="1:8" s="20" customFormat="1" ht="16" x14ac:dyDescent="0.25">
      <c r="A9" s="55" t="s">
        <v>8566</v>
      </c>
      <c r="B9" s="13" t="s">
        <v>6189</v>
      </c>
      <c r="C9" s="213"/>
      <c r="D9" s="213">
        <v>150</v>
      </c>
      <c r="E9" s="213"/>
      <c r="F9" s="213"/>
      <c r="G9" s="213">
        <v>100</v>
      </c>
      <c r="H9" s="213">
        <v>52</v>
      </c>
    </row>
    <row r="10" spans="1:8" s="20" customFormat="1" ht="16" x14ac:dyDescent="0.25">
      <c r="A10" s="55" t="s">
        <v>8566</v>
      </c>
      <c r="B10" s="13" t="s">
        <v>6189</v>
      </c>
      <c r="C10" s="213"/>
      <c r="D10" s="213">
        <v>150</v>
      </c>
      <c r="E10" s="213">
        <v>300</v>
      </c>
      <c r="F10" s="213"/>
      <c r="G10" s="213"/>
      <c r="H10" s="213">
        <v>150</v>
      </c>
    </row>
    <row r="11" spans="1:8" s="20" customFormat="1" ht="16" x14ac:dyDescent="0.25">
      <c r="A11" s="256" t="s">
        <v>8570</v>
      </c>
      <c r="B11" s="14" t="s">
        <v>6189</v>
      </c>
      <c r="C11" s="213"/>
      <c r="D11" s="213">
        <v>100</v>
      </c>
      <c r="E11" s="213"/>
      <c r="F11" s="213"/>
      <c r="G11" s="213">
        <v>100</v>
      </c>
      <c r="H11" s="213">
        <v>100</v>
      </c>
    </row>
    <row r="12" spans="1:8" s="20" customFormat="1" ht="16" x14ac:dyDescent="0.25">
      <c r="A12" s="76" t="s">
        <v>8574</v>
      </c>
      <c r="B12" s="77" t="s">
        <v>6189</v>
      </c>
      <c r="C12" s="213"/>
      <c r="D12" s="213">
        <v>20</v>
      </c>
      <c r="E12" s="213">
        <v>100</v>
      </c>
      <c r="F12" s="213">
        <v>200</v>
      </c>
      <c r="G12" s="213"/>
      <c r="H12" s="213">
        <v>55</v>
      </c>
    </row>
    <row r="13" spans="1:8" s="20" customFormat="1" ht="16" x14ac:dyDescent="0.25">
      <c r="A13" s="55" t="s">
        <v>8649</v>
      </c>
      <c r="B13" s="14" t="s">
        <v>6189</v>
      </c>
      <c r="C13" s="213"/>
      <c r="D13" s="213">
        <v>42</v>
      </c>
      <c r="E13" s="213">
        <v>60</v>
      </c>
      <c r="F13" s="213"/>
      <c r="G13" s="213"/>
      <c r="H13" s="213">
        <v>40</v>
      </c>
    </row>
    <row r="14" spans="1:8" s="20" customFormat="1" ht="16" x14ac:dyDescent="0.25">
      <c r="A14" s="55" t="s">
        <v>8745</v>
      </c>
      <c r="B14" s="14" t="s">
        <v>8020</v>
      </c>
      <c r="C14" s="213">
        <v>-80</v>
      </c>
      <c r="D14" s="213"/>
      <c r="E14" s="213"/>
      <c r="F14" s="213"/>
      <c r="G14" s="213">
        <v>-200</v>
      </c>
      <c r="H14" s="213"/>
    </row>
    <row r="15" spans="1:8" s="20" customFormat="1" ht="16" x14ac:dyDescent="0.25">
      <c r="A15" s="55">
        <v>45448</v>
      </c>
      <c r="B15" s="14" t="s">
        <v>8020</v>
      </c>
      <c r="C15" s="213">
        <v>-54</v>
      </c>
      <c r="D15" s="213">
        <v>-85</v>
      </c>
      <c r="E15" s="213">
        <v>-200</v>
      </c>
      <c r="F15" s="213">
        <v>-81</v>
      </c>
      <c r="G15" s="213">
        <v>-100</v>
      </c>
      <c r="H15" s="213">
        <v>-26</v>
      </c>
    </row>
    <row r="16" spans="1:8" s="20" customFormat="1" ht="16" x14ac:dyDescent="0.25">
      <c r="A16" s="1181" t="s">
        <v>9239</v>
      </c>
      <c r="B16" s="14" t="s">
        <v>8020</v>
      </c>
      <c r="C16" s="213">
        <v>-16</v>
      </c>
      <c r="D16" s="213">
        <v>-33</v>
      </c>
      <c r="E16" s="213">
        <v>-280</v>
      </c>
      <c r="F16" s="213">
        <v>-51</v>
      </c>
      <c r="G16" s="213">
        <v>-78</v>
      </c>
      <c r="H16" s="213">
        <v>-58</v>
      </c>
    </row>
    <row r="17" spans="1:8" s="20" customFormat="1" ht="16" x14ac:dyDescent="0.25">
      <c r="A17" s="55" t="s">
        <v>9416</v>
      </c>
      <c r="B17" s="14" t="s">
        <v>8020</v>
      </c>
      <c r="C17" s="213">
        <v>-13</v>
      </c>
      <c r="D17" s="213">
        <v>-100</v>
      </c>
      <c r="E17" s="213"/>
      <c r="F17" s="213"/>
      <c r="G17" s="213">
        <v>-50</v>
      </c>
      <c r="H17" s="213">
        <v>-74</v>
      </c>
    </row>
    <row r="18" spans="1:8" s="20" customFormat="1" ht="16" x14ac:dyDescent="0.25">
      <c r="A18" s="12"/>
      <c r="B18" s="213"/>
      <c r="C18" s="213"/>
      <c r="D18" s="213"/>
      <c r="E18" s="213"/>
      <c r="F18" s="213"/>
      <c r="G18" s="213"/>
      <c r="H18" s="213"/>
    </row>
    <row r="19" spans="1:8" s="18" customFormat="1" ht="16" x14ac:dyDescent="0.25">
      <c r="A19" s="956"/>
      <c r="B19" s="537"/>
      <c r="C19" s="537"/>
      <c r="D19" s="537"/>
      <c r="E19" s="537"/>
      <c r="F19" s="537"/>
      <c r="G19" s="537"/>
      <c r="H19" s="537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rgb="FFFFFF00"/>
  </sheetPr>
  <dimension ref="A1:D11"/>
  <sheetViews>
    <sheetView workbookViewId="0">
      <selection activeCell="A7" sqref="A7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4" width="9" style="47" customWidth="1"/>
    <col min="5" max="16384" width="8.83203125" style="47"/>
  </cols>
  <sheetData>
    <row r="1" spans="1:4" x14ac:dyDescent="0.25">
      <c r="A1" s="128" t="s">
        <v>23</v>
      </c>
      <c r="B1" s="48"/>
    </row>
    <row r="2" spans="1:4" x14ac:dyDescent="0.25">
      <c r="A2" s="128"/>
      <c r="B2" s="48"/>
    </row>
    <row r="3" spans="1:4" x14ac:dyDescent="0.25">
      <c r="A3" s="139" t="s">
        <v>8462</v>
      </c>
      <c r="B3" s="4"/>
    </row>
    <row r="4" spans="1:4" s="20" customFormat="1" ht="15.75" customHeight="1" x14ac:dyDescent="0.25">
      <c r="A4" s="139" t="s">
        <v>8463</v>
      </c>
      <c r="B4" s="3"/>
    </row>
    <row r="5" spans="1:4" s="454" customFormat="1" thickBot="1" x14ac:dyDescent="0.3">
      <c r="A5" s="769"/>
      <c r="C5" s="770"/>
      <c r="D5" s="770"/>
    </row>
    <row r="6" spans="1:4" ht="18" thickBot="1" x14ac:dyDescent="0.3">
      <c r="A6" s="1093" t="s">
        <v>0</v>
      </c>
      <c r="B6" s="1094" t="s">
        <v>1</v>
      </c>
      <c r="C6" s="1095" t="s">
        <v>378</v>
      </c>
      <c r="D6" s="1095"/>
    </row>
    <row r="7" spans="1:4" s="20" customFormat="1" ht="16" x14ac:dyDescent="0.25">
      <c r="A7" s="12">
        <v>45324</v>
      </c>
      <c r="B7" s="213" t="s">
        <v>6189</v>
      </c>
      <c r="C7" s="213">
        <v>50</v>
      </c>
      <c r="D7" s="213"/>
    </row>
    <row r="8" spans="1:4" s="20" customFormat="1" ht="16" x14ac:dyDescent="0.25">
      <c r="A8" s="168"/>
      <c r="B8" s="53"/>
      <c r="C8" s="213"/>
      <c r="D8" s="213"/>
    </row>
    <row r="9" spans="1:4" s="20" customFormat="1" ht="16" x14ac:dyDescent="0.25">
      <c r="A9" s="12"/>
      <c r="B9" s="13"/>
      <c r="C9" s="213"/>
      <c r="D9" s="213"/>
    </row>
    <row r="10" spans="1:4" s="20" customFormat="1" ht="16" x14ac:dyDescent="0.25">
      <c r="A10" s="12"/>
      <c r="B10" s="213"/>
      <c r="C10" s="213"/>
      <c r="D10" s="213"/>
    </row>
    <row r="11" spans="1:4" s="18" customFormat="1" ht="16" x14ac:dyDescent="0.25">
      <c r="A11" s="956"/>
      <c r="B11" s="537"/>
      <c r="C11" s="537"/>
      <c r="D11" s="537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rgb="FFFFFF00"/>
  </sheetPr>
  <dimension ref="A1:J36"/>
  <sheetViews>
    <sheetView workbookViewId="0">
      <selection activeCell="B18" sqref="B18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5" width="8.83203125" style="47"/>
    <col min="6" max="10" width="9" style="47" customWidth="1"/>
    <col min="11" max="16384" width="8.83203125" style="47"/>
  </cols>
  <sheetData>
    <row r="1" spans="1:10" x14ac:dyDescent="0.25">
      <c r="A1" s="128" t="s">
        <v>23</v>
      </c>
      <c r="B1" s="48"/>
    </row>
    <row r="2" spans="1:10" x14ac:dyDescent="0.25">
      <c r="A2" s="128"/>
      <c r="B2" s="48"/>
    </row>
    <row r="3" spans="1:10" x14ac:dyDescent="0.25">
      <c r="A3" s="139" t="s">
        <v>7067</v>
      </c>
      <c r="B3" s="4"/>
    </row>
    <row r="4" spans="1:10" s="20" customFormat="1" ht="16" x14ac:dyDescent="0.25">
      <c r="A4" s="139" t="s">
        <v>7068</v>
      </c>
      <c r="B4" s="3"/>
    </row>
    <row r="5" spans="1:10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</row>
    <row r="6" spans="1:10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4</v>
      </c>
      <c r="F6" s="1095" t="s">
        <v>378</v>
      </c>
      <c r="G6" s="1095" t="s">
        <v>27</v>
      </c>
      <c r="H6" s="1095" t="s">
        <v>32</v>
      </c>
      <c r="I6" s="1095" t="s">
        <v>17</v>
      </c>
      <c r="J6" s="1095" t="s">
        <v>18</v>
      </c>
    </row>
    <row r="7" spans="1:10" s="18" customFormat="1" ht="16" x14ac:dyDescent="0.25">
      <c r="A7" s="212" t="s">
        <v>7059</v>
      </c>
      <c r="B7" s="213" t="s">
        <v>7</v>
      </c>
      <c r="C7" s="213">
        <v>15</v>
      </c>
      <c r="D7" s="213">
        <v>15</v>
      </c>
      <c r="E7" s="213">
        <v>30</v>
      </c>
      <c r="F7" s="213">
        <v>60</v>
      </c>
      <c r="G7" s="213"/>
      <c r="H7" s="213"/>
      <c r="I7" s="213"/>
      <c r="J7" s="213"/>
    </row>
    <row r="8" spans="1:10" s="18" customFormat="1" ht="16" x14ac:dyDescent="0.25">
      <c r="A8" s="99">
        <v>44965</v>
      </c>
      <c r="B8" s="213" t="s">
        <v>7</v>
      </c>
      <c r="C8" s="213">
        <v>50</v>
      </c>
      <c r="D8" s="213">
        <v>150</v>
      </c>
      <c r="E8" s="213">
        <v>200</v>
      </c>
      <c r="F8" s="537"/>
      <c r="G8" s="213">
        <v>50</v>
      </c>
      <c r="H8" s="213">
        <v>150</v>
      </c>
      <c r="I8" s="213"/>
      <c r="J8" s="213"/>
    </row>
    <row r="9" spans="1:10" s="20" customFormat="1" ht="16" x14ac:dyDescent="0.25">
      <c r="A9" s="99">
        <v>44965</v>
      </c>
      <c r="B9" s="213" t="s">
        <v>7</v>
      </c>
      <c r="C9" s="213">
        <v>100</v>
      </c>
      <c r="D9" s="213"/>
      <c r="E9" s="213"/>
      <c r="F9" s="213"/>
      <c r="G9" s="213"/>
      <c r="H9" s="213"/>
      <c r="I9" s="213"/>
      <c r="J9" s="213"/>
    </row>
    <row r="10" spans="1:10" s="20" customFormat="1" ht="16" x14ac:dyDescent="0.25">
      <c r="A10" s="12">
        <v>45024</v>
      </c>
      <c r="B10" s="213" t="s">
        <v>7</v>
      </c>
      <c r="C10" s="213"/>
      <c r="D10" s="213">
        <v>20</v>
      </c>
      <c r="E10" s="213"/>
      <c r="F10" s="213"/>
      <c r="G10" s="213">
        <v>50</v>
      </c>
      <c r="H10" s="213"/>
      <c r="I10" s="213">
        <v>120</v>
      </c>
      <c r="J10" s="213"/>
    </row>
    <row r="11" spans="1:10" s="20" customFormat="1" ht="16" x14ac:dyDescent="0.25">
      <c r="A11" s="12">
        <v>45024</v>
      </c>
      <c r="B11" s="213" t="s">
        <v>7</v>
      </c>
      <c r="C11" s="213"/>
      <c r="D11" s="213">
        <v>50</v>
      </c>
      <c r="E11" s="213">
        <v>400</v>
      </c>
      <c r="F11" s="213"/>
      <c r="G11" s="213">
        <v>50</v>
      </c>
      <c r="H11" s="213">
        <v>100</v>
      </c>
      <c r="I11" s="213"/>
      <c r="J11" s="213"/>
    </row>
    <row r="12" spans="1:10" s="18" customFormat="1" ht="16" x14ac:dyDescent="0.25">
      <c r="A12" s="55">
        <v>45054</v>
      </c>
      <c r="B12" s="213" t="s">
        <v>7</v>
      </c>
      <c r="C12" s="213">
        <v>112</v>
      </c>
      <c r="D12" s="213">
        <v>70</v>
      </c>
      <c r="E12" s="537"/>
      <c r="F12" s="537"/>
      <c r="G12" s="213">
        <v>100</v>
      </c>
      <c r="H12" s="213">
        <v>100</v>
      </c>
      <c r="I12" s="537"/>
      <c r="J12" s="537"/>
    </row>
    <row r="13" spans="1:10" s="20" customFormat="1" ht="16" x14ac:dyDescent="0.25">
      <c r="A13" s="55">
        <v>45054</v>
      </c>
      <c r="B13" s="213" t="s">
        <v>7</v>
      </c>
      <c r="C13" s="213"/>
      <c r="D13" s="213">
        <v>100</v>
      </c>
      <c r="E13" s="213"/>
      <c r="F13" s="213"/>
      <c r="G13" s="213">
        <v>50</v>
      </c>
      <c r="H13" s="213"/>
      <c r="I13" s="213">
        <v>30</v>
      </c>
      <c r="J13" s="213"/>
    </row>
    <row r="14" spans="1:10" s="20" customFormat="1" ht="16" x14ac:dyDescent="0.25">
      <c r="A14" s="12">
        <v>45269</v>
      </c>
      <c r="B14" s="213" t="s">
        <v>7</v>
      </c>
      <c r="C14" s="213"/>
      <c r="D14" s="213"/>
      <c r="E14" s="213">
        <v>300</v>
      </c>
      <c r="F14" s="213"/>
      <c r="G14" s="213"/>
      <c r="H14" s="213">
        <v>200</v>
      </c>
      <c r="I14" s="213">
        <v>122</v>
      </c>
      <c r="J14" s="213">
        <v>120</v>
      </c>
    </row>
    <row r="15" spans="1:10" s="18" customFormat="1" ht="16" x14ac:dyDescent="0.25">
      <c r="A15" s="55" t="s">
        <v>7369</v>
      </c>
      <c r="B15" s="213" t="s">
        <v>7</v>
      </c>
      <c r="C15" s="213">
        <v>100</v>
      </c>
      <c r="D15" s="213">
        <v>100</v>
      </c>
      <c r="E15" s="213">
        <v>200</v>
      </c>
      <c r="F15" s="537"/>
      <c r="G15" s="213">
        <v>150</v>
      </c>
      <c r="H15" s="213">
        <v>150</v>
      </c>
      <c r="I15" s="537"/>
      <c r="J15" s="537"/>
    </row>
    <row r="16" spans="1:10" s="18" customFormat="1" ht="16" x14ac:dyDescent="0.25">
      <c r="A16" s="12" t="s">
        <v>7416</v>
      </c>
      <c r="B16" s="213" t="s">
        <v>7</v>
      </c>
      <c r="C16" s="213">
        <v>50</v>
      </c>
      <c r="D16" s="213">
        <v>50</v>
      </c>
      <c r="E16" s="537"/>
      <c r="F16" s="537"/>
      <c r="G16" s="213">
        <v>300</v>
      </c>
      <c r="H16" s="213">
        <v>100</v>
      </c>
      <c r="I16" s="213">
        <v>28</v>
      </c>
      <c r="J16" s="213">
        <v>30</v>
      </c>
    </row>
    <row r="17" spans="1:10" s="20" customFormat="1" ht="16" x14ac:dyDescent="0.25">
      <c r="A17" s="13" t="s">
        <v>7442</v>
      </c>
      <c r="B17" s="213" t="s">
        <v>7</v>
      </c>
      <c r="C17" s="213">
        <v>75</v>
      </c>
      <c r="D17" s="213">
        <v>75</v>
      </c>
      <c r="E17" s="213">
        <v>100</v>
      </c>
      <c r="F17" s="213"/>
      <c r="G17" s="213">
        <v>75</v>
      </c>
      <c r="H17" s="213">
        <v>75</v>
      </c>
      <c r="I17" s="213"/>
      <c r="J17" s="213"/>
    </row>
    <row r="18" spans="1:10" s="20" customFormat="1" ht="16" x14ac:dyDescent="0.25">
      <c r="A18" s="12" t="s">
        <v>7523</v>
      </c>
      <c r="B18" s="213" t="s">
        <v>7</v>
      </c>
      <c r="C18" s="213"/>
      <c r="D18" s="213"/>
      <c r="E18" s="213">
        <v>100</v>
      </c>
      <c r="F18" s="213">
        <v>40</v>
      </c>
      <c r="G18" s="213"/>
      <c r="H18" s="213"/>
      <c r="I18" s="213">
        <v>50</v>
      </c>
      <c r="J18" s="213">
        <v>50</v>
      </c>
    </row>
    <row r="19" spans="1:10" s="20" customFormat="1" ht="16" x14ac:dyDescent="0.25">
      <c r="A19" s="12">
        <v>45179</v>
      </c>
      <c r="B19" s="213" t="s">
        <v>63</v>
      </c>
      <c r="C19" s="213"/>
      <c r="D19" s="213"/>
      <c r="E19" s="213"/>
      <c r="F19" s="213"/>
      <c r="G19" s="213">
        <v>250</v>
      </c>
      <c r="H19" s="213">
        <v>150</v>
      </c>
      <c r="I19" s="213"/>
      <c r="J19" s="213"/>
    </row>
    <row r="20" spans="1:10" s="20" customFormat="1" ht="16" x14ac:dyDescent="0.25">
      <c r="A20" s="168" t="s">
        <v>7797</v>
      </c>
      <c r="B20" s="213" t="s">
        <v>63</v>
      </c>
      <c r="C20" s="213">
        <v>-35</v>
      </c>
      <c r="D20" s="213">
        <v>-30</v>
      </c>
      <c r="E20" s="213"/>
      <c r="F20" s="213"/>
      <c r="G20" s="213">
        <v>-200</v>
      </c>
      <c r="H20" s="213"/>
      <c r="I20" s="213"/>
      <c r="J20" s="213"/>
    </row>
    <row r="21" spans="1:10" s="20" customFormat="1" ht="16" x14ac:dyDescent="0.25">
      <c r="A21" s="12">
        <v>44937</v>
      </c>
      <c r="B21" s="213" t="s">
        <v>63</v>
      </c>
      <c r="C21" s="213">
        <v>-81</v>
      </c>
      <c r="D21" s="213"/>
      <c r="E21" s="213"/>
      <c r="F21" s="213"/>
      <c r="G21" s="213"/>
      <c r="H21" s="213">
        <v>-187</v>
      </c>
      <c r="I21" s="213">
        <v>-23</v>
      </c>
      <c r="J21" s="213"/>
    </row>
    <row r="22" spans="1:10" s="20" customFormat="1" ht="16" x14ac:dyDescent="0.25">
      <c r="A22" s="99">
        <v>44968</v>
      </c>
      <c r="B22" s="529" t="s">
        <v>63</v>
      </c>
      <c r="C22" s="213">
        <f>--99</f>
        <v>99</v>
      </c>
      <c r="D22" s="213">
        <v>-110</v>
      </c>
      <c r="E22" s="213"/>
      <c r="F22" s="213"/>
      <c r="G22" s="213"/>
      <c r="H22" s="213"/>
      <c r="I22" s="213"/>
      <c r="J22" s="213"/>
    </row>
    <row r="23" spans="1:10" s="20" customFormat="1" ht="16" x14ac:dyDescent="0.25">
      <c r="A23" s="99">
        <v>44996</v>
      </c>
      <c r="B23" s="14" t="s">
        <v>401</v>
      </c>
      <c r="C23" s="213"/>
      <c r="D23" s="213"/>
      <c r="E23" s="213">
        <v>-1</v>
      </c>
      <c r="F23" s="213">
        <v>-10</v>
      </c>
      <c r="G23" s="213">
        <v>-69</v>
      </c>
      <c r="H23" s="213">
        <v>-117</v>
      </c>
      <c r="I23" s="213">
        <v>-35</v>
      </c>
      <c r="J23" s="213"/>
    </row>
    <row r="24" spans="1:10" s="20" customFormat="1" ht="16" x14ac:dyDescent="0.25">
      <c r="A24" s="12" t="s">
        <v>8019</v>
      </c>
      <c r="B24" s="213" t="s">
        <v>63</v>
      </c>
      <c r="C24" s="213">
        <v>-74</v>
      </c>
      <c r="D24" s="213">
        <v>-90</v>
      </c>
      <c r="E24" s="213"/>
      <c r="F24" s="213"/>
      <c r="G24" s="213">
        <v>-122</v>
      </c>
      <c r="H24" s="213"/>
      <c r="I24" s="213"/>
      <c r="J24" s="213"/>
    </row>
    <row r="25" spans="1:10" s="20" customFormat="1" ht="16" x14ac:dyDescent="0.25">
      <c r="A25" s="12" t="s">
        <v>8060</v>
      </c>
      <c r="B25" s="14" t="s">
        <v>63</v>
      </c>
      <c r="C25" s="213">
        <v>-41</v>
      </c>
      <c r="D25" s="213">
        <v>-80</v>
      </c>
      <c r="E25" s="213"/>
      <c r="F25" s="213"/>
      <c r="G25" s="213">
        <v>-105</v>
      </c>
      <c r="H25" s="213">
        <v>-100</v>
      </c>
      <c r="I25" s="213"/>
      <c r="J25" s="213"/>
    </row>
    <row r="26" spans="1:10" s="20" customFormat="1" ht="16" x14ac:dyDescent="0.25">
      <c r="A26" s="99">
        <v>45242</v>
      </c>
      <c r="B26" s="213" t="s">
        <v>63</v>
      </c>
      <c r="C26" s="213"/>
      <c r="D26" s="213"/>
      <c r="E26" s="213"/>
      <c r="F26" s="213"/>
      <c r="G26" s="213">
        <v>-100</v>
      </c>
      <c r="H26" s="213">
        <v>-100</v>
      </c>
      <c r="I26" s="213"/>
      <c r="J26" s="213"/>
    </row>
    <row r="27" spans="1:10" s="20" customFormat="1" ht="16" x14ac:dyDescent="0.25">
      <c r="A27" s="99" t="s">
        <v>8146</v>
      </c>
      <c r="B27" s="213" t="s">
        <v>63</v>
      </c>
      <c r="C27" s="213">
        <v>-29</v>
      </c>
      <c r="D27" s="213"/>
      <c r="E27" s="213"/>
      <c r="F27" s="213"/>
      <c r="G27" s="213"/>
      <c r="H27" s="213">
        <v>-100</v>
      </c>
      <c r="I27" s="213">
        <v>-87</v>
      </c>
      <c r="J27" s="213"/>
    </row>
    <row r="28" spans="1:10" s="18" customFormat="1" ht="16" x14ac:dyDescent="0.25">
      <c r="A28" s="525" t="s">
        <v>8166</v>
      </c>
      <c r="B28" s="213" t="s">
        <v>63</v>
      </c>
      <c r="C28" s="537"/>
      <c r="D28" s="213">
        <v>-103</v>
      </c>
      <c r="E28" s="537"/>
      <c r="F28" s="537"/>
      <c r="G28" s="213">
        <v>-36</v>
      </c>
      <c r="H28" s="213">
        <v>-86</v>
      </c>
      <c r="I28" s="537"/>
      <c r="J28" s="213">
        <v>-176</v>
      </c>
    </row>
    <row r="29" spans="1:10" s="20" customFormat="1" ht="16" x14ac:dyDescent="0.25">
      <c r="A29" s="69" t="s">
        <v>8237</v>
      </c>
      <c r="B29" s="213" t="s">
        <v>63</v>
      </c>
      <c r="C29" s="213"/>
      <c r="D29" s="213">
        <v>-73</v>
      </c>
      <c r="E29" s="213">
        <v>-500</v>
      </c>
      <c r="F29" s="213"/>
      <c r="G29" s="213">
        <v>-110</v>
      </c>
      <c r="H29" s="213"/>
      <c r="I29" s="213"/>
      <c r="J29" s="213"/>
    </row>
    <row r="30" spans="1:10" s="18" customFormat="1" ht="16" x14ac:dyDescent="0.25">
      <c r="A30" s="212">
        <v>45413</v>
      </c>
      <c r="B30" s="213" t="s">
        <v>63</v>
      </c>
      <c r="C30" s="213">
        <v>-60</v>
      </c>
      <c r="D30" s="537"/>
      <c r="E30" s="537"/>
      <c r="F30" s="537"/>
      <c r="G30" s="213">
        <v>-10</v>
      </c>
      <c r="H30" s="213">
        <v>-145</v>
      </c>
      <c r="I30" s="213">
        <v>-16</v>
      </c>
      <c r="J30" s="537"/>
    </row>
    <row r="31" spans="1:10" s="18" customFormat="1" ht="16" x14ac:dyDescent="0.25">
      <c r="A31" s="55">
        <v>45505</v>
      </c>
      <c r="B31" s="213" t="s">
        <v>63</v>
      </c>
      <c r="C31" s="537"/>
      <c r="D31" s="213">
        <v>-5</v>
      </c>
      <c r="E31" s="213">
        <v>-200</v>
      </c>
      <c r="F31" s="213">
        <v>-57</v>
      </c>
      <c r="G31" s="213">
        <v>-35</v>
      </c>
      <c r="H31" s="213">
        <v>-13</v>
      </c>
      <c r="I31" s="213">
        <v>-24</v>
      </c>
      <c r="J31" s="213">
        <v>-20</v>
      </c>
    </row>
    <row r="32" spans="1:10" s="20" customFormat="1" ht="16" x14ac:dyDescent="0.25">
      <c r="A32" s="1181">
        <v>45445</v>
      </c>
      <c r="B32" s="213" t="s">
        <v>7</v>
      </c>
      <c r="C32" s="213"/>
      <c r="D32" s="213"/>
      <c r="E32" s="213"/>
      <c r="F32" s="213"/>
      <c r="G32" s="213">
        <v>145</v>
      </c>
      <c r="H32" s="213"/>
      <c r="I32" s="213"/>
      <c r="J32" s="213"/>
    </row>
    <row r="33" spans="1:10" s="20" customFormat="1" ht="16" x14ac:dyDescent="0.25">
      <c r="A33" s="1181">
        <v>45628</v>
      </c>
      <c r="B33" s="213" t="s">
        <v>7</v>
      </c>
      <c r="C33" s="213"/>
      <c r="D33" s="213"/>
      <c r="E33" s="213"/>
      <c r="F33" s="213"/>
      <c r="G33" s="213">
        <v>67</v>
      </c>
      <c r="H33" s="213">
        <v>123</v>
      </c>
      <c r="I33" s="213"/>
      <c r="J33" s="213"/>
    </row>
    <row r="34" spans="1:10" s="20" customFormat="1" ht="16" x14ac:dyDescent="0.25">
      <c r="A34" s="525"/>
      <c r="B34" s="213"/>
      <c r="C34" s="213"/>
      <c r="D34" s="213"/>
      <c r="E34" s="213"/>
      <c r="F34" s="213"/>
      <c r="G34" s="213"/>
      <c r="H34" s="213"/>
      <c r="I34" s="213"/>
      <c r="J34" s="213"/>
    </row>
    <row r="35" spans="1:10" s="20" customFormat="1" thickBot="1" x14ac:dyDescent="0.3">
      <c r="A35" s="530"/>
    </row>
    <row r="36" spans="1:10" ht="18" thickBot="1" x14ac:dyDescent="0.3">
      <c r="C36" s="1096" t="s">
        <v>2</v>
      </c>
      <c r="D36" s="1096" t="s">
        <v>3</v>
      </c>
      <c r="E36" s="1096" t="s">
        <v>4</v>
      </c>
      <c r="F36" s="1095" t="s">
        <v>378</v>
      </c>
      <c r="G36" s="1095" t="s">
        <v>27</v>
      </c>
      <c r="H36" s="1095" t="s">
        <v>32</v>
      </c>
      <c r="I36" s="1095" t="s">
        <v>17</v>
      </c>
      <c r="J36" s="1095" t="s">
        <v>18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rgb="FFFFFF00"/>
  </sheetPr>
  <dimension ref="A1:D14"/>
  <sheetViews>
    <sheetView topLeftCell="A4" workbookViewId="0">
      <selection activeCell="A8" sqref="A8:B8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4" width="9" style="47" customWidth="1"/>
    <col min="5" max="16384" width="8.83203125" style="47"/>
  </cols>
  <sheetData>
    <row r="1" spans="1:4" x14ac:dyDescent="0.25">
      <c r="A1" s="128" t="s">
        <v>23</v>
      </c>
      <c r="B1" s="48"/>
    </row>
    <row r="2" spans="1:4" x14ac:dyDescent="0.25">
      <c r="A2" s="128"/>
      <c r="B2" s="48"/>
    </row>
    <row r="3" spans="1:4" x14ac:dyDescent="0.25">
      <c r="A3" s="139" t="s">
        <v>7067</v>
      </c>
      <c r="B3" s="4"/>
    </row>
    <row r="4" spans="1:4" s="20" customFormat="1" ht="16" x14ac:dyDescent="0.25">
      <c r="A4" s="139" t="s">
        <v>7068</v>
      </c>
      <c r="B4" s="3"/>
    </row>
    <row r="5" spans="1:4" s="454" customFormat="1" thickBot="1" x14ac:dyDescent="0.3">
      <c r="A5" s="769"/>
      <c r="C5" s="770"/>
      <c r="D5" s="770"/>
    </row>
    <row r="6" spans="1:4" ht="18" thickBot="1" x14ac:dyDescent="0.3">
      <c r="A6" s="1093" t="s">
        <v>0</v>
      </c>
      <c r="B6" s="1094" t="s">
        <v>1</v>
      </c>
      <c r="C6" s="1095" t="s">
        <v>378</v>
      </c>
      <c r="D6" s="1095"/>
    </row>
    <row r="7" spans="1:4" s="18" customFormat="1" ht="16" x14ac:dyDescent="0.25">
      <c r="A7" s="212">
        <v>45479</v>
      </c>
      <c r="B7" s="213" t="s">
        <v>6189</v>
      </c>
      <c r="C7" s="213">
        <v>6</v>
      </c>
      <c r="D7" s="213"/>
    </row>
    <row r="8" spans="1:4" s="18" customFormat="1" ht="16" x14ac:dyDescent="0.25">
      <c r="A8" s="1181" t="s">
        <v>9521</v>
      </c>
      <c r="B8" s="213" t="s">
        <v>8020</v>
      </c>
      <c r="C8" s="213">
        <v>-6</v>
      </c>
      <c r="D8" s="213"/>
    </row>
    <row r="9" spans="1:4" s="20" customFormat="1" ht="16" x14ac:dyDescent="0.25">
      <c r="A9" s="99"/>
      <c r="B9" s="213"/>
      <c r="C9" s="213"/>
      <c r="D9" s="213"/>
    </row>
    <row r="10" spans="1:4" s="20" customFormat="1" ht="16" x14ac:dyDescent="0.25">
      <c r="A10" s="12"/>
      <c r="B10" s="213"/>
      <c r="C10" s="213"/>
      <c r="D10" s="213"/>
    </row>
    <row r="11" spans="1:4" s="20" customFormat="1" ht="16" x14ac:dyDescent="0.25">
      <c r="A11" s="12"/>
      <c r="B11" s="213"/>
      <c r="C11" s="213"/>
      <c r="D11" s="213"/>
    </row>
    <row r="12" spans="1:4" s="18" customFormat="1" ht="16" x14ac:dyDescent="0.25">
      <c r="A12" s="55"/>
      <c r="B12" s="213"/>
      <c r="C12" s="537"/>
      <c r="D12" s="537"/>
    </row>
    <row r="13" spans="1:4" s="20" customFormat="1" ht="16" x14ac:dyDescent="0.25">
      <c r="A13" s="55"/>
      <c r="B13" s="213"/>
      <c r="C13" s="213"/>
      <c r="D13" s="213"/>
    </row>
    <row r="14" spans="1:4" s="20" customFormat="1" ht="16" x14ac:dyDescent="0.25">
      <c r="A14" s="12"/>
      <c r="B14" s="213"/>
      <c r="C14" s="213"/>
      <c r="D14" s="213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rgb="FFFFFF00"/>
  </sheetPr>
  <dimension ref="A1:I13"/>
  <sheetViews>
    <sheetView workbookViewId="0">
      <selection activeCell="B18" sqref="B18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8" width="8.83203125" style="47"/>
    <col min="9" max="9" width="9" style="47" customWidth="1"/>
    <col min="10" max="16384" width="8.83203125" style="47"/>
  </cols>
  <sheetData>
    <row r="1" spans="1:9" x14ac:dyDescent="0.25">
      <c r="A1" s="128" t="s">
        <v>23</v>
      </c>
      <c r="B1" s="48"/>
    </row>
    <row r="2" spans="1:9" x14ac:dyDescent="0.25">
      <c r="A2" s="128"/>
      <c r="B2" s="48"/>
    </row>
    <row r="3" spans="1:9" x14ac:dyDescent="0.25">
      <c r="A3" s="139" t="s">
        <v>6979</v>
      </c>
      <c r="B3" s="4"/>
    </row>
    <row r="4" spans="1:9" s="20" customFormat="1" ht="16" x14ac:dyDescent="0.25">
      <c r="A4" s="139" t="s">
        <v>6980</v>
      </c>
      <c r="B4" s="3"/>
    </row>
    <row r="5" spans="1:9" s="454" customFormat="1" thickBot="1" x14ac:dyDescent="0.3">
      <c r="A5" s="769"/>
      <c r="C5" s="770"/>
      <c r="D5" s="770"/>
      <c r="E5" s="770"/>
      <c r="F5" s="770"/>
      <c r="G5" s="770"/>
      <c r="H5" s="770"/>
      <c r="I5" s="770"/>
    </row>
    <row r="6" spans="1:9" ht="18" thickBot="1" x14ac:dyDescent="0.3">
      <c r="A6" s="1093" t="s">
        <v>0</v>
      </c>
      <c r="B6" s="1094" t="s">
        <v>1</v>
      </c>
      <c r="C6" s="1096" t="s">
        <v>26</v>
      </c>
      <c r="D6" s="1096" t="s">
        <v>3</v>
      </c>
      <c r="E6" s="1096" t="s">
        <v>4</v>
      </c>
      <c r="F6" s="1096" t="s">
        <v>10</v>
      </c>
      <c r="G6" s="1096" t="s">
        <v>27</v>
      </c>
      <c r="H6" s="1096"/>
      <c r="I6" s="1095"/>
    </row>
    <row r="7" spans="1:9" s="18" customFormat="1" ht="16" x14ac:dyDescent="0.25">
      <c r="A7" s="212">
        <v>45145</v>
      </c>
      <c r="B7" s="213" t="s">
        <v>7</v>
      </c>
      <c r="C7" s="213">
        <v>76</v>
      </c>
      <c r="D7" s="213">
        <v>152</v>
      </c>
      <c r="E7" s="213">
        <v>114</v>
      </c>
      <c r="F7" s="213">
        <v>40</v>
      </c>
      <c r="G7" s="213">
        <v>40</v>
      </c>
      <c r="H7" s="213"/>
      <c r="I7" s="537"/>
    </row>
    <row r="8" spans="1:9" s="20" customFormat="1" ht="16" x14ac:dyDescent="0.25">
      <c r="A8" s="212" t="s">
        <v>7069</v>
      </c>
      <c r="B8" s="213" t="s">
        <v>63</v>
      </c>
      <c r="C8" s="213">
        <v>-75</v>
      </c>
      <c r="D8" s="213">
        <v>-150</v>
      </c>
      <c r="E8" s="213">
        <v>-107</v>
      </c>
      <c r="F8" s="213">
        <v>-40</v>
      </c>
      <c r="G8" s="213">
        <v>-40</v>
      </c>
      <c r="H8" s="213"/>
      <c r="I8" s="213"/>
    </row>
    <row r="9" spans="1:9" s="20" customFormat="1" ht="16" x14ac:dyDescent="0.25">
      <c r="A9" s="211"/>
      <c r="B9" s="75"/>
      <c r="C9" s="213"/>
      <c r="D9" s="213"/>
      <c r="E9" s="213"/>
      <c r="F9" s="213"/>
      <c r="G9" s="213"/>
      <c r="H9" s="213"/>
      <c r="I9" s="213"/>
    </row>
    <row r="10" spans="1:9" s="20" customFormat="1" ht="16" x14ac:dyDescent="0.25">
      <c r="A10" s="12"/>
      <c r="B10" s="213"/>
      <c r="C10" s="213"/>
      <c r="D10" s="213"/>
      <c r="E10" s="213"/>
      <c r="F10" s="213"/>
      <c r="G10" s="213"/>
      <c r="H10" s="213"/>
      <c r="I10" s="213"/>
    </row>
    <row r="11" spans="1:9" s="20" customFormat="1" ht="16" x14ac:dyDescent="0.25">
      <c r="A11" s="12"/>
      <c r="B11" s="213"/>
      <c r="C11" s="213"/>
      <c r="D11" s="213"/>
      <c r="E11" s="213"/>
      <c r="F11" s="213"/>
      <c r="G11" s="213"/>
      <c r="H11" s="213"/>
      <c r="I11" s="213"/>
    </row>
    <row r="12" spans="1:9" s="20" customFormat="1" ht="16" x14ac:dyDescent="0.25">
      <c r="A12" s="212"/>
      <c r="B12" s="213"/>
      <c r="C12" s="213"/>
      <c r="D12" s="213"/>
      <c r="E12" s="213"/>
      <c r="F12" s="213"/>
      <c r="G12" s="213"/>
      <c r="H12" s="213"/>
      <c r="I12" s="213"/>
    </row>
    <row r="13" spans="1:9" s="18" customFormat="1" ht="16" x14ac:dyDescent="0.25">
      <c r="A13" s="956"/>
      <c r="B13" s="537"/>
      <c r="C13" s="537"/>
      <c r="D13" s="537"/>
      <c r="E13" s="537"/>
      <c r="F13" s="537"/>
      <c r="G13" s="537"/>
      <c r="H13" s="537"/>
      <c r="I13" s="537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rgb="FFFFFF00"/>
  </sheetPr>
  <dimension ref="A1:I13"/>
  <sheetViews>
    <sheetView workbookViewId="0">
      <selection activeCell="A9" sqref="A9:B9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8" width="8.83203125" style="47"/>
    <col min="9" max="9" width="9" style="47" customWidth="1"/>
    <col min="10" max="16384" width="8.83203125" style="47"/>
  </cols>
  <sheetData>
    <row r="1" spans="1:9" x14ac:dyDescent="0.25">
      <c r="A1" s="128" t="s">
        <v>23</v>
      </c>
      <c r="B1" s="48"/>
    </row>
    <row r="2" spans="1:9" x14ac:dyDescent="0.25">
      <c r="A2" s="128"/>
      <c r="B2" s="48"/>
    </row>
    <row r="3" spans="1:9" x14ac:dyDescent="0.25">
      <c r="A3" s="139" t="s">
        <v>7140</v>
      </c>
      <c r="B3" s="4"/>
    </row>
    <row r="4" spans="1:9" s="20" customFormat="1" ht="16" x14ac:dyDescent="0.25">
      <c r="A4" s="139" t="s">
        <v>7141</v>
      </c>
      <c r="B4" s="3"/>
    </row>
    <row r="5" spans="1:9" s="454" customFormat="1" thickBot="1" x14ac:dyDescent="0.3">
      <c r="A5" s="769"/>
      <c r="C5" s="770"/>
      <c r="D5" s="770"/>
      <c r="E5" s="770"/>
      <c r="F5" s="770"/>
      <c r="G5" s="770"/>
      <c r="H5" s="770"/>
      <c r="I5" s="770"/>
    </row>
    <row r="6" spans="1:9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4</v>
      </c>
      <c r="F6" s="1096" t="s">
        <v>27</v>
      </c>
      <c r="G6" s="1096" t="s">
        <v>32</v>
      </c>
      <c r="H6" s="1096" t="s">
        <v>26</v>
      </c>
      <c r="I6" s="1095"/>
    </row>
    <row r="7" spans="1:9" s="18" customFormat="1" ht="16" x14ac:dyDescent="0.25">
      <c r="A7" s="212">
        <v>44993</v>
      </c>
      <c r="B7" s="213" t="s">
        <v>7</v>
      </c>
      <c r="C7" s="213">
        <v>120</v>
      </c>
      <c r="D7" s="213">
        <v>120</v>
      </c>
      <c r="E7" s="213">
        <v>240</v>
      </c>
      <c r="F7" s="213"/>
      <c r="G7" s="213"/>
      <c r="H7" s="213"/>
      <c r="I7" s="537"/>
    </row>
    <row r="8" spans="1:9" s="20" customFormat="1" ht="16" x14ac:dyDescent="0.25">
      <c r="A8" s="741">
        <v>45055</v>
      </c>
      <c r="B8" s="213" t="s">
        <v>7</v>
      </c>
      <c r="C8" s="213"/>
      <c r="D8" s="213"/>
      <c r="E8" s="213"/>
      <c r="F8" s="213">
        <v>50</v>
      </c>
      <c r="G8" s="213">
        <v>50</v>
      </c>
      <c r="H8" s="213"/>
      <c r="I8" s="213"/>
    </row>
    <row r="9" spans="1:9" s="20" customFormat="1" ht="16" x14ac:dyDescent="0.25">
      <c r="A9" s="12">
        <v>45026</v>
      </c>
      <c r="B9" s="213" t="s">
        <v>7</v>
      </c>
      <c r="C9" s="213"/>
      <c r="D9" s="213">
        <v>60</v>
      </c>
      <c r="E9" s="213">
        <v>120</v>
      </c>
      <c r="F9" s="213">
        <v>120</v>
      </c>
      <c r="G9" s="213">
        <v>120</v>
      </c>
      <c r="H9" s="213">
        <v>60</v>
      </c>
      <c r="I9" s="213"/>
    </row>
    <row r="10" spans="1:9" s="20" customFormat="1" ht="16" x14ac:dyDescent="0.25">
      <c r="A10" s="12"/>
      <c r="B10" s="213"/>
      <c r="C10" s="213"/>
      <c r="D10" s="213"/>
      <c r="E10" s="213"/>
      <c r="F10" s="213"/>
      <c r="G10" s="213"/>
      <c r="H10" s="213"/>
      <c r="I10" s="213"/>
    </row>
    <row r="11" spans="1:9" s="20" customFormat="1" ht="16" x14ac:dyDescent="0.25">
      <c r="A11" s="12"/>
      <c r="B11" s="213"/>
      <c r="C11" s="213"/>
      <c r="D11" s="213"/>
      <c r="E11" s="213"/>
      <c r="F11" s="213"/>
      <c r="G11" s="213"/>
      <c r="H11" s="213"/>
      <c r="I11" s="213"/>
    </row>
    <row r="12" spans="1:9" s="20" customFormat="1" ht="16" x14ac:dyDescent="0.25">
      <c r="A12" s="212"/>
      <c r="B12" s="213"/>
      <c r="C12" s="213"/>
      <c r="D12" s="213"/>
      <c r="E12" s="213"/>
      <c r="F12" s="213"/>
      <c r="G12" s="213"/>
      <c r="H12" s="213"/>
      <c r="I12" s="213"/>
    </row>
    <row r="13" spans="1:9" s="18" customFormat="1" ht="16" x14ac:dyDescent="0.25">
      <c r="A13" s="956"/>
      <c r="B13" s="537"/>
      <c r="C13" s="537"/>
      <c r="D13" s="537"/>
      <c r="E13" s="537"/>
      <c r="F13" s="537"/>
      <c r="G13" s="537"/>
      <c r="H13" s="537"/>
      <c r="I13" s="537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rgb="FFFFFF00"/>
  </sheetPr>
  <dimension ref="A1:E13"/>
  <sheetViews>
    <sheetView workbookViewId="0">
      <selection activeCell="H23" sqref="H23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3" width="8.83203125" style="47"/>
    <col min="4" max="4" width="9" style="47" customWidth="1"/>
    <col min="5" max="16384" width="8.83203125" style="47"/>
  </cols>
  <sheetData>
    <row r="1" spans="1:5" x14ac:dyDescent="0.25">
      <c r="A1" s="128" t="s">
        <v>23</v>
      </c>
      <c r="B1" s="48"/>
    </row>
    <row r="2" spans="1:5" x14ac:dyDescent="0.25">
      <c r="A2" s="128"/>
      <c r="B2" s="48"/>
    </row>
    <row r="3" spans="1:5" x14ac:dyDescent="0.25">
      <c r="A3" s="139" t="s">
        <v>6992</v>
      </c>
      <c r="B3" s="4"/>
    </row>
    <row r="4" spans="1:5" s="20" customFormat="1" ht="16" x14ac:dyDescent="0.25">
      <c r="A4" s="139" t="s">
        <v>6993</v>
      </c>
      <c r="B4" s="3"/>
    </row>
    <row r="5" spans="1:5" s="454" customFormat="1" thickBot="1" x14ac:dyDescent="0.3">
      <c r="A5" s="769"/>
      <c r="C5" s="770"/>
      <c r="D5" s="770"/>
    </row>
    <row r="6" spans="1:5" ht="18" thickBot="1" x14ac:dyDescent="0.3">
      <c r="A6" s="1093" t="s">
        <v>0</v>
      </c>
      <c r="B6" s="1094" t="s">
        <v>1</v>
      </c>
      <c r="C6" s="1096" t="s">
        <v>29</v>
      </c>
      <c r="D6" s="1095"/>
    </row>
    <row r="7" spans="1:5" s="18" customFormat="1" ht="16" x14ac:dyDescent="0.25">
      <c r="A7" s="212">
        <v>45206</v>
      </c>
      <c r="B7" s="213" t="s">
        <v>7</v>
      </c>
      <c r="C7" s="213">
        <v>4</v>
      </c>
      <c r="D7" s="537"/>
      <c r="E7" s="18" t="s">
        <v>1224</v>
      </c>
    </row>
    <row r="8" spans="1:5" s="20" customFormat="1" ht="16" x14ac:dyDescent="0.25">
      <c r="A8" s="212"/>
      <c r="B8" s="213"/>
      <c r="C8" s="213"/>
      <c r="D8" s="213"/>
    </row>
    <row r="9" spans="1:5" s="20" customFormat="1" ht="16" x14ac:dyDescent="0.25">
      <c r="A9" s="12"/>
      <c r="B9" s="213"/>
      <c r="C9" s="213"/>
      <c r="D9" s="213"/>
    </row>
    <row r="10" spans="1:5" s="20" customFormat="1" ht="16" x14ac:dyDescent="0.25">
      <c r="A10" s="12"/>
      <c r="B10" s="213"/>
      <c r="C10" s="213"/>
      <c r="D10" s="213"/>
    </row>
    <row r="11" spans="1:5" s="20" customFormat="1" ht="16" x14ac:dyDescent="0.25">
      <c r="A11" s="12"/>
      <c r="B11" s="213"/>
      <c r="C11" s="213"/>
      <c r="D11" s="213"/>
    </row>
    <row r="12" spans="1:5" s="20" customFormat="1" ht="16" x14ac:dyDescent="0.25">
      <c r="A12" s="212"/>
      <c r="B12" s="213"/>
      <c r="C12" s="213"/>
      <c r="D12" s="213"/>
    </row>
    <row r="13" spans="1:5" s="18" customFormat="1" ht="16" x14ac:dyDescent="0.25">
      <c r="A13" s="956"/>
      <c r="B13" s="537"/>
      <c r="C13" s="537"/>
      <c r="D13" s="537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rgb="FFFFFF00"/>
  </sheetPr>
  <dimension ref="A1:K58"/>
  <sheetViews>
    <sheetView workbookViewId="0">
      <selection activeCell="A54" sqref="A54:B54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10" width="8.83203125" style="47"/>
    <col min="11" max="11" width="9" style="47" customWidth="1"/>
    <col min="12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5216</v>
      </c>
      <c r="B3" s="4"/>
    </row>
    <row r="4" spans="1:11" s="20" customFormat="1" ht="16" x14ac:dyDescent="0.25">
      <c r="A4" s="139" t="s">
        <v>7031</v>
      </c>
      <c r="B4" s="3"/>
    </row>
    <row r="5" spans="1:11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  <c r="K5" s="770"/>
    </row>
    <row r="6" spans="1:11" ht="18" thickBot="1" x14ac:dyDescent="0.3">
      <c r="A6" s="1093" t="s">
        <v>0</v>
      </c>
      <c r="B6" s="1094" t="s">
        <v>1</v>
      </c>
      <c r="C6" s="1096" t="s">
        <v>26</v>
      </c>
      <c r="D6" s="1096" t="s">
        <v>32</v>
      </c>
      <c r="E6" s="1096" t="s">
        <v>27</v>
      </c>
      <c r="F6" s="1096" t="s">
        <v>3</v>
      </c>
      <c r="G6" s="1096" t="s">
        <v>4</v>
      </c>
      <c r="H6" s="1096" t="s">
        <v>17</v>
      </c>
      <c r="I6" s="1096" t="s">
        <v>18</v>
      </c>
      <c r="J6" s="1096" t="s">
        <v>2</v>
      </c>
      <c r="K6" s="1095"/>
    </row>
    <row r="7" spans="1:11" s="18" customFormat="1" ht="16" x14ac:dyDescent="0.25">
      <c r="A7" s="212" t="s">
        <v>7029</v>
      </c>
      <c r="B7" s="213" t="s">
        <v>7</v>
      </c>
      <c r="C7" s="213">
        <v>9</v>
      </c>
      <c r="D7" s="213">
        <v>148</v>
      </c>
      <c r="E7" s="213">
        <v>142</v>
      </c>
      <c r="F7" s="213"/>
      <c r="G7" s="213"/>
      <c r="H7" s="213"/>
      <c r="I7" s="213"/>
      <c r="J7" s="213"/>
      <c r="K7" s="537"/>
    </row>
    <row r="8" spans="1:11" s="20" customFormat="1" ht="16" x14ac:dyDescent="0.25">
      <c r="A8" s="301" t="s">
        <v>7029</v>
      </c>
      <c r="B8" s="213" t="s">
        <v>7</v>
      </c>
      <c r="C8" s="213">
        <v>390</v>
      </c>
      <c r="D8" s="213"/>
      <c r="E8" s="213"/>
      <c r="F8" s="213">
        <v>270</v>
      </c>
      <c r="G8" s="213">
        <v>450</v>
      </c>
      <c r="H8" s="213"/>
      <c r="I8" s="213"/>
      <c r="J8" s="213"/>
      <c r="K8" s="213"/>
    </row>
    <row r="9" spans="1:11" s="20" customFormat="1" ht="16" x14ac:dyDescent="0.25">
      <c r="A9" s="99" t="s">
        <v>7033</v>
      </c>
      <c r="B9" s="213" t="s">
        <v>7</v>
      </c>
      <c r="C9" s="213"/>
      <c r="D9" s="213">
        <v>81</v>
      </c>
      <c r="E9" s="213">
        <v>92</v>
      </c>
      <c r="F9" s="213"/>
      <c r="G9" s="213">
        <v>182</v>
      </c>
      <c r="H9" s="213"/>
      <c r="I9" s="213"/>
      <c r="J9" s="213"/>
      <c r="K9" s="213"/>
    </row>
    <row r="10" spans="1:11" s="18" customFormat="1" ht="16" x14ac:dyDescent="0.25">
      <c r="A10" s="12" t="s">
        <v>7042</v>
      </c>
      <c r="B10" s="213" t="s">
        <v>7</v>
      </c>
      <c r="C10" s="213">
        <v>201</v>
      </c>
      <c r="D10" s="213">
        <v>290</v>
      </c>
      <c r="E10" s="213">
        <v>929</v>
      </c>
      <c r="F10" s="213">
        <v>150</v>
      </c>
      <c r="G10" s="213">
        <v>410</v>
      </c>
      <c r="H10" s="213"/>
      <c r="I10" s="213"/>
      <c r="J10" s="213"/>
      <c r="K10" s="537"/>
    </row>
    <row r="11" spans="1:11" s="20" customFormat="1" ht="16" x14ac:dyDescent="0.25">
      <c r="A11" s="212" t="s">
        <v>7053</v>
      </c>
      <c r="B11" s="213" t="s">
        <v>7</v>
      </c>
      <c r="C11" s="213"/>
      <c r="D11" s="213">
        <v>460</v>
      </c>
      <c r="E11" s="213"/>
      <c r="F11" s="213"/>
      <c r="G11" s="213"/>
      <c r="H11" s="213"/>
      <c r="I11" s="213"/>
      <c r="J11" s="213"/>
      <c r="K11" s="213"/>
    </row>
    <row r="12" spans="1:11" s="18" customFormat="1" ht="16" x14ac:dyDescent="0.25">
      <c r="A12" s="12" t="s">
        <v>7059</v>
      </c>
      <c r="B12" s="213" t="s">
        <v>7</v>
      </c>
      <c r="C12" s="213">
        <v>73</v>
      </c>
      <c r="D12" s="213">
        <v>131</v>
      </c>
      <c r="E12" s="537"/>
      <c r="F12" s="213">
        <v>73</v>
      </c>
      <c r="G12" s="213">
        <v>154</v>
      </c>
      <c r="H12" s="213"/>
      <c r="I12" s="213"/>
      <c r="J12" s="213"/>
      <c r="K12" s="537"/>
    </row>
    <row r="13" spans="1:11" s="20" customFormat="1" ht="16" x14ac:dyDescent="0.25">
      <c r="A13" s="12" t="s">
        <v>7084</v>
      </c>
      <c r="B13" s="213" t="s">
        <v>7</v>
      </c>
      <c r="C13" s="213">
        <v>27</v>
      </c>
      <c r="D13" s="213">
        <v>300</v>
      </c>
      <c r="E13" s="213">
        <v>337</v>
      </c>
      <c r="F13" s="213">
        <v>180</v>
      </c>
      <c r="G13" s="213">
        <v>204</v>
      </c>
      <c r="H13" s="213"/>
      <c r="I13" s="213"/>
      <c r="J13" s="213"/>
      <c r="K13" s="213"/>
    </row>
    <row r="14" spans="1:11" s="18" customFormat="1" ht="16" x14ac:dyDescent="0.25">
      <c r="A14" s="212" t="s">
        <v>7076</v>
      </c>
      <c r="B14" s="213" t="s">
        <v>7</v>
      </c>
      <c r="C14" s="213">
        <v>300</v>
      </c>
      <c r="D14" s="213">
        <v>150</v>
      </c>
      <c r="E14" s="213">
        <v>150</v>
      </c>
      <c r="F14" s="213">
        <v>327</v>
      </c>
      <c r="G14" s="213">
        <v>200</v>
      </c>
      <c r="H14" s="213"/>
      <c r="I14" s="213"/>
      <c r="J14" s="213"/>
      <c r="K14" s="537"/>
    </row>
    <row r="15" spans="1:11" s="18" customFormat="1" ht="16" x14ac:dyDescent="0.25">
      <c r="A15" s="12" t="s">
        <v>7104</v>
      </c>
      <c r="B15" s="213" t="s">
        <v>7</v>
      </c>
      <c r="C15" s="213"/>
      <c r="D15" s="213">
        <v>100</v>
      </c>
      <c r="E15" s="213">
        <v>100</v>
      </c>
      <c r="F15" s="213"/>
      <c r="G15" s="213">
        <v>400</v>
      </c>
      <c r="H15" s="213"/>
      <c r="I15" s="213"/>
      <c r="J15" s="213"/>
      <c r="K15" s="537"/>
    </row>
    <row r="16" spans="1:11" s="18" customFormat="1" ht="16" x14ac:dyDescent="0.25">
      <c r="A16" s="99" t="s">
        <v>7113</v>
      </c>
      <c r="B16" s="213" t="s">
        <v>7</v>
      </c>
      <c r="C16" s="213"/>
      <c r="D16" s="213">
        <v>320</v>
      </c>
      <c r="E16" s="213">
        <v>230</v>
      </c>
      <c r="F16" s="213"/>
      <c r="G16" s="213"/>
      <c r="H16" s="213"/>
      <c r="I16" s="213"/>
      <c r="J16" s="213"/>
      <c r="K16" s="537"/>
    </row>
    <row r="17" spans="1:11" s="20" customFormat="1" ht="16" x14ac:dyDescent="0.25">
      <c r="A17" s="12" t="s">
        <v>7199</v>
      </c>
      <c r="B17" s="13" t="s">
        <v>63</v>
      </c>
      <c r="C17" s="213"/>
      <c r="D17" s="213">
        <v>-249</v>
      </c>
      <c r="E17" s="213"/>
      <c r="F17" s="213"/>
      <c r="G17" s="213"/>
      <c r="H17" s="213"/>
      <c r="I17" s="213"/>
      <c r="J17" s="213"/>
      <c r="K17" s="213"/>
    </row>
    <row r="18" spans="1:11" s="20" customFormat="1" ht="16" x14ac:dyDescent="0.25">
      <c r="A18" s="12">
        <v>45025</v>
      </c>
      <c r="B18" s="13" t="s">
        <v>7</v>
      </c>
      <c r="C18" s="213"/>
      <c r="D18" s="213"/>
      <c r="E18" s="213"/>
      <c r="F18" s="213">
        <v>50</v>
      </c>
      <c r="G18" s="213"/>
      <c r="H18" s="213"/>
      <c r="I18" s="213"/>
      <c r="J18" s="213"/>
      <c r="K18" s="213"/>
    </row>
    <row r="19" spans="1:11" s="18" customFormat="1" ht="16" x14ac:dyDescent="0.25">
      <c r="A19" s="12" t="s">
        <v>7369</v>
      </c>
      <c r="B19" s="13" t="s">
        <v>7</v>
      </c>
      <c r="C19" s="537"/>
      <c r="D19" s="213">
        <v>300</v>
      </c>
      <c r="E19" s="537"/>
      <c r="F19" s="537"/>
      <c r="G19" s="213">
        <v>500</v>
      </c>
      <c r="H19" s="213">
        <v>100</v>
      </c>
      <c r="I19" s="213">
        <v>100</v>
      </c>
      <c r="J19" s="213"/>
      <c r="K19" s="537"/>
    </row>
    <row r="20" spans="1:11" s="20" customFormat="1" ht="16" x14ac:dyDescent="0.25">
      <c r="A20" s="12" t="s">
        <v>7367</v>
      </c>
      <c r="B20" s="13" t="s">
        <v>7</v>
      </c>
      <c r="C20" s="213"/>
      <c r="D20" s="213">
        <v>208</v>
      </c>
      <c r="E20" s="213"/>
      <c r="F20" s="213">
        <v>576</v>
      </c>
      <c r="G20" s="213">
        <v>46</v>
      </c>
      <c r="H20" s="213"/>
      <c r="I20" s="213">
        <v>13</v>
      </c>
      <c r="J20" s="213"/>
      <c r="K20" s="213"/>
    </row>
    <row r="21" spans="1:11" s="18" customFormat="1" ht="16" x14ac:dyDescent="0.25">
      <c r="A21" s="12" t="s">
        <v>7416</v>
      </c>
      <c r="B21" s="213" t="s">
        <v>7</v>
      </c>
      <c r="C21" s="213">
        <v>300</v>
      </c>
      <c r="D21" s="537"/>
      <c r="E21" s="537"/>
      <c r="F21" s="213">
        <v>500</v>
      </c>
      <c r="G21" s="537"/>
      <c r="H21" s="537"/>
      <c r="I21" s="537"/>
      <c r="J21" s="213">
        <v>94</v>
      </c>
      <c r="K21" s="537"/>
    </row>
    <row r="22" spans="1:11" s="20" customFormat="1" ht="16" x14ac:dyDescent="0.25">
      <c r="A22" s="12" t="s">
        <v>7421</v>
      </c>
      <c r="B22" s="13" t="s">
        <v>7</v>
      </c>
      <c r="C22" s="213">
        <v>68</v>
      </c>
      <c r="D22" s="213"/>
      <c r="E22" s="213"/>
      <c r="F22" s="213"/>
      <c r="G22" s="213"/>
      <c r="H22" s="213">
        <v>37</v>
      </c>
      <c r="I22" s="213"/>
      <c r="J22" s="213"/>
      <c r="K22" s="213"/>
    </row>
    <row r="23" spans="1:11" s="20" customFormat="1" ht="16" x14ac:dyDescent="0.25">
      <c r="A23" s="12" t="s">
        <v>7421</v>
      </c>
      <c r="B23" s="13" t="s">
        <v>63</v>
      </c>
      <c r="C23" s="213"/>
      <c r="D23" s="213"/>
      <c r="E23" s="213"/>
      <c r="F23" s="213">
        <v>-48</v>
      </c>
      <c r="G23" s="213"/>
      <c r="H23" s="213"/>
      <c r="I23" s="213">
        <v>-413</v>
      </c>
      <c r="J23" s="213"/>
      <c r="K23" s="213"/>
    </row>
    <row r="24" spans="1:11" s="20" customFormat="1" ht="16" x14ac:dyDescent="0.25">
      <c r="A24" s="55" t="s">
        <v>7433</v>
      </c>
      <c r="B24" s="13" t="s">
        <v>7</v>
      </c>
      <c r="C24" s="213">
        <v>132</v>
      </c>
      <c r="D24" s="213"/>
      <c r="E24" s="213"/>
      <c r="F24" s="213"/>
      <c r="G24" s="213"/>
      <c r="H24" s="213"/>
      <c r="I24" s="213"/>
      <c r="J24" s="213"/>
      <c r="K24" s="213"/>
    </row>
    <row r="25" spans="1:11" s="20" customFormat="1" ht="16" x14ac:dyDescent="0.25">
      <c r="A25" s="55" t="s">
        <v>7534</v>
      </c>
      <c r="B25" s="13" t="s">
        <v>7</v>
      </c>
      <c r="C25" s="213"/>
      <c r="D25" s="213"/>
      <c r="E25" s="213"/>
      <c r="F25" s="213"/>
      <c r="G25" s="213"/>
      <c r="H25" s="213">
        <v>50</v>
      </c>
      <c r="I25" s="213">
        <v>107</v>
      </c>
      <c r="J25" s="213">
        <v>18</v>
      </c>
      <c r="K25" s="213"/>
    </row>
    <row r="26" spans="1:11" s="20" customFormat="1" ht="16" x14ac:dyDescent="0.25">
      <c r="A26" s="55">
        <v>44995</v>
      </c>
      <c r="B26" s="213" t="s">
        <v>7</v>
      </c>
      <c r="C26" s="213"/>
      <c r="D26" s="213"/>
      <c r="E26" s="213"/>
      <c r="F26" s="213"/>
      <c r="G26" s="213"/>
      <c r="H26" s="213"/>
      <c r="I26" s="213"/>
      <c r="J26" s="213">
        <v>132</v>
      </c>
      <c r="K26" s="213"/>
    </row>
    <row r="27" spans="1:11" s="20" customFormat="1" ht="16" x14ac:dyDescent="0.25">
      <c r="A27" s="12">
        <v>45179</v>
      </c>
      <c r="B27" s="13" t="s">
        <v>7</v>
      </c>
      <c r="C27" s="213"/>
      <c r="D27" s="213"/>
      <c r="E27" s="213"/>
      <c r="F27" s="213"/>
      <c r="G27" s="213"/>
      <c r="H27" s="213"/>
      <c r="I27" s="213">
        <v>93</v>
      </c>
      <c r="J27" s="213"/>
      <c r="K27" s="213"/>
    </row>
    <row r="28" spans="1:11" s="20" customFormat="1" ht="16" x14ac:dyDescent="0.25">
      <c r="A28" s="12" t="s">
        <v>7663</v>
      </c>
      <c r="B28" s="13" t="s">
        <v>63</v>
      </c>
      <c r="C28" s="213"/>
      <c r="D28" s="213"/>
      <c r="E28" s="213">
        <v>-300</v>
      </c>
      <c r="F28" s="213"/>
      <c r="G28" s="213"/>
      <c r="H28" s="213"/>
      <c r="I28" s="213"/>
      <c r="J28" s="213"/>
      <c r="K28" s="213"/>
    </row>
    <row r="29" spans="1:11" s="20" customFormat="1" ht="16" x14ac:dyDescent="0.25">
      <c r="A29" s="12" t="s">
        <v>7695</v>
      </c>
      <c r="B29" s="13" t="s">
        <v>63</v>
      </c>
      <c r="C29" s="213"/>
      <c r="D29" s="213">
        <v>-199</v>
      </c>
      <c r="E29" s="213"/>
      <c r="F29" s="213">
        <v>-95</v>
      </c>
      <c r="G29" s="213"/>
      <c r="H29" s="213"/>
      <c r="I29" s="213"/>
      <c r="J29" s="213"/>
      <c r="K29" s="213"/>
    </row>
    <row r="30" spans="1:11" s="20" customFormat="1" ht="16" x14ac:dyDescent="0.25">
      <c r="A30" s="12" t="s">
        <v>7708</v>
      </c>
      <c r="B30" s="13" t="s">
        <v>401</v>
      </c>
      <c r="C30" s="213"/>
      <c r="D30" s="213">
        <v>-101</v>
      </c>
      <c r="E30" s="213"/>
      <c r="F30" s="213">
        <v>-5</v>
      </c>
      <c r="G30" s="213">
        <v>-11</v>
      </c>
      <c r="H30" s="213"/>
      <c r="I30" s="213"/>
      <c r="J30" s="213"/>
      <c r="K30" s="213"/>
    </row>
    <row r="31" spans="1:11" s="20" customFormat="1" ht="16" x14ac:dyDescent="0.25">
      <c r="A31" s="55" t="s">
        <v>7718</v>
      </c>
      <c r="B31" s="13" t="s">
        <v>63</v>
      </c>
      <c r="C31" s="213">
        <v>-112</v>
      </c>
      <c r="D31" s="213"/>
      <c r="E31" s="213"/>
      <c r="F31" s="213"/>
      <c r="G31" s="213"/>
      <c r="H31" s="213"/>
      <c r="I31" s="213"/>
      <c r="J31" s="213"/>
      <c r="K31" s="213"/>
    </row>
    <row r="32" spans="1:11" s="20" customFormat="1" ht="16" x14ac:dyDescent="0.25">
      <c r="A32" s="57" t="s">
        <v>7726</v>
      </c>
      <c r="B32" s="213" t="s">
        <v>63</v>
      </c>
      <c r="C32" s="213"/>
      <c r="D32" s="213"/>
      <c r="E32" s="213">
        <v>-200</v>
      </c>
      <c r="F32" s="213"/>
      <c r="G32" s="213"/>
      <c r="H32" s="213"/>
      <c r="I32" s="213"/>
      <c r="J32" s="213"/>
      <c r="K32" s="213"/>
    </row>
    <row r="33" spans="1:11" s="20" customFormat="1" ht="16" x14ac:dyDescent="0.25">
      <c r="A33" s="57" t="s">
        <v>7726</v>
      </c>
      <c r="B33" s="213" t="s">
        <v>63</v>
      </c>
      <c r="C33" s="213">
        <v>-18</v>
      </c>
      <c r="D33" s="213">
        <v>-199</v>
      </c>
      <c r="E33" s="213"/>
      <c r="F33" s="213"/>
      <c r="G33" s="213">
        <v>-193</v>
      </c>
      <c r="H33" s="213"/>
      <c r="I33" s="213"/>
      <c r="J33" s="213"/>
      <c r="K33" s="213"/>
    </row>
    <row r="34" spans="1:11" s="20" customFormat="1" ht="16" x14ac:dyDescent="0.25">
      <c r="A34" s="12" t="s">
        <v>7751</v>
      </c>
      <c r="B34" s="213" t="s">
        <v>63</v>
      </c>
      <c r="C34" s="213"/>
      <c r="D34" s="213"/>
      <c r="E34" s="213">
        <v>-200</v>
      </c>
      <c r="F34" s="213">
        <v>-200</v>
      </c>
      <c r="G34" s="213"/>
      <c r="H34" s="213"/>
      <c r="I34" s="213"/>
      <c r="J34" s="213"/>
      <c r="K34" s="213"/>
    </row>
    <row r="35" spans="1:11" s="20" customFormat="1" ht="16" x14ac:dyDescent="0.25">
      <c r="A35" s="55" t="s">
        <v>7766</v>
      </c>
      <c r="B35" s="14" t="s">
        <v>401</v>
      </c>
      <c r="C35" s="213">
        <v>-37</v>
      </c>
      <c r="D35" s="213"/>
      <c r="E35" s="213">
        <v>-100</v>
      </c>
      <c r="F35" s="213"/>
      <c r="G35" s="213"/>
      <c r="H35" s="213"/>
      <c r="I35" s="213"/>
      <c r="J35" s="213"/>
      <c r="K35" s="213"/>
    </row>
    <row r="36" spans="1:11" s="20" customFormat="1" ht="16" x14ac:dyDescent="0.25">
      <c r="A36" s="55" t="s">
        <v>7766</v>
      </c>
      <c r="B36" s="213" t="s">
        <v>63</v>
      </c>
      <c r="C36" s="213">
        <v>-113</v>
      </c>
      <c r="D36" s="213"/>
      <c r="E36" s="213"/>
      <c r="F36" s="213"/>
      <c r="G36" s="213"/>
      <c r="H36" s="213"/>
      <c r="I36" s="213"/>
      <c r="J36" s="213"/>
      <c r="K36" s="213"/>
    </row>
    <row r="37" spans="1:11" s="20" customFormat="1" ht="16" x14ac:dyDescent="0.25">
      <c r="A37" s="55">
        <v>44937</v>
      </c>
      <c r="B37" s="213" t="s">
        <v>63</v>
      </c>
      <c r="C37" s="213"/>
      <c r="D37" s="213"/>
      <c r="E37" s="213"/>
      <c r="F37" s="213">
        <v>-190</v>
      </c>
      <c r="G37" s="213"/>
      <c r="H37" s="213"/>
      <c r="I37" s="213"/>
      <c r="J37" s="213"/>
      <c r="K37" s="213"/>
    </row>
    <row r="38" spans="1:11" s="20" customFormat="1" ht="16" x14ac:dyDescent="0.25">
      <c r="A38" s="12">
        <v>45088</v>
      </c>
      <c r="B38" s="213" t="s">
        <v>63</v>
      </c>
      <c r="C38" s="213">
        <v>-39</v>
      </c>
      <c r="D38" s="213"/>
      <c r="E38" s="213"/>
      <c r="F38" s="213"/>
      <c r="G38" s="213"/>
      <c r="H38" s="213"/>
      <c r="I38" s="213"/>
      <c r="J38" s="213">
        <v>-70</v>
      </c>
      <c r="K38" s="213"/>
    </row>
    <row r="39" spans="1:11" s="20" customFormat="1" ht="16" x14ac:dyDescent="0.25">
      <c r="A39" s="256" t="s">
        <v>7921</v>
      </c>
      <c r="B39" s="213" t="s">
        <v>63</v>
      </c>
      <c r="C39" s="213"/>
      <c r="D39" s="213"/>
      <c r="E39" s="213"/>
      <c r="F39" s="213"/>
      <c r="G39" s="213"/>
      <c r="H39" s="213"/>
      <c r="I39" s="213"/>
      <c r="J39" s="213">
        <v>-50</v>
      </c>
      <c r="K39" s="213"/>
    </row>
    <row r="40" spans="1:11" s="20" customFormat="1" ht="16" x14ac:dyDescent="0.25">
      <c r="A40" s="256" t="s">
        <v>7924</v>
      </c>
      <c r="B40" s="213" t="s">
        <v>63</v>
      </c>
      <c r="C40" s="213"/>
      <c r="D40" s="213">
        <v>-200</v>
      </c>
      <c r="E40" s="213"/>
      <c r="F40" s="213"/>
      <c r="G40" s="213"/>
      <c r="H40" s="213"/>
      <c r="I40" s="213"/>
      <c r="J40" s="213"/>
      <c r="K40" s="213"/>
    </row>
    <row r="41" spans="1:11" s="20" customFormat="1" ht="16" x14ac:dyDescent="0.25">
      <c r="A41" s="12">
        <v>45242</v>
      </c>
      <c r="B41" s="213" t="s">
        <v>63</v>
      </c>
      <c r="C41" s="213"/>
      <c r="D41" s="213">
        <v>-100</v>
      </c>
      <c r="E41" s="213">
        <v>-300</v>
      </c>
      <c r="F41" s="213"/>
      <c r="G41" s="213"/>
      <c r="H41" s="213"/>
      <c r="I41" s="213"/>
      <c r="J41" s="213"/>
      <c r="K41" s="213"/>
    </row>
    <row r="42" spans="1:11" s="20" customFormat="1" ht="16" x14ac:dyDescent="0.25">
      <c r="A42" s="55">
        <v>45627</v>
      </c>
      <c r="B42" s="13" t="s">
        <v>63</v>
      </c>
      <c r="C42" s="213">
        <v>-22</v>
      </c>
      <c r="D42" s="213">
        <v>-50</v>
      </c>
      <c r="E42" s="213"/>
      <c r="F42" s="213"/>
      <c r="G42" s="213"/>
      <c r="H42" s="213">
        <v>-57</v>
      </c>
      <c r="I42" s="213"/>
      <c r="J42" s="213"/>
      <c r="K42" s="213"/>
    </row>
    <row r="43" spans="1:11" s="20" customFormat="1" ht="16" x14ac:dyDescent="0.25">
      <c r="A43" s="55">
        <v>45627</v>
      </c>
      <c r="B43" s="13" t="s">
        <v>63</v>
      </c>
      <c r="C43" s="213"/>
      <c r="D43" s="213"/>
      <c r="E43" s="213">
        <v>-30</v>
      </c>
      <c r="F43" s="213"/>
      <c r="G43" s="213"/>
      <c r="H43" s="213"/>
      <c r="I43" s="213"/>
      <c r="J43" s="213">
        <v>-110</v>
      </c>
      <c r="K43" s="213"/>
    </row>
    <row r="44" spans="1:11" s="20" customFormat="1" ht="16" x14ac:dyDescent="0.25">
      <c r="A44" s="55" t="s">
        <v>6040</v>
      </c>
      <c r="B44" s="13" t="s">
        <v>63</v>
      </c>
      <c r="C44" s="213">
        <v>-30</v>
      </c>
      <c r="D44" s="213">
        <v>-250</v>
      </c>
      <c r="E44" s="213"/>
      <c r="F44" s="213">
        <v>-100</v>
      </c>
      <c r="G44" s="213"/>
      <c r="H44" s="213"/>
      <c r="I44" s="213"/>
      <c r="J44" s="213">
        <v>-50</v>
      </c>
      <c r="K44" s="213"/>
    </row>
    <row r="45" spans="1:11" s="20" customFormat="1" ht="16" x14ac:dyDescent="0.25">
      <c r="A45" s="55">
        <v>45109</v>
      </c>
      <c r="B45" s="13" t="s">
        <v>63</v>
      </c>
      <c r="C45" s="213">
        <v>-56</v>
      </c>
      <c r="D45" s="213"/>
      <c r="E45" s="213"/>
      <c r="F45" s="213">
        <v>-260</v>
      </c>
      <c r="G45" s="213"/>
      <c r="H45" s="213">
        <v>-14</v>
      </c>
      <c r="I45" s="213"/>
      <c r="J45" s="213">
        <v>-30</v>
      </c>
      <c r="K45" s="213"/>
    </row>
    <row r="46" spans="1:11" s="20" customFormat="1" ht="16" x14ac:dyDescent="0.25">
      <c r="A46" s="55" t="s">
        <v>8538</v>
      </c>
      <c r="B46" s="13" t="s">
        <v>63</v>
      </c>
      <c r="C46" s="213"/>
      <c r="D46" s="213">
        <v>-400</v>
      </c>
      <c r="E46" s="213"/>
      <c r="F46" s="213"/>
      <c r="G46" s="213">
        <v>-100</v>
      </c>
      <c r="H46" s="213"/>
      <c r="I46" s="213"/>
      <c r="J46" s="213"/>
      <c r="K46" s="213"/>
    </row>
    <row r="47" spans="1:11" s="20" customFormat="1" ht="16" x14ac:dyDescent="0.25">
      <c r="A47" s="55" t="s">
        <v>8566</v>
      </c>
      <c r="B47" s="13" t="s">
        <v>63</v>
      </c>
      <c r="C47" s="213">
        <v>-52</v>
      </c>
      <c r="D47" s="213">
        <v>-100</v>
      </c>
      <c r="E47" s="213"/>
      <c r="F47" s="213">
        <v>-150</v>
      </c>
      <c r="G47" s="213"/>
      <c r="H47" s="213"/>
      <c r="I47" s="213"/>
      <c r="J47" s="213">
        <v>-45</v>
      </c>
      <c r="K47" s="213"/>
    </row>
    <row r="48" spans="1:11" s="20" customFormat="1" ht="16" x14ac:dyDescent="0.25">
      <c r="A48" s="256" t="s">
        <v>8570</v>
      </c>
      <c r="B48" s="213" t="s">
        <v>63</v>
      </c>
      <c r="C48" s="213">
        <v>-100</v>
      </c>
      <c r="D48" s="213">
        <v>-100</v>
      </c>
      <c r="E48" s="213"/>
      <c r="F48" s="213">
        <v>-100</v>
      </c>
      <c r="G48" s="213"/>
      <c r="H48" s="213"/>
      <c r="I48" s="213"/>
      <c r="J48" s="213"/>
      <c r="K48" s="213"/>
    </row>
    <row r="49" spans="1:11" s="20" customFormat="1" ht="16" x14ac:dyDescent="0.25">
      <c r="A49" s="12" t="s">
        <v>8574</v>
      </c>
      <c r="B49" s="213" t="s">
        <v>63</v>
      </c>
      <c r="C49" s="213">
        <v>-55</v>
      </c>
      <c r="D49" s="213">
        <v>-100</v>
      </c>
      <c r="E49" s="213"/>
      <c r="F49" s="213">
        <v>-20</v>
      </c>
      <c r="G49" s="213">
        <v>-100</v>
      </c>
      <c r="H49" s="213"/>
      <c r="I49" s="213"/>
      <c r="J49" s="213"/>
      <c r="K49" s="213"/>
    </row>
    <row r="50" spans="1:11" s="20" customFormat="1" ht="16" x14ac:dyDescent="0.25">
      <c r="A50" s="99" t="s">
        <v>8654</v>
      </c>
      <c r="B50" s="13" t="s">
        <v>6189</v>
      </c>
      <c r="C50" s="213"/>
      <c r="D50" s="213">
        <v>100</v>
      </c>
      <c r="E50" s="213"/>
      <c r="F50" s="213"/>
      <c r="G50" s="213"/>
      <c r="H50" s="213"/>
      <c r="I50" s="213"/>
      <c r="J50" s="213"/>
      <c r="K50" s="213"/>
    </row>
    <row r="51" spans="1:11" s="20" customFormat="1" ht="16" x14ac:dyDescent="0.25">
      <c r="A51" s="256" t="s">
        <v>8654</v>
      </c>
      <c r="B51" s="13" t="s">
        <v>63</v>
      </c>
      <c r="C51" s="213">
        <v>-38</v>
      </c>
      <c r="D51" s="213"/>
      <c r="E51" s="213"/>
      <c r="F51" s="213"/>
      <c r="G51" s="213">
        <v>-132</v>
      </c>
      <c r="H51" s="213"/>
      <c r="I51" s="213"/>
      <c r="J51" s="213">
        <v>-32</v>
      </c>
      <c r="K51" s="213"/>
    </row>
    <row r="52" spans="1:11" s="20" customFormat="1" ht="16" x14ac:dyDescent="0.25">
      <c r="A52" s="80" t="s">
        <v>8791</v>
      </c>
      <c r="B52" s="14" t="s">
        <v>401</v>
      </c>
      <c r="C52" s="213">
        <v>-52</v>
      </c>
      <c r="D52" s="213"/>
      <c r="E52" s="213"/>
      <c r="F52" s="213">
        <v>-28</v>
      </c>
      <c r="G52" s="213"/>
      <c r="H52" s="213"/>
      <c r="I52" s="213">
        <v>-38</v>
      </c>
      <c r="J52" s="213"/>
      <c r="K52" s="213"/>
    </row>
    <row r="53" spans="1:11" s="20" customFormat="1" ht="16" x14ac:dyDescent="0.25">
      <c r="A53" s="69" t="s">
        <v>8838</v>
      </c>
      <c r="B53" s="213" t="s">
        <v>63</v>
      </c>
      <c r="C53" s="213"/>
      <c r="D53" s="213"/>
      <c r="E53" s="213"/>
      <c r="F53" s="213">
        <v>-100</v>
      </c>
      <c r="G53" s="213"/>
      <c r="H53" s="213"/>
      <c r="I53" s="213">
        <v>-50</v>
      </c>
      <c r="J53" s="213">
        <v>-20</v>
      </c>
      <c r="K53" s="213"/>
    </row>
    <row r="54" spans="1:11" s="20" customFormat="1" ht="16" x14ac:dyDescent="0.25">
      <c r="A54" s="325">
        <v>45326</v>
      </c>
      <c r="B54" s="213" t="s">
        <v>63</v>
      </c>
      <c r="C54" s="213">
        <v>-102</v>
      </c>
      <c r="D54" s="213"/>
      <c r="E54" s="213"/>
      <c r="F54" s="213">
        <v>-12</v>
      </c>
      <c r="G54" s="213">
        <v>-200</v>
      </c>
      <c r="H54" s="213"/>
      <c r="I54" s="213">
        <v>-20</v>
      </c>
      <c r="J54" s="213"/>
      <c r="K54" s="213"/>
    </row>
    <row r="55" spans="1:11" s="20" customFormat="1" ht="16" x14ac:dyDescent="0.25">
      <c r="A55" s="69"/>
      <c r="B55" s="213"/>
      <c r="C55" s="213"/>
      <c r="D55" s="213"/>
      <c r="E55" s="213"/>
      <c r="F55" s="213"/>
      <c r="G55" s="213"/>
      <c r="H55" s="213"/>
      <c r="I55" s="213"/>
      <c r="J55" s="213"/>
      <c r="K55" s="213"/>
    </row>
    <row r="56" spans="1:11" s="18" customFormat="1" ht="16" x14ac:dyDescent="0.25">
      <c r="A56" s="956"/>
      <c r="B56" s="537"/>
      <c r="C56" s="537"/>
      <c r="D56" s="537"/>
      <c r="E56" s="537"/>
      <c r="F56" s="537"/>
      <c r="G56" s="537"/>
      <c r="H56" s="537"/>
      <c r="I56" s="537"/>
      <c r="J56" s="537"/>
      <c r="K56" s="537"/>
    </row>
    <row r="57" spans="1:11" ht="18" thickBot="1" x14ac:dyDescent="0.3"/>
    <row r="58" spans="1:11" ht="18" thickBot="1" x14ac:dyDescent="0.3">
      <c r="C58" s="1096" t="s">
        <v>26</v>
      </c>
      <c r="D58" s="1096" t="s">
        <v>32</v>
      </c>
      <c r="E58" s="1096" t="s">
        <v>27</v>
      </c>
      <c r="F58" s="1096" t="s">
        <v>3</v>
      </c>
      <c r="G58" s="1096" t="s">
        <v>4</v>
      </c>
      <c r="H58" s="1096" t="s">
        <v>17</v>
      </c>
      <c r="I58" s="1096" t="s">
        <v>18</v>
      </c>
      <c r="J58" s="1096" t="s">
        <v>2</v>
      </c>
      <c r="K58" s="1095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rgb="FFFFFF00"/>
  </sheetPr>
  <dimension ref="A1:G16"/>
  <sheetViews>
    <sheetView workbookViewId="0">
      <selection activeCell="A8" sqref="A8:B8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6" width="8.83203125" style="47"/>
    <col min="7" max="7" width="9" style="47" customWidth="1"/>
    <col min="8" max="16384" width="8.83203125" style="47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x14ac:dyDescent="0.25">
      <c r="A3" s="139" t="s">
        <v>7088</v>
      </c>
      <c r="B3" s="4"/>
    </row>
    <row r="4" spans="1:7" s="20" customFormat="1" ht="16" x14ac:dyDescent="0.25">
      <c r="A4" s="139" t="s">
        <v>7089</v>
      </c>
      <c r="B4" s="3"/>
    </row>
    <row r="5" spans="1:7" s="454" customFormat="1" thickBot="1" x14ac:dyDescent="0.3">
      <c r="A5" s="769"/>
      <c r="C5" s="770"/>
      <c r="D5" s="770"/>
      <c r="E5" s="770"/>
      <c r="F5" s="770"/>
      <c r="G5" s="770"/>
    </row>
    <row r="6" spans="1:7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4</v>
      </c>
      <c r="F6" s="1096" t="s">
        <v>27</v>
      </c>
      <c r="G6" s="1095"/>
    </row>
    <row r="7" spans="1:7" s="18" customFormat="1" ht="16" x14ac:dyDescent="0.25">
      <c r="A7" s="212" t="s">
        <v>7076</v>
      </c>
      <c r="B7" s="213" t="s">
        <v>7</v>
      </c>
      <c r="C7" s="213">
        <v>60</v>
      </c>
      <c r="D7" s="213">
        <v>60</v>
      </c>
      <c r="E7" s="213">
        <v>120</v>
      </c>
      <c r="F7" s="213">
        <v>30</v>
      </c>
      <c r="G7" s="537"/>
    </row>
    <row r="8" spans="1:7" s="20" customFormat="1" ht="16" x14ac:dyDescent="0.25">
      <c r="A8" s="817" t="s">
        <v>9557</v>
      </c>
      <c r="B8" s="213" t="s">
        <v>401</v>
      </c>
      <c r="C8" s="213">
        <v>-24</v>
      </c>
      <c r="D8" s="213">
        <v>-15</v>
      </c>
      <c r="E8" s="213">
        <v>-60</v>
      </c>
      <c r="F8" s="213">
        <v>-7</v>
      </c>
      <c r="G8" s="213"/>
    </row>
    <row r="9" spans="1:7" s="20" customFormat="1" ht="16" x14ac:dyDescent="0.25">
      <c r="A9" s="99"/>
      <c r="B9" s="213"/>
      <c r="C9" s="213"/>
      <c r="D9" s="213"/>
      <c r="E9" s="213"/>
      <c r="F9" s="213"/>
      <c r="G9" s="213"/>
    </row>
    <row r="10" spans="1:7" s="18" customFormat="1" ht="16" x14ac:dyDescent="0.25">
      <c r="A10" s="12"/>
      <c r="B10" s="213"/>
      <c r="C10" s="213"/>
      <c r="D10" s="213"/>
      <c r="E10" s="213"/>
      <c r="F10" s="213"/>
      <c r="G10" s="537"/>
    </row>
    <row r="11" spans="1:7" s="20" customFormat="1" ht="16" x14ac:dyDescent="0.25">
      <c r="A11" s="212"/>
      <c r="B11" s="213"/>
      <c r="C11" s="213"/>
      <c r="D11" s="213"/>
      <c r="E11" s="213"/>
      <c r="F11" s="213"/>
      <c r="G11" s="213"/>
    </row>
    <row r="12" spans="1:7" s="18" customFormat="1" ht="16" x14ac:dyDescent="0.25">
      <c r="A12" s="12"/>
      <c r="B12" s="213"/>
      <c r="C12" s="213"/>
      <c r="D12" s="213"/>
      <c r="E12" s="537"/>
      <c r="F12" s="213"/>
      <c r="G12" s="537"/>
    </row>
    <row r="13" spans="1:7" s="20" customFormat="1" ht="16" x14ac:dyDescent="0.25">
      <c r="A13" s="12"/>
      <c r="B13" s="213"/>
      <c r="C13" s="213"/>
      <c r="D13" s="213"/>
      <c r="E13" s="213"/>
      <c r="F13" s="213"/>
      <c r="G13" s="213"/>
    </row>
    <row r="14" spans="1:7" s="20" customFormat="1" ht="16" x14ac:dyDescent="0.25">
      <c r="A14" s="12"/>
      <c r="B14" s="213"/>
      <c r="C14" s="213"/>
      <c r="D14" s="213"/>
      <c r="E14" s="213"/>
      <c r="F14" s="213"/>
      <c r="G14" s="213"/>
    </row>
    <row r="15" spans="1:7" s="20" customFormat="1" ht="16" x14ac:dyDescent="0.25">
      <c r="A15" s="12"/>
      <c r="B15" s="213"/>
      <c r="C15" s="213"/>
      <c r="D15" s="213"/>
      <c r="E15" s="213"/>
      <c r="F15" s="213"/>
      <c r="G15" s="213"/>
    </row>
    <row r="16" spans="1:7" s="18" customFormat="1" ht="16" x14ac:dyDescent="0.25">
      <c r="A16" s="956"/>
      <c r="B16" s="537"/>
      <c r="C16" s="537"/>
      <c r="D16" s="537"/>
      <c r="E16" s="537"/>
      <c r="F16" s="537"/>
      <c r="G16" s="537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rgb="FFFFFF00"/>
  </sheetPr>
  <dimension ref="A1:H16"/>
  <sheetViews>
    <sheetView workbookViewId="0">
      <selection activeCell="A10" sqref="A10:B10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7" width="8.83203125" style="47"/>
    <col min="8" max="8" width="9" style="47" customWidth="1"/>
    <col min="9" max="16384" width="8.83203125" style="47"/>
  </cols>
  <sheetData>
    <row r="1" spans="1:8" x14ac:dyDescent="0.25">
      <c r="A1" s="128" t="s">
        <v>23</v>
      </c>
      <c r="B1" s="48"/>
    </row>
    <row r="2" spans="1:8" x14ac:dyDescent="0.25">
      <c r="A2" s="128"/>
      <c r="B2" s="48"/>
    </row>
    <row r="3" spans="1:8" x14ac:dyDescent="0.25">
      <c r="A3" s="139" t="s">
        <v>5726</v>
      </c>
      <c r="B3" s="4"/>
    </row>
    <row r="4" spans="1:8" s="20" customFormat="1" ht="16" x14ac:dyDescent="0.25">
      <c r="A4" s="139" t="s">
        <v>7090</v>
      </c>
      <c r="B4" s="3"/>
    </row>
    <row r="5" spans="1:8" s="454" customFormat="1" thickBot="1" x14ac:dyDescent="0.3">
      <c r="A5" s="769"/>
      <c r="C5" s="770"/>
      <c r="D5" s="770"/>
      <c r="E5" s="770"/>
      <c r="F5" s="770"/>
      <c r="G5" s="770"/>
      <c r="H5" s="770"/>
    </row>
    <row r="6" spans="1:8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27</v>
      </c>
      <c r="F6" s="1096" t="s">
        <v>4</v>
      </c>
      <c r="G6" s="1096" t="s">
        <v>28</v>
      </c>
      <c r="H6" s="1096" t="s">
        <v>10</v>
      </c>
    </row>
    <row r="7" spans="1:8" s="18" customFormat="1" ht="16" x14ac:dyDescent="0.25">
      <c r="A7" s="212" t="s">
        <v>7076</v>
      </c>
      <c r="B7" s="213" t="s">
        <v>7</v>
      </c>
      <c r="C7" s="213">
        <v>54</v>
      </c>
      <c r="D7" s="213">
        <v>54</v>
      </c>
      <c r="E7" s="213">
        <v>20</v>
      </c>
      <c r="F7" s="213">
        <v>108</v>
      </c>
      <c r="G7" s="213">
        <v>10</v>
      </c>
      <c r="H7" s="213">
        <v>10</v>
      </c>
    </row>
    <row r="8" spans="1:8" s="20" customFormat="1" ht="16" x14ac:dyDescent="0.25">
      <c r="A8" s="817" t="s">
        <v>9557</v>
      </c>
      <c r="B8" s="529" t="s">
        <v>6189</v>
      </c>
      <c r="C8" s="213"/>
      <c r="D8" s="213"/>
      <c r="E8" s="213">
        <v>2</v>
      </c>
      <c r="F8" s="213"/>
      <c r="G8" s="213"/>
      <c r="H8" s="213"/>
    </row>
    <row r="9" spans="1:8" s="20" customFormat="1" ht="16" x14ac:dyDescent="0.25">
      <c r="A9" s="817" t="s">
        <v>9557</v>
      </c>
      <c r="B9" s="213" t="s">
        <v>401</v>
      </c>
      <c r="C9" s="213">
        <v>-21</v>
      </c>
      <c r="D9" s="213">
        <v>-30</v>
      </c>
      <c r="E9" s="213"/>
      <c r="F9" s="213">
        <v>-77</v>
      </c>
      <c r="G9" s="213"/>
      <c r="H9" s="213"/>
    </row>
    <row r="10" spans="1:8" s="18" customFormat="1" ht="16" x14ac:dyDescent="0.25">
      <c r="A10" s="817" t="s">
        <v>9557</v>
      </c>
      <c r="B10" s="213" t="s">
        <v>401</v>
      </c>
      <c r="C10" s="213"/>
      <c r="D10" s="213">
        <v>-1</v>
      </c>
      <c r="E10" s="213"/>
      <c r="F10" s="213">
        <v>-8</v>
      </c>
      <c r="G10" s="213"/>
      <c r="H10" s="537">
        <v>-1</v>
      </c>
    </row>
    <row r="11" spans="1:8" s="20" customFormat="1" ht="16" x14ac:dyDescent="0.25">
      <c r="A11" s="212"/>
      <c r="B11" s="213"/>
      <c r="C11" s="213"/>
      <c r="D11" s="213"/>
      <c r="E11" s="213"/>
      <c r="F11" s="213"/>
      <c r="G11" s="213"/>
      <c r="H11" s="213"/>
    </row>
    <row r="12" spans="1:8" s="18" customFormat="1" ht="16" x14ac:dyDescent="0.25">
      <c r="A12" s="12"/>
      <c r="B12" s="213"/>
      <c r="C12" s="213"/>
      <c r="D12" s="213"/>
      <c r="E12" s="537"/>
      <c r="F12" s="213"/>
      <c r="G12" s="213"/>
      <c r="H12" s="537"/>
    </row>
    <row r="13" spans="1:8" s="20" customFormat="1" ht="16" x14ac:dyDescent="0.25">
      <c r="A13" s="12"/>
      <c r="B13" s="213"/>
      <c r="C13" s="213"/>
      <c r="D13" s="213"/>
      <c r="E13" s="213"/>
      <c r="F13" s="213"/>
      <c r="G13" s="213"/>
      <c r="H13" s="213"/>
    </row>
    <row r="14" spans="1:8" s="20" customFormat="1" ht="16" x14ac:dyDescent="0.25">
      <c r="A14" s="12"/>
      <c r="B14" s="213"/>
      <c r="C14" s="213"/>
      <c r="D14" s="213"/>
      <c r="E14" s="213"/>
      <c r="F14" s="213"/>
      <c r="G14" s="213"/>
      <c r="H14" s="213"/>
    </row>
    <row r="15" spans="1:8" s="20" customFormat="1" ht="16" x14ac:dyDescent="0.25">
      <c r="A15" s="12"/>
      <c r="B15" s="213"/>
      <c r="C15" s="213"/>
      <c r="D15" s="213"/>
      <c r="E15" s="213"/>
      <c r="F15" s="213"/>
      <c r="G15" s="213"/>
      <c r="H15" s="213"/>
    </row>
    <row r="16" spans="1:8" s="18" customFormat="1" ht="16" x14ac:dyDescent="0.25">
      <c r="A16" s="956"/>
      <c r="B16" s="537"/>
      <c r="C16" s="537"/>
      <c r="D16" s="537"/>
      <c r="E16" s="537"/>
      <c r="F16" s="537"/>
      <c r="G16" s="537"/>
      <c r="H16" s="537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rgb="FFFFFF00"/>
  </sheetPr>
  <dimension ref="A1:F16"/>
  <sheetViews>
    <sheetView workbookViewId="0">
      <selection activeCell="I12" sqref="I12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3" width="12.33203125" style="47" customWidth="1"/>
    <col min="4" max="4" width="13.1640625" style="47" customWidth="1"/>
    <col min="5" max="5" width="11" style="47" customWidth="1"/>
    <col min="6" max="16384" width="8.83203125" style="47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x14ac:dyDescent="0.25">
      <c r="A3" s="139" t="s">
        <v>7193</v>
      </c>
      <c r="B3" s="4"/>
    </row>
    <row r="4" spans="1:6" s="20" customFormat="1" ht="16" x14ac:dyDescent="0.25">
      <c r="A4" s="139" t="s">
        <v>7194</v>
      </c>
      <c r="B4" s="3"/>
    </row>
    <row r="5" spans="1:6" s="454" customFormat="1" thickBot="1" x14ac:dyDescent="0.3">
      <c r="A5" s="769"/>
      <c r="C5" s="770"/>
      <c r="D5" s="770"/>
      <c r="E5" s="770"/>
      <c r="F5" s="770"/>
    </row>
    <row r="6" spans="1:6" ht="18" thickBot="1" x14ac:dyDescent="0.3">
      <c r="A6" s="1093" t="s">
        <v>0</v>
      </c>
      <c r="B6" s="1094" t="s">
        <v>1</v>
      </c>
      <c r="C6" s="1096" t="s">
        <v>2879</v>
      </c>
      <c r="D6" s="1096" t="s">
        <v>7195</v>
      </c>
      <c r="E6" s="1096" t="s">
        <v>7196</v>
      </c>
      <c r="F6" s="1096" t="s">
        <v>3</v>
      </c>
    </row>
    <row r="7" spans="1:6" s="18" customFormat="1" ht="16" x14ac:dyDescent="0.25">
      <c r="A7" s="212" t="s">
        <v>7159</v>
      </c>
      <c r="B7" s="213" t="s">
        <v>7</v>
      </c>
      <c r="C7" s="213">
        <v>120</v>
      </c>
      <c r="D7" s="213">
        <v>240</v>
      </c>
      <c r="E7" s="213">
        <v>240</v>
      </c>
      <c r="F7" s="213">
        <v>150</v>
      </c>
    </row>
    <row r="8" spans="1:6" s="20" customFormat="1" ht="16" x14ac:dyDescent="0.25">
      <c r="A8" s="741"/>
      <c r="B8" s="213"/>
      <c r="C8" s="213"/>
      <c r="D8" s="213"/>
      <c r="E8" s="213"/>
      <c r="F8" s="213"/>
    </row>
    <row r="9" spans="1:6" s="20" customFormat="1" ht="16" x14ac:dyDescent="0.25">
      <c r="A9" s="99"/>
      <c r="B9" s="213"/>
      <c r="C9" s="213"/>
      <c r="D9" s="213"/>
      <c r="E9" s="213"/>
      <c r="F9" s="213"/>
    </row>
    <row r="10" spans="1:6" s="18" customFormat="1" ht="16" x14ac:dyDescent="0.25">
      <c r="A10" s="12"/>
      <c r="B10" s="213"/>
      <c r="C10" s="213"/>
      <c r="D10" s="213"/>
      <c r="E10" s="213"/>
      <c r="F10" s="213"/>
    </row>
    <row r="11" spans="1:6" s="20" customFormat="1" ht="16" x14ac:dyDescent="0.25">
      <c r="A11" s="212"/>
      <c r="B11" s="213"/>
      <c r="C11" s="213"/>
      <c r="D11" s="213"/>
      <c r="E11" s="213"/>
      <c r="F11" s="213"/>
    </row>
    <row r="12" spans="1:6" s="18" customFormat="1" ht="16" x14ac:dyDescent="0.25">
      <c r="A12" s="12"/>
      <c r="B12" s="213"/>
      <c r="C12" s="213"/>
      <c r="D12" s="213"/>
      <c r="E12" s="537"/>
      <c r="F12" s="213"/>
    </row>
    <row r="13" spans="1:6" s="20" customFormat="1" ht="16" x14ac:dyDescent="0.25">
      <c r="A13" s="12"/>
      <c r="B13" s="213"/>
      <c r="C13" s="213"/>
      <c r="D13" s="213"/>
      <c r="E13" s="213"/>
      <c r="F13" s="213"/>
    </row>
    <row r="14" spans="1:6" s="20" customFormat="1" ht="16" x14ac:dyDescent="0.25">
      <c r="A14" s="12"/>
      <c r="B14" s="213"/>
      <c r="C14" s="213"/>
      <c r="D14" s="213"/>
      <c r="E14" s="213"/>
      <c r="F14" s="213"/>
    </row>
    <row r="15" spans="1:6" s="20" customFormat="1" ht="16" x14ac:dyDescent="0.25">
      <c r="A15" s="12"/>
      <c r="B15" s="213"/>
      <c r="C15" s="213"/>
      <c r="D15" s="213"/>
      <c r="E15" s="213"/>
      <c r="F15" s="213"/>
    </row>
    <row r="16" spans="1:6" s="18" customFormat="1" ht="16" x14ac:dyDescent="0.25">
      <c r="A16" s="956"/>
      <c r="B16" s="537"/>
      <c r="C16" s="537"/>
      <c r="D16" s="537"/>
      <c r="E16" s="537"/>
      <c r="F16" s="537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rgb="FFFFFF00"/>
  </sheetPr>
  <dimension ref="A1:I16"/>
  <sheetViews>
    <sheetView workbookViewId="0">
      <selection activeCell="A13" sqref="A13:B13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5" width="13.1640625" style="47" customWidth="1"/>
    <col min="6" max="8" width="10.33203125" style="47" customWidth="1"/>
    <col min="9" max="9" width="9" style="47" customWidth="1"/>
    <col min="10" max="16384" width="8.83203125" style="47"/>
  </cols>
  <sheetData>
    <row r="1" spans="1:9" x14ac:dyDescent="0.25">
      <c r="A1" s="128" t="s">
        <v>23</v>
      </c>
      <c r="B1" s="48"/>
    </row>
    <row r="2" spans="1:9" x14ac:dyDescent="0.25">
      <c r="A2" s="128"/>
      <c r="B2" s="48"/>
    </row>
    <row r="3" spans="1:9" x14ac:dyDescent="0.25">
      <c r="A3" s="139" t="s">
        <v>7258</v>
      </c>
      <c r="B3" s="4"/>
    </row>
    <row r="4" spans="1:9" s="20" customFormat="1" ht="16" x14ac:dyDescent="0.25">
      <c r="A4" s="139" t="s">
        <v>7259</v>
      </c>
      <c r="B4" s="3"/>
    </row>
    <row r="5" spans="1:9" s="454" customFormat="1" thickBot="1" x14ac:dyDescent="0.3">
      <c r="A5" s="769"/>
      <c r="C5" s="770"/>
      <c r="D5" s="770"/>
      <c r="E5" s="770"/>
      <c r="F5" s="770"/>
      <c r="G5" s="770"/>
      <c r="H5" s="770"/>
      <c r="I5" s="770"/>
    </row>
    <row r="6" spans="1:9" ht="18" thickBot="1" x14ac:dyDescent="0.3">
      <c r="A6" s="1093" t="s">
        <v>0</v>
      </c>
      <c r="B6" s="1094" t="s">
        <v>1</v>
      </c>
      <c r="C6" s="1096" t="s">
        <v>7260</v>
      </c>
      <c r="D6" s="1096" t="s">
        <v>380</v>
      </c>
      <c r="E6" s="1096" t="s">
        <v>32</v>
      </c>
      <c r="F6" s="1096" t="s">
        <v>2</v>
      </c>
      <c r="G6" s="1096" t="s">
        <v>3</v>
      </c>
      <c r="H6" s="1096" t="s">
        <v>17</v>
      </c>
      <c r="I6" s="1096"/>
    </row>
    <row r="7" spans="1:9" s="18" customFormat="1" ht="16" x14ac:dyDescent="0.25">
      <c r="A7" s="212" t="s">
        <v>7252</v>
      </c>
      <c r="B7" s="213" t="s">
        <v>7</v>
      </c>
      <c r="C7" s="213">
        <v>150</v>
      </c>
      <c r="D7" s="213">
        <v>200</v>
      </c>
      <c r="E7" s="213"/>
      <c r="F7" s="213"/>
      <c r="G7" s="213"/>
      <c r="H7" s="213"/>
      <c r="I7" s="213"/>
    </row>
    <row r="8" spans="1:9" s="20" customFormat="1" ht="16" x14ac:dyDescent="0.25">
      <c r="A8" s="55">
        <v>45086</v>
      </c>
      <c r="B8" s="213" t="s">
        <v>7</v>
      </c>
      <c r="C8" s="213"/>
      <c r="D8" s="213"/>
      <c r="E8" s="213">
        <v>200</v>
      </c>
      <c r="F8" s="213"/>
      <c r="G8" s="213"/>
      <c r="H8" s="213"/>
      <c r="I8" s="213"/>
    </row>
    <row r="9" spans="1:9" s="20" customFormat="1" ht="16" x14ac:dyDescent="0.25">
      <c r="A9" s="12">
        <v>45147</v>
      </c>
      <c r="B9" s="213" t="s">
        <v>7</v>
      </c>
      <c r="C9" s="213"/>
      <c r="D9" s="213"/>
      <c r="E9" s="213">
        <v>1</v>
      </c>
      <c r="F9" s="213"/>
      <c r="G9" s="213"/>
      <c r="H9" s="213"/>
      <c r="I9" s="213"/>
    </row>
    <row r="10" spans="1:9" s="18" customFormat="1" ht="16" x14ac:dyDescent="0.25">
      <c r="A10" s="12">
        <v>45147</v>
      </c>
      <c r="B10" s="213" t="s">
        <v>7</v>
      </c>
      <c r="C10" s="213"/>
      <c r="D10" s="213">
        <v>40</v>
      </c>
      <c r="E10" s="213">
        <v>300</v>
      </c>
      <c r="F10" s="213"/>
      <c r="G10" s="213"/>
      <c r="H10" s="213"/>
      <c r="I10" s="537"/>
    </row>
    <row r="11" spans="1:9" s="20" customFormat="1" ht="16" x14ac:dyDescent="0.25">
      <c r="A11" s="12">
        <v>45239</v>
      </c>
      <c r="B11" s="213" t="s">
        <v>7</v>
      </c>
      <c r="C11" s="213"/>
      <c r="D11" s="213"/>
      <c r="E11" s="213"/>
      <c r="F11" s="213">
        <v>200</v>
      </c>
      <c r="G11" s="213">
        <v>200</v>
      </c>
      <c r="H11" s="213">
        <v>150</v>
      </c>
      <c r="I11" s="213"/>
    </row>
    <row r="12" spans="1:9" s="18" customFormat="1" ht="16" x14ac:dyDescent="0.25">
      <c r="A12" s="12" t="s">
        <v>7367</v>
      </c>
      <c r="B12" s="13" t="s">
        <v>7</v>
      </c>
      <c r="C12" s="213"/>
      <c r="D12" s="213"/>
      <c r="E12" s="213">
        <v>49</v>
      </c>
      <c r="F12" s="213"/>
      <c r="G12" s="213"/>
      <c r="H12" s="213"/>
      <c r="I12" s="537"/>
    </row>
    <row r="13" spans="1:9" s="20" customFormat="1" ht="16" x14ac:dyDescent="0.25">
      <c r="A13" s="12" t="s">
        <v>7416</v>
      </c>
      <c r="B13" s="213" t="s">
        <v>7</v>
      </c>
      <c r="C13" s="213"/>
      <c r="D13" s="213"/>
      <c r="E13" s="213">
        <v>101</v>
      </c>
      <c r="F13" s="213"/>
      <c r="G13" s="213"/>
      <c r="H13" s="213"/>
      <c r="I13" s="213"/>
    </row>
    <row r="14" spans="1:9" s="20" customFormat="1" ht="16" x14ac:dyDescent="0.25">
      <c r="A14" s="12"/>
      <c r="B14" s="213"/>
      <c r="C14" s="213"/>
      <c r="D14" s="213"/>
      <c r="E14" s="213"/>
      <c r="F14" s="213"/>
      <c r="G14" s="213"/>
      <c r="H14" s="213"/>
      <c r="I14" s="213"/>
    </row>
    <row r="15" spans="1:9" s="20" customFormat="1" ht="16" x14ac:dyDescent="0.25">
      <c r="A15" s="12"/>
      <c r="B15" s="213"/>
      <c r="C15" s="213"/>
      <c r="D15" s="213"/>
      <c r="E15" s="213"/>
      <c r="F15" s="213"/>
      <c r="G15" s="213"/>
      <c r="H15" s="213"/>
      <c r="I15" s="213"/>
    </row>
    <row r="16" spans="1:9" s="18" customFormat="1" ht="16" x14ac:dyDescent="0.25">
      <c r="A16" s="956"/>
      <c r="B16" s="537"/>
      <c r="C16" s="537"/>
      <c r="D16" s="537"/>
      <c r="E16" s="537"/>
      <c r="F16" s="537"/>
      <c r="G16" s="537"/>
      <c r="H16" s="537"/>
      <c r="I16" s="537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rgb="FFFFFF00"/>
  </sheetPr>
  <dimension ref="A1:J16"/>
  <sheetViews>
    <sheetView workbookViewId="0">
      <selection activeCell="B21" sqref="B21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3" width="10.33203125" style="47" customWidth="1"/>
    <col min="4" max="4" width="10.1640625" style="47" customWidth="1"/>
    <col min="5" max="9" width="9.6640625" style="47" customWidth="1"/>
    <col min="10" max="10" width="9" style="47" customWidth="1"/>
    <col min="11" max="16384" width="8.83203125" style="47"/>
  </cols>
  <sheetData>
    <row r="1" spans="1:10" x14ac:dyDescent="0.25">
      <c r="A1" s="128" t="s">
        <v>23</v>
      </c>
      <c r="B1" s="48"/>
    </row>
    <row r="2" spans="1:10" x14ac:dyDescent="0.25">
      <c r="A2" s="128"/>
      <c r="B2" s="48"/>
    </row>
    <row r="3" spans="1:10" x14ac:dyDescent="0.25">
      <c r="A3" s="139" t="s">
        <v>7344</v>
      </c>
      <c r="B3" s="4"/>
    </row>
    <row r="4" spans="1:10" s="20" customFormat="1" ht="16" x14ac:dyDescent="0.25">
      <c r="A4" s="139" t="s">
        <v>7345</v>
      </c>
      <c r="B4" s="3"/>
    </row>
    <row r="5" spans="1:10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</row>
    <row r="6" spans="1:10" ht="18" thickBot="1" x14ac:dyDescent="0.3">
      <c r="A6" s="1093" t="s">
        <v>0</v>
      </c>
      <c r="B6" s="1094" t="s">
        <v>1</v>
      </c>
      <c r="C6" s="1096" t="s">
        <v>2</v>
      </c>
      <c r="D6" s="1096" t="s">
        <v>3</v>
      </c>
      <c r="E6" s="1096" t="s">
        <v>4</v>
      </c>
      <c r="F6" s="1096" t="s">
        <v>17</v>
      </c>
      <c r="G6" s="1096" t="s">
        <v>18</v>
      </c>
      <c r="H6" s="1096" t="s">
        <v>27</v>
      </c>
      <c r="I6" s="1096" t="s">
        <v>32</v>
      </c>
      <c r="J6" s="1096"/>
    </row>
    <row r="7" spans="1:10" s="18" customFormat="1" ht="16" x14ac:dyDescent="0.25">
      <c r="A7" s="212">
        <v>44966</v>
      </c>
      <c r="B7" s="213" t="s">
        <v>7</v>
      </c>
      <c r="C7" s="213">
        <v>24</v>
      </c>
      <c r="D7" s="213">
        <v>24</v>
      </c>
      <c r="E7" s="213">
        <v>48</v>
      </c>
      <c r="F7" s="213"/>
      <c r="G7" s="213"/>
      <c r="H7" s="213"/>
      <c r="I7" s="213"/>
      <c r="J7" s="213"/>
    </row>
    <row r="8" spans="1:10" s="20" customFormat="1" ht="16" x14ac:dyDescent="0.25">
      <c r="A8" s="212">
        <v>44966</v>
      </c>
      <c r="B8" s="213" t="s">
        <v>7</v>
      </c>
      <c r="C8" s="213"/>
      <c r="D8" s="213"/>
      <c r="E8" s="213">
        <v>44</v>
      </c>
      <c r="F8" s="213">
        <v>22</v>
      </c>
      <c r="G8" s="213">
        <v>22</v>
      </c>
      <c r="H8" s="213">
        <v>100</v>
      </c>
      <c r="I8" s="213">
        <v>100</v>
      </c>
      <c r="J8" s="213"/>
    </row>
    <row r="9" spans="1:10" s="20" customFormat="1" ht="16" x14ac:dyDescent="0.25">
      <c r="A9" s="99"/>
      <c r="B9" s="213"/>
      <c r="C9" s="213"/>
      <c r="D9" s="213"/>
      <c r="E9" s="213"/>
      <c r="F9" s="213"/>
      <c r="G9" s="213"/>
      <c r="H9" s="213"/>
      <c r="I9" s="213"/>
      <c r="J9" s="213"/>
    </row>
    <row r="10" spans="1:10" s="18" customFormat="1" ht="16" x14ac:dyDescent="0.25">
      <c r="A10" s="12"/>
      <c r="B10" s="213"/>
      <c r="C10" s="213"/>
      <c r="D10" s="213"/>
      <c r="E10" s="213"/>
      <c r="F10" s="213"/>
      <c r="G10" s="213"/>
      <c r="H10" s="213"/>
      <c r="I10" s="213"/>
      <c r="J10" s="537"/>
    </row>
    <row r="11" spans="1:10" s="20" customFormat="1" ht="16" x14ac:dyDescent="0.25">
      <c r="A11" s="212"/>
      <c r="B11" s="213"/>
      <c r="C11" s="213"/>
      <c r="D11" s="213"/>
      <c r="E11" s="213"/>
      <c r="F11" s="213"/>
      <c r="G11" s="213"/>
      <c r="H11" s="213"/>
      <c r="I11" s="213"/>
      <c r="J11" s="213"/>
    </row>
    <row r="12" spans="1:10" s="18" customFormat="1" ht="16" x14ac:dyDescent="0.25">
      <c r="A12" s="12"/>
      <c r="B12" s="213"/>
      <c r="C12" s="213"/>
      <c r="D12" s="213"/>
      <c r="E12" s="213"/>
      <c r="F12" s="213"/>
      <c r="G12" s="213"/>
      <c r="H12" s="213"/>
      <c r="I12" s="213"/>
      <c r="J12" s="537"/>
    </row>
    <row r="13" spans="1:10" s="20" customFormat="1" ht="16" x14ac:dyDescent="0.25">
      <c r="A13" s="12"/>
      <c r="B13" s="213"/>
      <c r="C13" s="213"/>
      <c r="D13" s="213"/>
      <c r="E13" s="213"/>
      <c r="F13" s="213"/>
      <c r="G13" s="213"/>
      <c r="H13" s="213"/>
      <c r="I13" s="213"/>
      <c r="J13" s="213"/>
    </row>
    <row r="14" spans="1:10" s="20" customFormat="1" ht="16" x14ac:dyDescent="0.25">
      <c r="A14" s="12"/>
      <c r="B14" s="213"/>
      <c r="C14" s="213"/>
      <c r="D14" s="213"/>
      <c r="E14" s="213"/>
      <c r="F14" s="213"/>
      <c r="G14" s="213"/>
      <c r="H14" s="213"/>
      <c r="I14" s="213"/>
      <c r="J14" s="213"/>
    </row>
    <row r="15" spans="1:10" s="20" customFormat="1" ht="16" x14ac:dyDescent="0.25">
      <c r="A15" s="12"/>
      <c r="B15" s="213"/>
      <c r="C15" s="213"/>
      <c r="D15" s="213"/>
      <c r="E15" s="213"/>
      <c r="F15" s="213"/>
      <c r="G15" s="213"/>
      <c r="H15" s="213"/>
      <c r="I15" s="213"/>
      <c r="J15" s="213"/>
    </row>
    <row r="16" spans="1:10" s="18" customFormat="1" ht="16" x14ac:dyDescent="0.25">
      <c r="A16" s="956"/>
      <c r="B16" s="537"/>
      <c r="C16" s="537"/>
      <c r="D16" s="537"/>
      <c r="E16" s="537"/>
      <c r="F16" s="537"/>
      <c r="G16" s="537"/>
      <c r="H16" s="537"/>
      <c r="I16" s="537"/>
      <c r="J16" s="537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rgb="FFFFFF00"/>
  </sheetPr>
  <dimension ref="A1:K17"/>
  <sheetViews>
    <sheetView workbookViewId="0">
      <selection activeCell="A14" sqref="A14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7" width="8.5" style="20" customWidth="1"/>
    <col min="8" max="8" width="11.5" style="20" customWidth="1"/>
    <col min="9" max="9" width="9.5" style="20" customWidth="1"/>
    <col min="10" max="10" width="10.1640625" style="20" customWidth="1"/>
    <col min="11" max="11" width="9" style="20" customWidth="1"/>
    <col min="12" max="16384" width="8.83203125" style="20"/>
  </cols>
  <sheetData>
    <row r="1" spans="1:11" s="2" customFormat="1" x14ac:dyDescent="0.25">
      <c r="A1" s="16" t="s">
        <v>5</v>
      </c>
      <c r="B1" s="16"/>
    </row>
    <row r="3" spans="1:11" s="18" customFormat="1" x14ac:dyDescent="0.25">
      <c r="A3" s="18" t="s">
        <v>7481</v>
      </c>
    </row>
    <row r="4" spans="1:11" s="18" customFormat="1" x14ac:dyDescent="0.25">
      <c r="A4" s="18" t="s">
        <v>7482</v>
      </c>
    </row>
    <row r="5" spans="1:11" ht="17" thickBot="1" x14ac:dyDescent="0.3"/>
    <row r="6" spans="1:11" ht="18" customHeight="1" thickBot="1" x14ac:dyDescent="0.3">
      <c r="A6" s="884" t="s">
        <v>0</v>
      </c>
      <c r="B6" s="885" t="s">
        <v>1</v>
      </c>
      <c r="C6" s="885" t="s">
        <v>27</v>
      </c>
      <c r="D6" s="885" t="s">
        <v>32</v>
      </c>
      <c r="E6" s="1467" t="s">
        <v>4</v>
      </c>
      <c r="F6" s="1467" t="s">
        <v>2</v>
      </c>
      <c r="G6" s="1467" t="s">
        <v>3</v>
      </c>
      <c r="H6" s="40" t="s">
        <v>7563</v>
      </c>
      <c r="I6" s="1602" t="s">
        <v>7564</v>
      </c>
      <c r="J6" s="1601" t="s">
        <v>7565</v>
      </c>
      <c r="K6" s="885"/>
    </row>
    <row r="7" spans="1:11" x14ac:dyDescent="0.25">
      <c r="A7" s="12" t="s">
        <v>7476</v>
      </c>
      <c r="B7" s="213" t="s">
        <v>7</v>
      </c>
      <c r="C7" s="213">
        <v>300</v>
      </c>
      <c r="D7" s="213">
        <v>300</v>
      </c>
      <c r="E7" s="213"/>
      <c r="F7" s="213"/>
      <c r="G7" s="213"/>
      <c r="H7" s="213"/>
      <c r="I7" s="213"/>
      <c r="J7" s="213"/>
      <c r="K7" s="213"/>
    </row>
    <row r="8" spans="1:11" x14ac:dyDescent="0.25">
      <c r="A8" s="12" t="s">
        <v>7496</v>
      </c>
      <c r="B8" s="213" t="s">
        <v>7</v>
      </c>
      <c r="C8" s="213">
        <v>326</v>
      </c>
      <c r="D8" s="213">
        <v>326</v>
      </c>
      <c r="E8" s="213">
        <v>326</v>
      </c>
      <c r="F8" s="213">
        <v>56</v>
      </c>
      <c r="G8" s="213">
        <v>56</v>
      </c>
      <c r="H8" s="213"/>
      <c r="I8" s="213"/>
      <c r="J8" s="213"/>
      <c r="K8" s="213"/>
    </row>
    <row r="9" spans="1:11" x14ac:dyDescent="0.25">
      <c r="A9" s="12" t="s">
        <v>7511</v>
      </c>
      <c r="B9" s="213" t="s">
        <v>7</v>
      </c>
      <c r="C9" s="213"/>
      <c r="D9" s="213"/>
      <c r="E9" s="213"/>
      <c r="F9" s="213">
        <v>150</v>
      </c>
      <c r="G9" s="213"/>
      <c r="H9" s="213"/>
      <c r="I9" s="213"/>
      <c r="J9" s="213"/>
      <c r="K9" s="213"/>
    </row>
    <row r="10" spans="1:11" x14ac:dyDescent="0.25">
      <c r="A10" s="12" t="s">
        <v>7511</v>
      </c>
      <c r="B10" s="213" t="s">
        <v>7</v>
      </c>
      <c r="C10" s="213"/>
      <c r="D10" s="213"/>
      <c r="E10" s="213"/>
      <c r="F10" s="213">
        <v>120</v>
      </c>
      <c r="G10" s="213">
        <v>300</v>
      </c>
      <c r="H10" s="213"/>
      <c r="I10" s="213"/>
      <c r="J10" s="213"/>
      <c r="K10" s="213"/>
    </row>
    <row r="11" spans="1:11" x14ac:dyDescent="0.25">
      <c r="A11" s="99" t="s">
        <v>7518</v>
      </c>
      <c r="B11" s="213" t="s">
        <v>7</v>
      </c>
      <c r="C11" s="213"/>
      <c r="D11" s="213"/>
      <c r="E11" s="213"/>
      <c r="F11" s="213">
        <v>1</v>
      </c>
      <c r="G11" s="213"/>
      <c r="H11" s="213"/>
      <c r="I11" s="213"/>
      <c r="J11" s="213"/>
      <c r="K11" s="213"/>
    </row>
    <row r="12" spans="1:11" x14ac:dyDescent="0.25">
      <c r="A12" s="55">
        <v>44995</v>
      </c>
      <c r="B12" s="213" t="s">
        <v>7</v>
      </c>
      <c r="C12" s="213"/>
      <c r="D12" s="213"/>
      <c r="E12" s="213"/>
      <c r="F12" s="213"/>
      <c r="G12" s="213"/>
      <c r="H12" s="213">
        <v>100</v>
      </c>
      <c r="I12" s="213">
        <v>200</v>
      </c>
      <c r="J12" s="213">
        <v>200</v>
      </c>
      <c r="K12" s="213"/>
    </row>
    <row r="13" spans="1:11" x14ac:dyDescent="0.25">
      <c r="A13" s="12">
        <v>45087</v>
      </c>
      <c r="B13" s="213" t="s">
        <v>7</v>
      </c>
      <c r="C13" s="213"/>
      <c r="D13" s="213"/>
      <c r="E13" s="213"/>
      <c r="F13" s="213"/>
      <c r="G13" s="213"/>
      <c r="H13" s="213">
        <v>200</v>
      </c>
      <c r="I13" s="213">
        <v>400</v>
      </c>
      <c r="J13" s="213">
        <v>400</v>
      </c>
      <c r="K13" s="213"/>
    </row>
    <row r="14" spans="1:11" x14ac:dyDescent="0.25">
      <c r="A14" s="12"/>
      <c r="B14" s="213"/>
      <c r="C14" s="213"/>
      <c r="D14" s="213"/>
      <c r="E14" s="213"/>
      <c r="F14" s="213"/>
      <c r="G14" s="213"/>
      <c r="H14" s="213"/>
      <c r="I14" s="213"/>
      <c r="J14" s="213"/>
      <c r="K14" s="213"/>
    </row>
    <row r="15" spans="1:11" x14ac:dyDescent="0.25">
      <c r="A15" s="12"/>
      <c r="B15" s="213"/>
      <c r="C15" s="213"/>
      <c r="D15" s="213"/>
      <c r="E15" s="213"/>
      <c r="F15" s="213"/>
      <c r="G15" s="213"/>
      <c r="H15" s="213"/>
      <c r="I15" s="213"/>
      <c r="J15" s="213"/>
      <c r="K15" s="213"/>
    </row>
    <row r="16" spans="1:11" x14ac:dyDescent="0.25">
      <c r="A16" s="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</row>
    <row r="17" spans="1:11" x14ac:dyDescent="0.25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rgb="FFFFFF00"/>
  </sheetPr>
  <dimension ref="A1:D11"/>
  <sheetViews>
    <sheetView workbookViewId="0">
      <selection activeCell="A7" sqref="A7"/>
    </sheetView>
  </sheetViews>
  <sheetFormatPr baseColWidth="10" defaultColWidth="8.83203125" defaultRowHeight="16" x14ac:dyDescent="0.25"/>
  <cols>
    <col min="1" max="1" width="12.5" style="20" customWidth="1"/>
    <col min="2" max="2" width="10.5" style="20" customWidth="1"/>
    <col min="3" max="3" width="8.5" style="20" customWidth="1"/>
    <col min="4" max="4" width="9" style="20" customWidth="1"/>
    <col min="5" max="16384" width="8.83203125" style="20"/>
  </cols>
  <sheetData>
    <row r="1" spans="1:4" s="2" customFormat="1" x14ac:dyDescent="0.25">
      <c r="A1" s="16" t="s">
        <v>5</v>
      </c>
      <c r="B1" s="16"/>
    </row>
    <row r="3" spans="1:4" s="18" customFormat="1" x14ac:dyDescent="0.25">
      <c r="A3" s="18" t="s">
        <v>7481</v>
      </c>
    </row>
    <row r="4" spans="1:4" s="18" customFormat="1" x14ac:dyDescent="0.25">
      <c r="A4" s="18" t="s">
        <v>8007</v>
      </c>
    </row>
    <row r="5" spans="1:4" ht="17" thickBot="1" x14ac:dyDescent="0.3"/>
    <row r="6" spans="1:4" ht="18" customHeight="1" thickBot="1" x14ac:dyDescent="0.3">
      <c r="A6" s="884" t="s">
        <v>0</v>
      </c>
      <c r="B6" s="885" t="s">
        <v>1</v>
      </c>
      <c r="C6" s="1467" t="s">
        <v>3</v>
      </c>
      <c r="D6" s="885"/>
    </row>
    <row r="7" spans="1:4" x14ac:dyDescent="0.25">
      <c r="A7" s="12" t="s">
        <v>7998</v>
      </c>
      <c r="B7" s="213" t="s">
        <v>7</v>
      </c>
      <c r="C7" s="213">
        <v>110</v>
      </c>
      <c r="D7" s="213"/>
    </row>
    <row r="8" spans="1:4" x14ac:dyDescent="0.25">
      <c r="A8" s="12"/>
      <c r="B8" s="213"/>
      <c r="C8" s="213"/>
      <c r="D8" s="213"/>
    </row>
    <row r="9" spans="1:4" x14ac:dyDescent="0.25">
      <c r="A9" s="12"/>
      <c r="B9" s="213"/>
      <c r="C9" s="213"/>
      <c r="D9" s="213"/>
    </row>
    <row r="10" spans="1:4" x14ac:dyDescent="0.25">
      <c r="A10" s="12"/>
      <c r="B10" s="213"/>
      <c r="C10" s="213"/>
      <c r="D10" s="213"/>
    </row>
    <row r="11" spans="1:4" x14ac:dyDescent="0.25">
      <c r="A11" s="213"/>
      <c r="B11" s="213"/>
      <c r="C11" s="213"/>
      <c r="D11" s="213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rgb="FFFFFF00"/>
  </sheetPr>
  <dimension ref="A1:O42"/>
  <sheetViews>
    <sheetView topLeftCell="A19" workbookViewId="0">
      <selection activeCell="A37" sqref="A37:B37"/>
    </sheetView>
  </sheetViews>
  <sheetFormatPr baseColWidth="10" defaultColWidth="8.83203125" defaultRowHeight="16" x14ac:dyDescent="0.25"/>
  <cols>
    <col min="1" max="1" width="12.5" style="20" customWidth="1"/>
    <col min="2" max="2" width="20" style="20" customWidth="1"/>
    <col min="3" max="11" width="8.5" style="20" customWidth="1"/>
    <col min="12" max="12" width="16.33203125" style="20" customWidth="1"/>
    <col min="13" max="13" width="9.1640625" style="20" customWidth="1"/>
    <col min="14" max="14" width="9" style="20" customWidth="1"/>
    <col min="15" max="16384" width="8.83203125" style="20"/>
  </cols>
  <sheetData>
    <row r="1" spans="1:15" s="2" customFormat="1" x14ac:dyDescent="0.25">
      <c r="A1" s="16" t="s">
        <v>5</v>
      </c>
      <c r="B1" s="16"/>
    </row>
    <row r="3" spans="1:15" s="18" customFormat="1" x14ac:dyDescent="0.25">
      <c r="A3" s="18" t="s">
        <v>7614</v>
      </c>
    </row>
    <row r="4" spans="1:15" s="18" customFormat="1" x14ac:dyDescent="0.25">
      <c r="A4" s="18" t="s">
        <v>7615</v>
      </c>
    </row>
    <row r="5" spans="1:15" ht="17" thickBot="1" x14ac:dyDescent="0.3"/>
    <row r="6" spans="1:15" ht="17" thickBot="1" x14ac:dyDescent="0.3">
      <c r="A6" s="884" t="s">
        <v>0</v>
      </c>
      <c r="B6" s="885" t="s">
        <v>1</v>
      </c>
      <c r="C6" s="885" t="s">
        <v>7306</v>
      </c>
      <c r="D6" s="885" t="s">
        <v>494</v>
      </c>
      <c r="E6" s="885" t="s">
        <v>546</v>
      </c>
      <c r="F6" s="885" t="s">
        <v>7618</v>
      </c>
      <c r="G6" s="885" t="s">
        <v>492</v>
      </c>
      <c r="H6" s="885" t="s">
        <v>3764</v>
      </c>
      <c r="I6" s="885" t="s">
        <v>26</v>
      </c>
      <c r="J6" s="885" t="s">
        <v>2</v>
      </c>
      <c r="K6" s="885" t="s">
        <v>5274</v>
      </c>
      <c r="L6" s="885" t="s">
        <v>7698</v>
      </c>
      <c r="M6" s="885" t="s">
        <v>28</v>
      </c>
      <c r="N6" s="885"/>
    </row>
    <row r="7" spans="1:15" x14ac:dyDescent="0.25">
      <c r="A7" s="12">
        <v>45209</v>
      </c>
      <c r="B7" s="213" t="s">
        <v>7616</v>
      </c>
      <c r="C7" s="213">
        <v>110</v>
      </c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0" t="s">
        <v>7617</v>
      </c>
    </row>
    <row r="8" spans="1:15" x14ac:dyDescent="0.25">
      <c r="A8" s="12">
        <v>45209</v>
      </c>
      <c r="B8" s="213" t="s">
        <v>7616</v>
      </c>
      <c r="C8" s="213">
        <v>1</v>
      </c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0" t="s">
        <v>3375</v>
      </c>
    </row>
    <row r="9" spans="1:15" x14ac:dyDescent="0.25">
      <c r="A9" s="12">
        <v>45209</v>
      </c>
      <c r="B9" s="213" t="s">
        <v>7619</v>
      </c>
      <c r="C9" s="213"/>
      <c r="D9" s="213">
        <v>95</v>
      </c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0" t="s">
        <v>7620</v>
      </c>
    </row>
    <row r="10" spans="1:15" x14ac:dyDescent="0.25">
      <c r="A10" s="12">
        <v>45209</v>
      </c>
      <c r="B10" s="213" t="s">
        <v>7619</v>
      </c>
      <c r="C10" s="213"/>
      <c r="D10" s="213"/>
      <c r="E10" s="213">
        <v>83</v>
      </c>
      <c r="F10" s="213"/>
      <c r="G10" s="213"/>
      <c r="H10" s="213"/>
      <c r="I10" s="213"/>
      <c r="J10" s="213"/>
      <c r="K10" s="213"/>
      <c r="L10" s="213"/>
      <c r="M10" s="213"/>
      <c r="N10" s="213"/>
      <c r="O10" s="20" t="s">
        <v>7621</v>
      </c>
    </row>
    <row r="11" spans="1:15" x14ac:dyDescent="0.25">
      <c r="A11" s="12">
        <v>45209</v>
      </c>
      <c r="B11" s="213" t="s">
        <v>7619</v>
      </c>
      <c r="C11" s="213"/>
      <c r="D11" s="213"/>
      <c r="E11" s="213"/>
      <c r="F11" s="213">
        <v>1</v>
      </c>
      <c r="G11" s="213"/>
      <c r="H11" s="213"/>
      <c r="I11" s="213"/>
      <c r="J11" s="213"/>
      <c r="K11" s="213"/>
      <c r="L11" s="213"/>
      <c r="M11" s="213"/>
      <c r="N11" s="213"/>
      <c r="O11" s="20" t="s">
        <v>3375</v>
      </c>
    </row>
    <row r="12" spans="1:15" x14ac:dyDescent="0.25">
      <c r="A12" s="12">
        <v>45209</v>
      </c>
      <c r="B12" s="213" t="s">
        <v>7622</v>
      </c>
      <c r="C12" s="213"/>
      <c r="D12" s="213">
        <v>250</v>
      </c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0" t="s">
        <v>7623</v>
      </c>
    </row>
    <row r="13" spans="1:15" x14ac:dyDescent="0.25">
      <c r="A13" s="12">
        <v>45209</v>
      </c>
      <c r="B13" s="213" t="s">
        <v>7622</v>
      </c>
      <c r="C13" s="213"/>
      <c r="D13" s="213"/>
      <c r="E13" s="213"/>
      <c r="F13" s="213"/>
      <c r="G13" s="213">
        <v>1</v>
      </c>
      <c r="H13" s="213"/>
      <c r="I13" s="213"/>
      <c r="J13" s="213"/>
      <c r="K13" s="213"/>
      <c r="L13" s="213"/>
      <c r="M13" s="213"/>
      <c r="N13" s="213"/>
      <c r="O13" s="20" t="s">
        <v>3375</v>
      </c>
    </row>
    <row r="14" spans="1:15" x14ac:dyDescent="0.25">
      <c r="A14" s="12">
        <v>45240</v>
      </c>
      <c r="B14" s="75" t="s">
        <v>7628</v>
      </c>
      <c r="C14" s="213"/>
      <c r="D14" s="213"/>
      <c r="E14" s="213"/>
      <c r="F14" s="213"/>
      <c r="G14" s="213"/>
      <c r="H14" s="213">
        <v>150</v>
      </c>
      <c r="I14" s="213"/>
      <c r="J14" s="213"/>
      <c r="K14" s="213"/>
      <c r="L14" s="213"/>
      <c r="M14" s="213"/>
      <c r="N14" s="213"/>
      <c r="O14" s="20" t="s">
        <v>7629</v>
      </c>
    </row>
    <row r="15" spans="1:15" x14ac:dyDescent="0.25">
      <c r="A15" s="12">
        <v>45240</v>
      </c>
      <c r="B15" s="75" t="s">
        <v>7628</v>
      </c>
      <c r="C15" s="213">
        <v>1</v>
      </c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0" t="s">
        <v>3375</v>
      </c>
    </row>
    <row r="16" spans="1:15" x14ac:dyDescent="0.25">
      <c r="A16" s="12" t="s">
        <v>7649</v>
      </c>
      <c r="B16" s="75" t="s">
        <v>7651</v>
      </c>
      <c r="C16" s="213"/>
      <c r="D16" s="213"/>
      <c r="E16" s="213"/>
      <c r="F16" s="213"/>
      <c r="G16" s="213"/>
      <c r="H16" s="213"/>
      <c r="I16" s="213">
        <v>153</v>
      </c>
      <c r="J16" s="213"/>
      <c r="K16" s="213"/>
      <c r="L16" s="213"/>
      <c r="M16" s="213"/>
      <c r="N16" s="213"/>
      <c r="O16" s="20" t="s">
        <v>7652</v>
      </c>
    </row>
    <row r="17" spans="1:15" x14ac:dyDescent="0.25">
      <c r="A17" s="12" t="s">
        <v>7663</v>
      </c>
      <c r="B17" s="75" t="s">
        <v>7666</v>
      </c>
      <c r="C17" s="213"/>
      <c r="D17" s="213"/>
      <c r="E17" s="213"/>
      <c r="F17" s="213"/>
      <c r="G17" s="213"/>
      <c r="H17" s="213"/>
      <c r="I17" s="213">
        <v>54</v>
      </c>
      <c r="J17" s="213">
        <v>100</v>
      </c>
      <c r="K17" s="213"/>
      <c r="L17" s="213"/>
      <c r="M17" s="213"/>
      <c r="N17" s="213"/>
      <c r="O17" s="20" t="s">
        <v>7652</v>
      </c>
    </row>
    <row r="18" spans="1:15" x14ac:dyDescent="0.25">
      <c r="A18" s="12" t="s">
        <v>7695</v>
      </c>
      <c r="B18" s="527" t="s">
        <v>7697</v>
      </c>
      <c r="C18" s="213"/>
      <c r="D18" s="213"/>
      <c r="E18" s="213"/>
      <c r="F18" s="213"/>
      <c r="G18" s="213"/>
      <c r="H18" s="213"/>
      <c r="I18" s="213"/>
      <c r="J18" s="213"/>
      <c r="K18" s="213">
        <v>203</v>
      </c>
      <c r="L18" s="213"/>
      <c r="M18" s="213"/>
      <c r="N18" s="213"/>
      <c r="O18" s="20" t="s">
        <v>7617</v>
      </c>
    </row>
    <row r="19" spans="1:15" x14ac:dyDescent="0.25">
      <c r="A19" s="12" t="s">
        <v>7695</v>
      </c>
      <c r="B19" s="527" t="s">
        <v>7697</v>
      </c>
      <c r="C19" s="213"/>
      <c r="D19" s="213"/>
      <c r="E19" s="213"/>
      <c r="F19" s="213"/>
      <c r="G19" s="213"/>
      <c r="H19" s="213"/>
      <c r="I19" s="213"/>
      <c r="J19" s="213"/>
      <c r="K19" s="213"/>
      <c r="L19" s="213">
        <v>75</v>
      </c>
      <c r="M19" s="213"/>
      <c r="N19" s="213"/>
    </row>
    <row r="20" spans="1:15" x14ac:dyDescent="0.25">
      <c r="A20" s="12" t="s">
        <v>7751</v>
      </c>
      <c r="B20" s="527" t="s">
        <v>7763</v>
      </c>
      <c r="C20" s="213"/>
      <c r="D20" s="213"/>
      <c r="E20" s="213"/>
      <c r="F20" s="213"/>
      <c r="G20" s="213"/>
      <c r="H20" s="213"/>
      <c r="I20" s="213">
        <v>50</v>
      </c>
      <c r="J20" s="213"/>
      <c r="K20" s="213"/>
      <c r="L20" s="213"/>
      <c r="M20" s="213"/>
      <c r="N20" s="213"/>
      <c r="O20" s="20" t="s">
        <v>7652</v>
      </c>
    </row>
    <row r="21" spans="1:15" x14ac:dyDescent="0.25">
      <c r="A21" s="55" t="s">
        <v>7766</v>
      </c>
      <c r="B21" s="527" t="s">
        <v>6189</v>
      </c>
      <c r="C21" s="213"/>
      <c r="D21" s="213"/>
      <c r="E21" s="213"/>
      <c r="F21" s="213"/>
      <c r="G21" s="213"/>
      <c r="H21" s="213"/>
      <c r="I21" s="213">
        <v>81</v>
      </c>
      <c r="J21" s="213"/>
      <c r="K21" s="213"/>
      <c r="L21" s="213"/>
      <c r="M21" s="213"/>
      <c r="N21" s="213"/>
      <c r="O21" s="20" t="s">
        <v>7652</v>
      </c>
    </row>
    <row r="22" spans="1:15" x14ac:dyDescent="0.25">
      <c r="A22" s="55" t="s">
        <v>7766</v>
      </c>
      <c r="B22" s="527" t="s">
        <v>6189</v>
      </c>
      <c r="C22" s="213"/>
      <c r="D22" s="213"/>
      <c r="E22" s="213"/>
      <c r="F22" s="213"/>
      <c r="G22" s="213"/>
      <c r="H22" s="213">
        <v>30</v>
      </c>
      <c r="I22" s="213"/>
      <c r="J22" s="213"/>
      <c r="K22" s="213"/>
      <c r="L22" s="213"/>
      <c r="M22" s="213"/>
      <c r="N22" s="213"/>
    </row>
    <row r="23" spans="1:15" s="18" customFormat="1" x14ac:dyDescent="0.25">
      <c r="A23" s="365" t="s">
        <v>7766</v>
      </c>
      <c r="B23" s="1198" t="s">
        <v>6189</v>
      </c>
      <c r="C23" s="537"/>
      <c r="D23" s="537"/>
      <c r="E23" s="537"/>
      <c r="F23" s="537"/>
      <c r="G23" s="537"/>
      <c r="H23" s="537">
        <v>1</v>
      </c>
      <c r="I23" s="537"/>
      <c r="J23" s="537"/>
      <c r="K23" s="537"/>
      <c r="L23" s="537"/>
      <c r="M23" s="537"/>
      <c r="N23" s="537"/>
      <c r="O23" s="18" t="s">
        <v>7775</v>
      </c>
    </row>
    <row r="24" spans="1:15" x14ac:dyDescent="0.25">
      <c r="A24" s="55" t="s">
        <v>7766</v>
      </c>
      <c r="B24" s="527" t="s">
        <v>7776</v>
      </c>
      <c r="C24" s="213"/>
      <c r="D24" s="213"/>
      <c r="E24" s="213"/>
      <c r="F24" s="213"/>
      <c r="G24" s="213"/>
      <c r="H24" s="213"/>
      <c r="I24" s="213"/>
      <c r="J24" s="213">
        <v>132</v>
      </c>
      <c r="K24" s="213"/>
      <c r="L24" s="213"/>
      <c r="M24" s="213"/>
      <c r="N24" s="213"/>
      <c r="O24" s="20" t="s">
        <v>7652</v>
      </c>
    </row>
    <row r="25" spans="1:15" x14ac:dyDescent="0.25">
      <c r="A25" s="55" t="s">
        <v>7786</v>
      </c>
      <c r="B25" s="527" t="s">
        <v>7791</v>
      </c>
      <c r="C25" s="213"/>
      <c r="D25" s="213"/>
      <c r="E25" s="213"/>
      <c r="F25" s="213"/>
      <c r="G25" s="213"/>
      <c r="H25" s="213"/>
      <c r="I25" s="213">
        <v>100</v>
      </c>
      <c r="J25" s="213">
        <v>145</v>
      </c>
      <c r="K25" s="213"/>
      <c r="L25" s="213"/>
      <c r="M25" s="213"/>
      <c r="N25" s="213"/>
      <c r="O25" s="20" t="s">
        <v>7652</v>
      </c>
    </row>
    <row r="26" spans="1:15" x14ac:dyDescent="0.25">
      <c r="A26" s="12" t="s">
        <v>7797</v>
      </c>
      <c r="B26" s="57" t="s">
        <v>7804</v>
      </c>
      <c r="C26" s="213"/>
      <c r="D26" s="213"/>
      <c r="E26" s="213"/>
      <c r="F26" s="213"/>
      <c r="G26" s="213"/>
      <c r="H26" s="213"/>
      <c r="I26" s="213">
        <v>65</v>
      </c>
      <c r="J26" s="213">
        <v>35</v>
      </c>
      <c r="K26" s="213"/>
      <c r="L26" s="213"/>
      <c r="M26" s="213"/>
      <c r="N26" s="213"/>
      <c r="O26" s="20" t="s">
        <v>7652</v>
      </c>
    </row>
    <row r="27" spans="1:15" s="18" customFormat="1" x14ac:dyDescent="0.25">
      <c r="A27" s="99">
        <v>45242</v>
      </c>
      <c r="B27" s="168" t="s">
        <v>8135</v>
      </c>
      <c r="C27" s="537"/>
      <c r="D27" s="537"/>
      <c r="E27" s="537"/>
      <c r="F27" s="537"/>
      <c r="G27" s="537"/>
      <c r="H27" s="537"/>
      <c r="I27" s="213">
        <v>420</v>
      </c>
      <c r="J27" s="537"/>
      <c r="K27" s="537"/>
      <c r="L27" s="537"/>
      <c r="M27" s="537"/>
      <c r="N27" s="537"/>
      <c r="O27" s="18" t="s">
        <v>7652</v>
      </c>
    </row>
    <row r="28" spans="1:15" s="18" customFormat="1" x14ac:dyDescent="0.25">
      <c r="A28" s="256" t="s">
        <v>8166</v>
      </c>
      <c r="B28" s="168" t="s">
        <v>8180</v>
      </c>
      <c r="C28" s="537"/>
      <c r="D28" s="537"/>
      <c r="E28" s="537"/>
      <c r="F28" s="537"/>
      <c r="G28" s="537"/>
      <c r="H28" s="537"/>
      <c r="I28" s="213"/>
      <c r="J28" s="537"/>
      <c r="K28" s="537"/>
      <c r="L28" s="537"/>
      <c r="M28" s="213">
        <v>8</v>
      </c>
      <c r="N28" s="537"/>
    </row>
    <row r="29" spans="1:15" s="18" customFormat="1" ht="15.75" customHeight="1" x14ac:dyDescent="0.25">
      <c r="A29" s="256" t="s">
        <v>5953</v>
      </c>
      <c r="B29" s="168" t="s">
        <v>8361</v>
      </c>
      <c r="C29" s="213">
        <v>1</v>
      </c>
      <c r="D29" s="537"/>
      <c r="E29" s="537"/>
      <c r="F29" s="537"/>
      <c r="G29" s="537"/>
      <c r="H29" s="213">
        <v>115</v>
      </c>
      <c r="I29" s="213">
        <v>220</v>
      </c>
      <c r="J29" s="537"/>
      <c r="K29" s="537"/>
      <c r="L29" s="537"/>
      <c r="M29" s="537"/>
      <c r="N29" s="537"/>
      <c r="O29" s="18" t="s">
        <v>7652</v>
      </c>
    </row>
    <row r="30" spans="1:15" x14ac:dyDescent="0.25">
      <c r="A30" s="84" t="s">
        <v>8293</v>
      </c>
      <c r="B30" s="75" t="s">
        <v>6189</v>
      </c>
      <c r="C30" s="213"/>
      <c r="D30" s="213"/>
      <c r="E30" s="213"/>
      <c r="F30" s="213"/>
      <c r="G30" s="213"/>
      <c r="H30" s="213"/>
      <c r="I30" s="213">
        <v>340</v>
      </c>
      <c r="J30" s="213">
        <v>50</v>
      </c>
      <c r="K30" s="213"/>
      <c r="L30" s="213"/>
      <c r="M30" s="213"/>
      <c r="N30" s="213"/>
      <c r="O30" s="20" t="s">
        <v>7652</v>
      </c>
    </row>
    <row r="31" spans="1:15" x14ac:dyDescent="0.25">
      <c r="A31" s="69" t="s">
        <v>8289</v>
      </c>
      <c r="B31" s="168" t="s">
        <v>8390</v>
      </c>
      <c r="C31" s="213"/>
      <c r="D31" s="213"/>
      <c r="E31" s="213"/>
      <c r="F31" s="213"/>
      <c r="G31" s="213"/>
      <c r="H31" s="213"/>
      <c r="I31" s="213">
        <v>500</v>
      </c>
      <c r="J31" s="213"/>
      <c r="K31" s="213"/>
      <c r="L31" s="213"/>
      <c r="M31" s="213"/>
      <c r="N31" s="213"/>
      <c r="O31" s="20" t="s">
        <v>7652</v>
      </c>
    </row>
    <row r="32" spans="1:15" x14ac:dyDescent="0.25">
      <c r="A32" s="1181">
        <v>45414</v>
      </c>
      <c r="B32" s="168" t="s">
        <v>8470</v>
      </c>
      <c r="C32" s="213"/>
      <c r="D32" s="213"/>
      <c r="E32" s="213"/>
      <c r="F32" s="213"/>
      <c r="G32" s="213"/>
      <c r="H32" s="213"/>
      <c r="I32" s="213">
        <v>500</v>
      </c>
      <c r="J32" s="213"/>
      <c r="K32" s="213"/>
      <c r="L32" s="213"/>
      <c r="M32" s="213"/>
      <c r="N32" s="213"/>
      <c r="O32" s="20" t="s">
        <v>7617</v>
      </c>
    </row>
    <row r="33" spans="1:15" x14ac:dyDescent="0.25">
      <c r="A33" s="55" t="s">
        <v>8533</v>
      </c>
      <c r="B33" s="168" t="s">
        <v>8534</v>
      </c>
      <c r="C33" s="213"/>
      <c r="D33" s="213"/>
      <c r="E33" s="213"/>
      <c r="F33" s="213"/>
      <c r="G33" s="213"/>
      <c r="H33" s="213"/>
      <c r="I33" s="213">
        <v>126</v>
      </c>
      <c r="J33" s="213"/>
      <c r="K33" s="213"/>
      <c r="L33" s="213"/>
      <c r="M33" s="213"/>
      <c r="N33" s="213"/>
      <c r="O33" s="20" t="s">
        <v>8535</v>
      </c>
    </row>
    <row r="34" spans="1:15" x14ac:dyDescent="0.25">
      <c r="A34" s="55" t="s">
        <v>8566</v>
      </c>
      <c r="B34" s="168" t="s">
        <v>8567</v>
      </c>
      <c r="C34" s="213"/>
      <c r="D34" s="213"/>
      <c r="E34" s="213"/>
      <c r="F34" s="213"/>
      <c r="G34" s="213"/>
      <c r="H34" s="213"/>
      <c r="I34" s="213"/>
      <c r="J34" s="213">
        <v>120</v>
      </c>
      <c r="K34" s="213"/>
      <c r="L34" s="213"/>
      <c r="M34" s="213"/>
      <c r="N34" s="213"/>
      <c r="O34" s="20" t="s">
        <v>8535</v>
      </c>
    </row>
    <row r="35" spans="1:15" x14ac:dyDescent="0.25">
      <c r="A35" s="84" t="s">
        <v>8620</v>
      </c>
      <c r="B35" s="53" t="s">
        <v>8623</v>
      </c>
      <c r="C35" s="213"/>
      <c r="D35" s="213"/>
      <c r="E35" s="213"/>
      <c r="F35" s="213"/>
      <c r="G35" s="213"/>
      <c r="H35" s="213"/>
      <c r="I35" s="213">
        <v>280</v>
      </c>
      <c r="J35" s="213"/>
      <c r="K35" s="213"/>
      <c r="L35" s="213"/>
      <c r="M35" s="213"/>
      <c r="N35" s="213"/>
      <c r="O35" s="20" t="s">
        <v>8535</v>
      </c>
    </row>
    <row r="36" spans="1:15" x14ac:dyDescent="0.25">
      <c r="A36" s="55">
        <v>45540</v>
      </c>
      <c r="B36" s="53" t="s">
        <v>9079</v>
      </c>
      <c r="C36" s="213"/>
      <c r="D36" s="213"/>
      <c r="E36" s="213"/>
      <c r="F36" s="213"/>
      <c r="G36" s="213"/>
      <c r="H36" s="213"/>
      <c r="I36" s="213">
        <v>140</v>
      </c>
      <c r="J36" s="213"/>
      <c r="K36" s="213"/>
      <c r="L36" s="213"/>
      <c r="M36" s="213"/>
      <c r="N36" s="213"/>
    </row>
    <row r="37" spans="1:15" x14ac:dyDescent="0.25">
      <c r="A37" s="99" t="s">
        <v>9258</v>
      </c>
      <c r="B37" s="53" t="s">
        <v>9260</v>
      </c>
      <c r="C37" s="213"/>
      <c r="D37" s="213"/>
      <c r="E37" s="213"/>
      <c r="F37" s="213"/>
      <c r="G37" s="213"/>
      <c r="H37" s="213"/>
      <c r="I37" s="213">
        <v>153</v>
      </c>
      <c r="J37" s="213"/>
      <c r="K37" s="213"/>
      <c r="L37" s="213"/>
      <c r="M37" s="213"/>
      <c r="N37" s="213"/>
      <c r="O37" s="20" t="s">
        <v>8535</v>
      </c>
    </row>
    <row r="38" spans="1:15" x14ac:dyDescent="0.25">
      <c r="A38" s="55"/>
      <c r="B38" s="5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</row>
    <row r="39" spans="1:15" x14ac:dyDescent="0.25">
      <c r="A39" s="55"/>
      <c r="B39" s="168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</row>
    <row r="40" spans="1:15" x14ac:dyDescent="0.25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</row>
    <row r="41" spans="1:15" ht="17" thickBot="1" x14ac:dyDescent="0.3"/>
    <row r="42" spans="1:15" ht="17" thickBot="1" x14ac:dyDescent="0.3">
      <c r="C42" s="885" t="s">
        <v>7306</v>
      </c>
      <c r="D42" s="885" t="s">
        <v>494</v>
      </c>
      <c r="E42" s="885" t="s">
        <v>546</v>
      </c>
      <c r="F42" s="885" t="s">
        <v>7618</v>
      </c>
      <c r="G42" s="885" t="s">
        <v>492</v>
      </c>
      <c r="H42" s="885" t="s">
        <v>3764</v>
      </c>
      <c r="I42" s="885" t="s">
        <v>26</v>
      </c>
      <c r="J42" s="885" t="s">
        <v>2</v>
      </c>
      <c r="K42" s="885" t="s">
        <v>5274</v>
      </c>
      <c r="L42" s="885" t="s">
        <v>7698</v>
      </c>
      <c r="M42" s="885" t="s">
        <v>28</v>
      </c>
      <c r="N42" s="885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rgb="FFFFFF00"/>
  </sheetPr>
  <dimension ref="A1:K19"/>
  <sheetViews>
    <sheetView workbookViewId="0">
      <selection activeCell="B14" sqref="B14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10" width="8.5" style="20" customWidth="1"/>
    <col min="11" max="11" width="9" style="20" customWidth="1"/>
    <col min="12" max="16384" width="8.83203125" style="20"/>
  </cols>
  <sheetData>
    <row r="1" spans="1:11" s="2" customFormat="1" x14ac:dyDescent="0.25">
      <c r="A1" s="16" t="s">
        <v>5</v>
      </c>
      <c r="B1" s="16"/>
    </row>
    <row r="3" spans="1:11" s="18" customFormat="1" x14ac:dyDescent="0.25">
      <c r="A3" s="18" t="s">
        <v>7686</v>
      </c>
    </row>
    <row r="4" spans="1:11" s="18" customFormat="1" x14ac:dyDescent="0.25"/>
    <row r="5" spans="1:11" ht="17" thickBot="1" x14ac:dyDescent="0.3"/>
    <row r="6" spans="1:11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14</v>
      </c>
      <c r="G6" s="885" t="s">
        <v>10</v>
      </c>
      <c r="H6" s="885" t="s">
        <v>27</v>
      </c>
      <c r="I6" s="885" t="s">
        <v>30</v>
      </c>
      <c r="J6" s="885" t="s">
        <v>31</v>
      </c>
      <c r="K6" s="885"/>
    </row>
    <row r="7" spans="1:11" x14ac:dyDescent="0.25">
      <c r="A7" s="12" t="s">
        <v>7661</v>
      </c>
      <c r="B7" s="213" t="s">
        <v>6189</v>
      </c>
      <c r="C7" s="213">
        <v>8</v>
      </c>
      <c r="D7" s="213">
        <v>8</v>
      </c>
      <c r="E7" s="213">
        <v>16</v>
      </c>
      <c r="F7" s="213">
        <v>8</v>
      </c>
      <c r="G7" s="213"/>
      <c r="H7" s="213"/>
      <c r="I7" s="213"/>
      <c r="J7" s="213"/>
      <c r="K7" s="213"/>
    </row>
    <row r="8" spans="1:11" x14ac:dyDescent="0.25">
      <c r="A8" s="12" t="s">
        <v>7751</v>
      </c>
      <c r="B8" s="213" t="s">
        <v>6189</v>
      </c>
      <c r="C8" s="213">
        <v>2</v>
      </c>
      <c r="D8" s="213">
        <v>2</v>
      </c>
      <c r="E8" s="213"/>
      <c r="F8" s="213"/>
      <c r="G8" s="213">
        <v>3</v>
      </c>
      <c r="H8" s="213">
        <v>4</v>
      </c>
      <c r="I8" s="213"/>
      <c r="J8" s="213"/>
      <c r="K8" s="213"/>
    </row>
    <row r="9" spans="1:11" x14ac:dyDescent="0.25">
      <c r="A9" s="12" t="s">
        <v>8019</v>
      </c>
      <c r="B9" s="213" t="s">
        <v>8020</v>
      </c>
      <c r="C9" s="213">
        <v>-10</v>
      </c>
      <c r="D9" s="213">
        <v>-10</v>
      </c>
      <c r="E9" s="213">
        <v>-16</v>
      </c>
      <c r="F9" s="213">
        <v>-8</v>
      </c>
      <c r="G9" s="213">
        <v>-3</v>
      </c>
      <c r="H9" s="213">
        <v>-4</v>
      </c>
      <c r="I9" s="213"/>
      <c r="J9" s="213"/>
      <c r="K9" s="213"/>
    </row>
    <row r="10" spans="1:11" x14ac:dyDescent="0.25">
      <c r="A10" s="55" t="s">
        <v>8999</v>
      </c>
      <c r="B10" s="213" t="s">
        <v>6189</v>
      </c>
      <c r="C10" s="213">
        <v>16</v>
      </c>
      <c r="D10" s="213">
        <v>16</v>
      </c>
      <c r="E10" s="213">
        <v>32</v>
      </c>
      <c r="F10" s="213"/>
      <c r="G10" s="213">
        <v>6</v>
      </c>
      <c r="H10" s="213">
        <v>4</v>
      </c>
      <c r="I10" s="213">
        <v>4</v>
      </c>
      <c r="J10" s="213">
        <v>8</v>
      </c>
      <c r="K10" s="213"/>
    </row>
    <row r="11" spans="1:11" x14ac:dyDescent="0.25">
      <c r="A11" s="1181">
        <v>45571</v>
      </c>
      <c r="B11" s="213" t="s">
        <v>8020</v>
      </c>
      <c r="C11" s="213">
        <v>-16</v>
      </c>
      <c r="D11" s="213">
        <v>-16</v>
      </c>
      <c r="E11" s="213">
        <v>-32</v>
      </c>
      <c r="F11" s="213"/>
      <c r="G11" s="213">
        <v>-6</v>
      </c>
      <c r="H11" s="213">
        <v>-4</v>
      </c>
      <c r="I11" s="213">
        <v>-4</v>
      </c>
      <c r="J11" s="213">
        <v>-8</v>
      </c>
      <c r="K11" s="213"/>
    </row>
    <row r="12" spans="1:11" x14ac:dyDescent="0.25">
      <c r="A12" s="12"/>
      <c r="B12" s="213"/>
      <c r="C12" s="213"/>
      <c r="D12" s="213"/>
      <c r="E12" s="213"/>
      <c r="F12" s="213"/>
      <c r="G12" s="213"/>
      <c r="H12" s="213"/>
      <c r="I12" s="213"/>
      <c r="J12" s="213"/>
      <c r="K12" s="213"/>
    </row>
    <row r="13" spans="1:11" x14ac:dyDescent="0.25">
      <c r="A13" s="12"/>
      <c r="B13" s="213"/>
      <c r="C13" s="213"/>
      <c r="D13" s="213"/>
      <c r="E13" s="213"/>
      <c r="F13" s="213"/>
      <c r="G13" s="213"/>
      <c r="H13" s="213"/>
      <c r="I13" s="213"/>
      <c r="J13" s="213"/>
      <c r="K13" s="213"/>
    </row>
    <row r="14" spans="1:11" x14ac:dyDescent="0.25">
      <c r="A14" s="12"/>
      <c r="B14" s="75"/>
      <c r="C14" s="213"/>
      <c r="D14" s="213"/>
      <c r="E14" s="213"/>
      <c r="F14" s="213"/>
      <c r="G14" s="213"/>
      <c r="H14" s="213"/>
      <c r="I14" s="213"/>
      <c r="J14" s="213"/>
      <c r="K14" s="213"/>
    </row>
    <row r="15" spans="1:11" x14ac:dyDescent="0.25">
      <c r="A15" s="12"/>
      <c r="B15" s="75"/>
      <c r="C15" s="213"/>
      <c r="D15" s="213"/>
      <c r="E15" s="213"/>
      <c r="F15" s="213"/>
      <c r="G15" s="213"/>
      <c r="H15" s="213"/>
      <c r="I15" s="213"/>
      <c r="J15" s="213"/>
      <c r="K15" s="213"/>
    </row>
    <row r="16" spans="1:11" x14ac:dyDescent="0.25">
      <c r="A16" s="12"/>
      <c r="B16" s="75"/>
      <c r="C16" s="213"/>
      <c r="D16" s="213"/>
      <c r="E16" s="213"/>
      <c r="F16" s="213"/>
      <c r="G16" s="213"/>
      <c r="H16" s="213"/>
      <c r="I16" s="213"/>
      <c r="J16" s="213"/>
      <c r="K16" s="213"/>
    </row>
    <row r="17" spans="1:11" x14ac:dyDescent="0.25">
      <c r="A17" s="12"/>
      <c r="B17" s="75"/>
      <c r="C17" s="213"/>
      <c r="D17" s="213"/>
      <c r="E17" s="213"/>
      <c r="F17" s="213"/>
      <c r="G17" s="213"/>
      <c r="H17" s="213"/>
      <c r="I17" s="213"/>
      <c r="J17" s="213"/>
      <c r="K17" s="213"/>
    </row>
    <row r="18" spans="1:11" x14ac:dyDescent="0.25">
      <c r="A18" s="12"/>
      <c r="B18" s="75"/>
      <c r="C18" s="213"/>
      <c r="D18" s="213"/>
      <c r="E18" s="213"/>
      <c r="F18" s="213"/>
      <c r="G18" s="213"/>
      <c r="H18" s="213"/>
      <c r="I18" s="213"/>
      <c r="J18" s="213"/>
      <c r="K18" s="213"/>
    </row>
    <row r="19" spans="1:11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rgb="FFFFFF00"/>
  </sheetPr>
  <dimension ref="A1:N19"/>
  <sheetViews>
    <sheetView workbookViewId="0">
      <selection activeCell="A15" sqref="A15:B15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5" width="8.5" style="20" customWidth="1"/>
    <col min="6" max="6" width="12.5" style="20" customWidth="1"/>
    <col min="7" max="10" width="11.33203125" style="20" customWidth="1"/>
    <col min="11" max="11" width="8.5" style="20" customWidth="1"/>
    <col min="12" max="12" width="13.6640625" style="20" customWidth="1"/>
    <col min="13" max="13" width="9.33203125" style="20" customWidth="1"/>
    <col min="14" max="14" width="9" style="20" customWidth="1"/>
    <col min="15" max="16384" width="8.83203125" style="20"/>
  </cols>
  <sheetData>
    <row r="1" spans="1:14" s="2" customFormat="1" x14ac:dyDescent="0.25">
      <c r="A1" s="16" t="s">
        <v>5</v>
      </c>
      <c r="B1" s="16"/>
    </row>
    <row r="3" spans="1:14" s="18" customFormat="1" x14ac:dyDescent="0.25">
      <c r="A3" s="18" t="s">
        <v>7716</v>
      </c>
    </row>
    <row r="4" spans="1:14" s="18" customFormat="1" x14ac:dyDescent="0.25">
      <c r="A4" s="18" t="s">
        <v>7717</v>
      </c>
    </row>
    <row r="5" spans="1:14" ht="17" thickBot="1" x14ac:dyDescent="0.3"/>
    <row r="6" spans="1:14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2879</v>
      </c>
      <c r="G6" s="885" t="s">
        <v>380</v>
      </c>
      <c r="H6" s="885" t="s">
        <v>32</v>
      </c>
      <c r="I6" s="885" t="s">
        <v>27</v>
      </c>
      <c r="J6" s="885" t="s">
        <v>17</v>
      </c>
      <c r="K6" s="885" t="s">
        <v>18</v>
      </c>
      <c r="L6" s="885" t="s">
        <v>3093</v>
      </c>
      <c r="M6" s="885" t="s">
        <v>378</v>
      </c>
      <c r="N6" s="885"/>
    </row>
    <row r="7" spans="1:14" s="18" customFormat="1" x14ac:dyDescent="0.25">
      <c r="A7" s="12" t="s">
        <v>7708</v>
      </c>
      <c r="B7" s="213" t="s">
        <v>6189</v>
      </c>
      <c r="C7" s="213">
        <v>57</v>
      </c>
      <c r="D7" s="213">
        <v>134</v>
      </c>
      <c r="E7" s="213">
        <v>100</v>
      </c>
      <c r="F7" s="213">
        <v>30</v>
      </c>
      <c r="G7" s="213">
        <v>60</v>
      </c>
      <c r="H7" s="213">
        <v>160</v>
      </c>
      <c r="I7" s="213">
        <v>50</v>
      </c>
      <c r="J7" s="213">
        <v>40</v>
      </c>
      <c r="K7" s="213">
        <v>20</v>
      </c>
      <c r="L7" s="213"/>
      <c r="M7" s="213"/>
      <c r="N7" s="537"/>
    </row>
    <row r="8" spans="1:14" x14ac:dyDescent="0.25">
      <c r="A8" s="168" t="s">
        <v>7718</v>
      </c>
      <c r="B8" s="213" t="s">
        <v>6189</v>
      </c>
      <c r="C8" s="213"/>
      <c r="D8" s="213"/>
      <c r="E8" s="213">
        <v>100</v>
      </c>
      <c r="F8" s="213"/>
      <c r="G8" s="213">
        <v>140</v>
      </c>
      <c r="H8" s="213"/>
      <c r="I8" s="213">
        <v>50</v>
      </c>
      <c r="J8" s="213">
        <v>60</v>
      </c>
      <c r="K8" s="213">
        <v>80</v>
      </c>
      <c r="L8" s="213">
        <v>70</v>
      </c>
      <c r="M8" s="213"/>
      <c r="N8" s="213"/>
    </row>
    <row r="9" spans="1:14" x14ac:dyDescent="0.25">
      <c r="A9" s="99">
        <v>44996</v>
      </c>
      <c r="B9" s="213" t="s">
        <v>6189</v>
      </c>
      <c r="C9" s="213">
        <v>93</v>
      </c>
      <c r="D9" s="213">
        <v>16</v>
      </c>
      <c r="E9" s="213"/>
      <c r="F9" s="213"/>
      <c r="G9" s="213"/>
      <c r="H9" s="213"/>
      <c r="I9" s="213"/>
      <c r="J9" s="213"/>
      <c r="K9" s="213"/>
      <c r="L9" s="213"/>
      <c r="M9" s="213"/>
      <c r="N9" s="213"/>
    </row>
    <row r="10" spans="1:14" x14ac:dyDescent="0.25">
      <c r="A10" s="12">
        <v>45057</v>
      </c>
      <c r="B10" s="213" t="s">
        <v>6189</v>
      </c>
      <c r="C10" s="213">
        <v>58</v>
      </c>
      <c r="D10" s="213">
        <v>100</v>
      </c>
      <c r="E10" s="213">
        <v>50</v>
      </c>
      <c r="F10" s="213"/>
      <c r="G10" s="213"/>
      <c r="H10" s="213"/>
      <c r="I10" s="213"/>
      <c r="J10" s="213"/>
      <c r="K10" s="213"/>
      <c r="L10" s="213"/>
      <c r="M10" s="213"/>
      <c r="N10" s="213"/>
    </row>
    <row r="11" spans="1:14" x14ac:dyDescent="0.25">
      <c r="A11" s="12">
        <v>45180</v>
      </c>
      <c r="B11" s="213" t="s">
        <v>6189</v>
      </c>
      <c r="C11" s="213"/>
      <c r="D11" s="213"/>
      <c r="E11" s="213"/>
      <c r="F11" s="213"/>
      <c r="G11" s="213"/>
      <c r="H11" s="213">
        <v>90</v>
      </c>
      <c r="I11" s="213"/>
      <c r="J11" s="213"/>
      <c r="K11" s="213"/>
      <c r="L11" s="213"/>
      <c r="M11" s="213"/>
      <c r="N11" s="213"/>
    </row>
    <row r="12" spans="1:14" x14ac:dyDescent="0.25">
      <c r="A12" s="256" t="s">
        <v>7924</v>
      </c>
      <c r="B12" s="213" t="s">
        <v>6189</v>
      </c>
      <c r="C12" s="213"/>
      <c r="D12" s="213"/>
      <c r="E12" s="213"/>
      <c r="F12" s="213"/>
      <c r="G12" s="213"/>
      <c r="H12" s="213">
        <v>100</v>
      </c>
      <c r="I12" s="213"/>
      <c r="J12" s="213"/>
      <c r="K12" s="213"/>
      <c r="L12" s="213"/>
      <c r="M12" s="213">
        <v>100</v>
      </c>
      <c r="N12" s="213"/>
    </row>
    <row r="13" spans="1:14" x14ac:dyDescent="0.25">
      <c r="A13" s="1181">
        <v>45353</v>
      </c>
      <c r="B13" s="213" t="s">
        <v>6189</v>
      </c>
      <c r="C13" s="213">
        <v>50</v>
      </c>
      <c r="D13" s="213">
        <v>100</v>
      </c>
      <c r="E13" s="213"/>
      <c r="F13" s="213"/>
      <c r="G13" s="213"/>
      <c r="H13" s="213">
        <v>300</v>
      </c>
      <c r="I13" s="213">
        <v>100</v>
      </c>
      <c r="J13" s="213">
        <v>50</v>
      </c>
      <c r="K13" s="213"/>
      <c r="L13" s="213"/>
      <c r="M13" s="213"/>
      <c r="N13" s="213"/>
    </row>
    <row r="14" spans="1:14" x14ac:dyDescent="0.25">
      <c r="A14" s="1181">
        <v>45414</v>
      </c>
      <c r="B14" s="13" t="s">
        <v>6189</v>
      </c>
      <c r="C14" s="213"/>
      <c r="D14" s="213">
        <v>80</v>
      </c>
      <c r="E14" s="213"/>
      <c r="F14" s="213"/>
      <c r="G14" s="213"/>
      <c r="H14" s="213"/>
      <c r="I14" s="213">
        <v>200</v>
      </c>
      <c r="J14" s="213">
        <v>100</v>
      </c>
      <c r="K14" s="213"/>
      <c r="L14" s="213"/>
      <c r="M14" s="213"/>
      <c r="N14" s="213"/>
    </row>
    <row r="15" spans="1:14" x14ac:dyDescent="0.25">
      <c r="A15" s="256" t="s">
        <v>8538</v>
      </c>
      <c r="B15" s="213" t="s">
        <v>6189</v>
      </c>
      <c r="C15" s="213">
        <v>50</v>
      </c>
      <c r="D15" s="213">
        <v>50</v>
      </c>
      <c r="E15" s="213">
        <v>150</v>
      </c>
      <c r="F15" s="213"/>
      <c r="G15" s="213"/>
      <c r="H15" s="213"/>
      <c r="I15" s="213"/>
      <c r="J15" s="213"/>
      <c r="K15" s="213">
        <v>10</v>
      </c>
      <c r="L15" s="213"/>
      <c r="M15" s="213"/>
      <c r="N15" s="213"/>
    </row>
    <row r="16" spans="1:14" x14ac:dyDescent="0.25">
      <c r="A16" s="12"/>
      <c r="B16" s="75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</row>
    <row r="17" spans="1:14" x14ac:dyDescent="0.25">
      <c r="A17" s="12"/>
      <c r="B17" s="75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x14ac:dyDescent="0.25">
      <c r="A18" s="12"/>
      <c r="B18" s="75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rgb="FFFFFF00"/>
  </sheetPr>
  <dimension ref="A1:D16"/>
  <sheetViews>
    <sheetView workbookViewId="0">
      <selection activeCell="B21" sqref="B21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3" width="8.5" style="20" customWidth="1"/>
    <col min="4" max="4" width="9" style="20" customWidth="1"/>
    <col min="5" max="16384" width="8.83203125" style="20"/>
  </cols>
  <sheetData>
    <row r="1" spans="1:4" s="2" customFormat="1" x14ac:dyDescent="0.25">
      <c r="A1" s="16" t="s">
        <v>5</v>
      </c>
      <c r="B1" s="16"/>
    </row>
    <row r="3" spans="1:4" s="18" customFormat="1" x14ac:dyDescent="0.25">
      <c r="A3" s="18" t="s">
        <v>7891</v>
      </c>
    </row>
    <row r="4" spans="1:4" s="18" customFormat="1" x14ac:dyDescent="0.25"/>
    <row r="5" spans="1:4" ht="17" thickBot="1" x14ac:dyDescent="0.3"/>
    <row r="6" spans="1:4" ht="17" thickBot="1" x14ac:dyDescent="0.3">
      <c r="A6" s="884" t="s">
        <v>0</v>
      </c>
      <c r="B6" s="885" t="s">
        <v>1</v>
      </c>
      <c r="C6" s="885" t="s">
        <v>4</v>
      </c>
      <c r="D6" s="885"/>
    </row>
    <row r="7" spans="1:4" x14ac:dyDescent="0.25">
      <c r="A7" s="12">
        <v>45180</v>
      </c>
      <c r="B7" s="213" t="s">
        <v>6189</v>
      </c>
      <c r="C7" s="213">
        <v>70</v>
      </c>
      <c r="D7" s="213"/>
    </row>
    <row r="8" spans="1:4" x14ac:dyDescent="0.25">
      <c r="A8" s="12"/>
      <c r="B8" s="213"/>
      <c r="C8" s="213"/>
      <c r="D8" s="213"/>
    </row>
    <row r="9" spans="1:4" x14ac:dyDescent="0.25">
      <c r="A9" s="12"/>
      <c r="B9" s="213"/>
      <c r="C9" s="213"/>
      <c r="D9" s="213"/>
    </row>
    <row r="10" spans="1:4" x14ac:dyDescent="0.25">
      <c r="A10" s="12"/>
      <c r="B10" s="213"/>
      <c r="C10" s="213"/>
      <c r="D10" s="213"/>
    </row>
    <row r="11" spans="1:4" x14ac:dyDescent="0.25">
      <c r="A11" s="12"/>
      <c r="B11" s="75"/>
      <c r="C11" s="213"/>
      <c r="D11" s="213"/>
    </row>
    <row r="12" spans="1:4" x14ac:dyDescent="0.25">
      <c r="A12" s="12"/>
      <c r="B12" s="75"/>
      <c r="C12" s="213"/>
      <c r="D12" s="213"/>
    </row>
    <row r="13" spans="1:4" x14ac:dyDescent="0.25">
      <c r="A13" s="12"/>
      <c r="B13" s="75"/>
      <c r="C13" s="213"/>
      <c r="D13" s="213"/>
    </row>
    <row r="14" spans="1:4" x14ac:dyDescent="0.25">
      <c r="A14" s="12"/>
      <c r="B14" s="75"/>
      <c r="C14" s="213"/>
      <c r="D14" s="213"/>
    </row>
    <row r="15" spans="1:4" x14ac:dyDescent="0.25">
      <c r="A15" s="12"/>
      <c r="B15" s="75"/>
      <c r="C15" s="213"/>
      <c r="D15" s="213"/>
    </row>
    <row r="16" spans="1:4" x14ac:dyDescent="0.25">
      <c r="A16" s="213"/>
      <c r="B16" s="213"/>
      <c r="C16" s="213"/>
      <c r="D16" s="213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rgb="FFFFFF00"/>
  </sheetPr>
  <dimension ref="A1:G16"/>
  <sheetViews>
    <sheetView workbookViewId="0">
      <selection activeCell="B19" sqref="B19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6" width="8.5" style="20" customWidth="1"/>
    <col min="7" max="7" width="9" style="20" customWidth="1"/>
    <col min="8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7966</v>
      </c>
    </row>
    <row r="4" spans="1:7" s="18" customFormat="1" x14ac:dyDescent="0.25"/>
    <row r="5" spans="1:7" ht="17" thickBot="1" x14ac:dyDescent="0.3"/>
    <row r="6" spans="1:7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32</v>
      </c>
      <c r="F6" s="885" t="s">
        <v>4</v>
      </c>
      <c r="G6" s="885"/>
    </row>
    <row r="7" spans="1:7" x14ac:dyDescent="0.25">
      <c r="A7" s="12" t="s">
        <v>7960</v>
      </c>
      <c r="B7" s="213" t="s">
        <v>6189</v>
      </c>
      <c r="C7" s="213">
        <v>50</v>
      </c>
      <c r="D7" s="213">
        <v>50</v>
      </c>
      <c r="E7" s="213">
        <v>50</v>
      </c>
      <c r="F7" s="213">
        <v>100</v>
      </c>
      <c r="G7" s="213"/>
    </row>
    <row r="8" spans="1:7" x14ac:dyDescent="0.25">
      <c r="A8" s="99" t="s">
        <v>8023</v>
      </c>
      <c r="B8" s="213" t="s">
        <v>6189</v>
      </c>
      <c r="C8" s="213"/>
      <c r="D8" s="213"/>
      <c r="E8" s="213">
        <v>150</v>
      </c>
      <c r="F8" s="213"/>
      <c r="G8" s="213"/>
    </row>
    <row r="9" spans="1:7" x14ac:dyDescent="0.25">
      <c r="A9" s="12"/>
      <c r="B9" s="213"/>
      <c r="C9" s="213"/>
      <c r="D9" s="213"/>
      <c r="E9" s="213"/>
      <c r="F9" s="213"/>
      <c r="G9" s="213"/>
    </row>
    <row r="10" spans="1:7" x14ac:dyDescent="0.25">
      <c r="A10" s="12"/>
      <c r="B10" s="213"/>
      <c r="C10" s="213"/>
      <c r="D10" s="213"/>
      <c r="E10" s="213"/>
      <c r="F10" s="213"/>
      <c r="G10" s="213"/>
    </row>
    <row r="11" spans="1:7" x14ac:dyDescent="0.25">
      <c r="A11" s="12"/>
      <c r="B11" s="75"/>
      <c r="C11" s="213"/>
      <c r="D11" s="213"/>
      <c r="E11" s="213"/>
      <c r="F11" s="213"/>
      <c r="G11" s="213"/>
    </row>
    <row r="12" spans="1:7" x14ac:dyDescent="0.25">
      <c r="A12" s="12"/>
      <c r="B12" s="75"/>
      <c r="C12" s="213"/>
      <c r="D12" s="213"/>
      <c r="E12" s="213"/>
      <c r="F12" s="213"/>
      <c r="G12" s="213"/>
    </row>
    <row r="13" spans="1:7" x14ac:dyDescent="0.25">
      <c r="A13" s="12"/>
      <c r="B13" s="75"/>
      <c r="C13" s="213"/>
      <c r="D13" s="213"/>
      <c r="E13" s="213"/>
      <c r="F13" s="213"/>
      <c r="G13" s="213"/>
    </row>
    <row r="14" spans="1:7" x14ac:dyDescent="0.25">
      <c r="A14" s="12"/>
      <c r="B14" s="75"/>
      <c r="C14" s="213"/>
      <c r="D14" s="213"/>
      <c r="E14" s="213"/>
      <c r="F14" s="213"/>
      <c r="G14" s="213"/>
    </row>
    <row r="15" spans="1:7" x14ac:dyDescent="0.25">
      <c r="A15" s="12"/>
      <c r="B15" s="75"/>
      <c r="C15" s="213"/>
      <c r="D15" s="213"/>
      <c r="E15" s="213"/>
      <c r="F15" s="213"/>
      <c r="G15" s="213"/>
    </row>
    <row r="16" spans="1:7" x14ac:dyDescent="0.25">
      <c r="A16" s="213"/>
      <c r="B16" s="213"/>
      <c r="C16" s="213"/>
      <c r="D16" s="213"/>
      <c r="E16" s="213"/>
      <c r="F16" s="213"/>
      <c r="G16" s="213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rgb="FFFFFF00"/>
  </sheetPr>
  <dimension ref="A1:L32"/>
  <sheetViews>
    <sheetView topLeftCell="A8" workbookViewId="0">
      <selection activeCell="A28" sqref="A28:B28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3" width="8.5" style="20" customWidth="1"/>
    <col min="4" max="4" width="12" style="20" customWidth="1"/>
    <col min="5" max="11" width="10.6640625" style="20" customWidth="1"/>
    <col min="12" max="12" width="9" style="20" customWidth="1"/>
    <col min="13" max="16384" width="8.83203125" style="20"/>
  </cols>
  <sheetData>
    <row r="1" spans="1:12" s="2" customFormat="1" x14ac:dyDescent="0.25">
      <c r="A1" s="16" t="s">
        <v>5</v>
      </c>
      <c r="B1" s="16"/>
    </row>
    <row r="3" spans="1:12" s="18" customFormat="1" x14ac:dyDescent="0.25">
      <c r="A3" s="18" t="s">
        <v>8148</v>
      </c>
    </row>
    <row r="4" spans="1:12" s="18" customFormat="1" x14ac:dyDescent="0.25">
      <c r="A4" s="18" t="s">
        <v>8149</v>
      </c>
    </row>
    <row r="5" spans="1:12" ht="17" thickBot="1" x14ac:dyDescent="0.3"/>
    <row r="6" spans="1:12" ht="17" thickBot="1" x14ac:dyDescent="0.3">
      <c r="A6" s="884" t="s">
        <v>0</v>
      </c>
      <c r="B6" s="885" t="s">
        <v>1</v>
      </c>
      <c r="C6" s="885" t="s">
        <v>378</v>
      </c>
      <c r="D6" s="885" t="s">
        <v>2879</v>
      </c>
      <c r="E6" s="885" t="s">
        <v>380</v>
      </c>
      <c r="F6" s="885" t="s">
        <v>26</v>
      </c>
      <c r="G6" s="885" t="s">
        <v>1181</v>
      </c>
      <c r="H6" s="885" t="s">
        <v>3</v>
      </c>
      <c r="I6" s="885" t="s">
        <v>4</v>
      </c>
      <c r="J6" s="885" t="s">
        <v>27</v>
      </c>
      <c r="K6" s="885" t="s">
        <v>32</v>
      </c>
      <c r="L6" s="885"/>
    </row>
    <row r="7" spans="1:12" x14ac:dyDescent="0.25">
      <c r="A7" s="99" t="s">
        <v>8146</v>
      </c>
      <c r="B7" s="213" t="s">
        <v>6189</v>
      </c>
      <c r="C7" s="213">
        <v>150</v>
      </c>
      <c r="D7" s="213">
        <v>50</v>
      </c>
      <c r="E7" s="213">
        <v>100</v>
      </c>
      <c r="F7" s="213"/>
      <c r="G7" s="213"/>
      <c r="H7" s="213"/>
      <c r="I7" s="213"/>
      <c r="J7" s="213"/>
      <c r="K7" s="213"/>
      <c r="L7" s="213"/>
    </row>
    <row r="8" spans="1:12" x14ac:dyDescent="0.25">
      <c r="A8" s="99" t="s">
        <v>8146</v>
      </c>
      <c r="B8" s="213" t="s">
        <v>6189</v>
      </c>
      <c r="C8" s="213">
        <v>180</v>
      </c>
      <c r="D8" s="213"/>
      <c r="E8" s="213"/>
      <c r="F8" s="213"/>
      <c r="G8" s="213"/>
      <c r="H8" s="213"/>
      <c r="I8" s="213"/>
      <c r="J8" s="213"/>
      <c r="K8" s="213"/>
      <c r="L8" s="213"/>
    </row>
    <row r="9" spans="1:12" x14ac:dyDescent="0.25">
      <c r="A9" s="15" t="s">
        <v>8151</v>
      </c>
      <c r="B9" s="13" t="s">
        <v>6189</v>
      </c>
      <c r="C9" s="213">
        <v>70</v>
      </c>
      <c r="D9" s="213"/>
      <c r="E9" s="213"/>
      <c r="F9" s="213"/>
      <c r="G9" s="213"/>
      <c r="H9" s="213"/>
      <c r="I9" s="213"/>
      <c r="J9" s="213"/>
      <c r="K9" s="213"/>
      <c r="L9" s="213"/>
    </row>
    <row r="10" spans="1:12" x14ac:dyDescent="0.25">
      <c r="A10" s="12">
        <v>45352</v>
      </c>
      <c r="B10" s="75" t="s">
        <v>6189</v>
      </c>
      <c r="C10" s="213"/>
      <c r="D10" s="213">
        <v>100</v>
      </c>
      <c r="E10" s="213">
        <v>200</v>
      </c>
      <c r="F10" s="213"/>
      <c r="G10" s="213"/>
      <c r="H10" s="213"/>
      <c r="I10" s="213"/>
      <c r="J10" s="213"/>
      <c r="K10" s="213"/>
      <c r="L10" s="213"/>
    </row>
    <row r="11" spans="1:12" x14ac:dyDescent="0.25">
      <c r="A11" s="55">
        <v>45505</v>
      </c>
      <c r="B11" s="75" t="s">
        <v>6189</v>
      </c>
      <c r="C11" s="213"/>
      <c r="D11" s="213">
        <v>100</v>
      </c>
      <c r="E11" s="213">
        <v>192</v>
      </c>
      <c r="F11" s="213"/>
      <c r="G11" s="213"/>
      <c r="H11" s="213"/>
      <c r="I11" s="213"/>
      <c r="J11" s="213"/>
      <c r="K11" s="213"/>
      <c r="L11" s="213"/>
    </row>
    <row r="12" spans="1:12" x14ac:dyDescent="0.25">
      <c r="A12" s="55">
        <v>45200</v>
      </c>
      <c r="B12" s="75" t="s">
        <v>6189</v>
      </c>
      <c r="C12" s="213"/>
      <c r="D12" s="213">
        <v>100</v>
      </c>
      <c r="E12" s="213">
        <v>208</v>
      </c>
      <c r="F12" s="213"/>
      <c r="G12" s="213"/>
      <c r="H12" s="213"/>
      <c r="I12" s="213"/>
      <c r="J12" s="213"/>
      <c r="K12" s="213"/>
      <c r="L12" s="213"/>
    </row>
    <row r="13" spans="1:12" x14ac:dyDescent="0.25">
      <c r="A13" s="168" t="s">
        <v>8382</v>
      </c>
      <c r="B13" s="75" t="s">
        <v>6189</v>
      </c>
      <c r="C13" s="213"/>
      <c r="D13" s="213"/>
      <c r="E13" s="213"/>
      <c r="F13" s="213">
        <v>50</v>
      </c>
      <c r="G13" s="213">
        <v>50</v>
      </c>
      <c r="H13" s="213">
        <v>100</v>
      </c>
      <c r="I13" s="213">
        <v>200</v>
      </c>
      <c r="J13" s="213">
        <v>40</v>
      </c>
      <c r="K13" s="213">
        <v>100</v>
      </c>
      <c r="L13" s="213"/>
    </row>
    <row r="14" spans="1:12" x14ac:dyDescent="0.25">
      <c r="A14" s="84" t="s">
        <v>8293</v>
      </c>
      <c r="B14" s="75" t="s">
        <v>6189</v>
      </c>
      <c r="C14" s="213"/>
      <c r="D14" s="213"/>
      <c r="E14" s="213"/>
      <c r="F14" s="213">
        <v>50</v>
      </c>
      <c r="G14" s="213">
        <v>50</v>
      </c>
      <c r="H14" s="213">
        <v>100</v>
      </c>
      <c r="I14" s="213"/>
      <c r="J14" s="213">
        <v>100</v>
      </c>
      <c r="K14" s="213">
        <v>98</v>
      </c>
      <c r="L14" s="213"/>
    </row>
    <row r="15" spans="1:12" x14ac:dyDescent="0.25">
      <c r="A15" s="69" t="s">
        <v>8289</v>
      </c>
      <c r="B15" s="75" t="s">
        <v>8020</v>
      </c>
      <c r="C15" s="213">
        <v>-60</v>
      </c>
      <c r="D15" s="213">
        <v>-350</v>
      </c>
      <c r="E15" s="213">
        <v>-700</v>
      </c>
      <c r="F15" s="213"/>
      <c r="G15" s="213"/>
      <c r="H15" s="213"/>
      <c r="I15" s="213"/>
      <c r="J15" s="213"/>
      <c r="K15" s="213"/>
      <c r="L15" s="213"/>
    </row>
    <row r="16" spans="1:12" x14ac:dyDescent="0.25">
      <c r="A16" s="69" t="s">
        <v>8289</v>
      </c>
      <c r="B16" s="75" t="s">
        <v>6189</v>
      </c>
      <c r="C16" s="213"/>
      <c r="D16" s="213"/>
      <c r="E16" s="213"/>
      <c r="F16" s="213"/>
      <c r="G16" s="213">
        <v>80</v>
      </c>
      <c r="H16" s="213">
        <v>80</v>
      </c>
      <c r="I16" s="213">
        <v>400</v>
      </c>
      <c r="J16" s="213">
        <v>100</v>
      </c>
      <c r="K16" s="213">
        <v>300</v>
      </c>
      <c r="L16" s="213"/>
    </row>
    <row r="17" spans="1:12" x14ac:dyDescent="0.25">
      <c r="A17" s="69" t="s">
        <v>8395</v>
      </c>
      <c r="B17" s="75" t="s">
        <v>6189</v>
      </c>
      <c r="C17" s="213"/>
      <c r="D17" s="213"/>
      <c r="E17" s="213"/>
      <c r="F17" s="213">
        <v>80</v>
      </c>
      <c r="G17" s="213">
        <v>20</v>
      </c>
      <c r="H17" s="213">
        <v>100</v>
      </c>
      <c r="I17" s="213"/>
      <c r="J17" s="213"/>
      <c r="K17" s="213">
        <v>100</v>
      </c>
      <c r="L17" s="213"/>
    </row>
    <row r="18" spans="1:12" x14ac:dyDescent="0.25">
      <c r="A18" s="69" t="s">
        <v>8395</v>
      </c>
      <c r="B18" s="75" t="s">
        <v>6189</v>
      </c>
      <c r="C18" s="213"/>
      <c r="D18" s="213"/>
      <c r="E18" s="213"/>
      <c r="F18" s="213"/>
      <c r="G18" s="213"/>
      <c r="H18" s="213"/>
      <c r="I18" s="213"/>
      <c r="J18" s="213">
        <v>139</v>
      </c>
      <c r="K18" s="213"/>
      <c r="L18" s="213"/>
    </row>
    <row r="19" spans="1:12" x14ac:dyDescent="0.25">
      <c r="A19" s="168" t="s">
        <v>8398</v>
      </c>
      <c r="B19" s="75" t="s">
        <v>6189</v>
      </c>
      <c r="C19" s="213"/>
      <c r="D19" s="213"/>
      <c r="E19" s="213"/>
      <c r="F19" s="213"/>
      <c r="G19" s="213">
        <v>50</v>
      </c>
      <c r="H19" s="213">
        <v>50</v>
      </c>
      <c r="I19" s="213">
        <v>100</v>
      </c>
      <c r="J19" s="213">
        <v>100</v>
      </c>
      <c r="K19" s="213">
        <v>100</v>
      </c>
      <c r="L19" s="213"/>
    </row>
    <row r="20" spans="1:12" x14ac:dyDescent="0.25">
      <c r="A20" s="69" t="s">
        <v>8404</v>
      </c>
      <c r="B20" s="75" t="s">
        <v>6189</v>
      </c>
      <c r="C20" s="213"/>
      <c r="D20" s="213"/>
      <c r="E20" s="213"/>
      <c r="F20" s="213">
        <v>70</v>
      </c>
      <c r="G20" s="213"/>
      <c r="H20" s="213">
        <v>170</v>
      </c>
      <c r="I20" s="213">
        <v>240</v>
      </c>
      <c r="J20" s="213">
        <v>86</v>
      </c>
      <c r="K20" s="213">
        <v>102</v>
      </c>
      <c r="L20" s="213"/>
    </row>
    <row r="21" spans="1:12" x14ac:dyDescent="0.25">
      <c r="A21" s="55" t="s">
        <v>8538</v>
      </c>
      <c r="B21" s="13" t="s">
        <v>63</v>
      </c>
      <c r="C21" s="213">
        <v>-125</v>
      </c>
      <c r="D21" s="213"/>
      <c r="E21" s="213"/>
      <c r="F21" s="213"/>
      <c r="G21" s="213"/>
      <c r="H21" s="213"/>
      <c r="I21" s="213"/>
      <c r="J21" s="213"/>
      <c r="K21" s="213"/>
      <c r="L21" s="213"/>
    </row>
    <row r="22" spans="1:12" x14ac:dyDescent="0.25">
      <c r="A22" s="55">
        <v>45509</v>
      </c>
      <c r="B22" s="13" t="s">
        <v>6189</v>
      </c>
      <c r="C22" s="213"/>
      <c r="D22" s="213"/>
      <c r="E22" s="213"/>
      <c r="F22" s="213"/>
      <c r="G22" s="213">
        <v>100</v>
      </c>
      <c r="H22" s="213"/>
      <c r="I22" s="213"/>
      <c r="J22" s="213"/>
      <c r="K22" s="213"/>
      <c r="L22" s="213"/>
    </row>
    <row r="23" spans="1:12" x14ac:dyDescent="0.25">
      <c r="A23" s="55">
        <v>45509</v>
      </c>
      <c r="B23" s="13" t="s">
        <v>8020</v>
      </c>
      <c r="C23" s="213"/>
      <c r="D23" s="213"/>
      <c r="E23" s="213"/>
      <c r="F23" s="213">
        <v>-100</v>
      </c>
      <c r="G23" s="213"/>
      <c r="H23" s="213"/>
      <c r="I23" s="213">
        <v>-340</v>
      </c>
      <c r="J23" s="213">
        <v>-100</v>
      </c>
      <c r="K23" s="213"/>
      <c r="L23" s="213"/>
    </row>
    <row r="24" spans="1:12" x14ac:dyDescent="0.25">
      <c r="A24" s="55">
        <v>45601</v>
      </c>
      <c r="B24" s="13" t="s">
        <v>6189</v>
      </c>
      <c r="C24" s="213"/>
      <c r="D24" s="213"/>
      <c r="E24" s="213"/>
      <c r="F24" s="213"/>
      <c r="G24" s="213">
        <v>106</v>
      </c>
      <c r="H24" s="213"/>
      <c r="I24" s="213"/>
      <c r="J24" s="213"/>
      <c r="K24" s="213"/>
      <c r="L24" s="213"/>
    </row>
    <row r="25" spans="1:12" x14ac:dyDescent="0.25">
      <c r="A25" s="256">
        <v>45601</v>
      </c>
      <c r="B25" s="53" t="s">
        <v>63</v>
      </c>
      <c r="C25" s="213"/>
      <c r="D25" s="213"/>
      <c r="E25" s="213"/>
      <c r="F25" s="213">
        <v>-76</v>
      </c>
      <c r="G25" s="213"/>
      <c r="H25" s="213"/>
      <c r="I25" s="213"/>
      <c r="J25" s="213"/>
      <c r="K25" s="213"/>
      <c r="L25" s="213"/>
    </row>
    <row r="26" spans="1:12" x14ac:dyDescent="0.25">
      <c r="A26" s="55" t="s">
        <v>9110</v>
      </c>
      <c r="B26" s="22" t="s">
        <v>6189</v>
      </c>
      <c r="C26" s="213"/>
      <c r="D26" s="213"/>
      <c r="E26" s="213"/>
      <c r="F26" s="213"/>
      <c r="G26" s="213">
        <v>44</v>
      </c>
      <c r="H26" s="213"/>
      <c r="I26" s="213"/>
      <c r="J26" s="213"/>
      <c r="K26" s="213"/>
      <c r="L26" s="213"/>
    </row>
    <row r="27" spans="1:12" x14ac:dyDescent="0.25">
      <c r="A27" s="12" t="s">
        <v>9110</v>
      </c>
      <c r="B27" s="213" t="s">
        <v>63</v>
      </c>
      <c r="C27" s="213"/>
      <c r="D27" s="213"/>
      <c r="E27" s="213"/>
      <c r="F27" s="213">
        <v>-50</v>
      </c>
      <c r="G27" s="213"/>
      <c r="H27" s="213"/>
      <c r="I27" s="213"/>
      <c r="J27" s="213"/>
      <c r="K27" s="213"/>
      <c r="L27" s="213"/>
    </row>
    <row r="28" spans="1:12" x14ac:dyDescent="0.25">
      <c r="A28" s="55">
        <v>45449</v>
      </c>
      <c r="B28" s="213" t="s">
        <v>8020</v>
      </c>
      <c r="C28" s="213"/>
      <c r="D28" s="213"/>
      <c r="E28" s="213"/>
      <c r="F28" s="213"/>
      <c r="G28" s="213"/>
      <c r="H28" s="213"/>
      <c r="I28" s="213"/>
      <c r="J28" s="213">
        <v>-400</v>
      </c>
      <c r="K28" s="213">
        <v>-100</v>
      </c>
      <c r="L28" s="213"/>
    </row>
    <row r="29" spans="1:12" x14ac:dyDescent="0.25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</row>
    <row r="30" spans="1:12" x14ac:dyDescent="0.25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</row>
    <row r="31" spans="1:12" x14ac:dyDescent="0.25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</row>
    <row r="32" spans="1:12" x14ac:dyDescent="0.25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rgb="FFFFFF00"/>
  </sheetPr>
  <dimension ref="A1:J11"/>
  <sheetViews>
    <sheetView workbookViewId="0">
      <selection activeCell="C21" sqref="C21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9" width="10.6640625" style="20" customWidth="1"/>
    <col min="10" max="10" width="9" style="20" customWidth="1"/>
    <col min="11" max="16384" width="8.83203125" style="20"/>
  </cols>
  <sheetData>
    <row r="1" spans="1:10" s="2" customFormat="1" x14ac:dyDescent="0.25">
      <c r="A1" s="16" t="s">
        <v>5</v>
      </c>
      <c r="B1" s="16"/>
    </row>
    <row r="3" spans="1:10" s="18" customFormat="1" x14ac:dyDescent="0.25">
      <c r="A3" s="18" t="s">
        <v>5726</v>
      </c>
    </row>
    <row r="4" spans="1:10" s="18" customFormat="1" x14ac:dyDescent="0.25">
      <c r="A4" s="18" t="s">
        <v>8384</v>
      </c>
    </row>
    <row r="5" spans="1:10" ht="17" thickBot="1" x14ac:dyDescent="0.3"/>
    <row r="6" spans="1:10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17</v>
      </c>
      <c r="F6" s="885" t="s">
        <v>18</v>
      </c>
      <c r="G6" s="885" t="s">
        <v>4</v>
      </c>
      <c r="H6" s="885" t="s">
        <v>10</v>
      </c>
      <c r="I6" s="885" t="s">
        <v>14</v>
      </c>
      <c r="J6" s="885"/>
    </row>
    <row r="7" spans="1:10" x14ac:dyDescent="0.25">
      <c r="A7" s="168" t="s">
        <v>8382</v>
      </c>
      <c r="B7" s="75" t="s">
        <v>6189</v>
      </c>
      <c r="C7" s="213">
        <v>10</v>
      </c>
      <c r="D7" s="213">
        <v>10</v>
      </c>
      <c r="E7" s="213">
        <v>2</v>
      </c>
      <c r="F7" s="213">
        <v>2</v>
      </c>
      <c r="G7" s="213">
        <v>20</v>
      </c>
      <c r="H7" s="213">
        <v>5</v>
      </c>
      <c r="I7" s="213"/>
      <c r="J7" s="213"/>
    </row>
    <row r="8" spans="1:10" x14ac:dyDescent="0.25">
      <c r="A8" s="256" t="s">
        <v>8382</v>
      </c>
      <c r="B8" s="75" t="s">
        <v>6189</v>
      </c>
      <c r="C8" s="213"/>
      <c r="D8" s="213"/>
      <c r="E8" s="213"/>
      <c r="F8" s="213"/>
      <c r="G8" s="213"/>
      <c r="H8" s="213"/>
      <c r="I8" s="213">
        <v>4</v>
      </c>
      <c r="J8" s="213"/>
    </row>
    <row r="9" spans="1:10" x14ac:dyDescent="0.25">
      <c r="A9" s="69" t="s">
        <v>8395</v>
      </c>
      <c r="B9" s="75" t="s">
        <v>8020</v>
      </c>
      <c r="C9" s="213">
        <v>-10</v>
      </c>
      <c r="D9" s="213">
        <v>-10</v>
      </c>
      <c r="E9" s="213">
        <v>-2</v>
      </c>
      <c r="F9" s="213">
        <v>-2</v>
      </c>
      <c r="G9" s="213">
        <v>-20</v>
      </c>
      <c r="H9" s="213">
        <v>-5</v>
      </c>
      <c r="I9" s="213">
        <v>-4</v>
      </c>
      <c r="J9" s="213"/>
    </row>
    <row r="10" spans="1:10" x14ac:dyDescent="0.25">
      <c r="A10" s="256"/>
      <c r="B10" s="75"/>
      <c r="C10" s="213"/>
      <c r="D10" s="213"/>
      <c r="E10" s="213"/>
      <c r="F10" s="213"/>
      <c r="G10" s="213"/>
      <c r="H10" s="213"/>
      <c r="I10" s="213"/>
      <c r="J10" s="213"/>
    </row>
    <row r="11" spans="1:10" x14ac:dyDescent="0.25">
      <c r="A11" s="213"/>
      <c r="B11" s="213"/>
      <c r="C11" s="213"/>
      <c r="D11" s="213"/>
      <c r="E11" s="213"/>
      <c r="F11" s="213"/>
      <c r="G11" s="213"/>
      <c r="H11" s="213"/>
      <c r="I11" s="213"/>
      <c r="J11" s="213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rgb="FFFFFF00"/>
  </sheetPr>
  <dimension ref="A1:F11"/>
  <sheetViews>
    <sheetView workbookViewId="0">
      <selection activeCell="E6" sqref="E6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5" width="10.6640625" style="20" customWidth="1"/>
    <col min="6" max="6" width="9" style="20" customWidth="1"/>
    <col min="7" max="16384" width="8.83203125" style="20"/>
  </cols>
  <sheetData>
    <row r="1" spans="1:6" s="2" customFormat="1" x14ac:dyDescent="0.25">
      <c r="A1" s="16" t="s">
        <v>5</v>
      </c>
      <c r="B1" s="16"/>
    </row>
    <row r="3" spans="1:6" s="18" customFormat="1" x14ac:dyDescent="0.25">
      <c r="A3" s="18" t="s">
        <v>8412</v>
      </c>
    </row>
    <row r="4" spans="1:6" s="18" customFormat="1" x14ac:dyDescent="0.25">
      <c r="A4" s="18" t="s">
        <v>8413</v>
      </c>
    </row>
    <row r="5" spans="1:6" ht="17" thickBot="1" x14ac:dyDescent="0.3"/>
    <row r="6" spans="1:6" ht="17" thickBot="1" x14ac:dyDescent="0.3">
      <c r="A6" s="884" t="s">
        <v>0</v>
      </c>
      <c r="B6" s="885" t="s">
        <v>1</v>
      </c>
      <c r="C6" s="885" t="s">
        <v>17</v>
      </c>
      <c r="D6" s="885" t="s">
        <v>18</v>
      </c>
      <c r="E6" s="885" t="s">
        <v>4</v>
      </c>
      <c r="F6" s="885"/>
    </row>
    <row r="7" spans="1:6" x14ac:dyDescent="0.25">
      <c r="A7" s="168" t="s">
        <v>8409</v>
      </c>
      <c r="B7" s="75" t="s">
        <v>6189</v>
      </c>
      <c r="C7" s="213">
        <v>60</v>
      </c>
      <c r="D7" s="213">
        <v>60</v>
      </c>
      <c r="E7" s="213">
        <v>120</v>
      </c>
      <c r="F7" s="213"/>
    </row>
    <row r="8" spans="1:6" x14ac:dyDescent="0.25">
      <c r="A8" s="256"/>
      <c r="B8" s="75"/>
      <c r="C8" s="213"/>
      <c r="D8" s="213"/>
      <c r="E8" s="213"/>
      <c r="F8" s="213"/>
    </row>
    <row r="9" spans="1:6" x14ac:dyDescent="0.25">
      <c r="A9" s="69"/>
      <c r="B9" s="75"/>
      <c r="C9" s="213"/>
      <c r="D9" s="213"/>
      <c r="E9" s="213"/>
      <c r="F9" s="213"/>
    </row>
    <row r="10" spans="1:6" x14ac:dyDescent="0.25">
      <c r="A10" s="256"/>
      <c r="B10" s="75"/>
      <c r="C10" s="213"/>
      <c r="D10" s="213"/>
      <c r="E10" s="213"/>
      <c r="F10" s="213"/>
    </row>
    <row r="11" spans="1:6" x14ac:dyDescent="0.25">
      <c r="A11" s="213"/>
      <c r="B11" s="213"/>
      <c r="C11" s="213"/>
      <c r="D11" s="213"/>
      <c r="E11" s="213"/>
      <c r="F11" s="213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rgb="FFFFFF00"/>
  </sheetPr>
  <dimension ref="A1:K20"/>
  <sheetViews>
    <sheetView workbookViewId="0">
      <selection activeCell="J13" sqref="J13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10" width="10.6640625" style="20" customWidth="1"/>
    <col min="11" max="11" width="9" style="20" customWidth="1"/>
    <col min="12" max="16384" width="8.83203125" style="20"/>
  </cols>
  <sheetData>
    <row r="1" spans="1:11" s="2" customFormat="1" x14ac:dyDescent="0.25">
      <c r="A1" s="16" t="s">
        <v>5</v>
      </c>
      <c r="B1" s="16"/>
    </row>
    <row r="3" spans="1:11" s="18" customFormat="1" x14ac:dyDescent="0.25">
      <c r="A3" s="18" t="s">
        <v>8477</v>
      </c>
    </row>
    <row r="4" spans="1:11" s="18" customFormat="1" x14ac:dyDescent="0.25">
      <c r="A4" s="18" t="s">
        <v>8478</v>
      </c>
    </row>
    <row r="5" spans="1:11" ht="17" thickBot="1" x14ac:dyDescent="0.3"/>
    <row r="6" spans="1:11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27</v>
      </c>
      <c r="G6" s="885" t="s">
        <v>10</v>
      </c>
      <c r="H6" s="885" t="s">
        <v>26</v>
      </c>
      <c r="I6" s="885" t="s">
        <v>29</v>
      </c>
      <c r="J6" s="885" t="s">
        <v>31</v>
      </c>
      <c r="K6" s="885"/>
    </row>
    <row r="7" spans="1:11" x14ac:dyDescent="0.25">
      <c r="A7" s="256">
        <v>45445</v>
      </c>
      <c r="B7" s="75" t="s">
        <v>6189</v>
      </c>
      <c r="C7" s="213">
        <v>20</v>
      </c>
      <c r="D7" s="213">
        <v>20</v>
      </c>
      <c r="E7" s="213">
        <v>40</v>
      </c>
      <c r="F7" s="213">
        <v>4</v>
      </c>
      <c r="G7" s="213">
        <v>3</v>
      </c>
      <c r="H7" s="213"/>
      <c r="I7" s="213"/>
      <c r="J7" s="213"/>
      <c r="K7" s="213"/>
    </row>
    <row r="8" spans="1:11" x14ac:dyDescent="0.25">
      <c r="A8" s="256" t="s">
        <v>8570</v>
      </c>
      <c r="B8" s="14" t="s">
        <v>6189</v>
      </c>
      <c r="C8" s="213"/>
      <c r="D8" s="213">
        <v>20</v>
      </c>
      <c r="E8" s="213">
        <v>40</v>
      </c>
      <c r="F8" s="213">
        <v>4</v>
      </c>
      <c r="G8" s="213">
        <v>3</v>
      </c>
      <c r="H8" s="213">
        <v>20</v>
      </c>
      <c r="I8" s="213">
        <v>2</v>
      </c>
      <c r="J8" s="213">
        <v>2</v>
      </c>
      <c r="K8" s="213"/>
    </row>
    <row r="9" spans="1:11" x14ac:dyDescent="0.25">
      <c r="A9" s="69" t="s">
        <v>8715</v>
      </c>
      <c r="B9" s="75" t="s">
        <v>8020</v>
      </c>
      <c r="C9" s="213">
        <v>-20</v>
      </c>
      <c r="D9" s="213">
        <v>-40</v>
      </c>
      <c r="E9" s="213">
        <v>-75</v>
      </c>
      <c r="F9" s="213">
        <v>-8</v>
      </c>
      <c r="G9" s="213">
        <v>-6</v>
      </c>
      <c r="H9" s="213">
        <v>-20</v>
      </c>
      <c r="I9" s="213">
        <v>-2</v>
      </c>
      <c r="J9" s="213">
        <v>-2</v>
      </c>
      <c r="K9" s="213"/>
    </row>
    <row r="10" spans="1:11" x14ac:dyDescent="0.25">
      <c r="A10" s="69" t="s">
        <v>9132</v>
      </c>
      <c r="B10" s="75" t="s">
        <v>6189</v>
      </c>
      <c r="C10" s="213">
        <v>20</v>
      </c>
      <c r="D10" s="213">
        <v>20</v>
      </c>
      <c r="E10" s="213">
        <v>40</v>
      </c>
      <c r="F10" s="213">
        <v>8</v>
      </c>
      <c r="G10" s="213">
        <v>4</v>
      </c>
      <c r="H10" s="213"/>
      <c r="I10" s="213">
        <v>4</v>
      </c>
      <c r="J10" s="213">
        <v>6</v>
      </c>
      <c r="K10" s="213"/>
    </row>
    <row r="11" spans="1:11" s="18" customFormat="1" x14ac:dyDescent="0.25">
      <c r="A11" s="1181" t="s">
        <v>9236</v>
      </c>
      <c r="B11" s="75" t="s">
        <v>6189</v>
      </c>
      <c r="C11" s="213">
        <v>50</v>
      </c>
      <c r="D11" s="213">
        <v>50</v>
      </c>
      <c r="E11" s="213">
        <v>10</v>
      </c>
      <c r="F11" s="213">
        <v>10</v>
      </c>
      <c r="G11" s="213">
        <v>15</v>
      </c>
      <c r="H11" s="537"/>
      <c r="I11" s="213">
        <v>15</v>
      </c>
      <c r="J11" s="213">
        <v>30</v>
      </c>
      <c r="K11" s="537"/>
    </row>
    <row r="12" spans="1:11" x14ac:dyDescent="0.25">
      <c r="A12" s="55">
        <v>45357</v>
      </c>
      <c r="B12" s="75" t="s">
        <v>8020</v>
      </c>
      <c r="C12" s="213">
        <v>-70</v>
      </c>
      <c r="D12" s="213">
        <v>-65</v>
      </c>
      <c r="E12" s="213">
        <v>-50</v>
      </c>
      <c r="F12" s="213">
        <v>-14</v>
      </c>
      <c r="G12" s="213">
        <v>-18</v>
      </c>
      <c r="H12" s="213"/>
      <c r="I12" s="213">
        <v>-15</v>
      </c>
      <c r="J12" s="213">
        <v>-30</v>
      </c>
      <c r="K12" s="213"/>
    </row>
    <row r="13" spans="1:11" s="18" customFormat="1" x14ac:dyDescent="0.25">
      <c r="A13" s="12">
        <v>45388</v>
      </c>
      <c r="B13" s="213" t="s">
        <v>63</v>
      </c>
      <c r="C13" s="537"/>
      <c r="D13" s="213">
        <v>-5</v>
      </c>
      <c r="E13" s="537"/>
      <c r="F13" s="213">
        <v>-4</v>
      </c>
      <c r="G13" s="213">
        <v>-1</v>
      </c>
      <c r="H13" s="537"/>
      <c r="I13" s="213">
        <v>-4</v>
      </c>
      <c r="J13" s="213">
        <v>-6</v>
      </c>
      <c r="K13" s="537"/>
    </row>
    <row r="14" spans="1:11" x14ac:dyDescent="0.25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</row>
    <row r="15" spans="1:11" x14ac:dyDescent="0.25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</row>
    <row r="16" spans="1:11" x14ac:dyDescent="0.25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</row>
    <row r="17" spans="1:11" x14ac:dyDescent="0.25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</row>
    <row r="18" spans="1:11" x14ac:dyDescent="0.25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</row>
    <row r="19" spans="1:11" x14ac:dyDescent="0.2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</row>
    <row r="20" spans="1:11" x14ac:dyDescent="0.2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rgb="FFFFFF00"/>
  </sheetPr>
  <dimension ref="A1:I13"/>
  <sheetViews>
    <sheetView workbookViewId="0">
      <selection activeCell="A11" sqref="A11:B11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8" width="10.6640625" style="20" customWidth="1"/>
    <col min="9" max="9" width="9" style="20" customWidth="1"/>
    <col min="10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5726</v>
      </c>
    </row>
    <row r="4" spans="1:9" s="18" customFormat="1" x14ac:dyDescent="0.25">
      <c r="A4" s="18" t="s">
        <v>8481</v>
      </c>
    </row>
    <row r="5" spans="1:9" ht="17" thickBot="1" x14ac:dyDescent="0.3"/>
    <row r="6" spans="1:9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27</v>
      </c>
      <c r="G6" s="885" t="s">
        <v>32</v>
      </c>
      <c r="H6" s="885" t="s">
        <v>9538</v>
      </c>
      <c r="I6" s="885"/>
    </row>
    <row r="7" spans="1:9" x14ac:dyDescent="0.25">
      <c r="A7" s="256">
        <v>45475</v>
      </c>
      <c r="B7" s="75" t="s">
        <v>6189</v>
      </c>
      <c r="C7" s="213">
        <v>75</v>
      </c>
      <c r="D7" s="213">
        <v>75</v>
      </c>
      <c r="E7" s="213">
        <v>150</v>
      </c>
      <c r="F7" s="213">
        <v>100</v>
      </c>
      <c r="G7" s="213">
        <v>300</v>
      </c>
      <c r="H7" s="213"/>
      <c r="I7" s="213"/>
    </row>
    <row r="8" spans="1:9" x14ac:dyDescent="0.25">
      <c r="A8" s="256" t="s">
        <v>8538</v>
      </c>
      <c r="B8" s="75" t="s">
        <v>6189</v>
      </c>
      <c r="C8" s="213">
        <v>50</v>
      </c>
      <c r="D8" s="213">
        <v>50</v>
      </c>
      <c r="E8" s="213">
        <v>100</v>
      </c>
      <c r="F8" s="213"/>
      <c r="G8" s="213">
        <v>100</v>
      </c>
      <c r="H8" s="213"/>
      <c r="I8" s="213"/>
    </row>
    <row r="9" spans="1:9" x14ac:dyDescent="0.25">
      <c r="A9" s="69" t="s">
        <v>8559</v>
      </c>
      <c r="B9" s="53" t="s">
        <v>6189</v>
      </c>
      <c r="C9" s="213"/>
      <c r="D9" s="213"/>
      <c r="E9" s="213">
        <v>150</v>
      </c>
      <c r="F9" s="213">
        <v>300</v>
      </c>
      <c r="G9" s="213"/>
      <c r="H9" s="213"/>
      <c r="I9" s="213"/>
    </row>
    <row r="10" spans="1:9" x14ac:dyDescent="0.25">
      <c r="A10" s="256" t="s">
        <v>8570</v>
      </c>
      <c r="B10" s="14" t="s">
        <v>6189</v>
      </c>
      <c r="C10" s="213">
        <v>75</v>
      </c>
      <c r="D10" s="213">
        <v>75</v>
      </c>
      <c r="E10" s="213"/>
      <c r="F10" s="213"/>
      <c r="G10" s="213"/>
      <c r="H10" s="213"/>
      <c r="I10" s="213"/>
    </row>
    <row r="11" spans="1:9" x14ac:dyDescent="0.25">
      <c r="A11" s="817" t="s">
        <v>9530</v>
      </c>
      <c r="B11" s="53" t="s">
        <v>6189</v>
      </c>
      <c r="C11" s="213"/>
      <c r="D11" s="213"/>
      <c r="E11" s="213"/>
      <c r="F11" s="213"/>
      <c r="G11" s="213"/>
      <c r="H11" s="213">
        <v>50</v>
      </c>
      <c r="I11" s="213"/>
    </row>
    <row r="12" spans="1:9" x14ac:dyDescent="0.25">
      <c r="A12" s="256"/>
      <c r="B12" s="75"/>
      <c r="C12" s="213"/>
      <c r="D12" s="213"/>
      <c r="E12" s="213"/>
      <c r="F12" s="213"/>
      <c r="G12" s="213"/>
      <c r="H12" s="213"/>
      <c r="I12" s="213"/>
    </row>
    <row r="13" spans="1:9" x14ac:dyDescent="0.25">
      <c r="A13" s="213"/>
      <c r="B13" s="213"/>
      <c r="C13" s="213"/>
      <c r="D13" s="213"/>
      <c r="E13" s="213"/>
      <c r="F13" s="213"/>
      <c r="G13" s="213"/>
      <c r="H13" s="213"/>
      <c r="I13" s="213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rgb="FFFFFF00"/>
  </sheetPr>
  <dimension ref="A1:E10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3" width="17.5" style="20" customWidth="1"/>
    <col min="4" max="4" width="19.5" style="20" customWidth="1"/>
    <col min="5" max="5" width="9" style="20" customWidth="1"/>
    <col min="6" max="16384" width="8.83203125" style="20"/>
  </cols>
  <sheetData>
    <row r="1" spans="1:5" s="2" customFormat="1" x14ac:dyDescent="0.25">
      <c r="A1" s="16" t="s">
        <v>5</v>
      </c>
      <c r="B1" s="16"/>
    </row>
    <row r="3" spans="1:5" s="18" customFormat="1" x14ac:dyDescent="0.25">
      <c r="A3" s="18" t="s">
        <v>5726</v>
      </c>
    </row>
    <row r="4" spans="1:5" s="18" customFormat="1" x14ac:dyDescent="0.25">
      <c r="A4" s="18" t="s">
        <v>8606</v>
      </c>
    </row>
    <row r="5" spans="1:5" ht="17" thickBot="1" x14ac:dyDescent="0.3"/>
    <row r="6" spans="1:5" ht="17" thickBot="1" x14ac:dyDescent="0.3">
      <c r="A6" s="884" t="s">
        <v>0</v>
      </c>
      <c r="B6" s="885" t="s">
        <v>1</v>
      </c>
      <c r="C6" s="885" t="s">
        <v>8581</v>
      </c>
      <c r="D6" s="885" t="s">
        <v>8607</v>
      </c>
      <c r="E6" s="885"/>
    </row>
    <row r="7" spans="1:5" x14ac:dyDescent="0.25">
      <c r="A7" s="256" t="s">
        <v>8598</v>
      </c>
      <c r="B7" s="14" t="s">
        <v>6189</v>
      </c>
      <c r="C7" s="213">
        <v>190</v>
      </c>
      <c r="D7" s="213">
        <v>118</v>
      </c>
      <c r="E7" s="213"/>
    </row>
    <row r="8" spans="1:5" x14ac:dyDescent="0.25">
      <c r="A8" s="69"/>
      <c r="B8" s="53"/>
      <c r="C8" s="213"/>
      <c r="D8" s="213"/>
      <c r="E8" s="213"/>
    </row>
    <row r="9" spans="1:5" x14ac:dyDescent="0.25">
      <c r="A9" s="256"/>
      <c r="B9" s="75"/>
      <c r="C9" s="213"/>
      <c r="D9" s="213"/>
      <c r="E9" s="213"/>
    </row>
    <row r="10" spans="1:5" x14ac:dyDescent="0.25">
      <c r="A10" s="213"/>
      <c r="B10" s="213"/>
      <c r="C10" s="213"/>
      <c r="D10" s="213"/>
      <c r="E10" s="213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rgb="FFFFFF00"/>
  </sheetPr>
  <dimension ref="A1:G13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3" width="12.33203125" style="20" customWidth="1"/>
    <col min="4" max="6" width="12.6640625" style="20" customWidth="1"/>
    <col min="7" max="7" width="9" style="20" customWidth="1"/>
    <col min="8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5726</v>
      </c>
    </row>
    <row r="4" spans="1:7" s="18" customFormat="1" x14ac:dyDescent="0.25">
      <c r="A4" s="18" t="s">
        <v>8659</v>
      </c>
    </row>
    <row r="5" spans="1:7" ht="17" thickBot="1" x14ac:dyDescent="0.3"/>
    <row r="6" spans="1:7" ht="17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 t="s">
        <v>10</v>
      </c>
      <c r="G6" s="885"/>
    </row>
    <row r="7" spans="1:7" x14ac:dyDescent="0.25">
      <c r="A7" s="256" t="s">
        <v>8654</v>
      </c>
      <c r="B7" s="582" t="s">
        <v>6189</v>
      </c>
      <c r="C7" s="213">
        <v>30</v>
      </c>
      <c r="D7" s="213">
        <v>30</v>
      </c>
      <c r="E7" s="213">
        <v>60</v>
      </c>
      <c r="F7" s="213"/>
      <c r="G7" s="213"/>
    </row>
    <row r="8" spans="1:7" x14ac:dyDescent="0.25">
      <c r="A8" s="12">
        <v>44929</v>
      </c>
      <c r="B8" s="75" t="s">
        <v>6189</v>
      </c>
      <c r="C8" s="213"/>
      <c r="D8" s="213"/>
      <c r="E8" s="213"/>
      <c r="F8" s="213">
        <v>2</v>
      </c>
      <c r="G8" s="213"/>
    </row>
    <row r="9" spans="1:7" x14ac:dyDescent="0.25">
      <c r="A9" s="256">
        <v>45141</v>
      </c>
      <c r="B9" s="13" t="s">
        <v>8020</v>
      </c>
      <c r="C9" s="213">
        <v>-30</v>
      </c>
      <c r="D9" s="213">
        <v>-30</v>
      </c>
      <c r="E9" s="213">
        <v>-60</v>
      </c>
      <c r="F9" s="213">
        <v>-2</v>
      </c>
      <c r="G9" s="213"/>
    </row>
    <row r="10" spans="1:7" x14ac:dyDescent="0.25">
      <c r="A10" s="256"/>
      <c r="B10" s="13"/>
      <c r="C10" s="213"/>
      <c r="D10" s="213"/>
      <c r="E10" s="213"/>
      <c r="F10" s="213"/>
      <c r="G10" s="213"/>
    </row>
    <row r="11" spans="1:7" x14ac:dyDescent="0.25">
      <c r="A11" s="256"/>
      <c r="B11" s="13"/>
      <c r="C11" s="213"/>
      <c r="D11" s="213"/>
      <c r="E11" s="213"/>
      <c r="F11" s="213"/>
      <c r="G11" s="213"/>
    </row>
    <row r="12" spans="1:7" x14ac:dyDescent="0.25">
      <c r="A12" s="256"/>
      <c r="B12" s="13"/>
      <c r="C12" s="213"/>
      <c r="D12" s="213"/>
      <c r="E12" s="213"/>
      <c r="F12" s="213"/>
      <c r="G12" s="213"/>
    </row>
    <row r="13" spans="1:7" s="18" customFormat="1" x14ac:dyDescent="0.25">
      <c r="A13" s="537"/>
      <c r="B13" s="537"/>
      <c r="C13" s="537">
        <f>SUM(C7:C11)</f>
        <v>0</v>
      </c>
      <c r="D13" s="537">
        <f t="shared" ref="D13:G13" si="0">SUM(D7:D11)</f>
        <v>0</v>
      </c>
      <c r="E13" s="537">
        <f t="shared" si="0"/>
        <v>0</v>
      </c>
      <c r="F13" s="537">
        <f t="shared" si="0"/>
        <v>0</v>
      </c>
      <c r="G13" s="537">
        <f t="shared" si="0"/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rgb="FFFFFF00"/>
  </sheetPr>
  <dimension ref="A1:I13"/>
  <sheetViews>
    <sheetView workbookViewId="0">
      <selection activeCell="A7" sqref="A7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3" width="12.33203125" style="20" customWidth="1"/>
    <col min="4" max="8" width="12.6640625" style="20" customWidth="1"/>
    <col min="9" max="9" width="9" style="20" customWidth="1"/>
    <col min="10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8756</v>
      </c>
    </row>
    <row r="4" spans="1:9" s="18" customFormat="1" x14ac:dyDescent="0.25">
      <c r="A4" s="18" t="s">
        <v>8757</v>
      </c>
    </row>
    <row r="5" spans="1:9" ht="17" thickBot="1" x14ac:dyDescent="0.3"/>
    <row r="6" spans="1:9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17</v>
      </c>
      <c r="G6" s="885" t="s">
        <v>18</v>
      </c>
      <c r="H6" s="885" t="s">
        <v>8758</v>
      </c>
      <c r="I6" s="885"/>
    </row>
    <row r="7" spans="1:9" x14ac:dyDescent="0.25">
      <c r="A7" s="256" t="s">
        <v>8748</v>
      </c>
      <c r="B7" s="582" t="s">
        <v>6189</v>
      </c>
      <c r="C7" s="213">
        <v>6</v>
      </c>
      <c r="D7" s="213">
        <v>6</v>
      </c>
      <c r="E7" s="213">
        <v>12</v>
      </c>
      <c r="F7" s="213">
        <v>2</v>
      </c>
      <c r="G7" s="213">
        <v>2</v>
      </c>
      <c r="H7" s="213">
        <v>3</v>
      </c>
      <c r="I7" s="213"/>
    </row>
    <row r="8" spans="1:9" x14ac:dyDescent="0.25">
      <c r="A8" s="12"/>
      <c r="B8" s="75"/>
      <c r="C8" s="213"/>
      <c r="D8" s="213"/>
      <c r="E8" s="213"/>
      <c r="F8" s="213"/>
      <c r="G8" s="213"/>
      <c r="H8" s="213"/>
      <c r="I8" s="213"/>
    </row>
    <row r="9" spans="1:9" x14ac:dyDescent="0.25">
      <c r="A9" s="256"/>
      <c r="B9" s="13"/>
      <c r="C9" s="213"/>
      <c r="D9" s="213"/>
      <c r="E9" s="213"/>
      <c r="F9" s="213"/>
      <c r="G9" s="213"/>
      <c r="H9" s="213"/>
      <c r="I9" s="213"/>
    </row>
    <row r="10" spans="1:9" x14ac:dyDescent="0.25">
      <c r="A10" s="256"/>
      <c r="B10" s="13"/>
      <c r="C10" s="213"/>
      <c r="D10" s="213"/>
      <c r="E10" s="213"/>
      <c r="F10" s="213"/>
      <c r="G10" s="213"/>
      <c r="H10" s="213"/>
      <c r="I10" s="213"/>
    </row>
    <row r="11" spans="1:9" x14ac:dyDescent="0.25">
      <c r="A11" s="256"/>
      <c r="B11" s="13"/>
      <c r="C11" s="213"/>
      <c r="D11" s="213"/>
      <c r="E11" s="213"/>
      <c r="F11" s="213"/>
      <c r="G11" s="213"/>
      <c r="H11" s="213"/>
      <c r="I11" s="213"/>
    </row>
    <row r="12" spans="1:9" x14ac:dyDescent="0.25">
      <c r="A12" s="256"/>
      <c r="B12" s="13"/>
      <c r="C12" s="213"/>
      <c r="D12" s="213"/>
      <c r="E12" s="213"/>
      <c r="F12" s="213"/>
      <c r="G12" s="213"/>
      <c r="H12" s="213"/>
      <c r="I12" s="213"/>
    </row>
    <row r="13" spans="1:9" s="18" customFormat="1" x14ac:dyDescent="0.25">
      <c r="A13" s="537"/>
      <c r="B13" s="537"/>
      <c r="C13" s="537">
        <f>SUM(C7:C11)</f>
        <v>6</v>
      </c>
      <c r="D13" s="537">
        <f t="shared" ref="D13:I13" si="0">SUM(D7:D11)</f>
        <v>6</v>
      </c>
      <c r="E13" s="537">
        <f t="shared" si="0"/>
        <v>12</v>
      </c>
      <c r="F13" s="537">
        <f t="shared" si="0"/>
        <v>2</v>
      </c>
      <c r="G13" s="537">
        <f t="shared" si="0"/>
        <v>2</v>
      </c>
      <c r="H13" s="537">
        <f t="shared" si="0"/>
        <v>3</v>
      </c>
      <c r="I13" s="537">
        <f t="shared" si="0"/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rgb="FFFFFF00"/>
  </sheetPr>
  <dimension ref="A1:E11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4" width="10.6640625" style="20" customWidth="1"/>
    <col min="5" max="5" width="9" style="20" customWidth="1"/>
    <col min="6" max="16384" width="8.83203125" style="20"/>
  </cols>
  <sheetData>
    <row r="1" spans="1:5" s="2" customFormat="1" x14ac:dyDescent="0.25">
      <c r="A1" s="16" t="s">
        <v>5</v>
      </c>
      <c r="B1" s="16"/>
    </row>
    <row r="3" spans="1:5" s="18" customFormat="1" x14ac:dyDescent="0.25">
      <c r="A3" s="18" t="s">
        <v>7258</v>
      </c>
    </row>
    <row r="4" spans="1:5" s="18" customFormat="1" x14ac:dyDescent="0.25">
      <c r="A4" s="18" t="s">
        <v>8532</v>
      </c>
    </row>
    <row r="5" spans="1:5" ht="17" thickBot="1" x14ac:dyDescent="0.3"/>
    <row r="6" spans="1:5" ht="17" thickBot="1" x14ac:dyDescent="0.3">
      <c r="A6" s="884" t="s">
        <v>0</v>
      </c>
      <c r="B6" s="885" t="s">
        <v>1</v>
      </c>
      <c r="C6" s="885" t="s">
        <v>1238</v>
      </c>
      <c r="D6" s="885" t="s">
        <v>380</v>
      </c>
      <c r="E6" s="885"/>
    </row>
    <row r="7" spans="1:5" x14ac:dyDescent="0.25">
      <c r="A7" s="211" t="s">
        <v>8529</v>
      </c>
      <c r="B7" s="75" t="s">
        <v>6189</v>
      </c>
      <c r="C7" s="213">
        <v>80</v>
      </c>
      <c r="D7" s="213">
        <v>320</v>
      </c>
      <c r="E7" s="213"/>
    </row>
    <row r="8" spans="1:5" x14ac:dyDescent="0.25">
      <c r="A8" s="256"/>
      <c r="B8" s="75"/>
      <c r="C8" s="213"/>
      <c r="D8" s="213"/>
      <c r="E8" s="213"/>
    </row>
    <row r="9" spans="1:5" x14ac:dyDescent="0.25">
      <c r="A9" s="69"/>
      <c r="B9" s="75"/>
      <c r="C9" s="213"/>
      <c r="D9" s="213"/>
      <c r="E9" s="213"/>
    </row>
    <row r="10" spans="1:5" x14ac:dyDescent="0.25">
      <c r="A10" s="256"/>
      <c r="B10" s="75"/>
      <c r="C10" s="213"/>
      <c r="D10" s="213"/>
      <c r="E10" s="213"/>
    </row>
    <row r="11" spans="1:5" x14ac:dyDescent="0.25">
      <c r="A11" s="213"/>
      <c r="B11" s="213"/>
      <c r="C11" s="213"/>
      <c r="D11" s="213"/>
      <c r="E11" s="213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rgb="FFFFFF00"/>
  </sheetPr>
  <dimension ref="A1:H11"/>
  <sheetViews>
    <sheetView workbookViewId="0">
      <selection activeCell="A9" sqref="A9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7" width="10.6640625" style="20" customWidth="1"/>
    <col min="8" max="8" width="9" style="20" customWidth="1"/>
    <col min="9" max="16384" width="8.83203125" style="20"/>
  </cols>
  <sheetData>
    <row r="1" spans="1:8" s="2" customFormat="1" x14ac:dyDescent="0.25">
      <c r="A1" s="16" t="s">
        <v>5</v>
      </c>
      <c r="B1" s="16"/>
    </row>
    <row r="3" spans="1:8" s="18" customFormat="1" x14ac:dyDescent="0.25">
      <c r="A3" s="18" t="s">
        <v>8536</v>
      </c>
    </row>
    <row r="4" spans="1:8" s="18" customFormat="1" x14ac:dyDescent="0.25">
      <c r="A4" s="18" t="s">
        <v>8537</v>
      </c>
    </row>
    <row r="5" spans="1:8" ht="17" thickBot="1" x14ac:dyDescent="0.3"/>
    <row r="6" spans="1:8" ht="17" thickBot="1" x14ac:dyDescent="0.3">
      <c r="A6" s="884" t="s">
        <v>0</v>
      </c>
      <c r="B6" s="885" t="s">
        <v>1</v>
      </c>
      <c r="C6" s="885" t="s">
        <v>4</v>
      </c>
      <c r="D6" s="885" t="s">
        <v>3</v>
      </c>
      <c r="E6" s="885" t="s">
        <v>17</v>
      </c>
      <c r="F6" s="885" t="s">
        <v>18</v>
      </c>
      <c r="G6" s="885" t="s">
        <v>2</v>
      </c>
      <c r="H6" s="885"/>
    </row>
    <row r="7" spans="1:8" x14ac:dyDescent="0.25">
      <c r="A7" s="211" t="s">
        <v>8533</v>
      </c>
      <c r="B7" s="75" t="s">
        <v>6189</v>
      </c>
      <c r="C7" s="213">
        <v>100</v>
      </c>
      <c r="D7" s="213">
        <v>100</v>
      </c>
      <c r="E7" s="213"/>
      <c r="F7" s="213"/>
      <c r="G7" s="213"/>
      <c r="H7" s="213"/>
    </row>
    <row r="8" spans="1:8" x14ac:dyDescent="0.25">
      <c r="A8" s="256">
        <v>45141</v>
      </c>
      <c r="B8" s="75" t="s">
        <v>6189</v>
      </c>
      <c r="C8" s="213">
        <v>150</v>
      </c>
      <c r="D8" s="213">
        <v>25</v>
      </c>
      <c r="E8" s="213">
        <v>140</v>
      </c>
      <c r="F8" s="213">
        <v>280</v>
      </c>
      <c r="G8" s="213">
        <v>25</v>
      </c>
      <c r="H8" s="213"/>
    </row>
    <row r="9" spans="1:8" x14ac:dyDescent="0.25">
      <c r="A9" s="1181" t="s">
        <v>8726</v>
      </c>
      <c r="B9" s="75" t="s">
        <v>6189</v>
      </c>
      <c r="C9" s="213">
        <v>100</v>
      </c>
      <c r="D9" s="213">
        <v>50</v>
      </c>
      <c r="E9" s="213"/>
      <c r="F9" s="213"/>
      <c r="G9" s="213">
        <v>50</v>
      </c>
      <c r="H9" s="213"/>
    </row>
    <row r="10" spans="1:8" x14ac:dyDescent="0.25">
      <c r="A10" s="256"/>
      <c r="B10" s="75"/>
      <c r="C10" s="213"/>
      <c r="D10" s="213"/>
      <c r="E10" s="213"/>
      <c r="F10" s="213"/>
      <c r="G10" s="213"/>
      <c r="H10" s="213"/>
    </row>
    <row r="11" spans="1:8" x14ac:dyDescent="0.25">
      <c r="A11" s="213"/>
      <c r="B11" s="213"/>
      <c r="C11" s="213"/>
      <c r="D11" s="213"/>
      <c r="E11" s="213"/>
      <c r="F11" s="213"/>
      <c r="G11" s="213"/>
      <c r="H11" s="213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rgb="FFFFFF00"/>
  </sheetPr>
  <dimension ref="A1:X61"/>
  <sheetViews>
    <sheetView topLeftCell="A40" workbookViewId="0">
      <selection activeCell="A55" sqref="A55"/>
    </sheetView>
  </sheetViews>
  <sheetFormatPr baseColWidth="10" defaultColWidth="8.83203125" defaultRowHeight="16" x14ac:dyDescent="0.25"/>
  <cols>
    <col min="1" max="1" width="12.5" style="20" customWidth="1"/>
    <col min="2" max="2" width="13.5" style="20" customWidth="1"/>
    <col min="3" max="12" width="10.6640625" style="20" customWidth="1"/>
    <col min="13" max="14" width="12.83203125" style="20" customWidth="1"/>
    <col min="15" max="17" width="13.83203125" style="20" customWidth="1"/>
    <col min="18" max="21" width="10" style="20" customWidth="1"/>
    <col min="22" max="23" width="11.5" style="20" customWidth="1"/>
    <col min="24" max="24" width="9" style="20" customWidth="1"/>
    <col min="25" max="16384" width="8.83203125" style="20"/>
  </cols>
  <sheetData>
    <row r="1" spans="1:24" s="2" customFormat="1" x14ac:dyDescent="0.25">
      <c r="A1" s="16" t="s">
        <v>5</v>
      </c>
      <c r="B1" s="16"/>
    </row>
    <row r="3" spans="1:24" s="18" customFormat="1" x14ac:dyDescent="0.25">
      <c r="A3" s="18" t="s">
        <v>8685</v>
      </c>
    </row>
    <row r="4" spans="1:24" s="18" customFormat="1" x14ac:dyDescent="0.25">
      <c r="A4" s="18" t="s">
        <v>8682</v>
      </c>
    </row>
    <row r="5" spans="1:24" ht="17" thickBot="1" x14ac:dyDescent="0.3"/>
    <row r="6" spans="1:24" ht="17" thickBot="1" x14ac:dyDescent="0.3">
      <c r="A6" s="884" t="s">
        <v>0</v>
      </c>
      <c r="B6" s="885" t="s">
        <v>1</v>
      </c>
      <c r="C6" s="885" t="s">
        <v>17</v>
      </c>
      <c r="D6" s="885" t="s">
        <v>27</v>
      </c>
      <c r="E6" s="885" t="s">
        <v>4</v>
      </c>
      <c r="F6" s="885" t="s">
        <v>378</v>
      </c>
      <c r="G6" s="885" t="s">
        <v>32</v>
      </c>
      <c r="H6" s="885" t="s">
        <v>8691</v>
      </c>
      <c r="I6" s="885" t="s">
        <v>29</v>
      </c>
      <c r="J6" s="885" t="s">
        <v>2</v>
      </c>
      <c r="K6" s="885" t="s">
        <v>3</v>
      </c>
      <c r="L6" s="885" t="s">
        <v>18</v>
      </c>
      <c r="M6" s="885" t="s">
        <v>7338</v>
      </c>
      <c r="N6" s="885" t="s">
        <v>4073</v>
      </c>
      <c r="O6" s="885" t="s">
        <v>7749</v>
      </c>
      <c r="P6" s="885" t="s">
        <v>30</v>
      </c>
      <c r="Q6" s="885" t="s">
        <v>2936</v>
      </c>
      <c r="R6" s="885" t="s">
        <v>26</v>
      </c>
      <c r="S6" s="885" t="s">
        <v>31</v>
      </c>
      <c r="T6" s="885" t="s">
        <v>3162</v>
      </c>
      <c r="U6" s="885" t="s">
        <v>9245</v>
      </c>
      <c r="V6" s="885" t="s">
        <v>4428</v>
      </c>
      <c r="W6" s="885" t="s">
        <v>380</v>
      </c>
      <c r="X6" s="885"/>
    </row>
    <row r="7" spans="1:24" x14ac:dyDescent="0.25">
      <c r="A7" s="211">
        <v>45385</v>
      </c>
      <c r="B7" s="75" t="s">
        <v>6189</v>
      </c>
      <c r="C7" s="213">
        <v>145</v>
      </c>
      <c r="D7" s="213">
        <v>253</v>
      </c>
      <c r="E7" s="213">
        <v>200</v>
      </c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</row>
    <row r="8" spans="1:24" x14ac:dyDescent="0.25">
      <c r="A8" s="256">
        <v>45415</v>
      </c>
      <c r="B8" s="75" t="s">
        <v>6189</v>
      </c>
      <c r="C8" s="213">
        <v>30</v>
      </c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</row>
    <row r="9" spans="1:24" x14ac:dyDescent="0.25">
      <c r="A9" s="256">
        <v>45415</v>
      </c>
      <c r="B9" s="75" t="s">
        <v>6189</v>
      </c>
      <c r="C9" s="213"/>
      <c r="D9" s="213"/>
      <c r="E9" s="213"/>
      <c r="F9" s="213">
        <v>200</v>
      </c>
      <c r="G9" s="213"/>
      <c r="H9" s="213"/>
      <c r="I9" s="213"/>
      <c r="J9" s="213"/>
      <c r="K9" s="213"/>
      <c r="L9" s="213"/>
      <c r="M9" s="213"/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</row>
    <row r="10" spans="1:24" x14ac:dyDescent="0.25">
      <c r="A10" s="256">
        <v>45415</v>
      </c>
      <c r="B10" s="75" t="s">
        <v>6189</v>
      </c>
      <c r="C10" s="213"/>
      <c r="D10" s="213">
        <v>350</v>
      </c>
      <c r="E10" s="213">
        <v>300</v>
      </c>
      <c r="F10" s="213"/>
      <c r="G10" s="213">
        <v>180</v>
      </c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</row>
    <row r="11" spans="1:24" x14ac:dyDescent="0.25">
      <c r="A11" s="256">
        <v>45446</v>
      </c>
      <c r="B11" s="75" t="s">
        <v>6189</v>
      </c>
      <c r="C11" s="213"/>
      <c r="D11" s="213">
        <v>232</v>
      </c>
      <c r="E11" s="213"/>
      <c r="F11" s="213"/>
      <c r="G11" s="213"/>
      <c r="H11" s="213">
        <v>150</v>
      </c>
      <c r="I11" s="213">
        <v>50</v>
      </c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</row>
    <row r="12" spans="1:24" x14ac:dyDescent="0.25">
      <c r="A12" s="256">
        <v>45446</v>
      </c>
      <c r="B12" s="75" t="s">
        <v>6189</v>
      </c>
      <c r="C12" s="213"/>
      <c r="D12" s="213"/>
      <c r="E12" s="213"/>
      <c r="F12" s="213"/>
      <c r="G12" s="213">
        <v>260</v>
      </c>
      <c r="H12" s="213">
        <v>150</v>
      </c>
      <c r="I12" s="213">
        <v>50</v>
      </c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</row>
    <row r="13" spans="1:24" x14ac:dyDescent="0.25">
      <c r="A13" s="256">
        <v>45141</v>
      </c>
      <c r="B13" s="75" t="s">
        <v>6189</v>
      </c>
      <c r="C13" s="213"/>
      <c r="D13" s="213"/>
      <c r="E13" s="213">
        <v>200</v>
      </c>
      <c r="F13" s="213"/>
      <c r="G13" s="213"/>
      <c r="H13" s="213"/>
      <c r="I13" s="213"/>
      <c r="J13" s="213">
        <v>75</v>
      </c>
      <c r="K13" s="213">
        <v>75</v>
      </c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</row>
    <row r="14" spans="1:24" x14ac:dyDescent="0.25">
      <c r="A14" s="212">
        <v>45538</v>
      </c>
      <c r="B14" s="75" t="s">
        <v>6189</v>
      </c>
      <c r="C14" s="213"/>
      <c r="D14" s="213"/>
      <c r="E14" s="213">
        <v>100</v>
      </c>
      <c r="F14" s="213"/>
      <c r="G14" s="213"/>
      <c r="H14" s="213"/>
      <c r="I14" s="213"/>
      <c r="J14" s="213">
        <v>85</v>
      </c>
      <c r="K14" s="213">
        <v>270</v>
      </c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</row>
    <row r="15" spans="1:24" x14ac:dyDescent="0.25">
      <c r="A15" s="256">
        <v>45629</v>
      </c>
      <c r="B15" s="75" t="s">
        <v>6189</v>
      </c>
      <c r="C15" s="213"/>
      <c r="D15" s="213"/>
      <c r="E15" s="213"/>
      <c r="F15" s="213"/>
      <c r="G15" s="213">
        <v>77</v>
      </c>
      <c r="H15" s="213"/>
      <c r="I15" s="213"/>
      <c r="J15" s="213"/>
      <c r="K15" s="213"/>
      <c r="L15" s="213">
        <v>50</v>
      </c>
      <c r="M15" s="213">
        <v>250</v>
      </c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</row>
    <row r="16" spans="1:24" x14ac:dyDescent="0.25">
      <c r="A16" s="1181" t="s">
        <v>8715</v>
      </c>
      <c r="B16" s="75" t="s">
        <v>6189</v>
      </c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>
        <v>100</v>
      </c>
      <c r="P16" s="213">
        <v>34</v>
      </c>
      <c r="Q16" s="213"/>
      <c r="R16" s="213"/>
      <c r="S16" s="213"/>
      <c r="T16" s="213"/>
      <c r="U16" s="213"/>
      <c r="V16" s="213"/>
      <c r="W16" s="213"/>
      <c r="X16" s="213"/>
    </row>
    <row r="17" spans="1:24" x14ac:dyDescent="0.25">
      <c r="A17" s="1181" t="s">
        <v>8715</v>
      </c>
      <c r="B17" s="75" t="s">
        <v>6189</v>
      </c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>
        <v>50</v>
      </c>
      <c r="R17" s="213"/>
      <c r="S17" s="213"/>
      <c r="T17" s="213"/>
      <c r="U17" s="213"/>
      <c r="V17" s="213"/>
      <c r="W17" s="213"/>
      <c r="X17" s="213"/>
    </row>
    <row r="18" spans="1:24" x14ac:dyDescent="0.25">
      <c r="A18" s="256" t="s">
        <v>8720</v>
      </c>
      <c r="B18" s="75" t="s">
        <v>6189</v>
      </c>
      <c r="C18" s="213"/>
      <c r="D18" s="213"/>
      <c r="E18" s="213">
        <v>100</v>
      </c>
      <c r="F18" s="213"/>
      <c r="G18" s="213">
        <v>45</v>
      </c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</row>
    <row r="19" spans="1:24" x14ac:dyDescent="0.25">
      <c r="A19" s="1181" t="s">
        <v>8726</v>
      </c>
      <c r="B19" s="75" t="s">
        <v>6189</v>
      </c>
      <c r="C19" s="213">
        <v>30</v>
      </c>
      <c r="D19" s="213"/>
      <c r="E19" s="213">
        <v>200</v>
      </c>
      <c r="F19" s="213"/>
      <c r="G19" s="213"/>
      <c r="H19" s="213"/>
      <c r="I19" s="213"/>
      <c r="J19" s="213"/>
      <c r="K19" s="213">
        <v>60</v>
      </c>
      <c r="L19" s="213">
        <v>30</v>
      </c>
      <c r="M19" s="213"/>
      <c r="N19" s="213"/>
      <c r="O19" s="213"/>
      <c r="P19" s="213"/>
      <c r="Q19" s="213"/>
      <c r="R19" s="213">
        <v>60</v>
      </c>
      <c r="S19" s="213"/>
      <c r="T19" s="213"/>
      <c r="U19" s="213"/>
      <c r="V19" s="213"/>
      <c r="W19" s="213"/>
      <c r="X19" s="213"/>
    </row>
    <row r="20" spans="1:24" x14ac:dyDescent="0.25">
      <c r="A20" s="69" t="s">
        <v>8729</v>
      </c>
      <c r="B20" s="75" t="s">
        <v>6189</v>
      </c>
      <c r="C20" s="213">
        <v>40</v>
      </c>
      <c r="D20" s="213"/>
      <c r="E20" s="213"/>
      <c r="F20" s="213"/>
      <c r="G20" s="213">
        <v>32</v>
      </c>
      <c r="H20" s="213"/>
      <c r="I20" s="213"/>
      <c r="J20" s="213"/>
      <c r="K20" s="213">
        <v>141</v>
      </c>
      <c r="L20" s="213"/>
      <c r="M20" s="213"/>
      <c r="N20" s="213"/>
      <c r="O20" s="213"/>
      <c r="P20" s="213"/>
      <c r="Q20" s="213"/>
      <c r="R20" s="213">
        <v>48</v>
      </c>
      <c r="S20" s="213"/>
      <c r="T20" s="213"/>
      <c r="U20" s="213"/>
      <c r="V20" s="213"/>
      <c r="W20" s="213"/>
      <c r="X20" s="213"/>
    </row>
    <row r="21" spans="1:24" x14ac:dyDescent="0.25">
      <c r="A21" s="69" t="s">
        <v>8745</v>
      </c>
      <c r="B21" s="75" t="s">
        <v>6189</v>
      </c>
      <c r="C21" s="213"/>
      <c r="D21" s="213">
        <v>50</v>
      </c>
      <c r="E21" s="213">
        <v>500</v>
      </c>
      <c r="F21" s="213"/>
      <c r="G21" s="213"/>
      <c r="H21" s="213">
        <v>270</v>
      </c>
      <c r="I21" s="213"/>
      <c r="J21" s="213"/>
      <c r="K21" s="213">
        <v>200</v>
      </c>
      <c r="L21" s="213"/>
      <c r="M21" s="213">
        <v>35</v>
      </c>
      <c r="N21" s="213"/>
      <c r="O21" s="213"/>
      <c r="P21" s="213">
        <v>58</v>
      </c>
      <c r="Q21" s="213"/>
      <c r="R21" s="213"/>
      <c r="S21" s="213"/>
      <c r="T21" s="213"/>
      <c r="U21" s="213"/>
      <c r="V21" s="213"/>
      <c r="W21" s="213"/>
      <c r="X21" s="213"/>
    </row>
    <row r="22" spans="1:24" x14ac:dyDescent="0.25">
      <c r="A22" s="256" t="s">
        <v>8761</v>
      </c>
      <c r="B22" s="75" t="s">
        <v>6189</v>
      </c>
      <c r="C22" s="213"/>
      <c r="D22" s="213">
        <v>9</v>
      </c>
      <c r="E22" s="213"/>
      <c r="F22" s="213"/>
      <c r="G22" s="213">
        <v>233</v>
      </c>
      <c r="H22" s="213"/>
      <c r="I22" s="213"/>
      <c r="J22" s="213"/>
      <c r="K22" s="213">
        <v>50</v>
      </c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</row>
    <row r="23" spans="1:24" s="18" customFormat="1" x14ac:dyDescent="0.25">
      <c r="A23" s="256" t="s">
        <v>8783</v>
      </c>
      <c r="B23" s="75" t="s">
        <v>6189</v>
      </c>
      <c r="C23" s="213">
        <v>100</v>
      </c>
      <c r="D23" s="537"/>
      <c r="E23" s="213">
        <v>200</v>
      </c>
      <c r="F23" s="537"/>
      <c r="G23" s="213">
        <v>62</v>
      </c>
      <c r="H23" s="537"/>
      <c r="I23" s="537"/>
      <c r="J23" s="537"/>
      <c r="K23" s="213">
        <v>100</v>
      </c>
      <c r="L23" s="213">
        <v>100</v>
      </c>
      <c r="M23" s="537"/>
      <c r="N23" s="537"/>
      <c r="O23" s="537"/>
      <c r="P23" s="537"/>
      <c r="Q23" s="537"/>
      <c r="R23" s="537"/>
      <c r="S23" s="537"/>
      <c r="T23" s="537"/>
      <c r="U23" s="537"/>
      <c r="V23" s="537"/>
      <c r="W23" s="537"/>
      <c r="X23" s="537"/>
    </row>
    <row r="24" spans="1:24" x14ac:dyDescent="0.25">
      <c r="A24" s="256" t="s">
        <v>8787</v>
      </c>
      <c r="B24" s="75" t="s">
        <v>6189</v>
      </c>
      <c r="C24" s="213"/>
      <c r="D24" s="213">
        <v>200</v>
      </c>
      <c r="E24" s="213">
        <v>200</v>
      </c>
      <c r="F24" s="213">
        <v>49</v>
      </c>
      <c r="G24" s="213">
        <v>323</v>
      </c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</row>
    <row r="25" spans="1:24" x14ac:dyDescent="0.25">
      <c r="A25" s="99" t="s">
        <v>8791</v>
      </c>
      <c r="B25" s="75" t="s">
        <v>6189</v>
      </c>
      <c r="C25" s="213"/>
      <c r="D25" s="213"/>
      <c r="E25" s="213">
        <v>400</v>
      </c>
      <c r="F25" s="213"/>
      <c r="G25" s="213">
        <v>38</v>
      </c>
      <c r="H25" s="213"/>
      <c r="I25" s="213"/>
      <c r="J25" s="213">
        <v>16</v>
      </c>
      <c r="K25" s="213">
        <v>80</v>
      </c>
      <c r="L25" s="213"/>
      <c r="M25" s="213"/>
      <c r="N25" s="213"/>
      <c r="O25" s="213"/>
      <c r="P25" s="213"/>
      <c r="Q25" s="213"/>
      <c r="R25" s="213">
        <v>90</v>
      </c>
      <c r="S25" s="213"/>
      <c r="T25" s="213"/>
      <c r="U25" s="213"/>
      <c r="V25" s="213"/>
      <c r="W25" s="213"/>
      <c r="X25" s="213"/>
    </row>
    <row r="26" spans="1:24" x14ac:dyDescent="0.25">
      <c r="A26" s="69" t="s">
        <v>8794</v>
      </c>
      <c r="B26" s="75" t="s">
        <v>6189</v>
      </c>
      <c r="C26" s="213"/>
      <c r="D26" s="213"/>
      <c r="E26" s="213">
        <v>200</v>
      </c>
      <c r="F26" s="213"/>
      <c r="G26" s="213"/>
      <c r="H26" s="213"/>
      <c r="I26" s="213"/>
      <c r="J26" s="213">
        <v>84</v>
      </c>
      <c r="K26" s="213">
        <v>90</v>
      </c>
      <c r="L26" s="213"/>
      <c r="M26" s="213"/>
      <c r="N26" s="213"/>
      <c r="O26" s="213"/>
      <c r="P26" s="213"/>
      <c r="Q26" s="213"/>
      <c r="R26" s="213">
        <v>18</v>
      </c>
      <c r="S26" s="213"/>
      <c r="T26" s="213"/>
      <c r="U26" s="213"/>
      <c r="V26" s="213"/>
      <c r="W26" s="213"/>
      <c r="X26" s="213"/>
    </row>
    <row r="27" spans="1:24" x14ac:dyDescent="0.25">
      <c r="A27" s="69" t="s">
        <v>8794</v>
      </c>
      <c r="B27" s="75" t="s">
        <v>6189</v>
      </c>
      <c r="C27" s="213">
        <v>68</v>
      </c>
      <c r="D27" s="213"/>
      <c r="E27" s="213"/>
      <c r="F27" s="213"/>
      <c r="G27" s="213"/>
      <c r="H27" s="213"/>
      <c r="I27" s="213"/>
      <c r="J27" s="213"/>
      <c r="K27" s="213"/>
      <c r="L27" s="213">
        <v>30</v>
      </c>
      <c r="M27" s="213"/>
      <c r="N27" s="213"/>
      <c r="O27" s="213"/>
      <c r="P27" s="213">
        <v>170</v>
      </c>
      <c r="Q27" s="213"/>
      <c r="R27" s="213"/>
      <c r="S27" s="213"/>
      <c r="T27" s="213"/>
      <c r="U27" s="213"/>
      <c r="V27" s="213"/>
      <c r="W27" s="213"/>
      <c r="X27" s="213"/>
    </row>
    <row r="28" spans="1:24" x14ac:dyDescent="0.25">
      <c r="A28" s="69" t="s">
        <v>8804</v>
      </c>
      <c r="B28" s="529" t="s">
        <v>6189</v>
      </c>
      <c r="C28" s="213"/>
      <c r="D28" s="213"/>
      <c r="E28" s="213"/>
      <c r="F28" s="213"/>
      <c r="G28" s="213"/>
      <c r="H28" s="213"/>
      <c r="I28" s="213"/>
      <c r="J28" s="213"/>
      <c r="K28" s="213">
        <v>40</v>
      </c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</row>
    <row r="29" spans="1:24" x14ac:dyDescent="0.25">
      <c r="A29" s="69" t="s">
        <v>8804</v>
      </c>
      <c r="B29" s="529" t="s">
        <v>6189</v>
      </c>
      <c r="C29" s="213"/>
      <c r="D29" s="213">
        <v>150</v>
      </c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</row>
    <row r="30" spans="1:24" x14ac:dyDescent="0.25">
      <c r="A30" s="69" t="s">
        <v>8804</v>
      </c>
      <c r="B30" s="529" t="s">
        <v>6189</v>
      </c>
      <c r="C30" s="213"/>
      <c r="D30" s="213"/>
      <c r="E30" s="213"/>
      <c r="F30" s="213"/>
      <c r="G30" s="213"/>
      <c r="H30" s="213">
        <v>266</v>
      </c>
      <c r="I30" s="213"/>
      <c r="J30" s="213"/>
      <c r="K30" s="213"/>
      <c r="L30" s="213"/>
      <c r="M30" s="213"/>
      <c r="N30" s="213"/>
      <c r="O30" s="213"/>
      <c r="P30" s="213">
        <v>14</v>
      </c>
      <c r="Q30" s="213"/>
      <c r="R30" s="213"/>
      <c r="S30" s="213"/>
      <c r="T30" s="213"/>
      <c r="U30" s="213"/>
      <c r="V30" s="213"/>
      <c r="W30" s="213"/>
      <c r="X30" s="213"/>
    </row>
    <row r="31" spans="1:24" s="18" customFormat="1" x14ac:dyDescent="0.25">
      <c r="A31" s="80" t="s">
        <v>8831</v>
      </c>
      <c r="B31" s="529" t="s">
        <v>6189</v>
      </c>
      <c r="C31" s="537"/>
      <c r="D31" s="213">
        <v>105</v>
      </c>
      <c r="E31" s="537"/>
      <c r="F31" s="537"/>
      <c r="G31" s="537"/>
      <c r="H31" s="537"/>
      <c r="I31" s="537"/>
      <c r="J31" s="213">
        <v>84</v>
      </c>
      <c r="K31" s="213">
        <v>93</v>
      </c>
      <c r="L31" s="213">
        <v>33</v>
      </c>
      <c r="M31" s="537"/>
      <c r="N31" s="537"/>
      <c r="O31" s="537"/>
      <c r="P31" s="537"/>
      <c r="Q31" s="537"/>
      <c r="R31" s="537"/>
      <c r="S31" s="537"/>
      <c r="T31" s="537"/>
      <c r="U31" s="537"/>
      <c r="V31" s="537"/>
      <c r="W31" s="537"/>
      <c r="X31" s="537"/>
    </row>
    <row r="32" spans="1:24" x14ac:dyDescent="0.25">
      <c r="A32" s="80" t="s">
        <v>8831</v>
      </c>
      <c r="B32" s="529" t="s">
        <v>6189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>
        <v>28</v>
      </c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</row>
    <row r="33" spans="1:24" x14ac:dyDescent="0.25">
      <c r="A33" s="69" t="s">
        <v>8838</v>
      </c>
      <c r="B33" s="75" t="s">
        <v>6189</v>
      </c>
      <c r="C33" s="213"/>
      <c r="D33" s="213"/>
      <c r="E33" s="213"/>
      <c r="F33" s="213"/>
      <c r="G33" s="213"/>
      <c r="H33" s="213"/>
      <c r="I33" s="213"/>
      <c r="J33" s="213"/>
      <c r="K33" s="213">
        <v>120</v>
      </c>
      <c r="L33" s="213">
        <v>50</v>
      </c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</row>
    <row r="34" spans="1:24" x14ac:dyDescent="0.25">
      <c r="A34" s="69" t="s">
        <v>8838</v>
      </c>
      <c r="B34" s="75" t="s">
        <v>6189</v>
      </c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>
        <v>150</v>
      </c>
      <c r="T34" s="213"/>
      <c r="U34" s="213"/>
      <c r="V34" s="213"/>
      <c r="W34" s="213"/>
      <c r="X34" s="213"/>
    </row>
    <row r="35" spans="1:24" x14ac:dyDescent="0.25">
      <c r="A35" s="95" t="s">
        <v>8986</v>
      </c>
      <c r="B35" s="75" t="s">
        <v>6189</v>
      </c>
      <c r="C35" s="213"/>
      <c r="D35" s="213">
        <v>200</v>
      </c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</row>
    <row r="36" spans="1:24" x14ac:dyDescent="0.25">
      <c r="A36" s="95" t="s">
        <v>8986</v>
      </c>
      <c r="B36" s="75" t="s">
        <v>6189</v>
      </c>
      <c r="C36" s="213"/>
      <c r="D36" s="213"/>
      <c r="E36" s="213"/>
      <c r="F36" s="213"/>
      <c r="G36" s="213">
        <v>200</v>
      </c>
      <c r="H36" s="213"/>
      <c r="I36" s="213"/>
      <c r="J36" s="213"/>
      <c r="K36" s="213">
        <v>200</v>
      </c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</row>
    <row r="37" spans="1:24" x14ac:dyDescent="0.25">
      <c r="A37" s="55" t="s">
        <v>8990</v>
      </c>
      <c r="B37" s="75" t="s">
        <v>6189</v>
      </c>
      <c r="C37" s="213"/>
      <c r="D37" s="213">
        <v>100</v>
      </c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</row>
    <row r="38" spans="1:24" x14ac:dyDescent="0.25">
      <c r="A38" s="55" t="s">
        <v>8990</v>
      </c>
      <c r="B38" s="75" t="s">
        <v>6189</v>
      </c>
      <c r="C38" s="213">
        <v>50</v>
      </c>
      <c r="D38" s="213"/>
      <c r="E38" s="213"/>
      <c r="F38" s="213"/>
      <c r="G38" s="213">
        <v>200</v>
      </c>
      <c r="H38" s="213"/>
      <c r="I38" s="213"/>
      <c r="J38" s="213"/>
      <c r="K38" s="213"/>
      <c r="L38" s="213">
        <v>200</v>
      </c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</row>
    <row r="39" spans="1:24" x14ac:dyDescent="0.25">
      <c r="A39" s="55" t="s">
        <v>8999</v>
      </c>
      <c r="B39" s="213" t="s">
        <v>6189</v>
      </c>
      <c r="C39" s="213">
        <v>200</v>
      </c>
      <c r="D39" s="213">
        <v>200</v>
      </c>
      <c r="E39" s="213">
        <v>400</v>
      </c>
      <c r="F39" s="213"/>
      <c r="G39" s="213"/>
      <c r="H39" s="213"/>
      <c r="I39" s="213"/>
      <c r="J39" s="213"/>
      <c r="K39" s="213"/>
      <c r="L39" s="213">
        <v>200</v>
      </c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</row>
    <row r="40" spans="1:24" x14ac:dyDescent="0.25">
      <c r="A40" s="12">
        <v>45327</v>
      </c>
      <c r="B40" s="213" t="s">
        <v>6189</v>
      </c>
      <c r="C40" s="213">
        <v>100</v>
      </c>
      <c r="D40" s="213">
        <v>100</v>
      </c>
      <c r="E40" s="213">
        <v>200</v>
      </c>
      <c r="F40" s="213"/>
      <c r="G40" s="213"/>
      <c r="H40" s="213"/>
      <c r="I40" s="213"/>
      <c r="J40" s="213"/>
      <c r="K40" s="213"/>
      <c r="L40" s="213">
        <v>100</v>
      </c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</row>
    <row r="41" spans="1:24" x14ac:dyDescent="0.25">
      <c r="A41" s="1181" t="s">
        <v>9203</v>
      </c>
      <c r="B41" s="213" t="s">
        <v>6189</v>
      </c>
      <c r="C41" s="213"/>
      <c r="D41" s="213"/>
      <c r="E41" s="213"/>
      <c r="F41" s="213"/>
      <c r="G41" s="213"/>
      <c r="H41" s="213">
        <v>155</v>
      </c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>
        <v>110</v>
      </c>
      <c r="U41" s="213"/>
      <c r="V41" s="213"/>
      <c r="W41" s="213"/>
      <c r="X41" s="213"/>
    </row>
    <row r="42" spans="1:24" x14ac:dyDescent="0.25">
      <c r="A42" s="1181" t="s">
        <v>9203</v>
      </c>
      <c r="B42" s="213" t="s">
        <v>6189</v>
      </c>
      <c r="C42" s="213">
        <v>120</v>
      </c>
      <c r="D42" s="213">
        <v>220</v>
      </c>
      <c r="E42" s="213"/>
      <c r="F42" s="213"/>
      <c r="G42" s="213"/>
      <c r="H42" s="213"/>
      <c r="I42" s="213"/>
      <c r="J42" s="213"/>
      <c r="K42" s="213"/>
      <c r="L42" s="213">
        <v>120</v>
      </c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</row>
    <row r="43" spans="1:24" x14ac:dyDescent="0.25">
      <c r="A43" s="1181" t="s">
        <v>9226</v>
      </c>
      <c r="B43" s="213" t="s">
        <v>6189</v>
      </c>
      <c r="C43" s="213"/>
      <c r="D43" s="213"/>
      <c r="E43" s="213"/>
      <c r="F43" s="213"/>
      <c r="G43" s="213">
        <v>14</v>
      </c>
      <c r="H43" s="213">
        <v>45</v>
      </c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</row>
    <row r="44" spans="1:24" x14ac:dyDescent="0.25">
      <c r="A44" s="1181" t="s">
        <v>9239</v>
      </c>
      <c r="B44" s="213" t="s">
        <v>6189</v>
      </c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>
        <v>100</v>
      </c>
      <c r="V44" s="213"/>
      <c r="W44" s="213"/>
      <c r="X44" s="213"/>
    </row>
    <row r="45" spans="1:24" x14ac:dyDescent="0.25">
      <c r="A45" s="1181" t="s">
        <v>9258</v>
      </c>
      <c r="B45" s="213" t="s">
        <v>6189</v>
      </c>
      <c r="C45" s="213"/>
      <c r="D45" s="213">
        <v>50</v>
      </c>
      <c r="E45" s="213"/>
      <c r="F45" s="213"/>
      <c r="G45" s="213">
        <v>260</v>
      </c>
      <c r="H45" s="213"/>
      <c r="I45" s="213"/>
      <c r="J45" s="213"/>
      <c r="K45" s="213"/>
      <c r="L45" s="213"/>
      <c r="M45" s="213"/>
      <c r="N45" s="213"/>
      <c r="O45" s="213"/>
      <c r="P45" s="213"/>
      <c r="Q45" s="213">
        <v>100</v>
      </c>
      <c r="R45" s="213"/>
      <c r="S45" s="213"/>
      <c r="T45" s="213"/>
      <c r="U45" s="213"/>
      <c r="V45" s="213"/>
      <c r="W45" s="213"/>
      <c r="X45" s="213"/>
    </row>
    <row r="46" spans="1:24" x14ac:dyDescent="0.25">
      <c r="A46" s="1181" t="s">
        <v>9258</v>
      </c>
      <c r="B46" s="213" t="s">
        <v>6189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>
        <v>300</v>
      </c>
      <c r="O46" s="213"/>
      <c r="P46" s="213"/>
      <c r="Q46" s="213"/>
      <c r="R46" s="213"/>
      <c r="S46" s="213"/>
      <c r="T46" s="213"/>
      <c r="U46" s="213"/>
      <c r="V46" s="213"/>
      <c r="W46" s="213"/>
      <c r="X46" s="213"/>
    </row>
    <row r="47" spans="1:24" x14ac:dyDescent="0.25">
      <c r="A47" s="1181" t="s">
        <v>9258</v>
      </c>
      <c r="B47" s="213" t="s">
        <v>8020</v>
      </c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>
        <v>-100</v>
      </c>
      <c r="V47" s="213"/>
      <c r="W47" s="213"/>
      <c r="X47" s="213"/>
    </row>
    <row r="48" spans="1:24" x14ac:dyDescent="0.25">
      <c r="A48" s="701" t="s">
        <v>9248</v>
      </c>
      <c r="B48" s="213" t="s">
        <v>6189</v>
      </c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>
        <v>64</v>
      </c>
      <c r="O48" s="213"/>
      <c r="P48" s="213"/>
      <c r="Q48" s="213"/>
      <c r="R48" s="213"/>
      <c r="S48" s="213"/>
      <c r="T48" s="213"/>
      <c r="U48" s="213"/>
      <c r="V48" s="213">
        <v>75</v>
      </c>
      <c r="W48" s="213"/>
      <c r="X48" s="213"/>
    </row>
    <row r="49" spans="1:24" s="18" customFormat="1" x14ac:dyDescent="0.25">
      <c r="A49" s="55" t="s">
        <v>9287</v>
      </c>
      <c r="B49" s="213" t="s">
        <v>6189</v>
      </c>
      <c r="C49" s="213">
        <v>260</v>
      </c>
      <c r="D49" s="213">
        <v>270</v>
      </c>
      <c r="E49" s="213">
        <v>360</v>
      </c>
      <c r="F49" s="537"/>
      <c r="G49" s="213">
        <v>270</v>
      </c>
      <c r="H49" s="537"/>
      <c r="I49" s="537"/>
      <c r="J49" s="537"/>
      <c r="K49" s="213">
        <v>130</v>
      </c>
      <c r="L49" s="213">
        <v>200</v>
      </c>
      <c r="M49" s="213">
        <v>9</v>
      </c>
      <c r="N49" s="213">
        <v>200</v>
      </c>
      <c r="O49" s="537"/>
      <c r="P49" s="537"/>
      <c r="Q49" s="537"/>
      <c r="R49" s="213">
        <v>130</v>
      </c>
      <c r="S49" s="537"/>
      <c r="T49" s="537"/>
      <c r="U49" s="537"/>
      <c r="V49" s="537"/>
      <c r="W49" s="537"/>
      <c r="X49" s="537"/>
    </row>
    <row r="50" spans="1:24" s="18" customFormat="1" x14ac:dyDescent="0.25">
      <c r="A50" s="55">
        <v>45418</v>
      </c>
      <c r="B50" s="53" t="s">
        <v>6189</v>
      </c>
      <c r="C50" s="537"/>
      <c r="D50" s="537"/>
      <c r="E50" s="537"/>
      <c r="F50" s="537"/>
      <c r="G50" s="537"/>
      <c r="H50" s="537"/>
      <c r="I50" s="537"/>
      <c r="J50" s="537"/>
      <c r="K50" s="537"/>
      <c r="L50" s="537"/>
      <c r="M50" s="537"/>
      <c r="N50" s="537"/>
      <c r="O50" s="537"/>
      <c r="P50" s="537"/>
      <c r="Q50" s="537"/>
      <c r="R50" s="537"/>
      <c r="S50" s="537"/>
      <c r="T50" s="537"/>
      <c r="U50" s="537"/>
      <c r="V50" s="537"/>
      <c r="W50" s="213">
        <v>300</v>
      </c>
      <c r="X50" s="537"/>
    </row>
    <row r="51" spans="1:24" s="18" customFormat="1" x14ac:dyDescent="0.25">
      <c r="A51" s="12">
        <v>45449</v>
      </c>
      <c r="B51" s="213" t="s">
        <v>6189</v>
      </c>
      <c r="C51" s="537"/>
      <c r="D51" s="537"/>
      <c r="E51" s="537"/>
      <c r="F51" s="537"/>
      <c r="G51" s="537"/>
      <c r="H51" s="537"/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7"/>
      <c r="V51" s="537"/>
      <c r="W51" s="213">
        <v>200</v>
      </c>
      <c r="X51" s="537"/>
    </row>
    <row r="52" spans="1:24" s="18" customFormat="1" x14ac:dyDescent="0.25">
      <c r="A52" s="55">
        <v>45449</v>
      </c>
      <c r="B52" s="213" t="s">
        <v>6189</v>
      </c>
      <c r="C52" s="537"/>
      <c r="D52" s="537"/>
      <c r="E52" s="537"/>
      <c r="F52" s="537"/>
      <c r="G52" s="213">
        <v>100</v>
      </c>
      <c r="H52" s="537"/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7"/>
      <c r="V52" s="537"/>
      <c r="W52" s="213"/>
      <c r="X52" s="537"/>
    </row>
    <row r="53" spans="1:24" s="18" customFormat="1" x14ac:dyDescent="0.25">
      <c r="A53" s="55">
        <v>45449</v>
      </c>
      <c r="B53" s="75" t="s">
        <v>8020</v>
      </c>
      <c r="C53" s="537"/>
      <c r="D53" s="537"/>
      <c r="E53" s="537"/>
      <c r="F53" s="537"/>
      <c r="G53" s="537"/>
      <c r="H53" s="537"/>
      <c r="I53" s="213">
        <v>-30</v>
      </c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7"/>
      <c r="V53" s="537"/>
      <c r="W53" s="213"/>
      <c r="X53" s="537"/>
    </row>
    <row r="54" spans="1:24" s="18" customFormat="1" x14ac:dyDescent="0.25">
      <c r="A54" s="12">
        <v>45479</v>
      </c>
      <c r="B54" s="75" t="s">
        <v>8020</v>
      </c>
      <c r="C54" s="537"/>
      <c r="D54" s="537"/>
      <c r="E54" s="537"/>
      <c r="F54" s="537"/>
      <c r="G54" s="537"/>
      <c r="H54" s="537"/>
      <c r="I54" s="213">
        <v>-35</v>
      </c>
      <c r="J54" s="537"/>
      <c r="K54" s="537"/>
      <c r="L54" s="537"/>
      <c r="M54" s="537"/>
      <c r="N54" s="537"/>
      <c r="O54" s="537"/>
      <c r="P54" s="537"/>
      <c r="Q54" s="537"/>
      <c r="R54" s="537"/>
      <c r="S54" s="537"/>
      <c r="T54" s="537"/>
      <c r="U54" s="537"/>
      <c r="V54" s="537"/>
      <c r="W54" s="213"/>
      <c r="X54" s="537"/>
    </row>
    <row r="55" spans="1:24" s="18" customFormat="1" x14ac:dyDescent="0.25">
      <c r="A55" s="28"/>
      <c r="B55" s="75"/>
      <c r="C55" s="537"/>
      <c r="D55" s="537"/>
      <c r="E55" s="537"/>
      <c r="F55" s="537"/>
      <c r="G55" s="537"/>
      <c r="H55" s="537"/>
      <c r="I55" s="213"/>
      <c r="J55" s="537"/>
      <c r="K55" s="537"/>
      <c r="L55" s="537"/>
      <c r="M55" s="537"/>
      <c r="N55" s="537"/>
      <c r="O55" s="537"/>
      <c r="P55" s="537"/>
      <c r="Q55" s="537"/>
      <c r="R55" s="537"/>
      <c r="S55" s="537"/>
      <c r="T55" s="537"/>
      <c r="U55" s="537"/>
      <c r="V55" s="537"/>
      <c r="W55" s="213"/>
      <c r="X55" s="537"/>
    </row>
    <row r="56" spans="1:24" s="18" customFormat="1" x14ac:dyDescent="0.25">
      <c r="A56" s="28"/>
      <c r="B56" s="75"/>
      <c r="C56" s="537"/>
      <c r="D56" s="537"/>
      <c r="E56" s="537"/>
      <c r="F56" s="537"/>
      <c r="G56" s="537"/>
      <c r="H56" s="537"/>
      <c r="I56" s="213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7"/>
      <c r="V56" s="537"/>
      <c r="W56" s="213"/>
      <c r="X56" s="537"/>
    </row>
    <row r="57" spans="1:24" s="18" customFormat="1" x14ac:dyDescent="0.25">
      <c r="A57" s="28"/>
      <c r="B57" s="75"/>
      <c r="C57" s="537"/>
      <c r="D57" s="537"/>
      <c r="E57" s="537"/>
      <c r="F57" s="537"/>
      <c r="G57" s="537"/>
      <c r="H57" s="537"/>
      <c r="I57" s="213"/>
      <c r="J57" s="537"/>
      <c r="K57" s="537"/>
      <c r="L57" s="537"/>
      <c r="M57" s="537"/>
      <c r="N57" s="537"/>
      <c r="O57" s="537"/>
      <c r="P57" s="537"/>
      <c r="Q57" s="537"/>
      <c r="R57" s="537"/>
      <c r="S57" s="537"/>
      <c r="T57" s="537"/>
      <c r="U57" s="537"/>
      <c r="V57" s="537"/>
      <c r="W57" s="213"/>
      <c r="X57" s="537"/>
    </row>
    <row r="58" spans="1:24" x14ac:dyDescent="0.25">
      <c r="A58" s="80"/>
      <c r="B58" s="75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</row>
    <row r="59" spans="1:24" x14ac:dyDescent="0.25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</row>
    <row r="60" spans="1:24" ht="17" thickBot="1" x14ac:dyDescent="0.3"/>
    <row r="61" spans="1:24" ht="17" thickBot="1" x14ac:dyDescent="0.3">
      <c r="C61" s="885" t="s">
        <v>17</v>
      </c>
      <c r="D61" s="885" t="s">
        <v>27</v>
      </c>
      <c r="E61" s="885" t="s">
        <v>4</v>
      </c>
      <c r="F61" s="885" t="s">
        <v>378</v>
      </c>
      <c r="G61" s="885" t="s">
        <v>32</v>
      </c>
      <c r="H61" s="885" t="s">
        <v>8691</v>
      </c>
      <c r="I61" s="885" t="s">
        <v>29</v>
      </c>
      <c r="J61" s="885" t="s">
        <v>2</v>
      </c>
      <c r="K61" s="885" t="s">
        <v>3</v>
      </c>
      <c r="L61" s="885" t="s">
        <v>18</v>
      </c>
      <c r="M61" s="885" t="s">
        <v>7338</v>
      </c>
      <c r="N61" s="885" t="s">
        <v>4073</v>
      </c>
      <c r="O61" s="885" t="s">
        <v>7749</v>
      </c>
      <c r="P61" s="885" t="s">
        <v>30</v>
      </c>
      <c r="Q61" s="885" t="s">
        <v>2936</v>
      </c>
      <c r="R61" s="885" t="s">
        <v>26</v>
      </c>
      <c r="S61" s="885" t="s">
        <v>31</v>
      </c>
      <c r="T61" s="885" t="s">
        <v>3162</v>
      </c>
      <c r="U61" s="885" t="s">
        <v>9245</v>
      </c>
      <c r="V61" s="885" t="s">
        <v>4428</v>
      </c>
      <c r="W61" s="885" t="s">
        <v>380</v>
      </c>
      <c r="X61" s="885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rgb="FFFFFF00"/>
  </sheetPr>
  <dimension ref="A1:E18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4" width="10.6640625" style="20" customWidth="1"/>
    <col min="5" max="5" width="9" style="20" customWidth="1"/>
    <col min="6" max="16384" width="8.83203125" style="20"/>
  </cols>
  <sheetData>
    <row r="1" spans="1:5" s="2" customFormat="1" x14ac:dyDescent="0.25">
      <c r="A1" s="16" t="s">
        <v>5</v>
      </c>
      <c r="B1" s="16"/>
    </row>
    <row r="3" spans="1:5" s="18" customFormat="1" x14ac:dyDescent="0.25">
      <c r="A3" s="18" t="s">
        <v>8685</v>
      </c>
    </row>
    <row r="4" spans="1:5" s="18" customFormat="1" x14ac:dyDescent="0.25">
      <c r="A4" s="18" t="s">
        <v>6072</v>
      </c>
    </row>
    <row r="5" spans="1:5" ht="17" thickBot="1" x14ac:dyDescent="0.3"/>
    <row r="6" spans="1:5" ht="17" thickBot="1" x14ac:dyDescent="0.3">
      <c r="A6" s="884" t="s">
        <v>0</v>
      </c>
      <c r="B6" s="885" t="s">
        <v>1</v>
      </c>
      <c r="C6" s="885" t="s">
        <v>3</v>
      </c>
      <c r="D6" s="885" t="s">
        <v>4</v>
      </c>
      <c r="E6" s="885"/>
    </row>
    <row r="7" spans="1:5" x14ac:dyDescent="0.25">
      <c r="A7" s="256">
        <v>45571</v>
      </c>
      <c r="B7" s="75" t="s">
        <v>6189</v>
      </c>
      <c r="C7" s="213">
        <v>200</v>
      </c>
      <c r="D7" s="213">
        <v>200</v>
      </c>
      <c r="E7" s="213"/>
    </row>
    <row r="8" spans="1:5" x14ac:dyDescent="0.25">
      <c r="A8" s="256"/>
      <c r="B8" s="75"/>
      <c r="C8" s="213"/>
      <c r="D8" s="213"/>
      <c r="E8" s="213"/>
    </row>
    <row r="9" spans="1:5" x14ac:dyDescent="0.25">
      <c r="A9" s="256"/>
      <c r="B9" s="75"/>
      <c r="C9" s="213"/>
      <c r="D9" s="213"/>
      <c r="E9" s="213"/>
    </row>
    <row r="10" spans="1:5" x14ac:dyDescent="0.25">
      <c r="A10" s="256"/>
      <c r="B10" s="75"/>
      <c r="C10" s="213"/>
      <c r="D10" s="213"/>
      <c r="E10" s="213"/>
    </row>
    <row r="11" spans="1:5" x14ac:dyDescent="0.25">
      <c r="A11" s="256"/>
      <c r="B11" s="75"/>
      <c r="C11" s="213"/>
      <c r="D11" s="213"/>
      <c r="E11" s="213"/>
    </row>
    <row r="12" spans="1:5" x14ac:dyDescent="0.25">
      <c r="A12" s="256"/>
      <c r="B12" s="75"/>
      <c r="C12" s="213"/>
      <c r="D12" s="213"/>
      <c r="E12" s="213"/>
    </row>
    <row r="13" spans="1:5" x14ac:dyDescent="0.25">
      <c r="A13" s="256"/>
      <c r="B13" s="75"/>
      <c r="C13" s="213"/>
      <c r="D13" s="213"/>
      <c r="E13" s="213"/>
    </row>
    <row r="14" spans="1:5" x14ac:dyDescent="0.25">
      <c r="A14" s="212"/>
      <c r="B14" s="75"/>
      <c r="C14" s="213"/>
      <c r="D14" s="213"/>
      <c r="E14" s="213"/>
    </row>
    <row r="15" spans="1:5" x14ac:dyDescent="0.25">
      <c r="A15" s="741"/>
      <c r="B15" s="75"/>
      <c r="C15" s="213"/>
      <c r="D15" s="213"/>
      <c r="E15" s="213"/>
    </row>
    <row r="16" spans="1:5" x14ac:dyDescent="0.25">
      <c r="A16" s="741"/>
      <c r="B16" s="75"/>
      <c r="C16" s="213"/>
      <c r="D16" s="213"/>
      <c r="E16" s="213"/>
    </row>
    <row r="17" spans="1:5" x14ac:dyDescent="0.25">
      <c r="A17" s="256"/>
      <c r="B17" s="75"/>
      <c r="C17" s="213"/>
      <c r="D17" s="213"/>
      <c r="E17" s="213"/>
    </row>
    <row r="18" spans="1:5" x14ac:dyDescent="0.25">
      <c r="A18" s="213"/>
      <c r="B18" s="213"/>
      <c r="C18" s="213"/>
      <c r="D18" s="213"/>
      <c r="E18" s="213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rgb="FFFFFF00"/>
  </sheetPr>
  <dimension ref="A1:E18"/>
  <sheetViews>
    <sheetView workbookViewId="0">
      <selection activeCell="B7" sqref="B7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4" width="10.6640625" style="20" customWidth="1"/>
    <col min="5" max="5" width="9" style="20" customWidth="1"/>
    <col min="6" max="16384" width="8.83203125" style="20"/>
  </cols>
  <sheetData>
    <row r="1" spans="1:5" s="2" customFormat="1" x14ac:dyDescent="0.25">
      <c r="A1" s="16" t="s">
        <v>5</v>
      </c>
      <c r="B1" s="16"/>
    </row>
    <row r="3" spans="1:5" s="18" customFormat="1" x14ac:dyDescent="0.25">
      <c r="A3" s="18" t="s">
        <v>8685</v>
      </c>
    </row>
    <row r="4" spans="1:5" s="18" customFormat="1" x14ac:dyDescent="0.25">
      <c r="A4" s="18" t="s">
        <v>9369</v>
      </c>
    </row>
    <row r="5" spans="1:5" ht="17" thickBot="1" x14ac:dyDescent="0.3"/>
    <row r="6" spans="1:5" ht="17" thickBot="1" x14ac:dyDescent="0.3">
      <c r="A6" s="884" t="s">
        <v>0</v>
      </c>
      <c r="B6" s="885" t="s">
        <v>1</v>
      </c>
      <c r="C6" s="885" t="s">
        <v>1238</v>
      </c>
      <c r="D6" s="885" t="s">
        <v>380</v>
      </c>
      <c r="E6" s="885"/>
    </row>
    <row r="7" spans="1:5" x14ac:dyDescent="0.25">
      <c r="A7" s="256">
        <v>45571</v>
      </c>
      <c r="B7" s="75" t="s">
        <v>6189</v>
      </c>
      <c r="C7" s="213">
        <v>100</v>
      </c>
      <c r="D7" s="213">
        <v>200</v>
      </c>
      <c r="E7" s="213"/>
    </row>
    <row r="8" spans="1:5" x14ac:dyDescent="0.25">
      <c r="A8" s="256"/>
      <c r="B8" s="75"/>
      <c r="C8" s="213"/>
      <c r="D8" s="213"/>
      <c r="E8" s="213"/>
    </row>
    <row r="9" spans="1:5" x14ac:dyDescent="0.25">
      <c r="A9" s="256"/>
      <c r="B9" s="75"/>
      <c r="C9" s="213"/>
      <c r="D9" s="213"/>
      <c r="E9" s="213"/>
    </row>
    <row r="10" spans="1:5" x14ac:dyDescent="0.25">
      <c r="A10" s="256"/>
      <c r="B10" s="75"/>
      <c r="C10" s="213"/>
      <c r="D10" s="213"/>
      <c r="E10" s="213"/>
    </row>
    <row r="11" spans="1:5" x14ac:dyDescent="0.25">
      <c r="A11" s="256"/>
      <c r="B11" s="75"/>
      <c r="C11" s="213"/>
      <c r="D11" s="213"/>
      <c r="E11" s="213"/>
    </row>
    <row r="12" spans="1:5" x14ac:dyDescent="0.25">
      <c r="A12" s="256"/>
      <c r="B12" s="75"/>
      <c r="C12" s="213"/>
      <c r="D12" s="213"/>
      <c r="E12" s="213"/>
    </row>
    <row r="13" spans="1:5" x14ac:dyDescent="0.25">
      <c r="A13" s="256"/>
      <c r="B13" s="75"/>
      <c r="C13" s="213"/>
      <c r="D13" s="213"/>
      <c r="E13" s="213"/>
    </row>
    <row r="14" spans="1:5" x14ac:dyDescent="0.25">
      <c r="A14" s="212"/>
      <c r="B14" s="75"/>
      <c r="C14" s="213"/>
      <c r="D14" s="213"/>
      <c r="E14" s="213"/>
    </row>
    <row r="15" spans="1:5" x14ac:dyDescent="0.25">
      <c r="A15" s="741"/>
      <c r="B15" s="75"/>
      <c r="C15" s="213"/>
      <c r="D15" s="213"/>
      <c r="E15" s="213"/>
    </row>
    <row r="16" spans="1:5" x14ac:dyDescent="0.25">
      <c r="A16" s="741"/>
      <c r="B16" s="75"/>
      <c r="C16" s="213"/>
      <c r="D16" s="213"/>
      <c r="E16" s="213"/>
    </row>
    <row r="17" spans="1:5" x14ac:dyDescent="0.25">
      <c r="A17" s="256"/>
      <c r="B17" s="75"/>
      <c r="C17" s="213"/>
      <c r="D17" s="213"/>
      <c r="E17" s="213"/>
    </row>
    <row r="18" spans="1:5" x14ac:dyDescent="0.25">
      <c r="A18" s="213"/>
      <c r="B18" s="213"/>
      <c r="C18" s="213"/>
      <c r="D18" s="213"/>
      <c r="E18" s="213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rgb="FFFFFF00"/>
  </sheetPr>
  <dimension ref="A1:G18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6" width="10.6640625" style="20" customWidth="1"/>
    <col min="7" max="7" width="9" style="20" customWidth="1"/>
    <col min="8" max="16384" width="8.83203125" style="20"/>
  </cols>
  <sheetData>
    <row r="1" spans="1:7" s="2" customFormat="1" x14ac:dyDescent="0.25">
      <c r="A1" s="16" t="s">
        <v>5</v>
      </c>
      <c r="B1" s="16"/>
    </row>
    <row r="3" spans="1:7" s="18" customFormat="1" x14ac:dyDescent="0.25">
      <c r="A3" s="18" t="s">
        <v>8685</v>
      </c>
    </row>
    <row r="4" spans="1:7" s="18" customFormat="1" x14ac:dyDescent="0.25">
      <c r="A4" s="18" t="s">
        <v>8708</v>
      </c>
    </row>
    <row r="5" spans="1:7" ht="17" thickBot="1" x14ac:dyDescent="0.3"/>
    <row r="6" spans="1:7" ht="17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 t="s">
        <v>27</v>
      </c>
      <c r="G6" s="885"/>
    </row>
    <row r="7" spans="1:7" x14ac:dyDescent="0.25">
      <c r="A7" s="256">
        <v>45568</v>
      </c>
      <c r="B7" s="75" t="s">
        <v>6189</v>
      </c>
      <c r="C7" s="213">
        <v>89</v>
      </c>
      <c r="D7" s="213">
        <v>200</v>
      </c>
      <c r="E7" s="213">
        <v>700</v>
      </c>
      <c r="F7" s="213">
        <v>200</v>
      </c>
      <c r="G7" s="213"/>
    </row>
    <row r="8" spans="1:7" x14ac:dyDescent="0.25">
      <c r="A8" s="256"/>
      <c r="B8" s="75"/>
      <c r="C8" s="213"/>
      <c r="D8" s="213"/>
      <c r="E8" s="213"/>
      <c r="F8" s="213"/>
      <c r="G8" s="213"/>
    </row>
    <row r="9" spans="1:7" x14ac:dyDescent="0.25">
      <c r="A9" s="256"/>
      <c r="B9" s="75"/>
      <c r="C9" s="213"/>
      <c r="D9" s="213"/>
      <c r="E9" s="213"/>
      <c r="F9" s="213"/>
      <c r="G9" s="213"/>
    </row>
    <row r="10" spans="1:7" x14ac:dyDescent="0.25">
      <c r="A10" s="256"/>
      <c r="B10" s="75"/>
      <c r="C10" s="213"/>
      <c r="D10" s="213"/>
      <c r="E10" s="213"/>
      <c r="F10" s="213"/>
      <c r="G10" s="213"/>
    </row>
    <row r="11" spans="1:7" x14ac:dyDescent="0.25">
      <c r="A11" s="256"/>
      <c r="B11" s="75"/>
      <c r="C11" s="213"/>
      <c r="D11" s="213"/>
      <c r="E11" s="213"/>
      <c r="F11" s="213"/>
      <c r="G11" s="213"/>
    </row>
    <row r="12" spans="1:7" x14ac:dyDescent="0.25">
      <c r="A12" s="256"/>
      <c r="B12" s="75"/>
      <c r="C12" s="213"/>
      <c r="D12" s="213"/>
      <c r="E12" s="213"/>
      <c r="F12" s="213"/>
      <c r="G12" s="213"/>
    </row>
    <row r="13" spans="1:7" x14ac:dyDescent="0.25">
      <c r="A13" s="256"/>
      <c r="B13" s="75"/>
      <c r="C13" s="213"/>
      <c r="D13" s="213"/>
      <c r="E13" s="213"/>
      <c r="F13" s="213"/>
      <c r="G13" s="213"/>
    </row>
    <row r="14" spans="1:7" x14ac:dyDescent="0.25">
      <c r="A14" s="212"/>
      <c r="B14" s="75"/>
      <c r="C14" s="213"/>
      <c r="D14" s="213"/>
      <c r="E14" s="213"/>
      <c r="F14" s="213"/>
      <c r="G14" s="213"/>
    </row>
    <row r="15" spans="1:7" x14ac:dyDescent="0.25">
      <c r="A15" s="741"/>
      <c r="B15" s="75"/>
      <c r="C15" s="213"/>
      <c r="D15" s="213"/>
      <c r="E15" s="213"/>
      <c r="F15" s="213"/>
      <c r="G15" s="213"/>
    </row>
    <row r="16" spans="1:7" x14ac:dyDescent="0.25">
      <c r="A16" s="741"/>
      <c r="B16" s="75"/>
      <c r="C16" s="213"/>
      <c r="D16" s="213"/>
      <c r="E16" s="213"/>
      <c r="F16" s="213"/>
      <c r="G16" s="213"/>
    </row>
    <row r="17" spans="1:7" x14ac:dyDescent="0.25">
      <c r="A17" s="256"/>
      <c r="B17" s="75"/>
      <c r="C17" s="213"/>
      <c r="D17" s="213"/>
      <c r="E17" s="213"/>
      <c r="F17" s="213"/>
      <c r="G17" s="213"/>
    </row>
    <row r="18" spans="1:7" x14ac:dyDescent="0.25">
      <c r="A18" s="213"/>
      <c r="B18" s="213"/>
      <c r="C18" s="213"/>
      <c r="D18" s="213"/>
      <c r="E18" s="213"/>
      <c r="F18" s="213"/>
      <c r="G18" s="213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rgb="FFFFFF00"/>
  </sheetPr>
  <dimension ref="A1:J18"/>
  <sheetViews>
    <sheetView workbookViewId="0">
      <selection sqref="A1:XFD1048576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9" width="10.6640625" style="20" customWidth="1"/>
    <col min="10" max="10" width="9" style="20" customWidth="1"/>
    <col min="11" max="16384" width="8.83203125" style="20"/>
  </cols>
  <sheetData>
    <row r="1" spans="1:10" s="2" customFormat="1" x14ac:dyDescent="0.25">
      <c r="A1" s="16" t="s">
        <v>5</v>
      </c>
      <c r="B1" s="16"/>
    </row>
    <row r="3" spans="1:10" s="18" customFormat="1" x14ac:dyDescent="0.25">
      <c r="A3" s="18" t="s">
        <v>8759</v>
      </c>
    </row>
    <row r="4" spans="1:10" s="18" customFormat="1" x14ac:dyDescent="0.25">
      <c r="A4" s="18" t="s">
        <v>8760</v>
      </c>
    </row>
    <row r="5" spans="1:10" ht="17" thickBot="1" x14ac:dyDescent="0.3"/>
    <row r="6" spans="1:10" ht="17" thickBot="1" x14ac:dyDescent="0.3">
      <c r="A6" s="884" t="s">
        <v>0</v>
      </c>
      <c r="B6" s="885" t="s">
        <v>1</v>
      </c>
      <c r="C6" s="885" t="s">
        <v>26</v>
      </c>
      <c r="D6" s="885" t="s">
        <v>3</v>
      </c>
      <c r="E6" s="885" t="s">
        <v>4</v>
      </c>
      <c r="F6" s="885" t="s">
        <v>27</v>
      </c>
      <c r="G6" s="885" t="s">
        <v>29</v>
      </c>
      <c r="H6" s="885" t="s">
        <v>31</v>
      </c>
      <c r="I6" s="885" t="s">
        <v>10</v>
      </c>
      <c r="J6" s="885"/>
    </row>
    <row r="7" spans="1:10" x14ac:dyDescent="0.25">
      <c r="A7" s="256" t="s">
        <v>8761</v>
      </c>
      <c r="B7" s="75" t="s">
        <v>6189</v>
      </c>
      <c r="C7" s="213">
        <v>24</v>
      </c>
      <c r="D7" s="213">
        <v>24</v>
      </c>
      <c r="E7" s="213">
        <v>40</v>
      </c>
      <c r="F7" s="213">
        <v>4</v>
      </c>
      <c r="G7" s="213">
        <v>6</v>
      </c>
      <c r="H7" s="213">
        <v>6</v>
      </c>
      <c r="I7" s="213">
        <v>4</v>
      </c>
      <c r="J7" s="213"/>
    </row>
    <row r="8" spans="1:10" x14ac:dyDescent="0.25">
      <c r="A8" s="256"/>
      <c r="B8" s="75"/>
      <c r="C8" s="213"/>
      <c r="D8" s="213"/>
      <c r="E8" s="213"/>
      <c r="F8" s="213"/>
      <c r="G8" s="213"/>
      <c r="H8" s="213"/>
      <c r="I8" s="213"/>
      <c r="J8" s="213"/>
    </row>
    <row r="9" spans="1:10" x14ac:dyDescent="0.25">
      <c r="A9" s="256"/>
      <c r="B9" s="75"/>
      <c r="C9" s="213"/>
      <c r="D9" s="213"/>
      <c r="E9" s="213"/>
      <c r="F9" s="213"/>
      <c r="G9" s="213"/>
      <c r="H9" s="213"/>
      <c r="I9" s="213"/>
      <c r="J9" s="213"/>
    </row>
    <row r="10" spans="1:10" x14ac:dyDescent="0.25">
      <c r="A10" s="256"/>
      <c r="B10" s="75"/>
      <c r="C10" s="213"/>
      <c r="D10" s="213"/>
      <c r="E10" s="213"/>
      <c r="F10" s="213"/>
      <c r="G10" s="213"/>
      <c r="H10" s="213"/>
      <c r="I10" s="213"/>
      <c r="J10" s="213"/>
    </row>
    <row r="11" spans="1:10" x14ac:dyDescent="0.25">
      <c r="A11" s="256"/>
      <c r="B11" s="75"/>
      <c r="C11" s="213"/>
      <c r="D11" s="213"/>
      <c r="E11" s="213"/>
      <c r="F11" s="213"/>
      <c r="G11" s="213"/>
      <c r="H11" s="213"/>
      <c r="I11" s="213"/>
      <c r="J11" s="213"/>
    </row>
    <row r="12" spans="1:10" x14ac:dyDescent="0.25">
      <c r="A12" s="256"/>
      <c r="B12" s="75"/>
      <c r="C12" s="213"/>
      <c r="D12" s="213"/>
      <c r="E12" s="213"/>
      <c r="F12" s="213"/>
      <c r="G12" s="213"/>
      <c r="H12" s="213"/>
      <c r="I12" s="213"/>
      <c r="J12" s="213"/>
    </row>
    <row r="13" spans="1:10" x14ac:dyDescent="0.25">
      <c r="A13" s="256"/>
      <c r="B13" s="75"/>
      <c r="C13" s="213"/>
      <c r="D13" s="213"/>
      <c r="E13" s="213"/>
      <c r="F13" s="213"/>
      <c r="G13" s="213"/>
      <c r="H13" s="213"/>
      <c r="I13" s="213"/>
      <c r="J13" s="213"/>
    </row>
    <row r="14" spans="1:10" x14ac:dyDescent="0.25">
      <c r="A14" s="212"/>
      <c r="B14" s="75"/>
      <c r="C14" s="213"/>
      <c r="D14" s="213"/>
      <c r="E14" s="213"/>
      <c r="F14" s="213"/>
      <c r="G14" s="213"/>
      <c r="H14" s="213"/>
      <c r="I14" s="213"/>
      <c r="J14" s="213"/>
    </row>
    <row r="15" spans="1:10" x14ac:dyDescent="0.25">
      <c r="A15" s="741"/>
      <c r="B15" s="75"/>
      <c r="C15" s="213"/>
      <c r="D15" s="213"/>
      <c r="E15" s="213"/>
      <c r="F15" s="213"/>
      <c r="G15" s="213"/>
      <c r="H15" s="213"/>
      <c r="I15" s="213"/>
      <c r="J15" s="213"/>
    </row>
    <row r="16" spans="1:10" x14ac:dyDescent="0.25">
      <c r="A16" s="741"/>
      <c r="B16" s="75"/>
      <c r="C16" s="213"/>
      <c r="D16" s="213"/>
      <c r="E16" s="213"/>
      <c r="F16" s="213"/>
      <c r="G16" s="213"/>
      <c r="H16" s="213"/>
      <c r="I16" s="213"/>
      <c r="J16" s="213"/>
    </row>
    <row r="17" spans="1:10" x14ac:dyDescent="0.25">
      <c r="A17" s="256"/>
      <c r="B17" s="75"/>
      <c r="C17" s="213"/>
      <c r="D17" s="213"/>
      <c r="E17" s="213"/>
      <c r="F17" s="213"/>
      <c r="G17" s="213"/>
      <c r="H17" s="213"/>
      <c r="I17" s="213"/>
      <c r="J17" s="213"/>
    </row>
    <row r="18" spans="1:10" x14ac:dyDescent="0.25">
      <c r="A18" s="213"/>
      <c r="B18" s="213"/>
      <c r="C18" s="213"/>
      <c r="D18" s="213"/>
      <c r="E18" s="213"/>
      <c r="F18" s="213"/>
      <c r="G18" s="213"/>
      <c r="H18" s="213"/>
      <c r="I18" s="213"/>
      <c r="J18" s="213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rgb="FFFFFF00"/>
  </sheetPr>
  <dimension ref="A1:J18"/>
  <sheetViews>
    <sheetView workbookViewId="0">
      <selection activeCell="A11" sqref="A11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5" width="10.6640625" style="20" customWidth="1"/>
    <col min="6" max="8" width="14" style="20" customWidth="1"/>
    <col min="9" max="9" width="9.33203125" style="20" customWidth="1"/>
    <col min="10" max="10" width="9" style="20" customWidth="1"/>
    <col min="11" max="16384" width="8.83203125" style="20"/>
  </cols>
  <sheetData>
    <row r="1" spans="1:10" s="2" customFormat="1" x14ac:dyDescent="0.25">
      <c r="A1" s="16" t="s">
        <v>5</v>
      </c>
      <c r="B1" s="16"/>
    </row>
    <row r="3" spans="1:10" s="18" customFormat="1" x14ac:dyDescent="0.25">
      <c r="A3" s="18" t="s">
        <v>5216</v>
      </c>
    </row>
    <row r="4" spans="1:10" s="18" customFormat="1" x14ac:dyDescent="0.25">
      <c r="A4" s="18" t="s">
        <v>9107</v>
      </c>
    </row>
    <row r="5" spans="1:10" ht="17" thickBot="1" x14ac:dyDescent="0.3"/>
    <row r="6" spans="1:10" ht="17" thickBot="1" x14ac:dyDescent="0.3">
      <c r="A6" s="884" t="s">
        <v>0</v>
      </c>
      <c r="B6" s="885" t="s">
        <v>1</v>
      </c>
      <c r="C6" s="885" t="s">
        <v>3</v>
      </c>
      <c r="D6" s="885" t="s">
        <v>18</v>
      </c>
      <c r="E6" s="885" t="s">
        <v>9189</v>
      </c>
      <c r="F6" s="885" t="s">
        <v>9190</v>
      </c>
      <c r="G6" s="885" t="s">
        <v>4</v>
      </c>
      <c r="H6" s="885" t="s">
        <v>26</v>
      </c>
      <c r="I6" s="885" t="s">
        <v>32</v>
      </c>
      <c r="J6" s="885"/>
    </row>
    <row r="7" spans="1:10" x14ac:dyDescent="0.25">
      <c r="A7" s="256">
        <v>45601</v>
      </c>
      <c r="B7" s="75" t="s">
        <v>6189</v>
      </c>
      <c r="C7" s="213">
        <v>300</v>
      </c>
      <c r="D7" s="213">
        <v>300</v>
      </c>
      <c r="E7" s="213"/>
      <c r="F7" s="213"/>
      <c r="G7" s="213"/>
      <c r="H7" s="213"/>
      <c r="I7" s="213"/>
      <c r="J7" s="213"/>
    </row>
    <row r="8" spans="1:10" x14ac:dyDescent="0.25">
      <c r="A8" s="256" t="s">
        <v>9161</v>
      </c>
      <c r="B8" s="75" t="s">
        <v>6189</v>
      </c>
      <c r="C8" s="213"/>
      <c r="D8" s="213"/>
      <c r="E8" s="213">
        <v>300</v>
      </c>
      <c r="F8" s="213">
        <v>1800</v>
      </c>
      <c r="G8" s="213"/>
      <c r="H8" s="213"/>
      <c r="I8" s="213"/>
      <c r="J8" s="213"/>
    </row>
    <row r="9" spans="1:10" x14ac:dyDescent="0.25">
      <c r="A9" s="1181" t="s">
        <v>9203</v>
      </c>
      <c r="B9" s="75" t="s">
        <v>6189</v>
      </c>
      <c r="C9" s="213"/>
      <c r="D9" s="213"/>
      <c r="E9" s="213"/>
      <c r="F9" s="213"/>
      <c r="G9" s="213">
        <v>300</v>
      </c>
      <c r="H9" s="213"/>
      <c r="I9" s="213"/>
      <c r="J9" s="213"/>
    </row>
    <row r="10" spans="1:10" x14ac:dyDescent="0.25">
      <c r="A10" s="55" t="s">
        <v>9203</v>
      </c>
      <c r="B10" s="75" t="s">
        <v>6189</v>
      </c>
      <c r="C10" s="213"/>
      <c r="D10" s="213"/>
      <c r="E10" s="213"/>
      <c r="F10" s="213"/>
      <c r="G10" s="213"/>
      <c r="H10" s="213">
        <v>150</v>
      </c>
      <c r="I10" s="213"/>
      <c r="J10" s="213"/>
    </row>
    <row r="11" spans="1:10" x14ac:dyDescent="0.25">
      <c r="A11" s="256" t="s">
        <v>9567</v>
      </c>
      <c r="B11" s="75" t="s">
        <v>9571</v>
      </c>
      <c r="C11" s="213"/>
      <c r="D11" s="213"/>
      <c r="E11" s="213"/>
      <c r="F11" s="213"/>
      <c r="G11" s="213"/>
      <c r="H11" s="213"/>
      <c r="I11" s="213">
        <v>200</v>
      </c>
      <c r="J11" s="213"/>
    </row>
    <row r="12" spans="1:10" x14ac:dyDescent="0.25">
      <c r="A12" s="256"/>
      <c r="B12" s="75"/>
      <c r="C12" s="213"/>
      <c r="D12" s="213"/>
      <c r="E12" s="213"/>
      <c r="F12" s="213"/>
      <c r="G12" s="213"/>
      <c r="H12" s="213"/>
      <c r="I12" s="213"/>
      <c r="J12" s="213"/>
    </row>
    <row r="13" spans="1:10" x14ac:dyDescent="0.25">
      <c r="A13" s="256"/>
      <c r="B13" s="75"/>
      <c r="C13" s="213"/>
      <c r="D13" s="213"/>
      <c r="E13" s="213"/>
      <c r="F13" s="213"/>
      <c r="G13" s="213"/>
      <c r="H13" s="213"/>
      <c r="I13" s="213"/>
      <c r="J13" s="213"/>
    </row>
    <row r="14" spans="1:10" x14ac:dyDescent="0.25">
      <c r="A14" s="212"/>
      <c r="B14" s="75"/>
      <c r="C14" s="213"/>
      <c r="D14" s="213"/>
      <c r="E14" s="213"/>
      <c r="F14" s="213"/>
      <c r="G14" s="213"/>
      <c r="H14" s="213"/>
      <c r="I14" s="213"/>
      <c r="J14" s="213"/>
    </row>
    <row r="15" spans="1:10" x14ac:dyDescent="0.25">
      <c r="A15" s="741"/>
      <c r="B15" s="75"/>
      <c r="C15" s="213"/>
      <c r="D15" s="213"/>
      <c r="E15" s="213"/>
      <c r="F15" s="213"/>
      <c r="G15" s="213"/>
      <c r="H15" s="213"/>
      <c r="I15" s="213"/>
      <c r="J15" s="213"/>
    </row>
    <row r="16" spans="1:10" x14ac:dyDescent="0.25">
      <c r="A16" s="741"/>
      <c r="B16" s="75"/>
      <c r="C16" s="213"/>
      <c r="D16" s="213"/>
      <c r="E16" s="213"/>
      <c r="F16" s="213"/>
      <c r="G16" s="213"/>
      <c r="H16" s="213"/>
      <c r="I16" s="213"/>
      <c r="J16" s="213"/>
    </row>
    <row r="17" spans="1:10" x14ac:dyDescent="0.25">
      <c r="A17" s="256"/>
      <c r="B17" s="75"/>
      <c r="C17" s="213"/>
      <c r="D17" s="213"/>
      <c r="E17" s="213"/>
      <c r="F17" s="213"/>
      <c r="G17" s="213"/>
      <c r="H17" s="213"/>
      <c r="I17" s="213"/>
      <c r="J17" s="213"/>
    </row>
    <row r="18" spans="1:10" x14ac:dyDescent="0.25">
      <c r="A18" s="213"/>
      <c r="B18" s="213"/>
      <c r="C18" s="213"/>
      <c r="D18" s="213"/>
      <c r="E18" s="213"/>
      <c r="F18" s="213"/>
      <c r="G18" s="213"/>
      <c r="H18" s="213"/>
      <c r="I18" s="213"/>
      <c r="J18" s="213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rgb="FFFFC000"/>
  </sheetPr>
  <dimension ref="A1:I22"/>
  <sheetViews>
    <sheetView workbookViewId="0">
      <selection activeCell="A19" sqref="A19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8" width="10.6640625" style="20" customWidth="1"/>
    <col min="9" max="9" width="9" style="20" customWidth="1"/>
    <col min="10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5726</v>
      </c>
    </row>
    <row r="4" spans="1:9" s="18" customFormat="1" x14ac:dyDescent="0.25">
      <c r="A4" s="18" t="s">
        <v>9122</v>
      </c>
    </row>
    <row r="5" spans="1:9" ht="17" thickBot="1" x14ac:dyDescent="0.3"/>
    <row r="6" spans="1:9" ht="17" thickBot="1" x14ac:dyDescent="0.3">
      <c r="A6" s="884" t="s">
        <v>0</v>
      </c>
      <c r="B6" s="885" t="s">
        <v>1</v>
      </c>
      <c r="C6" s="885" t="s">
        <v>32</v>
      </c>
      <c r="D6" s="885" t="s">
        <v>27</v>
      </c>
      <c r="E6" s="885" t="s">
        <v>2</v>
      </c>
      <c r="F6" s="885" t="s">
        <v>3</v>
      </c>
      <c r="G6" s="885" t="s">
        <v>17</v>
      </c>
      <c r="H6" s="885" t="s">
        <v>18</v>
      </c>
      <c r="I6" s="885"/>
    </row>
    <row r="7" spans="1:9" x14ac:dyDescent="0.25">
      <c r="A7" s="256" t="s">
        <v>9120</v>
      </c>
      <c r="B7" s="75" t="s">
        <v>6189</v>
      </c>
      <c r="C7" s="213">
        <v>200</v>
      </c>
      <c r="D7" s="213"/>
      <c r="E7" s="213"/>
      <c r="F7" s="213"/>
      <c r="G7" s="213"/>
      <c r="H7" s="213"/>
      <c r="I7" s="213"/>
    </row>
    <row r="8" spans="1:9" x14ac:dyDescent="0.25">
      <c r="A8" s="256" t="s">
        <v>9120</v>
      </c>
      <c r="B8" s="75" t="s">
        <v>6189</v>
      </c>
      <c r="C8" s="213">
        <v>2</v>
      </c>
      <c r="D8" s="213">
        <v>185</v>
      </c>
      <c r="E8" s="213"/>
      <c r="F8" s="213"/>
      <c r="G8" s="213"/>
      <c r="H8" s="213"/>
      <c r="I8" s="213"/>
    </row>
    <row r="9" spans="1:9" x14ac:dyDescent="0.25">
      <c r="A9" s="256" t="s">
        <v>9120</v>
      </c>
      <c r="B9" s="75" t="s">
        <v>6189</v>
      </c>
      <c r="C9" s="213"/>
      <c r="D9" s="213"/>
      <c r="E9" s="213">
        <v>150</v>
      </c>
      <c r="F9" s="213">
        <v>150</v>
      </c>
      <c r="G9" s="213"/>
      <c r="H9" s="213"/>
      <c r="I9" s="213"/>
    </row>
    <row r="10" spans="1:9" x14ac:dyDescent="0.25">
      <c r="A10" s="1181" t="s">
        <v>9132</v>
      </c>
      <c r="B10" s="75" t="s">
        <v>6189</v>
      </c>
      <c r="C10" s="213">
        <v>200</v>
      </c>
      <c r="D10" s="213">
        <v>330</v>
      </c>
      <c r="E10" s="213"/>
      <c r="F10" s="213"/>
      <c r="G10" s="213">
        <v>60</v>
      </c>
      <c r="H10" s="213">
        <v>60</v>
      </c>
      <c r="I10" s="213"/>
    </row>
    <row r="11" spans="1:9" x14ac:dyDescent="0.25">
      <c r="A11" s="1181" t="s">
        <v>9132</v>
      </c>
      <c r="B11" s="75" t="s">
        <v>6189</v>
      </c>
      <c r="C11" s="213">
        <v>100</v>
      </c>
      <c r="D11" s="213">
        <v>100</v>
      </c>
      <c r="E11" s="213">
        <v>100</v>
      </c>
      <c r="F11" s="213">
        <v>100</v>
      </c>
      <c r="G11" s="213"/>
      <c r="H11" s="213"/>
      <c r="I11" s="213"/>
    </row>
    <row r="12" spans="1:9" x14ac:dyDescent="0.25">
      <c r="A12" s="35" t="s">
        <v>9156</v>
      </c>
      <c r="B12" s="75" t="s">
        <v>6189</v>
      </c>
      <c r="C12" s="213">
        <v>200</v>
      </c>
      <c r="D12" s="213">
        <v>100</v>
      </c>
      <c r="E12" s="213">
        <v>75</v>
      </c>
      <c r="F12" s="213">
        <v>75</v>
      </c>
      <c r="G12" s="213"/>
      <c r="H12" s="213"/>
      <c r="I12" s="213"/>
    </row>
    <row r="13" spans="1:9" x14ac:dyDescent="0.25">
      <c r="A13" s="1181" t="s">
        <v>9171</v>
      </c>
      <c r="B13" s="213" t="s">
        <v>6189</v>
      </c>
      <c r="C13" s="213">
        <v>618</v>
      </c>
      <c r="D13" s="213">
        <v>49</v>
      </c>
      <c r="E13" s="213"/>
      <c r="F13" s="213"/>
      <c r="G13" s="213"/>
      <c r="H13" s="213"/>
      <c r="I13" s="213"/>
    </row>
    <row r="14" spans="1:9" x14ac:dyDescent="0.25">
      <c r="A14" s="1181" t="s">
        <v>9171</v>
      </c>
      <c r="B14" s="213" t="s">
        <v>6189</v>
      </c>
      <c r="C14" s="213">
        <v>65</v>
      </c>
      <c r="D14" s="213">
        <v>292</v>
      </c>
      <c r="E14" s="213"/>
      <c r="F14" s="213"/>
      <c r="G14" s="213"/>
      <c r="H14" s="213"/>
      <c r="I14" s="213"/>
    </row>
    <row r="15" spans="1:9" x14ac:dyDescent="0.25">
      <c r="A15" s="741" t="s">
        <v>9191</v>
      </c>
      <c r="B15" s="75" t="s">
        <v>6189</v>
      </c>
      <c r="C15" s="213"/>
      <c r="D15" s="213">
        <v>100</v>
      </c>
      <c r="E15" s="213">
        <v>100</v>
      </c>
      <c r="F15" s="213">
        <v>100</v>
      </c>
      <c r="G15" s="213"/>
      <c r="H15" s="213"/>
      <c r="I15" s="213"/>
    </row>
    <row r="16" spans="1:9" x14ac:dyDescent="0.25">
      <c r="A16" s="1181" t="s">
        <v>9239</v>
      </c>
      <c r="B16" s="213" t="s">
        <v>6189</v>
      </c>
      <c r="C16" s="213"/>
      <c r="D16" s="213">
        <v>44</v>
      </c>
      <c r="E16" s="213"/>
      <c r="F16" s="213"/>
      <c r="G16" s="213"/>
      <c r="H16" s="213"/>
      <c r="I16" s="213"/>
    </row>
    <row r="17" spans="1:9" x14ac:dyDescent="0.25">
      <c r="A17" s="1181" t="s">
        <v>9258</v>
      </c>
      <c r="B17" s="213" t="s">
        <v>6189</v>
      </c>
      <c r="C17" s="213"/>
      <c r="D17" s="213"/>
      <c r="E17" s="213">
        <v>75</v>
      </c>
      <c r="F17" s="213"/>
      <c r="G17" s="213"/>
      <c r="H17" s="213"/>
      <c r="I17" s="213"/>
    </row>
    <row r="18" spans="1:9" x14ac:dyDescent="0.25">
      <c r="A18" s="1181" t="s">
        <v>9258</v>
      </c>
      <c r="B18" s="213" t="s">
        <v>8020</v>
      </c>
      <c r="C18" s="213">
        <v>-65</v>
      </c>
      <c r="D18" s="213"/>
      <c r="E18" s="213"/>
      <c r="F18" s="213"/>
      <c r="G18" s="213"/>
      <c r="H18" s="213"/>
      <c r="I18" s="213"/>
    </row>
    <row r="19" spans="1:9" x14ac:dyDescent="0.25">
      <c r="A19" s="55">
        <v>45357</v>
      </c>
      <c r="B19" s="213" t="s">
        <v>6189</v>
      </c>
      <c r="C19" s="213"/>
      <c r="D19" s="213"/>
      <c r="E19" s="213">
        <v>100</v>
      </c>
      <c r="F19" s="213">
        <v>175</v>
      </c>
      <c r="G19" s="213"/>
      <c r="H19" s="213"/>
      <c r="I19" s="213"/>
    </row>
    <row r="20" spans="1:9" x14ac:dyDescent="0.25">
      <c r="A20" s="1181"/>
      <c r="B20" s="213"/>
      <c r="C20" s="213"/>
      <c r="D20" s="213"/>
      <c r="E20" s="213"/>
      <c r="F20" s="213"/>
      <c r="G20" s="213"/>
      <c r="H20" s="213"/>
      <c r="I20" s="213"/>
    </row>
    <row r="21" spans="1:9" x14ac:dyDescent="0.25">
      <c r="A21" s="256"/>
      <c r="B21" s="75"/>
      <c r="C21" s="213"/>
      <c r="D21" s="213"/>
      <c r="E21" s="213"/>
      <c r="F21" s="213"/>
      <c r="G21" s="213"/>
      <c r="H21" s="213"/>
      <c r="I21" s="213"/>
    </row>
    <row r="22" spans="1:9" x14ac:dyDescent="0.25">
      <c r="A22" s="213"/>
      <c r="B22" s="213"/>
      <c r="C22" s="213"/>
      <c r="D22" s="213"/>
      <c r="E22" s="213"/>
      <c r="F22" s="213"/>
      <c r="G22" s="213"/>
      <c r="H22" s="213"/>
      <c r="I22" s="213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rgb="FFFFC000"/>
  </sheetPr>
  <dimension ref="A1:I14"/>
  <sheetViews>
    <sheetView workbookViewId="0">
      <selection activeCell="H9" sqref="H9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8" width="10.6640625" style="20" customWidth="1"/>
    <col min="9" max="9" width="9" style="20" customWidth="1"/>
    <col min="10" max="16384" width="8.83203125" style="20"/>
  </cols>
  <sheetData>
    <row r="1" spans="1:9" s="2" customFormat="1" x14ac:dyDescent="0.25">
      <c r="A1" s="16" t="s">
        <v>5</v>
      </c>
      <c r="B1" s="16"/>
    </row>
    <row r="3" spans="1:9" s="18" customFormat="1" x14ac:dyDescent="0.25">
      <c r="A3" s="18" t="s">
        <v>5726</v>
      </c>
    </row>
    <row r="4" spans="1:9" s="18" customFormat="1" x14ac:dyDescent="0.25">
      <c r="A4" s="18" t="s">
        <v>9198</v>
      </c>
    </row>
    <row r="5" spans="1:9" ht="17" thickBot="1" x14ac:dyDescent="0.3"/>
    <row r="6" spans="1:9" ht="17" thickBot="1" x14ac:dyDescent="0.3">
      <c r="A6" s="884" t="s">
        <v>0</v>
      </c>
      <c r="B6" s="885" t="s">
        <v>1</v>
      </c>
      <c r="C6" s="885" t="s">
        <v>2</v>
      </c>
      <c r="D6" s="885" t="s">
        <v>3</v>
      </c>
      <c r="E6" s="885" t="s">
        <v>4</v>
      </c>
      <c r="F6" s="885" t="s">
        <v>10</v>
      </c>
      <c r="G6" s="885" t="s">
        <v>30</v>
      </c>
      <c r="H6" s="885" t="s">
        <v>31</v>
      </c>
      <c r="I6" s="885"/>
    </row>
    <row r="7" spans="1:9" x14ac:dyDescent="0.25">
      <c r="A7" s="741" t="s">
        <v>9191</v>
      </c>
      <c r="B7" s="75" t="s">
        <v>6189</v>
      </c>
      <c r="C7" s="213">
        <v>24</v>
      </c>
      <c r="D7" s="213">
        <v>24</v>
      </c>
      <c r="E7" s="213">
        <v>40</v>
      </c>
      <c r="F7" s="213">
        <v>4</v>
      </c>
      <c r="G7" s="213">
        <v>4</v>
      </c>
      <c r="H7" s="213">
        <v>8</v>
      </c>
      <c r="I7" s="213"/>
    </row>
    <row r="8" spans="1:9" x14ac:dyDescent="0.25">
      <c r="A8" s="741" t="s">
        <v>9402</v>
      </c>
      <c r="B8" s="75" t="s">
        <v>8020</v>
      </c>
      <c r="C8" s="213">
        <v>-24</v>
      </c>
      <c r="D8" s="213">
        <v>-24</v>
      </c>
      <c r="E8" s="213">
        <v>-40</v>
      </c>
      <c r="F8" s="213">
        <v>-4</v>
      </c>
      <c r="G8" s="213">
        <v>-4</v>
      </c>
      <c r="H8" s="213">
        <v>-8</v>
      </c>
      <c r="I8" s="213"/>
    </row>
    <row r="9" spans="1:9" x14ac:dyDescent="0.25">
      <c r="A9" s="741"/>
      <c r="B9" s="75"/>
      <c r="C9" s="213"/>
      <c r="D9" s="213"/>
      <c r="E9" s="213"/>
      <c r="F9" s="213"/>
      <c r="G9" s="213"/>
      <c r="H9" s="213"/>
      <c r="I9" s="213"/>
    </row>
    <row r="10" spans="1:9" x14ac:dyDescent="0.25">
      <c r="A10" s="741"/>
      <c r="B10" s="75"/>
      <c r="C10" s="213"/>
      <c r="D10" s="213"/>
      <c r="E10" s="213"/>
      <c r="F10" s="213"/>
      <c r="G10" s="213"/>
      <c r="H10" s="213"/>
      <c r="I10" s="213"/>
    </row>
    <row r="11" spans="1:9" x14ac:dyDescent="0.25">
      <c r="A11" s="741"/>
      <c r="B11" s="75"/>
      <c r="C11" s="213"/>
      <c r="D11" s="213"/>
      <c r="E11" s="213"/>
      <c r="F11" s="213"/>
      <c r="G11" s="213"/>
      <c r="H11" s="213"/>
      <c r="I11" s="213"/>
    </row>
    <row r="12" spans="1:9" x14ac:dyDescent="0.25">
      <c r="A12" s="741"/>
      <c r="B12" s="75"/>
      <c r="C12" s="213"/>
      <c r="D12" s="213"/>
      <c r="E12" s="213"/>
      <c r="F12" s="213"/>
      <c r="G12" s="213"/>
      <c r="H12" s="213"/>
      <c r="I12" s="213"/>
    </row>
    <row r="13" spans="1:9" x14ac:dyDescent="0.25">
      <c r="A13" s="256"/>
      <c r="B13" s="75"/>
      <c r="C13" s="213"/>
      <c r="D13" s="213"/>
      <c r="E13" s="213"/>
      <c r="F13" s="213"/>
      <c r="G13" s="213"/>
      <c r="H13" s="213"/>
      <c r="I13" s="213"/>
    </row>
    <row r="14" spans="1:9" x14ac:dyDescent="0.25">
      <c r="A14" s="213"/>
      <c r="B14" s="213"/>
      <c r="C14" s="213"/>
      <c r="D14" s="213"/>
      <c r="E14" s="213"/>
      <c r="F14" s="213"/>
      <c r="G14" s="213"/>
      <c r="H14" s="213"/>
      <c r="I14" s="213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rgb="FF92D050"/>
  </sheetPr>
  <dimension ref="A1:O11"/>
  <sheetViews>
    <sheetView workbookViewId="0">
      <selection activeCell="C14" sqref="C14"/>
    </sheetView>
  </sheetViews>
  <sheetFormatPr baseColWidth="10" defaultColWidth="8.83203125" defaultRowHeight="16" x14ac:dyDescent="0.25"/>
  <cols>
    <col min="1" max="1" width="12.5" style="20" customWidth="1"/>
    <col min="2" max="2" width="18.83203125" style="20" customWidth="1"/>
    <col min="3" max="3" width="12.6640625" style="20" customWidth="1"/>
    <col min="4" max="13" width="10.6640625" style="20" customWidth="1"/>
    <col min="14" max="14" width="9" style="20" customWidth="1"/>
    <col min="15" max="16384" width="8.83203125" style="20"/>
  </cols>
  <sheetData>
    <row r="1" spans="1:15" s="2" customFormat="1" x14ac:dyDescent="0.25">
      <c r="A1" s="355" t="s">
        <v>2876</v>
      </c>
      <c r="B1" s="6"/>
    </row>
    <row r="3" spans="1:15" s="18" customFormat="1" x14ac:dyDescent="0.25">
      <c r="A3" s="18" t="s">
        <v>8402</v>
      </c>
    </row>
    <row r="4" spans="1:15" s="18" customFormat="1" x14ac:dyDescent="0.25">
      <c r="A4" s="18" t="s">
        <v>8403</v>
      </c>
    </row>
    <row r="5" spans="1:15" ht="17" thickBot="1" x14ac:dyDescent="0.3"/>
    <row r="6" spans="1:15" ht="17" thickBot="1" x14ac:dyDescent="0.3">
      <c r="A6" s="884" t="s">
        <v>0</v>
      </c>
      <c r="B6" s="885" t="s">
        <v>1</v>
      </c>
      <c r="C6" s="885" t="s">
        <v>8406</v>
      </c>
      <c r="D6" s="885" t="s">
        <v>26</v>
      </c>
      <c r="E6" s="885" t="s">
        <v>17</v>
      </c>
      <c r="F6" s="885" t="s">
        <v>3</v>
      </c>
      <c r="G6" s="885" t="s">
        <v>18</v>
      </c>
      <c r="H6" s="885" t="s">
        <v>10</v>
      </c>
      <c r="I6" s="885" t="s">
        <v>28</v>
      </c>
      <c r="J6" s="885" t="s">
        <v>27</v>
      </c>
      <c r="K6" s="885" t="s">
        <v>4</v>
      </c>
      <c r="L6" s="885" t="s">
        <v>32</v>
      </c>
      <c r="M6" s="885" t="s">
        <v>378</v>
      </c>
      <c r="N6" s="885"/>
    </row>
    <row r="7" spans="1:15" s="441" customFormat="1" x14ac:dyDescent="0.25">
      <c r="A7" s="508" t="s">
        <v>8404</v>
      </c>
      <c r="B7" s="824" t="s">
        <v>8405</v>
      </c>
      <c r="C7" s="824">
        <v>200</v>
      </c>
      <c r="D7" s="824">
        <v>149</v>
      </c>
      <c r="E7" s="824">
        <v>149</v>
      </c>
      <c r="F7" s="824">
        <v>149</v>
      </c>
      <c r="G7" s="824">
        <v>149</v>
      </c>
      <c r="H7" s="824">
        <v>10</v>
      </c>
      <c r="I7" s="824">
        <v>2</v>
      </c>
      <c r="J7" s="824">
        <v>298</v>
      </c>
      <c r="K7" s="824"/>
      <c r="L7" s="824"/>
      <c r="M7" s="824"/>
      <c r="N7" s="824"/>
      <c r="O7" s="441" t="s">
        <v>3022</v>
      </c>
    </row>
    <row r="8" spans="1:15" s="441" customFormat="1" x14ac:dyDescent="0.25">
      <c r="A8" s="508" t="s">
        <v>8404</v>
      </c>
      <c r="B8" s="824" t="s">
        <v>8407</v>
      </c>
      <c r="C8" s="824"/>
      <c r="D8" s="824"/>
      <c r="E8" s="824"/>
      <c r="F8" s="824"/>
      <c r="G8" s="824"/>
      <c r="H8" s="824"/>
      <c r="I8" s="824"/>
      <c r="J8" s="824"/>
      <c r="K8" s="824">
        <v>298</v>
      </c>
      <c r="L8" s="824">
        <v>298</v>
      </c>
      <c r="M8" s="824">
        <v>72</v>
      </c>
      <c r="N8" s="824"/>
      <c r="O8" s="441" t="s">
        <v>3022</v>
      </c>
    </row>
    <row r="9" spans="1:15" x14ac:dyDescent="0.25">
      <c r="A9" s="69"/>
      <c r="B9" s="75"/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</row>
    <row r="10" spans="1:15" x14ac:dyDescent="0.25">
      <c r="A10" s="256"/>
      <c r="B10" s="75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</row>
    <row r="11" spans="1:15" x14ac:dyDescent="0.25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C00000"/>
  </sheetPr>
  <dimension ref="A1:T109"/>
  <sheetViews>
    <sheetView topLeftCell="A69" workbookViewId="0">
      <selection activeCell="E85" sqref="E85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11.1640625" style="2" customWidth="1"/>
    <col min="5" max="5" width="10.5" style="2" customWidth="1"/>
    <col min="6" max="6" width="10.6640625" style="2" customWidth="1"/>
    <col min="7" max="7" width="11.1640625" style="2" customWidth="1"/>
    <col min="8" max="8" width="10.5" style="2" customWidth="1"/>
    <col min="9" max="12" width="10.83203125" style="2" customWidth="1"/>
    <col min="13" max="14" width="9" style="136"/>
    <col min="15" max="15" width="12.5" style="136" customWidth="1"/>
    <col min="16" max="16384" width="9" style="136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257" customFormat="1" x14ac:dyDescent="0.25">
      <c r="A3" s="1" t="s">
        <v>384</v>
      </c>
      <c r="B3" s="1"/>
    </row>
    <row r="4" spans="1:13" s="257" customFormat="1" x14ac:dyDescent="0.25">
      <c r="A4" s="3" t="s">
        <v>3442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</row>
    <row r="5" spans="1:13" s="257" customFormat="1" x14ac:dyDescent="0.25">
      <c r="A5" s="3" t="s">
        <v>3441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</row>
    <row r="6" spans="1:13" s="257" customFormat="1" x14ac:dyDescent="0.25">
      <c r="A6" s="3" t="s">
        <v>3691</v>
      </c>
      <c r="B6" s="3"/>
      <c r="C6" s="764" t="s">
        <v>7474</v>
      </c>
      <c r="D6" s="764"/>
      <c r="E6" s="764"/>
      <c r="F6" s="1013"/>
      <c r="G6" s="1013"/>
      <c r="H6" s="1013"/>
      <c r="I6" s="1013"/>
      <c r="J6" s="1013"/>
      <c r="K6" s="1013"/>
      <c r="L6" s="1013"/>
    </row>
    <row r="7" spans="1:13" s="257" customFormat="1" x14ac:dyDescent="0.25">
      <c r="A7" s="3" t="s">
        <v>4261</v>
      </c>
      <c r="B7" s="3"/>
      <c r="C7" s="319">
        <v>6000</v>
      </c>
      <c r="D7" s="319">
        <v>4500</v>
      </c>
      <c r="E7" s="319">
        <v>1000</v>
      </c>
      <c r="F7" s="319">
        <v>21000</v>
      </c>
      <c r="G7" s="319">
        <v>4500</v>
      </c>
      <c r="H7" s="764"/>
      <c r="I7" s="319">
        <v>4500</v>
      </c>
      <c r="J7" s="1013"/>
      <c r="K7" s="1013"/>
      <c r="L7" s="1013"/>
    </row>
    <row r="8" spans="1:13" s="49" customFormat="1" ht="17" thickBot="1" x14ac:dyDescent="0.3">
      <c r="A8" s="3" t="s">
        <v>25</v>
      </c>
      <c r="B8" s="3"/>
      <c r="C8" s="31">
        <v>4000</v>
      </c>
      <c r="D8" s="31">
        <v>3500</v>
      </c>
      <c r="E8" s="31">
        <v>800</v>
      </c>
      <c r="F8" s="31">
        <v>15000</v>
      </c>
      <c r="G8" s="31">
        <v>3500</v>
      </c>
      <c r="H8" s="31">
        <v>35000</v>
      </c>
      <c r="I8" s="31">
        <v>5700</v>
      </c>
      <c r="J8" s="31">
        <v>2000</v>
      </c>
      <c r="K8" s="31">
        <v>20000</v>
      </c>
      <c r="L8" s="31"/>
    </row>
    <row r="9" spans="1:13" s="4" customFormat="1" ht="17" thickBot="1" x14ac:dyDescent="0.3">
      <c r="A9" s="140" t="s">
        <v>0</v>
      </c>
      <c r="B9" s="140" t="s">
        <v>1</v>
      </c>
      <c r="C9" s="209" t="s">
        <v>26</v>
      </c>
      <c r="D9" s="209" t="s">
        <v>3</v>
      </c>
      <c r="E9" s="209" t="s">
        <v>4</v>
      </c>
      <c r="F9" s="209" t="s">
        <v>10</v>
      </c>
      <c r="G9" s="209" t="s">
        <v>27</v>
      </c>
      <c r="H9" s="209" t="s">
        <v>28</v>
      </c>
      <c r="I9" s="209" t="s">
        <v>32</v>
      </c>
      <c r="J9" s="209" t="s">
        <v>31</v>
      </c>
      <c r="K9" s="209" t="s">
        <v>29</v>
      </c>
      <c r="L9" s="209"/>
    </row>
    <row r="10" spans="1:13" s="2" customFormat="1" x14ac:dyDescent="0.25">
      <c r="A10" s="12">
        <v>44448</v>
      </c>
      <c r="B10" s="13" t="s">
        <v>3258</v>
      </c>
      <c r="C10" s="13">
        <v>20</v>
      </c>
      <c r="D10" s="13">
        <v>28</v>
      </c>
      <c r="E10" s="13">
        <v>28</v>
      </c>
      <c r="F10" s="13">
        <v>12</v>
      </c>
      <c r="G10" s="13">
        <v>12</v>
      </c>
      <c r="H10" s="13">
        <v>12</v>
      </c>
      <c r="I10" s="13"/>
      <c r="J10" s="13"/>
      <c r="K10" s="13"/>
      <c r="L10" s="13"/>
    </row>
    <row r="11" spans="1:13" s="1" customFormat="1" ht="17" thickBot="1" x14ac:dyDescent="0.3">
      <c r="A11" s="76" t="s">
        <v>3310</v>
      </c>
      <c r="B11" s="14" t="s">
        <v>3312</v>
      </c>
      <c r="C11" s="14">
        <v>10</v>
      </c>
      <c r="D11" s="14">
        <v>10</v>
      </c>
      <c r="E11" s="14">
        <v>12</v>
      </c>
      <c r="F11" s="14">
        <v>6</v>
      </c>
      <c r="G11" s="14">
        <v>20</v>
      </c>
      <c r="H11" s="14">
        <v>5</v>
      </c>
      <c r="I11" s="14">
        <v>6</v>
      </c>
      <c r="J11" s="14"/>
      <c r="K11" s="14"/>
      <c r="L11" s="14"/>
    </row>
    <row r="12" spans="1:13" s="1" customFormat="1" ht="17" thickBot="1" x14ac:dyDescent="0.3">
      <c r="A12" s="161" t="s">
        <v>3371</v>
      </c>
      <c r="B12" s="34"/>
      <c r="C12" s="34">
        <f t="shared" ref="C12:H12" si="0">SUM(C10:C11)</f>
        <v>30</v>
      </c>
      <c r="D12" s="34">
        <f t="shared" si="0"/>
        <v>38</v>
      </c>
      <c r="E12" s="34">
        <f t="shared" si="0"/>
        <v>40</v>
      </c>
      <c r="F12" s="34">
        <f t="shared" si="0"/>
        <v>18</v>
      </c>
      <c r="G12" s="34">
        <f t="shared" si="0"/>
        <v>32</v>
      </c>
      <c r="H12" s="34">
        <f t="shared" si="0"/>
        <v>17</v>
      </c>
      <c r="I12" s="34">
        <f t="shared" ref="I12" si="1">SUM(I10:I11)</f>
        <v>6</v>
      </c>
      <c r="J12" s="34"/>
      <c r="K12" s="34"/>
      <c r="L12" s="34"/>
      <c r="M12" s="1" t="s">
        <v>4264</v>
      </c>
    </row>
    <row r="13" spans="1:13" s="2" customFormat="1" x14ac:dyDescent="0.25">
      <c r="A13" s="55">
        <v>44540</v>
      </c>
      <c r="B13" s="53" t="s">
        <v>3360</v>
      </c>
      <c r="C13" s="53"/>
      <c r="D13" s="53"/>
      <c r="E13" s="53"/>
      <c r="F13" s="53"/>
      <c r="G13" s="53"/>
      <c r="H13" s="53"/>
      <c r="I13" s="53"/>
      <c r="J13" s="53">
        <v>100</v>
      </c>
      <c r="K13" s="53"/>
      <c r="L13" s="53"/>
    </row>
    <row r="14" spans="1:13" s="2" customFormat="1" x14ac:dyDescent="0.25">
      <c r="A14" s="12">
        <v>44540</v>
      </c>
      <c r="B14" s="13" t="s">
        <v>3361</v>
      </c>
      <c r="C14" s="13"/>
      <c r="D14" s="13"/>
      <c r="E14" s="13"/>
      <c r="F14" s="13"/>
      <c r="G14" s="13"/>
      <c r="H14" s="13"/>
      <c r="I14" s="13"/>
      <c r="J14" s="13">
        <v>100</v>
      </c>
      <c r="K14" s="13"/>
      <c r="L14" s="13"/>
    </row>
    <row r="15" spans="1:13" s="2" customFormat="1" x14ac:dyDescent="0.25">
      <c r="A15" s="13" t="s">
        <v>3388</v>
      </c>
      <c r="B15" s="13" t="s">
        <v>3389</v>
      </c>
      <c r="C15" s="13"/>
      <c r="D15" s="13"/>
      <c r="E15" s="13"/>
      <c r="F15" s="13"/>
      <c r="G15" s="13"/>
      <c r="H15" s="13"/>
      <c r="I15" s="13"/>
      <c r="J15" s="13">
        <v>100</v>
      </c>
      <c r="K15" s="13"/>
      <c r="L15" s="13"/>
    </row>
    <row r="16" spans="1:13" s="2" customFormat="1" x14ac:dyDescent="0.25">
      <c r="A16" s="13" t="s">
        <v>3390</v>
      </c>
      <c r="B16" s="13" t="s">
        <v>3391</v>
      </c>
      <c r="C16" s="13"/>
      <c r="D16" s="13"/>
      <c r="E16" s="13"/>
      <c r="F16" s="13"/>
      <c r="G16" s="13"/>
      <c r="H16" s="13"/>
      <c r="I16" s="13"/>
      <c r="J16" s="13">
        <v>100</v>
      </c>
      <c r="K16" s="13"/>
      <c r="L16" s="13"/>
    </row>
    <row r="17" spans="1:15" s="1" customFormat="1" ht="17" thickBot="1" x14ac:dyDescent="0.3">
      <c r="A17" s="13" t="s">
        <v>3423</v>
      </c>
      <c r="B17" s="13" t="s">
        <v>3424</v>
      </c>
      <c r="C17" s="13">
        <v>60</v>
      </c>
      <c r="D17" s="13">
        <v>60</v>
      </c>
      <c r="E17" s="13">
        <v>120</v>
      </c>
      <c r="F17" s="13">
        <v>30</v>
      </c>
      <c r="G17" s="13">
        <v>60</v>
      </c>
      <c r="H17" s="13">
        <v>15</v>
      </c>
      <c r="I17" s="43"/>
      <c r="J17" s="43"/>
      <c r="K17" s="43"/>
      <c r="L17" s="43"/>
    </row>
    <row r="18" spans="1:15" s="1" customFormat="1" ht="17" thickBot="1" x14ac:dyDescent="0.3">
      <c r="A18" s="161" t="s">
        <v>3469</v>
      </c>
      <c r="B18" s="34"/>
      <c r="C18" s="34">
        <f>SUM(C12:C17)</f>
        <v>90</v>
      </c>
      <c r="D18" s="34">
        <f>SUM(D12:D17)</f>
        <v>98</v>
      </c>
      <c r="E18" s="34">
        <f t="shared" ref="E18:J18" si="2">SUM(E12:E17)</f>
        <v>160</v>
      </c>
      <c r="F18" s="34">
        <f t="shared" si="2"/>
        <v>48</v>
      </c>
      <c r="G18" s="34">
        <f t="shared" si="2"/>
        <v>92</v>
      </c>
      <c r="H18" s="34">
        <f t="shared" si="2"/>
        <v>32</v>
      </c>
      <c r="I18" s="34">
        <f t="shared" si="2"/>
        <v>6</v>
      </c>
      <c r="J18" s="34">
        <f t="shared" si="2"/>
        <v>400</v>
      </c>
      <c r="K18" s="34"/>
      <c r="L18" s="34"/>
      <c r="M18" s="1" t="s">
        <v>4264</v>
      </c>
    </row>
    <row r="19" spans="1:15" s="2" customFormat="1" ht="17" thickBot="1" x14ac:dyDescent="0.3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</row>
    <row r="20" spans="1:15" s="1" customFormat="1" ht="17" thickBot="1" x14ac:dyDescent="0.3">
      <c r="A20" s="161" t="s">
        <v>3584</v>
      </c>
      <c r="B20" s="34"/>
      <c r="C20" s="34">
        <f>SUM(C18:C19)</f>
        <v>90</v>
      </c>
      <c r="D20" s="34">
        <f>SUM(D18:D19)</f>
        <v>98</v>
      </c>
      <c r="E20" s="34">
        <f t="shared" ref="E20:J20" si="3">SUM(E18:E19)</f>
        <v>160</v>
      </c>
      <c r="F20" s="34">
        <f t="shared" si="3"/>
        <v>48</v>
      </c>
      <c r="G20" s="34">
        <f t="shared" si="3"/>
        <v>92</v>
      </c>
      <c r="H20" s="34">
        <f t="shared" si="3"/>
        <v>32</v>
      </c>
      <c r="I20" s="34">
        <f t="shared" si="3"/>
        <v>6</v>
      </c>
      <c r="J20" s="34">
        <f t="shared" si="3"/>
        <v>400</v>
      </c>
      <c r="K20" s="34"/>
      <c r="L20" s="34"/>
      <c r="M20" s="1" t="s">
        <v>4264</v>
      </c>
    </row>
    <row r="21" spans="1:15" s="2" customFormat="1" ht="17" thickBot="1" x14ac:dyDescent="0.3">
      <c r="A21" s="13" t="s">
        <v>3663</v>
      </c>
      <c r="B21" s="13" t="s">
        <v>3671</v>
      </c>
      <c r="C21" s="13"/>
      <c r="D21" s="13"/>
      <c r="E21" s="13"/>
      <c r="F21" s="13">
        <v>20</v>
      </c>
      <c r="G21" s="13"/>
      <c r="H21" s="13"/>
      <c r="I21" s="13"/>
      <c r="J21" s="13"/>
      <c r="K21" s="13"/>
      <c r="L21" s="13"/>
    </row>
    <row r="22" spans="1:15" s="1" customFormat="1" ht="17" thickBot="1" x14ac:dyDescent="0.3">
      <c r="A22" s="161" t="s">
        <v>3585</v>
      </c>
      <c r="B22" s="34"/>
      <c r="C22" s="34">
        <f>SUM(C20:C21)</f>
        <v>90</v>
      </c>
      <c r="D22" s="34">
        <f>SUM(D20:D21)</f>
        <v>98</v>
      </c>
      <c r="E22" s="34">
        <f t="shared" ref="E22" si="4">SUM(E20:E21)</f>
        <v>160</v>
      </c>
      <c r="F22" s="34">
        <f t="shared" ref="F22" si="5">SUM(F20:F21)</f>
        <v>68</v>
      </c>
      <c r="G22" s="34">
        <f t="shared" ref="G22" si="6">SUM(G20:G21)</f>
        <v>92</v>
      </c>
      <c r="H22" s="34">
        <f t="shared" ref="H22" si="7">SUM(H20:H21)</f>
        <v>32</v>
      </c>
      <c r="I22" s="34">
        <f t="shared" ref="I22" si="8">SUM(I20:I21)</f>
        <v>6</v>
      </c>
      <c r="J22" s="34">
        <f t="shared" ref="J22" si="9">SUM(J20:J21)</f>
        <v>400</v>
      </c>
      <c r="K22" s="34"/>
      <c r="L22" s="34"/>
      <c r="M22" s="1" t="s">
        <v>4264</v>
      </c>
    </row>
    <row r="23" spans="1:15" s="1" customFormat="1" ht="17" thickBot="1" x14ac:dyDescent="0.3">
      <c r="A23" s="12">
        <v>44713</v>
      </c>
      <c r="B23" s="13" t="s">
        <v>3725</v>
      </c>
      <c r="C23" s="13">
        <v>60</v>
      </c>
      <c r="D23" s="13">
        <v>60</v>
      </c>
      <c r="E23" s="13">
        <v>120</v>
      </c>
      <c r="F23" s="13">
        <v>30</v>
      </c>
      <c r="G23" s="43"/>
      <c r="H23" s="13">
        <v>29</v>
      </c>
      <c r="I23" s="43"/>
      <c r="J23" s="43"/>
      <c r="K23" s="43"/>
      <c r="L23" s="43"/>
    </row>
    <row r="24" spans="1:15" s="6" customFormat="1" ht="17" thickBot="1" x14ac:dyDescent="0.3">
      <c r="A24" s="161" t="s">
        <v>3799</v>
      </c>
      <c r="B24" s="34"/>
      <c r="C24" s="34">
        <f>SUM(C22:C23)</f>
        <v>150</v>
      </c>
      <c r="D24" s="34">
        <f>SUM(D22:D23)</f>
        <v>158</v>
      </c>
      <c r="E24" s="34">
        <f t="shared" ref="E24:J24" si="10">SUM(E22:E23)</f>
        <v>280</v>
      </c>
      <c r="F24" s="34">
        <f t="shared" si="10"/>
        <v>98</v>
      </c>
      <c r="G24" s="34">
        <f t="shared" si="10"/>
        <v>92</v>
      </c>
      <c r="H24" s="34">
        <f t="shared" si="10"/>
        <v>61</v>
      </c>
      <c r="I24" s="34">
        <f t="shared" si="10"/>
        <v>6</v>
      </c>
      <c r="J24" s="34">
        <f t="shared" si="10"/>
        <v>400</v>
      </c>
      <c r="K24" s="34"/>
      <c r="L24" s="34"/>
      <c r="M24" s="1" t="s">
        <v>4259</v>
      </c>
      <c r="O24" s="6" t="s">
        <v>4214</v>
      </c>
    </row>
    <row r="25" spans="1:15" s="2" customFormat="1" ht="17" thickBot="1" x14ac:dyDescent="0.3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</row>
    <row r="26" spans="1:15" s="6" customFormat="1" ht="17" thickBot="1" x14ac:dyDescent="0.3">
      <c r="A26" s="161" t="s">
        <v>4024</v>
      </c>
      <c r="B26" s="34"/>
      <c r="C26" s="34">
        <f t="shared" ref="C26:J26" si="11">SUM(C24:C25)</f>
        <v>150</v>
      </c>
      <c r="D26" s="34">
        <f>SUM(D24:D25)</f>
        <v>158</v>
      </c>
      <c r="E26" s="34">
        <f t="shared" si="11"/>
        <v>280</v>
      </c>
      <c r="F26" s="34">
        <f t="shared" si="11"/>
        <v>98</v>
      </c>
      <c r="G26" s="34">
        <f t="shared" si="11"/>
        <v>92</v>
      </c>
      <c r="H26" s="34">
        <f t="shared" si="11"/>
        <v>61</v>
      </c>
      <c r="I26" s="34">
        <f t="shared" si="11"/>
        <v>6</v>
      </c>
      <c r="J26" s="34">
        <f t="shared" si="11"/>
        <v>400</v>
      </c>
      <c r="K26" s="34"/>
      <c r="L26" s="34"/>
      <c r="M26" s="1" t="s">
        <v>4259</v>
      </c>
      <c r="O26" s="6" t="s">
        <v>4214</v>
      </c>
    </row>
    <row r="27" spans="1:15" s="2" customFormat="1" ht="17" thickBot="1" x14ac:dyDescent="0.3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</row>
    <row r="28" spans="1:15" s="6" customFormat="1" ht="17" thickBot="1" x14ac:dyDescent="0.3">
      <c r="A28" s="161" t="s">
        <v>4249</v>
      </c>
      <c r="B28" s="34"/>
      <c r="C28" s="34">
        <f t="shared" ref="C28:J28" si="12">SUM(C26:C27)</f>
        <v>150</v>
      </c>
      <c r="D28" s="34">
        <f>SUM(D26:D27)</f>
        <v>158</v>
      </c>
      <c r="E28" s="34">
        <f t="shared" si="12"/>
        <v>280</v>
      </c>
      <c r="F28" s="34">
        <f t="shared" si="12"/>
        <v>98</v>
      </c>
      <c r="G28" s="34">
        <f t="shared" si="12"/>
        <v>92</v>
      </c>
      <c r="H28" s="34">
        <f t="shared" si="12"/>
        <v>61</v>
      </c>
      <c r="I28" s="34">
        <f t="shared" si="12"/>
        <v>6</v>
      </c>
      <c r="J28" s="34">
        <f t="shared" si="12"/>
        <v>400</v>
      </c>
      <c r="K28" s="34"/>
      <c r="L28" s="34"/>
      <c r="M28" s="1" t="s">
        <v>4259</v>
      </c>
      <c r="O28" s="6" t="s">
        <v>4214</v>
      </c>
    </row>
    <row r="29" spans="1:15" s="1" customFormat="1" x14ac:dyDescent="0.25">
      <c r="A29" s="17">
        <v>44685</v>
      </c>
      <c r="B29" s="13" t="s">
        <v>4258</v>
      </c>
      <c r="C29" s="13">
        <v>85</v>
      </c>
      <c r="D29" s="13">
        <v>190</v>
      </c>
      <c r="E29" s="13">
        <v>100</v>
      </c>
      <c r="F29" s="13">
        <v>30</v>
      </c>
      <c r="G29" s="13">
        <v>100</v>
      </c>
      <c r="H29" s="13">
        <v>5</v>
      </c>
      <c r="I29" s="43"/>
      <c r="J29" s="43"/>
      <c r="K29" s="43"/>
      <c r="L29" s="43"/>
    </row>
    <row r="30" spans="1:15" s="1" customFormat="1" ht="17" thickBot="1" x14ac:dyDescent="0.3">
      <c r="A30" s="17">
        <v>44746</v>
      </c>
      <c r="B30" s="13" t="s">
        <v>4267</v>
      </c>
      <c r="C30" s="13">
        <v>35</v>
      </c>
      <c r="D30" s="43"/>
      <c r="E30" s="13">
        <v>140</v>
      </c>
      <c r="F30" s="13">
        <v>35</v>
      </c>
      <c r="G30" s="13">
        <v>90</v>
      </c>
      <c r="H30" s="13">
        <v>5</v>
      </c>
      <c r="I30" s="43"/>
      <c r="J30" s="43"/>
      <c r="K30" s="43"/>
      <c r="L30" s="43"/>
    </row>
    <row r="31" spans="1:15" s="6" customFormat="1" ht="17" thickBot="1" x14ac:dyDescent="0.3">
      <c r="A31" s="161" t="s">
        <v>4348</v>
      </c>
      <c r="B31" s="34"/>
      <c r="C31" s="34">
        <f>SUM(C28:C30)</f>
        <v>270</v>
      </c>
      <c r="D31" s="34">
        <f>SUM(D28:D30)</f>
        <v>348</v>
      </c>
      <c r="E31" s="34">
        <f t="shared" ref="E31:J31" si="13">SUM(E28:E30)</f>
        <v>520</v>
      </c>
      <c r="F31" s="34">
        <f t="shared" si="13"/>
        <v>163</v>
      </c>
      <c r="G31" s="34">
        <f t="shared" si="13"/>
        <v>282</v>
      </c>
      <c r="H31" s="34">
        <f t="shared" si="13"/>
        <v>71</v>
      </c>
      <c r="I31" s="34">
        <f t="shared" si="13"/>
        <v>6</v>
      </c>
      <c r="J31" s="34">
        <f t="shared" si="13"/>
        <v>400</v>
      </c>
      <c r="K31" s="34"/>
      <c r="L31" s="34"/>
      <c r="M31" s="6" t="s">
        <v>4259</v>
      </c>
      <c r="O31" s="6" t="s">
        <v>4214</v>
      </c>
    </row>
    <row r="32" spans="1:15" s="1" customFormat="1" x14ac:dyDescent="0.25">
      <c r="A32" s="17">
        <v>44900</v>
      </c>
      <c r="B32" s="13" t="s">
        <v>4384</v>
      </c>
      <c r="C32" s="13">
        <v>142</v>
      </c>
      <c r="D32" s="13">
        <v>140</v>
      </c>
      <c r="E32" s="13">
        <v>200</v>
      </c>
      <c r="F32" s="43"/>
      <c r="G32" s="13">
        <v>50</v>
      </c>
      <c r="H32" s="43"/>
      <c r="I32" s="43"/>
      <c r="J32" s="43"/>
      <c r="K32" s="13">
        <v>40</v>
      </c>
      <c r="L32" s="43"/>
    </row>
    <row r="33" spans="1:15" s="1" customFormat="1" x14ac:dyDescent="0.25">
      <c r="A33" s="540" t="s">
        <v>4390</v>
      </c>
      <c r="B33" s="13" t="s">
        <v>4394</v>
      </c>
      <c r="C33" s="13">
        <v>78</v>
      </c>
      <c r="D33" s="13">
        <v>150</v>
      </c>
      <c r="E33" s="13">
        <v>200</v>
      </c>
      <c r="F33" s="13"/>
      <c r="G33" s="13"/>
      <c r="H33" s="13"/>
      <c r="I33" s="43"/>
      <c r="J33" s="43"/>
      <c r="K33" s="43"/>
      <c r="L33" s="43"/>
    </row>
    <row r="34" spans="1:15" s="1" customFormat="1" x14ac:dyDescent="0.25">
      <c r="A34" s="540" t="s">
        <v>4414</v>
      </c>
      <c r="B34" s="13" t="s">
        <v>4419</v>
      </c>
      <c r="C34" s="13"/>
      <c r="D34" s="13">
        <v>95</v>
      </c>
      <c r="E34" s="13"/>
      <c r="F34" s="13"/>
      <c r="G34" s="13"/>
      <c r="H34" s="13"/>
      <c r="I34" s="43"/>
      <c r="J34" s="43"/>
      <c r="K34" s="43"/>
      <c r="L34" s="43"/>
    </row>
    <row r="35" spans="1:15" s="1" customFormat="1" ht="17" thickBot="1" x14ac:dyDescent="0.3">
      <c r="A35" s="540" t="s">
        <v>4414</v>
      </c>
      <c r="B35" s="13" t="s">
        <v>63</v>
      </c>
      <c r="C35" s="13"/>
      <c r="D35" s="13">
        <v>-3</v>
      </c>
      <c r="E35" s="13"/>
      <c r="F35" s="13"/>
      <c r="G35" s="13"/>
      <c r="H35" s="13"/>
      <c r="I35" s="43"/>
      <c r="J35" s="43"/>
      <c r="K35" s="43"/>
      <c r="L35" s="43"/>
    </row>
    <row r="36" spans="1:15" s="6" customFormat="1" ht="17" thickBot="1" x14ac:dyDescent="0.3">
      <c r="A36" s="161" t="s">
        <v>4522</v>
      </c>
      <c r="B36" s="34"/>
      <c r="C36" s="34">
        <f>SUM(C31:C35)</f>
        <v>490</v>
      </c>
      <c r="D36" s="34">
        <f>SUM(D31:D35)</f>
        <v>730</v>
      </c>
      <c r="E36" s="34">
        <f t="shared" ref="E36:L36" si="14">SUM(E31:E35)</f>
        <v>920</v>
      </c>
      <c r="F36" s="34">
        <f t="shared" si="14"/>
        <v>163</v>
      </c>
      <c r="G36" s="34">
        <f t="shared" si="14"/>
        <v>332</v>
      </c>
      <c r="H36" s="34">
        <f t="shared" si="14"/>
        <v>71</v>
      </c>
      <c r="I36" s="34">
        <f t="shared" si="14"/>
        <v>6</v>
      </c>
      <c r="J36" s="34">
        <f t="shared" si="14"/>
        <v>400</v>
      </c>
      <c r="K36" s="34">
        <f t="shared" si="14"/>
        <v>40</v>
      </c>
      <c r="L36" s="34">
        <f t="shared" si="14"/>
        <v>0</v>
      </c>
      <c r="M36" s="6" t="s">
        <v>4259</v>
      </c>
      <c r="O36" s="6" t="s">
        <v>4214</v>
      </c>
    </row>
    <row r="37" spans="1:15" s="1" customFormat="1" x14ac:dyDescent="0.25">
      <c r="A37" s="540">
        <v>44810</v>
      </c>
      <c r="B37" s="13" t="s">
        <v>63</v>
      </c>
      <c r="C37" s="13">
        <v>-67</v>
      </c>
      <c r="D37" s="13">
        <v>-250</v>
      </c>
      <c r="E37" s="13">
        <v>-186</v>
      </c>
      <c r="F37" s="13">
        <v>-29</v>
      </c>
      <c r="G37" s="43"/>
      <c r="H37" s="43"/>
      <c r="I37" s="43"/>
      <c r="J37" s="43"/>
      <c r="K37" s="43"/>
      <c r="L37" s="43"/>
    </row>
    <row r="38" spans="1:15" s="1" customFormat="1" x14ac:dyDescent="0.25">
      <c r="A38" s="540">
        <v>44840</v>
      </c>
      <c r="B38" s="13" t="s">
        <v>63</v>
      </c>
      <c r="C38" s="13">
        <v>-84</v>
      </c>
      <c r="D38" s="13">
        <v>-105</v>
      </c>
      <c r="E38" s="13">
        <v>-182</v>
      </c>
      <c r="F38" s="43"/>
      <c r="G38" s="43"/>
      <c r="H38" s="13">
        <v>-5</v>
      </c>
      <c r="I38" s="43"/>
      <c r="J38" s="43"/>
      <c r="K38" s="43"/>
      <c r="L38" s="43"/>
    </row>
    <row r="39" spans="1:15" s="1" customFormat="1" x14ac:dyDescent="0.25">
      <c r="A39" s="1304">
        <v>44840</v>
      </c>
      <c r="B39" s="43" t="s">
        <v>4542</v>
      </c>
      <c r="C39" s="43"/>
      <c r="D39" s="43">
        <v>-3</v>
      </c>
      <c r="E39" s="43"/>
      <c r="F39" s="43"/>
      <c r="G39" s="43"/>
      <c r="H39" s="43"/>
      <c r="I39" s="43"/>
      <c r="J39" s="43"/>
      <c r="K39" s="43"/>
      <c r="L39" s="43"/>
    </row>
    <row r="40" spans="1:15" s="1" customFormat="1" x14ac:dyDescent="0.25">
      <c r="A40" s="375" t="s">
        <v>4560</v>
      </c>
      <c r="B40" s="13" t="s">
        <v>63</v>
      </c>
      <c r="C40" s="13">
        <v>-25</v>
      </c>
      <c r="D40" s="13">
        <v>-6</v>
      </c>
      <c r="E40" s="13">
        <v>-2</v>
      </c>
      <c r="F40" s="43"/>
      <c r="G40" s="13">
        <v>-195</v>
      </c>
      <c r="H40" s="43"/>
      <c r="I40" s="43"/>
      <c r="J40" s="43"/>
      <c r="K40" s="13">
        <v>-29</v>
      </c>
      <c r="L40" s="43"/>
    </row>
    <row r="41" spans="1:15" s="1" customFormat="1" x14ac:dyDescent="0.25">
      <c r="A41" s="540" t="s">
        <v>4584</v>
      </c>
      <c r="B41" s="13" t="s">
        <v>4587</v>
      </c>
      <c r="C41" s="13">
        <v>84</v>
      </c>
      <c r="D41" s="13">
        <v>150</v>
      </c>
      <c r="E41" s="13">
        <v>200</v>
      </c>
      <c r="F41" s="13">
        <v>25</v>
      </c>
      <c r="G41" s="43"/>
      <c r="H41" s="43"/>
      <c r="I41" s="43"/>
      <c r="J41" s="43"/>
      <c r="K41" s="43"/>
      <c r="L41" s="43"/>
    </row>
    <row r="42" spans="1:15" s="1" customFormat="1" ht="17" thickBot="1" x14ac:dyDescent="0.3">
      <c r="A42" s="540" t="s">
        <v>4611</v>
      </c>
      <c r="B42" s="13" t="s">
        <v>4612</v>
      </c>
      <c r="C42" s="13">
        <v>66</v>
      </c>
      <c r="D42" s="13">
        <v>250</v>
      </c>
      <c r="E42" s="13">
        <v>100</v>
      </c>
      <c r="F42" s="13">
        <v>25</v>
      </c>
      <c r="G42" s="43"/>
      <c r="H42" s="43"/>
      <c r="I42" s="43"/>
      <c r="J42" s="43"/>
      <c r="K42" s="43"/>
      <c r="L42" s="43"/>
    </row>
    <row r="43" spans="1:15" s="6" customFormat="1" ht="17" thickBot="1" x14ac:dyDescent="0.3">
      <c r="A43" s="161" t="s">
        <v>4712</v>
      </c>
      <c r="B43" s="34"/>
      <c r="C43" s="34">
        <f>SUM(C36:C42)</f>
        <v>464</v>
      </c>
      <c r="D43" s="34">
        <f>SUM(D36:D42)</f>
        <v>766</v>
      </c>
      <c r="E43" s="34">
        <f t="shared" ref="E43:L45" si="15">SUM(E36:E42)</f>
        <v>850</v>
      </c>
      <c r="F43" s="34">
        <f t="shared" si="15"/>
        <v>184</v>
      </c>
      <c r="G43" s="34">
        <f t="shared" si="15"/>
        <v>137</v>
      </c>
      <c r="H43" s="34">
        <f t="shared" si="15"/>
        <v>66</v>
      </c>
      <c r="I43" s="34">
        <f t="shared" si="15"/>
        <v>6</v>
      </c>
      <c r="J43" s="34">
        <f t="shared" si="15"/>
        <v>400</v>
      </c>
      <c r="K43" s="34">
        <f t="shared" si="15"/>
        <v>11</v>
      </c>
      <c r="L43" s="34">
        <f t="shared" si="15"/>
        <v>0</v>
      </c>
      <c r="M43" s="6" t="s">
        <v>4797</v>
      </c>
      <c r="O43" s="6" t="s">
        <v>4214</v>
      </c>
    </row>
    <row r="44" spans="1:15" s="6" customFormat="1" ht="17" thickBot="1" x14ac:dyDescent="0.3">
      <c r="A44" s="864"/>
      <c r="B44" s="609"/>
      <c r="C44" s="609"/>
      <c r="D44" s="609"/>
      <c r="E44" s="609"/>
      <c r="F44" s="609"/>
      <c r="G44" s="609"/>
      <c r="H44" s="609"/>
      <c r="I44" s="609"/>
      <c r="J44" s="609"/>
      <c r="K44" s="609"/>
      <c r="L44" s="609"/>
    </row>
    <row r="45" spans="1:15" s="6" customFormat="1" ht="17" thickBot="1" x14ac:dyDescent="0.3">
      <c r="A45" s="161" t="s">
        <v>4852</v>
      </c>
      <c r="B45" s="34"/>
      <c r="C45" s="34">
        <f>SUM(C43:C44)</f>
        <v>464</v>
      </c>
      <c r="D45" s="34">
        <f t="shared" ref="D45:K45" si="16">SUM(D43:D44)</f>
        <v>766</v>
      </c>
      <c r="E45" s="34">
        <f t="shared" si="16"/>
        <v>850</v>
      </c>
      <c r="F45" s="34">
        <f t="shared" si="16"/>
        <v>184</v>
      </c>
      <c r="G45" s="34">
        <f t="shared" si="16"/>
        <v>137</v>
      </c>
      <c r="H45" s="34">
        <f t="shared" si="16"/>
        <v>66</v>
      </c>
      <c r="I45" s="34">
        <f t="shared" si="16"/>
        <v>6</v>
      </c>
      <c r="J45" s="34">
        <f t="shared" si="16"/>
        <v>400</v>
      </c>
      <c r="K45" s="34">
        <f t="shared" si="16"/>
        <v>11</v>
      </c>
      <c r="L45" s="34">
        <f t="shared" si="15"/>
        <v>0</v>
      </c>
      <c r="M45" s="6" t="s">
        <v>4797</v>
      </c>
      <c r="O45" s="6" t="s">
        <v>4214</v>
      </c>
    </row>
    <row r="46" spans="1:15" s="1" customFormat="1" x14ac:dyDescent="0.25">
      <c r="A46" s="1328">
        <v>44569</v>
      </c>
      <c r="B46" s="53" t="s">
        <v>63</v>
      </c>
      <c r="C46" s="53">
        <v>-51</v>
      </c>
      <c r="D46" s="354"/>
      <c r="E46" s="53">
        <v>-221</v>
      </c>
      <c r="F46" s="53">
        <v>-20</v>
      </c>
      <c r="G46" s="354"/>
      <c r="H46" s="53">
        <v>-35</v>
      </c>
      <c r="I46" s="354"/>
      <c r="J46" s="354"/>
      <c r="K46" s="354"/>
      <c r="L46" s="354"/>
    </row>
    <row r="47" spans="1:15" s="2" customFormat="1" x14ac:dyDescent="0.25">
      <c r="A47" s="540">
        <v>44842</v>
      </c>
      <c r="B47" s="13" t="s">
        <v>63</v>
      </c>
      <c r="C47" s="13">
        <v>-101</v>
      </c>
      <c r="D47" s="13">
        <v>-210</v>
      </c>
      <c r="E47" s="13">
        <v>-239</v>
      </c>
      <c r="F47" s="13"/>
      <c r="G47" s="13"/>
      <c r="H47" s="13"/>
      <c r="I47" s="13"/>
      <c r="J47" s="13"/>
      <c r="K47" s="13"/>
      <c r="L47" s="13"/>
    </row>
    <row r="48" spans="1:15" s="2" customFormat="1" x14ac:dyDescent="0.25">
      <c r="A48" s="1328">
        <v>44873</v>
      </c>
      <c r="B48" s="14" t="s">
        <v>63</v>
      </c>
      <c r="C48" s="13">
        <v>-82</v>
      </c>
      <c r="D48" s="13"/>
      <c r="E48" s="13">
        <v>-23</v>
      </c>
      <c r="F48" s="13">
        <v>-15</v>
      </c>
      <c r="G48" s="13"/>
      <c r="H48" s="13">
        <v>-19</v>
      </c>
      <c r="I48" s="13"/>
      <c r="J48" s="13"/>
      <c r="K48" s="13"/>
      <c r="L48" s="13"/>
    </row>
    <row r="49" spans="1:15" s="1" customFormat="1" x14ac:dyDescent="0.25">
      <c r="A49" s="1328" t="s">
        <v>4950</v>
      </c>
      <c r="B49" s="14" t="s">
        <v>63</v>
      </c>
      <c r="C49" s="43"/>
      <c r="D49" s="13">
        <v>-264</v>
      </c>
      <c r="E49" s="43"/>
      <c r="F49" s="13">
        <v>-10</v>
      </c>
      <c r="G49" s="13">
        <v>-48</v>
      </c>
      <c r="H49" s="43"/>
      <c r="I49" s="13">
        <v>-2</v>
      </c>
      <c r="J49" s="43"/>
      <c r="K49" s="43"/>
      <c r="L49" s="43"/>
    </row>
    <row r="50" spans="1:15" s="1" customFormat="1" ht="17" thickBot="1" x14ac:dyDescent="0.3">
      <c r="A50" s="1328" t="s">
        <v>4950</v>
      </c>
      <c r="B50" s="14" t="s">
        <v>63</v>
      </c>
      <c r="C50" s="13">
        <v>-4</v>
      </c>
      <c r="D50" s="43"/>
      <c r="E50" s="13">
        <v>-42</v>
      </c>
      <c r="F50" s="43"/>
      <c r="G50" s="43"/>
      <c r="H50" s="13">
        <v>-3</v>
      </c>
      <c r="I50" s="43"/>
      <c r="J50" s="13">
        <v>-400</v>
      </c>
      <c r="K50" s="13">
        <v>-11</v>
      </c>
      <c r="L50" s="43"/>
    </row>
    <row r="51" spans="1:15" s="6" customFormat="1" ht="17" thickBot="1" x14ac:dyDescent="0.3">
      <c r="A51" s="161" t="s">
        <v>4957</v>
      </c>
      <c r="B51" s="34"/>
      <c r="C51" s="34">
        <f>SUM(C45:C50)</f>
        <v>226</v>
      </c>
      <c r="D51" s="34">
        <f>SUM(D45:D50)</f>
        <v>292</v>
      </c>
      <c r="E51" s="34">
        <f t="shared" ref="E51:L51" si="17">SUM(E45:E50)</f>
        <v>325</v>
      </c>
      <c r="F51" s="34">
        <f t="shared" si="17"/>
        <v>139</v>
      </c>
      <c r="G51" s="34">
        <f t="shared" si="17"/>
        <v>89</v>
      </c>
      <c r="H51" s="34">
        <f t="shared" si="17"/>
        <v>9</v>
      </c>
      <c r="I51" s="34">
        <f t="shared" si="17"/>
        <v>4</v>
      </c>
      <c r="J51" s="34">
        <f t="shared" si="17"/>
        <v>0</v>
      </c>
      <c r="K51" s="34">
        <f t="shared" si="17"/>
        <v>0</v>
      </c>
      <c r="L51" s="34">
        <f t="shared" si="17"/>
        <v>0</v>
      </c>
      <c r="M51" s="6" t="s">
        <v>4797</v>
      </c>
      <c r="O51" s="6" t="s">
        <v>4214</v>
      </c>
    </row>
    <row r="52" spans="1:15" s="1" customFormat="1" ht="17" thickBot="1" x14ac:dyDescent="0.3">
      <c r="A52" s="1328"/>
      <c r="B52" s="14"/>
      <c r="C52" s="13"/>
      <c r="D52" s="43"/>
      <c r="E52" s="13"/>
      <c r="F52" s="43"/>
      <c r="G52" s="43"/>
      <c r="H52" s="13"/>
      <c r="I52" s="43"/>
      <c r="J52" s="13"/>
      <c r="K52" s="13"/>
      <c r="L52" s="43"/>
    </row>
    <row r="53" spans="1:15" s="6" customFormat="1" ht="17" thickBot="1" x14ac:dyDescent="0.3">
      <c r="A53" s="161" t="s">
        <v>5219</v>
      </c>
      <c r="B53" s="34"/>
      <c r="C53" s="34">
        <f>SUM(C51:C52)</f>
        <v>226</v>
      </c>
      <c r="D53" s="34">
        <f>SUM(D51:D52)</f>
        <v>292</v>
      </c>
      <c r="E53" s="34">
        <f t="shared" ref="E53:L53" si="18">SUM(E51:E52)</f>
        <v>325</v>
      </c>
      <c r="F53" s="34">
        <f t="shared" si="18"/>
        <v>139</v>
      </c>
      <c r="G53" s="34">
        <f t="shared" si="18"/>
        <v>89</v>
      </c>
      <c r="H53" s="34">
        <f t="shared" si="18"/>
        <v>9</v>
      </c>
      <c r="I53" s="34">
        <f t="shared" si="18"/>
        <v>4</v>
      </c>
      <c r="J53" s="34">
        <f t="shared" si="18"/>
        <v>0</v>
      </c>
      <c r="K53" s="34">
        <f t="shared" si="18"/>
        <v>0</v>
      </c>
      <c r="L53" s="34">
        <f t="shared" si="18"/>
        <v>0</v>
      </c>
      <c r="M53" s="6" t="s">
        <v>4797</v>
      </c>
      <c r="O53" s="6" t="s">
        <v>4214</v>
      </c>
    </row>
    <row r="54" spans="1:15" s="2" customFormat="1" ht="17" thickBot="1" x14ac:dyDescent="0.3">
      <c r="A54" s="1328" t="s">
        <v>5333</v>
      </c>
      <c r="B54" s="14" t="s">
        <v>63</v>
      </c>
      <c r="C54" s="13">
        <v>-83</v>
      </c>
      <c r="D54" s="13">
        <v>-65</v>
      </c>
      <c r="E54" s="13">
        <v>-91</v>
      </c>
      <c r="F54" s="13">
        <v>-30</v>
      </c>
      <c r="G54" s="13"/>
      <c r="H54" s="13"/>
      <c r="I54" s="13"/>
      <c r="J54" s="13"/>
      <c r="K54" s="13"/>
      <c r="L54" s="13"/>
    </row>
    <row r="55" spans="1:15" s="6" customFormat="1" ht="17" thickBot="1" x14ac:dyDescent="0.3">
      <c r="A55" s="161" t="s">
        <v>5470</v>
      </c>
      <c r="B55" s="34"/>
      <c r="C55" s="34">
        <f>SUM(C53:C54)</f>
        <v>143</v>
      </c>
      <c r="D55" s="34">
        <f>SUM(D53:D54)</f>
        <v>227</v>
      </c>
      <c r="E55" s="34">
        <f t="shared" ref="E55:L55" si="19">SUM(E53:E54)</f>
        <v>234</v>
      </c>
      <c r="F55" s="34">
        <f t="shared" si="19"/>
        <v>109</v>
      </c>
      <c r="G55" s="34">
        <f>SUM(G53:G54)</f>
        <v>89</v>
      </c>
      <c r="H55" s="34">
        <f t="shared" si="19"/>
        <v>9</v>
      </c>
      <c r="I55" s="34">
        <f t="shared" si="19"/>
        <v>4</v>
      </c>
      <c r="J55" s="34">
        <f t="shared" si="19"/>
        <v>0</v>
      </c>
      <c r="K55" s="34">
        <f t="shared" si="19"/>
        <v>0</v>
      </c>
      <c r="L55" s="34">
        <f t="shared" si="19"/>
        <v>0</v>
      </c>
      <c r="M55" s="6" t="s">
        <v>4797</v>
      </c>
      <c r="O55" s="6" t="s">
        <v>4214</v>
      </c>
    </row>
    <row r="56" spans="1:15" s="2" customFormat="1" ht="17" thickBot="1" x14ac:dyDescent="0.3">
      <c r="A56" s="12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</row>
    <row r="57" spans="1:15" s="6" customFormat="1" ht="17" thickBot="1" x14ac:dyDescent="0.3">
      <c r="A57" s="161" t="s">
        <v>5660</v>
      </c>
      <c r="B57" s="34"/>
      <c r="C57" s="34">
        <f>SUM(C55:C56)</f>
        <v>143</v>
      </c>
      <c r="D57" s="34">
        <f>SUM(D55:D56)</f>
        <v>227</v>
      </c>
      <c r="E57" s="34">
        <f t="shared" ref="E57:L57" si="20">SUM(E55:E56)</f>
        <v>234</v>
      </c>
      <c r="F57" s="34">
        <f t="shared" si="20"/>
        <v>109</v>
      </c>
      <c r="G57" s="34">
        <f t="shared" si="20"/>
        <v>89</v>
      </c>
      <c r="H57" s="34">
        <f t="shared" si="20"/>
        <v>9</v>
      </c>
      <c r="I57" s="34">
        <f t="shared" si="20"/>
        <v>4</v>
      </c>
      <c r="J57" s="34">
        <f t="shared" si="20"/>
        <v>0</v>
      </c>
      <c r="K57" s="34">
        <f t="shared" si="20"/>
        <v>0</v>
      </c>
      <c r="L57" s="34">
        <f t="shared" si="20"/>
        <v>0</v>
      </c>
      <c r="M57" s="6" t="s">
        <v>4797</v>
      </c>
      <c r="O57" s="6" t="s">
        <v>4214</v>
      </c>
    </row>
    <row r="58" spans="1:15" s="2" customFormat="1" ht="17" thickBot="1" x14ac:dyDescent="0.3">
      <c r="A58" s="12">
        <v>44573</v>
      </c>
      <c r="B58" s="14" t="s">
        <v>5789</v>
      </c>
      <c r="C58" s="13">
        <v>50</v>
      </c>
      <c r="D58" s="13">
        <v>162</v>
      </c>
      <c r="E58" s="13">
        <v>122</v>
      </c>
      <c r="F58" s="13"/>
      <c r="G58" s="13"/>
      <c r="H58" s="13"/>
      <c r="I58" s="13"/>
      <c r="J58" s="13"/>
      <c r="K58" s="13"/>
      <c r="L58" s="13"/>
    </row>
    <row r="59" spans="1:15" s="6" customFormat="1" ht="17" thickBot="1" x14ac:dyDescent="0.3">
      <c r="A59" s="161" t="s">
        <v>5929</v>
      </c>
      <c r="B59" s="34"/>
      <c r="C59" s="34">
        <f t="shared" ref="C59:L59" si="21">SUM(C57:C58)</f>
        <v>193</v>
      </c>
      <c r="D59" s="34">
        <f>SUM(D57:D58)</f>
        <v>389</v>
      </c>
      <c r="E59" s="34">
        <f t="shared" si="21"/>
        <v>356</v>
      </c>
      <c r="F59" s="34">
        <f t="shared" si="21"/>
        <v>109</v>
      </c>
      <c r="G59" s="34">
        <f t="shared" si="21"/>
        <v>89</v>
      </c>
      <c r="H59" s="34">
        <f t="shared" si="21"/>
        <v>9</v>
      </c>
      <c r="I59" s="34">
        <f t="shared" si="21"/>
        <v>4</v>
      </c>
      <c r="J59" s="34">
        <f t="shared" si="21"/>
        <v>0</v>
      </c>
      <c r="K59" s="34">
        <f t="shared" si="21"/>
        <v>0</v>
      </c>
      <c r="L59" s="34">
        <f t="shared" si="21"/>
        <v>0</v>
      </c>
      <c r="M59" s="6" t="s">
        <v>4797</v>
      </c>
      <c r="O59" s="6" t="s">
        <v>4214</v>
      </c>
    </row>
    <row r="60" spans="1:15" s="2" customFormat="1" x14ac:dyDescent="0.25">
      <c r="A60" s="12" t="s">
        <v>6020</v>
      </c>
      <c r="B60" s="14" t="s">
        <v>63</v>
      </c>
      <c r="C60" s="13">
        <v>-84</v>
      </c>
      <c r="D60" s="13">
        <v>-100</v>
      </c>
      <c r="E60" s="13">
        <v>-215</v>
      </c>
      <c r="F60" s="13">
        <v>-44</v>
      </c>
      <c r="G60" s="13"/>
      <c r="H60" s="13"/>
      <c r="I60" s="13"/>
      <c r="J60" s="13"/>
      <c r="K60" s="13"/>
      <c r="L60" s="13"/>
    </row>
    <row r="61" spans="1:15" s="1" customFormat="1" ht="17" thickBot="1" x14ac:dyDescent="0.3">
      <c r="A61" s="155" t="s">
        <v>6062</v>
      </c>
      <c r="B61" s="14" t="s">
        <v>63</v>
      </c>
      <c r="C61" s="13">
        <v>-71</v>
      </c>
      <c r="D61" s="13">
        <v>-158</v>
      </c>
      <c r="E61" s="13">
        <v>-36</v>
      </c>
      <c r="F61" s="13">
        <v>-48</v>
      </c>
      <c r="G61" s="43"/>
      <c r="H61" s="43"/>
      <c r="I61" s="43"/>
      <c r="J61" s="43"/>
      <c r="K61" s="43"/>
      <c r="L61" s="43"/>
    </row>
    <row r="62" spans="1:15" s="6" customFormat="1" ht="17" thickBot="1" x14ac:dyDescent="0.3">
      <c r="A62" s="161" t="s">
        <v>6015</v>
      </c>
      <c r="B62" s="34"/>
      <c r="C62" s="34">
        <f>SUM(C59:C61)</f>
        <v>38</v>
      </c>
      <c r="D62" s="34">
        <f>SUM(D59:D61)</f>
        <v>131</v>
      </c>
      <c r="E62" s="34">
        <f t="shared" ref="E62:L66" si="22">SUM(E59:E61)</f>
        <v>105</v>
      </c>
      <c r="F62" s="34">
        <f t="shared" si="22"/>
        <v>17</v>
      </c>
      <c r="G62" s="34">
        <f t="shared" si="22"/>
        <v>89</v>
      </c>
      <c r="H62" s="34">
        <f t="shared" si="22"/>
        <v>9</v>
      </c>
      <c r="I62" s="34">
        <f t="shared" si="22"/>
        <v>4</v>
      </c>
      <c r="J62" s="34">
        <f t="shared" si="22"/>
        <v>0</v>
      </c>
      <c r="K62" s="34">
        <f t="shared" si="22"/>
        <v>0</v>
      </c>
      <c r="L62" s="34">
        <f t="shared" si="22"/>
        <v>0</v>
      </c>
      <c r="M62" s="6" t="s">
        <v>4797</v>
      </c>
      <c r="O62" s="6" t="s">
        <v>4214</v>
      </c>
    </row>
    <row r="63" spans="1:15" s="1" customFormat="1" ht="17" thickBot="1" x14ac:dyDescent="0.3">
      <c r="A63" s="155"/>
      <c r="B63" s="14"/>
      <c r="C63" s="13"/>
      <c r="D63" s="13"/>
      <c r="E63" s="13"/>
      <c r="F63" s="13"/>
      <c r="G63" s="43"/>
      <c r="H63" s="43"/>
      <c r="I63" s="43"/>
      <c r="J63" s="43"/>
      <c r="K63" s="43"/>
      <c r="L63" s="43"/>
    </row>
    <row r="64" spans="1:15" s="6" customFormat="1" ht="17" thickBot="1" x14ac:dyDescent="0.3">
      <c r="A64" s="161" t="s">
        <v>6234</v>
      </c>
      <c r="B64" s="34"/>
      <c r="C64" s="34">
        <f>SUM(C62:C63)</f>
        <v>38</v>
      </c>
      <c r="D64" s="34">
        <f t="shared" ref="D64:I64" si="23">SUM(D62:D63)</f>
        <v>131</v>
      </c>
      <c r="E64" s="34">
        <f t="shared" si="23"/>
        <v>105</v>
      </c>
      <c r="F64" s="34">
        <f t="shared" si="23"/>
        <v>17</v>
      </c>
      <c r="G64" s="34">
        <f t="shared" si="23"/>
        <v>89</v>
      </c>
      <c r="H64" s="34">
        <f t="shared" si="23"/>
        <v>9</v>
      </c>
      <c r="I64" s="34">
        <f t="shared" si="23"/>
        <v>4</v>
      </c>
      <c r="J64" s="34">
        <f t="shared" si="22"/>
        <v>0</v>
      </c>
      <c r="K64" s="34">
        <f t="shared" si="22"/>
        <v>0</v>
      </c>
      <c r="L64" s="34">
        <f t="shared" si="22"/>
        <v>0</v>
      </c>
      <c r="M64" s="6" t="s">
        <v>4797</v>
      </c>
      <c r="O64" s="6" t="s">
        <v>4214</v>
      </c>
    </row>
    <row r="65" spans="1:20" s="1" customFormat="1" ht="17" thickBot="1" x14ac:dyDescent="0.3">
      <c r="A65" s="155"/>
      <c r="B65" s="14"/>
      <c r="C65" s="13"/>
      <c r="D65" s="13"/>
      <c r="E65" s="13"/>
      <c r="F65" s="13"/>
      <c r="G65" s="43"/>
      <c r="H65" s="43"/>
      <c r="I65" s="43"/>
      <c r="J65" s="43"/>
      <c r="K65" s="43"/>
      <c r="L65" s="43"/>
    </row>
    <row r="66" spans="1:20" s="6" customFormat="1" ht="17" thickBot="1" x14ac:dyDescent="0.3">
      <c r="A66" s="161" t="s">
        <v>6414</v>
      </c>
      <c r="B66" s="34"/>
      <c r="C66" s="34">
        <f>SUM(C64:C65)</f>
        <v>38</v>
      </c>
      <c r="D66" s="34">
        <f t="shared" ref="D66:I66" si="24">SUM(D64:D65)</f>
        <v>131</v>
      </c>
      <c r="E66" s="34">
        <f t="shared" si="24"/>
        <v>105</v>
      </c>
      <c r="F66" s="34">
        <f t="shared" si="24"/>
        <v>17</v>
      </c>
      <c r="G66" s="34">
        <f t="shared" si="24"/>
        <v>89</v>
      </c>
      <c r="H66" s="34">
        <f t="shared" si="24"/>
        <v>9</v>
      </c>
      <c r="I66" s="34">
        <f t="shared" si="24"/>
        <v>4</v>
      </c>
      <c r="J66" s="34">
        <f t="shared" si="22"/>
        <v>0</v>
      </c>
      <c r="K66" s="34">
        <f t="shared" si="22"/>
        <v>0</v>
      </c>
      <c r="L66" s="34">
        <f t="shared" si="22"/>
        <v>0</v>
      </c>
      <c r="M66" s="6" t="s">
        <v>4797</v>
      </c>
      <c r="O66" s="6" t="s">
        <v>4214</v>
      </c>
    </row>
    <row r="67" spans="1:20" s="200" customFormat="1" ht="17" thickBot="1" x14ac:dyDescent="0.3">
      <c r="A67" s="12"/>
      <c r="B67" s="13"/>
      <c r="C67" s="13"/>
      <c r="D67" s="13"/>
      <c r="E67" s="13"/>
      <c r="F67" s="13"/>
      <c r="G67" s="43"/>
      <c r="H67" s="43"/>
      <c r="I67" s="43"/>
      <c r="J67" s="43"/>
      <c r="K67" s="43"/>
      <c r="L67" s="43"/>
    </row>
    <row r="68" spans="1:20" s="6" customFormat="1" ht="17" thickBot="1" x14ac:dyDescent="0.3">
      <c r="A68" s="161" t="s">
        <v>6545</v>
      </c>
      <c r="B68" s="34"/>
      <c r="C68" s="34">
        <f>SUM(C66:C67)</f>
        <v>38</v>
      </c>
      <c r="D68" s="34">
        <f t="shared" ref="D68:L68" si="25">SUM(D66:D67)</f>
        <v>131</v>
      </c>
      <c r="E68" s="34">
        <f t="shared" si="25"/>
        <v>105</v>
      </c>
      <c r="F68" s="34">
        <f t="shared" si="25"/>
        <v>17</v>
      </c>
      <c r="G68" s="34">
        <f t="shared" si="25"/>
        <v>89</v>
      </c>
      <c r="H68" s="34">
        <f t="shared" si="25"/>
        <v>9</v>
      </c>
      <c r="I68" s="34">
        <f t="shared" si="25"/>
        <v>4</v>
      </c>
      <c r="J68" s="34">
        <f t="shared" si="25"/>
        <v>0</v>
      </c>
      <c r="K68" s="34">
        <f t="shared" si="25"/>
        <v>0</v>
      </c>
      <c r="L68" s="34">
        <f t="shared" si="25"/>
        <v>0</v>
      </c>
      <c r="M68" s="6" t="s">
        <v>4797</v>
      </c>
      <c r="O68" s="6" t="s">
        <v>4214</v>
      </c>
    </row>
    <row r="69" spans="1:20" s="1" customFormat="1" x14ac:dyDescent="0.25">
      <c r="A69" s="12">
        <v>45051</v>
      </c>
      <c r="B69" s="13" t="s">
        <v>6594</v>
      </c>
      <c r="C69" s="13">
        <v>50</v>
      </c>
      <c r="D69" s="13">
        <v>50</v>
      </c>
      <c r="E69" s="13">
        <v>100</v>
      </c>
      <c r="F69" s="13"/>
      <c r="G69" s="43"/>
      <c r="H69" s="43"/>
      <c r="I69" s="43"/>
      <c r="J69" s="43"/>
      <c r="K69" s="43"/>
      <c r="L69" s="43"/>
      <c r="M69" s="6"/>
      <c r="N69" s="6"/>
      <c r="O69" s="6"/>
      <c r="P69" s="6"/>
      <c r="Q69" s="6"/>
      <c r="R69" s="6"/>
      <c r="S69" s="6"/>
      <c r="T69" s="6"/>
    </row>
    <row r="70" spans="1:20" s="1" customFormat="1" ht="17" thickBot="1" x14ac:dyDescent="0.3">
      <c r="A70" s="12">
        <v>45082</v>
      </c>
      <c r="B70" s="77" t="s">
        <v>6596</v>
      </c>
      <c r="C70" s="22"/>
      <c r="D70" s="13">
        <v>40</v>
      </c>
      <c r="E70" s="22"/>
      <c r="F70" s="22"/>
      <c r="G70" s="370"/>
      <c r="H70" s="370"/>
      <c r="I70" s="370"/>
      <c r="J70" s="370"/>
      <c r="K70" s="370"/>
      <c r="L70" s="370"/>
      <c r="M70" s="6"/>
      <c r="N70" s="6"/>
      <c r="O70" s="6"/>
      <c r="P70" s="6"/>
      <c r="Q70" s="6"/>
      <c r="R70" s="6"/>
      <c r="S70" s="6"/>
      <c r="T70" s="6"/>
    </row>
    <row r="71" spans="1:20" s="6" customFormat="1" ht="17" thickBot="1" x14ac:dyDescent="0.3">
      <c r="A71" s="161" t="s">
        <v>6789</v>
      </c>
      <c r="B71" s="34"/>
      <c r="C71" s="34">
        <f>SUM(C68:C70)</f>
        <v>88</v>
      </c>
      <c r="D71" s="34">
        <f t="shared" ref="D71:L71" si="26">SUM(D68:D70)</f>
        <v>221</v>
      </c>
      <c r="E71" s="34">
        <f t="shared" si="26"/>
        <v>205</v>
      </c>
      <c r="F71" s="34">
        <f t="shared" si="26"/>
        <v>17</v>
      </c>
      <c r="G71" s="34">
        <f t="shared" si="26"/>
        <v>89</v>
      </c>
      <c r="H71" s="34">
        <f t="shared" si="26"/>
        <v>9</v>
      </c>
      <c r="I71" s="34">
        <f t="shared" si="26"/>
        <v>4</v>
      </c>
      <c r="J71" s="34">
        <f t="shared" si="26"/>
        <v>0</v>
      </c>
      <c r="K71" s="34">
        <f t="shared" si="26"/>
        <v>0</v>
      </c>
      <c r="L71" s="34">
        <f t="shared" si="26"/>
        <v>0</v>
      </c>
      <c r="O71" s="6" t="s">
        <v>4214</v>
      </c>
    </row>
    <row r="72" spans="1:20" s="1" customFormat="1" ht="17" thickBot="1" x14ac:dyDescent="0.3">
      <c r="A72" s="12" t="s">
        <v>6891</v>
      </c>
      <c r="B72" s="77" t="s">
        <v>63</v>
      </c>
      <c r="C72" s="13">
        <v>-84</v>
      </c>
      <c r="D72" s="13">
        <v>-120</v>
      </c>
      <c r="E72" s="13">
        <v>-160</v>
      </c>
      <c r="F72" s="13">
        <v>-12</v>
      </c>
      <c r="G72" s="13">
        <v>-29</v>
      </c>
      <c r="H72" s="13">
        <v>-6</v>
      </c>
      <c r="I72" s="43"/>
      <c r="J72" s="43"/>
      <c r="K72" s="43"/>
      <c r="L72" s="43"/>
    </row>
    <row r="73" spans="1:20" s="6" customFormat="1" ht="17" thickBot="1" x14ac:dyDescent="0.3">
      <c r="A73" s="161" t="s">
        <v>6957</v>
      </c>
      <c r="B73" s="34"/>
      <c r="C73" s="34">
        <f>SUM(C71:C72)</f>
        <v>4</v>
      </c>
      <c r="D73" s="34">
        <f t="shared" ref="D73:L79" si="27">SUM(D71:D72)</f>
        <v>101</v>
      </c>
      <c r="E73" s="34">
        <f t="shared" si="27"/>
        <v>45</v>
      </c>
      <c r="F73" s="34">
        <f t="shared" si="27"/>
        <v>5</v>
      </c>
      <c r="G73" s="34">
        <f t="shared" si="27"/>
        <v>60</v>
      </c>
      <c r="H73" s="34">
        <f t="shared" si="27"/>
        <v>3</v>
      </c>
      <c r="I73" s="34">
        <f t="shared" si="27"/>
        <v>4</v>
      </c>
      <c r="J73" s="34">
        <f t="shared" si="27"/>
        <v>0</v>
      </c>
      <c r="K73" s="34">
        <f t="shared" si="27"/>
        <v>0</v>
      </c>
      <c r="L73" s="34">
        <f t="shared" si="27"/>
        <v>0</v>
      </c>
      <c r="O73" s="6" t="s">
        <v>4214</v>
      </c>
    </row>
    <row r="74" spans="1:20" s="1" customFormat="1" ht="17" thickBot="1" x14ac:dyDescent="0.3">
      <c r="A74" s="55"/>
      <c r="B74" s="77"/>
      <c r="C74" s="13"/>
      <c r="D74" s="13"/>
      <c r="E74" s="13"/>
      <c r="F74" s="13"/>
      <c r="G74" s="13"/>
      <c r="H74" s="13"/>
      <c r="I74" s="43"/>
      <c r="J74" s="43"/>
      <c r="K74" s="43"/>
      <c r="L74" s="43"/>
    </row>
    <row r="75" spans="1:20" s="6" customFormat="1" ht="17" thickBot="1" x14ac:dyDescent="0.3">
      <c r="A75" s="161" t="s">
        <v>7112</v>
      </c>
      <c r="B75" s="34"/>
      <c r="C75" s="34">
        <f>SUM(C73:C74)</f>
        <v>4</v>
      </c>
      <c r="D75" s="34">
        <f t="shared" si="27"/>
        <v>101</v>
      </c>
      <c r="E75" s="34">
        <f t="shared" si="27"/>
        <v>45</v>
      </c>
      <c r="F75" s="34">
        <f t="shared" si="27"/>
        <v>5</v>
      </c>
      <c r="G75" s="34">
        <f t="shared" si="27"/>
        <v>60</v>
      </c>
      <c r="H75" s="34">
        <f t="shared" si="27"/>
        <v>3</v>
      </c>
      <c r="I75" s="34">
        <f t="shared" si="27"/>
        <v>4</v>
      </c>
      <c r="J75" s="34">
        <f t="shared" si="27"/>
        <v>0</v>
      </c>
      <c r="K75" s="34">
        <f t="shared" si="27"/>
        <v>0</v>
      </c>
      <c r="L75" s="34">
        <f t="shared" si="27"/>
        <v>0</v>
      </c>
      <c r="O75" s="6" t="s">
        <v>4214</v>
      </c>
    </row>
    <row r="76" spans="1:20" s="2" customFormat="1" ht="17" thickBot="1" x14ac:dyDescent="0.3">
      <c r="A76" s="1328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</row>
    <row r="77" spans="1:20" s="6" customFormat="1" ht="17" thickBot="1" x14ac:dyDescent="0.3">
      <c r="A77" s="161" t="s">
        <v>7158</v>
      </c>
      <c r="B77" s="34"/>
      <c r="C77" s="34">
        <f>SUM(C75:C76)</f>
        <v>4</v>
      </c>
      <c r="D77" s="34">
        <f t="shared" si="27"/>
        <v>101</v>
      </c>
      <c r="E77" s="34">
        <f t="shared" si="27"/>
        <v>45</v>
      </c>
      <c r="F77" s="34">
        <f t="shared" si="27"/>
        <v>5</v>
      </c>
      <c r="G77" s="34">
        <f t="shared" si="27"/>
        <v>60</v>
      </c>
      <c r="H77" s="34">
        <f t="shared" si="27"/>
        <v>3</v>
      </c>
      <c r="I77" s="34">
        <f t="shared" si="27"/>
        <v>4</v>
      </c>
      <c r="J77" s="34">
        <f t="shared" si="27"/>
        <v>0</v>
      </c>
      <c r="K77" s="34">
        <f t="shared" si="27"/>
        <v>0</v>
      </c>
      <c r="L77" s="34">
        <f t="shared" si="27"/>
        <v>0</v>
      </c>
      <c r="O77" s="6" t="s">
        <v>4214</v>
      </c>
    </row>
    <row r="78" spans="1:20" s="49" customFormat="1" ht="17" thickBot="1" x14ac:dyDescent="0.3">
      <c r="A78" s="1347"/>
      <c r="B78" s="432"/>
      <c r="C78" s="185"/>
      <c r="D78" s="185"/>
      <c r="E78" s="185"/>
      <c r="F78" s="185"/>
      <c r="G78" s="185"/>
      <c r="H78" s="185"/>
      <c r="I78" s="185"/>
      <c r="J78" s="185"/>
      <c r="K78" s="185"/>
      <c r="L78" s="185"/>
    </row>
    <row r="79" spans="1:20" s="6" customFormat="1" ht="17" thickBot="1" x14ac:dyDescent="0.3">
      <c r="A79" s="161" t="s">
        <v>8782</v>
      </c>
      <c r="B79" s="34"/>
      <c r="C79" s="34">
        <f>SUM(C77:C78)</f>
        <v>4</v>
      </c>
      <c r="D79" s="34">
        <f t="shared" si="27"/>
        <v>101</v>
      </c>
      <c r="E79" s="34">
        <f t="shared" si="27"/>
        <v>45</v>
      </c>
      <c r="F79" s="34">
        <f t="shared" si="27"/>
        <v>5</v>
      </c>
      <c r="G79" s="34">
        <f t="shared" si="27"/>
        <v>60</v>
      </c>
      <c r="H79" s="34">
        <f t="shared" si="27"/>
        <v>3</v>
      </c>
      <c r="I79" s="34">
        <f t="shared" si="27"/>
        <v>4</v>
      </c>
      <c r="J79" s="34">
        <f t="shared" si="27"/>
        <v>0</v>
      </c>
      <c r="K79" s="34">
        <f t="shared" si="27"/>
        <v>0</v>
      </c>
      <c r="L79" s="34">
        <f t="shared" si="27"/>
        <v>0</v>
      </c>
      <c r="O79" s="6" t="s">
        <v>4214</v>
      </c>
    </row>
    <row r="80" spans="1:20" s="49" customFormat="1" x14ac:dyDescent="0.25">
      <c r="A80" s="1347"/>
      <c r="B80" s="432" t="s">
        <v>967</v>
      </c>
      <c r="C80" s="185">
        <v>-4</v>
      </c>
      <c r="D80" s="185">
        <v>-101</v>
      </c>
      <c r="E80" s="185">
        <v>-45</v>
      </c>
      <c r="F80" s="185">
        <v>-5</v>
      </c>
      <c r="G80" s="185">
        <v>-60</v>
      </c>
      <c r="H80" s="185">
        <v>-3</v>
      </c>
      <c r="I80" s="185">
        <v>-4</v>
      </c>
      <c r="J80" s="185"/>
      <c r="K80" s="185"/>
      <c r="L80" s="185"/>
      <c r="M80" s="49" t="s">
        <v>7793</v>
      </c>
    </row>
    <row r="81" spans="1:12" x14ac:dyDescent="0.25">
      <c r="A81" s="1299"/>
      <c r="B81" s="81"/>
      <c r="C81" s="13"/>
      <c r="D81" s="13"/>
      <c r="E81" s="13"/>
      <c r="F81" s="13"/>
      <c r="G81" s="13"/>
      <c r="H81" s="13"/>
      <c r="I81" s="13"/>
      <c r="J81" s="13"/>
      <c r="K81" s="13"/>
      <c r="L81" s="13"/>
    </row>
    <row r="82" spans="1:12" x14ac:dyDescent="0.25">
      <c r="A82" s="1299"/>
      <c r="B82" s="81"/>
      <c r="C82" s="13"/>
      <c r="D82" s="13"/>
      <c r="E82" s="13"/>
      <c r="F82" s="13"/>
      <c r="G82" s="13"/>
      <c r="H82" s="13"/>
      <c r="I82" s="13"/>
      <c r="J82" s="13"/>
      <c r="K82" s="13"/>
      <c r="L82" s="13"/>
    </row>
    <row r="83" spans="1:12" x14ac:dyDescent="0.25">
      <c r="A83" s="1299"/>
      <c r="B83" s="81"/>
      <c r="C83" s="13"/>
      <c r="D83" s="13"/>
      <c r="E83" s="13"/>
      <c r="F83" s="13"/>
      <c r="G83" s="13"/>
      <c r="H83" s="13"/>
      <c r="I83" s="13"/>
      <c r="J83" s="13"/>
      <c r="K83" s="13"/>
      <c r="L83" s="13"/>
    </row>
    <row r="84" spans="1:12" s="200" customFormat="1" ht="17" thickBot="1" x14ac:dyDescent="0.3">
      <c r="A84" s="199" t="s">
        <v>927</v>
      </c>
      <c r="B84" s="199"/>
      <c r="C84" s="115">
        <f>SUM(C77:C79)</f>
        <v>8</v>
      </c>
      <c r="D84" s="115">
        <f t="shared" ref="D84:L84" si="28">SUM(D77:D79)</f>
        <v>202</v>
      </c>
      <c r="E84" s="115">
        <f t="shared" si="28"/>
        <v>90</v>
      </c>
      <c r="F84" s="115">
        <f t="shared" si="28"/>
        <v>10</v>
      </c>
      <c r="G84" s="115">
        <f t="shared" si="28"/>
        <v>120</v>
      </c>
      <c r="H84" s="115">
        <f t="shared" si="28"/>
        <v>6</v>
      </c>
      <c r="I84" s="115">
        <f t="shared" si="28"/>
        <v>8</v>
      </c>
      <c r="J84" s="115">
        <f t="shared" si="28"/>
        <v>0</v>
      </c>
      <c r="K84" s="115">
        <f t="shared" si="28"/>
        <v>0</v>
      </c>
      <c r="L84" s="115">
        <f t="shared" si="28"/>
        <v>0</v>
      </c>
    </row>
    <row r="85" spans="1:12" s="200" customFormat="1" ht="17" thickBot="1" x14ac:dyDescent="0.3">
      <c r="A85" s="1239" t="s">
        <v>4262</v>
      </c>
      <c r="B85" s="1240"/>
      <c r="C85" s="1027">
        <v>440</v>
      </c>
      <c r="D85" s="1027">
        <v>464</v>
      </c>
      <c r="E85" s="1027">
        <v>820</v>
      </c>
      <c r="F85" s="1027">
        <v>289</v>
      </c>
      <c r="G85" s="1027">
        <v>276</v>
      </c>
      <c r="H85" s="1027">
        <v>178.167</v>
      </c>
      <c r="I85" s="1027">
        <v>18</v>
      </c>
      <c r="J85" s="1027">
        <v>1200</v>
      </c>
      <c r="K85" s="1259"/>
      <c r="L85" s="1234"/>
    </row>
    <row r="86" spans="1:12" s="200" customFormat="1" ht="17" thickBot="1" x14ac:dyDescent="0.3">
      <c r="A86" s="1236"/>
      <c r="B86" s="1236"/>
      <c r="C86" s="1238" t="s">
        <v>26</v>
      </c>
      <c r="D86" s="1238" t="s">
        <v>3</v>
      </c>
      <c r="E86" s="1238" t="s">
        <v>4</v>
      </c>
      <c r="F86" s="1238" t="s">
        <v>10</v>
      </c>
      <c r="G86" s="1238" t="s">
        <v>27</v>
      </c>
      <c r="H86" s="1238" t="s">
        <v>28</v>
      </c>
      <c r="I86" s="1238" t="s">
        <v>32</v>
      </c>
      <c r="J86" s="1238" t="s">
        <v>31</v>
      </c>
      <c r="K86" s="1238" t="s">
        <v>29</v>
      </c>
      <c r="L86" s="1238"/>
    </row>
    <row r="87" spans="1:12" s="200" customFormat="1" x14ac:dyDescent="0.25">
      <c r="A87" s="1236"/>
      <c r="B87" s="1236"/>
      <c r="C87" s="1237"/>
      <c r="D87" s="1237"/>
      <c r="E87" s="1237"/>
      <c r="F87" s="1237"/>
      <c r="G87" s="1237"/>
      <c r="H87" s="1237"/>
      <c r="I87" s="1237"/>
      <c r="J87" s="1237"/>
      <c r="K87" s="1237"/>
      <c r="L87" s="1237"/>
    </row>
    <row r="89" spans="1:12" x14ac:dyDescent="0.25">
      <c r="A89" s="48" t="s">
        <v>3692</v>
      </c>
      <c r="B89" s="48"/>
      <c r="C89" s="1"/>
    </row>
    <row r="90" spans="1:12" x14ac:dyDescent="0.25">
      <c r="A90" s="4" t="s">
        <v>3693</v>
      </c>
    </row>
    <row r="92" spans="1:12" x14ac:dyDescent="0.25">
      <c r="A92" s="4" t="s">
        <v>3694</v>
      </c>
    </row>
    <row r="94" spans="1:12" x14ac:dyDescent="0.25">
      <c r="A94" s="4" t="s">
        <v>3695</v>
      </c>
    </row>
    <row r="95" spans="1:12" x14ac:dyDescent="0.25">
      <c r="A95" s="4" t="s">
        <v>3696</v>
      </c>
    </row>
    <row r="96" spans="1:12" x14ac:dyDescent="0.25">
      <c r="A96" s="4" t="s">
        <v>3697</v>
      </c>
    </row>
    <row r="97" spans="1:1" x14ac:dyDescent="0.25">
      <c r="A97" s="4" t="s">
        <v>3698</v>
      </c>
    </row>
    <row r="98" spans="1:1" x14ac:dyDescent="0.25">
      <c r="A98" s="4" t="s">
        <v>3699</v>
      </c>
    </row>
    <row r="99" spans="1:1" x14ac:dyDescent="0.25">
      <c r="A99" s="4" t="s">
        <v>3700</v>
      </c>
    </row>
    <row r="100" spans="1:1" x14ac:dyDescent="0.25">
      <c r="A100" s="4" t="s">
        <v>3701</v>
      </c>
    </row>
    <row r="101" spans="1:1" x14ac:dyDescent="0.25">
      <c r="A101" s="4" t="s">
        <v>3702</v>
      </c>
    </row>
    <row r="103" spans="1:1" x14ac:dyDescent="0.25">
      <c r="A103" s="4" t="s">
        <v>3703</v>
      </c>
    </row>
    <row r="104" spans="1:1" x14ac:dyDescent="0.25">
      <c r="A104" s="4" t="s">
        <v>3704</v>
      </c>
    </row>
    <row r="106" spans="1:1" x14ac:dyDescent="0.25">
      <c r="A106" s="4" t="s">
        <v>3705</v>
      </c>
    </row>
    <row r="108" spans="1:1" x14ac:dyDescent="0.25">
      <c r="A108" s="4" t="s">
        <v>3706</v>
      </c>
    </row>
    <row r="109" spans="1:1" x14ac:dyDescent="0.25">
      <c r="A109" s="4" t="s">
        <v>3707</v>
      </c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29"/>
  <sheetViews>
    <sheetView topLeftCell="A13" workbookViewId="0">
      <selection activeCell="E31" sqref="E31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13.5" style="2" customWidth="1"/>
    <col min="5" max="5" width="10.5" style="2" customWidth="1"/>
    <col min="6" max="7" width="11.5" style="2" customWidth="1"/>
    <col min="8" max="16384" width="9" style="136"/>
  </cols>
  <sheetData>
    <row r="1" spans="1:7" s="48" customFormat="1" x14ac:dyDescent="0.25">
      <c r="A1" s="48" t="s">
        <v>23</v>
      </c>
      <c r="C1" s="1"/>
      <c r="D1" s="1"/>
      <c r="E1" s="1"/>
      <c r="F1" s="1"/>
      <c r="G1" s="1"/>
    </row>
    <row r="2" spans="1:7" s="48" customFormat="1" x14ac:dyDescent="0.25">
      <c r="A2" s="1"/>
      <c r="B2" s="1"/>
      <c r="C2" s="1"/>
      <c r="D2" s="1"/>
      <c r="E2" s="1"/>
      <c r="F2" s="1"/>
      <c r="G2" s="1"/>
    </row>
    <row r="3" spans="1:7" s="257" customFormat="1" x14ac:dyDescent="0.25">
      <c r="A3" s="1" t="s">
        <v>384</v>
      </c>
      <c r="B3" s="1"/>
    </row>
    <row r="4" spans="1:7" s="257" customFormat="1" x14ac:dyDescent="0.25">
      <c r="A4" s="3" t="s">
        <v>4569</v>
      </c>
      <c r="B4" s="3"/>
      <c r="C4" s="1013"/>
      <c r="D4" s="1013"/>
      <c r="E4" s="1013"/>
      <c r="F4" s="1013"/>
      <c r="G4" s="1013"/>
    </row>
    <row r="5" spans="1:7" s="257" customFormat="1" x14ac:dyDescent="0.25">
      <c r="A5" s="3" t="s">
        <v>5396</v>
      </c>
      <c r="B5" s="3"/>
      <c r="C5" s="1013"/>
      <c r="D5" s="1013"/>
      <c r="E5" s="1013"/>
      <c r="F5" s="1013"/>
      <c r="G5" s="1013"/>
    </row>
    <row r="6" spans="1:7" s="257" customFormat="1" x14ac:dyDescent="0.25">
      <c r="A6" s="3"/>
      <c r="B6" s="3"/>
      <c r="C6" s="1013"/>
      <c r="D6" s="1013"/>
      <c r="E6" s="1013"/>
      <c r="F6" s="1013"/>
      <c r="G6" s="1013"/>
    </row>
    <row r="7" spans="1:7" s="49" customFormat="1" ht="17" thickBot="1" x14ac:dyDescent="0.3">
      <c r="A7" s="3"/>
      <c r="B7" s="3"/>
      <c r="C7" s="31">
        <v>6000</v>
      </c>
      <c r="D7" s="31">
        <v>2700</v>
      </c>
      <c r="E7" s="31">
        <v>5000</v>
      </c>
      <c r="F7" s="31">
        <v>4400</v>
      </c>
      <c r="G7" s="31"/>
    </row>
    <row r="8" spans="1:7" s="4" customFormat="1" ht="17" thickBot="1" x14ac:dyDescent="0.3">
      <c r="A8" s="140" t="s">
        <v>0</v>
      </c>
      <c r="B8" s="140" t="s">
        <v>1</v>
      </c>
      <c r="C8" s="209" t="s">
        <v>380</v>
      </c>
      <c r="D8" s="209" t="s">
        <v>3093</v>
      </c>
      <c r="E8" s="209" t="s">
        <v>3167</v>
      </c>
      <c r="F8" s="209" t="s">
        <v>1318</v>
      </c>
      <c r="G8" s="209"/>
    </row>
    <row r="9" spans="1:7" s="1" customFormat="1" ht="17" thickBot="1" x14ac:dyDescent="0.3">
      <c r="A9" s="79" t="s">
        <v>4570</v>
      </c>
      <c r="B9" s="14" t="s">
        <v>4571</v>
      </c>
      <c r="C9" s="14">
        <v>60</v>
      </c>
      <c r="D9" s="14">
        <v>20</v>
      </c>
      <c r="E9" s="14">
        <v>60</v>
      </c>
      <c r="F9" s="14">
        <v>60</v>
      </c>
      <c r="G9" s="14"/>
    </row>
    <row r="10" spans="1:7" s="200" customFormat="1" ht="17" thickBot="1" x14ac:dyDescent="0.3">
      <c r="A10" s="161" t="s">
        <v>4712</v>
      </c>
      <c r="B10" s="34"/>
      <c r="C10" s="34">
        <f>SUM(C9)</f>
        <v>60</v>
      </c>
      <c r="D10" s="34">
        <f t="shared" ref="D10:F10" si="0">SUM(D9)</f>
        <v>20</v>
      </c>
      <c r="E10" s="34">
        <f t="shared" si="0"/>
        <v>60</v>
      </c>
      <c r="F10" s="34">
        <f t="shared" si="0"/>
        <v>60</v>
      </c>
      <c r="G10" s="54"/>
    </row>
    <row r="11" spans="1:7" s="200" customFormat="1" ht="17" thickBot="1" x14ac:dyDescent="0.3">
      <c r="A11" s="1299"/>
      <c r="B11" s="81"/>
      <c r="C11" s="53"/>
      <c r="D11" s="53"/>
      <c r="E11" s="53"/>
      <c r="F11" s="53"/>
      <c r="G11" s="53"/>
    </row>
    <row r="12" spans="1:7" s="1" customFormat="1" ht="17" thickBot="1" x14ac:dyDescent="0.3">
      <c r="A12" s="161" t="s">
        <v>4852</v>
      </c>
      <c r="B12" s="34"/>
      <c r="C12" s="34">
        <f>SUM(C10:C11)</f>
        <v>60</v>
      </c>
      <c r="D12" s="34">
        <f t="shared" ref="D12:F12" si="1">SUM(D10:D11)</f>
        <v>20</v>
      </c>
      <c r="E12" s="34">
        <f t="shared" si="1"/>
        <v>60</v>
      </c>
      <c r="F12" s="34">
        <f t="shared" si="1"/>
        <v>60</v>
      </c>
      <c r="G12" s="54"/>
    </row>
    <row r="13" spans="1:7" s="1" customFormat="1" ht="17" thickBot="1" x14ac:dyDescent="0.3">
      <c r="A13" s="1328">
        <v>44873</v>
      </c>
      <c r="B13" s="14" t="s">
        <v>63</v>
      </c>
      <c r="C13" s="53">
        <v>-60</v>
      </c>
      <c r="D13" s="53">
        <v>-20</v>
      </c>
      <c r="E13" s="53">
        <v>-35</v>
      </c>
      <c r="F13" s="53">
        <v>-30</v>
      </c>
      <c r="G13" s="53"/>
    </row>
    <row r="14" spans="1:7" s="6" customFormat="1" ht="17" thickBot="1" x14ac:dyDescent="0.3">
      <c r="A14" s="161" t="s">
        <v>4957</v>
      </c>
      <c r="B14" s="34"/>
      <c r="C14" s="34">
        <f>SUM(C12:C13)</f>
        <v>0</v>
      </c>
      <c r="D14" s="34">
        <f t="shared" ref="D14:F22" si="2">SUM(D12:D13)</f>
        <v>0</v>
      </c>
      <c r="E14" s="34">
        <f t="shared" si="2"/>
        <v>25</v>
      </c>
      <c r="F14" s="34">
        <f t="shared" si="2"/>
        <v>30</v>
      </c>
      <c r="G14" s="54"/>
    </row>
    <row r="15" spans="1:7" s="200" customFormat="1" ht="17" thickBot="1" x14ac:dyDescent="0.3">
      <c r="A15" s="1272"/>
      <c r="B15" s="358"/>
      <c r="C15" s="43"/>
      <c r="D15" s="43"/>
      <c r="E15" s="43"/>
      <c r="F15" s="43"/>
      <c r="G15" s="43"/>
    </row>
    <row r="16" spans="1:7" s="6" customFormat="1" ht="17" thickBot="1" x14ac:dyDescent="0.3">
      <c r="A16" s="161" t="s">
        <v>5219</v>
      </c>
      <c r="B16" s="34"/>
      <c r="C16" s="34">
        <f>SUM(C14:C15)</f>
        <v>0</v>
      </c>
      <c r="D16" s="34">
        <f t="shared" si="2"/>
        <v>0</v>
      </c>
      <c r="E16" s="34">
        <f>SUM(E14:E15)</f>
        <v>25</v>
      </c>
      <c r="F16" s="34">
        <f t="shared" si="2"/>
        <v>30</v>
      </c>
      <c r="G16" s="54"/>
    </row>
    <row r="17" spans="1:8" ht="17" thickBot="1" x14ac:dyDescent="0.3">
      <c r="A17" s="57"/>
      <c r="B17" s="57"/>
      <c r="C17" s="13"/>
      <c r="D17" s="13"/>
      <c r="E17" s="13"/>
      <c r="F17" s="13"/>
      <c r="G17" s="13"/>
    </row>
    <row r="18" spans="1:8" s="6" customFormat="1" ht="17" thickBot="1" x14ac:dyDescent="0.3">
      <c r="A18" s="161" t="s">
        <v>5470</v>
      </c>
      <c r="B18" s="34"/>
      <c r="C18" s="34">
        <f>SUM(C16:C17)</f>
        <v>0</v>
      </c>
      <c r="D18" s="34">
        <f t="shared" si="2"/>
        <v>0</v>
      </c>
      <c r="E18" s="34">
        <f>SUM(E16:E17)</f>
        <v>25</v>
      </c>
      <c r="F18" s="34">
        <f t="shared" si="2"/>
        <v>30</v>
      </c>
      <c r="G18" s="54"/>
    </row>
    <row r="19" spans="1:8" s="2" customFormat="1" ht="17" thickBot="1" x14ac:dyDescent="0.3">
      <c r="A19" s="13"/>
      <c r="B19" s="13"/>
      <c r="C19" s="13"/>
      <c r="D19" s="13"/>
      <c r="E19" s="13"/>
      <c r="F19" s="13"/>
      <c r="G19" s="13"/>
    </row>
    <row r="20" spans="1:8" s="6" customFormat="1" ht="17" thickBot="1" x14ac:dyDescent="0.3">
      <c r="A20" s="161" t="s">
        <v>5660</v>
      </c>
      <c r="B20" s="34"/>
      <c r="C20" s="34">
        <f>SUM(C18:C19)</f>
        <v>0</v>
      </c>
      <c r="D20" s="34">
        <f t="shared" si="2"/>
        <v>0</v>
      </c>
      <c r="E20" s="34">
        <f>SUM(E18:E19)</f>
        <v>25</v>
      </c>
      <c r="F20" s="34">
        <f t="shared" si="2"/>
        <v>30</v>
      </c>
      <c r="G20" s="54"/>
    </row>
    <row r="21" spans="1:8" s="2" customFormat="1" ht="17" thickBot="1" x14ac:dyDescent="0.3">
      <c r="A21" s="13"/>
      <c r="B21" s="13"/>
      <c r="C21" s="13"/>
      <c r="D21" s="13"/>
      <c r="E21" s="13"/>
      <c r="F21" s="13"/>
      <c r="G21" s="13"/>
    </row>
    <row r="22" spans="1:8" s="6" customFormat="1" ht="17" thickBot="1" x14ac:dyDescent="0.3">
      <c r="A22" s="161" t="s">
        <v>5929</v>
      </c>
      <c r="B22" s="34"/>
      <c r="C22" s="34">
        <f>SUM(C20:C21)</f>
        <v>0</v>
      </c>
      <c r="D22" s="34">
        <f t="shared" si="2"/>
        <v>0</v>
      </c>
      <c r="E22" s="34">
        <f>SUM(E20:E21)</f>
        <v>25</v>
      </c>
      <c r="F22" s="34">
        <f>SUM(F20:F21)</f>
        <v>30</v>
      </c>
      <c r="G22" s="54"/>
    </row>
    <row r="23" spans="1:8" s="2" customFormat="1" ht="17" thickBot="1" x14ac:dyDescent="0.3">
      <c r="A23" s="17" t="s">
        <v>6040</v>
      </c>
      <c r="B23" s="14" t="s">
        <v>63</v>
      </c>
      <c r="C23" s="13"/>
      <c r="D23" s="13"/>
      <c r="E23" s="13">
        <v>-3</v>
      </c>
      <c r="F23" s="13"/>
      <c r="G23" s="13"/>
    </row>
    <row r="24" spans="1:8" s="6" customFormat="1" ht="17" thickBot="1" x14ac:dyDescent="0.3">
      <c r="A24" s="161" t="s">
        <v>6015</v>
      </c>
      <c r="B24" s="34"/>
      <c r="C24" s="34">
        <f>SUM(C22:C23)</f>
        <v>0</v>
      </c>
      <c r="D24" s="34">
        <f>SUM(D22:D23)</f>
        <v>0</v>
      </c>
      <c r="E24" s="34">
        <f>SUM(E22:E23)</f>
        <v>22</v>
      </c>
      <c r="F24" s="34">
        <f>SUM(F22:F23)</f>
        <v>30</v>
      </c>
      <c r="G24" s="54"/>
    </row>
    <row r="25" spans="1:8" s="2" customFormat="1" x14ac:dyDescent="0.25">
      <c r="A25" s="12">
        <v>45140</v>
      </c>
      <c r="B25" s="13" t="s">
        <v>63</v>
      </c>
      <c r="C25" s="13"/>
      <c r="D25" s="13"/>
      <c r="E25" s="13">
        <v>-22</v>
      </c>
      <c r="F25" s="13"/>
      <c r="G25" s="13"/>
      <c r="H25" s="2" t="s">
        <v>547</v>
      </c>
    </row>
    <row r="26" spans="1:8" s="2" customFormat="1" ht="17" thickBot="1" x14ac:dyDescent="0.3">
      <c r="A26" s="12" t="s">
        <v>6174</v>
      </c>
      <c r="B26" s="13" t="s">
        <v>63</v>
      </c>
      <c r="C26" s="13"/>
      <c r="D26" s="13"/>
      <c r="E26" s="13"/>
      <c r="F26" s="13">
        <v>-30</v>
      </c>
      <c r="G26" s="13"/>
    </row>
    <row r="27" spans="1:8" s="6" customFormat="1" ht="17" thickBot="1" x14ac:dyDescent="0.3">
      <c r="A27" s="161" t="s">
        <v>6234</v>
      </c>
      <c r="B27" s="34"/>
      <c r="C27" s="34">
        <f>SUM(C24:C26)</f>
        <v>0</v>
      </c>
      <c r="D27" s="34">
        <f>SUM(D24:D26)</f>
        <v>0</v>
      </c>
      <c r="E27" s="34">
        <f>SUM(E24:E26)</f>
        <v>0</v>
      </c>
      <c r="F27" s="34">
        <f>SUM(F24:F26)</f>
        <v>0</v>
      </c>
      <c r="G27" s="54"/>
    </row>
    <row r="28" spans="1:8" x14ac:dyDescent="0.25">
      <c r="A28" s="57"/>
      <c r="B28" s="57"/>
      <c r="C28" s="13"/>
      <c r="D28" s="13"/>
      <c r="E28" s="13"/>
      <c r="F28" s="13"/>
      <c r="G28" s="13"/>
    </row>
    <row r="29" spans="1:8" x14ac:dyDescent="0.25">
      <c r="A29" s="57"/>
      <c r="B29" s="57"/>
      <c r="C29" s="13"/>
      <c r="D29" s="13"/>
      <c r="E29" s="43"/>
      <c r="F29" s="43"/>
      <c r="G29" s="13"/>
    </row>
  </sheetData>
  <pageMargins left="0.7" right="0.7" top="0.75" bottom="0.75" header="0.3" footer="0.3"/>
  <pageSetup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M45"/>
  <sheetViews>
    <sheetView topLeftCell="A2" workbookViewId="0">
      <selection activeCell="A8" sqref="A8:B9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11.1640625" style="2" customWidth="1"/>
    <col min="5" max="5" width="10.5" style="2" customWidth="1"/>
    <col min="6" max="6" width="9" style="136"/>
    <col min="7" max="7" width="21.33203125" style="136" customWidth="1"/>
    <col min="8" max="8" width="12.5" style="136" customWidth="1"/>
    <col min="9" max="16384" width="9" style="136"/>
  </cols>
  <sheetData>
    <row r="1" spans="1:13" s="48" customFormat="1" x14ac:dyDescent="0.25">
      <c r="A1" s="48" t="s">
        <v>23</v>
      </c>
      <c r="C1" s="1"/>
      <c r="D1" s="1"/>
      <c r="E1" s="1"/>
    </row>
    <row r="2" spans="1:13" s="48" customFormat="1" x14ac:dyDescent="0.25">
      <c r="A2" s="1"/>
      <c r="B2" s="1"/>
      <c r="C2" s="1"/>
      <c r="D2" s="1"/>
      <c r="E2" s="1"/>
    </row>
    <row r="3" spans="1:13" s="257" customFormat="1" x14ac:dyDescent="0.25">
      <c r="A3" s="1" t="s">
        <v>384</v>
      </c>
      <c r="B3" s="1"/>
    </row>
    <row r="4" spans="1:13" s="257" customFormat="1" x14ac:dyDescent="0.25">
      <c r="A4" s="3" t="s">
        <v>3442</v>
      </c>
      <c r="B4" s="3"/>
      <c r="C4" s="1013"/>
      <c r="D4" s="1013"/>
      <c r="E4" s="1013"/>
    </row>
    <row r="5" spans="1:13" s="257" customFormat="1" x14ac:dyDescent="0.25">
      <c r="A5" s="3" t="s">
        <v>6126</v>
      </c>
      <c r="B5" s="3"/>
      <c r="C5" s="1013"/>
      <c r="D5" s="1013"/>
      <c r="E5" s="1013"/>
    </row>
    <row r="6" spans="1:13" s="49" customFormat="1" ht="17" thickBot="1" x14ac:dyDescent="0.3">
      <c r="A6" s="3" t="s">
        <v>25</v>
      </c>
      <c r="B6" s="3"/>
      <c r="C6" s="31">
        <v>6000</v>
      </c>
      <c r="D6" s="31">
        <v>4500</v>
      </c>
      <c r="E6" s="31">
        <v>1000</v>
      </c>
    </row>
    <row r="7" spans="1:13" s="4" customFormat="1" ht="17" thickBot="1" x14ac:dyDescent="0.3">
      <c r="A7" s="140" t="s">
        <v>0</v>
      </c>
      <c r="B7" s="140" t="s">
        <v>1</v>
      </c>
      <c r="C7" s="209" t="s">
        <v>26</v>
      </c>
      <c r="D7" s="209" t="s">
        <v>3</v>
      </c>
      <c r="E7" s="209" t="s">
        <v>4</v>
      </c>
    </row>
    <row r="8" spans="1:13" s="200" customFormat="1" x14ac:dyDescent="0.25">
      <c r="A8" s="12">
        <v>45051</v>
      </c>
      <c r="B8" s="13" t="s">
        <v>6594</v>
      </c>
      <c r="C8" s="39">
        <v>50</v>
      </c>
      <c r="D8" s="39">
        <v>50</v>
      </c>
      <c r="E8" s="39">
        <v>100</v>
      </c>
      <c r="F8" s="941"/>
      <c r="G8" s="941"/>
      <c r="H8" s="941"/>
      <c r="I8" s="941"/>
      <c r="J8" s="941"/>
      <c r="K8" s="941"/>
      <c r="L8" s="941"/>
      <c r="M8" s="941"/>
    </row>
    <row r="9" spans="1:13" s="200" customFormat="1" ht="17" thickBot="1" x14ac:dyDescent="0.3">
      <c r="A9" s="12">
        <v>45082</v>
      </c>
      <c r="B9" s="77" t="s">
        <v>6596</v>
      </c>
      <c r="C9" s="39"/>
      <c r="D9" s="39">
        <v>40</v>
      </c>
      <c r="E9" s="39"/>
      <c r="F9" s="941"/>
      <c r="G9" s="941"/>
      <c r="H9" s="941"/>
      <c r="I9" s="941"/>
      <c r="J9" s="941"/>
      <c r="K9" s="941"/>
      <c r="L9" s="941"/>
      <c r="M9" s="941"/>
    </row>
    <row r="10" spans="1:13" s="6" customFormat="1" ht="17" thickBot="1" x14ac:dyDescent="0.3">
      <c r="A10" s="860" t="s">
        <v>6789</v>
      </c>
      <c r="B10" s="41"/>
      <c r="C10" s="181">
        <f>SUM(C8:C9)</f>
        <v>50</v>
      </c>
      <c r="D10" s="181">
        <f>SUM(D8:D9)</f>
        <v>90</v>
      </c>
      <c r="E10" s="181">
        <f>SUM(E8:E9)</f>
        <v>100</v>
      </c>
      <c r="H10" s="6" t="s">
        <v>4214</v>
      </c>
    </row>
    <row r="11" spans="1:13" s="200" customFormat="1" ht="17" thickBot="1" x14ac:dyDescent="0.3">
      <c r="A11" s="12" t="s">
        <v>6891</v>
      </c>
      <c r="B11" s="77" t="s">
        <v>63</v>
      </c>
      <c r="C11" s="39">
        <v>-46</v>
      </c>
      <c r="D11" s="39"/>
      <c r="E11" s="39">
        <v>-55</v>
      </c>
    </row>
    <row r="12" spans="1:13" s="6" customFormat="1" ht="17" thickBot="1" x14ac:dyDescent="0.3">
      <c r="A12" s="860" t="s">
        <v>6957</v>
      </c>
      <c r="B12" s="41"/>
      <c r="C12" s="181">
        <f>SUM(C10:C11)</f>
        <v>4</v>
      </c>
      <c r="D12" s="181">
        <f t="shared" ref="D12:E16" si="0">SUM(D10:D11)</f>
        <v>90</v>
      </c>
      <c r="E12" s="181">
        <f t="shared" si="0"/>
        <v>45</v>
      </c>
      <c r="H12" s="6" t="s">
        <v>4214</v>
      </c>
    </row>
    <row r="13" spans="1:13" s="200" customFormat="1" ht="17" thickBot="1" x14ac:dyDescent="0.3">
      <c r="A13" s="55"/>
      <c r="B13" s="77"/>
      <c r="C13" s="13"/>
      <c r="D13" s="13"/>
      <c r="E13" s="13"/>
    </row>
    <row r="14" spans="1:13" s="6" customFormat="1" ht="17" thickBot="1" x14ac:dyDescent="0.3">
      <c r="A14" s="860" t="s">
        <v>7112</v>
      </c>
      <c r="B14" s="41"/>
      <c r="C14" s="181">
        <f>SUM(C12:C13)</f>
        <v>4</v>
      </c>
      <c r="D14" s="181">
        <f t="shared" si="0"/>
        <v>90</v>
      </c>
      <c r="E14" s="181">
        <f t="shared" si="0"/>
        <v>45</v>
      </c>
      <c r="H14" s="6" t="s">
        <v>4214</v>
      </c>
    </row>
    <row r="15" spans="1:13" ht="17" thickBot="1" x14ac:dyDescent="0.3">
      <c r="A15" s="1299"/>
      <c r="B15" s="81"/>
      <c r="C15" s="13"/>
      <c r="D15" s="13"/>
      <c r="E15" s="13"/>
    </row>
    <row r="16" spans="1:13" s="6" customFormat="1" ht="17" thickBot="1" x14ac:dyDescent="0.3">
      <c r="A16" s="860" t="s">
        <v>7158</v>
      </c>
      <c r="B16" s="41"/>
      <c r="C16" s="181">
        <f>SUM(C14:C15)</f>
        <v>4</v>
      </c>
      <c r="D16" s="181">
        <f t="shared" si="0"/>
        <v>90</v>
      </c>
      <c r="E16" s="181">
        <f t="shared" si="0"/>
        <v>45</v>
      </c>
      <c r="F16" s="6" t="s">
        <v>7475</v>
      </c>
      <c r="H16" s="6" t="s">
        <v>4214</v>
      </c>
    </row>
    <row r="17" spans="1:5" x14ac:dyDescent="0.25">
      <c r="A17" s="1299"/>
      <c r="B17" s="81"/>
      <c r="C17" s="13"/>
      <c r="D17" s="13"/>
      <c r="E17" s="13"/>
    </row>
    <row r="18" spans="1:5" x14ac:dyDescent="0.25">
      <c r="A18" s="1299"/>
      <c r="B18" s="81"/>
      <c r="C18" s="13"/>
      <c r="D18" s="13"/>
      <c r="E18" s="13"/>
    </row>
    <row r="19" spans="1:5" x14ac:dyDescent="0.25">
      <c r="A19" s="57"/>
      <c r="B19" s="57"/>
      <c r="C19" s="13"/>
      <c r="D19" s="13"/>
      <c r="E19" s="13"/>
    </row>
    <row r="20" spans="1:5" s="200" customFormat="1" ht="17" thickBot="1" x14ac:dyDescent="0.3">
      <c r="A20" s="199" t="s">
        <v>927</v>
      </c>
      <c r="B20" s="199"/>
      <c r="C20" s="115"/>
      <c r="D20" s="115"/>
      <c r="E20" s="115"/>
    </row>
    <row r="21" spans="1:5" s="200" customFormat="1" ht="17" thickBot="1" x14ac:dyDescent="0.3">
      <c r="A21" s="1239" t="s">
        <v>4262</v>
      </c>
      <c r="B21" s="1240"/>
      <c r="C21" s="1027">
        <v>440</v>
      </c>
      <c r="D21" s="1027">
        <v>464</v>
      </c>
      <c r="E21" s="1027">
        <v>820</v>
      </c>
    </row>
    <row r="22" spans="1:5" s="200" customFormat="1" ht="17" thickBot="1" x14ac:dyDescent="0.3">
      <c r="A22" s="1236"/>
      <c r="B22" s="1236"/>
      <c r="C22" s="1238" t="s">
        <v>26</v>
      </c>
      <c r="D22" s="1238" t="s">
        <v>3</v>
      </c>
      <c r="E22" s="1238" t="s">
        <v>4</v>
      </c>
    </row>
    <row r="23" spans="1:5" s="200" customFormat="1" x14ac:dyDescent="0.25">
      <c r="A23" s="1236"/>
      <c r="B23" s="1236"/>
      <c r="C23" s="1237"/>
      <c r="D23" s="1237"/>
      <c r="E23" s="1237"/>
    </row>
    <row r="25" spans="1:5" x14ac:dyDescent="0.25">
      <c r="A25" s="48" t="s">
        <v>3692</v>
      </c>
      <c r="B25" s="48"/>
      <c r="C25" s="1"/>
    </row>
    <row r="26" spans="1:5" x14ac:dyDescent="0.25">
      <c r="A26" s="4" t="s">
        <v>3693</v>
      </c>
    </row>
    <row r="28" spans="1:5" x14ac:dyDescent="0.25">
      <c r="A28" s="4" t="s">
        <v>3694</v>
      </c>
    </row>
    <row r="30" spans="1:5" x14ac:dyDescent="0.25">
      <c r="A30" s="4" t="s">
        <v>3695</v>
      </c>
    </row>
    <row r="31" spans="1:5" x14ac:dyDescent="0.25">
      <c r="A31" s="4" t="s">
        <v>3696</v>
      </c>
    </row>
    <row r="32" spans="1:5" x14ac:dyDescent="0.25">
      <c r="A32" s="4" t="s">
        <v>3697</v>
      </c>
    </row>
    <row r="33" spans="1:1" x14ac:dyDescent="0.25">
      <c r="A33" s="4" t="s">
        <v>3698</v>
      </c>
    </row>
    <row r="34" spans="1:1" x14ac:dyDescent="0.25">
      <c r="A34" s="4" t="s">
        <v>3699</v>
      </c>
    </row>
    <row r="35" spans="1:1" x14ac:dyDescent="0.25">
      <c r="A35" s="4" t="s">
        <v>3700</v>
      </c>
    </row>
    <row r="36" spans="1:1" x14ac:dyDescent="0.25">
      <c r="A36" s="4" t="s">
        <v>3701</v>
      </c>
    </row>
    <row r="37" spans="1:1" x14ac:dyDescent="0.25">
      <c r="A37" s="4" t="s">
        <v>3702</v>
      </c>
    </row>
    <row r="39" spans="1:1" x14ac:dyDescent="0.25">
      <c r="A39" s="4" t="s">
        <v>3703</v>
      </c>
    </row>
    <row r="40" spans="1:1" x14ac:dyDescent="0.25">
      <c r="A40" s="4" t="s">
        <v>3704</v>
      </c>
    </row>
    <row r="42" spans="1:1" x14ac:dyDescent="0.25">
      <c r="A42" s="4" t="s">
        <v>3705</v>
      </c>
    </row>
    <row r="44" spans="1:1" x14ac:dyDescent="0.25">
      <c r="A44" s="4" t="s">
        <v>3706</v>
      </c>
    </row>
    <row r="45" spans="1:1" x14ac:dyDescent="0.25">
      <c r="A45" s="4" t="s">
        <v>3707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23"/>
  <sheetViews>
    <sheetView topLeftCell="A7" workbookViewId="0">
      <selection activeCell="C23" sqref="C23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9.1640625" style="2" customWidth="1"/>
    <col min="5" max="5" width="10.5" style="2" customWidth="1"/>
    <col min="6" max="6" width="9.83203125" style="2" customWidth="1"/>
    <col min="7" max="7" width="9.33203125" style="2" customWidth="1"/>
    <col min="8" max="8" width="9.1640625" style="2" customWidth="1"/>
    <col min="9" max="16384" width="9" style="136"/>
  </cols>
  <sheetData>
    <row r="1" spans="1:8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8" s="48" customFormat="1" x14ac:dyDescent="0.25">
      <c r="A2" s="1"/>
      <c r="B2" s="1"/>
      <c r="C2" s="1"/>
      <c r="D2" s="1"/>
      <c r="E2" s="1"/>
      <c r="F2" s="1"/>
      <c r="G2" s="1"/>
      <c r="H2" s="1"/>
    </row>
    <row r="3" spans="1:8" s="257" customFormat="1" x14ac:dyDescent="0.25">
      <c r="A3" s="1" t="s">
        <v>384</v>
      </c>
      <c r="B3" s="1"/>
    </row>
    <row r="4" spans="1:8" s="257" customFormat="1" x14ac:dyDescent="0.25">
      <c r="A4" s="3" t="s">
        <v>4569</v>
      </c>
      <c r="B4" s="3"/>
      <c r="C4" s="1013"/>
      <c r="D4" s="1013"/>
      <c r="E4" s="1013"/>
      <c r="F4" s="1013"/>
      <c r="G4" s="1013"/>
      <c r="H4" s="1013"/>
    </row>
    <row r="5" spans="1:8" s="257" customFormat="1" x14ac:dyDescent="0.25">
      <c r="A5" s="3" t="s">
        <v>5049</v>
      </c>
      <c r="B5" s="3"/>
      <c r="C5" s="1013"/>
      <c r="D5" s="1013"/>
      <c r="E5" s="1013"/>
      <c r="F5" s="1013"/>
      <c r="G5" s="1013"/>
      <c r="H5" s="1013"/>
    </row>
    <row r="6" spans="1:8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8" s="49" customFormat="1" ht="17" thickBot="1" x14ac:dyDescent="0.3">
      <c r="A7" s="3"/>
      <c r="B7" s="3"/>
      <c r="C7" s="31">
        <v>4000</v>
      </c>
      <c r="D7" s="31">
        <v>3500</v>
      </c>
      <c r="E7" s="31">
        <v>15000</v>
      </c>
      <c r="F7" s="31">
        <v>800</v>
      </c>
      <c r="G7" s="31">
        <v>35000</v>
      </c>
      <c r="H7" s="31">
        <v>12000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26</v>
      </c>
      <c r="D8" s="209" t="s">
        <v>3</v>
      </c>
      <c r="E8" s="209" t="s">
        <v>10</v>
      </c>
      <c r="F8" s="209" t="s">
        <v>4</v>
      </c>
      <c r="G8" s="209" t="s">
        <v>513</v>
      </c>
      <c r="H8" s="209" t="s">
        <v>29</v>
      </c>
    </row>
    <row r="9" spans="1:8" s="1" customFormat="1" ht="17" thickBot="1" x14ac:dyDescent="0.3">
      <c r="A9" s="1345">
        <v>44842</v>
      </c>
      <c r="B9" s="14" t="s">
        <v>4897</v>
      </c>
      <c r="C9" s="22">
        <v>20</v>
      </c>
      <c r="D9" s="22">
        <v>20</v>
      </c>
      <c r="E9" s="22">
        <v>6</v>
      </c>
      <c r="F9" s="22">
        <v>80</v>
      </c>
      <c r="G9" s="22">
        <v>10</v>
      </c>
      <c r="H9" s="22">
        <v>8</v>
      </c>
    </row>
    <row r="10" spans="1:8" s="200" customFormat="1" ht="17" thickBot="1" x14ac:dyDescent="0.3">
      <c r="A10" s="161" t="s">
        <v>4957</v>
      </c>
      <c r="B10" s="34"/>
      <c r="C10" s="34">
        <f>SUM(C9)</f>
        <v>20</v>
      </c>
      <c r="D10" s="34">
        <f t="shared" ref="D10:H10" si="0">SUM(D9)</f>
        <v>20</v>
      </c>
      <c r="E10" s="34">
        <f t="shared" si="0"/>
        <v>6</v>
      </c>
      <c r="F10" s="34">
        <f t="shared" si="0"/>
        <v>80</v>
      </c>
      <c r="G10" s="34">
        <f t="shared" si="0"/>
        <v>10</v>
      </c>
      <c r="H10" s="34">
        <f t="shared" si="0"/>
        <v>8</v>
      </c>
    </row>
    <row r="11" spans="1:8" s="200" customFormat="1" ht="17" thickBot="1" x14ac:dyDescent="0.3">
      <c r="A11" s="1299"/>
      <c r="B11" s="168"/>
      <c r="C11" s="53"/>
      <c r="D11" s="53"/>
      <c r="E11" s="53"/>
      <c r="F11" s="53"/>
      <c r="G11" s="53"/>
      <c r="H11" s="53"/>
    </row>
    <row r="12" spans="1:8" s="200" customFormat="1" ht="17" thickBot="1" x14ac:dyDescent="0.3">
      <c r="A12" s="161" t="s">
        <v>5219</v>
      </c>
      <c r="B12" s="34"/>
      <c r="C12" s="34">
        <f>SUM(C10:C11)</f>
        <v>20</v>
      </c>
      <c r="D12" s="34">
        <f t="shared" ref="D12:H20" si="1">SUM(D10:D11)</f>
        <v>20</v>
      </c>
      <c r="E12" s="34">
        <f t="shared" si="1"/>
        <v>6</v>
      </c>
      <c r="F12" s="34">
        <f t="shared" si="1"/>
        <v>80</v>
      </c>
      <c r="G12" s="34">
        <f t="shared" si="1"/>
        <v>10</v>
      </c>
      <c r="H12" s="34">
        <f t="shared" si="1"/>
        <v>8</v>
      </c>
    </row>
    <row r="13" spans="1:8" s="200" customFormat="1" ht="18" customHeight="1" thickBot="1" x14ac:dyDescent="0.3">
      <c r="A13" s="1272"/>
      <c r="B13" s="358"/>
      <c r="C13" s="43"/>
      <c r="D13" s="43"/>
      <c r="E13" s="43"/>
      <c r="F13" s="43"/>
      <c r="G13" s="43"/>
      <c r="H13" s="43"/>
    </row>
    <row r="14" spans="1:8" s="6" customFormat="1" ht="17" thickBot="1" x14ac:dyDescent="0.3">
      <c r="A14" s="161" t="s">
        <v>5470</v>
      </c>
      <c r="B14" s="34"/>
      <c r="C14" s="34">
        <f>SUM(C12:C13)</f>
        <v>20</v>
      </c>
      <c r="D14" s="34">
        <f t="shared" si="1"/>
        <v>20</v>
      </c>
      <c r="E14" s="34">
        <f t="shared" si="1"/>
        <v>6</v>
      </c>
      <c r="F14" s="34">
        <f t="shared" si="1"/>
        <v>80</v>
      </c>
      <c r="G14" s="34">
        <f t="shared" si="1"/>
        <v>10</v>
      </c>
      <c r="H14" s="34">
        <f t="shared" si="1"/>
        <v>8</v>
      </c>
    </row>
    <row r="15" spans="1:8" s="2" customFormat="1" ht="17" thickBot="1" x14ac:dyDescent="0.3">
      <c r="A15" s="13"/>
      <c r="B15" s="13"/>
      <c r="C15" s="13"/>
      <c r="D15" s="13"/>
      <c r="E15" s="13"/>
      <c r="F15" s="13"/>
      <c r="G15" s="13"/>
      <c r="H15" s="13"/>
    </row>
    <row r="16" spans="1:8" s="6" customFormat="1" ht="17" thickBot="1" x14ac:dyDescent="0.3">
      <c r="A16" s="161" t="s">
        <v>5660</v>
      </c>
      <c r="B16" s="34"/>
      <c r="C16" s="34">
        <f>SUM(C14:C15)</f>
        <v>20</v>
      </c>
      <c r="D16" s="34">
        <f t="shared" si="1"/>
        <v>20</v>
      </c>
      <c r="E16" s="34">
        <f t="shared" si="1"/>
        <v>6</v>
      </c>
      <c r="F16" s="34">
        <f t="shared" si="1"/>
        <v>80</v>
      </c>
      <c r="G16" s="34">
        <f t="shared" si="1"/>
        <v>10</v>
      </c>
      <c r="H16" s="34">
        <f t="shared" si="1"/>
        <v>8</v>
      </c>
    </row>
    <row r="17" spans="1:8" s="2" customFormat="1" ht="17" thickBot="1" x14ac:dyDescent="0.3">
      <c r="A17" s="13"/>
      <c r="B17" s="13"/>
      <c r="C17" s="13"/>
      <c r="D17" s="13"/>
      <c r="E17" s="13"/>
      <c r="F17" s="13"/>
      <c r="G17" s="13"/>
      <c r="H17" s="13"/>
    </row>
    <row r="18" spans="1:8" s="6" customFormat="1" ht="17" thickBot="1" x14ac:dyDescent="0.3">
      <c r="A18" s="161" t="s">
        <v>5929</v>
      </c>
      <c r="B18" s="34"/>
      <c r="C18" s="34">
        <f>SUM(C16:C17)</f>
        <v>20</v>
      </c>
      <c r="D18" s="34">
        <f t="shared" si="1"/>
        <v>20</v>
      </c>
      <c r="E18" s="34">
        <f t="shared" si="1"/>
        <v>6</v>
      </c>
      <c r="F18" s="34">
        <f t="shared" si="1"/>
        <v>80</v>
      </c>
      <c r="G18" s="34">
        <f t="shared" si="1"/>
        <v>10</v>
      </c>
      <c r="H18" s="34">
        <f t="shared" si="1"/>
        <v>8</v>
      </c>
    </row>
    <row r="19" spans="1:8" ht="17" thickBot="1" x14ac:dyDescent="0.3">
      <c r="A19" s="164"/>
      <c r="B19" s="57"/>
      <c r="C19" s="13"/>
      <c r="D19" s="13"/>
      <c r="E19" s="13"/>
      <c r="F19" s="13"/>
      <c r="G19" s="13"/>
      <c r="H19" s="13"/>
    </row>
    <row r="20" spans="1:8" s="941" customFormat="1" ht="17" thickBot="1" x14ac:dyDescent="0.3">
      <c r="A20" s="860" t="s">
        <v>6015</v>
      </c>
      <c r="B20" s="41"/>
      <c r="C20" s="181">
        <f>SUM(C18:C19)</f>
        <v>20</v>
      </c>
      <c r="D20" s="181">
        <f t="shared" si="1"/>
        <v>20</v>
      </c>
      <c r="E20" s="181">
        <f t="shared" si="1"/>
        <v>6</v>
      </c>
      <c r="F20" s="181">
        <f t="shared" si="1"/>
        <v>80</v>
      </c>
      <c r="G20" s="181">
        <f t="shared" si="1"/>
        <v>10</v>
      </c>
      <c r="H20" s="181">
        <f t="shared" si="1"/>
        <v>8</v>
      </c>
    </row>
    <row r="21" spans="1:8" ht="17" thickBot="1" x14ac:dyDescent="0.3">
      <c r="A21" s="164">
        <v>45201</v>
      </c>
      <c r="B21" s="57" t="s">
        <v>63</v>
      </c>
      <c r="C21" s="39">
        <v>-20</v>
      </c>
      <c r="D21" s="39">
        <v>-20</v>
      </c>
      <c r="E21" s="39">
        <v>-6</v>
      </c>
      <c r="F21" s="39">
        <v>-80</v>
      </c>
      <c r="G21" s="39">
        <v>-10</v>
      </c>
      <c r="H21" s="39">
        <v>-8</v>
      </c>
    </row>
    <row r="22" spans="1:8" s="941" customFormat="1" ht="17" thickBot="1" x14ac:dyDescent="0.3">
      <c r="A22" s="860" t="s">
        <v>6234</v>
      </c>
      <c r="B22" s="41"/>
      <c r="C22" s="181">
        <f t="shared" ref="C22:H22" si="2">SUM(C20:C21)</f>
        <v>0</v>
      </c>
      <c r="D22" s="181">
        <f t="shared" si="2"/>
        <v>0</v>
      </c>
      <c r="E22" s="181">
        <f t="shared" si="2"/>
        <v>0</v>
      </c>
      <c r="F22" s="181">
        <f t="shared" si="2"/>
        <v>0</v>
      </c>
      <c r="G22" s="181">
        <f t="shared" si="2"/>
        <v>0</v>
      </c>
      <c r="H22" s="181">
        <f t="shared" si="2"/>
        <v>0</v>
      </c>
    </row>
    <row r="23" spans="1:8" x14ac:dyDescent="0.25">
      <c r="A23" s="57"/>
      <c r="B23" s="57"/>
      <c r="C23" s="13"/>
      <c r="D23" s="13"/>
      <c r="E23" s="13"/>
      <c r="F23" s="13"/>
      <c r="G23" s="13"/>
      <c r="H23" s="13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D30"/>
  <sheetViews>
    <sheetView topLeftCell="A7" workbookViewId="0">
      <selection activeCell="J19" sqref="J19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11.5" style="2" customWidth="1"/>
    <col min="4" max="16384" width="9" style="136"/>
  </cols>
  <sheetData>
    <row r="1" spans="1:4" s="48" customFormat="1" x14ac:dyDescent="0.25">
      <c r="A1" s="48" t="s">
        <v>23</v>
      </c>
      <c r="C1" s="1"/>
    </row>
    <row r="2" spans="1:4" s="48" customFormat="1" x14ac:dyDescent="0.25">
      <c r="A2" s="1"/>
      <c r="B2" s="1"/>
      <c r="C2" s="1"/>
    </row>
    <row r="3" spans="1:4" s="257" customFormat="1" x14ac:dyDescent="0.25">
      <c r="A3" s="1" t="s">
        <v>384</v>
      </c>
      <c r="B3" s="1"/>
    </row>
    <row r="4" spans="1:4" s="257" customFormat="1" x14ac:dyDescent="0.25">
      <c r="A4" s="3" t="s">
        <v>4569</v>
      </c>
      <c r="B4" s="3"/>
      <c r="C4" s="1013"/>
    </row>
    <row r="5" spans="1:4" s="257" customFormat="1" x14ac:dyDescent="0.25">
      <c r="A5" s="3" t="s">
        <v>5357</v>
      </c>
      <c r="B5" s="3"/>
      <c r="C5" s="1013"/>
    </row>
    <row r="6" spans="1:4" s="257" customFormat="1" x14ac:dyDescent="0.25">
      <c r="A6" s="3"/>
      <c r="B6" s="3"/>
      <c r="C6" s="1013"/>
    </row>
    <row r="7" spans="1:4" s="49" customFormat="1" ht="17" thickBot="1" x14ac:dyDescent="0.3">
      <c r="A7" s="3"/>
      <c r="B7" s="3"/>
      <c r="C7" s="31">
        <v>7000</v>
      </c>
    </row>
    <row r="8" spans="1:4" s="4" customFormat="1" ht="17" thickBot="1" x14ac:dyDescent="0.3">
      <c r="A8" s="140" t="s">
        <v>0</v>
      </c>
      <c r="B8" s="140" t="s">
        <v>1</v>
      </c>
      <c r="C8" s="209" t="s">
        <v>1940</v>
      </c>
      <c r="D8" s="48"/>
    </row>
    <row r="9" spans="1:4" s="1" customFormat="1" x14ac:dyDescent="0.25">
      <c r="A9" s="13" t="s">
        <v>5369</v>
      </c>
      <c r="B9" s="14" t="s">
        <v>5377</v>
      </c>
      <c r="C9" s="22">
        <v>70</v>
      </c>
    </row>
    <row r="10" spans="1:4" s="1" customFormat="1" ht="17" thickBot="1" x14ac:dyDescent="0.3">
      <c r="A10" s="14" t="s">
        <v>5382</v>
      </c>
      <c r="B10" s="14" t="s">
        <v>5386</v>
      </c>
      <c r="C10" s="14">
        <v>190</v>
      </c>
    </row>
    <row r="11" spans="1:4" s="200" customFormat="1" ht="17" thickBot="1" x14ac:dyDescent="0.3">
      <c r="A11" s="161" t="s">
        <v>5470</v>
      </c>
      <c r="B11" s="34"/>
      <c r="C11" s="54">
        <f>SUM(C9:C10)</f>
        <v>260</v>
      </c>
    </row>
    <row r="12" spans="1:4" s="200" customFormat="1" ht="17" thickBot="1" x14ac:dyDescent="0.3">
      <c r="A12" s="1299"/>
      <c r="B12" s="190"/>
      <c r="C12" s="354"/>
    </row>
    <row r="13" spans="1:4" s="200" customFormat="1" ht="17" thickBot="1" x14ac:dyDescent="0.3">
      <c r="A13" s="161" t="s">
        <v>5660</v>
      </c>
      <c r="B13" s="34"/>
      <c r="C13" s="54">
        <f>SUM(C11:C12)</f>
        <v>260</v>
      </c>
    </row>
    <row r="14" spans="1:4" ht="17" thickBot="1" x14ac:dyDescent="0.3">
      <c r="A14" s="164"/>
      <c r="B14" s="81"/>
      <c r="C14" s="13"/>
    </row>
    <row r="15" spans="1:4" s="1" customFormat="1" ht="17" thickBot="1" x14ac:dyDescent="0.3">
      <c r="A15" s="161" t="s">
        <v>5930</v>
      </c>
      <c r="B15" s="34"/>
      <c r="C15" s="54">
        <f>SUM(C13:C14)</f>
        <v>260</v>
      </c>
    </row>
    <row r="16" spans="1:4" s="2" customFormat="1" x14ac:dyDescent="0.25">
      <c r="A16" s="17" t="s">
        <v>5970</v>
      </c>
      <c r="B16" s="14" t="s">
        <v>63</v>
      </c>
      <c r="C16" s="13">
        <v>-20</v>
      </c>
    </row>
    <row r="17" spans="1:3" s="2" customFormat="1" x14ac:dyDescent="0.25">
      <c r="A17" s="17" t="s">
        <v>6042</v>
      </c>
      <c r="B17" s="14" t="s">
        <v>63</v>
      </c>
      <c r="C17" s="13">
        <v>-28</v>
      </c>
    </row>
    <row r="18" spans="1:3" s="2" customFormat="1" ht="17" thickBot="1" x14ac:dyDescent="0.3">
      <c r="A18" s="17" t="s">
        <v>6040</v>
      </c>
      <c r="B18" s="14" t="s">
        <v>63</v>
      </c>
      <c r="C18" s="13">
        <v>-108</v>
      </c>
    </row>
    <row r="19" spans="1:3" s="1" customFormat="1" ht="17" thickBot="1" x14ac:dyDescent="0.3">
      <c r="A19" s="161" t="s">
        <v>6235</v>
      </c>
      <c r="B19" s="34"/>
      <c r="C19" s="54">
        <f>SUM(C15:C18)</f>
        <v>104</v>
      </c>
    </row>
    <row r="20" spans="1:3" s="2" customFormat="1" x14ac:dyDescent="0.25">
      <c r="A20" s="12">
        <v>44928</v>
      </c>
      <c r="B20" s="14" t="s">
        <v>63</v>
      </c>
      <c r="C20" s="13">
        <v>-12</v>
      </c>
    </row>
    <row r="21" spans="1:3" s="2" customFormat="1" x14ac:dyDescent="0.25">
      <c r="A21" s="76" t="s">
        <v>6187</v>
      </c>
      <c r="B21" s="14" t="s">
        <v>63</v>
      </c>
      <c r="C21" s="13">
        <v>-22</v>
      </c>
    </row>
    <row r="22" spans="1:3" s="2" customFormat="1" ht="17" thickBot="1" x14ac:dyDescent="0.3">
      <c r="A22" s="12" t="s">
        <v>6187</v>
      </c>
      <c r="B22" s="13" t="s">
        <v>63</v>
      </c>
      <c r="C22" s="13">
        <v>-70</v>
      </c>
    </row>
    <row r="23" spans="1:3" s="1" customFormat="1" ht="17" thickBot="1" x14ac:dyDescent="0.3">
      <c r="A23" s="161" t="s">
        <v>6234</v>
      </c>
      <c r="B23" s="34"/>
      <c r="C23" s="54">
        <f>SUM(C19:C22)</f>
        <v>0</v>
      </c>
    </row>
    <row r="24" spans="1:3" x14ac:dyDescent="0.25">
      <c r="A24" s="212"/>
      <c r="B24" s="57"/>
      <c r="C24" s="13"/>
    </row>
    <row r="25" spans="1:3" x14ac:dyDescent="0.25">
      <c r="A25" s="212"/>
      <c r="B25" s="57"/>
      <c r="C25" s="13"/>
    </row>
    <row r="26" spans="1:3" x14ac:dyDescent="0.25">
      <c r="A26" s="212"/>
      <c r="B26" s="57"/>
      <c r="C26" s="13"/>
    </row>
    <row r="27" spans="1:3" x14ac:dyDescent="0.25">
      <c r="A27" s="212"/>
      <c r="B27" s="57"/>
      <c r="C27" s="13"/>
    </row>
    <row r="28" spans="1:3" ht="17" thickBot="1" x14ac:dyDescent="0.3">
      <c r="A28" s="57"/>
      <c r="B28" s="57"/>
      <c r="C28" s="13"/>
    </row>
    <row r="29" spans="1:3" ht="17" thickBot="1" x14ac:dyDescent="0.3">
      <c r="A29" s="1357" t="s">
        <v>927</v>
      </c>
      <c r="B29" s="135"/>
      <c r="C29" s="1095">
        <f>SUM(C9:C10)</f>
        <v>260</v>
      </c>
    </row>
    <row r="30" spans="1:3" ht="17" thickBot="1" x14ac:dyDescent="0.3">
      <c r="A30" s="26" t="s">
        <v>1053</v>
      </c>
      <c r="B30" s="27"/>
      <c r="C30" s="11">
        <v>260</v>
      </c>
    </row>
  </sheetData>
  <pageMargins left="0.7" right="0.7" top="0.75" bottom="0.75" header="0.3" footer="0.3"/>
  <pageSetup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29"/>
  <sheetViews>
    <sheetView topLeftCell="A10" workbookViewId="0">
      <selection activeCell="F16" sqref="F16"/>
    </sheetView>
  </sheetViews>
  <sheetFormatPr baseColWidth="10" defaultColWidth="9" defaultRowHeight="16" x14ac:dyDescent="0.25"/>
  <cols>
    <col min="1" max="1" width="14.1640625" style="4" customWidth="1"/>
    <col min="2" max="2" width="21.1640625" style="4" customWidth="1"/>
    <col min="3" max="3" width="10.6640625" style="2" customWidth="1"/>
    <col min="4" max="16384" width="9" style="136"/>
  </cols>
  <sheetData>
    <row r="1" spans="1:3" s="48" customFormat="1" x14ac:dyDescent="0.25">
      <c r="A1" s="48" t="s">
        <v>23</v>
      </c>
      <c r="C1" s="1"/>
    </row>
    <row r="2" spans="1:3" s="48" customFormat="1" x14ac:dyDescent="0.25">
      <c r="A2" s="1"/>
      <c r="B2" s="1"/>
      <c r="C2" s="1"/>
    </row>
    <row r="3" spans="1:3" s="257" customFormat="1" x14ac:dyDescent="0.25">
      <c r="A3" s="1" t="s">
        <v>384</v>
      </c>
      <c r="B3" s="1"/>
    </row>
    <row r="4" spans="1:3" s="257" customFormat="1" x14ac:dyDescent="0.25">
      <c r="A4" s="3" t="s">
        <v>4569</v>
      </c>
      <c r="B4" s="3"/>
      <c r="C4" s="1013"/>
    </row>
    <row r="5" spans="1:3" s="257" customFormat="1" x14ac:dyDescent="0.25">
      <c r="A5" s="3" t="s">
        <v>5318</v>
      </c>
      <c r="B5" s="3"/>
      <c r="C5" s="1013"/>
    </row>
    <row r="6" spans="1:3" s="257" customFormat="1" x14ac:dyDescent="0.25">
      <c r="A6" s="3"/>
      <c r="B6" s="3"/>
      <c r="C6" s="1013"/>
    </row>
    <row r="7" spans="1:3" s="49" customFormat="1" ht="17" thickBot="1" x14ac:dyDescent="0.3">
      <c r="A7" s="3"/>
      <c r="B7" s="3"/>
      <c r="C7" s="31">
        <v>8000</v>
      </c>
    </row>
    <row r="8" spans="1:3" s="4" customFormat="1" ht="17" thickBot="1" x14ac:dyDescent="0.3">
      <c r="A8" s="140" t="s">
        <v>0</v>
      </c>
      <c r="B8" s="140" t="s">
        <v>1</v>
      </c>
      <c r="C8" s="209" t="s">
        <v>4073</v>
      </c>
    </row>
    <row r="9" spans="1:3" s="200" customFormat="1" x14ac:dyDescent="0.25">
      <c r="A9" s="866">
        <v>44691</v>
      </c>
      <c r="B9" s="81" t="s">
        <v>5287</v>
      </c>
      <c r="C9" s="22">
        <v>100</v>
      </c>
    </row>
    <row r="10" spans="1:3" s="200" customFormat="1" ht="17" thickBot="1" x14ac:dyDescent="0.3">
      <c r="A10" s="80">
        <v>44722</v>
      </c>
      <c r="B10" s="81" t="s">
        <v>5294</v>
      </c>
      <c r="C10" s="14">
        <v>880</v>
      </c>
    </row>
    <row r="11" spans="1:3" s="200" customFormat="1" ht="17" thickBot="1" x14ac:dyDescent="0.3">
      <c r="A11" s="161" t="s">
        <v>5470</v>
      </c>
      <c r="B11" s="34"/>
      <c r="C11" s="54">
        <f>SUM(C9:C10)</f>
        <v>980</v>
      </c>
    </row>
    <row r="12" spans="1:3" s="200" customFormat="1" ht="17" thickBot="1" x14ac:dyDescent="0.3">
      <c r="A12" s="1299"/>
      <c r="B12" s="190"/>
      <c r="C12" s="53"/>
    </row>
    <row r="13" spans="1:3" s="200" customFormat="1" ht="17" thickBot="1" x14ac:dyDescent="0.3">
      <c r="A13" s="161" t="s">
        <v>5660</v>
      </c>
      <c r="B13" s="34"/>
      <c r="C13" s="54">
        <f>SUM(C11:C12)</f>
        <v>980</v>
      </c>
    </row>
    <row r="14" spans="1:3" s="200" customFormat="1" ht="17" thickBot="1" x14ac:dyDescent="0.3">
      <c r="A14" s="1299"/>
      <c r="B14" s="190"/>
      <c r="C14" s="53"/>
    </row>
    <row r="15" spans="1:3" s="1" customFormat="1" ht="17" thickBot="1" x14ac:dyDescent="0.3">
      <c r="A15" s="161" t="s">
        <v>5929</v>
      </c>
      <c r="B15" s="34"/>
      <c r="C15" s="54">
        <f>SUM(C13:C14)</f>
        <v>980</v>
      </c>
    </row>
    <row r="16" spans="1:3" s="1" customFormat="1" ht="17" thickBot="1" x14ac:dyDescent="0.3">
      <c r="A16" s="864"/>
      <c r="B16" s="609"/>
      <c r="C16" s="989"/>
    </row>
    <row r="17" spans="1:3" s="1" customFormat="1" ht="17" thickBot="1" x14ac:dyDescent="0.3">
      <c r="A17" s="161" t="s">
        <v>6015</v>
      </c>
      <c r="B17" s="34"/>
      <c r="C17" s="54">
        <f>SUM(C15:C16)</f>
        <v>980</v>
      </c>
    </row>
    <row r="18" spans="1:3" s="1" customFormat="1" x14ac:dyDescent="0.25">
      <c r="A18" s="55" t="s">
        <v>6198</v>
      </c>
      <c r="B18" s="53" t="s">
        <v>63</v>
      </c>
      <c r="C18" s="53">
        <v>-68</v>
      </c>
    </row>
    <row r="19" spans="1:3" s="2" customFormat="1" x14ac:dyDescent="0.25">
      <c r="A19" s="12" t="s">
        <v>6223</v>
      </c>
      <c r="B19" s="75" t="s">
        <v>63</v>
      </c>
      <c r="C19" s="13">
        <v>-66</v>
      </c>
    </row>
    <row r="20" spans="1:3" s="2" customFormat="1" x14ac:dyDescent="0.25">
      <c r="A20" s="12" t="s">
        <v>6230</v>
      </c>
      <c r="B20" s="13" t="s">
        <v>63</v>
      </c>
      <c r="C20" s="13">
        <v>-249</v>
      </c>
    </row>
    <row r="21" spans="1:3" s="2" customFormat="1" x14ac:dyDescent="0.25">
      <c r="A21" s="12" t="s">
        <v>6236</v>
      </c>
      <c r="B21" s="13" t="s">
        <v>63</v>
      </c>
      <c r="C21" s="13">
        <v>-204</v>
      </c>
    </row>
    <row r="22" spans="1:3" s="2" customFormat="1" ht="17" thickBot="1" x14ac:dyDescent="0.3">
      <c r="A22" s="55" t="s">
        <v>6247</v>
      </c>
      <c r="B22" s="53" t="s">
        <v>63</v>
      </c>
      <c r="C22" s="1557">
        <v>-16</v>
      </c>
    </row>
    <row r="23" spans="1:3" s="1" customFormat="1" ht="17" thickBot="1" x14ac:dyDescent="0.3">
      <c r="A23" s="161" t="s">
        <v>6234</v>
      </c>
      <c r="B23" s="34"/>
      <c r="C23" s="54">
        <f>SUM(C17:C22)</f>
        <v>377</v>
      </c>
    </row>
    <row r="24" spans="1:3" s="2" customFormat="1" ht="17" thickBot="1" x14ac:dyDescent="0.3">
      <c r="A24" s="12">
        <v>44988</v>
      </c>
      <c r="B24" s="13" t="s">
        <v>63</v>
      </c>
      <c r="C24" s="13">
        <v>-377</v>
      </c>
    </row>
    <row r="25" spans="1:3" s="1" customFormat="1" ht="17" thickBot="1" x14ac:dyDescent="0.3">
      <c r="A25" s="161" t="s">
        <v>6414</v>
      </c>
      <c r="B25" s="34"/>
      <c r="C25" s="54">
        <f>SUM(C23:C24)</f>
        <v>0</v>
      </c>
    </row>
    <row r="26" spans="1:3" x14ac:dyDescent="0.25">
      <c r="A26" s="57"/>
      <c r="B26" s="81"/>
      <c r="C26" s="13"/>
    </row>
    <row r="27" spans="1:3" ht="17" thickBot="1" x14ac:dyDescent="0.3">
      <c r="A27" s="81"/>
      <c r="B27" s="81"/>
      <c r="C27" s="14"/>
    </row>
    <row r="28" spans="1:3" ht="17" thickBot="1" x14ac:dyDescent="0.3">
      <c r="A28" s="1358" t="s">
        <v>927</v>
      </c>
      <c r="B28" s="1355"/>
      <c r="C28" s="1355">
        <f>SUM(C9:C10)</f>
        <v>980</v>
      </c>
    </row>
    <row r="29" spans="1:3" ht="17" thickBot="1" x14ac:dyDescent="0.3">
      <c r="A29" s="26" t="s">
        <v>1053</v>
      </c>
      <c r="B29" s="27"/>
      <c r="C29" s="10">
        <v>980</v>
      </c>
    </row>
  </sheetData>
  <pageMargins left="0.7" right="0.7" top="0.75" bottom="0.75" header="0.3" footer="0.3"/>
  <pageSetup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H40"/>
  <sheetViews>
    <sheetView topLeftCell="A22" workbookViewId="0">
      <selection activeCell="D9" sqref="D9"/>
    </sheetView>
  </sheetViews>
  <sheetFormatPr baseColWidth="10" defaultColWidth="9" defaultRowHeight="16" x14ac:dyDescent="0.25"/>
  <cols>
    <col min="1" max="1" width="14.83203125" style="4" customWidth="1"/>
    <col min="2" max="2" width="21.1640625" style="4" customWidth="1"/>
    <col min="3" max="3" width="10.5" style="2" customWidth="1"/>
    <col min="4" max="4" width="13.1640625" style="2" customWidth="1"/>
    <col min="5" max="5" width="10.5" style="2" customWidth="1"/>
    <col min="6" max="6" width="11.33203125" style="2" customWidth="1"/>
    <col min="7" max="16384" width="9" style="136"/>
  </cols>
  <sheetData>
    <row r="1" spans="1:8" s="48" customFormat="1" x14ac:dyDescent="0.25">
      <c r="A1" s="48" t="s">
        <v>23</v>
      </c>
      <c r="C1" s="1"/>
      <c r="D1" s="1"/>
      <c r="E1" s="1"/>
      <c r="F1" s="1"/>
    </row>
    <row r="2" spans="1:8" s="48" customFormat="1" x14ac:dyDescent="0.25">
      <c r="A2" s="1"/>
      <c r="B2" s="1"/>
      <c r="C2" s="1"/>
      <c r="D2" s="1"/>
      <c r="E2" s="1"/>
      <c r="F2" s="1"/>
    </row>
    <row r="3" spans="1:8" s="257" customFormat="1" x14ac:dyDescent="0.25">
      <c r="A3" s="1" t="s">
        <v>384</v>
      </c>
      <c r="B3" s="1"/>
    </row>
    <row r="4" spans="1:8" s="257" customFormat="1" x14ac:dyDescent="0.25">
      <c r="A4" s="3" t="s">
        <v>4569</v>
      </c>
      <c r="B4" s="3"/>
      <c r="C4" s="1013"/>
      <c r="D4" s="1013"/>
      <c r="E4" s="1013"/>
      <c r="F4" s="1013"/>
    </row>
    <row r="5" spans="1:8" s="257" customFormat="1" x14ac:dyDescent="0.25">
      <c r="A5" s="3" t="s">
        <v>5319</v>
      </c>
      <c r="B5" s="3"/>
      <c r="C5" s="1013"/>
      <c r="D5" s="1013"/>
      <c r="E5" s="1013"/>
      <c r="F5" s="1013"/>
    </row>
    <row r="6" spans="1:8" s="257" customFormat="1" x14ac:dyDescent="0.25">
      <c r="A6" s="3"/>
      <c r="B6" s="3"/>
      <c r="C6" s="1013"/>
      <c r="D6" s="1013"/>
      <c r="F6" s="1399">
        <v>4400</v>
      </c>
      <c r="G6" s="656" t="s">
        <v>5545</v>
      </c>
      <c r="H6" s="355"/>
    </row>
    <row r="7" spans="1:8" s="49" customFormat="1" ht="17" thickBot="1" x14ac:dyDescent="0.3">
      <c r="A7" s="3"/>
      <c r="B7" s="3"/>
      <c r="C7" s="31">
        <v>8000</v>
      </c>
      <c r="D7" s="31">
        <v>5000</v>
      </c>
      <c r="E7" s="31">
        <v>5000</v>
      </c>
      <c r="F7" s="31">
        <v>5700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3161</v>
      </c>
      <c r="D8" s="209" t="s">
        <v>2423</v>
      </c>
      <c r="E8" s="209" t="s">
        <v>3167</v>
      </c>
      <c r="F8" s="209" t="s">
        <v>1318</v>
      </c>
    </row>
    <row r="9" spans="1:8" s="1" customFormat="1" x14ac:dyDescent="0.25">
      <c r="A9" s="28">
        <v>44691</v>
      </c>
      <c r="B9" s="14" t="s">
        <v>5287</v>
      </c>
      <c r="C9" s="22">
        <v>20</v>
      </c>
      <c r="D9" s="22">
        <v>50</v>
      </c>
      <c r="E9" s="22">
        <v>50</v>
      </c>
      <c r="F9" s="22">
        <v>50</v>
      </c>
    </row>
    <row r="10" spans="1:8" s="1" customFormat="1" x14ac:dyDescent="0.25">
      <c r="A10" s="12">
        <v>44722</v>
      </c>
      <c r="B10" s="14" t="s">
        <v>5298</v>
      </c>
      <c r="C10" s="13"/>
      <c r="D10" s="13">
        <v>500</v>
      </c>
      <c r="E10" s="43"/>
      <c r="F10" s="43"/>
    </row>
    <row r="11" spans="1:8" s="1" customFormat="1" x14ac:dyDescent="0.25">
      <c r="A11" s="12">
        <v>44844</v>
      </c>
      <c r="B11" s="14" t="s">
        <v>5301</v>
      </c>
      <c r="C11" s="43"/>
      <c r="D11" s="13">
        <v>100</v>
      </c>
      <c r="E11" s="13">
        <v>250</v>
      </c>
      <c r="F11" s="13">
        <v>250</v>
      </c>
    </row>
    <row r="12" spans="1:8" s="2" customFormat="1" x14ac:dyDescent="0.25">
      <c r="A12" s="12">
        <v>44875</v>
      </c>
      <c r="B12" s="14" t="s">
        <v>5306</v>
      </c>
      <c r="C12" s="13"/>
      <c r="D12" s="13">
        <v>150</v>
      </c>
      <c r="E12" s="13">
        <v>200</v>
      </c>
      <c r="F12" s="13">
        <v>200</v>
      </c>
    </row>
    <row r="13" spans="1:8" s="2" customFormat="1" ht="17" thickBot="1" x14ac:dyDescent="0.3">
      <c r="A13" s="76">
        <v>44905</v>
      </c>
      <c r="B13" s="14" t="s">
        <v>5316</v>
      </c>
      <c r="C13" s="14"/>
      <c r="D13" s="14">
        <v>240</v>
      </c>
      <c r="E13" s="14"/>
      <c r="F13" s="14"/>
    </row>
    <row r="14" spans="1:8" s="2" customFormat="1" ht="17" thickBot="1" x14ac:dyDescent="0.3">
      <c r="A14" s="161" t="s">
        <v>5470</v>
      </c>
      <c r="B14" s="34"/>
      <c r="C14" s="34">
        <f>SUM(C9:C13)</f>
        <v>20</v>
      </c>
      <c r="D14" s="34">
        <f t="shared" ref="D14:F14" si="0">SUM(D9:D13)</f>
        <v>1040</v>
      </c>
      <c r="E14" s="34">
        <f t="shared" si="0"/>
        <v>500</v>
      </c>
      <c r="F14" s="34">
        <f t="shared" si="0"/>
        <v>500</v>
      </c>
    </row>
    <row r="15" spans="1:8" s="2" customFormat="1" ht="17" thickBot="1" x14ac:dyDescent="0.3">
      <c r="A15" s="53"/>
      <c r="B15" s="22"/>
      <c r="C15" s="53"/>
      <c r="D15" s="53"/>
      <c r="E15" s="53"/>
      <c r="F15" s="53"/>
    </row>
    <row r="16" spans="1:8" s="2" customFormat="1" ht="17" thickBot="1" x14ac:dyDescent="0.3">
      <c r="A16" s="161" t="s">
        <v>5660</v>
      </c>
      <c r="B16" s="34"/>
      <c r="C16" s="34">
        <f>SUM(C14:C15)</f>
        <v>20</v>
      </c>
      <c r="D16" s="34">
        <f t="shared" ref="D16:F16" si="1">SUM(D14:D15)</f>
        <v>1040</v>
      </c>
      <c r="E16" s="34">
        <f t="shared" si="1"/>
        <v>500</v>
      </c>
      <c r="F16" s="34">
        <f t="shared" si="1"/>
        <v>500</v>
      </c>
    </row>
    <row r="17" spans="1:8" s="2" customFormat="1" ht="17" thickBot="1" x14ac:dyDescent="0.3">
      <c r="A17" s="13"/>
      <c r="B17" s="14"/>
      <c r="C17" s="13"/>
      <c r="D17" s="13"/>
      <c r="E17" s="13"/>
      <c r="F17" s="13"/>
    </row>
    <row r="18" spans="1:8" s="2" customFormat="1" ht="17" thickBot="1" x14ac:dyDescent="0.3">
      <c r="A18" s="161" t="s">
        <v>5929</v>
      </c>
      <c r="B18" s="34"/>
      <c r="C18" s="34">
        <f>SUM(C16:C17)</f>
        <v>20</v>
      </c>
      <c r="D18" s="34">
        <f>SUM(D16:D17)</f>
        <v>1040</v>
      </c>
      <c r="E18" s="34">
        <f>SUM(E16:E17)</f>
        <v>500</v>
      </c>
      <c r="F18" s="34">
        <f>SUM(F16:F17)</f>
        <v>500</v>
      </c>
    </row>
    <row r="19" spans="1:8" s="2" customFormat="1" x14ac:dyDescent="0.25">
      <c r="A19" s="55" t="s">
        <v>5932</v>
      </c>
      <c r="B19" s="78" t="s">
        <v>63</v>
      </c>
      <c r="C19" s="13"/>
      <c r="D19" s="13">
        <v>-400</v>
      </c>
      <c r="E19" s="13"/>
      <c r="F19" s="13"/>
    </row>
    <row r="20" spans="1:8" s="2" customFormat="1" x14ac:dyDescent="0.25">
      <c r="A20" s="17" t="s">
        <v>5970</v>
      </c>
      <c r="B20" s="14" t="s">
        <v>63</v>
      </c>
      <c r="C20" s="13"/>
      <c r="D20" s="13">
        <v>-500</v>
      </c>
      <c r="E20" s="13"/>
      <c r="F20" s="13"/>
    </row>
    <row r="21" spans="1:8" s="2" customFormat="1" ht="17" thickBot="1" x14ac:dyDescent="0.3">
      <c r="A21" s="17" t="s">
        <v>6042</v>
      </c>
      <c r="B21" s="14" t="s">
        <v>63</v>
      </c>
      <c r="C21" s="13"/>
      <c r="D21" s="13">
        <v>-140</v>
      </c>
      <c r="E21" s="13"/>
      <c r="F21" s="13"/>
    </row>
    <row r="22" spans="1:8" s="2" customFormat="1" ht="17" thickBot="1" x14ac:dyDescent="0.3">
      <c r="A22" s="161" t="s">
        <v>6015</v>
      </c>
      <c r="B22" s="34"/>
      <c r="C22" s="34">
        <f>SUM(C18:C21)</f>
        <v>20</v>
      </c>
      <c r="D22" s="34">
        <f t="shared" ref="D22:F22" si="2">SUM(D18:D21)</f>
        <v>0</v>
      </c>
      <c r="E22" s="34">
        <f t="shared" si="2"/>
        <v>500</v>
      </c>
      <c r="F22" s="34">
        <f t="shared" si="2"/>
        <v>500</v>
      </c>
    </row>
    <row r="23" spans="1:8" s="2" customFormat="1" x14ac:dyDescent="0.25">
      <c r="A23" s="12">
        <v>45140</v>
      </c>
      <c r="B23" s="13" t="s">
        <v>63</v>
      </c>
      <c r="C23" s="13"/>
      <c r="D23" s="13"/>
      <c r="E23" s="13">
        <v>-30</v>
      </c>
      <c r="F23" s="13"/>
      <c r="G23" s="2" t="s">
        <v>547</v>
      </c>
    </row>
    <row r="24" spans="1:8" s="2" customFormat="1" x14ac:dyDescent="0.25">
      <c r="A24" s="12" t="s">
        <v>6174</v>
      </c>
      <c r="B24" s="13" t="s">
        <v>63</v>
      </c>
      <c r="C24" s="13"/>
      <c r="D24" s="13"/>
      <c r="E24" s="13">
        <v>-174</v>
      </c>
      <c r="F24" s="13">
        <v>-1</v>
      </c>
    </row>
    <row r="25" spans="1:8" s="2" customFormat="1" x14ac:dyDescent="0.25">
      <c r="A25" s="12" t="s">
        <v>6174</v>
      </c>
      <c r="B25" s="13" t="s">
        <v>63</v>
      </c>
      <c r="C25" s="14"/>
      <c r="D25" s="14"/>
      <c r="E25" s="14">
        <v>-35</v>
      </c>
      <c r="F25" s="14">
        <v>-34</v>
      </c>
      <c r="G25" s="2" t="s">
        <v>548</v>
      </c>
      <c r="H25" s="2" t="s">
        <v>547</v>
      </c>
    </row>
    <row r="26" spans="1:8" s="2" customFormat="1" x14ac:dyDescent="0.25">
      <c r="A26" s="55" t="s">
        <v>6198</v>
      </c>
      <c r="B26" s="53" t="s">
        <v>63</v>
      </c>
      <c r="C26" s="14">
        <v>-20</v>
      </c>
      <c r="D26" s="14"/>
      <c r="E26" s="14">
        <v>-5</v>
      </c>
      <c r="F26" s="14">
        <v>-1</v>
      </c>
    </row>
    <row r="27" spans="1:8" s="2" customFormat="1" x14ac:dyDescent="0.25">
      <c r="A27" s="55" t="s">
        <v>6198</v>
      </c>
      <c r="B27" s="53" t="s">
        <v>63</v>
      </c>
      <c r="C27" s="14"/>
      <c r="D27" s="14"/>
      <c r="E27" s="14">
        <v>-1</v>
      </c>
      <c r="F27" s="14">
        <v>-1</v>
      </c>
      <c r="G27" s="2" t="s">
        <v>548</v>
      </c>
      <c r="H27" s="2" t="s">
        <v>547</v>
      </c>
    </row>
    <row r="28" spans="1:8" s="1" customFormat="1" x14ac:dyDescent="0.25">
      <c r="A28" s="12" t="s">
        <v>6230</v>
      </c>
      <c r="B28" s="53" t="s">
        <v>63</v>
      </c>
      <c r="C28" s="115"/>
      <c r="D28" s="115"/>
      <c r="E28" s="14">
        <v>-224</v>
      </c>
      <c r="F28" s="14">
        <v>-48</v>
      </c>
    </row>
    <row r="29" spans="1:8" s="1" customFormat="1" x14ac:dyDescent="0.25">
      <c r="A29" s="12" t="s">
        <v>6230</v>
      </c>
      <c r="B29" s="13" t="s">
        <v>63</v>
      </c>
      <c r="C29" s="43"/>
      <c r="D29" s="43"/>
      <c r="E29" s="13">
        <v>-31</v>
      </c>
      <c r="F29" s="13">
        <v>-32</v>
      </c>
      <c r="G29" s="2" t="s">
        <v>548</v>
      </c>
      <c r="H29" s="2" t="s">
        <v>547</v>
      </c>
    </row>
    <row r="30" spans="1:8" s="1" customFormat="1" x14ac:dyDescent="0.25">
      <c r="A30" s="12" t="s">
        <v>6243</v>
      </c>
      <c r="B30" s="13" t="s">
        <v>63</v>
      </c>
      <c r="C30" s="43"/>
      <c r="D30" s="43"/>
      <c r="E30" s="13"/>
      <c r="F30" s="13">
        <v>-86</v>
      </c>
      <c r="G30" s="2"/>
      <c r="H30" s="2"/>
    </row>
    <row r="31" spans="1:8" s="1" customFormat="1" ht="17" thickBot="1" x14ac:dyDescent="0.3">
      <c r="A31" s="55" t="s">
        <v>6243</v>
      </c>
      <c r="B31" s="53" t="s">
        <v>63</v>
      </c>
      <c r="C31" s="370"/>
      <c r="D31" s="370"/>
      <c r="E31" s="22"/>
      <c r="F31" s="22">
        <v>-51</v>
      </c>
      <c r="G31" s="2" t="s">
        <v>548</v>
      </c>
      <c r="H31" s="2"/>
    </row>
    <row r="32" spans="1:8" s="2" customFormat="1" ht="17" thickBot="1" x14ac:dyDescent="0.3">
      <c r="A32" s="161" t="s">
        <v>6234</v>
      </c>
      <c r="B32" s="34"/>
      <c r="C32" s="34">
        <f>SUM(C22:C31)</f>
        <v>0</v>
      </c>
      <c r="D32" s="34">
        <f t="shared" ref="D32:F32" si="3">SUM(D22:D31)</f>
        <v>0</v>
      </c>
      <c r="E32" s="34">
        <f t="shared" si="3"/>
        <v>0</v>
      </c>
      <c r="F32" s="34">
        <f t="shared" si="3"/>
        <v>246</v>
      </c>
    </row>
    <row r="33" spans="1:8" s="1" customFormat="1" x14ac:dyDescent="0.25">
      <c r="A33" s="809">
        <v>44960</v>
      </c>
      <c r="B33" s="582" t="s">
        <v>63</v>
      </c>
      <c r="C33" s="115"/>
      <c r="D33" s="115"/>
      <c r="E33" s="14"/>
      <c r="F33" s="14">
        <v>-202</v>
      </c>
      <c r="G33" s="2"/>
      <c r="H33" s="2"/>
    </row>
    <row r="34" spans="1:8" s="2" customFormat="1" ht="17" thickBot="1" x14ac:dyDescent="0.3">
      <c r="A34" s="28">
        <v>44960</v>
      </c>
      <c r="B34" s="22" t="s">
        <v>63</v>
      </c>
      <c r="C34" s="14"/>
      <c r="D34" s="14"/>
      <c r="E34" s="14"/>
      <c r="F34" s="14">
        <v>-44</v>
      </c>
      <c r="G34" s="2" t="s">
        <v>548</v>
      </c>
    </row>
    <row r="35" spans="1:8" s="2" customFormat="1" ht="17" thickBot="1" x14ac:dyDescent="0.3">
      <c r="A35" s="161" t="s">
        <v>6414</v>
      </c>
      <c r="B35" s="34"/>
      <c r="C35" s="34">
        <f>SUM(C32:C34)</f>
        <v>0</v>
      </c>
      <c r="D35" s="34">
        <f t="shared" ref="D35:F35" si="4">SUM(D32:D34)</f>
        <v>0</v>
      </c>
      <c r="E35" s="34">
        <f t="shared" si="4"/>
        <v>0</v>
      </c>
      <c r="F35" s="34">
        <f t="shared" si="4"/>
        <v>0</v>
      </c>
    </row>
    <row r="36" spans="1:8" ht="17" thickBot="1" x14ac:dyDescent="0.3">
      <c r="A36" s="81"/>
      <c r="B36" s="81"/>
      <c r="C36" s="14"/>
      <c r="D36" s="115"/>
      <c r="E36" s="14"/>
      <c r="F36" s="115"/>
    </row>
    <row r="37" spans="1:8" ht="17" thickBot="1" x14ac:dyDescent="0.3">
      <c r="A37" s="1357" t="s">
        <v>927</v>
      </c>
      <c r="B37" s="135"/>
      <c r="C37" s="1355">
        <f>SUM(C9:C13)</f>
        <v>20</v>
      </c>
      <c r="D37" s="1355">
        <f t="shared" ref="D37:F37" si="5">SUM(D9:D13)</f>
        <v>1040</v>
      </c>
      <c r="E37" s="1355">
        <f t="shared" si="5"/>
        <v>500</v>
      </c>
      <c r="F37" s="1355">
        <f t="shared" si="5"/>
        <v>500</v>
      </c>
    </row>
    <row r="38" spans="1:8" ht="17" thickBot="1" x14ac:dyDescent="0.3">
      <c r="A38" s="26" t="s">
        <v>1053</v>
      </c>
      <c r="B38" s="27"/>
      <c r="C38" s="10">
        <v>20</v>
      </c>
      <c r="D38" s="10">
        <v>1040</v>
      </c>
      <c r="E38" s="10">
        <v>500</v>
      </c>
      <c r="F38" s="10">
        <v>500</v>
      </c>
    </row>
    <row r="40" spans="1:8" s="200" customFormat="1" x14ac:dyDescent="0.25">
      <c r="A40" s="48"/>
      <c r="B40" s="48"/>
      <c r="C40" s="1"/>
      <c r="D40" s="1"/>
      <c r="E40" s="1"/>
      <c r="F40" s="1"/>
    </row>
  </sheetData>
  <pageMargins left="0.7" right="0.7" top="0.75" bottom="0.75" header="0.3" footer="0.3"/>
  <pageSetup scale="80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D28"/>
  <sheetViews>
    <sheetView topLeftCell="A7" workbookViewId="0">
      <selection activeCell="C27" sqref="C27"/>
    </sheetView>
  </sheetViews>
  <sheetFormatPr baseColWidth="10" defaultColWidth="9" defaultRowHeight="16" x14ac:dyDescent="0.25"/>
  <cols>
    <col min="1" max="1" width="14.83203125" style="4" customWidth="1"/>
    <col min="2" max="2" width="21.1640625" style="4" customWidth="1"/>
    <col min="3" max="3" width="14.1640625" style="2" customWidth="1"/>
    <col min="4" max="4" width="11.5" style="2" customWidth="1"/>
    <col min="5" max="16384" width="9" style="136"/>
  </cols>
  <sheetData>
    <row r="1" spans="1:4" s="48" customFormat="1" x14ac:dyDescent="0.25">
      <c r="A1" s="48" t="s">
        <v>23</v>
      </c>
      <c r="C1" s="1"/>
      <c r="D1" s="1"/>
    </row>
    <row r="2" spans="1:4" s="48" customFormat="1" x14ac:dyDescent="0.25">
      <c r="A2" s="1"/>
      <c r="B2" s="1"/>
      <c r="C2" s="1"/>
      <c r="D2" s="1"/>
    </row>
    <row r="3" spans="1:4" s="257" customFormat="1" x14ac:dyDescent="0.25">
      <c r="A3" s="1" t="s">
        <v>384</v>
      </c>
      <c r="B3" s="1"/>
    </row>
    <row r="4" spans="1:4" s="257" customFormat="1" x14ac:dyDescent="0.25">
      <c r="A4" s="3" t="s">
        <v>4569</v>
      </c>
      <c r="B4" s="3"/>
      <c r="C4" s="1013"/>
      <c r="D4" s="1013"/>
    </row>
    <row r="5" spans="1:4" s="257" customFormat="1" x14ac:dyDescent="0.25">
      <c r="A5" s="3" t="s">
        <v>5317</v>
      </c>
      <c r="B5" s="3"/>
      <c r="C5" s="1013"/>
      <c r="D5" s="1013"/>
    </row>
    <row r="6" spans="1:4" s="257" customFormat="1" x14ac:dyDescent="0.25">
      <c r="A6" s="3"/>
      <c r="B6" s="3"/>
      <c r="C6" s="1013"/>
      <c r="D6" s="1013"/>
    </row>
    <row r="7" spans="1:4" s="49" customFormat="1" ht="17" thickBot="1" x14ac:dyDescent="0.3">
      <c r="A7" s="3"/>
      <c r="B7" s="3"/>
      <c r="C7" s="31">
        <v>3500</v>
      </c>
      <c r="D7" s="31">
        <v>4000</v>
      </c>
    </row>
    <row r="8" spans="1:4" s="4" customFormat="1" ht="17" thickBot="1" x14ac:dyDescent="0.3">
      <c r="A8" s="140" t="s">
        <v>0</v>
      </c>
      <c r="B8" s="140" t="s">
        <v>1</v>
      </c>
      <c r="C8" s="209" t="s">
        <v>2406</v>
      </c>
      <c r="D8" s="209" t="s">
        <v>3078</v>
      </c>
    </row>
    <row r="9" spans="1:4" s="1" customFormat="1" ht="17" thickBot="1" x14ac:dyDescent="0.3">
      <c r="A9" s="28" t="s">
        <v>5322</v>
      </c>
      <c r="B9" s="14" t="s">
        <v>5324</v>
      </c>
      <c r="C9" s="22">
        <v>100</v>
      </c>
      <c r="D9" s="22">
        <v>100</v>
      </c>
    </row>
    <row r="10" spans="1:4" s="1" customFormat="1" ht="17" thickBot="1" x14ac:dyDescent="0.3">
      <c r="A10" s="161" t="s">
        <v>5470</v>
      </c>
      <c r="B10" s="34"/>
      <c r="C10" s="34">
        <f>SUM(C9)</f>
        <v>100</v>
      </c>
      <c r="D10" s="34">
        <f>SUM(D9)</f>
        <v>100</v>
      </c>
    </row>
    <row r="11" spans="1:4" s="1" customFormat="1" ht="17" thickBot="1" x14ac:dyDescent="0.3">
      <c r="A11" s="53"/>
      <c r="B11" s="22"/>
      <c r="C11" s="53"/>
      <c r="D11" s="53"/>
    </row>
    <row r="12" spans="1:4" s="1" customFormat="1" ht="17" thickBot="1" x14ac:dyDescent="0.3">
      <c r="A12" s="161" t="s">
        <v>5660</v>
      </c>
      <c r="B12" s="34"/>
      <c r="C12" s="34">
        <f>SUM(C10:C11)</f>
        <v>100</v>
      </c>
      <c r="D12" s="34">
        <f>SUM(D10:D11)</f>
        <v>100</v>
      </c>
    </row>
    <row r="13" spans="1:4" s="2" customFormat="1" ht="17" thickBot="1" x14ac:dyDescent="0.3">
      <c r="A13" s="17"/>
      <c r="B13" s="14"/>
      <c r="C13" s="13"/>
      <c r="D13" s="13"/>
    </row>
    <row r="14" spans="1:4" s="1" customFormat="1" ht="17" thickBot="1" x14ac:dyDescent="0.3">
      <c r="A14" s="161" t="s">
        <v>5929</v>
      </c>
      <c r="B14" s="34"/>
      <c r="C14" s="34">
        <f>SUM(C12:C13)</f>
        <v>100</v>
      </c>
      <c r="D14" s="34">
        <f>SUM(D12:D13)</f>
        <v>100</v>
      </c>
    </row>
    <row r="15" spans="1:4" s="2" customFormat="1" ht="17" thickBot="1" x14ac:dyDescent="0.3">
      <c r="A15" s="79" t="s">
        <v>6040</v>
      </c>
      <c r="B15" s="14" t="s">
        <v>63</v>
      </c>
      <c r="C15" s="13">
        <v>-3</v>
      </c>
      <c r="D15" s="13">
        <v>-100</v>
      </c>
    </row>
    <row r="16" spans="1:4" s="1" customFormat="1" ht="17" thickBot="1" x14ac:dyDescent="0.3">
      <c r="A16" s="161" t="s">
        <v>6015</v>
      </c>
      <c r="B16" s="34"/>
      <c r="C16" s="34">
        <f>SUM(C14:C15)</f>
        <v>97</v>
      </c>
      <c r="D16" s="34">
        <f>SUM(D14:D15)</f>
        <v>0</v>
      </c>
    </row>
    <row r="17" spans="1:4" s="2" customFormat="1" x14ac:dyDescent="0.25">
      <c r="A17" s="12" t="s">
        <v>6198</v>
      </c>
      <c r="B17" s="13" t="s">
        <v>63</v>
      </c>
      <c r="C17" s="13">
        <v>-3</v>
      </c>
      <c r="D17" s="13"/>
    </row>
    <row r="18" spans="1:4" s="2" customFormat="1" x14ac:dyDescent="0.25">
      <c r="A18" s="12" t="s">
        <v>6223</v>
      </c>
      <c r="B18" s="75" t="s">
        <v>63</v>
      </c>
      <c r="C18" s="13">
        <v>-5</v>
      </c>
      <c r="D18" s="13"/>
    </row>
    <row r="19" spans="1:4" s="2" customFormat="1" ht="17" thickBot="1" x14ac:dyDescent="0.3">
      <c r="A19" s="1263" t="s">
        <v>6243</v>
      </c>
      <c r="B19" s="188" t="s">
        <v>63</v>
      </c>
      <c r="C19" s="22">
        <v>-9</v>
      </c>
      <c r="D19" s="22"/>
    </row>
    <row r="20" spans="1:4" s="2" customFormat="1" ht="17" thickBot="1" x14ac:dyDescent="0.3">
      <c r="A20" s="161" t="s">
        <v>6234</v>
      </c>
      <c r="B20" s="34"/>
      <c r="C20" s="34">
        <f>SUM(C16:C19)</f>
        <v>80</v>
      </c>
      <c r="D20" s="34">
        <f>SUM(D16:D18)</f>
        <v>0</v>
      </c>
    </row>
    <row r="21" spans="1:4" s="2" customFormat="1" x14ac:dyDescent="0.25">
      <c r="A21" s="12">
        <v>44929</v>
      </c>
      <c r="B21" s="53" t="s">
        <v>63</v>
      </c>
      <c r="C21" s="53">
        <v>-9</v>
      </c>
      <c r="D21" s="53"/>
    </row>
    <row r="22" spans="1:4" s="2" customFormat="1" ht="17" thickBot="1" x14ac:dyDescent="0.3">
      <c r="A22" s="12">
        <v>44988</v>
      </c>
      <c r="B22" s="13" t="s">
        <v>63</v>
      </c>
      <c r="C22" s="13">
        <v>-69</v>
      </c>
      <c r="D22" s="13"/>
    </row>
    <row r="23" spans="1:4" s="2" customFormat="1" ht="17" thickBot="1" x14ac:dyDescent="0.3">
      <c r="A23" s="161" t="s">
        <v>6414</v>
      </c>
      <c r="B23" s="34"/>
      <c r="C23" s="34">
        <f>SUM(C20:C22)</f>
        <v>2</v>
      </c>
      <c r="D23" s="34">
        <f>SUM(D19:D21)</f>
        <v>0</v>
      </c>
    </row>
    <row r="24" spans="1:4" s="2" customFormat="1" x14ac:dyDescent="0.25">
      <c r="A24" s="12"/>
      <c r="B24" s="13"/>
      <c r="C24" s="13"/>
      <c r="D24" s="13"/>
    </row>
    <row r="25" spans="1:4" x14ac:dyDescent="0.25">
      <c r="A25" s="57"/>
      <c r="B25" s="57"/>
      <c r="C25" s="13"/>
      <c r="D25" s="13"/>
    </row>
    <row r="26" spans="1:4" ht="17" thickBot="1" x14ac:dyDescent="0.3">
      <c r="A26" s="57"/>
      <c r="B26" s="57"/>
      <c r="C26" s="13"/>
      <c r="D26" s="13"/>
    </row>
    <row r="27" spans="1:4" ht="17" thickBot="1" x14ac:dyDescent="0.3">
      <c r="A27" s="1357" t="s">
        <v>927</v>
      </c>
      <c r="B27" s="135"/>
      <c r="C27" s="1355">
        <f>SUM(C9)</f>
        <v>100</v>
      </c>
      <c r="D27" s="1355">
        <f>SUM(D9)</f>
        <v>100</v>
      </c>
    </row>
    <row r="28" spans="1:4" ht="17" thickBot="1" x14ac:dyDescent="0.3">
      <c r="A28" s="26" t="s">
        <v>1053</v>
      </c>
      <c r="B28" s="27"/>
      <c r="C28" s="10">
        <v>100</v>
      </c>
      <c r="D28" s="11">
        <v>100</v>
      </c>
    </row>
  </sheetData>
  <pageMargins left="0.7" right="0.7" top="0.75" bottom="0.75" header="0.3" footer="0.3"/>
  <pageSetup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H43"/>
  <sheetViews>
    <sheetView topLeftCell="A21" workbookViewId="0">
      <selection activeCell="E38" sqref="E38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5" width="10.6640625" style="2" customWidth="1"/>
    <col min="6" max="6" width="14.33203125" style="2" customWidth="1"/>
    <col min="7" max="7" width="11.5" style="2" customWidth="1"/>
    <col min="8" max="16384" width="9" style="136"/>
  </cols>
  <sheetData>
    <row r="1" spans="1:8" s="48" customFormat="1" x14ac:dyDescent="0.25">
      <c r="A1" s="48" t="s">
        <v>23</v>
      </c>
      <c r="C1" s="1"/>
      <c r="D1" s="1"/>
      <c r="E1" s="1"/>
      <c r="F1" s="1"/>
      <c r="G1" s="1"/>
    </row>
    <row r="2" spans="1:8" s="48" customFormat="1" x14ac:dyDescent="0.25">
      <c r="A2" s="1"/>
      <c r="B2" s="1"/>
      <c r="C2" s="1"/>
      <c r="D2" s="1"/>
      <c r="E2" s="1"/>
      <c r="F2" s="1"/>
      <c r="G2" s="1"/>
    </row>
    <row r="3" spans="1:8" s="257" customFormat="1" x14ac:dyDescent="0.25">
      <c r="A3" s="1" t="s">
        <v>384</v>
      </c>
      <c r="B3" s="1"/>
    </row>
    <row r="4" spans="1:8" s="257" customFormat="1" x14ac:dyDescent="0.25">
      <c r="A4" s="3" t="s">
        <v>4569</v>
      </c>
      <c r="B4" s="3"/>
      <c r="C4" s="1013"/>
      <c r="D4" s="1013"/>
      <c r="E4" s="1013"/>
      <c r="F4" s="1013"/>
      <c r="G4" s="1013"/>
    </row>
    <row r="5" spans="1:8" s="257" customFormat="1" x14ac:dyDescent="0.25">
      <c r="A5" s="3" t="s">
        <v>5397</v>
      </c>
      <c r="B5" s="3"/>
      <c r="C5" s="1013"/>
      <c r="D5" s="1013"/>
      <c r="E5" s="1013"/>
      <c r="F5" s="1013"/>
      <c r="G5" s="1013"/>
    </row>
    <row r="6" spans="1:8" s="257" customFormat="1" x14ac:dyDescent="0.25">
      <c r="A6" s="3"/>
      <c r="B6" s="3"/>
      <c r="C6" s="1013"/>
      <c r="D6" s="1013"/>
      <c r="E6" s="1013"/>
      <c r="F6" s="1013"/>
      <c r="G6" s="1013"/>
    </row>
    <row r="7" spans="1:8" s="49" customFormat="1" ht="17" thickBot="1" x14ac:dyDescent="0.3">
      <c r="A7" s="3"/>
      <c r="B7" s="3"/>
      <c r="C7" s="31">
        <v>8000</v>
      </c>
      <c r="D7" s="31">
        <v>5000</v>
      </c>
      <c r="E7" s="31">
        <v>4400</v>
      </c>
      <c r="F7" s="31">
        <v>5000</v>
      </c>
      <c r="G7" s="31">
        <v>4000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4073</v>
      </c>
      <c r="D8" s="209" t="s">
        <v>27</v>
      </c>
      <c r="E8" s="209" t="s">
        <v>32</v>
      </c>
      <c r="F8" s="209" t="s">
        <v>2423</v>
      </c>
      <c r="G8" s="209" t="s">
        <v>3078</v>
      </c>
      <c r="H8" s="48"/>
    </row>
    <row r="9" spans="1:8" s="1" customFormat="1" x14ac:dyDescent="0.25">
      <c r="A9" s="13" t="s">
        <v>5369</v>
      </c>
      <c r="B9" s="14" t="s">
        <v>5376</v>
      </c>
      <c r="C9" s="13">
        <v>200</v>
      </c>
      <c r="D9" s="22"/>
      <c r="E9" s="22"/>
      <c r="F9" s="22"/>
      <c r="G9" s="13">
        <v>65</v>
      </c>
    </row>
    <row r="10" spans="1:8" s="2" customFormat="1" x14ac:dyDescent="0.25">
      <c r="A10" s="13" t="s">
        <v>5379</v>
      </c>
      <c r="B10" s="14" t="s">
        <v>5381</v>
      </c>
      <c r="C10" s="13">
        <v>100</v>
      </c>
      <c r="D10" s="13">
        <v>60</v>
      </c>
      <c r="E10" s="13">
        <v>60</v>
      </c>
      <c r="F10" s="13">
        <v>100</v>
      </c>
      <c r="G10" s="13">
        <v>60</v>
      </c>
    </row>
    <row r="11" spans="1:8" s="2" customFormat="1" x14ac:dyDescent="0.25">
      <c r="A11" s="13" t="s">
        <v>5382</v>
      </c>
      <c r="B11" s="14" t="s">
        <v>5387</v>
      </c>
      <c r="C11" s="13"/>
      <c r="D11" s="13">
        <v>125</v>
      </c>
      <c r="E11" s="13">
        <v>30</v>
      </c>
      <c r="F11" s="13"/>
      <c r="G11" s="13"/>
    </row>
    <row r="12" spans="1:8" s="1" customFormat="1" x14ac:dyDescent="0.25">
      <c r="A12" s="13" t="s">
        <v>5382</v>
      </c>
      <c r="B12" s="14" t="s">
        <v>5388</v>
      </c>
      <c r="C12" s="43"/>
      <c r="D12" s="13">
        <v>75</v>
      </c>
      <c r="E12" s="13">
        <v>170</v>
      </c>
      <c r="F12" s="13">
        <v>400</v>
      </c>
      <c r="G12" s="43"/>
    </row>
    <row r="13" spans="1:8" s="2" customFormat="1" ht="17" thickBot="1" x14ac:dyDescent="0.3">
      <c r="A13" s="13" t="s">
        <v>5391</v>
      </c>
      <c r="B13" s="14" t="s">
        <v>5395</v>
      </c>
      <c r="C13" s="25">
        <v>100</v>
      </c>
      <c r="D13" s="13"/>
      <c r="E13" s="13"/>
      <c r="F13" s="46">
        <v>700</v>
      </c>
      <c r="G13" s="46">
        <v>135</v>
      </c>
    </row>
    <row r="14" spans="1:8" ht="17" thickBot="1" x14ac:dyDescent="0.3">
      <c r="A14" s="161" t="s">
        <v>5470</v>
      </c>
      <c r="B14" s="34"/>
      <c r="C14" s="34">
        <f>SUM(C9:C13)</f>
        <v>400</v>
      </c>
      <c r="D14" s="34">
        <f>SUM(D9:D13)</f>
        <v>260</v>
      </c>
      <c r="E14" s="34">
        <f>SUM(E9:E13)</f>
        <v>260</v>
      </c>
      <c r="F14" s="34">
        <f>SUM(F9:F13)</f>
        <v>1200</v>
      </c>
      <c r="G14" s="34">
        <f>SUM(G9:G13)</f>
        <v>260</v>
      </c>
    </row>
    <row r="15" spans="1:8" ht="17" thickBot="1" x14ac:dyDescent="0.3">
      <c r="A15" s="192"/>
      <c r="B15" s="191"/>
      <c r="C15" s="192"/>
      <c r="D15" s="192"/>
      <c r="E15" s="192"/>
      <c r="F15" s="192"/>
      <c r="G15" s="53"/>
    </row>
    <row r="16" spans="1:8" ht="17" thickBot="1" x14ac:dyDescent="0.3">
      <c r="A16" s="161" t="s">
        <v>5660</v>
      </c>
      <c r="B16" s="34"/>
      <c r="C16" s="34">
        <f>SUM(C14:C15)</f>
        <v>400</v>
      </c>
      <c r="D16" s="34">
        <f t="shared" ref="D16:G16" si="0">SUM(D14:D15)</f>
        <v>260</v>
      </c>
      <c r="E16" s="34">
        <f t="shared" si="0"/>
        <v>260</v>
      </c>
      <c r="F16" s="34">
        <f t="shared" si="0"/>
        <v>1200</v>
      </c>
      <c r="G16" s="34">
        <f t="shared" si="0"/>
        <v>260</v>
      </c>
    </row>
    <row r="17" spans="1:8" ht="17" thickBot="1" x14ac:dyDescent="0.3">
      <c r="A17" s="192"/>
      <c r="B17" s="191"/>
      <c r="C17" s="192"/>
      <c r="D17" s="192"/>
      <c r="E17" s="192"/>
      <c r="F17" s="192"/>
      <c r="G17" s="53"/>
    </row>
    <row r="18" spans="1:8" s="2" customFormat="1" ht="17" thickBot="1" x14ac:dyDescent="0.3">
      <c r="A18" s="161" t="s">
        <v>5929</v>
      </c>
      <c r="B18" s="34"/>
      <c r="C18" s="34">
        <f>SUM(C16:C17)</f>
        <v>400</v>
      </c>
      <c r="D18" s="34">
        <f>SUM(D16:D17)</f>
        <v>260</v>
      </c>
      <c r="E18" s="34">
        <f>SUM(E16:E17)</f>
        <v>260</v>
      </c>
      <c r="F18" s="34">
        <f>SUM(F16:F17)</f>
        <v>1200</v>
      </c>
      <c r="G18" s="34">
        <f>SUM(G16:G17)</f>
        <v>260</v>
      </c>
    </row>
    <row r="19" spans="1:8" s="2" customFormat="1" x14ac:dyDescent="0.25">
      <c r="A19" s="17" t="s">
        <v>6042</v>
      </c>
      <c r="B19" s="14" t="s">
        <v>63</v>
      </c>
      <c r="C19" s="53"/>
      <c r="D19" s="53"/>
      <c r="E19" s="53"/>
      <c r="F19" s="53">
        <v>-544</v>
      </c>
      <c r="G19" s="53"/>
    </row>
    <row r="20" spans="1:8" s="2" customFormat="1" ht="17" thickBot="1" x14ac:dyDescent="0.3">
      <c r="A20" s="79" t="s">
        <v>6040</v>
      </c>
      <c r="B20" s="14" t="s">
        <v>63</v>
      </c>
      <c r="C20" s="14"/>
      <c r="D20" s="14"/>
      <c r="E20" s="14"/>
      <c r="F20" s="14">
        <v>-212</v>
      </c>
      <c r="G20" s="14">
        <v>-29</v>
      </c>
    </row>
    <row r="21" spans="1:8" s="2" customFormat="1" ht="17" thickBot="1" x14ac:dyDescent="0.3">
      <c r="A21" s="161" t="s">
        <v>6015</v>
      </c>
      <c r="B21" s="34"/>
      <c r="C21" s="34">
        <f>SUM(C18:C20)</f>
        <v>400</v>
      </c>
      <c r="D21" s="34">
        <f>SUM(D18:D20)</f>
        <v>260</v>
      </c>
      <c r="E21" s="34">
        <f t="shared" ref="E21:G21" si="1">SUM(E18:E20)</f>
        <v>260</v>
      </c>
      <c r="F21" s="34">
        <f>SUM(F18:F20)</f>
        <v>444</v>
      </c>
      <c r="G21" s="34">
        <f t="shared" si="1"/>
        <v>231</v>
      </c>
    </row>
    <row r="22" spans="1:8" s="2" customFormat="1" x14ac:dyDescent="0.25">
      <c r="A22" s="55">
        <v>44928</v>
      </c>
      <c r="B22" s="53" t="s">
        <v>63</v>
      </c>
      <c r="C22" s="53"/>
      <c r="D22" s="53"/>
      <c r="E22" s="53"/>
      <c r="F22" s="53">
        <v>-240</v>
      </c>
      <c r="G22" s="53">
        <v>-56</v>
      </c>
    </row>
    <row r="23" spans="1:8" s="2" customFormat="1" x14ac:dyDescent="0.25">
      <c r="A23" s="12">
        <v>45140</v>
      </c>
      <c r="B23" s="13" t="s">
        <v>63</v>
      </c>
      <c r="C23" s="13"/>
      <c r="D23" s="13">
        <v>-70</v>
      </c>
      <c r="E23" s="13"/>
      <c r="F23" s="13">
        <v>-204</v>
      </c>
      <c r="G23" s="13"/>
    </row>
    <row r="24" spans="1:8" s="2" customFormat="1" x14ac:dyDescent="0.25">
      <c r="A24" s="12" t="s">
        <v>6187</v>
      </c>
      <c r="B24" s="13" t="s">
        <v>63</v>
      </c>
      <c r="C24" s="13"/>
      <c r="D24" s="13"/>
      <c r="E24" s="13"/>
      <c r="F24" s="13"/>
      <c r="G24" s="13">
        <v>-82</v>
      </c>
    </row>
    <row r="25" spans="1:8" s="2" customFormat="1" ht="15.75" customHeight="1" x14ac:dyDescent="0.25">
      <c r="A25" s="55" t="s">
        <v>6198</v>
      </c>
      <c r="B25" s="53" t="s">
        <v>63</v>
      </c>
      <c r="C25" s="13"/>
      <c r="D25" s="13"/>
      <c r="E25" s="13"/>
      <c r="F25" s="13"/>
      <c r="G25" s="13">
        <v>-65</v>
      </c>
    </row>
    <row r="26" spans="1:8" s="2" customFormat="1" x14ac:dyDescent="0.25">
      <c r="A26" s="12" t="s">
        <v>6223</v>
      </c>
      <c r="B26" s="75" t="s">
        <v>63</v>
      </c>
      <c r="C26" s="13"/>
      <c r="D26" s="13"/>
      <c r="E26" s="13"/>
      <c r="F26" s="13"/>
      <c r="G26" s="13">
        <v>-28</v>
      </c>
    </row>
    <row r="27" spans="1:8" s="2" customFormat="1" x14ac:dyDescent="0.25">
      <c r="A27" s="12" t="s">
        <v>6230</v>
      </c>
      <c r="B27" s="13" t="s">
        <v>63</v>
      </c>
      <c r="C27" s="13"/>
      <c r="D27" s="13">
        <v>-21</v>
      </c>
      <c r="E27" s="13"/>
      <c r="F27" s="13"/>
      <c r="G27" s="13"/>
    </row>
    <row r="28" spans="1:8" s="2" customFormat="1" x14ac:dyDescent="0.25">
      <c r="A28" s="12" t="s">
        <v>6236</v>
      </c>
      <c r="B28" s="13" t="s">
        <v>63</v>
      </c>
      <c r="C28" s="13"/>
      <c r="D28" s="13">
        <v>-135</v>
      </c>
      <c r="E28" s="13"/>
      <c r="F28" s="13"/>
      <c r="G28" s="13"/>
    </row>
    <row r="29" spans="1:8" s="2" customFormat="1" x14ac:dyDescent="0.25">
      <c r="A29" s="12" t="s">
        <v>6236</v>
      </c>
      <c r="B29" s="13" t="s">
        <v>63</v>
      </c>
      <c r="C29" s="13"/>
      <c r="D29" s="13">
        <v>-33</v>
      </c>
      <c r="E29" s="13"/>
      <c r="F29" s="13"/>
      <c r="G29" s="13"/>
      <c r="H29" s="2" t="s">
        <v>547</v>
      </c>
    </row>
    <row r="30" spans="1:8" s="2" customFormat="1" ht="17" thickBot="1" x14ac:dyDescent="0.3">
      <c r="A30" s="55" t="s">
        <v>6243</v>
      </c>
      <c r="B30" s="53" t="s">
        <v>63</v>
      </c>
      <c r="C30" s="13"/>
      <c r="D30" s="13">
        <v>-1</v>
      </c>
      <c r="E30" s="13"/>
      <c r="F30" s="13"/>
      <c r="G30" s="13"/>
    </row>
    <row r="31" spans="1:8" s="2" customFormat="1" ht="17" thickBot="1" x14ac:dyDescent="0.3">
      <c r="A31" s="161" t="s">
        <v>6234</v>
      </c>
      <c r="B31" s="34"/>
      <c r="C31" s="34">
        <f>SUM(C21:C30)</f>
        <v>400</v>
      </c>
      <c r="D31" s="34">
        <f>SUM(D21:D30)</f>
        <v>0</v>
      </c>
      <c r="E31" s="34">
        <f>SUM(E21:E30)</f>
        <v>260</v>
      </c>
      <c r="F31" s="34">
        <f>SUM(F21:F30)</f>
        <v>0</v>
      </c>
      <c r="G31" s="34">
        <f>SUM(G21:G30)</f>
        <v>0</v>
      </c>
    </row>
    <row r="32" spans="1:8" s="2" customFormat="1" x14ac:dyDescent="0.25">
      <c r="A32" s="12">
        <v>44960</v>
      </c>
      <c r="B32" s="13" t="s">
        <v>63</v>
      </c>
      <c r="C32" s="13"/>
      <c r="D32" s="13"/>
      <c r="E32" s="13">
        <v>-71</v>
      </c>
      <c r="F32" s="13"/>
      <c r="G32" s="13"/>
      <c r="H32" s="2" t="s">
        <v>548</v>
      </c>
    </row>
    <row r="33" spans="1:7" s="2" customFormat="1" x14ac:dyDescent="0.25">
      <c r="A33" s="12">
        <v>44988</v>
      </c>
      <c r="B33" s="14" t="s">
        <v>63</v>
      </c>
      <c r="C33" s="13"/>
      <c r="D33" s="13"/>
      <c r="E33" s="13">
        <v>-189</v>
      </c>
      <c r="F33" s="13"/>
      <c r="G33" s="13"/>
    </row>
    <row r="34" spans="1:7" s="2" customFormat="1" x14ac:dyDescent="0.25">
      <c r="A34" s="12">
        <v>44988</v>
      </c>
      <c r="B34" s="14" t="s">
        <v>63</v>
      </c>
      <c r="C34" s="13">
        <v>-23</v>
      </c>
      <c r="D34" s="13"/>
      <c r="E34" s="13"/>
      <c r="F34" s="13"/>
      <c r="G34" s="13"/>
    </row>
    <row r="35" spans="1:7" s="2" customFormat="1" x14ac:dyDescent="0.25">
      <c r="A35" s="12">
        <v>44988</v>
      </c>
      <c r="B35" s="13" t="s">
        <v>63</v>
      </c>
      <c r="C35" s="13">
        <v>-78</v>
      </c>
      <c r="D35" s="13"/>
      <c r="E35" s="13"/>
      <c r="F35" s="13"/>
      <c r="G35" s="13"/>
    </row>
    <row r="36" spans="1:7" s="2" customFormat="1" ht="17" thickBot="1" x14ac:dyDescent="0.3">
      <c r="A36" s="12">
        <v>44988</v>
      </c>
      <c r="B36" s="13" t="s">
        <v>63</v>
      </c>
      <c r="C36" s="13">
        <v>-299</v>
      </c>
      <c r="D36" s="13"/>
      <c r="E36" s="13"/>
      <c r="F36" s="13"/>
      <c r="G36" s="13"/>
    </row>
    <row r="37" spans="1:7" s="2" customFormat="1" ht="17" thickBot="1" x14ac:dyDescent="0.3">
      <c r="A37" s="161" t="s">
        <v>6414</v>
      </c>
      <c r="B37" s="34"/>
      <c r="C37" s="34">
        <f>SUM(C31:C36)</f>
        <v>0</v>
      </c>
      <c r="D37" s="34">
        <f t="shared" ref="D37:G37" si="2">SUM(D31:D35)</f>
        <v>0</v>
      </c>
      <c r="E37" s="34">
        <f t="shared" si="2"/>
        <v>0</v>
      </c>
      <c r="F37" s="34">
        <f t="shared" si="2"/>
        <v>0</v>
      </c>
      <c r="G37" s="34">
        <f t="shared" si="2"/>
        <v>0</v>
      </c>
    </row>
    <row r="38" spans="1:7" x14ac:dyDescent="0.25">
      <c r="A38" s="212"/>
      <c r="B38" s="57"/>
      <c r="C38" s="13"/>
      <c r="D38" s="13"/>
      <c r="E38" s="13"/>
      <c r="F38" s="13"/>
      <c r="G38" s="13"/>
    </row>
    <row r="39" spans="1:7" ht="17" thickBot="1" x14ac:dyDescent="0.3">
      <c r="A39" s="847"/>
      <c r="B39" s="190"/>
      <c r="C39" s="22"/>
      <c r="D39" s="370"/>
      <c r="E39" s="370">
        <f>SUM(E31:E34)</f>
        <v>0</v>
      </c>
      <c r="F39" s="370"/>
      <c r="G39" s="370"/>
    </row>
    <row r="40" spans="1:7" ht="17" thickBot="1" x14ac:dyDescent="0.3">
      <c r="A40" s="1357" t="s">
        <v>927</v>
      </c>
      <c r="B40" s="135"/>
      <c r="C40" s="1355">
        <f>SUM(C9:C13)</f>
        <v>400</v>
      </c>
      <c r="D40" s="1355">
        <f>SUM(D9:D13)</f>
        <v>260</v>
      </c>
      <c r="E40" s="1355">
        <f>SUM(E9:E13)</f>
        <v>260</v>
      </c>
      <c r="F40" s="1355">
        <f>SUM(F9:F13)</f>
        <v>1200</v>
      </c>
      <c r="G40" s="1355">
        <f>SUM(G9:G13)</f>
        <v>260</v>
      </c>
    </row>
    <row r="41" spans="1:7" ht="17" thickBot="1" x14ac:dyDescent="0.3">
      <c r="A41" s="26" t="s">
        <v>1053</v>
      </c>
      <c r="B41" s="27"/>
      <c r="C41" s="10">
        <v>400</v>
      </c>
      <c r="D41" s="32">
        <v>260</v>
      </c>
      <c r="E41" s="32">
        <v>260</v>
      </c>
      <c r="F41" s="32">
        <v>1200</v>
      </c>
      <c r="G41" s="11">
        <v>260</v>
      </c>
    </row>
    <row r="42" spans="1:7" ht="17" thickBot="1" x14ac:dyDescent="0.3"/>
    <row r="43" spans="1:7" ht="17" thickBot="1" x14ac:dyDescent="0.3">
      <c r="C43" s="209" t="s">
        <v>4073</v>
      </c>
      <c r="D43" s="209" t="s">
        <v>27</v>
      </c>
      <c r="E43" s="209" t="s">
        <v>32</v>
      </c>
      <c r="F43" s="209" t="s">
        <v>2423</v>
      </c>
      <c r="G43" s="209" t="s">
        <v>3078</v>
      </c>
    </row>
  </sheetData>
  <pageMargins left="0.7" right="0.7" top="0.75" bottom="0.75" header="0.3" footer="0.3"/>
  <pageSetup scale="70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I47"/>
  <sheetViews>
    <sheetView topLeftCell="A32" workbookViewId="0">
      <selection activeCell="F52" sqref="F52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3" width="12.5" style="2" customWidth="1"/>
    <col min="4" max="4" width="13.83203125" style="2" customWidth="1"/>
    <col min="5" max="5" width="11.83203125" style="2" customWidth="1"/>
    <col min="6" max="6" width="11.33203125" style="2" customWidth="1"/>
    <col min="7" max="7" width="11.6640625" style="2" customWidth="1"/>
    <col min="8" max="8" width="11.5" style="2" customWidth="1"/>
    <col min="9" max="16384" width="9" style="136"/>
  </cols>
  <sheetData>
    <row r="1" spans="1:9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9" s="48" customFormat="1" x14ac:dyDescent="0.25">
      <c r="A2" s="1"/>
      <c r="B2" s="1"/>
      <c r="C2" s="1"/>
      <c r="D2" s="1"/>
      <c r="E2" s="1"/>
      <c r="F2" s="1"/>
      <c r="G2" s="1"/>
      <c r="H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4569</v>
      </c>
      <c r="B4" s="3"/>
      <c r="C4" s="1013"/>
      <c r="D4" s="1013"/>
      <c r="E4" s="1013"/>
      <c r="F4" s="1013"/>
      <c r="G4" s="1013"/>
      <c r="H4" s="1013"/>
    </row>
    <row r="5" spans="1:9" s="257" customFormat="1" x14ac:dyDescent="0.25">
      <c r="A5" s="3" t="s">
        <v>5418</v>
      </c>
      <c r="B5" s="3"/>
      <c r="C5" s="1013"/>
      <c r="D5" s="1013"/>
      <c r="E5" s="1013"/>
      <c r="F5" s="1013"/>
      <c r="G5" s="1013"/>
      <c r="H5" s="1013"/>
    </row>
    <row r="6" spans="1:9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9" s="49" customFormat="1" ht="17" thickBot="1" x14ac:dyDescent="0.3">
      <c r="A7" s="3"/>
      <c r="B7" s="3"/>
      <c r="C7" s="31">
        <v>5000</v>
      </c>
      <c r="D7" s="31">
        <v>6000</v>
      </c>
      <c r="E7" s="31">
        <v>4000</v>
      </c>
      <c r="F7" s="31">
        <v>5000</v>
      </c>
      <c r="G7" s="31">
        <v>4400</v>
      </c>
      <c r="H7" s="31">
        <v>7000</v>
      </c>
    </row>
    <row r="8" spans="1:9" s="4" customFormat="1" ht="17" thickBot="1" x14ac:dyDescent="0.3">
      <c r="A8" s="140" t="s">
        <v>0</v>
      </c>
      <c r="B8" s="140" t="s">
        <v>1</v>
      </c>
      <c r="C8" s="209" t="s">
        <v>2423</v>
      </c>
      <c r="D8" s="209" t="s">
        <v>4438</v>
      </c>
      <c r="E8" s="209" t="s">
        <v>3078</v>
      </c>
      <c r="F8" s="209" t="s">
        <v>3167</v>
      </c>
      <c r="G8" s="209" t="s">
        <v>1318</v>
      </c>
      <c r="H8" s="209" t="s">
        <v>1940</v>
      </c>
      <c r="I8" s="48"/>
    </row>
    <row r="9" spans="1:9" s="1" customFormat="1" x14ac:dyDescent="0.25">
      <c r="A9" s="17">
        <v>44603</v>
      </c>
      <c r="B9" s="14" t="s">
        <v>5445</v>
      </c>
      <c r="C9" s="13">
        <v>200</v>
      </c>
      <c r="D9" s="22">
        <v>50</v>
      </c>
      <c r="E9" s="22">
        <v>50</v>
      </c>
      <c r="F9" s="22">
        <v>50</v>
      </c>
      <c r="G9" s="22">
        <v>50</v>
      </c>
      <c r="H9" s="13">
        <v>50</v>
      </c>
    </row>
    <row r="10" spans="1:9" s="1" customFormat="1" x14ac:dyDescent="0.25">
      <c r="A10" s="17">
        <v>44603</v>
      </c>
      <c r="B10" s="14" t="s">
        <v>5446</v>
      </c>
      <c r="C10" s="13">
        <v>150</v>
      </c>
      <c r="D10" s="13">
        <v>70</v>
      </c>
      <c r="E10" s="13">
        <v>150</v>
      </c>
      <c r="F10" s="13">
        <v>50</v>
      </c>
      <c r="G10" s="13">
        <v>50</v>
      </c>
      <c r="H10" s="13"/>
    </row>
    <row r="11" spans="1:9" s="1" customFormat="1" x14ac:dyDescent="0.25">
      <c r="A11" s="17">
        <v>44631</v>
      </c>
      <c r="B11" s="14" t="s">
        <v>5448</v>
      </c>
      <c r="C11" s="13">
        <v>50</v>
      </c>
      <c r="D11" s="13"/>
      <c r="E11" s="13"/>
      <c r="F11" s="13">
        <v>288</v>
      </c>
      <c r="G11" s="13">
        <v>288</v>
      </c>
      <c r="H11" s="13"/>
    </row>
    <row r="12" spans="1:9" s="1" customFormat="1" x14ac:dyDescent="0.25">
      <c r="A12" s="17">
        <v>44631</v>
      </c>
      <c r="B12" s="14" t="s">
        <v>5447</v>
      </c>
      <c r="C12" s="13">
        <v>175</v>
      </c>
      <c r="D12" s="13"/>
      <c r="E12" s="13"/>
      <c r="F12" s="13"/>
      <c r="G12" s="13"/>
      <c r="H12" s="13">
        <v>74</v>
      </c>
    </row>
    <row r="13" spans="1:9" s="1" customFormat="1" x14ac:dyDescent="0.25">
      <c r="A13" s="17">
        <v>44662</v>
      </c>
      <c r="B13" s="14" t="s">
        <v>5453</v>
      </c>
      <c r="C13" s="13">
        <v>600</v>
      </c>
      <c r="D13" s="43"/>
      <c r="E13" s="43"/>
      <c r="F13" s="13"/>
      <c r="G13" s="13"/>
      <c r="H13" s="43"/>
    </row>
    <row r="14" spans="1:9" s="2" customFormat="1" ht="17" thickBot="1" x14ac:dyDescent="0.3">
      <c r="A14" s="79">
        <v>44662</v>
      </c>
      <c r="B14" s="14" t="s">
        <v>5454</v>
      </c>
      <c r="C14" s="14">
        <v>377</v>
      </c>
      <c r="D14" s="14">
        <v>144</v>
      </c>
      <c r="E14" s="14">
        <v>64</v>
      </c>
      <c r="F14" s="14"/>
      <c r="G14" s="14"/>
      <c r="H14" s="14"/>
    </row>
    <row r="15" spans="1:9" ht="17" thickBot="1" x14ac:dyDescent="0.3">
      <c r="A15" s="161" t="s">
        <v>5660</v>
      </c>
      <c r="B15" s="34"/>
      <c r="C15" s="34">
        <f>SUM(C9:C14)</f>
        <v>1552</v>
      </c>
      <c r="D15" s="34">
        <f t="shared" ref="D15:H15" si="0">SUM(D9:D14)</f>
        <v>264</v>
      </c>
      <c r="E15" s="34">
        <f t="shared" si="0"/>
        <v>264</v>
      </c>
      <c r="F15" s="34">
        <f t="shared" si="0"/>
        <v>388</v>
      </c>
      <c r="G15" s="34">
        <f t="shared" si="0"/>
        <v>388</v>
      </c>
      <c r="H15" s="34">
        <f t="shared" si="0"/>
        <v>124</v>
      </c>
    </row>
    <row r="16" spans="1:9" s="2" customFormat="1" ht="17" thickBot="1" x14ac:dyDescent="0.3">
      <c r="A16" s="53"/>
      <c r="B16" s="22"/>
      <c r="C16" s="53"/>
      <c r="D16" s="53"/>
      <c r="E16" s="53"/>
      <c r="F16" s="53"/>
      <c r="G16" s="53"/>
      <c r="H16" s="53"/>
    </row>
    <row r="17" spans="1:8" s="2" customFormat="1" ht="17" thickBot="1" x14ac:dyDescent="0.3">
      <c r="A17" s="161" t="s">
        <v>5929</v>
      </c>
      <c r="B17" s="34"/>
      <c r="C17" s="34">
        <f t="shared" ref="C17:H17" si="1">SUM(C15:C16)</f>
        <v>1552</v>
      </c>
      <c r="D17" s="34">
        <f t="shared" si="1"/>
        <v>264</v>
      </c>
      <c r="E17" s="34">
        <f t="shared" si="1"/>
        <v>264</v>
      </c>
      <c r="F17" s="34">
        <f t="shared" si="1"/>
        <v>388</v>
      </c>
      <c r="G17" s="34">
        <f t="shared" si="1"/>
        <v>388</v>
      </c>
      <c r="H17" s="34">
        <f t="shared" si="1"/>
        <v>124</v>
      </c>
    </row>
    <row r="18" spans="1:8" s="2" customFormat="1" x14ac:dyDescent="0.25">
      <c r="A18" s="17" t="s">
        <v>5970</v>
      </c>
      <c r="B18" s="14" t="s">
        <v>63</v>
      </c>
      <c r="C18" s="53"/>
      <c r="D18" s="53">
        <v>-30</v>
      </c>
      <c r="E18" s="53"/>
      <c r="F18" s="53"/>
      <c r="G18" s="53"/>
      <c r="H18" s="53"/>
    </row>
    <row r="19" spans="1:8" s="2" customFormat="1" ht="17" thickBot="1" x14ac:dyDescent="0.3">
      <c r="A19" s="17" t="s">
        <v>6040</v>
      </c>
      <c r="B19" s="14" t="s">
        <v>63</v>
      </c>
      <c r="C19" s="13"/>
      <c r="D19" s="13">
        <v>-50</v>
      </c>
      <c r="E19" s="13"/>
      <c r="F19" s="13"/>
      <c r="G19" s="13"/>
      <c r="H19" s="13"/>
    </row>
    <row r="20" spans="1:8" s="2" customFormat="1" ht="17" thickBot="1" x14ac:dyDescent="0.3">
      <c r="A20" s="161" t="s">
        <v>6015</v>
      </c>
      <c r="B20" s="34"/>
      <c r="C20" s="34">
        <f t="shared" ref="C20:H20" si="2">SUM(C17:C19)</f>
        <v>1552</v>
      </c>
      <c r="D20" s="34">
        <f t="shared" si="2"/>
        <v>184</v>
      </c>
      <c r="E20" s="34">
        <f t="shared" si="2"/>
        <v>264</v>
      </c>
      <c r="F20" s="34">
        <f t="shared" si="2"/>
        <v>388</v>
      </c>
      <c r="G20" s="34">
        <f t="shared" si="2"/>
        <v>388</v>
      </c>
      <c r="H20" s="34">
        <f t="shared" si="2"/>
        <v>124</v>
      </c>
    </row>
    <row r="21" spans="1:8" s="2" customFormat="1" x14ac:dyDescent="0.25">
      <c r="A21" s="12">
        <v>44928</v>
      </c>
      <c r="B21" s="13" t="s">
        <v>63</v>
      </c>
      <c r="C21" s="13"/>
      <c r="D21" s="13">
        <v>-69</v>
      </c>
      <c r="E21" s="13"/>
      <c r="F21" s="13"/>
      <c r="G21" s="13"/>
      <c r="H21" s="13"/>
    </row>
    <row r="22" spans="1:8" s="2" customFormat="1" x14ac:dyDescent="0.25">
      <c r="A22" s="12">
        <v>45140</v>
      </c>
      <c r="B22" s="13" t="s">
        <v>63</v>
      </c>
      <c r="C22" s="13">
        <v>-224</v>
      </c>
      <c r="D22" s="13">
        <v>-50</v>
      </c>
      <c r="E22" s="13"/>
      <c r="F22" s="13"/>
      <c r="G22" s="13"/>
      <c r="H22" s="13"/>
    </row>
    <row r="23" spans="1:8" s="2" customFormat="1" x14ac:dyDescent="0.25">
      <c r="A23" s="12" t="s">
        <v>6170</v>
      </c>
      <c r="B23" s="13" t="s">
        <v>63</v>
      </c>
      <c r="C23" s="13">
        <v>-487</v>
      </c>
      <c r="D23" s="13">
        <v>-25</v>
      </c>
      <c r="E23" s="13"/>
      <c r="F23" s="13"/>
      <c r="G23" s="13"/>
      <c r="H23" s="13"/>
    </row>
    <row r="24" spans="1:8" s="2" customFormat="1" x14ac:dyDescent="0.25">
      <c r="A24" s="12" t="s">
        <v>6174</v>
      </c>
      <c r="B24" s="13" t="s">
        <v>63</v>
      </c>
      <c r="C24" s="13">
        <v>-300</v>
      </c>
      <c r="D24" s="13"/>
      <c r="E24" s="13"/>
      <c r="F24" s="13"/>
      <c r="G24" s="13"/>
      <c r="H24" s="13"/>
    </row>
    <row r="25" spans="1:8" s="2" customFormat="1" x14ac:dyDescent="0.25">
      <c r="A25" s="12" t="s">
        <v>6184</v>
      </c>
      <c r="B25" s="75" t="s">
        <v>401</v>
      </c>
      <c r="C25" s="13">
        <v>-494</v>
      </c>
      <c r="D25" s="13"/>
      <c r="E25" s="13"/>
      <c r="F25" s="13"/>
      <c r="G25" s="13"/>
      <c r="H25" s="13"/>
    </row>
    <row r="26" spans="1:8" s="2" customFormat="1" x14ac:dyDescent="0.25">
      <c r="A26" s="76" t="s">
        <v>6187</v>
      </c>
      <c r="B26" s="14" t="s">
        <v>63</v>
      </c>
      <c r="C26" s="13">
        <v>-47</v>
      </c>
      <c r="D26" s="53">
        <v>-24</v>
      </c>
      <c r="E26" s="13"/>
      <c r="F26" s="13"/>
      <c r="G26" s="13"/>
      <c r="H26" s="13"/>
    </row>
    <row r="27" spans="1:8" s="2" customFormat="1" x14ac:dyDescent="0.25">
      <c r="A27" s="12" t="s">
        <v>6187</v>
      </c>
      <c r="B27" s="13" t="s">
        <v>63</v>
      </c>
      <c r="C27" s="13"/>
      <c r="D27" s="13">
        <v>-16</v>
      </c>
      <c r="E27" s="13"/>
      <c r="F27" s="13"/>
      <c r="G27" s="13"/>
      <c r="H27" s="13">
        <v>-55</v>
      </c>
    </row>
    <row r="28" spans="1:8" s="2" customFormat="1" x14ac:dyDescent="0.25">
      <c r="A28" s="55" t="s">
        <v>6198</v>
      </c>
      <c r="B28" s="53" t="s">
        <v>63</v>
      </c>
      <c r="C28" s="13"/>
      <c r="D28" s="13"/>
      <c r="E28" s="13"/>
      <c r="F28" s="13"/>
      <c r="G28" s="13"/>
      <c r="H28" s="13">
        <v>-11</v>
      </c>
    </row>
    <row r="29" spans="1:8" s="2" customFormat="1" x14ac:dyDescent="0.25">
      <c r="A29" s="12" t="s">
        <v>6223</v>
      </c>
      <c r="B29" s="75" t="s">
        <v>63</v>
      </c>
      <c r="C29" s="13"/>
      <c r="D29" s="13"/>
      <c r="E29" s="13">
        <v>-19</v>
      </c>
      <c r="F29" s="13"/>
      <c r="G29" s="13"/>
      <c r="H29" s="13">
        <v>-9</v>
      </c>
    </row>
    <row r="30" spans="1:8" s="2" customFormat="1" x14ac:dyDescent="0.25">
      <c r="A30" s="12" t="s">
        <v>6230</v>
      </c>
      <c r="B30" s="13" t="s">
        <v>63</v>
      </c>
      <c r="C30" s="13"/>
      <c r="D30" s="13"/>
      <c r="E30" s="13">
        <v>-25</v>
      </c>
      <c r="F30" s="13"/>
      <c r="G30" s="13"/>
      <c r="H30" s="13">
        <v>-49</v>
      </c>
    </row>
    <row r="31" spans="1:8" s="2" customFormat="1" x14ac:dyDescent="0.25">
      <c r="A31" s="12" t="s">
        <v>6247</v>
      </c>
      <c r="B31" s="13" t="s">
        <v>63</v>
      </c>
      <c r="C31" s="13"/>
      <c r="D31" s="13"/>
      <c r="E31" s="13">
        <v>-19</v>
      </c>
      <c r="F31" s="13"/>
      <c r="G31" s="13"/>
      <c r="H31" s="13"/>
    </row>
    <row r="32" spans="1:8" s="2" customFormat="1" x14ac:dyDescent="0.25">
      <c r="A32" s="55" t="s">
        <v>6243</v>
      </c>
      <c r="B32" s="53" t="s">
        <v>63</v>
      </c>
      <c r="C32" s="13"/>
      <c r="D32" s="13"/>
      <c r="E32" s="13"/>
      <c r="F32" s="13">
        <v>-96</v>
      </c>
      <c r="G32" s="13"/>
      <c r="H32" s="13"/>
    </row>
    <row r="33" spans="1:9" s="2" customFormat="1" ht="17" thickBot="1" x14ac:dyDescent="0.3">
      <c r="A33" s="55" t="s">
        <v>6243</v>
      </c>
      <c r="B33" s="53" t="s">
        <v>63</v>
      </c>
      <c r="C33" s="13"/>
      <c r="D33" s="13"/>
      <c r="E33" s="13"/>
      <c r="F33" s="13">
        <v>-2</v>
      </c>
      <c r="G33" s="13"/>
      <c r="H33" s="13"/>
      <c r="I33" s="2" t="s">
        <v>547</v>
      </c>
    </row>
    <row r="34" spans="1:9" s="2" customFormat="1" ht="17" thickBot="1" x14ac:dyDescent="0.3">
      <c r="A34" s="161" t="s">
        <v>6234</v>
      </c>
      <c r="B34" s="34"/>
      <c r="C34" s="34">
        <f>SUM(C20:C33)</f>
        <v>0</v>
      </c>
      <c r="D34" s="34">
        <f t="shared" ref="D34:H34" si="3">SUM(D20:D33)</f>
        <v>0</v>
      </c>
      <c r="E34" s="34">
        <f t="shared" si="3"/>
        <v>201</v>
      </c>
      <c r="F34" s="34">
        <f t="shared" si="3"/>
        <v>290</v>
      </c>
      <c r="G34" s="34">
        <f t="shared" si="3"/>
        <v>388</v>
      </c>
      <c r="H34" s="34">
        <f t="shared" si="3"/>
        <v>0</v>
      </c>
    </row>
    <row r="35" spans="1:9" s="2" customFormat="1" x14ac:dyDescent="0.25">
      <c r="A35" s="12">
        <v>44960</v>
      </c>
      <c r="B35" s="13" t="s">
        <v>63</v>
      </c>
      <c r="C35" s="13"/>
      <c r="D35" s="13"/>
      <c r="E35" s="13"/>
      <c r="F35" s="13">
        <v>-215</v>
      </c>
      <c r="G35" s="13"/>
      <c r="H35" s="13"/>
    </row>
    <row r="36" spans="1:9" s="2" customFormat="1" x14ac:dyDescent="0.25">
      <c r="A36" s="12">
        <v>44960</v>
      </c>
      <c r="B36" s="13" t="s">
        <v>63</v>
      </c>
      <c r="C36" s="13"/>
      <c r="D36" s="13"/>
      <c r="E36" s="13"/>
      <c r="F36" s="13">
        <v>-75</v>
      </c>
      <c r="G36" s="13"/>
      <c r="H36" s="13"/>
      <c r="I36" s="2" t="s">
        <v>547</v>
      </c>
    </row>
    <row r="37" spans="1:9" s="2" customFormat="1" x14ac:dyDescent="0.25">
      <c r="A37" s="55">
        <v>44988</v>
      </c>
      <c r="B37" s="53" t="s">
        <v>63</v>
      </c>
      <c r="C37" s="13"/>
      <c r="D37" s="13"/>
      <c r="E37" s="13">
        <v>-6</v>
      </c>
      <c r="F37" s="13"/>
      <c r="G37" s="13"/>
      <c r="H37" s="13"/>
    </row>
    <row r="38" spans="1:9" s="2" customFormat="1" x14ac:dyDescent="0.25">
      <c r="A38" s="12">
        <v>44988</v>
      </c>
      <c r="B38" s="13" t="s">
        <v>63</v>
      </c>
      <c r="C38" s="13"/>
      <c r="D38" s="13"/>
      <c r="E38" s="13"/>
      <c r="F38" s="13"/>
      <c r="G38" s="13">
        <v>-111</v>
      </c>
      <c r="H38" s="13"/>
    </row>
    <row r="39" spans="1:9" s="2" customFormat="1" x14ac:dyDescent="0.25">
      <c r="A39" s="12">
        <v>44988</v>
      </c>
      <c r="B39" s="13" t="s">
        <v>63</v>
      </c>
      <c r="C39" s="13"/>
      <c r="D39" s="13"/>
      <c r="E39" s="13">
        <v>-165</v>
      </c>
      <c r="F39" s="13"/>
      <c r="G39" s="13"/>
      <c r="H39" s="13"/>
    </row>
    <row r="40" spans="1:9" s="2" customFormat="1" x14ac:dyDescent="0.25">
      <c r="A40" s="12">
        <v>44988</v>
      </c>
      <c r="B40" s="53" t="s">
        <v>63</v>
      </c>
      <c r="C40" s="13"/>
      <c r="D40" s="13"/>
      <c r="E40" s="13"/>
      <c r="F40" s="13"/>
      <c r="G40" s="13">
        <v>-184</v>
      </c>
      <c r="H40" s="13"/>
    </row>
    <row r="41" spans="1:9" s="2" customFormat="1" x14ac:dyDescent="0.25">
      <c r="A41" s="12">
        <v>44988</v>
      </c>
      <c r="B41" s="14" t="s">
        <v>63</v>
      </c>
      <c r="C41" s="13"/>
      <c r="D41" s="13"/>
      <c r="E41" s="13"/>
      <c r="F41" s="13"/>
      <c r="G41" s="13">
        <v>-89</v>
      </c>
      <c r="H41" s="13"/>
      <c r="I41" s="2" t="s">
        <v>6282</v>
      </c>
    </row>
    <row r="42" spans="1:9" s="2" customFormat="1" x14ac:dyDescent="0.25">
      <c r="A42" s="12">
        <v>44988</v>
      </c>
      <c r="B42" s="14" t="s">
        <v>63</v>
      </c>
      <c r="C42" s="13"/>
      <c r="D42" s="13"/>
      <c r="E42" s="13"/>
      <c r="F42" s="13"/>
      <c r="G42" s="13">
        <v>-4</v>
      </c>
      <c r="H42" s="13"/>
      <c r="I42" s="2" t="s">
        <v>548</v>
      </c>
    </row>
    <row r="43" spans="1:9" s="2" customFormat="1" ht="17" thickBot="1" x14ac:dyDescent="0.3">
      <c r="A43" s="12">
        <v>44988</v>
      </c>
      <c r="B43" s="13" t="s">
        <v>63</v>
      </c>
      <c r="C43" s="13"/>
      <c r="D43" s="13"/>
      <c r="E43" s="13">
        <v>-30</v>
      </c>
      <c r="F43" s="13"/>
      <c r="G43" s="13"/>
      <c r="H43" s="13"/>
    </row>
    <row r="44" spans="1:9" s="2" customFormat="1" ht="17" thickBot="1" x14ac:dyDescent="0.3">
      <c r="A44" s="161" t="s">
        <v>6414</v>
      </c>
      <c r="B44" s="34"/>
      <c r="C44" s="34">
        <f>SUM(C34:C43)</f>
        <v>0</v>
      </c>
      <c r="D44" s="34">
        <f t="shared" ref="D44:H44" si="4">SUM(D34:D43)</f>
        <v>0</v>
      </c>
      <c r="E44" s="34">
        <f t="shared" si="4"/>
        <v>0</v>
      </c>
      <c r="F44" s="34">
        <f t="shared" si="4"/>
        <v>0</v>
      </c>
      <c r="G44" s="34">
        <f t="shared" si="4"/>
        <v>0</v>
      </c>
      <c r="H44" s="34">
        <f t="shared" si="4"/>
        <v>0</v>
      </c>
    </row>
    <row r="45" spans="1:9" ht="17" thickBot="1" x14ac:dyDescent="0.3">
      <c r="A45" s="847"/>
      <c r="B45" s="190"/>
      <c r="C45" s="370"/>
      <c r="D45" s="370"/>
      <c r="E45" s="22"/>
      <c r="F45" s="370"/>
      <c r="G45" s="370"/>
      <c r="H45" s="370"/>
    </row>
    <row r="46" spans="1:9" ht="17" thickBot="1" x14ac:dyDescent="0.3">
      <c r="A46" s="1357" t="s">
        <v>927</v>
      </c>
      <c r="B46" s="135"/>
      <c r="C46" s="1390">
        <f>SUM(C9:C14)</f>
        <v>1552</v>
      </c>
      <c r="D46" s="1390">
        <f t="shared" ref="D46:H46" si="5">SUM(D9:D14)</f>
        <v>264</v>
      </c>
      <c r="E46" s="1390">
        <f t="shared" si="5"/>
        <v>264</v>
      </c>
      <c r="F46" s="1390">
        <f t="shared" si="5"/>
        <v>388</v>
      </c>
      <c r="G46" s="1390">
        <f t="shared" si="5"/>
        <v>388</v>
      </c>
      <c r="H46" s="1390">
        <f t="shared" si="5"/>
        <v>124</v>
      </c>
    </row>
    <row r="47" spans="1:9" ht="17" thickBot="1" x14ac:dyDescent="0.3">
      <c r="A47" s="26" t="s">
        <v>1053</v>
      </c>
      <c r="B47" s="27"/>
      <c r="C47" s="1393">
        <v>1552</v>
      </c>
      <c r="D47" s="1391">
        <v>264</v>
      </c>
      <c r="E47" s="1391">
        <v>264</v>
      </c>
      <c r="F47" s="1391">
        <v>388</v>
      </c>
      <c r="G47" s="1391">
        <v>388</v>
      </c>
      <c r="H47" s="1392">
        <v>124</v>
      </c>
    </row>
  </sheetData>
  <pageMargins left="0.7" right="0.7" top="0.75" bottom="0.75" header="0.3" footer="0.3"/>
  <pageSetup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I39"/>
  <sheetViews>
    <sheetView topLeftCell="A23" workbookViewId="0">
      <selection activeCell="D32" sqref="D32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3" width="12.5" style="2" customWidth="1"/>
    <col min="4" max="4" width="13.83203125" style="2" customWidth="1"/>
    <col min="5" max="5" width="11.83203125" style="2" customWidth="1"/>
    <col min="6" max="6" width="11.33203125" style="2" customWidth="1"/>
    <col min="7" max="7" width="11.6640625" style="2" customWidth="1"/>
    <col min="8" max="8" width="12.6640625" style="2" customWidth="1"/>
    <col min="9" max="16384" width="9" style="136"/>
  </cols>
  <sheetData>
    <row r="1" spans="1:9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9" s="48" customFormat="1" x14ac:dyDescent="0.25">
      <c r="A2" s="1"/>
      <c r="B2" s="1"/>
      <c r="C2" s="1"/>
      <c r="D2" s="1"/>
      <c r="E2" s="1"/>
      <c r="F2" s="1"/>
      <c r="G2" s="1"/>
      <c r="H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4569</v>
      </c>
      <c r="B4" s="3"/>
      <c r="C4" s="1013"/>
      <c r="D4" s="1013"/>
      <c r="E4" s="1013"/>
      <c r="F4" s="1013"/>
      <c r="G4" s="1013"/>
      <c r="H4" s="1013"/>
    </row>
    <row r="5" spans="1:9" s="257" customFormat="1" x14ac:dyDescent="0.25">
      <c r="A5" s="3" t="s">
        <v>5449</v>
      </c>
      <c r="B5" s="3"/>
      <c r="C5" s="1013"/>
      <c r="D5" s="1013"/>
      <c r="E5" s="1013"/>
      <c r="F5" s="1013"/>
      <c r="G5" s="1013"/>
      <c r="H5" s="1013"/>
    </row>
    <row r="6" spans="1:9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9" s="49" customFormat="1" ht="17" thickBot="1" x14ac:dyDescent="0.3">
      <c r="A7" s="3"/>
      <c r="B7" s="3"/>
      <c r="C7" s="31">
        <v>7000</v>
      </c>
      <c r="D7" s="31">
        <v>6000</v>
      </c>
      <c r="E7" s="31">
        <v>4000</v>
      </c>
      <c r="F7" s="31">
        <v>5000</v>
      </c>
      <c r="G7" s="31">
        <v>4400</v>
      </c>
      <c r="H7" s="31">
        <v>5000</v>
      </c>
    </row>
    <row r="8" spans="1:9" s="4" customFormat="1" ht="17" thickBot="1" x14ac:dyDescent="0.3">
      <c r="A8" s="140" t="s">
        <v>0</v>
      </c>
      <c r="B8" s="140" t="s">
        <v>1</v>
      </c>
      <c r="C8" s="209" t="s">
        <v>1940</v>
      </c>
      <c r="D8" s="209" t="s">
        <v>4438</v>
      </c>
      <c r="E8" s="209" t="s">
        <v>3078</v>
      </c>
      <c r="F8" s="209" t="s">
        <v>27</v>
      </c>
      <c r="G8" s="209" t="s">
        <v>32</v>
      </c>
      <c r="H8" s="209" t="s">
        <v>2423</v>
      </c>
      <c r="I8" s="48"/>
    </row>
    <row r="9" spans="1:9" s="1" customFormat="1" x14ac:dyDescent="0.25">
      <c r="A9" s="12">
        <v>44784</v>
      </c>
      <c r="B9" s="14" t="s">
        <v>5466</v>
      </c>
      <c r="C9" s="13"/>
      <c r="D9" s="22"/>
      <c r="E9" s="22">
        <v>230</v>
      </c>
      <c r="F9" s="22"/>
      <c r="G9" s="22"/>
      <c r="H9" s="13">
        <v>350</v>
      </c>
    </row>
    <row r="10" spans="1:9" s="1" customFormat="1" x14ac:dyDescent="0.25">
      <c r="A10" s="12">
        <v>44784</v>
      </c>
      <c r="B10" s="14" t="s">
        <v>5477</v>
      </c>
      <c r="C10" s="13"/>
      <c r="D10" s="13">
        <v>230</v>
      </c>
      <c r="E10" s="13"/>
      <c r="F10" s="13"/>
      <c r="G10" s="13"/>
      <c r="H10" s="13"/>
    </row>
    <row r="11" spans="1:9" s="1" customFormat="1" x14ac:dyDescent="0.25">
      <c r="A11" s="12">
        <v>44815</v>
      </c>
      <c r="B11" s="14" t="s">
        <v>5479</v>
      </c>
      <c r="C11" s="13"/>
      <c r="D11" s="13"/>
      <c r="E11" s="13"/>
      <c r="F11" s="13">
        <v>230</v>
      </c>
      <c r="G11" s="13">
        <v>230</v>
      </c>
      <c r="H11" s="13">
        <v>150</v>
      </c>
    </row>
    <row r="12" spans="1:9" s="1" customFormat="1" x14ac:dyDescent="0.25">
      <c r="A12" s="12">
        <v>44845</v>
      </c>
      <c r="B12" s="14" t="s">
        <v>5486</v>
      </c>
      <c r="C12" s="13">
        <v>100</v>
      </c>
      <c r="D12" s="13"/>
      <c r="E12" s="13"/>
      <c r="F12" s="13"/>
      <c r="G12" s="13"/>
      <c r="H12" s="13">
        <v>750</v>
      </c>
    </row>
    <row r="13" spans="1:9" s="1" customFormat="1" x14ac:dyDescent="0.25">
      <c r="A13" s="12">
        <v>44845</v>
      </c>
      <c r="B13" s="14" t="s">
        <v>5511</v>
      </c>
      <c r="C13" s="13">
        <v>130</v>
      </c>
      <c r="D13" s="43"/>
      <c r="E13" s="43"/>
      <c r="F13" s="13"/>
      <c r="G13" s="13"/>
      <c r="H13" s="43"/>
    </row>
    <row r="14" spans="1:9" s="2" customFormat="1" ht="17" thickBot="1" x14ac:dyDescent="0.3">
      <c r="A14" s="78" t="s">
        <v>5512</v>
      </c>
      <c r="B14" s="14" t="s">
        <v>5516</v>
      </c>
      <c r="C14" s="14"/>
      <c r="D14" s="14"/>
      <c r="E14" s="14"/>
      <c r="F14" s="14"/>
      <c r="G14" s="14"/>
      <c r="H14" s="14">
        <v>130</v>
      </c>
    </row>
    <row r="15" spans="1:9" ht="17" thickBot="1" x14ac:dyDescent="0.3">
      <c r="A15" s="161" t="s">
        <v>5660</v>
      </c>
      <c r="B15" s="34"/>
      <c r="C15" s="34">
        <f>SUM(C9:C14)</f>
        <v>230</v>
      </c>
      <c r="D15" s="34">
        <f t="shared" ref="D15:H15" si="0">SUM(D9:D14)</f>
        <v>230</v>
      </c>
      <c r="E15" s="34">
        <f t="shared" si="0"/>
        <v>230</v>
      </c>
      <c r="F15" s="34">
        <f t="shared" si="0"/>
        <v>230</v>
      </c>
      <c r="G15" s="34">
        <f t="shared" si="0"/>
        <v>230</v>
      </c>
      <c r="H15" s="34">
        <f t="shared" si="0"/>
        <v>1380</v>
      </c>
    </row>
    <row r="16" spans="1:9" ht="17" thickBot="1" x14ac:dyDescent="0.3">
      <c r="A16" s="192"/>
      <c r="B16" s="191"/>
      <c r="C16" s="192"/>
      <c r="D16" s="192"/>
      <c r="E16" s="192"/>
      <c r="F16" s="192"/>
      <c r="G16" s="192"/>
      <c r="H16" s="53"/>
    </row>
    <row r="17" spans="1:9" s="2" customFormat="1" ht="17" thickBot="1" x14ac:dyDescent="0.3">
      <c r="A17" s="161" t="s">
        <v>5929</v>
      </c>
      <c r="B17" s="34"/>
      <c r="C17" s="34">
        <f>SUM(C15:C16)</f>
        <v>230</v>
      </c>
      <c r="D17" s="34">
        <f t="shared" ref="D17:H19" si="1">SUM(D15:D16)</f>
        <v>230</v>
      </c>
      <c r="E17" s="34">
        <f t="shared" si="1"/>
        <v>230</v>
      </c>
      <c r="F17" s="34">
        <f t="shared" si="1"/>
        <v>230</v>
      </c>
      <c r="G17" s="34">
        <f t="shared" si="1"/>
        <v>230</v>
      </c>
      <c r="H17" s="34">
        <f t="shared" si="1"/>
        <v>1380</v>
      </c>
    </row>
    <row r="18" spans="1:9" s="2" customFormat="1" ht="17" thickBot="1" x14ac:dyDescent="0.3">
      <c r="A18" s="864"/>
      <c r="B18" s="370"/>
      <c r="C18" s="370"/>
      <c r="D18" s="370"/>
      <c r="E18" s="370"/>
      <c r="F18" s="370"/>
      <c r="G18" s="370"/>
      <c r="H18" s="370"/>
    </row>
    <row r="19" spans="1:9" s="2" customFormat="1" ht="17" thickBot="1" x14ac:dyDescent="0.3">
      <c r="A19" s="161" t="s">
        <v>6015</v>
      </c>
      <c r="B19" s="34"/>
      <c r="C19" s="34">
        <f>SUM(C17:C18)</f>
        <v>230</v>
      </c>
      <c r="D19" s="34">
        <f t="shared" si="1"/>
        <v>230</v>
      </c>
      <c r="E19" s="34">
        <f t="shared" si="1"/>
        <v>230</v>
      </c>
      <c r="F19" s="34">
        <f t="shared" si="1"/>
        <v>230</v>
      </c>
      <c r="G19" s="34">
        <f t="shared" si="1"/>
        <v>230</v>
      </c>
      <c r="H19" s="34">
        <f t="shared" si="1"/>
        <v>1380</v>
      </c>
    </row>
    <row r="20" spans="1:9" s="2" customFormat="1" x14ac:dyDescent="0.25">
      <c r="A20" s="76" t="s">
        <v>6187</v>
      </c>
      <c r="B20" s="14" t="s">
        <v>63</v>
      </c>
      <c r="C20" s="53"/>
      <c r="D20" s="53"/>
      <c r="E20" s="53"/>
      <c r="F20" s="53"/>
      <c r="G20" s="53"/>
      <c r="H20" s="53">
        <v>-388</v>
      </c>
    </row>
    <row r="21" spans="1:9" s="2" customFormat="1" x14ac:dyDescent="0.25">
      <c r="A21" s="12" t="s">
        <v>6187</v>
      </c>
      <c r="B21" s="13" t="s">
        <v>63</v>
      </c>
      <c r="C21" s="13"/>
      <c r="D21" s="13">
        <v>-26</v>
      </c>
      <c r="E21" s="13"/>
      <c r="F21" s="13"/>
      <c r="G21" s="13"/>
      <c r="H21" s="13">
        <v>-150</v>
      </c>
    </row>
    <row r="22" spans="1:9" s="2" customFormat="1" x14ac:dyDescent="0.25">
      <c r="A22" s="55" t="s">
        <v>6198</v>
      </c>
      <c r="B22" s="53" t="s">
        <v>63</v>
      </c>
      <c r="C22" s="13"/>
      <c r="D22" s="13">
        <v>-22</v>
      </c>
      <c r="E22" s="13"/>
      <c r="F22" s="13"/>
      <c r="G22" s="13"/>
      <c r="H22" s="13">
        <v>-254</v>
      </c>
    </row>
    <row r="23" spans="1:9" s="2" customFormat="1" x14ac:dyDescent="0.25">
      <c r="A23" s="12" t="s">
        <v>6223</v>
      </c>
      <c r="B23" s="75" t="s">
        <v>63</v>
      </c>
      <c r="C23" s="13"/>
      <c r="D23" s="13">
        <v>-13</v>
      </c>
      <c r="E23" s="13"/>
      <c r="F23" s="13"/>
      <c r="G23" s="13"/>
      <c r="H23" s="13">
        <v>-317</v>
      </c>
    </row>
    <row r="24" spans="1:9" s="2" customFormat="1" x14ac:dyDescent="0.25">
      <c r="A24" s="12" t="s">
        <v>6230</v>
      </c>
      <c r="B24" s="13" t="s">
        <v>63</v>
      </c>
      <c r="C24" s="13">
        <v>-19</v>
      </c>
      <c r="D24" s="13">
        <v>-50</v>
      </c>
      <c r="E24" s="13"/>
      <c r="F24" s="13"/>
      <c r="G24" s="13"/>
      <c r="H24" s="13">
        <v>-271</v>
      </c>
    </row>
    <row r="25" spans="1:9" s="2" customFormat="1" x14ac:dyDescent="0.25">
      <c r="A25" s="12" t="s">
        <v>6247</v>
      </c>
      <c r="B25" s="13" t="s">
        <v>63</v>
      </c>
      <c r="C25" s="13">
        <v>-18</v>
      </c>
      <c r="D25" s="13">
        <v>-26</v>
      </c>
      <c r="E25" s="13"/>
      <c r="F25" s="13"/>
      <c r="G25" s="13"/>
      <c r="H25" s="13"/>
    </row>
    <row r="26" spans="1:9" s="2" customFormat="1" ht="17" thickBot="1" x14ac:dyDescent="0.3">
      <c r="A26" s="12" t="s">
        <v>6243</v>
      </c>
      <c r="B26" s="13" t="s">
        <v>63</v>
      </c>
      <c r="C26" s="13">
        <v>-23</v>
      </c>
      <c r="D26" s="13">
        <v>-25</v>
      </c>
      <c r="E26" s="13">
        <v>-20</v>
      </c>
      <c r="F26" s="13"/>
      <c r="G26" s="13"/>
      <c r="H26" s="13"/>
    </row>
    <row r="27" spans="1:9" s="2" customFormat="1" ht="17" thickBot="1" x14ac:dyDescent="0.3">
      <c r="A27" s="161" t="s">
        <v>6234</v>
      </c>
      <c r="B27" s="34"/>
      <c r="C27" s="34">
        <f>SUM(C19:C26)</f>
        <v>170</v>
      </c>
      <c r="D27" s="34">
        <f>SUM(D19:D26)</f>
        <v>68</v>
      </c>
      <c r="E27" s="34">
        <f>SUM(E19:E26)</f>
        <v>210</v>
      </c>
      <c r="F27" s="34">
        <f>SUM(F19:F26)</f>
        <v>230</v>
      </c>
      <c r="G27" s="34">
        <f t="shared" ref="G27" si="2">SUM(G19:G26)</f>
        <v>230</v>
      </c>
      <c r="H27" s="34">
        <f>SUM(H19:H26)</f>
        <v>0</v>
      </c>
    </row>
    <row r="28" spans="1:9" s="2" customFormat="1" x14ac:dyDescent="0.25">
      <c r="A28" s="12">
        <v>44929</v>
      </c>
      <c r="B28" s="53" t="s">
        <v>63</v>
      </c>
      <c r="C28" s="13">
        <v>-90</v>
      </c>
      <c r="D28" s="13">
        <v>-68</v>
      </c>
      <c r="E28" s="13">
        <v>-90</v>
      </c>
      <c r="F28" s="13"/>
      <c r="G28" s="13"/>
      <c r="H28" s="13"/>
    </row>
    <row r="29" spans="1:9" s="2" customFormat="1" x14ac:dyDescent="0.25">
      <c r="A29" s="12">
        <v>44960</v>
      </c>
      <c r="B29" s="13" t="s">
        <v>63</v>
      </c>
      <c r="C29" s="13"/>
      <c r="D29" s="13"/>
      <c r="E29" s="13"/>
      <c r="F29" s="13">
        <v>-6</v>
      </c>
      <c r="G29" s="13"/>
      <c r="H29" s="13"/>
      <c r="I29" s="2" t="s">
        <v>547</v>
      </c>
    </row>
    <row r="30" spans="1:9" s="2" customFormat="1" x14ac:dyDescent="0.25">
      <c r="A30" s="55">
        <v>44988</v>
      </c>
      <c r="B30" s="53" t="s">
        <v>63</v>
      </c>
      <c r="C30" s="13">
        <v>-80</v>
      </c>
      <c r="D30" s="13"/>
      <c r="E30" s="13">
        <v>-20</v>
      </c>
      <c r="F30" s="13"/>
      <c r="G30" s="13"/>
      <c r="H30" s="13"/>
    </row>
    <row r="31" spans="1:9" s="2" customFormat="1" x14ac:dyDescent="0.25">
      <c r="A31" s="55">
        <v>44988</v>
      </c>
      <c r="B31" s="53" t="s">
        <v>63</v>
      </c>
      <c r="C31" s="13"/>
      <c r="D31" s="13"/>
      <c r="E31" s="13">
        <v>-50</v>
      </c>
      <c r="F31" s="13">
        <v>-224</v>
      </c>
      <c r="G31" s="13"/>
      <c r="H31" s="13"/>
    </row>
    <row r="32" spans="1:9" s="2" customFormat="1" x14ac:dyDescent="0.25">
      <c r="A32" s="55">
        <v>44988</v>
      </c>
      <c r="B32" s="14" t="s">
        <v>63</v>
      </c>
      <c r="C32" s="13"/>
      <c r="D32" s="13"/>
      <c r="E32" s="13">
        <v>-50</v>
      </c>
      <c r="F32" s="13"/>
      <c r="G32" s="13">
        <v>-21</v>
      </c>
      <c r="H32" s="13"/>
      <c r="I32" s="2" t="s">
        <v>548</v>
      </c>
    </row>
    <row r="33" spans="1:8" s="2" customFormat="1" x14ac:dyDescent="0.25">
      <c r="A33" s="55">
        <v>44988</v>
      </c>
      <c r="B33" s="14" t="s">
        <v>63</v>
      </c>
      <c r="C33" s="13"/>
      <c r="D33" s="13"/>
      <c r="E33" s="13"/>
      <c r="F33" s="13"/>
      <c r="G33" s="13">
        <v>-51</v>
      </c>
      <c r="H33" s="13"/>
    </row>
    <row r="34" spans="1:8" s="2" customFormat="1" ht="17" thickBot="1" x14ac:dyDescent="0.3">
      <c r="A34" s="55">
        <v>44988</v>
      </c>
      <c r="B34" s="13" t="s">
        <v>63</v>
      </c>
      <c r="C34" s="13"/>
      <c r="D34" s="13"/>
      <c r="E34" s="13"/>
      <c r="F34" s="13"/>
      <c r="G34" s="13">
        <v>-158</v>
      </c>
      <c r="H34" s="13"/>
    </row>
    <row r="35" spans="1:8" s="2" customFormat="1" ht="17" thickBot="1" x14ac:dyDescent="0.3">
      <c r="A35" s="161" t="s">
        <v>6414</v>
      </c>
      <c r="B35" s="34"/>
      <c r="C35" s="34">
        <f>SUM(C27:C34)</f>
        <v>0</v>
      </c>
      <c r="D35" s="34">
        <f t="shared" ref="D35:H35" si="3">SUM(D27:D34)</f>
        <v>0</v>
      </c>
      <c r="E35" s="34">
        <f t="shared" si="3"/>
        <v>0</v>
      </c>
      <c r="F35" s="34">
        <f t="shared" si="3"/>
        <v>0</v>
      </c>
      <c r="G35" s="34">
        <f t="shared" si="3"/>
        <v>0</v>
      </c>
      <c r="H35" s="34">
        <f t="shared" si="3"/>
        <v>0</v>
      </c>
    </row>
    <row r="36" spans="1:8" x14ac:dyDescent="0.25">
      <c r="A36" s="99"/>
      <c r="B36" s="13"/>
      <c r="C36" s="13"/>
      <c r="D36" s="13"/>
      <c r="E36" s="13"/>
      <c r="F36" s="13"/>
      <c r="G36" s="13"/>
      <c r="H36" s="13"/>
    </row>
    <row r="37" spans="1:8" ht="17" thickBot="1" x14ac:dyDescent="0.3">
      <c r="A37" s="847"/>
      <c r="B37" s="190"/>
      <c r="C37" s="370"/>
      <c r="D37" s="370"/>
      <c r="E37" s="22"/>
      <c r="F37" s="370"/>
      <c r="G37" s="370"/>
      <c r="H37" s="370"/>
    </row>
    <row r="38" spans="1:8" ht="17" thickBot="1" x14ac:dyDescent="0.3">
      <c r="A38" s="1357" t="s">
        <v>927</v>
      </c>
      <c r="B38" s="135"/>
      <c r="C38" s="1390">
        <f>SUM(C9:C14)</f>
        <v>230</v>
      </c>
      <c r="D38" s="1390">
        <f t="shared" ref="D38:H38" si="4">SUM(D9:D14)</f>
        <v>230</v>
      </c>
      <c r="E38" s="1390">
        <f t="shared" si="4"/>
        <v>230</v>
      </c>
      <c r="F38" s="1390">
        <f t="shared" si="4"/>
        <v>230</v>
      </c>
      <c r="G38" s="1390">
        <f t="shared" si="4"/>
        <v>230</v>
      </c>
      <c r="H38" s="1390">
        <f t="shared" si="4"/>
        <v>1380</v>
      </c>
    </row>
    <row r="39" spans="1:8" ht="17" thickBot="1" x14ac:dyDescent="0.3">
      <c r="A39" s="26" t="s">
        <v>1053</v>
      </c>
      <c r="B39" s="27"/>
      <c r="C39" s="1393">
        <v>230</v>
      </c>
      <c r="D39" s="1391">
        <v>230</v>
      </c>
      <c r="E39" s="1391">
        <v>230</v>
      </c>
      <c r="F39" s="1391">
        <v>230</v>
      </c>
      <c r="G39" s="1391">
        <v>230</v>
      </c>
      <c r="H39" s="1392">
        <v>1380</v>
      </c>
    </row>
  </sheetData>
  <pageMargins left="0.7" right="0.7" top="0.75" bottom="0.75" header="0.3" footer="0.3"/>
  <pageSetup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26"/>
  <sheetViews>
    <sheetView topLeftCell="A7" workbookViewId="0">
      <selection activeCell="F15" sqref="F15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3" width="11.33203125" style="2" customWidth="1"/>
    <col min="4" max="4" width="11.6640625" style="2" customWidth="1"/>
    <col min="5" max="5" width="12.6640625" style="2" customWidth="1"/>
    <col min="6" max="16384" width="9" style="136"/>
  </cols>
  <sheetData>
    <row r="1" spans="1:6" s="48" customFormat="1" x14ac:dyDescent="0.25">
      <c r="A1" s="48" t="s">
        <v>23</v>
      </c>
      <c r="C1" s="1"/>
      <c r="D1" s="1"/>
      <c r="E1" s="1"/>
    </row>
    <row r="2" spans="1:6" s="48" customFormat="1" x14ac:dyDescent="0.25">
      <c r="A2" s="1"/>
      <c r="B2" s="1"/>
      <c r="C2" s="1"/>
      <c r="D2" s="1"/>
      <c r="E2" s="1"/>
    </row>
    <row r="3" spans="1:6" s="257" customFormat="1" x14ac:dyDescent="0.25">
      <c r="A3" s="1" t="s">
        <v>384</v>
      </c>
      <c r="B3" s="1"/>
    </row>
    <row r="4" spans="1:6" s="257" customFormat="1" x14ac:dyDescent="0.25">
      <c r="A4" s="3" t="s">
        <v>4569</v>
      </c>
      <c r="B4" s="3"/>
      <c r="C4" s="1013"/>
      <c r="D4" s="1013"/>
      <c r="E4" s="1013"/>
    </row>
    <row r="5" spans="1:6" s="257" customFormat="1" x14ac:dyDescent="0.25">
      <c r="A5" s="3" t="s">
        <v>5509</v>
      </c>
      <c r="B5" s="3"/>
      <c r="C5" s="1013"/>
      <c r="D5" s="1013"/>
      <c r="E5" s="1013"/>
    </row>
    <row r="6" spans="1:6" s="257" customFormat="1" x14ac:dyDescent="0.25">
      <c r="A6" s="3"/>
      <c r="B6" s="3"/>
      <c r="C6" s="1013"/>
      <c r="D6" s="1013"/>
      <c r="E6" s="1013"/>
    </row>
    <row r="7" spans="1:6" s="49" customFormat="1" ht="17" thickBot="1" x14ac:dyDescent="0.3">
      <c r="A7" s="3"/>
      <c r="B7" s="3"/>
      <c r="C7" s="31">
        <v>5000</v>
      </c>
      <c r="D7" s="31">
        <v>4400</v>
      </c>
      <c r="E7" s="31">
        <v>6000</v>
      </c>
    </row>
    <row r="8" spans="1:6" s="4" customFormat="1" ht="17" thickBot="1" x14ac:dyDescent="0.3">
      <c r="A8" s="140" t="s">
        <v>0</v>
      </c>
      <c r="B8" s="140" t="s">
        <v>1</v>
      </c>
      <c r="C8" s="209" t="s">
        <v>3167</v>
      </c>
      <c r="D8" s="209" t="s">
        <v>1318</v>
      </c>
      <c r="E8" s="209" t="s">
        <v>380</v>
      </c>
      <c r="F8" s="48"/>
    </row>
    <row r="9" spans="1:6" s="1" customFormat="1" ht="17" thickBot="1" x14ac:dyDescent="0.3">
      <c r="A9" s="79" t="s">
        <v>5528</v>
      </c>
      <c r="B9" s="14" t="s">
        <v>5529</v>
      </c>
      <c r="C9" s="22">
        <v>150</v>
      </c>
      <c r="D9" s="22">
        <v>150</v>
      </c>
      <c r="E9" s="14">
        <v>100</v>
      </c>
    </row>
    <row r="10" spans="1:6" s="200" customFormat="1" ht="17" thickBot="1" x14ac:dyDescent="0.3">
      <c r="A10" s="161" t="s">
        <v>5660</v>
      </c>
      <c r="B10" s="34"/>
      <c r="C10" s="34">
        <f>SUM(C9)</f>
        <v>150</v>
      </c>
      <c r="D10" s="34">
        <f>SUM(D9)</f>
        <v>150</v>
      </c>
      <c r="E10" s="34">
        <f>SUM(E9)</f>
        <v>100</v>
      </c>
    </row>
    <row r="11" spans="1:6" s="200" customFormat="1" ht="17" thickBot="1" x14ac:dyDescent="0.3">
      <c r="A11" s="211"/>
      <c r="B11" s="190"/>
      <c r="C11" s="53"/>
      <c r="D11" s="53"/>
      <c r="E11" s="53"/>
    </row>
    <row r="12" spans="1:6" s="1" customFormat="1" ht="17" thickBot="1" x14ac:dyDescent="0.3">
      <c r="A12" s="161" t="s">
        <v>5929</v>
      </c>
      <c r="B12" s="34"/>
      <c r="C12" s="34">
        <f>SUM(C10:C11)</f>
        <v>150</v>
      </c>
      <c r="D12" s="34">
        <f t="shared" ref="D12:E14" si="0">SUM(D10:D11)</f>
        <v>150</v>
      </c>
      <c r="E12" s="34">
        <f t="shared" si="0"/>
        <v>100</v>
      </c>
    </row>
    <row r="13" spans="1:6" s="1" customFormat="1" ht="17" thickBot="1" x14ac:dyDescent="0.3">
      <c r="A13" s="864"/>
      <c r="B13" s="370"/>
      <c r="C13" s="370"/>
      <c r="D13" s="370"/>
      <c r="E13" s="370"/>
    </row>
    <row r="14" spans="1:6" s="1" customFormat="1" ht="17" thickBot="1" x14ac:dyDescent="0.3">
      <c r="A14" s="161" t="s">
        <v>6015</v>
      </c>
      <c r="B14" s="34"/>
      <c r="C14" s="34">
        <f>SUM(C12:C13)</f>
        <v>150</v>
      </c>
      <c r="D14" s="34">
        <f t="shared" si="0"/>
        <v>150</v>
      </c>
      <c r="E14" s="34">
        <f t="shared" si="0"/>
        <v>100</v>
      </c>
    </row>
    <row r="15" spans="1:6" s="1" customFormat="1" ht="17" thickBot="1" x14ac:dyDescent="0.3">
      <c r="A15" s="12">
        <v>45140</v>
      </c>
      <c r="B15" s="13" t="s">
        <v>63</v>
      </c>
      <c r="C15" s="13"/>
      <c r="D15" s="13"/>
      <c r="E15" s="13">
        <v>-100</v>
      </c>
    </row>
    <row r="16" spans="1:6" s="1" customFormat="1" ht="17" thickBot="1" x14ac:dyDescent="0.3">
      <c r="A16" s="161" t="s">
        <v>6234</v>
      </c>
      <c r="B16" s="34"/>
      <c r="C16" s="34">
        <f>SUM(C14:C15)</f>
        <v>150</v>
      </c>
      <c r="D16" s="34">
        <f t="shared" ref="D16:E16" si="1">SUM(D14:D15)</f>
        <v>150</v>
      </c>
      <c r="E16" s="34">
        <f t="shared" si="1"/>
        <v>0</v>
      </c>
    </row>
    <row r="17" spans="1:6" s="2" customFormat="1" x14ac:dyDescent="0.25">
      <c r="A17" s="55">
        <v>44988</v>
      </c>
      <c r="B17" s="53" t="s">
        <v>63</v>
      </c>
      <c r="C17" s="13">
        <v>-26</v>
      </c>
      <c r="D17" s="13">
        <v>-150</v>
      </c>
      <c r="E17" s="13"/>
    </row>
    <row r="18" spans="1:6" s="2" customFormat="1" x14ac:dyDescent="0.25">
      <c r="A18" s="55">
        <v>44988</v>
      </c>
      <c r="B18" s="53" t="s">
        <v>63</v>
      </c>
      <c r="C18" s="13">
        <v>-68</v>
      </c>
      <c r="D18" s="13"/>
      <c r="E18" s="13"/>
      <c r="F18" s="2" t="s">
        <v>547</v>
      </c>
    </row>
    <row r="19" spans="1:6" s="2" customFormat="1" ht="17" thickBot="1" x14ac:dyDescent="0.3">
      <c r="A19" s="55">
        <v>44988</v>
      </c>
      <c r="B19" s="14" t="s">
        <v>63</v>
      </c>
      <c r="C19" s="13">
        <v>-56</v>
      </c>
      <c r="D19" s="13"/>
      <c r="E19" s="13"/>
    </row>
    <row r="20" spans="1:6" s="1" customFormat="1" ht="17" thickBot="1" x14ac:dyDescent="0.3">
      <c r="A20" s="161" t="s">
        <v>6414</v>
      </c>
      <c r="B20" s="34"/>
      <c r="C20" s="34">
        <f>SUM(C16:C19)</f>
        <v>0</v>
      </c>
      <c r="D20" s="34">
        <f t="shared" ref="D20:E20" si="2">SUM(D16:D19)</f>
        <v>0</v>
      </c>
      <c r="E20" s="34">
        <f t="shared" si="2"/>
        <v>0</v>
      </c>
    </row>
    <row r="21" spans="1:6" x14ac:dyDescent="0.25">
      <c r="A21" s="57"/>
      <c r="B21" s="57"/>
      <c r="C21" s="13"/>
      <c r="D21" s="13"/>
      <c r="E21" s="13"/>
    </row>
    <row r="22" spans="1:6" ht="17" thickBot="1" x14ac:dyDescent="0.3">
      <c r="A22" s="847"/>
      <c r="B22" s="190"/>
      <c r="C22" s="370"/>
      <c r="D22" s="22"/>
      <c r="E22" s="22"/>
    </row>
    <row r="23" spans="1:6" ht="17" thickBot="1" x14ac:dyDescent="0.3">
      <c r="A23" s="1357" t="s">
        <v>927</v>
      </c>
      <c r="B23" s="135"/>
      <c r="C23" s="1390">
        <f>SUM(C9)</f>
        <v>150</v>
      </c>
      <c r="D23" s="1390">
        <f t="shared" ref="D23:E23" si="3">SUM(D9)</f>
        <v>150</v>
      </c>
      <c r="E23" s="1390">
        <f t="shared" si="3"/>
        <v>100</v>
      </c>
    </row>
    <row r="24" spans="1:6" ht="17" thickBot="1" x14ac:dyDescent="0.3">
      <c r="A24" s="26" t="s">
        <v>1053</v>
      </c>
      <c r="B24" s="27"/>
      <c r="C24" s="1391">
        <v>150</v>
      </c>
      <c r="D24" s="1391">
        <v>150</v>
      </c>
      <c r="E24" s="1392">
        <v>100</v>
      </c>
    </row>
    <row r="26" spans="1:6" x14ac:dyDescent="0.25">
      <c r="A26" s="48"/>
      <c r="B26" s="48"/>
      <c r="C26" s="1"/>
      <c r="D26" s="1"/>
    </row>
  </sheetData>
  <pageMargins left="0.7" right="0.7" top="0.75" bottom="0.75" header="0.3" footer="0.3"/>
  <pageSetup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26"/>
  <sheetViews>
    <sheetView workbookViewId="0">
      <selection activeCell="E7" sqref="E7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3" width="11.1640625" style="136" customWidth="1"/>
    <col min="4" max="4" width="9.33203125" style="136" customWidth="1"/>
    <col min="5" max="16384" width="9" style="136"/>
  </cols>
  <sheetData>
    <row r="1" spans="1:3" s="48" customFormat="1" x14ac:dyDescent="0.25">
      <c r="A1" s="48" t="s">
        <v>23</v>
      </c>
    </row>
    <row r="2" spans="1:3" s="48" customFormat="1" x14ac:dyDescent="0.25">
      <c r="A2" s="1"/>
      <c r="B2" s="1"/>
    </row>
    <row r="3" spans="1:3" s="257" customFormat="1" x14ac:dyDescent="0.25">
      <c r="A3" s="1" t="s">
        <v>384</v>
      </c>
      <c r="B3" s="1"/>
    </row>
    <row r="4" spans="1:3" s="257" customFormat="1" x14ac:dyDescent="0.25">
      <c r="A4" s="3" t="s">
        <v>4569</v>
      </c>
      <c r="B4" s="3"/>
    </row>
    <row r="5" spans="1:3" s="257" customFormat="1" x14ac:dyDescent="0.25">
      <c r="A5" s="3" t="s">
        <v>5633</v>
      </c>
      <c r="B5" s="3"/>
    </row>
    <row r="6" spans="1:3" s="257" customFormat="1" x14ac:dyDescent="0.25">
      <c r="A6" s="3" t="s">
        <v>5639</v>
      </c>
      <c r="B6" s="3"/>
    </row>
    <row r="7" spans="1:3" s="49" customFormat="1" ht="17" thickBot="1" x14ac:dyDescent="0.3">
      <c r="A7" s="3"/>
      <c r="B7" s="3"/>
      <c r="C7" s="30">
        <v>6000</v>
      </c>
    </row>
    <row r="8" spans="1:3" s="4" customFormat="1" ht="17" thickBot="1" x14ac:dyDescent="0.3">
      <c r="A8" s="140" t="s">
        <v>0</v>
      </c>
      <c r="B8" s="140" t="s">
        <v>1</v>
      </c>
      <c r="C8" s="209" t="s">
        <v>380</v>
      </c>
    </row>
    <row r="9" spans="1:3" s="1" customFormat="1" ht="17" thickBot="1" x14ac:dyDescent="0.3">
      <c r="A9" s="17" t="s">
        <v>5593</v>
      </c>
      <c r="B9" s="14" t="s">
        <v>5636</v>
      </c>
      <c r="C9" s="22">
        <v>150</v>
      </c>
    </row>
    <row r="10" spans="1:3" s="200" customFormat="1" ht="17" thickBot="1" x14ac:dyDescent="0.3">
      <c r="A10" s="161" t="s">
        <v>5660</v>
      </c>
      <c r="B10" s="34"/>
      <c r="C10" s="34">
        <f>SUM(C9)</f>
        <v>150</v>
      </c>
    </row>
    <row r="11" spans="1:3" s="200" customFormat="1" ht="17" thickBot="1" x14ac:dyDescent="0.3">
      <c r="A11" s="164"/>
      <c r="B11" s="81"/>
      <c r="C11" s="13"/>
    </row>
    <row r="12" spans="1:3" s="1" customFormat="1" ht="17" thickBot="1" x14ac:dyDescent="0.3">
      <c r="A12" s="161" t="s">
        <v>5929</v>
      </c>
      <c r="B12" s="34"/>
      <c r="C12" s="34">
        <f>SUM(C10:C11)</f>
        <v>150</v>
      </c>
    </row>
    <row r="13" spans="1:3" s="1" customFormat="1" ht="17" thickBot="1" x14ac:dyDescent="0.3">
      <c r="A13" s="864"/>
      <c r="B13" s="370"/>
      <c r="C13" s="370"/>
    </row>
    <row r="14" spans="1:3" s="1" customFormat="1" ht="17" thickBot="1" x14ac:dyDescent="0.3">
      <c r="A14" s="161" t="s">
        <v>6015</v>
      </c>
      <c r="B14" s="34"/>
      <c r="C14" s="34">
        <f>SUM(C12:C13)</f>
        <v>150</v>
      </c>
    </row>
    <row r="15" spans="1:3" s="1" customFormat="1" x14ac:dyDescent="0.25">
      <c r="A15" s="76" t="s">
        <v>6187</v>
      </c>
      <c r="B15" s="14" t="s">
        <v>63</v>
      </c>
      <c r="C15" s="13">
        <v>-98</v>
      </c>
    </row>
    <row r="16" spans="1:3" s="2" customFormat="1" ht="17" thickBot="1" x14ac:dyDescent="0.3">
      <c r="A16" s="12" t="s">
        <v>6198</v>
      </c>
      <c r="B16" s="13" t="s">
        <v>63</v>
      </c>
      <c r="C16" s="13">
        <v>-48</v>
      </c>
    </row>
    <row r="17" spans="1:3" s="1" customFormat="1" ht="17" thickBot="1" x14ac:dyDescent="0.3">
      <c r="A17" s="161" t="s">
        <v>6234</v>
      </c>
      <c r="B17" s="34"/>
      <c r="C17" s="34">
        <f>SUM(C14:C16)</f>
        <v>4</v>
      </c>
    </row>
    <row r="18" spans="1:3" s="2" customFormat="1" ht="17" thickBot="1" x14ac:dyDescent="0.3">
      <c r="A18" s="12">
        <v>44988</v>
      </c>
      <c r="B18" s="14" t="s">
        <v>63</v>
      </c>
      <c r="C18" s="13">
        <v>-4</v>
      </c>
    </row>
    <row r="19" spans="1:3" s="1" customFormat="1" ht="17" thickBot="1" x14ac:dyDescent="0.3">
      <c r="A19" s="161" t="s">
        <v>6414</v>
      </c>
      <c r="B19" s="34"/>
      <c r="C19" s="34">
        <f>SUM(C17:C18)</f>
        <v>0</v>
      </c>
    </row>
    <row r="20" spans="1:3" x14ac:dyDescent="0.25">
      <c r="A20" s="57"/>
      <c r="B20" s="57"/>
      <c r="C20" s="13"/>
    </row>
    <row r="21" spans="1:3" x14ac:dyDescent="0.25">
      <c r="A21" s="57"/>
      <c r="B21" s="57"/>
      <c r="C21" s="13"/>
    </row>
    <row r="22" spans="1:3" x14ac:dyDescent="0.25">
      <c r="A22" s="847"/>
      <c r="B22" s="190"/>
      <c r="C22" s="370"/>
    </row>
    <row r="23" spans="1:3" x14ac:dyDescent="0.25">
      <c r="A23" s="1404" t="s">
        <v>927</v>
      </c>
      <c r="B23" s="1404"/>
      <c r="C23" s="1405">
        <f>SUM(C9)</f>
        <v>150</v>
      </c>
    </row>
    <row r="24" spans="1:3" x14ac:dyDescent="0.25">
      <c r="A24" s="1406" t="s">
        <v>1053</v>
      </c>
      <c r="B24" s="1406"/>
      <c r="C24" s="1407">
        <v>150</v>
      </c>
    </row>
    <row r="26" spans="1:3" x14ac:dyDescent="0.25">
      <c r="A26" s="48"/>
      <c r="B26" s="48"/>
    </row>
  </sheetData>
  <pageMargins left="0.7" right="0.7" top="0.75" bottom="0.75" header="0.3" footer="0.3"/>
  <pageSetup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31"/>
  <sheetViews>
    <sheetView topLeftCell="A7" workbookViewId="0">
      <selection activeCell="E19" sqref="E19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3" width="13.6640625" style="2" customWidth="1"/>
    <col min="4" max="4" width="9.33203125" style="136" customWidth="1"/>
    <col min="5" max="16384" width="9" style="136"/>
  </cols>
  <sheetData>
    <row r="1" spans="1:3" s="48" customFormat="1" x14ac:dyDescent="0.25">
      <c r="A1" s="48" t="s">
        <v>23</v>
      </c>
      <c r="C1" s="1"/>
    </row>
    <row r="2" spans="1:3" s="48" customFormat="1" x14ac:dyDescent="0.25">
      <c r="A2" s="1"/>
      <c r="B2" s="1"/>
      <c r="C2" s="1"/>
    </row>
    <row r="3" spans="1:3" s="257" customFormat="1" x14ac:dyDescent="0.25">
      <c r="A3" s="1" t="s">
        <v>384</v>
      </c>
      <c r="B3" s="1"/>
    </row>
    <row r="4" spans="1:3" s="257" customFormat="1" x14ac:dyDescent="0.25">
      <c r="A4" s="3" t="s">
        <v>4569</v>
      </c>
      <c r="B4" s="3"/>
      <c r="C4" s="1013"/>
    </row>
    <row r="5" spans="1:3" s="257" customFormat="1" x14ac:dyDescent="0.25">
      <c r="A5" s="3" t="s">
        <v>5783</v>
      </c>
      <c r="B5" s="3"/>
      <c r="C5" s="1013"/>
    </row>
    <row r="6" spans="1:3" s="257" customFormat="1" x14ac:dyDescent="0.25">
      <c r="A6" s="3"/>
      <c r="B6" s="3"/>
      <c r="C6" s="1013"/>
    </row>
    <row r="7" spans="1:3" s="49" customFormat="1" ht="17" thickBot="1" x14ac:dyDescent="0.3">
      <c r="A7" s="3"/>
      <c r="B7" s="3"/>
      <c r="C7" s="31">
        <v>10700</v>
      </c>
    </row>
    <row r="8" spans="1:3" s="4" customFormat="1" ht="17" thickBot="1" x14ac:dyDescent="0.3">
      <c r="A8" s="140" t="s">
        <v>0</v>
      </c>
      <c r="B8" s="140" t="s">
        <v>1</v>
      </c>
      <c r="C8" s="209" t="s">
        <v>5613</v>
      </c>
    </row>
    <row r="9" spans="1:3" s="1" customFormat="1" x14ac:dyDescent="0.25">
      <c r="A9" s="17" t="s">
        <v>5593</v>
      </c>
      <c r="B9" s="14" t="s">
        <v>5635</v>
      </c>
      <c r="C9" s="13">
        <v>150</v>
      </c>
    </row>
    <row r="10" spans="1:3" s="1" customFormat="1" x14ac:dyDescent="0.25">
      <c r="A10" s="17" t="s">
        <v>5592</v>
      </c>
      <c r="B10" s="14" t="s">
        <v>5638</v>
      </c>
      <c r="C10" s="13">
        <v>100</v>
      </c>
    </row>
    <row r="11" spans="1:3" s="1" customFormat="1" ht="17" thickBot="1" x14ac:dyDescent="0.3">
      <c r="A11" s="17" t="s">
        <v>5626</v>
      </c>
      <c r="B11" s="14" t="s">
        <v>5648</v>
      </c>
      <c r="C11" s="13">
        <v>150</v>
      </c>
    </row>
    <row r="12" spans="1:3" s="200" customFormat="1" ht="17" thickBot="1" x14ac:dyDescent="0.3">
      <c r="A12" s="161" t="s">
        <v>5660</v>
      </c>
      <c r="B12" s="34"/>
      <c r="C12" s="34">
        <f>SUM(C9:C11)</f>
        <v>400</v>
      </c>
    </row>
    <row r="13" spans="1:3" ht="17" thickBot="1" x14ac:dyDescent="0.3">
      <c r="A13" s="162"/>
      <c r="B13" s="858"/>
      <c r="C13" s="162"/>
    </row>
    <row r="14" spans="1:3" s="1" customFormat="1" ht="17" thickBot="1" x14ac:dyDescent="0.3">
      <c r="A14" s="161" t="s">
        <v>5929</v>
      </c>
      <c r="B14" s="34"/>
      <c r="C14" s="34">
        <f>SUM(C12:C13)</f>
        <v>400</v>
      </c>
    </row>
    <row r="15" spans="1:3" s="1" customFormat="1" ht="17" thickBot="1" x14ac:dyDescent="0.3">
      <c r="A15" s="864"/>
      <c r="B15" s="370"/>
      <c r="C15" s="370"/>
    </row>
    <row r="16" spans="1:3" s="1" customFormat="1" ht="17" thickBot="1" x14ac:dyDescent="0.3">
      <c r="A16" s="161" t="s">
        <v>6015</v>
      </c>
      <c r="B16" s="34"/>
      <c r="C16" s="34">
        <f>SUM(C14:C15)</f>
        <v>400</v>
      </c>
    </row>
    <row r="17" spans="1:3" s="2" customFormat="1" x14ac:dyDescent="0.25">
      <c r="A17" s="12" t="s">
        <v>6184</v>
      </c>
      <c r="B17" s="75" t="s">
        <v>401</v>
      </c>
      <c r="C17" s="13">
        <v>-33</v>
      </c>
    </row>
    <row r="18" spans="1:3" s="2" customFormat="1" x14ac:dyDescent="0.25">
      <c r="A18" s="76" t="s">
        <v>6187</v>
      </c>
      <c r="B18" s="14" t="s">
        <v>63</v>
      </c>
      <c r="C18" s="13">
        <v>-35</v>
      </c>
    </row>
    <row r="19" spans="1:3" s="2" customFormat="1" x14ac:dyDescent="0.25">
      <c r="A19" s="12" t="s">
        <v>6198</v>
      </c>
      <c r="B19" s="13" t="s">
        <v>63</v>
      </c>
      <c r="C19" s="13">
        <v>-4</v>
      </c>
    </row>
    <row r="20" spans="1:3" s="2" customFormat="1" x14ac:dyDescent="0.25">
      <c r="A20" s="12" t="s">
        <v>6223</v>
      </c>
      <c r="B20" s="75" t="s">
        <v>63</v>
      </c>
      <c r="C20" s="13">
        <v>-32</v>
      </c>
    </row>
    <row r="21" spans="1:3" s="2" customFormat="1" ht="17" thickBot="1" x14ac:dyDescent="0.3">
      <c r="A21" s="55" t="s">
        <v>6247</v>
      </c>
      <c r="B21" s="53" t="s">
        <v>63</v>
      </c>
      <c r="C21" s="13">
        <v>-56</v>
      </c>
    </row>
    <row r="22" spans="1:3" s="2" customFormat="1" ht="17" thickBot="1" x14ac:dyDescent="0.3">
      <c r="A22" s="161" t="s">
        <v>6234</v>
      </c>
      <c r="B22" s="34"/>
      <c r="C22" s="34">
        <f>SUM(C16:C21)</f>
        <v>240</v>
      </c>
    </row>
    <row r="23" spans="1:3" s="2" customFormat="1" x14ac:dyDescent="0.25">
      <c r="A23" s="55">
        <v>44988</v>
      </c>
      <c r="B23" s="53" t="s">
        <v>63</v>
      </c>
      <c r="C23" s="13">
        <v>-52</v>
      </c>
    </row>
    <row r="24" spans="1:3" s="2" customFormat="1" x14ac:dyDescent="0.25">
      <c r="A24" s="55">
        <v>44988</v>
      </c>
      <c r="B24" s="53" t="s">
        <v>63</v>
      </c>
      <c r="C24" s="13">
        <v>-153</v>
      </c>
    </row>
    <row r="25" spans="1:3" s="2" customFormat="1" ht="17" thickBot="1" x14ac:dyDescent="0.3">
      <c r="A25" s="55">
        <v>44988</v>
      </c>
      <c r="B25" s="53" t="s">
        <v>63</v>
      </c>
      <c r="C25" s="13">
        <v>-35</v>
      </c>
    </row>
    <row r="26" spans="1:3" s="2" customFormat="1" ht="17" thickBot="1" x14ac:dyDescent="0.3">
      <c r="A26" s="161" t="s">
        <v>6414</v>
      </c>
      <c r="B26" s="34"/>
      <c r="C26" s="34">
        <f>SUM(C22:C25)</f>
        <v>0</v>
      </c>
    </row>
    <row r="27" spans="1:3" x14ac:dyDescent="0.25">
      <c r="A27" s="847"/>
      <c r="B27" s="190"/>
      <c r="C27" s="22"/>
    </row>
    <row r="28" spans="1:3" x14ac:dyDescent="0.25">
      <c r="A28" s="1404" t="s">
        <v>927</v>
      </c>
      <c r="B28" s="1404"/>
      <c r="C28" s="1405">
        <f>SUM(C9:C11)</f>
        <v>400</v>
      </c>
    </row>
    <row r="29" spans="1:3" x14ac:dyDescent="0.25">
      <c r="A29" s="1406" t="s">
        <v>1053</v>
      </c>
      <c r="B29" s="1406"/>
      <c r="C29" s="1407">
        <v>400</v>
      </c>
    </row>
    <row r="31" spans="1:3" x14ac:dyDescent="0.25">
      <c r="A31" s="48"/>
      <c r="B31" s="48"/>
      <c r="C31" s="1"/>
    </row>
  </sheetData>
  <pageMargins left="0.7" right="0.7" top="0.75" bottom="0.75" header="0.3" footer="0.3"/>
  <pageSetup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H48"/>
  <sheetViews>
    <sheetView topLeftCell="A22" workbookViewId="0">
      <selection activeCell="F44" sqref="F44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3" width="12.83203125" style="2" customWidth="1"/>
    <col min="4" max="4" width="13.83203125" style="2" customWidth="1"/>
    <col min="5" max="6" width="14.33203125" style="2" customWidth="1"/>
    <col min="7" max="8" width="12.83203125" style="2" customWidth="1"/>
    <col min="9" max="9" width="9.33203125" style="136" customWidth="1"/>
    <col min="10" max="16384" width="9" style="136"/>
  </cols>
  <sheetData>
    <row r="1" spans="1:8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8" s="48" customFormat="1" x14ac:dyDescent="0.25">
      <c r="A2" s="1"/>
      <c r="B2" s="1"/>
      <c r="C2" s="1"/>
      <c r="D2" s="1"/>
      <c r="E2" s="1"/>
      <c r="F2" s="1"/>
      <c r="G2" s="1"/>
      <c r="H2" s="1"/>
    </row>
    <row r="3" spans="1:8" s="257" customFormat="1" x14ac:dyDescent="0.25">
      <c r="A3" s="1" t="s">
        <v>384</v>
      </c>
      <c r="B3" s="1"/>
    </row>
    <row r="4" spans="1:8" s="257" customFormat="1" x14ac:dyDescent="0.25">
      <c r="A4" s="3" t="s">
        <v>4569</v>
      </c>
      <c r="B4" s="3"/>
      <c r="C4" s="1013"/>
      <c r="D4" s="1013"/>
      <c r="E4" s="1013"/>
      <c r="F4" s="1013"/>
      <c r="G4" s="1013"/>
      <c r="H4" s="1013"/>
    </row>
    <row r="5" spans="1:8" s="257" customFormat="1" x14ac:dyDescent="0.25">
      <c r="A5" s="3" t="s">
        <v>5662</v>
      </c>
      <c r="B5" s="3"/>
      <c r="C5" s="1013"/>
      <c r="D5" s="1013"/>
      <c r="E5" s="1013"/>
      <c r="F5" s="1013"/>
      <c r="G5" s="1013"/>
      <c r="H5" s="1013"/>
    </row>
    <row r="6" spans="1:8" s="257" customFormat="1" x14ac:dyDescent="0.25">
      <c r="A6" s="3" t="s">
        <v>5661</v>
      </c>
      <c r="B6" s="3"/>
      <c r="C6" s="1013"/>
      <c r="D6" s="1013"/>
      <c r="E6" s="1013"/>
      <c r="F6" s="1408"/>
      <c r="G6" s="1013"/>
      <c r="H6" s="1013"/>
    </row>
    <row r="7" spans="1:8" s="49" customFormat="1" ht="17" thickBot="1" x14ac:dyDescent="0.3">
      <c r="A7" s="3"/>
      <c r="B7" s="3"/>
      <c r="C7" s="31">
        <v>7000</v>
      </c>
      <c r="D7" s="31">
        <v>6000</v>
      </c>
      <c r="E7" s="31">
        <v>5000</v>
      </c>
      <c r="F7" s="31">
        <v>3500</v>
      </c>
      <c r="G7" s="31">
        <v>4400</v>
      </c>
      <c r="H7" s="31">
        <v>4000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1940</v>
      </c>
      <c r="D8" s="209" t="s">
        <v>4438</v>
      </c>
      <c r="E8" s="209" t="s">
        <v>2423</v>
      </c>
      <c r="F8" s="209" t="s">
        <v>3167</v>
      </c>
      <c r="G8" s="209" t="s">
        <v>1318</v>
      </c>
      <c r="H8" s="209" t="s">
        <v>3078</v>
      </c>
    </row>
    <row r="9" spans="1:8" s="2" customFormat="1" x14ac:dyDescent="0.25">
      <c r="A9" s="17" t="s">
        <v>5548</v>
      </c>
      <c r="B9" s="14" t="s">
        <v>5567</v>
      </c>
      <c r="C9" s="397"/>
      <c r="D9" s="22">
        <v>100</v>
      </c>
      <c r="E9" s="22">
        <v>100</v>
      </c>
      <c r="F9" s="22">
        <v>200</v>
      </c>
      <c r="G9" s="22">
        <v>200</v>
      </c>
      <c r="H9" s="22"/>
    </row>
    <row r="10" spans="1:8" s="2" customFormat="1" x14ac:dyDescent="0.25">
      <c r="A10" s="17" t="s">
        <v>5568</v>
      </c>
      <c r="B10" s="13" t="s">
        <v>5575</v>
      </c>
      <c r="C10" s="392"/>
      <c r="D10" s="13">
        <v>100</v>
      </c>
      <c r="E10" s="13">
        <v>100</v>
      </c>
      <c r="F10" s="13">
        <v>200</v>
      </c>
      <c r="G10" s="13">
        <v>200</v>
      </c>
      <c r="H10" s="13"/>
    </row>
    <row r="11" spans="1:8" s="1" customFormat="1" x14ac:dyDescent="0.25">
      <c r="A11" s="17" t="s">
        <v>5576</v>
      </c>
      <c r="B11" s="13" t="s">
        <v>7</v>
      </c>
      <c r="C11" s="22">
        <v>125</v>
      </c>
      <c r="D11" s="22">
        <v>126</v>
      </c>
      <c r="E11" s="22">
        <v>85</v>
      </c>
      <c r="F11" s="22"/>
      <c r="G11" s="22"/>
      <c r="H11" s="22"/>
    </row>
    <row r="12" spans="1:8" s="1" customFormat="1" x14ac:dyDescent="0.25">
      <c r="A12" s="17" t="s">
        <v>5576</v>
      </c>
      <c r="B12" s="14" t="s">
        <v>5580</v>
      </c>
      <c r="C12" s="13">
        <v>200</v>
      </c>
      <c r="D12" s="13"/>
      <c r="E12" s="13">
        <v>300</v>
      </c>
      <c r="F12" s="13">
        <v>60</v>
      </c>
      <c r="G12" s="13">
        <v>60</v>
      </c>
      <c r="H12" s="13"/>
    </row>
    <row r="13" spans="1:8" s="1" customFormat="1" x14ac:dyDescent="0.25">
      <c r="A13" s="17" t="s">
        <v>5581</v>
      </c>
      <c r="B13" s="14" t="s">
        <v>5588</v>
      </c>
      <c r="C13" s="13">
        <v>50</v>
      </c>
      <c r="D13" s="13"/>
      <c r="E13" s="13">
        <v>500</v>
      </c>
      <c r="F13" s="13"/>
      <c r="G13" s="13"/>
      <c r="H13" s="13"/>
    </row>
    <row r="14" spans="1:8" s="1" customFormat="1" x14ac:dyDescent="0.25">
      <c r="A14" s="79" t="s">
        <v>5592</v>
      </c>
      <c r="B14" s="14" t="s">
        <v>5641</v>
      </c>
      <c r="C14" s="14">
        <v>85</v>
      </c>
      <c r="D14" s="14"/>
      <c r="E14" s="14">
        <v>100</v>
      </c>
      <c r="F14" s="14"/>
      <c r="G14" s="14"/>
      <c r="H14" s="14"/>
    </row>
    <row r="15" spans="1:8" s="2" customFormat="1" x14ac:dyDescent="0.25">
      <c r="A15" s="17" t="s">
        <v>5626</v>
      </c>
      <c r="B15" s="13" t="s">
        <v>5649</v>
      </c>
      <c r="C15" s="13"/>
      <c r="D15" s="13">
        <v>75</v>
      </c>
      <c r="E15" s="13">
        <v>450</v>
      </c>
      <c r="F15" s="13"/>
      <c r="G15" s="13"/>
      <c r="H15" s="13"/>
    </row>
    <row r="16" spans="1:8" s="2" customFormat="1" ht="17" thickBot="1" x14ac:dyDescent="0.3">
      <c r="A16" s="53" t="s">
        <v>5627</v>
      </c>
      <c r="B16" s="22" t="s">
        <v>5654</v>
      </c>
      <c r="C16" s="1418"/>
      <c r="D16" s="53">
        <v>59</v>
      </c>
      <c r="E16" s="1418"/>
      <c r="F16" s="1418"/>
      <c r="G16" s="1418"/>
      <c r="H16" s="1418"/>
    </row>
    <row r="17" spans="1:8" s="200" customFormat="1" ht="17" thickBot="1" x14ac:dyDescent="0.3">
      <c r="A17" s="161" t="s">
        <v>5660</v>
      </c>
      <c r="B17" s="34"/>
      <c r="C17" s="34">
        <f>SUM(C9:C14)</f>
        <v>460</v>
      </c>
      <c r="D17" s="34">
        <f>SUM(D9:D16)</f>
        <v>460</v>
      </c>
      <c r="E17" s="34">
        <f>SUM(E9:E15)</f>
        <v>1635</v>
      </c>
      <c r="F17" s="34">
        <f>SUM(F9:F14)</f>
        <v>460</v>
      </c>
      <c r="G17" s="34">
        <f>SUM(G9:G14)</f>
        <v>460</v>
      </c>
      <c r="H17" s="34">
        <f>SUM(H9:H14)</f>
        <v>0</v>
      </c>
    </row>
    <row r="18" spans="1:8" s="1" customFormat="1" x14ac:dyDescent="0.25">
      <c r="A18" s="55">
        <v>44693</v>
      </c>
      <c r="B18" s="53" t="s">
        <v>5680</v>
      </c>
      <c r="C18" s="53"/>
      <c r="D18" s="53"/>
      <c r="E18" s="53">
        <v>1125</v>
      </c>
      <c r="F18" s="53"/>
      <c r="G18" s="53"/>
      <c r="H18" s="53">
        <v>250</v>
      </c>
    </row>
    <row r="19" spans="1:8" s="2" customFormat="1" x14ac:dyDescent="0.25">
      <c r="A19" s="12">
        <v>44816</v>
      </c>
      <c r="B19" s="13" t="s">
        <v>5729</v>
      </c>
      <c r="C19" s="13"/>
      <c r="D19" s="13"/>
      <c r="E19" s="13"/>
      <c r="F19" s="13"/>
      <c r="G19" s="13"/>
      <c r="H19" s="13">
        <v>60</v>
      </c>
    </row>
    <row r="20" spans="1:8" s="2" customFormat="1" ht="17" thickBot="1" x14ac:dyDescent="0.3">
      <c r="A20" s="12">
        <v>44907</v>
      </c>
      <c r="B20" s="13" t="s">
        <v>5759</v>
      </c>
      <c r="C20" s="13"/>
      <c r="D20" s="13"/>
      <c r="E20" s="13"/>
      <c r="F20" s="13"/>
      <c r="G20" s="13"/>
      <c r="H20" s="13">
        <v>150</v>
      </c>
    </row>
    <row r="21" spans="1:8" s="1" customFormat="1" ht="17" thickBot="1" x14ac:dyDescent="0.3">
      <c r="A21" s="161" t="s">
        <v>5929</v>
      </c>
      <c r="B21" s="34"/>
      <c r="C21" s="34">
        <f>SUM(C17:C20)</f>
        <v>460</v>
      </c>
      <c r="D21" s="34">
        <f t="shared" ref="D21:H21" si="0">SUM(D17:D20)</f>
        <v>460</v>
      </c>
      <c r="E21" s="34">
        <f t="shared" si="0"/>
        <v>2760</v>
      </c>
      <c r="F21" s="34">
        <f t="shared" si="0"/>
        <v>460</v>
      </c>
      <c r="G21" s="34">
        <f t="shared" si="0"/>
        <v>460</v>
      </c>
      <c r="H21" s="34">
        <f t="shared" si="0"/>
        <v>460</v>
      </c>
    </row>
    <row r="22" spans="1:8" s="2" customFormat="1" ht="17" thickBot="1" x14ac:dyDescent="0.3">
      <c r="A22" s="12"/>
      <c r="B22" s="13"/>
      <c r="C22" s="13"/>
      <c r="D22" s="13"/>
      <c r="E22" s="13"/>
      <c r="F22" s="13"/>
      <c r="G22" s="13"/>
      <c r="H22" s="13"/>
    </row>
    <row r="23" spans="1:8" s="1" customFormat="1" ht="17" thickBot="1" x14ac:dyDescent="0.3">
      <c r="A23" s="161" t="s">
        <v>6015</v>
      </c>
      <c r="B23" s="34"/>
      <c r="C23" s="34">
        <f>SUM(C21:C22)</f>
        <v>460</v>
      </c>
      <c r="D23" s="34">
        <f t="shared" ref="D23:H23" si="1">SUM(D21:D22)</f>
        <v>460</v>
      </c>
      <c r="E23" s="34">
        <f>SUM(E21:E22)</f>
        <v>2760</v>
      </c>
      <c r="F23" s="34">
        <f t="shared" si="1"/>
        <v>460</v>
      </c>
      <c r="G23" s="34">
        <f t="shared" si="1"/>
        <v>460</v>
      </c>
      <c r="H23" s="34">
        <f t="shared" si="1"/>
        <v>460</v>
      </c>
    </row>
    <row r="24" spans="1:8" s="2" customFormat="1" x14ac:dyDescent="0.25">
      <c r="A24" s="12" t="s">
        <v>6230</v>
      </c>
      <c r="B24" s="13" t="s">
        <v>63</v>
      </c>
      <c r="C24" s="13"/>
      <c r="D24" s="13"/>
      <c r="E24" s="13">
        <v>-163</v>
      </c>
      <c r="F24" s="13"/>
      <c r="G24" s="13"/>
      <c r="H24" s="13"/>
    </row>
    <row r="25" spans="1:8" s="2" customFormat="1" x14ac:dyDescent="0.25">
      <c r="A25" s="12" t="s">
        <v>6247</v>
      </c>
      <c r="B25" s="13" t="s">
        <v>63</v>
      </c>
      <c r="C25" s="13"/>
      <c r="D25" s="13"/>
      <c r="E25" s="13">
        <v>-358</v>
      </c>
      <c r="F25" s="13"/>
      <c r="G25" s="13"/>
      <c r="H25" s="13"/>
    </row>
    <row r="26" spans="1:8" s="2" customFormat="1" ht="17" thickBot="1" x14ac:dyDescent="0.3">
      <c r="A26" s="12" t="s">
        <v>6243</v>
      </c>
      <c r="B26" s="13" t="s">
        <v>63</v>
      </c>
      <c r="C26" s="13"/>
      <c r="D26" s="13"/>
      <c r="E26" s="13">
        <v>-111</v>
      </c>
      <c r="F26" s="13"/>
      <c r="G26" s="13"/>
      <c r="H26" s="13"/>
    </row>
    <row r="27" spans="1:8" s="1" customFormat="1" ht="17" thickBot="1" x14ac:dyDescent="0.3">
      <c r="A27" s="161" t="s">
        <v>6234</v>
      </c>
      <c r="B27" s="34"/>
      <c r="C27" s="34">
        <f>SUM(C23:C26)</f>
        <v>460</v>
      </c>
      <c r="D27" s="34">
        <f t="shared" ref="D27:H27" si="2">SUM(D23:D26)</f>
        <v>460</v>
      </c>
      <c r="E27" s="34">
        <f t="shared" si="2"/>
        <v>2128</v>
      </c>
      <c r="F27" s="34">
        <f t="shared" si="2"/>
        <v>460</v>
      </c>
      <c r="G27" s="34">
        <f t="shared" si="2"/>
        <v>460</v>
      </c>
      <c r="H27" s="34">
        <f t="shared" si="2"/>
        <v>460</v>
      </c>
    </row>
    <row r="28" spans="1:8" s="2" customFormat="1" x14ac:dyDescent="0.25">
      <c r="A28" s="12">
        <v>44929</v>
      </c>
      <c r="B28" s="53" t="s">
        <v>63</v>
      </c>
      <c r="C28" s="13"/>
      <c r="D28" s="13">
        <v>-26</v>
      </c>
      <c r="E28" s="13">
        <v>-297</v>
      </c>
      <c r="F28" s="13"/>
      <c r="G28" s="13"/>
      <c r="H28" s="13"/>
    </row>
    <row r="29" spans="1:8" s="2" customFormat="1" x14ac:dyDescent="0.25">
      <c r="A29" s="12">
        <v>44960</v>
      </c>
      <c r="B29" s="13" t="s">
        <v>63</v>
      </c>
      <c r="C29" s="13"/>
      <c r="D29" s="13"/>
      <c r="E29" s="13">
        <v>-498</v>
      </c>
      <c r="F29" s="13"/>
      <c r="G29" s="13"/>
      <c r="H29" s="13"/>
    </row>
    <row r="30" spans="1:8" s="2" customFormat="1" x14ac:dyDescent="0.25">
      <c r="A30" s="55">
        <v>44988</v>
      </c>
      <c r="B30" s="53" t="s">
        <v>63</v>
      </c>
      <c r="C30" s="13">
        <v>-8</v>
      </c>
      <c r="D30" s="13">
        <v>-82</v>
      </c>
      <c r="E30" s="13">
        <v>-120</v>
      </c>
      <c r="F30" s="13">
        <v>-106</v>
      </c>
      <c r="G30" s="13">
        <v>-68</v>
      </c>
      <c r="H30" s="13">
        <v>-162</v>
      </c>
    </row>
    <row r="31" spans="1:8" s="2" customFormat="1" x14ac:dyDescent="0.25">
      <c r="A31" s="55">
        <v>44988</v>
      </c>
      <c r="B31" s="14" t="s">
        <v>63</v>
      </c>
      <c r="C31" s="13"/>
      <c r="D31" s="13"/>
      <c r="E31" s="13"/>
      <c r="F31" s="13">
        <v>-16</v>
      </c>
      <c r="G31" s="771">
        <v>-315</v>
      </c>
      <c r="H31" s="13">
        <v>-150</v>
      </c>
    </row>
    <row r="32" spans="1:8" s="2" customFormat="1" x14ac:dyDescent="0.25">
      <c r="A32" s="55">
        <v>44988</v>
      </c>
      <c r="B32" s="14" t="s">
        <v>63</v>
      </c>
      <c r="C32" s="13">
        <v>-130</v>
      </c>
      <c r="D32" s="13">
        <v>-100</v>
      </c>
      <c r="E32" s="13"/>
      <c r="F32" s="75">
        <v>-185</v>
      </c>
      <c r="G32" s="13">
        <v>-77</v>
      </c>
      <c r="H32" s="13">
        <v>-70</v>
      </c>
    </row>
    <row r="33" spans="1:8" s="2" customFormat="1" x14ac:dyDescent="0.25">
      <c r="A33" s="55">
        <v>44988</v>
      </c>
      <c r="B33" s="14" t="s">
        <v>63</v>
      </c>
      <c r="C33" s="13">
        <v>-67</v>
      </c>
      <c r="D33" s="13"/>
      <c r="E33" s="13">
        <v>-344</v>
      </c>
      <c r="F33" s="75">
        <v>-153</v>
      </c>
      <c r="G33" s="13"/>
      <c r="H33" s="13">
        <v>-51</v>
      </c>
    </row>
    <row r="34" spans="1:8" s="2" customFormat="1" x14ac:dyDescent="0.25">
      <c r="A34" s="55">
        <v>44988</v>
      </c>
      <c r="B34" s="14" t="s">
        <v>63</v>
      </c>
      <c r="C34" s="13"/>
      <c r="D34" s="13"/>
      <c r="E34" s="13"/>
      <c r="F34" s="13"/>
      <c r="G34" s="13"/>
      <c r="H34" s="13">
        <v>-12</v>
      </c>
    </row>
    <row r="35" spans="1:8" s="2" customFormat="1" x14ac:dyDescent="0.25">
      <c r="A35" s="55">
        <v>44988</v>
      </c>
      <c r="B35" s="13" t="s">
        <v>63</v>
      </c>
      <c r="C35" s="13"/>
      <c r="D35" s="13"/>
      <c r="E35" s="13"/>
      <c r="F35" s="13"/>
      <c r="G35" s="13"/>
      <c r="H35" s="13">
        <v>-13</v>
      </c>
    </row>
    <row r="36" spans="1:8" s="2" customFormat="1" x14ac:dyDescent="0.25">
      <c r="A36" s="55">
        <v>44988</v>
      </c>
      <c r="B36" s="13" t="s">
        <v>63</v>
      </c>
      <c r="C36" s="13"/>
      <c r="D36" s="13"/>
      <c r="E36" s="13"/>
      <c r="F36" s="13"/>
      <c r="G36" s="13"/>
      <c r="H36" s="13"/>
    </row>
    <row r="37" spans="1:8" s="2" customFormat="1" x14ac:dyDescent="0.25">
      <c r="A37" s="55">
        <v>44988</v>
      </c>
      <c r="B37" s="13" t="s">
        <v>63</v>
      </c>
      <c r="C37" s="13">
        <v>-57</v>
      </c>
      <c r="D37" s="13">
        <v>-80</v>
      </c>
      <c r="E37" s="13">
        <v>-100</v>
      </c>
      <c r="F37" s="13"/>
      <c r="G37" s="13"/>
      <c r="H37" s="13"/>
    </row>
    <row r="38" spans="1:8" s="2" customFormat="1" x14ac:dyDescent="0.25">
      <c r="A38" s="55">
        <v>44988</v>
      </c>
      <c r="B38" s="13" t="s">
        <v>63</v>
      </c>
      <c r="C38" s="13">
        <v>-198</v>
      </c>
      <c r="D38" s="13">
        <v>-50</v>
      </c>
      <c r="E38" s="13"/>
      <c r="F38" s="13"/>
      <c r="G38" s="13"/>
      <c r="H38" s="13"/>
    </row>
    <row r="39" spans="1:8" s="2" customFormat="1" x14ac:dyDescent="0.25">
      <c r="A39" s="55">
        <v>44988</v>
      </c>
      <c r="B39" s="13" t="s">
        <v>63</v>
      </c>
      <c r="C39" s="13"/>
      <c r="D39" s="13">
        <v>-122</v>
      </c>
      <c r="E39" s="13">
        <v>-550</v>
      </c>
      <c r="F39" s="13"/>
      <c r="G39" s="13"/>
      <c r="H39" s="13"/>
    </row>
    <row r="40" spans="1:8" s="2" customFormat="1" ht="17" thickBot="1" x14ac:dyDescent="0.3">
      <c r="A40" s="55">
        <v>44988</v>
      </c>
      <c r="B40" s="13" t="s">
        <v>63</v>
      </c>
      <c r="C40" s="13"/>
      <c r="D40" s="13"/>
      <c r="E40" s="13">
        <v>-219</v>
      </c>
      <c r="F40" s="13"/>
      <c r="G40" s="13"/>
      <c r="H40" s="13"/>
    </row>
    <row r="41" spans="1:8" s="1" customFormat="1" ht="17" thickBot="1" x14ac:dyDescent="0.3">
      <c r="A41" s="161" t="s">
        <v>6414</v>
      </c>
      <c r="B41" s="34"/>
      <c r="C41" s="34">
        <f t="shared" ref="C41:H41" si="3">SUM(C27:C40)</f>
        <v>0</v>
      </c>
      <c r="D41" s="34">
        <f t="shared" si="3"/>
        <v>0</v>
      </c>
      <c r="E41" s="34">
        <f t="shared" si="3"/>
        <v>0</v>
      </c>
      <c r="F41" s="34">
        <f t="shared" si="3"/>
        <v>0</v>
      </c>
      <c r="G41" s="34">
        <f t="shared" si="3"/>
        <v>0</v>
      </c>
      <c r="H41" s="34">
        <f t="shared" si="3"/>
        <v>2</v>
      </c>
    </row>
    <row r="42" spans="1:8" x14ac:dyDescent="0.25">
      <c r="A42" s="99"/>
      <c r="B42" s="13"/>
      <c r="C42" s="13"/>
      <c r="D42" s="13"/>
      <c r="E42" s="13"/>
      <c r="F42" s="13"/>
      <c r="G42" s="13"/>
      <c r="H42" s="13"/>
    </row>
    <row r="43" spans="1:8" x14ac:dyDescent="0.25">
      <c r="A43" s="99"/>
      <c r="B43" s="13"/>
      <c r="C43" s="13"/>
      <c r="D43" s="13"/>
      <c r="E43" s="13"/>
      <c r="F43" s="13"/>
      <c r="G43" s="13"/>
      <c r="H43" s="13"/>
    </row>
    <row r="44" spans="1:8" ht="17" thickBot="1" x14ac:dyDescent="0.3">
      <c r="A44" s="847"/>
      <c r="B44" s="190"/>
      <c r="C44" s="22"/>
      <c r="D44" s="22"/>
      <c r="E44" s="22"/>
      <c r="F44" s="22"/>
      <c r="G44" s="22"/>
      <c r="H44" s="22"/>
    </row>
    <row r="45" spans="1:8" ht="17" thickBot="1" x14ac:dyDescent="0.3">
      <c r="A45" s="1357" t="s">
        <v>927</v>
      </c>
      <c r="B45" s="135"/>
      <c r="C45" s="1390">
        <f>SUM(C21)</f>
        <v>460</v>
      </c>
      <c r="D45" s="1390">
        <f t="shared" ref="D45:H45" si="4">SUM(D21)</f>
        <v>460</v>
      </c>
      <c r="E45" s="1390">
        <f t="shared" si="4"/>
        <v>2760</v>
      </c>
      <c r="F45" s="1390">
        <f t="shared" si="4"/>
        <v>460</v>
      </c>
      <c r="G45" s="1390">
        <f t="shared" si="4"/>
        <v>460</v>
      </c>
      <c r="H45" s="1390">
        <f t="shared" si="4"/>
        <v>460</v>
      </c>
    </row>
    <row r="46" spans="1:8" ht="17" thickBot="1" x14ac:dyDescent="0.3">
      <c r="A46" s="26" t="s">
        <v>1053</v>
      </c>
      <c r="B46" s="27"/>
      <c r="C46" s="1391">
        <v>460</v>
      </c>
      <c r="D46" s="1391">
        <v>460</v>
      </c>
      <c r="E46" s="1391">
        <v>2760</v>
      </c>
      <c r="F46" s="1391">
        <v>460</v>
      </c>
      <c r="G46" s="1393">
        <v>460</v>
      </c>
      <c r="H46" s="1393">
        <v>460</v>
      </c>
    </row>
    <row r="48" spans="1:8" x14ac:dyDescent="0.25">
      <c r="A48" s="48"/>
      <c r="B48" s="48"/>
      <c r="C48" s="1"/>
      <c r="D48" s="1"/>
      <c r="E48" s="1"/>
      <c r="F48" s="1"/>
      <c r="G48" s="1"/>
      <c r="H48" s="1"/>
    </row>
  </sheetData>
  <pageMargins left="0.7" right="0.7" top="0.75" bottom="0.75" header="0.3" footer="0.3"/>
  <pageSetup scale="70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H42"/>
  <sheetViews>
    <sheetView topLeftCell="A19" workbookViewId="0">
      <selection activeCell="B36" sqref="B36"/>
    </sheetView>
  </sheetViews>
  <sheetFormatPr baseColWidth="10" defaultColWidth="9" defaultRowHeight="16" x14ac:dyDescent="0.25"/>
  <cols>
    <col min="1" max="1" width="14" style="4" customWidth="1"/>
    <col min="2" max="2" width="21.1640625" style="4" customWidth="1"/>
    <col min="3" max="3" width="12.83203125" style="2" customWidth="1"/>
    <col min="4" max="4" width="13.83203125" style="2" customWidth="1"/>
    <col min="5" max="6" width="14.33203125" style="2" customWidth="1"/>
    <col min="7" max="7" width="12.83203125" style="2" customWidth="1"/>
    <col min="8" max="8" width="9" style="136"/>
    <col min="9" max="9" width="9.33203125" style="136" customWidth="1"/>
    <col min="10" max="16384" width="9" style="136"/>
  </cols>
  <sheetData>
    <row r="1" spans="1:8" s="48" customFormat="1" x14ac:dyDescent="0.25">
      <c r="A1" s="48" t="s">
        <v>23</v>
      </c>
      <c r="C1" s="1"/>
      <c r="D1" s="1"/>
      <c r="E1" s="1"/>
      <c r="F1" s="1"/>
      <c r="G1" s="1"/>
    </row>
    <row r="2" spans="1:8" s="48" customFormat="1" x14ac:dyDescent="0.25">
      <c r="A2" s="1"/>
      <c r="B2" s="1"/>
      <c r="C2" s="1"/>
      <c r="D2" s="1"/>
      <c r="E2" s="1"/>
      <c r="F2" s="1"/>
      <c r="G2" s="1"/>
    </row>
    <row r="3" spans="1:8" s="257" customFormat="1" x14ac:dyDescent="0.25">
      <c r="A3" s="1" t="s">
        <v>384</v>
      </c>
      <c r="B3" s="1"/>
    </row>
    <row r="4" spans="1:8" s="257" customFormat="1" x14ac:dyDescent="0.25">
      <c r="A4" s="3" t="s">
        <v>4569</v>
      </c>
      <c r="B4" s="3"/>
      <c r="C4" s="1013"/>
      <c r="D4" s="1013"/>
      <c r="E4" s="1013"/>
      <c r="F4" s="1013"/>
      <c r="G4" s="1013"/>
    </row>
    <row r="5" spans="1:8" s="257" customFormat="1" x14ac:dyDescent="0.25">
      <c r="A5" s="3" t="s">
        <v>5634</v>
      </c>
      <c r="B5" s="3"/>
      <c r="C5" s="1013"/>
      <c r="D5" s="1013"/>
      <c r="E5" s="1013"/>
      <c r="F5" s="1013"/>
      <c r="G5" s="1013"/>
    </row>
    <row r="6" spans="1:8" s="257" customFormat="1" x14ac:dyDescent="0.25">
      <c r="A6" s="3" t="s">
        <v>5640</v>
      </c>
      <c r="B6" s="3"/>
      <c r="C6" s="1013"/>
      <c r="D6" s="1013"/>
      <c r="E6" s="1013"/>
      <c r="F6" s="1013"/>
      <c r="G6" s="1013"/>
    </row>
    <row r="7" spans="1:8" s="49" customFormat="1" ht="17" thickBot="1" x14ac:dyDescent="0.3">
      <c r="A7" s="3"/>
      <c r="B7" s="3"/>
      <c r="C7" s="31">
        <v>7000</v>
      </c>
      <c r="D7" s="31">
        <v>6000</v>
      </c>
      <c r="E7" s="31">
        <v>5000</v>
      </c>
      <c r="F7" s="31">
        <v>5000</v>
      </c>
      <c r="G7" s="31">
        <v>4400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1940</v>
      </c>
      <c r="D8" s="209" t="s">
        <v>4438</v>
      </c>
      <c r="E8" s="209" t="s">
        <v>2423</v>
      </c>
      <c r="F8" s="209" t="s">
        <v>3167</v>
      </c>
      <c r="G8" s="209" t="s">
        <v>1318</v>
      </c>
      <c r="H8" s="48"/>
    </row>
    <row r="9" spans="1:8" x14ac:dyDescent="0.25">
      <c r="A9" s="162" t="s">
        <v>5627</v>
      </c>
      <c r="B9" s="81" t="s">
        <v>5655</v>
      </c>
      <c r="C9" s="162"/>
      <c r="D9" s="13"/>
      <c r="E9" s="13"/>
      <c r="F9" s="13">
        <v>240</v>
      </c>
      <c r="G9" s="13">
        <v>240</v>
      </c>
    </row>
    <row r="10" spans="1:8" ht="17" thickBot="1" x14ac:dyDescent="0.3">
      <c r="A10" s="858" t="s">
        <v>5627</v>
      </c>
      <c r="B10" s="81" t="s">
        <v>5656</v>
      </c>
      <c r="C10" s="858"/>
      <c r="D10" s="14"/>
      <c r="E10" s="14"/>
      <c r="F10" s="14">
        <v>200</v>
      </c>
      <c r="G10" s="14">
        <v>200</v>
      </c>
    </row>
    <row r="11" spans="1:8" ht="17" thickBot="1" x14ac:dyDescent="0.3">
      <c r="A11" s="161" t="s">
        <v>5660</v>
      </c>
      <c r="B11" s="34"/>
      <c r="C11" s="34">
        <f>SUM(C9:C10)</f>
        <v>0</v>
      </c>
      <c r="D11" s="34">
        <f>SUM(D9:D10)</f>
        <v>0</v>
      </c>
      <c r="E11" s="34">
        <f>SUM(E9:E10)</f>
        <v>0</v>
      </c>
      <c r="F11" s="34">
        <f>SUM(F9:F10)</f>
        <v>440</v>
      </c>
      <c r="G11" s="34">
        <f>SUM(G9:G10)</f>
        <v>440</v>
      </c>
    </row>
    <row r="12" spans="1:8" s="2" customFormat="1" x14ac:dyDescent="0.25">
      <c r="A12" s="55">
        <v>44573</v>
      </c>
      <c r="B12" s="22" t="s">
        <v>5659</v>
      </c>
      <c r="C12" s="53"/>
      <c r="D12" s="53"/>
      <c r="E12" s="53">
        <v>250</v>
      </c>
      <c r="F12" s="53">
        <v>200</v>
      </c>
      <c r="G12" s="53">
        <v>30</v>
      </c>
    </row>
    <row r="13" spans="1:8" s="2" customFormat="1" x14ac:dyDescent="0.25">
      <c r="A13" s="12">
        <v>44604</v>
      </c>
      <c r="B13" s="14" t="s">
        <v>5667</v>
      </c>
      <c r="C13" s="13">
        <v>100</v>
      </c>
      <c r="D13" s="13"/>
      <c r="E13" s="13"/>
      <c r="F13" s="13"/>
      <c r="G13" s="13">
        <v>100</v>
      </c>
    </row>
    <row r="14" spans="1:8" s="2" customFormat="1" x14ac:dyDescent="0.25">
      <c r="A14" s="12">
        <v>44604</v>
      </c>
      <c r="B14" s="14" t="s">
        <v>5668</v>
      </c>
      <c r="C14" s="13"/>
      <c r="D14" s="13"/>
      <c r="E14" s="13">
        <v>100</v>
      </c>
      <c r="F14" s="13"/>
      <c r="G14" s="13"/>
    </row>
    <row r="15" spans="1:8" s="2" customFormat="1" x14ac:dyDescent="0.25">
      <c r="A15" s="55">
        <v>44632</v>
      </c>
      <c r="B15" s="13" t="s">
        <v>5675</v>
      </c>
      <c r="C15" s="13">
        <v>200</v>
      </c>
      <c r="D15" s="13"/>
      <c r="E15" s="13">
        <v>150</v>
      </c>
      <c r="F15" s="13"/>
      <c r="G15" s="13"/>
    </row>
    <row r="16" spans="1:8" s="2" customFormat="1" x14ac:dyDescent="0.25">
      <c r="A16" s="55">
        <v>44693</v>
      </c>
      <c r="B16" s="13" t="s">
        <v>5681</v>
      </c>
      <c r="C16" s="13"/>
      <c r="D16" s="13"/>
      <c r="E16" s="13">
        <v>25</v>
      </c>
      <c r="F16" s="13"/>
      <c r="G16" s="13"/>
    </row>
    <row r="17" spans="1:7" s="2" customFormat="1" x14ac:dyDescent="0.25">
      <c r="A17" s="12">
        <v>44724</v>
      </c>
      <c r="B17" s="13" t="s">
        <v>5686</v>
      </c>
      <c r="C17" s="13"/>
      <c r="D17" s="13">
        <v>130</v>
      </c>
      <c r="E17" s="13"/>
      <c r="F17" s="13"/>
      <c r="G17" s="13"/>
    </row>
    <row r="18" spans="1:7" s="2" customFormat="1" x14ac:dyDescent="0.25">
      <c r="A18" s="12">
        <v>44754</v>
      </c>
      <c r="B18" s="14" t="s">
        <v>5695</v>
      </c>
      <c r="C18" s="13"/>
      <c r="D18" s="13">
        <v>200</v>
      </c>
      <c r="E18" s="13">
        <v>250</v>
      </c>
      <c r="F18" s="13"/>
      <c r="G18" s="13"/>
    </row>
    <row r="19" spans="1:7" s="2" customFormat="1" x14ac:dyDescent="0.25">
      <c r="A19" s="12">
        <v>44785</v>
      </c>
      <c r="B19" s="14" t="s">
        <v>5717</v>
      </c>
      <c r="C19" s="13">
        <v>20</v>
      </c>
      <c r="D19" s="13"/>
      <c r="E19" s="13">
        <v>230</v>
      </c>
      <c r="F19" s="13"/>
      <c r="G19" s="13"/>
    </row>
    <row r="20" spans="1:7" s="2" customFormat="1" x14ac:dyDescent="0.25">
      <c r="A20" s="12">
        <v>44816</v>
      </c>
      <c r="B20" s="14" t="s">
        <v>5728</v>
      </c>
      <c r="C20" s="13"/>
      <c r="D20" s="13">
        <v>90</v>
      </c>
      <c r="E20" s="13"/>
      <c r="F20" s="13"/>
      <c r="G20" s="13"/>
    </row>
    <row r="21" spans="1:7" s="2" customFormat="1" x14ac:dyDescent="0.25">
      <c r="A21" s="12">
        <v>44846</v>
      </c>
      <c r="B21" s="13" t="s">
        <v>5735</v>
      </c>
      <c r="C21" s="13"/>
      <c r="D21" s="13"/>
      <c r="E21" s="13">
        <v>150</v>
      </c>
      <c r="F21" s="13"/>
      <c r="G21" s="13"/>
    </row>
    <row r="22" spans="1:7" s="2" customFormat="1" ht="17" thickBot="1" x14ac:dyDescent="0.3">
      <c r="A22" s="12">
        <v>44907</v>
      </c>
      <c r="B22" s="13" t="s">
        <v>5760</v>
      </c>
      <c r="C22" s="13"/>
      <c r="D22" s="13"/>
      <c r="E22" s="13">
        <v>290</v>
      </c>
      <c r="F22" s="13"/>
      <c r="G22" s="13"/>
    </row>
    <row r="23" spans="1:7" s="2" customFormat="1" ht="17" thickBot="1" x14ac:dyDescent="0.3">
      <c r="A23" s="161" t="s">
        <v>5929</v>
      </c>
      <c r="B23" s="34"/>
      <c r="C23" s="34">
        <f>SUM(C11:C22)</f>
        <v>320</v>
      </c>
      <c r="D23" s="34">
        <f>SUM(D11:D22)</f>
        <v>420</v>
      </c>
      <c r="E23" s="34">
        <f>SUM(E11:E22)</f>
        <v>1445</v>
      </c>
      <c r="F23" s="34">
        <f>SUM(F11:F22)</f>
        <v>640</v>
      </c>
      <c r="G23" s="34">
        <f>SUM(G11:G22)</f>
        <v>570</v>
      </c>
    </row>
    <row r="24" spans="1:7" s="2" customFormat="1" ht="17" thickBot="1" x14ac:dyDescent="0.3">
      <c r="A24" s="12"/>
      <c r="B24" s="13"/>
      <c r="C24" s="13"/>
      <c r="D24" s="13"/>
      <c r="E24" s="13"/>
      <c r="F24" s="13"/>
      <c r="G24" s="13"/>
    </row>
    <row r="25" spans="1:7" s="2" customFormat="1" ht="17" thickBot="1" x14ac:dyDescent="0.3">
      <c r="A25" s="161" t="s">
        <v>6015</v>
      </c>
      <c r="B25" s="34"/>
      <c r="C25" s="34">
        <f>SUM(C23:C24)</f>
        <v>320</v>
      </c>
      <c r="D25" s="34">
        <f t="shared" ref="D25:G27" si="0">SUM(D23:D24)</f>
        <v>420</v>
      </c>
      <c r="E25" s="34">
        <f t="shared" si="0"/>
        <v>1445</v>
      </c>
      <c r="F25" s="34">
        <f t="shared" si="0"/>
        <v>640</v>
      </c>
      <c r="G25" s="34">
        <f t="shared" si="0"/>
        <v>570</v>
      </c>
    </row>
    <row r="26" spans="1:7" s="2" customFormat="1" ht="17" thickBot="1" x14ac:dyDescent="0.3">
      <c r="A26" s="55"/>
      <c r="B26" s="53"/>
      <c r="C26" s="13"/>
      <c r="D26" s="13"/>
      <c r="E26" s="13"/>
      <c r="F26" s="13"/>
      <c r="G26" s="13"/>
    </row>
    <row r="27" spans="1:7" s="2" customFormat="1" ht="17" thickBot="1" x14ac:dyDescent="0.3">
      <c r="A27" s="161" t="s">
        <v>6234</v>
      </c>
      <c r="B27" s="34"/>
      <c r="C27" s="34">
        <f>SUM(C25:C26)</f>
        <v>320</v>
      </c>
      <c r="D27" s="34">
        <f t="shared" si="0"/>
        <v>420</v>
      </c>
      <c r="E27" s="34">
        <f t="shared" si="0"/>
        <v>1445</v>
      </c>
      <c r="F27" s="34">
        <f t="shared" si="0"/>
        <v>640</v>
      </c>
      <c r="G27" s="34">
        <f t="shared" si="0"/>
        <v>570</v>
      </c>
    </row>
    <row r="28" spans="1:7" s="2" customFormat="1" x14ac:dyDescent="0.25">
      <c r="A28" s="55">
        <v>44988</v>
      </c>
      <c r="B28" s="14" t="s">
        <v>63</v>
      </c>
      <c r="C28" s="13">
        <v>-70</v>
      </c>
      <c r="D28" s="13"/>
      <c r="E28" s="13">
        <v>-681</v>
      </c>
      <c r="F28" s="13">
        <v>-96</v>
      </c>
      <c r="G28" s="13">
        <v>-143</v>
      </c>
    </row>
    <row r="29" spans="1:7" s="2" customFormat="1" x14ac:dyDescent="0.25">
      <c r="A29" s="55">
        <v>44988</v>
      </c>
      <c r="B29" s="14" t="s">
        <v>63</v>
      </c>
      <c r="C29" s="771">
        <v>-234</v>
      </c>
      <c r="D29" s="13">
        <v>-78</v>
      </c>
      <c r="E29" s="13">
        <v>-250</v>
      </c>
      <c r="F29" s="771">
        <v>-50</v>
      </c>
      <c r="G29" s="771">
        <v>-370</v>
      </c>
    </row>
    <row r="30" spans="1:7" s="2" customFormat="1" x14ac:dyDescent="0.25">
      <c r="A30" s="55">
        <v>44988</v>
      </c>
      <c r="B30" s="14" t="s">
        <v>63</v>
      </c>
      <c r="C30" s="771">
        <v>-153</v>
      </c>
      <c r="D30" s="771">
        <v>-212</v>
      </c>
      <c r="E30" s="771">
        <v>-408</v>
      </c>
      <c r="F30" s="771">
        <v>-364</v>
      </c>
      <c r="G30" s="771">
        <v>-13</v>
      </c>
    </row>
    <row r="31" spans="1:7" s="2" customFormat="1" x14ac:dyDescent="0.25">
      <c r="A31" s="55">
        <v>44988</v>
      </c>
      <c r="B31" s="14" t="s">
        <v>63</v>
      </c>
      <c r="C31" s="771">
        <v>-63</v>
      </c>
      <c r="D31" s="771">
        <v>-130</v>
      </c>
      <c r="E31" s="771">
        <v>-106</v>
      </c>
      <c r="F31" s="771">
        <v>-63</v>
      </c>
      <c r="G31" s="13">
        <v>-46</v>
      </c>
    </row>
    <row r="32" spans="1:7" s="2" customFormat="1" x14ac:dyDescent="0.25">
      <c r="A32" s="55">
        <v>44988</v>
      </c>
      <c r="B32" s="14" t="s">
        <v>63</v>
      </c>
      <c r="C32" s="13"/>
      <c r="D32" s="13"/>
      <c r="E32" s="13"/>
      <c r="F32" s="771">
        <v>-16</v>
      </c>
      <c r="G32" s="13"/>
    </row>
    <row r="33" spans="1:7" s="2" customFormat="1" x14ac:dyDescent="0.25">
      <c r="A33" s="12">
        <v>44988</v>
      </c>
      <c r="B33" s="13" t="s">
        <v>63</v>
      </c>
      <c r="C33" s="13"/>
      <c r="D33" s="13"/>
      <c r="E33" s="13"/>
      <c r="F33" s="771">
        <v>-49</v>
      </c>
      <c r="G33" s="13"/>
    </row>
    <row r="34" spans="1:7" s="1" customFormat="1" ht="17" thickBot="1" x14ac:dyDescent="0.3">
      <c r="A34" s="250">
        <v>44988</v>
      </c>
      <c r="B34" s="43" t="s">
        <v>6359</v>
      </c>
      <c r="C34" s="43">
        <v>200</v>
      </c>
      <c r="D34" s="43"/>
      <c r="E34" s="43"/>
      <c r="F34" s="771"/>
      <c r="G34" s="43"/>
    </row>
    <row r="35" spans="1:7" s="2" customFormat="1" ht="17" thickBot="1" x14ac:dyDescent="0.3">
      <c r="A35" s="161" t="s">
        <v>6414</v>
      </c>
      <c r="B35" s="34"/>
      <c r="C35" s="34">
        <f>SUM(C27:C34)</f>
        <v>0</v>
      </c>
      <c r="D35" s="34">
        <f t="shared" ref="D35:G35" si="1">SUM(D27:D34)</f>
        <v>0</v>
      </c>
      <c r="E35" s="34">
        <f t="shared" si="1"/>
        <v>0</v>
      </c>
      <c r="F35" s="34">
        <f t="shared" si="1"/>
        <v>2</v>
      </c>
      <c r="G35" s="56">
        <f t="shared" si="1"/>
        <v>-2</v>
      </c>
    </row>
    <row r="36" spans="1:7" s="200" customFormat="1" x14ac:dyDescent="0.25">
      <c r="A36" s="1359"/>
      <c r="B36" s="43"/>
      <c r="C36" s="43"/>
      <c r="D36" s="43"/>
      <c r="E36" s="43"/>
      <c r="F36" s="1471"/>
      <c r="G36" s="43"/>
    </row>
    <row r="37" spans="1:7" x14ac:dyDescent="0.25">
      <c r="A37" s="57"/>
      <c r="B37" s="57"/>
      <c r="C37" s="13"/>
      <c r="D37" s="13"/>
      <c r="E37" s="13"/>
      <c r="F37" s="13"/>
      <c r="G37" s="13"/>
    </row>
    <row r="38" spans="1:7" ht="17" thickBot="1" x14ac:dyDescent="0.3">
      <c r="A38" s="847"/>
      <c r="B38" s="190"/>
      <c r="C38" s="22"/>
      <c r="D38" s="22"/>
      <c r="E38" s="22"/>
      <c r="F38" s="22"/>
      <c r="G38" s="22"/>
    </row>
    <row r="39" spans="1:7" ht="17" thickBot="1" x14ac:dyDescent="0.3">
      <c r="A39" s="1357" t="s">
        <v>927</v>
      </c>
      <c r="B39" s="135"/>
      <c r="C39" s="1390">
        <f>SUM(C23)</f>
        <v>320</v>
      </c>
      <c r="D39" s="1355">
        <f>SUM(D23)</f>
        <v>420</v>
      </c>
      <c r="E39" s="1355">
        <f>SUM(E23)</f>
        <v>1445</v>
      </c>
      <c r="F39" s="1390">
        <f>SUM(F23)</f>
        <v>640</v>
      </c>
      <c r="G39" s="1355">
        <f>SUM(G23)</f>
        <v>570</v>
      </c>
    </row>
    <row r="40" spans="1:7" ht="17" thickBot="1" x14ac:dyDescent="0.3">
      <c r="A40" s="26" t="s">
        <v>1053</v>
      </c>
      <c r="B40" s="27"/>
      <c r="C40" s="1391">
        <v>320</v>
      </c>
      <c r="D40" s="1391">
        <v>640</v>
      </c>
      <c r="E40" s="1391">
        <v>3840</v>
      </c>
      <c r="F40" s="1391">
        <v>640</v>
      </c>
      <c r="G40" s="1393">
        <v>640</v>
      </c>
    </row>
    <row r="42" spans="1:7" x14ac:dyDescent="0.25">
      <c r="A42" s="48"/>
      <c r="B42" s="48"/>
      <c r="C42" s="1"/>
      <c r="D42" s="1"/>
      <c r="E42" s="1"/>
      <c r="F42" s="1"/>
      <c r="G42" s="1"/>
    </row>
  </sheetData>
  <pageMargins left="0.7" right="0.7" top="0.75" bottom="0.75" header="0.3" footer="0.3"/>
  <pageSetup scale="80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tabColor rgb="FF92D050"/>
  </sheetPr>
  <dimension ref="A1:U114"/>
  <sheetViews>
    <sheetView topLeftCell="A97" workbookViewId="0">
      <selection activeCell="C116" sqref="C116"/>
    </sheetView>
  </sheetViews>
  <sheetFormatPr baseColWidth="10" defaultColWidth="9.1640625" defaultRowHeight="16" x14ac:dyDescent="0.25"/>
  <cols>
    <col min="1" max="1" width="12.1640625" style="23" customWidth="1"/>
    <col min="2" max="2" width="21.6640625" style="23" customWidth="1"/>
    <col min="3" max="3" width="12.1640625" style="23" customWidth="1"/>
    <col min="4" max="4" width="14.83203125" style="23" customWidth="1"/>
    <col min="5" max="5" width="10.5" style="23" customWidth="1"/>
    <col min="6" max="6" width="11.83203125" style="23" customWidth="1"/>
    <col min="7" max="12" width="9.1640625" style="23"/>
    <col min="13" max="13" width="11" style="23" customWidth="1"/>
    <col min="14" max="15" width="11.5" style="23" customWidth="1"/>
    <col min="16" max="16" width="13.33203125" style="23" customWidth="1"/>
    <col min="17" max="17" width="14.5" style="23" customWidth="1"/>
    <col min="18" max="18" width="12.5" style="23" customWidth="1"/>
    <col min="19" max="20" width="14.33203125" style="23" customWidth="1"/>
    <col min="21" max="21" width="9.83203125" style="23" bestFit="1" customWidth="1"/>
    <col min="22" max="16384" width="9.1640625" style="23"/>
  </cols>
  <sheetData>
    <row r="1" spans="1:20" s="19" customFormat="1" x14ac:dyDescent="0.25">
      <c r="A1" s="19" t="s">
        <v>6261</v>
      </c>
    </row>
    <row r="2" spans="1:20" s="19" customFormat="1" x14ac:dyDescent="0.25">
      <c r="A2" s="19" t="s">
        <v>6262</v>
      </c>
    </row>
    <row r="3" spans="1:20" ht="17" thickBot="1" x14ac:dyDescent="0.3"/>
    <row r="4" spans="1:20" s="2" customFormat="1" ht="17" thickBot="1" x14ac:dyDescent="0.3">
      <c r="A4" s="209" t="s">
        <v>0</v>
      </c>
      <c r="B4" s="209" t="s">
        <v>1</v>
      </c>
      <c r="C4" s="209" t="s">
        <v>380</v>
      </c>
      <c r="D4" s="209" t="s">
        <v>3093</v>
      </c>
      <c r="E4" s="209" t="s">
        <v>3167</v>
      </c>
      <c r="F4" s="209" t="s">
        <v>1318</v>
      </c>
      <c r="G4" s="209" t="s">
        <v>26</v>
      </c>
      <c r="H4" s="209" t="s">
        <v>3</v>
      </c>
      <c r="I4" s="209" t="s">
        <v>10</v>
      </c>
      <c r="J4" s="209" t="s">
        <v>4</v>
      </c>
      <c r="K4" s="209" t="s">
        <v>513</v>
      </c>
      <c r="L4" s="209" t="s">
        <v>29</v>
      </c>
      <c r="M4" s="209" t="s">
        <v>4073</v>
      </c>
      <c r="N4" s="209" t="s">
        <v>1940</v>
      </c>
      <c r="O4" s="209" t="s">
        <v>3161</v>
      </c>
      <c r="P4" s="209" t="s">
        <v>2423</v>
      </c>
      <c r="Q4" s="209" t="s">
        <v>2406</v>
      </c>
      <c r="R4" s="209" t="s">
        <v>3078</v>
      </c>
      <c r="S4" s="209" t="s">
        <v>4438</v>
      </c>
      <c r="T4" s="209" t="s">
        <v>5613</v>
      </c>
    </row>
    <row r="5" spans="1:20" s="1" customFormat="1" x14ac:dyDescent="0.25">
      <c r="A5" s="21" t="s">
        <v>4570</v>
      </c>
      <c r="B5" s="22" t="s">
        <v>4571</v>
      </c>
      <c r="C5" s="22">
        <v>60</v>
      </c>
      <c r="D5" s="22">
        <v>20</v>
      </c>
      <c r="E5" s="22">
        <v>60</v>
      </c>
      <c r="F5" s="22">
        <v>60</v>
      </c>
      <c r="G5" s="53"/>
      <c r="H5" s="354"/>
      <c r="I5" s="354"/>
      <c r="J5" s="354"/>
      <c r="K5" s="354"/>
      <c r="L5" s="354"/>
      <c r="M5" s="354"/>
      <c r="N5" s="354"/>
      <c r="O5" s="354"/>
      <c r="P5" s="988"/>
      <c r="Q5" s="354"/>
      <c r="R5" s="354"/>
      <c r="S5" s="354"/>
      <c r="T5" s="354"/>
    </row>
    <row r="6" spans="1:20" s="1" customFormat="1" x14ac:dyDescent="0.25">
      <c r="A6" s="12">
        <v>44842</v>
      </c>
      <c r="B6" s="13" t="s">
        <v>4897</v>
      </c>
      <c r="C6" s="13"/>
      <c r="D6" s="13"/>
      <c r="E6" s="13"/>
      <c r="F6" s="13"/>
      <c r="G6" s="13">
        <v>20</v>
      </c>
      <c r="H6" s="13">
        <v>20</v>
      </c>
      <c r="I6" s="13">
        <v>6</v>
      </c>
      <c r="J6" s="13">
        <v>80</v>
      </c>
      <c r="K6" s="13">
        <v>10</v>
      </c>
      <c r="L6" s="13">
        <v>8</v>
      </c>
      <c r="M6" s="43"/>
      <c r="N6" s="43"/>
      <c r="O6" s="43"/>
      <c r="P6" s="43"/>
      <c r="Q6" s="43"/>
      <c r="R6" s="43"/>
      <c r="S6" s="43"/>
      <c r="T6" s="43"/>
    </row>
    <row r="7" spans="1:20" s="1" customFormat="1" x14ac:dyDescent="0.25">
      <c r="A7" s="12">
        <v>44873</v>
      </c>
      <c r="B7" s="13" t="s">
        <v>63</v>
      </c>
      <c r="C7" s="13">
        <v>-60</v>
      </c>
      <c r="D7" s="13">
        <v>-20</v>
      </c>
      <c r="E7" s="13">
        <v>-35</v>
      </c>
      <c r="F7" s="13">
        <v>-30</v>
      </c>
      <c r="G7" s="1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</row>
    <row r="8" spans="1:20" s="1" customFormat="1" x14ac:dyDescent="0.25">
      <c r="A8" s="12">
        <v>44691</v>
      </c>
      <c r="B8" s="13" t="s">
        <v>5287</v>
      </c>
      <c r="C8" s="13"/>
      <c r="D8" s="13"/>
      <c r="E8" s="13">
        <v>50</v>
      </c>
      <c r="F8" s="13">
        <v>50</v>
      </c>
      <c r="G8" s="13"/>
      <c r="H8" s="43"/>
      <c r="I8" s="43"/>
      <c r="J8" s="43"/>
      <c r="K8" s="43"/>
      <c r="L8" s="43"/>
      <c r="M8" s="13">
        <v>100</v>
      </c>
      <c r="N8" s="43"/>
      <c r="O8" s="43">
        <v>20</v>
      </c>
      <c r="P8" s="13">
        <v>50</v>
      </c>
      <c r="Q8" s="43"/>
      <c r="R8" s="43"/>
      <c r="S8" s="43"/>
      <c r="T8" s="43"/>
    </row>
    <row r="9" spans="1:20" s="1" customFormat="1" x14ac:dyDescent="0.25">
      <c r="A9" s="12">
        <v>44722</v>
      </c>
      <c r="B9" s="13" t="s">
        <v>5294</v>
      </c>
      <c r="C9" s="13"/>
      <c r="D9" s="13"/>
      <c r="E9" s="13"/>
      <c r="F9" s="13"/>
      <c r="G9" s="13"/>
      <c r="H9" s="43"/>
      <c r="I9" s="43"/>
      <c r="J9" s="43"/>
      <c r="K9" s="43"/>
      <c r="L9" s="43"/>
      <c r="M9" s="13">
        <v>880</v>
      </c>
      <c r="N9" s="43"/>
      <c r="O9" s="43"/>
      <c r="P9" s="13"/>
      <c r="Q9" s="43"/>
      <c r="R9" s="43"/>
      <c r="S9" s="43"/>
      <c r="T9" s="43"/>
    </row>
    <row r="10" spans="1:20" s="1" customFormat="1" x14ac:dyDescent="0.25">
      <c r="A10" s="12">
        <v>44722</v>
      </c>
      <c r="B10" s="13" t="s">
        <v>5298</v>
      </c>
      <c r="C10" s="13"/>
      <c r="D10" s="13"/>
      <c r="E10" s="13"/>
      <c r="F10" s="13"/>
      <c r="G10" s="13"/>
      <c r="H10" s="43"/>
      <c r="I10" s="43"/>
      <c r="J10" s="43"/>
      <c r="K10" s="43"/>
      <c r="L10" s="43"/>
      <c r="M10" s="13"/>
      <c r="N10" s="43"/>
      <c r="O10" s="43"/>
      <c r="P10" s="13">
        <v>500</v>
      </c>
      <c r="Q10" s="43"/>
      <c r="R10" s="43"/>
      <c r="S10" s="43"/>
      <c r="T10" s="43"/>
    </row>
    <row r="11" spans="1:20" s="1" customFormat="1" x14ac:dyDescent="0.25">
      <c r="A11" s="12">
        <v>44844</v>
      </c>
      <c r="B11" s="13" t="s">
        <v>5301</v>
      </c>
      <c r="C11" s="13"/>
      <c r="D11" s="13"/>
      <c r="E11" s="13">
        <v>250</v>
      </c>
      <c r="F11" s="13">
        <v>250</v>
      </c>
      <c r="G11" s="13"/>
      <c r="H11" s="43"/>
      <c r="I11" s="43"/>
      <c r="J11" s="43"/>
      <c r="K11" s="43"/>
      <c r="L11" s="43"/>
      <c r="M11" s="13"/>
      <c r="N11" s="43"/>
      <c r="O11" s="43"/>
      <c r="P11" s="13">
        <v>100</v>
      </c>
      <c r="Q11" s="43"/>
      <c r="R11" s="43"/>
      <c r="S11" s="43"/>
      <c r="T11" s="43"/>
    </row>
    <row r="12" spans="1:20" s="1" customFormat="1" x14ac:dyDescent="0.25">
      <c r="A12" s="12">
        <v>44875</v>
      </c>
      <c r="B12" s="13" t="s">
        <v>5306</v>
      </c>
      <c r="C12" s="13"/>
      <c r="D12" s="13"/>
      <c r="E12" s="13">
        <v>200</v>
      </c>
      <c r="F12" s="13">
        <v>200</v>
      </c>
      <c r="G12" s="13"/>
      <c r="H12" s="43"/>
      <c r="I12" s="43"/>
      <c r="J12" s="43"/>
      <c r="K12" s="43"/>
      <c r="L12" s="43"/>
      <c r="M12" s="13"/>
      <c r="N12" s="43"/>
      <c r="O12" s="43"/>
      <c r="P12" s="13">
        <v>150</v>
      </c>
      <c r="Q12" s="43"/>
      <c r="R12" s="43"/>
      <c r="S12" s="43"/>
      <c r="T12" s="43"/>
    </row>
    <row r="13" spans="1:20" s="1" customFormat="1" x14ac:dyDescent="0.25">
      <c r="A13" s="12">
        <v>44905</v>
      </c>
      <c r="B13" s="13" t="s">
        <v>5316</v>
      </c>
      <c r="C13" s="13"/>
      <c r="D13" s="13"/>
      <c r="E13" s="13"/>
      <c r="F13" s="13"/>
      <c r="G13" s="13"/>
      <c r="H13" s="43"/>
      <c r="I13" s="43"/>
      <c r="J13" s="43"/>
      <c r="K13" s="43"/>
      <c r="L13" s="43"/>
      <c r="M13" s="13"/>
      <c r="N13" s="43"/>
      <c r="O13" s="43"/>
      <c r="P13" s="13">
        <v>240</v>
      </c>
      <c r="Q13" s="43"/>
      <c r="R13" s="43"/>
      <c r="S13" s="43"/>
      <c r="T13" s="43"/>
    </row>
    <row r="14" spans="1:20" s="1" customFormat="1" x14ac:dyDescent="0.25">
      <c r="A14" s="12" t="s">
        <v>5322</v>
      </c>
      <c r="B14" s="13" t="s">
        <v>5324</v>
      </c>
      <c r="C14" s="13"/>
      <c r="D14" s="13"/>
      <c r="E14" s="13"/>
      <c r="F14" s="13"/>
      <c r="G14" s="13"/>
      <c r="H14" s="43"/>
      <c r="I14" s="43"/>
      <c r="J14" s="43"/>
      <c r="K14" s="43"/>
      <c r="L14" s="43"/>
      <c r="M14" s="13"/>
      <c r="N14" s="43"/>
      <c r="O14" s="43"/>
      <c r="P14" s="13"/>
      <c r="Q14" s="13">
        <v>100</v>
      </c>
      <c r="R14" s="13">
        <v>100</v>
      </c>
      <c r="S14" s="13"/>
      <c r="T14" s="13"/>
    </row>
    <row r="15" spans="1:20" s="1" customFormat="1" x14ac:dyDescent="0.25">
      <c r="A15" s="13" t="s">
        <v>5369</v>
      </c>
      <c r="B15" s="13" t="s">
        <v>5376</v>
      </c>
      <c r="C15" s="13"/>
      <c r="D15" s="13"/>
      <c r="E15" s="13"/>
      <c r="F15" s="13"/>
      <c r="G15" s="13"/>
      <c r="H15" s="43"/>
      <c r="I15" s="43"/>
      <c r="J15" s="43"/>
      <c r="K15" s="43"/>
      <c r="L15" s="43"/>
      <c r="M15" s="13">
        <v>200</v>
      </c>
      <c r="N15" s="43"/>
      <c r="O15" s="43"/>
      <c r="P15" s="13"/>
      <c r="Q15" s="13"/>
      <c r="R15" s="13">
        <v>65</v>
      </c>
      <c r="S15" s="13"/>
      <c r="T15" s="13"/>
    </row>
    <row r="16" spans="1:20" s="1" customFormat="1" x14ac:dyDescent="0.25">
      <c r="A16" s="13" t="s">
        <v>5369</v>
      </c>
      <c r="B16" s="13" t="s">
        <v>5377</v>
      </c>
      <c r="C16" s="13"/>
      <c r="D16" s="13"/>
      <c r="E16" s="13"/>
      <c r="F16" s="13"/>
      <c r="G16" s="13"/>
      <c r="H16" s="43"/>
      <c r="I16" s="43"/>
      <c r="J16" s="43"/>
      <c r="K16" s="43"/>
      <c r="L16" s="43"/>
      <c r="M16" s="13"/>
      <c r="N16" s="13">
        <v>70</v>
      </c>
      <c r="O16" s="43"/>
      <c r="P16" s="43"/>
      <c r="Q16" s="43"/>
      <c r="R16" s="43"/>
      <c r="S16" s="43"/>
      <c r="T16" s="43"/>
    </row>
    <row r="17" spans="1:20" s="1" customFormat="1" x14ac:dyDescent="0.25">
      <c r="A17" s="13" t="s">
        <v>5379</v>
      </c>
      <c r="B17" s="13" t="s">
        <v>5381</v>
      </c>
      <c r="C17" s="13"/>
      <c r="D17" s="13"/>
      <c r="E17" s="13">
        <v>60</v>
      </c>
      <c r="F17" s="13">
        <v>60</v>
      </c>
      <c r="G17" s="13"/>
      <c r="H17" s="43"/>
      <c r="I17" s="43"/>
      <c r="J17" s="43"/>
      <c r="K17" s="43"/>
      <c r="L17" s="43"/>
      <c r="M17" s="13">
        <v>100</v>
      </c>
      <c r="N17" s="13"/>
      <c r="O17" s="43"/>
      <c r="P17" s="43">
        <v>100</v>
      </c>
      <c r="Q17" s="43"/>
      <c r="R17" s="43">
        <v>60</v>
      </c>
      <c r="S17" s="43"/>
      <c r="T17" s="43"/>
    </row>
    <row r="18" spans="1:20" s="1" customFormat="1" x14ac:dyDescent="0.25">
      <c r="A18" s="13" t="s">
        <v>5382</v>
      </c>
      <c r="B18" s="13" t="s">
        <v>5386</v>
      </c>
      <c r="C18" s="13"/>
      <c r="D18" s="13"/>
      <c r="E18" s="13"/>
      <c r="F18" s="13"/>
      <c r="G18" s="13"/>
      <c r="H18" s="43"/>
      <c r="I18" s="43"/>
      <c r="J18" s="43"/>
      <c r="K18" s="43"/>
      <c r="L18" s="43"/>
      <c r="M18" s="13"/>
      <c r="N18" s="13">
        <v>190</v>
      </c>
      <c r="O18" s="43"/>
      <c r="P18" s="43"/>
      <c r="Q18" s="43"/>
      <c r="R18" s="43"/>
      <c r="S18" s="43"/>
      <c r="T18" s="43"/>
    </row>
    <row r="19" spans="1:20" s="1" customFormat="1" x14ac:dyDescent="0.25">
      <c r="A19" s="13" t="s">
        <v>5382</v>
      </c>
      <c r="B19" s="13" t="s">
        <v>5387</v>
      </c>
      <c r="C19" s="13"/>
      <c r="D19" s="13"/>
      <c r="E19" s="13">
        <v>125</v>
      </c>
      <c r="F19" s="13">
        <v>30</v>
      </c>
      <c r="G19" s="13"/>
      <c r="H19" s="43"/>
      <c r="I19" s="43"/>
      <c r="J19" s="43"/>
      <c r="K19" s="43"/>
      <c r="L19" s="43"/>
      <c r="M19" s="13"/>
      <c r="N19" s="13"/>
      <c r="O19" s="43"/>
      <c r="P19" s="43"/>
      <c r="Q19" s="43"/>
      <c r="R19" s="43"/>
      <c r="S19" s="43"/>
      <c r="T19" s="43"/>
    </row>
    <row r="20" spans="1:20" s="1" customFormat="1" x14ac:dyDescent="0.25">
      <c r="A20" s="13" t="s">
        <v>5382</v>
      </c>
      <c r="B20" s="13" t="s">
        <v>5388</v>
      </c>
      <c r="C20" s="13"/>
      <c r="D20" s="13"/>
      <c r="E20" s="13">
        <v>75</v>
      </c>
      <c r="F20" s="13">
        <v>170</v>
      </c>
      <c r="G20" s="13"/>
      <c r="H20" s="43"/>
      <c r="I20" s="43"/>
      <c r="J20" s="43"/>
      <c r="K20" s="43"/>
      <c r="L20" s="43"/>
      <c r="M20" s="13"/>
      <c r="N20" s="13"/>
      <c r="O20" s="43"/>
      <c r="P20" s="43">
        <v>400</v>
      </c>
      <c r="Q20" s="43"/>
      <c r="R20" s="43"/>
      <c r="S20" s="43"/>
      <c r="T20" s="43"/>
    </row>
    <row r="21" spans="1:20" s="1" customFormat="1" x14ac:dyDescent="0.25">
      <c r="A21" s="13" t="s">
        <v>5391</v>
      </c>
      <c r="B21" s="13" t="s">
        <v>5395</v>
      </c>
      <c r="C21" s="13"/>
      <c r="D21" s="13"/>
      <c r="E21" s="13"/>
      <c r="F21" s="13"/>
      <c r="G21" s="13"/>
      <c r="H21" s="43"/>
      <c r="I21" s="43"/>
      <c r="J21" s="43"/>
      <c r="K21" s="43"/>
      <c r="L21" s="43"/>
      <c r="M21" s="13">
        <v>100</v>
      </c>
      <c r="N21" s="13"/>
      <c r="O21" s="43"/>
      <c r="P21" s="43">
        <v>700</v>
      </c>
      <c r="Q21" s="43"/>
      <c r="R21" s="43">
        <v>135</v>
      </c>
      <c r="S21" s="43"/>
      <c r="T21" s="43"/>
    </row>
    <row r="22" spans="1:20" s="1" customFormat="1" x14ac:dyDescent="0.25">
      <c r="A22" s="12">
        <v>44603</v>
      </c>
      <c r="B22" s="13" t="s">
        <v>5445</v>
      </c>
      <c r="C22" s="13"/>
      <c r="D22" s="13"/>
      <c r="E22" s="13">
        <v>50</v>
      </c>
      <c r="F22" s="13">
        <v>50</v>
      </c>
      <c r="G22" s="13"/>
      <c r="H22" s="43"/>
      <c r="I22" s="43"/>
      <c r="J22" s="43"/>
      <c r="K22" s="43"/>
      <c r="L22" s="43"/>
      <c r="M22" s="13"/>
      <c r="N22" s="13">
        <v>50</v>
      </c>
      <c r="O22" s="43"/>
      <c r="P22" s="13">
        <v>200</v>
      </c>
      <c r="Q22" s="43"/>
      <c r="R22" s="13">
        <v>50</v>
      </c>
      <c r="S22" s="13">
        <v>50</v>
      </c>
      <c r="T22" s="13"/>
    </row>
    <row r="23" spans="1:20" s="1" customFormat="1" x14ac:dyDescent="0.25">
      <c r="A23" s="12">
        <v>44603</v>
      </c>
      <c r="B23" s="13" t="s">
        <v>5446</v>
      </c>
      <c r="C23" s="13"/>
      <c r="D23" s="13"/>
      <c r="E23" s="13">
        <v>50</v>
      </c>
      <c r="F23" s="13">
        <v>50</v>
      </c>
      <c r="G23" s="13"/>
      <c r="H23" s="43"/>
      <c r="I23" s="43"/>
      <c r="J23" s="43"/>
      <c r="K23" s="43"/>
      <c r="L23" s="43"/>
      <c r="M23" s="13"/>
      <c r="N23" s="13"/>
      <c r="O23" s="43"/>
      <c r="P23" s="13">
        <v>150</v>
      </c>
      <c r="Q23" s="43"/>
      <c r="R23" s="13">
        <v>150</v>
      </c>
      <c r="S23" s="13">
        <v>70</v>
      </c>
      <c r="T23" s="13"/>
    </row>
    <row r="24" spans="1:20" s="1" customFormat="1" x14ac:dyDescent="0.25">
      <c r="A24" s="12">
        <v>44631</v>
      </c>
      <c r="B24" s="13" t="s">
        <v>5448</v>
      </c>
      <c r="C24" s="13"/>
      <c r="D24" s="13"/>
      <c r="E24" s="13">
        <v>288</v>
      </c>
      <c r="F24" s="13">
        <v>288</v>
      </c>
      <c r="G24" s="13"/>
      <c r="H24" s="43"/>
      <c r="I24" s="43"/>
      <c r="J24" s="43"/>
      <c r="K24" s="43"/>
      <c r="L24" s="43"/>
      <c r="M24" s="13"/>
      <c r="N24" s="13"/>
      <c r="O24" s="43"/>
      <c r="P24" s="13">
        <v>50</v>
      </c>
      <c r="Q24" s="43"/>
      <c r="R24" s="13"/>
      <c r="S24" s="13"/>
      <c r="T24" s="13"/>
    </row>
    <row r="25" spans="1:20" s="1" customFormat="1" x14ac:dyDescent="0.25">
      <c r="A25" s="12">
        <v>44631</v>
      </c>
      <c r="B25" s="13" t="s">
        <v>5447</v>
      </c>
      <c r="C25" s="13"/>
      <c r="D25" s="13"/>
      <c r="E25" s="13"/>
      <c r="F25" s="13"/>
      <c r="G25" s="13"/>
      <c r="H25" s="43"/>
      <c r="I25" s="43"/>
      <c r="J25" s="43"/>
      <c r="K25" s="43"/>
      <c r="L25" s="43"/>
      <c r="M25" s="13"/>
      <c r="N25" s="13">
        <v>74</v>
      </c>
      <c r="O25" s="43"/>
      <c r="P25" s="13">
        <v>175</v>
      </c>
      <c r="Q25" s="43"/>
      <c r="R25" s="13"/>
      <c r="S25" s="13"/>
      <c r="T25" s="13"/>
    </row>
    <row r="26" spans="1:20" s="1" customFormat="1" x14ac:dyDescent="0.25">
      <c r="A26" s="12">
        <v>44662</v>
      </c>
      <c r="B26" s="13" t="s">
        <v>5453</v>
      </c>
      <c r="C26" s="13"/>
      <c r="D26" s="13"/>
      <c r="E26" s="13"/>
      <c r="F26" s="13"/>
      <c r="G26" s="13"/>
      <c r="H26" s="43"/>
      <c r="I26" s="43"/>
      <c r="J26" s="43"/>
      <c r="K26" s="43"/>
      <c r="L26" s="43"/>
      <c r="M26" s="13"/>
      <c r="N26" s="43"/>
      <c r="O26" s="43"/>
      <c r="P26" s="13">
        <v>600</v>
      </c>
      <c r="Q26" s="43"/>
      <c r="R26" s="43"/>
      <c r="S26" s="43"/>
      <c r="T26" s="43"/>
    </row>
    <row r="27" spans="1:20" s="1" customFormat="1" x14ac:dyDescent="0.25">
      <c r="A27" s="12">
        <v>44662</v>
      </c>
      <c r="B27" s="13" t="s">
        <v>5454</v>
      </c>
      <c r="C27" s="13"/>
      <c r="D27" s="13"/>
      <c r="E27" s="13"/>
      <c r="F27" s="13"/>
      <c r="G27" s="13"/>
      <c r="H27" s="43"/>
      <c r="I27" s="43"/>
      <c r="J27" s="43"/>
      <c r="K27" s="43"/>
      <c r="L27" s="43"/>
      <c r="M27" s="13"/>
      <c r="N27" s="13"/>
      <c r="O27" s="43"/>
      <c r="P27" s="13">
        <v>377</v>
      </c>
      <c r="Q27" s="43"/>
      <c r="R27" s="13">
        <v>64</v>
      </c>
      <c r="S27" s="13">
        <v>144</v>
      </c>
      <c r="T27" s="13"/>
    </row>
    <row r="28" spans="1:20" s="1" customFormat="1" x14ac:dyDescent="0.25">
      <c r="A28" s="12">
        <v>44784</v>
      </c>
      <c r="B28" s="13" t="s">
        <v>5466</v>
      </c>
      <c r="C28" s="13"/>
      <c r="D28" s="13"/>
      <c r="E28" s="13"/>
      <c r="F28" s="13"/>
      <c r="G28" s="13"/>
      <c r="H28" s="43"/>
      <c r="I28" s="43"/>
      <c r="J28" s="43"/>
      <c r="K28" s="43"/>
      <c r="L28" s="43"/>
      <c r="M28" s="13"/>
      <c r="N28" s="13"/>
      <c r="O28" s="43"/>
      <c r="P28" s="13">
        <v>350</v>
      </c>
      <c r="Q28" s="43"/>
      <c r="R28" s="13">
        <v>230</v>
      </c>
      <c r="S28" s="13"/>
      <c r="T28" s="13"/>
    </row>
    <row r="29" spans="1:20" s="1" customFormat="1" x14ac:dyDescent="0.25">
      <c r="A29" s="12">
        <v>44784</v>
      </c>
      <c r="B29" s="13" t="s">
        <v>5477</v>
      </c>
      <c r="C29" s="13"/>
      <c r="D29" s="13"/>
      <c r="E29" s="13"/>
      <c r="F29" s="13"/>
      <c r="G29" s="13"/>
      <c r="H29" s="43"/>
      <c r="I29" s="43"/>
      <c r="J29" s="43"/>
      <c r="K29" s="43"/>
      <c r="L29" s="43"/>
      <c r="M29" s="13"/>
      <c r="N29" s="13"/>
      <c r="O29" s="43"/>
      <c r="P29" s="13"/>
      <c r="Q29" s="43"/>
      <c r="R29" s="13"/>
      <c r="S29" s="13">
        <v>230</v>
      </c>
      <c r="T29" s="13"/>
    </row>
    <row r="30" spans="1:20" s="1" customFormat="1" x14ac:dyDescent="0.25">
      <c r="A30" s="12">
        <v>44815</v>
      </c>
      <c r="B30" s="13" t="s">
        <v>5479</v>
      </c>
      <c r="C30" s="13"/>
      <c r="D30" s="13"/>
      <c r="E30" s="13">
        <v>230</v>
      </c>
      <c r="F30" s="13">
        <v>230</v>
      </c>
      <c r="G30" s="13"/>
      <c r="H30" s="43"/>
      <c r="I30" s="43"/>
      <c r="J30" s="43"/>
      <c r="K30" s="43"/>
      <c r="L30" s="43"/>
      <c r="M30" s="13"/>
      <c r="N30" s="13"/>
      <c r="O30" s="43"/>
      <c r="P30" s="13">
        <v>150</v>
      </c>
      <c r="Q30" s="43"/>
      <c r="R30" s="13"/>
      <c r="S30" s="13"/>
      <c r="T30" s="13"/>
    </row>
    <row r="31" spans="1:20" s="1" customFormat="1" x14ac:dyDescent="0.25">
      <c r="A31" s="12">
        <v>44845</v>
      </c>
      <c r="B31" s="13" t="s">
        <v>5486</v>
      </c>
      <c r="C31" s="13"/>
      <c r="D31" s="13"/>
      <c r="E31" s="13"/>
      <c r="F31" s="13"/>
      <c r="G31" s="13"/>
      <c r="H31" s="43"/>
      <c r="I31" s="43"/>
      <c r="J31" s="43"/>
      <c r="K31" s="43"/>
      <c r="L31" s="43"/>
      <c r="M31" s="13"/>
      <c r="N31" s="13">
        <v>100</v>
      </c>
      <c r="O31" s="43"/>
      <c r="P31" s="13">
        <v>750</v>
      </c>
      <c r="Q31" s="43"/>
      <c r="R31" s="13"/>
      <c r="S31" s="13"/>
      <c r="T31" s="13"/>
    </row>
    <row r="32" spans="1:20" s="1" customFormat="1" x14ac:dyDescent="0.25">
      <c r="A32" s="12">
        <v>44845</v>
      </c>
      <c r="B32" s="13" t="s">
        <v>5511</v>
      </c>
      <c r="C32" s="13"/>
      <c r="D32" s="13"/>
      <c r="E32" s="13"/>
      <c r="F32" s="13"/>
      <c r="G32" s="13"/>
      <c r="H32" s="43"/>
      <c r="I32" s="43"/>
      <c r="J32" s="43"/>
      <c r="K32" s="43"/>
      <c r="L32" s="43"/>
      <c r="M32" s="13"/>
      <c r="N32" s="13">
        <v>130</v>
      </c>
      <c r="O32" s="43"/>
      <c r="P32" s="43"/>
      <c r="Q32" s="43"/>
      <c r="R32" s="43"/>
      <c r="S32" s="43"/>
      <c r="T32" s="43"/>
    </row>
    <row r="33" spans="1:20" s="1" customFormat="1" x14ac:dyDescent="0.25">
      <c r="A33" s="15" t="s">
        <v>5512</v>
      </c>
      <c r="B33" s="13" t="s">
        <v>5516</v>
      </c>
      <c r="C33" s="13"/>
      <c r="D33" s="13"/>
      <c r="E33" s="13"/>
      <c r="F33" s="13"/>
      <c r="G33" s="13"/>
      <c r="H33" s="43"/>
      <c r="I33" s="43"/>
      <c r="J33" s="43"/>
      <c r="K33" s="43"/>
      <c r="L33" s="43"/>
      <c r="M33" s="13"/>
      <c r="N33" s="13"/>
      <c r="O33" s="43"/>
      <c r="P33" s="13">
        <v>130</v>
      </c>
      <c r="Q33" s="43"/>
      <c r="R33" s="13"/>
      <c r="S33" s="13"/>
      <c r="T33" s="13"/>
    </row>
    <row r="34" spans="1:20" s="1" customFormat="1" x14ac:dyDescent="0.25">
      <c r="A34" s="17" t="s">
        <v>5528</v>
      </c>
      <c r="B34" s="13" t="s">
        <v>5529</v>
      </c>
      <c r="C34" s="13">
        <v>100</v>
      </c>
      <c r="D34" s="13"/>
      <c r="E34" s="13">
        <v>150</v>
      </c>
      <c r="F34" s="13">
        <v>150</v>
      </c>
      <c r="G34" s="13"/>
      <c r="H34" s="43"/>
      <c r="I34" s="43"/>
      <c r="J34" s="43"/>
      <c r="K34" s="43"/>
      <c r="L34" s="43"/>
      <c r="M34" s="13"/>
      <c r="N34" s="13"/>
      <c r="O34" s="43"/>
      <c r="P34" s="13"/>
      <c r="Q34" s="43"/>
      <c r="R34" s="13"/>
      <c r="S34" s="13"/>
      <c r="T34" s="13"/>
    </row>
    <row r="35" spans="1:20" s="2" customFormat="1" x14ac:dyDescent="0.25">
      <c r="A35" s="17" t="s">
        <v>5548</v>
      </c>
      <c r="B35" s="13" t="s">
        <v>5567</v>
      </c>
      <c r="C35" s="13"/>
      <c r="D35" s="13"/>
      <c r="E35" s="13">
        <v>200</v>
      </c>
      <c r="F35" s="13">
        <v>200</v>
      </c>
      <c r="G35" s="13"/>
      <c r="H35" s="13"/>
      <c r="I35" s="13"/>
      <c r="J35" s="13"/>
      <c r="K35" s="13"/>
      <c r="L35" s="13"/>
      <c r="M35" s="13"/>
      <c r="N35" s="13"/>
      <c r="O35" s="13"/>
      <c r="P35" s="13">
        <v>100</v>
      </c>
      <c r="Q35" s="13"/>
      <c r="R35" s="13"/>
      <c r="S35" s="13">
        <v>100</v>
      </c>
      <c r="T35" s="13"/>
    </row>
    <row r="36" spans="1:20" s="2" customFormat="1" x14ac:dyDescent="0.25">
      <c r="A36" s="17" t="s">
        <v>5568</v>
      </c>
      <c r="B36" s="13" t="s">
        <v>5575</v>
      </c>
      <c r="C36" s="13"/>
      <c r="D36" s="13"/>
      <c r="E36" s="13">
        <v>200</v>
      </c>
      <c r="F36" s="13">
        <v>200</v>
      </c>
      <c r="G36" s="13"/>
      <c r="H36" s="13"/>
      <c r="I36" s="13"/>
      <c r="J36" s="13"/>
      <c r="K36" s="13"/>
      <c r="L36" s="13"/>
      <c r="M36" s="13"/>
      <c r="N36" s="13"/>
      <c r="O36" s="13"/>
      <c r="P36" s="13">
        <v>100</v>
      </c>
      <c r="Q36" s="13"/>
      <c r="R36" s="13"/>
      <c r="S36" s="13">
        <v>100</v>
      </c>
      <c r="T36" s="13"/>
    </row>
    <row r="37" spans="1:20" s="2" customFormat="1" x14ac:dyDescent="0.25">
      <c r="A37" s="17" t="s">
        <v>5576</v>
      </c>
      <c r="B37" s="13" t="s">
        <v>7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>
        <v>125</v>
      </c>
      <c r="O37" s="13"/>
      <c r="P37" s="13">
        <v>85</v>
      </c>
      <c r="Q37" s="13"/>
      <c r="R37" s="13"/>
      <c r="S37" s="13">
        <v>126</v>
      </c>
      <c r="T37" s="13"/>
    </row>
    <row r="38" spans="1:20" s="2" customFormat="1" x14ac:dyDescent="0.25">
      <c r="A38" s="17" t="s">
        <v>5576</v>
      </c>
      <c r="B38" s="13" t="s">
        <v>5580</v>
      </c>
      <c r="C38" s="13"/>
      <c r="D38" s="13"/>
      <c r="E38" s="13">
        <v>60</v>
      </c>
      <c r="F38" s="13">
        <v>60</v>
      </c>
      <c r="G38" s="13"/>
      <c r="H38" s="13"/>
      <c r="I38" s="13"/>
      <c r="J38" s="13"/>
      <c r="K38" s="13"/>
      <c r="L38" s="13"/>
      <c r="M38" s="13"/>
      <c r="N38" s="13">
        <v>200</v>
      </c>
      <c r="O38" s="13"/>
      <c r="P38" s="13">
        <v>300</v>
      </c>
      <c r="Q38" s="13"/>
      <c r="R38" s="13"/>
      <c r="S38" s="13"/>
      <c r="T38" s="13"/>
    </row>
    <row r="39" spans="1:20" s="2" customFormat="1" x14ac:dyDescent="0.25">
      <c r="A39" s="17" t="s">
        <v>5581</v>
      </c>
      <c r="B39" s="13" t="s">
        <v>5588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>
        <v>50</v>
      </c>
      <c r="O39" s="13"/>
      <c r="P39" s="13">
        <v>500</v>
      </c>
      <c r="Q39" s="13"/>
      <c r="R39" s="13"/>
      <c r="S39" s="13"/>
      <c r="T39" s="13"/>
    </row>
    <row r="40" spans="1:20" s="2" customFormat="1" x14ac:dyDescent="0.25">
      <c r="A40" s="17" t="s">
        <v>5593</v>
      </c>
      <c r="B40" s="13" t="s">
        <v>5636</v>
      </c>
      <c r="C40" s="13">
        <v>150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</row>
    <row r="41" spans="1:20" s="2" customFormat="1" x14ac:dyDescent="0.25">
      <c r="A41" s="17" t="s">
        <v>5593</v>
      </c>
      <c r="B41" s="13" t="s">
        <v>5635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>
        <v>150</v>
      </c>
    </row>
    <row r="42" spans="1:20" s="2" customFormat="1" x14ac:dyDescent="0.25">
      <c r="A42" s="17" t="s">
        <v>5592</v>
      </c>
      <c r="B42" s="13" t="s">
        <v>5638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>
        <v>100</v>
      </c>
    </row>
    <row r="43" spans="1:20" s="2" customFormat="1" x14ac:dyDescent="0.25">
      <c r="A43" s="17" t="s">
        <v>5592</v>
      </c>
      <c r="B43" s="13" t="s">
        <v>5641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>
        <v>85</v>
      </c>
      <c r="O43" s="13"/>
      <c r="P43" s="13">
        <v>100</v>
      </c>
      <c r="Q43" s="13"/>
      <c r="R43" s="13"/>
      <c r="S43" s="13"/>
      <c r="T43" s="13"/>
    </row>
    <row r="44" spans="1:20" s="2" customFormat="1" x14ac:dyDescent="0.25">
      <c r="A44" s="17" t="s">
        <v>5626</v>
      </c>
      <c r="B44" s="13" t="s">
        <v>5649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450</v>
      </c>
      <c r="Q44" s="13"/>
      <c r="R44" s="13"/>
      <c r="S44" s="13">
        <v>75</v>
      </c>
      <c r="T44" s="13"/>
    </row>
    <row r="45" spans="1:20" s="2" customFormat="1" x14ac:dyDescent="0.25">
      <c r="A45" s="17" t="s">
        <v>5626</v>
      </c>
      <c r="B45" s="13" t="s">
        <v>5648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>
        <v>150</v>
      </c>
    </row>
    <row r="46" spans="1:20" s="2" customFormat="1" x14ac:dyDescent="0.25">
      <c r="A46" s="13" t="s">
        <v>5627</v>
      </c>
      <c r="B46" s="13" t="s">
        <v>5654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>
        <v>59</v>
      </c>
      <c r="T46" s="13"/>
    </row>
    <row r="47" spans="1:20" s="2" customFormat="1" x14ac:dyDescent="0.25">
      <c r="A47" s="13" t="s">
        <v>5627</v>
      </c>
      <c r="B47" s="13" t="s">
        <v>5655</v>
      </c>
      <c r="C47" s="13"/>
      <c r="D47" s="13"/>
      <c r="E47" s="13">
        <v>240</v>
      </c>
      <c r="F47" s="13">
        <v>240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</row>
    <row r="48" spans="1:20" s="2" customFormat="1" x14ac:dyDescent="0.25">
      <c r="A48" s="13" t="s">
        <v>5627</v>
      </c>
      <c r="B48" s="13" t="s">
        <v>5656</v>
      </c>
      <c r="C48" s="13"/>
      <c r="D48" s="13"/>
      <c r="E48" s="13">
        <v>200</v>
      </c>
      <c r="F48" s="13">
        <v>200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</row>
    <row r="49" spans="1:20" s="2" customFormat="1" x14ac:dyDescent="0.25">
      <c r="A49" s="12">
        <v>44573</v>
      </c>
      <c r="B49" s="13" t="s">
        <v>5659</v>
      </c>
      <c r="C49" s="13"/>
      <c r="D49" s="13"/>
      <c r="E49" s="13">
        <v>200</v>
      </c>
      <c r="F49" s="13">
        <v>30</v>
      </c>
      <c r="G49" s="13"/>
      <c r="H49" s="13"/>
      <c r="I49" s="13"/>
      <c r="J49" s="13"/>
      <c r="K49" s="13"/>
      <c r="L49" s="13"/>
      <c r="M49" s="13"/>
      <c r="N49" s="13"/>
      <c r="O49" s="13"/>
      <c r="P49" s="13">
        <v>250</v>
      </c>
      <c r="Q49" s="13"/>
      <c r="R49" s="13"/>
      <c r="S49" s="13"/>
      <c r="T49" s="13"/>
    </row>
    <row r="50" spans="1:20" s="2" customFormat="1" x14ac:dyDescent="0.25">
      <c r="A50" s="12">
        <v>44604</v>
      </c>
      <c r="B50" s="13" t="s">
        <v>5667</v>
      </c>
      <c r="C50" s="13"/>
      <c r="D50" s="13"/>
      <c r="E50" s="13"/>
      <c r="F50" s="13">
        <v>100</v>
      </c>
      <c r="G50" s="13"/>
      <c r="H50" s="13"/>
      <c r="I50" s="13"/>
      <c r="J50" s="13"/>
      <c r="K50" s="13"/>
      <c r="L50" s="13"/>
      <c r="M50" s="13"/>
      <c r="N50" s="13">
        <v>100</v>
      </c>
      <c r="O50" s="13"/>
      <c r="P50" s="13"/>
      <c r="Q50" s="13"/>
      <c r="R50" s="13"/>
      <c r="S50" s="13"/>
      <c r="T50" s="13"/>
    </row>
    <row r="51" spans="1:20" s="2" customFormat="1" x14ac:dyDescent="0.25">
      <c r="A51" s="12">
        <v>44604</v>
      </c>
      <c r="B51" s="13" t="s">
        <v>5668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>
        <v>100</v>
      </c>
      <c r="Q51" s="13"/>
      <c r="R51" s="13"/>
      <c r="S51" s="13"/>
      <c r="T51" s="13"/>
    </row>
    <row r="52" spans="1:20" s="2" customFormat="1" x14ac:dyDescent="0.25">
      <c r="A52" s="12">
        <v>44632</v>
      </c>
      <c r="B52" s="13" t="s">
        <v>5675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>
        <v>200</v>
      </c>
      <c r="O52" s="13"/>
      <c r="P52" s="13">
        <v>150</v>
      </c>
      <c r="Q52" s="13"/>
      <c r="R52" s="13"/>
      <c r="S52" s="13"/>
      <c r="T52" s="13"/>
    </row>
    <row r="53" spans="1:20" s="2" customFormat="1" x14ac:dyDescent="0.25">
      <c r="A53" s="12">
        <v>44693</v>
      </c>
      <c r="B53" s="13" t="s">
        <v>5681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>
        <v>25</v>
      </c>
      <c r="Q53" s="13"/>
      <c r="R53" s="13"/>
      <c r="S53" s="13"/>
      <c r="T53" s="13"/>
    </row>
    <row r="54" spans="1:20" s="2" customFormat="1" x14ac:dyDescent="0.25">
      <c r="A54" s="12">
        <v>44693</v>
      </c>
      <c r="B54" s="13" t="s">
        <v>5680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>
        <v>1125</v>
      </c>
      <c r="Q54" s="13"/>
      <c r="R54" s="13">
        <v>250</v>
      </c>
      <c r="S54" s="13"/>
      <c r="T54" s="13"/>
    </row>
    <row r="55" spans="1:20" s="2" customFormat="1" x14ac:dyDescent="0.25">
      <c r="A55" s="12">
        <v>44724</v>
      </c>
      <c r="B55" s="13" t="s">
        <v>5686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>
        <v>130</v>
      </c>
      <c r="T55" s="13"/>
    </row>
    <row r="56" spans="1:20" s="2" customFormat="1" x14ac:dyDescent="0.25">
      <c r="A56" s="12">
        <v>44754</v>
      </c>
      <c r="B56" s="13" t="s">
        <v>5695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>
        <v>250</v>
      </c>
      <c r="Q56" s="13"/>
      <c r="R56" s="13"/>
      <c r="S56" s="13">
        <v>200</v>
      </c>
      <c r="T56" s="13"/>
    </row>
    <row r="57" spans="1:20" s="2" customFormat="1" x14ac:dyDescent="0.25">
      <c r="A57" s="12">
        <v>44785</v>
      </c>
      <c r="B57" s="13" t="s">
        <v>5717</v>
      </c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>
        <v>20</v>
      </c>
      <c r="O57" s="13"/>
      <c r="P57" s="13">
        <v>230</v>
      </c>
      <c r="Q57" s="13"/>
      <c r="R57" s="13"/>
      <c r="S57" s="13"/>
      <c r="T57" s="13"/>
    </row>
    <row r="58" spans="1:20" s="2" customFormat="1" x14ac:dyDescent="0.25">
      <c r="A58" s="12">
        <v>44816</v>
      </c>
      <c r="B58" s="13" t="s">
        <v>5729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>
        <v>60</v>
      </c>
      <c r="S58" s="13"/>
      <c r="T58" s="13"/>
    </row>
    <row r="59" spans="1:20" s="2" customFormat="1" x14ac:dyDescent="0.25">
      <c r="A59" s="12">
        <v>44816</v>
      </c>
      <c r="B59" s="13" t="s">
        <v>5728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>
        <v>90</v>
      </c>
      <c r="T59" s="13"/>
    </row>
    <row r="60" spans="1:20" s="2" customFormat="1" x14ac:dyDescent="0.25">
      <c r="A60" s="12">
        <v>44846</v>
      </c>
      <c r="B60" s="13" t="s">
        <v>5735</v>
      </c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>
        <v>150</v>
      </c>
      <c r="Q60" s="13"/>
      <c r="R60" s="13"/>
      <c r="S60" s="13"/>
      <c r="T60" s="13"/>
    </row>
    <row r="61" spans="1:20" s="2" customFormat="1" x14ac:dyDescent="0.25">
      <c r="A61" s="12">
        <v>44907</v>
      </c>
      <c r="B61" s="13" t="s">
        <v>5759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>
        <v>150</v>
      </c>
      <c r="S61" s="13"/>
      <c r="T61" s="13"/>
    </row>
    <row r="62" spans="1:20" s="2" customFormat="1" x14ac:dyDescent="0.25">
      <c r="A62" s="12">
        <v>44907</v>
      </c>
      <c r="B62" s="13" t="s">
        <v>5760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>
        <v>290</v>
      </c>
      <c r="Q62" s="13"/>
      <c r="R62" s="13"/>
      <c r="S62" s="13"/>
      <c r="T62" s="13"/>
    </row>
    <row r="63" spans="1:20" s="2" customFormat="1" x14ac:dyDescent="0.25">
      <c r="A63" s="13" t="s">
        <v>5932</v>
      </c>
      <c r="B63" s="13" t="s">
        <v>63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>
        <v>-400</v>
      </c>
      <c r="Q63" s="13"/>
      <c r="R63" s="13"/>
      <c r="S63" s="13"/>
      <c r="T63" s="13"/>
    </row>
    <row r="64" spans="1:20" s="1" customFormat="1" x14ac:dyDescent="0.25">
      <c r="A64" s="17" t="s">
        <v>5970</v>
      </c>
      <c r="B64" s="13" t="s">
        <v>63</v>
      </c>
      <c r="C64" s="13"/>
      <c r="D64" s="13"/>
      <c r="E64" s="13"/>
      <c r="F64" s="13"/>
      <c r="G64" s="13"/>
      <c r="H64" s="43"/>
      <c r="I64" s="43"/>
      <c r="J64" s="43"/>
      <c r="K64" s="43"/>
      <c r="L64" s="43"/>
      <c r="M64" s="13"/>
      <c r="N64" s="13">
        <v>-20</v>
      </c>
      <c r="O64" s="43"/>
      <c r="P64" s="13">
        <v>-500</v>
      </c>
      <c r="Q64" s="43"/>
      <c r="R64" s="43"/>
      <c r="S64" s="13">
        <v>-30</v>
      </c>
      <c r="T64" s="13"/>
    </row>
    <row r="65" spans="1:20" s="1" customFormat="1" x14ac:dyDescent="0.25">
      <c r="A65" s="17" t="s">
        <v>6042</v>
      </c>
      <c r="B65" s="13" t="s">
        <v>63</v>
      </c>
      <c r="C65" s="13"/>
      <c r="D65" s="13"/>
      <c r="E65" s="13"/>
      <c r="F65" s="13"/>
      <c r="G65" s="13"/>
      <c r="H65" s="43"/>
      <c r="I65" s="43"/>
      <c r="J65" s="43"/>
      <c r="K65" s="43"/>
      <c r="L65" s="43"/>
      <c r="M65" s="13"/>
      <c r="N65" s="13">
        <v>-28</v>
      </c>
      <c r="O65" s="43"/>
      <c r="P65" s="13">
        <v>-684</v>
      </c>
      <c r="Q65" s="43"/>
      <c r="R65" s="43"/>
      <c r="S65" s="43"/>
      <c r="T65" s="43"/>
    </row>
    <row r="66" spans="1:20" s="2" customFormat="1" x14ac:dyDescent="0.25">
      <c r="A66" s="17" t="s">
        <v>6040</v>
      </c>
      <c r="B66" s="13" t="s">
        <v>63</v>
      </c>
      <c r="C66" s="13"/>
      <c r="D66" s="13"/>
      <c r="E66" s="13">
        <v>-3</v>
      </c>
      <c r="F66" s="13"/>
      <c r="G66" s="13"/>
      <c r="H66" s="13"/>
      <c r="I66" s="13"/>
      <c r="J66" s="13"/>
      <c r="K66" s="13"/>
      <c r="L66" s="13"/>
      <c r="M66" s="13"/>
      <c r="N66" s="13">
        <v>-108</v>
      </c>
      <c r="O66" s="13"/>
      <c r="P66" s="13">
        <v>-212</v>
      </c>
      <c r="Q66" s="13">
        <v>-3</v>
      </c>
      <c r="R66" s="13">
        <v>-129</v>
      </c>
      <c r="S66" s="13">
        <v>-50</v>
      </c>
      <c r="T66" s="13"/>
    </row>
    <row r="67" spans="1:20" s="2" customFormat="1" x14ac:dyDescent="0.25">
      <c r="A67" s="12">
        <v>44928</v>
      </c>
      <c r="B67" s="13" t="s">
        <v>63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>
        <v>-12</v>
      </c>
      <c r="O67" s="13"/>
      <c r="P67" s="13">
        <v>-240</v>
      </c>
      <c r="Q67" s="13"/>
      <c r="R67" s="13">
        <v>-56</v>
      </c>
      <c r="S67" s="13">
        <v>-69</v>
      </c>
      <c r="T67" s="13"/>
    </row>
    <row r="68" spans="1:20" s="2" customFormat="1" x14ac:dyDescent="0.25">
      <c r="A68" s="12">
        <v>45140</v>
      </c>
      <c r="B68" s="13" t="s">
        <v>63</v>
      </c>
      <c r="C68" s="13">
        <v>-100</v>
      </c>
      <c r="D68" s="13"/>
      <c r="E68" s="13">
        <v>-122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>
        <v>-428</v>
      </c>
      <c r="Q68" s="13"/>
      <c r="R68" s="13"/>
      <c r="S68" s="13">
        <v>-50</v>
      </c>
      <c r="T68" s="13"/>
    </row>
    <row r="69" spans="1:20" s="2" customFormat="1" x14ac:dyDescent="0.25">
      <c r="A69" s="12">
        <v>45201</v>
      </c>
      <c r="B69" s="13" t="s">
        <v>63</v>
      </c>
      <c r="C69" s="13"/>
      <c r="D69" s="13"/>
      <c r="E69" s="13"/>
      <c r="F69" s="13"/>
      <c r="G69" s="13">
        <v>-20</v>
      </c>
      <c r="H69" s="13">
        <v>-20</v>
      </c>
      <c r="I69" s="13">
        <v>-6</v>
      </c>
      <c r="J69" s="13">
        <v>-80</v>
      </c>
      <c r="K69" s="13">
        <v>-10</v>
      </c>
      <c r="L69" s="13">
        <v>-8</v>
      </c>
      <c r="M69" s="13"/>
      <c r="N69" s="13"/>
      <c r="O69" s="13"/>
      <c r="P69" s="13"/>
      <c r="Q69" s="13"/>
      <c r="R69" s="13"/>
      <c r="S69" s="13"/>
      <c r="T69" s="13"/>
    </row>
    <row r="70" spans="1:20" s="2" customFormat="1" x14ac:dyDescent="0.25">
      <c r="A70" s="12" t="s">
        <v>6170</v>
      </c>
      <c r="B70" s="13" t="s">
        <v>63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>
        <v>-487</v>
      </c>
      <c r="Q70" s="13"/>
      <c r="R70" s="13"/>
      <c r="S70" s="13">
        <v>-25</v>
      </c>
      <c r="T70" s="13"/>
    </row>
    <row r="71" spans="1:20" s="2" customFormat="1" x14ac:dyDescent="0.25">
      <c r="A71" s="12" t="s">
        <v>6174</v>
      </c>
      <c r="B71" s="13" t="s">
        <v>63</v>
      </c>
      <c r="C71" s="13"/>
      <c r="D71" s="13"/>
      <c r="E71" s="13">
        <v>-209</v>
      </c>
      <c r="F71" s="13">
        <v>-65</v>
      </c>
      <c r="G71" s="13"/>
      <c r="H71" s="13"/>
      <c r="I71" s="13"/>
      <c r="J71" s="13"/>
      <c r="K71" s="13"/>
      <c r="L71" s="13"/>
      <c r="M71" s="13"/>
      <c r="N71" s="13"/>
      <c r="O71" s="13"/>
      <c r="P71" s="13">
        <v>-300</v>
      </c>
      <c r="Q71" s="13"/>
      <c r="R71" s="13"/>
      <c r="S71" s="13"/>
      <c r="T71" s="13"/>
    </row>
    <row r="72" spans="1:20" s="2" customFormat="1" x14ac:dyDescent="0.25">
      <c r="A72" s="12" t="s">
        <v>6184</v>
      </c>
      <c r="B72" s="13" t="s">
        <v>63</v>
      </c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>
        <v>-494</v>
      </c>
      <c r="Q72" s="13"/>
      <c r="R72" s="13"/>
      <c r="S72" s="13"/>
      <c r="T72" s="13">
        <v>-33</v>
      </c>
    </row>
    <row r="73" spans="1:20" s="2" customFormat="1" x14ac:dyDescent="0.25">
      <c r="A73" s="12" t="s">
        <v>6187</v>
      </c>
      <c r="B73" s="13" t="s">
        <v>63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>
        <v>-22</v>
      </c>
      <c r="O73" s="13"/>
      <c r="P73" s="13">
        <v>-435</v>
      </c>
      <c r="Q73" s="13"/>
      <c r="R73" s="13">
        <v>-82</v>
      </c>
      <c r="S73" s="13">
        <v>-24</v>
      </c>
      <c r="T73" s="13">
        <v>-35</v>
      </c>
    </row>
    <row r="74" spans="1:20" s="2" customFormat="1" x14ac:dyDescent="0.25">
      <c r="A74" s="12" t="s">
        <v>6187</v>
      </c>
      <c r="B74" s="13" t="s">
        <v>63</v>
      </c>
      <c r="C74" s="13">
        <v>-98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>
        <v>-125</v>
      </c>
      <c r="O74" s="13"/>
      <c r="P74" s="13">
        <v>-150</v>
      </c>
      <c r="Q74" s="13"/>
      <c r="R74" s="13"/>
      <c r="S74" s="13">
        <v>-42</v>
      </c>
      <c r="T74" s="13"/>
    </row>
    <row r="75" spans="1:20" s="2" customFormat="1" x14ac:dyDescent="0.25">
      <c r="A75" s="12" t="s">
        <v>6198</v>
      </c>
      <c r="B75" s="13" t="s">
        <v>63</v>
      </c>
      <c r="C75" s="13">
        <v>-48</v>
      </c>
      <c r="D75" s="13"/>
      <c r="E75" s="13">
        <v>-6</v>
      </c>
      <c r="F75" s="13">
        <v>-2</v>
      </c>
      <c r="G75" s="13"/>
      <c r="H75" s="13"/>
      <c r="I75" s="13"/>
      <c r="J75" s="13"/>
      <c r="K75" s="13"/>
      <c r="L75" s="13"/>
      <c r="M75" s="13">
        <v>-68</v>
      </c>
      <c r="N75" s="13">
        <v>-11</v>
      </c>
      <c r="O75" s="13">
        <v>-20</v>
      </c>
      <c r="P75" s="13">
        <v>-254</v>
      </c>
      <c r="Q75" s="13">
        <v>-3</v>
      </c>
      <c r="R75" s="13">
        <v>-65</v>
      </c>
      <c r="S75" s="13">
        <v>-22</v>
      </c>
      <c r="T75" s="13">
        <v>-4</v>
      </c>
    </row>
    <row r="76" spans="1:20" s="2" customFormat="1" x14ac:dyDescent="0.25">
      <c r="A76" s="12" t="s">
        <v>6223</v>
      </c>
      <c r="B76" s="75" t="s">
        <v>63</v>
      </c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>
        <v>-66</v>
      </c>
      <c r="N76" s="13">
        <v>-9</v>
      </c>
      <c r="O76" s="13"/>
      <c r="P76" s="13">
        <v>-317</v>
      </c>
      <c r="Q76" s="13">
        <v>-5</v>
      </c>
      <c r="R76" s="13">
        <v>-47</v>
      </c>
      <c r="S76" s="13">
        <v>-13</v>
      </c>
      <c r="T76" s="13">
        <v>-32</v>
      </c>
    </row>
    <row r="77" spans="1:20" s="2" customFormat="1" x14ac:dyDescent="0.25">
      <c r="A77" s="12" t="s">
        <v>6230</v>
      </c>
      <c r="B77" s="13" t="s">
        <v>63</v>
      </c>
      <c r="C77" s="13"/>
      <c r="D77" s="13"/>
      <c r="E77" s="13">
        <v>-276</v>
      </c>
      <c r="F77" s="13">
        <v>-80</v>
      </c>
      <c r="G77" s="13"/>
      <c r="H77" s="13"/>
      <c r="I77" s="13"/>
      <c r="J77" s="13"/>
      <c r="K77" s="13"/>
      <c r="L77" s="13"/>
      <c r="M77" s="13">
        <v>-249</v>
      </c>
      <c r="N77" s="13">
        <v>-68</v>
      </c>
      <c r="O77" s="13"/>
      <c r="P77" s="13">
        <v>-434</v>
      </c>
      <c r="Q77" s="13"/>
      <c r="R77" s="13">
        <v>-25</v>
      </c>
      <c r="S77" s="13">
        <v>-50</v>
      </c>
      <c r="T77" s="13"/>
    </row>
    <row r="78" spans="1:20" s="2" customFormat="1" x14ac:dyDescent="0.25">
      <c r="A78" s="12" t="s">
        <v>6236</v>
      </c>
      <c r="B78" s="13" t="s">
        <v>63</v>
      </c>
      <c r="C78" s="13"/>
      <c r="D78" s="13"/>
      <c r="E78" s="13">
        <v>-168</v>
      </c>
      <c r="F78" s="13"/>
      <c r="G78" s="13"/>
      <c r="H78" s="13"/>
      <c r="I78" s="13"/>
      <c r="J78" s="13"/>
      <c r="K78" s="13"/>
      <c r="L78" s="13"/>
      <c r="M78" s="13">
        <v>-204</v>
      </c>
      <c r="N78" s="13"/>
      <c r="O78" s="13"/>
      <c r="P78" s="13"/>
      <c r="Q78" s="13"/>
      <c r="R78" s="13"/>
      <c r="S78" s="13"/>
      <c r="T78" s="13"/>
    </row>
    <row r="79" spans="1:20" x14ac:dyDescent="0.25">
      <c r="A79" s="12" t="s">
        <v>6247</v>
      </c>
      <c r="B79" s="13" t="s">
        <v>63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13">
        <v>-16</v>
      </c>
      <c r="N79" s="13">
        <v>-18</v>
      </c>
      <c r="O79" s="75"/>
      <c r="P79" s="75">
        <v>-358</v>
      </c>
      <c r="Q79" s="75"/>
      <c r="R79" s="75">
        <v>-19</v>
      </c>
      <c r="S79" s="13">
        <v>-26</v>
      </c>
      <c r="T79" s="13">
        <v>-56</v>
      </c>
    </row>
    <row r="80" spans="1:20" x14ac:dyDescent="0.25">
      <c r="A80" s="75" t="s">
        <v>6263</v>
      </c>
      <c r="B80" s="13" t="s">
        <v>63</v>
      </c>
      <c r="C80" s="75"/>
      <c r="D80" s="75"/>
      <c r="E80" s="75">
        <v>-97</v>
      </c>
      <c r="F80" s="75">
        <v>-86</v>
      </c>
      <c r="G80" s="75"/>
      <c r="H80" s="75"/>
      <c r="I80" s="75"/>
      <c r="J80" s="75"/>
      <c r="K80" s="75"/>
      <c r="L80" s="75"/>
      <c r="M80" s="75"/>
      <c r="N80" s="13">
        <v>-23</v>
      </c>
      <c r="O80" s="75"/>
      <c r="P80" s="75">
        <v>-111</v>
      </c>
      <c r="Q80" s="75">
        <v>-9</v>
      </c>
      <c r="R80" s="13">
        <v>-20</v>
      </c>
      <c r="S80" s="13">
        <v>-25</v>
      </c>
      <c r="T80" s="13"/>
    </row>
    <row r="81" spans="1:21" x14ac:dyDescent="0.25">
      <c r="A81" s="75" t="s">
        <v>6263</v>
      </c>
      <c r="B81" s="13" t="s">
        <v>63</v>
      </c>
      <c r="C81" s="75"/>
      <c r="D81" s="75"/>
      <c r="E81" s="75">
        <v>-2</v>
      </c>
      <c r="F81" s="75">
        <v>-51</v>
      </c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</row>
    <row r="82" spans="1:21" x14ac:dyDescent="0.25">
      <c r="A82" s="12">
        <v>44929</v>
      </c>
      <c r="B82" s="75" t="s">
        <v>63</v>
      </c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>
        <v>-90</v>
      </c>
      <c r="O82" s="75"/>
      <c r="P82" s="75">
        <v>-297</v>
      </c>
      <c r="Q82" s="75">
        <v>-9</v>
      </c>
      <c r="R82" s="75">
        <v>-90</v>
      </c>
      <c r="S82" s="75">
        <v>-94</v>
      </c>
      <c r="T82" s="75"/>
    </row>
    <row r="83" spans="1:21" x14ac:dyDescent="0.25">
      <c r="A83" s="12">
        <v>44960</v>
      </c>
      <c r="B83" s="75" t="s">
        <v>63</v>
      </c>
      <c r="C83" s="75"/>
      <c r="D83" s="75"/>
      <c r="E83" s="75">
        <v>-296</v>
      </c>
      <c r="F83" s="75">
        <v>-317</v>
      </c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</row>
    <row r="84" spans="1:21" x14ac:dyDescent="0.25">
      <c r="A84" s="12">
        <v>44960</v>
      </c>
      <c r="B84" s="75" t="s">
        <v>63</v>
      </c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>
        <v>-498</v>
      </c>
      <c r="Q84" s="75"/>
      <c r="R84" s="75"/>
      <c r="S84" s="75"/>
      <c r="T84" s="75"/>
    </row>
    <row r="85" spans="1:21" x14ac:dyDescent="0.25">
      <c r="A85" s="12">
        <v>44988</v>
      </c>
      <c r="B85" s="75" t="s">
        <v>63</v>
      </c>
      <c r="C85" s="75">
        <v>-4</v>
      </c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>
        <v>-88</v>
      </c>
      <c r="O85" s="75"/>
      <c r="P85" s="75">
        <v>-120</v>
      </c>
      <c r="Q85" s="75"/>
      <c r="R85" s="75">
        <v>-6</v>
      </c>
      <c r="S85" s="75">
        <v>-82</v>
      </c>
      <c r="T85" s="75">
        <v>-52</v>
      </c>
    </row>
    <row r="86" spans="1:21" x14ac:dyDescent="0.25">
      <c r="A86" s="12">
        <v>44988</v>
      </c>
      <c r="B86" s="75" t="s">
        <v>63</v>
      </c>
      <c r="C86" s="75"/>
      <c r="D86" s="75"/>
      <c r="E86" s="75">
        <v>-250</v>
      </c>
      <c r="F86" s="75">
        <v>-300</v>
      </c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</row>
    <row r="87" spans="1:21" x14ac:dyDescent="0.25">
      <c r="A87" s="12">
        <v>44988</v>
      </c>
      <c r="B87" s="75" t="s">
        <v>63</v>
      </c>
      <c r="C87" s="75"/>
      <c r="D87" s="75"/>
      <c r="E87" s="75">
        <v>-68</v>
      </c>
      <c r="F87" s="75">
        <v>-76</v>
      </c>
      <c r="G87" s="75"/>
      <c r="H87" s="75"/>
      <c r="I87" s="75"/>
      <c r="J87" s="75"/>
      <c r="K87" s="75"/>
      <c r="L87" s="75"/>
      <c r="M87" s="75"/>
      <c r="N87" s="75">
        <v>-67</v>
      </c>
      <c r="O87" s="75"/>
      <c r="P87" s="75">
        <v>-344</v>
      </c>
      <c r="Q87" s="75"/>
      <c r="R87" s="75"/>
      <c r="S87" s="75"/>
      <c r="T87" s="75"/>
    </row>
    <row r="88" spans="1:21" s="19" customFormat="1" x14ac:dyDescent="0.25">
      <c r="A88" s="12">
        <v>44988</v>
      </c>
      <c r="B88" s="43" t="s">
        <v>63</v>
      </c>
      <c r="C88" s="771"/>
      <c r="D88" s="771"/>
      <c r="E88" s="771">
        <v>-162</v>
      </c>
      <c r="F88" s="771">
        <v>-376</v>
      </c>
      <c r="G88" s="771"/>
      <c r="H88" s="771"/>
      <c r="I88" s="771"/>
      <c r="J88" s="771"/>
      <c r="K88" s="771"/>
      <c r="L88" s="771"/>
      <c r="M88" s="771"/>
      <c r="N88" s="771"/>
      <c r="O88" s="771"/>
      <c r="P88" s="771"/>
      <c r="Q88" s="771"/>
      <c r="R88" s="771"/>
      <c r="S88" s="771"/>
      <c r="T88" s="771"/>
    </row>
    <row r="89" spans="1:21" s="19" customFormat="1" x14ac:dyDescent="0.25">
      <c r="A89" s="12">
        <v>44988</v>
      </c>
      <c r="B89" s="43" t="s">
        <v>63</v>
      </c>
      <c r="C89" s="771"/>
      <c r="D89" s="771"/>
      <c r="E89" s="771">
        <v>-16</v>
      </c>
      <c r="F89" s="771"/>
      <c r="G89" s="771"/>
      <c r="H89" s="771"/>
      <c r="I89" s="771"/>
      <c r="J89" s="771"/>
      <c r="K89" s="771"/>
      <c r="L89" s="771"/>
      <c r="M89" s="771">
        <v>-78</v>
      </c>
      <c r="N89" s="771">
        <v>-57</v>
      </c>
      <c r="O89" s="771"/>
      <c r="P89" s="771">
        <v>-100</v>
      </c>
      <c r="Q89" s="771">
        <v>-10</v>
      </c>
      <c r="R89" s="771">
        <v>-50</v>
      </c>
      <c r="S89" s="771">
        <v>-80</v>
      </c>
      <c r="T89" s="771"/>
      <c r="U89" s="1501">
        <v>44988</v>
      </c>
    </row>
    <row r="90" spans="1:21" s="19" customFormat="1" x14ac:dyDescent="0.25">
      <c r="A90" s="12">
        <v>44988</v>
      </c>
      <c r="B90" s="43" t="s">
        <v>63</v>
      </c>
      <c r="C90" s="771"/>
      <c r="D90" s="771"/>
      <c r="E90" s="771"/>
      <c r="F90" s="771"/>
      <c r="G90" s="771"/>
      <c r="H90" s="771"/>
      <c r="I90" s="771"/>
      <c r="J90" s="771"/>
      <c r="K90" s="771"/>
      <c r="L90" s="771"/>
      <c r="M90" s="771"/>
      <c r="N90" s="771"/>
      <c r="O90" s="771"/>
      <c r="P90" s="771">
        <v>-550</v>
      </c>
      <c r="Q90" s="771"/>
      <c r="R90" s="771"/>
      <c r="S90" s="771"/>
      <c r="T90" s="771"/>
    </row>
    <row r="91" spans="1:21" s="19" customFormat="1" x14ac:dyDescent="0.25">
      <c r="A91" s="12">
        <v>44988</v>
      </c>
      <c r="B91" s="43" t="s">
        <v>63</v>
      </c>
      <c r="C91" s="771"/>
      <c r="D91" s="771"/>
      <c r="E91" s="771"/>
      <c r="F91" s="771"/>
      <c r="G91" s="771"/>
      <c r="H91" s="771"/>
      <c r="I91" s="771"/>
      <c r="J91" s="771"/>
      <c r="K91" s="771"/>
      <c r="L91" s="771"/>
      <c r="M91" s="771">
        <v>-400</v>
      </c>
      <c r="N91" s="771">
        <v>-130</v>
      </c>
      <c r="O91" s="771"/>
      <c r="P91" s="771"/>
      <c r="Q91" s="771"/>
      <c r="R91" s="771">
        <v>-165</v>
      </c>
      <c r="S91" s="771">
        <v>-100</v>
      </c>
      <c r="T91" s="771">
        <v>-153</v>
      </c>
    </row>
    <row r="92" spans="1:21" s="19" customFormat="1" x14ac:dyDescent="0.25">
      <c r="A92" s="12">
        <v>44988</v>
      </c>
      <c r="B92" s="43" t="s">
        <v>63</v>
      </c>
      <c r="C92" s="771"/>
      <c r="D92" s="771"/>
      <c r="E92" s="771"/>
      <c r="F92" s="771"/>
      <c r="G92" s="771"/>
      <c r="H92" s="771"/>
      <c r="I92" s="771"/>
      <c r="J92" s="771"/>
      <c r="K92" s="771"/>
      <c r="L92" s="771"/>
      <c r="M92" s="771">
        <v>-200</v>
      </c>
      <c r="N92" s="771"/>
      <c r="O92" s="771"/>
      <c r="P92" s="771"/>
      <c r="Q92" s="771"/>
      <c r="R92" s="771"/>
      <c r="S92" s="771"/>
      <c r="T92" s="771">
        <v>-35</v>
      </c>
    </row>
    <row r="93" spans="1:21" s="19" customFormat="1" x14ac:dyDescent="0.25">
      <c r="A93" s="12">
        <v>44988</v>
      </c>
      <c r="B93" s="43" t="s">
        <v>63</v>
      </c>
      <c r="C93" s="771"/>
      <c r="D93" s="771"/>
      <c r="E93" s="771">
        <v>-185</v>
      </c>
      <c r="F93" s="771">
        <v>-273</v>
      </c>
      <c r="G93" s="771"/>
      <c r="H93" s="771"/>
      <c r="I93" s="771"/>
      <c r="J93" s="771"/>
      <c r="K93" s="771"/>
      <c r="L93" s="771"/>
      <c r="M93" s="771"/>
      <c r="N93" s="771"/>
      <c r="O93" s="771"/>
      <c r="P93" s="771"/>
      <c r="Q93" s="771"/>
      <c r="R93" s="771"/>
      <c r="S93" s="771"/>
      <c r="T93" s="771"/>
    </row>
    <row r="94" spans="1:21" s="19" customFormat="1" x14ac:dyDescent="0.25">
      <c r="A94" s="12">
        <v>44988</v>
      </c>
      <c r="B94" s="43" t="s">
        <v>63</v>
      </c>
      <c r="C94" s="771"/>
      <c r="D94" s="771"/>
      <c r="E94" s="771">
        <v>-249</v>
      </c>
      <c r="F94" s="771">
        <v>-315</v>
      </c>
      <c r="G94" s="771"/>
      <c r="H94" s="771"/>
      <c r="I94" s="771"/>
      <c r="J94" s="771"/>
      <c r="K94" s="771"/>
      <c r="L94" s="771"/>
      <c r="M94" s="771">
        <v>-99</v>
      </c>
      <c r="N94" s="771">
        <v>-268</v>
      </c>
      <c r="O94" s="771"/>
      <c r="P94" s="771">
        <v>-900</v>
      </c>
      <c r="Q94" s="771"/>
      <c r="R94" s="771">
        <v>-50</v>
      </c>
      <c r="S94" s="771">
        <v>-50</v>
      </c>
      <c r="T94" s="771"/>
    </row>
    <row r="95" spans="1:21" s="19" customFormat="1" x14ac:dyDescent="0.25">
      <c r="A95" s="12">
        <v>44988</v>
      </c>
      <c r="B95" s="43" t="s">
        <v>63</v>
      </c>
      <c r="C95" s="771"/>
      <c r="D95" s="771"/>
      <c r="E95" s="771"/>
      <c r="F95" s="771"/>
      <c r="G95" s="771"/>
      <c r="H95" s="771"/>
      <c r="I95" s="771"/>
      <c r="J95" s="771"/>
      <c r="K95" s="771"/>
      <c r="L95" s="771"/>
      <c r="M95" s="771"/>
      <c r="N95" s="771">
        <v>-234</v>
      </c>
      <c r="O95" s="771"/>
      <c r="P95" s="771"/>
      <c r="Q95" s="771">
        <v>-14</v>
      </c>
      <c r="R95" s="771">
        <v>-212</v>
      </c>
      <c r="S95" s="771"/>
      <c r="T95" s="771"/>
    </row>
    <row r="96" spans="1:21" s="19" customFormat="1" x14ac:dyDescent="0.25">
      <c r="A96" s="12">
        <v>44988</v>
      </c>
      <c r="B96" s="354" t="s">
        <v>63</v>
      </c>
      <c r="C96" s="771"/>
      <c r="D96" s="771"/>
      <c r="E96" s="771"/>
      <c r="F96" s="771"/>
      <c r="G96" s="771"/>
      <c r="H96" s="771"/>
      <c r="I96" s="771"/>
      <c r="J96" s="771"/>
      <c r="K96" s="771"/>
      <c r="L96" s="771"/>
      <c r="M96" s="771"/>
      <c r="N96" s="771"/>
      <c r="O96" s="771"/>
      <c r="P96" s="771">
        <v>-250</v>
      </c>
      <c r="Q96" s="771">
        <v>-4</v>
      </c>
      <c r="R96" s="771"/>
      <c r="S96" s="771">
        <v>-200</v>
      </c>
      <c r="T96" s="771"/>
    </row>
    <row r="97" spans="1:21" s="19" customFormat="1" x14ac:dyDescent="0.25">
      <c r="A97" s="12">
        <v>44988</v>
      </c>
      <c r="B97" s="354" t="s">
        <v>63</v>
      </c>
      <c r="C97" s="771"/>
      <c r="D97" s="771"/>
      <c r="E97" s="771">
        <v>-50</v>
      </c>
      <c r="F97" s="771">
        <v>-220</v>
      </c>
      <c r="G97" s="771"/>
      <c r="H97" s="771"/>
      <c r="I97" s="771"/>
      <c r="J97" s="771"/>
      <c r="K97" s="771"/>
      <c r="L97" s="771"/>
      <c r="M97" s="771"/>
      <c r="N97" s="771">
        <v>-153</v>
      </c>
      <c r="O97" s="771"/>
      <c r="P97" s="771"/>
      <c r="Q97" s="771">
        <v>-11</v>
      </c>
      <c r="R97" s="771">
        <v>-150</v>
      </c>
      <c r="S97" s="771"/>
      <c r="T97" s="771"/>
    </row>
    <row r="98" spans="1:21" s="19" customFormat="1" x14ac:dyDescent="0.25">
      <c r="A98" s="12">
        <v>44988</v>
      </c>
      <c r="B98" s="354" t="s">
        <v>63</v>
      </c>
      <c r="C98" s="771"/>
      <c r="D98" s="771"/>
      <c r="E98" s="771">
        <v>-364</v>
      </c>
      <c r="F98" s="771">
        <v>-370</v>
      </c>
      <c r="G98" s="771"/>
      <c r="H98" s="771"/>
      <c r="I98" s="771"/>
      <c r="J98" s="771"/>
      <c r="K98" s="771"/>
      <c r="L98" s="771"/>
      <c r="M98" s="771"/>
      <c r="N98" s="771"/>
      <c r="O98" s="771"/>
      <c r="P98" s="771"/>
      <c r="Q98" s="771">
        <v>-1</v>
      </c>
      <c r="R98" s="771"/>
      <c r="S98" s="771"/>
      <c r="T98" s="771"/>
    </row>
    <row r="99" spans="1:21" s="19" customFormat="1" x14ac:dyDescent="0.25">
      <c r="A99" s="12">
        <v>44988</v>
      </c>
      <c r="B99" s="354" t="s">
        <v>63</v>
      </c>
      <c r="C99" s="771"/>
      <c r="D99" s="771"/>
      <c r="E99" s="771">
        <v>-63</v>
      </c>
      <c r="F99" s="771">
        <v>-13</v>
      </c>
      <c r="G99" s="771"/>
      <c r="H99" s="771"/>
      <c r="I99" s="771"/>
      <c r="J99" s="771"/>
      <c r="K99" s="771"/>
      <c r="L99" s="771"/>
      <c r="M99" s="771"/>
      <c r="N99" s="771">
        <v>-63</v>
      </c>
      <c r="O99" s="771"/>
      <c r="P99" s="771"/>
      <c r="Q99" s="771">
        <v>-11</v>
      </c>
      <c r="R99" s="771">
        <v>-70</v>
      </c>
      <c r="S99" s="771">
        <v>-212</v>
      </c>
      <c r="T99" s="771"/>
    </row>
    <row r="100" spans="1:21" s="19" customFormat="1" x14ac:dyDescent="0.25">
      <c r="A100" s="12">
        <v>44988</v>
      </c>
      <c r="B100" s="354" t="s">
        <v>63</v>
      </c>
      <c r="C100" s="771"/>
      <c r="D100" s="771"/>
      <c r="E100" s="771"/>
      <c r="F100" s="771"/>
      <c r="G100" s="771"/>
      <c r="H100" s="771"/>
      <c r="I100" s="771"/>
      <c r="J100" s="771"/>
      <c r="K100" s="771"/>
      <c r="L100" s="771"/>
      <c r="M100" s="771"/>
      <c r="N100" s="771"/>
      <c r="O100" s="771"/>
      <c r="P100" s="771">
        <v>-408</v>
      </c>
      <c r="Q100" s="771">
        <v>-8</v>
      </c>
      <c r="R100" s="771"/>
      <c r="S100" s="771">
        <v>-130</v>
      </c>
      <c r="T100" s="771"/>
    </row>
    <row r="101" spans="1:21" s="19" customFormat="1" x14ac:dyDescent="0.25">
      <c r="A101" s="12">
        <v>44988</v>
      </c>
      <c r="B101" s="354" t="s">
        <v>63</v>
      </c>
      <c r="C101" s="771"/>
      <c r="D101" s="771"/>
      <c r="E101" s="771">
        <v>-16</v>
      </c>
      <c r="F101" s="771">
        <v>-46</v>
      </c>
      <c r="G101" s="771"/>
      <c r="H101" s="771"/>
      <c r="I101" s="771"/>
      <c r="J101" s="771"/>
      <c r="K101" s="771"/>
      <c r="L101" s="771"/>
      <c r="M101" s="771"/>
      <c r="N101" s="771"/>
      <c r="O101" s="771"/>
      <c r="P101" s="771">
        <v>-106</v>
      </c>
      <c r="Q101" s="771">
        <v>-7</v>
      </c>
      <c r="R101" s="771">
        <v>-51</v>
      </c>
      <c r="S101" s="771"/>
      <c r="T101" s="771"/>
    </row>
    <row r="102" spans="1:21" s="19" customFormat="1" x14ac:dyDescent="0.25">
      <c r="A102" s="12">
        <v>44988</v>
      </c>
      <c r="B102" s="354" t="s">
        <v>6359</v>
      </c>
      <c r="C102" s="771"/>
      <c r="D102" s="771"/>
      <c r="E102" s="771"/>
      <c r="F102" s="771"/>
      <c r="G102" s="771"/>
      <c r="H102" s="771"/>
      <c r="I102" s="771"/>
      <c r="J102" s="771"/>
      <c r="K102" s="771"/>
      <c r="L102" s="771"/>
      <c r="M102" s="771"/>
      <c r="N102" s="771">
        <v>200</v>
      </c>
      <c r="O102" s="771"/>
      <c r="P102" s="771"/>
      <c r="Q102" s="771"/>
      <c r="R102" s="771"/>
      <c r="S102" s="771"/>
      <c r="T102" s="771"/>
      <c r="U102" s="19" t="s">
        <v>6360</v>
      </c>
    </row>
    <row r="103" spans="1:21" s="19" customFormat="1" x14ac:dyDescent="0.25">
      <c r="A103" s="12">
        <v>44988</v>
      </c>
      <c r="B103" s="354" t="s">
        <v>63</v>
      </c>
      <c r="C103" s="771"/>
      <c r="D103" s="771"/>
      <c r="E103" s="771">
        <v>-49</v>
      </c>
      <c r="F103" s="771"/>
      <c r="G103" s="771"/>
      <c r="H103" s="771"/>
      <c r="I103" s="771"/>
      <c r="J103" s="771"/>
      <c r="K103" s="771"/>
      <c r="L103" s="771"/>
      <c r="M103" s="771"/>
      <c r="N103" s="771"/>
      <c r="O103" s="771"/>
      <c r="P103" s="771"/>
      <c r="Q103" s="771">
        <v>-2</v>
      </c>
      <c r="R103" s="771">
        <v>-12</v>
      </c>
      <c r="S103" s="771"/>
      <c r="T103" s="771"/>
    </row>
    <row r="104" spans="1:21" s="19" customFormat="1" x14ac:dyDescent="0.25">
      <c r="A104" s="12">
        <v>44988</v>
      </c>
      <c r="B104" s="13" t="s">
        <v>63</v>
      </c>
      <c r="C104" s="771"/>
      <c r="D104" s="771"/>
      <c r="E104" s="771"/>
      <c r="F104" s="771"/>
      <c r="G104" s="771"/>
      <c r="H104" s="771"/>
      <c r="I104" s="771"/>
      <c r="J104" s="771"/>
      <c r="K104" s="771"/>
      <c r="L104" s="771"/>
      <c r="M104" s="771"/>
      <c r="N104" s="771"/>
      <c r="O104" s="771"/>
      <c r="P104" s="771"/>
      <c r="Q104" s="771">
        <v>-1</v>
      </c>
      <c r="R104" s="771">
        <v>-13</v>
      </c>
      <c r="S104" s="771"/>
      <c r="T104" s="771"/>
    </row>
    <row r="105" spans="1:21" x14ac:dyDescent="0.25">
      <c r="A105" s="12">
        <v>44988</v>
      </c>
      <c r="B105" s="53" t="s">
        <v>63</v>
      </c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>
        <v>-70</v>
      </c>
    </row>
    <row r="106" spans="1:21" s="19" customFormat="1" x14ac:dyDescent="0.25">
      <c r="A106" s="12">
        <v>44988</v>
      </c>
      <c r="B106" s="354" t="s">
        <v>6422</v>
      </c>
      <c r="C106" s="771"/>
      <c r="D106" s="771"/>
      <c r="E106" s="771"/>
      <c r="F106" s="771"/>
      <c r="G106" s="771"/>
      <c r="H106" s="771"/>
      <c r="I106" s="771"/>
      <c r="J106" s="771"/>
      <c r="K106" s="771"/>
      <c r="L106" s="771"/>
      <c r="M106" s="1225">
        <v>70</v>
      </c>
      <c r="N106" s="771"/>
      <c r="O106" s="771"/>
      <c r="P106" s="771"/>
      <c r="Q106" s="771"/>
      <c r="R106" s="771"/>
      <c r="S106" s="771"/>
      <c r="T106" s="771"/>
      <c r="U106" s="19" t="s">
        <v>6360</v>
      </c>
    </row>
    <row r="107" spans="1:21" s="19" customFormat="1" x14ac:dyDescent="0.25">
      <c r="A107" s="15"/>
      <c r="B107" s="13"/>
      <c r="C107" s="771"/>
      <c r="D107" s="771"/>
      <c r="E107" s="771"/>
      <c r="F107" s="771"/>
      <c r="G107" s="771"/>
      <c r="H107" s="771"/>
      <c r="I107" s="771"/>
      <c r="J107" s="771"/>
      <c r="K107" s="771"/>
      <c r="L107" s="771"/>
      <c r="M107" s="771"/>
      <c r="N107" s="771"/>
      <c r="O107" s="771"/>
      <c r="P107" s="771"/>
      <c r="Q107" s="771"/>
      <c r="R107" s="771"/>
      <c r="S107" s="771"/>
      <c r="T107" s="771"/>
    </row>
    <row r="108" spans="1:21" x14ac:dyDescent="0.25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</row>
    <row r="109" spans="1:21" ht="17" thickBot="1" x14ac:dyDescent="0.3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</row>
    <row r="110" spans="1:21" s="437" customFormat="1" ht="17" thickBot="1" x14ac:dyDescent="0.3">
      <c r="A110" s="1502" t="s">
        <v>4187</v>
      </c>
      <c r="B110" s="1503"/>
      <c r="C110" s="1503">
        <f>SUM(C5:C109)</f>
        <v>0</v>
      </c>
      <c r="D110" s="1503">
        <f>SUM(D5:D109)</f>
        <v>0</v>
      </c>
      <c r="E110" s="1503">
        <f>SUM(E5:E109)</f>
        <v>2</v>
      </c>
      <c r="F110" s="443">
        <f>SUM(F5:F109)</f>
        <v>-2</v>
      </c>
      <c r="G110" s="1503">
        <f t="shared" ref="G110:T110" si="0">SUM(G5:G109)</f>
        <v>0</v>
      </c>
      <c r="H110" s="1503">
        <f t="shared" si="0"/>
        <v>0</v>
      </c>
      <c r="I110" s="1503">
        <f t="shared" si="0"/>
        <v>0</v>
      </c>
      <c r="J110" s="1503">
        <f t="shared" si="0"/>
        <v>0</v>
      </c>
      <c r="K110" s="1503">
        <f t="shared" si="0"/>
        <v>0</v>
      </c>
      <c r="L110" s="1503">
        <f t="shared" si="0"/>
        <v>0</v>
      </c>
      <c r="M110" s="1503">
        <f>SUM(M5:M109)</f>
        <v>70</v>
      </c>
      <c r="N110" s="1503">
        <f t="shared" si="0"/>
        <v>0</v>
      </c>
      <c r="O110" s="1503">
        <f t="shared" si="0"/>
        <v>0</v>
      </c>
      <c r="P110" s="1503">
        <f t="shared" si="0"/>
        <v>0</v>
      </c>
      <c r="Q110" s="1503">
        <f t="shared" si="0"/>
        <v>2</v>
      </c>
      <c r="R110" s="1503">
        <f t="shared" si="0"/>
        <v>2</v>
      </c>
      <c r="S110" s="1503">
        <f t="shared" si="0"/>
        <v>0</v>
      </c>
      <c r="T110" s="443">
        <f t="shared" si="0"/>
        <v>-70</v>
      </c>
    </row>
    <row r="111" spans="1:21" ht="17" thickBot="1" x14ac:dyDescent="0.3">
      <c r="Q111" s="436"/>
      <c r="R111" s="436"/>
      <c r="S111" s="436"/>
      <c r="T111" s="436"/>
    </row>
    <row r="112" spans="1:21" ht="17" thickBot="1" x14ac:dyDescent="0.3">
      <c r="C112" s="209" t="s">
        <v>380</v>
      </c>
      <c r="D112" s="209" t="s">
        <v>3093</v>
      </c>
      <c r="E112" s="209" t="s">
        <v>3167</v>
      </c>
      <c r="F112" s="209" t="s">
        <v>1318</v>
      </c>
      <c r="G112" s="209" t="s">
        <v>26</v>
      </c>
      <c r="H112" s="209" t="s">
        <v>3</v>
      </c>
      <c r="I112" s="209" t="s">
        <v>10</v>
      </c>
      <c r="J112" s="209" t="s">
        <v>4</v>
      </c>
      <c r="K112" s="209" t="s">
        <v>513</v>
      </c>
      <c r="L112" s="209" t="s">
        <v>29</v>
      </c>
      <c r="M112" s="209" t="s">
        <v>4073</v>
      </c>
      <c r="N112" s="209" t="s">
        <v>1940</v>
      </c>
      <c r="O112" s="209" t="s">
        <v>3161</v>
      </c>
      <c r="P112" s="209" t="s">
        <v>2423</v>
      </c>
      <c r="Q112" s="209" t="s">
        <v>2406</v>
      </c>
      <c r="R112" s="209" t="s">
        <v>3078</v>
      </c>
      <c r="S112" s="209" t="s">
        <v>4438</v>
      </c>
      <c r="T112" s="209" t="s">
        <v>5613</v>
      </c>
    </row>
    <row r="114" spans="1:3" x14ac:dyDescent="0.25">
      <c r="A114" s="456" t="s">
        <v>6361</v>
      </c>
      <c r="B114" s="1504"/>
      <c r="C114" s="1504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M19"/>
  <sheetViews>
    <sheetView workbookViewId="0">
      <selection activeCell="D15" sqref="D15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12" width="9.1640625" style="2" customWidth="1"/>
    <col min="13" max="16384" width="9" style="136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257" customFormat="1" x14ac:dyDescent="0.25">
      <c r="A3" s="1" t="s">
        <v>8964</v>
      </c>
      <c r="B3" s="1"/>
    </row>
    <row r="4" spans="1:13" s="257" customFormat="1" x14ac:dyDescent="0.25">
      <c r="A4" s="3" t="s">
        <v>8965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</row>
    <row r="5" spans="1:13" s="257" customFormat="1" ht="17" thickBot="1" x14ac:dyDescent="0.3">
      <c r="A5" s="3"/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</row>
    <row r="6" spans="1:13" s="4" customFormat="1" ht="17" thickBot="1" x14ac:dyDescent="0.3">
      <c r="A6" s="140" t="s">
        <v>0</v>
      </c>
      <c r="B6" s="140" t="s">
        <v>1</v>
      </c>
      <c r="C6" s="209" t="s">
        <v>26</v>
      </c>
      <c r="D6" s="209" t="s">
        <v>3</v>
      </c>
      <c r="E6" s="209" t="s">
        <v>4</v>
      </c>
      <c r="F6" s="209" t="s">
        <v>27</v>
      </c>
      <c r="G6" s="209" t="s">
        <v>31</v>
      </c>
      <c r="H6" s="209" t="s">
        <v>10</v>
      </c>
      <c r="I6" s="209" t="s">
        <v>28</v>
      </c>
      <c r="J6" s="209" t="s">
        <v>29</v>
      </c>
      <c r="K6" s="209" t="s">
        <v>30</v>
      </c>
      <c r="L6" s="209" t="s">
        <v>134</v>
      </c>
    </row>
    <row r="7" spans="1:13" s="200" customFormat="1" x14ac:dyDescent="0.25">
      <c r="A7" s="99" t="s">
        <v>8952</v>
      </c>
      <c r="B7" s="13" t="s">
        <v>8966</v>
      </c>
      <c r="C7" s="13">
        <v>100</v>
      </c>
      <c r="D7" s="13">
        <v>100</v>
      </c>
      <c r="E7" s="13">
        <v>200</v>
      </c>
      <c r="F7" s="13">
        <v>50</v>
      </c>
      <c r="G7" s="13">
        <v>249</v>
      </c>
      <c r="H7" s="13"/>
      <c r="I7" s="13"/>
      <c r="J7" s="13"/>
      <c r="K7" s="13"/>
      <c r="L7" s="13"/>
    </row>
    <row r="8" spans="1:13" s="200" customFormat="1" x14ac:dyDescent="0.25">
      <c r="A8" s="99" t="s">
        <v>8952</v>
      </c>
      <c r="B8" s="13" t="s">
        <v>8967</v>
      </c>
      <c r="C8" s="43"/>
      <c r="D8" s="43"/>
      <c r="E8" s="43"/>
      <c r="F8" s="43"/>
      <c r="G8" s="43"/>
      <c r="H8" s="13">
        <v>100</v>
      </c>
      <c r="I8" s="13">
        <v>50</v>
      </c>
      <c r="J8" s="13"/>
      <c r="K8" s="13"/>
      <c r="L8" s="13"/>
    </row>
    <row r="9" spans="1:13" s="200" customFormat="1" x14ac:dyDescent="0.25">
      <c r="A9" s="99" t="s">
        <v>8952</v>
      </c>
      <c r="B9" s="13" t="s">
        <v>8968</v>
      </c>
      <c r="C9" s="13">
        <v>100</v>
      </c>
      <c r="D9" s="13">
        <v>100</v>
      </c>
      <c r="E9" s="13">
        <v>200</v>
      </c>
      <c r="F9" s="43"/>
      <c r="G9" s="13">
        <v>250</v>
      </c>
      <c r="H9" s="43"/>
      <c r="I9" s="43"/>
      <c r="J9" s="43"/>
      <c r="K9" s="43"/>
      <c r="L9" s="43"/>
    </row>
    <row r="10" spans="1:13" s="200" customFormat="1" ht="17" thickBot="1" x14ac:dyDescent="0.3">
      <c r="A10" s="55" t="s">
        <v>8969</v>
      </c>
      <c r="B10" s="529" t="s">
        <v>8972</v>
      </c>
      <c r="C10" s="43"/>
      <c r="D10" s="43"/>
      <c r="E10" s="43"/>
      <c r="F10" s="43"/>
      <c r="G10" s="13">
        <v>1</v>
      </c>
      <c r="H10" s="43"/>
      <c r="I10" s="43"/>
      <c r="J10" s="13">
        <v>50</v>
      </c>
      <c r="K10" s="13">
        <v>50</v>
      </c>
      <c r="L10" s="13">
        <v>50</v>
      </c>
    </row>
    <row r="11" spans="1:13" s="200" customFormat="1" ht="17" thickBot="1" x14ac:dyDescent="0.3">
      <c r="A11" s="161" t="s">
        <v>9427</v>
      </c>
      <c r="B11" s="434"/>
      <c r="C11" s="34">
        <f t="shared" ref="C11:L11" si="0">SUM(C7:C10)</f>
        <v>200</v>
      </c>
      <c r="D11" s="34">
        <f t="shared" si="0"/>
        <v>200</v>
      </c>
      <c r="E11" s="34">
        <f t="shared" si="0"/>
        <v>400</v>
      </c>
      <c r="F11" s="34">
        <f t="shared" si="0"/>
        <v>50</v>
      </c>
      <c r="G11" s="34">
        <f t="shared" si="0"/>
        <v>500</v>
      </c>
      <c r="H11" s="34">
        <f t="shared" si="0"/>
        <v>100</v>
      </c>
      <c r="I11" s="34">
        <f t="shared" si="0"/>
        <v>50</v>
      </c>
      <c r="J11" s="34">
        <f t="shared" si="0"/>
        <v>50</v>
      </c>
      <c r="K11" s="34">
        <f t="shared" si="0"/>
        <v>50</v>
      </c>
      <c r="L11" s="34">
        <f t="shared" si="0"/>
        <v>50</v>
      </c>
    </row>
    <row r="12" spans="1:13" ht="17" thickBot="1" x14ac:dyDescent="0.3">
      <c r="A12" s="28"/>
      <c r="B12" s="527"/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1:13" s="941" customFormat="1" ht="17" thickBot="1" x14ac:dyDescent="0.3">
      <c r="A13" s="161" t="s">
        <v>9488</v>
      </c>
      <c r="B13" s="434"/>
      <c r="C13" s="34">
        <f t="shared" ref="C13:L13" si="1">SUM(C11:C12)</f>
        <v>200</v>
      </c>
      <c r="D13" s="34">
        <f t="shared" si="1"/>
        <v>200</v>
      </c>
      <c r="E13" s="34">
        <f t="shared" si="1"/>
        <v>400</v>
      </c>
      <c r="F13" s="34">
        <f t="shared" si="1"/>
        <v>50</v>
      </c>
      <c r="G13" s="34">
        <f t="shared" si="1"/>
        <v>500</v>
      </c>
      <c r="H13" s="34">
        <f t="shared" si="1"/>
        <v>100</v>
      </c>
      <c r="I13" s="34">
        <f t="shared" si="1"/>
        <v>50</v>
      </c>
      <c r="J13" s="34">
        <f t="shared" si="1"/>
        <v>50</v>
      </c>
      <c r="K13" s="34">
        <f t="shared" si="1"/>
        <v>50</v>
      </c>
      <c r="L13" s="34">
        <f t="shared" si="1"/>
        <v>50</v>
      </c>
      <c r="M13" s="1" t="s">
        <v>6802</v>
      </c>
    </row>
    <row r="14" spans="1:13" x14ac:dyDescent="0.25">
      <c r="A14" s="28"/>
      <c r="B14" s="527"/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1:13" s="200" customFormat="1" x14ac:dyDescent="0.25">
      <c r="A15" s="817"/>
      <c r="B15" s="213"/>
      <c r="C15" s="43"/>
      <c r="D15" s="43"/>
      <c r="E15" s="43"/>
      <c r="F15" s="43"/>
      <c r="G15" s="13"/>
      <c r="H15" s="43"/>
      <c r="I15" s="43"/>
      <c r="J15" s="13"/>
      <c r="K15" s="13"/>
      <c r="L15" s="13"/>
    </row>
    <row r="16" spans="1:13" s="200" customFormat="1" x14ac:dyDescent="0.25">
      <c r="A16" s="817"/>
      <c r="B16" s="213"/>
      <c r="C16" s="43"/>
      <c r="D16" s="43"/>
      <c r="E16" s="43"/>
      <c r="F16" s="43"/>
      <c r="G16" s="13"/>
      <c r="H16" s="43"/>
      <c r="I16" s="43"/>
      <c r="J16" s="13"/>
      <c r="K16" s="13"/>
      <c r="L16" s="13"/>
    </row>
    <row r="17" spans="1:12" s="200" customFormat="1" x14ac:dyDescent="0.25">
      <c r="A17" s="817"/>
      <c r="B17" s="213"/>
      <c r="C17" s="43"/>
      <c r="D17" s="43"/>
      <c r="E17" s="43"/>
      <c r="F17" s="43"/>
      <c r="G17" s="13"/>
      <c r="H17" s="43"/>
      <c r="I17" s="43"/>
      <c r="J17" s="13"/>
      <c r="K17" s="13"/>
      <c r="L17" s="13"/>
    </row>
    <row r="18" spans="1:12" x14ac:dyDescent="0.25">
      <c r="A18" s="12"/>
      <c r="B18" s="38"/>
      <c r="C18" s="13"/>
      <c r="D18" s="13"/>
      <c r="E18" s="13"/>
      <c r="F18" s="13"/>
      <c r="G18" s="13"/>
      <c r="H18" s="13"/>
      <c r="I18" s="13"/>
      <c r="J18" s="13"/>
      <c r="K18" s="13"/>
      <c r="L18" s="13"/>
    </row>
    <row r="19" spans="1:12" x14ac:dyDescent="0.25">
      <c r="A19" s="57"/>
      <c r="B19" s="57"/>
      <c r="C19" s="13"/>
      <c r="D19" s="13"/>
      <c r="E19" s="13"/>
      <c r="F19" s="13"/>
      <c r="G19" s="13"/>
      <c r="H19" s="13"/>
      <c r="I19" s="13"/>
      <c r="J19" s="13"/>
      <c r="K19" s="13"/>
      <c r="L19" s="13"/>
    </row>
  </sheetData>
  <pageMargins left="0.7" right="0.7" top="0.75" bottom="0.75" header="0.3" footer="0.3"/>
  <pageSetup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M13"/>
  <sheetViews>
    <sheetView workbookViewId="0">
      <selection activeCell="C17" sqref="C17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9.1640625" style="2" customWidth="1"/>
    <col min="5" max="5" width="9.33203125" style="2" customWidth="1"/>
    <col min="6" max="6" width="9.83203125" style="2" customWidth="1"/>
    <col min="7" max="12" width="9.1640625" style="2" customWidth="1"/>
    <col min="13" max="16384" width="9" style="136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257" customFormat="1" x14ac:dyDescent="0.25">
      <c r="A3" s="1" t="s">
        <v>8964</v>
      </c>
      <c r="B3" s="1"/>
    </row>
    <row r="4" spans="1:13" s="257" customFormat="1" x14ac:dyDescent="0.25">
      <c r="A4" s="3" t="s">
        <v>8965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</row>
    <row r="5" spans="1:13" s="257" customFormat="1" x14ac:dyDescent="0.25">
      <c r="A5" s="3" t="s">
        <v>8989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</row>
    <row r="6" spans="1:13" s="257" customFormat="1" ht="17" thickBot="1" x14ac:dyDescent="0.3">
      <c r="A6" s="3"/>
      <c r="B6" s="3"/>
      <c r="C6" s="1013"/>
      <c r="D6" s="1013"/>
      <c r="E6" s="1013"/>
      <c r="F6" s="1013"/>
      <c r="G6" s="1013"/>
      <c r="H6" s="1013"/>
      <c r="I6" s="1013"/>
      <c r="J6" s="1013"/>
      <c r="K6" s="1013"/>
      <c r="L6" s="1013"/>
    </row>
    <row r="7" spans="1:13" s="4" customFormat="1" ht="17" thickBot="1" x14ac:dyDescent="0.3">
      <c r="A7" s="140" t="s">
        <v>0</v>
      </c>
      <c r="B7" s="140" t="s">
        <v>1</v>
      </c>
      <c r="C7" s="209" t="s">
        <v>26</v>
      </c>
      <c r="D7" s="209" t="s">
        <v>3</v>
      </c>
      <c r="E7" s="209" t="s">
        <v>27</v>
      </c>
      <c r="F7" s="209" t="s">
        <v>4</v>
      </c>
      <c r="G7" s="209" t="s">
        <v>31</v>
      </c>
      <c r="H7" s="209" t="s">
        <v>365</v>
      </c>
      <c r="I7" s="209" t="s">
        <v>778</v>
      </c>
      <c r="J7" s="209" t="s">
        <v>28</v>
      </c>
      <c r="K7" s="209" t="s">
        <v>10</v>
      </c>
      <c r="L7" s="209"/>
    </row>
    <row r="8" spans="1:13" s="200" customFormat="1" x14ac:dyDescent="0.25">
      <c r="A8" s="365" t="s">
        <v>8990</v>
      </c>
      <c r="B8" s="947" t="s">
        <v>8991</v>
      </c>
      <c r="C8" s="43">
        <v>250</v>
      </c>
      <c r="D8" s="43">
        <v>250</v>
      </c>
      <c r="E8" s="43">
        <v>100</v>
      </c>
      <c r="F8" s="43">
        <v>500</v>
      </c>
      <c r="G8" s="43">
        <v>30</v>
      </c>
      <c r="H8" s="43">
        <v>140</v>
      </c>
      <c r="I8" s="43">
        <v>80</v>
      </c>
      <c r="J8" s="43">
        <v>22</v>
      </c>
      <c r="K8" s="43">
        <v>100</v>
      </c>
      <c r="L8" s="43"/>
      <c r="M8" s="200" t="s">
        <v>1025</v>
      </c>
    </row>
    <row r="9" spans="1:13" s="200" customFormat="1" x14ac:dyDescent="0.25">
      <c r="A9" s="357" t="s">
        <v>8999</v>
      </c>
      <c r="B9" s="947" t="s">
        <v>9000</v>
      </c>
      <c r="C9" s="43"/>
      <c r="D9" s="43"/>
      <c r="E9" s="43"/>
      <c r="F9" s="43"/>
      <c r="G9" s="43">
        <v>30</v>
      </c>
      <c r="H9" s="43"/>
      <c r="I9" s="43">
        <v>20</v>
      </c>
      <c r="J9" s="43"/>
      <c r="K9" s="43"/>
      <c r="L9" s="43"/>
      <c r="M9" s="200" t="s">
        <v>998</v>
      </c>
    </row>
    <row r="10" spans="1:13" s="200" customFormat="1" x14ac:dyDescent="0.25">
      <c r="A10" s="357">
        <v>45448</v>
      </c>
      <c r="B10" s="947" t="s">
        <v>9053</v>
      </c>
      <c r="C10" s="43"/>
      <c r="D10" s="43"/>
      <c r="E10" s="43"/>
      <c r="F10" s="43"/>
      <c r="G10" s="43"/>
      <c r="H10" s="43"/>
      <c r="I10" s="43"/>
      <c r="J10" s="43">
        <v>5</v>
      </c>
      <c r="K10" s="43"/>
      <c r="L10" s="43"/>
      <c r="M10" s="200" t="s">
        <v>989</v>
      </c>
    </row>
    <row r="11" spans="1:13" s="200" customFormat="1" x14ac:dyDescent="0.25">
      <c r="A11" s="99"/>
      <c r="B11" s="529"/>
      <c r="C11" s="13"/>
      <c r="D11" s="13"/>
      <c r="E11" s="43"/>
      <c r="F11" s="13"/>
      <c r="G11" s="13"/>
      <c r="H11" s="13"/>
      <c r="I11" s="13"/>
      <c r="J11" s="43"/>
      <c r="K11" s="43"/>
      <c r="L11" s="43"/>
    </row>
    <row r="12" spans="1:13" x14ac:dyDescent="0.25">
      <c r="A12" s="12"/>
      <c r="B12" s="38"/>
      <c r="C12" s="13"/>
      <c r="D12" s="13"/>
      <c r="E12" s="13"/>
      <c r="F12" s="13"/>
      <c r="G12" s="13"/>
      <c r="H12" s="13"/>
      <c r="I12" s="13"/>
      <c r="J12" s="13"/>
      <c r="K12" s="13"/>
      <c r="L12" s="13"/>
    </row>
    <row r="13" spans="1:13" x14ac:dyDescent="0.25">
      <c r="A13" s="57"/>
      <c r="B13" s="57"/>
      <c r="C13" s="13"/>
      <c r="D13" s="13"/>
      <c r="E13" s="13"/>
      <c r="F13" s="13"/>
      <c r="G13" s="13"/>
      <c r="H13" s="13"/>
      <c r="I13" s="13"/>
      <c r="J13" s="13"/>
      <c r="K13" s="13"/>
      <c r="L13" s="13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L16"/>
  <sheetViews>
    <sheetView workbookViewId="0">
      <selection activeCell="D11" sqref="D11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11" width="9.1640625" style="2" customWidth="1"/>
    <col min="12" max="16384" width="9" style="136"/>
  </cols>
  <sheetData>
    <row r="1" spans="1:12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</row>
    <row r="2" spans="1:12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s="257" customFormat="1" x14ac:dyDescent="0.25">
      <c r="A3" s="1" t="s">
        <v>8964</v>
      </c>
      <c r="B3" s="1"/>
    </row>
    <row r="4" spans="1:12" s="257" customFormat="1" x14ac:dyDescent="0.25">
      <c r="A4" s="3" t="s">
        <v>8965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</row>
    <row r="5" spans="1:12" s="257" customFormat="1" ht="17" thickBot="1" x14ac:dyDescent="0.3">
      <c r="A5" s="3"/>
      <c r="B5" s="3"/>
      <c r="C5" s="1013"/>
      <c r="D5" s="1013"/>
      <c r="E5" s="1013"/>
      <c r="F5" s="1013"/>
      <c r="G5" s="1013"/>
      <c r="H5" s="1013"/>
      <c r="I5" s="1013"/>
      <c r="J5" s="1013"/>
      <c r="K5" s="1013"/>
    </row>
    <row r="6" spans="1:12" s="4" customFormat="1" ht="17" thickBot="1" x14ac:dyDescent="0.3">
      <c r="A6" s="140" t="s">
        <v>0</v>
      </c>
      <c r="B6" s="140" t="s">
        <v>1</v>
      </c>
      <c r="C6" s="209" t="s">
        <v>26</v>
      </c>
      <c r="D6" s="209" t="s">
        <v>3</v>
      </c>
      <c r="E6" s="209" t="s">
        <v>4</v>
      </c>
      <c r="F6" s="209" t="s">
        <v>27</v>
      </c>
      <c r="G6" s="209" t="s">
        <v>31</v>
      </c>
      <c r="H6" s="209" t="s">
        <v>10</v>
      </c>
      <c r="I6" s="209" t="s">
        <v>28</v>
      </c>
      <c r="J6" s="209" t="s">
        <v>778</v>
      </c>
      <c r="K6" s="209" t="s">
        <v>365</v>
      </c>
    </row>
    <row r="7" spans="1:12" x14ac:dyDescent="0.25">
      <c r="A7" s="55" t="s">
        <v>8990</v>
      </c>
      <c r="B7" s="529" t="s">
        <v>8991</v>
      </c>
      <c r="C7" s="13">
        <v>250</v>
      </c>
      <c r="D7" s="13">
        <v>250</v>
      </c>
      <c r="E7" s="13">
        <v>500</v>
      </c>
      <c r="F7" s="13">
        <v>100</v>
      </c>
      <c r="G7" s="13">
        <v>30</v>
      </c>
      <c r="H7" s="13">
        <v>100</v>
      </c>
      <c r="I7" s="13">
        <v>22</v>
      </c>
      <c r="J7" s="13">
        <v>80</v>
      </c>
      <c r="K7" s="13">
        <v>140</v>
      </c>
    </row>
    <row r="8" spans="1:12" x14ac:dyDescent="0.25">
      <c r="A8" s="99" t="s">
        <v>8999</v>
      </c>
      <c r="B8" s="529" t="s">
        <v>9000</v>
      </c>
      <c r="C8" s="13"/>
      <c r="D8" s="13"/>
      <c r="E8" s="13"/>
      <c r="F8" s="13"/>
      <c r="G8" s="13">
        <v>30</v>
      </c>
      <c r="H8" s="13"/>
      <c r="I8" s="13"/>
      <c r="J8" s="13">
        <v>20</v>
      </c>
      <c r="K8" s="13"/>
    </row>
    <row r="9" spans="1:12" ht="17" thickBot="1" x14ac:dyDescent="0.3">
      <c r="A9" s="99">
        <v>45448</v>
      </c>
      <c r="B9" s="213" t="s">
        <v>9053</v>
      </c>
      <c r="C9" s="13"/>
      <c r="D9" s="13"/>
      <c r="E9" s="13"/>
      <c r="F9" s="13"/>
      <c r="G9" s="13"/>
      <c r="H9" s="14"/>
      <c r="I9" s="14">
        <v>5</v>
      </c>
      <c r="J9" s="14"/>
      <c r="K9" s="14"/>
    </row>
    <row r="10" spans="1:12" s="200" customFormat="1" ht="17" thickBot="1" x14ac:dyDescent="0.3">
      <c r="A10" s="161" t="s">
        <v>9428</v>
      </c>
      <c r="B10" s="434"/>
      <c r="C10" s="34">
        <f t="shared" ref="C10:K10" si="0">SUM(C7:C9)</f>
        <v>250</v>
      </c>
      <c r="D10" s="34">
        <f t="shared" si="0"/>
        <v>250</v>
      </c>
      <c r="E10" s="34">
        <f t="shared" si="0"/>
        <v>500</v>
      </c>
      <c r="F10" s="34">
        <f t="shared" si="0"/>
        <v>100</v>
      </c>
      <c r="G10" s="34">
        <f t="shared" si="0"/>
        <v>60</v>
      </c>
      <c r="H10" s="34">
        <f t="shared" si="0"/>
        <v>100</v>
      </c>
      <c r="I10" s="34">
        <f t="shared" si="0"/>
        <v>27</v>
      </c>
      <c r="J10" s="34">
        <f t="shared" si="0"/>
        <v>100</v>
      </c>
      <c r="K10" s="34">
        <f t="shared" si="0"/>
        <v>140</v>
      </c>
    </row>
    <row r="11" spans="1:12" s="200" customFormat="1" ht="17" thickBot="1" x14ac:dyDescent="0.3">
      <c r="A11" s="1181"/>
      <c r="B11" s="529"/>
      <c r="C11" s="354"/>
      <c r="D11" s="354"/>
      <c r="E11" s="354"/>
      <c r="F11" s="354"/>
      <c r="G11" s="53"/>
      <c r="H11" s="354"/>
      <c r="I11" s="354"/>
      <c r="J11" s="53"/>
      <c r="K11" s="53"/>
    </row>
    <row r="12" spans="1:12" s="941" customFormat="1" ht="17" thickBot="1" x14ac:dyDescent="0.3">
      <c r="A12" s="161" t="s">
        <v>9489</v>
      </c>
      <c r="B12" s="434"/>
      <c r="C12" s="34">
        <f>SUM(C10:C11)</f>
        <v>250</v>
      </c>
      <c r="D12" s="34">
        <f t="shared" ref="D12:J12" si="1">SUM(D10:D11)</f>
        <v>250</v>
      </c>
      <c r="E12" s="34">
        <f t="shared" si="1"/>
        <v>500</v>
      </c>
      <c r="F12" s="34">
        <f t="shared" si="1"/>
        <v>100</v>
      </c>
      <c r="G12" s="34">
        <f t="shared" si="1"/>
        <v>60</v>
      </c>
      <c r="H12" s="34">
        <f t="shared" si="1"/>
        <v>100</v>
      </c>
      <c r="I12" s="34">
        <f t="shared" si="1"/>
        <v>27</v>
      </c>
      <c r="J12" s="34">
        <f t="shared" si="1"/>
        <v>100</v>
      </c>
      <c r="K12" s="34">
        <f>SUM(K10:K11)</f>
        <v>140</v>
      </c>
      <c r="L12" s="1" t="s">
        <v>6802</v>
      </c>
    </row>
    <row r="13" spans="1:12" s="200" customFormat="1" x14ac:dyDescent="0.25">
      <c r="A13" s="1181"/>
      <c r="B13" s="529"/>
      <c r="C13" s="354"/>
      <c r="D13" s="354"/>
      <c r="E13" s="354"/>
      <c r="F13" s="354"/>
      <c r="G13" s="53"/>
      <c r="H13" s="354"/>
      <c r="I13" s="354"/>
      <c r="J13" s="53"/>
      <c r="K13" s="53"/>
    </row>
    <row r="14" spans="1:12" s="200" customFormat="1" x14ac:dyDescent="0.25">
      <c r="A14" s="99"/>
      <c r="B14" s="13"/>
      <c r="C14" s="13"/>
      <c r="D14" s="13"/>
      <c r="E14" s="13"/>
      <c r="F14" s="43"/>
      <c r="G14" s="13"/>
      <c r="H14" s="43"/>
      <c r="I14" s="43"/>
      <c r="J14" s="43"/>
      <c r="K14" s="43"/>
    </row>
    <row r="15" spans="1:12" x14ac:dyDescent="0.25">
      <c r="A15" s="12"/>
      <c r="B15" s="38"/>
      <c r="C15" s="13"/>
      <c r="D15" s="13"/>
      <c r="E15" s="13"/>
      <c r="F15" s="13"/>
      <c r="G15" s="13"/>
      <c r="H15" s="13"/>
      <c r="I15" s="13"/>
      <c r="J15" s="13"/>
      <c r="K15" s="13"/>
    </row>
    <row r="16" spans="1:12" x14ac:dyDescent="0.25">
      <c r="A16" s="57"/>
      <c r="B16" s="57"/>
      <c r="C16" s="13"/>
      <c r="D16" s="13"/>
      <c r="E16" s="13"/>
      <c r="F16" s="13"/>
      <c r="G16" s="13"/>
      <c r="H16" s="13"/>
      <c r="I16" s="13"/>
      <c r="J16" s="13"/>
      <c r="K16" s="13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M18"/>
  <sheetViews>
    <sheetView workbookViewId="0">
      <selection activeCell="E12" sqref="E12"/>
    </sheetView>
  </sheetViews>
  <sheetFormatPr baseColWidth="10" defaultColWidth="9" defaultRowHeight="16" x14ac:dyDescent="0.25"/>
  <cols>
    <col min="1" max="1" width="13" style="2" customWidth="1"/>
    <col min="2" max="2" width="21.1640625" style="2" customWidth="1"/>
    <col min="3" max="3" width="9.83203125" style="2" customWidth="1"/>
    <col min="4" max="4" width="9.1640625" style="2" customWidth="1"/>
    <col min="5" max="5" width="9.33203125" style="2" customWidth="1"/>
    <col min="6" max="12" width="9.1640625" style="2" customWidth="1"/>
    <col min="13" max="16384" width="9" style="2"/>
  </cols>
  <sheetData>
    <row r="1" spans="1:13" s="1" customFormat="1" x14ac:dyDescent="0.25">
      <c r="A1" s="1" t="s">
        <v>23</v>
      </c>
    </row>
    <row r="2" spans="1:13" s="1" customFormat="1" x14ac:dyDescent="0.25"/>
    <row r="3" spans="1:13" s="1" customFormat="1" x14ac:dyDescent="0.25">
      <c r="A3" s="1" t="s">
        <v>8964</v>
      </c>
    </row>
    <row r="4" spans="1:13" s="1" customFormat="1" x14ac:dyDescent="0.25">
      <c r="A4" s="3" t="s">
        <v>8965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3" s="1" customFormat="1" ht="17" thickBo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3" ht="17" thickBot="1" x14ac:dyDescent="0.3">
      <c r="A6" s="209" t="s">
        <v>0</v>
      </c>
      <c r="B6" s="209" t="s">
        <v>1</v>
      </c>
      <c r="C6" s="209" t="s">
        <v>18</v>
      </c>
      <c r="D6" s="209" t="s">
        <v>3</v>
      </c>
      <c r="E6" s="209" t="s">
        <v>27</v>
      </c>
      <c r="F6" s="209" t="s">
        <v>31</v>
      </c>
      <c r="G6" s="209" t="s">
        <v>365</v>
      </c>
      <c r="H6" s="209" t="s">
        <v>134</v>
      </c>
      <c r="I6" s="209" t="s">
        <v>14</v>
      </c>
      <c r="J6" s="209" t="s">
        <v>17</v>
      </c>
      <c r="K6" s="209" t="s">
        <v>10</v>
      </c>
      <c r="L6" s="209" t="s">
        <v>29</v>
      </c>
    </row>
    <row r="7" spans="1:13" s="1" customFormat="1" x14ac:dyDescent="0.25">
      <c r="A7" s="12">
        <v>45478</v>
      </c>
      <c r="B7" s="75" t="s">
        <v>9072</v>
      </c>
      <c r="C7" s="13">
        <v>40</v>
      </c>
      <c r="D7" s="13">
        <v>50</v>
      </c>
      <c r="E7" s="43">
        <v>100</v>
      </c>
      <c r="F7" s="13">
        <v>30</v>
      </c>
      <c r="G7" s="13">
        <v>50</v>
      </c>
      <c r="H7" s="13">
        <v>50</v>
      </c>
      <c r="I7" s="43">
        <v>16</v>
      </c>
      <c r="J7" s="43"/>
      <c r="K7" s="43"/>
      <c r="L7" s="43"/>
    </row>
    <row r="8" spans="1:13" s="1" customFormat="1" x14ac:dyDescent="0.25">
      <c r="A8" s="12">
        <v>45540</v>
      </c>
      <c r="B8" s="75" t="s">
        <v>9080</v>
      </c>
      <c r="C8" s="43"/>
      <c r="D8" s="43"/>
      <c r="E8" s="43"/>
      <c r="F8" s="43"/>
      <c r="G8" s="43"/>
      <c r="H8" s="43"/>
      <c r="I8" s="43">
        <v>10</v>
      </c>
      <c r="J8" s="13">
        <v>40</v>
      </c>
      <c r="K8" s="13">
        <v>20</v>
      </c>
      <c r="L8" s="13">
        <v>50</v>
      </c>
    </row>
    <row r="9" spans="1:13" s="1" customFormat="1" ht="17" thickBot="1" x14ac:dyDescent="0.3">
      <c r="A9" s="76">
        <v>45540</v>
      </c>
      <c r="B9" s="77" t="s">
        <v>63</v>
      </c>
      <c r="C9" s="14"/>
      <c r="D9" s="14"/>
      <c r="E9" s="115"/>
      <c r="F9" s="14"/>
      <c r="G9" s="14"/>
      <c r="H9" s="14"/>
      <c r="I9" s="115">
        <v>-10</v>
      </c>
      <c r="J9" s="115"/>
      <c r="K9" s="115"/>
      <c r="L9" s="115"/>
    </row>
    <row r="10" spans="1:13" s="1" customFormat="1" ht="17" thickBot="1" x14ac:dyDescent="0.3">
      <c r="A10" s="161" t="s">
        <v>9429</v>
      </c>
      <c r="B10" s="434"/>
      <c r="C10" s="34">
        <f>SUM(C7:C9)</f>
        <v>40</v>
      </c>
      <c r="D10" s="34">
        <f t="shared" ref="D10:L10" si="0">SUM(D7:D9)</f>
        <v>50</v>
      </c>
      <c r="E10" s="34">
        <f t="shared" si="0"/>
        <v>100</v>
      </c>
      <c r="F10" s="34">
        <f t="shared" si="0"/>
        <v>30</v>
      </c>
      <c r="G10" s="34">
        <f t="shared" si="0"/>
        <v>50</v>
      </c>
      <c r="H10" s="34">
        <f t="shared" si="0"/>
        <v>50</v>
      </c>
      <c r="I10" s="34">
        <f t="shared" si="0"/>
        <v>16</v>
      </c>
      <c r="J10" s="34">
        <f t="shared" si="0"/>
        <v>40</v>
      </c>
      <c r="K10" s="34">
        <f t="shared" si="0"/>
        <v>20</v>
      </c>
      <c r="L10" s="34">
        <f t="shared" si="0"/>
        <v>50</v>
      </c>
    </row>
    <row r="11" spans="1:13" s="1" customFormat="1" ht="17" thickBot="1" x14ac:dyDescent="0.3">
      <c r="A11" s="35"/>
      <c r="B11" s="436"/>
      <c r="C11" s="354"/>
      <c r="D11" s="354"/>
      <c r="E11" s="354"/>
      <c r="F11" s="354"/>
      <c r="G11" s="53"/>
      <c r="H11" s="53"/>
      <c r="I11" s="354"/>
      <c r="J11" s="354"/>
      <c r="K11" s="354"/>
      <c r="L11" s="53"/>
    </row>
    <row r="12" spans="1:13" s="6" customFormat="1" ht="17" thickBot="1" x14ac:dyDescent="0.3">
      <c r="A12" s="161" t="s">
        <v>9501</v>
      </c>
      <c r="B12" s="434"/>
      <c r="C12" s="34">
        <f>SUM(C10:C11)</f>
        <v>40</v>
      </c>
      <c r="D12" s="34">
        <f t="shared" ref="D12:L12" si="1">SUM(D10:D11)</f>
        <v>50</v>
      </c>
      <c r="E12" s="34">
        <f t="shared" si="1"/>
        <v>100</v>
      </c>
      <c r="F12" s="34">
        <f t="shared" si="1"/>
        <v>30</v>
      </c>
      <c r="G12" s="34">
        <f t="shared" si="1"/>
        <v>50</v>
      </c>
      <c r="H12" s="34">
        <f t="shared" si="1"/>
        <v>50</v>
      </c>
      <c r="I12" s="34">
        <f>SUM(I10:I11)</f>
        <v>16</v>
      </c>
      <c r="J12" s="34">
        <f t="shared" si="1"/>
        <v>40</v>
      </c>
      <c r="K12" s="34">
        <f t="shared" si="1"/>
        <v>20</v>
      </c>
      <c r="L12" s="34">
        <f t="shared" si="1"/>
        <v>50</v>
      </c>
      <c r="M12" s="1" t="s">
        <v>6802</v>
      </c>
    </row>
    <row r="13" spans="1:13" s="1" customFormat="1" x14ac:dyDescent="0.25">
      <c r="A13" s="35"/>
      <c r="B13" s="436"/>
      <c r="C13" s="354"/>
      <c r="D13" s="354"/>
      <c r="E13" s="354"/>
      <c r="F13" s="354"/>
      <c r="G13" s="53"/>
      <c r="H13" s="53"/>
      <c r="I13" s="354"/>
      <c r="J13" s="354"/>
      <c r="K13" s="354"/>
      <c r="L13" s="53"/>
    </row>
    <row r="14" spans="1:13" s="1" customFormat="1" x14ac:dyDescent="0.25">
      <c r="A14" s="37"/>
      <c r="B14" s="75"/>
      <c r="C14" s="43"/>
      <c r="D14" s="43"/>
      <c r="E14" s="43"/>
      <c r="F14" s="43"/>
      <c r="G14" s="13"/>
      <c r="H14" s="13"/>
      <c r="I14" s="43"/>
      <c r="J14" s="43"/>
      <c r="K14" s="43"/>
      <c r="L14" s="13"/>
    </row>
    <row r="15" spans="1:13" x14ac:dyDescent="0.25">
      <c r="A15" s="37"/>
      <c r="B15" s="75"/>
      <c r="C15" s="13"/>
      <c r="D15" s="13"/>
      <c r="E15" s="13"/>
      <c r="F15" s="13"/>
      <c r="G15" s="13"/>
      <c r="H15" s="13"/>
      <c r="I15" s="13"/>
      <c r="J15" s="13"/>
      <c r="K15" s="13"/>
      <c r="L15" s="13"/>
    </row>
    <row r="16" spans="1:13" x14ac:dyDescent="0.25">
      <c r="A16" s="37"/>
      <c r="B16" s="75"/>
      <c r="C16" s="13"/>
      <c r="D16" s="13"/>
      <c r="E16" s="13"/>
      <c r="F16" s="13"/>
      <c r="G16" s="13"/>
      <c r="H16" s="13"/>
      <c r="I16" s="13"/>
      <c r="J16" s="13"/>
      <c r="K16" s="13"/>
      <c r="L16" s="13"/>
    </row>
    <row r="17" spans="3:12" ht="17" thickBot="1" x14ac:dyDescent="0.3"/>
    <row r="18" spans="3:12" ht="17" thickBot="1" x14ac:dyDescent="0.3">
      <c r="C18" s="209" t="s">
        <v>18</v>
      </c>
      <c r="D18" s="209" t="s">
        <v>3</v>
      </c>
      <c r="E18" s="209" t="s">
        <v>27</v>
      </c>
      <c r="F18" s="209" t="s">
        <v>31</v>
      </c>
      <c r="G18" s="209" t="s">
        <v>365</v>
      </c>
      <c r="H18" s="209" t="s">
        <v>134</v>
      </c>
      <c r="I18" s="209" t="s">
        <v>14</v>
      </c>
      <c r="J18" s="209" t="s">
        <v>17</v>
      </c>
      <c r="K18" s="209" t="s">
        <v>10</v>
      </c>
      <c r="L18" s="209" t="s">
        <v>29</v>
      </c>
    </row>
  </sheetData>
  <pageMargins left="0.7" right="0.7" top="0.75" bottom="0.75" header="0.3" footer="0.3"/>
  <pageSetup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I18"/>
  <sheetViews>
    <sheetView workbookViewId="0">
      <selection activeCell="F13" sqref="F13"/>
    </sheetView>
  </sheetViews>
  <sheetFormatPr baseColWidth="10" defaultColWidth="9" defaultRowHeight="16" x14ac:dyDescent="0.25"/>
  <cols>
    <col min="1" max="1" width="13" style="2" customWidth="1"/>
    <col min="2" max="2" width="21.1640625" style="2" customWidth="1"/>
    <col min="3" max="3" width="9.33203125" style="2" customWidth="1"/>
    <col min="4" max="8" width="9.1640625" style="2" customWidth="1"/>
    <col min="9" max="16384" width="9" style="2"/>
  </cols>
  <sheetData>
    <row r="1" spans="1:9" s="1" customFormat="1" x14ac:dyDescent="0.25">
      <c r="A1" s="1" t="s">
        <v>23</v>
      </c>
    </row>
    <row r="2" spans="1:9" s="1" customFormat="1" x14ac:dyDescent="0.25"/>
    <row r="3" spans="1:9" s="1" customFormat="1" x14ac:dyDescent="0.25">
      <c r="A3" s="1" t="s">
        <v>8964</v>
      </c>
    </row>
    <row r="4" spans="1:9" s="1" customFormat="1" x14ac:dyDescent="0.25">
      <c r="A4" s="3" t="s">
        <v>8965</v>
      </c>
      <c r="B4" s="3"/>
      <c r="C4" s="3"/>
      <c r="D4" s="3"/>
      <c r="E4" s="3"/>
      <c r="F4" s="3"/>
      <c r="G4" s="3"/>
      <c r="H4" s="3"/>
    </row>
    <row r="5" spans="1:9" s="1" customFormat="1" ht="17" thickBot="1" x14ac:dyDescent="0.3">
      <c r="A5" s="3"/>
      <c r="B5" s="3"/>
      <c r="C5" s="3"/>
      <c r="D5" s="3"/>
      <c r="E5" s="3"/>
      <c r="F5" s="3"/>
      <c r="G5" s="3"/>
      <c r="H5" s="3"/>
    </row>
    <row r="6" spans="1:9" ht="17" thickBot="1" x14ac:dyDescent="0.3">
      <c r="A6" s="209" t="s">
        <v>0</v>
      </c>
      <c r="B6" s="209" t="s">
        <v>1</v>
      </c>
      <c r="C6" s="209" t="s">
        <v>27</v>
      </c>
      <c r="D6" s="209" t="s">
        <v>31</v>
      </c>
      <c r="E6" s="209" t="s">
        <v>365</v>
      </c>
      <c r="F6" s="209" t="s">
        <v>10</v>
      </c>
      <c r="G6" s="209" t="s">
        <v>29</v>
      </c>
      <c r="H6" s="209" t="s">
        <v>30</v>
      </c>
    </row>
    <row r="7" spans="1:9" s="1" customFormat="1" x14ac:dyDescent="0.25">
      <c r="A7" s="12">
        <v>45570</v>
      </c>
      <c r="B7" s="75" t="s">
        <v>7</v>
      </c>
      <c r="C7" s="13">
        <v>5</v>
      </c>
      <c r="D7" s="13">
        <v>100</v>
      </c>
      <c r="E7" s="13">
        <v>100</v>
      </c>
      <c r="F7" s="13">
        <v>21</v>
      </c>
      <c r="G7" s="43"/>
      <c r="H7" s="43"/>
    </row>
    <row r="8" spans="1:9" s="1" customFormat="1" x14ac:dyDescent="0.25">
      <c r="A8" s="12">
        <v>45601</v>
      </c>
      <c r="B8" s="75" t="s">
        <v>9106</v>
      </c>
      <c r="C8" s="13">
        <v>95</v>
      </c>
      <c r="D8" s="13"/>
      <c r="E8" s="13"/>
      <c r="F8" s="43"/>
      <c r="G8" s="13">
        <v>50</v>
      </c>
      <c r="H8" s="13">
        <v>50</v>
      </c>
    </row>
    <row r="9" spans="1:9" x14ac:dyDescent="0.25">
      <c r="A9" s="37" t="s">
        <v>9120</v>
      </c>
      <c r="B9" s="38" t="s">
        <v>7</v>
      </c>
      <c r="C9" s="13">
        <v>50</v>
      </c>
      <c r="D9" s="13"/>
      <c r="E9" s="13"/>
      <c r="F9" s="13"/>
      <c r="G9" s="13"/>
      <c r="H9" s="13"/>
    </row>
    <row r="10" spans="1:9" ht="17" thickBot="1" x14ac:dyDescent="0.3">
      <c r="A10" s="73" t="s">
        <v>9132</v>
      </c>
      <c r="B10" s="77" t="s">
        <v>9134</v>
      </c>
      <c r="C10" s="14"/>
      <c r="D10" s="14"/>
      <c r="E10" s="14">
        <v>50</v>
      </c>
      <c r="F10" s="14"/>
      <c r="G10" s="14"/>
      <c r="H10" s="14"/>
    </row>
    <row r="11" spans="1:9" s="1" customFormat="1" ht="17" thickBot="1" x14ac:dyDescent="0.3">
      <c r="A11" s="161" t="s">
        <v>9430</v>
      </c>
      <c r="B11" s="434"/>
      <c r="C11" s="34">
        <f>SUM(C7:C10)</f>
        <v>150</v>
      </c>
      <c r="D11" s="34">
        <f t="shared" ref="D11:H11" si="0">SUM(D7:D10)</f>
        <v>100</v>
      </c>
      <c r="E11" s="34">
        <f t="shared" si="0"/>
        <v>150</v>
      </c>
      <c r="F11" s="34">
        <f t="shared" si="0"/>
        <v>21</v>
      </c>
      <c r="G11" s="34">
        <f t="shared" si="0"/>
        <v>50</v>
      </c>
      <c r="H11" s="34">
        <f t="shared" si="0"/>
        <v>50</v>
      </c>
    </row>
    <row r="12" spans="1:9" s="1" customFormat="1" ht="17" thickBot="1" x14ac:dyDescent="0.3">
      <c r="A12" s="35"/>
      <c r="B12" s="436"/>
      <c r="C12" s="354"/>
      <c r="D12" s="354"/>
      <c r="E12" s="53"/>
      <c r="F12" s="354"/>
      <c r="G12" s="53"/>
      <c r="H12" s="53"/>
    </row>
    <row r="13" spans="1:9" s="6" customFormat="1" ht="17" thickBot="1" x14ac:dyDescent="0.3">
      <c r="A13" s="161" t="s">
        <v>9502</v>
      </c>
      <c r="B13" s="434"/>
      <c r="C13" s="34">
        <f>SUM(C11:C12)</f>
        <v>150</v>
      </c>
      <c r="D13" s="34">
        <f t="shared" ref="D13:H13" si="1">SUM(D11:D12)</f>
        <v>100</v>
      </c>
      <c r="E13" s="34">
        <f>SUM(E11:E12)</f>
        <v>150</v>
      </c>
      <c r="F13" s="34">
        <f t="shared" si="1"/>
        <v>21</v>
      </c>
      <c r="G13" s="34">
        <f t="shared" si="1"/>
        <v>50</v>
      </c>
      <c r="H13" s="34">
        <f t="shared" si="1"/>
        <v>50</v>
      </c>
      <c r="I13" s="1" t="s">
        <v>6802</v>
      </c>
    </row>
    <row r="14" spans="1:9" x14ac:dyDescent="0.25">
      <c r="A14" s="37"/>
      <c r="B14" s="75"/>
      <c r="C14" s="13"/>
      <c r="D14" s="13"/>
      <c r="E14" s="13"/>
      <c r="F14" s="13"/>
      <c r="G14" s="13"/>
      <c r="H14" s="13"/>
    </row>
    <row r="15" spans="1:9" x14ac:dyDescent="0.25">
      <c r="A15" s="37"/>
      <c r="B15" s="75"/>
      <c r="C15" s="13"/>
      <c r="D15" s="13"/>
      <c r="E15" s="13"/>
      <c r="F15" s="13"/>
      <c r="G15" s="13"/>
      <c r="H15" s="13"/>
    </row>
    <row r="16" spans="1:9" s="1" customFormat="1" x14ac:dyDescent="0.25">
      <c r="A16" s="43"/>
      <c r="B16" s="43"/>
      <c r="C16" s="43"/>
      <c r="D16" s="43"/>
      <c r="E16" s="43"/>
      <c r="F16" s="43"/>
      <c r="G16" s="43"/>
      <c r="H16" s="43"/>
    </row>
    <row r="17" spans="3:8" ht="17" thickBot="1" x14ac:dyDescent="0.3"/>
    <row r="18" spans="3:8" ht="17" thickBot="1" x14ac:dyDescent="0.3">
      <c r="C18" s="209" t="s">
        <v>27</v>
      </c>
      <c r="D18" s="209" t="s">
        <v>31</v>
      </c>
      <c r="E18" s="209" t="s">
        <v>365</v>
      </c>
      <c r="F18" s="209" t="s">
        <v>10</v>
      </c>
      <c r="G18" s="209" t="s">
        <v>29</v>
      </c>
      <c r="H18" s="209" t="s">
        <v>30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G20"/>
  <sheetViews>
    <sheetView topLeftCell="A4" workbookViewId="0">
      <selection activeCell="A15" sqref="A15:F15"/>
    </sheetView>
  </sheetViews>
  <sheetFormatPr baseColWidth="10" defaultColWidth="9" defaultRowHeight="16" x14ac:dyDescent="0.25"/>
  <cols>
    <col min="1" max="1" width="13" style="2" customWidth="1"/>
    <col min="2" max="2" width="21.1640625" style="2" customWidth="1"/>
    <col min="3" max="6" width="9.1640625" style="2" customWidth="1"/>
    <col min="7" max="16384" width="9" style="2"/>
  </cols>
  <sheetData>
    <row r="1" spans="1:7" s="1" customFormat="1" x14ac:dyDescent="0.25">
      <c r="A1" s="1" t="s">
        <v>23</v>
      </c>
    </row>
    <row r="2" spans="1:7" s="1" customFormat="1" x14ac:dyDescent="0.25"/>
    <row r="3" spans="1:7" s="1" customFormat="1" x14ac:dyDescent="0.25">
      <c r="A3" s="1" t="s">
        <v>8964</v>
      </c>
    </row>
    <row r="4" spans="1:7" s="1" customFormat="1" x14ac:dyDescent="0.25">
      <c r="A4" s="3" t="s">
        <v>8965</v>
      </c>
      <c r="B4" s="3"/>
      <c r="C4" s="3"/>
      <c r="D4" s="3"/>
      <c r="E4" s="3"/>
      <c r="F4" s="3"/>
    </row>
    <row r="5" spans="1:7" s="1" customFormat="1" ht="17" thickBot="1" x14ac:dyDescent="0.3">
      <c r="A5" s="3"/>
      <c r="B5" s="3"/>
      <c r="C5" s="3"/>
      <c r="D5" s="3"/>
      <c r="E5" s="3"/>
      <c r="F5" s="3"/>
    </row>
    <row r="6" spans="1:7" ht="16.5" customHeight="1" thickBot="1" x14ac:dyDescent="0.3">
      <c r="A6" s="209" t="s">
        <v>0</v>
      </c>
      <c r="B6" s="209" t="s">
        <v>1</v>
      </c>
      <c r="C6" s="209" t="s">
        <v>3</v>
      </c>
      <c r="D6" s="209" t="s">
        <v>10</v>
      </c>
      <c r="E6" s="209" t="s">
        <v>26</v>
      </c>
      <c r="F6" s="209" t="s">
        <v>4</v>
      </c>
    </row>
    <row r="7" spans="1:7" x14ac:dyDescent="0.25">
      <c r="A7" s="37" t="s">
        <v>9144</v>
      </c>
      <c r="B7" s="75" t="s">
        <v>9146</v>
      </c>
      <c r="C7" s="13"/>
      <c r="D7" s="13">
        <v>30</v>
      </c>
      <c r="E7" s="13">
        <v>80</v>
      </c>
      <c r="F7" s="13">
        <v>160</v>
      </c>
    </row>
    <row r="8" spans="1:7" s="1" customFormat="1" x14ac:dyDescent="0.25">
      <c r="A8" s="1228" t="s">
        <v>9144</v>
      </c>
      <c r="B8" s="771" t="s">
        <v>8020</v>
      </c>
      <c r="C8" s="43"/>
      <c r="D8" s="43"/>
      <c r="E8" s="43">
        <v>-9</v>
      </c>
      <c r="F8" s="43"/>
    </row>
    <row r="9" spans="1:7" x14ac:dyDescent="0.25">
      <c r="A9" s="37" t="s">
        <v>9156</v>
      </c>
      <c r="B9" s="75" t="s">
        <v>9157</v>
      </c>
      <c r="C9" s="13"/>
      <c r="D9" s="13"/>
      <c r="E9" s="13">
        <v>68</v>
      </c>
      <c r="F9" s="13">
        <v>100</v>
      </c>
    </row>
    <row r="10" spans="1:7" s="1" customFormat="1" x14ac:dyDescent="0.25">
      <c r="A10" s="37" t="s">
        <v>9165</v>
      </c>
      <c r="B10" s="75" t="s">
        <v>9168</v>
      </c>
      <c r="C10" s="13">
        <v>50</v>
      </c>
      <c r="D10" s="43"/>
      <c r="E10" s="13">
        <v>52</v>
      </c>
      <c r="F10" s="13">
        <v>100</v>
      </c>
    </row>
    <row r="11" spans="1:7" x14ac:dyDescent="0.25">
      <c r="A11" s="37" t="s">
        <v>9161</v>
      </c>
      <c r="B11" s="75" t="s">
        <v>9182</v>
      </c>
      <c r="C11" s="13">
        <v>150</v>
      </c>
      <c r="D11" s="13"/>
      <c r="E11" s="13"/>
      <c r="F11" s="13"/>
    </row>
    <row r="12" spans="1:7" s="1" customFormat="1" ht="17" thickBot="1" x14ac:dyDescent="0.3">
      <c r="A12" s="73" t="s">
        <v>9191</v>
      </c>
      <c r="B12" s="77" t="s">
        <v>9192</v>
      </c>
      <c r="C12" s="14"/>
      <c r="D12" s="115"/>
      <c r="E12" s="115"/>
      <c r="F12" s="14">
        <v>40</v>
      </c>
    </row>
    <row r="13" spans="1:7" s="1" customFormat="1" ht="17" thickBot="1" x14ac:dyDescent="0.3">
      <c r="A13" s="161" t="s">
        <v>9431</v>
      </c>
      <c r="B13" s="434"/>
      <c r="C13" s="34">
        <f>SUM(C7:C12)</f>
        <v>200</v>
      </c>
      <c r="D13" s="34">
        <f t="shared" ref="D13:F13" si="0">SUM(D7:D12)</f>
        <v>30</v>
      </c>
      <c r="E13" s="34">
        <f t="shared" si="0"/>
        <v>191</v>
      </c>
      <c r="F13" s="34">
        <f t="shared" si="0"/>
        <v>400</v>
      </c>
    </row>
    <row r="14" spans="1:7" s="1" customFormat="1" ht="17" thickBot="1" x14ac:dyDescent="0.3">
      <c r="A14" s="35"/>
      <c r="B14" s="436"/>
      <c r="C14" s="354"/>
      <c r="D14" s="354"/>
      <c r="E14" s="354"/>
      <c r="F14" s="354"/>
    </row>
    <row r="15" spans="1:7" s="6" customFormat="1" ht="17" thickBot="1" x14ac:dyDescent="0.3">
      <c r="A15" s="161" t="s">
        <v>9503</v>
      </c>
      <c r="B15" s="434"/>
      <c r="C15" s="34">
        <f>SUM(C13:C14)</f>
        <v>200</v>
      </c>
      <c r="D15" s="34">
        <f t="shared" ref="D15:E15" si="1">SUM(D13:D14)</f>
        <v>30</v>
      </c>
      <c r="E15" s="34">
        <f t="shared" si="1"/>
        <v>191</v>
      </c>
      <c r="F15" s="34">
        <f>SUM(F13:F14)</f>
        <v>400</v>
      </c>
      <c r="G15" s="1" t="s">
        <v>6802</v>
      </c>
    </row>
    <row r="16" spans="1:7" x14ac:dyDescent="0.25">
      <c r="A16" s="37"/>
      <c r="B16" s="75"/>
      <c r="C16" s="13"/>
      <c r="D16" s="13"/>
      <c r="E16" s="13"/>
      <c r="F16" s="13"/>
    </row>
    <row r="17" spans="1:6" x14ac:dyDescent="0.25">
      <c r="A17" s="37"/>
      <c r="B17" s="75"/>
      <c r="C17" s="13"/>
      <c r="D17" s="13"/>
      <c r="E17" s="13"/>
      <c r="F17" s="13"/>
    </row>
    <row r="18" spans="1:6" s="1" customFormat="1" x14ac:dyDescent="0.25">
      <c r="A18" s="43"/>
      <c r="B18" s="43"/>
      <c r="C18" s="43"/>
      <c r="D18" s="43"/>
      <c r="E18" s="43"/>
      <c r="F18" s="43"/>
    </row>
    <row r="19" spans="1:6" ht="17" thickBot="1" x14ac:dyDescent="0.3"/>
    <row r="20" spans="1:6" ht="17" thickBot="1" x14ac:dyDescent="0.3">
      <c r="C20" s="209" t="s">
        <v>3</v>
      </c>
      <c r="D20" s="209" t="s">
        <v>10</v>
      </c>
      <c r="E20" s="209" t="s">
        <v>26</v>
      </c>
      <c r="F20" s="209" t="s">
        <v>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H16"/>
  <sheetViews>
    <sheetView workbookViewId="0">
      <selection activeCell="I10" sqref="I10"/>
    </sheetView>
  </sheetViews>
  <sheetFormatPr baseColWidth="10" defaultColWidth="9" defaultRowHeight="16" x14ac:dyDescent="0.25"/>
  <cols>
    <col min="1" max="1" width="13" style="2" customWidth="1"/>
    <col min="2" max="2" width="21.1640625" style="2" customWidth="1"/>
    <col min="3" max="7" width="9.1640625" style="2" customWidth="1"/>
    <col min="8" max="16384" width="9" style="2"/>
  </cols>
  <sheetData>
    <row r="1" spans="1:8" s="1" customFormat="1" x14ac:dyDescent="0.25">
      <c r="A1" s="1" t="s">
        <v>23</v>
      </c>
    </row>
    <row r="2" spans="1:8" s="1" customFormat="1" x14ac:dyDescent="0.25"/>
    <row r="3" spans="1:8" s="1" customFormat="1" x14ac:dyDescent="0.25">
      <c r="A3" s="1" t="s">
        <v>8964</v>
      </c>
    </row>
    <row r="4" spans="1:8" s="1" customFormat="1" x14ac:dyDescent="0.25">
      <c r="A4" s="3" t="s">
        <v>8965</v>
      </c>
      <c r="B4" s="3"/>
      <c r="C4" s="3"/>
      <c r="D4" s="3"/>
      <c r="E4" s="3"/>
      <c r="F4" s="3"/>
      <c r="G4" s="3"/>
    </row>
    <row r="5" spans="1:8" s="1" customFormat="1" ht="17" thickBot="1" x14ac:dyDescent="0.3">
      <c r="A5" s="3"/>
      <c r="B5" s="3"/>
      <c r="C5" s="3"/>
      <c r="D5" s="3"/>
      <c r="E5" s="3"/>
      <c r="F5" s="3"/>
      <c r="G5" s="3"/>
    </row>
    <row r="6" spans="1:8" ht="17" thickBot="1" x14ac:dyDescent="0.3">
      <c r="A6" s="209" t="s">
        <v>0</v>
      </c>
      <c r="B6" s="209" t="s">
        <v>1</v>
      </c>
      <c r="C6" s="209" t="s">
        <v>31</v>
      </c>
      <c r="D6" s="209" t="s">
        <v>365</v>
      </c>
      <c r="E6" s="209" t="s">
        <v>134</v>
      </c>
      <c r="F6" s="209" t="s">
        <v>30</v>
      </c>
      <c r="G6" s="209" t="s">
        <v>778</v>
      </c>
    </row>
    <row r="7" spans="1:8" x14ac:dyDescent="0.25">
      <c r="A7" s="37" t="s">
        <v>9156</v>
      </c>
      <c r="B7" s="75" t="s">
        <v>9160</v>
      </c>
      <c r="C7" s="13"/>
      <c r="D7" s="13">
        <v>200</v>
      </c>
      <c r="E7" s="13">
        <v>100</v>
      </c>
      <c r="F7" s="13">
        <v>60</v>
      </c>
      <c r="G7" s="13"/>
    </row>
    <row r="8" spans="1:8" s="1" customFormat="1" ht="17" thickBot="1" x14ac:dyDescent="0.3">
      <c r="A8" s="73" t="s">
        <v>9191</v>
      </c>
      <c r="B8" s="77" t="s">
        <v>9192</v>
      </c>
      <c r="C8" s="14">
        <v>200</v>
      </c>
      <c r="D8" s="115"/>
      <c r="E8" s="115"/>
      <c r="F8" s="115"/>
      <c r="G8" s="14">
        <v>36</v>
      </c>
    </row>
    <row r="9" spans="1:8" s="1" customFormat="1" ht="17" thickBot="1" x14ac:dyDescent="0.3">
      <c r="A9" s="161" t="s">
        <v>9505</v>
      </c>
      <c r="B9" s="434"/>
      <c r="C9" s="34">
        <f>SUM(C7:C8)</f>
        <v>200</v>
      </c>
      <c r="D9" s="34">
        <f t="shared" ref="D9:G9" si="0">SUM(D7:D8)</f>
        <v>200</v>
      </c>
      <c r="E9" s="34">
        <f t="shared" si="0"/>
        <v>100</v>
      </c>
      <c r="F9" s="34">
        <f t="shared" si="0"/>
        <v>60</v>
      </c>
      <c r="G9" s="34">
        <f t="shared" si="0"/>
        <v>36</v>
      </c>
    </row>
    <row r="10" spans="1:8" s="1" customFormat="1" ht="17" thickBot="1" x14ac:dyDescent="0.3">
      <c r="A10" s="35"/>
      <c r="B10" s="436"/>
      <c r="C10" s="354"/>
      <c r="D10" s="53"/>
      <c r="E10" s="53"/>
      <c r="F10" s="53"/>
      <c r="G10" s="354"/>
    </row>
    <row r="11" spans="1:8" s="6" customFormat="1" ht="17" thickBot="1" x14ac:dyDescent="0.3">
      <c r="A11" s="161" t="s">
        <v>9504</v>
      </c>
      <c r="B11" s="434"/>
      <c r="C11" s="34">
        <f>SUM(C9:C10)</f>
        <v>200</v>
      </c>
      <c r="D11" s="34">
        <f t="shared" ref="D11:F11" si="1">SUM(D9:D10)</f>
        <v>200</v>
      </c>
      <c r="E11" s="34">
        <f t="shared" si="1"/>
        <v>100</v>
      </c>
      <c r="F11" s="34">
        <f t="shared" si="1"/>
        <v>60</v>
      </c>
      <c r="G11" s="34">
        <f>SUM(G9:G10)</f>
        <v>36</v>
      </c>
      <c r="H11" s="1" t="s">
        <v>6802</v>
      </c>
    </row>
    <row r="12" spans="1:8" x14ac:dyDescent="0.25">
      <c r="A12" s="37"/>
      <c r="B12" s="75"/>
      <c r="C12" s="13"/>
      <c r="D12" s="13"/>
      <c r="E12" s="13"/>
      <c r="F12" s="13"/>
      <c r="G12" s="13"/>
    </row>
    <row r="13" spans="1:8" x14ac:dyDescent="0.25">
      <c r="A13" s="37"/>
      <c r="B13" s="75"/>
      <c r="C13" s="13"/>
      <c r="D13" s="13"/>
      <c r="E13" s="13"/>
      <c r="F13" s="13"/>
      <c r="G13" s="13"/>
    </row>
    <row r="14" spans="1:8" s="1" customFormat="1" x14ac:dyDescent="0.25">
      <c r="A14" s="43"/>
      <c r="B14" s="43"/>
      <c r="C14" s="43"/>
      <c r="D14" s="43"/>
      <c r="E14" s="43"/>
      <c r="F14" s="43"/>
      <c r="G14" s="43"/>
    </row>
    <row r="15" spans="1:8" ht="17" thickBot="1" x14ac:dyDescent="0.3"/>
    <row r="16" spans="1:8" ht="17" thickBot="1" x14ac:dyDescent="0.3">
      <c r="C16" s="209" t="s">
        <v>31</v>
      </c>
      <c r="D16" s="209" t="s">
        <v>365</v>
      </c>
      <c r="E16" s="209" t="s">
        <v>134</v>
      </c>
      <c r="F16" s="209" t="s">
        <v>30</v>
      </c>
      <c r="G16" s="209" t="s">
        <v>778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21"/>
  <sheetViews>
    <sheetView topLeftCell="A4" workbookViewId="0">
      <selection activeCell="C20" sqref="C20"/>
    </sheetView>
  </sheetViews>
  <sheetFormatPr baseColWidth="10" defaultColWidth="9" defaultRowHeight="16" x14ac:dyDescent="0.25"/>
  <cols>
    <col min="1" max="1" width="13" style="2" customWidth="1"/>
    <col min="2" max="2" width="21.1640625" style="2" customWidth="1"/>
    <col min="3" max="5" width="9.1640625" style="2" customWidth="1"/>
    <col min="6" max="16384" width="9" style="2"/>
  </cols>
  <sheetData>
    <row r="1" spans="1:5" s="1" customFormat="1" x14ac:dyDescent="0.25">
      <c r="A1" s="1" t="s">
        <v>23</v>
      </c>
    </row>
    <row r="2" spans="1:5" s="1" customFormat="1" x14ac:dyDescent="0.25"/>
    <row r="3" spans="1:5" s="1" customFormat="1" x14ac:dyDescent="0.25">
      <c r="A3" s="1" t="s">
        <v>8964</v>
      </c>
    </row>
    <row r="4" spans="1:5" s="1" customFormat="1" x14ac:dyDescent="0.25">
      <c r="A4" s="3" t="s">
        <v>8965</v>
      </c>
      <c r="B4" s="3"/>
      <c r="C4" s="3"/>
      <c r="D4" s="3"/>
      <c r="E4" s="3"/>
    </row>
    <row r="5" spans="1:5" s="1" customFormat="1" ht="17" thickBot="1" x14ac:dyDescent="0.3">
      <c r="A5" s="3"/>
      <c r="B5" s="3"/>
      <c r="C5" s="3"/>
      <c r="D5" s="3"/>
      <c r="E5" s="3"/>
    </row>
    <row r="6" spans="1:5" ht="17" thickBot="1" x14ac:dyDescent="0.3">
      <c r="A6" s="209" t="s">
        <v>0</v>
      </c>
      <c r="B6" s="209" t="s">
        <v>1</v>
      </c>
      <c r="C6" s="209" t="s">
        <v>3</v>
      </c>
      <c r="D6" s="209" t="s">
        <v>10</v>
      </c>
      <c r="E6" s="209" t="s">
        <v>29</v>
      </c>
    </row>
    <row r="7" spans="1:5" x14ac:dyDescent="0.25">
      <c r="A7" s="37" t="s">
        <v>9144</v>
      </c>
      <c r="B7" s="75" t="s">
        <v>9146</v>
      </c>
      <c r="C7" s="13">
        <v>80</v>
      </c>
      <c r="D7" s="13"/>
      <c r="E7" s="13"/>
    </row>
    <row r="8" spans="1:5" x14ac:dyDescent="0.25">
      <c r="A8" s="37" t="s">
        <v>9156</v>
      </c>
      <c r="B8" s="75" t="s">
        <v>9157</v>
      </c>
      <c r="C8" s="13">
        <v>50</v>
      </c>
      <c r="D8" s="13"/>
      <c r="E8" s="13"/>
    </row>
    <row r="9" spans="1:5" x14ac:dyDescent="0.25">
      <c r="A9" s="37" t="s">
        <v>9171</v>
      </c>
      <c r="B9" s="75" t="s">
        <v>6189</v>
      </c>
      <c r="C9" s="13"/>
      <c r="D9" s="13">
        <v>50</v>
      </c>
      <c r="E9" s="13"/>
    </row>
    <row r="10" spans="1:5" x14ac:dyDescent="0.25">
      <c r="A10" s="37" t="s">
        <v>9161</v>
      </c>
      <c r="B10" s="75" t="s">
        <v>9182</v>
      </c>
      <c r="C10" s="13"/>
      <c r="D10" s="13"/>
      <c r="E10" s="13">
        <v>50</v>
      </c>
    </row>
    <row r="11" spans="1:5" s="1" customFormat="1" ht="17" thickBot="1" x14ac:dyDescent="0.3">
      <c r="A11" s="73" t="s">
        <v>9191</v>
      </c>
      <c r="B11" s="77" t="s">
        <v>9192</v>
      </c>
      <c r="C11" s="14">
        <v>20</v>
      </c>
      <c r="D11" s="115"/>
      <c r="E11" s="14">
        <v>50</v>
      </c>
    </row>
    <row r="12" spans="1:5" ht="17" thickBot="1" x14ac:dyDescent="0.3">
      <c r="A12" s="161" t="s">
        <v>9432</v>
      </c>
      <c r="B12" s="434"/>
      <c r="C12" s="34">
        <f>SUM(C7:C11)</f>
        <v>150</v>
      </c>
      <c r="D12" s="34">
        <f t="shared" ref="D12:E12" si="0">SUM(D7:D11)</f>
        <v>50</v>
      </c>
      <c r="E12" s="34">
        <f t="shared" si="0"/>
        <v>100</v>
      </c>
    </row>
    <row r="13" spans="1:5" s="1" customFormat="1" x14ac:dyDescent="0.25">
      <c r="A13" s="35"/>
      <c r="B13" s="436"/>
      <c r="C13" s="354"/>
      <c r="D13" s="354"/>
      <c r="E13" s="53"/>
    </row>
    <row r="14" spans="1:5" s="1" customFormat="1" x14ac:dyDescent="0.25">
      <c r="A14" s="37"/>
      <c r="B14" s="75"/>
      <c r="C14" s="43"/>
      <c r="D14" s="43"/>
      <c r="E14" s="13"/>
    </row>
    <row r="15" spans="1:5" s="1" customFormat="1" x14ac:dyDescent="0.25">
      <c r="A15" s="37"/>
      <c r="B15" s="75"/>
      <c r="C15" s="43"/>
      <c r="D15" s="43"/>
      <c r="E15" s="13"/>
    </row>
    <row r="16" spans="1:5" s="1" customFormat="1" x14ac:dyDescent="0.25">
      <c r="A16" s="37"/>
      <c r="B16" s="75"/>
      <c r="C16" s="43"/>
      <c r="D16" s="43"/>
      <c r="E16" s="13"/>
    </row>
    <row r="17" spans="1:5" x14ac:dyDescent="0.25">
      <c r="A17" s="37"/>
      <c r="B17" s="75"/>
      <c r="C17" s="13"/>
      <c r="D17" s="13"/>
      <c r="E17" s="13"/>
    </row>
    <row r="18" spans="1:5" x14ac:dyDescent="0.25">
      <c r="A18" s="37"/>
      <c r="B18" s="75"/>
      <c r="C18" s="13"/>
      <c r="D18" s="13"/>
      <c r="E18" s="13"/>
    </row>
    <row r="19" spans="1:5" s="1" customFormat="1" x14ac:dyDescent="0.25">
      <c r="A19" s="43"/>
      <c r="B19" s="43"/>
      <c r="C19" s="43"/>
      <c r="D19" s="43"/>
      <c r="E19" s="43"/>
    </row>
    <row r="20" spans="1:5" ht="17" thickBot="1" x14ac:dyDescent="0.3"/>
    <row r="21" spans="1:5" ht="17" thickBot="1" x14ac:dyDescent="0.3">
      <c r="C21" s="209" t="s">
        <v>3</v>
      </c>
      <c r="D21" s="209" t="s">
        <v>10</v>
      </c>
      <c r="E21" s="209" t="s">
        <v>29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19"/>
  <sheetViews>
    <sheetView workbookViewId="0">
      <selection activeCell="D16" sqref="D16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1640625" style="2" customWidth="1"/>
    <col min="4" max="16384" width="9" style="136"/>
  </cols>
  <sheetData>
    <row r="1" spans="1:3" s="48" customFormat="1" x14ac:dyDescent="0.25">
      <c r="A1" s="48" t="s">
        <v>23</v>
      </c>
      <c r="C1" s="1"/>
    </row>
    <row r="2" spans="1:3" s="48" customFormat="1" x14ac:dyDescent="0.25">
      <c r="A2" s="1"/>
      <c r="B2" s="1"/>
      <c r="C2" s="1"/>
    </row>
    <row r="3" spans="1:3" s="257" customFormat="1" x14ac:dyDescent="0.25">
      <c r="A3" s="1" t="s">
        <v>8964</v>
      </c>
      <c r="B3" s="1"/>
    </row>
    <row r="4" spans="1:3" s="257" customFormat="1" x14ac:dyDescent="0.25">
      <c r="A4" s="3" t="s">
        <v>8965</v>
      </c>
      <c r="B4" s="3"/>
      <c r="C4" s="1013"/>
    </row>
    <row r="5" spans="1:3" s="257" customFormat="1" ht="17" thickBot="1" x14ac:dyDescent="0.3">
      <c r="A5" s="3"/>
      <c r="B5" s="3"/>
      <c r="C5" s="1013"/>
    </row>
    <row r="6" spans="1:3" s="2" customFormat="1" ht="17" thickBot="1" x14ac:dyDescent="0.3">
      <c r="A6" s="209" t="s">
        <v>0</v>
      </c>
      <c r="B6" s="209" t="s">
        <v>1</v>
      </c>
      <c r="C6" s="209" t="s">
        <v>365</v>
      </c>
    </row>
    <row r="7" spans="1:3" ht="17" thickBot="1" x14ac:dyDescent="0.3">
      <c r="A7" s="84" t="s">
        <v>9287</v>
      </c>
      <c r="B7" s="213" t="s">
        <v>9289</v>
      </c>
      <c r="C7" s="14">
        <v>500</v>
      </c>
    </row>
    <row r="8" spans="1:3" ht="17" thickBot="1" x14ac:dyDescent="0.3">
      <c r="A8" s="161" t="s">
        <v>9433</v>
      </c>
      <c r="B8" s="990"/>
      <c r="C8" s="209">
        <f>SUM(C7)</f>
        <v>500</v>
      </c>
    </row>
    <row r="9" spans="1:3" s="200" customFormat="1" x14ac:dyDescent="0.25">
      <c r="A9" s="1344"/>
      <c r="B9" s="537"/>
      <c r="C9" s="354"/>
    </row>
    <row r="10" spans="1:3" x14ac:dyDescent="0.25">
      <c r="A10" s="817"/>
      <c r="B10" s="213"/>
      <c r="C10" s="13"/>
    </row>
    <row r="11" spans="1:3" s="200" customFormat="1" x14ac:dyDescent="0.25">
      <c r="A11" s="817"/>
      <c r="B11" s="213"/>
      <c r="C11" s="13"/>
    </row>
    <row r="12" spans="1:3" s="200" customFormat="1" x14ac:dyDescent="0.25">
      <c r="A12" s="817"/>
      <c r="B12" s="213"/>
      <c r="C12" s="13"/>
    </row>
    <row r="13" spans="1:3" s="200" customFormat="1" x14ac:dyDescent="0.25">
      <c r="A13" s="817"/>
      <c r="B13" s="213"/>
      <c r="C13" s="13"/>
    </row>
    <row r="14" spans="1:3" s="200" customFormat="1" x14ac:dyDescent="0.25">
      <c r="A14" s="817"/>
      <c r="B14" s="213"/>
      <c r="C14" s="13"/>
    </row>
    <row r="15" spans="1:3" x14ac:dyDescent="0.25">
      <c r="A15" s="817"/>
      <c r="B15" s="213"/>
      <c r="C15" s="13"/>
    </row>
    <row r="16" spans="1:3" x14ac:dyDescent="0.25">
      <c r="A16" s="817"/>
      <c r="B16" s="213"/>
      <c r="C16" s="13"/>
    </row>
    <row r="17" spans="1:3" s="200" customFormat="1" x14ac:dyDescent="0.25">
      <c r="A17" s="358"/>
      <c r="B17" s="358"/>
      <c r="C17" s="43"/>
    </row>
    <row r="18" spans="1:3" ht="17" thickBot="1" x14ac:dyDescent="0.3"/>
    <row r="19" spans="1:3" ht="17" thickBot="1" x14ac:dyDescent="0.3">
      <c r="C19" s="209" t="s">
        <v>365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N24"/>
  <sheetViews>
    <sheetView workbookViewId="0">
      <selection activeCell="A12" sqref="A12:B12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13" width="9.1640625" style="2" customWidth="1"/>
    <col min="14" max="16384" width="9" style="136"/>
  </cols>
  <sheetData>
    <row r="1" spans="1:14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4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4" s="257" customFormat="1" x14ac:dyDescent="0.25">
      <c r="A3" s="1" t="s">
        <v>8964</v>
      </c>
      <c r="B3" s="1"/>
      <c r="J3" s="1"/>
      <c r="K3" s="1"/>
      <c r="L3" s="1"/>
      <c r="M3" s="1"/>
    </row>
    <row r="4" spans="1:14" s="257" customFormat="1" x14ac:dyDescent="0.25">
      <c r="A4" s="3" t="s">
        <v>8965</v>
      </c>
      <c r="B4" s="3"/>
      <c r="C4" s="1013"/>
      <c r="D4" s="1013"/>
      <c r="E4" s="1013"/>
      <c r="F4" s="1013"/>
      <c r="G4" s="1013"/>
      <c r="H4" s="1013"/>
      <c r="I4" s="1013"/>
      <c r="J4" s="3"/>
      <c r="K4" s="3"/>
      <c r="L4" s="3"/>
      <c r="M4" s="3"/>
    </row>
    <row r="5" spans="1:14" s="30" customFormat="1" ht="17" thickBot="1" x14ac:dyDescent="0.3">
      <c r="A5" s="31"/>
      <c r="B5" s="31"/>
      <c r="C5" s="31">
        <v>3000</v>
      </c>
      <c r="D5" s="31">
        <v>3000</v>
      </c>
      <c r="E5" s="31">
        <v>8000</v>
      </c>
      <c r="F5" s="31">
        <v>26000</v>
      </c>
      <c r="G5" s="31">
        <v>22500</v>
      </c>
      <c r="H5" s="31">
        <v>11500</v>
      </c>
      <c r="I5" s="31">
        <v>14500</v>
      </c>
      <c r="J5" s="31">
        <v>7000</v>
      </c>
      <c r="K5" s="31">
        <v>5250</v>
      </c>
      <c r="L5" s="31">
        <v>1500</v>
      </c>
      <c r="M5" s="31"/>
    </row>
    <row r="6" spans="1:14" s="2" customFormat="1" ht="17" thickBot="1" x14ac:dyDescent="0.3">
      <c r="A6" s="209" t="s">
        <v>0</v>
      </c>
      <c r="B6" s="209" t="s">
        <v>1</v>
      </c>
      <c r="C6" s="209" t="s">
        <v>31</v>
      </c>
      <c r="D6" s="209" t="s">
        <v>365</v>
      </c>
      <c r="E6" s="209" t="s">
        <v>134</v>
      </c>
      <c r="F6" s="209" t="s">
        <v>10</v>
      </c>
      <c r="G6" s="209" t="s">
        <v>29</v>
      </c>
      <c r="H6" s="209" t="s">
        <v>30</v>
      </c>
      <c r="I6" s="209" t="s">
        <v>778</v>
      </c>
      <c r="J6" s="209" t="s">
        <v>26</v>
      </c>
      <c r="K6" s="209" t="s">
        <v>3</v>
      </c>
      <c r="L6" s="209" t="s">
        <v>4</v>
      </c>
      <c r="M6" s="209"/>
    </row>
    <row r="7" spans="1:14" s="2" customFormat="1" x14ac:dyDescent="0.25">
      <c r="A7" s="37">
        <v>45632</v>
      </c>
      <c r="B7" s="75" t="s">
        <v>9394</v>
      </c>
      <c r="C7" s="13">
        <v>300</v>
      </c>
      <c r="D7" s="13">
        <v>600</v>
      </c>
      <c r="E7" s="13"/>
      <c r="F7" s="13"/>
      <c r="G7" s="13"/>
      <c r="H7" s="13"/>
      <c r="I7" s="13"/>
      <c r="J7" s="13"/>
      <c r="K7" s="13"/>
      <c r="L7" s="13"/>
      <c r="M7" s="13"/>
    </row>
    <row r="8" spans="1:14" s="2" customFormat="1" x14ac:dyDescent="0.25">
      <c r="A8" s="1228">
        <v>45632</v>
      </c>
      <c r="B8" s="771" t="s">
        <v>63</v>
      </c>
      <c r="C8" s="43">
        <v>-18</v>
      </c>
      <c r="D8" s="43">
        <v>-33</v>
      </c>
      <c r="E8" s="13"/>
      <c r="F8" s="13"/>
      <c r="G8" s="13"/>
      <c r="H8" s="13"/>
      <c r="I8" s="13"/>
      <c r="J8" s="13"/>
      <c r="K8" s="13"/>
      <c r="L8" s="13"/>
      <c r="M8" s="13"/>
    </row>
    <row r="9" spans="1:14" s="2" customFormat="1" x14ac:dyDescent="0.25">
      <c r="A9" s="37" t="s">
        <v>9402</v>
      </c>
      <c r="B9" s="75" t="s">
        <v>9412</v>
      </c>
      <c r="C9" s="13"/>
      <c r="D9" s="13"/>
      <c r="E9" s="13">
        <v>50</v>
      </c>
      <c r="F9" s="13">
        <v>10</v>
      </c>
      <c r="G9" s="13">
        <v>100</v>
      </c>
      <c r="H9" s="13">
        <v>50</v>
      </c>
      <c r="I9" s="13">
        <v>29</v>
      </c>
      <c r="J9" s="13"/>
      <c r="K9" s="13"/>
      <c r="L9" s="13"/>
      <c r="M9" s="13"/>
    </row>
    <row r="10" spans="1:14" s="2" customFormat="1" x14ac:dyDescent="0.25">
      <c r="A10" s="73" t="s">
        <v>9416</v>
      </c>
      <c r="B10" s="77" t="s">
        <v>9419</v>
      </c>
      <c r="C10" s="193"/>
      <c r="D10" s="25">
        <v>296</v>
      </c>
      <c r="E10" s="13">
        <v>50</v>
      </c>
      <c r="F10" s="53"/>
      <c r="G10" s="53">
        <v>50</v>
      </c>
      <c r="H10" s="13">
        <v>50</v>
      </c>
      <c r="I10" s="53"/>
      <c r="J10" s="53"/>
      <c r="K10" s="53"/>
      <c r="L10" s="53"/>
      <c r="M10" s="53"/>
    </row>
    <row r="11" spans="1:14" s="1" customFormat="1" ht="17" thickBot="1" x14ac:dyDescent="0.3">
      <c r="A11" s="37" t="s">
        <v>9443</v>
      </c>
      <c r="B11" s="75" t="s">
        <v>9448</v>
      </c>
      <c r="C11" s="193">
        <v>120</v>
      </c>
      <c r="D11" s="193"/>
      <c r="E11" s="53"/>
      <c r="F11" s="53"/>
      <c r="G11" s="53">
        <v>50</v>
      </c>
      <c r="H11" s="53"/>
      <c r="I11" s="53"/>
      <c r="J11" s="53">
        <v>150</v>
      </c>
      <c r="K11" s="53">
        <v>150</v>
      </c>
      <c r="L11" s="53">
        <v>150</v>
      </c>
      <c r="M11" s="354"/>
    </row>
    <row r="12" spans="1:14" s="1" customFormat="1" ht="17" thickBot="1" x14ac:dyDescent="0.3">
      <c r="A12" s="161" t="s">
        <v>9434</v>
      </c>
      <c r="B12" s="990"/>
      <c r="C12" s="34">
        <f>SUM(C7:C11)</f>
        <v>402</v>
      </c>
      <c r="D12" s="34">
        <f t="shared" ref="D12:L12" si="0">SUM(D7:D11)</f>
        <v>863</v>
      </c>
      <c r="E12" s="34">
        <f t="shared" si="0"/>
        <v>100</v>
      </c>
      <c r="F12" s="34">
        <f t="shared" si="0"/>
        <v>10</v>
      </c>
      <c r="G12" s="34">
        <f t="shared" si="0"/>
        <v>200</v>
      </c>
      <c r="H12" s="34">
        <f t="shared" si="0"/>
        <v>100</v>
      </c>
      <c r="I12" s="34">
        <f t="shared" si="0"/>
        <v>29</v>
      </c>
      <c r="J12" s="34">
        <f t="shared" si="0"/>
        <v>150</v>
      </c>
      <c r="K12" s="34">
        <f t="shared" si="0"/>
        <v>150</v>
      </c>
      <c r="L12" s="34">
        <f t="shared" si="0"/>
        <v>150</v>
      </c>
      <c r="M12" s="34"/>
      <c r="N12" s="1" t="s">
        <v>6802</v>
      </c>
    </row>
    <row r="13" spans="1:14" x14ac:dyDescent="0.25">
      <c r="A13" s="817"/>
      <c r="B13" s="2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</row>
    <row r="14" spans="1:14" x14ac:dyDescent="0.25">
      <c r="A14" s="817"/>
      <c r="B14" s="2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</row>
    <row r="15" spans="1:14" s="200" customFormat="1" x14ac:dyDescent="0.25">
      <c r="A15" s="358"/>
      <c r="B15" s="358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</row>
    <row r="16" spans="1:14" ht="17" thickBot="1" x14ac:dyDescent="0.3"/>
    <row r="17" spans="1:13" ht="17" thickBot="1" x14ac:dyDescent="0.3">
      <c r="C17" s="209" t="s">
        <v>31</v>
      </c>
      <c r="D17" s="209" t="s">
        <v>365</v>
      </c>
      <c r="E17" s="209" t="s">
        <v>134</v>
      </c>
      <c r="F17" s="209" t="s">
        <v>10</v>
      </c>
      <c r="G17" s="209" t="s">
        <v>29</v>
      </c>
      <c r="H17" s="209" t="s">
        <v>30</v>
      </c>
      <c r="I17" s="209" t="s">
        <v>778</v>
      </c>
      <c r="J17" s="209" t="s">
        <v>26</v>
      </c>
      <c r="K17" s="209" t="s">
        <v>3</v>
      </c>
      <c r="L17" s="209" t="s">
        <v>4</v>
      </c>
      <c r="M17" s="209"/>
    </row>
    <row r="19" spans="1:13" s="200" customFormat="1" x14ac:dyDescent="0.25">
      <c r="A19" s="48" t="s">
        <v>9437</v>
      </c>
      <c r="B19" s="48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s="200" customFormat="1" x14ac:dyDescent="0.25">
      <c r="A20" s="48" t="s">
        <v>9438</v>
      </c>
      <c r="B20" s="48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s="200" customFormat="1" x14ac:dyDescent="0.25">
      <c r="A21" s="48"/>
      <c r="B21" s="48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s="200" customFormat="1" x14ac:dyDescent="0.25">
      <c r="A22" s="48" t="s">
        <v>9439</v>
      </c>
      <c r="B22" s="48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s="200" customFormat="1" x14ac:dyDescent="0.25">
      <c r="A23" s="48" t="s">
        <v>9440</v>
      </c>
      <c r="B23" s="4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s="200" customFormat="1" x14ac:dyDescent="0.25">
      <c r="A24" s="48" t="s">
        <v>9441</v>
      </c>
      <c r="B24" s="4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G11"/>
  <sheetViews>
    <sheetView workbookViewId="0">
      <selection activeCell="B18" sqref="B18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7" width="9.1640625" style="2" customWidth="1"/>
    <col min="8" max="16384" width="9" style="136"/>
  </cols>
  <sheetData>
    <row r="1" spans="1:7" s="48" customFormat="1" x14ac:dyDescent="0.25">
      <c r="A1" s="48" t="s">
        <v>23</v>
      </c>
      <c r="C1" s="1"/>
      <c r="D1" s="1"/>
      <c r="E1" s="1"/>
      <c r="F1" s="1"/>
      <c r="G1" s="1"/>
    </row>
    <row r="2" spans="1:7" s="48" customFormat="1" x14ac:dyDescent="0.25">
      <c r="A2" s="1"/>
      <c r="B2" s="1"/>
      <c r="C2" s="1"/>
      <c r="D2" s="1"/>
      <c r="E2" s="1"/>
      <c r="F2" s="1"/>
      <c r="G2" s="1"/>
    </row>
    <row r="3" spans="1:7" s="257" customFormat="1" x14ac:dyDescent="0.25">
      <c r="A3" s="1" t="s">
        <v>8964</v>
      </c>
      <c r="B3" s="1"/>
    </row>
    <row r="4" spans="1:7" s="257" customFormat="1" x14ac:dyDescent="0.25">
      <c r="A4" s="3" t="s">
        <v>8965</v>
      </c>
      <c r="B4" s="3"/>
      <c r="C4" s="1013"/>
      <c r="D4" s="1013"/>
      <c r="E4" s="1013"/>
      <c r="F4" s="1013"/>
      <c r="G4" s="1013"/>
    </row>
    <row r="5" spans="1:7" s="257" customFormat="1" ht="17" thickBot="1" x14ac:dyDescent="0.3">
      <c r="A5" s="3"/>
      <c r="B5" s="3"/>
      <c r="C5" s="1013"/>
      <c r="D5" s="1013"/>
      <c r="E5" s="1013"/>
      <c r="F5" s="1013"/>
      <c r="G5" s="1013"/>
    </row>
    <row r="6" spans="1:7" s="2" customFormat="1" ht="17" thickBot="1" x14ac:dyDescent="0.3">
      <c r="A6" s="209" t="s">
        <v>0</v>
      </c>
      <c r="B6" s="209" t="s">
        <v>1</v>
      </c>
      <c r="C6" s="209" t="s">
        <v>31</v>
      </c>
      <c r="D6" s="209" t="s">
        <v>365</v>
      </c>
      <c r="E6" s="209" t="s">
        <v>14</v>
      </c>
      <c r="F6" s="209" t="s">
        <v>29</v>
      </c>
      <c r="G6" s="209"/>
    </row>
    <row r="7" spans="1:7" s="200" customFormat="1" ht="17" thickBot="1" x14ac:dyDescent="0.3">
      <c r="A7" s="109" t="s">
        <v>9567</v>
      </c>
      <c r="B7" s="527" t="s">
        <v>9568</v>
      </c>
      <c r="C7" s="247">
        <v>300</v>
      </c>
      <c r="D7" s="247">
        <v>200</v>
      </c>
      <c r="E7" s="247">
        <v>24</v>
      </c>
      <c r="F7" s="247">
        <v>50</v>
      </c>
      <c r="G7" s="115"/>
    </row>
    <row r="8" spans="1:7" s="200" customFormat="1" ht="17" thickBot="1" x14ac:dyDescent="0.3">
      <c r="A8" s="860" t="s">
        <v>9579</v>
      </c>
      <c r="B8" s="490"/>
      <c r="C8" s="181">
        <f>SUM(C7)</f>
        <v>300</v>
      </c>
      <c r="D8" s="181">
        <f t="shared" ref="D8:F8" si="0">SUM(D7)</f>
        <v>200</v>
      </c>
      <c r="E8" s="181">
        <f t="shared" si="0"/>
        <v>24</v>
      </c>
      <c r="F8" s="181">
        <f t="shared" si="0"/>
        <v>50</v>
      </c>
      <c r="G8" s="258"/>
    </row>
    <row r="9" spans="1:7" x14ac:dyDescent="0.25">
      <c r="A9" s="1181"/>
      <c r="B9" s="529"/>
      <c r="C9" s="53"/>
      <c r="D9" s="53"/>
      <c r="E9" s="53"/>
      <c r="F9" s="53"/>
      <c r="G9" s="53"/>
    </row>
    <row r="10" spans="1:7" x14ac:dyDescent="0.25">
      <c r="A10" s="817"/>
      <c r="B10" s="213"/>
      <c r="C10" s="13"/>
      <c r="D10" s="13"/>
      <c r="E10" s="13"/>
      <c r="F10" s="13"/>
      <c r="G10" s="13"/>
    </row>
    <row r="11" spans="1:7" s="200" customFormat="1" x14ac:dyDescent="0.25">
      <c r="A11" s="358"/>
      <c r="B11" s="358"/>
      <c r="C11" s="43"/>
      <c r="D11" s="43"/>
      <c r="E11" s="43"/>
      <c r="F11" s="43"/>
      <c r="G11" s="43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D22"/>
  <sheetViews>
    <sheetView workbookViewId="0">
      <selection activeCell="B17" sqref="B17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4" width="9.1640625" style="2" customWidth="1"/>
    <col min="5" max="16384" width="9" style="136"/>
  </cols>
  <sheetData>
    <row r="1" spans="1:4" s="48" customFormat="1" x14ac:dyDescent="0.25">
      <c r="A1" s="48" t="s">
        <v>23</v>
      </c>
      <c r="C1" s="1"/>
      <c r="D1" s="1"/>
    </row>
    <row r="2" spans="1:4" s="48" customFormat="1" x14ac:dyDescent="0.25">
      <c r="A2" s="1"/>
      <c r="B2" s="1"/>
      <c r="C2" s="1"/>
      <c r="D2" s="1"/>
    </row>
    <row r="3" spans="1:4" s="257" customFormat="1" x14ac:dyDescent="0.25">
      <c r="A3" s="1" t="s">
        <v>8964</v>
      </c>
      <c r="B3" s="1"/>
    </row>
    <row r="4" spans="1:4" s="257" customFormat="1" x14ac:dyDescent="0.25">
      <c r="A4" s="3" t="s">
        <v>8965</v>
      </c>
      <c r="B4" s="3"/>
      <c r="C4" s="1013"/>
      <c r="D4" s="1013"/>
    </row>
    <row r="5" spans="1:4" s="257" customFormat="1" ht="17" thickBot="1" x14ac:dyDescent="0.3">
      <c r="A5" s="656" t="s">
        <v>9451</v>
      </c>
      <c r="B5" s="3"/>
      <c r="C5" s="1013"/>
      <c r="D5" s="1013"/>
    </row>
    <row r="6" spans="1:4" s="2" customFormat="1" ht="17" thickBot="1" x14ac:dyDescent="0.3">
      <c r="A6" s="209" t="s">
        <v>0</v>
      </c>
      <c r="B6" s="209" t="s">
        <v>1</v>
      </c>
      <c r="C6" s="209" t="s">
        <v>26</v>
      </c>
      <c r="D6" s="209"/>
    </row>
    <row r="7" spans="1:4" s="1" customFormat="1" x14ac:dyDescent="0.25">
      <c r="A7" s="1787" t="s">
        <v>9144</v>
      </c>
      <c r="B7" s="1085" t="s">
        <v>63</v>
      </c>
      <c r="C7" s="391">
        <v>-9</v>
      </c>
      <c r="D7" s="397"/>
    </row>
    <row r="8" spans="1:4" s="1" customFormat="1" x14ac:dyDescent="0.25">
      <c r="A8" s="1228" t="s">
        <v>9156</v>
      </c>
      <c r="B8" s="537" t="s">
        <v>63</v>
      </c>
      <c r="C8" s="391">
        <v>-12</v>
      </c>
      <c r="D8" s="397"/>
    </row>
    <row r="9" spans="1:4" s="2" customFormat="1" x14ac:dyDescent="0.25">
      <c r="A9" s="1783" t="s">
        <v>9165</v>
      </c>
      <c r="B9" s="1081" t="s">
        <v>9168</v>
      </c>
      <c r="C9" s="193">
        <v>10</v>
      </c>
      <c r="D9" s="397"/>
    </row>
    <row r="10" spans="1:4" s="2" customFormat="1" x14ac:dyDescent="0.25">
      <c r="A10" s="1228" t="s">
        <v>9165</v>
      </c>
      <c r="B10" s="43" t="s">
        <v>63</v>
      </c>
      <c r="C10" s="391">
        <v>-5</v>
      </c>
      <c r="D10" s="397"/>
    </row>
    <row r="11" spans="1:4" x14ac:dyDescent="0.25">
      <c r="A11" s="1181" t="s">
        <v>9171</v>
      </c>
      <c r="B11" s="529" t="s">
        <v>6189</v>
      </c>
      <c r="C11" s="53">
        <v>25</v>
      </c>
      <c r="D11" s="53"/>
    </row>
    <row r="12" spans="1:4" x14ac:dyDescent="0.25">
      <c r="A12" s="1344" t="s">
        <v>9161</v>
      </c>
      <c r="B12" s="537" t="s">
        <v>7</v>
      </c>
      <c r="C12" s="43">
        <v>100</v>
      </c>
      <c r="D12" s="13"/>
    </row>
    <row r="13" spans="1:4" x14ac:dyDescent="0.25">
      <c r="A13" s="817" t="s">
        <v>9161</v>
      </c>
      <c r="B13" s="213" t="s">
        <v>63</v>
      </c>
      <c r="C13" s="13">
        <v>-100</v>
      </c>
      <c r="D13" s="13"/>
    </row>
    <row r="14" spans="1:4" ht="17" thickBot="1" x14ac:dyDescent="0.3">
      <c r="A14" s="369" t="s">
        <v>9287</v>
      </c>
      <c r="B14" s="1079" t="s">
        <v>63</v>
      </c>
      <c r="C14" s="1100">
        <v>-9</v>
      </c>
      <c r="D14" s="22"/>
    </row>
    <row r="15" spans="1:4" s="200" customFormat="1" ht="17" thickBot="1" x14ac:dyDescent="0.3">
      <c r="A15" s="860" t="s">
        <v>9435</v>
      </c>
      <c r="B15" s="490"/>
      <c r="C15" s="41">
        <f>SUM(C7:C14)</f>
        <v>0</v>
      </c>
      <c r="D15" s="41">
        <f>SUM(D7:D12)</f>
        <v>0</v>
      </c>
    </row>
    <row r="16" spans="1:4" s="200" customFormat="1" x14ac:dyDescent="0.25">
      <c r="A16" s="37"/>
      <c r="B16" s="213"/>
      <c r="C16" s="13"/>
      <c r="D16" s="354"/>
    </row>
    <row r="17" spans="1:4" s="200" customFormat="1" x14ac:dyDescent="0.25">
      <c r="A17" s="37"/>
      <c r="B17" s="13"/>
      <c r="C17" s="13"/>
      <c r="D17" s="43"/>
    </row>
    <row r="18" spans="1:4" x14ac:dyDescent="0.25">
      <c r="A18" s="817"/>
      <c r="B18" s="213"/>
      <c r="C18" s="13"/>
      <c r="D18" s="13"/>
    </row>
    <row r="19" spans="1:4" x14ac:dyDescent="0.25">
      <c r="A19" s="817"/>
      <c r="B19" s="213"/>
      <c r="C19" s="13"/>
      <c r="D19" s="13"/>
    </row>
    <row r="20" spans="1:4" s="200" customFormat="1" x14ac:dyDescent="0.25">
      <c r="A20" s="358"/>
      <c r="B20" s="358"/>
      <c r="C20" s="43"/>
      <c r="D20" s="43"/>
    </row>
    <row r="21" spans="1:4" ht="17" thickBot="1" x14ac:dyDescent="0.3"/>
    <row r="22" spans="1:4" ht="17" thickBot="1" x14ac:dyDescent="0.3">
      <c r="C22" s="209" t="s">
        <v>26</v>
      </c>
      <c r="D22" s="209"/>
    </row>
  </sheetData>
  <pageMargins left="0.7" right="0.7" top="0.75" bottom="0.75" header="0.3" footer="0.3"/>
  <pageSetup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tabColor rgb="FFFFFF00"/>
  </sheetPr>
  <dimension ref="A1:R46"/>
  <sheetViews>
    <sheetView topLeftCell="A25" workbookViewId="0">
      <selection activeCell="B40" sqref="B40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9.1640625" style="2" customWidth="1"/>
    <col min="5" max="5" width="9.33203125" style="2" customWidth="1"/>
    <col min="6" max="18" width="9.1640625" style="2" customWidth="1"/>
    <col min="19" max="16384" width="9" style="136"/>
  </cols>
  <sheetData>
    <row r="1" spans="1:18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s="257" customFormat="1" x14ac:dyDescent="0.25">
      <c r="A3" s="1" t="s">
        <v>8964</v>
      </c>
      <c r="B3" s="1"/>
      <c r="N3" s="1"/>
    </row>
    <row r="4" spans="1:18" s="257" customFormat="1" x14ac:dyDescent="0.25">
      <c r="A4" s="3" t="s">
        <v>8965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  <c r="M4" s="1013"/>
      <c r="N4" s="3"/>
      <c r="O4" s="1013"/>
      <c r="P4" s="1013"/>
      <c r="Q4" s="1013"/>
      <c r="R4" s="1013"/>
    </row>
    <row r="5" spans="1:18" s="257" customFormat="1" ht="17" thickBot="1" x14ac:dyDescent="0.3">
      <c r="A5" s="3" t="s">
        <v>9426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  <c r="N5" s="3"/>
      <c r="O5" s="1013"/>
      <c r="P5" s="1013"/>
      <c r="Q5" s="1013"/>
      <c r="R5" s="1013"/>
    </row>
    <row r="6" spans="1:18" s="2" customFormat="1" ht="17" thickBot="1" x14ac:dyDescent="0.3">
      <c r="A6" s="209" t="s">
        <v>0</v>
      </c>
      <c r="B6" s="209" t="s">
        <v>1</v>
      </c>
      <c r="C6" s="209" t="s">
        <v>18</v>
      </c>
      <c r="D6" s="209" t="s">
        <v>3</v>
      </c>
      <c r="E6" s="209" t="s">
        <v>27</v>
      </c>
      <c r="F6" s="209" t="s">
        <v>31</v>
      </c>
      <c r="G6" s="209" t="s">
        <v>365</v>
      </c>
      <c r="H6" s="209" t="s">
        <v>134</v>
      </c>
      <c r="I6" s="209" t="s">
        <v>14</v>
      </c>
      <c r="J6" s="209" t="s">
        <v>17</v>
      </c>
      <c r="K6" s="209" t="s">
        <v>10</v>
      </c>
      <c r="L6" s="209" t="s">
        <v>29</v>
      </c>
      <c r="M6" s="209" t="s">
        <v>30</v>
      </c>
      <c r="N6" s="209" t="s">
        <v>26</v>
      </c>
      <c r="O6" s="209" t="s">
        <v>4</v>
      </c>
      <c r="P6" s="209" t="s">
        <v>778</v>
      </c>
      <c r="Q6" s="209" t="s">
        <v>28</v>
      </c>
      <c r="R6" s="209"/>
    </row>
    <row r="7" spans="1:18" s="2" customFormat="1" x14ac:dyDescent="0.25">
      <c r="A7" s="99" t="s">
        <v>8952</v>
      </c>
      <c r="B7" s="13" t="s">
        <v>8966</v>
      </c>
      <c r="C7" s="397"/>
      <c r="D7" s="13">
        <v>100</v>
      </c>
      <c r="E7" s="13">
        <v>50</v>
      </c>
      <c r="F7" s="13">
        <v>249</v>
      </c>
      <c r="G7" s="13"/>
      <c r="H7" s="13"/>
      <c r="I7" s="397"/>
      <c r="J7" s="397"/>
      <c r="K7" s="13"/>
      <c r="L7" s="13"/>
      <c r="M7" s="13"/>
      <c r="N7" s="13">
        <v>100</v>
      </c>
      <c r="O7" s="13">
        <v>200</v>
      </c>
      <c r="P7" s="13"/>
      <c r="Q7" s="13"/>
      <c r="R7" s="397"/>
    </row>
    <row r="8" spans="1:18" s="2" customFormat="1" x14ac:dyDescent="0.25">
      <c r="A8" s="99" t="s">
        <v>8952</v>
      </c>
      <c r="B8" s="13" t="s">
        <v>8967</v>
      </c>
      <c r="C8" s="392"/>
      <c r="D8" s="43"/>
      <c r="E8" s="43"/>
      <c r="F8" s="43"/>
      <c r="G8" s="13"/>
      <c r="H8" s="13"/>
      <c r="I8" s="392"/>
      <c r="J8" s="392"/>
      <c r="K8" s="13">
        <v>100</v>
      </c>
      <c r="L8" s="13"/>
      <c r="M8" s="13"/>
      <c r="N8" s="43"/>
      <c r="O8" s="43"/>
      <c r="P8" s="13"/>
      <c r="Q8" s="13">
        <v>50</v>
      </c>
      <c r="R8" s="392"/>
    </row>
    <row r="9" spans="1:18" s="2" customFormat="1" x14ac:dyDescent="0.25">
      <c r="A9" s="99" t="s">
        <v>8952</v>
      </c>
      <c r="B9" s="13" t="s">
        <v>8968</v>
      </c>
      <c r="C9" s="392"/>
      <c r="D9" s="13">
        <v>100</v>
      </c>
      <c r="E9" s="43"/>
      <c r="F9" s="13">
        <v>250</v>
      </c>
      <c r="G9" s="43"/>
      <c r="H9" s="43"/>
      <c r="I9" s="392"/>
      <c r="J9" s="392"/>
      <c r="K9" s="43"/>
      <c r="L9" s="43"/>
      <c r="M9" s="43"/>
      <c r="N9" s="13">
        <v>100</v>
      </c>
      <c r="O9" s="13">
        <v>200</v>
      </c>
      <c r="P9" s="43"/>
      <c r="Q9" s="43"/>
      <c r="R9" s="392"/>
    </row>
    <row r="10" spans="1:18" s="2" customFormat="1" x14ac:dyDescent="0.25">
      <c r="A10" s="12" t="s">
        <v>8969</v>
      </c>
      <c r="B10" s="213" t="s">
        <v>8972</v>
      </c>
      <c r="C10" s="392"/>
      <c r="D10" s="43"/>
      <c r="E10" s="43"/>
      <c r="F10" s="13">
        <v>1</v>
      </c>
      <c r="G10" s="13"/>
      <c r="H10" s="13">
        <v>50</v>
      </c>
      <c r="I10" s="392"/>
      <c r="J10" s="392"/>
      <c r="K10" s="43"/>
      <c r="L10" s="13">
        <v>50</v>
      </c>
      <c r="M10" s="13">
        <v>50</v>
      </c>
      <c r="N10" s="43"/>
      <c r="O10" s="43"/>
      <c r="P10" s="13"/>
      <c r="Q10" s="43"/>
      <c r="R10" s="392"/>
    </row>
    <row r="11" spans="1:18" s="2" customFormat="1" x14ac:dyDescent="0.25">
      <c r="A11" s="12" t="s">
        <v>8990</v>
      </c>
      <c r="B11" s="213" t="s">
        <v>8991</v>
      </c>
      <c r="C11" s="392"/>
      <c r="D11" s="13">
        <v>250</v>
      </c>
      <c r="E11" s="13">
        <v>100</v>
      </c>
      <c r="F11" s="13">
        <v>30</v>
      </c>
      <c r="G11" s="13">
        <v>140</v>
      </c>
      <c r="H11" s="13"/>
      <c r="I11" s="392"/>
      <c r="J11" s="392"/>
      <c r="K11" s="13">
        <v>100</v>
      </c>
      <c r="L11" s="13"/>
      <c r="M11" s="13"/>
      <c r="N11" s="13">
        <v>250</v>
      </c>
      <c r="O11" s="13">
        <v>500</v>
      </c>
      <c r="P11" s="13">
        <v>80</v>
      </c>
      <c r="Q11" s="13">
        <v>22</v>
      </c>
      <c r="R11" s="392"/>
    </row>
    <row r="12" spans="1:18" s="2" customFormat="1" x14ac:dyDescent="0.25">
      <c r="A12" s="99" t="s">
        <v>8999</v>
      </c>
      <c r="B12" s="213" t="s">
        <v>9000</v>
      </c>
      <c r="C12" s="392"/>
      <c r="D12" s="13"/>
      <c r="E12" s="13"/>
      <c r="F12" s="13">
        <v>30</v>
      </c>
      <c r="G12" s="13"/>
      <c r="H12" s="13"/>
      <c r="I12" s="392"/>
      <c r="J12" s="392"/>
      <c r="K12" s="13"/>
      <c r="L12" s="13"/>
      <c r="M12" s="13"/>
      <c r="N12" s="13"/>
      <c r="O12" s="13"/>
      <c r="P12" s="13">
        <v>20</v>
      </c>
      <c r="Q12" s="13"/>
      <c r="R12" s="392"/>
    </row>
    <row r="13" spans="1:18" s="2" customFormat="1" x14ac:dyDescent="0.25">
      <c r="A13" s="99">
        <v>45448</v>
      </c>
      <c r="B13" s="213" t="s">
        <v>9053</v>
      </c>
      <c r="C13" s="392"/>
      <c r="D13" s="13"/>
      <c r="E13" s="13"/>
      <c r="F13" s="13"/>
      <c r="G13" s="13"/>
      <c r="H13" s="13"/>
      <c r="I13" s="392"/>
      <c r="J13" s="392"/>
      <c r="K13" s="13"/>
      <c r="L13" s="13"/>
      <c r="M13" s="13"/>
      <c r="N13" s="13"/>
      <c r="O13" s="13"/>
      <c r="P13" s="13"/>
      <c r="Q13" s="13">
        <v>5</v>
      </c>
      <c r="R13" s="392"/>
    </row>
    <row r="14" spans="1:18" s="200" customFormat="1" x14ac:dyDescent="0.25">
      <c r="A14" s="99">
        <v>45478</v>
      </c>
      <c r="B14" s="213" t="s">
        <v>9072</v>
      </c>
      <c r="C14" s="13">
        <v>40</v>
      </c>
      <c r="D14" s="13">
        <v>50</v>
      </c>
      <c r="E14" s="43">
        <v>100</v>
      </c>
      <c r="F14" s="13">
        <v>30</v>
      </c>
      <c r="G14" s="13">
        <v>50</v>
      </c>
      <c r="H14" s="13">
        <v>50</v>
      </c>
      <c r="I14" s="43">
        <v>16</v>
      </c>
      <c r="J14" s="43"/>
      <c r="K14" s="43"/>
      <c r="L14" s="43"/>
      <c r="M14" s="43"/>
      <c r="N14" s="43"/>
      <c r="O14" s="43"/>
      <c r="P14" s="43"/>
      <c r="Q14" s="43"/>
      <c r="R14" s="43"/>
    </row>
    <row r="15" spans="1:18" s="200" customFormat="1" x14ac:dyDescent="0.25">
      <c r="A15" s="99">
        <v>45540</v>
      </c>
      <c r="B15" s="213" t="s">
        <v>9080</v>
      </c>
      <c r="C15" s="43"/>
      <c r="D15" s="43"/>
      <c r="E15" s="43"/>
      <c r="F15" s="43"/>
      <c r="G15" s="43"/>
      <c r="H15" s="43"/>
      <c r="I15" s="13">
        <v>10</v>
      </c>
      <c r="J15" s="13">
        <v>40</v>
      </c>
      <c r="K15" s="13">
        <v>20</v>
      </c>
      <c r="L15" s="13">
        <v>50</v>
      </c>
      <c r="M15" s="13"/>
      <c r="N15" s="13"/>
      <c r="O15" s="13"/>
      <c r="P15" s="13"/>
      <c r="Q15" s="13"/>
      <c r="R15" s="43"/>
    </row>
    <row r="16" spans="1:18" s="200" customFormat="1" x14ac:dyDescent="0.25">
      <c r="A16" s="99">
        <v>45540</v>
      </c>
      <c r="B16" s="213" t="s">
        <v>63</v>
      </c>
      <c r="C16" s="13"/>
      <c r="D16" s="13"/>
      <c r="E16" s="43"/>
      <c r="F16" s="13"/>
      <c r="G16" s="13"/>
      <c r="H16" s="13"/>
      <c r="I16" s="13">
        <v>-10</v>
      </c>
      <c r="J16" s="43"/>
      <c r="K16" s="43"/>
      <c r="L16" s="43"/>
      <c r="M16" s="43"/>
      <c r="N16" s="43"/>
      <c r="O16" s="43"/>
      <c r="P16" s="43"/>
      <c r="Q16" s="43"/>
      <c r="R16" s="43"/>
    </row>
    <row r="17" spans="1:18" s="200" customFormat="1" x14ac:dyDescent="0.25">
      <c r="A17" s="99">
        <v>45570</v>
      </c>
      <c r="B17" s="213" t="s">
        <v>7</v>
      </c>
      <c r="C17" s="43"/>
      <c r="D17" s="43"/>
      <c r="E17" s="13">
        <v>5</v>
      </c>
      <c r="F17" s="13">
        <v>100</v>
      </c>
      <c r="G17" s="13">
        <v>100</v>
      </c>
      <c r="H17" s="43"/>
      <c r="I17" s="43"/>
      <c r="J17" s="43"/>
      <c r="K17" s="13">
        <v>21</v>
      </c>
      <c r="L17" s="43"/>
      <c r="M17" s="43"/>
      <c r="N17" s="43"/>
      <c r="O17" s="43"/>
      <c r="P17" s="43"/>
      <c r="Q17" s="43"/>
      <c r="R17" s="43"/>
    </row>
    <row r="18" spans="1:18" s="200" customFormat="1" x14ac:dyDescent="0.25">
      <c r="A18" s="99">
        <v>45601</v>
      </c>
      <c r="B18" s="213" t="s">
        <v>9106</v>
      </c>
      <c r="C18" s="13"/>
      <c r="D18" s="13"/>
      <c r="E18" s="13">
        <v>95</v>
      </c>
      <c r="F18" s="13"/>
      <c r="G18" s="13"/>
      <c r="H18" s="13"/>
      <c r="I18" s="13"/>
      <c r="J18" s="43"/>
      <c r="K18" s="43"/>
      <c r="L18" s="13">
        <v>50</v>
      </c>
      <c r="M18" s="13">
        <v>50</v>
      </c>
      <c r="N18" s="13"/>
      <c r="O18" s="13"/>
      <c r="P18" s="13"/>
      <c r="Q18" s="13"/>
      <c r="R18" s="43"/>
    </row>
    <row r="19" spans="1:18" x14ac:dyDescent="0.25">
      <c r="A19" s="817" t="s">
        <v>9120</v>
      </c>
      <c r="B19" s="38" t="s">
        <v>7</v>
      </c>
      <c r="C19" s="13"/>
      <c r="D19" s="13"/>
      <c r="E19" s="13">
        <v>50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</row>
    <row r="20" spans="1:18" x14ac:dyDescent="0.25">
      <c r="A20" s="817" t="s">
        <v>9132</v>
      </c>
      <c r="B20" s="213" t="s">
        <v>9134</v>
      </c>
      <c r="C20" s="13"/>
      <c r="D20" s="13"/>
      <c r="E20" s="13"/>
      <c r="F20" s="13"/>
      <c r="G20" s="13">
        <v>50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</row>
    <row r="21" spans="1:18" x14ac:dyDescent="0.25">
      <c r="A21" s="817" t="s">
        <v>9144</v>
      </c>
      <c r="B21" s="213" t="s">
        <v>9146</v>
      </c>
      <c r="C21" s="13"/>
      <c r="D21" s="13">
        <v>80</v>
      </c>
      <c r="E21" s="13"/>
      <c r="F21" s="13"/>
      <c r="G21" s="13"/>
      <c r="H21" s="13"/>
      <c r="I21" s="13"/>
      <c r="J21" s="13"/>
      <c r="K21" s="13">
        <v>30</v>
      </c>
      <c r="L21" s="13"/>
      <c r="M21" s="13"/>
      <c r="N21" s="13">
        <v>80</v>
      </c>
      <c r="O21" s="13">
        <v>160</v>
      </c>
      <c r="P21" s="13"/>
      <c r="Q21" s="13"/>
      <c r="R21" s="13"/>
    </row>
    <row r="22" spans="1:18" s="200" customFormat="1" x14ac:dyDescent="0.25">
      <c r="A22" s="1344" t="s">
        <v>9144</v>
      </c>
      <c r="B22" s="537" t="s">
        <v>63</v>
      </c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>
        <v>-18</v>
      </c>
      <c r="O22" s="43"/>
      <c r="P22" s="43"/>
      <c r="Q22" s="43"/>
      <c r="R22" s="43"/>
    </row>
    <row r="23" spans="1:18" x14ac:dyDescent="0.25">
      <c r="A23" s="817" t="s">
        <v>9156</v>
      </c>
      <c r="B23" s="213" t="s">
        <v>9157</v>
      </c>
      <c r="C23" s="13"/>
      <c r="D23" s="13">
        <v>50</v>
      </c>
      <c r="E23" s="13"/>
      <c r="F23" s="13"/>
      <c r="G23" s="13"/>
      <c r="H23" s="13"/>
      <c r="I23" s="13"/>
      <c r="J23" s="13"/>
      <c r="K23" s="13"/>
      <c r="L23" s="13"/>
      <c r="M23" s="13"/>
      <c r="N23" s="13">
        <v>68</v>
      </c>
      <c r="O23" s="13">
        <v>100</v>
      </c>
      <c r="P23" s="13"/>
      <c r="Q23" s="13"/>
      <c r="R23" s="13"/>
    </row>
    <row r="24" spans="1:18" x14ac:dyDescent="0.25">
      <c r="A24" s="37" t="s">
        <v>9156</v>
      </c>
      <c r="B24" s="213" t="s">
        <v>9160</v>
      </c>
      <c r="C24" s="13"/>
      <c r="D24" s="13"/>
      <c r="E24" s="13"/>
      <c r="F24" s="13"/>
      <c r="G24" s="13">
        <v>200</v>
      </c>
      <c r="H24" s="13">
        <v>100</v>
      </c>
      <c r="I24" s="13"/>
      <c r="J24" s="13"/>
      <c r="K24" s="13"/>
      <c r="L24" s="13"/>
      <c r="M24" s="13">
        <v>60</v>
      </c>
      <c r="N24" s="13"/>
      <c r="O24" s="13"/>
      <c r="P24" s="13"/>
      <c r="Q24" s="13"/>
      <c r="R24" s="13"/>
    </row>
    <row r="25" spans="1:18" s="2" customFormat="1" x14ac:dyDescent="0.25">
      <c r="A25" s="37" t="s">
        <v>9156</v>
      </c>
      <c r="B25" s="213" t="s">
        <v>63</v>
      </c>
      <c r="C25" s="392"/>
      <c r="D25" s="13"/>
      <c r="E25" s="13"/>
      <c r="F25" s="13"/>
      <c r="G25" s="13"/>
      <c r="H25" s="13"/>
      <c r="I25" s="392"/>
      <c r="J25" s="392"/>
      <c r="K25" s="13"/>
      <c r="L25" s="13"/>
      <c r="M25" s="13"/>
      <c r="N25" s="13">
        <v>-12</v>
      </c>
      <c r="O25" s="13"/>
      <c r="P25" s="13"/>
      <c r="Q25" s="13"/>
      <c r="R25" s="392"/>
    </row>
    <row r="26" spans="1:18" s="2" customFormat="1" x14ac:dyDescent="0.25">
      <c r="A26" s="37" t="s">
        <v>9165</v>
      </c>
      <c r="B26" s="13" t="s">
        <v>63</v>
      </c>
      <c r="C26" s="392"/>
      <c r="D26" s="13"/>
      <c r="E26" s="13"/>
      <c r="F26" s="13"/>
      <c r="G26" s="13"/>
      <c r="H26" s="13"/>
      <c r="I26" s="392"/>
      <c r="J26" s="392"/>
      <c r="K26" s="13"/>
      <c r="L26" s="13"/>
      <c r="M26" s="13"/>
      <c r="N26" s="13">
        <v>-5</v>
      </c>
      <c r="O26" s="13"/>
      <c r="P26" s="13"/>
      <c r="Q26" s="13"/>
      <c r="R26" s="392"/>
    </row>
    <row r="27" spans="1:18" s="200" customFormat="1" x14ac:dyDescent="0.25">
      <c r="A27" s="37" t="s">
        <v>9165</v>
      </c>
      <c r="B27" s="213" t="s">
        <v>9168</v>
      </c>
      <c r="C27" s="43"/>
      <c r="D27" s="13">
        <v>50</v>
      </c>
      <c r="E27" s="43"/>
      <c r="F27" s="43"/>
      <c r="G27" s="43"/>
      <c r="H27" s="43"/>
      <c r="I27" s="43"/>
      <c r="J27" s="43"/>
      <c r="K27" s="43"/>
      <c r="L27" s="43"/>
      <c r="M27" s="43"/>
      <c r="N27" s="13">
        <v>62</v>
      </c>
      <c r="O27" s="13">
        <v>100</v>
      </c>
      <c r="P27" s="13"/>
      <c r="Q27" s="13"/>
      <c r="R27" s="43"/>
    </row>
    <row r="28" spans="1:18" x14ac:dyDescent="0.25">
      <c r="A28" s="817" t="s">
        <v>9171</v>
      </c>
      <c r="B28" s="213" t="s">
        <v>6189</v>
      </c>
      <c r="C28" s="13"/>
      <c r="D28" s="13"/>
      <c r="E28" s="13"/>
      <c r="F28" s="13"/>
      <c r="G28" s="13"/>
      <c r="H28" s="13"/>
      <c r="I28" s="13"/>
      <c r="J28" s="13"/>
      <c r="K28" s="13">
        <v>50</v>
      </c>
      <c r="L28" s="13"/>
      <c r="M28" s="13"/>
      <c r="N28" s="13">
        <v>25</v>
      </c>
      <c r="O28" s="13"/>
      <c r="P28" s="13"/>
      <c r="Q28" s="13"/>
      <c r="R28" s="13"/>
    </row>
    <row r="29" spans="1:18" s="2" customFormat="1" x14ac:dyDescent="0.25">
      <c r="A29" s="817" t="s">
        <v>9161</v>
      </c>
      <c r="B29" s="213" t="s">
        <v>63</v>
      </c>
      <c r="C29" s="392"/>
      <c r="D29" s="13"/>
      <c r="E29" s="13"/>
      <c r="F29" s="13"/>
      <c r="G29" s="13"/>
      <c r="H29" s="13"/>
      <c r="I29" s="392"/>
      <c r="J29" s="392"/>
      <c r="K29" s="13"/>
      <c r="L29" s="13"/>
      <c r="M29" s="13"/>
      <c r="N29" s="13">
        <v>-100</v>
      </c>
      <c r="O29" s="13"/>
      <c r="P29" s="13"/>
      <c r="Q29" s="13"/>
      <c r="R29" s="392"/>
    </row>
    <row r="30" spans="1:18" x14ac:dyDescent="0.25">
      <c r="A30" s="817" t="s">
        <v>9161</v>
      </c>
      <c r="B30" s="213" t="s">
        <v>9182</v>
      </c>
      <c r="C30" s="13"/>
      <c r="D30" s="13">
        <v>150</v>
      </c>
      <c r="E30" s="13"/>
      <c r="F30" s="13"/>
      <c r="G30" s="13"/>
      <c r="H30" s="13"/>
      <c r="I30" s="13"/>
      <c r="J30" s="13"/>
      <c r="K30" s="13"/>
      <c r="L30" s="13">
        <v>50</v>
      </c>
      <c r="M30" s="13"/>
      <c r="N30" s="13"/>
      <c r="O30" s="13"/>
      <c r="P30" s="13"/>
      <c r="Q30" s="13"/>
      <c r="R30" s="13"/>
    </row>
    <row r="31" spans="1:18" x14ac:dyDescent="0.25">
      <c r="A31" s="817" t="s">
        <v>9161</v>
      </c>
      <c r="B31" s="213" t="s">
        <v>7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>
        <v>100</v>
      </c>
      <c r="O31" s="13"/>
      <c r="P31" s="13"/>
      <c r="Q31" s="13"/>
      <c r="R31" s="13"/>
    </row>
    <row r="32" spans="1:18" s="200" customFormat="1" x14ac:dyDescent="0.25">
      <c r="A32" s="817" t="s">
        <v>9191</v>
      </c>
      <c r="B32" s="213" t="s">
        <v>9192</v>
      </c>
      <c r="C32" s="43"/>
      <c r="D32" s="13">
        <v>20</v>
      </c>
      <c r="E32" s="43"/>
      <c r="F32" s="13">
        <v>200</v>
      </c>
      <c r="G32" s="43"/>
      <c r="H32" s="43"/>
      <c r="I32" s="43"/>
      <c r="J32" s="43"/>
      <c r="K32" s="43"/>
      <c r="L32" s="13">
        <v>50</v>
      </c>
      <c r="M32" s="43"/>
      <c r="N32" s="43"/>
      <c r="O32" s="13">
        <v>40</v>
      </c>
      <c r="P32" s="13">
        <v>36</v>
      </c>
      <c r="Q32" s="13"/>
      <c r="R32" s="43"/>
    </row>
    <row r="33" spans="1:18" s="2" customFormat="1" x14ac:dyDescent="0.25">
      <c r="A33" s="12" t="s">
        <v>9287</v>
      </c>
      <c r="B33" s="213" t="s">
        <v>63</v>
      </c>
      <c r="C33" s="392"/>
      <c r="D33" s="13"/>
      <c r="E33" s="13"/>
      <c r="F33" s="13"/>
      <c r="G33" s="13"/>
      <c r="H33" s="13"/>
      <c r="I33" s="392"/>
      <c r="J33" s="392"/>
      <c r="K33" s="13"/>
      <c r="L33" s="13"/>
      <c r="M33" s="13"/>
      <c r="N33" s="13">
        <v>-9</v>
      </c>
      <c r="O33" s="13"/>
      <c r="P33" s="13"/>
      <c r="Q33" s="13"/>
      <c r="R33" s="392"/>
    </row>
    <row r="34" spans="1:18" x14ac:dyDescent="0.25">
      <c r="A34" s="84" t="s">
        <v>9287</v>
      </c>
      <c r="B34" s="213" t="s">
        <v>9289</v>
      </c>
      <c r="C34" s="13"/>
      <c r="D34" s="13"/>
      <c r="E34" s="13"/>
      <c r="F34" s="13"/>
      <c r="G34" s="13">
        <v>500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</row>
    <row r="35" spans="1:18" x14ac:dyDescent="0.25">
      <c r="A35" s="817">
        <v>45632</v>
      </c>
      <c r="B35" s="213" t="s">
        <v>9394</v>
      </c>
      <c r="C35" s="13"/>
      <c r="D35" s="13"/>
      <c r="E35" s="13"/>
      <c r="F35" s="13">
        <v>300</v>
      </c>
      <c r="G35" s="13">
        <v>600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</row>
    <row r="36" spans="1:18" s="200" customFormat="1" x14ac:dyDescent="0.25">
      <c r="A36" s="1344">
        <v>45632</v>
      </c>
      <c r="B36" s="537" t="s">
        <v>63</v>
      </c>
      <c r="C36" s="43"/>
      <c r="D36" s="43"/>
      <c r="E36" s="43"/>
      <c r="F36" s="43">
        <v>-18</v>
      </c>
      <c r="G36" s="43">
        <v>-33</v>
      </c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</row>
    <row r="37" spans="1:18" x14ac:dyDescent="0.25">
      <c r="A37" s="817" t="s">
        <v>9402</v>
      </c>
      <c r="B37" s="213" t="s">
        <v>9412</v>
      </c>
      <c r="C37" s="13"/>
      <c r="D37" s="13"/>
      <c r="E37" s="13"/>
      <c r="F37" s="13"/>
      <c r="G37" s="13"/>
      <c r="H37" s="13">
        <v>50</v>
      </c>
      <c r="I37" s="13"/>
      <c r="J37" s="13"/>
      <c r="K37" s="13">
        <v>10</v>
      </c>
      <c r="L37" s="13">
        <v>100</v>
      </c>
      <c r="M37" s="13">
        <v>50</v>
      </c>
      <c r="N37" s="13"/>
      <c r="O37" s="13"/>
      <c r="P37" s="13">
        <v>29</v>
      </c>
      <c r="Q37" s="13"/>
      <c r="R37" s="13"/>
    </row>
    <row r="38" spans="1:18" s="200" customFormat="1" x14ac:dyDescent="0.25">
      <c r="A38" s="817" t="s">
        <v>9416</v>
      </c>
      <c r="B38" s="213" t="s">
        <v>9419</v>
      </c>
      <c r="C38" s="43"/>
      <c r="D38" s="43"/>
      <c r="E38" s="43"/>
      <c r="F38" s="43"/>
      <c r="G38" s="13">
        <v>296</v>
      </c>
      <c r="H38" s="13">
        <v>50</v>
      </c>
      <c r="I38" s="43"/>
      <c r="J38" s="43"/>
      <c r="K38" s="43"/>
      <c r="L38" s="13">
        <v>50</v>
      </c>
      <c r="M38" s="13">
        <v>50</v>
      </c>
      <c r="N38" s="43"/>
      <c r="O38" s="43"/>
      <c r="P38" s="43"/>
      <c r="Q38" s="43"/>
      <c r="R38" s="43"/>
    </row>
    <row r="39" spans="1:18" s="200" customFormat="1" x14ac:dyDescent="0.25">
      <c r="A39" s="817" t="s">
        <v>9443</v>
      </c>
      <c r="B39" s="213" t="s">
        <v>9448</v>
      </c>
      <c r="C39" s="43"/>
      <c r="D39" s="53">
        <v>150</v>
      </c>
      <c r="E39" s="43"/>
      <c r="F39" s="53">
        <v>120</v>
      </c>
      <c r="G39" s="13"/>
      <c r="H39" s="13"/>
      <c r="I39" s="43"/>
      <c r="J39" s="43"/>
      <c r="K39" s="43"/>
      <c r="L39" s="53">
        <v>50</v>
      </c>
      <c r="M39" s="13"/>
      <c r="N39" s="53">
        <v>150</v>
      </c>
      <c r="O39" s="53">
        <v>150</v>
      </c>
      <c r="P39" s="43"/>
      <c r="Q39" s="43"/>
      <c r="R39" s="43"/>
    </row>
    <row r="40" spans="1:18" s="200" customFormat="1" x14ac:dyDescent="0.25">
      <c r="A40" s="817" t="s">
        <v>9567</v>
      </c>
      <c r="B40" s="213" t="s">
        <v>9568</v>
      </c>
      <c r="C40" s="43"/>
      <c r="D40" s="43"/>
      <c r="E40" s="43"/>
      <c r="F40" s="13">
        <v>300</v>
      </c>
      <c r="G40" s="13">
        <v>200</v>
      </c>
      <c r="H40" s="43"/>
      <c r="I40" s="13">
        <v>24</v>
      </c>
      <c r="J40" s="43"/>
      <c r="K40" s="43"/>
      <c r="L40" s="13">
        <v>50</v>
      </c>
      <c r="M40" s="43"/>
      <c r="N40" s="43"/>
      <c r="O40" s="43"/>
      <c r="P40" s="43"/>
      <c r="Q40" s="43"/>
      <c r="R40" s="43"/>
    </row>
    <row r="41" spans="1:18" s="200" customFormat="1" x14ac:dyDescent="0.25">
      <c r="A41" s="817"/>
      <c r="B41" s="213"/>
      <c r="C41" s="43"/>
      <c r="D41" s="43"/>
      <c r="E41" s="43"/>
      <c r="F41" s="43"/>
      <c r="G41" s="13"/>
      <c r="H41" s="13"/>
      <c r="I41" s="43"/>
      <c r="J41" s="43"/>
      <c r="K41" s="43"/>
      <c r="L41" s="13"/>
      <c r="M41" s="13"/>
      <c r="N41" s="43"/>
      <c r="O41" s="43"/>
      <c r="P41" s="43"/>
      <c r="Q41" s="43"/>
      <c r="R41" s="43"/>
    </row>
    <row r="42" spans="1:18" x14ac:dyDescent="0.25">
      <c r="A42" s="817"/>
      <c r="B42" s="2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</row>
    <row r="43" spans="1:18" x14ac:dyDescent="0.25">
      <c r="A43" s="817"/>
      <c r="B43" s="2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</row>
    <row r="44" spans="1:18" s="200" customFormat="1" x14ac:dyDescent="0.25">
      <c r="A44" s="358"/>
      <c r="B44" s="358"/>
      <c r="C44" s="43">
        <f>SUM(C7:C42)</f>
        <v>40</v>
      </c>
      <c r="D44" s="43">
        <f t="shared" ref="D44:R44" si="0">SUM(D7:D42)</f>
        <v>1000</v>
      </c>
      <c r="E44" s="43">
        <f t="shared" si="0"/>
        <v>400</v>
      </c>
      <c r="F44" s="43">
        <f t="shared" si="0"/>
        <v>1592</v>
      </c>
      <c r="G44" s="43">
        <f>SUM(G7:G42)</f>
        <v>2103</v>
      </c>
      <c r="H44" s="43">
        <f t="shared" si="0"/>
        <v>300</v>
      </c>
      <c r="I44" s="43">
        <f t="shared" si="0"/>
        <v>40</v>
      </c>
      <c r="J44" s="43">
        <f t="shared" si="0"/>
        <v>40</v>
      </c>
      <c r="K44" s="43">
        <f t="shared" si="0"/>
        <v>331</v>
      </c>
      <c r="L44" s="43">
        <f t="shared" si="0"/>
        <v>500</v>
      </c>
      <c r="M44" s="43">
        <f t="shared" si="0"/>
        <v>260</v>
      </c>
      <c r="N44" s="43">
        <f>SUM(N7:N42)</f>
        <v>791</v>
      </c>
      <c r="O44" s="43">
        <f t="shared" si="0"/>
        <v>1450</v>
      </c>
      <c r="P44" s="43">
        <f t="shared" si="0"/>
        <v>165</v>
      </c>
      <c r="Q44" s="43">
        <f t="shared" si="0"/>
        <v>77</v>
      </c>
      <c r="R44" s="43">
        <f t="shared" si="0"/>
        <v>0</v>
      </c>
    </row>
    <row r="45" spans="1:18" ht="17" thickBot="1" x14ac:dyDescent="0.3"/>
    <row r="46" spans="1:18" ht="17" thickBot="1" x14ac:dyDescent="0.3">
      <c r="C46" s="209" t="s">
        <v>18</v>
      </c>
      <c r="D46" s="209" t="s">
        <v>3</v>
      </c>
      <c r="E46" s="209" t="s">
        <v>27</v>
      </c>
      <c r="F46" s="209" t="s">
        <v>31</v>
      </c>
      <c r="G46" s="209" t="s">
        <v>365</v>
      </c>
      <c r="H46" s="209" t="s">
        <v>134</v>
      </c>
      <c r="I46" s="209" t="s">
        <v>14</v>
      </c>
      <c r="J46" s="209" t="s">
        <v>17</v>
      </c>
      <c r="K46" s="209" t="s">
        <v>10</v>
      </c>
      <c r="L46" s="209" t="s">
        <v>29</v>
      </c>
      <c r="M46" s="209" t="s">
        <v>30</v>
      </c>
      <c r="N46" s="209" t="s">
        <v>26</v>
      </c>
      <c r="O46" s="209" t="s">
        <v>4</v>
      </c>
      <c r="P46" s="209" t="s">
        <v>778</v>
      </c>
      <c r="Q46" s="209" t="s">
        <v>28</v>
      </c>
      <c r="R46" s="209"/>
    </row>
  </sheetData>
  <pageMargins left="0.7" right="0.7" top="0.75" bottom="0.75" header="0.3" footer="0.3"/>
  <pageSetup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K65"/>
  <sheetViews>
    <sheetView topLeftCell="A43" workbookViewId="0">
      <selection activeCell="B63" sqref="B63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10" width="9.1640625" style="2" customWidth="1"/>
    <col min="11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5047</v>
      </c>
      <c r="B5" s="3"/>
      <c r="C5" s="1013"/>
      <c r="D5" s="1013"/>
      <c r="E5" s="1013"/>
      <c r="F5" s="1013"/>
      <c r="G5" s="1013"/>
      <c r="H5" s="1013"/>
      <c r="I5" s="1013"/>
      <c r="J5" s="1013"/>
    </row>
    <row r="6" spans="1:10" s="257" customFormat="1" x14ac:dyDescent="0.25">
      <c r="A6" s="3"/>
      <c r="B6" s="3"/>
      <c r="C6" s="1013"/>
      <c r="D6" s="1013"/>
      <c r="E6" s="1013"/>
      <c r="F6" s="1013"/>
      <c r="G6" s="1013"/>
      <c r="H6" s="1013"/>
      <c r="I6" s="1013"/>
      <c r="J6" s="1013"/>
    </row>
    <row r="7" spans="1:10" s="49" customFormat="1" ht="17" thickBot="1" x14ac:dyDescent="0.3">
      <c r="A7" s="3"/>
      <c r="B7" s="3"/>
      <c r="C7" s="31">
        <v>35000</v>
      </c>
      <c r="D7" s="31">
        <v>15000</v>
      </c>
      <c r="E7" s="31">
        <v>3500</v>
      </c>
      <c r="F7" s="31">
        <v>4000</v>
      </c>
      <c r="G7" s="31">
        <v>3800</v>
      </c>
      <c r="H7" s="31">
        <v>3500</v>
      </c>
      <c r="I7" s="31">
        <v>3500</v>
      </c>
      <c r="J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28</v>
      </c>
      <c r="D8" s="209" t="s">
        <v>10</v>
      </c>
      <c r="E8" s="209" t="s">
        <v>3</v>
      </c>
      <c r="F8" s="209" t="s">
        <v>2</v>
      </c>
      <c r="G8" s="209" t="s">
        <v>17</v>
      </c>
      <c r="H8" s="209" t="s">
        <v>27</v>
      </c>
      <c r="I8" s="209" t="s">
        <v>32</v>
      </c>
      <c r="J8" s="209" t="s">
        <v>4</v>
      </c>
    </row>
    <row r="9" spans="1:10" s="1" customFormat="1" ht="17" thickBot="1" x14ac:dyDescent="0.3">
      <c r="A9" s="1345" t="s">
        <v>4985</v>
      </c>
      <c r="B9" s="14" t="s">
        <v>4989</v>
      </c>
      <c r="C9" s="22">
        <v>10</v>
      </c>
      <c r="D9" s="22">
        <v>20</v>
      </c>
      <c r="E9" s="22">
        <v>100</v>
      </c>
      <c r="F9" s="22">
        <v>100</v>
      </c>
      <c r="G9" s="22">
        <v>100</v>
      </c>
      <c r="H9" s="22">
        <v>100</v>
      </c>
      <c r="I9" s="22">
        <v>100</v>
      </c>
      <c r="J9" s="22">
        <v>200</v>
      </c>
    </row>
    <row r="10" spans="1:10" s="1" customFormat="1" ht="17" thickBot="1" x14ac:dyDescent="0.3">
      <c r="A10" s="161" t="s">
        <v>4957</v>
      </c>
      <c r="B10" s="34"/>
      <c r="C10" s="34">
        <f>SUM(C9)</f>
        <v>10</v>
      </c>
      <c r="D10" s="34">
        <f t="shared" ref="D10:J10" si="0">SUM(D9)</f>
        <v>20</v>
      </c>
      <c r="E10" s="34">
        <f t="shared" si="0"/>
        <v>100</v>
      </c>
      <c r="F10" s="34">
        <f t="shared" si="0"/>
        <v>100</v>
      </c>
      <c r="G10" s="34">
        <f t="shared" si="0"/>
        <v>100</v>
      </c>
      <c r="H10" s="34">
        <f t="shared" si="0"/>
        <v>100</v>
      </c>
      <c r="I10" s="34">
        <f t="shared" si="0"/>
        <v>100</v>
      </c>
      <c r="J10" s="34">
        <f t="shared" si="0"/>
        <v>200</v>
      </c>
    </row>
    <row r="11" spans="1:10" s="1" customFormat="1" ht="17" thickBot="1" x14ac:dyDescent="0.3">
      <c r="A11" s="1328"/>
      <c r="B11" s="53"/>
      <c r="C11" s="53"/>
      <c r="D11" s="53"/>
      <c r="E11" s="53"/>
      <c r="F11" s="53"/>
      <c r="G11" s="53"/>
      <c r="H11" s="53"/>
      <c r="I11" s="53"/>
      <c r="J11" s="53"/>
    </row>
    <row r="12" spans="1:10" s="1" customFormat="1" ht="17" thickBot="1" x14ac:dyDescent="0.3">
      <c r="A12" s="161" t="s">
        <v>5219</v>
      </c>
      <c r="B12" s="34"/>
      <c r="C12" s="34">
        <f>SUM(C10:C11)</f>
        <v>10</v>
      </c>
      <c r="D12" s="34">
        <f t="shared" ref="D12:J18" si="1">SUM(D10:D11)</f>
        <v>20</v>
      </c>
      <c r="E12" s="34">
        <f t="shared" si="1"/>
        <v>100</v>
      </c>
      <c r="F12" s="34">
        <f t="shared" si="1"/>
        <v>100</v>
      </c>
      <c r="G12" s="34">
        <f t="shared" si="1"/>
        <v>100</v>
      </c>
      <c r="H12" s="34">
        <f t="shared" si="1"/>
        <v>100</v>
      </c>
      <c r="I12" s="34">
        <f t="shared" si="1"/>
        <v>100</v>
      </c>
      <c r="J12" s="34">
        <f t="shared" si="1"/>
        <v>200</v>
      </c>
    </row>
    <row r="13" spans="1:10" s="1" customFormat="1" ht="17" thickBot="1" x14ac:dyDescent="0.3">
      <c r="A13" s="1304"/>
      <c r="B13" s="43"/>
      <c r="C13" s="43"/>
      <c r="D13" s="43"/>
      <c r="E13" s="43"/>
      <c r="F13" s="43"/>
      <c r="G13" s="43"/>
      <c r="H13" s="43"/>
      <c r="I13" s="43"/>
      <c r="J13" s="43"/>
    </row>
    <row r="14" spans="1:10" s="1" customFormat="1" ht="17" thickBot="1" x14ac:dyDescent="0.3">
      <c r="A14" s="161" t="s">
        <v>5470</v>
      </c>
      <c r="B14" s="34"/>
      <c r="C14" s="34">
        <f>SUM(C12:C13)</f>
        <v>10</v>
      </c>
      <c r="D14" s="34">
        <f t="shared" si="1"/>
        <v>20</v>
      </c>
      <c r="E14" s="34">
        <f t="shared" si="1"/>
        <v>100</v>
      </c>
      <c r="F14" s="34">
        <f t="shared" si="1"/>
        <v>100</v>
      </c>
      <c r="G14" s="34">
        <f t="shared" si="1"/>
        <v>100</v>
      </c>
      <c r="H14" s="34">
        <f t="shared" si="1"/>
        <v>100</v>
      </c>
      <c r="I14" s="34">
        <f t="shared" si="1"/>
        <v>100</v>
      </c>
      <c r="J14" s="34">
        <f t="shared" si="1"/>
        <v>200</v>
      </c>
    </row>
    <row r="15" spans="1:10" s="2" customFormat="1" ht="17" thickBot="1" x14ac:dyDescent="0.3">
      <c r="A15" s="13" t="s">
        <v>5593</v>
      </c>
      <c r="B15" s="13" t="s">
        <v>63</v>
      </c>
      <c r="C15" s="13"/>
      <c r="D15" s="13"/>
      <c r="E15" s="13"/>
      <c r="F15" s="13"/>
      <c r="G15" s="13">
        <v>-100</v>
      </c>
      <c r="H15" s="13"/>
      <c r="I15" s="13"/>
      <c r="J15" s="13">
        <v>-4</v>
      </c>
    </row>
    <row r="16" spans="1:10" s="1" customFormat="1" ht="17" thickBot="1" x14ac:dyDescent="0.3">
      <c r="A16" s="161" t="s">
        <v>5660</v>
      </c>
      <c r="B16" s="34"/>
      <c r="C16" s="34">
        <f>SUM(C14:C15)</f>
        <v>10</v>
      </c>
      <c r="D16" s="34">
        <f t="shared" si="1"/>
        <v>20</v>
      </c>
      <c r="E16" s="34">
        <f t="shared" si="1"/>
        <v>100</v>
      </c>
      <c r="F16" s="34">
        <f t="shared" si="1"/>
        <v>100</v>
      </c>
      <c r="G16" s="34">
        <f t="shared" si="1"/>
        <v>0</v>
      </c>
      <c r="H16" s="34">
        <f t="shared" si="1"/>
        <v>100</v>
      </c>
      <c r="I16" s="34">
        <f t="shared" si="1"/>
        <v>100</v>
      </c>
      <c r="J16" s="34">
        <f t="shared" si="1"/>
        <v>196</v>
      </c>
    </row>
    <row r="17" spans="1:11" s="1" customFormat="1" ht="17" thickBot="1" x14ac:dyDescent="0.3">
      <c r="A17" s="864"/>
      <c r="B17" s="609"/>
      <c r="C17" s="370"/>
      <c r="D17" s="370"/>
      <c r="E17" s="370"/>
      <c r="F17" s="370"/>
      <c r="G17" s="370"/>
      <c r="H17" s="370"/>
      <c r="I17" s="370"/>
      <c r="J17" s="370"/>
    </row>
    <row r="18" spans="1:11" s="1" customFormat="1" ht="17" thickBot="1" x14ac:dyDescent="0.3">
      <c r="A18" s="161" t="s">
        <v>5929</v>
      </c>
      <c r="B18" s="34"/>
      <c r="C18" s="34">
        <f>SUM(C16:C17)</f>
        <v>10</v>
      </c>
      <c r="D18" s="34">
        <f t="shared" si="1"/>
        <v>20</v>
      </c>
      <c r="E18" s="34">
        <f t="shared" si="1"/>
        <v>100</v>
      </c>
      <c r="F18" s="34">
        <f t="shared" si="1"/>
        <v>100</v>
      </c>
      <c r="G18" s="34">
        <f t="shared" si="1"/>
        <v>0</v>
      </c>
      <c r="H18" s="34">
        <f t="shared" si="1"/>
        <v>100</v>
      </c>
      <c r="I18" s="34">
        <f t="shared" si="1"/>
        <v>100</v>
      </c>
      <c r="J18" s="34">
        <f t="shared" si="1"/>
        <v>196</v>
      </c>
    </row>
    <row r="19" spans="1:11" s="2" customFormat="1" x14ac:dyDescent="0.25">
      <c r="A19" s="12">
        <v>45017</v>
      </c>
      <c r="B19" s="13" t="s">
        <v>63</v>
      </c>
      <c r="C19" s="13"/>
      <c r="D19" s="13"/>
      <c r="E19" s="13"/>
      <c r="F19" s="13"/>
      <c r="G19" s="13"/>
      <c r="H19" s="13"/>
      <c r="I19" s="13">
        <v>-100</v>
      </c>
      <c r="J19" s="13"/>
    </row>
    <row r="20" spans="1:11" s="2" customFormat="1" x14ac:dyDescent="0.25">
      <c r="A20" s="12">
        <v>45047</v>
      </c>
      <c r="B20" s="13" t="s">
        <v>63</v>
      </c>
      <c r="C20" s="13"/>
      <c r="D20" s="13"/>
      <c r="E20" s="13"/>
      <c r="F20" s="13"/>
      <c r="G20" s="13"/>
      <c r="H20" s="13">
        <v>-70</v>
      </c>
      <c r="I20" s="13"/>
      <c r="J20" s="13"/>
    </row>
    <row r="21" spans="1:11" s="2" customFormat="1" ht="17" thickBot="1" x14ac:dyDescent="0.3">
      <c r="A21" s="12">
        <v>45261</v>
      </c>
      <c r="B21" s="13" t="s">
        <v>63</v>
      </c>
      <c r="C21" s="13"/>
      <c r="D21" s="13"/>
      <c r="E21" s="13">
        <v>-41</v>
      </c>
      <c r="F21" s="13"/>
      <c r="G21" s="13"/>
      <c r="H21" s="13"/>
      <c r="I21" s="13"/>
      <c r="J21" s="13">
        <v>-7</v>
      </c>
    </row>
    <row r="22" spans="1:11" s="1" customFormat="1" ht="17" thickBot="1" x14ac:dyDescent="0.3">
      <c r="A22" s="161" t="s">
        <v>6015</v>
      </c>
      <c r="B22" s="34"/>
      <c r="C22" s="34">
        <f>SUM(C18:C21)</f>
        <v>10</v>
      </c>
      <c r="D22" s="34">
        <f t="shared" ref="D22:J22" si="2">SUM(D18:D21)</f>
        <v>20</v>
      </c>
      <c r="E22" s="34">
        <f t="shared" si="2"/>
        <v>59</v>
      </c>
      <c r="F22" s="34">
        <f t="shared" si="2"/>
        <v>100</v>
      </c>
      <c r="G22" s="34">
        <f t="shared" si="2"/>
        <v>0</v>
      </c>
      <c r="H22" s="34">
        <f t="shared" si="2"/>
        <v>30</v>
      </c>
      <c r="I22" s="34">
        <f t="shared" si="2"/>
        <v>0</v>
      </c>
      <c r="J22" s="34">
        <f t="shared" si="2"/>
        <v>189</v>
      </c>
      <c r="K22" s="1" t="s">
        <v>6634</v>
      </c>
    </row>
    <row r="23" spans="1:11" ht="17" thickBot="1" x14ac:dyDescent="0.3">
      <c r="A23" s="212"/>
      <c r="B23" s="13"/>
      <c r="C23" s="13"/>
      <c r="D23" s="13"/>
      <c r="E23" s="13"/>
      <c r="F23" s="13"/>
      <c r="G23" s="13"/>
      <c r="H23" s="13"/>
      <c r="I23" s="13"/>
      <c r="J23" s="13"/>
    </row>
    <row r="24" spans="1:11" s="1" customFormat="1" ht="17" thickBot="1" x14ac:dyDescent="0.3">
      <c r="A24" s="161" t="s">
        <v>6234</v>
      </c>
      <c r="B24" s="34"/>
      <c r="C24" s="34">
        <f>SUM(C22:C23)</f>
        <v>10</v>
      </c>
      <c r="D24" s="34">
        <f t="shared" ref="D24:J24" si="3">SUM(D22:D23)</f>
        <v>20</v>
      </c>
      <c r="E24" s="34">
        <f t="shared" si="3"/>
        <v>59</v>
      </c>
      <c r="F24" s="34">
        <f t="shared" si="3"/>
        <v>100</v>
      </c>
      <c r="G24" s="34">
        <f t="shared" si="3"/>
        <v>0</v>
      </c>
      <c r="H24" s="34">
        <f t="shared" si="3"/>
        <v>30</v>
      </c>
      <c r="I24" s="34">
        <f t="shared" si="3"/>
        <v>0</v>
      </c>
      <c r="J24" s="34">
        <f t="shared" si="3"/>
        <v>189</v>
      </c>
      <c r="K24" s="1" t="s">
        <v>6634</v>
      </c>
    </row>
    <row r="25" spans="1:11" s="2" customFormat="1" x14ac:dyDescent="0.25">
      <c r="A25" s="12">
        <v>44960</v>
      </c>
      <c r="B25" s="13" t="s">
        <v>63</v>
      </c>
      <c r="C25" s="13"/>
      <c r="D25" s="13"/>
      <c r="E25" s="13">
        <v>-59</v>
      </c>
      <c r="F25" s="13"/>
      <c r="G25" s="13"/>
      <c r="H25" s="13">
        <v>-3</v>
      </c>
      <c r="I25" s="13"/>
      <c r="J25" s="13"/>
    </row>
    <row r="26" spans="1:11" s="2" customFormat="1" x14ac:dyDescent="0.25">
      <c r="A26" s="12" t="s">
        <v>6349</v>
      </c>
      <c r="B26" s="14" t="s">
        <v>63</v>
      </c>
      <c r="C26" s="13"/>
      <c r="D26" s="13"/>
      <c r="E26" s="13"/>
      <c r="F26" s="13">
        <v>-69</v>
      </c>
      <c r="G26" s="13"/>
      <c r="H26" s="13"/>
      <c r="I26" s="13"/>
      <c r="J26" s="13">
        <v>-189</v>
      </c>
    </row>
    <row r="27" spans="1:11" s="2" customFormat="1" x14ac:dyDescent="0.25">
      <c r="A27" s="15" t="s">
        <v>6364</v>
      </c>
      <c r="B27" s="13" t="s">
        <v>63</v>
      </c>
      <c r="C27" s="13"/>
      <c r="D27" s="13"/>
      <c r="E27" s="13"/>
      <c r="F27" s="13">
        <v>-31</v>
      </c>
      <c r="G27" s="13"/>
      <c r="H27" s="13"/>
      <c r="I27" s="13"/>
      <c r="J27" s="13"/>
    </row>
    <row r="28" spans="1:11" s="2" customFormat="1" ht="17" thickBot="1" x14ac:dyDescent="0.3">
      <c r="A28" s="15" t="s">
        <v>6404</v>
      </c>
      <c r="B28" s="13" t="s">
        <v>63</v>
      </c>
      <c r="C28" s="13">
        <v>-3</v>
      </c>
      <c r="D28" s="13"/>
      <c r="E28" s="13"/>
      <c r="F28" s="13"/>
      <c r="G28" s="13"/>
      <c r="H28" s="13">
        <v>-2</v>
      </c>
      <c r="I28" s="13"/>
      <c r="J28" s="13"/>
    </row>
    <row r="29" spans="1:11" s="1" customFormat="1" ht="17" thickBot="1" x14ac:dyDescent="0.3">
      <c r="A29" s="161" t="s">
        <v>6414</v>
      </c>
      <c r="B29" s="34"/>
      <c r="C29" s="34">
        <f>SUM(C24:C28)</f>
        <v>7</v>
      </c>
      <c r="D29" s="34">
        <f t="shared" ref="D29:J29" si="4">SUM(D24:D28)</f>
        <v>20</v>
      </c>
      <c r="E29" s="34">
        <f t="shared" si="4"/>
        <v>0</v>
      </c>
      <c r="F29" s="34">
        <f t="shared" si="4"/>
        <v>0</v>
      </c>
      <c r="G29" s="34">
        <f t="shared" si="4"/>
        <v>0</v>
      </c>
      <c r="H29" s="34">
        <f t="shared" si="4"/>
        <v>25</v>
      </c>
      <c r="I29" s="34">
        <f t="shared" si="4"/>
        <v>0</v>
      </c>
      <c r="J29" s="34">
        <f t="shared" si="4"/>
        <v>0</v>
      </c>
      <c r="K29" s="1" t="s">
        <v>6634</v>
      </c>
    </row>
    <row r="30" spans="1:11" s="2" customFormat="1" x14ac:dyDescent="0.25">
      <c r="A30" s="12">
        <v>45203</v>
      </c>
      <c r="B30" s="75" t="s">
        <v>63</v>
      </c>
      <c r="C30" s="13"/>
      <c r="D30" s="13"/>
      <c r="E30" s="13"/>
      <c r="F30" s="13"/>
      <c r="G30" s="13"/>
      <c r="H30" s="13">
        <v>-3</v>
      </c>
      <c r="I30" s="13"/>
      <c r="J30" s="13"/>
    </row>
    <row r="31" spans="1:11" s="2" customFormat="1" x14ac:dyDescent="0.25">
      <c r="A31" s="12">
        <v>45264</v>
      </c>
      <c r="B31" s="13" t="s">
        <v>63</v>
      </c>
      <c r="C31" s="13"/>
      <c r="D31" s="13"/>
      <c r="E31" s="13"/>
      <c r="F31" s="13"/>
      <c r="G31" s="13"/>
      <c r="H31" s="13">
        <v>-4</v>
      </c>
      <c r="I31" s="13"/>
      <c r="J31" s="13"/>
    </row>
    <row r="32" spans="1:11" s="2" customFormat="1" ht="17" thickBot="1" x14ac:dyDescent="0.3">
      <c r="A32" s="38" t="s">
        <v>6524</v>
      </c>
      <c r="B32" s="38" t="s">
        <v>63</v>
      </c>
      <c r="C32" s="13">
        <v>-4</v>
      </c>
      <c r="D32" s="13"/>
      <c r="E32" s="13"/>
      <c r="F32" s="13"/>
      <c r="G32" s="13"/>
      <c r="H32" s="13"/>
      <c r="I32" s="13"/>
      <c r="J32" s="13"/>
    </row>
    <row r="33" spans="1:11" s="1" customFormat="1" ht="17" thickBot="1" x14ac:dyDescent="0.3">
      <c r="A33" s="161" t="s">
        <v>6545</v>
      </c>
      <c r="B33" s="34"/>
      <c r="C33" s="34">
        <f>SUM(C29:C32)</f>
        <v>3</v>
      </c>
      <c r="D33" s="34">
        <f t="shared" ref="D33:J33" si="5">SUM(D29:D32)</f>
        <v>20</v>
      </c>
      <c r="E33" s="34">
        <f t="shared" si="5"/>
        <v>0</v>
      </c>
      <c r="F33" s="34">
        <f t="shared" si="5"/>
        <v>0</v>
      </c>
      <c r="G33" s="34">
        <f t="shared" si="5"/>
        <v>0</v>
      </c>
      <c r="H33" s="34">
        <f t="shared" si="5"/>
        <v>18</v>
      </c>
      <c r="I33" s="34">
        <f t="shared" si="5"/>
        <v>0</v>
      </c>
      <c r="J33" s="34">
        <f t="shared" si="5"/>
        <v>0</v>
      </c>
    </row>
    <row r="34" spans="1:11" s="2" customFormat="1" ht="17" thickBot="1" x14ac:dyDescent="0.3">
      <c r="A34" s="38" t="s">
        <v>6649</v>
      </c>
      <c r="B34" s="38" t="s">
        <v>63</v>
      </c>
      <c r="C34" s="13">
        <v>-1</v>
      </c>
      <c r="D34" s="13"/>
      <c r="E34" s="13"/>
      <c r="F34" s="13"/>
      <c r="G34" s="13"/>
      <c r="H34" s="13">
        <v>-1</v>
      </c>
      <c r="I34" s="13"/>
      <c r="J34" s="13"/>
    </row>
    <row r="35" spans="1:11" s="1" customFormat="1" ht="17" thickBot="1" x14ac:dyDescent="0.3">
      <c r="A35" s="161" t="s">
        <v>6789</v>
      </c>
      <c r="B35" s="34"/>
      <c r="C35" s="34">
        <f>SUM(C33:C34)</f>
        <v>2</v>
      </c>
      <c r="D35" s="34">
        <f t="shared" ref="D35:J35" si="6">SUM(D33:D34)</f>
        <v>20</v>
      </c>
      <c r="E35" s="34">
        <f t="shared" si="6"/>
        <v>0</v>
      </c>
      <c r="F35" s="34">
        <f t="shared" si="6"/>
        <v>0</v>
      </c>
      <c r="G35" s="34">
        <f t="shared" si="6"/>
        <v>0</v>
      </c>
      <c r="H35" s="34">
        <f t="shared" si="6"/>
        <v>17</v>
      </c>
      <c r="I35" s="34">
        <f t="shared" si="6"/>
        <v>0</v>
      </c>
      <c r="J35" s="34">
        <f t="shared" si="6"/>
        <v>0</v>
      </c>
      <c r="K35" s="1" t="s">
        <v>6790</v>
      </c>
    </row>
    <row r="36" spans="1:11" s="2" customFormat="1" x14ac:dyDescent="0.25">
      <c r="A36" s="12">
        <v>45083</v>
      </c>
      <c r="B36" s="38" t="s">
        <v>63</v>
      </c>
      <c r="C36" s="13">
        <v>-2</v>
      </c>
      <c r="D36" s="13">
        <v>-1</v>
      </c>
      <c r="E36" s="13"/>
      <c r="F36" s="13"/>
      <c r="G36" s="13"/>
      <c r="H36" s="13">
        <v>-1</v>
      </c>
      <c r="I36" s="13"/>
      <c r="J36" s="13"/>
    </row>
    <row r="37" spans="1:11" s="2" customFormat="1" x14ac:dyDescent="0.25">
      <c r="A37" s="12">
        <v>45175</v>
      </c>
      <c r="B37" s="38" t="s">
        <v>63</v>
      </c>
      <c r="C37" s="13"/>
      <c r="D37" s="13">
        <v>-3</v>
      </c>
      <c r="E37" s="13"/>
      <c r="F37" s="13"/>
      <c r="G37" s="13"/>
      <c r="H37" s="13">
        <v>-4</v>
      </c>
      <c r="I37" s="13"/>
      <c r="J37" s="13"/>
    </row>
    <row r="38" spans="1:11" s="2" customFormat="1" ht="17" thickBot="1" x14ac:dyDescent="0.3">
      <c r="A38" s="12" t="s">
        <v>6867</v>
      </c>
      <c r="B38" s="38" t="s">
        <v>63</v>
      </c>
      <c r="C38" s="13"/>
      <c r="D38" s="13">
        <v>-2</v>
      </c>
      <c r="E38" s="13"/>
      <c r="F38" s="13"/>
      <c r="G38" s="13"/>
      <c r="H38" s="13">
        <v>-1</v>
      </c>
      <c r="I38" s="13"/>
      <c r="J38" s="13"/>
    </row>
    <row r="39" spans="1:11" s="1" customFormat="1" ht="17" thickBot="1" x14ac:dyDescent="0.3">
      <c r="A39" s="161" t="s">
        <v>6957</v>
      </c>
      <c r="B39" s="34"/>
      <c r="C39" s="34">
        <f>SUM(C35:C38)</f>
        <v>0</v>
      </c>
      <c r="D39" s="34">
        <f t="shared" ref="D39:J39" si="7">SUM(D35:D38)</f>
        <v>14</v>
      </c>
      <c r="E39" s="34">
        <f t="shared" si="7"/>
        <v>0</v>
      </c>
      <c r="F39" s="34">
        <f t="shared" si="7"/>
        <v>0</v>
      </c>
      <c r="G39" s="34">
        <f t="shared" si="7"/>
        <v>0</v>
      </c>
      <c r="H39" s="34">
        <f t="shared" si="7"/>
        <v>11</v>
      </c>
      <c r="I39" s="34">
        <f t="shared" si="7"/>
        <v>0</v>
      </c>
      <c r="J39" s="34">
        <f t="shared" si="7"/>
        <v>0</v>
      </c>
      <c r="K39" s="1" t="s">
        <v>6790</v>
      </c>
    </row>
    <row r="40" spans="1:11" ht="17" thickBot="1" x14ac:dyDescent="0.3">
      <c r="A40" s="212"/>
      <c r="B40" s="38"/>
      <c r="C40" s="13"/>
      <c r="D40" s="13"/>
      <c r="E40" s="13"/>
      <c r="F40" s="13"/>
      <c r="G40" s="13"/>
      <c r="H40" s="13"/>
      <c r="I40" s="13"/>
      <c r="J40" s="13"/>
    </row>
    <row r="41" spans="1:11" s="1" customFormat="1" ht="17" thickBot="1" x14ac:dyDescent="0.3">
      <c r="A41" s="161" t="s">
        <v>7112</v>
      </c>
      <c r="B41" s="34"/>
      <c r="C41" s="34">
        <f>SUM(C39:C40)</f>
        <v>0</v>
      </c>
      <c r="D41" s="34">
        <f t="shared" ref="D41:J57" si="8">SUM(D39:D40)</f>
        <v>14</v>
      </c>
      <c r="E41" s="34">
        <f t="shared" si="8"/>
        <v>0</v>
      </c>
      <c r="F41" s="34">
        <f t="shared" si="8"/>
        <v>0</v>
      </c>
      <c r="G41" s="34">
        <f t="shared" si="8"/>
        <v>0</v>
      </c>
      <c r="H41" s="34">
        <f t="shared" si="8"/>
        <v>11</v>
      </c>
      <c r="I41" s="34">
        <f t="shared" si="8"/>
        <v>0</v>
      </c>
      <c r="J41" s="34">
        <f t="shared" si="8"/>
        <v>0</v>
      </c>
    </row>
    <row r="42" spans="1:11" ht="17" thickBot="1" x14ac:dyDescent="0.3">
      <c r="A42" s="212"/>
      <c r="B42" s="38"/>
      <c r="C42" s="13"/>
      <c r="D42" s="39"/>
      <c r="E42" s="13"/>
      <c r="F42" s="13"/>
      <c r="G42" s="13"/>
      <c r="H42" s="13"/>
      <c r="I42" s="13"/>
      <c r="J42" s="13"/>
    </row>
    <row r="43" spans="1:11" s="6" customFormat="1" ht="17" thickBot="1" x14ac:dyDescent="0.3">
      <c r="A43" s="161" t="s">
        <v>7158</v>
      </c>
      <c r="B43" s="34"/>
      <c r="C43" s="34">
        <f>SUM(C41:C42)</f>
        <v>0</v>
      </c>
      <c r="D43" s="34">
        <f>SUM(D41:D42)</f>
        <v>14</v>
      </c>
      <c r="E43" s="34">
        <f t="shared" si="8"/>
        <v>0</v>
      </c>
      <c r="F43" s="34">
        <f t="shared" si="8"/>
        <v>0</v>
      </c>
      <c r="G43" s="34">
        <f t="shared" si="8"/>
        <v>0</v>
      </c>
      <c r="H43" s="34">
        <f>SUM(H41:H42)</f>
        <v>11</v>
      </c>
      <c r="I43" s="34">
        <f t="shared" si="8"/>
        <v>0</v>
      </c>
      <c r="J43" s="34">
        <f t="shared" si="8"/>
        <v>0</v>
      </c>
    </row>
    <row r="44" spans="1:11" ht="17" thickBot="1" x14ac:dyDescent="0.3">
      <c r="A44" s="212"/>
      <c r="B44" s="38"/>
      <c r="C44" s="13"/>
      <c r="D44" s="13"/>
      <c r="E44" s="13"/>
      <c r="F44" s="13"/>
      <c r="G44" s="13"/>
      <c r="H44" s="13"/>
      <c r="I44" s="13"/>
      <c r="J44" s="13"/>
    </row>
    <row r="45" spans="1:11" s="6" customFormat="1" ht="17" thickBot="1" x14ac:dyDescent="0.3">
      <c r="A45" s="161" t="s">
        <v>7658</v>
      </c>
      <c r="B45" s="34"/>
      <c r="C45" s="34">
        <f>SUM(C43:C44)</f>
        <v>0</v>
      </c>
      <c r="D45" s="34">
        <f>SUM(D43:D44)</f>
        <v>14</v>
      </c>
      <c r="E45" s="34">
        <f t="shared" si="8"/>
        <v>0</v>
      </c>
      <c r="F45" s="34">
        <f t="shared" si="8"/>
        <v>0</v>
      </c>
      <c r="G45" s="34">
        <f t="shared" si="8"/>
        <v>0</v>
      </c>
      <c r="H45" s="34">
        <f>SUM(H43:H44)</f>
        <v>11</v>
      </c>
      <c r="I45" s="34">
        <f t="shared" si="8"/>
        <v>0</v>
      </c>
      <c r="J45" s="34">
        <f t="shared" si="8"/>
        <v>0</v>
      </c>
    </row>
    <row r="46" spans="1:11" ht="17" thickBot="1" x14ac:dyDescent="0.3">
      <c r="A46" s="212"/>
      <c r="B46" s="38"/>
      <c r="C46" s="13"/>
      <c r="D46" s="13"/>
      <c r="E46" s="13"/>
      <c r="F46" s="13"/>
      <c r="G46" s="13"/>
      <c r="H46" s="13"/>
      <c r="I46" s="13"/>
      <c r="J46" s="13"/>
    </row>
    <row r="47" spans="1:11" s="6" customFormat="1" ht="17" thickBot="1" x14ac:dyDescent="0.3">
      <c r="A47" s="161" t="s">
        <v>7724</v>
      </c>
      <c r="B47" s="34"/>
      <c r="C47" s="34">
        <f>SUM(C45:C46)</f>
        <v>0</v>
      </c>
      <c r="D47" s="34">
        <f>SUM(D45:D46)</f>
        <v>14</v>
      </c>
      <c r="E47" s="34">
        <f t="shared" si="8"/>
        <v>0</v>
      </c>
      <c r="F47" s="34">
        <f t="shared" si="8"/>
        <v>0</v>
      </c>
      <c r="G47" s="34">
        <f t="shared" si="8"/>
        <v>0</v>
      </c>
      <c r="H47" s="34">
        <f>SUM(H45:H46)</f>
        <v>11</v>
      </c>
      <c r="I47" s="34">
        <f t="shared" si="8"/>
        <v>0</v>
      </c>
      <c r="J47" s="34">
        <f t="shared" si="8"/>
        <v>0</v>
      </c>
    </row>
    <row r="48" spans="1:11" ht="17" thickBot="1" x14ac:dyDescent="0.3">
      <c r="A48" s="212"/>
      <c r="B48" s="38"/>
      <c r="C48" s="13"/>
      <c r="D48" s="13"/>
      <c r="E48" s="13"/>
      <c r="F48" s="13"/>
      <c r="G48" s="13"/>
      <c r="H48" s="13"/>
      <c r="I48" s="13"/>
      <c r="J48" s="13"/>
    </row>
    <row r="49" spans="1:11" s="6" customFormat="1" ht="17" thickBot="1" x14ac:dyDescent="0.3">
      <c r="A49" s="161" t="s">
        <v>8091</v>
      </c>
      <c r="B49" s="34"/>
      <c r="C49" s="34">
        <f>SUM(C47:C48)</f>
        <v>0</v>
      </c>
      <c r="D49" s="34">
        <f>SUM(D47:D48)</f>
        <v>14</v>
      </c>
      <c r="E49" s="34">
        <f t="shared" si="8"/>
        <v>0</v>
      </c>
      <c r="F49" s="34">
        <f t="shared" si="8"/>
        <v>0</v>
      </c>
      <c r="G49" s="34">
        <f t="shared" si="8"/>
        <v>0</v>
      </c>
      <c r="H49" s="34">
        <f>SUM(H47:H48)</f>
        <v>11</v>
      </c>
      <c r="I49" s="34">
        <f t="shared" si="8"/>
        <v>0</v>
      </c>
      <c r="J49" s="34">
        <f t="shared" si="8"/>
        <v>0</v>
      </c>
    </row>
    <row r="50" spans="1:11" ht="17" thickBot="1" x14ac:dyDescent="0.3">
      <c r="A50" s="212"/>
      <c r="B50" s="38"/>
      <c r="C50" s="13"/>
      <c r="D50" s="39"/>
      <c r="E50" s="13"/>
      <c r="F50" s="13"/>
      <c r="G50" s="13"/>
      <c r="H50" s="39"/>
      <c r="I50" s="13"/>
      <c r="J50" s="13"/>
    </row>
    <row r="51" spans="1:11" s="6" customFormat="1" ht="17" thickBot="1" x14ac:dyDescent="0.3">
      <c r="A51" s="161" t="s">
        <v>8092</v>
      </c>
      <c r="B51" s="34"/>
      <c r="C51" s="34">
        <f>SUM(C49:C50)</f>
        <v>0</v>
      </c>
      <c r="D51" s="34">
        <f>SUM(D49:D50)</f>
        <v>14</v>
      </c>
      <c r="E51" s="34">
        <f t="shared" si="8"/>
        <v>0</v>
      </c>
      <c r="F51" s="34">
        <f t="shared" si="8"/>
        <v>0</v>
      </c>
      <c r="G51" s="34">
        <f t="shared" si="8"/>
        <v>0</v>
      </c>
      <c r="H51" s="34">
        <f>SUM(H49:H50)</f>
        <v>11</v>
      </c>
      <c r="I51" s="34">
        <f t="shared" si="8"/>
        <v>0</v>
      </c>
      <c r="J51" s="34">
        <f t="shared" si="8"/>
        <v>0</v>
      </c>
    </row>
    <row r="52" spans="1:11" ht="17" thickBot="1" x14ac:dyDescent="0.3">
      <c r="A52" s="212"/>
      <c r="B52" s="38"/>
      <c r="C52" s="13"/>
      <c r="D52" s="39"/>
      <c r="E52" s="13"/>
      <c r="F52" s="13"/>
      <c r="G52" s="13"/>
      <c r="H52" s="39"/>
      <c r="I52" s="13"/>
      <c r="J52" s="13"/>
    </row>
    <row r="53" spans="1:11" s="6" customFormat="1" ht="17" thickBot="1" x14ac:dyDescent="0.3">
      <c r="A53" s="161" t="s">
        <v>8511</v>
      </c>
      <c r="B53" s="34"/>
      <c r="C53" s="34">
        <f>SUM(C51:C52)</f>
        <v>0</v>
      </c>
      <c r="D53" s="34">
        <f>SUM(D51:D52)</f>
        <v>14</v>
      </c>
      <c r="E53" s="34">
        <f t="shared" si="8"/>
        <v>0</v>
      </c>
      <c r="F53" s="34">
        <f t="shared" si="8"/>
        <v>0</v>
      </c>
      <c r="G53" s="34">
        <f t="shared" si="8"/>
        <v>0</v>
      </c>
      <c r="H53" s="34">
        <f>SUM(H51:H52)</f>
        <v>11</v>
      </c>
      <c r="I53" s="34">
        <f t="shared" si="8"/>
        <v>0</v>
      </c>
      <c r="J53" s="34">
        <f t="shared" si="8"/>
        <v>0</v>
      </c>
    </row>
    <row r="54" spans="1:11" ht="17" thickBot="1" x14ac:dyDescent="0.3">
      <c r="A54" s="212"/>
      <c r="B54" s="38"/>
      <c r="C54" s="13"/>
      <c r="D54" s="13"/>
      <c r="E54" s="13"/>
      <c r="F54" s="13"/>
      <c r="G54" s="13"/>
      <c r="H54" s="13"/>
      <c r="I54" s="13"/>
      <c r="J54" s="13"/>
    </row>
    <row r="55" spans="1:11" s="6" customFormat="1" ht="17" thickBot="1" x14ac:dyDescent="0.3">
      <c r="A55" s="860" t="s">
        <v>8650</v>
      </c>
      <c r="B55" s="41"/>
      <c r="C55" s="41">
        <f>SUM(C53:C54)</f>
        <v>0</v>
      </c>
      <c r="D55" s="181">
        <f>SUM(D53:D54)</f>
        <v>14</v>
      </c>
      <c r="E55" s="41">
        <f t="shared" si="8"/>
        <v>0</v>
      </c>
      <c r="F55" s="41">
        <f t="shared" si="8"/>
        <v>0</v>
      </c>
      <c r="G55" s="41">
        <f t="shared" si="8"/>
        <v>0</v>
      </c>
      <c r="H55" s="181">
        <f>SUM(H53:H54)</f>
        <v>11</v>
      </c>
      <c r="I55" s="41">
        <f t="shared" si="8"/>
        <v>0</v>
      </c>
      <c r="J55" s="41">
        <f t="shared" si="8"/>
        <v>0</v>
      </c>
    </row>
    <row r="56" spans="1:11" ht="17" thickBot="1" x14ac:dyDescent="0.3">
      <c r="A56" s="99"/>
      <c r="B56" s="13"/>
      <c r="C56" s="13"/>
      <c r="D56" s="13"/>
      <c r="E56" s="13"/>
      <c r="F56" s="13"/>
      <c r="G56" s="13"/>
      <c r="H56" s="13"/>
      <c r="I56" s="13"/>
      <c r="J56" s="13"/>
    </row>
    <row r="57" spans="1:11" s="6" customFormat="1" ht="17" thickBot="1" x14ac:dyDescent="0.3">
      <c r="A57" s="860" t="s">
        <v>8917</v>
      </c>
      <c r="B57" s="41"/>
      <c r="C57" s="41">
        <f t="shared" ref="C57:H57" si="9">SUM(C55:C56)</f>
        <v>0</v>
      </c>
      <c r="D57" s="181">
        <f t="shared" si="9"/>
        <v>14</v>
      </c>
      <c r="E57" s="41">
        <f t="shared" si="9"/>
        <v>0</v>
      </c>
      <c r="F57" s="41">
        <f t="shared" si="9"/>
        <v>0</v>
      </c>
      <c r="G57" s="41">
        <f t="shared" si="9"/>
        <v>0</v>
      </c>
      <c r="H57" s="181">
        <f t="shared" si="9"/>
        <v>11</v>
      </c>
      <c r="I57" s="41">
        <f t="shared" si="8"/>
        <v>0</v>
      </c>
      <c r="J57" s="41">
        <f t="shared" si="8"/>
        <v>0</v>
      </c>
    </row>
    <row r="58" spans="1:11" ht="17" thickBot="1" x14ac:dyDescent="0.3">
      <c r="A58" s="99">
        <v>45386</v>
      </c>
      <c r="B58" s="13" t="s">
        <v>63</v>
      </c>
      <c r="C58" s="13"/>
      <c r="D58" s="39">
        <v>-14</v>
      </c>
      <c r="E58" s="13"/>
      <c r="F58" s="13"/>
      <c r="G58" s="13"/>
      <c r="H58" s="13"/>
      <c r="I58" s="13"/>
      <c r="J58" s="13"/>
    </row>
    <row r="59" spans="1:11" s="6" customFormat="1" ht="17" thickBot="1" x14ac:dyDescent="0.3">
      <c r="A59" s="860" t="s">
        <v>9067</v>
      </c>
      <c r="B59" s="41"/>
      <c r="C59" s="41">
        <f t="shared" ref="C59:J59" si="10">SUM(C57:C58)</f>
        <v>0</v>
      </c>
      <c r="D59" s="181">
        <f t="shared" si="10"/>
        <v>0</v>
      </c>
      <c r="E59" s="41">
        <f t="shared" si="10"/>
        <v>0</v>
      </c>
      <c r="F59" s="41">
        <f t="shared" si="10"/>
        <v>0</v>
      </c>
      <c r="G59" s="41">
        <f t="shared" si="10"/>
        <v>0</v>
      </c>
      <c r="H59" s="181">
        <f t="shared" si="10"/>
        <v>11</v>
      </c>
      <c r="I59" s="41">
        <f t="shared" si="10"/>
        <v>0</v>
      </c>
      <c r="J59" s="41">
        <f t="shared" si="10"/>
        <v>0</v>
      </c>
    </row>
    <row r="60" spans="1:11" s="49" customFormat="1" x14ac:dyDescent="0.25">
      <c r="A60" s="699"/>
      <c r="B60" s="185" t="s">
        <v>967</v>
      </c>
      <c r="C60" s="185"/>
      <c r="D60" s="185"/>
      <c r="E60" s="185"/>
      <c r="F60" s="185"/>
      <c r="G60" s="185"/>
      <c r="H60" s="185">
        <v>-11</v>
      </c>
      <c r="I60" s="185"/>
      <c r="J60" s="185"/>
      <c r="K60" s="49" t="s">
        <v>7319</v>
      </c>
    </row>
    <row r="61" spans="1:11" x14ac:dyDescent="0.25">
      <c r="A61" s="99"/>
      <c r="B61" s="13"/>
      <c r="C61" s="13"/>
      <c r="D61" s="13"/>
      <c r="E61" s="13"/>
      <c r="F61" s="13"/>
      <c r="G61" s="13"/>
      <c r="H61" s="13"/>
      <c r="I61" s="13"/>
      <c r="J61" s="13"/>
    </row>
    <row r="62" spans="1:11" x14ac:dyDescent="0.25">
      <c r="A62" s="12"/>
      <c r="B62" s="38"/>
      <c r="C62" s="13"/>
      <c r="D62" s="13"/>
      <c r="E62" s="13"/>
      <c r="F62" s="13"/>
      <c r="G62" s="13"/>
      <c r="H62" s="13"/>
      <c r="I62" s="13"/>
      <c r="J62" s="13"/>
    </row>
    <row r="63" spans="1:11" x14ac:dyDescent="0.25">
      <c r="A63" s="57"/>
      <c r="B63" s="57"/>
      <c r="C63" s="13"/>
      <c r="D63" s="13"/>
      <c r="E63" s="13"/>
      <c r="F63" s="13"/>
      <c r="G63" s="13"/>
      <c r="H63" s="13"/>
      <c r="I63" s="13"/>
      <c r="J63" s="13"/>
    </row>
    <row r="64" spans="1:11" ht="17" thickBot="1" x14ac:dyDescent="0.3"/>
    <row r="65" spans="3:10" ht="17" thickBot="1" x14ac:dyDescent="0.3">
      <c r="C65" s="209" t="s">
        <v>28</v>
      </c>
      <c r="D65" s="209" t="s">
        <v>10</v>
      </c>
      <c r="E65" s="209" t="s">
        <v>3</v>
      </c>
      <c r="F65" s="209" t="s">
        <v>2</v>
      </c>
      <c r="G65" s="209" t="s">
        <v>17</v>
      </c>
      <c r="H65" s="209" t="s">
        <v>27</v>
      </c>
      <c r="I65" s="209" t="s">
        <v>32</v>
      </c>
      <c r="J65" s="209" t="s">
        <v>4</v>
      </c>
    </row>
  </sheetData>
  <pageMargins left="0.7" right="0.7" top="0.75" bottom="0.75" header="0.3" footer="0.3"/>
  <pageSetup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tabColor rgb="FFC00000"/>
  </sheetPr>
  <dimension ref="A1:J24"/>
  <sheetViews>
    <sheetView topLeftCell="A4" workbookViewId="0">
      <selection activeCell="E23" sqref="E23"/>
    </sheetView>
  </sheetViews>
  <sheetFormatPr baseColWidth="10" defaultColWidth="9" defaultRowHeight="16" x14ac:dyDescent="0.25"/>
  <cols>
    <col min="1" max="1" width="13" style="4" customWidth="1"/>
    <col min="2" max="2" width="21.1640625" style="4" customWidth="1"/>
    <col min="3" max="3" width="10.5" style="2" customWidth="1"/>
    <col min="4" max="16384" width="9" style="136"/>
  </cols>
  <sheetData>
    <row r="1" spans="1:10" s="48" customFormat="1" x14ac:dyDescent="0.25">
      <c r="A1" s="48" t="s">
        <v>23</v>
      </c>
      <c r="C1" s="1"/>
    </row>
    <row r="2" spans="1:10" s="48" customFormat="1" x14ac:dyDescent="0.25">
      <c r="A2" s="1"/>
      <c r="B2" s="1"/>
      <c r="C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5048</v>
      </c>
      <c r="B5" s="3"/>
      <c r="C5" s="1013"/>
    </row>
    <row r="6" spans="1:10" s="257" customFormat="1" x14ac:dyDescent="0.25">
      <c r="A6" s="3"/>
      <c r="B6" s="3"/>
      <c r="C6" s="1013"/>
    </row>
    <row r="7" spans="1:10" s="49" customFormat="1" ht="17" thickBot="1" x14ac:dyDescent="0.3">
      <c r="A7" s="3"/>
      <c r="B7" s="3"/>
      <c r="C7" s="31">
        <v>3500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18</v>
      </c>
    </row>
    <row r="9" spans="1:10" s="1" customFormat="1" ht="17" thickBot="1" x14ac:dyDescent="0.3">
      <c r="A9" s="1345" t="s">
        <v>4985</v>
      </c>
      <c r="B9" s="14" t="s">
        <v>4989</v>
      </c>
      <c r="C9" s="22">
        <v>100</v>
      </c>
    </row>
    <row r="10" spans="1:10" s="1" customFormat="1" ht="17" thickBot="1" x14ac:dyDescent="0.3">
      <c r="A10" s="161" t="s">
        <v>4957</v>
      </c>
      <c r="B10" s="34"/>
      <c r="C10" s="34">
        <f>SUM(C9)</f>
        <v>100</v>
      </c>
    </row>
    <row r="11" spans="1:10" s="1" customFormat="1" ht="17" thickBot="1" x14ac:dyDescent="0.3">
      <c r="A11" s="1328"/>
      <c r="B11" s="53"/>
      <c r="C11" s="53"/>
    </row>
    <row r="12" spans="1:10" s="1" customFormat="1" ht="17" thickBot="1" x14ac:dyDescent="0.3">
      <c r="A12" s="161" t="s">
        <v>5219</v>
      </c>
      <c r="B12" s="34"/>
      <c r="C12" s="34">
        <f>SUM(C10:C11)</f>
        <v>100</v>
      </c>
    </row>
    <row r="13" spans="1:10" s="1" customFormat="1" ht="17" thickBot="1" x14ac:dyDescent="0.3">
      <c r="A13" s="1304"/>
      <c r="B13" s="43"/>
      <c r="C13" s="43"/>
    </row>
    <row r="14" spans="1:10" s="1" customFormat="1" ht="17" thickBot="1" x14ac:dyDescent="0.3">
      <c r="A14" s="161" t="s">
        <v>5470</v>
      </c>
      <c r="B14" s="34"/>
      <c r="C14" s="34">
        <f>SUM(C12:C13)</f>
        <v>100</v>
      </c>
    </row>
    <row r="15" spans="1:10" s="2" customFormat="1" ht="17" thickBot="1" x14ac:dyDescent="0.3">
      <c r="A15" s="13"/>
      <c r="B15" s="13"/>
      <c r="C15" s="13"/>
    </row>
    <row r="16" spans="1:10" s="1" customFormat="1" ht="17" thickBot="1" x14ac:dyDescent="0.3">
      <c r="A16" s="161" t="s">
        <v>5660</v>
      </c>
      <c r="B16" s="34"/>
      <c r="C16" s="34">
        <f>SUM(C14:C15)</f>
        <v>100</v>
      </c>
    </row>
    <row r="17" spans="1:3" s="1" customFormat="1" ht="17" thickBot="1" x14ac:dyDescent="0.3">
      <c r="A17" s="864"/>
      <c r="B17" s="609"/>
      <c r="C17" s="370"/>
    </row>
    <row r="18" spans="1:3" s="1" customFormat="1" ht="17" thickBot="1" x14ac:dyDescent="0.3">
      <c r="A18" s="161" t="s">
        <v>5929</v>
      </c>
      <c r="B18" s="34"/>
      <c r="C18" s="34">
        <f>SUM(C16:C17)</f>
        <v>100</v>
      </c>
    </row>
    <row r="19" spans="1:3" s="2" customFormat="1" x14ac:dyDescent="0.25">
      <c r="A19" s="12">
        <v>45017</v>
      </c>
      <c r="B19" s="13" t="s">
        <v>63</v>
      </c>
      <c r="C19" s="13">
        <v>-50</v>
      </c>
    </row>
    <row r="20" spans="1:3" s="2" customFormat="1" ht="17" thickBot="1" x14ac:dyDescent="0.3">
      <c r="A20" s="12">
        <v>45047</v>
      </c>
      <c r="B20" s="13" t="s">
        <v>63</v>
      </c>
      <c r="C20" s="13">
        <v>-50</v>
      </c>
    </row>
    <row r="21" spans="1:3" s="1" customFormat="1" ht="17" thickBot="1" x14ac:dyDescent="0.3">
      <c r="A21" s="161" t="s">
        <v>5955</v>
      </c>
      <c r="B21" s="34"/>
      <c r="C21" s="34">
        <f>SUM(C18:C20)</f>
        <v>0</v>
      </c>
    </row>
    <row r="22" spans="1:3" x14ac:dyDescent="0.25">
      <c r="A22" s="99"/>
      <c r="B22" s="57"/>
      <c r="C22" s="13"/>
    </row>
    <row r="23" spans="1:3" x14ac:dyDescent="0.25">
      <c r="A23" s="57"/>
      <c r="B23" s="57"/>
      <c r="C23" s="13"/>
    </row>
    <row r="24" spans="1:3" x14ac:dyDescent="0.25">
      <c r="A24" s="57"/>
      <c r="B24" s="57"/>
      <c r="C24" s="13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J34"/>
  <sheetViews>
    <sheetView topLeftCell="A16" workbookViewId="0">
      <selection activeCell="H29" sqref="H29"/>
    </sheetView>
  </sheetViews>
  <sheetFormatPr baseColWidth="10" defaultColWidth="9" defaultRowHeight="16" x14ac:dyDescent="0.25"/>
  <cols>
    <col min="1" max="1" width="14.66406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8" width="9.1640625" style="2" customWidth="1"/>
    <col min="9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5400</v>
      </c>
      <c r="B5" s="3"/>
      <c r="C5" s="1013"/>
      <c r="D5" s="1013"/>
      <c r="E5" s="1013"/>
      <c r="F5" s="1013"/>
      <c r="G5" s="1013"/>
      <c r="H5" s="1013"/>
    </row>
    <row r="6" spans="1:10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10" s="49" customFormat="1" ht="17" thickBot="1" x14ac:dyDescent="0.3">
      <c r="A7" s="3"/>
      <c r="B7" s="3"/>
      <c r="C7" s="31">
        <v>4000</v>
      </c>
      <c r="D7" s="31">
        <v>3500</v>
      </c>
      <c r="E7" s="31">
        <v>3500</v>
      </c>
      <c r="F7" s="31">
        <v>3800</v>
      </c>
      <c r="G7" s="31">
        <v>3500</v>
      </c>
      <c r="H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18</v>
      </c>
      <c r="F8" s="209" t="s">
        <v>17</v>
      </c>
      <c r="G8" s="209" t="s">
        <v>32</v>
      </c>
      <c r="H8" s="209" t="s">
        <v>4</v>
      </c>
    </row>
    <row r="9" spans="1:10" s="1" customFormat="1" ht="17" thickBot="1" x14ac:dyDescent="0.3">
      <c r="A9" s="28">
        <v>44690</v>
      </c>
      <c r="B9" s="14" t="s">
        <v>5076</v>
      </c>
      <c r="C9" s="22">
        <v>200</v>
      </c>
      <c r="D9" s="22">
        <v>200</v>
      </c>
      <c r="E9" s="22">
        <v>200</v>
      </c>
      <c r="F9" s="22">
        <v>200</v>
      </c>
      <c r="G9" s="22">
        <v>200</v>
      </c>
      <c r="H9" s="22">
        <v>400</v>
      </c>
    </row>
    <row r="10" spans="1:10" s="200" customFormat="1" ht="17" thickBot="1" x14ac:dyDescent="0.3">
      <c r="A10" s="161" t="s">
        <v>5219</v>
      </c>
      <c r="B10" s="34"/>
      <c r="C10" s="34">
        <f>SUM(C9)</f>
        <v>200</v>
      </c>
      <c r="D10" s="34">
        <f t="shared" ref="D10:H10" si="0">SUM(D9)</f>
        <v>200</v>
      </c>
      <c r="E10" s="34">
        <f t="shared" si="0"/>
        <v>200</v>
      </c>
      <c r="F10" s="34">
        <f t="shared" si="0"/>
        <v>200</v>
      </c>
      <c r="G10" s="34">
        <f t="shared" si="0"/>
        <v>200</v>
      </c>
      <c r="H10" s="34">
        <f t="shared" si="0"/>
        <v>400</v>
      </c>
    </row>
    <row r="11" spans="1:10" s="200" customFormat="1" ht="17" thickBot="1" x14ac:dyDescent="0.3">
      <c r="A11" s="168"/>
      <c r="B11" s="168"/>
      <c r="C11" s="53"/>
      <c r="D11" s="53"/>
      <c r="E11" s="354"/>
      <c r="F11" s="354"/>
      <c r="G11" s="354"/>
      <c r="H11" s="354"/>
    </row>
    <row r="12" spans="1:10" s="200" customFormat="1" ht="17" thickBot="1" x14ac:dyDescent="0.3">
      <c r="A12" s="161" t="s">
        <v>5470</v>
      </c>
      <c r="B12" s="34"/>
      <c r="C12" s="34">
        <f>SUM(C10:C11)</f>
        <v>200</v>
      </c>
      <c r="D12" s="34">
        <f t="shared" ref="D12:H14" si="1">SUM(D10:D11)</f>
        <v>200</v>
      </c>
      <c r="E12" s="34">
        <f t="shared" si="1"/>
        <v>200</v>
      </c>
      <c r="F12" s="34">
        <f t="shared" si="1"/>
        <v>200</v>
      </c>
      <c r="G12" s="34">
        <f t="shared" si="1"/>
        <v>200</v>
      </c>
      <c r="H12" s="34">
        <f t="shared" si="1"/>
        <v>400</v>
      </c>
    </row>
    <row r="13" spans="1:10" s="200" customFormat="1" ht="17" thickBot="1" x14ac:dyDescent="0.3">
      <c r="A13" s="13" t="s">
        <v>5593</v>
      </c>
      <c r="B13" s="13" t="s">
        <v>63</v>
      </c>
      <c r="C13" s="53"/>
      <c r="D13" s="53"/>
      <c r="E13" s="354"/>
      <c r="F13" s="53">
        <v>-53</v>
      </c>
      <c r="G13" s="354"/>
      <c r="H13" s="354"/>
    </row>
    <row r="14" spans="1:10" s="200" customFormat="1" ht="17" thickBot="1" x14ac:dyDescent="0.3">
      <c r="A14" s="161" t="s">
        <v>5660</v>
      </c>
      <c r="B14" s="34"/>
      <c r="C14" s="34">
        <f>SUM(C12:C13)</f>
        <v>200</v>
      </c>
      <c r="D14" s="34">
        <f t="shared" si="1"/>
        <v>200</v>
      </c>
      <c r="E14" s="34">
        <f t="shared" si="1"/>
        <v>200</v>
      </c>
      <c r="F14" s="34">
        <f>SUM(F12:F13)</f>
        <v>147</v>
      </c>
      <c r="G14" s="34">
        <f t="shared" si="1"/>
        <v>200</v>
      </c>
      <c r="H14" s="34">
        <f t="shared" si="1"/>
        <v>400</v>
      </c>
    </row>
    <row r="15" spans="1:10" s="941" customFormat="1" ht="17" thickBot="1" x14ac:dyDescent="0.3">
      <c r="A15" s="864"/>
      <c r="B15" s="609"/>
      <c r="C15" s="609"/>
      <c r="D15" s="609"/>
      <c r="E15" s="609"/>
      <c r="F15" s="609"/>
      <c r="G15" s="609"/>
      <c r="H15" s="609"/>
    </row>
    <row r="16" spans="1:10" s="200" customFormat="1" ht="17" thickBot="1" x14ac:dyDescent="0.3">
      <c r="A16" s="161" t="s">
        <v>5929</v>
      </c>
      <c r="B16" s="34"/>
      <c r="C16" s="34">
        <f t="shared" ref="C16:H16" si="2">SUM(C14:C15)</f>
        <v>200</v>
      </c>
      <c r="D16" s="34">
        <f t="shared" si="2"/>
        <v>200</v>
      </c>
      <c r="E16" s="34">
        <f t="shared" si="2"/>
        <v>200</v>
      </c>
      <c r="F16" s="34">
        <f t="shared" si="2"/>
        <v>147</v>
      </c>
      <c r="G16" s="34">
        <f t="shared" si="2"/>
        <v>200</v>
      </c>
      <c r="H16" s="34">
        <f t="shared" si="2"/>
        <v>400</v>
      </c>
    </row>
    <row r="17" spans="1:9" s="1" customFormat="1" x14ac:dyDescent="0.25">
      <c r="A17" s="12">
        <v>44986</v>
      </c>
      <c r="B17" s="13" t="s">
        <v>63</v>
      </c>
      <c r="C17" s="53"/>
      <c r="D17" s="53"/>
      <c r="E17" s="354"/>
      <c r="F17" s="53">
        <v>-69</v>
      </c>
      <c r="G17" s="354"/>
      <c r="H17" s="354"/>
    </row>
    <row r="18" spans="1:9" s="1" customFormat="1" x14ac:dyDescent="0.25">
      <c r="A18" s="12">
        <v>45017</v>
      </c>
      <c r="B18" s="13" t="s">
        <v>63</v>
      </c>
      <c r="C18" s="13"/>
      <c r="D18" s="13"/>
      <c r="E18" s="43"/>
      <c r="F18" s="13">
        <v>-50</v>
      </c>
      <c r="G18" s="13">
        <v>-50</v>
      </c>
      <c r="H18" s="43"/>
    </row>
    <row r="19" spans="1:9" s="1" customFormat="1" x14ac:dyDescent="0.25">
      <c r="A19" s="12">
        <v>45047</v>
      </c>
      <c r="B19" s="13" t="s">
        <v>63</v>
      </c>
      <c r="C19" s="13"/>
      <c r="D19" s="13"/>
      <c r="E19" s="13">
        <v>-50</v>
      </c>
      <c r="F19" s="13">
        <v>-28</v>
      </c>
      <c r="G19" s="13">
        <v>-150</v>
      </c>
      <c r="H19" s="43"/>
    </row>
    <row r="20" spans="1:9" s="1" customFormat="1" ht="17" thickBot="1" x14ac:dyDescent="0.3">
      <c r="A20" s="12">
        <v>45261</v>
      </c>
      <c r="B20" s="13" t="s">
        <v>63</v>
      </c>
      <c r="C20" s="13"/>
      <c r="D20" s="13"/>
      <c r="E20" s="13">
        <v>-68</v>
      </c>
      <c r="F20" s="43"/>
      <c r="G20" s="43"/>
      <c r="H20" s="43"/>
    </row>
    <row r="21" spans="1:9" s="1" customFormat="1" ht="17" thickBot="1" x14ac:dyDescent="0.3">
      <c r="A21" s="161" t="s">
        <v>6015</v>
      </c>
      <c r="B21" s="34"/>
      <c r="C21" s="34">
        <f>SUM(C16:C20)</f>
        <v>200</v>
      </c>
      <c r="D21" s="34">
        <f t="shared" ref="D21:H21" si="3">SUM(D16:D20)</f>
        <v>200</v>
      </c>
      <c r="E21" s="34">
        <f t="shared" si="3"/>
        <v>82</v>
      </c>
      <c r="F21" s="34">
        <f t="shared" si="3"/>
        <v>0</v>
      </c>
      <c r="G21" s="34">
        <f t="shared" si="3"/>
        <v>0</v>
      </c>
      <c r="H21" s="34">
        <f t="shared" si="3"/>
        <v>400</v>
      </c>
      <c r="I21" s="1" t="s">
        <v>6634</v>
      </c>
    </row>
    <row r="22" spans="1:9" s="200" customFormat="1" ht="17" thickBot="1" x14ac:dyDescent="0.3">
      <c r="A22" s="212"/>
      <c r="B22" s="13"/>
      <c r="C22" s="13"/>
      <c r="D22" s="13"/>
      <c r="E22" s="13"/>
      <c r="F22" s="43"/>
      <c r="G22" s="43"/>
      <c r="H22" s="43"/>
    </row>
    <row r="23" spans="1:9" s="1" customFormat="1" ht="17" thickBot="1" x14ac:dyDescent="0.3">
      <c r="A23" s="161" t="s">
        <v>6234</v>
      </c>
      <c r="B23" s="34"/>
      <c r="C23" s="34">
        <f>SUM(C21:C22)</f>
        <v>200</v>
      </c>
      <c r="D23" s="34">
        <f t="shared" ref="D23:H23" si="4">SUM(D21:D22)</f>
        <v>200</v>
      </c>
      <c r="E23" s="34">
        <f t="shared" si="4"/>
        <v>82</v>
      </c>
      <c r="F23" s="34">
        <f t="shared" si="4"/>
        <v>0</v>
      </c>
      <c r="G23" s="34">
        <f t="shared" si="4"/>
        <v>0</v>
      </c>
      <c r="H23" s="34">
        <f t="shared" si="4"/>
        <v>400</v>
      </c>
      <c r="I23" s="1" t="s">
        <v>6634</v>
      </c>
    </row>
    <row r="24" spans="1:9" s="1" customFormat="1" x14ac:dyDescent="0.25">
      <c r="A24" s="12">
        <v>44960</v>
      </c>
      <c r="B24" s="13" t="s">
        <v>63</v>
      </c>
      <c r="C24" s="13"/>
      <c r="D24" s="13">
        <v>-149</v>
      </c>
      <c r="E24" s="13">
        <v>-82</v>
      </c>
      <c r="F24" s="43"/>
      <c r="G24" s="43"/>
      <c r="H24" s="43"/>
    </row>
    <row r="25" spans="1:9" s="1" customFormat="1" x14ac:dyDescent="0.25">
      <c r="A25" s="12" t="s">
        <v>6349</v>
      </c>
      <c r="B25" s="14" t="s">
        <v>63</v>
      </c>
      <c r="C25" s="13"/>
      <c r="D25" s="13">
        <v>-51</v>
      </c>
      <c r="E25" s="43"/>
      <c r="F25" s="43"/>
      <c r="G25" s="43"/>
      <c r="H25" s="13">
        <v>-111</v>
      </c>
    </row>
    <row r="26" spans="1:9" s="1" customFormat="1" x14ac:dyDescent="0.25">
      <c r="A26" s="15" t="s">
        <v>6364</v>
      </c>
      <c r="B26" s="13" t="s">
        <v>63</v>
      </c>
      <c r="C26" s="13">
        <v>-84</v>
      </c>
      <c r="D26" s="13"/>
      <c r="E26" s="43"/>
      <c r="F26" s="43"/>
      <c r="G26" s="43"/>
      <c r="H26" s="43"/>
    </row>
    <row r="27" spans="1:9" s="1" customFormat="1" x14ac:dyDescent="0.25">
      <c r="A27" s="15" t="s">
        <v>6382</v>
      </c>
      <c r="B27" s="13" t="s">
        <v>63</v>
      </c>
      <c r="C27" s="13">
        <v>-100</v>
      </c>
      <c r="D27" s="13"/>
      <c r="E27" s="43"/>
      <c r="F27" s="43"/>
      <c r="G27" s="43"/>
      <c r="H27" s="13">
        <v>-289</v>
      </c>
    </row>
    <row r="28" spans="1:9" s="1" customFormat="1" ht="17" thickBot="1" x14ac:dyDescent="0.3">
      <c r="A28" s="12" t="s">
        <v>6404</v>
      </c>
      <c r="B28" s="188" t="s">
        <v>63</v>
      </c>
      <c r="C28" s="13">
        <v>-16</v>
      </c>
      <c r="D28" s="13"/>
      <c r="E28" s="43"/>
      <c r="F28" s="43"/>
      <c r="G28" s="43"/>
      <c r="H28" s="43"/>
    </row>
    <row r="29" spans="1:9" s="1" customFormat="1" ht="17" thickBot="1" x14ac:dyDescent="0.3">
      <c r="A29" s="161" t="s">
        <v>6414</v>
      </c>
      <c r="B29" s="34"/>
      <c r="C29" s="34">
        <f>SUM(C23:C28)</f>
        <v>0</v>
      </c>
      <c r="D29" s="34">
        <f>SUM(D23:D28)</f>
        <v>0</v>
      </c>
      <c r="E29" s="34">
        <f>SUM(E23:E28)</f>
        <v>0</v>
      </c>
      <c r="F29" s="34">
        <f t="shared" ref="F29:H29" si="5">SUM(F23:F28)</f>
        <v>0</v>
      </c>
      <c r="G29" s="34">
        <f t="shared" si="5"/>
        <v>0</v>
      </c>
      <c r="H29" s="34">
        <f t="shared" si="5"/>
        <v>0</v>
      </c>
      <c r="I29" s="1" t="s">
        <v>6634</v>
      </c>
    </row>
    <row r="30" spans="1:9" x14ac:dyDescent="0.25">
      <c r="A30" s="977"/>
      <c r="B30" s="43"/>
      <c r="C30" s="13"/>
      <c r="D30" s="13"/>
      <c r="E30" s="13"/>
      <c r="F30" s="13"/>
      <c r="G30" s="13"/>
      <c r="H30" s="13"/>
    </row>
    <row r="31" spans="1:9" x14ac:dyDescent="0.25">
      <c r="A31" s="977"/>
      <c r="B31" s="43"/>
      <c r="C31" s="13"/>
      <c r="D31" s="13"/>
      <c r="E31" s="13"/>
      <c r="F31" s="13"/>
      <c r="G31" s="13"/>
      <c r="H31" s="13"/>
    </row>
    <row r="32" spans="1:9" ht="17" thickBot="1" x14ac:dyDescent="0.3">
      <c r="A32" s="81"/>
      <c r="B32" s="81"/>
      <c r="C32" s="115"/>
      <c r="D32" s="115"/>
      <c r="E32" s="115"/>
      <c r="F32" s="115"/>
      <c r="G32" s="115"/>
      <c r="H32" s="115"/>
    </row>
    <row r="33" spans="1:8" ht="17" thickBot="1" x14ac:dyDescent="0.3">
      <c r="A33" s="1357" t="s">
        <v>927</v>
      </c>
      <c r="B33" s="135"/>
      <c r="C33" s="1355">
        <f>SUM(C9)</f>
        <v>200</v>
      </c>
      <c r="D33" s="1355">
        <f t="shared" ref="D33:H33" si="6">SUM(D9)</f>
        <v>200</v>
      </c>
      <c r="E33" s="1355">
        <f t="shared" si="6"/>
        <v>200</v>
      </c>
      <c r="F33" s="1355">
        <f t="shared" si="6"/>
        <v>200</v>
      </c>
      <c r="G33" s="1355">
        <f t="shared" si="6"/>
        <v>200</v>
      </c>
      <c r="H33" s="1355">
        <f t="shared" si="6"/>
        <v>400</v>
      </c>
    </row>
    <row r="34" spans="1:8" ht="17" thickBot="1" x14ac:dyDescent="0.3">
      <c r="A34" s="26" t="s">
        <v>1053</v>
      </c>
      <c r="B34" s="27"/>
      <c r="C34" s="10">
        <v>200</v>
      </c>
      <c r="D34" s="10">
        <v>200</v>
      </c>
      <c r="E34" s="10">
        <v>200</v>
      </c>
      <c r="F34" s="10">
        <v>200</v>
      </c>
      <c r="G34" s="10">
        <v>200</v>
      </c>
      <c r="H34" s="10">
        <v>400</v>
      </c>
    </row>
  </sheetData>
  <pageMargins left="0.7" right="0.7" top="0.75" bottom="0.75" header="0.3" footer="0.3"/>
  <pageSetup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tabColor rgb="FFC00000"/>
  </sheetPr>
  <dimension ref="A1:J34"/>
  <sheetViews>
    <sheetView topLeftCell="A16" workbookViewId="0">
      <selection activeCell="D31" sqref="D31"/>
    </sheetView>
  </sheetViews>
  <sheetFormatPr baseColWidth="10" defaultColWidth="9" defaultRowHeight="16" x14ac:dyDescent="0.25"/>
  <cols>
    <col min="1" max="1" width="14.66406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8" width="9.1640625" style="2" customWidth="1"/>
    <col min="9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5399</v>
      </c>
      <c r="B5" s="3"/>
      <c r="C5" s="1013"/>
      <c r="D5" s="1013"/>
      <c r="E5" s="1013"/>
      <c r="F5" s="1013"/>
      <c r="G5" s="1013"/>
      <c r="H5" s="1013"/>
    </row>
    <row r="6" spans="1:10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10" s="49" customFormat="1" ht="17" thickBot="1" x14ac:dyDescent="0.3">
      <c r="A7" s="3"/>
      <c r="B7" s="3"/>
      <c r="C7" s="31">
        <v>4000</v>
      </c>
      <c r="D7" s="31">
        <v>3500</v>
      </c>
      <c r="E7" s="31">
        <v>3500</v>
      </c>
      <c r="F7" s="31">
        <v>3800</v>
      </c>
      <c r="G7" s="31">
        <v>3500</v>
      </c>
      <c r="H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18</v>
      </c>
      <c r="F8" s="209" t="s">
        <v>17</v>
      </c>
      <c r="G8" s="209" t="s">
        <v>32</v>
      </c>
      <c r="H8" s="209" t="s">
        <v>4</v>
      </c>
    </row>
    <row r="9" spans="1:10" s="1" customFormat="1" x14ac:dyDescent="0.25">
      <c r="A9" s="12">
        <v>44751</v>
      </c>
      <c r="B9" s="14" t="s">
        <v>5091</v>
      </c>
      <c r="C9" s="13">
        <v>100</v>
      </c>
      <c r="D9" s="13">
        <v>100</v>
      </c>
      <c r="E9" s="13">
        <v>100</v>
      </c>
      <c r="F9" s="13">
        <v>30</v>
      </c>
      <c r="G9" s="13">
        <v>100</v>
      </c>
      <c r="H9" s="13">
        <v>200</v>
      </c>
    </row>
    <row r="10" spans="1:10" s="1" customFormat="1" ht="17" thickBot="1" x14ac:dyDescent="0.3">
      <c r="A10" s="76">
        <v>44751</v>
      </c>
      <c r="B10" s="14" t="s">
        <v>5084</v>
      </c>
      <c r="C10" s="14"/>
      <c r="D10" s="14"/>
      <c r="E10" s="14"/>
      <c r="F10" s="14">
        <v>70</v>
      </c>
      <c r="G10" s="14">
        <v>400</v>
      </c>
      <c r="H10" s="14"/>
    </row>
    <row r="11" spans="1:10" s="1" customFormat="1" ht="17" thickBot="1" x14ac:dyDescent="0.3">
      <c r="A11" s="161" t="s">
        <v>5219</v>
      </c>
      <c r="B11" s="34"/>
      <c r="C11" s="34">
        <f>SUM(C9:C10)</f>
        <v>100</v>
      </c>
      <c r="D11" s="34">
        <f t="shared" ref="D11:H17" si="0">SUM(D9:D10)</f>
        <v>100</v>
      </c>
      <c r="E11" s="34">
        <f t="shared" si="0"/>
        <v>100</v>
      </c>
      <c r="F11" s="34">
        <f t="shared" si="0"/>
        <v>100</v>
      </c>
      <c r="G11" s="34">
        <f t="shared" si="0"/>
        <v>500</v>
      </c>
      <c r="H11" s="34">
        <f t="shared" si="0"/>
        <v>200</v>
      </c>
    </row>
    <row r="12" spans="1:10" s="2" customFormat="1" ht="17" thickBot="1" x14ac:dyDescent="0.3">
      <c r="A12" s="53"/>
      <c r="B12" s="53"/>
      <c r="C12" s="53"/>
      <c r="D12" s="53"/>
      <c r="E12" s="53"/>
      <c r="F12" s="53"/>
      <c r="G12" s="53"/>
      <c r="H12" s="53"/>
    </row>
    <row r="13" spans="1:10" s="200" customFormat="1" ht="17" thickBot="1" x14ac:dyDescent="0.3">
      <c r="A13" s="161" t="s">
        <v>5470</v>
      </c>
      <c r="B13" s="34"/>
      <c r="C13" s="34">
        <f>SUM(C11:C12)</f>
        <v>100</v>
      </c>
      <c r="D13" s="34">
        <f t="shared" si="0"/>
        <v>100</v>
      </c>
      <c r="E13" s="34">
        <f t="shared" si="0"/>
        <v>100</v>
      </c>
      <c r="F13" s="34">
        <f t="shared" si="0"/>
        <v>100</v>
      </c>
      <c r="G13" s="34">
        <f t="shared" si="0"/>
        <v>500</v>
      </c>
      <c r="H13" s="34">
        <f t="shared" si="0"/>
        <v>200</v>
      </c>
    </row>
    <row r="14" spans="1:10" ht="17" thickBot="1" x14ac:dyDescent="0.3">
      <c r="A14" s="168"/>
      <c r="B14" s="168"/>
      <c r="C14" s="53"/>
      <c r="D14" s="53"/>
      <c r="E14" s="53"/>
      <c r="F14" s="53"/>
      <c r="G14" s="53"/>
      <c r="H14" s="53"/>
    </row>
    <row r="15" spans="1:10" s="1" customFormat="1" ht="17" thickBot="1" x14ac:dyDescent="0.3">
      <c r="A15" s="161" t="s">
        <v>5660</v>
      </c>
      <c r="B15" s="34"/>
      <c r="C15" s="34">
        <f>SUM(C13:C14)</f>
        <v>100</v>
      </c>
      <c r="D15" s="34">
        <f t="shared" si="0"/>
        <v>100</v>
      </c>
      <c r="E15" s="34">
        <f t="shared" si="0"/>
        <v>100</v>
      </c>
      <c r="F15" s="34">
        <f t="shared" si="0"/>
        <v>100</v>
      </c>
      <c r="G15" s="34">
        <f t="shared" si="0"/>
        <v>500</v>
      </c>
      <c r="H15" s="34">
        <f t="shared" si="0"/>
        <v>200</v>
      </c>
    </row>
    <row r="16" spans="1:10" s="2" customFormat="1" ht="17" thickBot="1" x14ac:dyDescent="0.3">
      <c r="A16" s="12"/>
      <c r="B16" s="13"/>
      <c r="C16" s="53"/>
      <c r="D16" s="53"/>
      <c r="E16" s="53"/>
      <c r="F16" s="53"/>
      <c r="G16" s="53"/>
      <c r="H16" s="53"/>
    </row>
    <row r="17" spans="1:9" s="1" customFormat="1" ht="17" thickBot="1" x14ac:dyDescent="0.3">
      <c r="A17" s="161" t="s">
        <v>5929</v>
      </c>
      <c r="B17" s="34"/>
      <c r="C17" s="34">
        <f>SUM(C15:C16)</f>
        <v>100</v>
      </c>
      <c r="D17" s="34">
        <f t="shared" si="0"/>
        <v>100</v>
      </c>
      <c r="E17" s="34">
        <f t="shared" si="0"/>
        <v>100</v>
      </c>
      <c r="F17" s="34">
        <f t="shared" si="0"/>
        <v>100</v>
      </c>
      <c r="G17" s="34">
        <f t="shared" si="0"/>
        <v>500</v>
      </c>
      <c r="H17" s="34">
        <f t="shared" si="0"/>
        <v>200</v>
      </c>
    </row>
    <row r="18" spans="1:9" s="2" customFormat="1" x14ac:dyDescent="0.25">
      <c r="A18" s="12">
        <v>45047</v>
      </c>
      <c r="B18" s="13" t="s">
        <v>63</v>
      </c>
      <c r="C18" s="53"/>
      <c r="D18" s="53"/>
      <c r="E18" s="53"/>
      <c r="F18" s="53">
        <v>-44</v>
      </c>
      <c r="G18" s="53">
        <v>-100</v>
      </c>
      <c r="H18" s="53"/>
    </row>
    <row r="19" spans="1:9" s="2" customFormat="1" ht="17" thickBot="1" x14ac:dyDescent="0.3">
      <c r="A19" s="12">
        <v>45261</v>
      </c>
      <c r="B19" s="13" t="s">
        <v>63</v>
      </c>
      <c r="C19" s="13"/>
      <c r="D19" s="13"/>
      <c r="E19" s="13"/>
      <c r="F19" s="13">
        <v>-56</v>
      </c>
      <c r="G19" s="13">
        <v>-35</v>
      </c>
      <c r="H19" s="13"/>
    </row>
    <row r="20" spans="1:9" s="1" customFormat="1" ht="17" thickBot="1" x14ac:dyDescent="0.3">
      <c r="A20" s="161" t="s">
        <v>6015</v>
      </c>
      <c r="B20" s="34"/>
      <c r="C20" s="34">
        <f>SUM(C17:C19)</f>
        <v>100</v>
      </c>
      <c r="D20" s="34">
        <f t="shared" ref="D20:H20" si="1">SUM(D17:D19)</f>
        <v>100</v>
      </c>
      <c r="E20" s="34">
        <f t="shared" si="1"/>
        <v>100</v>
      </c>
      <c r="F20" s="34">
        <f t="shared" si="1"/>
        <v>0</v>
      </c>
      <c r="G20" s="34">
        <f t="shared" si="1"/>
        <v>365</v>
      </c>
      <c r="H20" s="34">
        <f t="shared" si="1"/>
        <v>200</v>
      </c>
      <c r="I20" s="1" t="s">
        <v>6634</v>
      </c>
    </row>
    <row r="21" spans="1:9" ht="17" thickBot="1" x14ac:dyDescent="0.3">
      <c r="A21" s="212"/>
      <c r="B21" s="13"/>
      <c r="C21" s="13"/>
      <c r="D21" s="13"/>
      <c r="E21" s="13"/>
      <c r="F21" s="13"/>
      <c r="G21" s="13"/>
      <c r="H21" s="13"/>
    </row>
    <row r="22" spans="1:9" s="1" customFormat="1" ht="17" thickBot="1" x14ac:dyDescent="0.3">
      <c r="A22" s="161" t="s">
        <v>6234</v>
      </c>
      <c r="B22" s="34"/>
      <c r="C22" s="34">
        <f>SUM(C20:C21)</f>
        <v>100</v>
      </c>
      <c r="D22" s="34">
        <f t="shared" ref="D22:H22" si="2">SUM(D20:D21)</f>
        <v>100</v>
      </c>
      <c r="E22" s="34">
        <f t="shared" si="2"/>
        <v>100</v>
      </c>
      <c r="F22" s="34">
        <f t="shared" si="2"/>
        <v>0</v>
      </c>
      <c r="G22" s="34">
        <f t="shared" si="2"/>
        <v>365</v>
      </c>
      <c r="H22" s="34">
        <f t="shared" si="2"/>
        <v>200</v>
      </c>
      <c r="I22" s="1" t="s">
        <v>6634</v>
      </c>
    </row>
    <row r="23" spans="1:9" s="2" customFormat="1" x14ac:dyDescent="0.25">
      <c r="A23" s="12">
        <v>44960</v>
      </c>
      <c r="B23" s="13" t="s">
        <v>63</v>
      </c>
      <c r="C23" s="13"/>
      <c r="D23" s="13"/>
      <c r="E23" s="13">
        <v>-38</v>
      </c>
      <c r="F23" s="13"/>
      <c r="G23" s="13">
        <v>-365</v>
      </c>
      <c r="H23" s="13"/>
    </row>
    <row r="24" spans="1:9" s="2" customFormat="1" x14ac:dyDescent="0.25">
      <c r="A24" s="12" t="s">
        <v>6349</v>
      </c>
      <c r="B24" s="14" t="s">
        <v>63</v>
      </c>
      <c r="C24" s="13"/>
      <c r="D24" s="13">
        <v>-100</v>
      </c>
      <c r="E24" s="13">
        <v>-62</v>
      </c>
      <c r="F24" s="13"/>
      <c r="G24" s="13"/>
      <c r="H24" s="13"/>
    </row>
    <row r="25" spans="1:9" s="2" customFormat="1" x14ac:dyDescent="0.25">
      <c r="A25" s="15" t="s">
        <v>6382</v>
      </c>
      <c r="B25" s="13" t="s">
        <v>63</v>
      </c>
      <c r="C25" s="13"/>
      <c r="D25" s="13"/>
      <c r="E25" s="13"/>
      <c r="F25" s="13"/>
      <c r="G25" s="13"/>
      <c r="H25" s="13">
        <v>-21</v>
      </c>
    </row>
    <row r="26" spans="1:9" s="2" customFormat="1" ht="17" thickBot="1" x14ac:dyDescent="0.3">
      <c r="A26" s="76" t="s">
        <v>6404</v>
      </c>
      <c r="B26" s="188" t="s">
        <v>63</v>
      </c>
      <c r="C26" s="14">
        <v>-75</v>
      </c>
      <c r="D26" s="14"/>
      <c r="E26" s="14"/>
      <c r="F26" s="14"/>
      <c r="G26" s="14"/>
      <c r="H26" s="14">
        <v>-8</v>
      </c>
    </row>
    <row r="27" spans="1:9" s="1" customFormat="1" ht="17" thickBot="1" x14ac:dyDescent="0.3">
      <c r="A27" s="161" t="s">
        <v>6414</v>
      </c>
      <c r="B27" s="34"/>
      <c r="C27" s="34">
        <f>SUM(C22:C26)</f>
        <v>25</v>
      </c>
      <c r="D27" s="34">
        <f t="shared" ref="D27:G27" si="3">SUM(D22:D26)</f>
        <v>0</v>
      </c>
      <c r="E27" s="34">
        <f t="shared" si="3"/>
        <v>0</v>
      </c>
      <c r="F27" s="34">
        <f t="shared" si="3"/>
        <v>0</v>
      </c>
      <c r="G27" s="34">
        <f t="shared" si="3"/>
        <v>0</v>
      </c>
      <c r="H27" s="34">
        <f>SUM(H22:H26)</f>
        <v>171</v>
      </c>
      <c r="I27" s="1" t="s">
        <v>6634</v>
      </c>
    </row>
    <row r="28" spans="1:9" s="2" customFormat="1" x14ac:dyDescent="0.25">
      <c r="A28" s="12">
        <v>45142</v>
      </c>
      <c r="B28" s="75" t="s">
        <v>63</v>
      </c>
      <c r="C28" s="13">
        <v>-25</v>
      </c>
      <c r="D28" s="13"/>
      <c r="E28" s="13"/>
      <c r="F28" s="13"/>
      <c r="G28" s="13"/>
      <c r="H28" s="13">
        <v>-4</v>
      </c>
    </row>
    <row r="29" spans="1:9" s="2" customFormat="1" ht="17" thickBot="1" x14ac:dyDescent="0.3">
      <c r="A29" s="12">
        <v>45203</v>
      </c>
      <c r="B29" s="75" t="s">
        <v>63</v>
      </c>
      <c r="C29" s="13"/>
      <c r="D29" s="13"/>
      <c r="E29" s="13"/>
      <c r="F29" s="13"/>
      <c r="G29" s="13"/>
      <c r="H29" s="13">
        <v>-167</v>
      </c>
    </row>
    <row r="30" spans="1:9" s="1" customFormat="1" ht="17" thickBot="1" x14ac:dyDescent="0.3">
      <c r="A30" s="161" t="s">
        <v>6545</v>
      </c>
      <c r="B30" s="34"/>
      <c r="C30" s="34">
        <f>SUM(C27:C29)</f>
        <v>0</v>
      </c>
      <c r="D30" s="34">
        <f t="shared" ref="D30:H30" si="4">SUM(D27:D29)</f>
        <v>0</v>
      </c>
      <c r="E30" s="34">
        <f t="shared" si="4"/>
        <v>0</v>
      </c>
      <c r="F30" s="34">
        <f t="shared" si="4"/>
        <v>0</v>
      </c>
      <c r="G30" s="34">
        <f t="shared" si="4"/>
        <v>0</v>
      </c>
      <c r="H30" s="34">
        <f t="shared" si="4"/>
        <v>0</v>
      </c>
    </row>
    <row r="31" spans="1:9" x14ac:dyDescent="0.25">
      <c r="A31" s="190"/>
      <c r="B31" s="190"/>
      <c r="C31" s="22"/>
      <c r="D31" s="22"/>
      <c r="E31" s="22"/>
      <c r="F31" s="22"/>
      <c r="G31" s="22"/>
      <c r="H31" s="22"/>
    </row>
    <row r="32" spans="1:9" ht="17" thickBot="1" x14ac:dyDescent="0.3">
      <c r="A32" s="81"/>
      <c r="B32" s="81"/>
      <c r="C32" s="14"/>
      <c r="D32" s="115"/>
      <c r="E32" s="115"/>
      <c r="F32" s="115"/>
      <c r="G32" s="115"/>
      <c r="H32" s="14"/>
    </row>
    <row r="33" spans="1:8" ht="17" thickBot="1" x14ac:dyDescent="0.3">
      <c r="A33" s="1357" t="s">
        <v>927</v>
      </c>
      <c r="B33" s="135"/>
      <c r="C33" s="1355">
        <f>SUM(C9:C10)</f>
        <v>100</v>
      </c>
      <c r="D33" s="1355">
        <f t="shared" ref="D33:H33" si="5">SUM(D9:D10)</f>
        <v>100</v>
      </c>
      <c r="E33" s="1355">
        <f t="shared" si="5"/>
        <v>100</v>
      </c>
      <c r="F33" s="1355">
        <f t="shared" si="5"/>
        <v>100</v>
      </c>
      <c r="G33" s="1355">
        <f t="shared" si="5"/>
        <v>500</v>
      </c>
      <c r="H33" s="1355">
        <f t="shared" si="5"/>
        <v>200</v>
      </c>
    </row>
    <row r="34" spans="1:8" ht="17" thickBot="1" x14ac:dyDescent="0.3">
      <c r="A34" s="26" t="s">
        <v>1053</v>
      </c>
      <c r="B34" s="27"/>
      <c r="C34" s="10">
        <v>100</v>
      </c>
      <c r="D34" s="10">
        <v>100</v>
      </c>
      <c r="E34" s="10">
        <v>100</v>
      </c>
      <c r="F34" s="10">
        <v>100</v>
      </c>
      <c r="G34" s="10">
        <v>500</v>
      </c>
      <c r="H34" s="10">
        <v>200</v>
      </c>
    </row>
  </sheetData>
  <pageMargins left="0.7" right="0.7" top="0.75" bottom="0.75" header="0.3" footer="0.3"/>
  <pageSetup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tabColor rgb="FFC00000"/>
  </sheetPr>
  <dimension ref="A1:J40"/>
  <sheetViews>
    <sheetView topLeftCell="A25" workbookViewId="0">
      <selection activeCell="C36" sqref="C36:E36"/>
    </sheetView>
  </sheetViews>
  <sheetFormatPr baseColWidth="10" defaultColWidth="9" defaultRowHeight="16" x14ac:dyDescent="0.25"/>
  <cols>
    <col min="1" max="1" width="14.16406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8" width="9.1640625" style="2" customWidth="1"/>
    <col min="9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5182</v>
      </c>
      <c r="B5" s="3"/>
      <c r="C5" s="1013"/>
      <c r="D5" s="1013"/>
      <c r="E5" s="1013"/>
      <c r="F5" s="1013"/>
      <c r="G5" s="1013"/>
      <c r="H5" s="1013"/>
    </row>
    <row r="6" spans="1:10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10" s="49" customFormat="1" ht="17" thickBot="1" x14ac:dyDescent="0.3">
      <c r="A7" s="3"/>
      <c r="B7" s="3"/>
      <c r="C7" s="31">
        <v>4000</v>
      </c>
      <c r="D7" s="31">
        <v>3500</v>
      </c>
      <c r="E7" s="31">
        <v>3500</v>
      </c>
      <c r="F7" s="31">
        <v>3800</v>
      </c>
      <c r="G7" s="31">
        <v>3500</v>
      </c>
      <c r="H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18</v>
      </c>
      <c r="F8" s="209" t="s">
        <v>17</v>
      </c>
      <c r="G8" s="209" t="s">
        <v>32</v>
      </c>
      <c r="H8" s="209" t="s">
        <v>4</v>
      </c>
    </row>
    <row r="9" spans="1:10" s="1" customFormat="1" x14ac:dyDescent="0.25">
      <c r="A9" s="12" t="s">
        <v>5160</v>
      </c>
      <c r="B9" s="14" t="s">
        <v>5164</v>
      </c>
      <c r="C9" s="13">
        <v>60</v>
      </c>
      <c r="D9" s="13">
        <v>60</v>
      </c>
      <c r="E9" s="13">
        <v>50</v>
      </c>
      <c r="F9" s="13">
        <v>50</v>
      </c>
      <c r="G9" s="13">
        <v>50</v>
      </c>
      <c r="H9" s="13">
        <v>200</v>
      </c>
    </row>
    <row r="10" spans="1:10" s="1" customFormat="1" ht="17" thickBot="1" x14ac:dyDescent="0.3">
      <c r="A10" s="76" t="s">
        <v>5165</v>
      </c>
      <c r="B10" s="14" t="s">
        <v>5173</v>
      </c>
      <c r="C10" s="14">
        <v>40</v>
      </c>
      <c r="D10" s="14">
        <v>140</v>
      </c>
      <c r="E10" s="14">
        <v>150</v>
      </c>
      <c r="F10" s="14">
        <v>50</v>
      </c>
      <c r="G10" s="14">
        <v>150</v>
      </c>
      <c r="H10" s="115"/>
    </row>
    <row r="11" spans="1:10" s="1" customFormat="1" ht="17" thickBot="1" x14ac:dyDescent="0.3">
      <c r="A11" s="161" t="s">
        <v>5219</v>
      </c>
      <c r="B11" s="34"/>
      <c r="C11" s="34">
        <f>SUM(C9:C10)</f>
        <v>100</v>
      </c>
      <c r="D11" s="34">
        <f t="shared" ref="D11:H17" si="0">SUM(D9:D10)</f>
        <v>200</v>
      </c>
      <c r="E11" s="34">
        <f t="shared" si="0"/>
        <v>200</v>
      </c>
      <c r="F11" s="34">
        <f t="shared" si="0"/>
        <v>100</v>
      </c>
      <c r="G11" s="34">
        <f t="shared" si="0"/>
        <v>200</v>
      </c>
      <c r="H11" s="34">
        <f t="shared" si="0"/>
        <v>200</v>
      </c>
    </row>
    <row r="12" spans="1:10" s="200" customFormat="1" ht="17" thickBot="1" x14ac:dyDescent="0.3">
      <c r="A12" s="190"/>
      <c r="B12" s="22"/>
      <c r="C12" s="22"/>
      <c r="D12" s="22"/>
      <c r="E12" s="22"/>
      <c r="F12" s="22"/>
      <c r="G12" s="22"/>
      <c r="H12" s="22"/>
    </row>
    <row r="13" spans="1:10" s="200" customFormat="1" ht="17" thickBot="1" x14ac:dyDescent="0.3">
      <c r="A13" s="161" t="s">
        <v>5470</v>
      </c>
      <c r="B13" s="34"/>
      <c r="C13" s="34">
        <f>SUM(C11:C12)</f>
        <v>100</v>
      </c>
      <c r="D13" s="34">
        <f t="shared" si="0"/>
        <v>200</v>
      </c>
      <c r="E13" s="34">
        <f t="shared" si="0"/>
        <v>200</v>
      </c>
      <c r="F13" s="34">
        <f t="shared" si="0"/>
        <v>100</v>
      </c>
      <c r="G13" s="34">
        <f t="shared" si="0"/>
        <v>200</v>
      </c>
      <c r="H13" s="34">
        <f t="shared" si="0"/>
        <v>200</v>
      </c>
    </row>
    <row r="14" spans="1:10" s="200" customFormat="1" ht="17" thickBot="1" x14ac:dyDescent="0.3">
      <c r="A14" s="190"/>
      <c r="B14" s="22"/>
      <c r="C14" s="22"/>
      <c r="D14" s="22"/>
      <c r="E14" s="22"/>
      <c r="F14" s="22"/>
      <c r="G14" s="22"/>
      <c r="H14" s="22"/>
    </row>
    <row r="15" spans="1:10" s="1" customFormat="1" ht="17" thickBot="1" x14ac:dyDescent="0.3">
      <c r="A15" s="161" t="s">
        <v>5660</v>
      </c>
      <c r="B15" s="34"/>
      <c r="C15" s="34">
        <f>SUM(C13:C14)</f>
        <v>100</v>
      </c>
      <c r="D15" s="34">
        <f t="shared" si="0"/>
        <v>200</v>
      </c>
      <c r="E15" s="34">
        <f t="shared" si="0"/>
        <v>200</v>
      </c>
      <c r="F15" s="34">
        <f t="shared" si="0"/>
        <v>100</v>
      </c>
      <c r="G15" s="34">
        <f t="shared" si="0"/>
        <v>200</v>
      </c>
      <c r="H15" s="34">
        <f t="shared" si="0"/>
        <v>200</v>
      </c>
    </row>
    <row r="16" spans="1:10" s="1" customFormat="1" ht="17" thickBot="1" x14ac:dyDescent="0.3">
      <c r="A16" s="13"/>
      <c r="B16" s="13"/>
      <c r="C16" s="13"/>
      <c r="D16" s="13"/>
      <c r="E16" s="13"/>
      <c r="F16" s="13"/>
      <c r="G16" s="13"/>
      <c r="H16" s="13"/>
    </row>
    <row r="17" spans="1:9" s="1" customFormat="1" ht="17" thickBot="1" x14ac:dyDescent="0.3">
      <c r="A17" s="161" t="s">
        <v>5929</v>
      </c>
      <c r="B17" s="34"/>
      <c r="C17" s="34">
        <f>SUM(C15:C16)</f>
        <v>100</v>
      </c>
      <c r="D17" s="34">
        <f t="shared" si="0"/>
        <v>200</v>
      </c>
      <c r="E17" s="34">
        <f t="shared" si="0"/>
        <v>200</v>
      </c>
      <c r="F17" s="34">
        <f t="shared" si="0"/>
        <v>100</v>
      </c>
      <c r="G17" s="34">
        <f t="shared" si="0"/>
        <v>200</v>
      </c>
      <c r="H17" s="34">
        <f t="shared" si="0"/>
        <v>200</v>
      </c>
    </row>
    <row r="18" spans="1:9" s="200" customFormat="1" ht="17" thickBot="1" x14ac:dyDescent="0.3">
      <c r="A18" s="99">
        <v>45261</v>
      </c>
      <c r="B18" s="57" t="s">
        <v>63</v>
      </c>
      <c r="C18" s="14"/>
      <c r="D18" s="14"/>
      <c r="E18" s="14"/>
      <c r="F18" s="14">
        <v>-61</v>
      </c>
      <c r="G18" s="247"/>
      <c r="H18" s="247"/>
    </row>
    <row r="19" spans="1:9" s="1" customFormat="1" ht="17" thickBot="1" x14ac:dyDescent="0.3">
      <c r="A19" s="161" t="s">
        <v>6015</v>
      </c>
      <c r="B19" s="34"/>
      <c r="C19" s="34">
        <f>SUM(C17:C18)</f>
        <v>100</v>
      </c>
      <c r="D19" s="34">
        <f t="shared" ref="D19:H21" si="1">SUM(D17:D18)</f>
        <v>200</v>
      </c>
      <c r="E19" s="34">
        <f t="shared" si="1"/>
        <v>200</v>
      </c>
      <c r="F19" s="34">
        <f t="shared" si="1"/>
        <v>39</v>
      </c>
      <c r="G19" s="34">
        <f t="shared" si="1"/>
        <v>200</v>
      </c>
      <c r="H19" s="34">
        <f t="shared" si="1"/>
        <v>200</v>
      </c>
      <c r="I19" s="1" t="s">
        <v>6634</v>
      </c>
    </row>
    <row r="20" spans="1:9" s="200" customFormat="1" ht="17" thickBot="1" x14ac:dyDescent="0.3">
      <c r="A20" s="256" t="s">
        <v>6243</v>
      </c>
      <c r="B20" s="53" t="s">
        <v>63</v>
      </c>
      <c r="C20" s="247"/>
      <c r="D20" s="247"/>
      <c r="E20" s="247"/>
      <c r="F20" s="14">
        <v>-32</v>
      </c>
      <c r="G20" s="247"/>
      <c r="H20" s="247"/>
    </row>
    <row r="21" spans="1:9" s="1" customFormat="1" ht="17" thickBot="1" x14ac:dyDescent="0.3">
      <c r="A21" s="161" t="s">
        <v>6234</v>
      </c>
      <c r="B21" s="34"/>
      <c r="C21" s="34">
        <f>SUM(C19:C20)</f>
        <v>100</v>
      </c>
      <c r="D21" s="34">
        <f>SUM(D19:D20)</f>
        <v>200</v>
      </c>
      <c r="E21" s="34">
        <f t="shared" si="1"/>
        <v>200</v>
      </c>
      <c r="F21" s="34">
        <f t="shared" si="1"/>
        <v>7</v>
      </c>
      <c r="G21" s="34">
        <f t="shared" si="1"/>
        <v>200</v>
      </c>
      <c r="H21" s="34">
        <f t="shared" si="1"/>
        <v>200</v>
      </c>
      <c r="I21" s="1" t="s">
        <v>6634</v>
      </c>
    </row>
    <row r="22" spans="1:9" s="1" customFormat="1" x14ac:dyDescent="0.25">
      <c r="A22" s="12">
        <v>44960</v>
      </c>
      <c r="B22" s="13" t="s">
        <v>63</v>
      </c>
      <c r="C22" s="14"/>
      <c r="D22" s="14"/>
      <c r="E22" s="14"/>
      <c r="F22" s="14"/>
      <c r="G22" s="14">
        <v>-75</v>
      </c>
      <c r="H22" s="14"/>
    </row>
    <row r="23" spans="1:9" s="1" customFormat="1" x14ac:dyDescent="0.25">
      <c r="A23" s="12" t="s">
        <v>6349</v>
      </c>
      <c r="B23" s="14" t="s">
        <v>63</v>
      </c>
      <c r="C23" s="14"/>
      <c r="D23" s="14">
        <v>-16</v>
      </c>
      <c r="E23" s="14">
        <v>-12</v>
      </c>
      <c r="F23" s="14">
        <v>-7</v>
      </c>
      <c r="G23" s="14">
        <v>-125</v>
      </c>
      <c r="H23" s="14"/>
    </row>
    <row r="24" spans="1:9" s="1" customFormat="1" x14ac:dyDescent="0.25">
      <c r="A24" s="15" t="s">
        <v>6382</v>
      </c>
      <c r="B24" s="13" t="s">
        <v>63</v>
      </c>
      <c r="C24" s="14"/>
      <c r="D24" s="14">
        <v>-100</v>
      </c>
      <c r="E24" s="14"/>
      <c r="F24" s="14"/>
      <c r="G24" s="14"/>
      <c r="H24" s="14"/>
    </row>
    <row r="25" spans="1:9" s="1" customFormat="1" ht="17" thickBot="1" x14ac:dyDescent="0.3">
      <c r="A25" s="12" t="s">
        <v>6404</v>
      </c>
      <c r="B25" s="188" t="s">
        <v>63</v>
      </c>
      <c r="C25" s="14"/>
      <c r="D25" s="14">
        <v>-83</v>
      </c>
      <c r="E25" s="14">
        <v>-6</v>
      </c>
      <c r="F25" s="14"/>
      <c r="G25" s="14"/>
      <c r="H25" s="14"/>
    </row>
    <row r="26" spans="1:9" s="1" customFormat="1" ht="17" thickBot="1" x14ac:dyDescent="0.3">
      <c r="A26" s="161" t="s">
        <v>6414</v>
      </c>
      <c r="B26" s="34"/>
      <c r="C26" s="34">
        <f>SUM(C21:C25)</f>
        <v>100</v>
      </c>
      <c r="D26" s="34">
        <f>SUM(D21:D25)</f>
        <v>1</v>
      </c>
      <c r="E26" s="34">
        <f t="shared" ref="E26:H26" si="2">SUM(E21:E25)</f>
        <v>182</v>
      </c>
      <c r="F26" s="34">
        <f t="shared" si="2"/>
        <v>0</v>
      </c>
      <c r="G26" s="34">
        <f t="shared" si="2"/>
        <v>0</v>
      </c>
      <c r="H26" s="34">
        <f t="shared" si="2"/>
        <v>200</v>
      </c>
      <c r="I26" s="1" t="s">
        <v>6634</v>
      </c>
    </row>
    <row r="27" spans="1:9" s="1" customFormat="1" x14ac:dyDescent="0.25">
      <c r="A27" s="12">
        <v>45142</v>
      </c>
      <c r="B27" s="75" t="s">
        <v>63</v>
      </c>
      <c r="C27" s="14">
        <v>-17</v>
      </c>
      <c r="D27" s="14"/>
      <c r="E27" s="14"/>
      <c r="F27" s="14"/>
      <c r="G27" s="14"/>
      <c r="H27" s="14"/>
    </row>
    <row r="28" spans="1:9" s="1" customFormat="1" x14ac:dyDescent="0.25">
      <c r="A28" s="12">
        <v>45203</v>
      </c>
      <c r="B28" s="75" t="s">
        <v>63</v>
      </c>
      <c r="C28" s="14">
        <v>-83</v>
      </c>
      <c r="D28" s="14">
        <v>-1</v>
      </c>
      <c r="E28" s="14"/>
      <c r="F28" s="14"/>
      <c r="G28" s="14"/>
      <c r="H28" s="14">
        <v>-78</v>
      </c>
    </row>
    <row r="29" spans="1:9" s="1" customFormat="1" x14ac:dyDescent="0.25">
      <c r="A29" s="38" t="s">
        <v>6524</v>
      </c>
      <c r="B29" s="38" t="s">
        <v>63</v>
      </c>
      <c r="C29" s="14"/>
      <c r="D29" s="14"/>
      <c r="E29" s="14"/>
      <c r="F29" s="14"/>
      <c r="G29" s="14"/>
      <c r="H29" s="14">
        <v>-122</v>
      </c>
    </row>
    <row r="30" spans="1:9" s="2" customFormat="1" ht="17" thickBot="1" x14ac:dyDescent="0.3">
      <c r="A30" s="38" t="s">
        <v>6524</v>
      </c>
      <c r="B30" s="38" t="s">
        <v>63</v>
      </c>
      <c r="C30" s="14"/>
      <c r="D30" s="14"/>
      <c r="E30" s="14">
        <v>-99</v>
      </c>
      <c r="F30" s="14"/>
      <c r="G30" s="14"/>
      <c r="H30" s="14"/>
    </row>
    <row r="31" spans="1:9" s="1" customFormat="1" ht="17" thickBot="1" x14ac:dyDescent="0.3">
      <c r="A31" s="161" t="s">
        <v>6545</v>
      </c>
      <c r="B31" s="34"/>
      <c r="C31" s="34">
        <f>SUM(C26:C30)</f>
        <v>0</v>
      </c>
      <c r="D31" s="34">
        <f t="shared" ref="D31:H31" si="3">SUM(D26:D30)</f>
        <v>0</v>
      </c>
      <c r="E31" s="34">
        <f t="shared" si="3"/>
        <v>83</v>
      </c>
      <c r="F31" s="34">
        <f t="shared" si="3"/>
        <v>0</v>
      </c>
      <c r="G31" s="34">
        <f t="shared" si="3"/>
        <v>0</v>
      </c>
      <c r="H31" s="34">
        <f t="shared" si="3"/>
        <v>0</v>
      </c>
    </row>
    <row r="32" spans="1:9" s="1" customFormat="1" x14ac:dyDescent="0.25">
      <c r="A32" s="73">
        <v>45051</v>
      </c>
      <c r="B32" s="74" t="s">
        <v>63</v>
      </c>
      <c r="C32" s="14"/>
      <c r="D32" s="14"/>
      <c r="E32" s="14">
        <v>-5</v>
      </c>
      <c r="F32" s="14"/>
      <c r="G32" s="14"/>
      <c r="H32" s="14"/>
    </row>
    <row r="33" spans="1:9" s="1" customFormat="1" x14ac:dyDescent="0.25">
      <c r="A33" s="73" t="s">
        <v>6649</v>
      </c>
      <c r="B33" s="74" t="s">
        <v>63</v>
      </c>
      <c r="C33" s="14"/>
      <c r="D33" s="14"/>
      <c r="E33" s="14">
        <v>-54</v>
      </c>
      <c r="F33" s="14"/>
      <c r="G33" s="14"/>
      <c r="H33" s="14"/>
    </row>
    <row r="34" spans="1:9" s="1" customFormat="1" x14ac:dyDescent="0.25">
      <c r="A34" s="38" t="s">
        <v>6720</v>
      </c>
      <c r="B34" s="38" t="s">
        <v>63</v>
      </c>
      <c r="C34" s="14"/>
      <c r="D34" s="14"/>
      <c r="E34" s="14">
        <v>-15</v>
      </c>
      <c r="F34" s="14"/>
      <c r="G34" s="14"/>
      <c r="H34" s="14"/>
    </row>
    <row r="35" spans="1:9" s="1" customFormat="1" ht="17" thickBot="1" x14ac:dyDescent="0.3">
      <c r="A35" s="38" t="s">
        <v>6749</v>
      </c>
      <c r="B35" s="38" t="s">
        <v>63</v>
      </c>
      <c r="C35" s="14"/>
      <c r="D35" s="14"/>
      <c r="E35" s="14">
        <v>-9</v>
      </c>
      <c r="F35" s="14"/>
      <c r="G35" s="14"/>
      <c r="H35" s="14"/>
    </row>
    <row r="36" spans="1:9" s="1" customFormat="1" ht="17" thickBot="1" x14ac:dyDescent="0.3">
      <c r="A36" s="161" t="s">
        <v>6789</v>
      </c>
      <c r="B36" s="34"/>
      <c r="C36" s="34">
        <f>SUM(C31:C35)</f>
        <v>0</v>
      </c>
      <c r="D36" s="34">
        <f t="shared" ref="D36:H36" si="4">SUM(D31:D35)</f>
        <v>0</v>
      </c>
      <c r="E36" s="34">
        <f t="shared" si="4"/>
        <v>0</v>
      </c>
      <c r="F36" s="34">
        <f t="shared" si="4"/>
        <v>0</v>
      </c>
      <c r="G36" s="34">
        <f t="shared" si="4"/>
        <v>0</v>
      </c>
      <c r="H36" s="34">
        <f t="shared" si="4"/>
        <v>0</v>
      </c>
      <c r="I36" s="1" t="s">
        <v>6790</v>
      </c>
    </row>
    <row r="37" spans="1:9" s="200" customFormat="1" x14ac:dyDescent="0.25">
      <c r="A37" s="74"/>
      <c r="B37" s="74"/>
      <c r="C37" s="14"/>
      <c r="D37" s="14"/>
      <c r="E37" s="14"/>
      <c r="F37" s="14"/>
      <c r="G37" s="14"/>
      <c r="H37" s="14"/>
    </row>
    <row r="38" spans="1:9" ht="17" thickBot="1" x14ac:dyDescent="0.3">
      <c r="A38" s="81"/>
      <c r="B38" s="81"/>
      <c r="C38" s="14"/>
      <c r="D38" s="14"/>
      <c r="E38" s="14"/>
      <c r="F38" s="14"/>
      <c r="G38" s="14"/>
      <c r="H38" s="14"/>
    </row>
    <row r="39" spans="1:9" ht="17" thickBot="1" x14ac:dyDescent="0.3">
      <c r="A39" s="1357" t="s">
        <v>927</v>
      </c>
      <c r="B39" s="135"/>
      <c r="C39" s="1355">
        <f>SUM(C9:C10)</f>
        <v>100</v>
      </c>
      <c r="D39" s="1355">
        <f t="shared" ref="D39:H39" si="5">SUM(D9:D10)</f>
        <v>200</v>
      </c>
      <c r="E39" s="1355">
        <f t="shared" si="5"/>
        <v>200</v>
      </c>
      <c r="F39" s="1355">
        <f t="shared" si="5"/>
        <v>100</v>
      </c>
      <c r="G39" s="1355">
        <f t="shared" si="5"/>
        <v>200</v>
      </c>
      <c r="H39" s="1355">
        <f t="shared" si="5"/>
        <v>200</v>
      </c>
    </row>
    <row r="40" spans="1:9" ht="17" thickBot="1" x14ac:dyDescent="0.3">
      <c r="A40" s="26" t="s">
        <v>1053</v>
      </c>
      <c r="B40" s="27"/>
      <c r="C40" s="10">
        <v>100</v>
      </c>
      <c r="D40" s="10">
        <v>200</v>
      </c>
      <c r="E40" s="10">
        <v>200</v>
      </c>
      <c r="F40" s="10">
        <v>100</v>
      </c>
      <c r="G40" s="10">
        <v>200</v>
      </c>
      <c r="H40" s="10">
        <v>200</v>
      </c>
    </row>
  </sheetData>
  <pageMargins left="0.7" right="0.7" top="0.75" bottom="0.75" header="0.3" footer="0.3"/>
  <pageSetup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J69"/>
  <sheetViews>
    <sheetView topLeftCell="A49" workbookViewId="0">
      <selection activeCell="B62" sqref="B62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8" width="9.1640625" style="2" customWidth="1"/>
    <col min="9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5247</v>
      </c>
      <c r="B5" s="3"/>
      <c r="C5" s="1013"/>
      <c r="D5" s="1013"/>
      <c r="E5" s="1013"/>
      <c r="F5" s="1013"/>
      <c r="G5" s="1013"/>
      <c r="H5" s="1013"/>
    </row>
    <row r="6" spans="1:10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10" s="49" customFormat="1" ht="17" thickBot="1" x14ac:dyDescent="0.3">
      <c r="A7" s="3"/>
      <c r="B7" s="3"/>
      <c r="C7" s="31">
        <v>4000</v>
      </c>
      <c r="D7" s="31">
        <v>3500</v>
      </c>
      <c r="E7" s="31">
        <v>3500</v>
      </c>
      <c r="F7" s="31">
        <v>3800</v>
      </c>
      <c r="G7" s="31">
        <v>3500</v>
      </c>
      <c r="H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18</v>
      </c>
      <c r="F8" s="209" t="s">
        <v>17</v>
      </c>
      <c r="G8" s="209" t="s">
        <v>32</v>
      </c>
      <c r="H8" s="209" t="s">
        <v>4</v>
      </c>
    </row>
    <row r="9" spans="1:10" s="1" customFormat="1" ht="17" thickBot="1" x14ac:dyDescent="0.3">
      <c r="A9" s="14" t="s">
        <v>5231</v>
      </c>
      <c r="B9" s="14" t="s">
        <v>5237</v>
      </c>
      <c r="C9" s="14">
        <v>200</v>
      </c>
      <c r="D9" s="14">
        <v>200</v>
      </c>
      <c r="E9" s="14">
        <v>200</v>
      </c>
      <c r="F9" s="14">
        <v>75</v>
      </c>
      <c r="G9" s="14">
        <v>200</v>
      </c>
      <c r="H9" s="14">
        <v>400</v>
      </c>
    </row>
    <row r="10" spans="1:10" s="1" customFormat="1" ht="17" thickBot="1" x14ac:dyDescent="0.3">
      <c r="A10" s="161" t="s">
        <v>5219</v>
      </c>
      <c r="B10" s="34"/>
      <c r="C10" s="34">
        <f t="shared" ref="C10:H10" si="0">SUM(C9)</f>
        <v>200</v>
      </c>
      <c r="D10" s="34">
        <f t="shared" si="0"/>
        <v>200</v>
      </c>
      <c r="E10" s="34">
        <f t="shared" si="0"/>
        <v>200</v>
      </c>
      <c r="F10" s="34">
        <f t="shared" si="0"/>
        <v>75</v>
      </c>
      <c r="G10" s="34">
        <f t="shared" si="0"/>
        <v>200</v>
      </c>
      <c r="H10" s="34">
        <f t="shared" si="0"/>
        <v>400</v>
      </c>
    </row>
    <row r="11" spans="1:10" s="2" customFormat="1" x14ac:dyDescent="0.25">
      <c r="A11" s="55">
        <v>44630</v>
      </c>
      <c r="B11" s="22" t="s">
        <v>5266</v>
      </c>
      <c r="C11" s="53"/>
      <c r="D11" s="53"/>
      <c r="E11" s="53"/>
      <c r="F11" s="53">
        <v>75</v>
      </c>
      <c r="G11" s="53">
        <v>200</v>
      </c>
      <c r="H11" s="53"/>
    </row>
    <row r="12" spans="1:10" s="2" customFormat="1" ht="17" thickBot="1" x14ac:dyDescent="0.3">
      <c r="A12" s="12" t="s">
        <v>5382</v>
      </c>
      <c r="B12" s="14" t="s">
        <v>5390</v>
      </c>
      <c r="C12" s="13"/>
      <c r="D12" s="13"/>
      <c r="E12" s="13"/>
      <c r="F12" s="13">
        <v>50</v>
      </c>
      <c r="G12" s="13"/>
      <c r="H12" s="13"/>
    </row>
    <row r="13" spans="1:10" s="1" customFormat="1" ht="17" thickBot="1" x14ac:dyDescent="0.3">
      <c r="A13" s="161" t="s">
        <v>5470</v>
      </c>
      <c r="B13" s="34"/>
      <c r="C13" s="34">
        <f>SUM(C10:C12)</f>
        <v>200</v>
      </c>
      <c r="D13" s="34">
        <f t="shared" ref="D13:H13" si="1">SUM(D10:D12)</f>
        <v>200</v>
      </c>
      <c r="E13" s="34">
        <f t="shared" si="1"/>
        <v>200</v>
      </c>
      <c r="F13" s="34">
        <f t="shared" si="1"/>
        <v>200</v>
      </c>
      <c r="G13" s="34">
        <f t="shared" si="1"/>
        <v>400</v>
      </c>
      <c r="H13" s="34">
        <f t="shared" si="1"/>
        <v>400</v>
      </c>
    </row>
    <row r="14" spans="1:10" ht="17" thickBot="1" x14ac:dyDescent="0.3">
      <c r="A14" s="99"/>
      <c r="B14" s="14"/>
      <c r="C14" s="13"/>
      <c r="D14" s="13"/>
      <c r="E14" s="13"/>
      <c r="F14" s="13"/>
      <c r="G14" s="13"/>
      <c r="H14" s="13"/>
    </row>
    <row r="15" spans="1:10" s="1" customFormat="1" ht="17" thickBot="1" x14ac:dyDescent="0.3">
      <c r="A15" s="161" t="s">
        <v>5660</v>
      </c>
      <c r="B15" s="34"/>
      <c r="C15" s="34">
        <f>SUM(C13:C14)</f>
        <v>200</v>
      </c>
      <c r="D15" s="34">
        <f t="shared" ref="D15:H19" si="2">SUM(D13:D14)</f>
        <v>200</v>
      </c>
      <c r="E15" s="34">
        <f t="shared" si="2"/>
        <v>200</v>
      </c>
      <c r="F15" s="34">
        <f t="shared" si="2"/>
        <v>200</v>
      </c>
      <c r="G15" s="34">
        <f t="shared" si="2"/>
        <v>400</v>
      </c>
      <c r="H15" s="34">
        <f t="shared" si="2"/>
        <v>400</v>
      </c>
    </row>
    <row r="16" spans="1:10" ht="17" thickBot="1" x14ac:dyDescent="0.3">
      <c r="A16" s="99"/>
      <c r="B16" s="14"/>
      <c r="C16" s="13"/>
      <c r="D16" s="13"/>
      <c r="E16" s="13"/>
      <c r="F16" s="13"/>
      <c r="G16" s="13"/>
      <c r="H16" s="13"/>
    </row>
    <row r="17" spans="1:9" s="1" customFormat="1" ht="17" thickBot="1" x14ac:dyDescent="0.3">
      <c r="A17" s="161" t="s">
        <v>5929</v>
      </c>
      <c r="B17" s="34"/>
      <c r="C17" s="34">
        <f>SUM(C15:C16)</f>
        <v>200</v>
      </c>
      <c r="D17" s="34">
        <f t="shared" si="2"/>
        <v>200</v>
      </c>
      <c r="E17" s="34">
        <f t="shared" si="2"/>
        <v>200</v>
      </c>
      <c r="F17" s="34">
        <f t="shared" si="2"/>
        <v>200</v>
      </c>
      <c r="G17" s="34">
        <f t="shared" si="2"/>
        <v>400</v>
      </c>
      <c r="H17" s="34">
        <f t="shared" si="2"/>
        <v>400</v>
      </c>
    </row>
    <row r="18" spans="1:9" ht="17" thickBot="1" x14ac:dyDescent="0.3">
      <c r="A18" s="99"/>
      <c r="B18" s="14"/>
      <c r="C18" s="13"/>
      <c r="D18" s="13"/>
      <c r="E18" s="13"/>
      <c r="F18" s="13"/>
      <c r="G18" s="13"/>
      <c r="H18" s="13"/>
    </row>
    <row r="19" spans="1:9" s="1" customFormat="1" ht="17" thickBot="1" x14ac:dyDescent="0.3">
      <c r="A19" s="161" t="s">
        <v>6015</v>
      </c>
      <c r="B19" s="34"/>
      <c r="C19" s="34">
        <f>SUM(C17:C18)</f>
        <v>200</v>
      </c>
      <c r="D19" s="34">
        <f t="shared" si="2"/>
        <v>200</v>
      </c>
      <c r="E19" s="34">
        <f t="shared" si="2"/>
        <v>200</v>
      </c>
      <c r="F19" s="34">
        <f t="shared" si="2"/>
        <v>200</v>
      </c>
      <c r="G19" s="34">
        <f t="shared" si="2"/>
        <v>400</v>
      </c>
      <c r="H19" s="34">
        <f t="shared" si="2"/>
        <v>400</v>
      </c>
      <c r="I19" s="1" t="s">
        <v>6634</v>
      </c>
    </row>
    <row r="20" spans="1:9" s="1" customFormat="1" ht="17" thickBot="1" x14ac:dyDescent="0.3">
      <c r="A20" s="864"/>
      <c r="B20" s="609"/>
      <c r="C20" s="1102"/>
      <c r="D20" s="1102"/>
      <c r="E20" s="1102"/>
      <c r="F20" s="1102"/>
      <c r="G20" s="1102"/>
      <c r="H20" s="1102"/>
    </row>
    <row r="21" spans="1:9" s="1" customFormat="1" ht="17" thickBot="1" x14ac:dyDescent="0.3">
      <c r="A21" s="161" t="s">
        <v>6234</v>
      </c>
      <c r="B21" s="34"/>
      <c r="C21" s="34">
        <f>SUM(C19:C20)</f>
        <v>200</v>
      </c>
      <c r="D21" s="34">
        <f t="shared" ref="D21:H21" si="3">SUM(D19:D20)</f>
        <v>200</v>
      </c>
      <c r="E21" s="34">
        <f t="shared" si="3"/>
        <v>200</v>
      </c>
      <c r="F21" s="34">
        <f t="shared" si="3"/>
        <v>200</v>
      </c>
      <c r="G21" s="34">
        <f t="shared" si="3"/>
        <v>400</v>
      </c>
      <c r="H21" s="34">
        <f t="shared" si="3"/>
        <v>400</v>
      </c>
      <c r="I21" s="1" t="s">
        <v>6634</v>
      </c>
    </row>
    <row r="22" spans="1:9" s="2" customFormat="1" x14ac:dyDescent="0.25">
      <c r="A22" s="76" t="s">
        <v>6349</v>
      </c>
      <c r="B22" s="14" t="s">
        <v>63</v>
      </c>
      <c r="C22" s="14"/>
      <c r="D22" s="14"/>
      <c r="E22" s="14"/>
      <c r="F22" s="14">
        <v>-37</v>
      </c>
      <c r="G22" s="14">
        <v>-12</v>
      </c>
      <c r="H22" s="14"/>
    </row>
    <row r="23" spans="1:9" s="2" customFormat="1" ht="17" thickBot="1" x14ac:dyDescent="0.3">
      <c r="A23" s="1562" t="s">
        <v>6404</v>
      </c>
      <c r="B23" s="1563" t="s">
        <v>63</v>
      </c>
      <c r="C23" s="1557"/>
      <c r="D23" s="1557"/>
      <c r="E23" s="1557"/>
      <c r="F23" s="1557">
        <v>-10</v>
      </c>
      <c r="G23" s="1557">
        <v>-70</v>
      </c>
      <c r="H23" s="1557"/>
    </row>
    <row r="24" spans="1:9" s="1" customFormat="1" ht="17" thickBot="1" x14ac:dyDescent="0.3">
      <c r="A24" s="161" t="s">
        <v>6414</v>
      </c>
      <c r="B24" s="34"/>
      <c r="C24" s="34">
        <f>SUM(C21:C23)</f>
        <v>200</v>
      </c>
      <c r="D24" s="34">
        <f t="shared" ref="D24:H24" si="4">SUM(D21:D23)</f>
        <v>200</v>
      </c>
      <c r="E24" s="34">
        <f t="shared" si="4"/>
        <v>200</v>
      </c>
      <c r="F24" s="34">
        <f t="shared" si="4"/>
        <v>153</v>
      </c>
      <c r="G24" s="34">
        <f t="shared" si="4"/>
        <v>318</v>
      </c>
      <c r="H24" s="34">
        <f t="shared" si="4"/>
        <v>400</v>
      </c>
      <c r="I24" s="1" t="s">
        <v>6634</v>
      </c>
    </row>
    <row r="25" spans="1:9" s="2" customFormat="1" x14ac:dyDescent="0.25">
      <c r="A25" s="12">
        <v>45203</v>
      </c>
      <c r="B25" s="75" t="s">
        <v>63</v>
      </c>
      <c r="C25" s="13">
        <v>-24</v>
      </c>
      <c r="D25" s="13">
        <v>-134</v>
      </c>
      <c r="E25" s="13"/>
      <c r="F25" s="13"/>
      <c r="G25" s="13">
        <v>-74</v>
      </c>
      <c r="H25" s="13"/>
    </row>
    <row r="26" spans="1:9" s="2" customFormat="1" x14ac:dyDescent="0.25">
      <c r="A26" s="12">
        <v>45264</v>
      </c>
      <c r="B26" s="13" t="s">
        <v>63</v>
      </c>
      <c r="C26" s="13">
        <v>-133</v>
      </c>
      <c r="D26" s="13">
        <v>-60</v>
      </c>
      <c r="E26" s="13"/>
      <c r="F26" s="13">
        <v>-22</v>
      </c>
      <c r="G26" s="13">
        <v>-47</v>
      </c>
      <c r="H26" s="13"/>
    </row>
    <row r="27" spans="1:9" s="2" customFormat="1" x14ac:dyDescent="0.25">
      <c r="A27" s="38" t="s">
        <v>6524</v>
      </c>
      <c r="B27" s="38" t="s">
        <v>63</v>
      </c>
      <c r="C27" s="13"/>
      <c r="D27" s="13"/>
      <c r="E27" s="13"/>
      <c r="F27" s="13"/>
      <c r="G27" s="13">
        <v>-37</v>
      </c>
      <c r="H27" s="13">
        <v>-178</v>
      </c>
    </row>
    <row r="28" spans="1:9" s="2" customFormat="1" ht="17" thickBot="1" x14ac:dyDescent="0.3">
      <c r="A28" s="38" t="s">
        <v>6524</v>
      </c>
      <c r="B28" s="38" t="s">
        <v>63</v>
      </c>
      <c r="C28" s="13">
        <v>-43</v>
      </c>
      <c r="D28" s="13">
        <v>-6</v>
      </c>
      <c r="E28" s="13"/>
      <c r="F28" s="13">
        <v>-31</v>
      </c>
      <c r="G28" s="13"/>
      <c r="H28" s="13"/>
    </row>
    <row r="29" spans="1:9" s="1" customFormat="1" ht="17" thickBot="1" x14ac:dyDescent="0.3">
      <c r="A29" s="161" t="s">
        <v>6545</v>
      </c>
      <c r="B29" s="34"/>
      <c r="C29" s="34">
        <f t="shared" ref="C29:H29" si="5">SUM(C24:C28)</f>
        <v>0</v>
      </c>
      <c r="D29" s="34">
        <f t="shared" si="5"/>
        <v>0</v>
      </c>
      <c r="E29" s="34">
        <f t="shared" si="5"/>
        <v>200</v>
      </c>
      <c r="F29" s="34">
        <f t="shared" si="5"/>
        <v>100</v>
      </c>
      <c r="G29" s="34">
        <f t="shared" si="5"/>
        <v>160</v>
      </c>
      <c r="H29" s="34">
        <f t="shared" si="5"/>
        <v>222</v>
      </c>
    </row>
    <row r="30" spans="1:9" s="2" customFormat="1" x14ac:dyDescent="0.25">
      <c r="A30" s="73">
        <v>45051</v>
      </c>
      <c r="B30" s="74" t="s">
        <v>63</v>
      </c>
      <c r="C30" s="13"/>
      <c r="D30" s="13"/>
      <c r="E30" s="13"/>
      <c r="F30" s="13">
        <v>-11</v>
      </c>
      <c r="G30" s="13"/>
      <c r="H30" s="13">
        <v>-8</v>
      </c>
    </row>
    <row r="31" spans="1:9" s="2" customFormat="1" x14ac:dyDescent="0.25">
      <c r="A31" s="12" t="s">
        <v>6649</v>
      </c>
      <c r="B31" s="38" t="s">
        <v>63</v>
      </c>
      <c r="C31" s="14"/>
      <c r="D31" s="14"/>
      <c r="E31" s="14"/>
      <c r="F31" s="14"/>
      <c r="G31" s="14">
        <v>-15</v>
      </c>
      <c r="H31" s="14">
        <v>-19</v>
      </c>
    </row>
    <row r="32" spans="1:9" s="2" customFormat="1" x14ac:dyDescent="0.25">
      <c r="A32" s="73" t="s">
        <v>6649</v>
      </c>
      <c r="B32" s="74" t="s">
        <v>63</v>
      </c>
      <c r="C32" s="14"/>
      <c r="D32" s="14"/>
      <c r="E32" s="14"/>
      <c r="F32" s="14">
        <v>-39</v>
      </c>
      <c r="G32" s="14"/>
      <c r="H32" s="14"/>
    </row>
    <row r="33" spans="1:9" s="2" customFormat="1" x14ac:dyDescent="0.25">
      <c r="A33" s="38" t="s">
        <v>6720</v>
      </c>
      <c r="B33" s="38" t="s">
        <v>63</v>
      </c>
      <c r="C33" s="14"/>
      <c r="D33" s="14"/>
      <c r="E33" s="14"/>
      <c r="F33" s="14"/>
      <c r="G33" s="14">
        <v>-50</v>
      </c>
      <c r="H33" s="14">
        <v>-195</v>
      </c>
    </row>
    <row r="34" spans="1:9" s="2" customFormat="1" ht="17" thickBot="1" x14ac:dyDescent="0.3">
      <c r="A34" s="38" t="s">
        <v>6749</v>
      </c>
      <c r="B34" s="38" t="s">
        <v>63</v>
      </c>
      <c r="C34" s="14"/>
      <c r="D34" s="14"/>
      <c r="E34" s="14">
        <v>-6</v>
      </c>
      <c r="F34" s="14">
        <v>-28</v>
      </c>
      <c r="G34" s="14">
        <v>-26</v>
      </c>
      <c r="H34" s="14"/>
    </row>
    <row r="35" spans="1:9" s="6" customFormat="1" ht="17" thickBot="1" x14ac:dyDescent="0.3">
      <c r="A35" s="161" t="s">
        <v>6789</v>
      </c>
      <c r="B35" s="34"/>
      <c r="C35" s="34">
        <f>SUM(C29:C34)</f>
        <v>0</v>
      </c>
      <c r="D35" s="34">
        <f t="shared" ref="D35:H35" si="6">SUM(D29:D34)</f>
        <v>0</v>
      </c>
      <c r="E35" s="34">
        <f t="shared" si="6"/>
        <v>194</v>
      </c>
      <c r="F35" s="34">
        <f t="shared" si="6"/>
        <v>22</v>
      </c>
      <c r="G35" s="34">
        <f t="shared" si="6"/>
        <v>69</v>
      </c>
      <c r="H35" s="34">
        <f t="shared" si="6"/>
        <v>0</v>
      </c>
      <c r="I35" s="6" t="s">
        <v>6790</v>
      </c>
    </row>
    <row r="36" spans="1:9" s="2" customFormat="1" x14ac:dyDescent="0.25">
      <c r="A36" s="12">
        <v>45083</v>
      </c>
      <c r="B36" s="38" t="s">
        <v>63</v>
      </c>
      <c r="C36" s="14"/>
      <c r="D36" s="14"/>
      <c r="E36" s="14">
        <v>-12</v>
      </c>
      <c r="F36" s="14">
        <v>-16</v>
      </c>
      <c r="G36" s="14">
        <v>-18</v>
      </c>
      <c r="H36" s="14"/>
    </row>
    <row r="37" spans="1:9" s="2" customFormat="1" x14ac:dyDescent="0.25">
      <c r="A37" s="12">
        <v>45175</v>
      </c>
      <c r="B37" s="38" t="s">
        <v>63</v>
      </c>
      <c r="C37" s="14"/>
      <c r="D37" s="14"/>
      <c r="E37" s="14">
        <v>-9</v>
      </c>
      <c r="F37" s="14">
        <v>-8</v>
      </c>
      <c r="G37" s="14">
        <v>-36</v>
      </c>
      <c r="H37" s="14"/>
    </row>
    <row r="38" spans="1:9" s="2" customFormat="1" x14ac:dyDescent="0.25">
      <c r="A38" s="55">
        <v>45205</v>
      </c>
      <c r="B38" s="14" t="s">
        <v>63</v>
      </c>
      <c r="C38" s="14"/>
      <c r="D38" s="14"/>
      <c r="E38" s="14"/>
      <c r="F38" s="14">
        <v>-4</v>
      </c>
      <c r="G38" s="14"/>
      <c r="H38" s="14"/>
    </row>
    <row r="39" spans="1:9" s="2" customFormat="1" ht="17" thickBot="1" x14ac:dyDescent="0.3">
      <c r="A39" s="12" t="s">
        <v>6867</v>
      </c>
      <c r="B39" s="38" t="s">
        <v>63</v>
      </c>
      <c r="C39" s="14"/>
      <c r="D39" s="14"/>
      <c r="E39" s="14">
        <v>-18</v>
      </c>
      <c r="F39" s="14"/>
      <c r="G39" s="14">
        <v>-54</v>
      </c>
      <c r="H39" s="14"/>
    </row>
    <row r="40" spans="1:9" s="6" customFormat="1" ht="17" thickBot="1" x14ac:dyDescent="0.3">
      <c r="A40" s="161" t="s">
        <v>6957</v>
      </c>
      <c r="B40" s="34"/>
      <c r="C40" s="34">
        <f>SUM(C35:C39)</f>
        <v>0</v>
      </c>
      <c r="D40" s="34">
        <f t="shared" ref="D40:H40" si="7">SUM(D35:D39)</f>
        <v>0</v>
      </c>
      <c r="E40" s="34">
        <f t="shared" si="7"/>
        <v>155</v>
      </c>
      <c r="F40" s="56">
        <f>SUM(F35:F39)</f>
        <v>-6</v>
      </c>
      <c r="G40" s="56">
        <f t="shared" si="7"/>
        <v>-39</v>
      </c>
      <c r="H40" s="34">
        <f t="shared" si="7"/>
        <v>0</v>
      </c>
      <c r="I40" s="6" t="s">
        <v>6790</v>
      </c>
    </row>
    <row r="41" spans="1:9" s="2" customFormat="1" ht="17" thickBot="1" x14ac:dyDescent="0.3">
      <c r="A41" s="12">
        <v>44992</v>
      </c>
      <c r="B41" s="14" t="s">
        <v>63</v>
      </c>
      <c r="C41" s="14"/>
      <c r="D41" s="14"/>
      <c r="E41" s="14">
        <v>-53</v>
      </c>
      <c r="F41" s="14">
        <v>-32</v>
      </c>
      <c r="G41" s="14">
        <v>-32</v>
      </c>
      <c r="H41" s="14"/>
    </row>
    <row r="42" spans="1:9" s="6" customFormat="1" ht="17" thickBot="1" x14ac:dyDescent="0.3">
      <c r="A42" s="161" t="s">
        <v>7112</v>
      </c>
      <c r="B42" s="34"/>
      <c r="C42" s="34">
        <f>SUM(C40:C41)</f>
        <v>0</v>
      </c>
      <c r="D42" s="34">
        <f t="shared" ref="D42:H54" si="8">SUM(D40:D41)</f>
        <v>0</v>
      </c>
      <c r="E42" s="34">
        <f>SUM(E40:E41)</f>
        <v>102</v>
      </c>
      <c r="F42" s="56">
        <f t="shared" si="8"/>
        <v>-38</v>
      </c>
      <c r="G42" s="56">
        <f t="shared" si="8"/>
        <v>-71</v>
      </c>
      <c r="H42" s="34">
        <f t="shared" si="8"/>
        <v>0</v>
      </c>
    </row>
    <row r="43" spans="1:9" ht="17" thickBot="1" x14ac:dyDescent="0.3">
      <c r="A43" s="12">
        <v>45146</v>
      </c>
      <c r="B43" s="213" t="s">
        <v>401</v>
      </c>
      <c r="C43" s="14"/>
      <c r="D43" s="14"/>
      <c r="E43" s="14">
        <v>-24</v>
      </c>
      <c r="F43" s="14"/>
      <c r="G43" s="14"/>
      <c r="H43" s="14"/>
    </row>
    <row r="44" spans="1:9" s="6" customFormat="1" ht="17" thickBot="1" x14ac:dyDescent="0.3">
      <c r="A44" s="161" t="s">
        <v>7158</v>
      </c>
      <c r="B44" s="34"/>
      <c r="C44" s="34">
        <f>SUM(C42:C43)</f>
        <v>0</v>
      </c>
      <c r="D44" s="34">
        <f t="shared" si="8"/>
        <v>0</v>
      </c>
      <c r="E44" s="34">
        <f>SUM(E42:E43)</f>
        <v>78</v>
      </c>
      <c r="F44" s="56">
        <f>SUM(F42:F43)</f>
        <v>-38</v>
      </c>
      <c r="G44" s="56">
        <f>SUM(G42:G43)</f>
        <v>-71</v>
      </c>
      <c r="H44" s="34">
        <f>SUM(H42:H43)</f>
        <v>0</v>
      </c>
    </row>
    <row r="45" spans="1:9" ht="17" thickBot="1" x14ac:dyDescent="0.3">
      <c r="A45" s="76"/>
      <c r="B45" s="527"/>
      <c r="C45" s="14"/>
      <c r="D45" s="14"/>
      <c r="E45" s="14"/>
      <c r="F45" s="14"/>
      <c r="G45" s="14"/>
      <c r="H45" s="14"/>
    </row>
    <row r="46" spans="1:9" s="6" customFormat="1" ht="17" thickBot="1" x14ac:dyDescent="0.3">
      <c r="A46" s="161" t="s">
        <v>7658</v>
      </c>
      <c r="B46" s="34"/>
      <c r="C46" s="34">
        <f>SUM(C44:C45)</f>
        <v>0</v>
      </c>
      <c r="D46" s="34">
        <f t="shared" si="8"/>
        <v>0</v>
      </c>
      <c r="E46" s="34">
        <f>SUM(E44:E45)</f>
        <v>78</v>
      </c>
      <c r="F46" s="56">
        <f>SUM(F44:F45)</f>
        <v>-38</v>
      </c>
      <c r="G46" s="56">
        <f>SUM(G44:G45)</f>
        <v>-71</v>
      </c>
      <c r="H46" s="34">
        <f>SUM(H44:H45)</f>
        <v>0</v>
      </c>
      <c r="I46" s="6" t="s">
        <v>6802</v>
      </c>
    </row>
    <row r="47" spans="1:9" ht="17" thickBot="1" x14ac:dyDescent="0.3">
      <c r="A47" s="76"/>
      <c r="B47" s="527"/>
      <c r="C47" s="14"/>
      <c r="D47" s="14"/>
      <c r="E47" s="14"/>
      <c r="F47" s="14"/>
      <c r="G47" s="14"/>
      <c r="H47" s="14"/>
    </row>
    <row r="48" spans="1:9" s="6" customFormat="1" ht="17" thickBot="1" x14ac:dyDescent="0.3">
      <c r="A48" s="161" t="s">
        <v>7724</v>
      </c>
      <c r="B48" s="34"/>
      <c r="C48" s="34">
        <f>SUM(C46:C47)</f>
        <v>0</v>
      </c>
      <c r="D48" s="34">
        <f t="shared" si="8"/>
        <v>0</v>
      </c>
      <c r="E48" s="34">
        <f>SUM(E46:E47)</f>
        <v>78</v>
      </c>
      <c r="F48" s="56">
        <f>SUM(F46:F47)</f>
        <v>-38</v>
      </c>
      <c r="G48" s="56">
        <f>SUM(G46:G47)</f>
        <v>-71</v>
      </c>
      <c r="H48" s="34">
        <f>SUM(H46:H47)</f>
        <v>0</v>
      </c>
    </row>
    <row r="49" spans="1:9" ht="17" thickBot="1" x14ac:dyDescent="0.3">
      <c r="A49" s="55"/>
      <c r="B49" s="13"/>
      <c r="C49" s="14"/>
      <c r="D49" s="14"/>
      <c r="E49" s="14"/>
      <c r="F49" s="14"/>
      <c r="G49" s="14"/>
      <c r="H49" s="14"/>
    </row>
    <row r="50" spans="1:9" s="6" customFormat="1" ht="17" thickBot="1" x14ac:dyDescent="0.3">
      <c r="A50" s="161" t="s">
        <v>8091</v>
      </c>
      <c r="B50" s="34"/>
      <c r="C50" s="34">
        <f t="shared" ref="C50:H50" si="9">SUM(C48:C49)</f>
        <v>0</v>
      </c>
      <c r="D50" s="34">
        <f t="shared" si="9"/>
        <v>0</v>
      </c>
      <c r="E50" s="34">
        <f t="shared" si="9"/>
        <v>78</v>
      </c>
      <c r="F50" s="56">
        <f t="shared" si="9"/>
        <v>-38</v>
      </c>
      <c r="G50" s="56">
        <f t="shared" si="9"/>
        <v>-71</v>
      </c>
      <c r="H50" s="34">
        <f t="shared" si="9"/>
        <v>0</v>
      </c>
    </row>
    <row r="51" spans="1:9" ht="17" thickBot="1" x14ac:dyDescent="0.3">
      <c r="A51" s="55" t="s">
        <v>8196</v>
      </c>
      <c r="B51" s="13" t="s">
        <v>63</v>
      </c>
      <c r="C51" s="14"/>
      <c r="D51" s="14"/>
      <c r="E51" s="14">
        <v>-21</v>
      </c>
      <c r="F51" s="14"/>
      <c r="G51" s="14"/>
      <c r="H51" s="14"/>
    </row>
    <row r="52" spans="1:9" s="6" customFormat="1" ht="17" thickBot="1" x14ac:dyDescent="0.3">
      <c r="A52" s="161" t="s">
        <v>8092</v>
      </c>
      <c r="B52" s="34"/>
      <c r="C52" s="34">
        <f t="shared" ref="C52:H52" si="10">SUM(C50:C51)</f>
        <v>0</v>
      </c>
      <c r="D52" s="34">
        <f t="shared" si="10"/>
        <v>0</v>
      </c>
      <c r="E52" s="34">
        <f t="shared" si="10"/>
        <v>57</v>
      </c>
      <c r="F52" s="56">
        <f t="shared" si="10"/>
        <v>-38</v>
      </c>
      <c r="G52" s="56">
        <f t="shared" si="10"/>
        <v>-71</v>
      </c>
      <c r="H52" s="34">
        <f t="shared" si="10"/>
        <v>0</v>
      </c>
    </row>
    <row r="53" spans="1:9" ht="17" thickBot="1" x14ac:dyDescent="0.3">
      <c r="A53" s="12"/>
      <c r="B53" s="14"/>
      <c r="C53" s="14"/>
      <c r="D53" s="14"/>
      <c r="E53" s="14"/>
      <c r="F53" s="14"/>
      <c r="G53" s="14"/>
      <c r="H53" s="14"/>
    </row>
    <row r="54" spans="1:9" s="6" customFormat="1" ht="17" thickBot="1" x14ac:dyDescent="0.3">
      <c r="A54" s="161" t="s">
        <v>8511</v>
      </c>
      <c r="B54" s="34"/>
      <c r="C54" s="34">
        <f>SUM(C52:C53)</f>
        <v>0</v>
      </c>
      <c r="D54" s="34">
        <f t="shared" si="8"/>
        <v>0</v>
      </c>
      <c r="E54" s="34">
        <f>SUM(E52:E53)</f>
        <v>57</v>
      </c>
      <c r="F54" s="56">
        <f>SUM(F52:F53)</f>
        <v>-38</v>
      </c>
      <c r="G54" s="56">
        <f>SUM(G52:G53)</f>
        <v>-71</v>
      </c>
      <c r="H54" s="34">
        <f>SUM(H52:H53)</f>
        <v>0</v>
      </c>
    </row>
    <row r="55" spans="1:9" x14ac:dyDescent="0.25">
      <c r="A55" s="12" t="s">
        <v>8598</v>
      </c>
      <c r="B55" s="14" t="s">
        <v>63</v>
      </c>
      <c r="C55" s="14"/>
      <c r="D55" s="14"/>
      <c r="E55" s="14"/>
      <c r="F55" s="14">
        <v>-4</v>
      </c>
      <c r="G55" s="14"/>
      <c r="H55" s="14"/>
    </row>
    <row r="56" spans="1:9" ht="17" thickBot="1" x14ac:dyDescent="0.3">
      <c r="A56" s="12" t="s">
        <v>8598</v>
      </c>
      <c r="B56" s="14" t="s">
        <v>63</v>
      </c>
      <c r="C56" s="14"/>
      <c r="D56" s="14"/>
      <c r="E56" s="247">
        <v>-18</v>
      </c>
      <c r="F56" s="14"/>
      <c r="G56" s="14"/>
      <c r="H56" s="14"/>
    </row>
    <row r="57" spans="1:9" s="6" customFormat="1" ht="17" thickBot="1" x14ac:dyDescent="0.3">
      <c r="A57" s="860" t="s">
        <v>8650</v>
      </c>
      <c r="B57" s="41"/>
      <c r="C57" s="41">
        <f>SUM(C54:C56)</f>
        <v>0</v>
      </c>
      <c r="D57" s="41">
        <f t="shared" ref="D57:H59" si="11">SUM(D54:D56)</f>
        <v>0</v>
      </c>
      <c r="E57" s="181">
        <f>SUM(E54:E56)</f>
        <v>39</v>
      </c>
      <c r="F57" s="56">
        <f t="shared" si="11"/>
        <v>-42</v>
      </c>
      <c r="G57" s="56">
        <f t="shared" si="11"/>
        <v>-71</v>
      </c>
      <c r="H57" s="41">
        <f t="shared" si="11"/>
        <v>0</v>
      </c>
    </row>
    <row r="58" spans="1:9" ht="17" thickBot="1" x14ac:dyDescent="0.3">
      <c r="A58" s="76"/>
      <c r="B58" s="14"/>
      <c r="C58" s="14"/>
      <c r="D58" s="14"/>
      <c r="E58" s="14"/>
      <c r="F58" s="14"/>
      <c r="G58" s="14"/>
      <c r="H58" s="14"/>
    </row>
    <row r="59" spans="1:9" s="6" customFormat="1" ht="17" thickBot="1" x14ac:dyDescent="0.3">
      <c r="A59" s="860" t="s">
        <v>8917</v>
      </c>
      <c r="B59" s="41"/>
      <c r="C59" s="41">
        <f>SUM(C56:C58)</f>
        <v>0</v>
      </c>
      <c r="D59" s="41">
        <f t="shared" si="11"/>
        <v>0</v>
      </c>
      <c r="E59" s="181">
        <f>SUM(E57:E58)</f>
        <v>39</v>
      </c>
      <c r="F59" s="56">
        <f t="shared" ref="F59:G59" si="12">SUM(F57:F58)</f>
        <v>-42</v>
      </c>
      <c r="G59" s="56">
        <f t="shared" si="12"/>
        <v>-71</v>
      </c>
      <c r="H59" s="41">
        <f t="shared" si="11"/>
        <v>0</v>
      </c>
    </row>
    <row r="60" spans="1:9" ht="17" thickBot="1" x14ac:dyDescent="0.3">
      <c r="A60" s="76"/>
      <c r="B60" s="14"/>
      <c r="C60" s="14"/>
      <c r="D60" s="14"/>
      <c r="E60" s="14"/>
      <c r="F60" s="14"/>
      <c r="G60" s="14"/>
      <c r="H60" s="14"/>
    </row>
    <row r="61" spans="1:9" s="6" customFormat="1" ht="17" thickBot="1" x14ac:dyDescent="0.3">
      <c r="A61" s="860" t="s">
        <v>9067</v>
      </c>
      <c r="B61" s="41"/>
      <c r="C61" s="41">
        <f>SUM(C59:C60)</f>
        <v>0</v>
      </c>
      <c r="D61" s="41">
        <f t="shared" ref="D61:H61" si="13">SUM(D59:D60)</f>
        <v>0</v>
      </c>
      <c r="E61" s="181">
        <f t="shared" si="13"/>
        <v>39</v>
      </c>
      <c r="F61" s="56">
        <f t="shared" si="13"/>
        <v>-42</v>
      </c>
      <c r="G61" s="56">
        <f t="shared" si="13"/>
        <v>-71</v>
      </c>
      <c r="H61" s="41">
        <f t="shared" si="13"/>
        <v>0</v>
      </c>
    </row>
    <row r="62" spans="1:9" s="49" customFormat="1" x14ac:dyDescent="0.25">
      <c r="A62" s="431"/>
      <c r="B62" s="432" t="s">
        <v>967</v>
      </c>
      <c r="C62" s="432"/>
      <c r="D62" s="432"/>
      <c r="E62" s="432">
        <v>-39</v>
      </c>
      <c r="F62" s="432"/>
      <c r="G62" s="432"/>
      <c r="H62" s="432"/>
      <c r="I62" s="49" t="s">
        <v>7319</v>
      </c>
    </row>
    <row r="63" spans="1:9" x14ac:dyDescent="0.25">
      <c r="A63" s="76"/>
      <c r="B63" s="14"/>
      <c r="C63" s="14"/>
      <c r="D63" s="14"/>
      <c r="E63" s="14"/>
      <c r="F63" s="14"/>
      <c r="G63" s="14"/>
      <c r="H63" s="14"/>
    </row>
    <row r="64" spans="1:9" x14ac:dyDescent="0.25">
      <c r="A64" s="109"/>
      <c r="B64" s="82"/>
      <c r="C64" s="14"/>
      <c r="D64" s="14"/>
      <c r="E64" s="14"/>
      <c r="F64" s="14"/>
      <c r="G64" s="14"/>
      <c r="H64" s="14"/>
    </row>
    <row r="65" spans="1:8" ht="17" thickBot="1" x14ac:dyDescent="0.3">
      <c r="A65" s="81"/>
      <c r="B65" s="81"/>
      <c r="C65" s="14"/>
      <c r="D65" s="14"/>
      <c r="E65" s="14"/>
      <c r="F65" s="14"/>
      <c r="G65" s="14"/>
      <c r="H65" s="14"/>
    </row>
    <row r="66" spans="1:8" ht="17" thickBot="1" x14ac:dyDescent="0.3">
      <c r="A66" s="1357" t="s">
        <v>927</v>
      </c>
      <c r="B66" s="135"/>
      <c r="C66" s="1355">
        <v>200</v>
      </c>
      <c r="D66" s="1355">
        <v>200</v>
      </c>
      <c r="E66" s="1355">
        <v>200</v>
      </c>
      <c r="F66" s="1355">
        <v>200</v>
      </c>
      <c r="G66" s="1355">
        <v>400</v>
      </c>
      <c r="H66" s="1355">
        <v>400</v>
      </c>
    </row>
    <row r="67" spans="1:8" ht="17" thickBot="1" x14ac:dyDescent="0.3">
      <c r="A67" s="26" t="s">
        <v>1053</v>
      </c>
      <c r="B67" s="27"/>
      <c r="C67" s="10">
        <v>200</v>
      </c>
      <c r="D67" s="10">
        <v>200</v>
      </c>
      <c r="E67" s="10">
        <v>200</v>
      </c>
      <c r="F67" s="10">
        <v>200</v>
      </c>
      <c r="G67" s="10">
        <v>400</v>
      </c>
      <c r="H67" s="10">
        <v>400</v>
      </c>
    </row>
    <row r="68" spans="1:8" ht="17" thickBot="1" x14ac:dyDescent="0.3"/>
    <row r="69" spans="1:8" ht="17" thickBot="1" x14ac:dyDescent="0.3">
      <c r="C69" s="209" t="s">
        <v>2</v>
      </c>
      <c r="D69" s="209" t="s">
        <v>3</v>
      </c>
      <c r="E69" s="209" t="s">
        <v>18</v>
      </c>
      <c r="F69" s="209" t="s">
        <v>17</v>
      </c>
      <c r="G69" s="209" t="s">
        <v>32</v>
      </c>
      <c r="H69" s="209" t="s">
        <v>4</v>
      </c>
    </row>
  </sheetData>
  <pageMargins left="0.7" right="0.7" top="0.75" bottom="0.75" header="0.3" footer="0.3"/>
  <pageSetup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J36"/>
  <sheetViews>
    <sheetView topLeftCell="A19" workbookViewId="0">
      <selection activeCell="D23" sqref="D23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5" width="9.1640625" style="2" customWidth="1"/>
    <col min="6" max="16384" width="9" style="136"/>
  </cols>
  <sheetData>
    <row r="1" spans="1:10" s="48" customFormat="1" x14ac:dyDescent="0.25">
      <c r="A1" s="48" t="s">
        <v>23</v>
      </c>
      <c r="C1" s="1"/>
      <c r="D1" s="1"/>
      <c r="E1" s="1"/>
    </row>
    <row r="2" spans="1:10" s="48" customFormat="1" x14ac:dyDescent="0.25">
      <c r="A2" s="1"/>
      <c r="B2" s="1"/>
      <c r="C2" s="1"/>
      <c r="D2" s="1"/>
      <c r="E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5541</v>
      </c>
      <c r="B5" s="3"/>
      <c r="C5" s="1013"/>
      <c r="D5" s="1013"/>
      <c r="E5" s="1013"/>
    </row>
    <row r="6" spans="1:10" s="257" customFormat="1" x14ac:dyDescent="0.25">
      <c r="A6" s="3"/>
      <c r="B6" s="3"/>
      <c r="C6" s="1013"/>
      <c r="D6" s="1013"/>
      <c r="E6" s="1013"/>
    </row>
    <row r="7" spans="1:10" s="49" customFormat="1" ht="17" thickBot="1" x14ac:dyDescent="0.3">
      <c r="A7" s="3"/>
      <c r="B7" s="3"/>
      <c r="C7" s="31">
        <v>4000</v>
      </c>
      <c r="D7" s="31">
        <v>3500</v>
      </c>
      <c r="E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4</v>
      </c>
    </row>
    <row r="9" spans="1:10" ht="17" thickBot="1" x14ac:dyDescent="0.3">
      <c r="A9" s="12" t="s">
        <v>5593</v>
      </c>
      <c r="B9" s="14" t="s">
        <v>5611</v>
      </c>
      <c r="C9" s="13">
        <v>125</v>
      </c>
      <c r="D9" s="13">
        <v>125</v>
      </c>
      <c r="E9" s="13">
        <v>200</v>
      </c>
    </row>
    <row r="10" spans="1:10" ht="17" thickBot="1" x14ac:dyDescent="0.3">
      <c r="A10" s="161" t="s">
        <v>5660</v>
      </c>
      <c r="B10" s="34"/>
      <c r="C10" s="34">
        <f>SUM(C9:C9)</f>
        <v>125</v>
      </c>
      <c r="D10" s="34">
        <f t="shared" ref="D10:E10" si="0">SUM(D9:D9)</f>
        <v>125</v>
      </c>
      <c r="E10" s="34">
        <f t="shared" si="0"/>
        <v>200</v>
      </c>
    </row>
    <row r="11" spans="1:10" s="2" customFormat="1" x14ac:dyDescent="0.25">
      <c r="A11" s="12">
        <v>44724</v>
      </c>
      <c r="B11" s="14" t="s">
        <v>5687</v>
      </c>
      <c r="C11" s="13">
        <v>125</v>
      </c>
      <c r="D11" s="13">
        <v>125</v>
      </c>
      <c r="E11" s="13"/>
    </row>
    <row r="12" spans="1:10" s="2" customFormat="1" ht="17" thickBot="1" x14ac:dyDescent="0.3">
      <c r="A12" s="12">
        <v>44846</v>
      </c>
      <c r="B12" s="13" t="s">
        <v>5734</v>
      </c>
      <c r="C12" s="13">
        <v>150</v>
      </c>
      <c r="D12" s="13">
        <v>150</v>
      </c>
      <c r="E12" s="13"/>
    </row>
    <row r="13" spans="1:10" s="2" customFormat="1" ht="17" thickBot="1" x14ac:dyDescent="0.3">
      <c r="A13" s="161" t="s">
        <v>5929</v>
      </c>
      <c r="B13" s="34"/>
      <c r="C13" s="34">
        <f>SUM(C10:C12)</f>
        <v>400</v>
      </c>
      <c r="D13" s="34">
        <f t="shared" ref="D13:E13" si="1">SUM(D10:D12)</f>
        <v>400</v>
      </c>
      <c r="E13" s="34">
        <f t="shared" si="1"/>
        <v>200</v>
      </c>
    </row>
    <row r="14" spans="1:10" ht="17" thickBot="1" x14ac:dyDescent="0.3">
      <c r="A14" s="256"/>
      <c r="B14" s="53"/>
      <c r="C14" s="192"/>
      <c r="D14" s="192"/>
      <c r="E14" s="53"/>
    </row>
    <row r="15" spans="1:10" s="2" customFormat="1" ht="17" thickBot="1" x14ac:dyDescent="0.3">
      <c r="A15" s="161" t="s">
        <v>6015</v>
      </c>
      <c r="B15" s="34"/>
      <c r="C15" s="34">
        <f>SUM(C13:C14)</f>
        <v>400</v>
      </c>
      <c r="D15" s="34">
        <f t="shared" ref="D15:E19" si="2">SUM(D13:D14)</f>
        <v>400</v>
      </c>
      <c r="E15" s="34">
        <f t="shared" si="2"/>
        <v>200</v>
      </c>
      <c r="F15" s="2" t="s">
        <v>6634</v>
      </c>
    </row>
    <row r="16" spans="1:10" ht="17" thickBot="1" x14ac:dyDescent="0.3">
      <c r="A16" s="256"/>
      <c r="B16" s="53"/>
      <c r="C16" s="192"/>
      <c r="D16" s="192"/>
      <c r="E16" s="53"/>
    </row>
    <row r="17" spans="1:6" s="2" customFormat="1" ht="17" thickBot="1" x14ac:dyDescent="0.3">
      <c r="A17" s="161" t="s">
        <v>6234</v>
      </c>
      <c r="B17" s="34"/>
      <c r="C17" s="34">
        <f>SUM(C15:C16)</f>
        <v>400</v>
      </c>
      <c r="D17" s="34">
        <f t="shared" si="2"/>
        <v>400</v>
      </c>
      <c r="E17" s="34">
        <f t="shared" si="2"/>
        <v>200</v>
      </c>
      <c r="F17" s="2" t="s">
        <v>6634</v>
      </c>
    </row>
    <row r="18" spans="1:6" ht="17" thickBot="1" x14ac:dyDescent="0.3">
      <c r="A18" s="256"/>
      <c r="B18" s="53"/>
      <c r="C18" s="192"/>
      <c r="D18" s="192"/>
      <c r="E18" s="53"/>
    </row>
    <row r="19" spans="1:6" s="2" customFormat="1" ht="17" thickBot="1" x14ac:dyDescent="0.3">
      <c r="A19" s="161" t="s">
        <v>6414</v>
      </c>
      <c r="B19" s="34"/>
      <c r="C19" s="34">
        <f>SUM(C17:C18)</f>
        <v>400</v>
      </c>
      <c r="D19" s="34">
        <f t="shared" si="2"/>
        <v>400</v>
      </c>
      <c r="E19" s="34">
        <f t="shared" si="2"/>
        <v>200</v>
      </c>
      <c r="F19" s="2" t="s">
        <v>6634</v>
      </c>
    </row>
    <row r="20" spans="1:6" s="2" customFormat="1" ht="17" thickBot="1" x14ac:dyDescent="0.3">
      <c r="A20" s="38" t="s">
        <v>6524</v>
      </c>
      <c r="B20" s="38" t="s">
        <v>63</v>
      </c>
      <c r="C20" s="53">
        <v>-70</v>
      </c>
      <c r="D20" s="53">
        <v>-191</v>
      </c>
      <c r="E20" s="53"/>
    </row>
    <row r="21" spans="1:6" s="2" customFormat="1" ht="17" thickBot="1" x14ac:dyDescent="0.3">
      <c r="A21" s="161" t="s">
        <v>6545</v>
      </c>
      <c r="B21" s="34"/>
      <c r="C21" s="34">
        <f>SUM(C19:C20)</f>
        <v>330</v>
      </c>
      <c r="D21" s="34">
        <f>SUM(D19:D20)</f>
        <v>209</v>
      </c>
      <c r="E21" s="34">
        <f t="shared" ref="E21" si="3">SUM(E19:E20)</f>
        <v>200</v>
      </c>
    </row>
    <row r="22" spans="1:6" s="2" customFormat="1" x14ac:dyDescent="0.25">
      <c r="A22" s="73">
        <v>45051</v>
      </c>
      <c r="B22" s="74" t="s">
        <v>63</v>
      </c>
      <c r="C22" s="53">
        <v>-73</v>
      </c>
      <c r="D22" s="53">
        <v>-15</v>
      </c>
      <c r="E22" s="53"/>
    </row>
    <row r="23" spans="1:6" s="2" customFormat="1" x14ac:dyDescent="0.25">
      <c r="A23" s="73" t="s">
        <v>6649</v>
      </c>
      <c r="B23" s="74" t="s">
        <v>63</v>
      </c>
      <c r="C23" s="53">
        <v>-57</v>
      </c>
      <c r="D23" s="53">
        <v>-112</v>
      </c>
      <c r="E23" s="53"/>
    </row>
    <row r="24" spans="1:6" s="2" customFormat="1" x14ac:dyDescent="0.25">
      <c r="A24" s="38" t="s">
        <v>6720</v>
      </c>
      <c r="B24" s="38" t="s">
        <v>63</v>
      </c>
      <c r="C24" s="53">
        <v>-104</v>
      </c>
      <c r="D24" s="53">
        <v>-82</v>
      </c>
      <c r="E24" s="53">
        <v>-17</v>
      </c>
    </row>
    <row r="25" spans="1:6" s="2" customFormat="1" ht="17" thickBot="1" x14ac:dyDescent="0.3">
      <c r="A25" s="38" t="s">
        <v>6749</v>
      </c>
      <c r="B25" s="38" t="s">
        <v>63</v>
      </c>
      <c r="C25" s="53">
        <v>-89</v>
      </c>
      <c r="D25" s="53"/>
      <c r="E25" s="53">
        <v>-87</v>
      </c>
    </row>
    <row r="26" spans="1:6" s="2" customFormat="1" ht="17" thickBot="1" x14ac:dyDescent="0.3">
      <c r="A26" s="161" t="s">
        <v>6789</v>
      </c>
      <c r="B26" s="34"/>
      <c r="C26" s="34">
        <f>SUM(C21:C25)</f>
        <v>7</v>
      </c>
      <c r="D26" s="34">
        <f t="shared" ref="D26:E26" si="4">SUM(D21:D25)</f>
        <v>0</v>
      </c>
      <c r="E26" s="34">
        <f t="shared" si="4"/>
        <v>96</v>
      </c>
    </row>
    <row r="27" spans="1:6" s="2" customFormat="1" x14ac:dyDescent="0.25">
      <c r="A27" s="12">
        <v>45083</v>
      </c>
      <c r="B27" s="38" t="s">
        <v>63</v>
      </c>
      <c r="C27" s="53">
        <v>-7</v>
      </c>
      <c r="D27" s="53"/>
      <c r="E27" s="53">
        <v>-7</v>
      </c>
    </row>
    <row r="28" spans="1:6" s="2" customFormat="1" x14ac:dyDescent="0.25">
      <c r="A28" s="37">
        <v>45175</v>
      </c>
      <c r="B28" s="38" t="s">
        <v>63</v>
      </c>
      <c r="C28" s="53"/>
      <c r="D28" s="53"/>
      <c r="E28" s="53">
        <v>-50</v>
      </c>
    </row>
    <row r="29" spans="1:6" s="2" customFormat="1" x14ac:dyDescent="0.25">
      <c r="A29" s="55">
        <v>45205</v>
      </c>
      <c r="B29" s="14" t="s">
        <v>63</v>
      </c>
      <c r="C29" s="53"/>
      <c r="D29" s="53"/>
      <c r="E29" s="53">
        <v>-22</v>
      </c>
    </row>
    <row r="30" spans="1:6" s="2" customFormat="1" ht="17" thickBot="1" x14ac:dyDescent="0.3">
      <c r="A30" s="12" t="s">
        <v>6867</v>
      </c>
      <c r="B30" s="38" t="s">
        <v>63</v>
      </c>
      <c r="C30" s="53"/>
      <c r="D30" s="53"/>
      <c r="E30" s="53">
        <v>-17</v>
      </c>
    </row>
    <row r="31" spans="1:6" s="2" customFormat="1" ht="17" thickBot="1" x14ac:dyDescent="0.3">
      <c r="A31" s="161" t="s">
        <v>6890</v>
      </c>
      <c r="B31" s="34"/>
      <c r="C31" s="34">
        <f>SUM(C26:C30)</f>
        <v>0</v>
      </c>
      <c r="D31" s="34">
        <f t="shared" ref="D31" si="5">SUM(D26:D30)</f>
        <v>0</v>
      </c>
      <c r="E31" s="34">
        <f t="shared" ref="E31" si="6">SUM(E26:E30)</f>
        <v>0</v>
      </c>
      <c r="F31" s="2" t="s">
        <v>6790</v>
      </c>
    </row>
    <row r="32" spans="1:6" x14ac:dyDescent="0.25">
      <c r="A32" s="212"/>
      <c r="B32" s="38"/>
      <c r="C32" s="53"/>
      <c r="D32" s="53"/>
      <c r="E32" s="53"/>
    </row>
    <row r="33" spans="1:5" x14ac:dyDescent="0.25">
      <c r="A33" s="57"/>
      <c r="B33" s="57"/>
      <c r="C33" s="13"/>
      <c r="D33" s="13"/>
      <c r="E33" s="13"/>
    </row>
    <row r="34" spans="1:5" ht="17" thickBot="1" x14ac:dyDescent="0.3">
      <c r="A34" s="81"/>
      <c r="B34" s="81"/>
      <c r="C34" s="14"/>
      <c r="D34" s="14"/>
      <c r="E34" s="14"/>
    </row>
    <row r="35" spans="1:5" ht="17" thickBot="1" x14ac:dyDescent="0.3">
      <c r="A35" s="1357" t="s">
        <v>927</v>
      </c>
      <c r="B35" s="135"/>
      <c r="C35" s="1355">
        <f>SUM(C10:C12)</f>
        <v>400</v>
      </c>
      <c r="D35" s="1355">
        <f>SUM(D10:D12)</f>
        <v>400</v>
      </c>
      <c r="E35" s="1355">
        <f t="shared" ref="E35" si="7">SUM(E10:E12)</f>
        <v>200</v>
      </c>
    </row>
    <row r="36" spans="1:5" ht="17" thickBot="1" x14ac:dyDescent="0.3">
      <c r="A36" s="26" t="s">
        <v>1053</v>
      </c>
      <c r="B36" s="27"/>
      <c r="C36" s="10">
        <v>400</v>
      </c>
      <c r="D36" s="10">
        <v>400</v>
      </c>
      <c r="E36" s="10">
        <v>200</v>
      </c>
    </row>
  </sheetData>
  <pageMargins left="0.7" right="0.7" top="0.75" bottom="0.75" header="0.3" footer="0.3"/>
  <pageSetup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J37"/>
  <sheetViews>
    <sheetView topLeftCell="A19" workbookViewId="0">
      <selection activeCell="B32" sqref="B31:B32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5" width="9.1640625" style="2" customWidth="1"/>
    <col min="6" max="16384" width="9" style="136"/>
  </cols>
  <sheetData>
    <row r="1" spans="1:10" s="48" customFormat="1" x14ac:dyDescent="0.25">
      <c r="A1" s="48" t="s">
        <v>23</v>
      </c>
      <c r="C1" s="1"/>
      <c r="D1" s="1"/>
      <c r="E1" s="1"/>
    </row>
    <row r="2" spans="1:10" s="48" customFormat="1" x14ac:dyDescent="0.25">
      <c r="A2" s="1"/>
      <c r="B2" s="1"/>
      <c r="C2" s="1"/>
      <c r="D2" s="1"/>
      <c r="E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5782</v>
      </c>
      <c r="B5" s="3"/>
      <c r="C5" s="1013"/>
      <c r="D5" s="1013"/>
      <c r="E5" s="1013"/>
    </row>
    <row r="6" spans="1:10" s="257" customFormat="1" x14ac:dyDescent="0.25">
      <c r="A6" s="3"/>
      <c r="B6" s="3"/>
      <c r="C6" s="1013"/>
      <c r="D6" s="1013"/>
      <c r="E6" s="1013"/>
    </row>
    <row r="7" spans="1:10" s="49" customFormat="1" ht="17" thickBot="1" x14ac:dyDescent="0.3">
      <c r="A7" s="3"/>
      <c r="B7" s="3"/>
      <c r="C7" s="31">
        <v>4000</v>
      </c>
      <c r="D7" s="31">
        <v>3500</v>
      </c>
      <c r="E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4</v>
      </c>
    </row>
    <row r="9" spans="1:10" s="2" customFormat="1" x14ac:dyDescent="0.25">
      <c r="A9" s="12">
        <v>44724</v>
      </c>
      <c r="B9" s="14" t="s">
        <v>5687</v>
      </c>
      <c r="C9" s="13"/>
      <c r="D9" s="13"/>
      <c r="E9" s="13">
        <v>200</v>
      </c>
    </row>
    <row r="10" spans="1:10" s="2" customFormat="1" ht="17" thickBot="1" x14ac:dyDescent="0.3">
      <c r="A10" s="12" t="s">
        <v>5713</v>
      </c>
      <c r="B10" s="14" t="s">
        <v>5791</v>
      </c>
      <c r="C10" s="13">
        <v>150</v>
      </c>
      <c r="D10" s="13">
        <v>150</v>
      </c>
      <c r="E10" s="13">
        <v>200</v>
      </c>
    </row>
    <row r="11" spans="1:10" s="2" customFormat="1" ht="17" thickBot="1" x14ac:dyDescent="0.3">
      <c r="A11" s="161" t="s">
        <v>5929</v>
      </c>
      <c r="B11" s="34"/>
      <c r="C11" s="34">
        <f>SUM(C9:C10)</f>
        <v>150</v>
      </c>
      <c r="D11" s="34">
        <f t="shared" ref="D11:E19" si="0">SUM(D9:D10)</f>
        <v>150</v>
      </c>
      <c r="E11" s="34">
        <f t="shared" si="0"/>
        <v>400</v>
      </c>
    </row>
    <row r="12" spans="1:10" ht="17" thickBot="1" x14ac:dyDescent="0.3">
      <c r="A12" s="99">
        <v>45017</v>
      </c>
      <c r="B12" s="13" t="s">
        <v>5919</v>
      </c>
      <c r="C12" s="13">
        <v>50</v>
      </c>
      <c r="D12" s="13">
        <v>50</v>
      </c>
      <c r="E12" s="13"/>
    </row>
    <row r="13" spans="1:10" ht="17" thickBot="1" x14ac:dyDescent="0.3">
      <c r="A13" s="161" t="s">
        <v>6015</v>
      </c>
      <c r="B13" s="34"/>
      <c r="C13" s="34">
        <f>SUM(C11:C12)</f>
        <v>200</v>
      </c>
      <c r="D13" s="34">
        <f t="shared" si="0"/>
        <v>200</v>
      </c>
      <c r="E13" s="34">
        <f t="shared" si="0"/>
        <v>400</v>
      </c>
      <c r="F13" s="136" t="s">
        <v>6634</v>
      </c>
    </row>
    <row r="14" spans="1:10" ht="17" thickBot="1" x14ac:dyDescent="0.3">
      <c r="A14" s="256"/>
      <c r="B14" s="53"/>
      <c r="C14" s="192"/>
      <c r="D14" s="192"/>
      <c r="E14" s="53"/>
    </row>
    <row r="15" spans="1:10" ht="17" thickBot="1" x14ac:dyDescent="0.3">
      <c r="A15" s="161" t="s">
        <v>6234</v>
      </c>
      <c r="B15" s="34"/>
      <c r="C15" s="34">
        <f>SUM(C13:C14)</f>
        <v>200</v>
      </c>
      <c r="D15" s="34">
        <f t="shared" si="0"/>
        <v>200</v>
      </c>
      <c r="E15" s="34">
        <f t="shared" si="0"/>
        <v>400</v>
      </c>
      <c r="F15" s="136" t="s">
        <v>6634</v>
      </c>
    </row>
    <row r="16" spans="1:10" ht="17" thickBot="1" x14ac:dyDescent="0.3">
      <c r="A16" s="256"/>
      <c r="B16" s="53"/>
      <c r="C16" s="192"/>
      <c r="D16" s="192"/>
      <c r="E16" s="53"/>
    </row>
    <row r="17" spans="1:6" ht="17" thickBot="1" x14ac:dyDescent="0.3">
      <c r="A17" s="161" t="s">
        <v>6414</v>
      </c>
      <c r="B17" s="34"/>
      <c r="C17" s="34">
        <f>SUM(C15:C16)</f>
        <v>200</v>
      </c>
      <c r="D17" s="34">
        <f t="shared" si="0"/>
        <v>200</v>
      </c>
      <c r="E17" s="34">
        <f t="shared" si="0"/>
        <v>400</v>
      </c>
      <c r="F17" s="136" t="s">
        <v>6634</v>
      </c>
    </row>
    <row r="18" spans="1:6" ht="17" thickBot="1" x14ac:dyDescent="0.3">
      <c r="A18" s="57"/>
      <c r="B18" s="57"/>
      <c r="C18" s="13"/>
      <c r="D18" s="13"/>
      <c r="E18" s="13"/>
    </row>
    <row r="19" spans="1:6" ht="17" thickBot="1" x14ac:dyDescent="0.3">
      <c r="A19" s="161" t="s">
        <v>6545</v>
      </c>
      <c r="B19" s="34"/>
      <c r="C19" s="34">
        <f>SUM(C17:C18)</f>
        <v>200</v>
      </c>
      <c r="D19" s="34">
        <f t="shared" si="0"/>
        <v>200</v>
      </c>
      <c r="E19" s="34">
        <f t="shared" si="0"/>
        <v>400</v>
      </c>
    </row>
    <row r="20" spans="1:6" s="2" customFormat="1" x14ac:dyDescent="0.25">
      <c r="A20" s="38" t="s">
        <v>6720</v>
      </c>
      <c r="B20" s="38" t="s">
        <v>63</v>
      </c>
      <c r="C20" s="14"/>
      <c r="D20" s="14">
        <v>-25</v>
      </c>
      <c r="E20" s="14"/>
    </row>
    <row r="21" spans="1:6" s="2" customFormat="1" ht="17" thickBot="1" x14ac:dyDescent="0.3">
      <c r="A21" s="38" t="s">
        <v>6749</v>
      </c>
      <c r="B21" s="38" t="s">
        <v>63</v>
      </c>
      <c r="C21" s="14"/>
      <c r="D21" s="14">
        <v>-56</v>
      </c>
      <c r="E21" s="14"/>
    </row>
    <row r="22" spans="1:6" s="2" customFormat="1" ht="17" thickBot="1" x14ac:dyDescent="0.3">
      <c r="A22" s="161" t="s">
        <v>6789</v>
      </c>
      <c r="B22" s="34"/>
      <c r="C22" s="34">
        <f>SUM(C19:C21)</f>
        <v>200</v>
      </c>
      <c r="D22" s="34">
        <f t="shared" ref="D22:E22" si="1">SUM(D19:D21)</f>
        <v>119</v>
      </c>
      <c r="E22" s="34">
        <f t="shared" si="1"/>
        <v>400</v>
      </c>
      <c r="F22" s="2" t="s">
        <v>6790</v>
      </c>
    </row>
    <row r="23" spans="1:6" s="2" customFormat="1" x14ac:dyDescent="0.25">
      <c r="A23" s="12">
        <v>45083</v>
      </c>
      <c r="B23" s="38" t="s">
        <v>63</v>
      </c>
      <c r="C23" s="14">
        <v>-59</v>
      </c>
      <c r="D23" s="14">
        <v>-21</v>
      </c>
      <c r="E23" s="14"/>
    </row>
    <row r="24" spans="1:6" s="2" customFormat="1" x14ac:dyDescent="0.25">
      <c r="A24" s="12">
        <v>45175</v>
      </c>
      <c r="B24" s="38" t="s">
        <v>63</v>
      </c>
      <c r="C24" s="14"/>
      <c r="D24" s="14">
        <v>-85</v>
      </c>
      <c r="E24" s="14"/>
    </row>
    <row r="25" spans="1:6" s="2" customFormat="1" x14ac:dyDescent="0.25">
      <c r="A25" s="55">
        <v>45205</v>
      </c>
      <c r="B25" s="14" t="s">
        <v>63</v>
      </c>
      <c r="C25" s="14">
        <v>-108</v>
      </c>
      <c r="D25" s="14"/>
      <c r="E25" s="14"/>
    </row>
    <row r="26" spans="1:6" s="2" customFormat="1" ht="17" thickBot="1" x14ac:dyDescent="0.3">
      <c r="A26" s="12" t="s">
        <v>6867</v>
      </c>
      <c r="B26" s="38" t="s">
        <v>63</v>
      </c>
      <c r="C26" s="14">
        <v>-33</v>
      </c>
      <c r="D26" s="14">
        <v>-13</v>
      </c>
      <c r="E26" s="14">
        <v>-205</v>
      </c>
    </row>
    <row r="27" spans="1:6" s="2" customFormat="1" ht="17" thickBot="1" x14ac:dyDescent="0.3">
      <c r="A27" s="161" t="s">
        <v>6957</v>
      </c>
      <c r="B27" s="34"/>
      <c r="C27" s="34">
        <f>SUM(C22:C26)</f>
        <v>0</v>
      </c>
      <c r="D27" s="34">
        <f t="shared" ref="D27:E27" si="2">SUM(D22:D26)</f>
        <v>0</v>
      </c>
      <c r="E27" s="34">
        <f t="shared" si="2"/>
        <v>195</v>
      </c>
      <c r="F27" s="2" t="s">
        <v>6790</v>
      </c>
    </row>
    <row r="28" spans="1:6" s="2" customFormat="1" x14ac:dyDescent="0.25">
      <c r="A28" s="12">
        <v>44992</v>
      </c>
      <c r="B28" s="14" t="s">
        <v>63</v>
      </c>
      <c r="C28" s="14"/>
      <c r="D28" s="14"/>
      <c r="E28" s="14">
        <v>-75</v>
      </c>
    </row>
    <row r="29" spans="1:6" s="2" customFormat="1" ht="17" thickBot="1" x14ac:dyDescent="0.3">
      <c r="A29" s="76" t="s">
        <v>7059</v>
      </c>
      <c r="B29" s="14" t="s">
        <v>63</v>
      </c>
      <c r="C29" s="14"/>
      <c r="D29" s="14"/>
      <c r="E29" s="14">
        <v>-50</v>
      </c>
    </row>
    <row r="30" spans="1:6" s="2" customFormat="1" ht="17" thickBot="1" x14ac:dyDescent="0.3">
      <c r="A30" s="161" t="s">
        <v>7112</v>
      </c>
      <c r="B30" s="34"/>
      <c r="C30" s="34">
        <f>SUM(C27:C29)</f>
        <v>0</v>
      </c>
      <c r="D30" s="34">
        <f t="shared" ref="D30:E30" si="3">SUM(D27:D29)</f>
        <v>0</v>
      </c>
      <c r="E30" s="34">
        <f t="shared" si="3"/>
        <v>70</v>
      </c>
    </row>
    <row r="31" spans="1:6" s="2" customFormat="1" ht="17" thickBot="1" x14ac:dyDescent="0.3">
      <c r="A31" s="12">
        <v>45146</v>
      </c>
      <c r="B31" s="75" t="s">
        <v>401</v>
      </c>
      <c r="C31" s="14"/>
      <c r="D31" s="14"/>
      <c r="E31" s="14">
        <v>-70</v>
      </c>
    </row>
    <row r="32" spans="1:6" s="2" customFormat="1" ht="17" thickBot="1" x14ac:dyDescent="0.3">
      <c r="A32" s="161" t="s">
        <v>7158</v>
      </c>
      <c r="B32" s="34"/>
      <c r="C32" s="34">
        <f>SUM(C30:C31)</f>
        <v>0</v>
      </c>
      <c r="D32" s="34">
        <f t="shared" ref="D32:E32" si="4">SUM(D30:D31)</f>
        <v>0</v>
      </c>
      <c r="E32" s="34">
        <f t="shared" si="4"/>
        <v>0</v>
      </c>
    </row>
    <row r="33" spans="1:5" x14ac:dyDescent="0.25">
      <c r="A33" s="76"/>
      <c r="B33" s="527"/>
      <c r="C33" s="14"/>
      <c r="D33" s="14"/>
      <c r="E33" s="14"/>
    </row>
    <row r="34" spans="1:5" x14ac:dyDescent="0.25">
      <c r="A34" s="81"/>
      <c r="B34" s="81"/>
      <c r="C34" s="14"/>
      <c r="D34" s="14"/>
      <c r="E34" s="14"/>
    </row>
    <row r="35" spans="1:5" ht="17" thickBot="1" x14ac:dyDescent="0.3">
      <c r="A35" s="81"/>
      <c r="B35" s="81"/>
      <c r="C35" s="14"/>
      <c r="D35" s="14"/>
      <c r="E35" s="14"/>
    </row>
    <row r="36" spans="1:5" ht="17" thickBot="1" x14ac:dyDescent="0.3">
      <c r="A36" s="1357" t="s">
        <v>927</v>
      </c>
      <c r="B36" s="135"/>
      <c r="C36" s="1390">
        <f>SUM(C11:C12)</f>
        <v>200</v>
      </c>
      <c r="D36" s="1390">
        <f t="shared" ref="D36:E36" si="5">SUM(D11:D12)</f>
        <v>200</v>
      </c>
      <c r="E36" s="1390">
        <f t="shared" si="5"/>
        <v>400</v>
      </c>
    </row>
    <row r="37" spans="1:5" ht="17" thickBot="1" x14ac:dyDescent="0.3">
      <c r="A37" s="26" t="s">
        <v>1053</v>
      </c>
      <c r="B37" s="27"/>
      <c r="C37" s="1393">
        <v>200</v>
      </c>
      <c r="D37" s="1393">
        <v>200</v>
      </c>
      <c r="E37" s="1393">
        <v>400</v>
      </c>
    </row>
  </sheetData>
  <pageMargins left="0.7" right="0.7" top="0.75" bottom="0.75" header="0.3" footer="0.3"/>
  <pageSetup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J49"/>
  <sheetViews>
    <sheetView topLeftCell="A28" workbookViewId="0">
      <selection activeCell="G46" sqref="G46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5" width="9.1640625" style="2" customWidth="1"/>
    <col min="6" max="16384" width="9" style="136"/>
  </cols>
  <sheetData>
    <row r="1" spans="1:10" s="48" customFormat="1" x14ac:dyDescent="0.25">
      <c r="A1" s="48" t="s">
        <v>23</v>
      </c>
      <c r="C1" s="1"/>
      <c r="D1" s="1"/>
      <c r="E1" s="1"/>
    </row>
    <row r="2" spans="1:10" s="48" customFormat="1" x14ac:dyDescent="0.25">
      <c r="A2" s="1"/>
      <c r="B2" s="1"/>
      <c r="C2" s="1"/>
      <c r="D2" s="1"/>
      <c r="E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5963</v>
      </c>
      <c r="B5" s="3"/>
      <c r="C5" s="1013"/>
      <c r="D5" s="1013"/>
      <c r="E5" s="1013"/>
    </row>
    <row r="6" spans="1:10" s="257" customFormat="1" x14ac:dyDescent="0.25">
      <c r="A6" s="3"/>
      <c r="B6" s="3"/>
      <c r="C6" s="1013"/>
      <c r="D6" s="1013"/>
      <c r="E6" s="1013"/>
    </row>
    <row r="7" spans="1:10" s="49" customFormat="1" ht="17" thickBot="1" x14ac:dyDescent="0.3">
      <c r="A7" s="3"/>
      <c r="B7" s="3"/>
      <c r="C7" s="31">
        <v>4000</v>
      </c>
      <c r="D7" s="31">
        <v>3500</v>
      </c>
      <c r="E7" s="31">
        <v>800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4</v>
      </c>
    </row>
    <row r="9" spans="1:10" s="2" customFormat="1" x14ac:dyDescent="0.25">
      <c r="A9" s="12">
        <v>45231</v>
      </c>
      <c r="B9" s="13" t="s">
        <v>5962</v>
      </c>
      <c r="C9" s="13">
        <v>100</v>
      </c>
      <c r="D9" s="13">
        <v>100</v>
      </c>
      <c r="E9" s="13">
        <v>200</v>
      </c>
    </row>
    <row r="10" spans="1:10" s="2" customFormat="1" ht="17" thickBot="1" x14ac:dyDescent="0.3">
      <c r="A10" s="28">
        <v>45261</v>
      </c>
      <c r="B10" s="14" t="s">
        <v>5967</v>
      </c>
      <c r="C10" s="22">
        <v>100</v>
      </c>
      <c r="D10" s="22">
        <v>100</v>
      </c>
      <c r="E10" s="22">
        <v>200</v>
      </c>
    </row>
    <row r="11" spans="1:10" ht="17" thickBot="1" x14ac:dyDescent="0.3">
      <c r="A11" s="161" t="s">
        <v>6015</v>
      </c>
      <c r="B11" s="34"/>
      <c r="C11" s="34">
        <f>SUM(C9:C10)</f>
        <v>200</v>
      </c>
      <c r="D11" s="34">
        <f t="shared" ref="D11:E11" si="0">SUM(D9:D10)</f>
        <v>200</v>
      </c>
      <c r="E11" s="34">
        <f t="shared" si="0"/>
        <v>400</v>
      </c>
      <c r="F11" s="136" t="s">
        <v>6634</v>
      </c>
    </row>
    <row r="12" spans="1:10" ht="17" thickBot="1" x14ac:dyDescent="0.3">
      <c r="A12" s="256"/>
      <c r="B12" s="53"/>
      <c r="C12" s="53"/>
      <c r="D12" s="53"/>
      <c r="E12" s="53"/>
    </row>
    <row r="13" spans="1:10" ht="17" thickBot="1" x14ac:dyDescent="0.3">
      <c r="A13" s="161" t="s">
        <v>6234</v>
      </c>
      <c r="B13" s="34"/>
      <c r="C13" s="34">
        <f>SUM(C11:C12)</f>
        <v>200</v>
      </c>
      <c r="D13" s="34">
        <f>SUM(D11:D12)</f>
        <v>200</v>
      </c>
      <c r="E13" s="34">
        <f>SUM(E11:E12)</f>
        <v>400</v>
      </c>
      <c r="F13" s="136" t="s">
        <v>6634</v>
      </c>
    </row>
    <row r="14" spans="1:10" ht="17" thickBot="1" x14ac:dyDescent="0.3">
      <c r="A14" s="256"/>
      <c r="B14" s="53"/>
      <c r="C14" s="53"/>
      <c r="D14" s="53"/>
      <c r="E14" s="53"/>
    </row>
    <row r="15" spans="1:10" ht="17" thickBot="1" x14ac:dyDescent="0.3">
      <c r="A15" s="161" t="s">
        <v>6414</v>
      </c>
      <c r="B15" s="34"/>
      <c r="C15" s="34">
        <f>SUM(C13:C14)</f>
        <v>200</v>
      </c>
      <c r="D15" s="34">
        <f>SUM(D13:D14)</f>
        <v>200</v>
      </c>
      <c r="E15" s="34">
        <f>SUM(E13:E14)</f>
        <v>400</v>
      </c>
      <c r="F15" s="136" t="s">
        <v>6634</v>
      </c>
    </row>
    <row r="16" spans="1:10" ht="17" thickBot="1" x14ac:dyDescent="0.3">
      <c r="A16" s="256"/>
      <c r="B16" s="53"/>
      <c r="C16" s="53"/>
      <c r="D16" s="53"/>
      <c r="E16" s="53"/>
    </row>
    <row r="17" spans="1:6" s="2" customFormat="1" ht="17" thickBot="1" x14ac:dyDescent="0.3">
      <c r="A17" s="161" t="s">
        <v>6545</v>
      </c>
      <c r="B17" s="34"/>
      <c r="C17" s="34">
        <f>SUM(C15:C16)</f>
        <v>200</v>
      </c>
      <c r="D17" s="34">
        <f>SUM(D15:D16)</f>
        <v>200</v>
      </c>
      <c r="E17" s="34">
        <f>SUM(E15:E16)</f>
        <v>400</v>
      </c>
    </row>
    <row r="18" spans="1:6" ht="17" thickBot="1" x14ac:dyDescent="0.3">
      <c r="A18" s="864"/>
      <c r="B18" s="370"/>
      <c r="C18" s="1102"/>
      <c r="D18" s="1102"/>
      <c r="E18" s="1102"/>
    </row>
    <row r="19" spans="1:6" s="2" customFormat="1" ht="17" thickBot="1" x14ac:dyDescent="0.3">
      <c r="A19" s="161" t="s">
        <v>6789</v>
      </c>
      <c r="B19" s="34"/>
      <c r="C19" s="34">
        <f>SUM(C17:C18)</f>
        <v>200</v>
      </c>
      <c r="D19" s="34">
        <f>SUM(D17:D18)</f>
        <v>200</v>
      </c>
      <c r="E19" s="34">
        <f>SUM(E17:E18)</f>
        <v>400</v>
      </c>
      <c r="F19" s="2" t="s">
        <v>6790</v>
      </c>
    </row>
    <row r="20" spans="1:6" s="2" customFormat="1" ht="17" thickBot="1" x14ac:dyDescent="0.3">
      <c r="A20" s="12" t="s">
        <v>6867</v>
      </c>
      <c r="B20" s="38" t="s">
        <v>63</v>
      </c>
      <c r="C20" s="53">
        <v>-98</v>
      </c>
      <c r="D20" s="53">
        <v>-83</v>
      </c>
      <c r="E20" s="53"/>
    </row>
    <row r="21" spans="1:6" s="2" customFormat="1" ht="17" thickBot="1" x14ac:dyDescent="0.3">
      <c r="A21" s="161" t="s">
        <v>6890</v>
      </c>
      <c r="B21" s="34"/>
      <c r="C21" s="34">
        <f>SUM(C19:C20)</f>
        <v>102</v>
      </c>
      <c r="D21" s="34">
        <f t="shared" ref="D21:E21" si="1">SUM(D19:D20)</f>
        <v>117</v>
      </c>
      <c r="E21" s="34">
        <f t="shared" si="1"/>
        <v>400</v>
      </c>
      <c r="F21" s="2" t="s">
        <v>6790</v>
      </c>
    </row>
    <row r="22" spans="1:6" s="2" customFormat="1" x14ac:dyDescent="0.25">
      <c r="A22" s="12">
        <v>44992</v>
      </c>
      <c r="B22" s="14" t="s">
        <v>63</v>
      </c>
      <c r="C22" s="53">
        <v>-91</v>
      </c>
      <c r="D22" s="53">
        <v>-63</v>
      </c>
      <c r="E22" s="53"/>
    </row>
    <row r="23" spans="1:6" s="2" customFormat="1" ht="17" thickBot="1" x14ac:dyDescent="0.3">
      <c r="A23" s="76" t="s">
        <v>7059</v>
      </c>
      <c r="B23" s="14" t="s">
        <v>63</v>
      </c>
      <c r="C23" s="53">
        <v>-11</v>
      </c>
      <c r="D23" s="53">
        <v>-45</v>
      </c>
      <c r="E23" s="53"/>
    </row>
    <row r="24" spans="1:6" s="2" customFormat="1" ht="17" thickBot="1" x14ac:dyDescent="0.3">
      <c r="A24" s="161" t="s">
        <v>7157</v>
      </c>
      <c r="B24" s="34"/>
      <c r="C24" s="34">
        <f>SUM(C21:C23)</f>
        <v>0</v>
      </c>
      <c r="D24" s="34">
        <f t="shared" ref="D24:E24" si="2">SUM(D21:D23)</f>
        <v>9</v>
      </c>
      <c r="E24" s="34">
        <f t="shared" si="2"/>
        <v>400</v>
      </c>
    </row>
    <row r="25" spans="1:6" s="2" customFormat="1" ht="17" thickBot="1" x14ac:dyDescent="0.3">
      <c r="A25" s="12">
        <v>45146</v>
      </c>
      <c r="B25" s="75" t="s">
        <v>401</v>
      </c>
      <c r="C25" s="13"/>
      <c r="D25" s="13">
        <v>-9</v>
      </c>
      <c r="E25" s="13">
        <v>-30</v>
      </c>
    </row>
    <row r="26" spans="1:6" s="2" customFormat="1" ht="17" thickBot="1" x14ac:dyDescent="0.3">
      <c r="A26" s="161" t="s">
        <v>7158</v>
      </c>
      <c r="B26" s="34"/>
      <c r="C26" s="34">
        <f>SUM(C24:C25)</f>
        <v>0</v>
      </c>
      <c r="D26" s="34">
        <f t="shared" ref="D26:E26" si="3">SUM(D24:D25)</f>
        <v>0</v>
      </c>
      <c r="E26" s="34">
        <f t="shared" si="3"/>
        <v>370</v>
      </c>
    </row>
    <row r="27" spans="1:6" ht="17" thickBot="1" x14ac:dyDescent="0.3">
      <c r="A27" s="76"/>
      <c r="B27" s="527"/>
      <c r="C27" s="14"/>
      <c r="D27" s="14"/>
      <c r="E27" s="14"/>
    </row>
    <row r="28" spans="1:6" s="2" customFormat="1" ht="17" thickBot="1" x14ac:dyDescent="0.3">
      <c r="A28" s="161" t="s">
        <v>7658</v>
      </c>
      <c r="B28" s="34"/>
      <c r="C28" s="34">
        <f>SUM(C26:C27)</f>
        <v>0</v>
      </c>
      <c r="D28" s="34">
        <f>SUM(D26:D27)</f>
        <v>0</v>
      </c>
      <c r="E28" s="34">
        <f>SUM(E26:E27)</f>
        <v>370</v>
      </c>
    </row>
    <row r="29" spans="1:6" ht="17" thickBot="1" x14ac:dyDescent="0.3">
      <c r="A29" s="76"/>
      <c r="B29" s="527"/>
      <c r="C29" s="14"/>
      <c r="D29" s="14"/>
      <c r="E29" s="14"/>
    </row>
    <row r="30" spans="1:6" s="2" customFormat="1" ht="17" thickBot="1" x14ac:dyDescent="0.3">
      <c r="A30" s="161" t="s">
        <v>7724</v>
      </c>
      <c r="B30" s="34"/>
      <c r="C30" s="34">
        <f>SUM(C28:C29)</f>
        <v>0</v>
      </c>
      <c r="D30" s="34">
        <f>SUM(D28:D29)</f>
        <v>0</v>
      </c>
      <c r="E30" s="34">
        <f>SUM(E28:E29)</f>
        <v>370</v>
      </c>
    </row>
    <row r="31" spans="1:6" ht="17" thickBot="1" x14ac:dyDescent="0.3">
      <c r="A31" s="256"/>
      <c r="B31" s="13"/>
      <c r="C31" s="14"/>
      <c r="D31" s="14"/>
      <c r="E31" s="14"/>
    </row>
    <row r="32" spans="1:6" s="8" customFormat="1" ht="17" thickBot="1" x14ac:dyDescent="0.3">
      <c r="A32" s="161" t="s">
        <v>8091</v>
      </c>
      <c r="B32" s="34"/>
      <c r="C32" s="34">
        <f>SUM(C30:C31)</f>
        <v>0</v>
      </c>
      <c r="D32" s="34">
        <f>SUM(D30:D31)</f>
        <v>0</v>
      </c>
      <c r="E32" s="34">
        <f>SUM(E30:E31)</f>
        <v>370</v>
      </c>
    </row>
    <row r="33" spans="1:6" s="197" customFormat="1" ht="17" thickBot="1" x14ac:dyDescent="0.3">
      <c r="A33" s="567"/>
      <c r="B33" s="46"/>
      <c r="C33" s="46"/>
      <c r="D33" s="46"/>
      <c r="E33" s="402"/>
    </row>
    <row r="34" spans="1:6" s="8" customFormat="1" ht="17" thickBot="1" x14ac:dyDescent="0.3">
      <c r="A34" s="161" t="s">
        <v>8092</v>
      </c>
      <c r="B34" s="34"/>
      <c r="C34" s="34">
        <f>SUM(C32:C33)</f>
        <v>0</v>
      </c>
      <c r="D34" s="34">
        <f>SUM(D32:D33)</f>
        <v>0</v>
      </c>
      <c r="E34" s="34">
        <f>SUM(E32:E33)</f>
        <v>370</v>
      </c>
    </row>
    <row r="35" spans="1:6" ht="17" thickBot="1" x14ac:dyDescent="0.3">
      <c r="A35" s="256">
        <v>45383</v>
      </c>
      <c r="B35" s="13" t="s">
        <v>63</v>
      </c>
      <c r="C35" s="14"/>
      <c r="D35" s="14"/>
      <c r="E35" s="14">
        <v>-60</v>
      </c>
    </row>
    <row r="36" spans="1:6" s="8" customFormat="1" ht="17" thickBot="1" x14ac:dyDescent="0.3">
      <c r="A36" s="161" t="s">
        <v>8511</v>
      </c>
      <c r="B36" s="34"/>
      <c r="C36" s="34">
        <f>SUM(C34:C35)</f>
        <v>0</v>
      </c>
      <c r="D36" s="34">
        <f>SUM(D34:D35)</f>
        <v>0</v>
      </c>
      <c r="E36" s="34">
        <f>SUM(E34:E35)</f>
        <v>310</v>
      </c>
    </row>
    <row r="37" spans="1:6" ht="17" thickBot="1" x14ac:dyDescent="0.3">
      <c r="A37" s="12" t="s">
        <v>8598</v>
      </c>
      <c r="B37" s="14" t="s">
        <v>63</v>
      </c>
      <c r="C37" s="14"/>
      <c r="D37" s="14"/>
      <c r="E37" s="247">
        <v>-47</v>
      </c>
    </row>
    <row r="38" spans="1:6" s="8" customFormat="1" ht="17" thickBot="1" x14ac:dyDescent="0.3">
      <c r="A38" s="860" t="s">
        <v>8650</v>
      </c>
      <c r="B38" s="41"/>
      <c r="C38" s="41">
        <f>SUM(C36:C37)</f>
        <v>0</v>
      </c>
      <c r="D38" s="41">
        <f>SUM(D36:D37)</f>
        <v>0</v>
      </c>
      <c r="E38" s="181">
        <f>SUM(E36:E37)</f>
        <v>263</v>
      </c>
    </row>
    <row r="39" spans="1:6" ht="17" thickBot="1" x14ac:dyDescent="0.3">
      <c r="A39" s="76"/>
      <c r="B39" s="14"/>
      <c r="C39" s="14"/>
      <c r="D39" s="14"/>
      <c r="E39" s="14"/>
    </row>
    <row r="40" spans="1:6" s="8" customFormat="1" ht="17" thickBot="1" x14ac:dyDescent="0.3">
      <c r="A40" s="860" t="s">
        <v>8917</v>
      </c>
      <c r="B40" s="41"/>
      <c r="C40" s="41">
        <f>SUM(C38:C39)</f>
        <v>0</v>
      </c>
      <c r="D40" s="41">
        <f>SUM(D38:D39)</f>
        <v>0</v>
      </c>
      <c r="E40" s="181">
        <f>SUM(E38:E39)</f>
        <v>263</v>
      </c>
    </row>
    <row r="41" spans="1:6" ht="17" thickBot="1" x14ac:dyDescent="0.3">
      <c r="A41" s="76"/>
      <c r="B41" s="14"/>
      <c r="C41" s="14"/>
      <c r="D41" s="14"/>
      <c r="E41" s="14"/>
    </row>
    <row r="42" spans="1:6" s="8" customFormat="1" ht="17" thickBot="1" x14ac:dyDescent="0.3">
      <c r="A42" s="860" t="s">
        <v>9067</v>
      </c>
      <c r="B42" s="41"/>
      <c r="C42" s="41">
        <f>SUM(C40:C41)</f>
        <v>0</v>
      </c>
      <c r="D42" s="41">
        <f>SUM(D40:D41)</f>
        <v>0</v>
      </c>
      <c r="E42" s="181">
        <f>SUM(E40:E41)</f>
        <v>263</v>
      </c>
    </row>
    <row r="43" spans="1:6" s="49" customFormat="1" x14ac:dyDescent="0.25">
      <c r="A43" s="431"/>
      <c r="B43" s="432" t="s">
        <v>967</v>
      </c>
      <c r="C43" s="432"/>
      <c r="D43" s="432"/>
      <c r="E43" s="432">
        <v>-263</v>
      </c>
      <c r="F43" s="49" t="s">
        <v>7319</v>
      </c>
    </row>
    <row r="44" spans="1:6" x14ac:dyDescent="0.25">
      <c r="A44" s="76"/>
      <c r="B44" s="14"/>
      <c r="C44" s="14"/>
      <c r="D44" s="14"/>
      <c r="E44" s="14"/>
    </row>
    <row r="45" spans="1:6" x14ac:dyDescent="0.25">
      <c r="A45" s="80"/>
      <c r="B45" s="14"/>
      <c r="C45" s="14"/>
      <c r="D45" s="14"/>
      <c r="E45" s="14"/>
    </row>
    <row r="46" spans="1:6" x14ac:dyDescent="0.25">
      <c r="A46" s="76"/>
      <c r="B46" s="527"/>
      <c r="C46" s="14"/>
      <c r="D46" s="14"/>
      <c r="E46" s="14"/>
    </row>
    <row r="47" spans="1:6" ht="17" thickBot="1" x14ac:dyDescent="0.3">
      <c r="A47" s="81"/>
      <c r="B47" s="81"/>
      <c r="C47" s="14"/>
      <c r="D47" s="14"/>
      <c r="E47" s="14"/>
    </row>
    <row r="48" spans="1:6" ht="17" thickBot="1" x14ac:dyDescent="0.3">
      <c r="A48" s="1357" t="s">
        <v>927</v>
      </c>
      <c r="B48" s="135"/>
      <c r="C48" s="1390">
        <f>SUM(C9:C10)</f>
        <v>200</v>
      </c>
      <c r="D48" s="1390">
        <f t="shared" ref="D48:E48" si="4">SUM(D9:D10)</f>
        <v>200</v>
      </c>
      <c r="E48" s="1390">
        <f t="shared" si="4"/>
        <v>400</v>
      </c>
    </row>
    <row r="49" spans="1:5" ht="17" thickBot="1" x14ac:dyDescent="0.3">
      <c r="A49" s="26" t="s">
        <v>1053</v>
      </c>
      <c r="B49" s="27"/>
      <c r="C49" s="1393">
        <v>200</v>
      </c>
      <c r="D49" s="1393">
        <v>200</v>
      </c>
      <c r="E49" s="1393">
        <v>400</v>
      </c>
    </row>
  </sheetData>
  <pageMargins left="0.7" right="0.7" top="0.75" bottom="0.75" header="0.3" footer="0.3"/>
  <pageSetup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tabColor rgb="FFC00000"/>
  </sheetPr>
  <dimension ref="A1:I36"/>
  <sheetViews>
    <sheetView topLeftCell="A16" workbookViewId="0">
      <selection activeCell="F27" sqref="F2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16384" width="9" style="136"/>
  </cols>
  <sheetData>
    <row r="1" spans="1:9" s="48" customFormat="1" x14ac:dyDescent="0.25">
      <c r="A1" s="48" t="s">
        <v>23</v>
      </c>
      <c r="C1" s="1"/>
      <c r="D1" s="1"/>
    </row>
    <row r="2" spans="1:9" s="48" customFormat="1" x14ac:dyDescent="0.25">
      <c r="A2" s="1"/>
      <c r="B2" s="1"/>
      <c r="C2" s="1"/>
      <c r="D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</row>
    <row r="5" spans="1:9" s="257" customFormat="1" x14ac:dyDescent="0.25">
      <c r="A5" s="3" t="s">
        <v>5964</v>
      </c>
      <c r="B5" s="3"/>
      <c r="C5" s="1013"/>
      <c r="D5" s="1013"/>
    </row>
    <row r="6" spans="1:9" s="257" customFormat="1" x14ac:dyDescent="0.25">
      <c r="A6" s="3"/>
      <c r="B6" s="3"/>
      <c r="C6" s="1013"/>
      <c r="D6" s="1013"/>
    </row>
    <row r="7" spans="1:9" s="49" customFormat="1" ht="17" thickBot="1" x14ac:dyDescent="0.3">
      <c r="A7" s="3"/>
      <c r="B7" s="3"/>
      <c r="C7" s="31">
        <v>4000</v>
      </c>
      <c r="D7" s="31">
        <v>3500</v>
      </c>
    </row>
    <row r="8" spans="1:9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</row>
    <row r="9" spans="1:9" s="2" customFormat="1" ht="17" thickBot="1" x14ac:dyDescent="0.3">
      <c r="A9" s="55">
        <v>44987</v>
      </c>
      <c r="B9" s="13" t="s">
        <v>6115</v>
      </c>
      <c r="C9" s="13">
        <v>130</v>
      </c>
      <c r="D9" s="13">
        <v>100</v>
      </c>
    </row>
    <row r="10" spans="1:9" s="2" customFormat="1" ht="17" thickBot="1" x14ac:dyDescent="0.3">
      <c r="A10" s="161" t="s">
        <v>6234</v>
      </c>
      <c r="B10" s="34"/>
      <c r="C10" s="34">
        <f>SUM(C9)</f>
        <v>130</v>
      </c>
      <c r="D10" s="34">
        <f>SUM(D9)</f>
        <v>100</v>
      </c>
      <c r="E10" s="2" t="s">
        <v>6634</v>
      </c>
    </row>
    <row r="11" spans="1:9" ht="17" thickBot="1" x14ac:dyDescent="0.3">
      <c r="A11" s="256"/>
      <c r="B11" s="53"/>
      <c r="C11" s="53"/>
      <c r="D11" s="53"/>
    </row>
    <row r="12" spans="1:9" ht="17" thickBot="1" x14ac:dyDescent="0.3">
      <c r="A12" s="161" t="s">
        <v>6414</v>
      </c>
      <c r="B12" s="34"/>
      <c r="C12" s="34">
        <f>SUM(C10:C11)</f>
        <v>130</v>
      </c>
      <c r="D12" s="34">
        <f>SUM(D10:D11)</f>
        <v>100</v>
      </c>
      <c r="E12" s="136" t="s">
        <v>6634</v>
      </c>
    </row>
    <row r="13" spans="1:9" ht="17" thickBot="1" x14ac:dyDescent="0.3">
      <c r="A13" s="168"/>
      <c r="B13" s="168"/>
      <c r="C13" s="53"/>
      <c r="D13" s="53"/>
    </row>
    <row r="14" spans="1:9" ht="17" thickBot="1" x14ac:dyDescent="0.3">
      <c r="A14" s="161" t="s">
        <v>6545</v>
      </c>
      <c r="B14" s="34"/>
      <c r="C14" s="34">
        <f>SUM(C12:C13)</f>
        <v>130</v>
      </c>
      <c r="D14" s="34">
        <f>SUM(D12:D13)</f>
        <v>100</v>
      </c>
    </row>
    <row r="15" spans="1:9" ht="17" thickBot="1" x14ac:dyDescent="0.3">
      <c r="A15" s="168"/>
      <c r="B15" s="168"/>
      <c r="C15" s="53"/>
      <c r="D15" s="53"/>
    </row>
    <row r="16" spans="1:9" s="2" customFormat="1" ht="17" thickBot="1" x14ac:dyDescent="0.3">
      <c r="A16" s="161" t="s">
        <v>6789</v>
      </c>
      <c r="B16" s="34"/>
      <c r="C16" s="34">
        <f>SUM(C14:C15)</f>
        <v>130</v>
      </c>
      <c r="D16" s="34">
        <f>SUM(D14:D15)</f>
        <v>100</v>
      </c>
      <c r="E16" s="2" t="s">
        <v>6790</v>
      </c>
    </row>
    <row r="17" spans="1:5" s="2" customFormat="1" ht="17" thickBot="1" x14ac:dyDescent="0.3">
      <c r="A17" s="53"/>
      <c r="B17" s="53"/>
      <c r="C17" s="53"/>
      <c r="D17" s="53"/>
    </row>
    <row r="18" spans="1:5" s="2" customFormat="1" ht="17" thickBot="1" x14ac:dyDescent="0.3">
      <c r="A18" s="161" t="s">
        <v>6957</v>
      </c>
      <c r="B18" s="34"/>
      <c r="C18" s="34">
        <f>SUM(C16:C17)</f>
        <v>130</v>
      </c>
      <c r="D18" s="34">
        <f>SUM(D16:D17)</f>
        <v>100</v>
      </c>
      <c r="E18" s="2" t="s">
        <v>6790</v>
      </c>
    </row>
    <row r="19" spans="1:5" s="2" customFormat="1" ht="17" thickBot="1" x14ac:dyDescent="0.3">
      <c r="A19" s="76" t="s">
        <v>7059</v>
      </c>
      <c r="B19" s="14" t="s">
        <v>63</v>
      </c>
      <c r="C19" s="53">
        <v>-34</v>
      </c>
      <c r="D19" s="53"/>
    </row>
    <row r="20" spans="1:5" s="2" customFormat="1" ht="17" thickBot="1" x14ac:dyDescent="0.3">
      <c r="A20" s="161" t="s">
        <v>7112</v>
      </c>
      <c r="B20" s="34"/>
      <c r="C20" s="34">
        <f>SUM(C18:C19)</f>
        <v>96</v>
      </c>
      <c r="D20" s="34">
        <f>SUM(D18:D19)</f>
        <v>100</v>
      </c>
    </row>
    <row r="21" spans="1:5" s="2" customFormat="1" ht="17" thickBot="1" x14ac:dyDescent="0.3">
      <c r="A21" s="12">
        <v>45146</v>
      </c>
      <c r="B21" s="75" t="s">
        <v>401</v>
      </c>
      <c r="C21" s="13">
        <v>-96</v>
      </c>
      <c r="D21" s="13">
        <v>-71</v>
      </c>
    </row>
    <row r="22" spans="1:5" s="2" customFormat="1" ht="17" thickBot="1" x14ac:dyDescent="0.3">
      <c r="A22" s="161" t="s">
        <v>7158</v>
      </c>
      <c r="B22" s="34"/>
      <c r="C22" s="34">
        <f>SUM(C20:C21)</f>
        <v>0</v>
      </c>
      <c r="D22" s="34">
        <f>SUM(D20:D21)</f>
        <v>29</v>
      </c>
    </row>
    <row r="23" spans="1:5" ht="17" thickBot="1" x14ac:dyDescent="0.3">
      <c r="A23" s="76"/>
      <c r="B23" s="527"/>
      <c r="C23" s="14"/>
      <c r="D23" s="14"/>
    </row>
    <row r="24" spans="1:5" s="2" customFormat="1" ht="17" thickBot="1" x14ac:dyDescent="0.3">
      <c r="A24" s="161" t="s">
        <v>7658</v>
      </c>
      <c r="B24" s="34"/>
      <c r="C24" s="34">
        <f>SUM(C22:C23)</f>
        <v>0</v>
      </c>
      <c r="D24" s="34">
        <f>SUM(D22:D23)</f>
        <v>29</v>
      </c>
    </row>
    <row r="25" spans="1:5" ht="17" thickBot="1" x14ac:dyDescent="0.3">
      <c r="A25" s="76"/>
      <c r="B25" s="527"/>
      <c r="C25" s="14"/>
      <c r="D25" s="14"/>
    </row>
    <row r="26" spans="1:5" s="2" customFormat="1" ht="17" thickBot="1" x14ac:dyDescent="0.3">
      <c r="A26" s="161" t="s">
        <v>7724</v>
      </c>
      <c r="B26" s="34"/>
      <c r="C26" s="34">
        <f>SUM(C24:C25)</f>
        <v>0</v>
      </c>
      <c r="D26" s="34">
        <f>SUM(D24:D25)</f>
        <v>29</v>
      </c>
    </row>
    <row r="27" spans="1:5" ht="17" thickBot="1" x14ac:dyDescent="0.3">
      <c r="A27" s="212">
        <v>45210</v>
      </c>
      <c r="B27" s="13" t="s">
        <v>63</v>
      </c>
      <c r="C27" s="14"/>
      <c r="D27" s="14">
        <v>-12</v>
      </c>
    </row>
    <row r="28" spans="1:5" s="8" customFormat="1" ht="17" thickBot="1" x14ac:dyDescent="0.3">
      <c r="A28" s="161" t="s">
        <v>8091</v>
      </c>
      <c r="B28" s="34"/>
      <c r="C28" s="34">
        <f>SUM(C26:C27)</f>
        <v>0</v>
      </c>
      <c r="D28" s="34">
        <f>SUM(D26:D27)</f>
        <v>17</v>
      </c>
    </row>
    <row r="29" spans="1:5" ht="17" thickBot="1" x14ac:dyDescent="0.3">
      <c r="A29" s="55" t="s">
        <v>8196</v>
      </c>
      <c r="B29" s="13" t="s">
        <v>63</v>
      </c>
      <c r="C29" s="14"/>
      <c r="D29" s="14">
        <v>-15</v>
      </c>
    </row>
    <row r="30" spans="1:5" s="8" customFormat="1" ht="17" thickBot="1" x14ac:dyDescent="0.3">
      <c r="A30" s="161" t="s">
        <v>8092</v>
      </c>
      <c r="B30" s="34"/>
      <c r="C30" s="34">
        <f>SUM(C28:C29)</f>
        <v>0</v>
      </c>
      <c r="D30" s="34">
        <f>SUM(D28:D29)</f>
        <v>2</v>
      </c>
    </row>
    <row r="31" spans="1:5" ht="17" thickBot="1" x14ac:dyDescent="0.3">
      <c r="A31" s="256">
        <v>45383</v>
      </c>
      <c r="B31" s="13" t="s">
        <v>63</v>
      </c>
      <c r="C31" s="14"/>
      <c r="D31" s="247">
        <v>-2</v>
      </c>
    </row>
    <row r="32" spans="1:5" s="8" customFormat="1" ht="17" thickBot="1" x14ac:dyDescent="0.3">
      <c r="A32" s="860" t="s">
        <v>8511</v>
      </c>
      <c r="B32" s="41"/>
      <c r="C32" s="41">
        <f>SUM(C30:C31)</f>
        <v>0</v>
      </c>
      <c r="D32" s="181">
        <f>SUM(D30:D31)</f>
        <v>0</v>
      </c>
      <c r="E32" s="8" t="s">
        <v>8743</v>
      </c>
    </row>
    <row r="33" spans="1:4" x14ac:dyDescent="0.25">
      <c r="A33" s="866"/>
      <c r="B33" s="14"/>
      <c r="C33" s="14"/>
      <c r="D33" s="14"/>
    </row>
    <row r="34" spans="1:4" ht="17" thickBot="1" x14ac:dyDescent="0.3">
      <c r="A34" s="81"/>
      <c r="B34" s="81"/>
      <c r="C34" s="14"/>
      <c r="D34" s="14"/>
    </row>
    <row r="35" spans="1:4" ht="17" thickBot="1" x14ac:dyDescent="0.3">
      <c r="A35" s="1357" t="s">
        <v>927</v>
      </c>
      <c r="B35" s="135"/>
      <c r="C35" s="1390">
        <f>SUM(C9:C9)</f>
        <v>130</v>
      </c>
      <c r="D35" s="1390">
        <f>SUM(D9:D9)</f>
        <v>100</v>
      </c>
    </row>
    <row r="36" spans="1:4" ht="17" thickBot="1" x14ac:dyDescent="0.3">
      <c r="A36" s="26" t="s">
        <v>1053</v>
      </c>
      <c r="B36" s="27"/>
      <c r="C36" s="1393">
        <v>130</v>
      </c>
      <c r="D36" s="1393">
        <v>100</v>
      </c>
    </row>
  </sheetData>
  <pageMargins left="0.7" right="0.7" top="0.75" bottom="0.75" header="0.3" footer="0.3"/>
  <pageSetup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I44"/>
  <sheetViews>
    <sheetView topLeftCell="A19" workbookViewId="0">
      <selection activeCell="N29" sqref="N29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16384" width="9" style="136"/>
  </cols>
  <sheetData>
    <row r="1" spans="1:9" s="48" customFormat="1" x14ac:dyDescent="0.25">
      <c r="A1" s="48" t="s">
        <v>23</v>
      </c>
      <c r="C1" s="1"/>
      <c r="D1" s="1"/>
    </row>
    <row r="2" spans="1:9" s="48" customFormat="1" x14ac:dyDescent="0.25">
      <c r="A2" s="1"/>
      <c r="B2" s="1"/>
      <c r="C2" s="1"/>
      <c r="D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5790</v>
      </c>
      <c r="B4" s="3"/>
      <c r="C4" s="1013"/>
      <c r="D4" s="1013"/>
      <c r="E4" s="1013"/>
      <c r="F4" s="1013"/>
      <c r="G4" s="1013"/>
      <c r="H4" s="1013"/>
      <c r="I4" s="1013"/>
    </row>
    <row r="5" spans="1:9" s="257" customFormat="1" x14ac:dyDescent="0.25">
      <c r="A5" s="3" t="s">
        <v>6125</v>
      </c>
      <c r="B5" s="3"/>
      <c r="C5" s="1013"/>
      <c r="D5" s="1013"/>
    </row>
    <row r="6" spans="1:9" s="257" customFormat="1" x14ac:dyDescent="0.25">
      <c r="A6" s="3"/>
      <c r="B6" s="3"/>
      <c r="C6" s="1013"/>
      <c r="D6" s="1013"/>
    </row>
    <row r="7" spans="1:9" s="49" customFormat="1" ht="17" thickBot="1" x14ac:dyDescent="0.3">
      <c r="A7" s="3"/>
      <c r="B7" s="3"/>
      <c r="C7" s="31">
        <v>6000</v>
      </c>
      <c r="D7" s="31">
        <v>4500</v>
      </c>
    </row>
    <row r="8" spans="1:9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</row>
    <row r="9" spans="1:9" ht="17" thickBot="1" x14ac:dyDescent="0.3">
      <c r="A9" s="256" t="s">
        <v>6174</v>
      </c>
      <c r="B9" s="13" t="s">
        <v>6175</v>
      </c>
      <c r="C9" s="13">
        <v>150</v>
      </c>
      <c r="D9" s="13">
        <v>150</v>
      </c>
    </row>
    <row r="10" spans="1:9" ht="17" thickBot="1" x14ac:dyDescent="0.3">
      <c r="A10" s="161" t="s">
        <v>6234</v>
      </c>
      <c r="B10" s="34"/>
      <c r="C10" s="34">
        <f>SUM(C9)</f>
        <v>150</v>
      </c>
      <c r="D10" s="34">
        <f>SUM(D9)</f>
        <v>150</v>
      </c>
      <c r="E10" s="136" t="s">
        <v>6634</v>
      </c>
    </row>
    <row r="11" spans="1:9" ht="17" thickBot="1" x14ac:dyDescent="0.3">
      <c r="A11" s="256"/>
      <c r="B11" s="53"/>
      <c r="C11" s="53"/>
      <c r="D11" s="53"/>
    </row>
    <row r="12" spans="1:9" ht="17" thickBot="1" x14ac:dyDescent="0.3">
      <c r="A12" s="161" t="s">
        <v>6414</v>
      </c>
      <c r="B12" s="34"/>
      <c r="C12" s="34">
        <f>SUM(C10:C11)</f>
        <v>150</v>
      </c>
      <c r="D12" s="54">
        <f>SUM(D10:D11)</f>
        <v>150</v>
      </c>
      <c r="E12" s="136" t="s">
        <v>6634</v>
      </c>
    </row>
    <row r="13" spans="1:9" ht="17" thickBot="1" x14ac:dyDescent="0.3">
      <c r="A13" s="57"/>
      <c r="B13" s="57"/>
      <c r="C13" s="13"/>
      <c r="D13" s="13"/>
    </row>
    <row r="14" spans="1:9" ht="17" thickBot="1" x14ac:dyDescent="0.3">
      <c r="A14" s="161" t="s">
        <v>6545</v>
      </c>
      <c r="B14" s="34"/>
      <c r="C14" s="34">
        <f>SUM(C12:C13)</f>
        <v>150</v>
      </c>
      <c r="D14" s="34">
        <f>SUM(D12:D13)</f>
        <v>150</v>
      </c>
    </row>
    <row r="15" spans="1:9" ht="17" thickBot="1" x14ac:dyDescent="0.3">
      <c r="A15" s="81"/>
      <c r="B15" s="81"/>
      <c r="C15" s="14"/>
      <c r="D15" s="14"/>
    </row>
    <row r="16" spans="1:9" s="2" customFormat="1" ht="17" thickBot="1" x14ac:dyDescent="0.3">
      <c r="A16" s="161" t="s">
        <v>6789</v>
      </c>
      <c r="B16" s="34"/>
      <c r="C16" s="34">
        <f>SUM(C14:C15)</f>
        <v>150</v>
      </c>
      <c r="D16" s="34">
        <f>SUM(D14:D15)</f>
        <v>150</v>
      </c>
      <c r="E16" s="2" t="s">
        <v>6790</v>
      </c>
    </row>
    <row r="17" spans="1:5" s="2" customFormat="1" ht="17" thickBot="1" x14ac:dyDescent="0.3">
      <c r="A17" s="14"/>
      <c r="B17" s="14"/>
      <c r="C17" s="14"/>
      <c r="D17" s="14"/>
    </row>
    <row r="18" spans="1:5" s="2" customFormat="1" ht="17" thickBot="1" x14ac:dyDescent="0.3">
      <c r="A18" s="161" t="s">
        <v>6957</v>
      </c>
      <c r="B18" s="34"/>
      <c r="C18" s="34">
        <f>SUM(C16:C17)</f>
        <v>150</v>
      </c>
      <c r="D18" s="34">
        <f>SUM(D16:D17)</f>
        <v>150</v>
      </c>
      <c r="E18" s="2" t="s">
        <v>6790</v>
      </c>
    </row>
    <row r="19" spans="1:5" ht="17" thickBot="1" x14ac:dyDescent="0.3">
      <c r="A19" s="12"/>
      <c r="B19" s="213"/>
      <c r="C19" s="14"/>
      <c r="D19" s="14"/>
    </row>
    <row r="20" spans="1:5" s="2" customFormat="1" ht="17" thickBot="1" x14ac:dyDescent="0.3">
      <c r="A20" s="161" t="s">
        <v>7112</v>
      </c>
      <c r="B20" s="34"/>
      <c r="C20" s="34">
        <f>SUM(C18:C19)</f>
        <v>150</v>
      </c>
      <c r="D20" s="34">
        <f>SUM(D18:D19)</f>
        <v>150</v>
      </c>
    </row>
    <row r="21" spans="1:5" s="2" customFormat="1" ht="17" thickBot="1" x14ac:dyDescent="0.3">
      <c r="A21" s="12">
        <v>45146</v>
      </c>
      <c r="B21" s="75" t="s">
        <v>401</v>
      </c>
      <c r="C21" s="14">
        <v>-6</v>
      </c>
      <c r="D21" s="14"/>
    </row>
    <row r="22" spans="1:5" s="2" customFormat="1" ht="17" thickBot="1" x14ac:dyDescent="0.3">
      <c r="A22" s="161" t="s">
        <v>7158</v>
      </c>
      <c r="B22" s="34"/>
      <c r="C22" s="34">
        <f>SUM(C20:C21)</f>
        <v>144</v>
      </c>
      <c r="D22" s="34">
        <f>SUM(D20:D21)</f>
        <v>150</v>
      </c>
    </row>
    <row r="23" spans="1:5" s="2" customFormat="1" ht="17" thickBot="1" x14ac:dyDescent="0.3">
      <c r="A23" s="76">
        <v>45239</v>
      </c>
      <c r="B23" s="77" t="s">
        <v>63</v>
      </c>
      <c r="C23" s="14">
        <v>-25</v>
      </c>
      <c r="D23" s="14"/>
    </row>
    <row r="24" spans="1:5" s="2" customFormat="1" ht="17" thickBot="1" x14ac:dyDescent="0.3">
      <c r="A24" s="161" t="s">
        <v>7658</v>
      </c>
      <c r="B24" s="34"/>
      <c r="C24" s="34">
        <f>SUM(C22:C23)</f>
        <v>119</v>
      </c>
      <c r="D24" s="34">
        <f>SUM(D22:D23)</f>
        <v>150</v>
      </c>
    </row>
    <row r="25" spans="1:5" ht="17" thickBot="1" x14ac:dyDescent="0.3">
      <c r="A25" s="76"/>
      <c r="B25" s="527"/>
      <c r="C25" s="14"/>
      <c r="D25" s="14"/>
    </row>
    <row r="26" spans="1:5" s="2" customFormat="1" ht="17" thickBot="1" x14ac:dyDescent="0.3">
      <c r="A26" s="161" t="s">
        <v>7724</v>
      </c>
      <c r="B26" s="34"/>
      <c r="C26" s="34">
        <f>SUM(C24:C25)</f>
        <v>119</v>
      </c>
      <c r="D26" s="34">
        <f>SUM(D24:D25)</f>
        <v>150</v>
      </c>
    </row>
    <row r="27" spans="1:5" s="2" customFormat="1" ht="17" thickBot="1" x14ac:dyDescent="0.3">
      <c r="A27" s="12">
        <v>45210</v>
      </c>
      <c r="B27" s="13" t="s">
        <v>63</v>
      </c>
      <c r="C27" s="14">
        <v>-32</v>
      </c>
      <c r="D27" s="14"/>
    </row>
    <row r="28" spans="1:5" s="8" customFormat="1" ht="17" thickBot="1" x14ac:dyDescent="0.3">
      <c r="A28" s="161" t="s">
        <v>8091</v>
      </c>
      <c r="B28" s="34"/>
      <c r="C28" s="34">
        <f>SUM(C26:C27)</f>
        <v>87</v>
      </c>
      <c r="D28" s="34">
        <f>SUM(D26:D27)</f>
        <v>150</v>
      </c>
    </row>
    <row r="29" spans="1:5" s="2" customFormat="1" ht="17" thickBot="1" x14ac:dyDescent="0.3">
      <c r="A29" s="55" t="s">
        <v>8196</v>
      </c>
      <c r="B29" s="13" t="s">
        <v>63</v>
      </c>
      <c r="C29" s="14">
        <v>-65</v>
      </c>
      <c r="D29" s="14"/>
    </row>
    <row r="30" spans="1:5" s="8" customFormat="1" ht="17" thickBot="1" x14ac:dyDescent="0.3">
      <c r="A30" s="161" t="s">
        <v>8092</v>
      </c>
      <c r="B30" s="34"/>
      <c r="C30" s="34">
        <f>SUM(C28:C29)</f>
        <v>22</v>
      </c>
      <c r="D30" s="34">
        <f>SUM(D28:D29)</f>
        <v>150</v>
      </c>
    </row>
    <row r="31" spans="1:5" s="2" customFormat="1" ht="17" thickBot="1" x14ac:dyDescent="0.3">
      <c r="A31" s="55">
        <v>45383</v>
      </c>
      <c r="B31" s="13" t="s">
        <v>63</v>
      </c>
      <c r="C31" s="14">
        <v>-54</v>
      </c>
      <c r="D31" s="14">
        <v>-77</v>
      </c>
    </row>
    <row r="32" spans="1:5" s="8" customFormat="1" ht="17" thickBot="1" x14ac:dyDescent="0.3">
      <c r="A32" s="161" t="s">
        <v>8511</v>
      </c>
      <c r="B32" s="34"/>
      <c r="C32" s="34">
        <f>SUM(C30:C31)</f>
        <v>-32</v>
      </c>
      <c r="D32" s="34">
        <f>SUM(D30:D31)</f>
        <v>73</v>
      </c>
    </row>
    <row r="33" spans="1:5" x14ac:dyDescent="0.25">
      <c r="A33" s="12" t="s">
        <v>8598</v>
      </c>
      <c r="B33" s="14" t="s">
        <v>63</v>
      </c>
      <c r="C33" s="14">
        <v>-54</v>
      </c>
      <c r="D33" s="14"/>
    </row>
    <row r="34" spans="1:5" ht="17" thickBot="1" x14ac:dyDescent="0.3">
      <c r="A34" s="12" t="s">
        <v>8598</v>
      </c>
      <c r="B34" s="14" t="s">
        <v>63</v>
      </c>
      <c r="C34" s="14"/>
      <c r="D34" s="247">
        <v>-11</v>
      </c>
    </row>
    <row r="35" spans="1:5" s="8" customFormat="1" ht="17" thickBot="1" x14ac:dyDescent="0.3">
      <c r="A35" s="860" t="s">
        <v>8650</v>
      </c>
      <c r="B35" s="41"/>
      <c r="C35" s="56">
        <f>SUM(C32:C34)</f>
        <v>-86</v>
      </c>
      <c r="D35" s="181">
        <f>SUM(D32:D34)</f>
        <v>62</v>
      </c>
    </row>
    <row r="36" spans="1:5" ht="17" thickBot="1" x14ac:dyDescent="0.3">
      <c r="A36" s="28"/>
      <c r="B36" s="14"/>
      <c r="C36" s="14"/>
      <c r="D36" s="14"/>
    </row>
    <row r="37" spans="1:5" s="8" customFormat="1" ht="17" thickBot="1" x14ac:dyDescent="0.3">
      <c r="A37" s="860" t="s">
        <v>8917</v>
      </c>
      <c r="B37" s="41"/>
      <c r="C37" s="56">
        <f>SUM(C35:C36)</f>
        <v>-86</v>
      </c>
      <c r="D37" s="181">
        <f>SUM(D35:D36)</f>
        <v>62</v>
      </c>
    </row>
    <row r="38" spans="1:5" ht="17" thickBot="1" x14ac:dyDescent="0.3">
      <c r="A38" s="28"/>
      <c r="B38" s="14"/>
      <c r="C38" s="14"/>
      <c r="D38" s="14"/>
    </row>
    <row r="39" spans="1:5" s="8" customFormat="1" ht="17" thickBot="1" x14ac:dyDescent="0.3">
      <c r="A39" s="860" t="s">
        <v>9067</v>
      </c>
      <c r="B39" s="41"/>
      <c r="C39" s="56">
        <f>SUM(C37:C38)</f>
        <v>-86</v>
      </c>
      <c r="D39" s="181">
        <f>SUM(D37:D38)</f>
        <v>62</v>
      </c>
    </row>
    <row r="40" spans="1:5" s="49" customFormat="1" x14ac:dyDescent="0.25">
      <c r="A40" s="699"/>
      <c r="B40" s="432" t="s">
        <v>967</v>
      </c>
      <c r="C40" s="432"/>
      <c r="D40" s="432">
        <v>-62</v>
      </c>
      <c r="E40" s="49" t="s">
        <v>8998</v>
      </c>
    </row>
    <row r="41" spans="1:5" x14ac:dyDescent="0.25">
      <c r="A41" s="81"/>
      <c r="B41" s="81"/>
      <c r="C41" s="14"/>
      <c r="D41" s="14"/>
    </row>
    <row r="42" spans="1:5" ht="17" thickBot="1" x14ac:dyDescent="0.3">
      <c r="A42" s="81"/>
      <c r="B42" s="81"/>
      <c r="C42" s="14"/>
      <c r="D42" s="14"/>
    </row>
    <row r="43" spans="1:5" ht="17" thickBot="1" x14ac:dyDescent="0.3">
      <c r="A43" s="1357" t="s">
        <v>927</v>
      </c>
      <c r="B43" s="135"/>
      <c r="C43" s="1390">
        <f>SUM(C9:C9)</f>
        <v>150</v>
      </c>
      <c r="D43" s="1390">
        <f>SUM(D9:D9)</f>
        <v>150</v>
      </c>
    </row>
    <row r="44" spans="1:5" ht="17" thickBot="1" x14ac:dyDescent="0.3">
      <c r="A44" s="26" t="s">
        <v>1053</v>
      </c>
      <c r="B44" s="27"/>
      <c r="C44" s="1393">
        <v>150</v>
      </c>
      <c r="D44" s="1393">
        <v>150</v>
      </c>
    </row>
  </sheetData>
  <pageMargins left="0.7" right="0.7" top="0.75" bottom="0.75" header="0.3" footer="0.3"/>
  <pageSetup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tabColor rgb="FF92D050"/>
  </sheetPr>
  <dimension ref="A1:K84"/>
  <sheetViews>
    <sheetView topLeftCell="A64" workbookViewId="0">
      <selection activeCell="N73" sqref="N73"/>
    </sheetView>
  </sheetViews>
  <sheetFormatPr baseColWidth="10" defaultColWidth="9.1640625" defaultRowHeight="15" x14ac:dyDescent="0.2"/>
  <cols>
    <col min="1" max="1" width="12" style="415" customWidth="1"/>
    <col min="2" max="2" width="20.5" style="415" customWidth="1"/>
    <col min="3" max="16384" width="9.1640625" style="415"/>
  </cols>
  <sheetData>
    <row r="1" spans="1:11" s="1" customFormat="1" ht="16" x14ac:dyDescent="0.25">
      <c r="A1" s="1" t="s">
        <v>23</v>
      </c>
    </row>
    <row r="2" spans="1:11" s="1" customFormat="1" ht="16" x14ac:dyDescent="0.25"/>
    <row r="3" spans="1:11" s="1" customFormat="1" ht="16" x14ac:dyDescent="0.25">
      <c r="A3" s="1" t="s">
        <v>384</v>
      </c>
    </row>
    <row r="4" spans="1:11" s="1" customFormat="1" ht="16" x14ac:dyDescent="0.25">
      <c r="A4" s="3" t="s">
        <v>5790</v>
      </c>
      <c r="B4" s="3"/>
      <c r="C4" s="3"/>
      <c r="D4" s="3"/>
      <c r="E4" s="3"/>
      <c r="F4" s="3"/>
      <c r="G4" s="3"/>
      <c r="H4" s="3"/>
      <c r="I4" s="3"/>
    </row>
    <row r="5" spans="1:11" s="1" customFormat="1" ht="16" x14ac:dyDescent="0.25">
      <c r="A5" s="3" t="s">
        <v>6384</v>
      </c>
      <c r="B5" s="3"/>
      <c r="C5" s="3"/>
      <c r="D5" s="3"/>
      <c r="E5" s="3"/>
      <c r="F5" s="3"/>
      <c r="G5" s="3"/>
      <c r="H5" s="3"/>
    </row>
    <row r="6" spans="1:11" ht="16" thickBot="1" x14ac:dyDescent="0.25"/>
    <row r="7" spans="1:11" s="2" customFormat="1" ht="17" thickBot="1" x14ac:dyDescent="0.3">
      <c r="A7" s="209" t="s">
        <v>0</v>
      </c>
      <c r="B7" s="209" t="s">
        <v>1</v>
      </c>
      <c r="C7" s="209" t="s">
        <v>28</v>
      </c>
      <c r="D7" s="209" t="s">
        <v>10</v>
      </c>
      <c r="E7" s="209" t="s">
        <v>3</v>
      </c>
      <c r="F7" s="209" t="s">
        <v>2</v>
      </c>
      <c r="G7" s="209" t="s">
        <v>17</v>
      </c>
      <c r="H7" s="209" t="s">
        <v>27</v>
      </c>
      <c r="I7" s="209" t="s">
        <v>32</v>
      </c>
      <c r="J7" s="209" t="s">
        <v>4</v>
      </c>
      <c r="K7" s="209" t="s">
        <v>18</v>
      </c>
    </row>
    <row r="8" spans="1:11" s="1" customFormat="1" ht="16" x14ac:dyDescent="0.25">
      <c r="A8" s="28" t="s">
        <v>4985</v>
      </c>
      <c r="B8" s="14" t="s">
        <v>4989</v>
      </c>
      <c r="C8" s="22">
        <v>10</v>
      </c>
      <c r="D8" s="22">
        <v>20</v>
      </c>
      <c r="E8" s="22">
        <v>100</v>
      </c>
      <c r="F8" s="22">
        <v>100</v>
      </c>
      <c r="G8" s="22">
        <v>100</v>
      </c>
      <c r="H8" s="22">
        <v>100</v>
      </c>
      <c r="I8" s="22">
        <v>100</v>
      </c>
      <c r="J8" s="22">
        <v>200</v>
      </c>
      <c r="K8" s="22"/>
    </row>
    <row r="9" spans="1:11" s="1" customFormat="1" ht="16" x14ac:dyDescent="0.25">
      <c r="A9" s="12">
        <v>44690</v>
      </c>
      <c r="B9" s="13" t="s">
        <v>5076</v>
      </c>
      <c r="C9" s="13"/>
      <c r="D9" s="13"/>
      <c r="E9" s="13">
        <v>200</v>
      </c>
      <c r="F9" s="13">
        <v>200</v>
      </c>
      <c r="G9" s="13">
        <v>200</v>
      </c>
      <c r="H9" s="13"/>
      <c r="I9" s="13">
        <v>200</v>
      </c>
      <c r="J9" s="13">
        <v>400</v>
      </c>
      <c r="K9" s="13">
        <v>200</v>
      </c>
    </row>
    <row r="10" spans="1:11" s="1" customFormat="1" ht="16" x14ac:dyDescent="0.25">
      <c r="A10" s="12">
        <v>44751</v>
      </c>
      <c r="B10" s="13" t="s">
        <v>5091</v>
      </c>
      <c r="C10" s="13"/>
      <c r="D10" s="13"/>
      <c r="E10" s="13">
        <v>100</v>
      </c>
      <c r="F10" s="13">
        <v>100</v>
      </c>
      <c r="G10" s="13">
        <v>30</v>
      </c>
      <c r="H10" s="13"/>
      <c r="I10" s="13">
        <v>100</v>
      </c>
      <c r="J10" s="13">
        <v>200</v>
      </c>
      <c r="K10" s="13">
        <v>100</v>
      </c>
    </row>
    <row r="11" spans="1:11" s="1" customFormat="1" ht="16" x14ac:dyDescent="0.25">
      <c r="A11" s="12">
        <v>44751</v>
      </c>
      <c r="B11" s="13" t="s">
        <v>5084</v>
      </c>
      <c r="C11" s="13"/>
      <c r="D11" s="13"/>
      <c r="E11" s="13"/>
      <c r="F11" s="13"/>
      <c r="G11" s="13">
        <v>70</v>
      </c>
      <c r="H11" s="13"/>
      <c r="I11" s="13">
        <v>400</v>
      </c>
      <c r="J11" s="13"/>
      <c r="K11" s="13"/>
    </row>
    <row r="12" spans="1:11" s="1" customFormat="1" ht="16" x14ac:dyDescent="0.25">
      <c r="A12" s="12" t="s">
        <v>5160</v>
      </c>
      <c r="B12" s="13" t="s">
        <v>5164</v>
      </c>
      <c r="C12" s="13"/>
      <c r="D12" s="13"/>
      <c r="E12" s="13">
        <v>60</v>
      </c>
      <c r="F12" s="13">
        <v>60</v>
      </c>
      <c r="G12" s="13">
        <v>50</v>
      </c>
      <c r="H12" s="13"/>
      <c r="I12" s="13">
        <v>50</v>
      </c>
      <c r="J12" s="13">
        <v>200</v>
      </c>
      <c r="K12" s="13">
        <v>50</v>
      </c>
    </row>
    <row r="13" spans="1:11" s="1" customFormat="1" ht="16" x14ac:dyDescent="0.25">
      <c r="A13" s="12" t="s">
        <v>5165</v>
      </c>
      <c r="B13" s="13" t="s">
        <v>5173</v>
      </c>
      <c r="C13" s="13"/>
      <c r="D13" s="13"/>
      <c r="E13" s="13">
        <v>140</v>
      </c>
      <c r="F13" s="13">
        <v>40</v>
      </c>
      <c r="G13" s="13">
        <v>50</v>
      </c>
      <c r="H13" s="13"/>
      <c r="I13" s="13">
        <v>150</v>
      </c>
      <c r="J13" s="43"/>
      <c r="K13" s="13">
        <v>150</v>
      </c>
    </row>
    <row r="14" spans="1:11" s="2" customFormat="1" ht="16" x14ac:dyDescent="0.25">
      <c r="A14" s="13" t="s">
        <v>5231</v>
      </c>
      <c r="B14" s="13" t="s">
        <v>5237</v>
      </c>
      <c r="C14" s="13"/>
      <c r="D14" s="13"/>
      <c r="E14" s="13">
        <v>200</v>
      </c>
      <c r="F14" s="13">
        <v>200</v>
      </c>
      <c r="G14" s="13">
        <v>75</v>
      </c>
      <c r="H14" s="13"/>
      <c r="I14" s="13">
        <v>200</v>
      </c>
      <c r="J14" s="13">
        <v>400</v>
      </c>
      <c r="K14" s="13">
        <v>200</v>
      </c>
    </row>
    <row r="15" spans="1:11" s="2" customFormat="1" ht="16" x14ac:dyDescent="0.25">
      <c r="A15" s="12">
        <v>44630</v>
      </c>
      <c r="B15" s="13" t="s">
        <v>5266</v>
      </c>
      <c r="C15" s="13"/>
      <c r="D15" s="13"/>
      <c r="E15" s="13"/>
      <c r="F15" s="13"/>
      <c r="G15" s="13">
        <v>75</v>
      </c>
      <c r="H15" s="13"/>
      <c r="I15" s="13">
        <v>200</v>
      </c>
      <c r="J15" s="13"/>
      <c r="K15" s="13"/>
    </row>
    <row r="16" spans="1:11" s="2" customFormat="1" ht="16" x14ac:dyDescent="0.25">
      <c r="A16" s="12" t="s">
        <v>5382</v>
      </c>
      <c r="B16" s="13" t="s">
        <v>5390</v>
      </c>
      <c r="C16" s="13"/>
      <c r="D16" s="13"/>
      <c r="E16" s="13"/>
      <c r="F16" s="13"/>
      <c r="G16" s="13">
        <v>50</v>
      </c>
      <c r="H16" s="13"/>
      <c r="I16" s="13"/>
      <c r="J16" s="13"/>
      <c r="K16" s="13"/>
    </row>
    <row r="17" spans="1:11" s="2" customFormat="1" ht="16" x14ac:dyDescent="0.25">
      <c r="A17" s="12" t="s">
        <v>5593</v>
      </c>
      <c r="B17" s="13" t="s">
        <v>5611</v>
      </c>
      <c r="C17" s="13"/>
      <c r="D17" s="13"/>
      <c r="E17" s="13">
        <v>125</v>
      </c>
      <c r="F17" s="13">
        <v>125</v>
      </c>
      <c r="G17" s="13"/>
      <c r="H17" s="13"/>
      <c r="I17" s="13"/>
      <c r="J17" s="13">
        <v>200</v>
      </c>
      <c r="K17" s="13"/>
    </row>
    <row r="18" spans="1:11" s="2" customFormat="1" ht="16" x14ac:dyDescent="0.25">
      <c r="A18" s="12">
        <v>44724</v>
      </c>
      <c r="B18" s="13" t="s">
        <v>5687</v>
      </c>
      <c r="C18" s="13"/>
      <c r="D18" s="13"/>
      <c r="E18" s="13">
        <v>125</v>
      </c>
      <c r="F18" s="13">
        <v>125</v>
      </c>
      <c r="G18" s="13"/>
      <c r="H18" s="13"/>
      <c r="I18" s="13"/>
      <c r="J18" s="13"/>
      <c r="K18" s="13"/>
    </row>
    <row r="19" spans="1:11" s="2" customFormat="1" ht="16" x14ac:dyDescent="0.25">
      <c r="A19" s="12">
        <v>44846</v>
      </c>
      <c r="B19" s="13" t="s">
        <v>5734</v>
      </c>
      <c r="C19" s="13"/>
      <c r="D19" s="13"/>
      <c r="E19" s="13">
        <v>150</v>
      </c>
      <c r="F19" s="13">
        <v>150</v>
      </c>
      <c r="G19" s="13"/>
      <c r="H19" s="13"/>
      <c r="I19" s="13"/>
      <c r="J19" s="13"/>
      <c r="K19" s="13"/>
    </row>
    <row r="20" spans="1:11" s="2" customFormat="1" ht="16" x14ac:dyDescent="0.25">
      <c r="A20" s="12">
        <v>44724</v>
      </c>
      <c r="B20" s="13" t="s">
        <v>5687</v>
      </c>
      <c r="C20" s="13"/>
      <c r="D20" s="13"/>
      <c r="E20" s="13"/>
      <c r="F20" s="13"/>
      <c r="G20" s="13"/>
      <c r="H20" s="13"/>
      <c r="I20" s="13"/>
      <c r="J20" s="13">
        <v>200</v>
      </c>
      <c r="K20" s="13"/>
    </row>
    <row r="21" spans="1:11" s="2" customFormat="1" ht="16" x14ac:dyDescent="0.25">
      <c r="A21" s="12" t="s">
        <v>5713</v>
      </c>
      <c r="B21" s="13" t="s">
        <v>5791</v>
      </c>
      <c r="C21" s="13"/>
      <c r="D21" s="13"/>
      <c r="E21" s="13">
        <v>150</v>
      </c>
      <c r="F21" s="13">
        <v>150</v>
      </c>
      <c r="G21" s="13"/>
      <c r="H21" s="13"/>
      <c r="I21" s="13"/>
      <c r="J21" s="13">
        <v>200</v>
      </c>
      <c r="K21" s="13"/>
    </row>
    <row r="22" spans="1:11" s="2" customFormat="1" ht="16" x14ac:dyDescent="0.25">
      <c r="A22" s="12">
        <v>45017</v>
      </c>
      <c r="B22" s="13" t="s">
        <v>5919</v>
      </c>
      <c r="C22" s="13"/>
      <c r="D22" s="13"/>
      <c r="E22" s="13">
        <v>50</v>
      </c>
      <c r="F22" s="13">
        <v>50</v>
      </c>
      <c r="G22" s="13"/>
      <c r="H22" s="13"/>
      <c r="I22" s="13"/>
      <c r="J22" s="13"/>
      <c r="K22" s="13"/>
    </row>
    <row r="23" spans="1:11" s="2" customFormat="1" ht="16" x14ac:dyDescent="0.25">
      <c r="A23" s="12">
        <v>45231</v>
      </c>
      <c r="B23" s="13" t="s">
        <v>5962</v>
      </c>
      <c r="C23" s="13"/>
      <c r="D23" s="13"/>
      <c r="E23" s="13">
        <v>100</v>
      </c>
      <c r="F23" s="13">
        <v>100</v>
      </c>
      <c r="G23" s="13"/>
      <c r="H23" s="13"/>
      <c r="I23" s="13"/>
      <c r="J23" s="13">
        <v>200</v>
      </c>
      <c r="K23" s="13"/>
    </row>
    <row r="24" spans="1:11" s="2" customFormat="1" ht="16" x14ac:dyDescent="0.25">
      <c r="A24" s="12">
        <v>45261</v>
      </c>
      <c r="B24" s="13" t="s">
        <v>5967</v>
      </c>
      <c r="C24" s="13"/>
      <c r="D24" s="13"/>
      <c r="E24" s="13">
        <v>100</v>
      </c>
      <c r="F24" s="13">
        <v>100</v>
      </c>
      <c r="G24" s="13"/>
      <c r="H24" s="13"/>
      <c r="I24" s="13"/>
      <c r="J24" s="13">
        <v>200</v>
      </c>
      <c r="K24" s="13"/>
    </row>
    <row r="25" spans="1:11" s="2" customFormat="1" ht="16" x14ac:dyDescent="0.25">
      <c r="A25" s="12">
        <v>44987</v>
      </c>
      <c r="B25" s="13" t="s">
        <v>6115</v>
      </c>
      <c r="C25" s="13"/>
      <c r="D25" s="13"/>
      <c r="E25" s="13">
        <v>100</v>
      </c>
      <c r="F25" s="13">
        <v>130</v>
      </c>
      <c r="G25" s="13"/>
      <c r="H25" s="13"/>
      <c r="I25" s="13"/>
      <c r="J25" s="13"/>
      <c r="K25" s="13"/>
    </row>
    <row r="26" spans="1:11" s="2" customFormat="1" ht="15.75" customHeight="1" x14ac:dyDescent="0.25">
      <c r="A26" s="12" t="s">
        <v>6174</v>
      </c>
      <c r="B26" s="13" t="s">
        <v>6175</v>
      </c>
      <c r="C26" s="13"/>
      <c r="D26" s="13"/>
      <c r="E26" s="13">
        <v>150</v>
      </c>
      <c r="F26" s="13">
        <v>150</v>
      </c>
      <c r="G26" s="13"/>
      <c r="H26" s="13"/>
      <c r="I26" s="13"/>
      <c r="J26" s="13"/>
      <c r="K26" s="13"/>
    </row>
    <row r="27" spans="1:11" s="2" customFormat="1" ht="16" x14ac:dyDescent="0.25">
      <c r="A27" s="13" t="s">
        <v>5593</v>
      </c>
      <c r="B27" s="13" t="s">
        <v>63</v>
      </c>
      <c r="C27" s="13"/>
      <c r="D27" s="13"/>
      <c r="E27" s="13"/>
      <c r="F27" s="13"/>
      <c r="G27" s="13">
        <v>-100</v>
      </c>
      <c r="H27" s="13"/>
      <c r="I27" s="13"/>
      <c r="J27" s="13">
        <v>-4</v>
      </c>
      <c r="K27" s="13"/>
    </row>
    <row r="28" spans="1:11" s="2" customFormat="1" ht="16" x14ac:dyDescent="0.25">
      <c r="A28" s="13" t="s">
        <v>5593</v>
      </c>
      <c r="B28" s="13" t="s">
        <v>63</v>
      </c>
      <c r="C28" s="13"/>
      <c r="D28" s="13"/>
      <c r="E28" s="13"/>
      <c r="F28" s="13"/>
      <c r="G28" s="13">
        <v>-53</v>
      </c>
      <c r="H28" s="13"/>
      <c r="I28" s="13"/>
      <c r="J28" s="13"/>
      <c r="K28" s="13"/>
    </row>
    <row r="29" spans="1:11" s="2" customFormat="1" ht="16" x14ac:dyDescent="0.25">
      <c r="A29" s="12">
        <v>44986</v>
      </c>
      <c r="B29" s="13" t="s">
        <v>63</v>
      </c>
      <c r="C29" s="13"/>
      <c r="D29" s="13"/>
      <c r="E29" s="13"/>
      <c r="F29" s="13"/>
      <c r="G29" s="13">
        <v>-69</v>
      </c>
      <c r="H29" s="13"/>
      <c r="I29" s="13"/>
      <c r="J29" s="13"/>
      <c r="K29" s="13"/>
    </row>
    <row r="30" spans="1:11" s="2" customFormat="1" ht="16" x14ac:dyDescent="0.25">
      <c r="A30" s="12">
        <v>45017</v>
      </c>
      <c r="B30" s="13" t="s">
        <v>63</v>
      </c>
      <c r="C30" s="13"/>
      <c r="D30" s="13"/>
      <c r="E30" s="13"/>
      <c r="F30" s="13"/>
      <c r="G30" s="13">
        <v>-50</v>
      </c>
      <c r="H30" s="13"/>
      <c r="I30" s="13">
        <v>-100</v>
      </c>
      <c r="J30" s="13"/>
      <c r="K30" s="13"/>
    </row>
    <row r="31" spans="1:11" s="2" customFormat="1" ht="16" x14ac:dyDescent="0.25">
      <c r="A31" s="12">
        <v>45017</v>
      </c>
      <c r="B31" s="13" t="s">
        <v>63</v>
      </c>
      <c r="C31" s="13"/>
      <c r="D31" s="13"/>
      <c r="E31" s="13"/>
      <c r="F31" s="13"/>
      <c r="G31" s="13"/>
      <c r="H31" s="13"/>
      <c r="I31" s="13">
        <v>-50</v>
      </c>
      <c r="J31" s="13"/>
      <c r="K31" s="13"/>
    </row>
    <row r="32" spans="1:11" s="2" customFormat="1" ht="16" x14ac:dyDescent="0.25">
      <c r="A32" s="12">
        <v>45047</v>
      </c>
      <c r="B32" s="13" t="s">
        <v>63</v>
      </c>
      <c r="C32" s="13"/>
      <c r="D32" s="13"/>
      <c r="E32" s="13"/>
      <c r="F32" s="13"/>
      <c r="G32" s="13">
        <v>-28</v>
      </c>
      <c r="H32" s="13">
        <v>-70</v>
      </c>
      <c r="I32" s="13">
        <v>-150</v>
      </c>
      <c r="J32" s="13"/>
      <c r="K32" s="13">
        <v>-50</v>
      </c>
    </row>
    <row r="33" spans="1:11" s="2" customFormat="1" ht="16" x14ac:dyDescent="0.25">
      <c r="A33" s="12">
        <v>45047</v>
      </c>
      <c r="B33" s="13" t="s">
        <v>63</v>
      </c>
      <c r="C33" s="13"/>
      <c r="D33" s="13"/>
      <c r="E33" s="13"/>
      <c r="F33" s="13"/>
      <c r="G33" s="13">
        <v>-44</v>
      </c>
      <c r="H33" s="13"/>
      <c r="I33" s="13">
        <v>-100</v>
      </c>
      <c r="J33" s="13"/>
      <c r="K33" s="13"/>
    </row>
    <row r="34" spans="1:11" s="2" customFormat="1" ht="16" x14ac:dyDescent="0.25">
      <c r="A34" s="12">
        <v>45261</v>
      </c>
      <c r="B34" s="13" t="s">
        <v>63</v>
      </c>
      <c r="C34" s="13"/>
      <c r="D34" s="13"/>
      <c r="E34" s="13">
        <v>-41</v>
      </c>
      <c r="F34" s="13"/>
      <c r="G34" s="13">
        <v>-61</v>
      </c>
      <c r="H34" s="13"/>
      <c r="I34" s="13"/>
      <c r="J34" s="13">
        <v>-7</v>
      </c>
      <c r="K34" s="13">
        <v>-68</v>
      </c>
    </row>
    <row r="35" spans="1:11" s="2" customFormat="1" ht="16" x14ac:dyDescent="0.25">
      <c r="A35" s="12">
        <v>45261</v>
      </c>
      <c r="B35" s="13" t="s">
        <v>63</v>
      </c>
      <c r="C35" s="13"/>
      <c r="D35" s="13"/>
      <c r="E35" s="13"/>
      <c r="F35" s="13"/>
      <c r="G35" s="13">
        <v>-56</v>
      </c>
      <c r="H35" s="13"/>
      <c r="I35" s="13">
        <v>-35</v>
      </c>
      <c r="J35" s="13"/>
      <c r="K35" s="13"/>
    </row>
    <row r="36" spans="1:11" s="2" customFormat="1" ht="16" x14ac:dyDescent="0.25">
      <c r="A36" s="12" t="s">
        <v>6243</v>
      </c>
      <c r="B36" s="13" t="s">
        <v>63</v>
      </c>
      <c r="C36" s="13"/>
      <c r="D36" s="13"/>
      <c r="E36" s="13"/>
      <c r="F36" s="13"/>
      <c r="G36" s="13">
        <v>-32</v>
      </c>
      <c r="H36" s="13"/>
      <c r="I36" s="13"/>
      <c r="J36" s="13"/>
      <c r="K36" s="13"/>
    </row>
    <row r="37" spans="1:11" s="2" customFormat="1" ht="16" x14ac:dyDescent="0.25">
      <c r="A37" s="12">
        <v>44960</v>
      </c>
      <c r="B37" s="13" t="s">
        <v>63</v>
      </c>
      <c r="C37" s="13"/>
      <c r="D37" s="13"/>
      <c r="E37" s="13">
        <v>-59</v>
      </c>
      <c r="F37" s="13"/>
      <c r="G37" s="13"/>
      <c r="H37" s="13">
        <v>-3</v>
      </c>
      <c r="I37" s="13">
        <v>-365</v>
      </c>
      <c r="J37" s="13"/>
      <c r="K37" s="13">
        <v>-82</v>
      </c>
    </row>
    <row r="38" spans="1:11" s="2" customFormat="1" ht="16" x14ac:dyDescent="0.25">
      <c r="A38" s="12">
        <v>44960</v>
      </c>
      <c r="B38" s="13" t="s">
        <v>63</v>
      </c>
      <c r="C38" s="13"/>
      <c r="D38" s="13"/>
      <c r="E38" s="13">
        <v>-149</v>
      </c>
      <c r="F38" s="13"/>
      <c r="G38" s="13"/>
      <c r="H38" s="13"/>
      <c r="I38" s="13">
        <v>-75</v>
      </c>
      <c r="J38" s="13"/>
      <c r="K38" s="13">
        <v>-38</v>
      </c>
    </row>
    <row r="39" spans="1:11" s="2" customFormat="1" ht="16" x14ac:dyDescent="0.25">
      <c r="A39" s="12" t="s">
        <v>6349</v>
      </c>
      <c r="B39" s="13" t="s">
        <v>63</v>
      </c>
      <c r="C39" s="13"/>
      <c r="D39" s="13"/>
      <c r="E39" s="13">
        <v>-51</v>
      </c>
      <c r="F39" s="13">
        <v>-69</v>
      </c>
      <c r="G39" s="13">
        <v>-37</v>
      </c>
      <c r="H39" s="13"/>
      <c r="I39" s="13">
        <v>-12</v>
      </c>
      <c r="J39" s="13">
        <v>-189</v>
      </c>
      <c r="K39" s="13">
        <v>-62</v>
      </c>
    </row>
    <row r="40" spans="1:11" s="2" customFormat="1" ht="16" x14ac:dyDescent="0.25">
      <c r="A40" s="12" t="s">
        <v>6349</v>
      </c>
      <c r="B40" s="13" t="s">
        <v>63</v>
      </c>
      <c r="C40" s="13"/>
      <c r="D40" s="13"/>
      <c r="E40" s="13">
        <v>-100</v>
      </c>
      <c r="F40" s="13"/>
      <c r="G40" s="13"/>
      <c r="H40" s="13"/>
      <c r="I40" s="13"/>
      <c r="J40" s="13">
        <v>-111</v>
      </c>
      <c r="K40" s="13"/>
    </row>
    <row r="41" spans="1:11" s="2" customFormat="1" ht="16" x14ac:dyDescent="0.25">
      <c r="A41" s="12" t="s">
        <v>6349</v>
      </c>
      <c r="B41" s="13" t="s">
        <v>63</v>
      </c>
      <c r="C41" s="13"/>
      <c r="D41" s="13"/>
      <c r="E41" s="13">
        <v>-16</v>
      </c>
      <c r="F41" s="13"/>
      <c r="G41" s="13">
        <v>-7</v>
      </c>
      <c r="H41" s="13"/>
      <c r="I41" s="13">
        <v>-125</v>
      </c>
      <c r="J41" s="13"/>
      <c r="K41" s="13">
        <v>-12</v>
      </c>
    </row>
    <row r="42" spans="1:11" s="2" customFormat="1" ht="16" x14ac:dyDescent="0.25">
      <c r="A42" s="15" t="s">
        <v>6364</v>
      </c>
      <c r="B42" s="13" t="s">
        <v>63</v>
      </c>
      <c r="C42" s="13"/>
      <c r="D42" s="13"/>
      <c r="E42" s="13"/>
      <c r="F42" s="13">
        <v>-31</v>
      </c>
      <c r="G42" s="13"/>
      <c r="H42" s="13"/>
      <c r="I42" s="13"/>
      <c r="J42" s="13"/>
      <c r="K42" s="13"/>
    </row>
    <row r="43" spans="1:11" s="2" customFormat="1" ht="16" x14ac:dyDescent="0.25">
      <c r="A43" s="15" t="s">
        <v>6364</v>
      </c>
      <c r="B43" s="13" t="s">
        <v>63</v>
      </c>
      <c r="C43" s="13"/>
      <c r="D43" s="13"/>
      <c r="E43" s="13"/>
      <c r="F43" s="13">
        <v>-84</v>
      </c>
      <c r="G43" s="13"/>
      <c r="H43" s="13"/>
      <c r="I43" s="13"/>
      <c r="J43" s="13"/>
      <c r="K43" s="13"/>
    </row>
    <row r="44" spans="1:11" s="2" customFormat="1" ht="16" x14ac:dyDescent="0.25">
      <c r="A44" s="15" t="s">
        <v>6382</v>
      </c>
      <c r="B44" s="13" t="s">
        <v>63</v>
      </c>
      <c r="C44" s="13"/>
      <c r="D44" s="13"/>
      <c r="E44" s="13"/>
      <c r="F44" s="13">
        <v>-100</v>
      </c>
      <c r="G44" s="13"/>
      <c r="H44" s="13"/>
      <c r="I44" s="13"/>
      <c r="J44" s="13">
        <v>-289</v>
      </c>
      <c r="K44" s="13"/>
    </row>
    <row r="45" spans="1:11" s="2" customFormat="1" ht="16" x14ac:dyDescent="0.25">
      <c r="A45" s="15" t="s">
        <v>6382</v>
      </c>
      <c r="B45" s="13" t="s">
        <v>63</v>
      </c>
      <c r="C45" s="13"/>
      <c r="D45" s="13"/>
      <c r="E45" s="13">
        <v>-100</v>
      </c>
      <c r="F45" s="13"/>
      <c r="G45" s="13"/>
      <c r="H45" s="13"/>
      <c r="I45" s="13"/>
      <c r="J45" s="13">
        <v>-21</v>
      </c>
      <c r="K45" s="13"/>
    </row>
    <row r="46" spans="1:11" s="2" customFormat="1" ht="16" x14ac:dyDescent="0.25">
      <c r="A46" s="15" t="s">
        <v>6404</v>
      </c>
      <c r="B46" s="13" t="s">
        <v>63</v>
      </c>
      <c r="C46" s="13">
        <v>-3</v>
      </c>
      <c r="D46" s="13"/>
      <c r="E46" s="13">
        <v>-83</v>
      </c>
      <c r="F46" s="13">
        <v>-16</v>
      </c>
      <c r="G46" s="13"/>
      <c r="H46" s="13">
        <v>-2</v>
      </c>
      <c r="I46" s="13"/>
      <c r="J46" s="13">
        <v>-8</v>
      </c>
      <c r="K46" s="13">
        <v>-6</v>
      </c>
    </row>
    <row r="47" spans="1:11" s="2" customFormat="1" ht="16" x14ac:dyDescent="0.25">
      <c r="A47" s="15" t="s">
        <v>6404</v>
      </c>
      <c r="B47" s="13" t="s">
        <v>63</v>
      </c>
      <c r="C47" s="13"/>
      <c r="D47" s="13"/>
      <c r="E47" s="13"/>
      <c r="F47" s="13">
        <v>-75</v>
      </c>
      <c r="G47" s="13">
        <v>-10</v>
      </c>
      <c r="H47" s="13"/>
      <c r="I47" s="13">
        <v>-70</v>
      </c>
      <c r="J47" s="13"/>
      <c r="K47" s="13"/>
    </row>
    <row r="48" spans="1:11" s="2" customFormat="1" ht="16" x14ac:dyDescent="0.25">
      <c r="A48" s="12">
        <v>45142</v>
      </c>
      <c r="B48" s="75" t="s">
        <v>63</v>
      </c>
      <c r="C48" s="13"/>
      <c r="D48" s="13"/>
      <c r="E48" s="13"/>
      <c r="F48" s="13">
        <v>-25</v>
      </c>
      <c r="G48" s="13"/>
      <c r="H48" s="13"/>
      <c r="I48" s="13"/>
      <c r="J48" s="13">
        <v>-4</v>
      </c>
      <c r="K48" s="13"/>
    </row>
    <row r="49" spans="1:11" s="2" customFormat="1" ht="16" x14ac:dyDescent="0.25">
      <c r="A49" s="12">
        <v>45142</v>
      </c>
      <c r="B49" s="75" t="s">
        <v>63</v>
      </c>
      <c r="C49" s="13"/>
      <c r="D49" s="13"/>
      <c r="E49" s="13"/>
      <c r="F49" s="13">
        <v>-17</v>
      </c>
      <c r="G49" s="13"/>
      <c r="H49" s="13"/>
      <c r="I49" s="13"/>
      <c r="J49" s="13"/>
      <c r="K49" s="13"/>
    </row>
    <row r="50" spans="1:11" s="2" customFormat="1" ht="16" x14ac:dyDescent="0.25">
      <c r="A50" s="12">
        <v>45203</v>
      </c>
      <c r="B50" s="75" t="s">
        <v>63</v>
      </c>
      <c r="C50" s="13"/>
      <c r="D50" s="13"/>
      <c r="E50" s="13">
        <v>-1</v>
      </c>
      <c r="F50" s="13">
        <v>-83</v>
      </c>
      <c r="G50" s="13"/>
      <c r="H50" s="13">
        <v>-3</v>
      </c>
      <c r="I50" s="13">
        <v>-74</v>
      </c>
      <c r="J50" s="13">
        <v>-167</v>
      </c>
      <c r="K50" s="13"/>
    </row>
    <row r="51" spans="1:11" s="2" customFormat="1" ht="16" x14ac:dyDescent="0.25">
      <c r="A51" s="12">
        <v>45203</v>
      </c>
      <c r="B51" s="75" t="s">
        <v>63</v>
      </c>
      <c r="C51" s="13"/>
      <c r="D51" s="13"/>
      <c r="E51" s="13">
        <v>-134</v>
      </c>
      <c r="F51" s="13">
        <v>-24</v>
      </c>
      <c r="G51" s="13"/>
      <c r="H51" s="13"/>
      <c r="I51" s="13"/>
      <c r="J51" s="13">
        <v>-78</v>
      </c>
      <c r="K51" s="13"/>
    </row>
    <row r="52" spans="1:11" s="2" customFormat="1" ht="16" x14ac:dyDescent="0.25">
      <c r="A52" s="12">
        <v>45264</v>
      </c>
      <c r="B52" s="13" t="s">
        <v>63</v>
      </c>
      <c r="C52" s="13"/>
      <c r="D52" s="13"/>
      <c r="E52" s="13">
        <v>-60</v>
      </c>
      <c r="F52" s="13">
        <v>-133</v>
      </c>
      <c r="G52" s="13">
        <v>-22</v>
      </c>
      <c r="H52" s="13">
        <v>-4</v>
      </c>
      <c r="I52" s="13">
        <v>-47</v>
      </c>
      <c r="J52" s="13"/>
      <c r="K52" s="13"/>
    </row>
    <row r="53" spans="1:11" s="2" customFormat="1" ht="16" x14ac:dyDescent="0.25">
      <c r="A53" s="38" t="s">
        <v>6524</v>
      </c>
      <c r="B53" s="38" t="s">
        <v>63</v>
      </c>
      <c r="C53" s="13">
        <v>-4</v>
      </c>
      <c r="D53" s="13"/>
      <c r="E53" s="13">
        <v>-6</v>
      </c>
      <c r="F53" s="13">
        <v>-43</v>
      </c>
      <c r="G53" s="13"/>
      <c r="H53" s="13"/>
      <c r="I53" s="13">
        <v>-37</v>
      </c>
      <c r="J53" s="13">
        <v>-122</v>
      </c>
      <c r="K53" s="13"/>
    </row>
    <row r="54" spans="1:11" s="2" customFormat="1" ht="16" x14ac:dyDescent="0.25">
      <c r="A54" s="38" t="s">
        <v>6524</v>
      </c>
      <c r="B54" s="38" t="s">
        <v>63</v>
      </c>
      <c r="C54" s="13"/>
      <c r="D54" s="13"/>
      <c r="E54" s="13">
        <v>-191</v>
      </c>
      <c r="F54" s="13">
        <v>-70</v>
      </c>
      <c r="G54" s="13">
        <v>-31</v>
      </c>
      <c r="H54" s="13"/>
      <c r="I54" s="13"/>
      <c r="J54" s="13">
        <v>-178</v>
      </c>
      <c r="K54" s="13">
        <v>-99</v>
      </c>
    </row>
    <row r="55" spans="1:11" s="2" customFormat="1" ht="16" x14ac:dyDescent="0.25">
      <c r="A55" s="37">
        <v>45051</v>
      </c>
      <c r="B55" s="38" t="s">
        <v>63</v>
      </c>
      <c r="C55" s="13"/>
      <c r="D55" s="13"/>
      <c r="E55" s="13">
        <v>-15</v>
      </c>
      <c r="F55" s="13">
        <v>-73</v>
      </c>
      <c r="G55" s="13">
        <v>-11</v>
      </c>
      <c r="H55" s="13"/>
      <c r="I55" s="13"/>
      <c r="J55" s="13">
        <v>-8</v>
      </c>
      <c r="K55" s="13">
        <v>-5</v>
      </c>
    </row>
    <row r="56" spans="1:11" s="1" customFormat="1" ht="16" x14ac:dyDescent="0.25">
      <c r="A56" s="84" t="s">
        <v>6649</v>
      </c>
      <c r="B56" s="84" t="s">
        <v>63</v>
      </c>
      <c r="C56" s="13">
        <v>-1</v>
      </c>
      <c r="D56" s="43"/>
      <c r="E56" s="43"/>
      <c r="F56" s="43"/>
      <c r="G56" s="43"/>
      <c r="H56" s="13">
        <v>-1</v>
      </c>
      <c r="I56" s="13">
        <v>-15</v>
      </c>
      <c r="J56" s="13">
        <v>-19</v>
      </c>
      <c r="K56" s="43"/>
    </row>
    <row r="57" spans="1:11" s="1" customFormat="1" ht="16" x14ac:dyDescent="0.25">
      <c r="A57" s="38" t="s">
        <v>6649</v>
      </c>
      <c r="B57" s="38" t="s">
        <v>63</v>
      </c>
      <c r="C57" s="43"/>
      <c r="D57" s="43"/>
      <c r="E57" s="13">
        <v>-112</v>
      </c>
      <c r="F57" s="13">
        <v>-57</v>
      </c>
      <c r="G57" s="13">
        <v>-39</v>
      </c>
      <c r="H57" s="43"/>
      <c r="I57" s="43"/>
      <c r="J57" s="43"/>
      <c r="K57" s="13">
        <v>-54</v>
      </c>
    </row>
    <row r="58" spans="1:11" s="1" customFormat="1" ht="16" x14ac:dyDescent="0.25">
      <c r="A58" s="38" t="s">
        <v>6720</v>
      </c>
      <c r="B58" s="38" t="s">
        <v>63</v>
      </c>
      <c r="C58" s="43"/>
      <c r="D58" s="43"/>
      <c r="E58" s="13">
        <v>-107</v>
      </c>
      <c r="F58" s="13">
        <v>-104</v>
      </c>
      <c r="G58" s="43"/>
      <c r="H58" s="43"/>
      <c r="I58" s="13">
        <v>-50</v>
      </c>
      <c r="J58" s="13">
        <v>-212</v>
      </c>
      <c r="K58" s="13">
        <v>-15</v>
      </c>
    </row>
    <row r="59" spans="1:11" s="1" customFormat="1" ht="16" x14ac:dyDescent="0.25">
      <c r="A59" s="38" t="s">
        <v>6749</v>
      </c>
      <c r="B59" s="38" t="s">
        <v>63</v>
      </c>
      <c r="C59" s="43"/>
      <c r="D59" s="43"/>
      <c r="E59" s="13">
        <v>-56</v>
      </c>
      <c r="F59" s="13">
        <v>-89</v>
      </c>
      <c r="G59" s="13">
        <v>-28</v>
      </c>
      <c r="H59" s="43"/>
      <c r="I59" s="13">
        <v>-26</v>
      </c>
      <c r="J59" s="13">
        <v>-87</v>
      </c>
      <c r="K59" s="13">
        <v>-15</v>
      </c>
    </row>
    <row r="60" spans="1:11" s="1" customFormat="1" ht="16" x14ac:dyDescent="0.25">
      <c r="A60" s="12">
        <v>45083</v>
      </c>
      <c r="B60" s="38" t="s">
        <v>63</v>
      </c>
      <c r="C60" s="13">
        <v>-2</v>
      </c>
      <c r="D60" s="13">
        <v>-1</v>
      </c>
      <c r="E60" s="13">
        <v>-21</v>
      </c>
      <c r="F60" s="13">
        <v>-66</v>
      </c>
      <c r="G60" s="13">
        <v>-16</v>
      </c>
      <c r="H60" s="13">
        <v>-1</v>
      </c>
      <c r="I60" s="13">
        <v>-18</v>
      </c>
      <c r="J60" s="13">
        <v>-7</v>
      </c>
      <c r="K60" s="13">
        <v>-12</v>
      </c>
    </row>
    <row r="61" spans="1:11" s="1" customFormat="1" ht="16" x14ac:dyDescent="0.25">
      <c r="A61" s="212">
        <v>45175</v>
      </c>
      <c r="B61" s="38" t="s">
        <v>63</v>
      </c>
      <c r="C61" s="43"/>
      <c r="D61" s="13">
        <v>-3</v>
      </c>
      <c r="E61" s="13">
        <v>-85</v>
      </c>
      <c r="F61" s="43"/>
      <c r="G61" s="13">
        <v>-8</v>
      </c>
      <c r="H61" s="13">
        <v>-4</v>
      </c>
      <c r="I61" s="13">
        <v>-36</v>
      </c>
      <c r="J61" s="13">
        <v>-50</v>
      </c>
      <c r="K61" s="13">
        <v>-9</v>
      </c>
    </row>
    <row r="62" spans="1:11" s="2" customFormat="1" ht="16" x14ac:dyDescent="0.25">
      <c r="A62" s="12">
        <v>45205</v>
      </c>
      <c r="B62" s="14" t="s">
        <v>63</v>
      </c>
      <c r="C62" s="13"/>
      <c r="D62" s="13"/>
      <c r="E62" s="13"/>
      <c r="F62" s="13">
        <v>-108</v>
      </c>
      <c r="G62" s="13">
        <v>-4</v>
      </c>
      <c r="H62" s="13"/>
      <c r="I62" s="13"/>
      <c r="J62" s="13">
        <v>-22</v>
      </c>
      <c r="K62" s="13"/>
    </row>
    <row r="63" spans="1:11" s="1" customFormat="1" ht="16" x14ac:dyDescent="0.25">
      <c r="A63" s="741" t="s">
        <v>6867</v>
      </c>
      <c r="B63" s="14" t="s">
        <v>63</v>
      </c>
      <c r="C63" s="115"/>
      <c r="D63" s="14">
        <v>-2</v>
      </c>
      <c r="E63" s="14">
        <v>-96</v>
      </c>
      <c r="F63" s="14">
        <v>-131</v>
      </c>
      <c r="G63" s="115"/>
      <c r="H63" s="14">
        <v>-1</v>
      </c>
      <c r="I63" s="14">
        <v>-54</v>
      </c>
      <c r="J63" s="14">
        <v>-222</v>
      </c>
      <c r="K63" s="14">
        <v>-18</v>
      </c>
    </row>
    <row r="64" spans="1:11" s="1" customFormat="1" ht="16" x14ac:dyDescent="0.25">
      <c r="A64" s="99">
        <v>44992</v>
      </c>
      <c r="B64" s="14" t="s">
        <v>63</v>
      </c>
      <c r="C64" s="115"/>
      <c r="D64" s="115"/>
      <c r="E64" s="14">
        <v>-63</v>
      </c>
      <c r="F64" s="14">
        <v>-91</v>
      </c>
      <c r="G64" s="14">
        <v>-32</v>
      </c>
      <c r="H64" s="115"/>
      <c r="I64" s="14">
        <v>-32</v>
      </c>
      <c r="J64" s="14">
        <v>-75</v>
      </c>
      <c r="K64" s="14">
        <v>-53</v>
      </c>
    </row>
    <row r="65" spans="1:11" s="2" customFormat="1" ht="16" x14ac:dyDescent="0.25">
      <c r="A65" s="80" t="s">
        <v>7059</v>
      </c>
      <c r="B65" s="14" t="s">
        <v>63</v>
      </c>
      <c r="C65" s="14"/>
      <c r="D65" s="14"/>
      <c r="E65" s="14">
        <v>-45</v>
      </c>
      <c r="F65" s="14">
        <v>-45</v>
      </c>
      <c r="G65" s="14"/>
      <c r="H65" s="14"/>
      <c r="I65" s="14"/>
      <c r="J65" s="14">
        <v>-50</v>
      </c>
      <c r="K65" s="14"/>
    </row>
    <row r="66" spans="1:11" s="1" customFormat="1" ht="16" x14ac:dyDescent="0.25">
      <c r="A66" s="12">
        <v>45146</v>
      </c>
      <c r="B66" s="213" t="s">
        <v>401</v>
      </c>
      <c r="C66" s="43"/>
      <c r="D66" s="43"/>
      <c r="E66" s="13">
        <v>-80</v>
      </c>
      <c r="F66" s="13">
        <v>-102</v>
      </c>
      <c r="G66" s="43"/>
      <c r="H66" s="43"/>
      <c r="I66" s="43"/>
      <c r="J66" s="13">
        <v>-100</v>
      </c>
      <c r="K66" s="13">
        <v>-24</v>
      </c>
    </row>
    <row r="67" spans="1:11" s="2" customFormat="1" ht="16" x14ac:dyDescent="0.25">
      <c r="A67" s="12">
        <v>45239</v>
      </c>
      <c r="B67" s="213" t="s">
        <v>63</v>
      </c>
      <c r="C67" s="13"/>
      <c r="D67" s="13"/>
      <c r="E67" s="13"/>
      <c r="F67" s="13">
        <v>-25</v>
      </c>
      <c r="G67" s="13"/>
      <c r="H67" s="13"/>
      <c r="I67" s="13"/>
      <c r="J67" s="13"/>
      <c r="K67" s="13"/>
    </row>
    <row r="68" spans="1:11" s="2" customFormat="1" ht="16" x14ac:dyDescent="0.25">
      <c r="A68" s="212">
        <v>45210</v>
      </c>
      <c r="B68" s="13" t="s">
        <v>63</v>
      </c>
      <c r="C68" s="13"/>
      <c r="D68" s="13"/>
      <c r="E68" s="13">
        <v>-12</v>
      </c>
      <c r="F68" s="13">
        <v>-32</v>
      </c>
      <c r="G68" s="13"/>
      <c r="H68" s="13"/>
      <c r="I68" s="13"/>
      <c r="J68" s="13"/>
      <c r="K68" s="13"/>
    </row>
    <row r="69" spans="1:11" s="2" customFormat="1" ht="16" x14ac:dyDescent="0.25">
      <c r="A69" s="55" t="s">
        <v>8196</v>
      </c>
      <c r="B69" s="13" t="s">
        <v>63</v>
      </c>
      <c r="C69" s="14"/>
      <c r="D69" s="14"/>
      <c r="E69" s="14">
        <v>-15</v>
      </c>
      <c r="F69" s="14">
        <v>-65</v>
      </c>
      <c r="G69" s="14"/>
      <c r="H69" s="14"/>
      <c r="I69" s="14"/>
      <c r="J69" s="14"/>
      <c r="K69" s="14">
        <v>-21</v>
      </c>
    </row>
    <row r="70" spans="1:11" s="1" customFormat="1" ht="16" x14ac:dyDescent="0.25">
      <c r="A70" s="256">
        <v>45383</v>
      </c>
      <c r="B70" s="13" t="s">
        <v>63</v>
      </c>
      <c r="C70" s="115"/>
      <c r="D70" s="115"/>
      <c r="E70" s="14">
        <v>-79</v>
      </c>
      <c r="F70" s="14">
        <v>-54</v>
      </c>
      <c r="G70" s="115"/>
      <c r="H70" s="115"/>
      <c r="I70" s="115"/>
      <c r="J70" s="14">
        <v>-60</v>
      </c>
      <c r="K70" s="115"/>
    </row>
    <row r="71" spans="1:11" s="1" customFormat="1" ht="16" x14ac:dyDescent="0.25">
      <c r="A71" s="99" t="s">
        <v>8598</v>
      </c>
      <c r="B71" s="13" t="s">
        <v>63</v>
      </c>
      <c r="C71" s="115"/>
      <c r="D71" s="115"/>
      <c r="E71" s="14"/>
      <c r="F71" s="14">
        <v>-54</v>
      </c>
      <c r="G71" s="14">
        <v>-4</v>
      </c>
      <c r="H71" s="115"/>
      <c r="I71" s="115"/>
      <c r="J71" s="14"/>
      <c r="K71" s="115"/>
    </row>
    <row r="72" spans="1:11" s="1" customFormat="1" ht="16" x14ac:dyDescent="0.25">
      <c r="A72" s="99" t="s">
        <v>8598</v>
      </c>
      <c r="B72" s="13" t="s">
        <v>63</v>
      </c>
      <c r="C72" s="115"/>
      <c r="D72" s="14"/>
      <c r="E72" s="14">
        <v>-11</v>
      </c>
      <c r="F72" s="14"/>
      <c r="G72" s="115"/>
      <c r="H72" s="115"/>
      <c r="I72" s="115"/>
      <c r="J72" s="14">
        <v>-47</v>
      </c>
      <c r="K72" s="14">
        <v>-18</v>
      </c>
    </row>
    <row r="73" spans="1:11" s="1" customFormat="1" ht="16" x14ac:dyDescent="0.25">
      <c r="A73" s="99">
        <v>45386</v>
      </c>
      <c r="B73" s="13" t="s">
        <v>63</v>
      </c>
      <c r="C73" s="43"/>
      <c r="D73" s="14">
        <v>-14</v>
      </c>
      <c r="E73" s="14"/>
      <c r="F73" s="14"/>
      <c r="G73" s="115"/>
      <c r="H73" s="115"/>
      <c r="I73" s="115"/>
      <c r="J73" s="14"/>
      <c r="K73" s="14"/>
    </row>
    <row r="74" spans="1:11" s="1" customFormat="1" ht="16" x14ac:dyDescent="0.25">
      <c r="A74" s="99"/>
      <c r="B74" s="13"/>
      <c r="C74" s="43"/>
      <c r="D74" s="115"/>
      <c r="E74" s="14"/>
      <c r="F74" s="14"/>
      <c r="G74" s="115"/>
      <c r="H74" s="115"/>
      <c r="I74" s="115"/>
      <c r="J74" s="14"/>
      <c r="K74" s="14"/>
    </row>
    <row r="75" spans="1:11" s="2" customFormat="1" ht="16" x14ac:dyDescent="0.25">
      <c r="A75" s="1077"/>
      <c r="B75" s="22"/>
      <c r="C75" s="22"/>
      <c r="D75" s="14"/>
      <c r="E75" s="14"/>
      <c r="F75" s="14"/>
      <c r="G75" s="14"/>
      <c r="H75" s="14"/>
      <c r="I75" s="14"/>
      <c r="J75" s="14"/>
      <c r="K75" s="14"/>
    </row>
    <row r="76" spans="1:11" s="2" customFormat="1" ht="17" thickBot="1" x14ac:dyDescent="0.3">
      <c r="A76" s="74"/>
      <c r="B76" s="74"/>
      <c r="C76" s="14"/>
      <c r="D76" s="14"/>
      <c r="E76" s="14"/>
      <c r="F76" s="14"/>
      <c r="G76" s="14"/>
      <c r="H76" s="14"/>
      <c r="I76" s="14"/>
      <c r="J76" s="14"/>
      <c r="K76" s="14"/>
    </row>
    <row r="77" spans="1:11" s="2" customFormat="1" ht="17" thickBot="1" x14ac:dyDescent="0.3">
      <c r="A77" s="9" t="s">
        <v>6602</v>
      </c>
      <c r="B77" s="10"/>
      <c r="C77" s="10">
        <f>SUM(C8:C76)</f>
        <v>0</v>
      </c>
      <c r="D77" s="10">
        <f>SUM(D8:D76)</f>
        <v>0</v>
      </c>
      <c r="E77" s="10">
        <f t="shared" ref="E77:K77" si="0">SUM(E8:E76)</f>
        <v>62</v>
      </c>
      <c r="F77" s="56">
        <f t="shared" si="0"/>
        <v>-86</v>
      </c>
      <c r="G77" s="56">
        <f t="shared" si="0"/>
        <v>-42</v>
      </c>
      <c r="H77" s="10">
        <f t="shared" si="0"/>
        <v>11</v>
      </c>
      <c r="I77" s="56">
        <f t="shared" si="0"/>
        <v>-71</v>
      </c>
      <c r="J77" s="10">
        <f t="shared" si="0"/>
        <v>263</v>
      </c>
      <c r="K77" s="10">
        <f t="shared" si="0"/>
        <v>39</v>
      </c>
    </row>
    <row r="78" spans="1:11" ht="16" thickBot="1" x14ac:dyDescent="0.25"/>
    <row r="79" spans="1:11" s="414" customFormat="1" ht="18" thickBot="1" x14ac:dyDescent="0.3">
      <c r="C79" s="209" t="s">
        <v>28</v>
      </c>
      <c r="D79" s="209" t="s">
        <v>10</v>
      </c>
      <c r="E79" s="209" t="s">
        <v>3</v>
      </c>
      <c r="F79" s="209" t="s">
        <v>2</v>
      </c>
      <c r="G79" s="209" t="s">
        <v>17</v>
      </c>
      <c r="H79" s="209" t="s">
        <v>27</v>
      </c>
      <c r="I79" s="209" t="s">
        <v>32</v>
      </c>
      <c r="J79" s="209" t="s">
        <v>4</v>
      </c>
      <c r="K79" s="209" t="s">
        <v>18</v>
      </c>
    </row>
    <row r="80" spans="1:11" s="414" customFormat="1" ht="17" x14ac:dyDescent="0.25"/>
    <row r="81" spans="1:4" s="414" customFormat="1" ht="17" x14ac:dyDescent="0.25">
      <c r="A81" s="1146" t="s">
        <v>9141</v>
      </c>
      <c r="B81" s="1146"/>
      <c r="C81" s="1146"/>
      <c r="D81" s="1257"/>
    </row>
    <row r="82" spans="1:4" s="414" customFormat="1" ht="17" x14ac:dyDescent="0.25">
      <c r="A82" s="1146" t="s">
        <v>9142</v>
      </c>
      <c r="B82" s="1146"/>
      <c r="C82" s="1146"/>
      <c r="D82" s="1257"/>
    </row>
    <row r="83" spans="1:4" s="414" customFormat="1" ht="17" x14ac:dyDescent="0.25">
      <c r="A83" s="1146" t="s">
        <v>9143</v>
      </c>
      <c r="B83" s="1146"/>
      <c r="C83" s="1146"/>
      <c r="D83" s="1257"/>
    </row>
    <row r="84" spans="1:4" s="414" customFormat="1" ht="17" x14ac:dyDescent="0.25"/>
  </sheetData>
  <pageMargins left="0.7" right="0.7" top="0.75" bottom="0.75" header="0.3" footer="0.3"/>
  <pageSetup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H41"/>
  <sheetViews>
    <sheetView topLeftCell="A20" workbookViewId="0">
      <selection activeCell="C35" sqref="C35:H35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8" width="9.1640625" style="2" customWidth="1"/>
    <col min="9" max="16384" width="9" style="136"/>
  </cols>
  <sheetData>
    <row r="1" spans="1:8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8" s="48" customFormat="1" x14ac:dyDescent="0.25">
      <c r="A2" s="1"/>
      <c r="B2" s="1"/>
      <c r="C2" s="1"/>
      <c r="D2" s="1"/>
      <c r="E2" s="1"/>
      <c r="F2" s="1"/>
      <c r="G2" s="1"/>
      <c r="H2" s="1"/>
    </row>
    <row r="3" spans="1:8" s="257" customFormat="1" x14ac:dyDescent="0.25">
      <c r="A3" s="1" t="s">
        <v>384</v>
      </c>
      <c r="B3" s="1"/>
    </row>
    <row r="4" spans="1:8" s="257" customFormat="1" x14ac:dyDescent="0.25">
      <c r="A4" s="3" t="s">
        <v>5536</v>
      </c>
      <c r="B4" s="3"/>
      <c r="C4" s="1013"/>
      <c r="D4" s="1013"/>
      <c r="E4" s="1013"/>
      <c r="F4" s="1013"/>
      <c r="G4" s="1013"/>
      <c r="H4" s="1013"/>
    </row>
    <row r="5" spans="1:8" s="257" customFormat="1" x14ac:dyDescent="0.25">
      <c r="A5" s="3" t="s">
        <v>5398</v>
      </c>
      <c r="B5" s="3"/>
      <c r="C5" s="1013"/>
      <c r="D5" s="1013"/>
      <c r="E5" s="1013"/>
      <c r="F5" s="1013"/>
      <c r="G5" s="1013"/>
      <c r="H5" s="1013"/>
    </row>
    <row r="6" spans="1:8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8" s="49" customFormat="1" ht="17" thickBot="1" x14ac:dyDescent="0.3">
      <c r="A7" s="3"/>
      <c r="B7" s="3"/>
      <c r="C7" s="31">
        <v>4000</v>
      </c>
      <c r="D7" s="31">
        <v>3500</v>
      </c>
      <c r="E7" s="31">
        <v>3500</v>
      </c>
      <c r="F7" s="31">
        <v>3800</v>
      </c>
      <c r="G7" s="31">
        <v>3500</v>
      </c>
      <c r="H7" s="31">
        <v>800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18</v>
      </c>
      <c r="F8" s="209" t="s">
        <v>17</v>
      </c>
      <c r="G8" s="209" t="s">
        <v>32</v>
      </c>
      <c r="H8" s="209" t="s">
        <v>4</v>
      </c>
    </row>
    <row r="9" spans="1:8" s="2" customFormat="1" x14ac:dyDescent="0.25">
      <c r="A9" s="12" t="s">
        <v>5347</v>
      </c>
      <c r="B9" s="14" t="s">
        <v>5350</v>
      </c>
      <c r="C9" s="13">
        <v>75</v>
      </c>
      <c r="D9" s="13">
        <v>75</v>
      </c>
      <c r="E9" s="13">
        <v>50</v>
      </c>
      <c r="F9" s="13">
        <v>50</v>
      </c>
      <c r="G9" s="13">
        <v>150</v>
      </c>
      <c r="H9" s="13">
        <v>150</v>
      </c>
    </row>
    <row r="10" spans="1:8" s="2" customFormat="1" x14ac:dyDescent="0.25">
      <c r="A10" s="12" t="s">
        <v>5362</v>
      </c>
      <c r="B10" s="14" t="s">
        <v>5363</v>
      </c>
      <c r="C10" s="13">
        <v>150</v>
      </c>
      <c r="D10" s="13">
        <v>150</v>
      </c>
      <c r="E10" s="13">
        <v>100</v>
      </c>
      <c r="F10" s="13">
        <v>100</v>
      </c>
      <c r="G10" s="13">
        <v>350</v>
      </c>
      <c r="H10" s="13">
        <v>350</v>
      </c>
    </row>
    <row r="11" spans="1:8" s="2" customFormat="1" ht="17" thickBot="1" x14ac:dyDescent="0.3">
      <c r="A11" s="76" t="s">
        <v>5382</v>
      </c>
      <c r="B11" s="14" t="s">
        <v>5389</v>
      </c>
      <c r="C11" s="14">
        <v>25</v>
      </c>
      <c r="D11" s="14">
        <v>25</v>
      </c>
      <c r="E11" s="14">
        <v>50</v>
      </c>
      <c r="F11" s="14">
        <v>50</v>
      </c>
      <c r="G11" s="14"/>
      <c r="H11" s="14"/>
    </row>
    <row r="12" spans="1:8" ht="17" thickBot="1" x14ac:dyDescent="0.3">
      <c r="A12" s="161" t="s">
        <v>5470</v>
      </c>
      <c r="B12" s="34"/>
      <c r="C12" s="34">
        <f>SUM(C9:C11)</f>
        <v>250</v>
      </c>
      <c r="D12" s="34">
        <f t="shared" ref="D12:H12" si="0">SUM(D9:D11)</f>
        <v>250</v>
      </c>
      <c r="E12" s="34">
        <f t="shared" si="0"/>
        <v>200</v>
      </c>
      <c r="F12" s="34">
        <f t="shared" si="0"/>
        <v>200</v>
      </c>
      <c r="G12" s="34">
        <f t="shared" si="0"/>
        <v>500</v>
      </c>
      <c r="H12" s="34">
        <f t="shared" si="0"/>
        <v>500</v>
      </c>
    </row>
    <row r="13" spans="1:8" ht="17" thickBot="1" x14ac:dyDescent="0.3">
      <c r="A13" s="168"/>
      <c r="B13" s="168"/>
      <c r="C13" s="53"/>
      <c r="D13" s="53"/>
      <c r="E13" s="53"/>
      <c r="F13" s="53"/>
      <c r="G13" s="53"/>
      <c r="H13" s="53"/>
    </row>
    <row r="14" spans="1:8" s="2" customFormat="1" ht="17" thickBot="1" x14ac:dyDescent="0.3">
      <c r="A14" s="161" t="s">
        <v>5660</v>
      </c>
      <c r="B14" s="34"/>
      <c r="C14" s="34">
        <f>SUM(C12:C13)</f>
        <v>250</v>
      </c>
      <c r="D14" s="34">
        <f t="shared" ref="D14:H18" si="1">SUM(D12:D13)</f>
        <v>250</v>
      </c>
      <c r="E14" s="34">
        <f t="shared" si="1"/>
        <v>200</v>
      </c>
      <c r="F14" s="34">
        <f t="shared" si="1"/>
        <v>200</v>
      </c>
      <c r="G14" s="34">
        <f t="shared" si="1"/>
        <v>500</v>
      </c>
      <c r="H14" s="34">
        <f t="shared" si="1"/>
        <v>500</v>
      </c>
    </row>
    <row r="15" spans="1:8" ht="17" thickBot="1" x14ac:dyDescent="0.3">
      <c r="A15" s="168"/>
      <c r="B15" s="168"/>
      <c r="C15" s="53"/>
      <c r="D15" s="53"/>
      <c r="E15" s="53"/>
      <c r="F15" s="53"/>
      <c r="G15" s="53"/>
      <c r="H15" s="53"/>
    </row>
    <row r="16" spans="1:8" s="2" customFormat="1" ht="17" thickBot="1" x14ac:dyDescent="0.3">
      <c r="A16" s="161" t="s">
        <v>5929</v>
      </c>
      <c r="B16" s="34"/>
      <c r="C16" s="34">
        <f>SUM(C14:C15)</f>
        <v>250</v>
      </c>
      <c r="D16" s="34">
        <f t="shared" si="1"/>
        <v>250</v>
      </c>
      <c r="E16" s="34">
        <f t="shared" si="1"/>
        <v>200</v>
      </c>
      <c r="F16" s="34">
        <f t="shared" si="1"/>
        <v>200</v>
      </c>
      <c r="G16" s="34">
        <f t="shared" si="1"/>
        <v>500</v>
      </c>
      <c r="H16" s="34">
        <f t="shared" si="1"/>
        <v>500</v>
      </c>
    </row>
    <row r="17" spans="1:8" ht="17" thickBot="1" x14ac:dyDescent="0.3">
      <c r="A17" s="168"/>
      <c r="B17" s="168"/>
      <c r="C17" s="53"/>
      <c r="D17" s="53"/>
      <c r="E17" s="53"/>
      <c r="F17" s="53"/>
      <c r="G17" s="53"/>
      <c r="H17" s="53"/>
    </row>
    <row r="18" spans="1:8" s="2" customFormat="1" ht="17" thickBot="1" x14ac:dyDescent="0.3">
      <c r="A18" s="161" t="s">
        <v>6015</v>
      </c>
      <c r="B18" s="34"/>
      <c r="C18" s="34">
        <f>SUM(C16:C17)</f>
        <v>250</v>
      </c>
      <c r="D18" s="34">
        <f t="shared" si="1"/>
        <v>250</v>
      </c>
      <c r="E18" s="34">
        <f t="shared" si="1"/>
        <v>200</v>
      </c>
      <c r="F18" s="34">
        <f t="shared" si="1"/>
        <v>200</v>
      </c>
      <c r="G18" s="34">
        <f t="shared" si="1"/>
        <v>500</v>
      </c>
      <c r="H18" s="34">
        <f t="shared" si="1"/>
        <v>500</v>
      </c>
    </row>
    <row r="19" spans="1:8" ht="17" thickBot="1" x14ac:dyDescent="0.3">
      <c r="A19" s="168"/>
      <c r="B19" s="168"/>
      <c r="C19" s="53"/>
      <c r="D19" s="53"/>
      <c r="E19" s="53"/>
      <c r="F19" s="53"/>
      <c r="G19" s="53"/>
      <c r="H19" s="53"/>
    </row>
    <row r="20" spans="1:8" s="2" customFormat="1" ht="17" thickBot="1" x14ac:dyDescent="0.3">
      <c r="A20" s="161" t="s">
        <v>6234</v>
      </c>
      <c r="B20" s="34"/>
      <c r="C20" s="34">
        <f t="shared" ref="C20:H22" si="2">SUM(C18:C19)</f>
        <v>250</v>
      </c>
      <c r="D20" s="34">
        <f t="shared" si="2"/>
        <v>250</v>
      </c>
      <c r="E20" s="34">
        <f t="shared" si="2"/>
        <v>200</v>
      </c>
      <c r="F20" s="34">
        <f t="shared" si="2"/>
        <v>200</v>
      </c>
      <c r="G20" s="34">
        <f t="shared" si="2"/>
        <v>500</v>
      </c>
      <c r="H20" s="34">
        <f t="shared" si="2"/>
        <v>500</v>
      </c>
    </row>
    <row r="21" spans="1:8" ht="17" thickBot="1" x14ac:dyDescent="0.3">
      <c r="A21" s="168"/>
      <c r="B21" s="168"/>
      <c r="C21" s="53"/>
      <c r="D21" s="53"/>
      <c r="E21" s="53"/>
      <c r="F21" s="53"/>
      <c r="G21" s="53"/>
      <c r="H21" s="53"/>
    </row>
    <row r="22" spans="1:8" s="2" customFormat="1" ht="17" thickBot="1" x14ac:dyDescent="0.3">
      <c r="A22" s="161" t="s">
        <v>6414</v>
      </c>
      <c r="B22" s="34"/>
      <c r="C22" s="34">
        <f t="shared" si="2"/>
        <v>250</v>
      </c>
      <c r="D22" s="34">
        <f t="shared" si="2"/>
        <v>250</v>
      </c>
      <c r="E22" s="34">
        <f t="shared" si="2"/>
        <v>200</v>
      </c>
      <c r="F22" s="34">
        <f t="shared" si="2"/>
        <v>200</v>
      </c>
      <c r="G22" s="34">
        <f t="shared" si="2"/>
        <v>500</v>
      </c>
      <c r="H22" s="34">
        <f t="shared" si="2"/>
        <v>500</v>
      </c>
    </row>
    <row r="23" spans="1:8" s="2" customFormat="1" ht="17" thickBot="1" x14ac:dyDescent="0.3">
      <c r="A23" s="12">
        <v>45264</v>
      </c>
      <c r="B23" s="13" t="s">
        <v>63</v>
      </c>
      <c r="C23" s="354">
        <v>-51</v>
      </c>
      <c r="D23" s="53">
        <v>-144</v>
      </c>
      <c r="E23" s="53"/>
      <c r="F23" s="53">
        <v>-134</v>
      </c>
      <c r="G23" s="53"/>
      <c r="H23" s="53">
        <v>-10</v>
      </c>
    </row>
    <row r="24" spans="1:8" s="2" customFormat="1" ht="17" thickBot="1" x14ac:dyDescent="0.3">
      <c r="A24" s="161" t="s">
        <v>6545</v>
      </c>
      <c r="B24" s="34"/>
      <c r="C24" s="34">
        <f>SUM(C22:C23)</f>
        <v>199</v>
      </c>
      <c r="D24" s="34">
        <f t="shared" ref="D24:H26" si="3">SUM(D22:D23)</f>
        <v>106</v>
      </c>
      <c r="E24" s="34">
        <f t="shared" si="3"/>
        <v>200</v>
      </c>
      <c r="F24" s="34">
        <f t="shared" si="3"/>
        <v>66</v>
      </c>
      <c r="G24" s="34">
        <f t="shared" si="3"/>
        <v>500</v>
      </c>
      <c r="H24" s="34">
        <f t="shared" si="3"/>
        <v>490</v>
      </c>
    </row>
    <row r="25" spans="1:8" ht="17" thickBot="1" x14ac:dyDescent="0.3">
      <c r="A25" s="55"/>
      <c r="B25" s="53"/>
      <c r="C25" s="354"/>
      <c r="D25" s="53"/>
      <c r="E25" s="53"/>
      <c r="F25" s="53"/>
      <c r="G25" s="53"/>
      <c r="H25" s="53"/>
    </row>
    <row r="26" spans="1:8" s="2" customFormat="1" ht="17" thickBot="1" x14ac:dyDescent="0.3">
      <c r="A26" s="161" t="s">
        <v>6789</v>
      </c>
      <c r="B26" s="34"/>
      <c r="C26" s="34">
        <f>SUM(C24:C25)</f>
        <v>199</v>
      </c>
      <c r="D26" s="34">
        <f t="shared" si="3"/>
        <v>106</v>
      </c>
      <c r="E26" s="34">
        <f t="shared" si="3"/>
        <v>200</v>
      </c>
      <c r="F26" s="34">
        <f t="shared" si="3"/>
        <v>66</v>
      </c>
      <c r="G26" s="34">
        <f t="shared" si="3"/>
        <v>500</v>
      </c>
      <c r="H26" s="34">
        <f t="shared" si="3"/>
        <v>490</v>
      </c>
    </row>
    <row r="27" spans="1:8" s="1" customFormat="1" x14ac:dyDescent="0.25">
      <c r="A27" s="55" t="s">
        <v>6894</v>
      </c>
      <c r="B27" s="14" t="s">
        <v>63</v>
      </c>
      <c r="C27" s="53">
        <v>-100</v>
      </c>
      <c r="D27" s="354"/>
      <c r="E27" s="53">
        <v>-100</v>
      </c>
      <c r="F27" s="354"/>
      <c r="G27" s="354"/>
      <c r="H27" s="53">
        <v>-132</v>
      </c>
    </row>
    <row r="28" spans="1:8" s="2" customFormat="1" x14ac:dyDescent="0.25">
      <c r="A28" s="12" t="s">
        <v>6889</v>
      </c>
      <c r="B28" s="13" t="s">
        <v>63</v>
      </c>
      <c r="C28" s="13">
        <v>-68</v>
      </c>
      <c r="D28" s="13">
        <v>-106</v>
      </c>
      <c r="E28" s="13"/>
      <c r="F28" s="13">
        <v>-54</v>
      </c>
      <c r="G28" s="13"/>
      <c r="H28" s="13"/>
    </row>
    <row r="29" spans="1:8" s="2" customFormat="1" ht="17" thickBot="1" x14ac:dyDescent="0.3">
      <c r="A29" s="55" t="s">
        <v>6906</v>
      </c>
      <c r="B29" s="14" t="s">
        <v>63</v>
      </c>
      <c r="C29" s="53">
        <v>-31</v>
      </c>
      <c r="D29" s="53"/>
      <c r="E29" s="53"/>
      <c r="F29" s="53">
        <v>-12</v>
      </c>
      <c r="G29" s="53">
        <v>-120</v>
      </c>
      <c r="H29" s="53"/>
    </row>
    <row r="30" spans="1:8" s="2" customFormat="1" ht="17" thickBot="1" x14ac:dyDescent="0.3">
      <c r="A30" s="161" t="s">
        <v>6957</v>
      </c>
      <c r="B30" s="34"/>
      <c r="C30" s="34">
        <f>SUM(C26:C29)</f>
        <v>0</v>
      </c>
      <c r="D30" s="34">
        <f t="shared" ref="D30:H30" si="4">SUM(D26:D29)</f>
        <v>0</v>
      </c>
      <c r="E30" s="34">
        <f t="shared" si="4"/>
        <v>100</v>
      </c>
      <c r="F30" s="34">
        <f t="shared" si="4"/>
        <v>0</v>
      </c>
      <c r="G30" s="34">
        <f t="shared" si="4"/>
        <v>380</v>
      </c>
      <c r="H30" s="34">
        <f t="shared" si="4"/>
        <v>358</v>
      </c>
    </row>
    <row r="31" spans="1:8" s="2" customFormat="1" x14ac:dyDescent="0.25">
      <c r="A31" s="55">
        <v>45053</v>
      </c>
      <c r="B31" s="75" t="s">
        <v>401</v>
      </c>
      <c r="C31" s="53"/>
      <c r="D31" s="53"/>
      <c r="E31" s="53">
        <v>-48</v>
      </c>
      <c r="F31" s="53"/>
      <c r="G31" s="53"/>
      <c r="H31" s="53">
        <v>-300</v>
      </c>
    </row>
    <row r="32" spans="1:8" s="2" customFormat="1" x14ac:dyDescent="0.25">
      <c r="A32" s="12">
        <v>45114</v>
      </c>
      <c r="B32" s="75" t="s">
        <v>63</v>
      </c>
      <c r="C32" s="13"/>
      <c r="D32" s="13"/>
      <c r="E32" s="13">
        <v>-14</v>
      </c>
      <c r="F32" s="13"/>
      <c r="G32" s="13">
        <v>-175</v>
      </c>
      <c r="H32" s="13">
        <v>-14</v>
      </c>
    </row>
    <row r="33" spans="1:8" s="2" customFormat="1" x14ac:dyDescent="0.25">
      <c r="A33" s="76" t="s">
        <v>7029</v>
      </c>
      <c r="B33" s="77" t="s">
        <v>63</v>
      </c>
      <c r="C33" s="14"/>
      <c r="D33" s="14"/>
      <c r="E33" s="14">
        <v>-38</v>
      </c>
      <c r="F33" s="14"/>
      <c r="G33" s="14">
        <v>-148</v>
      </c>
      <c r="H33" s="14"/>
    </row>
    <row r="34" spans="1:8" s="2" customFormat="1" ht="17" thickBot="1" x14ac:dyDescent="0.3">
      <c r="A34" s="12" t="s">
        <v>7033</v>
      </c>
      <c r="B34" s="75" t="s">
        <v>63</v>
      </c>
      <c r="C34" s="14"/>
      <c r="D34" s="14"/>
      <c r="E34" s="14"/>
      <c r="F34" s="14"/>
      <c r="G34" s="14">
        <v>-57</v>
      </c>
      <c r="H34" s="14">
        <v>-44</v>
      </c>
    </row>
    <row r="35" spans="1:8" s="2" customFormat="1" ht="17" thickBot="1" x14ac:dyDescent="0.3">
      <c r="A35" s="161" t="s">
        <v>7112</v>
      </c>
      <c r="B35" s="34"/>
      <c r="C35" s="34">
        <f>SUM(C30:C34)</f>
        <v>0</v>
      </c>
      <c r="D35" s="34">
        <f>SUM(D30:D34)</f>
        <v>0</v>
      </c>
      <c r="E35" s="34">
        <f>SUM(E30:E34)</f>
        <v>0</v>
      </c>
      <c r="F35" s="34">
        <f t="shared" ref="F35" si="5">SUM(F30:F34)</f>
        <v>0</v>
      </c>
      <c r="G35" s="34">
        <f>SUM(G30:G34)</f>
        <v>0</v>
      </c>
      <c r="H35" s="34">
        <f>SUM(H30:H34)</f>
        <v>0</v>
      </c>
    </row>
    <row r="36" spans="1:8" x14ac:dyDescent="0.25">
      <c r="A36" s="700"/>
      <c r="B36" s="527"/>
      <c r="C36" s="14"/>
      <c r="D36" s="14"/>
      <c r="E36" s="14"/>
      <c r="F36" s="14"/>
      <c r="G36" s="14"/>
      <c r="H36" s="14"/>
    </row>
    <row r="37" spans="1:8" x14ac:dyDescent="0.25">
      <c r="A37" s="700"/>
      <c r="B37" s="527"/>
      <c r="C37" s="14"/>
      <c r="D37" s="14"/>
      <c r="E37" s="14"/>
      <c r="F37" s="14"/>
      <c r="G37" s="14"/>
      <c r="H37" s="14"/>
    </row>
    <row r="38" spans="1:8" x14ac:dyDescent="0.25">
      <c r="A38" s="700"/>
      <c r="B38" s="527"/>
      <c r="C38" s="14"/>
      <c r="D38" s="14"/>
      <c r="E38" s="14"/>
      <c r="F38" s="14"/>
      <c r="G38" s="14"/>
      <c r="H38" s="14"/>
    </row>
    <row r="39" spans="1:8" ht="17" thickBot="1" x14ac:dyDescent="0.3">
      <c r="A39" s="81"/>
      <c r="B39" s="81"/>
      <c r="C39" s="14"/>
      <c r="D39" s="14"/>
      <c r="E39" s="14"/>
      <c r="F39" s="14"/>
      <c r="G39" s="14"/>
      <c r="H39" s="14"/>
    </row>
    <row r="40" spans="1:8" ht="17" thickBot="1" x14ac:dyDescent="0.3">
      <c r="A40" s="1357" t="s">
        <v>927</v>
      </c>
      <c r="B40" s="135"/>
      <c r="C40" s="1355">
        <f>SUM(C9:C11)</f>
        <v>250</v>
      </c>
      <c r="D40" s="1355">
        <f t="shared" ref="D40:H40" si="6">SUM(D9:D11)</f>
        <v>250</v>
      </c>
      <c r="E40" s="1355">
        <f t="shared" si="6"/>
        <v>200</v>
      </c>
      <c r="F40" s="1355">
        <f t="shared" si="6"/>
        <v>200</v>
      </c>
      <c r="G40" s="1355">
        <f t="shared" si="6"/>
        <v>500</v>
      </c>
      <c r="H40" s="1355">
        <f t="shared" si="6"/>
        <v>500</v>
      </c>
    </row>
    <row r="41" spans="1:8" ht="17" thickBot="1" x14ac:dyDescent="0.3">
      <c r="A41" s="26" t="s">
        <v>1053</v>
      </c>
      <c r="B41" s="27"/>
      <c r="C41" s="10">
        <v>250</v>
      </c>
      <c r="D41" s="10">
        <v>250</v>
      </c>
      <c r="E41" s="10">
        <v>200</v>
      </c>
      <c r="F41" s="10">
        <v>200</v>
      </c>
      <c r="G41" s="10">
        <v>500</v>
      </c>
      <c r="H41" s="10">
        <v>500</v>
      </c>
    </row>
  </sheetData>
  <pageMargins left="0.7" right="0.7" top="0.75" bottom="0.75" header="0.3" footer="0.3"/>
  <pageSetup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K40"/>
  <sheetViews>
    <sheetView topLeftCell="A19" workbookViewId="0">
      <selection activeCell="D37" sqref="D3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7" width="9.1640625" style="2" customWidth="1"/>
    <col min="8" max="8" width="9" style="136"/>
    <col min="9" max="9" width="13.83203125" style="136" bestFit="1" customWidth="1"/>
    <col min="10" max="16384" width="9" style="136"/>
  </cols>
  <sheetData>
    <row r="1" spans="1:11" s="48" customFormat="1" x14ac:dyDescent="0.25">
      <c r="A1" s="48" t="s">
        <v>23</v>
      </c>
      <c r="C1" s="1"/>
      <c r="D1" s="1"/>
      <c r="E1" s="1"/>
      <c r="F1" s="1"/>
      <c r="G1" s="1"/>
    </row>
    <row r="2" spans="1:11" s="48" customFormat="1" x14ac:dyDescent="0.25">
      <c r="A2" s="1"/>
      <c r="B2" s="1"/>
      <c r="C2" s="1"/>
      <c r="D2" s="1"/>
      <c r="E2" s="1"/>
      <c r="F2" s="1"/>
      <c r="G2" s="1"/>
    </row>
    <row r="3" spans="1:11" s="257" customFormat="1" x14ac:dyDescent="0.25">
      <c r="A3" s="1" t="s">
        <v>384</v>
      </c>
      <c r="B3" s="1"/>
    </row>
    <row r="4" spans="1:11" s="257" customFormat="1" x14ac:dyDescent="0.25">
      <c r="A4" s="3" t="s">
        <v>5536</v>
      </c>
      <c r="B4" s="3"/>
      <c r="C4" s="1013"/>
      <c r="D4" s="1013"/>
      <c r="E4" s="1013"/>
      <c r="F4" s="1013"/>
      <c r="G4" s="1013"/>
      <c r="H4" s="1013"/>
    </row>
    <row r="5" spans="1:11" s="257" customFormat="1" x14ac:dyDescent="0.25">
      <c r="A5" s="3" t="s">
        <v>5473</v>
      </c>
      <c r="B5" s="3"/>
      <c r="C5" s="1013"/>
      <c r="D5" s="1013"/>
      <c r="E5" s="1013"/>
      <c r="F5" s="1013"/>
      <c r="G5" s="1013"/>
    </row>
    <row r="6" spans="1:11" s="257" customFormat="1" x14ac:dyDescent="0.25">
      <c r="A6" s="3"/>
      <c r="B6" s="3"/>
      <c r="C6" s="1013"/>
      <c r="D6" s="1013"/>
      <c r="E6" s="1013"/>
      <c r="F6" s="1013"/>
      <c r="G6" s="1013"/>
    </row>
    <row r="7" spans="1:11" s="49" customFormat="1" ht="17" thickBot="1" x14ac:dyDescent="0.3">
      <c r="A7" s="3"/>
      <c r="B7" s="3"/>
      <c r="C7" s="31">
        <v>4000</v>
      </c>
      <c r="D7" s="31">
        <v>3500</v>
      </c>
      <c r="E7" s="31">
        <v>3500</v>
      </c>
      <c r="F7" s="31">
        <v>3500</v>
      </c>
      <c r="G7" s="31">
        <v>800</v>
      </c>
    </row>
    <row r="8" spans="1:11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32</v>
      </c>
      <c r="F8" s="209" t="s">
        <v>27</v>
      </c>
      <c r="G8" s="209" t="s">
        <v>4</v>
      </c>
    </row>
    <row r="9" spans="1:11" s="2" customFormat="1" ht="17" thickBot="1" x14ac:dyDescent="0.3">
      <c r="A9" s="76">
        <v>44906</v>
      </c>
      <c r="B9" s="14" t="s">
        <v>5508</v>
      </c>
      <c r="C9" s="14">
        <v>200</v>
      </c>
      <c r="D9" s="14">
        <v>200</v>
      </c>
      <c r="E9" s="14">
        <v>200</v>
      </c>
      <c r="F9" s="14">
        <v>200</v>
      </c>
      <c r="G9" s="14">
        <v>200</v>
      </c>
    </row>
    <row r="10" spans="1:11" s="2" customFormat="1" ht="17" thickBot="1" x14ac:dyDescent="0.3">
      <c r="A10" s="161" t="s">
        <v>5660</v>
      </c>
      <c r="B10" s="34"/>
      <c r="C10" s="34">
        <f>SUM(C9)</f>
        <v>200</v>
      </c>
      <c r="D10" s="34">
        <f t="shared" ref="D10:G10" si="0">SUM(D9)</f>
        <v>200</v>
      </c>
      <c r="E10" s="34">
        <f t="shared" si="0"/>
        <v>200</v>
      </c>
      <c r="F10" s="34">
        <f t="shared" si="0"/>
        <v>200</v>
      </c>
      <c r="G10" s="34">
        <f t="shared" si="0"/>
        <v>200</v>
      </c>
    </row>
    <row r="11" spans="1:11" s="2" customFormat="1" ht="17" thickBot="1" x14ac:dyDescent="0.3">
      <c r="A11" s="55"/>
      <c r="B11" s="22"/>
      <c r="C11" s="53"/>
      <c r="D11" s="53"/>
      <c r="E11" s="53"/>
      <c r="F11" s="53"/>
      <c r="G11" s="53"/>
    </row>
    <row r="12" spans="1:11" s="2" customFormat="1" ht="17" thickBot="1" x14ac:dyDescent="0.3">
      <c r="A12" s="161" t="s">
        <v>5929</v>
      </c>
      <c r="B12" s="34"/>
      <c r="C12" s="34">
        <f>SUM(C10:C11)</f>
        <v>200</v>
      </c>
      <c r="D12" s="34">
        <f t="shared" ref="D12:G22" si="1">SUM(D10:D11)</f>
        <v>200</v>
      </c>
      <c r="E12" s="34">
        <f t="shared" si="1"/>
        <v>200</v>
      </c>
      <c r="F12" s="34">
        <f t="shared" si="1"/>
        <v>200</v>
      </c>
      <c r="G12" s="34">
        <f t="shared" si="1"/>
        <v>200</v>
      </c>
      <c r="H12" s="1" t="s">
        <v>6790</v>
      </c>
      <c r="I12" s="208">
        <v>3161999</v>
      </c>
      <c r="J12" s="1" t="s">
        <v>6791</v>
      </c>
      <c r="K12" s="1"/>
    </row>
    <row r="13" spans="1:11" s="2" customFormat="1" ht="17" thickBot="1" x14ac:dyDescent="0.3">
      <c r="A13" s="55"/>
      <c r="B13" s="22"/>
      <c r="C13" s="53"/>
      <c r="D13" s="53"/>
      <c r="E13" s="53"/>
      <c r="F13" s="53"/>
      <c r="G13" s="53"/>
    </row>
    <row r="14" spans="1:11" s="2" customFormat="1" ht="17" thickBot="1" x14ac:dyDescent="0.3">
      <c r="A14" s="161" t="s">
        <v>6015</v>
      </c>
      <c r="B14" s="34"/>
      <c r="C14" s="34">
        <f>SUM(C12:C13)</f>
        <v>200</v>
      </c>
      <c r="D14" s="34">
        <f t="shared" si="1"/>
        <v>200</v>
      </c>
      <c r="E14" s="34">
        <f t="shared" si="1"/>
        <v>200</v>
      </c>
      <c r="F14" s="34">
        <f t="shared" si="1"/>
        <v>200</v>
      </c>
      <c r="G14" s="34">
        <f t="shared" si="1"/>
        <v>200</v>
      </c>
      <c r="H14" s="2" t="s">
        <v>6634</v>
      </c>
      <c r="I14" s="207">
        <v>3161999</v>
      </c>
    </row>
    <row r="15" spans="1:11" s="2" customFormat="1" ht="17" thickBot="1" x14ac:dyDescent="0.3">
      <c r="A15" s="55"/>
      <c r="B15" s="22"/>
      <c r="C15" s="53"/>
      <c r="D15" s="53"/>
      <c r="E15" s="53"/>
      <c r="F15" s="53"/>
      <c r="G15" s="53"/>
    </row>
    <row r="16" spans="1:11" s="2" customFormat="1" ht="17" thickBot="1" x14ac:dyDescent="0.3">
      <c r="A16" s="161" t="s">
        <v>6234</v>
      </c>
      <c r="B16" s="34"/>
      <c r="C16" s="34">
        <f>SUM(C14:C15)</f>
        <v>200</v>
      </c>
      <c r="D16" s="34">
        <f t="shared" si="1"/>
        <v>200</v>
      </c>
      <c r="E16" s="34">
        <f t="shared" si="1"/>
        <v>200</v>
      </c>
      <c r="F16" s="34">
        <f t="shared" si="1"/>
        <v>200</v>
      </c>
      <c r="G16" s="34">
        <f t="shared" si="1"/>
        <v>200</v>
      </c>
    </row>
    <row r="17" spans="1:7" s="2" customFormat="1" ht="17" thickBot="1" x14ac:dyDescent="0.3">
      <c r="A17" s="55"/>
      <c r="B17" s="22"/>
      <c r="C17" s="53"/>
      <c r="D17" s="53"/>
      <c r="E17" s="53"/>
      <c r="F17" s="53"/>
      <c r="G17" s="53"/>
    </row>
    <row r="18" spans="1:7" s="2" customFormat="1" ht="17" thickBot="1" x14ac:dyDescent="0.3">
      <c r="A18" s="161" t="s">
        <v>6414</v>
      </c>
      <c r="B18" s="34"/>
      <c r="C18" s="34">
        <f>SUM(C16:C17)</f>
        <v>200</v>
      </c>
      <c r="D18" s="34">
        <f t="shared" si="1"/>
        <v>200</v>
      </c>
      <c r="E18" s="34">
        <f t="shared" si="1"/>
        <v>200</v>
      </c>
      <c r="F18" s="34">
        <f t="shared" si="1"/>
        <v>200</v>
      </c>
      <c r="G18" s="34">
        <f t="shared" si="1"/>
        <v>200</v>
      </c>
    </row>
    <row r="19" spans="1:7" s="2" customFormat="1" ht="17" thickBot="1" x14ac:dyDescent="0.3">
      <c r="A19" s="55"/>
      <c r="B19" s="22"/>
      <c r="C19" s="53"/>
      <c r="D19" s="53"/>
      <c r="E19" s="53"/>
      <c r="F19" s="53"/>
      <c r="G19" s="53"/>
    </row>
    <row r="20" spans="1:7" s="2" customFormat="1" ht="17" thickBot="1" x14ac:dyDescent="0.3">
      <c r="A20" s="161" t="s">
        <v>6545</v>
      </c>
      <c r="B20" s="34"/>
      <c r="C20" s="34">
        <f>SUM(C18:C19)</f>
        <v>200</v>
      </c>
      <c r="D20" s="34">
        <f t="shared" si="1"/>
        <v>200</v>
      </c>
      <c r="E20" s="34">
        <f t="shared" si="1"/>
        <v>200</v>
      </c>
      <c r="F20" s="34">
        <f t="shared" si="1"/>
        <v>200</v>
      </c>
      <c r="G20" s="34">
        <f t="shared" si="1"/>
        <v>200</v>
      </c>
    </row>
    <row r="21" spans="1:7" ht="17" thickBot="1" x14ac:dyDescent="0.3">
      <c r="A21" s="57"/>
      <c r="B21" s="57"/>
      <c r="C21" s="13"/>
      <c r="D21" s="13"/>
      <c r="E21" s="13"/>
      <c r="F21" s="13"/>
      <c r="G21" s="13"/>
    </row>
    <row r="22" spans="1:7" s="2" customFormat="1" ht="17" thickBot="1" x14ac:dyDescent="0.3">
      <c r="A22" s="161" t="s">
        <v>6789</v>
      </c>
      <c r="B22" s="34"/>
      <c r="C22" s="34">
        <f>SUM(C20:C21)</f>
        <v>200</v>
      </c>
      <c r="D22" s="34">
        <f t="shared" si="1"/>
        <v>200</v>
      </c>
      <c r="E22" s="34">
        <f t="shared" si="1"/>
        <v>200</v>
      </c>
      <c r="F22" s="34">
        <f t="shared" si="1"/>
        <v>200</v>
      </c>
      <c r="G22" s="34">
        <f t="shared" si="1"/>
        <v>200</v>
      </c>
    </row>
    <row r="23" spans="1:7" ht="17" thickBot="1" x14ac:dyDescent="0.3">
      <c r="A23" s="55" t="s">
        <v>6906</v>
      </c>
      <c r="B23" s="14" t="s">
        <v>63</v>
      </c>
      <c r="C23" s="13"/>
      <c r="D23" s="13"/>
      <c r="E23" s="13"/>
      <c r="F23" s="13">
        <v>-30</v>
      </c>
      <c r="G23" s="13"/>
    </row>
    <row r="24" spans="1:7" s="2" customFormat="1" ht="17" thickBot="1" x14ac:dyDescent="0.3">
      <c r="A24" s="161" t="s">
        <v>6957</v>
      </c>
      <c r="B24" s="34"/>
      <c r="C24" s="34">
        <f>SUM(C22:C23)</f>
        <v>200</v>
      </c>
      <c r="D24" s="34">
        <f>SUM(D22:D23)</f>
        <v>200</v>
      </c>
      <c r="E24" s="34">
        <f>SUM(E22:E23)</f>
        <v>200</v>
      </c>
      <c r="F24" s="34">
        <f>SUM(F22:F23)</f>
        <v>170</v>
      </c>
      <c r="G24" s="34">
        <f>SUM(G22:G23)</f>
        <v>200</v>
      </c>
    </row>
    <row r="25" spans="1:7" x14ac:dyDescent="0.25">
      <c r="A25" s="55">
        <v>45053</v>
      </c>
      <c r="B25" s="213" t="s">
        <v>401</v>
      </c>
      <c r="C25" s="13">
        <v>-10</v>
      </c>
      <c r="D25" s="13">
        <v>-88</v>
      </c>
      <c r="E25" s="13"/>
      <c r="F25" s="13"/>
      <c r="G25" s="13"/>
    </row>
    <row r="26" spans="1:7" x14ac:dyDescent="0.25">
      <c r="A26" s="212">
        <v>45114</v>
      </c>
      <c r="B26" s="213" t="s">
        <v>63</v>
      </c>
      <c r="C26" s="13">
        <v>-58</v>
      </c>
      <c r="D26" s="13">
        <v>-112</v>
      </c>
      <c r="E26" s="13"/>
      <c r="F26" s="13">
        <v>-109</v>
      </c>
      <c r="G26" s="13"/>
    </row>
    <row r="27" spans="1:7" x14ac:dyDescent="0.25">
      <c r="A27" s="700" t="s">
        <v>7029</v>
      </c>
      <c r="B27" s="527" t="s">
        <v>63</v>
      </c>
      <c r="C27" s="13">
        <v>-58</v>
      </c>
      <c r="D27" s="13"/>
      <c r="E27" s="13"/>
      <c r="F27" s="13">
        <v>-61</v>
      </c>
      <c r="G27" s="13"/>
    </row>
    <row r="28" spans="1:7" x14ac:dyDescent="0.25">
      <c r="A28" s="212" t="s">
        <v>7033</v>
      </c>
      <c r="B28" s="213" t="s">
        <v>63</v>
      </c>
      <c r="C28" s="13">
        <v>-20</v>
      </c>
      <c r="D28" s="13"/>
      <c r="E28" s="13">
        <v>-24</v>
      </c>
      <c r="F28" s="13"/>
      <c r="G28" s="13">
        <v>-6</v>
      </c>
    </row>
    <row r="29" spans="1:7" x14ac:dyDescent="0.25">
      <c r="A29" s="55" t="s">
        <v>7094</v>
      </c>
      <c r="B29" s="162" t="s">
        <v>63</v>
      </c>
      <c r="C29" s="14">
        <v>-18</v>
      </c>
      <c r="D29" s="14"/>
      <c r="E29" s="14">
        <v>-1</v>
      </c>
      <c r="F29" s="14"/>
      <c r="G29" s="14">
        <v>-6</v>
      </c>
    </row>
    <row r="30" spans="1:7" ht="17" thickBot="1" x14ac:dyDescent="0.3">
      <c r="A30" s="212" t="s">
        <v>7126</v>
      </c>
      <c r="B30" s="527" t="s">
        <v>63</v>
      </c>
      <c r="C30" s="14">
        <v>-36</v>
      </c>
      <c r="D30" s="14"/>
      <c r="E30" s="14">
        <v>-100</v>
      </c>
      <c r="F30" s="14"/>
      <c r="G30" s="14"/>
    </row>
    <row r="31" spans="1:7" s="2" customFormat="1" ht="17" thickBot="1" x14ac:dyDescent="0.3">
      <c r="A31" s="161" t="s">
        <v>7112</v>
      </c>
      <c r="B31" s="34"/>
      <c r="C31" s="34">
        <f>SUM(C24:C30)</f>
        <v>0</v>
      </c>
      <c r="D31" s="34">
        <f>SUM(D24:D30)</f>
        <v>0</v>
      </c>
      <c r="E31" s="34">
        <f>SUM(E24:E30)</f>
        <v>75</v>
      </c>
      <c r="F31" s="34">
        <f>SUM(F24:F30)</f>
        <v>0</v>
      </c>
      <c r="G31" s="34">
        <f>SUM(G24:G30)</f>
        <v>188</v>
      </c>
    </row>
    <row r="32" spans="1:7" x14ac:dyDescent="0.25">
      <c r="A32" s="212">
        <v>44993</v>
      </c>
      <c r="B32" s="13" t="s">
        <v>63</v>
      </c>
      <c r="C32" s="14"/>
      <c r="D32" s="14"/>
      <c r="E32" s="14">
        <v>-75</v>
      </c>
      <c r="F32" s="14"/>
      <c r="G32" s="14"/>
    </row>
    <row r="33" spans="1:7" x14ac:dyDescent="0.25">
      <c r="A33" s="55">
        <v>45238</v>
      </c>
      <c r="B33" s="527" t="s">
        <v>63</v>
      </c>
      <c r="C33" s="14"/>
      <c r="D33" s="14"/>
      <c r="E33" s="14"/>
      <c r="F33" s="14"/>
      <c r="G33" s="14">
        <v>-150</v>
      </c>
    </row>
    <row r="34" spans="1:7" ht="17" thickBot="1" x14ac:dyDescent="0.3">
      <c r="A34" s="12" t="s">
        <v>7282</v>
      </c>
      <c r="B34" s="527" t="s">
        <v>63</v>
      </c>
      <c r="C34" s="14"/>
      <c r="D34" s="14"/>
      <c r="E34" s="14"/>
      <c r="F34" s="14"/>
      <c r="G34" s="14">
        <v>-38</v>
      </c>
    </row>
    <row r="35" spans="1:7" s="2" customFormat="1" ht="17" thickBot="1" x14ac:dyDescent="0.3">
      <c r="A35" s="161" t="s">
        <v>7158</v>
      </c>
      <c r="B35" s="34"/>
      <c r="C35" s="34">
        <f>SUM(C31:C34)</f>
        <v>0</v>
      </c>
      <c r="D35" s="34">
        <f t="shared" ref="D35:G35" si="2">SUM(D31:D34)</f>
        <v>0</v>
      </c>
      <c r="E35" s="34">
        <f t="shared" si="2"/>
        <v>0</v>
      </c>
      <c r="F35" s="34">
        <f t="shared" si="2"/>
        <v>0</v>
      </c>
      <c r="G35" s="34">
        <f t="shared" si="2"/>
        <v>0</v>
      </c>
    </row>
    <row r="36" spans="1:7" x14ac:dyDescent="0.25">
      <c r="A36" s="76"/>
      <c r="B36" s="527"/>
      <c r="C36" s="14"/>
      <c r="D36" s="14"/>
      <c r="E36" s="14"/>
      <c r="F36" s="14"/>
      <c r="G36" s="14"/>
    </row>
    <row r="37" spans="1:7" x14ac:dyDescent="0.25">
      <c r="A37" s="700"/>
      <c r="B37" s="527"/>
      <c r="C37" s="14"/>
      <c r="D37" s="14"/>
      <c r="E37" s="14"/>
      <c r="F37" s="14"/>
      <c r="G37" s="14"/>
    </row>
    <row r="38" spans="1:7" ht="17" thickBot="1" x14ac:dyDescent="0.3">
      <c r="A38" s="81"/>
      <c r="B38" s="81"/>
      <c r="C38" s="14"/>
      <c r="D38" s="14"/>
      <c r="E38" s="14"/>
      <c r="F38" s="14"/>
      <c r="G38" s="14"/>
    </row>
    <row r="39" spans="1:7" ht="17" thickBot="1" x14ac:dyDescent="0.3">
      <c r="A39" s="1357" t="s">
        <v>927</v>
      </c>
      <c r="B39" s="135"/>
      <c r="C39" s="1390">
        <f>SUM(C9)</f>
        <v>200</v>
      </c>
      <c r="D39" s="1390">
        <f t="shared" ref="D39:G39" si="3">SUM(D9)</f>
        <v>200</v>
      </c>
      <c r="E39" s="1390">
        <f t="shared" si="3"/>
        <v>200</v>
      </c>
      <c r="F39" s="1390">
        <f t="shared" si="3"/>
        <v>200</v>
      </c>
      <c r="G39" s="1390">
        <f t="shared" si="3"/>
        <v>200</v>
      </c>
    </row>
    <row r="40" spans="1:7" ht="17" thickBot="1" x14ac:dyDescent="0.3">
      <c r="A40" s="26" t="s">
        <v>1053</v>
      </c>
      <c r="B40" s="27"/>
      <c r="C40" s="1393">
        <v>200</v>
      </c>
      <c r="D40" s="1393">
        <v>200</v>
      </c>
      <c r="E40" s="1393">
        <v>200</v>
      </c>
      <c r="F40" s="1393">
        <v>200</v>
      </c>
      <c r="G40" s="1393">
        <v>200</v>
      </c>
    </row>
  </sheetData>
  <pageMargins left="0.7" right="0.7" top="0.75" bottom="0.75" header="0.3" footer="0.3"/>
  <pageSetup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F34"/>
  <sheetViews>
    <sheetView topLeftCell="A13" workbookViewId="0">
      <selection activeCell="A15" sqref="A15:XFD29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16384" width="9" style="136"/>
  </cols>
  <sheetData>
    <row r="1" spans="1:6" s="48" customFormat="1" x14ac:dyDescent="0.25">
      <c r="A1" s="48" t="s">
        <v>23</v>
      </c>
      <c r="C1" s="1"/>
      <c r="D1" s="1"/>
      <c r="E1" s="1"/>
    </row>
    <row r="2" spans="1:6" s="48" customFormat="1" x14ac:dyDescent="0.25">
      <c r="A2" s="1"/>
      <c r="B2" s="1"/>
      <c r="C2" s="1"/>
      <c r="D2" s="1"/>
      <c r="E2" s="1"/>
    </row>
    <row r="3" spans="1:6" s="257" customFormat="1" x14ac:dyDescent="0.25">
      <c r="A3" s="1" t="s">
        <v>384</v>
      </c>
      <c r="B3" s="1"/>
    </row>
    <row r="4" spans="1:6" s="257" customFormat="1" x14ac:dyDescent="0.25">
      <c r="A4" s="3" t="s">
        <v>5536</v>
      </c>
      <c r="B4" s="3"/>
      <c r="C4" s="1013"/>
      <c r="D4" s="1013"/>
      <c r="E4" s="1013"/>
      <c r="F4" s="1013"/>
    </row>
    <row r="5" spans="1:6" s="257" customFormat="1" x14ac:dyDescent="0.25">
      <c r="A5" s="3" t="s">
        <v>6196</v>
      </c>
      <c r="B5" s="3"/>
      <c r="C5" s="1013"/>
      <c r="D5" s="1013"/>
      <c r="E5" s="1013"/>
    </row>
    <row r="6" spans="1:6" s="257" customFormat="1" x14ac:dyDescent="0.25">
      <c r="A6" s="3"/>
      <c r="B6" s="3"/>
      <c r="C6" s="1013"/>
      <c r="D6" s="1013"/>
      <c r="E6" s="1013"/>
    </row>
    <row r="7" spans="1:6" s="49" customFormat="1" ht="17" thickBot="1" x14ac:dyDescent="0.3">
      <c r="A7" s="3"/>
      <c r="B7" s="3"/>
      <c r="C7" s="31">
        <v>6000</v>
      </c>
      <c r="D7" s="31">
        <v>1000</v>
      </c>
      <c r="E7" s="31">
        <v>4500</v>
      </c>
    </row>
    <row r="8" spans="1:6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4</v>
      </c>
      <c r="E8" s="209" t="s">
        <v>3</v>
      </c>
    </row>
    <row r="9" spans="1:6" s="2" customFormat="1" ht="17" thickBot="1" x14ac:dyDescent="0.3">
      <c r="A9" s="76" t="s">
        <v>6230</v>
      </c>
      <c r="B9" s="14" t="s">
        <v>6231</v>
      </c>
      <c r="C9" s="22">
        <v>30</v>
      </c>
      <c r="D9" s="22">
        <v>130</v>
      </c>
      <c r="E9" s="22">
        <v>300</v>
      </c>
    </row>
    <row r="10" spans="1:6" s="2" customFormat="1" ht="17" thickBot="1" x14ac:dyDescent="0.3">
      <c r="A10" s="161" t="s">
        <v>6234</v>
      </c>
      <c r="B10" s="34"/>
      <c r="C10" s="34">
        <f>SUM(C9)</f>
        <v>30</v>
      </c>
      <c r="D10" s="34">
        <f t="shared" ref="D10:E10" si="0">SUM(D9)</f>
        <v>130</v>
      </c>
      <c r="E10" s="34">
        <f t="shared" si="0"/>
        <v>300</v>
      </c>
      <c r="F10" s="1" t="s">
        <v>6790</v>
      </c>
    </row>
    <row r="11" spans="1:6" s="2" customFormat="1" ht="17" thickBot="1" x14ac:dyDescent="0.3">
      <c r="A11" s="53"/>
      <c r="B11" s="53"/>
      <c r="C11" s="53"/>
      <c r="D11" s="53"/>
      <c r="E11" s="53"/>
    </row>
    <row r="12" spans="1:6" s="2" customFormat="1" ht="17" thickBot="1" x14ac:dyDescent="0.3">
      <c r="A12" s="161" t="s">
        <v>6414</v>
      </c>
      <c r="B12" s="34"/>
      <c r="C12" s="34">
        <f>SUM(C10:C11)</f>
        <v>30</v>
      </c>
      <c r="D12" s="34">
        <f t="shared" ref="D12:E12" si="1">SUM(D10:D11)</f>
        <v>130</v>
      </c>
      <c r="E12" s="34">
        <f t="shared" si="1"/>
        <v>300</v>
      </c>
    </row>
    <row r="13" spans="1:6" s="2" customFormat="1" ht="17" thickBot="1" x14ac:dyDescent="0.3">
      <c r="A13" s="53"/>
      <c r="B13" s="53"/>
      <c r="C13" s="53"/>
      <c r="D13" s="53"/>
      <c r="E13" s="53"/>
    </row>
    <row r="14" spans="1:6" s="2" customFormat="1" ht="17" thickBot="1" x14ac:dyDescent="0.3">
      <c r="A14" s="161" t="s">
        <v>6545</v>
      </c>
      <c r="B14" s="34"/>
      <c r="C14" s="34">
        <f>SUM(C12:C13)</f>
        <v>30</v>
      </c>
      <c r="D14" s="34">
        <f>SUM(D12:D13)</f>
        <v>130</v>
      </c>
      <c r="E14" s="34">
        <f>SUM(E12:E13)</f>
        <v>300</v>
      </c>
    </row>
    <row r="15" spans="1:6" s="2" customFormat="1" ht="17" thickBot="1" x14ac:dyDescent="0.3">
      <c r="A15" s="53"/>
      <c r="B15" s="53"/>
      <c r="C15" s="53"/>
      <c r="D15" s="53"/>
      <c r="E15" s="53"/>
    </row>
    <row r="16" spans="1:6" s="2" customFormat="1" ht="17" thickBot="1" x14ac:dyDescent="0.3">
      <c r="A16" s="161" t="s">
        <v>6789</v>
      </c>
      <c r="B16" s="34"/>
      <c r="C16" s="34">
        <f>SUM(C14:C15)</f>
        <v>30</v>
      </c>
      <c r="D16" s="34">
        <f>SUM(D14:D15)</f>
        <v>130</v>
      </c>
      <c r="E16" s="34">
        <f>SUM(E14:E15)</f>
        <v>300</v>
      </c>
    </row>
    <row r="17" spans="1:5" s="2" customFormat="1" ht="17" thickBot="1" x14ac:dyDescent="0.3">
      <c r="A17" s="53"/>
      <c r="B17" s="53"/>
      <c r="C17" s="53"/>
      <c r="D17" s="53"/>
      <c r="E17" s="53"/>
    </row>
    <row r="18" spans="1:5" s="2" customFormat="1" ht="17" thickBot="1" x14ac:dyDescent="0.3">
      <c r="A18" s="161" t="s">
        <v>6957</v>
      </c>
      <c r="B18" s="34"/>
      <c r="C18" s="34">
        <f>SUM(C16:C17)</f>
        <v>30</v>
      </c>
      <c r="D18" s="34">
        <f>SUM(D16:D17)</f>
        <v>130</v>
      </c>
      <c r="E18" s="34">
        <f>SUM(E16:E17)</f>
        <v>300</v>
      </c>
    </row>
    <row r="19" spans="1:5" s="2" customFormat="1" x14ac:dyDescent="0.25">
      <c r="A19" s="12" t="s">
        <v>7033</v>
      </c>
      <c r="B19" s="75" t="s">
        <v>63</v>
      </c>
      <c r="C19" s="53"/>
      <c r="D19" s="53"/>
      <c r="E19" s="53">
        <v>-24</v>
      </c>
    </row>
    <row r="20" spans="1:5" s="2" customFormat="1" x14ac:dyDescent="0.25">
      <c r="A20" s="55" t="s">
        <v>7094</v>
      </c>
      <c r="B20" s="13" t="s">
        <v>63</v>
      </c>
      <c r="C20" s="53"/>
      <c r="D20" s="53"/>
      <c r="E20" s="53">
        <v>-21</v>
      </c>
    </row>
    <row r="21" spans="1:5" s="2" customFormat="1" ht="17" thickBot="1" x14ac:dyDescent="0.3">
      <c r="A21" s="12" t="s">
        <v>7126</v>
      </c>
      <c r="B21" s="77" t="s">
        <v>63</v>
      </c>
      <c r="C21" s="53"/>
      <c r="D21" s="53"/>
      <c r="E21" s="53">
        <v>-50</v>
      </c>
    </row>
    <row r="22" spans="1:5" s="2" customFormat="1" ht="17" thickBot="1" x14ac:dyDescent="0.3">
      <c r="A22" s="161" t="s">
        <v>7112</v>
      </c>
      <c r="B22" s="34"/>
      <c r="C22" s="34">
        <f>SUM(C18:C21)</f>
        <v>30</v>
      </c>
      <c r="D22" s="34">
        <f t="shared" ref="D22" si="2">SUM(D18:D21)</f>
        <v>130</v>
      </c>
      <c r="E22" s="34">
        <f>SUM(E18:E21)</f>
        <v>205</v>
      </c>
    </row>
    <row r="23" spans="1:5" s="2" customFormat="1" x14ac:dyDescent="0.25">
      <c r="A23" s="55">
        <v>45238</v>
      </c>
      <c r="B23" s="77" t="s">
        <v>63</v>
      </c>
      <c r="C23" s="53"/>
      <c r="D23" s="53"/>
      <c r="E23" s="53">
        <v>-7</v>
      </c>
    </row>
    <row r="24" spans="1:5" s="2" customFormat="1" ht="17" thickBot="1" x14ac:dyDescent="0.3">
      <c r="A24" s="12" t="s">
        <v>7282</v>
      </c>
      <c r="B24" s="77" t="s">
        <v>63</v>
      </c>
      <c r="C24" s="13"/>
      <c r="D24" s="13"/>
      <c r="E24" s="13">
        <v>-125</v>
      </c>
    </row>
    <row r="25" spans="1:5" s="2" customFormat="1" ht="17" thickBot="1" x14ac:dyDescent="0.3">
      <c r="A25" s="161" t="s">
        <v>7158</v>
      </c>
      <c r="B25" s="34"/>
      <c r="C25" s="34">
        <f>SUM(C22:C24)</f>
        <v>30</v>
      </c>
      <c r="D25" s="34">
        <f t="shared" ref="D25" si="3">SUM(D22:D24)</f>
        <v>130</v>
      </c>
      <c r="E25" s="34">
        <f>SUM(E22:E24)</f>
        <v>73</v>
      </c>
    </row>
    <row r="26" spans="1:5" s="2" customFormat="1" x14ac:dyDescent="0.25">
      <c r="A26" s="12">
        <v>44935</v>
      </c>
      <c r="B26" s="77" t="s">
        <v>63</v>
      </c>
      <c r="C26" s="14">
        <v>-30</v>
      </c>
      <c r="D26" s="14"/>
      <c r="E26" s="14">
        <v>-60</v>
      </c>
    </row>
    <row r="27" spans="1:5" s="2" customFormat="1" x14ac:dyDescent="0.25">
      <c r="A27" s="76">
        <v>45025</v>
      </c>
      <c r="B27" s="77" t="s">
        <v>401</v>
      </c>
      <c r="C27" s="14"/>
      <c r="D27" s="14"/>
      <c r="E27" s="14">
        <v>-13</v>
      </c>
    </row>
    <row r="28" spans="1:5" s="2" customFormat="1" ht="17" thickBot="1" x14ac:dyDescent="0.3">
      <c r="A28" s="12" t="s">
        <v>7518</v>
      </c>
      <c r="B28" s="13" t="s">
        <v>63</v>
      </c>
      <c r="C28" s="14"/>
      <c r="D28" s="14">
        <v>-130</v>
      </c>
      <c r="E28" s="14"/>
    </row>
    <row r="29" spans="1:5" s="2" customFormat="1" ht="17" thickBot="1" x14ac:dyDescent="0.3">
      <c r="A29" s="161" t="s">
        <v>7658</v>
      </c>
      <c r="B29" s="34"/>
      <c r="C29" s="34">
        <f>SUM(C25:C28)</f>
        <v>0</v>
      </c>
      <c r="D29" s="34">
        <f>SUM(D25:D28)</f>
        <v>0</v>
      </c>
      <c r="E29" s="34">
        <f>SUM(E25:E28)</f>
        <v>0</v>
      </c>
    </row>
    <row r="30" spans="1:5" x14ac:dyDescent="0.25">
      <c r="A30" s="80"/>
      <c r="B30" s="14"/>
      <c r="C30" s="14"/>
      <c r="D30" s="14"/>
      <c r="E30" s="14"/>
    </row>
    <row r="31" spans="1:5" x14ac:dyDescent="0.25">
      <c r="A31" s="76"/>
      <c r="B31" s="527"/>
      <c r="C31" s="14"/>
      <c r="D31" s="14"/>
      <c r="E31" s="14"/>
    </row>
    <row r="32" spans="1:5" ht="17" thickBot="1" x14ac:dyDescent="0.3">
      <c r="A32" s="81"/>
      <c r="B32" s="81"/>
      <c r="C32" s="14"/>
      <c r="D32" s="14"/>
      <c r="E32" s="14"/>
    </row>
    <row r="33" spans="1:5" s="2" customFormat="1" ht="17" thickBot="1" x14ac:dyDescent="0.3">
      <c r="A33" s="1358" t="s">
        <v>927</v>
      </c>
      <c r="B33" s="1355"/>
      <c r="C33" s="1390">
        <f>SUM(C9)</f>
        <v>30</v>
      </c>
      <c r="D33" s="1390">
        <f t="shared" ref="D33:E33" si="4">SUM(D9)</f>
        <v>130</v>
      </c>
      <c r="E33" s="1390">
        <f t="shared" si="4"/>
        <v>300</v>
      </c>
    </row>
    <row r="34" spans="1:5" ht="17" thickBot="1" x14ac:dyDescent="0.3">
      <c r="A34" s="26" t="s">
        <v>1053</v>
      </c>
      <c r="B34" s="27"/>
      <c r="C34" s="1393">
        <v>30</v>
      </c>
      <c r="D34" s="1393">
        <v>130</v>
      </c>
      <c r="E34" s="1393">
        <v>300</v>
      </c>
    </row>
  </sheetData>
  <pageMargins left="0.7" right="0.7" top="0.75" bottom="0.75" header="0.3" footer="0.3"/>
  <pageSetup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K57"/>
  <sheetViews>
    <sheetView topLeftCell="A40" workbookViewId="0">
      <selection activeCell="C52" sqref="C52:G52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7" width="9.1640625" style="2" customWidth="1"/>
    <col min="8" max="8" width="9" style="136"/>
    <col min="9" max="9" width="14.5" style="136" bestFit="1" customWidth="1"/>
    <col min="10" max="16384" width="9" style="136"/>
  </cols>
  <sheetData>
    <row r="1" spans="1:11" s="48" customFormat="1" x14ac:dyDescent="0.25">
      <c r="A1" s="48" t="s">
        <v>23</v>
      </c>
      <c r="C1" s="1"/>
      <c r="D1" s="1"/>
      <c r="E1" s="1"/>
      <c r="F1" s="1"/>
      <c r="G1" s="1"/>
    </row>
    <row r="2" spans="1:11" s="48" customFormat="1" x14ac:dyDescent="0.25">
      <c r="A2" s="1"/>
      <c r="B2" s="1"/>
      <c r="C2" s="1"/>
      <c r="D2" s="1"/>
      <c r="E2" s="1"/>
      <c r="F2" s="1"/>
      <c r="G2" s="1"/>
    </row>
    <row r="3" spans="1:11" s="257" customFormat="1" x14ac:dyDescent="0.25">
      <c r="A3" s="1" t="s">
        <v>384</v>
      </c>
      <c r="B3" s="1"/>
    </row>
    <row r="4" spans="1:11" s="257" customFormat="1" x14ac:dyDescent="0.25">
      <c r="A4" s="3" t="s">
        <v>5536</v>
      </c>
      <c r="B4" s="3"/>
      <c r="C4" s="1013"/>
      <c r="D4" s="1013"/>
      <c r="E4" s="1013"/>
      <c r="F4" s="1013"/>
      <c r="G4" s="1013"/>
      <c r="H4" s="1013"/>
    </row>
    <row r="5" spans="1:11" s="257" customFormat="1" x14ac:dyDescent="0.25">
      <c r="A5" s="3" t="s">
        <v>5535</v>
      </c>
      <c r="B5" s="3"/>
      <c r="C5" s="1013"/>
      <c r="D5" s="1013"/>
      <c r="E5" s="1013"/>
      <c r="F5" s="1013"/>
      <c r="G5" s="1013"/>
    </row>
    <row r="6" spans="1:11" s="257" customFormat="1" x14ac:dyDescent="0.25">
      <c r="A6" s="3"/>
      <c r="B6" s="3"/>
      <c r="C6" s="1013"/>
      <c r="D6" s="1013"/>
      <c r="E6" s="1013"/>
      <c r="F6" s="1013"/>
      <c r="G6" s="1013"/>
    </row>
    <row r="7" spans="1:11" s="49" customFormat="1" ht="17" thickBot="1" x14ac:dyDescent="0.3">
      <c r="A7" s="3"/>
      <c r="B7" s="3"/>
      <c r="C7" s="31">
        <v>4000</v>
      </c>
      <c r="D7" s="31">
        <v>3500</v>
      </c>
      <c r="E7" s="31">
        <v>3500</v>
      </c>
      <c r="F7" s="31">
        <v>3500</v>
      </c>
      <c r="G7" s="31">
        <v>800</v>
      </c>
    </row>
    <row r="8" spans="1:11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32</v>
      </c>
      <c r="F8" s="209" t="s">
        <v>27</v>
      </c>
      <c r="G8" s="209" t="s">
        <v>4</v>
      </c>
    </row>
    <row r="9" spans="1:11" s="2" customFormat="1" x14ac:dyDescent="0.25">
      <c r="A9" s="17" t="s">
        <v>5581</v>
      </c>
      <c r="B9" s="14" t="s">
        <v>5589</v>
      </c>
      <c r="C9" s="13">
        <v>120</v>
      </c>
      <c r="D9" s="13">
        <v>150</v>
      </c>
      <c r="E9" s="13">
        <v>50</v>
      </c>
      <c r="F9" s="13">
        <v>100</v>
      </c>
      <c r="G9" s="13">
        <v>180</v>
      </c>
    </row>
    <row r="10" spans="1:11" s="2" customFormat="1" ht="17" thickBot="1" x14ac:dyDescent="0.3">
      <c r="A10" s="76" t="s">
        <v>5592</v>
      </c>
      <c r="B10" s="14" t="s">
        <v>5614</v>
      </c>
      <c r="C10" s="14">
        <v>60</v>
      </c>
      <c r="D10" s="14">
        <v>50</v>
      </c>
      <c r="E10" s="14">
        <v>180</v>
      </c>
      <c r="F10" s="14">
        <v>80</v>
      </c>
      <c r="G10" s="14"/>
    </row>
    <row r="11" spans="1:11" s="2" customFormat="1" ht="17" thickBot="1" x14ac:dyDescent="0.3">
      <c r="A11" s="161" t="s">
        <v>5660</v>
      </c>
      <c r="B11" s="34"/>
      <c r="C11" s="34">
        <f>SUM(C9:C10)</f>
        <v>180</v>
      </c>
      <c r="D11" s="34">
        <f t="shared" ref="D11:G11" si="0">SUM(D9:D10)</f>
        <v>200</v>
      </c>
      <c r="E11" s="34">
        <f t="shared" si="0"/>
        <v>230</v>
      </c>
      <c r="F11" s="34">
        <f t="shared" si="0"/>
        <v>180</v>
      </c>
      <c r="G11" s="34">
        <f t="shared" si="0"/>
        <v>180</v>
      </c>
      <c r="H11" s="1" t="s">
        <v>6790</v>
      </c>
      <c r="I11" s="208">
        <v>523100</v>
      </c>
      <c r="J11" s="1" t="s">
        <v>6791</v>
      </c>
      <c r="K11" s="1"/>
    </row>
    <row r="12" spans="1:11" s="2" customFormat="1" ht="17" thickBot="1" x14ac:dyDescent="0.3">
      <c r="A12" s="55"/>
      <c r="B12" s="22"/>
      <c r="C12" s="53"/>
      <c r="D12" s="53"/>
      <c r="E12" s="53"/>
      <c r="F12" s="53"/>
      <c r="G12" s="53"/>
    </row>
    <row r="13" spans="1:11" s="2" customFormat="1" ht="17" thickBot="1" x14ac:dyDescent="0.3">
      <c r="A13" s="161" t="s">
        <v>5929</v>
      </c>
      <c r="B13" s="34"/>
      <c r="C13" s="34">
        <f>SUM(C11:C12)</f>
        <v>180</v>
      </c>
      <c r="D13" s="34">
        <f>SUM(D11:D12)</f>
        <v>200</v>
      </c>
      <c r="E13" s="34">
        <f>SUM(E11:E12)</f>
        <v>230</v>
      </c>
      <c r="F13" s="34">
        <f>SUM(F11:F12)</f>
        <v>180</v>
      </c>
      <c r="G13" s="34">
        <f>SUM(G11:G12)</f>
        <v>180</v>
      </c>
    </row>
    <row r="14" spans="1:11" s="2" customFormat="1" ht="17" thickBot="1" x14ac:dyDescent="0.3">
      <c r="A14" s="55"/>
      <c r="B14" s="22"/>
      <c r="C14" s="53"/>
      <c r="D14" s="53"/>
      <c r="E14" s="53"/>
      <c r="F14" s="53"/>
      <c r="G14" s="53"/>
    </row>
    <row r="15" spans="1:11" s="2" customFormat="1" ht="17" thickBot="1" x14ac:dyDescent="0.3">
      <c r="A15" s="161" t="s">
        <v>6015</v>
      </c>
      <c r="B15" s="34"/>
      <c r="C15" s="34">
        <f>SUM(C13:C14)</f>
        <v>180</v>
      </c>
      <c r="D15" s="34">
        <f>SUM(D13:D14)</f>
        <v>200</v>
      </c>
      <c r="E15" s="34">
        <f>SUM(E13:E14)</f>
        <v>230</v>
      </c>
      <c r="F15" s="34">
        <f>SUM(F13:F14)</f>
        <v>180</v>
      </c>
      <c r="G15" s="34">
        <f>SUM(G13:G14)</f>
        <v>180</v>
      </c>
      <c r="H15" s="2" t="s">
        <v>6634</v>
      </c>
      <c r="I15" s="207">
        <v>3098966</v>
      </c>
    </row>
    <row r="16" spans="1:11" s="2" customFormat="1" ht="17" thickBot="1" x14ac:dyDescent="0.3">
      <c r="A16" s="55"/>
      <c r="B16" s="22"/>
      <c r="C16" s="53"/>
      <c r="D16" s="53"/>
      <c r="E16" s="53"/>
      <c r="F16" s="53"/>
      <c r="G16" s="53"/>
    </row>
    <row r="17" spans="1:7" s="2" customFormat="1" ht="17" thickBot="1" x14ac:dyDescent="0.3">
      <c r="A17" s="161" t="s">
        <v>6234</v>
      </c>
      <c r="B17" s="34"/>
      <c r="C17" s="34">
        <f>SUM(C15:C16)</f>
        <v>180</v>
      </c>
      <c r="D17" s="34">
        <f>SUM(D15:D16)</f>
        <v>200</v>
      </c>
      <c r="E17" s="34">
        <f>SUM(E15:E16)</f>
        <v>230</v>
      </c>
      <c r="F17" s="34">
        <f>SUM(F15:F16)</f>
        <v>180</v>
      </c>
      <c r="G17" s="34">
        <f>SUM(G15:G16)</f>
        <v>180</v>
      </c>
    </row>
    <row r="18" spans="1:7" s="2" customFormat="1" ht="17" thickBot="1" x14ac:dyDescent="0.3">
      <c r="A18" s="55"/>
      <c r="B18" s="22"/>
      <c r="C18" s="53"/>
      <c r="D18" s="53"/>
      <c r="E18" s="53"/>
      <c r="F18" s="53"/>
      <c r="G18" s="53"/>
    </row>
    <row r="19" spans="1:7" s="2" customFormat="1" ht="17" thickBot="1" x14ac:dyDescent="0.3">
      <c r="A19" s="161" t="s">
        <v>6414</v>
      </c>
      <c r="B19" s="34"/>
      <c r="C19" s="34">
        <f>SUM(C17:C18)</f>
        <v>180</v>
      </c>
      <c r="D19" s="34">
        <f>SUM(D17:D18)</f>
        <v>200</v>
      </c>
      <c r="E19" s="34">
        <f>SUM(E17:E18)</f>
        <v>230</v>
      </c>
      <c r="F19" s="34">
        <f>SUM(F17:F18)</f>
        <v>180</v>
      </c>
      <c r="G19" s="34">
        <f>SUM(G17:G18)</f>
        <v>180</v>
      </c>
    </row>
    <row r="20" spans="1:7" s="2" customFormat="1" ht="17" thickBot="1" x14ac:dyDescent="0.3">
      <c r="A20" s="55"/>
      <c r="B20" s="22"/>
      <c r="C20" s="53"/>
      <c r="D20" s="53"/>
      <c r="E20" s="53"/>
      <c r="F20" s="53"/>
      <c r="G20" s="53"/>
    </row>
    <row r="21" spans="1:7" s="2" customFormat="1" ht="17" thickBot="1" x14ac:dyDescent="0.3">
      <c r="A21" s="161" t="s">
        <v>6545</v>
      </c>
      <c r="B21" s="34"/>
      <c r="C21" s="34">
        <f>SUM(C19:C20)</f>
        <v>180</v>
      </c>
      <c r="D21" s="34">
        <f>SUM(D19:D20)</f>
        <v>200</v>
      </c>
      <c r="E21" s="34">
        <f>SUM(E19:E20)</f>
        <v>230</v>
      </c>
      <c r="F21" s="34">
        <f>SUM(F19:F20)</f>
        <v>180</v>
      </c>
      <c r="G21" s="34">
        <f>SUM(G19:G20)</f>
        <v>180</v>
      </c>
    </row>
    <row r="22" spans="1:7" ht="17" thickBot="1" x14ac:dyDescent="0.3">
      <c r="A22" s="256"/>
      <c r="B22" s="22"/>
      <c r="C22" s="53"/>
      <c r="D22" s="53"/>
      <c r="E22" s="53"/>
      <c r="F22" s="53"/>
      <c r="G22" s="53"/>
    </row>
    <row r="23" spans="1:7" s="2" customFormat="1" ht="17" thickBot="1" x14ac:dyDescent="0.3">
      <c r="A23" s="161" t="s">
        <v>6789</v>
      </c>
      <c r="B23" s="34"/>
      <c r="C23" s="34">
        <f>SUM(C21:C22)</f>
        <v>180</v>
      </c>
      <c r="D23" s="34">
        <f>SUM(D21:D22)</f>
        <v>200</v>
      </c>
      <c r="E23" s="34">
        <f>SUM(E21:E22)</f>
        <v>230</v>
      </c>
      <c r="F23" s="34">
        <f>SUM(F21:F22)</f>
        <v>180</v>
      </c>
      <c r="G23" s="34">
        <f>SUM(G21:G22)</f>
        <v>180</v>
      </c>
    </row>
    <row r="24" spans="1:7" ht="17" thickBot="1" x14ac:dyDescent="0.3">
      <c r="A24" s="256"/>
      <c r="B24" s="22"/>
      <c r="C24" s="53"/>
      <c r="D24" s="53"/>
      <c r="E24" s="53"/>
      <c r="F24" s="53"/>
      <c r="G24" s="53"/>
    </row>
    <row r="25" spans="1:7" s="2" customFormat="1" ht="17" thickBot="1" x14ac:dyDescent="0.3">
      <c r="A25" s="161" t="s">
        <v>6890</v>
      </c>
      <c r="B25" s="34"/>
      <c r="C25" s="34">
        <f>SUM(C23:C24)</f>
        <v>180</v>
      </c>
      <c r="D25" s="34">
        <f>SUM(D23:D24)</f>
        <v>200</v>
      </c>
      <c r="E25" s="34">
        <f>SUM(E23:E24)</f>
        <v>230</v>
      </c>
      <c r="F25" s="34">
        <f>SUM(F23:F24)</f>
        <v>180</v>
      </c>
      <c r="G25" s="34">
        <f>SUM(G23:G24)</f>
        <v>180</v>
      </c>
    </row>
    <row r="26" spans="1:7" x14ac:dyDescent="0.25">
      <c r="A26" s="212">
        <v>45114</v>
      </c>
      <c r="B26" s="213" t="s">
        <v>63</v>
      </c>
      <c r="C26" s="13"/>
      <c r="D26" s="13">
        <v>-9</v>
      </c>
      <c r="E26" s="13"/>
      <c r="F26" s="13"/>
      <c r="G26" s="13"/>
    </row>
    <row r="27" spans="1:7" x14ac:dyDescent="0.25">
      <c r="A27" s="700" t="s">
        <v>7029</v>
      </c>
      <c r="B27" s="527" t="s">
        <v>63</v>
      </c>
      <c r="C27" s="14"/>
      <c r="D27" s="14"/>
      <c r="E27" s="14"/>
      <c r="F27" s="14">
        <v>-81</v>
      </c>
      <c r="G27" s="14"/>
    </row>
    <row r="28" spans="1:7" x14ac:dyDescent="0.25">
      <c r="A28" s="212" t="s">
        <v>7033</v>
      </c>
      <c r="B28" s="213" t="s">
        <v>63</v>
      </c>
      <c r="C28" s="14"/>
      <c r="D28" s="14">
        <v>-191</v>
      </c>
      <c r="E28" s="14"/>
      <c r="F28" s="14"/>
      <c r="G28" s="14"/>
    </row>
    <row r="29" spans="1:7" x14ac:dyDescent="0.25">
      <c r="A29" s="55" t="s">
        <v>7094</v>
      </c>
      <c r="B29" s="162" t="s">
        <v>63</v>
      </c>
      <c r="C29" s="14"/>
      <c r="D29" s="14"/>
      <c r="E29" s="14"/>
      <c r="F29" s="14">
        <v>-2</v>
      </c>
      <c r="G29" s="14"/>
    </row>
    <row r="30" spans="1:7" ht="17" thickBot="1" x14ac:dyDescent="0.3">
      <c r="A30" s="212" t="s">
        <v>7126</v>
      </c>
      <c r="B30" s="527" t="s">
        <v>63</v>
      </c>
      <c r="C30" s="14">
        <v>-44</v>
      </c>
      <c r="D30" s="14"/>
      <c r="E30" s="14"/>
      <c r="F30" s="14">
        <v>-97</v>
      </c>
      <c r="G30" s="14"/>
    </row>
    <row r="31" spans="1:7" s="2" customFormat="1" ht="17" thickBot="1" x14ac:dyDescent="0.3">
      <c r="A31" s="161" t="s">
        <v>7157</v>
      </c>
      <c r="B31" s="34"/>
      <c r="C31" s="34">
        <f>SUM(C25:C30)</f>
        <v>136</v>
      </c>
      <c r="D31" s="34">
        <f t="shared" ref="D31:F31" si="1">SUM(D25:D30)</f>
        <v>0</v>
      </c>
      <c r="E31" s="34">
        <f t="shared" si="1"/>
        <v>230</v>
      </c>
      <c r="F31" s="34">
        <f t="shared" si="1"/>
        <v>0</v>
      </c>
      <c r="G31" s="34">
        <f>SUM(G25:G30)</f>
        <v>180</v>
      </c>
    </row>
    <row r="32" spans="1:7" x14ac:dyDescent="0.25">
      <c r="A32" s="212">
        <v>44993</v>
      </c>
      <c r="B32" s="13" t="s">
        <v>63</v>
      </c>
      <c r="C32" s="14"/>
      <c r="D32" s="14"/>
      <c r="E32" s="14">
        <v>-25</v>
      </c>
      <c r="F32" s="14"/>
      <c r="G32" s="14"/>
    </row>
    <row r="33" spans="1:7" x14ac:dyDescent="0.25">
      <c r="A33" s="12">
        <v>45146</v>
      </c>
      <c r="B33" s="213" t="s">
        <v>401</v>
      </c>
      <c r="C33" s="14"/>
      <c r="D33" s="14"/>
      <c r="E33" s="14">
        <v>-100</v>
      </c>
      <c r="F33" s="14"/>
      <c r="G33" s="14"/>
    </row>
    <row r="34" spans="1:7" x14ac:dyDescent="0.25">
      <c r="A34" s="55">
        <v>45238</v>
      </c>
      <c r="B34" s="527" t="s">
        <v>63</v>
      </c>
      <c r="C34" s="14">
        <v>-29</v>
      </c>
      <c r="D34" s="14"/>
      <c r="E34" s="14">
        <v>-15</v>
      </c>
      <c r="F34" s="14"/>
      <c r="G34" s="14"/>
    </row>
    <row r="35" spans="1:7" ht="17" thickBot="1" x14ac:dyDescent="0.3">
      <c r="A35" s="12" t="s">
        <v>7282</v>
      </c>
      <c r="B35" s="527" t="s">
        <v>63</v>
      </c>
      <c r="C35" s="14">
        <v>-66</v>
      </c>
      <c r="D35" s="14"/>
      <c r="E35" s="14">
        <v>-4</v>
      </c>
      <c r="F35" s="14"/>
      <c r="G35" s="14">
        <v>-104</v>
      </c>
    </row>
    <row r="36" spans="1:7" s="2" customFormat="1" ht="17" thickBot="1" x14ac:dyDescent="0.3">
      <c r="A36" s="161" t="s">
        <v>7158</v>
      </c>
      <c r="B36" s="34"/>
      <c r="C36" s="34">
        <f>SUM(C31:C35)</f>
        <v>41</v>
      </c>
      <c r="D36" s="34">
        <f t="shared" ref="D36:G36" si="2">SUM(D31:D35)</f>
        <v>0</v>
      </c>
      <c r="E36" s="34">
        <f t="shared" si="2"/>
        <v>86</v>
      </c>
      <c r="F36" s="34">
        <f t="shared" si="2"/>
        <v>0</v>
      </c>
      <c r="G36" s="34">
        <f t="shared" si="2"/>
        <v>76</v>
      </c>
    </row>
    <row r="37" spans="1:7" x14ac:dyDescent="0.25">
      <c r="A37" s="12">
        <v>44935</v>
      </c>
      <c r="B37" s="527" t="s">
        <v>63</v>
      </c>
      <c r="C37" s="14">
        <v>-41</v>
      </c>
      <c r="D37" s="14"/>
      <c r="E37" s="14"/>
      <c r="F37" s="14"/>
      <c r="G37" s="14"/>
    </row>
    <row r="38" spans="1:7" x14ac:dyDescent="0.25">
      <c r="A38" s="76">
        <v>45025</v>
      </c>
      <c r="B38" s="527" t="s">
        <v>401</v>
      </c>
      <c r="C38" s="14"/>
      <c r="D38" s="14"/>
      <c r="E38" s="14">
        <v>-17</v>
      </c>
      <c r="F38" s="14"/>
      <c r="G38" s="14">
        <v>-76</v>
      </c>
    </row>
    <row r="39" spans="1:7" ht="17" thickBot="1" x14ac:dyDescent="0.3">
      <c r="A39" s="12">
        <v>45239</v>
      </c>
      <c r="B39" s="527" t="s">
        <v>63</v>
      </c>
      <c r="C39" s="14"/>
      <c r="D39" s="14"/>
      <c r="E39" s="14">
        <v>-34</v>
      </c>
      <c r="F39" s="14"/>
      <c r="G39" s="14"/>
    </row>
    <row r="40" spans="1:7" s="2" customFormat="1" ht="17" thickBot="1" x14ac:dyDescent="0.3">
      <c r="A40" s="161" t="s">
        <v>7658</v>
      </c>
      <c r="B40" s="34"/>
      <c r="C40" s="34">
        <f>SUM(C36:C39)</f>
        <v>0</v>
      </c>
      <c r="D40" s="34">
        <f t="shared" ref="D40:G40" si="3">SUM(D36:D39)</f>
        <v>0</v>
      </c>
      <c r="E40" s="34">
        <f t="shared" si="3"/>
        <v>35</v>
      </c>
      <c r="F40" s="34">
        <f t="shared" si="3"/>
        <v>0</v>
      </c>
      <c r="G40" s="34">
        <f t="shared" si="3"/>
        <v>0</v>
      </c>
    </row>
    <row r="41" spans="1:7" ht="17" thickBot="1" x14ac:dyDescent="0.3">
      <c r="A41" s="12"/>
      <c r="B41" s="527"/>
      <c r="C41" s="14"/>
      <c r="D41" s="14"/>
      <c r="E41" s="14"/>
      <c r="F41" s="14"/>
      <c r="G41" s="14"/>
    </row>
    <row r="42" spans="1:7" s="2" customFormat="1" ht="17" thickBot="1" x14ac:dyDescent="0.3">
      <c r="A42" s="161" t="s">
        <v>7724</v>
      </c>
      <c r="B42" s="34"/>
      <c r="C42" s="34">
        <f>SUM(C40:C41)</f>
        <v>0</v>
      </c>
      <c r="D42" s="34">
        <f t="shared" ref="D42:G52" si="4">SUM(D40:D41)</f>
        <v>0</v>
      </c>
      <c r="E42" s="34">
        <f t="shared" si="4"/>
        <v>35</v>
      </c>
      <c r="F42" s="34">
        <f t="shared" si="4"/>
        <v>0</v>
      </c>
      <c r="G42" s="34">
        <f t="shared" si="4"/>
        <v>0</v>
      </c>
    </row>
    <row r="43" spans="1:7" ht="17" thickBot="1" x14ac:dyDescent="0.3">
      <c r="A43" s="28"/>
      <c r="B43" s="527"/>
      <c r="C43" s="14"/>
      <c r="D43" s="14"/>
      <c r="E43" s="14"/>
      <c r="F43" s="14"/>
      <c r="G43" s="14"/>
    </row>
    <row r="44" spans="1:7" s="8" customFormat="1" ht="16.5" customHeight="1" thickBot="1" x14ac:dyDescent="0.3">
      <c r="A44" s="161" t="s">
        <v>8091</v>
      </c>
      <c r="B44" s="34"/>
      <c r="C44" s="34">
        <f>SUM(C42:C43)</f>
        <v>0</v>
      </c>
      <c r="D44" s="34">
        <f t="shared" si="4"/>
        <v>0</v>
      </c>
      <c r="E44" s="34">
        <f t="shared" si="4"/>
        <v>35</v>
      </c>
      <c r="F44" s="34">
        <f t="shared" si="4"/>
        <v>0</v>
      </c>
      <c r="G44" s="34">
        <f t="shared" si="4"/>
        <v>0</v>
      </c>
    </row>
    <row r="45" spans="1:7" s="8" customFormat="1" ht="17" thickBot="1" x14ac:dyDescent="0.3">
      <c r="A45" s="24"/>
      <c r="B45" s="1442"/>
      <c r="C45" s="46"/>
      <c r="D45" s="46"/>
      <c r="E45" s="46"/>
      <c r="F45" s="46"/>
      <c r="G45" s="46"/>
    </row>
    <row r="46" spans="1:7" s="8" customFormat="1" ht="17" thickBot="1" x14ac:dyDescent="0.3">
      <c r="A46" s="161" t="s">
        <v>8092</v>
      </c>
      <c r="B46" s="34"/>
      <c r="C46" s="34">
        <f>SUM(C44:C45)</f>
        <v>0</v>
      </c>
      <c r="D46" s="34">
        <f t="shared" si="4"/>
        <v>0</v>
      </c>
      <c r="E46" s="34">
        <f t="shared" si="4"/>
        <v>35</v>
      </c>
      <c r="F46" s="34">
        <f t="shared" si="4"/>
        <v>0</v>
      </c>
      <c r="G46" s="34">
        <f t="shared" si="4"/>
        <v>0</v>
      </c>
    </row>
    <row r="47" spans="1:7" s="8" customFormat="1" ht="17" thickBot="1" x14ac:dyDescent="0.3">
      <c r="A47" s="24"/>
      <c r="B47" s="1442"/>
      <c r="C47" s="46"/>
      <c r="D47" s="46"/>
      <c r="E47" s="46"/>
      <c r="F47" s="46"/>
      <c r="G47" s="46"/>
    </row>
    <row r="48" spans="1:7" s="8" customFormat="1" ht="17" thickBot="1" x14ac:dyDescent="0.3">
      <c r="A48" s="161" t="s">
        <v>8511</v>
      </c>
      <c r="B48" s="34"/>
      <c r="C48" s="34">
        <f>SUM(C46:C47)</f>
        <v>0</v>
      </c>
      <c r="D48" s="34">
        <f t="shared" si="4"/>
        <v>0</v>
      </c>
      <c r="E48" s="34">
        <f t="shared" si="4"/>
        <v>35</v>
      </c>
      <c r="F48" s="34">
        <f t="shared" si="4"/>
        <v>0</v>
      </c>
      <c r="G48" s="34">
        <f t="shared" si="4"/>
        <v>0</v>
      </c>
    </row>
    <row r="49" spans="1:7" s="2" customFormat="1" ht="17" thickBot="1" x14ac:dyDescent="0.3">
      <c r="A49" s="36" t="s">
        <v>8559</v>
      </c>
      <c r="B49" s="13" t="s">
        <v>63</v>
      </c>
      <c r="C49" s="14"/>
      <c r="D49" s="14"/>
      <c r="E49" s="14">
        <v>-27</v>
      </c>
      <c r="F49" s="14"/>
      <c r="G49" s="14"/>
    </row>
    <row r="50" spans="1:7" s="8" customFormat="1" ht="17" thickBot="1" x14ac:dyDescent="0.3">
      <c r="A50" s="161" t="s">
        <v>8650</v>
      </c>
      <c r="B50" s="34"/>
      <c r="C50" s="34">
        <f>SUM(C48:C49)</f>
        <v>0</v>
      </c>
      <c r="D50" s="34">
        <f t="shared" si="4"/>
        <v>0</v>
      </c>
      <c r="E50" s="34">
        <f>SUM(E48:E49)</f>
        <v>8</v>
      </c>
      <c r="F50" s="34">
        <f t="shared" si="4"/>
        <v>0</v>
      </c>
      <c r="G50" s="34">
        <f t="shared" si="4"/>
        <v>0</v>
      </c>
    </row>
    <row r="51" spans="1:7" s="2" customFormat="1" ht="17" thickBot="1" x14ac:dyDescent="0.3">
      <c r="A51" s="55" t="s">
        <v>8774</v>
      </c>
      <c r="B51" s="436" t="s">
        <v>63</v>
      </c>
      <c r="C51" s="14"/>
      <c r="D51" s="14"/>
      <c r="E51" s="14">
        <v>-8</v>
      </c>
      <c r="F51" s="14"/>
      <c r="G51" s="14"/>
    </row>
    <row r="52" spans="1:7" s="8" customFormat="1" ht="17" thickBot="1" x14ac:dyDescent="0.3">
      <c r="A52" s="161" t="s">
        <v>8917</v>
      </c>
      <c r="B52" s="34"/>
      <c r="C52" s="34">
        <f>SUM(C50:C51)</f>
        <v>0</v>
      </c>
      <c r="D52" s="34">
        <f t="shared" si="4"/>
        <v>0</v>
      </c>
      <c r="E52" s="34">
        <f>SUM(E50:E51)</f>
        <v>0</v>
      </c>
      <c r="F52" s="34">
        <f t="shared" si="4"/>
        <v>0</v>
      </c>
      <c r="G52" s="34">
        <f t="shared" si="4"/>
        <v>0</v>
      </c>
    </row>
    <row r="53" spans="1:7" x14ac:dyDescent="0.25">
      <c r="A53" s="256"/>
      <c r="B53" s="188"/>
      <c r="C53" s="14"/>
      <c r="D53" s="14"/>
      <c r="E53" s="14"/>
      <c r="F53" s="14"/>
      <c r="G53" s="14"/>
    </row>
    <row r="54" spans="1:7" x14ac:dyDescent="0.25">
      <c r="A54" s="12"/>
      <c r="B54" s="527"/>
      <c r="C54" s="14"/>
      <c r="D54" s="14"/>
      <c r="E54" s="14"/>
      <c r="F54" s="14"/>
      <c r="G54" s="14"/>
    </row>
    <row r="55" spans="1:7" ht="17" thickBot="1" x14ac:dyDescent="0.3">
      <c r="A55" s="81"/>
      <c r="B55" s="81"/>
      <c r="C55" s="14"/>
      <c r="D55" s="14"/>
      <c r="E55" s="14"/>
      <c r="F55" s="14"/>
      <c r="G55" s="14"/>
    </row>
    <row r="56" spans="1:7" ht="17" thickBot="1" x14ac:dyDescent="0.3">
      <c r="A56" s="1357" t="s">
        <v>927</v>
      </c>
      <c r="B56" s="135"/>
      <c r="C56" s="1390">
        <f>SUM(C9:C10)</f>
        <v>180</v>
      </c>
      <c r="D56" s="1390">
        <f t="shared" ref="D56:G56" si="5">SUM(D9:D10)</f>
        <v>200</v>
      </c>
      <c r="E56" s="1390">
        <f t="shared" si="5"/>
        <v>230</v>
      </c>
      <c r="F56" s="1390">
        <f t="shared" si="5"/>
        <v>180</v>
      </c>
      <c r="G56" s="1390">
        <f t="shared" si="5"/>
        <v>180</v>
      </c>
    </row>
    <row r="57" spans="1:7" ht="17" thickBot="1" x14ac:dyDescent="0.3">
      <c r="A57" s="26" t="s">
        <v>1053</v>
      </c>
      <c r="B57" s="27"/>
      <c r="C57" s="1393">
        <v>180</v>
      </c>
      <c r="D57" s="1393">
        <v>200</v>
      </c>
      <c r="E57" s="1393">
        <v>230</v>
      </c>
      <c r="F57" s="1393">
        <v>180</v>
      </c>
      <c r="G57" s="1393">
        <v>180</v>
      </c>
    </row>
  </sheetData>
  <pageMargins left="0.7" right="0.7" top="0.75" bottom="0.75" header="0.3" footer="0.3"/>
  <pageSetup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L54"/>
  <sheetViews>
    <sheetView topLeftCell="A37" workbookViewId="0">
      <selection activeCell="E54" sqref="E54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8" width="9.1640625" style="2" customWidth="1"/>
    <col min="9" max="9" width="9" style="136"/>
    <col min="10" max="10" width="14.5" style="136" bestFit="1" customWidth="1"/>
    <col min="11" max="16384" width="9" style="136"/>
  </cols>
  <sheetData>
    <row r="1" spans="1:12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12" s="48" customFormat="1" x14ac:dyDescent="0.25">
      <c r="A2" s="1"/>
      <c r="B2" s="1"/>
      <c r="C2" s="1"/>
      <c r="D2" s="1"/>
      <c r="E2" s="1"/>
      <c r="F2" s="1"/>
      <c r="G2" s="1"/>
      <c r="H2" s="1"/>
    </row>
    <row r="3" spans="1:12" s="257" customFormat="1" x14ac:dyDescent="0.25">
      <c r="A3" s="1" t="s">
        <v>384</v>
      </c>
      <c r="B3" s="1"/>
    </row>
    <row r="4" spans="1:12" s="257" customFormat="1" x14ac:dyDescent="0.25">
      <c r="A4" s="3" t="s">
        <v>5536</v>
      </c>
      <c r="B4" s="3"/>
      <c r="C4" s="1013"/>
      <c r="D4" s="1013"/>
      <c r="E4" s="1013"/>
      <c r="F4" s="1013"/>
      <c r="G4" s="1013"/>
      <c r="H4" s="1013"/>
    </row>
    <row r="5" spans="1:12" s="257" customFormat="1" x14ac:dyDescent="0.25">
      <c r="A5" s="3" t="s">
        <v>5474</v>
      </c>
      <c r="B5" s="3"/>
      <c r="C5" s="1013"/>
      <c r="D5" s="1013"/>
      <c r="E5" s="1013"/>
      <c r="F5" s="1013"/>
      <c r="G5" s="1013"/>
      <c r="H5" s="1013"/>
    </row>
    <row r="6" spans="1:12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12" s="49" customFormat="1" ht="17" thickBot="1" x14ac:dyDescent="0.3">
      <c r="A7" s="3"/>
      <c r="B7" s="3"/>
      <c r="C7" s="31">
        <v>35000</v>
      </c>
      <c r="D7" s="31">
        <v>15000</v>
      </c>
      <c r="E7" s="31">
        <v>3500</v>
      </c>
      <c r="F7" s="31">
        <v>4000</v>
      </c>
      <c r="G7" s="31">
        <v>800</v>
      </c>
      <c r="H7" s="31">
        <v>3500</v>
      </c>
    </row>
    <row r="8" spans="1:12" s="4" customFormat="1" ht="17" thickBot="1" x14ac:dyDescent="0.3">
      <c r="A8" s="140" t="s">
        <v>0</v>
      </c>
      <c r="B8" s="140" t="s">
        <v>1</v>
      </c>
      <c r="C8" s="209" t="s">
        <v>28</v>
      </c>
      <c r="D8" s="209" t="s">
        <v>10</v>
      </c>
      <c r="E8" s="209" t="s">
        <v>3</v>
      </c>
      <c r="F8" s="209" t="s">
        <v>2</v>
      </c>
      <c r="G8" s="209" t="s">
        <v>4</v>
      </c>
      <c r="H8" s="209" t="s">
        <v>27</v>
      </c>
    </row>
    <row r="9" spans="1:12" s="2" customFormat="1" x14ac:dyDescent="0.25">
      <c r="A9" s="12">
        <v>44631</v>
      </c>
      <c r="B9" s="14" t="s">
        <v>5450</v>
      </c>
      <c r="C9" s="13">
        <v>25</v>
      </c>
      <c r="D9" s="13">
        <v>34</v>
      </c>
      <c r="E9" s="13">
        <v>68</v>
      </c>
      <c r="F9" s="13">
        <v>64</v>
      </c>
      <c r="G9" s="13">
        <v>100</v>
      </c>
      <c r="H9" s="13">
        <v>90</v>
      </c>
    </row>
    <row r="10" spans="1:12" s="2" customFormat="1" ht="17" thickBot="1" x14ac:dyDescent="0.3">
      <c r="A10" s="76">
        <v>44906</v>
      </c>
      <c r="B10" s="14" t="s">
        <v>5499</v>
      </c>
      <c r="C10" s="14">
        <v>35</v>
      </c>
      <c r="D10" s="14"/>
      <c r="E10" s="14"/>
      <c r="F10" s="14"/>
      <c r="G10" s="14"/>
      <c r="H10" s="14"/>
    </row>
    <row r="11" spans="1:12" s="2" customFormat="1" ht="17" thickBot="1" x14ac:dyDescent="0.3">
      <c r="A11" s="161" t="s">
        <v>5660</v>
      </c>
      <c r="B11" s="34"/>
      <c r="C11" s="34">
        <f t="shared" ref="C11:H13" si="0">SUM(C9:C10)</f>
        <v>60</v>
      </c>
      <c r="D11" s="34">
        <f t="shared" si="0"/>
        <v>34</v>
      </c>
      <c r="E11" s="34">
        <f t="shared" si="0"/>
        <v>68</v>
      </c>
      <c r="F11" s="34">
        <f t="shared" si="0"/>
        <v>64</v>
      </c>
      <c r="G11" s="34">
        <f t="shared" si="0"/>
        <v>100</v>
      </c>
      <c r="H11" s="34">
        <f t="shared" si="0"/>
        <v>90</v>
      </c>
      <c r="I11" s="2" t="s">
        <v>6634</v>
      </c>
      <c r="J11" s="207">
        <v>2898233</v>
      </c>
    </row>
    <row r="12" spans="1:12" s="2" customFormat="1" ht="17" thickBot="1" x14ac:dyDescent="0.3">
      <c r="A12" s="55"/>
      <c r="B12" s="22"/>
      <c r="C12" s="53"/>
      <c r="D12" s="53"/>
      <c r="E12" s="53"/>
      <c r="F12" s="53"/>
      <c r="G12" s="53"/>
      <c r="H12" s="53"/>
    </row>
    <row r="13" spans="1:12" s="2" customFormat="1" ht="17" thickBot="1" x14ac:dyDescent="0.3">
      <c r="A13" s="161" t="s">
        <v>5929</v>
      </c>
      <c r="B13" s="34"/>
      <c r="C13" s="34">
        <f>SUM(C11:C12)</f>
        <v>60</v>
      </c>
      <c r="D13" s="34">
        <f t="shared" si="0"/>
        <v>34</v>
      </c>
      <c r="E13" s="34">
        <f t="shared" si="0"/>
        <v>68</v>
      </c>
      <c r="F13" s="34">
        <f t="shared" si="0"/>
        <v>64</v>
      </c>
      <c r="G13" s="34">
        <f t="shared" si="0"/>
        <v>100</v>
      </c>
      <c r="H13" s="34">
        <f t="shared" si="0"/>
        <v>90</v>
      </c>
      <c r="I13" s="1" t="s">
        <v>6790</v>
      </c>
      <c r="J13" s="208">
        <v>3615633</v>
      </c>
      <c r="K13" s="1" t="s">
        <v>6791</v>
      </c>
      <c r="L13" s="1"/>
    </row>
    <row r="14" spans="1:12" s="2" customFormat="1" ht="17" thickBot="1" x14ac:dyDescent="0.3">
      <c r="A14" s="55"/>
      <c r="B14" s="22"/>
      <c r="C14" s="53"/>
      <c r="D14" s="53"/>
      <c r="E14" s="53"/>
      <c r="F14" s="53"/>
      <c r="G14" s="53"/>
      <c r="H14" s="53"/>
    </row>
    <row r="15" spans="1:12" s="2" customFormat="1" ht="17" thickBot="1" x14ac:dyDescent="0.3">
      <c r="A15" s="161" t="s">
        <v>6015</v>
      </c>
      <c r="B15" s="34"/>
      <c r="C15" s="34">
        <f>SUM(C13:C14)</f>
        <v>60</v>
      </c>
      <c r="D15" s="34">
        <f t="shared" ref="D15:H19" si="1">SUM(D13:D14)</f>
        <v>34</v>
      </c>
      <c r="E15" s="34">
        <f t="shared" si="1"/>
        <v>68</v>
      </c>
      <c r="F15" s="34">
        <f t="shared" si="1"/>
        <v>64</v>
      </c>
      <c r="G15" s="34">
        <f t="shared" si="1"/>
        <v>100</v>
      </c>
      <c r="H15" s="34">
        <f t="shared" si="1"/>
        <v>90</v>
      </c>
      <c r="I15" s="2" t="s">
        <v>6634</v>
      </c>
      <c r="J15" s="207">
        <v>3615633</v>
      </c>
    </row>
    <row r="16" spans="1:12" s="2" customFormat="1" ht="17" thickBot="1" x14ac:dyDescent="0.3">
      <c r="A16" s="55"/>
      <c r="B16" s="22"/>
      <c r="C16" s="53"/>
      <c r="D16" s="53"/>
      <c r="E16" s="53"/>
      <c r="F16" s="53"/>
      <c r="G16" s="53"/>
      <c r="H16" s="53"/>
    </row>
    <row r="17" spans="1:8" s="2" customFormat="1" ht="17" thickBot="1" x14ac:dyDescent="0.3">
      <c r="A17" s="161" t="s">
        <v>6234</v>
      </c>
      <c r="B17" s="34"/>
      <c r="C17" s="34">
        <f>SUM(C15:C16)</f>
        <v>60</v>
      </c>
      <c r="D17" s="34">
        <f t="shared" si="1"/>
        <v>34</v>
      </c>
      <c r="E17" s="34">
        <f t="shared" si="1"/>
        <v>68</v>
      </c>
      <c r="F17" s="34">
        <f t="shared" si="1"/>
        <v>64</v>
      </c>
      <c r="G17" s="34">
        <f t="shared" si="1"/>
        <v>100</v>
      </c>
      <c r="H17" s="34">
        <f t="shared" si="1"/>
        <v>90</v>
      </c>
    </row>
    <row r="18" spans="1:8" s="2" customFormat="1" ht="17" thickBot="1" x14ac:dyDescent="0.3">
      <c r="A18" s="55"/>
      <c r="B18" s="22"/>
      <c r="C18" s="53"/>
      <c r="D18" s="53"/>
      <c r="E18" s="53"/>
      <c r="F18" s="53"/>
      <c r="G18" s="53"/>
      <c r="H18" s="53"/>
    </row>
    <row r="19" spans="1:8" s="2" customFormat="1" ht="17" thickBot="1" x14ac:dyDescent="0.3">
      <c r="A19" s="161" t="s">
        <v>6414</v>
      </c>
      <c r="B19" s="34"/>
      <c r="C19" s="34">
        <f>SUM(C17:C18)</f>
        <v>60</v>
      </c>
      <c r="D19" s="34">
        <f t="shared" si="1"/>
        <v>34</v>
      </c>
      <c r="E19" s="34">
        <f t="shared" si="1"/>
        <v>68</v>
      </c>
      <c r="F19" s="34">
        <f t="shared" si="1"/>
        <v>64</v>
      </c>
      <c r="G19" s="34">
        <f t="shared" si="1"/>
        <v>100</v>
      </c>
      <c r="H19" s="34">
        <f t="shared" si="1"/>
        <v>90</v>
      </c>
    </row>
    <row r="20" spans="1:8" s="2" customFormat="1" ht="17" thickBot="1" x14ac:dyDescent="0.3">
      <c r="A20" s="12">
        <v>45264</v>
      </c>
      <c r="B20" s="13" t="s">
        <v>63</v>
      </c>
      <c r="C20" s="53">
        <v>-32</v>
      </c>
      <c r="D20" s="53">
        <v>-1</v>
      </c>
      <c r="E20" s="53"/>
      <c r="F20" s="53"/>
      <c r="G20" s="53"/>
      <c r="H20" s="53"/>
    </row>
    <row r="21" spans="1:8" s="2" customFormat="1" ht="17" thickBot="1" x14ac:dyDescent="0.3">
      <c r="A21" s="161" t="s">
        <v>6545</v>
      </c>
      <c r="B21" s="34"/>
      <c r="C21" s="34">
        <f>SUM(C19:C20)</f>
        <v>28</v>
      </c>
      <c r="D21" s="34">
        <f t="shared" ref="D21:H23" si="2">SUM(D19:D20)</f>
        <v>33</v>
      </c>
      <c r="E21" s="34">
        <f t="shared" si="2"/>
        <v>68</v>
      </c>
      <c r="F21" s="34">
        <f t="shared" si="2"/>
        <v>64</v>
      </c>
      <c r="G21" s="34">
        <f t="shared" si="2"/>
        <v>100</v>
      </c>
      <c r="H21" s="34">
        <f t="shared" si="2"/>
        <v>90</v>
      </c>
    </row>
    <row r="22" spans="1:8" s="2" customFormat="1" ht="17" thickBot="1" x14ac:dyDescent="0.3">
      <c r="A22" s="12"/>
      <c r="B22" s="13"/>
      <c r="C22" s="53"/>
      <c r="D22" s="53"/>
      <c r="E22" s="53"/>
      <c r="F22" s="53"/>
      <c r="G22" s="53"/>
      <c r="H22" s="53"/>
    </row>
    <row r="23" spans="1:8" s="2" customFormat="1" ht="17" thickBot="1" x14ac:dyDescent="0.3">
      <c r="A23" s="161" t="s">
        <v>6789</v>
      </c>
      <c r="B23" s="34"/>
      <c r="C23" s="34">
        <f>SUM(C21:C22)</f>
        <v>28</v>
      </c>
      <c r="D23" s="34">
        <f t="shared" si="2"/>
        <v>33</v>
      </c>
      <c r="E23" s="34">
        <f t="shared" si="2"/>
        <v>68</v>
      </c>
      <c r="F23" s="34">
        <f t="shared" si="2"/>
        <v>64</v>
      </c>
      <c r="G23" s="34">
        <f t="shared" si="2"/>
        <v>100</v>
      </c>
      <c r="H23" s="34">
        <f t="shared" si="2"/>
        <v>90</v>
      </c>
    </row>
    <row r="24" spans="1:8" s="2" customFormat="1" x14ac:dyDescent="0.25">
      <c r="A24" s="12" t="s">
        <v>6889</v>
      </c>
      <c r="B24" s="13" t="s">
        <v>63</v>
      </c>
      <c r="C24" s="53"/>
      <c r="D24" s="53"/>
      <c r="E24" s="53">
        <v>-68</v>
      </c>
      <c r="F24" s="53"/>
      <c r="G24" s="53"/>
      <c r="H24" s="53"/>
    </row>
    <row r="25" spans="1:8" s="2" customFormat="1" ht="17" thickBot="1" x14ac:dyDescent="0.3">
      <c r="A25" s="55" t="s">
        <v>6906</v>
      </c>
      <c r="B25" s="14" t="s">
        <v>63</v>
      </c>
      <c r="C25" s="13"/>
      <c r="D25" s="13"/>
      <c r="E25" s="13"/>
      <c r="F25" s="13">
        <v>-19</v>
      </c>
      <c r="G25" s="13"/>
      <c r="H25" s="13">
        <v>-90</v>
      </c>
    </row>
    <row r="26" spans="1:8" s="2" customFormat="1" ht="17" thickBot="1" x14ac:dyDescent="0.3">
      <c r="A26" s="161" t="s">
        <v>6890</v>
      </c>
      <c r="B26" s="34"/>
      <c r="C26" s="34">
        <f>SUM(C23:C25)</f>
        <v>28</v>
      </c>
      <c r="D26" s="34">
        <f t="shared" ref="D26:G26" si="3">SUM(D23:D25)</f>
        <v>33</v>
      </c>
      <c r="E26" s="34">
        <f t="shared" si="3"/>
        <v>0</v>
      </c>
      <c r="F26" s="34">
        <f t="shared" si="3"/>
        <v>45</v>
      </c>
      <c r="G26" s="34">
        <f t="shared" si="3"/>
        <v>100</v>
      </c>
      <c r="H26" s="34">
        <f>SUM(H23:H25)</f>
        <v>0</v>
      </c>
    </row>
    <row r="27" spans="1:8" s="2" customFormat="1" x14ac:dyDescent="0.25">
      <c r="A27" s="55">
        <v>45053</v>
      </c>
      <c r="B27" s="75" t="s">
        <v>401</v>
      </c>
      <c r="C27" s="13"/>
      <c r="D27" s="13"/>
      <c r="E27" s="13"/>
      <c r="F27" s="13">
        <v>-45</v>
      </c>
      <c r="G27" s="13"/>
      <c r="H27" s="13"/>
    </row>
    <row r="28" spans="1:8" s="2" customFormat="1" x14ac:dyDescent="0.25">
      <c r="A28" s="12" t="s">
        <v>7033</v>
      </c>
      <c r="B28" s="75" t="s">
        <v>63</v>
      </c>
      <c r="C28" s="13"/>
      <c r="D28" s="13"/>
      <c r="E28" s="13"/>
      <c r="F28" s="13"/>
      <c r="G28" s="13">
        <v>-100</v>
      </c>
      <c r="H28" s="13"/>
    </row>
    <row r="29" spans="1:8" s="2" customFormat="1" ht="17" thickBot="1" x14ac:dyDescent="0.3">
      <c r="A29" s="55" t="s">
        <v>7094</v>
      </c>
      <c r="B29" s="13" t="s">
        <v>63</v>
      </c>
      <c r="C29" s="14">
        <v>-7</v>
      </c>
      <c r="D29" s="14"/>
      <c r="E29" s="14"/>
      <c r="F29" s="14"/>
      <c r="G29" s="14"/>
      <c r="H29" s="14"/>
    </row>
    <row r="30" spans="1:8" s="2" customFormat="1" ht="17" thickBot="1" x14ac:dyDescent="0.3">
      <c r="A30" s="161" t="s">
        <v>7157</v>
      </c>
      <c r="B30" s="34"/>
      <c r="C30" s="34">
        <f>SUM(C26:C29)</f>
        <v>21</v>
      </c>
      <c r="D30" s="34">
        <f>SUM(D26:D29)</f>
        <v>33</v>
      </c>
      <c r="E30" s="34">
        <f>SUM(E26:E29)</f>
        <v>0</v>
      </c>
      <c r="F30" s="34">
        <f t="shared" ref="F30:H30" si="4">SUM(F26:F29)</f>
        <v>0</v>
      </c>
      <c r="G30" s="34">
        <f t="shared" si="4"/>
        <v>0</v>
      </c>
      <c r="H30" s="34">
        <f t="shared" si="4"/>
        <v>0</v>
      </c>
    </row>
    <row r="31" spans="1:8" s="2" customFormat="1" ht="17" thickBot="1" x14ac:dyDescent="0.3">
      <c r="A31" s="28"/>
      <c r="B31" s="14"/>
      <c r="C31" s="14"/>
      <c r="D31" s="14"/>
      <c r="E31" s="14"/>
      <c r="F31" s="14"/>
      <c r="G31" s="14"/>
      <c r="H31" s="14"/>
    </row>
    <row r="32" spans="1:8" s="2" customFormat="1" ht="17" thickBot="1" x14ac:dyDescent="0.3">
      <c r="A32" s="161" t="s">
        <v>7158</v>
      </c>
      <c r="B32" s="34"/>
      <c r="C32" s="34">
        <f>SUM(C30:C31)</f>
        <v>21</v>
      </c>
      <c r="D32" s="34">
        <f t="shared" ref="D32:H32" si="5">SUM(D30:D31)</f>
        <v>33</v>
      </c>
      <c r="E32" s="34">
        <f t="shared" si="5"/>
        <v>0</v>
      </c>
      <c r="F32" s="34">
        <f t="shared" si="5"/>
        <v>0</v>
      </c>
      <c r="G32" s="34">
        <f t="shared" si="5"/>
        <v>0</v>
      </c>
      <c r="H32" s="34">
        <f t="shared" si="5"/>
        <v>0</v>
      </c>
    </row>
    <row r="33" spans="1:8" s="2" customFormat="1" ht="17" thickBot="1" x14ac:dyDescent="0.3">
      <c r="A33" s="12" t="s">
        <v>7518</v>
      </c>
      <c r="B33" s="13" t="s">
        <v>63</v>
      </c>
      <c r="C33" s="14">
        <v>-26</v>
      </c>
      <c r="D33" s="14"/>
      <c r="E33" s="14"/>
      <c r="F33" s="14"/>
      <c r="G33" s="14"/>
      <c r="H33" s="14"/>
    </row>
    <row r="34" spans="1:8" s="2" customFormat="1" ht="17" thickBot="1" x14ac:dyDescent="0.3">
      <c r="A34" s="161" t="s">
        <v>7658</v>
      </c>
      <c r="B34" s="34"/>
      <c r="C34" s="56">
        <f>SUM(C32:C33)</f>
        <v>-5</v>
      </c>
      <c r="D34" s="34">
        <f t="shared" ref="D34:H46" si="6">SUM(D32:D33)</f>
        <v>33</v>
      </c>
      <c r="E34" s="34">
        <f t="shared" si="6"/>
        <v>0</v>
      </c>
      <c r="F34" s="34">
        <f t="shared" si="6"/>
        <v>0</v>
      </c>
      <c r="G34" s="34">
        <f t="shared" si="6"/>
        <v>0</v>
      </c>
      <c r="H34" s="34">
        <f t="shared" si="6"/>
        <v>0</v>
      </c>
    </row>
    <row r="35" spans="1:8" s="2" customFormat="1" ht="17" thickBot="1" x14ac:dyDescent="0.3">
      <c r="A35" s="76">
        <v>44967</v>
      </c>
      <c r="B35" s="77" t="s">
        <v>63</v>
      </c>
      <c r="C35" s="14"/>
      <c r="D35" s="14">
        <v>-1</v>
      </c>
      <c r="E35" s="14"/>
      <c r="F35" s="14"/>
      <c r="G35" s="14"/>
      <c r="H35" s="14"/>
    </row>
    <row r="36" spans="1:8" s="2" customFormat="1" ht="17" thickBot="1" x14ac:dyDescent="0.3">
      <c r="A36" s="161" t="s">
        <v>7724</v>
      </c>
      <c r="B36" s="34"/>
      <c r="C36" s="56">
        <f>SUM(C34:C35)</f>
        <v>-5</v>
      </c>
      <c r="D36" s="34">
        <f>SUM(D34:D35)</f>
        <v>32</v>
      </c>
      <c r="E36" s="34">
        <f t="shared" si="6"/>
        <v>0</v>
      </c>
      <c r="F36" s="34">
        <f t="shared" si="6"/>
        <v>0</v>
      </c>
      <c r="G36" s="34">
        <f t="shared" si="6"/>
        <v>0</v>
      </c>
      <c r="H36" s="34">
        <f t="shared" si="6"/>
        <v>0</v>
      </c>
    </row>
    <row r="37" spans="1:8" ht="15" customHeight="1" thickBot="1" x14ac:dyDescent="0.3">
      <c r="A37" s="28"/>
      <c r="B37" s="858"/>
      <c r="C37" s="14"/>
      <c r="D37" s="14"/>
      <c r="E37" s="14"/>
      <c r="F37" s="14"/>
      <c r="G37" s="14"/>
      <c r="H37" s="14"/>
    </row>
    <row r="38" spans="1:8" s="8" customFormat="1" ht="17" thickBot="1" x14ac:dyDescent="0.3">
      <c r="A38" s="161" t="s">
        <v>8091</v>
      </c>
      <c r="B38" s="34"/>
      <c r="C38" s="56">
        <f t="shared" ref="C38:H38" si="7">SUM(C36:C37)</f>
        <v>-5</v>
      </c>
      <c r="D38" s="34">
        <f t="shared" si="7"/>
        <v>32</v>
      </c>
      <c r="E38" s="34">
        <f t="shared" si="7"/>
        <v>0</v>
      </c>
      <c r="F38" s="34">
        <f t="shared" si="7"/>
        <v>0</v>
      </c>
      <c r="G38" s="34">
        <f t="shared" si="7"/>
        <v>0</v>
      </c>
      <c r="H38" s="34">
        <f t="shared" si="7"/>
        <v>0</v>
      </c>
    </row>
    <row r="39" spans="1:8" s="197" customFormat="1" ht="17" thickBot="1" x14ac:dyDescent="0.3">
      <c r="A39" s="24"/>
      <c r="B39" s="1659"/>
      <c r="C39" s="46"/>
      <c r="D39" s="402"/>
      <c r="E39" s="46"/>
      <c r="F39" s="46"/>
      <c r="G39" s="46"/>
      <c r="H39" s="46"/>
    </row>
    <row r="40" spans="1:8" s="8" customFormat="1" ht="17" thickBot="1" x14ac:dyDescent="0.3">
      <c r="A40" s="161" t="s">
        <v>8092</v>
      </c>
      <c r="B40" s="34"/>
      <c r="C40" s="56">
        <f>SUM(C38:C39)</f>
        <v>-5</v>
      </c>
      <c r="D40" s="34">
        <f>SUM(D38:D39)</f>
        <v>32</v>
      </c>
      <c r="E40" s="34">
        <f t="shared" si="6"/>
        <v>0</v>
      </c>
      <c r="F40" s="34">
        <f t="shared" si="6"/>
        <v>0</v>
      </c>
      <c r="G40" s="34">
        <f t="shared" si="6"/>
        <v>0</v>
      </c>
      <c r="H40" s="34">
        <f>SUM(H38:H39)</f>
        <v>0</v>
      </c>
    </row>
    <row r="41" spans="1:8" s="197" customFormat="1" ht="17" thickBot="1" x14ac:dyDescent="0.3">
      <c r="A41" s="24"/>
      <c r="B41" s="1659"/>
      <c r="C41" s="46"/>
      <c r="D41" s="402"/>
      <c r="E41" s="46"/>
      <c r="F41" s="46"/>
      <c r="G41" s="46"/>
      <c r="H41" s="46"/>
    </row>
    <row r="42" spans="1:8" s="8" customFormat="1" ht="17" thickBot="1" x14ac:dyDescent="0.3">
      <c r="A42" s="161" t="s">
        <v>8511</v>
      </c>
      <c r="B42" s="34"/>
      <c r="C42" s="56">
        <f>SUM(C40:C41)</f>
        <v>-5</v>
      </c>
      <c r="D42" s="34">
        <f>SUM(D40:D41)</f>
        <v>32</v>
      </c>
      <c r="E42" s="34">
        <f t="shared" si="6"/>
        <v>0</v>
      </c>
      <c r="F42" s="34">
        <f t="shared" si="6"/>
        <v>0</v>
      </c>
      <c r="G42" s="34">
        <f t="shared" si="6"/>
        <v>0</v>
      </c>
      <c r="H42" s="34">
        <f t="shared" si="6"/>
        <v>0</v>
      </c>
    </row>
    <row r="43" spans="1:8" ht="17" thickBot="1" x14ac:dyDescent="0.3">
      <c r="A43" s="12"/>
      <c r="B43" s="858"/>
      <c r="C43" s="14"/>
      <c r="D43" s="14"/>
      <c r="E43" s="14"/>
      <c r="F43" s="14"/>
      <c r="G43" s="14"/>
      <c r="H43" s="14"/>
    </row>
    <row r="44" spans="1:8" s="8" customFormat="1" ht="17" thickBot="1" x14ac:dyDescent="0.3">
      <c r="A44" s="161" t="s">
        <v>8650</v>
      </c>
      <c r="B44" s="34"/>
      <c r="C44" s="56">
        <f>SUM(C42:C43)</f>
        <v>-5</v>
      </c>
      <c r="D44" s="34">
        <f>SUM(D42:D43)</f>
        <v>32</v>
      </c>
      <c r="E44" s="34">
        <f t="shared" si="6"/>
        <v>0</v>
      </c>
      <c r="F44" s="34">
        <f t="shared" si="6"/>
        <v>0</v>
      </c>
      <c r="G44" s="34">
        <f t="shared" si="6"/>
        <v>0</v>
      </c>
      <c r="H44" s="34">
        <f t="shared" si="6"/>
        <v>0</v>
      </c>
    </row>
    <row r="45" spans="1:8" ht="17" thickBot="1" x14ac:dyDescent="0.3">
      <c r="A45" s="12"/>
      <c r="B45" s="858"/>
      <c r="C45" s="14"/>
      <c r="D45" s="14"/>
      <c r="E45" s="14"/>
      <c r="F45" s="14"/>
      <c r="G45" s="14"/>
      <c r="H45" s="14"/>
    </row>
    <row r="46" spans="1:8" s="8" customFormat="1" ht="17" thickBot="1" x14ac:dyDescent="0.3">
      <c r="A46" s="161" t="s">
        <v>8917</v>
      </c>
      <c r="B46" s="34"/>
      <c r="C46" s="56">
        <f>SUM(C44:C45)</f>
        <v>-5</v>
      </c>
      <c r="D46" s="34">
        <f>SUM(D44:D45)</f>
        <v>32</v>
      </c>
      <c r="E46" s="34">
        <f>SUM(E44:E45)</f>
        <v>0</v>
      </c>
      <c r="F46" s="34">
        <f t="shared" si="6"/>
        <v>0</v>
      </c>
      <c r="G46" s="34">
        <f>SUM(G44:G45)</f>
        <v>0</v>
      </c>
      <c r="H46" s="34">
        <f t="shared" si="6"/>
        <v>0</v>
      </c>
    </row>
    <row r="47" spans="1:8" ht="17" thickBot="1" x14ac:dyDescent="0.3">
      <c r="A47" s="12"/>
      <c r="B47" s="858"/>
      <c r="C47" s="14"/>
      <c r="D47" s="14"/>
      <c r="E47" s="14"/>
      <c r="F47" s="14"/>
      <c r="G47" s="14"/>
      <c r="H47" s="14"/>
    </row>
    <row r="48" spans="1:8" s="8" customFormat="1" ht="17" thickBot="1" x14ac:dyDescent="0.3">
      <c r="A48" s="161" t="s">
        <v>9067</v>
      </c>
      <c r="B48" s="34"/>
      <c r="C48" s="56">
        <f t="shared" ref="C48:H48" si="8">SUM(C46:C47)</f>
        <v>-5</v>
      </c>
      <c r="D48" s="34">
        <f t="shared" si="8"/>
        <v>32</v>
      </c>
      <c r="E48" s="34">
        <f t="shared" si="8"/>
        <v>0</v>
      </c>
      <c r="F48" s="34">
        <f t="shared" si="8"/>
        <v>0</v>
      </c>
      <c r="G48" s="34">
        <f t="shared" si="8"/>
        <v>0</v>
      </c>
      <c r="H48" s="34">
        <f t="shared" si="8"/>
        <v>0</v>
      </c>
    </row>
    <row r="49" spans="1:8" x14ac:dyDescent="0.25">
      <c r="A49" s="55" t="s">
        <v>9258</v>
      </c>
      <c r="B49" s="13" t="s">
        <v>63</v>
      </c>
      <c r="C49" s="14"/>
      <c r="D49" s="14">
        <v>-11</v>
      </c>
      <c r="E49" s="14"/>
      <c r="F49" s="14"/>
      <c r="G49" s="14"/>
      <c r="H49" s="14"/>
    </row>
    <row r="50" spans="1:8" x14ac:dyDescent="0.25">
      <c r="A50" s="55" t="s">
        <v>9482</v>
      </c>
      <c r="B50" s="13" t="s">
        <v>63</v>
      </c>
      <c r="C50" s="14"/>
      <c r="D50" s="14">
        <v>-10</v>
      </c>
      <c r="E50" s="14"/>
      <c r="F50" s="14"/>
      <c r="G50" s="14"/>
      <c r="H50" s="14"/>
    </row>
    <row r="51" spans="1:8" x14ac:dyDescent="0.25">
      <c r="A51" s="700"/>
      <c r="B51" s="527"/>
      <c r="C51" s="14"/>
      <c r="D51" s="14"/>
      <c r="E51" s="14"/>
      <c r="F51" s="14"/>
      <c r="G51" s="14"/>
      <c r="H51" s="14"/>
    </row>
    <row r="52" spans="1:8" ht="17" thickBot="1" x14ac:dyDescent="0.3">
      <c r="A52" s="81"/>
      <c r="B52" s="81"/>
      <c r="C52" s="14"/>
      <c r="D52" s="14"/>
      <c r="E52" s="14"/>
      <c r="F52" s="14"/>
      <c r="G52" s="14"/>
      <c r="H52" s="14"/>
    </row>
    <row r="53" spans="1:8" ht="17" thickBot="1" x14ac:dyDescent="0.3">
      <c r="A53" s="1357" t="s">
        <v>927</v>
      </c>
      <c r="B53" s="135"/>
      <c r="C53" s="1390">
        <f>SUM(C9:C10)</f>
        <v>60</v>
      </c>
      <c r="D53" s="1390">
        <f t="shared" ref="D53:H53" si="9">SUM(D9:D10)</f>
        <v>34</v>
      </c>
      <c r="E53" s="1390">
        <f t="shared" si="9"/>
        <v>68</v>
      </c>
      <c r="F53" s="1390">
        <f t="shared" si="9"/>
        <v>64</v>
      </c>
      <c r="G53" s="1390">
        <f t="shared" si="9"/>
        <v>100</v>
      </c>
      <c r="H53" s="1390">
        <f t="shared" si="9"/>
        <v>90</v>
      </c>
    </row>
    <row r="54" spans="1:8" ht="17" thickBot="1" x14ac:dyDescent="0.3">
      <c r="A54" s="26" t="s">
        <v>1053</v>
      </c>
      <c r="B54" s="27"/>
      <c r="C54" s="1393">
        <v>60</v>
      </c>
      <c r="D54" s="1393">
        <v>34</v>
      </c>
      <c r="E54" s="1393">
        <v>68</v>
      </c>
      <c r="F54" s="1393">
        <v>64</v>
      </c>
      <c r="G54" s="1393">
        <v>100</v>
      </c>
      <c r="H54" s="1393">
        <v>90</v>
      </c>
    </row>
  </sheetData>
  <pageMargins left="0.7" right="0.7" top="0.75" bottom="0.75" header="0.3" footer="0.3"/>
  <pageSetup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J54"/>
  <sheetViews>
    <sheetView topLeftCell="A37" workbookViewId="0">
      <selection activeCell="F45" sqref="F45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7" width="9.1640625" style="2" customWidth="1"/>
    <col min="8" max="8" width="9" style="136"/>
    <col min="9" max="9" width="15.5" style="136" bestFit="1" customWidth="1"/>
    <col min="10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</row>
    <row r="2" spans="1:10" s="48" customFormat="1" x14ac:dyDescent="0.25">
      <c r="A2" s="1"/>
      <c r="B2" s="1"/>
      <c r="C2" s="1"/>
      <c r="D2" s="1"/>
      <c r="E2" s="1"/>
      <c r="F2" s="1"/>
      <c r="G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5536</v>
      </c>
      <c r="B4" s="3"/>
      <c r="C4" s="1013"/>
      <c r="D4" s="1013"/>
      <c r="E4" s="1013"/>
      <c r="F4" s="1013"/>
      <c r="G4" s="1013"/>
      <c r="H4" s="1013"/>
    </row>
    <row r="5" spans="1:10" s="257" customFormat="1" x14ac:dyDescent="0.25">
      <c r="A5" s="3" t="s">
        <v>5780</v>
      </c>
      <c r="B5" s="3"/>
      <c r="C5" s="1013"/>
      <c r="D5" s="1013"/>
      <c r="E5" s="1013"/>
      <c r="F5" s="1013"/>
      <c r="G5" s="1013"/>
    </row>
    <row r="6" spans="1:10" s="257" customFormat="1" x14ac:dyDescent="0.25">
      <c r="A6" s="3"/>
      <c r="B6" s="3"/>
      <c r="C6" s="1013"/>
      <c r="D6" s="1013"/>
      <c r="E6" s="1013"/>
      <c r="F6" s="1013"/>
      <c r="G6" s="1013"/>
    </row>
    <row r="7" spans="1:10" s="49" customFormat="1" ht="17" thickBot="1" x14ac:dyDescent="0.3">
      <c r="A7" s="3"/>
      <c r="B7" s="3"/>
      <c r="C7" s="31">
        <v>4000</v>
      </c>
      <c r="D7" s="31">
        <v>800</v>
      </c>
      <c r="E7" s="31">
        <v>3500</v>
      </c>
      <c r="F7" s="31">
        <v>3500</v>
      </c>
      <c r="G7" s="31">
        <v>3500</v>
      </c>
    </row>
    <row r="8" spans="1:10" s="4" customFormat="1" ht="17" thickBot="1" x14ac:dyDescent="0.3">
      <c r="A8" s="140" t="s">
        <v>0</v>
      </c>
      <c r="B8" s="140" t="s">
        <v>1</v>
      </c>
      <c r="C8" s="209" t="s">
        <v>17</v>
      </c>
      <c r="D8" s="209" t="s">
        <v>4</v>
      </c>
      <c r="E8" s="209" t="s">
        <v>18</v>
      </c>
      <c r="F8" s="209" t="s">
        <v>27</v>
      </c>
      <c r="G8" s="209" t="s">
        <v>32</v>
      </c>
    </row>
    <row r="9" spans="1:10" s="2" customFormat="1" ht="17" thickBot="1" x14ac:dyDescent="0.3">
      <c r="A9" s="76" t="s">
        <v>5818</v>
      </c>
      <c r="B9" s="14" t="s">
        <v>5825</v>
      </c>
      <c r="C9" s="14">
        <v>110</v>
      </c>
      <c r="D9" s="14">
        <v>110</v>
      </c>
      <c r="E9" s="14">
        <v>110</v>
      </c>
      <c r="F9" s="14">
        <v>110</v>
      </c>
      <c r="G9" s="14">
        <v>110</v>
      </c>
    </row>
    <row r="10" spans="1:10" s="1" customFormat="1" ht="17" thickBot="1" x14ac:dyDescent="0.3">
      <c r="A10" s="161" t="s">
        <v>5929</v>
      </c>
      <c r="B10" s="34"/>
      <c r="C10" s="34">
        <f>SUM(C9)</f>
        <v>110</v>
      </c>
      <c r="D10" s="34">
        <f t="shared" ref="D10:G10" si="0">SUM(D9)</f>
        <v>110</v>
      </c>
      <c r="E10" s="34">
        <f t="shared" si="0"/>
        <v>110</v>
      </c>
      <c r="F10" s="34">
        <f t="shared" si="0"/>
        <v>110</v>
      </c>
      <c r="G10" s="34">
        <f t="shared" si="0"/>
        <v>110</v>
      </c>
      <c r="H10" s="1" t="s">
        <v>6802</v>
      </c>
      <c r="I10" s="208">
        <v>841500</v>
      </c>
      <c r="J10" s="1" t="s">
        <v>6791</v>
      </c>
    </row>
    <row r="11" spans="1:10" s="2" customFormat="1" ht="17" thickBot="1" x14ac:dyDescent="0.3">
      <c r="A11" s="55"/>
      <c r="B11" s="22"/>
      <c r="C11" s="53"/>
      <c r="D11" s="53"/>
      <c r="E11" s="53"/>
      <c r="F11" s="53"/>
      <c r="G11" s="53"/>
    </row>
    <row r="12" spans="1:10" s="1" customFormat="1" ht="17" thickBot="1" x14ac:dyDescent="0.3">
      <c r="A12" s="161" t="s">
        <v>6015</v>
      </c>
      <c r="B12" s="34"/>
      <c r="C12" s="34">
        <f>SUM(C10:C11)</f>
        <v>110</v>
      </c>
      <c r="D12" s="34">
        <f t="shared" ref="D12:G20" si="1">SUM(D10:D11)</f>
        <v>110</v>
      </c>
      <c r="E12" s="34">
        <f t="shared" si="1"/>
        <v>110</v>
      </c>
      <c r="F12" s="34">
        <f t="shared" si="1"/>
        <v>110</v>
      </c>
      <c r="G12" s="34">
        <f t="shared" si="1"/>
        <v>110</v>
      </c>
      <c r="H12" s="1" t="s">
        <v>6634</v>
      </c>
      <c r="I12" s="208">
        <v>1739099</v>
      </c>
    </row>
    <row r="13" spans="1:10" s="2" customFormat="1" ht="17" thickBot="1" x14ac:dyDescent="0.3">
      <c r="A13" s="13"/>
      <c r="B13" s="13"/>
      <c r="C13" s="13"/>
      <c r="D13" s="13"/>
      <c r="E13" s="13"/>
      <c r="F13" s="13"/>
      <c r="G13" s="13"/>
    </row>
    <row r="14" spans="1:10" s="1" customFormat="1" ht="17" thickBot="1" x14ac:dyDescent="0.3">
      <c r="A14" s="161" t="s">
        <v>6234</v>
      </c>
      <c r="B14" s="34"/>
      <c r="C14" s="34">
        <f>SUM(C12:C13)</f>
        <v>110</v>
      </c>
      <c r="D14" s="34">
        <f t="shared" si="1"/>
        <v>110</v>
      </c>
      <c r="E14" s="34">
        <f t="shared" si="1"/>
        <v>110</v>
      </c>
      <c r="F14" s="34">
        <f t="shared" si="1"/>
        <v>110</v>
      </c>
      <c r="G14" s="34">
        <f t="shared" si="1"/>
        <v>110</v>
      </c>
    </row>
    <row r="15" spans="1:10" s="2" customFormat="1" ht="17" thickBot="1" x14ac:dyDescent="0.3">
      <c r="A15" s="13"/>
      <c r="B15" s="13"/>
      <c r="C15" s="13"/>
      <c r="D15" s="13"/>
      <c r="E15" s="13"/>
      <c r="F15" s="13"/>
      <c r="G15" s="13"/>
    </row>
    <row r="16" spans="1:10" s="1" customFormat="1" ht="17" thickBot="1" x14ac:dyDescent="0.3">
      <c r="A16" s="161" t="s">
        <v>6414</v>
      </c>
      <c r="B16" s="34"/>
      <c r="C16" s="34">
        <f>SUM(C14:C15)</f>
        <v>110</v>
      </c>
      <c r="D16" s="34">
        <f t="shared" si="1"/>
        <v>110</v>
      </c>
      <c r="E16" s="34">
        <f t="shared" si="1"/>
        <v>110</v>
      </c>
      <c r="F16" s="34">
        <f t="shared" si="1"/>
        <v>110</v>
      </c>
      <c r="G16" s="34">
        <f t="shared" si="1"/>
        <v>110</v>
      </c>
    </row>
    <row r="17" spans="1:7" s="2" customFormat="1" ht="17" thickBot="1" x14ac:dyDescent="0.3">
      <c r="A17" s="13"/>
      <c r="B17" s="13"/>
      <c r="C17" s="13"/>
      <c r="D17" s="13"/>
      <c r="E17" s="13"/>
      <c r="F17" s="13"/>
      <c r="G17" s="13"/>
    </row>
    <row r="18" spans="1:7" s="1" customFormat="1" ht="17" thickBot="1" x14ac:dyDescent="0.3">
      <c r="A18" s="161" t="s">
        <v>6545</v>
      </c>
      <c r="B18" s="34"/>
      <c r="C18" s="34">
        <f>SUM(C16:C17)</f>
        <v>110</v>
      </c>
      <c r="D18" s="34">
        <f t="shared" si="1"/>
        <v>110</v>
      </c>
      <c r="E18" s="34">
        <f t="shared" si="1"/>
        <v>110</v>
      </c>
      <c r="F18" s="34">
        <f t="shared" si="1"/>
        <v>110</v>
      </c>
      <c r="G18" s="34">
        <f t="shared" si="1"/>
        <v>110</v>
      </c>
    </row>
    <row r="19" spans="1:7" s="2" customFormat="1" ht="17" thickBot="1" x14ac:dyDescent="0.3">
      <c r="A19" s="13"/>
      <c r="B19" s="13"/>
      <c r="C19" s="13"/>
      <c r="D19" s="13"/>
      <c r="E19" s="13"/>
      <c r="F19" s="13"/>
      <c r="G19" s="13"/>
    </row>
    <row r="20" spans="1:7" s="1" customFormat="1" ht="17" thickBot="1" x14ac:dyDescent="0.3">
      <c r="A20" s="161" t="s">
        <v>6789</v>
      </c>
      <c r="B20" s="34"/>
      <c r="C20" s="34">
        <f>SUM(C18:C19)</f>
        <v>110</v>
      </c>
      <c r="D20" s="34">
        <f t="shared" si="1"/>
        <v>110</v>
      </c>
      <c r="E20" s="34">
        <f t="shared" si="1"/>
        <v>110</v>
      </c>
      <c r="F20" s="34">
        <f t="shared" si="1"/>
        <v>110</v>
      </c>
      <c r="G20" s="34">
        <f t="shared" si="1"/>
        <v>110</v>
      </c>
    </row>
    <row r="21" spans="1:7" s="2" customFormat="1" ht="17" thickBot="1" x14ac:dyDescent="0.3">
      <c r="A21" s="55" t="s">
        <v>6906</v>
      </c>
      <c r="B21" s="14" t="s">
        <v>63</v>
      </c>
      <c r="C21" s="13">
        <v>-31</v>
      </c>
      <c r="D21" s="13"/>
      <c r="E21" s="13"/>
      <c r="F21" s="13"/>
      <c r="G21" s="13"/>
    </row>
    <row r="22" spans="1:7" s="1" customFormat="1" ht="17" thickBot="1" x14ac:dyDescent="0.3">
      <c r="A22" s="161" t="s">
        <v>6957</v>
      </c>
      <c r="B22" s="34"/>
      <c r="C22" s="34">
        <f>SUM(C20:C21)</f>
        <v>79</v>
      </c>
      <c r="D22" s="34">
        <f t="shared" ref="D22:G22" si="2">SUM(D20:D21)</f>
        <v>110</v>
      </c>
      <c r="E22" s="34">
        <f t="shared" si="2"/>
        <v>110</v>
      </c>
      <c r="F22" s="34">
        <f t="shared" si="2"/>
        <v>110</v>
      </c>
      <c r="G22" s="34">
        <f t="shared" si="2"/>
        <v>110</v>
      </c>
    </row>
    <row r="23" spans="1:7" s="2" customFormat="1" x14ac:dyDescent="0.25">
      <c r="A23" s="55">
        <v>45053</v>
      </c>
      <c r="B23" s="75" t="s">
        <v>401</v>
      </c>
      <c r="C23" s="13">
        <v>-51</v>
      </c>
      <c r="D23" s="13"/>
      <c r="E23" s="13"/>
      <c r="F23" s="13"/>
      <c r="G23" s="13"/>
    </row>
    <row r="24" spans="1:7" s="2" customFormat="1" x14ac:dyDescent="0.25">
      <c r="A24" s="12">
        <v>45114</v>
      </c>
      <c r="B24" s="75" t="s">
        <v>63</v>
      </c>
      <c r="C24" s="13">
        <v>-28</v>
      </c>
      <c r="D24" s="13"/>
      <c r="E24" s="13"/>
      <c r="F24" s="13"/>
      <c r="G24" s="13"/>
    </row>
    <row r="25" spans="1:7" s="2" customFormat="1" x14ac:dyDescent="0.25">
      <c r="A25" s="76" t="s">
        <v>7029</v>
      </c>
      <c r="B25" s="77" t="s">
        <v>63</v>
      </c>
      <c r="C25" s="13"/>
      <c r="D25" s="13"/>
      <c r="E25" s="13">
        <v>-110</v>
      </c>
      <c r="F25" s="13"/>
      <c r="G25" s="13"/>
    </row>
    <row r="26" spans="1:7" s="2" customFormat="1" x14ac:dyDescent="0.25">
      <c r="A26" s="12" t="s">
        <v>7033</v>
      </c>
      <c r="B26" s="75" t="s">
        <v>63</v>
      </c>
      <c r="C26" s="13"/>
      <c r="D26" s="13"/>
      <c r="E26" s="13"/>
      <c r="F26" s="13">
        <v>-88</v>
      </c>
      <c r="G26" s="13"/>
    </row>
    <row r="27" spans="1:7" s="2" customFormat="1" ht="17" thickBot="1" x14ac:dyDescent="0.3">
      <c r="A27" s="12" t="s">
        <v>7126</v>
      </c>
      <c r="B27" s="77" t="s">
        <v>63</v>
      </c>
      <c r="C27" s="14"/>
      <c r="D27" s="14"/>
      <c r="E27" s="14"/>
      <c r="F27" s="14">
        <v>-22</v>
      </c>
      <c r="G27" s="14"/>
    </row>
    <row r="28" spans="1:7" s="1" customFormat="1" ht="17" thickBot="1" x14ac:dyDescent="0.3">
      <c r="A28" s="161" t="s">
        <v>7112</v>
      </c>
      <c r="B28" s="34"/>
      <c r="C28" s="34">
        <f>SUM(C22:C27)</f>
        <v>0</v>
      </c>
      <c r="D28" s="34">
        <f>SUM(D22:D27)</f>
        <v>110</v>
      </c>
      <c r="E28" s="34">
        <f>SUM(E22:E27)</f>
        <v>0</v>
      </c>
      <c r="F28" s="34">
        <f>SUM(F22:F27)</f>
        <v>0</v>
      </c>
      <c r="G28" s="34">
        <f>SUM(G22:G27)</f>
        <v>110</v>
      </c>
    </row>
    <row r="29" spans="1:7" s="2" customFormat="1" ht="17" thickBot="1" x14ac:dyDescent="0.3">
      <c r="A29" s="76"/>
      <c r="B29" s="77"/>
      <c r="C29" s="14"/>
      <c r="D29" s="14"/>
      <c r="E29" s="14"/>
      <c r="F29" s="14"/>
      <c r="G29" s="14"/>
    </row>
    <row r="30" spans="1:7" s="1" customFormat="1" ht="17" thickBot="1" x14ac:dyDescent="0.3">
      <c r="A30" s="161" t="s">
        <v>7158</v>
      </c>
      <c r="B30" s="34"/>
      <c r="C30" s="34">
        <f>SUM(C28:C29)</f>
        <v>0</v>
      </c>
      <c r="D30" s="34">
        <f t="shared" ref="D30:G30" si="3">SUM(D28:D29)</f>
        <v>110</v>
      </c>
      <c r="E30" s="34">
        <f t="shared" si="3"/>
        <v>0</v>
      </c>
      <c r="F30" s="34">
        <f t="shared" si="3"/>
        <v>0</v>
      </c>
      <c r="G30" s="34">
        <f t="shared" si="3"/>
        <v>110</v>
      </c>
    </row>
    <row r="31" spans="1:7" s="2" customFormat="1" x14ac:dyDescent="0.25">
      <c r="A31" s="76">
        <v>45025</v>
      </c>
      <c r="B31" s="77" t="s">
        <v>401</v>
      </c>
      <c r="C31" s="14"/>
      <c r="D31" s="14">
        <v>-54</v>
      </c>
      <c r="E31" s="14"/>
      <c r="F31" s="14"/>
      <c r="G31" s="14"/>
    </row>
    <row r="32" spans="1:7" s="2" customFormat="1" ht="17" thickBot="1" x14ac:dyDescent="0.3">
      <c r="A32" s="12" t="s">
        <v>7518</v>
      </c>
      <c r="B32" s="13" t="s">
        <v>63</v>
      </c>
      <c r="C32" s="14"/>
      <c r="D32" s="14">
        <v>-56</v>
      </c>
      <c r="E32" s="14"/>
      <c r="F32" s="14"/>
      <c r="G32" s="14"/>
    </row>
    <row r="33" spans="1:7" s="1" customFormat="1" ht="17" thickBot="1" x14ac:dyDescent="0.3">
      <c r="A33" s="161" t="s">
        <v>7658</v>
      </c>
      <c r="B33" s="34"/>
      <c r="C33" s="34">
        <f>SUM(C30:C32)</f>
        <v>0</v>
      </c>
      <c r="D33" s="34">
        <f>SUM(D30:D32)</f>
        <v>0</v>
      </c>
      <c r="E33" s="34">
        <f t="shared" ref="E33:F33" si="4">SUM(E30:E32)</f>
        <v>0</v>
      </c>
      <c r="F33" s="34">
        <f t="shared" si="4"/>
        <v>0</v>
      </c>
      <c r="G33" s="34">
        <f>SUM(G30:G32)</f>
        <v>110</v>
      </c>
    </row>
    <row r="34" spans="1:7" s="2" customFormat="1" ht="17" thickBot="1" x14ac:dyDescent="0.3">
      <c r="A34" s="76"/>
      <c r="B34" s="77"/>
      <c r="C34" s="14"/>
      <c r="D34" s="14"/>
      <c r="E34" s="14"/>
      <c r="F34" s="14"/>
      <c r="G34" s="14"/>
    </row>
    <row r="35" spans="1:7" s="1" customFormat="1" ht="17" thickBot="1" x14ac:dyDescent="0.3">
      <c r="A35" s="161" t="s">
        <v>7724</v>
      </c>
      <c r="B35" s="34"/>
      <c r="C35" s="34">
        <f>SUM(C33:C34)</f>
        <v>0</v>
      </c>
      <c r="D35" s="34">
        <f t="shared" ref="D35:G47" si="5">SUM(D33:D34)</f>
        <v>0</v>
      </c>
      <c r="E35" s="34">
        <f t="shared" si="5"/>
        <v>0</v>
      </c>
      <c r="F35" s="34">
        <f t="shared" si="5"/>
        <v>0</v>
      </c>
      <c r="G35" s="34">
        <f t="shared" si="5"/>
        <v>110</v>
      </c>
    </row>
    <row r="36" spans="1:7" ht="17" thickBot="1" x14ac:dyDescent="0.3">
      <c r="A36" s="700"/>
      <c r="B36" s="527"/>
      <c r="C36" s="14"/>
      <c r="D36" s="14"/>
      <c r="E36" s="14"/>
      <c r="F36" s="14"/>
      <c r="G36" s="14"/>
    </row>
    <row r="37" spans="1:7" s="6" customFormat="1" ht="17" thickBot="1" x14ac:dyDescent="0.3">
      <c r="A37" s="161" t="s">
        <v>8091</v>
      </c>
      <c r="B37" s="34"/>
      <c r="C37" s="34">
        <f>SUM(C35:C36)</f>
        <v>0</v>
      </c>
      <c r="D37" s="34">
        <f t="shared" si="5"/>
        <v>0</v>
      </c>
      <c r="E37" s="34">
        <f t="shared" si="5"/>
        <v>0</v>
      </c>
      <c r="F37" s="34">
        <f t="shared" si="5"/>
        <v>0</v>
      </c>
      <c r="G37" s="34">
        <f>SUM(G35:G36)</f>
        <v>110</v>
      </c>
    </row>
    <row r="38" spans="1:7" s="197" customFormat="1" ht="17" thickBot="1" x14ac:dyDescent="0.3">
      <c r="A38" s="24"/>
      <c r="B38" s="1660"/>
      <c r="C38" s="46"/>
      <c r="D38" s="46"/>
      <c r="E38" s="46"/>
      <c r="F38" s="46"/>
      <c r="G38" s="402"/>
    </row>
    <row r="39" spans="1:7" s="6" customFormat="1" ht="17" thickBot="1" x14ac:dyDescent="0.3">
      <c r="A39" s="161" t="s">
        <v>8092</v>
      </c>
      <c r="B39" s="34"/>
      <c r="C39" s="34">
        <f>SUM(C37:C38)</f>
        <v>0</v>
      </c>
      <c r="D39" s="34">
        <f t="shared" si="5"/>
        <v>0</v>
      </c>
      <c r="E39" s="34">
        <f t="shared" si="5"/>
        <v>0</v>
      </c>
      <c r="F39" s="34">
        <f t="shared" si="5"/>
        <v>0</v>
      </c>
      <c r="G39" s="34">
        <f t="shared" si="5"/>
        <v>110</v>
      </c>
    </row>
    <row r="40" spans="1:7" s="197" customFormat="1" ht="17" thickBot="1" x14ac:dyDescent="0.3">
      <c r="A40" s="24"/>
      <c r="B40" s="1660"/>
      <c r="C40" s="46"/>
      <c r="D40" s="46"/>
      <c r="E40" s="46"/>
      <c r="F40" s="46"/>
      <c r="G40" s="402"/>
    </row>
    <row r="41" spans="1:7" s="6" customFormat="1" ht="17" thickBot="1" x14ac:dyDescent="0.3">
      <c r="A41" s="161" t="s">
        <v>8511</v>
      </c>
      <c r="B41" s="34"/>
      <c r="C41" s="34">
        <f>SUM(C39:C40)</f>
        <v>0</v>
      </c>
      <c r="D41" s="34">
        <f t="shared" si="5"/>
        <v>0</v>
      </c>
      <c r="E41" s="34">
        <f t="shared" si="5"/>
        <v>0</v>
      </c>
      <c r="F41" s="34">
        <f t="shared" si="5"/>
        <v>0</v>
      </c>
      <c r="G41" s="34">
        <f t="shared" si="5"/>
        <v>110</v>
      </c>
    </row>
    <row r="42" spans="1:7" ht="17" thickBot="1" x14ac:dyDescent="0.3">
      <c r="A42" s="700"/>
      <c r="B42" s="527"/>
      <c r="C42" s="14"/>
      <c r="D42" s="14"/>
      <c r="E42" s="14"/>
      <c r="F42" s="14"/>
      <c r="G42" s="14"/>
    </row>
    <row r="43" spans="1:7" s="6" customFormat="1" ht="17" thickBot="1" x14ac:dyDescent="0.3">
      <c r="A43" s="161" t="s">
        <v>8650</v>
      </c>
      <c r="B43" s="34"/>
      <c r="C43" s="34">
        <f>SUM(C41:C42)</f>
        <v>0</v>
      </c>
      <c r="D43" s="34">
        <f t="shared" si="5"/>
        <v>0</v>
      </c>
      <c r="E43" s="34">
        <f t="shared" si="5"/>
        <v>0</v>
      </c>
      <c r="F43" s="34">
        <f t="shared" si="5"/>
        <v>0</v>
      </c>
      <c r="G43" s="34">
        <f t="shared" si="5"/>
        <v>110</v>
      </c>
    </row>
    <row r="44" spans="1:7" ht="17" thickBot="1" x14ac:dyDescent="0.3">
      <c r="A44" s="256" t="s">
        <v>8774</v>
      </c>
      <c r="B44" s="436" t="s">
        <v>63</v>
      </c>
      <c r="C44" s="14"/>
      <c r="D44" s="14"/>
      <c r="E44" s="14"/>
      <c r="F44" s="14"/>
      <c r="G44" s="14">
        <v>-44</v>
      </c>
    </row>
    <row r="45" spans="1:7" s="6" customFormat="1" ht="17" thickBot="1" x14ac:dyDescent="0.3">
      <c r="A45" s="161" t="s">
        <v>8917</v>
      </c>
      <c r="B45" s="34"/>
      <c r="C45" s="34">
        <f>SUM(C43:C44)</f>
        <v>0</v>
      </c>
      <c r="D45" s="34">
        <f t="shared" si="5"/>
        <v>0</v>
      </c>
      <c r="E45" s="34">
        <f t="shared" si="5"/>
        <v>0</v>
      </c>
      <c r="F45" s="34">
        <f t="shared" si="5"/>
        <v>0</v>
      </c>
      <c r="G45" s="34">
        <f>SUM(G43:G44)</f>
        <v>66</v>
      </c>
    </row>
    <row r="46" spans="1:7" ht="17" thickBot="1" x14ac:dyDescent="0.3">
      <c r="A46" s="700"/>
      <c r="B46" s="527"/>
      <c r="C46" s="14"/>
      <c r="D46" s="14"/>
      <c r="E46" s="14"/>
      <c r="F46" s="14"/>
      <c r="G46" s="14"/>
    </row>
    <row r="47" spans="1:7" s="6" customFormat="1" ht="17" thickBot="1" x14ac:dyDescent="0.3">
      <c r="A47" s="161" t="s">
        <v>9067</v>
      </c>
      <c r="B47" s="34"/>
      <c r="C47" s="34">
        <f>SUM(C45:C46)</f>
        <v>0</v>
      </c>
      <c r="D47" s="34">
        <f t="shared" si="5"/>
        <v>0</v>
      </c>
      <c r="E47" s="34">
        <f t="shared" si="5"/>
        <v>0</v>
      </c>
      <c r="F47" s="34">
        <f t="shared" si="5"/>
        <v>0</v>
      </c>
      <c r="G47" s="34">
        <f>SUM(G45:G46)</f>
        <v>66</v>
      </c>
    </row>
    <row r="48" spans="1:7" x14ac:dyDescent="0.25">
      <c r="A48" s="55" t="s">
        <v>9258</v>
      </c>
      <c r="B48" s="13" t="s">
        <v>63</v>
      </c>
      <c r="C48" s="14"/>
      <c r="D48" s="14"/>
      <c r="E48" s="14"/>
      <c r="F48" s="14"/>
      <c r="G48" s="14">
        <v>-10</v>
      </c>
    </row>
    <row r="49" spans="1:7" x14ac:dyDescent="0.25">
      <c r="A49" s="700"/>
      <c r="B49" s="527"/>
      <c r="C49" s="14"/>
      <c r="D49" s="14"/>
      <c r="E49" s="14"/>
      <c r="F49" s="14"/>
      <c r="G49" s="14"/>
    </row>
    <row r="50" spans="1:7" x14ac:dyDescent="0.25">
      <c r="A50" s="700"/>
      <c r="B50" s="527"/>
      <c r="C50" s="14"/>
      <c r="D50" s="14"/>
      <c r="E50" s="14"/>
      <c r="F50" s="14"/>
      <c r="G50" s="14"/>
    </row>
    <row r="51" spans="1:7" x14ac:dyDescent="0.25">
      <c r="A51" s="700"/>
      <c r="B51" s="527"/>
      <c r="C51" s="14"/>
      <c r="D51" s="14"/>
      <c r="E51" s="14"/>
      <c r="F51" s="14"/>
      <c r="G51" s="14"/>
    </row>
    <row r="52" spans="1:7" ht="17" thickBot="1" x14ac:dyDescent="0.3">
      <c r="A52" s="81"/>
      <c r="B52" s="81"/>
      <c r="C52" s="14"/>
      <c r="D52" s="14"/>
      <c r="E52" s="14"/>
      <c r="F52" s="14"/>
      <c r="G52" s="14"/>
    </row>
    <row r="53" spans="1:7" s="2" customFormat="1" ht="17" thickBot="1" x14ac:dyDescent="0.3">
      <c r="A53" s="1358" t="s">
        <v>927</v>
      </c>
      <c r="B53" s="1355"/>
      <c r="C53" s="1390">
        <f>SUM(C9)</f>
        <v>110</v>
      </c>
      <c r="D53" s="1390">
        <f t="shared" ref="D53:G53" si="6">SUM(D9)</f>
        <v>110</v>
      </c>
      <c r="E53" s="1390">
        <f t="shared" si="6"/>
        <v>110</v>
      </c>
      <c r="F53" s="1390">
        <f t="shared" si="6"/>
        <v>110</v>
      </c>
      <c r="G53" s="1390">
        <f t="shared" si="6"/>
        <v>110</v>
      </c>
    </row>
    <row r="54" spans="1:7" ht="17" thickBot="1" x14ac:dyDescent="0.3">
      <c r="A54" s="26" t="s">
        <v>1053</v>
      </c>
      <c r="B54" s="27"/>
      <c r="C54" s="1393">
        <v>110</v>
      </c>
      <c r="D54" s="1393">
        <v>110</v>
      </c>
      <c r="E54" s="1393">
        <v>110</v>
      </c>
      <c r="F54" s="1393">
        <v>110</v>
      </c>
      <c r="G54" s="1393">
        <v>110</v>
      </c>
    </row>
  </sheetData>
  <pageMargins left="0.7" right="0.7" top="0.75" bottom="0.75" header="0.3" footer="0.3"/>
  <pageSetup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I65"/>
  <sheetViews>
    <sheetView topLeftCell="A37" workbookViewId="0">
      <selection activeCell="F54" sqref="F54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8" width="9.83203125" style="2" customWidth="1"/>
    <col min="9" max="16384" width="9" style="136"/>
  </cols>
  <sheetData>
    <row r="1" spans="1:9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9" s="48" customFormat="1" x14ac:dyDescent="0.25">
      <c r="A2" s="1"/>
      <c r="B2" s="1"/>
      <c r="C2" s="1"/>
      <c r="D2" s="1"/>
      <c r="E2" s="1"/>
      <c r="F2" s="1"/>
      <c r="G2" s="1"/>
      <c r="H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5536</v>
      </c>
      <c r="B4" s="3"/>
      <c r="C4" s="1013"/>
      <c r="D4" s="1013"/>
      <c r="E4" s="1013"/>
      <c r="F4" s="1013"/>
      <c r="G4" s="1013"/>
      <c r="H4" s="1013"/>
      <c r="I4" s="1013"/>
    </row>
    <row r="5" spans="1:9" s="257" customFormat="1" x14ac:dyDescent="0.25">
      <c r="A5" s="3" t="s">
        <v>6270</v>
      </c>
      <c r="B5" s="3"/>
      <c r="C5" s="1013"/>
      <c r="D5" s="1013"/>
      <c r="E5" s="1013"/>
      <c r="F5" s="1013"/>
      <c r="G5" s="1013"/>
      <c r="H5" s="1013"/>
    </row>
    <row r="6" spans="1:9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9" s="49" customFormat="1" ht="17" thickBot="1" x14ac:dyDescent="0.3">
      <c r="A7" s="3"/>
      <c r="B7" s="3"/>
      <c r="C7" s="31">
        <v>6000</v>
      </c>
      <c r="D7" s="31">
        <v>6000</v>
      </c>
      <c r="E7" s="31">
        <v>4500</v>
      </c>
      <c r="F7" s="31">
        <v>1000</v>
      </c>
      <c r="G7" s="31">
        <v>4500</v>
      </c>
      <c r="H7" s="31">
        <v>4500</v>
      </c>
    </row>
    <row r="8" spans="1:9" s="4" customFormat="1" ht="17" thickBot="1" x14ac:dyDescent="0.3">
      <c r="A8" s="140" t="s">
        <v>0</v>
      </c>
      <c r="B8" s="140" t="s">
        <v>1</v>
      </c>
      <c r="C8" s="209" t="s">
        <v>26</v>
      </c>
      <c r="D8" s="209" t="s">
        <v>2</v>
      </c>
      <c r="E8" s="209" t="s">
        <v>3</v>
      </c>
      <c r="F8" s="209" t="s">
        <v>4</v>
      </c>
      <c r="G8" s="209" t="s">
        <v>27</v>
      </c>
      <c r="H8" s="209" t="s">
        <v>32</v>
      </c>
    </row>
    <row r="9" spans="1:9" s="2" customFormat="1" ht="17" thickBot="1" x14ac:dyDescent="0.3">
      <c r="A9" s="76" t="s">
        <v>6243</v>
      </c>
      <c r="B9" s="14" t="s">
        <v>6257</v>
      </c>
      <c r="C9" s="22">
        <v>80</v>
      </c>
      <c r="D9" s="22"/>
      <c r="E9" s="22">
        <v>80</v>
      </c>
      <c r="F9" s="22">
        <v>160</v>
      </c>
      <c r="G9" s="22">
        <v>305</v>
      </c>
      <c r="H9" s="22">
        <v>96</v>
      </c>
    </row>
    <row r="10" spans="1:9" s="2" customFormat="1" ht="17" thickBot="1" x14ac:dyDescent="0.3">
      <c r="A10" s="161" t="s">
        <v>6234</v>
      </c>
      <c r="B10" s="34"/>
      <c r="C10" s="34">
        <f>SUM(C9)</f>
        <v>80</v>
      </c>
      <c r="D10" s="34">
        <f t="shared" ref="D10" si="0">SUM(D9)</f>
        <v>0</v>
      </c>
      <c r="E10" s="34">
        <f>SUM(E9)</f>
        <v>80</v>
      </c>
      <c r="F10" s="34">
        <f>SUM(F9)</f>
        <v>160</v>
      </c>
      <c r="G10" s="34">
        <f>SUM(G9)</f>
        <v>305</v>
      </c>
      <c r="H10" s="34">
        <f>SUM(H9)</f>
        <v>96</v>
      </c>
      <c r="I10" s="1" t="s">
        <v>6790</v>
      </c>
    </row>
    <row r="11" spans="1:9" s="2" customFormat="1" x14ac:dyDescent="0.25">
      <c r="A11" s="55">
        <v>44929</v>
      </c>
      <c r="B11" s="22" t="s">
        <v>6189</v>
      </c>
      <c r="C11" s="53">
        <v>140</v>
      </c>
      <c r="D11" s="53"/>
      <c r="E11" s="53">
        <v>140</v>
      </c>
      <c r="F11" s="53">
        <v>200</v>
      </c>
      <c r="G11" s="53"/>
      <c r="H11" s="53"/>
    </row>
    <row r="12" spans="1:9" s="2" customFormat="1" x14ac:dyDescent="0.25">
      <c r="A12" s="12">
        <v>44960</v>
      </c>
      <c r="B12" s="14" t="s">
        <v>6277</v>
      </c>
      <c r="C12" s="43"/>
      <c r="D12" s="43">
        <v>120</v>
      </c>
      <c r="E12" s="13">
        <v>120</v>
      </c>
      <c r="F12" s="13">
        <v>120</v>
      </c>
      <c r="G12" s="13"/>
      <c r="H12" s="13">
        <v>59</v>
      </c>
      <c r="I12" s="1"/>
    </row>
    <row r="13" spans="1:9" s="2" customFormat="1" x14ac:dyDescent="0.25">
      <c r="A13" s="12">
        <v>44988</v>
      </c>
      <c r="B13" s="13" t="s">
        <v>6279</v>
      </c>
      <c r="C13" s="43"/>
      <c r="D13" s="43">
        <v>100</v>
      </c>
      <c r="E13" s="13">
        <v>100</v>
      </c>
      <c r="F13" s="13">
        <v>130</v>
      </c>
      <c r="G13" s="13"/>
      <c r="H13" s="13">
        <v>150</v>
      </c>
      <c r="I13" s="1"/>
    </row>
    <row r="14" spans="1:9" s="2" customFormat="1" x14ac:dyDescent="0.25">
      <c r="A14" s="12">
        <v>45019</v>
      </c>
      <c r="B14" s="13" t="s">
        <v>6286</v>
      </c>
      <c r="C14" s="43"/>
      <c r="D14" s="43">
        <v>50</v>
      </c>
      <c r="E14" s="13">
        <v>50</v>
      </c>
      <c r="F14" s="13"/>
      <c r="G14" s="13"/>
      <c r="H14" s="13"/>
      <c r="I14" s="1"/>
    </row>
    <row r="15" spans="1:9" s="2" customFormat="1" ht="17" thickBot="1" x14ac:dyDescent="0.3">
      <c r="A15" s="12">
        <v>45110</v>
      </c>
      <c r="B15" s="13" t="s">
        <v>6321</v>
      </c>
      <c r="C15" s="43"/>
      <c r="D15" s="43">
        <v>120</v>
      </c>
      <c r="E15" s="13">
        <v>120</v>
      </c>
      <c r="F15" s="13"/>
      <c r="G15" s="13"/>
      <c r="H15" s="13"/>
      <c r="I15" s="1"/>
    </row>
    <row r="16" spans="1:9" s="2" customFormat="1" ht="17" thickBot="1" x14ac:dyDescent="0.3">
      <c r="A16" s="161" t="s">
        <v>6414</v>
      </c>
      <c r="B16" s="34"/>
      <c r="C16" s="34">
        <f>SUM(C10:C15)</f>
        <v>220</v>
      </c>
      <c r="D16" s="34">
        <f t="shared" ref="D16:H16" si="1">SUM(D10:D15)</f>
        <v>390</v>
      </c>
      <c r="E16" s="34">
        <f t="shared" si="1"/>
        <v>610</v>
      </c>
      <c r="F16" s="34">
        <f t="shared" si="1"/>
        <v>610</v>
      </c>
      <c r="G16" s="34">
        <f t="shared" si="1"/>
        <v>305</v>
      </c>
      <c r="H16" s="34">
        <f t="shared" si="1"/>
        <v>305</v>
      </c>
    </row>
    <row r="17" spans="1:9" s="2" customFormat="1" ht="17" thickBot="1" x14ac:dyDescent="0.3">
      <c r="A17" s="12">
        <v>45264</v>
      </c>
      <c r="B17" s="13" t="s">
        <v>63</v>
      </c>
      <c r="C17" s="13">
        <v>-2</v>
      </c>
      <c r="D17" s="43"/>
      <c r="E17" s="13"/>
      <c r="F17" s="13"/>
      <c r="G17" s="13"/>
      <c r="H17" s="13"/>
      <c r="I17" s="1"/>
    </row>
    <row r="18" spans="1:9" s="2" customFormat="1" ht="17" thickBot="1" x14ac:dyDescent="0.3">
      <c r="A18" s="161" t="s">
        <v>6545</v>
      </c>
      <c r="B18" s="34"/>
      <c r="C18" s="34">
        <f>SUM(C16:C17)</f>
        <v>218</v>
      </c>
      <c r="D18" s="34">
        <f t="shared" ref="D18:H22" si="2">SUM(D16:D17)</f>
        <v>390</v>
      </c>
      <c r="E18" s="34">
        <f t="shared" si="2"/>
        <v>610</v>
      </c>
      <c r="F18" s="34">
        <f t="shared" si="2"/>
        <v>610</v>
      </c>
      <c r="G18" s="34">
        <f t="shared" si="2"/>
        <v>305</v>
      </c>
      <c r="H18" s="34">
        <f t="shared" si="2"/>
        <v>305</v>
      </c>
    </row>
    <row r="19" spans="1:9" s="2" customFormat="1" ht="17" thickBot="1" x14ac:dyDescent="0.3">
      <c r="A19" s="12"/>
      <c r="B19" s="13"/>
      <c r="C19" s="43"/>
      <c r="D19" s="43"/>
      <c r="E19" s="13"/>
      <c r="F19" s="13"/>
      <c r="G19" s="13"/>
      <c r="H19" s="13"/>
      <c r="I19" s="1"/>
    </row>
    <row r="20" spans="1:9" s="2" customFormat="1" ht="17" thickBot="1" x14ac:dyDescent="0.3">
      <c r="A20" s="161" t="s">
        <v>6789</v>
      </c>
      <c r="B20" s="34"/>
      <c r="C20" s="34">
        <f>SUM(C18:C19)</f>
        <v>218</v>
      </c>
      <c r="D20" s="34">
        <f t="shared" si="2"/>
        <v>390</v>
      </c>
      <c r="E20" s="34">
        <f t="shared" si="2"/>
        <v>610</v>
      </c>
      <c r="F20" s="34">
        <f t="shared" si="2"/>
        <v>610</v>
      </c>
      <c r="G20" s="34">
        <f t="shared" si="2"/>
        <v>305</v>
      </c>
      <c r="H20" s="34">
        <f t="shared" si="2"/>
        <v>305</v>
      </c>
    </row>
    <row r="21" spans="1:9" s="2" customFormat="1" ht="17" thickBot="1" x14ac:dyDescent="0.3">
      <c r="A21" s="12"/>
      <c r="B21" s="13"/>
      <c r="C21" s="43"/>
      <c r="D21" s="43"/>
      <c r="E21" s="13"/>
      <c r="F21" s="13"/>
      <c r="G21" s="13"/>
      <c r="H21" s="13"/>
      <c r="I21" s="1"/>
    </row>
    <row r="22" spans="1:9" s="2" customFormat="1" ht="17" thickBot="1" x14ac:dyDescent="0.3">
      <c r="A22" s="161" t="s">
        <v>6957</v>
      </c>
      <c r="B22" s="34"/>
      <c r="C22" s="34">
        <f>SUM(C20:C21)</f>
        <v>218</v>
      </c>
      <c r="D22" s="34">
        <f t="shared" si="2"/>
        <v>390</v>
      </c>
      <c r="E22" s="34">
        <f t="shared" si="2"/>
        <v>610</v>
      </c>
      <c r="F22" s="34">
        <f t="shared" si="2"/>
        <v>610</v>
      </c>
      <c r="G22" s="34">
        <f t="shared" si="2"/>
        <v>305</v>
      </c>
      <c r="H22" s="34">
        <f t="shared" si="2"/>
        <v>305</v>
      </c>
    </row>
    <row r="23" spans="1:9" s="2" customFormat="1" x14ac:dyDescent="0.25">
      <c r="A23" s="55">
        <v>45053</v>
      </c>
      <c r="B23" s="75" t="s">
        <v>401</v>
      </c>
      <c r="C23" s="13">
        <v>-27</v>
      </c>
      <c r="D23" s="43"/>
      <c r="E23" s="13"/>
      <c r="F23" s="13"/>
      <c r="G23" s="13"/>
      <c r="H23" s="13"/>
      <c r="I23" s="1"/>
    </row>
    <row r="24" spans="1:9" s="2" customFormat="1" x14ac:dyDescent="0.25">
      <c r="A24" s="12">
        <v>45114</v>
      </c>
      <c r="B24" s="75" t="s">
        <v>63</v>
      </c>
      <c r="C24" s="13">
        <v>-10</v>
      </c>
      <c r="D24" s="43"/>
      <c r="E24" s="13"/>
      <c r="F24" s="13"/>
      <c r="G24" s="13"/>
      <c r="H24" s="13"/>
      <c r="I24" s="1"/>
    </row>
    <row r="25" spans="1:9" s="2" customFormat="1" x14ac:dyDescent="0.25">
      <c r="A25" s="12" t="s">
        <v>7029</v>
      </c>
      <c r="B25" s="77" t="s">
        <v>63</v>
      </c>
      <c r="C25" s="13">
        <v>-9</v>
      </c>
      <c r="D25" s="43"/>
      <c r="E25" s="13"/>
      <c r="F25" s="13"/>
      <c r="G25" s="13"/>
      <c r="H25" s="13"/>
      <c r="I25" s="1"/>
    </row>
    <row r="26" spans="1:9" s="2" customFormat="1" x14ac:dyDescent="0.25">
      <c r="A26" s="55" t="s">
        <v>7094</v>
      </c>
      <c r="B26" s="13" t="s">
        <v>63</v>
      </c>
      <c r="C26" s="13">
        <v>-2</v>
      </c>
      <c r="D26" s="13"/>
      <c r="E26" s="13"/>
      <c r="F26" s="13"/>
      <c r="G26" s="13"/>
      <c r="H26" s="13"/>
    </row>
    <row r="27" spans="1:9" s="2" customFormat="1" ht="17" thickBot="1" x14ac:dyDescent="0.3">
      <c r="A27" s="12" t="s">
        <v>7126</v>
      </c>
      <c r="B27" s="77" t="s">
        <v>63</v>
      </c>
      <c r="C27" s="14"/>
      <c r="D27" s="14"/>
      <c r="E27" s="14"/>
      <c r="F27" s="14"/>
      <c r="G27" s="14">
        <v>-51</v>
      </c>
      <c r="H27" s="14"/>
    </row>
    <row r="28" spans="1:9" s="2" customFormat="1" ht="17" thickBot="1" x14ac:dyDescent="0.3">
      <c r="A28" s="161" t="s">
        <v>7112</v>
      </c>
      <c r="B28" s="34"/>
      <c r="C28" s="34">
        <f t="shared" ref="C28:H28" si="3">SUM(C22:C27)</f>
        <v>170</v>
      </c>
      <c r="D28" s="34">
        <f t="shared" si="3"/>
        <v>390</v>
      </c>
      <c r="E28" s="34">
        <f t="shared" si="3"/>
        <v>610</v>
      </c>
      <c r="F28" s="34">
        <f t="shared" si="3"/>
        <v>610</v>
      </c>
      <c r="G28" s="34">
        <f t="shared" si="3"/>
        <v>254</v>
      </c>
      <c r="H28" s="34">
        <f t="shared" si="3"/>
        <v>305</v>
      </c>
    </row>
    <row r="29" spans="1:9" s="2" customFormat="1" x14ac:dyDescent="0.25">
      <c r="A29" s="12">
        <v>44993</v>
      </c>
      <c r="B29" s="13" t="s">
        <v>63</v>
      </c>
      <c r="C29" s="14"/>
      <c r="D29" s="14"/>
      <c r="E29" s="14"/>
      <c r="F29" s="14"/>
      <c r="G29" s="14">
        <v>-100</v>
      </c>
      <c r="H29" s="14"/>
    </row>
    <row r="30" spans="1:9" s="2" customFormat="1" x14ac:dyDescent="0.25">
      <c r="A30" s="55">
        <v>45238</v>
      </c>
      <c r="B30" s="77" t="s">
        <v>63</v>
      </c>
      <c r="C30" s="14">
        <v>-16</v>
      </c>
      <c r="D30" s="14"/>
      <c r="E30" s="14"/>
      <c r="F30" s="14"/>
      <c r="G30" s="14">
        <v>-37</v>
      </c>
      <c r="H30" s="14"/>
    </row>
    <row r="31" spans="1:9" s="2" customFormat="1" ht="17" thickBot="1" x14ac:dyDescent="0.3">
      <c r="A31" s="12" t="s">
        <v>7282</v>
      </c>
      <c r="B31" s="77" t="s">
        <v>63</v>
      </c>
      <c r="C31" s="14">
        <v>-33</v>
      </c>
      <c r="D31" s="14"/>
      <c r="E31" s="14"/>
      <c r="F31" s="14"/>
      <c r="G31" s="14">
        <v>-6</v>
      </c>
      <c r="H31" s="14"/>
    </row>
    <row r="32" spans="1:9" s="8" customFormat="1" ht="17" thickBot="1" x14ac:dyDescent="0.3">
      <c r="A32" s="161" t="s">
        <v>7158</v>
      </c>
      <c r="B32" s="34"/>
      <c r="C32" s="34">
        <f>SUM(C28:C31)</f>
        <v>121</v>
      </c>
      <c r="D32" s="34">
        <f t="shared" ref="D32:H32" si="4">SUM(D28:D31)</f>
        <v>390</v>
      </c>
      <c r="E32" s="34">
        <f t="shared" si="4"/>
        <v>610</v>
      </c>
      <c r="F32" s="34">
        <f t="shared" si="4"/>
        <v>610</v>
      </c>
      <c r="G32" s="34">
        <f t="shared" si="4"/>
        <v>111</v>
      </c>
      <c r="H32" s="34">
        <f t="shared" si="4"/>
        <v>305</v>
      </c>
    </row>
    <row r="33" spans="1:8" s="2" customFormat="1" x14ac:dyDescent="0.25">
      <c r="A33" s="12">
        <v>44935</v>
      </c>
      <c r="B33" s="77" t="s">
        <v>63</v>
      </c>
      <c r="C33" s="14">
        <v>-26</v>
      </c>
      <c r="D33" s="14">
        <v>-9</v>
      </c>
      <c r="E33" s="14"/>
      <c r="F33" s="14"/>
      <c r="G33" s="14"/>
      <c r="H33" s="14"/>
    </row>
    <row r="34" spans="1:8" s="2" customFormat="1" x14ac:dyDescent="0.25">
      <c r="A34" s="76">
        <v>45025</v>
      </c>
      <c r="B34" s="77" t="s">
        <v>401</v>
      </c>
      <c r="C34" s="14">
        <v>-44</v>
      </c>
      <c r="D34" s="14">
        <v>-71</v>
      </c>
      <c r="E34" s="14">
        <v>-15</v>
      </c>
      <c r="F34" s="14"/>
      <c r="G34" s="14">
        <v>-35</v>
      </c>
      <c r="H34" s="14"/>
    </row>
    <row r="35" spans="1:8" s="2" customFormat="1" x14ac:dyDescent="0.25">
      <c r="A35" s="12">
        <v>45239</v>
      </c>
      <c r="B35" s="77" t="s">
        <v>63</v>
      </c>
      <c r="C35" s="14">
        <v>-17</v>
      </c>
      <c r="D35" s="14">
        <v>-23</v>
      </c>
      <c r="E35" s="14"/>
      <c r="F35" s="14"/>
      <c r="G35" s="14">
        <v>-76</v>
      </c>
      <c r="H35" s="14"/>
    </row>
    <row r="36" spans="1:8" s="1" customFormat="1" x14ac:dyDescent="0.25">
      <c r="A36" s="55" t="s">
        <v>7433</v>
      </c>
      <c r="B36" s="77" t="s">
        <v>63</v>
      </c>
      <c r="C36" s="14">
        <v>-13</v>
      </c>
      <c r="D36" s="14">
        <v>-39</v>
      </c>
      <c r="E36" s="14">
        <v>-127</v>
      </c>
      <c r="F36" s="115"/>
      <c r="G36" s="115"/>
      <c r="H36" s="115"/>
    </row>
    <row r="37" spans="1:8" s="1" customFormat="1" ht="17" thickBot="1" x14ac:dyDescent="0.3">
      <c r="A37" s="12" t="s">
        <v>7518</v>
      </c>
      <c r="B37" s="13" t="s">
        <v>63</v>
      </c>
      <c r="C37" s="14">
        <v>-3</v>
      </c>
      <c r="D37" s="14">
        <v>-2</v>
      </c>
      <c r="E37" s="14">
        <v>-6</v>
      </c>
      <c r="F37" s="14">
        <v>-194</v>
      </c>
      <c r="G37" s="115"/>
      <c r="H37" s="115"/>
    </row>
    <row r="38" spans="1:8" s="8" customFormat="1" ht="17" thickBot="1" x14ac:dyDescent="0.3">
      <c r="A38" s="161" t="s">
        <v>7658</v>
      </c>
      <c r="B38" s="34"/>
      <c r="C38" s="34">
        <f t="shared" ref="C38:H38" si="5">SUM(C32:C37)</f>
        <v>18</v>
      </c>
      <c r="D38" s="34">
        <f t="shared" si="5"/>
        <v>246</v>
      </c>
      <c r="E38" s="34">
        <f t="shared" si="5"/>
        <v>462</v>
      </c>
      <c r="F38" s="34">
        <f t="shared" si="5"/>
        <v>416</v>
      </c>
      <c r="G38" s="34">
        <f t="shared" si="5"/>
        <v>0</v>
      </c>
      <c r="H38" s="34">
        <f t="shared" si="5"/>
        <v>305</v>
      </c>
    </row>
    <row r="39" spans="1:8" s="1" customFormat="1" ht="17" thickBot="1" x14ac:dyDescent="0.3">
      <c r="A39" s="76">
        <v>44967</v>
      </c>
      <c r="B39" s="77" t="s">
        <v>63</v>
      </c>
      <c r="C39" s="14"/>
      <c r="D39" s="14">
        <v>-18</v>
      </c>
      <c r="E39" s="14">
        <v>-15</v>
      </c>
      <c r="F39" s="14">
        <v>-50</v>
      </c>
      <c r="G39" s="115"/>
      <c r="H39" s="115"/>
    </row>
    <row r="40" spans="1:8" s="8" customFormat="1" ht="17" thickBot="1" x14ac:dyDescent="0.3">
      <c r="A40" s="161" t="s">
        <v>7724</v>
      </c>
      <c r="B40" s="34"/>
      <c r="C40" s="34">
        <f>SUM(C38:C39)</f>
        <v>18</v>
      </c>
      <c r="D40" s="34">
        <f t="shared" ref="D40:G46" si="6">SUM(D38:D39)</f>
        <v>228</v>
      </c>
      <c r="E40" s="34">
        <f t="shared" si="6"/>
        <v>447</v>
      </c>
      <c r="F40" s="34">
        <f t="shared" si="6"/>
        <v>366</v>
      </c>
      <c r="G40" s="34">
        <f t="shared" si="6"/>
        <v>0</v>
      </c>
      <c r="H40" s="34">
        <f>SUM(H38:H39)</f>
        <v>305</v>
      </c>
    </row>
    <row r="41" spans="1:8" s="1" customFormat="1" ht="17" thickBot="1" x14ac:dyDescent="0.3">
      <c r="A41" s="76"/>
      <c r="B41" s="77"/>
      <c r="C41" s="14"/>
      <c r="D41" s="14"/>
      <c r="E41" s="14"/>
      <c r="F41" s="115"/>
      <c r="G41" s="115"/>
      <c r="H41" s="115"/>
    </row>
    <row r="42" spans="1:8" s="8" customFormat="1" ht="17" thickBot="1" x14ac:dyDescent="0.3">
      <c r="A42" s="161" t="s">
        <v>8091</v>
      </c>
      <c r="B42" s="34"/>
      <c r="C42" s="34">
        <f>SUM(C40:C41)</f>
        <v>18</v>
      </c>
      <c r="D42" s="34">
        <f>SUM(D40:D41)</f>
        <v>228</v>
      </c>
      <c r="E42" s="34">
        <f>SUM(E40:E41)</f>
        <v>447</v>
      </c>
      <c r="F42" s="34">
        <f>SUM(F40:F41)</f>
        <v>366</v>
      </c>
      <c r="G42" s="34">
        <f t="shared" si="6"/>
        <v>0</v>
      </c>
      <c r="H42" s="34">
        <f>SUM(H40:H41)</f>
        <v>305</v>
      </c>
    </row>
    <row r="43" spans="1:8" s="6" customFormat="1" ht="17" thickBot="1" x14ac:dyDescent="0.3">
      <c r="A43" s="24"/>
      <c r="B43" s="1442"/>
      <c r="C43" s="46"/>
      <c r="D43" s="46"/>
      <c r="E43" s="46"/>
      <c r="F43" s="672"/>
      <c r="G43" s="672"/>
      <c r="H43" s="672"/>
    </row>
    <row r="44" spans="1:8" s="8" customFormat="1" ht="17" thickBot="1" x14ac:dyDescent="0.3">
      <c r="A44" s="161" t="s">
        <v>8092</v>
      </c>
      <c r="B44" s="34"/>
      <c r="C44" s="34">
        <f>SUM(C42:C43)</f>
        <v>18</v>
      </c>
      <c r="D44" s="34">
        <f t="shared" si="6"/>
        <v>228</v>
      </c>
      <c r="E44" s="34">
        <f t="shared" si="6"/>
        <v>447</v>
      </c>
      <c r="F44" s="34">
        <f t="shared" si="6"/>
        <v>366</v>
      </c>
      <c r="G44" s="34">
        <f t="shared" si="6"/>
        <v>0</v>
      </c>
      <c r="H44" s="34">
        <f>SUM(H42:H43)</f>
        <v>305</v>
      </c>
    </row>
    <row r="45" spans="1:8" s="6" customFormat="1" ht="17" thickBot="1" x14ac:dyDescent="0.3">
      <c r="A45" s="24"/>
      <c r="B45" s="1442"/>
      <c r="C45" s="46"/>
      <c r="D45" s="46"/>
      <c r="E45" s="46"/>
      <c r="F45" s="672"/>
      <c r="G45" s="672"/>
      <c r="H45" s="672"/>
    </row>
    <row r="46" spans="1:8" s="8" customFormat="1" ht="17" thickBot="1" x14ac:dyDescent="0.3">
      <c r="A46" s="161" t="s">
        <v>8511</v>
      </c>
      <c r="B46" s="34"/>
      <c r="C46" s="34">
        <f>SUM(C44:C45)</f>
        <v>18</v>
      </c>
      <c r="D46" s="34">
        <f t="shared" si="6"/>
        <v>228</v>
      </c>
      <c r="E46" s="34">
        <f t="shared" si="6"/>
        <v>447</v>
      </c>
      <c r="F46" s="34">
        <f t="shared" si="6"/>
        <v>366</v>
      </c>
      <c r="G46" s="34">
        <f t="shared" si="6"/>
        <v>0</v>
      </c>
      <c r="H46" s="34">
        <f>SUM(H44:H45)</f>
        <v>305</v>
      </c>
    </row>
    <row r="47" spans="1:8" s="1" customFormat="1" ht="17" thickBot="1" x14ac:dyDescent="0.3">
      <c r="A47" s="36" t="s">
        <v>8559</v>
      </c>
      <c r="B47" s="13" t="s">
        <v>63</v>
      </c>
      <c r="C47" s="14"/>
      <c r="D47" s="14">
        <v>-11</v>
      </c>
      <c r="E47" s="14">
        <v>-380</v>
      </c>
      <c r="F47" s="115"/>
      <c r="G47" s="115"/>
      <c r="H47" s="115"/>
    </row>
    <row r="48" spans="1:8" s="8" customFormat="1" ht="17" thickBot="1" x14ac:dyDescent="0.3">
      <c r="A48" s="161" t="s">
        <v>8650</v>
      </c>
      <c r="B48" s="34"/>
      <c r="C48" s="34">
        <f>SUM(C46:C47)</f>
        <v>18</v>
      </c>
      <c r="D48" s="34">
        <f t="shared" ref="D48:H48" si="7">SUM(D46:D47)</f>
        <v>217</v>
      </c>
      <c r="E48" s="34">
        <f t="shared" si="7"/>
        <v>67</v>
      </c>
      <c r="F48" s="34">
        <f t="shared" si="7"/>
        <v>366</v>
      </c>
      <c r="G48" s="34">
        <f t="shared" si="7"/>
        <v>0</v>
      </c>
      <c r="H48" s="34">
        <f t="shared" si="7"/>
        <v>305</v>
      </c>
    </row>
    <row r="49" spans="1:8" s="1" customFormat="1" ht="17" thickBot="1" x14ac:dyDescent="0.3">
      <c r="A49" s="55" t="s">
        <v>8774</v>
      </c>
      <c r="B49" s="436" t="s">
        <v>63</v>
      </c>
      <c r="C49" s="14"/>
      <c r="D49" s="14">
        <v>-68</v>
      </c>
      <c r="E49" s="14">
        <v>-67</v>
      </c>
      <c r="F49" s="14">
        <v>-60</v>
      </c>
      <c r="G49" s="115"/>
      <c r="H49" s="115"/>
    </row>
    <row r="50" spans="1:8" s="8" customFormat="1" ht="17" thickBot="1" x14ac:dyDescent="0.3">
      <c r="A50" s="161" t="s">
        <v>8917</v>
      </c>
      <c r="B50" s="34"/>
      <c r="C50" s="34">
        <f t="shared" ref="C50:H50" si="8">SUM(C48:C49)</f>
        <v>18</v>
      </c>
      <c r="D50" s="34">
        <f t="shared" si="8"/>
        <v>149</v>
      </c>
      <c r="E50" s="34">
        <f t="shared" si="8"/>
        <v>0</v>
      </c>
      <c r="F50" s="34">
        <f t="shared" si="8"/>
        <v>306</v>
      </c>
      <c r="G50" s="34">
        <f t="shared" si="8"/>
        <v>0</v>
      </c>
      <c r="H50" s="34">
        <f t="shared" si="8"/>
        <v>305</v>
      </c>
    </row>
    <row r="51" spans="1:8" s="1" customFormat="1" ht="17" thickBot="1" x14ac:dyDescent="0.3">
      <c r="A51" s="55" t="s">
        <v>8926</v>
      </c>
      <c r="B51" s="436" t="s">
        <v>63</v>
      </c>
      <c r="C51" s="14"/>
      <c r="D51" s="14">
        <v>-65</v>
      </c>
      <c r="E51" s="14"/>
      <c r="F51" s="14">
        <v>-306</v>
      </c>
      <c r="G51" s="115"/>
      <c r="H51" s="115"/>
    </row>
    <row r="52" spans="1:8" s="8" customFormat="1" ht="17" thickBot="1" x14ac:dyDescent="0.3">
      <c r="A52" s="161" t="s">
        <v>9067</v>
      </c>
      <c r="B52" s="34"/>
      <c r="C52" s="34">
        <f>SUM(C50:C51)</f>
        <v>18</v>
      </c>
      <c r="D52" s="34">
        <f t="shared" ref="D52:G52" si="9">SUM(D50:D51)</f>
        <v>84</v>
      </c>
      <c r="E52" s="34">
        <f t="shared" si="9"/>
        <v>0</v>
      </c>
      <c r="F52" s="34">
        <f t="shared" si="9"/>
        <v>0</v>
      </c>
      <c r="G52" s="34">
        <f t="shared" si="9"/>
        <v>0</v>
      </c>
      <c r="H52" s="34">
        <f>SUM(H50:H51)</f>
        <v>305</v>
      </c>
    </row>
    <row r="53" spans="1:8" s="200" customFormat="1" x14ac:dyDescent="0.25">
      <c r="A53" s="55">
        <v>45570</v>
      </c>
      <c r="B53" s="13" t="s">
        <v>63</v>
      </c>
      <c r="C53" s="13"/>
      <c r="D53" s="13">
        <v>-57</v>
      </c>
      <c r="E53" s="13"/>
      <c r="F53" s="13"/>
      <c r="G53" s="43"/>
      <c r="H53" s="43"/>
    </row>
    <row r="54" spans="1:8" x14ac:dyDescent="0.25">
      <c r="A54" s="55" t="s">
        <v>9161</v>
      </c>
      <c r="B54" s="13" t="s">
        <v>63</v>
      </c>
      <c r="C54" s="14"/>
      <c r="D54" s="14">
        <v>-27</v>
      </c>
      <c r="E54" s="14"/>
      <c r="F54" s="14"/>
      <c r="G54" s="14"/>
      <c r="H54" s="14"/>
    </row>
    <row r="55" spans="1:8" x14ac:dyDescent="0.25">
      <c r="A55" s="12"/>
      <c r="B55" s="14"/>
      <c r="C55" s="14"/>
      <c r="D55" s="14"/>
      <c r="E55" s="14"/>
      <c r="F55" s="14"/>
      <c r="G55" s="14"/>
      <c r="H55" s="14"/>
    </row>
    <row r="56" spans="1:8" x14ac:dyDescent="0.25">
      <c r="A56" s="12"/>
      <c r="B56" s="14"/>
      <c r="C56" s="14"/>
      <c r="D56" s="14"/>
      <c r="E56" s="14"/>
      <c r="F56" s="14"/>
      <c r="G56" s="14"/>
      <c r="H56" s="14"/>
    </row>
    <row r="57" spans="1:8" x14ac:dyDescent="0.25">
      <c r="A57" s="12"/>
      <c r="B57" s="14"/>
      <c r="C57" s="14"/>
      <c r="D57" s="14"/>
      <c r="E57" s="14"/>
      <c r="F57" s="14"/>
      <c r="G57" s="14"/>
      <c r="H57" s="14"/>
    </row>
    <row r="58" spans="1:8" ht="17" thickBot="1" x14ac:dyDescent="0.3">
      <c r="A58" s="81"/>
      <c r="B58" s="81"/>
      <c r="C58" s="14"/>
      <c r="D58" s="14">
        <f>SUM(D52:D55)</f>
        <v>0</v>
      </c>
      <c r="E58" s="14"/>
      <c r="F58" s="14"/>
      <c r="G58" s="14"/>
      <c r="H58" s="14"/>
    </row>
    <row r="59" spans="1:8" s="2" customFormat="1" ht="17" thickBot="1" x14ac:dyDescent="0.3">
      <c r="A59" s="1358" t="s">
        <v>927</v>
      </c>
      <c r="B59" s="1355"/>
      <c r="C59" s="1390">
        <f>SUM(C10:C11)</f>
        <v>220</v>
      </c>
      <c r="D59" s="1390">
        <f>SUM(D12:D15)</f>
        <v>390</v>
      </c>
      <c r="E59" s="1390">
        <f>SUM(E10:E15)</f>
        <v>610</v>
      </c>
      <c r="F59" s="1390">
        <f>SUM(F10:F13)</f>
        <v>610</v>
      </c>
      <c r="G59" s="1390">
        <f>SUM(G10)</f>
        <v>305</v>
      </c>
      <c r="H59" s="1390">
        <f>SUM(H10:H13)</f>
        <v>305</v>
      </c>
    </row>
    <row r="60" spans="1:8" ht="17" thickBot="1" x14ac:dyDescent="0.3">
      <c r="A60" s="26" t="s">
        <v>1053</v>
      </c>
      <c r="B60" s="27"/>
      <c r="C60" s="1393">
        <v>610</v>
      </c>
      <c r="D60" s="1393"/>
      <c r="E60" s="1393">
        <v>610</v>
      </c>
      <c r="F60" s="1393">
        <v>610</v>
      </c>
      <c r="G60" s="1393">
        <v>305</v>
      </c>
      <c r="H60" s="1393">
        <v>305</v>
      </c>
    </row>
    <row r="61" spans="1:8" ht="17" thickBot="1" x14ac:dyDescent="0.3">
      <c r="C61" s="209" t="s">
        <v>26</v>
      </c>
      <c r="D61" s="209" t="s">
        <v>2</v>
      </c>
      <c r="E61" s="209" t="s">
        <v>3</v>
      </c>
      <c r="F61" s="209" t="s">
        <v>4</v>
      </c>
      <c r="G61" s="209" t="s">
        <v>27</v>
      </c>
      <c r="H61" s="209" t="s">
        <v>32</v>
      </c>
    </row>
    <row r="62" spans="1:8" s="200" customFormat="1" x14ac:dyDescent="0.25">
      <c r="A62" s="48" t="s">
        <v>6271</v>
      </c>
      <c r="B62" s="48"/>
      <c r="C62" s="1"/>
      <c r="D62" s="1"/>
      <c r="E62" s="1"/>
      <c r="F62" s="1"/>
      <c r="G62" s="1"/>
      <c r="H62" s="1"/>
    </row>
    <row r="64" spans="1:8" s="200" customFormat="1" x14ac:dyDescent="0.25">
      <c r="A64" s="48" t="s">
        <v>6272</v>
      </c>
      <c r="B64" s="48"/>
      <c r="C64" s="1"/>
      <c r="D64" s="1"/>
      <c r="E64" s="1"/>
      <c r="F64" s="1"/>
      <c r="G64" s="1"/>
      <c r="H64" s="1"/>
    </row>
    <row r="65" spans="1:8" s="200" customFormat="1" x14ac:dyDescent="0.25">
      <c r="A65" s="48" t="s">
        <v>6273</v>
      </c>
      <c r="B65" s="48"/>
      <c r="C65" s="1"/>
      <c r="D65" s="1"/>
      <c r="E65" s="1"/>
      <c r="F65" s="1"/>
      <c r="G65" s="1"/>
      <c r="H65" s="1"/>
    </row>
  </sheetData>
  <pageMargins left="0.7" right="0.7" top="0.75" bottom="0.75" header="0.3" footer="0.3"/>
  <pageSetup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H51"/>
  <sheetViews>
    <sheetView topLeftCell="A25" workbookViewId="0">
      <selection activeCell="F39" sqref="F39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7" width="9.83203125" style="2" customWidth="1"/>
    <col min="8" max="16384" width="9" style="136"/>
  </cols>
  <sheetData>
    <row r="1" spans="1:8" s="48" customFormat="1" x14ac:dyDescent="0.25">
      <c r="A1" s="48" t="s">
        <v>23</v>
      </c>
      <c r="C1" s="1"/>
      <c r="D1" s="1"/>
      <c r="E1" s="1"/>
      <c r="F1" s="1"/>
      <c r="G1" s="1"/>
    </row>
    <row r="2" spans="1:8" s="48" customFormat="1" x14ac:dyDescent="0.25">
      <c r="A2" s="1"/>
      <c r="B2" s="1"/>
      <c r="C2" s="1"/>
      <c r="D2" s="1"/>
      <c r="E2" s="1"/>
      <c r="F2" s="1"/>
      <c r="G2" s="1"/>
    </row>
    <row r="3" spans="1:8" s="257" customFormat="1" x14ac:dyDescent="0.25">
      <c r="A3" s="1" t="s">
        <v>384</v>
      </c>
      <c r="B3" s="1"/>
    </row>
    <row r="4" spans="1:8" s="257" customFormat="1" x14ac:dyDescent="0.25">
      <c r="A4" s="3" t="s">
        <v>5536</v>
      </c>
      <c r="B4" s="3"/>
      <c r="C4" s="1013"/>
      <c r="D4" s="1013"/>
      <c r="E4" s="1013"/>
      <c r="F4" s="1013"/>
      <c r="G4" s="1013"/>
      <c r="H4" s="1013"/>
    </row>
    <row r="5" spans="1:8" s="257" customFormat="1" x14ac:dyDescent="0.25">
      <c r="A5" s="3" t="s">
        <v>6530</v>
      </c>
      <c r="B5" s="3"/>
      <c r="C5" s="1013"/>
      <c r="D5" s="1013"/>
      <c r="E5" s="1013"/>
      <c r="F5" s="1013"/>
      <c r="G5" s="1013"/>
    </row>
    <row r="6" spans="1:8" s="257" customFormat="1" x14ac:dyDescent="0.25">
      <c r="A6" s="3"/>
      <c r="B6" s="3"/>
      <c r="C6" s="1013"/>
      <c r="D6" s="1013"/>
      <c r="E6" s="1013"/>
      <c r="F6" s="1013"/>
      <c r="G6" s="1013"/>
    </row>
    <row r="7" spans="1:8" s="49" customFormat="1" ht="17" thickBot="1" x14ac:dyDescent="0.3">
      <c r="A7" s="3"/>
      <c r="B7" s="3"/>
      <c r="C7" s="31">
        <v>6000</v>
      </c>
      <c r="D7" s="31">
        <v>4500</v>
      </c>
      <c r="E7" s="31">
        <v>1000</v>
      </c>
      <c r="F7" s="31">
        <v>4500</v>
      </c>
      <c r="G7" s="31">
        <v>4500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3</v>
      </c>
      <c r="E8" s="209" t="s">
        <v>4</v>
      </c>
      <c r="F8" s="209" t="s">
        <v>27</v>
      </c>
      <c r="G8" s="209" t="s">
        <v>32</v>
      </c>
    </row>
    <row r="9" spans="1:8" s="2" customFormat="1" x14ac:dyDescent="0.25">
      <c r="A9" s="12" t="s">
        <v>6444</v>
      </c>
      <c r="B9" s="13" t="s">
        <v>6189</v>
      </c>
      <c r="C9" s="13">
        <v>40</v>
      </c>
      <c r="D9" s="13"/>
      <c r="E9" s="13"/>
      <c r="F9" s="13">
        <v>50</v>
      </c>
      <c r="G9" s="13">
        <v>50</v>
      </c>
      <c r="H9" s="1"/>
    </row>
    <row r="10" spans="1:8" s="2" customFormat="1" ht="17" thickBot="1" x14ac:dyDescent="0.3">
      <c r="A10" s="76" t="s">
        <v>6444</v>
      </c>
      <c r="B10" s="14" t="s">
        <v>6189</v>
      </c>
      <c r="C10" s="14">
        <v>60</v>
      </c>
      <c r="D10" s="14">
        <v>100</v>
      </c>
      <c r="E10" s="14">
        <v>100</v>
      </c>
      <c r="F10" s="14"/>
      <c r="G10" s="14"/>
      <c r="H10" s="1"/>
    </row>
    <row r="11" spans="1:8" ht="17" thickBot="1" x14ac:dyDescent="0.3">
      <c r="A11" s="161" t="s">
        <v>6414</v>
      </c>
      <c r="B11" s="34"/>
      <c r="C11" s="34">
        <f>SUM(C9:C10)</f>
        <v>100</v>
      </c>
      <c r="D11" s="34">
        <f t="shared" ref="D11:G11" si="0">SUM(D9:D10)</f>
        <v>100</v>
      </c>
      <c r="E11" s="34">
        <f t="shared" si="0"/>
        <v>100</v>
      </c>
      <c r="F11" s="34">
        <f t="shared" si="0"/>
        <v>50</v>
      </c>
      <c r="G11" s="34">
        <f t="shared" si="0"/>
        <v>50</v>
      </c>
      <c r="H11" s="200" t="s">
        <v>6790</v>
      </c>
    </row>
    <row r="12" spans="1:8" x14ac:dyDescent="0.25">
      <c r="A12" s="1288">
        <v>45203</v>
      </c>
      <c r="B12" s="1000" t="s">
        <v>6512</v>
      </c>
      <c r="C12" s="1000">
        <v>10</v>
      </c>
      <c r="D12" s="53"/>
      <c r="E12" s="53"/>
      <c r="F12" s="53"/>
      <c r="G12" s="53"/>
      <c r="H12" s="200" t="s">
        <v>6528</v>
      </c>
    </row>
    <row r="13" spans="1:8" ht="17" thickBot="1" x14ac:dyDescent="0.3">
      <c r="A13" s="970">
        <v>45203</v>
      </c>
      <c r="B13" s="391" t="s">
        <v>63</v>
      </c>
      <c r="C13" s="391">
        <v>-10</v>
      </c>
      <c r="D13" s="13"/>
      <c r="E13" s="13"/>
      <c r="F13" s="13"/>
      <c r="G13" s="13"/>
      <c r="H13" s="200"/>
    </row>
    <row r="14" spans="1:8" s="2" customFormat="1" ht="17" thickBot="1" x14ac:dyDescent="0.3">
      <c r="A14" s="161" t="s">
        <v>6545</v>
      </c>
      <c r="B14" s="34"/>
      <c r="C14" s="34">
        <f>SUM(C11:C13)</f>
        <v>100</v>
      </c>
      <c r="D14" s="34">
        <f t="shared" ref="D14:G14" si="1">SUM(D11:D13)</f>
        <v>100</v>
      </c>
      <c r="E14" s="34">
        <f t="shared" si="1"/>
        <v>100</v>
      </c>
      <c r="F14" s="34">
        <f t="shared" si="1"/>
        <v>50</v>
      </c>
      <c r="G14" s="34">
        <f t="shared" si="1"/>
        <v>50</v>
      </c>
      <c r="H14" s="1"/>
    </row>
    <row r="15" spans="1:8" ht="17" thickBot="1" x14ac:dyDescent="0.3">
      <c r="A15" s="12"/>
      <c r="B15" s="13"/>
      <c r="C15" s="43"/>
      <c r="D15" s="13"/>
      <c r="E15" s="13"/>
      <c r="F15" s="13"/>
      <c r="G15" s="13"/>
      <c r="H15" s="200"/>
    </row>
    <row r="16" spans="1:8" s="2" customFormat="1" ht="17" thickBot="1" x14ac:dyDescent="0.3">
      <c r="A16" s="161" t="s">
        <v>6789</v>
      </c>
      <c r="B16" s="34"/>
      <c r="C16" s="34">
        <f>SUM(C14:C15)</f>
        <v>100</v>
      </c>
      <c r="D16" s="34">
        <f t="shared" ref="D16:G22" si="2">SUM(D14:D15)</f>
        <v>100</v>
      </c>
      <c r="E16" s="34">
        <f t="shared" si="2"/>
        <v>100</v>
      </c>
      <c r="F16" s="34">
        <f t="shared" si="2"/>
        <v>50</v>
      </c>
      <c r="G16" s="34">
        <f t="shared" si="2"/>
        <v>50</v>
      </c>
      <c r="H16" s="1"/>
    </row>
    <row r="17" spans="1:8" ht="17" thickBot="1" x14ac:dyDescent="0.3">
      <c r="A17" s="12"/>
      <c r="B17" s="13"/>
      <c r="C17" s="43"/>
      <c r="D17" s="13"/>
      <c r="E17" s="13"/>
      <c r="F17" s="13"/>
      <c r="G17" s="13"/>
      <c r="H17" s="200"/>
    </row>
    <row r="18" spans="1:8" s="2" customFormat="1" ht="17" thickBot="1" x14ac:dyDescent="0.3">
      <c r="A18" s="161" t="s">
        <v>6957</v>
      </c>
      <c r="B18" s="34"/>
      <c r="C18" s="34">
        <f>SUM(C16:C17)</f>
        <v>100</v>
      </c>
      <c r="D18" s="34">
        <f t="shared" si="2"/>
        <v>100</v>
      </c>
      <c r="E18" s="34">
        <f t="shared" si="2"/>
        <v>100</v>
      </c>
      <c r="F18" s="34">
        <f t="shared" si="2"/>
        <v>50</v>
      </c>
      <c r="G18" s="34">
        <f t="shared" si="2"/>
        <v>50</v>
      </c>
      <c r="H18" s="1"/>
    </row>
    <row r="19" spans="1:8" ht="17" thickBot="1" x14ac:dyDescent="0.3">
      <c r="A19" s="12"/>
      <c r="B19" s="13"/>
      <c r="C19" s="43"/>
      <c r="D19" s="13"/>
      <c r="E19" s="13"/>
      <c r="F19" s="13"/>
      <c r="G19" s="13"/>
      <c r="H19" s="200"/>
    </row>
    <row r="20" spans="1:8" s="2" customFormat="1" ht="17" thickBot="1" x14ac:dyDescent="0.3">
      <c r="A20" s="161" t="s">
        <v>7112</v>
      </c>
      <c r="B20" s="34"/>
      <c r="C20" s="34">
        <f>SUM(C18:C19)</f>
        <v>100</v>
      </c>
      <c r="D20" s="34">
        <f>SUM(D18:D19)</f>
        <v>100</v>
      </c>
      <c r="E20" s="34">
        <f t="shared" si="2"/>
        <v>100</v>
      </c>
      <c r="F20" s="34">
        <f t="shared" si="2"/>
        <v>50</v>
      </c>
      <c r="G20" s="34">
        <f t="shared" si="2"/>
        <v>50</v>
      </c>
      <c r="H20" s="1"/>
    </row>
    <row r="21" spans="1:8" ht="17" thickBot="1" x14ac:dyDescent="0.3">
      <c r="A21" s="12"/>
      <c r="B21" s="527"/>
      <c r="C21" s="43"/>
      <c r="D21" s="13"/>
      <c r="E21" s="13"/>
      <c r="F21" s="13"/>
      <c r="G21" s="13"/>
      <c r="H21" s="200"/>
    </row>
    <row r="22" spans="1:8" s="2" customFormat="1" ht="17" thickBot="1" x14ac:dyDescent="0.3">
      <c r="A22" s="161" t="s">
        <v>7158</v>
      </c>
      <c r="B22" s="34"/>
      <c r="C22" s="34">
        <f>SUM(C20:C21)</f>
        <v>100</v>
      </c>
      <c r="D22" s="34">
        <f>SUM(D20:D21)</f>
        <v>100</v>
      </c>
      <c r="E22" s="34">
        <f t="shared" si="2"/>
        <v>100</v>
      </c>
      <c r="F22" s="34">
        <f t="shared" si="2"/>
        <v>50</v>
      </c>
      <c r="G22" s="34">
        <f t="shared" si="2"/>
        <v>50</v>
      </c>
      <c r="H22" s="1"/>
    </row>
    <row r="23" spans="1:8" ht="17" thickBot="1" x14ac:dyDescent="0.3">
      <c r="A23" s="12">
        <v>45239</v>
      </c>
      <c r="B23" s="527" t="s">
        <v>63</v>
      </c>
      <c r="C23" s="44"/>
      <c r="D23" s="39"/>
      <c r="E23" s="39"/>
      <c r="F23" s="13">
        <v>-42</v>
      </c>
      <c r="G23" s="39"/>
      <c r="H23" s="200"/>
    </row>
    <row r="24" spans="1:8" ht="17" thickBot="1" x14ac:dyDescent="0.3">
      <c r="A24" s="161" t="s">
        <v>7658</v>
      </c>
      <c r="B24" s="34"/>
      <c r="C24" s="34">
        <f>SUM(C22:C23)</f>
        <v>100</v>
      </c>
      <c r="D24" s="34">
        <f>SUM(D22:D23)</f>
        <v>100</v>
      </c>
      <c r="E24" s="34">
        <f>SUM(E22:E23)</f>
        <v>100</v>
      </c>
      <c r="F24" s="34">
        <f>SUM(F22:F23)</f>
        <v>8</v>
      </c>
      <c r="G24" s="34">
        <f>SUM(G22:G23)</f>
        <v>50</v>
      </c>
      <c r="H24" s="200"/>
    </row>
    <row r="25" spans="1:8" ht="17" thickBot="1" x14ac:dyDescent="0.3">
      <c r="A25" s="12"/>
      <c r="B25" s="527"/>
      <c r="C25" s="43"/>
      <c r="D25" s="13"/>
      <c r="E25" s="13"/>
      <c r="F25" s="13"/>
      <c r="G25" s="13"/>
      <c r="H25" s="200"/>
    </row>
    <row r="26" spans="1:8" s="2" customFormat="1" ht="17" thickBot="1" x14ac:dyDescent="0.3">
      <c r="A26" s="161" t="s">
        <v>7724</v>
      </c>
      <c r="B26" s="34"/>
      <c r="C26" s="34">
        <f>SUM(C24:C25)</f>
        <v>100</v>
      </c>
      <c r="D26" s="34">
        <f>SUM(D24:D25)</f>
        <v>100</v>
      </c>
      <c r="E26" s="34">
        <f>SUM(E24:E25)</f>
        <v>100</v>
      </c>
      <c r="F26" s="34">
        <f>SUM(F24:F25)</f>
        <v>8</v>
      </c>
      <c r="G26" s="34">
        <f>SUM(G24:G25)</f>
        <v>50</v>
      </c>
      <c r="H26" s="1"/>
    </row>
    <row r="27" spans="1:8" ht="17" thickBot="1" x14ac:dyDescent="0.3">
      <c r="A27" s="12"/>
      <c r="B27" s="527"/>
      <c r="C27" s="43"/>
      <c r="D27" s="13"/>
      <c r="E27" s="13"/>
      <c r="F27" s="13"/>
      <c r="G27" s="13"/>
      <c r="H27" s="200"/>
    </row>
    <row r="28" spans="1:8" s="8" customFormat="1" ht="17" thickBot="1" x14ac:dyDescent="0.3">
      <c r="A28" s="161" t="s">
        <v>8091</v>
      </c>
      <c r="B28" s="34"/>
      <c r="C28" s="34">
        <f>SUM(C26:C27)</f>
        <v>100</v>
      </c>
      <c r="D28" s="34">
        <f>SUM(D26:D27)</f>
        <v>100</v>
      </c>
      <c r="E28" s="34">
        <f>SUM(E26:E27)</f>
        <v>100</v>
      </c>
      <c r="F28" s="34">
        <f>SUM(F26:F27)</f>
        <v>8</v>
      </c>
      <c r="G28" s="34">
        <f>SUM(G26:G27)</f>
        <v>50</v>
      </c>
      <c r="H28" s="6"/>
    </row>
    <row r="29" spans="1:8" s="197" customFormat="1" ht="17" thickBot="1" x14ac:dyDescent="0.3">
      <c r="A29" s="24"/>
      <c r="B29" s="1660"/>
      <c r="C29" s="878"/>
      <c r="D29" s="677"/>
      <c r="E29" s="677"/>
      <c r="F29" s="677"/>
      <c r="G29" s="677"/>
      <c r="H29" s="941"/>
    </row>
    <row r="30" spans="1:8" s="8" customFormat="1" ht="17" thickBot="1" x14ac:dyDescent="0.3">
      <c r="A30" s="161" t="s">
        <v>8092</v>
      </c>
      <c r="B30" s="34"/>
      <c r="C30" s="34">
        <f>SUM(C28:C29)</f>
        <v>100</v>
      </c>
      <c r="D30" s="34">
        <f>SUM(D28:D29)</f>
        <v>100</v>
      </c>
      <c r="E30" s="34">
        <f>SUM(E28:E29)</f>
        <v>100</v>
      </c>
      <c r="F30" s="34">
        <f>SUM(F28:F29)</f>
        <v>8</v>
      </c>
      <c r="G30" s="34">
        <f>SUM(G28:G29)</f>
        <v>50</v>
      </c>
      <c r="H30" s="6"/>
    </row>
    <row r="31" spans="1:8" s="197" customFormat="1" ht="17" thickBot="1" x14ac:dyDescent="0.3">
      <c r="A31" s="24"/>
      <c r="B31" s="1442"/>
      <c r="C31" s="392"/>
      <c r="D31" s="25"/>
      <c r="E31" s="25"/>
      <c r="F31" s="25"/>
      <c r="G31" s="25"/>
      <c r="H31" s="941"/>
    </row>
    <row r="32" spans="1:8" s="8" customFormat="1" ht="17" thickBot="1" x14ac:dyDescent="0.3">
      <c r="A32" s="161" t="s">
        <v>8511</v>
      </c>
      <c r="B32" s="34"/>
      <c r="C32" s="34">
        <f>SUM(C30:C31)</f>
        <v>100</v>
      </c>
      <c r="D32" s="34">
        <f>SUM(D30:D31)</f>
        <v>100</v>
      </c>
      <c r="E32" s="34">
        <f>SUM(E30:E31)</f>
        <v>100</v>
      </c>
      <c r="F32" s="34">
        <f>SUM(F30:F31)</f>
        <v>8</v>
      </c>
      <c r="G32" s="34">
        <f>SUM(G30:G31)</f>
        <v>50</v>
      </c>
      <c r="H32" s="6"/>
    </row>
    <row r="33" spans="1:8" ht="17" thickBot="1" x14ac:dyDescent="0.3">
      <c r="A33" s="36" t="s">
        <v>8559</v>
      </c>
      <c r="B33" s="13" t="s">
        <v>63</v>
      </c>
      <c r="C33" s="43"/>
      <c r="D33" s="13"/>
      <c r="E33" s="13"/>
      <c r="F33" s="13">
        <v>-8</v>
      </c>
      <c r="G33" s="13"/>
      <c r="H33" s="200"/>
    </row>
    <row r="34" spans="1:8" s="8" customFormat="1" ht="17" thickBot="1" x14ac:dyDescent="0.3">
      <c r="A34" s="161" t="s">
        <v>8650</v>
      </c>
      <c r="B34" s="34"/>
      <c r="C34" s="34">
        <f>SUM(C32:C33)</f>
        <v>100</v>
      </c>
      <c r="D34" s="34">
        <f>SUM(D32:D33)</f>
        <v>100</v>
      </c>
      <c r="E34" s="34">
        <f>SUM(E32:E33)</f>
        <v>100</v>
      </c>
      <c r="F34" s="34">
        <f>SUM(F32:F33)</f>
        <v>0</v>
      </c>
      <c r="G34" s="34">
        <f>SUM(G32:G33)</f>
        <v>50</v>
      </c>
      <c r="H34" s="6"/>
    </row>
    <row r="35" spans="1:8" ht="17" thickBot="1" x14ac:dyDescent="0.3">
      <c r="A35" s="55" t="s">
        <v>8774</v>
      </c>
      <c r="B35" s="436" t="s">
        <v>63</v>
      </c>
      <c r="C35" s="43"/>
      <c r="D35" s="13">
        <v>-17</v>
      </c>
      <c r="E35" s="13"/>
      <c r="F35" s="13"/>
      <c r="G35" s="13"/>
      <c r="H35" s="200"/>
    </row>
    <row r="36" spans="1:8" s="8" customFormat="1" ht="17" thickBot="1" x14ac:dyDescent="0.3">
      <c r="A36" s="161" t="s">
        <v>8917</v>
      </c>
      <c r="B36" s="34"/>
      <c r="C36" s="34">
        <f>SUM(C34:C35)</f>
        <v>100</v>
      </c>
      <c r="D36" s="34">
        <f>SUM(D34:D35)</f>
        <v>83</v>
      </c>
      <c r="E36" s="34">
        <f>SUM(E34:E35)</f>
        <v>100</v>
      </c>
      <c r="F36" s="34">
        <f>SUM(F34:F35)</f>
        <v>0</v>
      </c>
      <c r="G36" s="34">
        <f>SUM(G34:G35)</f>
        <v>50</v>
      </c>
      <c r="H36" s="6"/>
    </row>
    <row r="37" spans="1:8" ht="17" thickBot="1" x14ac:dyDescent="0.3">
      <c r="A37" s="55" t="s">
        <v>8926</v>
      </c>
      <c r="B37" s="436" t="s">
        <v>63</v>
      </c>
      <c r="C37" s="43"/>
      <c r="D37" s="13">
        <v>-83</v>
      </c>
      <c r="E37" s="13">
        <v>-54</v>
      </c>
      <c r="F37" s="13"/>
      <c r="G37" s="13"/>
      <c r="H37" s="200"/>
    </row>
    <row r="38" spans="1:8" s="8" customFormat="1" ht="17" thickBot="1" x14ac:dyDescent="0.3">
      <c r="A38" s="161" t="s">
        <v>9067</v>
      </c>
      <c r="B38" s="34"/>
      <c r="C38" s="34">
        <f>SUM(C36:C37)</f>
        <v>100</v>
      </c>
      <c r="D38" s="34">
        <f t="shared" ref="D38:F38" si="3">SUM(D36:D37)</f>
        <v>0</v>
      </c>
      <c r="E38" s="34">
        <f t="shared" si="3"/>
        <v>46</v>
      </c>
      <c r="F38" s="34">
        <f t="shared" si="3"/>
        <v>0</v>
      </c>
      <c r="G38" s="34">
        <f>SUM(G36:G37)</f>
        <v>50</v>
      </c>
      <c r="H38" s="6"/>
    </row>
    <row r="39" spans="1:8" x14ac:dyDescent="0.25">
      <c r="A39" s="55">
        <v>45570</v>
      </c>
      <c r="B39" s="13" t="s">
        <v>63</v>
      </c>
      <c r="C39" s="43"/>
      <c r="D39" s="13"/>
      <c r="E39" s="13">
        <v>-46</v>
      </c>
      <c r="F39" s="13"/>
      <c r="G39" s="13"/>
      <c r="H39" s="200"/>
    </row>
    <row r="40" spans="1:8" x14ac:dyDescent="0.25">
      <c r="A40" s="55" t="s">
        <v>9161</v>
      </c>
      <c r="B40" s="13" t="s">
        <v>63</v>
      </c>
      <c r="C40" s="13">
        <v>-36</v>
      </c>
      <c r="D40" s="13"/>
      <c r="E40" s="13"/>
      <c r="F40" s="13"/>
      <c r="G40" s="13"/>
      <c r="H40" s="200"/>
    </row>
    <row r="41" spans="1:8" x14ac:dyDescent="0.25">
      <c r="A41" s="55" t="s">
        <v>9258</v>
      </c>
      <c r="B41" s="13" t="s">
        <v>63</v>
      </c>
      <c r="C41" s="13">
        <v>-64</v>
      </c>
      <c r="D41" s="13"/>
      <c r="E41" s="13"/>
      <c r="F41" s="13"/>
      <c r="G41" s="13"/>
      <c r="H41" s="200"/>
    </row>
    <row r="42" spans="1:8" x14ac:dyDescent="0.25">
      <c r="A42" s="55"/>
      <c r="B42" s="13"/>
      <c r="C42" s="13"/>
      <c r="D42" s="13"/>
      <c r="E42" s="13"/>
      <c r="F42" s="13"/>
      <c r="G42" s="13"/>
      <c r="H42" s="200"/>
    </row>
    <row r="43" spans="1:8" x14ac:dyDescent="0.25">
      <c r="A43" s="57"/>
      <c r="B43" s="57"/>
      <c r="C43" s="13"/>
      <c r="D43" s="13"/>
      <c r="E43" s="13"/>
      <c r="F43" s="13"/>
      <c r="G43" s="13"/>
    </row>
    <row r="44" spans="1:8" ht="17" thickBot="1" x14ac:dyDescent="0.3">
      <c r="A44" s="81"/>
      <c r="B44" s="81"/>
      <c r="C44" s="14">
        <f>SUM(C38:C41)</f>
        <v>0</v>
      </c>
      <c r="D44" s="14"/>
      <c r="E44" s="14">
        <f>SUM(E38:E41)</f>
        <v>0</v>
      </c>
      <c r="F44" s="14"/>
      <c r="G44" s="14"/>
    </row>
    <row r="45" spans="1:8" s="2" customFormat="1" ht="17" thickBot="1" x14ac:dyDescent="0.3">
      <c r="A45" s="1358" t="s">
        <v>927</v>
      </c>
      <c r="B45" s="1355"/>
      <c r="C45" s="1390">
        <f>SUM(C9:C10)</f>
        <v>100</v>
      </c>
      <c r="D45" s="1390">
        <f t="shared" ref="D45:G45" si="4">SUM(D9:D10)</f>
        <v>100</v>
      </c>
      <c r="E45" s="1390">
        <f t="shared" si="4"/>
        <v>100</v>
      </c>
      <c r="F45" s="1390">
        <f t="shared" si="4"/>
        <v>50</v>
      </c>
      <c r="G45" s="1390">
        <f t="shared" si="4"/>
        <v>50</v>
      </c>
    </row>
    <row r="46" spans="1:8" ht="17" thickBot="1" x14ac:dyDescent="0.3">
      <c r="A46" s="26" t="s">
        <v>1053</v>
      </c>
      <c r="B46" s="27"/>
      <c r="C46" s="1393">
        <v>100</v>
      </c>
      <c r="D46" s="1393">
        <v>100</v>
      </c>
      <c r="E46" s="1393">
        <v>100</v>
      </c>
      <c r="F46" s="1393">
        <v>50</v>
      </c>
      <c r="G46" s="1393">
        <v>50</v>
      </c>
    </row>
    <row r="48" spans="1:8" s="200" customFormat="1" x14ac:dyDescent="0.25">
      <c r="A48" s="48"/>
      <c r="B48" s="48"/>
      <c r="C48" s="1"/>
      <c r="D48" s="1"/>
      <c r="E48" s="1"/>
      <c r="F48" s="1"/>
      <c r="G48" s="1"/>
    </row>
    <row r="50" spans="1:7" s="200" customFormat="1" x14ac:dyDescent="0.25">
      <c r="A50" s="48"/>
      <c r="B50" s="48"/>
      <c r="C50" s="1"/>
      <c r="D50" s="1"/>
      <c r="E50" s="1"/>
      <c r="F50" s="1"/>
      <c r="G50" s="1"/>
    </row>
    <row r="51" spans="1:7" s="200" customFormat="1" x14ac:dyDescent="0.25">
      <c r="A51" s="48"/>
      <c r="B51" s="48"/>
      <c r="C51" s="1"/>
      <c r="D51" s="1"/>
      <c r="E51" s="1"/>
      <c r="F51" s="1"/>
      <c r="G51" s="1"/>
    </row>
  </sheetData>
  <pageMargins left="0.7" right="0.7" top="0.75" bottom="0.75" header="0.3" footer="0.3"/>
  <pageSetup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F55"/>
  <sheetViews>
    <sheetView topLeftCell="A28" workbookViewId="0">
      <selection activeCell="A45" sqref="A45:B45"/>
    </sheetView>
  </sheetViews>
  <sheetFormatPr baseColWidth="10" defaultColWidth="9" defaultRowHeight="16" x14ac:dyDescent="0.25"/>
  <cols>
    <col min="1" max="1" width="14.33203125" style="4" customWidth="1"/>
    <col min="2" max="2" width="21.5" style="4" customWidth="1"/>
    <col min="3" max="5" width="9.83203125" style="2" customWidth="1"/>
    <col min="6" max="16384" width="9" style="136"/>
  </cols>
  <sheetData>
    <row r="1" spans="1:6" s="48" customFormat="1" x14ac:dyDescent="0.25">
      <c r="A1" s="48" t="s">
        <v>23</v>
      </c>
      <c r="C1" s="1"/>
      <c r="D1" s="1"/>
      <c r="E1" s="1"/>
    </row>
    <row r="2" spans="1:6" s="48" customFormat="1" x14ac:dyDescent="0.25">
      <c r="A2" s="1"/>
      <c r="B2" s="1"/>
      <c r="C2" s="1"/>
      <c r="D2" s="1"/>
      <c r="E2" s="1"/>
    </row>
    <row r="3" spans="1:6" s="257" customFormat="1" x14ac:dyDescent="0.25">
      <c r="A3" s="1" t="s">
        <v>384</v>
      </c>
      <c r="B3" s="1"/>
    </row>
    <row r="4" spans="1:6" s="257" customFormat="1" x14ac:dyDescent="0.25">
      <c r="A4" s="3" t="s">
        <v>5536</v>
      </c>
      <c r="B4" s="3"/>
      <c r="C4" s="1013"/>
      <c r="D4" s="1013"/>
      <c r="E4" s="1013"/>
      <c r="F4" s="1013"/>
    </row>
    <row r="5" spans="1:6" s="257" customFormat="1" x14ac:dyDescent="0.25">
      <c r="A5" s="3" t="s">
        <v>6648</v>
      </c>
      <c r="B5" s="3"/>
      <c r="C5" s="1013"/>
      <c r="D5" s="1013"/>
      <c r="E5" s="1013"/>
    </row>
    <row r="6" spans="1:6" s="257" customFormat="1" x14ac:dyDescent="0.25">
      <c r="A6" s="3"/>
      <c r="B6" s="3"/>
      <c r="C6" s="1013"/>
      <c r="D6" s="1013"/>
      <c r="E6" s="1013"/>
    </row>
    <row r="7" spans="1:6" s="49" customFormat="1" ht="17" thickBot="1" x14ac:dyDescent="0.3">
      <c r="A7" s="3"/>
      <c r="B7" s="3"/>
      <c r="C7" s="31">
        <v>5000</v>
      </c>
      <c r="D7" s="31">
        <v>1000</v>
      </c>
      <c r="E7" s="31">
        <v>4500</v>
      </c>
    </row>
    <row r="8" spans="1:6" s="4" customFormat="1" ht="17" thickBot="1" x14ac:dyDescent="0.3">
      <c r="A8" s="140" t="s">
        <v>0</v>
      </c>
      <c r="B8" s="140" t="s">
        <v>1</v>
      </c>
      <c r="C8" s="209" t="s">
        <v>17</v>
      </c>
      <c r="D8" s="209" t="s">
        <v>4</v>
      </c>
      <c r="E8" s="209" t="s">
        <v>18</v>
      </c>
    </row>
    <row r="9" spans="1:6" s="1" customFormat="1" x14ac:dyDescent="0.25">
      <c r="A9" s="12" t="s">
        <v>6649</v>
      </c>
      <c r="B9" s="14" t="s">
        <v>6659</v>
      </c>
      <c r="C9" s="13">
        <v>150</v>
      </c>
      <c r="D9" s="13">
        <v>150</v>
      </c>
      <c r="E9" s="13">
        <v>150</v>
      </c>
    </row>
    <row r="10" spans="1:6" s="2" customFormat="1" x14ac:dyDescent="0.25">
      <c r="A10" s="55" t="s">
        <v>6673</v>
      </c>
      <c r="B10" s="13" t="s">
        <v>6682</v>
      </c>
      <c r="C10" s="14">
        <v>170</v>
      </c>
      <c r="D10" s="14">
        <v>200</v>
      </c>
      <c r="E10" s="14">
        <v>170</v>
      </c>
      <c r="F10" s="1"/>
    </row>
    <row r="11" spans="1:6" s="2" customFormat="1" ht="17" thickBot="1" x14ac:dyDescent="0.3">
      <c r="A11" s="155" t="s">
        <v>6675</v>
      </c>
      <c r="B11" s="13" t="s">
        <v>6189</v>
      </c>
      <c r="C11" s="13">
        <v>40</v>
      </c>
      <c r="D11" s="13">
        <v>10</v>
      </c>
      <c r="E11" s="13">
        <v>40</v>
      </c>
      <c r="F11" s="1"/>
    </row>
    <row r="12" spans="1:6" s="2" customFormat="1" ht="17" thickBot="1" x14ac:dyDescent="0.3">
      <c r="A12" s="161" t="s">
        <v>6789</v>
      </c>
      <c r="B12" s="34"/>
      <c r="C12" s="34">
        <f>SUM(C9:C11)</f>
        <v>360</v>
      </c>
      <c r="D12" s="34">
        <f t="shared" ref="D12:E12" si="0">SUM(D9:D11)</f>
        <v>360</v>
      </c>
      <c r="E12" s="34">
        <f t="shared" si="0"/>
        <v>360</v>
      </c>
      <c r="F12" s="1"/>
    </row>
    <row r="13" spans="1:6" s="2" customFormat="1" ht="17" thickBot="1" x14ac:dyDescent="0.3">
      <c r="A13" s="12"/>
      <c r="B13" s="13"/>
      <c r="C13" s="43"/>
      <c r="D13" s="13"/>
      <c r="E13" s="13"/>
      <c r="F13" s="1"/>
    </row>
    <row r="14" spans="1:6" s="2" customFormat="1" ht="17" thickBot="1" x14ac:dyDescent="0.3">
      <c r="A14" s="161" t="s">
        <v>6957</v>
      </c>
      <c r="B14" s="34"/>
      <c r="C14" s="34">
        <f>SUM(C12:C13)</f>
        <v>360</v>
      </c>
      <c r="D14" s="34">
        <f t="shared" ref="D14:E14" si="1">SUM(D12:D13)</f>
        <v>360</v>
      </c>
      <c r="E14" s="34">
        <f t="shared" si="1"/>
        <v>360</v>
      </c>
      <c r="F14" s="1"/>
    </row>
    <row r="15" spans="1:6" s="2" customFormat="1" x14ac:dyDescent="0.25">
      <c r="A15" s="12">
        <v>45114</v>
      </c>
      <c r="B15" s="75" t="s">
        <v>63</v>
      </c>
      <c r="C15" s="13">
        <v>-4</v>
      </c>
      <c r="D15" s="13"/>
      <c r="E15" s="13"/>
      <c r="F15" s="1"/>
    </row>
    <row r="16" spans="1:6" s="2" customFormat="1" x14ac:dyDescent="0.25">
      <c r="A16" s="12" t="s">
        <v>7029</v>
      </c>
      <c r="B16" s="77" t="s">
        <v>63</v>
      </c>
      <c r="C16" s="13">
        <v>-32</v>
      </c>
      <c r="D16" s="13"/>
      <c r="E16" s="13">
        <v>-6</v>
      </c>
    </row>
    <row r="17" spans="1:6" s="2" customFormat="1" x14ac:dyDescent="0.25">
      <c r="A17" s="55" t="s">
        <v>7094</v>
      </c>
      <c r="B17" s="13" t="s">
        <v>63</v>
      </c>
      <c r="C17" s="14">
        <v>-33</v>
      </c>
      <c r="D17" s="14"/>
      <c r="E17" s="14">
        <v>-18</v>
      </c>
    </row>
    <row r="18" spans="1:6" s="2" customFormat="1" ht="17" thickBot="1" x14ac:dyDescent="0.3">
      <c r="A18" s="12" t="s">
        <v>7126</v>
      </c>
      <c r="B18" s="77" t="s">
        <v>63</v>
      </c>
      <c r="C18" s="14">
        <v>-21</v>
      </c>
      <c r="D18" s="14"/>
      <c r="E18" s="14">
        <v>-94</v>
      </c>
    </row>
    <row r="19" spans="1:6" s="2" customFormat="1" ht="17" thickBot="1" x14ac:dyDescent="0.3">
      <c r="A19" s="161" t="s">
        <v>7112</v>
      </c>
      <c r="B19" s="34"/>
      <c r="C19" s="34">
        <f>SUM(C14:C18)</f>
        <v>270</v>
      </c>
      <c r="D19" s="34">
        <f t="shared" ref="D19:E19" si="2">SUM(D14:D18)</f>
        <v>360</v>
      </c>
      <c r="E19" s="34">
        <f t="shared" si="2"/>
        <v>242</v>
      </c>
      <c r="F19" s="1"/>
    </row>
    <row r="20" spans="1:6" s="2" customFormat="1" x14ac:dyDescent="0.25">
      <c r="A20" s="12">
        <v>44993</v>
      </c>
      <c r="B20" s="13" t="s">
        <v>63</v>
      </c>
      <c r="C20" s="14">
        <v>-126</v>
      </c>
      <c r="D20" s="14"/>
      <c r="E20" s="14">
        <v>-80</v>
      </c>
    </row>
    <row r="21" spans="1:6" s="2" customFormat="1" x14ac:dyDescent="0.25">
      <c r="A21" s="55">
        <v>45238</v>
      </c>
      <c r="B21" s="77" t="s">
        <v>63</v>
      </c>
      <c r="C21" s="14">
        <v>-16</v>
      </c>
      <c r="D21" s="14"/>
      <c r="E21" s="14"/>
    </row>
    <row r="22" spans="1:6" s="2" customFormat="1" ht="17" thickBot="1" x14ac:dyDescent="0.3">
      <c r="A22" s="12" t="s">
        <v>7282</v>
      </c>
      <c r="B22" s="77" t="s">
        <v>63</v>
      </c>
      <c r="C22" s="14"/>
      <c r="D22" s="14"/>
      <c r="E22" s="14">
        <v>-11</v>
      </c>
    </row>
    <row r="23" spans="1:6" s="2" customFormat="1" ht="17" thickBot="1" x14ac:dyDescent="0.3">
      <c r="A23" s="161" t="s">
        <v>7158</v>
      </c>
      <c r="B23" s="34"/>
      <c r="C23" s="34">
        <f>SUM(C19:C22)</f>
        <v>128</v>
      </c>
      <c r="D23" s="34">
        <f t="shared" ref="D23:E23" si="3">SUM(D19:D22)</f>
        <v>360</v>
      </c>
      <c r="E23" s="34">
        <f t="shared" si="3"/>
        <v>151</v>
      </c>
      <c r="F23" s="1"/>
    </row>
    <row r="24" spans="1:6" s="2" customFormat="1" x14ac:dyDescent="0.25">
      <c r="A24" s="12">
        <v>44935</v>
      </c>
      <c r="B24" s="77" t="s">
        <v>63</v>
      </c>
      <c r="C24" s="14">
        <v>-18</v>
      </c>
      <c r="D24" s="14"/>
      <c r="E24" s="14"/>
    </row>
    <row r="25" spans="1:6" s="2" customFormat="1" x14ac:dyDescent="0.25">
      <c r="A25" s="76">
        <v>45025</v>
      </c>
      <c r="B25" s="77" t="s">
        <v>401</v>
      </c>
      <c r="C25" s="14"/>
      <c r="D25" s="14"/>
      <c r="E25" s="14">
        <v>-8</v>
      </c>
    </row>
    <row r="26" spans="1:6" s="2" customFormat="1" x14ac:dyDescent="0.25">
      <c r="A26" s="55" t="s">
        <v>7433</v>
      </c>
      <c r="B26" s="77" t="s">
        <v>63</v>
      </c>
      <c r="C26" s="14">
        <v>-49</v>
      </c>
      <c r="D26" s="14"/>
      <c r="E26" s="14">
        <v>-40</v>
      </c>
    </row>
    <row r="27" spans="1:6" s="2" customFormat="1" ht="17" thickBot="1" x14ac:dyDescent="0.3">
      <c r="A27" s="12" t="s">
        <v>7518</v>
      </c>
      <c r="B27" s="13" t="s">
        <v>63</v>
      </c>
      <c r="C27" s="14">
        <v>-39</v>
      </c>
      <c r="D27" s="14"/>
      <c r="E27" s="14">
        <v>-12</v>
      </c>
    </row>
    <row r="28" spans="1:6" s="2" customFormat="1" ht="17" thickBot="1" x14ac:dyDescent="0.3">
      <c r="A28" s="161" t="s">
        <v>7658</v>
      </c>
      <c r="B28" s="34"/>
      <c r="C28" s="34">
        <f>SUM(C23:C27)</f>
        <v>22</v>
      </c>
      <c r="D28" s="34">
        <f>SUM(D23:D27)</f>
        <v>360</v>
      </c>
      <c r="E28" s="34">
        <f>SUM(E23:E27)</f>
        <v>91</v>
      </c>
      <c r="F28" s="1"/>
    </row>
    <row r="29" spans="1:6" s="2" customFormat="1" ht="17" thickBot="1" x14ac:dyDescent="0.3">
      <c r="A29" s="76">
        <v>44967</v>
      </c>
      <c r="B29" s="77" t="s">
        <v>63</v>
      </c>
      <c r="C29" s="14"/>
      <c r="D29" s="14"/>
      <c r="E29" s="14">
        <v>-3</v>
      </c>
    </row>
    <row r="30" spans="1:6" s="2" customFormat="1" ht="17" thickBot="1" x14ac:dyDescent="0.3">
      <c r="A30" s="161" t="s">
        <v>7724</v>
      </c>
      <c r="B30" s="34"/>
      <c r="C30" s="34">
        <f>SUM(C28:C29)</f>
        <v>22</v>
      </c>
      <c r="D30" s="34">
        <f t="shared" ref="D30:E36" si="4">SUM(D28:D29)</f>
        <v>360</v>
      </c>
      <c r="E30" s="34">
        <f t="shared" si="4"/>
        <v>88</v>
      </c>
      <c r="F30" s="1"/>
    </row>
    <row r="31" spans="1:6" ht="17" thickBot="1" x14ac:dyDescent="0.3">
      <c r="A31" s="76"/>
      <c r="B31" s="527"/>
      <c r="C31" s="14"/>
      <c r="D31" s="14"/>
      <c r="E31" s="14"/>
    </row>
    <row r="32" spans="1:6" s="8" customFormat="1" ht="17" thickBot="1" x14ac:dyDescent="0.3">
      <c r="A32" s="161" t="s">
        <v>8091</v>
      </c>
      <c r="B32" s="34"/>
      <c r="C32" s="34">
        <f>SUM(C30:C31)</f>
        <v>22</v>
      </c>
      <c r="D32" s="34">
        <f t="shared" si="4"/>
        <v>360</v>
      </c>
      <c r="E32" s="34">
        <f t="shared" si="4"/>
        <v>88</v>
      </c>
      <c r="F32" s="6"/>
    </row>
    <row r="33" spans="1:6" s="8" customFormat="1" ht="17" thickBot="1" x14ac:dyDescent="0.3">
      <c r="A33" s="24"/>
      <c r="B33" s="1442"/>
      <c r="C33" s="46"/>
      <c r="D33" s="46"/>
      <c r="E33" s="46"/>
    </row>
    <row r="34" spans="1:6" s="8" customFormat="1" ht="17" thickBot="1" x14ac:dyDescent="0.3">
      <c r="A34" s="161" t="s">
        <v>8092</v>
      </c>
      <c r="B34" s="34"/>
      <c r="C34" s="34">
        <f>SUM(C32:C33)</f>
        <v>22</v>
      </c>
      <c r="D34" s="34">
        <f t="shared" si="4"/>
        <v>360</v>
      </c>
      <c r="E34" s="34">
        <f t="shared" si="4"/>
        <v>88</v>
      </c>
      <c r="F34" s="6"/>
    </row>
    <row r="35" spans="1:6" s="8" customFormat="1" ht="17" thickBot="1" x14ac:dyDescent="0.3">
      <c r="A35" s="24"/>
      <c r="B35" s="1442"/>
      <c r="C35" s="46"/>
      <c r="D35" s="46"/>
      <c r="E35" s="46"/>
    </row>
    <row r="36" spans="1:6" s="8" customFormat="1" ht="17" thickBot="1" x14ac:dyDescent="0.3">
      <c r="A36" s="161" t="s">
        <v>8511</v>
      </c>
      <c r="B36" s="34"/>
      <c r="C36" s="34">
        <f>SUM(C34:C35)</f>
        <v>22</v>
      </c>
      <c r="D36" s="34">
        <f t="shared" si="4"/>
        <v>360</v>
      </c>
      <c r="E36" s="34">
        <f t="shared" si="4"/>
        <v>88</v>
      </c>
      <c r="F36" s="6"/>
    </row>
    <row r="37" spans="1:6" s="2" customFormat="1" ht="17" thickBot="1" x14ac:dyDescent="0.3">
      <c r="A37" s="36" t="s">
        <v>8559</v>
      </c>
      <c r="B37" s="13" t="s">
        <v>63</v>
      </c>
      <c r="C37" s="14">
        <v>-22</v>
      </c>
      <c r="D37" s="14"/>
      <c r="E37" s="14">
        <v>-19</v>
      </c>
    </row>
    <row r="38" spans="1:6" s="8" customFormat="1" ht="17" thickBot="1" x14ac:dyDescent="0.3">
      <c r="A38" s="161" t="s">
        <v>8650</v>
      </c>
      <c r="B38" s="34"/>
      <c r="C38" s="34">
        <f>SUM(C36:C37)</f>
        <v>0</v>
      </c>
      <c r="D38" s="34">
        <f t="shared" ref="D38:E38" si="5">SUM(D36:D37)</f>
        <v>360</v>
      </c>
      <c r="E38" s="34">
        <f t="shared" si="5"/>
        <v>69</v>
      </c>
      <c r="F38" s="6"/>
    </row>
    <row r="39" spans="1:6" s="2" customFormat="1" ht="17" thickBot="1" x14ac:dyDescent="0.3">
      <c r="A39" s="55" t="s">
        <v>8774</v>
      </c>
      <c r="B39" s="436" t="s">
        <v>63</v>
      </c>
      <c r="C39" s="14"/>
      <c r="D39" s="14"/>
      <c r="E39" s="14">
        <v>-17</v>
      </c>
    </row>
    <row r="40" spans="1:6" s="8" customFormat="1" ht="17" thickBot="1" x14ac:dyDescent="0.3">
      <c r="A40" s="161" t="s">
        <v>8917</v>
      </c>
      <c r="B40" s="34"/>
      <c r="C40" s="34">
        <f>SUM(C38:C39)</f>
        <v>0</v>
      </c>
      <c r="D40" s="34">
        <f>SUM(D38:D39)</f>
        <v>360</v>
      </c>
      <c r="E40" s="34">
        <f>SUM(E38:E39)</f>
        <v>52</v>
      </c>
      <c r="F40" s="6"/>
    </row>
    <row r="41" spans="1:6" s="2" customFormat="1" ht="17" thickBot="1" x14ac:dyDescent="0.3">
      <c r="A41" s="55" t="s">
        <v>8926</v>
      </c>
      <c r="B41" s="436" t="s">
        <v>63</v>
      </c>
      <c r="C41" s="14"/>
      <c r="D41" s="14"/>
      <c r="E41" s="14">
        <v>-3</v>
      </c>
    </row>
    <row r="42" spans="1:6" s="8" customFormat="1" ht="17" thickBot="1" x14ac:dyDescent="0.3">
      <c r="A42" s="161" t="s">
        <v>9067</v>
      </c>
      <c r="B42" s="34"/>
      <c r="C42" s="34">
        <f>SUM(C40:C41)</f>
        <v>0</v>
      </c>
      <c r="D42" s="34">
        <f>SUM(D40:D41)</f>
        <v>360</v>
      </c>
      <c r="E42" s="34">
        <f>SUM(E40:E41)</f>
        <v>49</v>
      </c>
      <c r="F42" s="6"/>
    </row>
    <row r="43" spans="1:6" x14ac:dyDescent="0.25">
      <c r="A43" s="55">
        <v>45570</v>
      </c>
      <c r="B43" s="13" t="s">
        <v>63</v>
      </c>
      <c r="C43" s="14"/>
      <c r="D43" s="14">
        <v>-144</v>
      </c>
      <c r="E43" s="14">
        <v>-6</v>
      </c>
    </row>
    <row r="44" spans="1:6" x14ac:dyDescent="0.25">
      <c r="A44" s="55" t="s">
        <v>9161</v>
      </c>
      <c r="B44" s="13" t="s">
        <v>63</v>
      </c>
      <c r="C44" s="14"/>
      <c r="D44" s="14">
        <v>-150</v>
      </c>
      <c r="E44" s="14">
        <v>-12</v>
      </c>
    </row>
    <row r="45" spans="1:6" x14ac:dyDescent="0.25">
      <c r="A45" s="55" t="s">
        <v>9482</v>
      </c>
      <c r="B45" s="13" t="s">
        <v>63</v>
      </c>
      <c r="C45" s="14"/>
      <c r="D45" s="14">
        <v>-66</v>
      </c>
      <c r="E45" s="14"/>
    </row>
    <row r="46" spans="1:6" x14ac:dyDescent="0.25">
      <c r="A46" s="55"/>
      <c r="B46" s="14"/>
      <c r="C46" s="14"/>
      <c r="D46" s="14"/>
      <c r="E46" s="14"/>
    </row>
    <row r="47" spans="1:6" x14ac:dyDescent="0.25">
      <c r="A47" s="12"/>
      <c r="B47" s="527"/>
      <c r="C47" s="14"/>
      <c r="D47" s="14"/>
      <c r="E47" s="14"/>
    </row>
    <row r="48" spans="1:6" ht="17" thickBot="1" x14ac:dyDescent="0.3">
      <c r="A48" s="81"/>
      <c r="B48" s="81"/>
      <c r="C48" s="14"/>
      <c r="D48" s="14">
        <f>SUM(D42:D45)</f>
        <v>0</v>
      </c>
      <c r="E48" s="14">
        <f>SUM(E42:E45)</f>
        <v>31</v>
      </c>
    </row>
    <row r="49" spans="1:5" s="2" customFormat="1" ht="17" thickBot="1" x14ac:dyDescent="0.3">
      <c r="A49" s="1358" t="s">
        <v>927</v>
      </c>
      <c r="B49" s="1355"/>
      <c r="C49" s="1390">
        <f>SUM(C9:C11)</f>
        <v>360</v>
      </c>
      <c r="D49" s="1390">
        <f t="shared" ref="D49:E49" si="6">SUM(D9:D11)</f>
        <v>360</v>
      </c>
      <c r="E49" s="1390">
        <f t="shared" si="6"/>
        <v>360</v>
      </c>
    </row>
    <row r="50" spans="1:5" ht="17" thickBot="1" x14ac:dyDescent="0.3">
      <c r="A50" s="26" t="s">
        <v>1053</v>
      </c>
      <c r="B50" s="27"/>
      <c r="C50" s="1393">
        <v>360</v>
      </c>
      <c r="D50" s="1393">
        <v>360</v>
      </c>
      <c r="E50" s="1393">
        <v>360</v>
      </c>
    </row>
    <row r="52" spans="1:5" s="200" customFormat="1" x14ac:dyDescent="0.25">
      <c r="A52" s="48"/>
      <c r="B52" s="48"/>
      <c r="C52" s="1"/>
      <c r="D52" s="1"/>
      <c r="E52" s="1"/>
    </row>
    <row r="54" spans="1:5" s="200" customFormat="1" x14ac:dyDescent="0.25">
      <c r="A54" s="48"/>
      <c r="B54" s="48"/>
      <c r="C54" s="1"/>
      <c r="D54" s="1"/>
      <c r="E54" s="1"/>
    </row>
    <row r="55" spans="1:5" s="200" customFormat="1" x14ac:dyDescent="0.25">
      <c r="A55" s="48"/>
      <c r="B55" s="48"/>
      <c r="C55" s="1"/>
      <c r="D55" s="1"/>
      <c r="E55" s="1"/>
    </row>
  </sheetData>
  <pageMargins left="0.7" right="0.7" top="0.75" bottom="0.75" header="0.3" footer="0.3"/>
  <pageSetup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H46"/>
  <sheetViews>
    <sheetView topLeftCell="A19" workbookViewId="0">
      <selection activeCell="E36" sqref="E36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0.83203125" style="4" customWidth="1"/>
    <col min="4" max="7" width="9.83203125" style="2" customWidth="1"/>
    <col min="8" max="16384" width="9" style="136"/>
  </cols>
  <sheetData>
    <row r="1" spans="1:8" s="48" customFormat="1" x14ac:dyDescent="0.25">
      <c r="A1" s="48" t="s">
        <v>23</v>
      </c>
      <c r="D1" s="1"/>
      <c r="E1" s="1"/>
      <c r="F1" s="1"/>
      <c r="G1" s="1"/>
    </row>
    <row r="2" spans="1:8" s="48" customFormat="1" x14ac:dyDescent="0.25">
      <c r="A2" s="1"/>
      <c r="B2" s="1"/>
      <c r="C2" s="1"/>
      <c r="D2" s="1"/>
      <c r="E2" s="1"/>
      <c r="F2" s="1"/>
      <c r="G2" s="1"/>
    </row>
    <row r="3" spans="1:8" s="257" customFormat="1" x14ac:dyDescent="0.25">
      <c r="A3" s="1" t="s">
        <v>384</v>
      </c>
      <c r="B3" s="1"/>
      <c r="C3" s="1"/>
    </row>
    <row r="4" spans="1:8" s="257" customFormat="1" x14ac:dyDescent="0.25">
      <c r="A4" s="3" t="s">
        <v>5536</v>
      </c>
      <c r="B4" s="3"/>
      <c r="C4" s="3"/>
      <c r="D4" s="1013"/>
      <c r="E4" s="1013"/>
      <c r="F4" s="1013"/>
      <c r="G4" s="1013"/>
      <c r="H4" s="1013"/>
    </row>
    <row r="5" spans="1:8" s="257" customFormat="1" x14ac:dyDescent="0.25">
      <c r="A5" s="3" t="s">
        <v>6770</v>
      </c>
      <c r="B5" s="3"/>
      <c r="C5" s="3"/>
      <c r="D5" s="1013"/>
      <c r="E5" s="1013"/>
      <c r="F5" s="1013"/>
      <c r="G5" s="1013"/>
    </row>
    <row r="6" spans="1:8" s="257" customFormat="1" x14ac:dyDescent="0.25">
      <c r="A6" s="3"/>
      <c r="B6" s="3"/>
      <c r="C6" s="3"/>
      <c r="D6" s="1013"/>
      <c r="E6" s="1013"/>
      <c r="F6" s="1013"/>
      <c r="G6" s="1013"/>
    </row>
    <row r="7" spans="1:8" s="49" customFormat="1" ht="17" thickBot="1" x14ac:dyDescent="0.3">
      <c r="A7" s="3"/>
      <c r="B7" s="3"/>
      <c r="C7" s="31">
        <v>6000</v>
      </c>
      <c r="D7" s="31">
        <v>5000</v>
      </c>
      <c r="E7" s="31">
        <v>1000</v>
      </c>
      <c r="F7" s="31">
        <v>4500</v>
      </c>
      <c r="G7" s="31">
        <v>4500</v>
      </c>
    </row>
    <row r="8" spans="1:8" s="4" customFormat="1" ht="17" thickBot="1" x14ac:dyDescent="0.3">
      <c r="A8" s="140" t="s">
        <v>0</v>
      </c>
      <c r="B8" s="140" t="s">
        <v>1</v>
      </c>
      <c r="C8" s="209" t="s">
        <v>2</v>
      </c>
      <c r="D8" s="209" t="s">
        <v>17</v>
      </c>
      <c r="E8" s="209" t="s">
        <v>4</v>
      </c>
      <c r="F8" s="209" t="s">
        <v>32</v>
      </c>
      <c r="G8" s="209" t="s">
        <v>27</v>
      </c>
    </row>
    <row r="9" spans="1:8" s="1" customFormat="1" ht="17" thickBot="1" x14ac:dyDescent="0.3">
      <c r="A9" s="28" t="s">
        <v>6768</v>
      </c>
      <c r="B9" s="14" t="s">
        <v>6774</v>
      </c>
      <c r="C9" s="14">
        <v>90</v>
      </c>
      <c r="D9" s="14">
        <v>70</v>
      </c>
      <c r="E9" s="14">
        <v>200</v>
      </c>
      <c r="F9" s="14">
        <v>60</v>
      </c>
      <c r="G9" s="115"/>
    </row>
    <row r="10" spans="1:8" s="1" customFormat="1" ht="17" thickBot="1" x14ac:dyDescent="0.3">
      <c r="A10" s="161" t="s">
        <v>6789</v>
      </c>
      <c r="B10" s="34"/>
      <c r="C10" s="34">
        <f>SUM(C9)</f>
        <v>90</v>
      </c>
      <c r="D10" s="34">
        <f t="shared" ref="D10:F10" si="0">SUM(D9)</f>
        <v>70</v>
      </c>
      <c r="E10" s="34">
        <f t="shared" si="0"/>
        <v>200</v>
      </c>
      <c r="F10" s="34">
        <f t="shared" si="0"/>
        <v>60</v>
      </c>
      <c r="G10" s="54"/>
    </row>
    <row r="11" spans="1:8" s="2" customFormat="1" x14ac:dyDescent="0.25">
      <c r="A11" s="55">
        <v>44963</v>
      </c>
      <c r="B11" s="22" t="s">
        <v>6785</v>
      </c>
      <c r="C11" s="22">
        <v>90</v>
      </c>
      <c r="D11" s="22">
        <v>100</v>
      </c>
      <c r="E11" s="22">
        <v>160</v>
      </c>
      <c r="F11" s="22"/>
      <c r="G11" s="22"/>
      <c r="H11" s="1"/>
    </row>
    <row r="12" spans="1:8" s="2" customFormat="1" ht="17" thickBot="1" x14ac:dyDescent="0.3">
      <c r="A12" s="12">
        <v>44963</v>
      </c>
      <c r="B12" s="13" t="s">
        <v>6189</v>
      </c>
      <c r="C12" s="13"/>
      <c r="D12" s="13">
        <v>10</v>
      </c>
      <c r="E12" s="13"/>
      <c r="F12" s="13">
        <v>300</v>
      </c>
      <c r="G12" s="13">
        <v>360</v>
      </c>
      <c r="H12" s="1"/>
    </row>
    <row r="13" spans="1:8" s="6" customFormat="1" ht="17" thickBot="1" x14ac:dyDescent="0.3">
      <c r="A13" s="161" t="s">
        <v>6957</v>
      </c>
      <c r="B13" s="34"/>
      <c r="C13" s="34">
        <f>SUM(C10:C12)</f>
        <v>180</v>
      </c>
      <c r="D13" s="34">
        <f t="shared" ref="D13:G13" si="1">SUM(D10:D12)</f>
        <v>180</v>
      </c>
      <c r="E13" s="34">
        <f t="shared" si="1"/>
        <v>360</v>
      </c>
      <c r="F13" s="34">
        <f t="shared" si="1"/>
        <v>360</v>
      </c>
      <c r="G13" s="34">
        <f t="shared" si="1"/>
        <v>360</v>
      </c>
    </row>
    <row r="14" spans="1:8" s="2" customFormat="1" ht="17" thickBot="1" x14ac:dyDescent="0.3">
      <c r="A14" s="12"/>
      <c r="B14" s="13"/>
      <c r="C14" s="13"/>
      <c r="D14" s="43"/>
      <c r="E14" s="13"/>
      <c r="F14" s="13"/>
      <c r="G14" s="13"/>
      <c r="H14" s="1"/>
    </row>
    <row r="15" spans="1:8" s="6" customFormat="1" ht="17" thickBot="1" x14ac:dyDescent="0.3">
      <c r="A15" s="161" t="s">
        <v>7112</v>
      </c>
      <c r="B15" s="34"/>
      <c r="C15" s="34">
        <f>SUM(C13:C14)</f>
        <v>180</v>
      </c>
      <c r="D15" s="34">
        <f>SUM(D13:D14)</f>
        <v>180</v>
      </c>
      <c r="E15" s="34">
        <f>SUM(E13:E14)</f>
        <v>360</v>
      </c>
      <c r="F15" s="34">
        <f>SUM(F13:F14)</f>
        <v>360</v>
      </c>
      <c r="G15" s="34">
        <f>SUM(G13:G14)</f>
        <v>360</v>
      </c>
    </row>
    <row r="16" spans="1:8" s="2" customFormat="1" ht="17" thickBot="1" x14ac:dyDescent="0.3">
      <c r="A16" s="12"/>
      <c r="B16" s="13"/>
      <c r="C16" s="13"/>
      <c r="D16" s="43"/>
      <c r="E16" s="13"/>
      <c r="F16" s="13"/>
      <c r="G16" s="13"/>
      <c r="H16" s="1"/>
    </row>
    <row r="17" spans="1:8" s="6" customFormat="1" ht="17" thickBot="1" x14ac:dyDescent="0.3">
      <c r="A17" s="161" t="s">
        <v>7158</v>
      </c>
      <c r="B17" s="34"/>
      <c r="C17" s="34">
        <f>SUM(C15:C16)</f>
        <v>180</v>
      </c>
      <c r="D17" s="34">
        <f>SUM(D15:D16)</f>
        <v>180</v>
      </c>
      <c r="E17" s="34">
        <f>SUM(E15:E16)</f>
        <v>360</v>
      </c>
      <c r="F17" s="34">
        <f>SUM(F15:F16)</f>
        <v>360</v>
      </c>
      <c r="G17" s="34">
        <f>SUM(G15:G16)</f>
        <v>360</v>
      </c>
    </row>
    <row r="18" spans="1:8" s="2" customFormat="1" ht="17" thickBot="1" x14ac:dyDescent="0.3">
      <c r="A18" s="12"/>
      <c r="B18" s="13"/>
      <c r="C18" s="13"/>
      <c r="D18" s="43"/>
      <c r="E18" s="13"/>
      <c r="F18" s="13"/>
      <c r="G18" s="13"/>
      <c r="H18" s="1"/>
    </row>
    <row r="19" spans="1:8" s="6" customFormat="1" ht="17" thickBot="1" x14ac:dyDescent="0.3">
      <c r="A19" s="161" t="s">
        <v>7658</v>
      </c>
      <c r="B19" s="34"/>
      <c r="C19" s="34">
        <f>SUM(C17:C18)</f>
        <v>180</v>
      </c>
      <c r="D19" s="34">
        <f>SUM(D17:D18)</f>
        <v>180</v>
      </c>
      <c r="E19" s="34">
        <f>SUM(E17:E18)</f>
        <v>360</v>
      </c>
      <c r="F19" s="34">
        <f>SUM(F17:F18)</f>
        <v>360</v>
      </c>
      <c r="G19" s="34">
        <f>SUM(G17:G18)</f>
        <v>360</v>
      </c>
    </row>
    <row r="20" spans="1:8" s="2" customFormat="1" ht="17" thickBot="1" x14ac:dyDescent="0.3">
      <c r="A20" s="12"/>
      <c r="B20" s="13"/>
      <c r="C20" s="13"/>
      <c r="D20" s="43"/>
      <c r="E20" s="13"/>
      <c r="F20" s="13"/>
      <c r="G20" s="13"/>
      <c r="H20" s="1"/>
    </row>
    <row r="21" spans="1:8" s="6" customFormat="1" ht="17" thickBot="1" x14ac:dyDescent="0.3">
      <c r="A21" s="161" t="s">
        <v>7724</v>
      </c>
      <c r="B21" s="34"/>
      <c r="C21" s="34">
        <f>SUM(C19:C20)</f>
        <v>180</v>
      </c>
      <c r="D21" s="34">
        <f>SUM(D19:D20)</f>
        <v>180</v>
      </c>
      <c r="E21" s="34">
        <f>SUM(E19:E20)</f>
        <v>360</v>
      </c>
      <c r="F21" s="34">
        <f>SUM(F19:F20)</f>
        <v>360</v>
      </c>
      <c r="G21" s="34">
        <f>SUM(G19:G20)</f>
        <v>360</v>
      </c>
    </row>
    <row r="22" spans="1:8" ht="17" thickBot="1" x14ac:dyDescent="0.3">
      <c r="A22" s="12"/>
      <c r="B22" s="13"/>
      <c r="C22" s="13"/>
      <c r="D22" s="43"/>
      <c r="E22" s="13"/>
      <c r="F22" s="13"/>
      <c r="G22" s="13"/>
      <c r="H22" s="200"/>
    </row>
    <row r="23" spans="1:8" s="6" customFormat="1" ht="17" thickBot="1" x14ac:dyDescent="0.3">
      <c r="A23" s="161" t="s">
        <v>8091</v>
      </c>
      <c r="B23" s="34"/>
      <c r="C23" s="34">
        <f>SUM(C21:C22)</f>
        <v>180</v>
      </c>
      <c r="D23" s="34">
        <f>SUM(D21:D22)</f>
        <v>180</v>
      </c>
      <c r="E23" s="34">
        <f>SUM(E21:E22)</f>
        <v>360</v>
      </c>
      <c r="F23" s="34">
        <f>SUM(F21:F22)</f>
        <v>360</v>
      </c>
      <c r="G23" s="34">
        <f>SUM(G21:G22)</f>
        <v>360</v>
      </c>
    </row>
    <row r="24" spans="1:8" s="197" customFormat="1" ht="17" thickBot="1" x14ac:dyDescent="0.3">
      <c r="A24" s="24"/>
      <c r="B24" s="25"/>
      <c r="C24" s="25"/>
      <c r="D24" s="392"/>
      <c r="E24" s="25"/>
      <c r="F24" s="25"/>
      <c r="G24" s="25"/>
      <c r="H24" s="941"/>
    </row>
    <row r="25" spans="1:8" s="6" customFormat="1" ht="17" thickBot="1" x14ac:dyDescent="0.3">
      <c r="A25" s="161" t="s">
        <v>8092</v>
      </c>
      <c r="B25" s="34"/>
      <c r="C25" s="34">
        <f>SUM(C23:C24)</f>
        <v>180</v>
      </c>
      <c r="D25" s="34">
        <f>SUM(D23:D24)</f>
        <v>180</v>
      </c>
      <c r="E25" s="34">
        <f>SUM(E23:E24)</f>
        <v>360</v>
      </c>
      <c r="F25" s="34">
        <f>SUM(F23:F24)</f>
        <v>360</v>
      </c>
      <c r="G25" s="34">
        <f>SUM(G23:G24)</f>
        <v>360</v>
      </c>
    </row>
    <row r="26" spans="1:8" s="197" customFormat="1" ht="17" thickBot="1" x14ac:dyDescent="0.3">
      <c r="A26" s="24"/>
      <c r="B26" s="25"/>
      <c r="C26" s="25"/>
      <c r="D26" s="392"/>
      <c r="E26" s="25"/>
      <c r="F26" s="25"/>
      <c r="G26" s="25"/>
      <c r="H26" s="941"/>
    </row>
    <row r="27" spans="1:8" s="6" customFormat="1" ht="17" thickBot="1" x14ac:dyDescent="0.3">
      <c r="A27" s="161" t="s">
        <v>8511</v>
      </c>
      <c r="B27" s="34"/>
      <c r="C27" s="34">
        <f>SUM(C25:C26)</f>
        <v>180</v>
      </c>
      <c r="D27" s="34">
        <f>SUM(D25:D26)</f>
        <v>180</v>
      </c>
      <c r="E27" s="34">
        <f>SUM(E25:E26)</f>
        <v>360</v>
      </c>
      <c r="F27" s="34">
        <f>SUM(F25:F26)</f>
        <v>360</v>
      </c>
      <c r="G27" s="34">
        <f>SUM(G25:G26)</f>
        <v>360</v>
      </c>
    </row>
    <row r="28" spans="1:8" ht="17" thickBot="1" x14ac:dyDescent="0.3">
      <c r="A28" s="36" t="s">
        <v>8559</v>
      </c>
      <c r="B28" s="13" t="s">
        <v>63</v>
      </c>
      <c r="C28" s="13"/>
      <c r="D28" s="13">
        <v>-36</v>
      </c>
      <c r="E28" s="13"/>
      <c r="F28" s="13"/>
      <c r="G28" s="13">
        <v>-2</v>
      </c>
      <c r="H28" s="200"/>
    </row>
    <row r="29" spans="1:8" s="6" customFormat="1" ht="17" thickBot="1" x14ac:dyDescent="0.3">
      <c r="A29" s="161" t="s">
        <v>8650</v>
      </c>
      <c r="B29" s="34"/>
      <c r="C29" s="34">
        <f>SUM(C27:C28)</f>
        <v>180</v>
      </c>
      <c r="D29" s="34">
        <f>SUM(D27:D28)</f>
        <v>144</v>
      </c>
      <c r="E29" s="34">
        <f>SUM(E27:E28)</f>
        <v>360</v>
      </c>
      <c r="F29" s="34">
        <f>SUM(F27:F28)</f>
        <v>360</v>
      </c>
      <c r="G29" s="34">
        <f>SUM(G27:G28)</f>
        <v>358</v>
      </c>
    </row>
    <row r="30" spans="1:8" ht="17" thickBot="1" x14ac:dyDescent="0.3">
      <c r="A30" s="55" t="s">
        <v>8774</v>
      </c>
      <c r="B30" s="436" t="s">
        <v>63</v>
      </c>
      <c r="C30" s="13"/>
      <c r="D30" s="13">
        <v>-5</v>
      </c>
      <c r="E30" s="13"/>
      <c r="F30" s="13"/>
      <c r="G30" s="13">
        <v>-26</v>
      </c>
      <c r="H30" s="200"/>
    </row>
    <row r="31" spans="1:8" s="6" customFormat="1" ht="17" thickBot="1" x14ac:dyDescent="0.3">
      <c r="A31" s="161" t="s">
        <v>8917</v>
      </c>
      <c r="B31" s="34"/>
      <c r="C31" s="34">
        <f>SUM(C29:C30)</f>
        <v>180</v>
      </c>
      <c r="D31" s="34">
        <f>SUM(D29:D30)</f>
        <v>139</v>
      </c>
      <c r="E31" s="34">
        <f>SUM(E29:E30)</f>
        <v>360</v>
      </c>
      <c r="F31" s="34">
        <f>SUM(F29:F30)</f>
        <v>360</v>
      </c>
      <c r="G31" s="34">
        <f>SUM(G29:G30)</f>
        <v>332</v>
      </c>
    </row>
    <row r="32" spans="1:8" ht="17" thickBot="1" x14ac:dyDescent="0.3">
      <c r="A32" s="55"/>
      <c r="B32" s="436"/>
      <c r="C32" s="13"/>
      <c r="D32" s="13"/>
      <c r="E32" s="13"/>
      <c r="F32" s="13"/>
      <c r="G32" s="13"/>
      <c r="H32" s="200"/>
    </row>
    <row r="33" spans="1:8" s="6" customFormat="1" ht="17" thickBot="1" x14ac:dyDescent="0.3">
      <c r="A33" s="161" t="s">
        <v>9067</v>
      </c>
      <c r="B33" s="34"/>
      <c r="C33" s="34">
        <f>SUM(C31:C32)</f>
        <v>180</v>
      </c>
      <c r="D33" s="34">
        <f>SUM(D31:D32)</f>
        <v>139</v>
      </c>
      <c r="E33" s="34">
        <f>SUM(E31:E32)</f>
        <v>360</v>
      </c>
      <c r="F33" s="34">
        <f>SUM(F31:F32)</f>
        <v>360</v>
      </c>
      <c r="G33" s="34">
        <f>SUM(G31:G32)</f>
        <v>332</v>
      </c>
    </row>
    <row r="34" spans="1:8" x14ac:dyDescent="0.25">
      <c r="A34" s="55" t="s">
        <v>9258</v>
      </c>
      <c r="B34" s="13" t="s">
        <v>63</v>
      </c>
      <c r="C34" s="13">
        <v>-1</v>
      </c>
      <c r="D34" s="13"/>
      <c r="E34" s="13"/>
      <c r="F34" s="13"/>
      <c r="G34" s="13">
        <v>-30</v>
      </c>
      <c r="H34" s="200"/>
    </row>
    <row r="35" spans="1:8" x14ac:dyDescent="0.25">
      <c r="A35" s="55" t="s">
        <v>9482</v>
      </c>
      <c r="B35" s="13" t="s">
        <v>63</v>
      </c>
      <c r="C35" s="57">
        <v>-43</v>
      </c>
      <c r="D35" s="13"/>
      <c r="E35" s="13">
        <v>-224</v>
      </c>
      <c r="F35" s="13"/>
      <c r="G35" s="13"/>
    </row>
    <row r="36" spans="1:8" x14ac:dyDescent="0.25">
      <c r="A36" s="28"/>
      <c r="B36" s="14"/>
      <c r="C36" s="81"/>
      <c r="D36" s="14"/>
      <c r="E36" s="14"/>
      <c r="F36" s="14"/>
      <c r="G36" s="14"/>
    </row>
    <row r="37" spans="1:8" x14ac:dyDescent="0.25">
      <c r="A37" s="28"/>
      <c r="B37" s="14"/>
      <c r="C37" s="81"/>
      <c r="D37" s="14"/>
      <c r="E37" s="14"/>
      <c r="F37" s="14"/>
      <c r="G37" s="14"/>
    </row>
    <row r="38" spans="1:8" x14ac:dyDescent="0.25">
      <c r="A38" s="28"/>
      <c r="B38" s="14"/>
      <c r="C38" s="81"/>
      <c r="D38" s="14"/>
      <c r="E38" s="14"/>
      <c r="F38" s="14"/>
      <c r="G38" s="14"/>
    </row>
    <row r="39" spans="1:8" ht="17" thickBot="1" x14ac:dyDescent="0.3">
      <c r="A39" s="81"/>
      <c r="B39" s="81"/>
      <c r="C39" s="81"/>
      <c r="D39" s="14"/>
      <c r="E39" s="14"/>
      <c r="F39" s="14"/>
      <c r="G39" s="14"/>
    </row>
    <row r="40" spans="1:8" s="2" customFormat="1" ht="17" thickBot="1" x14ac:dyDescent="0.3">
      <c r="A40" s="1358" t="s">
        <v>927</v>
      </c>
      <c r="B40" s="1355"/>
      <c r="C40" s="1390">
        <f>SUM(C10:C12)</f>
        <v>180</v>
      </c>
      <c r="D40" s="1390">
        <f t="shared" ref="D40:G40" si="2">SUM(D10:D12)</f>
        <v>180</v>
      </c>
      <c r="E40" s="1390">
        <f t="shared" si="2"/>
        <v>360</v>
      </c>
      <c r="F40" s="1390">
        <f t="shared" si="2"/>
        <v>360</v>
      </c>
      <c r="G40" s="1390">
        <f t="shared" si="2"/>
        <v>360</v>
      </c>
    </row>
    <row r="41" spans="1:8" s="2" customFormat="1" ht="17" thickBot="1" x14ac:dyDescent="0.3">
      <c r="A41" s="9" t="s">
        <v>1053</v>
      </c>
      <c r="B41" s="10"/>
      <c r="C41" s="1393">
        <v>180</v>
      </c>
      <c r="D41" s="1393">
        <v>180</v>
      </c>
      <c r="E41" s="1393">
        <v>360</v>
      </c>
      <c r="F41" s="1393">
        <v>360</v>
      </c>
      <c r="G41" s="1393">
        <v>360</v>
      </c>
    </row>
    <row r="43" spans="1:8" s="200" customFormat="1" x14ac:dyDescent="0.25">
      <c r="A43" s="48"/>
      <c r="B43" s="48"/>
      <c r="C43" s="48"/>
      <c r="D43" s="1"/>
      <c r="E43" s="1"/>
      <c r="F43" s="1"/>
      <c r="G43" s="1"/>
    </row>
    <row r="45" spans="1:8" s="200" customFormat="1" x14ac:dyDescent="0.25">
      <c r="A45" s="48"/>
      <c r="B45" s="48"/>
      <c r="C45" s="48"/>
      <c r="D45" s="1"/>
      <c r="E45" s="1"/>
      <c r="F45" s="1"/>
      <c r="G45" s="1"/>
    </row>
    <row r="46" spans="1:8" s="200" customFormat="1" x14ac:dyDescent="0.25">
      <c r="A46" s="48"/>
      <c r="B46" s="48"/>
      <c r="C46" s="48"/>
      <c r="D46" s="1"/>
      <c r="E46" s="1"/>
      <c r="F46" s="1"/>
      <c r="G46" s="1"/>
    </row>
  </sheetData>
  <pageMargins left="0.7" right="0.7" top="0.75" bottom="0.75" header="0.3" footer="0.3"/>
  <pageSetup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43"/>
  <sheetViews>
    <sheetView topLeftCell="A13" workbookViewId="0">
      <selection activeCell="A31" sqref="A31:D31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0.83203125" style="4" customWidth="1"/>
    <col min="4" max="4" width="9.83203125" style="2" customWidth="1"/>
    <col min="5" max="16384" width="9" style="136"/>
  </cols>
  <sheetData>
    <row r="1" spans="1:5" s="48" customFormat="1" x14ac:dyDescent="0.25">
      <c r="A1" s="48" t="s">
        <v>23</v>
      </c>
      <c r="D1" s="1"/>
    </row>
    <row r="2" spans="1:5" s="48" customFormat="1" x14ac:dyDescent="0.25">
      <c r="A2" s="1"/>
      <c r="B2" s="1"/>
      <c r="C2" s="1"/>
      <c r="D2" s="1"/>
    </row>
    <row r="3" spans="1:5" s="257" customFormat="1" x14ac:dyDescent="0.25">
      <c r="A3" s="1" t="s">
        <v>384</v>
      </c>
      <c r="B3" s="1"/>
      <c r="C3" s="1"/>
    </row>
    <row r="4" spans="1:5" s="257" customFormat="1" x14ac:dyDescent="0.25">
      <c r="A4" s="3" t="s">
        <v>5536</v>
      </c>
      <c r="B4" s="3"/>
      <c r="C4" s="3"/>
      <c r="D4" s="1013"/>
      <c r="E4" s="1013"/>
    </row>
    <row r="5" spans="1:5" s="257" customFormat="1" x14ac:dyDescent="0.25">
      <c r="A5" s="3" t="s">
        <v>6837</v>
      </c>
      <c r="B5" s="3"/>
      <c r="C5" s="3"/>
      <c r="D5" s="1013"/>
    </row>
    <row r="6" spans="1:5" s="257" customFormat="1" x14ac:dyDescent="0.25">
      <c r="A6" s="3"/>
      <c r="B6" s="3"/>
      <c r="C6" s="3"/>
      <c r="D6" s="1013"/>
    </row>
    <row r="7" spans="1:5" s="49" customFormat="1" ht="17" thickBot="1" x14ac:dyDescent="0.3">
      <c r="A7" s="3"/>
      <c r="B7" s="3"/>
      <c r="C7" s="31">
        <v>4500</v>
      </c>
      <c r="D7" s="31">
        <v>4500</v>
      </c>
    </row>
    <row r="8" spans="1:5" s="4" customFormat="1" ht="17" thickBot="1" x14ac:dyDescent="0.3">
      <c r="A8" s="140" t="s">
        <v>0</v>
      </c>
      <c r="B8" s="140" t="s">
        <v>1</v>
      </c>
      <c r="C8" s="209" t="s">
        <v>3</v>
      </c>
      <c r="D8" s="209" t="s">
        <v>18</v>
      </c>
    </row>
    <row r="9" spans="1:5" s="1" customFormat="1" x14ac:dyDescent="0.25">
      <c r="A9" s="12">
        <v>45083</v>
      </c>
      <c r="B9" s="14" t="s">
        <v>6803</v>
      </c>
      <c r="C9" s="13">
        <v>180</v>
      </c>
      <c r="D9" s="13">
        <v>85</v>
      </c>
    </row>
    <row r="10" spans="1:5" s="2" customFormat="1" ht="17" thickBot="1" x14ac:dyDescent="0.3">
      <c r="A10" s="76">
        <v>45113</v>
      </c>
      <c r="B10" s="14" t="s">
        <v>6807</v>
      </c>
      <c r="C10" s="14"/>
      <c r="D10" s="14">
        <v>95</v>
      </c>
      <c r="E10" s="1"/>
    </row>
    <row r="11" spans="1:5" s="2" customFormat="1" ht="17" thickBot="1" x14ac:dyDescent="0.3">
      <c r="A11" s="161" t="s">
        <v>6957</v>
      </c>
      <c r="B11" s="34"/>
      <c r="C11" s="34">
        <f>SUM(C9:C10)</f>
        <v>180</v>
      </c>
      <c r="D11" s="34">
        <f>SUM(D9:D10)</f>
        <v>180</v>
      </c>
      <c r="E11" s="1"/>
    </row>
    <row r="12" spans="1:5" s="2" customFormat="1" ht="17" thickBot="1" x14ac:dyDescent="0.3">
      <c r="A12" s="55"/>
      <c r="B12" s="53"/>
      <c r="C12" s="53"/>
      <c r="D12" s="354"/>
      <c r="E12" s="1"/>
    </row>
    <row r="13" spans="1:5" s="2" customFormat="1" ht="17" thickBot="1" x14ac:dyDescent="0.3">
      <c r="A13" s="161" t="s">
        <v>7112</v>
      </c>
      <c r="B13" s="34"/>
      <c r="C13" s="34">
        <f>SUM(C11:C12)</f>
        <v>180</v>
      </c>
      <c r="D13" s="34">
        <f>SUM(D11:D12)</f>
        <v>180</v>
      </c>
      <c r="E13" s="1"/>
    </row>
    <row r="14" spans="1:5" s="2" customFormat="1" ht="17" thickBot="1" x14ac:dyDescent="0.3">
      <c r="A14" s="13"/>
      <c r="B14" s="13"/>
      <c r="C14" s="13"/>
      <c r="D14" s="13"/>
    </row>
    <row r="15" spans="1:5" s="2" customFormat="1" ht="17" thickBot="1" x14ac:dyDescent="0.3">
      <c r="A15" s="161" t="s">
        <v>7158</v>
      </c>
      <c r="B15" s="34"/>
      <c r="C15" s="34">
        <f>SUM(C13:C14)</f>
        <v>180</v>
      </c>
      <c r="D15" s="34">
        <f>SUM(D13:D14)</f>
        <v>180</v>
      </c>
      <c r="E15" s="1"/>
    </row>
    <row r="16" spans="1:5" s="2" customFormat="1" ht="17" thickBot="1" x14ac:dyDescent="0.3">
      <c r="A16" s="14"/>
      <c r="B16" s="14"/>
      <c r="C16" s="14"/>
      <c r="D16" s="14"/>
    </row>
    <row r="17" spans="1:5" s="2" customFormat="1" ht="17" thickBot="1" x14ac:dyDescent="0.3">
      <c r="A17" s="161" t="s">
        <v>7658</v>
      </c>
      <c r="B17" s="34"/>
      <c r="C17" s="34">
        <f>SUM(C15:C16)</f>
        <v>180</v>
      </c>
      <c r="D17" s="34">
        <f>SUM(D15:D16)</f>
        <v>180</v>
      </c>
      <c r="E17" s="1"/>
    </row>
    <row r="18" spans="1:5" s="2" customFormat="1" ht="17" thickBot="1" x14ac:dyDescent="0.3">
      <c r="A18" s="14"/>
      <c r="B18" s="14"/>
      <c r="C18" s="14"/>
      <c r="D18" s="14"/>
    </row>
    <row r="19" spans="1:5" s="2" customFormat="1" ht="17" thickBot="1" x14ac:dyDescent="0.3">
      <c r="A19" s="161" t="s">
        <v>7724</v>
      </c>
      <c r="B19" s="34"/>
      <c r="C19" s="34">
        <f>SUM(C17:C18)</f>
        <v>180</v>
      </c>
      <c r="D19" s="34">
        <f>SUM(D17:D18)</f>
        <v>180</v>
      </c>
      <c r="E19" s="1"/>
    </row>
    <row r="20" spans="1:5" ht="17" thickBot="1" x14ac:dyDescent="0.3">
      <c r="A20" s="81"/>
      <c r="B20" s="81"/>
      <c r="C20" s="81"/>
      <c r="D20" s="14"/>
    </row>
    <row r="21" spans="1:5" s="8" customFormat="1" ht="17" thickBot="1" x14ac:dyDescent="0.3">
      <c r="A21" s="161" t="s">
        <v>8091</v>
      </c>
      <c r="B21" s="34"/>
      <c r="C21" s="34">
        <f>SUM(C19:C20)</f>
        <v>180</v>
      </c>
      <c r="D21" s="34">
        <f>SUM(D19:D20)</f>
        <v>180</v>
      </c>
      <c r="E21" s="6"/>
    </row>
    <row r="22" spans="1:5" s="197" customFormat="1" ht="17" thickBot="1" x14ac:dyDescent="0.3">
      <c r="A22" s="24"/>
      <c r="B22" s="46"/>
      <c r="C22" s="46"/>
      <c r="D22" s="46"/>
    </row>
    <row r="23" spans="1:5" s="8" customFormat="1" ht="17" thickBot="1" x14ac:dyDescent="0.3">
      <c r="A23" s="161" t="s">
        <v>8092</v>
      </c>
      <c r="B23" s="34"/>
      <c r="C23" s="34">
        <f>SUM(C21:C22)</f>
        <v>180</v>
      </c>
      <c r="D23" s="34">
        <f>SUM(D21:D22)</f>
        <v>180</v>
      </c>
      <c r="E23" s="6"/>
    </row>
    <row r="24" spans="1:5" s="197" customFormat="1" ht="17" thickBot="1" x14ac:dyDescent="0.3">
      <c r="A24" s="24"/>
      <c r="B24" s="46"/>
      <c r="C24" s="46"/>
      <c r="D24" s="46"/>
    </row>
    <row r="25" spans="1:5" s="8" customFormat="1" ht="17" thickBot="1" x14ac:dyDescent="0.3">
      <c r="A25" s="161" t="s">
        <v>8511</v>
      </c>
      <c r="B25" s="34"/>
      <c r="C25" s="34">
        <f>SUM(C23:C24)</f>
        <v>180</v>
      </c>
      <c r="D25" s="34">
        <f>SUM(D23:D24)</f>
        <v>180</v>
      </c>
      <c r="E25" s="6"/>
    </row>
    <row r="26" spans="1:5" ht="17" thickBot="1" x14ac:dyDescent="0.3">
      <c r="A26" s="14"/>
      <c r="B26" s="14"/>
      <c r="C26" s="14"/>
      <c r="D26" s="14"/>
    </row>
    <row r="27" spans="1:5" s="8" customFormat="1" ht="17" thickBot="1" x14ac:dyDescent="0.3">
      <c r="A27" s="161" t="s">
        <v>8650</v>
      </c>
      <c r="B27" s="34"/>
      <c r="C27" s="34">
        <f>SUM(C25:C26)</f>
        <v>180</v>
      </c>
      <c r="D27" s="34">
        <f>SUM(D25:D26)</f>
        <v>180</v>
      </c>
      <c r="E27" s="6"/>
    </row>
    <row r="28" spans="1:5" ht="17" thickBot="1" x14ac:dyDescent="0.3">
      <c r="A28" s="55"/>
      <c r="B28" s="436"/>
      <c r="C28" s="14"/>
      <c r="D28" s="14"/>
    </row>
    <row r="29" spans="1:5" s="8" customFormat="1" ht="17" thickBot="1" x14ac:dyDescent="0.3">
      <c r="A29" s="161" t="s">
        <v>8917</v>
      </c>
      <c r="B29" s="34"/>
      <c r="C29" s="34">
        <f>SUM(C27:C28)</f>
        <v>180</v>
      </c>
      <c r="D29" s="34">
        <f>SUM(D27:D28)</f>
        <v>180</v>
      </c>
      <c r="E29" s="6"/>
    </row>
    <row r="30" spans="1:5" ht="17" thickBot="1" x14ac:dyDescent="0.3">
      <c r="A30" s="55" t="s">
        <v>8926</v>
      </c>
      <c r="B30" s="436" t="s">
        <v>63</v>
      </c>
      <c r="C30" s="14">
        <v>-10</v>
      </c>
      <c r="D30" s="14"/>
    </row>
    <row r="31" spans="1:5" s="8" customFormat="1" ht="17" thickBot="1" x14ac:dyDescent="0.3">
      <c r="A31" s="161" t="s">
        <v>9067</v>
      </c>
      <c r="B31" s="34"/>
      <c r="C31" s="34">
        <f>SUM(C29:C30)</f>
        <v>170</v>
      </c>
      <c r="D31" s="34">
        <f>SUM(D29:D30)</f>
        <v>180</v>
      </c>
      <c r="E31" s="6"/>
    </row>
    <row r="32" spans="1:5" x14ac:dyDescent="0.25">
      <c r="A32" s="55">
        <v>45570</v>
      </c>
      <c r="B32" s="13" t="s">
        <v>63</v>
      </c>
      <c r="C32" s="81">
        <v>-69</v>
      </c>
      <c r="D32" s="14"/>
    </row>
    <row r="33" spans="1:4" x14ac:dyDescent="0.25">
      <c r="A33" s="55" t="s">
        <v>9161</v>
      </c>
      <c r="B33" s="13" t="s">
        <v>63</v>
      </c>
      <c r="C33" s="81">
        <v>-101</v>
      </c>
      <c r="D33" s="14"/>
    </row>
    <row r="34" spans="1:4" x14ac:dyDescent="0.25">
      <c r="A34" s="866"/>
      <c r="B34" s="188"/>
      <c r="C34" s="81"/>
      <c r="D34" s="14"/>
    </row>
    <row r="35" spans="1:4" x14ac:dyDescent="0.25">
      <c r="A35" s="81"/>
      <c r="B35" s="81"/>
      <c r="C35" s="81"/>
      <c r="D35" s="14"/>
    </row>
    <row r="36" spans="1:4" ht="17" thickBot="1" x14ac:dyDescent="0.3">
      <c r="A36" s="81"/>
      <c r="B36" s="81"/>
      <c r="C36" s="81">
        <f>SUM(C31:C33)</f>
        <v>0</v>
      </c>
      <c r="D36" s="14"/>
    </row>
    <row r="37" spans="1:4" s="2" customFormat="1" ht="17" thickBot="1" x14ac:dyDescent="0.3">
      <c r="A37" s="1358" t="s">
        <v>927</v>
      </c>
      <c r="B37" s="1355"/>
      <c r="C37" s="1390">
        <f>SUM(C9:C11)</f>
        <v>360</v>
      </c>
      <c r="D37" s="1390">
        <f>SUM(D9:D11)</f>
        <v>360</v>
      </c>
    </row>
    <row r="38" spans="1:4" s="2" customFormat="1" ht="17" thickBot="1" x14ac:dyDescent="0.3">
      <c r="A38" s="9" t="s">
        <v>1053</v>
      </c>
      <c r="B38" s="10"/>
      <c r="C38" s="1393">
        <v>180</v>
      </c>
      <c r="D38" s="1393">
        <v>180</v>
      </c>
    </row>
    <row r="40" spans="1:4" s="200" customFormat="1" x14ac:dyDescent="0.25">
      <c r="A40" s="48"/>
      <c r="B40" s="48"/>
      <c r="C40" s="48"/>
      <c r="D40" s="1"/>
    </row>
    <row r="42" spans="1:4" s="200" customFormat="1" x14ac:dyDescent="0.25">
      <c r="A42" s="48"/>
      <c r="B42" s="48"/>
      <c r="C42" s="48"/>
      <c r="D42" s="1"/>
    </row>
    <row r="43" spans="1:4" s="200" customFormat="1" x14ac:dyDescent="0.25">
      <c r="A43" s="48"/>
      <c r="B43" s="48"/>
      <c r="C43" s="48"/>
      <c r="D43" s="1"/>
    </row>
  </sheetData>
  <pageMargins left="0.7" right="0.7" top="0.75" bottom="0.75" header="0.3" footer="0.3"/>
  <pageSetup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G39"/>
  <sheetViews>
    <sheetView topLeftCell="A16" workbookViewId="0">
      <selection activeCell="B35" sqref="B35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4" width="9.1640625" style="2" customWidth="1"/>
    <col min="5" max="16384" width="9" style="2"/>
  </cols>
  <sheetData>
    <row r="1" spans="1:7" s="1" customFormat="1" x14ac:dyDescent="0.25">
      <c r="A1" s="1" t="s">
        <v>23</v>
      </c>
    </row>
    <row r="2" spans="1:7" s="1" customFormat="1" x14ac:dyDescent="0.25"/>
    <row r="3" spans="1:7" s="1" customFormat="1" x14ac:dyDescent="0.25">
      <c r="A3" s="1" t="s">
        <v>384</v>
      </c>
    </row>
    <row r="4" spans="1:7" s="1" customFormat="1" x14ac:dyDescent="0.25">
      <c r="A4" s="3" t="s">
        <v>5536</v>
      </c>
      <c r="B4" s="3"/>
      <c r="C4" s="3"/>
      <c r="D4" s="3"/>
    </row>
    <row r="5" spans="1:7" s="1" customFormat="1" x14ac:dyDescent="0.25">
      <c r="A5" s="3" t="s">
        <v>7694</v>
      </c>
      <c r="B5" s="3"/>
      <c r="C5" s="3"/>
      <c r="D5" s="3"/>
    </row>
    <row r="6" spans="1:7" s="30" customFormat="1" ht="17" thickBot="1" x14ac:dyDescent="0.3">
      <c r="A6" s="31"/>
      <c r="B6" s="31"/>
      <c r="C6" s="31">
        <v>6000</v>
      </c>
      <c r="D6" s="31">
        <v>4500</v>
      </c>
      <c r="E6" s="30">
        <v>4500</v>
      </c>
      <c r="F6" s="30">
        <v>1000</v>
      </c>
    </row>
    <row r="7" spans="1:7" ht="17" thickBot="1" x14ac:dyDescent="0.3">
      <c r="A7" s="209" t="s">
        <v>0</v>
      </c>
      <c r="B7" s="209" t="s">
        <v>1</v>
      </c>
      <c r="C7" s="209" t="s">
        <v>2</v>
      </c>
      <c r="D7" s="209" t="s">
        <v>3</v>
      </c>
      <c r="E7" s="209" t="s">
        <v>27</v>
      </c>
      <c r="F7" s="209" t="s">
        <v>4</v>
      </c>
      <c r="G7" s="209"/>
    </row>
    <row r="8" spans="1:7" x14ac:dyDescent="0.25">
      <c r="A8" s="76">
        <v>45240</v>
      </c>
      <c r="B8" s="77" t="s">
        <v>6189</v>
      </c>
      <c r="C8" s="14">
        <v>71</v>
      </c>
      <c r="D8" s="14">
        <v>87</v>
      </c>
      <c r="E8" s="14">
        <v>40</v>
      </c>
      <c r="F8" s="14"/>
      <c r="G8" s="14"/>
    </row>
    <row r="9" spans="1:7" x14ac:dyDescent="0.25">
      <c r="A9" s="76">
        <v>45270</v>
      </c>
      <c r="B9" s="77" t="s">
        <v>7637</v>
      </c>
      <c r="C9" s="14">
        <v>60</v>
      </c>
      <c r="D9" s="14">
        <v>75</v>
      </c>
      <c r="E9" s="14">
        <v>40</v>
      </c>
      <c r="F9" s="14">
        <v>200</v>
      </c>
      <c r="G9" s="14"/>
    </row>
    <row r="10" spans="1:7" x14ac:dyDescent="0.25">
      <c r="A10" s="12" t="s">
        <v>7644</v>
      </c>
      <c r="B10" s="77" t="s">
        <v>7648</v>
      </c>
      <c r="C10" s="14">
        <v>50</v>
      </c>
      <c r="D10" s="14">
        <v>100</v>
      </c>
      <c r="E10" s="14"/>
      <c r="F10" s="14">
        <v>150</v>
      </c>
      <c r="G10" s="14"/>
    </row>
    <row r="11" spans="1:7" x14ac:dyDescent="0.25">
      <c r="A11" s="55" t="s">
        <v>7668</v>
      </c>
      <c r="B11" s="77" t="s">
        <v>7674</v>
      </c>
      <c r="C11" s="14">
        <v>99</v>
      </c>
      <c r="D11" s="14">
        <v>80</v>
      </c>
      <c r="E11" s="14"/>
      <c r="F11" s="14">
        <v>280</v>
      </c>
      <c r="G11" s="14"/>
    </row>
    <row r="12" spans="1:7" x14ac:dyDescent="0.25">
      <c r="A12" s="55" t="s">
        <v>7687</v>
      </c>
      <c r="B12" s="77" t="s">
        <v>6189</v>
      </c>
      <c r="C12" s="14">
        <v>48</v>
      </c>
      <c r="D12" s="14">
        <v>228</v>
      </c>
      <c r="E12" s="14"/>
      <c r="F12" s="14">
        <v>210</v>
      </c>
      <c r="G12" s="14"/>
    </row>
    <row r="13" spans="1:7" x14ac:dyDescent="0.25">
      <c r="A13" s="12" t="s">
        <v>7733</v>
      </c>
      <c r="B13" s="75" t="s">
        <v>7734</v>
      </c>
      <c r="C13" s="14">
        <v>60</v>
      </c>
      <c r="D13" s="14">
        <v>64</v>
      </c>
      <c r="E13" s="14"/>
      <c r="F13" s="14">
        <v>98</v>
      </c>
      <c r="G13" s="14"/>
    </row>
    <row r="14" spans="1:7" x14ac:dyDescent="0.25">
      <c r="A14" s="13" t="s">
        <v>7739</v>
      </c>
      <c r="B14" s="75" t="s">
        <v>7741</v>
      </c>
      <c r="C14" s="14">
        <v>60</v>
      </c>
      <c r="D14" s="14">
        <v>60</v>
      </c>
      <c r="E14" s="14"/>
      <c r="F14" s="14"/>
      <c r="G14" s="14"/>
    </row>
    <row r="15" spans="1:7" x14ac:dyDescent="0.25">
      <c r="A15" s="12" t="s">
        <v>7751</v>
      </c>
      <c r="B15" s="75" t="s">
        <v>6189</v>
      </c>
      <c r="C15" s="14">
        <v>83</v>
      </c>
      <c r="D15" s="14">
        <v>100</v>
      </c>
      <c r="E15" s="14"/>
      <c r="F15" s="14">
        <v>24</v>
      </c>
      <c r="G15" s="14"/>
    </row>
    <row r="16" spans="1:7" ht="17" thickBot="1" x14ac:dyDescent="0.3">
      <c r="A16" s="22" t="s">
        <v>7797</v>
      </c>
      <c r="B16" s="22" t="s">
        <v>7811</v>
      </c>
      <c r="C16" s="14"/>
      <c r="D16" s="14">
        <v>50</v>
      </c>
      <c r="E16" s="14"/>
      <c r="F16" s="14">
        <v>100</v>
      </c>
      <c r="G16" s="14"/>
    </row>
    <row r="17" spans="1:7" ht="17" thickBot="1" x14ac:dyDescent="0.3">
      <c r="A17" s="161" t="s">
        <v>7724</v>
      </c>
      <c r="B17" s="34"/>
      <c r="C17" s="34">
        <f>SUM(C8:C16)</f>
        <v>531</v>
      </c>
      <c r="D17" s="34">
        <f>SUM(D8:D16)</f>
        <v>844</v>
      </c>
      <c r="E17" s="34">
        <f>SUM(E8:E16)</f>
        <v>80</v>
      </c>
      <c r="F17" s="34">
        <f>SUM(F8:F16)</f>
        <v>1062</v>
      </c>
      <c r="G17" s="54"/>
    </row>
    <row r="18" spans="1:7" x14ac:dyDescent="0.25">
      <c r="A18" s="55">
        <v>44968</v>
      </c>
      <c r="B18" s="53" t="s">
        <v>7820</v>
      </c>
      <c r="C18" s="22">
        <v>50</v>
      </c>
      <c r="D18" s="22">
        <v>50</v>
      </c>
      <c r="E18" s="22"/>
      <c r="F18" s="22">
        <v>100</v>
      </c>
      <c r="G18" s="22"/>
    </row>
    <row r="19" spans="1:7" ht="17" thickBot="1" x14ac:dyDescent="0.3">
      <c r="A19" s="55">
        <v>45027</v>
      </c>
      <c r="B19" s="75" t="s">
        <v>7842</v>
      </c>
      <c r="C19" s="14">
        <v>59</v>
      </c>
      <c r="D19" s="14">
        <v>200</v>
      </c>
      <c r="E19" s="14"/>
      <c r="F19" s="14">
        <v>118</v>
      </c>
      <c r="G19" s="14"/>
    </row>
    <row r="20" spans="1:7" s="8" customFormat="1" ht="17" thickBot="1" x14ac:dyDescent="0.3">
      <c r="A20" s="161" t="s">
        <v>8091</v>
      </c>
      <c r="B20" s="34"/>
      <c r="C20" s="34">
        <f>SUM(C17:C19)</f>
        <v>640</v>
      </c>
      <c r="D20" s="34">
        <f>SUM(D17:D19)</f>
        <v>1094</v>
      </c>
      <c r="E20" s="34">
        <f>SUM(E17:E19)</f>
        <v>80</v>
      </c>
      <c r="F20" s="34">
        <f>SUM(F17:F19)</f>
        <v>1280</v>
      </c>
      <c r="G20" s="54"/>
    </row>
    <row r="21" spans="1:7" s="8" customFormat="1" ht="17" thickBot="1" x14ac:dyDescent="0.3">
      <c r="A21" s="24"/>
      <c r="B21" s="1442"/>
      <c r="C21" s="46"/>
      <c r="D21" s="46"/>
      <c r="E21" s="46"/>
      <c r="F21" s="46"/>
      <c r="G21" s="46"/>
    </row>
    <row r="22" spans="1:7" s="8" customFormat="1" ht="17" thickBot="1" x14ac:dyDescent="0.3">
      <c r="A22" s="161" t="s">
        <v>8092</v>
      </c>
      <c r="B22" s="34"/>
      <c r="C22" s="34">
        <f>SUM(C20:C21)</f>
        <v>640</v>
      </c>
      <c r="D22" s="34">
        <f t="shared" ref="D22:F22" si="0">SUM(D20:D21)</f>
        <v>1094</v>
      </c>
      <c r="E22" s="34">
        <f t="shared" si="0"/>
        <v>80</v>
      </c>
      <c r="F22" s="34">
        <f t="shared" si="0"/>
        <v>1280</v>
      </c>
      <c r="G22" s="54"/>
    </row>
    <row r="23" spans="1:7" s="8" customFormat="1" ht="17" thickBot="1" x14ac:dyDescent="0.3">
      <c r="A23" s="24"/>
      <c r="B23" s="1442"/>
      <c r="C23" s="46"/>
      <c r="D23" s="46"/>
      <c r="E23" s="46"/>
      <c r="F23" s="46"/>
      <c r="G23" s="46"/>
    </row>
    <row r="24" spans="1:7" s="8" customFormat="1" ht="17" thickBot="1" x14ac:dyDescent="0.3">
      <c r="A24" s="161" t="s">
        <v>8511</v>
      </c>
      <c r="B24" s="34"/>
      <c r="C24" s="34">
        <f>SUM(C22:C23)</f>
        <v>640</v>
      </c>
      <c r="D24" s="34">
        <f t="shared" ref="D24:F28" si="1">SUM(D22:D23)</f>
        <v>1094</v>
      </c>
      <c r="E24" s="34">
        <f t="shared" si="1"/>
        <v>80</v>
      </c>
      <c r="F24" s="34">
        <f t="shared" si="1"/>
        <v>1280</v>
      </c>
      <c r="G24" s="54"/>
    </row>
    <row r="25" spans="1:7" ht="17" thickBot="1" x14ac:dyDescent="0.3">
      <c r="A25" s="12"/>
      <c r="B25" s="77"/>
      <c r="C25" s="14"/>
      <c r="D25" s="14"/>
      <c r="E25" s="14"/>
      <c r="F25" s="14"/>
      <c r="G25" s="14"/>
    </row>
    <row r="26" spans="1:7" s="8" customFormat="1" ht="17" thickBot="1" x14ac:dyDescent="0.3">
      <c r="A26" s="161" t="s">
        <v>8650</v>
      </c>
      <c r="B26" s="34"/>
      <c r="C26" s="34">
        <f>SUM(C24:C25)</f>
        <v>640</v>
      </c>
      <c r="D26" s="34">
        <f t="shared" si="1"/>
        <v>1094</v>
      </c>
      <c r="E26" s="34">
        <f t="shared" si="1"/>
        <v>80</v>
      </c>
      <c r="F26" s="34">
        <f t="shared" si="1"/>
        <v>1280</v>
      </c>
      <c r="G26" s="54"/>
    </row>
    <row r="27" spans="1:7" ht="17" thickBot="1" x14ac:dyDescent="0.3">
      <c r="A27" s="76"/>
      <c r="B27" s="77"/>
      <c r="C27" s="14"/>
      <c r="D27" s="14"/>
      <c r="E27" s="14"/>
      <c r="F27" s="14"/>
      <c r="G27" s="14"/>
    </row>
    <row r="28" spans="1:7" s="8" customFormat="1" ht="17" thickBot="1" x14ac:dyDescent="0.3">
      <c r="A28" s="161" t="s">
        <v>8917</v>
      </c>
      <c r="B28" s="34"/>
      <c r="C28" s="34">
        <f>SUM(C26:C27)</f>
        <v>640</v>
      </c>
      <c r="D28" s="34">
        <f t="shared" si="1"/>
        <v>1094</v>
      </c>
      <c r="E28" s="34">
        <f t="shared" si="1"/>
        <v>80</v>
      </c>
      <c r="F28" s="34">
        <f t="shared" si="1"/>
        <v>1280</v>
      </c>
      <c r="G28" s="54"/>
    </row>
    <row r="29" spans="1:7" ht="17" thickBot="1" x14ac:dyDescent="0.3">
      <c r="A29" s="76"/>
      <c r="B29" s="77"/>
      <c r="C29" s="14"/>
      <c r="D29" s="14"/>
      <c r="E29" s="14"/>
      <c r="F29" s="14"/>
      <c r="G29" s="14"/>
    </row>
    <row r="30" spans="1:7" s="8" customFormat="1" ht="17" thickBot="1" x14ac:dyDescent="0.3">
      <c r="A30" s="161" t="s">
        <v>9067</v>
      </c>
      <c r="B30" s="34"/>
      <c r="C30" s="34">
        <f>SUM(C28:C29)</f>
        <v>640</v>
      </c>
      <c r="D30" s="34">
        <f>SUM(D28:D29)</f>
        <v>1094</v>
      </c>
      <c r="E30" s="34">
        <f>SUM(E28:E29)</f>
        <v>80</v>
      </c>
      <c r="F30" s="34">
        <f>SUM(F28:F29)</f>
        <v>1280</v>
      </c>
      <c r="G30" s="54"/>
    </row>
    <row r="31" spans="1:7" x14ac:dyDescent="0.25">
      <c r="A31" s="55" t="s">
        <v>9161</v>
      </c>
      <c r="B31" s="13" t="s">
        <v>63</v>
      </c>
      <c r="C31" s="14"/>
      <c r="D31" s="14">
        <v>-31</v>
      </c>
      <c r="E31" s="14"/>
      <c r="F31" s="14"/>
      <c r="G31" s="14"/>
    </row>
    <row r="32" spans="1:7" x14ac:dyDescent="0.25">
      <c r="A32" s="55" t="s">
        <v>9258</v>
      </c>
      <c r="B32" s="13" t="s">
        <v>63</v>
      </c>
      <c r="C32" s="14"/>
      <c r="D32" s="14">
        <v>-40</v>
      </c>
      <c r="E32" s="14"/>
      <c r="F32" s="14"/>
      <c r="G32" s="14"/>
    </row>
    <row r="33" spans="1:7" x14ac:dyDescent="0.25">
      <c r="A33" s="55" t="s">
        <v>9482</v>
      </c>
      <c r="B33" s="13" t="s">
        <v>63</v>
      </c>
      <c r="C33" s="14"/>
      <c r="D33" s="14">
        <v>-20</v>
      </c>
      <c r="E33" s="14"/>
      <c r="F33" s="14"/>
      <c r="G33" s="14"/>
    </row>
    <row r="34" spans="1:7" x14ac:dyDescent="0.25">
      <c r="A34" s="28"/>
      <c r="B34" s="14"/>
      <c r="C34" s="14"/>
      <c r="D34" s="14"/>
      <c r="E34" s="14"/>
      <c r="F34" s="14"/>
      <c r="G34" s="14"/>
    </row>
    <row r="35" spans="1:7" x14ac:dyDescent="0.25">
      <c r="A35" s="80"/>
      <c r="B35" s="527"/>
      <c r="C35" s="14"/>
      <c r="D35" s="14"/>
      <c r="E35" s="14"/>
      <c r="F35" s="14"/>
      <c r="G35" s="14"/>
    </row>
    <row r="36" spans="1:7" ht="17" thickBot="1" x14ac:dyDescent="0.3">
      <c r="A36" s="14"/>
      <c r="B36" s="14"/>
      <c r="C36" s="14"/>
      <c r="D36" s="14"/>
      <c r="E36" s="14"/>
      <c r="F36" s="14"/>
      <c r="G36" s="14"/>
    </row>
    <row r="37" spans="1:7" ht="17" thickBot="1" x14ac:dyDescent="0.3">
      <c r="A37" s="1608" t="s">
        <v>927</v>
      </c>
      <c r="B37" s="220"/>
      <c r="C37" s="409">
        <f>SUM(C17:C19)</f>
        <v>640</v>
      </c>
      <c r="D37" s="220">
        <f t="shared" ref="D37:F37" si="2">SUM(D17:D19)</f>
        <v>1094</v>
      </c>
      <c r="E37" s="409">
        <f t="shared" si="2"/>
        <v>80</v>
      </c>
      <c r="F37" s="409">
        <f t="shared" si="2"/>
        <v>1280</v>
      </c>
      <c r="G37" s="220"/>
    </row>
    <row r="38" spans="1:7" ht="17" thickBot="1" x14ac:dyDescent="0.3">
      <c r="A38" s="232" t="s">
        <v>928</v>
      </c>
      <c r="B38" s="204"/>
      <c r="C38" s="205">
        <v>640</v>
      </c>
      <c r="D38" s="205">
        <v>1280</v>
      </c>
      <c r="E38" s="205">
        <v>80</v>
      </c>
      <c r="F38" s="205">
        <v>1280</v>
      </c>
      <c r="G38" s="233"/>
    </row>
    <row r="39" spans="1:7" ht="17" thickBot="1" x14ac:dyDescent="0.3">
      <c r="C39" s="1238" t="s">
        <v>2</v>
      </c>
      <c r="D39" s="1238" t="s">
        <v>3</v>
      </c>
      <c r="E39" s="1238" t="s">
        <v>27</v>
      </c>
      <c r="F39" s="209" t="s">
        <v>4</v>
      </c>
      <c r="G39" s="1238"/>
    </row>
  </sheetData>
  <pageMargins left="0.7" right="0.7" top="0.75" bottom="0.75" header="0.3" footer="0.3"/>
  <pageSetup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29"/>
  <sheetViews>
    <sheetView topLeftCell="A4" workbookViewId="0">
      <selection activeCell="C23" sqref="C23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12.1640625" style="2" bestFit="1" customWidth="1"/>
    <col min="4" max="16384" width="9" style="2"/>
  </cols>
  <sheetData>
    <row r="1" spans="1:3" s="1" customFormat="1" x14ac:dyDescent="0.25">
      <c r="A1" s="1" t="s">
        <v>23</v>
      </c>
    </row>
    <row r="2" spans="1:3" s="1" customFormat="1" x14ac:dyDescent="0.25"/>
    <row r="3" spans="1:3" s="1" customFormat="1" x14ac:dyDescent="0.25">
      <c r="A3" s="1" t="s">
        <v>384</v>
      </c>
    </row>
    <row r="4" spans="1:3" s="1" customFormat="1" x14ac:dyDescent="0.25">
      <c r="A4" s="3" t="s">
        <v>5536</v>
      </c>
      <c r="B4" s="3"/>
    </row>
    <row r="5" spans="1:3" s="1" customFormat="1" x14ac:dyDescent="0.25">
      <c r="A5" s="3" t="s">
        <v>7692</v>
      </c>
      <c r="B5" s="3"/>
    </row>
    <row r="6" spans="1:3" s="1" customFormat="1" ht="17" thickBot="1" x14ac:dyDescent="0.3">
      <c r="A6" s="3"/>
      <c r="B6" s="3"/>
      <c r="C6" s="30">
        <v>35000</v>
      </c>
    </row>
    <row r="7" spans="1:3" ht="17" thickBot="1" x14ac:dyDescent="0.3">
      <c r="A7" s="209" t="s">
        <v>0</v>
      </c>
      <c r="B7" s="209" t="s">
        <v>1</v>
      </c>
      <c r="C7" s="209" t="s">
        <v>28</v>
      </c>
    </row>
    <row r="8" spans="1:3" ht="17" thickBot="1" x14ac:dyDescent="0.3">
      <c r="A8" s="76" t="s">
        <v>7695</v>
      </c>
      <c r="B8" s="527" t="s">
        <v>7706</v>
      </c>
      <c r="C8" s="14">
        <v>21</v>
      </c>
    </row>
    <row r="9" spans="1:3" ht="17" thickBot="1" x14ac:dyDescent="0.3">
      <c r="A9" s="161" t="s">
        <v>7724</v>
      </c>
      <c r="B9" s="34"/>
      <c r="C9" s="54">
        <f>SUM(C8)</f>
        <v>21</v>
      </c>
    </row>
    <row r="10" spans="1:3" ht="17" thickBot="1" x14ac:dyDescent="0.3">
      <c r="A10" s="55"/>
      <c r="B10" s="1078"/>
      <c r="C10" s="22"/>
    </row>
    <row r="11" spans="1:3" s="8" customFormat="1" ht="17" thickBot="1" x14ac:dyDescent="0.3">
      <c r="A11" s="161" t="s">
        <v>8091</v>
      </c>
      <c r="B11" s="34"/>
      <c r="C11" s="54">
        <f>SUM(C9:C10)</f>
        <v>21</v>
      </c>
    </row>
    <row r="12" spans="1:3" s="8" customFormat="1" ht="17" thickBot="1" x14ac:dyDescent="0.3">
      <c r="A12" s="24"/>
      <c r="B12" s="1475"/>
      <c r="C12" s="405"/>
    </row>
    <row r="13" spans="1:3" s="8" customFormat="1" ht="17" thickBot="1" x14ac:dyDescent="0.3">
      <c r="A13" s="161" t="s">
        <v>8092</v>
      </c>
      <c r="B13" s="34"/>
      <c r="C13" s="54">
        <f>SUM(C11:C12)</f>
        <v>21</v>
      </c>
    </row>
    <row r="14" spans="1:3" s="8" customFormat="1" ht="17" thickBot="1" x14ac:dyDescent="0.3">
      <c r="A14" s="24"/>
      <c r="B14" s="1660"/>
      <c r="C14" s="402"/>
    </row>
    <row r="15" spans="1:3" s="8" customFormat="1" ht="17" thickBot="1" x14ac:dyDescent="0.3">
      <c r="A15" s="161" t="s">
        <v>8511</v>
      </c>
      <c r="B15" s="34"/>
      <c r="C15" s="54">
        <f>SUM(C13:C14)</f>
        <v>21</v>
      </c>
    </row>
    <row r="16" spans="1:3" ht="17" thickBot="1" x14ac:dyDescent="0.3">
      <c r="A16" s="76"/>
      <c r="B16" s="527"/>
      <c r="C16" s="14"/>
    </row>
    <row r="17" spans="1:3" s="8" customFormat="1" ht="17" thickBot="1" x14ac:dyDescent="0.3">
      <c r="A17" s="161" t="s">
        <v>8650</v>
      </c>
      <c r="B17" s="34"/>
      <c r="C17" s="54">
        <f>SUM(C15:C16)</f>
        <v>21</v>
      </c>
    </row>
    <row r="18" spans="1:3" ht="17" thickBot="1" x14ac:dyDescent="0.3">
      <c r="A18" s="256" t="s">
        <v>8774</v>
      </c>
      <c r="B18" s="436" t="s">
        <v>63</v>
      </c>
      <c r="C18" s="14">
        <v>-18</v>
      </c>
    </row>
    <row r="19" spans="1:3" s="8" customFormat="1" ht="17" thickBot="1" x14ac:dyDescent="0.3">
      <c r="A19" s="161" t="s">
        <v>8917</v>
      </c>
      <c r="B19" s="34"/>
      <c r="C19" s="54">
        <f>SUM(C17:C18)</f>
        <v>3</v>
      </c>
    </row>
    <row r="20" spans="1:3" ht="17" thickBot="1" x14ac:dyDescent="0.3">
      <c r="A20" s="866"/>
      <c r="B20" s="188"/>
      <c r="C20" s="14"/>
    </row>
    <row r="21" spans="1:3" s="8" customFormat="1" ht="17" thickBot="1" x14ac:dyDescent="0.3">
      <c r="A21" s="161" t="s">
        <v>9067</v>
      </c>
      <c r="B21" s="34"/>
      <c r="C21" s="54">
        <f>SUM(C19:C20)</f>
        <v>3</v>
      </c>
    </row>
    <row r="22" spans="1:3" x14ac:dyDescent="0.25">
      <c r="A22" s="55" t="s">
        <v>9482</v>
      </c>
      <c r="B22" s="13" t="s">
        <v>63</v>
      </c>
      <c r="C22" s="14">
        <v>-9</v>
      </c>
    </row>
    <row r="23" spans="1:3" x14ac:dyDescent="0.25">
      <c r="A23" s="76"/>
      <c r="B23" s="527"/>
      <c r="C23" s="14"/>
    </row>
    <row r="24" spans="1:3" x14ac:dyDescent="0.25">
      <c r="A24" s="76"/>
      <c r="B24" s="527"/>
      <c r="C24" s="14"/>
    </row>
    <row r="25" spans="1:3" ht="17" thickBot="1" x14ac:dyDescent="0.3">
      <c r="A25" s="14"/>
      <c r="B25" s="14"/>
      <c r="C25" s="14"/>
    </row>
    <row r="26" spans="1:3" ht="17" thickBot="1" x14ac:dyDescent="0.3">
      <c r="A26" s="232" t="s">
        <v>928</v>
      </c>
      <c r="B26" s="204"/>
      <c r="C26" s="204">
        <v>21</v>
      </c>
    </row>
    <row r="27" spans="1:3" ht="17" thickBot="1" x14ac:dyDescent="0.3"/>
    <row r="28" spans="1:3" ht="17" thickBot="1" x14ac:dyDescent="0.3">
      <c r="C28" s="209" t="s">
        <v>28</v>
      </c>
    </row>
    <row r="29" spans="1:3" x14ac:dyDescent="0.25">
      <c r="A29" s="1" t="s">
        <v>7693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E29"/>
  <sheetViews>
    <sheetView topLeftCell="A7" workbookViewId="0">
      <selection activeCell="B23" sqref="B23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4" width="9.6640625" style="2" customWidth="1"/>
    <col min="5" max="16384" width="9" style="2"/>
  </cols>
  <sheetData>
    <row r="1" spans="1:5" s="1" customFormat="1" x14ac:dyDescent="0.25">
      <c r="A1" s="1" t="s">
        <v>23</v>
      </c>
    </row>
    <row r="2" spans="1:5" s="1" customFormat="1" x14ac:dyDescent="0.25"/>
    <row r="3" spans="1:5" s="1" customFormat="1" x14ac:dyDescent="0.25">
      <c r="A3" s="1" t="s">
        <v>384</v>
      </c>
    </row>
    <row r="4" spans="1:5" s="1" customFormat="1" x14ac:dyDescent="0.25">
      <c r="A4" s="3" t="s">
        <v>5536</v>
      </c>
      <c r="B4" s="3"/>
    </row>
    <row r="5" spans="1:5" s="1" customFormat="1" x14ac:dyDescent="0.25">
      <c r="A5" s="3" t="s">
        <v>7742</v>
      </c>
      <c r="B5" s="3"/>
    </row>
    <row r="6" spans="1:5" s="1" customFormat="1" ht="17" thickBot="1" x14ac:dyDescent="0.3">
      <c r="A6" s="3"/>
      <c r="B6" s="3"/>
      <c r="C6" s="208">
        <v>4500</v>
      </c>
      <c r="D6" s="208">
        <v>21000</v>
      </c>
    </row>
    <row r="7" spans="1:5" ht="17" thickBot="1" x14ac:dyDescent="0.3">
      <c r="A7" s="209" t="s">
        <v>0</v>
      </c>
      <c r="B7" s="209" t="s">
        <v>1</v>
      </c>
      <c r="C7" s="209" t="s">
        <v>27</v>
      </c>
      <c r="D7" s="209" t="s">
        <v>10</v>
      </c>
      <c r="E7" s="209"/>
    </row>
    <row r="8" spans="1:5" ht="17" thickBot="1" x14ac:dyDescent="0.3">
      <c r="A8" s="14" t="s">
        <v>7739</v>
      </c>
      <c r="B8" s="77" t="s">
        <v>7741</v>
      </c>
      <c r="C8" s="14">
        <v>80</v>
      </c>
      <c r="D8" s="14"/>
      <c r="E8" s="14"/>
    </row>
    <row r="9" spans="1:5" ht="17" thickBot="1" x14ac:dyDescent="0.3">
      <c r="A9" s="161" t="s">
        <v>7724</v>
      </c>
      <c r="B9" s="34"/>
      <c r="C9" s="34">
        <f>SUM(C8)</f>
        <v>80</v>
      </c>
      <c r="D9" s="34"/>
      <c r="E9" s="54"/>
    </row>
    <row r="10" spans="1:5" ht="17" thickBot="1" x14ac:dyDescent="0.3">
      <c r="A10" s="53"/>
      <c r="B10" s="436"/>
      <c r="C10" s="22"/>
      <c r="D10" s="22"/>
      <c r="E10" s="22"/>
    </row>
    <row r="11" spans="1:5" ht="17" thickBot="1" x14ac:dyDescent="0.3">
      <c r="A11" s="161" t="s">
        <v>8091</v>
      </c>
      <c r="B11" s="34"/>
      <c r="C11" s="34">
        <f>SUM(C9:C10)</f>
        <v>80</v>
      </c>
      <c r="D11" s="34"/>
      <c r="E11" s="54"/>
    </row>
    <row r="12" spans="1:5" ht="17" thickBot="1" x14ac:dyDescent="0.3">
      <c r="A12" s="53"/>
      <c r="B12" s="436"/>
      <c r="C12" s="22"/>
      <c r="D12" s="22"/>
      <c r="E12" s="22"/>
    </row>
    <row r="13" spans="1:5" ht="17" thickBot="1" x14ac:dyDescent="0.3">
      <c r="A13" s="161" t="s">
        <v>8092</v>
      </c>
      <c r="B13" s="34"/>
      <c r="C13" s="34">
        <f>SUM(C11:C12)</f>
        <v>80</v>
      </c>
      <c r="D13" s="34"/>
      <c r="E13" s="54"/>
    </row>
    <row r="14" spans="1:5" ht="17" thickBot="1" x14ac:dyDescent="0.3">
      <c r="A14" s="38" t="s">
        <v>8293</v>
      </c>
      <c r="B14" s="13" t="s">
        <v>8388</v>
      </c>
      <c r="C14" s="14"/>
      <c r="D14" s="14">
        <v>15</v>
      </c>
      <c r="E14" s="14"/>
    </row>
    <row r="15" spans="1:5" ht="17" thickBot="1" x14ac:dyDescent="0.3">
      <c r="A15" s="161" t="s">
        <v>8511</v>
      </c>
      <c r="B15" s="34"/>
      <c r="C15" s="34">
        <f>SUM(C13:C14)</f>
        <v>80</v>
      </c>
      <c r="D15" s="34">
        <f>SUM(D13:D14)</f>
        <v>15</v>
      </c>
      <c r="E15" s="54"/>
    </row>
    <row r="16" spans="1:5" ht="17" thickBot="1" x14ac:dyDescent="0.3">
      <c r="A16" s="55"/>
      <c r="B16" s="77"/>
      <c r="C16" s="14"/>
      <c r="D16" s="14"/>
      <c r="E16" s="14"/>
    </row>
    <row r="17" spans="1:5" ht="17" thickBot="1" x14ac:dyDescent="0.3">
      <c r="A17" s="161" t="s">
        <v>8650</v>
      </c>
      <c r="B17" s="34"/>
      <c r="C17" s="34">
        <f>SUM(C15:C16)</f>
        <v>80</v>
      </c>
      <c r="D17" s="34">
        <f>SUM(D15:D16)</f>
        <v>15</v>
      </c>
      <c r="E17" s="54"/>
    </row>
    <row r="18" spans="1:5" ht="17" thickBot="1" x14ac:dyDescent="0.3">
      <c r="A18" s="55"/>
      <c r="B18" s="77"/>
      <c r="C18" s="14"/>
      <c r="D18" s="14"/>
      <c r="E18" s="14"/>
    </row>
    <row r="19" spans="1:5" ht="17" thickBot="1" x14ac:dyDescent="0.3">
      <c r="A19" s="161" t="s">
        <v>8917</v>
      </c>
      <c r="B19" s="34"/>
      <c r="C19" s="34">
        <f>SUM(C17:C18)</f>
        <v>80</v>
      </c>
      <c r="D19" s="34">
        <f>SUM(D17:D18)</f>
        <v>15</v>
      </c>
      <c r="E19" s="54"/>
    </row>
    <row r="20" spans="1:5" ht="17" thickBot="1" x14ac:dyDescent="0.3">
      <c r="A20" s="76"/>
      <c r="B20" s="77"/>
      <c r="C20" s="14"/>
      <c r="D20" s="14"/>
      <c r="E20" s="14"/>
    </row>
    <row r="21" spans="1:5" ht="17" thickBot="1" x14ac:dyDescent="0.3">
      <c r="A21" s="161" t="s">
        <v>9067</v>
      </c>
      <c r="B21" s="34"/>
      <c r="C21" s="34">
        <f>SUM(C19:C20)</f>
        <v>80</v>
      </c>
      <c r="D21" s="34">
        <f>SUM(D19:D20)</f>
        <v>15</v>
      </c>
      <c r="E21" s="54"/>
    </row>
    <row r="22" spans="1:5" x14ac:dyDescent="0.25">
      <c r="A22" s="76"/>
      <c r="B22" s="77"/>
      <c r="C22" s="14"/>
      <c r="D22" s="14"/>
      <c r="E22" s="14"/>
    </row>
    <row r="23" spans="1:5" x14ac:dyDescent="0.25">
      <c r="A23" s="76"/>
      <c r="B23" s="77"/>
      <c r="C23" s="14"/>
      <c r="D23" s="14"/>
      <c r="E23" s="14"/>
    </row>
    <row r="24" spans="1:5" x14ac:dyDescent="0.25">
      <c r="A24" s="76"/>
      <c r="B24" s="77"/>
      <c r="C24" s="14"/>
      <c r="D24" s="14"/>
      <c r="E24" s="14"/>
    </row>
    <row r="25" spans="1:5" ht="17" thickBot="1" x14ac:dyDescent="0.3">
      <c r="A25" s="14"/>
      <c r="B25" s="14"/>
      <c r="C25" s="14"/>
      <c r="D25" s="14"/>
      <c r="E25" s="14"/>
    </row>
    <row r="26" spans="1:5" ht="17" thickBot="1" x14ac:dyDescent="0.3">
      <c r="A26" s="232" t="s">
        <v>928</v>
      </c>
      <c r="B26" s="204"/>
      <c r="C26" s="204"/>
      <c r="D26" s="204"/>
      <c r="E26" s="204"/>
    </row>
    <row r="27" spans="1:5" ht="17" thickBot="1" x14ac:dyDescent="0.3"/>
    <row r="28" spans="1:5" ht="17" thickBot="1" x14ac:dyDescent="0.3">
      <c r="C28" s="209" t="s">
        <v>27</v>
      </c>
      <c r="D28" s="209" t="s">
        <v>10</v>
      </c>
      <c r="E28" s="209"/>
    </row>
    <row r="29" spans="1:5" x14ac:dyDescent="0.25">
      <c r="A29" s="1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tabColor rgb="FF92D050"/>
  </sheetPr>
  <dimension ref="A1:O81"/>
  <sheetViews>
    <sheetView topLeftCell="A61" workbookViewId="0">
      <selection activeCell="A75" sqref="A75:B75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4" width="9.1640625" style="2" customWidth="1"/>
    <col min="5" max="5" width="9.83203125" style="2" customWidth="1"/>
    <col min="6" max="6" width="9.33203125" style="2" customWidth="1"/>
    <col min="7" max="8" width="9.1640625" style="2" customWidth="1"/>
    <col min="9" max="13" width="9" style="2"/>
    <col min="14" max="14" width="10.6640625" style="2" customWidth="1"/>
    <col min="15" max="16384" width="9" style="2"/>
  </cols>
  <sheetData>
    <row r="1" spans="1:12" s="1" customFormat="1" x14ac:dyDescent="0.25">
      <c r="A1" s="1" t="s">
        <v>23</v>
      </c>
    </row>
    <row r="2" spans="1:12" s="1" customFormat="1" x14ac:dyDescent="0.25"/>
    <row r="3" spans="1:12" s="1" customFormat="1" x14ac:dyDescent="0.25">
      <c r="A3" s="1" t="s">
        <v>384</v>
      </c>
    </row>
    <row r="4" spans="1:12" s="1" customFormat="1" x14ac:dyDescent="0.25">
      <c r="A4" s="3" t="s">
        <v>5536</v>
      </c>
      <c r="B4" s="3"/>
      <c r="C4" s="3"/>
      <c r="D4" s="3"/>
      <c r="E4" s="3"/>
      <c r="F4" s="3"/>
      <c r="G4" s="3"/>
      <c r="H4" s="3"/>
    </row>
    <row r="5" spans="1:12" s="1" customFormat="1" x14ac:dyDescent="0.25">
      <c r="A5" s="3" t="s">
        <v>6384</v>
      </c>
      <c r="B5" s="3"/>
      <c r="C5" s="3"/>
      <c r="D5" s="3"/>
      <c r="E5" s="3"/>
      <c r="F5" s="3"/>
      <c r="G5" s="3"/>
      <c r="H5" s="3"/>
    </row>
    <row r="6" spans="1:12" s="1" customFormat="1" ht="17" thickBot="1" x14ac:dyDescent="0.3">
      <c r="A6" s="3"/>
      <c r="B6" s="3"/>
      <c r="C6" s="3"/>
      <c r="D6" s="3"/>
      <c r="E6" s="3"/>
      <c r="F6" s="3"/>
      <c r="G6" s="3"/>
      <c r="H6" s="3"/>
    </row>
    <row r="7" spans="1:12" ht="17" thickBot="1" x14ac:dyDescent="0.3">
      <c r="A7" s="209" t="s">
        <v>0</v>
      </c>
      <c r="B7" s="209" t="s">
        <v>1</v>
      </c>
      <c r="C7" s="209" t="s">
        <v>2</v>
      </c>
      <c r="D7" s="209" t="s">
        <v>3</v>
      </c>
      <c r="E7" s="209" t="s">
        <v>18</v>
      </c>
      <c r="F7" s="209" t="s">
        <v>17</v>
      </c>
      <c r="G7" s="209" t="s">
        <v>32</v>
      </c>
      <c r="H7" s="209" t="s">
        <v>4</v>
      </c>
      <c r="I7" s="209" t="s">
        <v>28</v>
      </c>
      <c r="J7" s="209" t="s">
        <v>10</v>
      </c>
      <c r="K7" s="209" t="s">
        <v>27</v>
      </c>
      <c r="L7" s="209" t="s">
        <v>26</v>
      </c>
    </row>
    <row r="8" spans="1:12" x14ac:dyDescent="0.25">
      <c r="A8" s="12" t="s">
        <v>5347</v>
      </c>
      <c r="B8" s="14" t="s">
        <v>5350</v>
      </c>
      <c r="C8" s="14">
        <v>75</v>
      </c>
      <c r="D8" s="14">
        <v>75</v>
      </c>
      <c r="E8" s="14">
        <v>50</v>
      </c>
      <c r="F8" s="14">
        <v>50</v>
      </c>
      <c r="G8" s="14">
        <v>150</v>
      </c>
      <c r="H8" s="14">
        <v>150</v>
      </c>
    </row>
    <row r="9" spans="1:12" x14ac:dyDescent="0.25">
      <c r="A9" s="12" t="s">
        <v>5362</v>
      </c>
      <c r="B9" s="13" t="s">
        <v>5363</v>
      </c>
      <c r="C9" s="13">
        <v>150</v>
      </c>
      <c r="D9" s="13">
        <v>150</v>
      </c>
      <c r="E9" s="13">
        <v>100</v>
      </c>
      <c r="F9" s="13">
        <v>100</v>
      </c>
      <c r="G9" s="13">
        <v>350</v>
      </c>
      <c r="H9" s="13">
        <v>350</v>
      </c>
      <c r="I9" s="13"/>
      <c r="J9" s="13"/>
      <c r="K9" s="13"/>
      <c r="L9" s="13"/>
    </row>
    <row r="10" spans="1:12" x14ac:dyDescent="0.25">
      <c r="A10" s="12" t="s">
        <v>5382</v>
      </c>
      <c r="B10" s="13" t="s">
        <v>5389</v>
      </c>
      <c r="C10" s="13">
        <v>25</v>
      </c>
      <c r="D10" s="13">
        <v>25</v>
      </c>
      <c r="E10" s="13">
        <v>50</v>
      </c>
      <c r="F10" s="13">
        <v>50</v>
      </c>
      <c r="G10" s="13"/>
      <c r="H10" s="13"/>
      <c r="I10" s="13"/>
      <c r="J10" s="13"/>
      <c r="K10" s="13"/>
      <c r="L10" s="13"/>
    </row>
    <row r="11" spans="1:12" x14ac:dyDescent="0.25">
      <c r="A11" s="12">
        <v>44631</v>
      </c>
      <c r="B11" s="14" t="s">
        <v>5450</v>
      </c>
      <c r="C11" s="13">
        <v>64</v>
      </c>
      <c r="D11" s="13">
        <v>68</v>
      </c>
      <c r="E11" s="13"/>
      <c r="F11" s="13"/>
      <c r="G11" s="13"/>
      <c r="H11" s="13">
        <v>100</v>
      </c>
      <c r="I11" s="13">
        <v>25</v>
      </c>
      <c r="J11" s="13">
        <v>34</v>
      </c>
      <c r="K11" s="13">
        <v>90</v>
      </c>
      <c r="L11" s="13"/>
    </row>
    <row r="12" spans="1:12" x14ac:dyDescent="0.25">
      <c r="A12" s="76">
        <v>44906</v>
      </c>
      <c r="B12" s="14" t="s">
        <v>5499</v>
      </c>
      <c r="C12" s="14"/>
      <c r="D12" s="14"/>
      <c r="E12" s="13"/>
      <c r="F12" s="13"/>
      <c r="G12" s="13"/>
      <c r="H12" s="14"/>
      <c r="I12" s="14">
        <v>35</v>
      </c>
      <c r="J12" s="14"/>
      <c r="K12" s="13"/>
      <c r="L12" s="13"/>
    </row>
    <row r="13" spans="1:12" x14ac:dyDescent="0.25">
      <c r="A13" s="76">
        <v>44906</v>
      </c>
      <c r="B13" s="14" t="s">
        <v>5508</v>
      </c>
      <c r="C13" s="14">
        <v>200</v>
      </c>
      <c r="D13" s="14">
        <v>200</v>
      </c>
      <c r="E13" s="13"/>
      <c r="F13" s="13"/>
      <c r="G13" s="13">
        <v>200</v>
      </c>
      <c r="H13" s="13">
        <v>200</v>
      </c>
      <c r="I13" s="13"/>
      <c r="J13" s="13"/>
      <c r="K13" s="13">
        <v>200</v>
      </c>
      <c r="L13" s="13"/>
    </row>
    <row r="14" spans="1:12" x14ac:dyDescent="0.25">
      <c r="A14" s="17" t="s">
        <v>5581</v>
      </c>
      <c r="B14" s="14" t="s">
        <v>5589</v>
      </c>
      <c r="C14" s="13">
        <v>120</v>
      </c>
      <c r="D14" s="13">
        <v>150</v>
      </c>
      <c r="E14" s="13"/>
      <c r="F14" s="13"/>
      <c r="G14" s="13">
        <v>50</v>
      </c>
      <c r="H14" s="13">
        <v>180</v>
      </c>
      <c r="I14" s="13"/>
      <c r="J14" s="13"/>
      <c r="K14" s="13">
        <v>100</v>
      </c>
      <c r="L14" s="13"/>
    </row>
    <row r="15" spans="1:12" x14ac:dyDescent="0.25">
      <c r="A15" s="76" t="s">
        <v>5592</v>
      </c>
      <c r="B15" s="14" t="s">
        <v>5614</v>
      </c>
      <c r="C15" s="14">
        <v>60</v>
      </c>
      <c r="D15" s="14">
        <v>50</v>
      </c>
      <c r="E15" s="13"/>
      <c r="F15" s="13"/>
      <c r="G15" s="14">
        <v>180</v>
      </c>
      <c r="H15" s="13"/>
      <c r="I15" s="13"/>
      <c r="J15" s="13"/>
      <c r="K15" s="14">
        <v>80</v>
      </c>
      <c r="L15" s="13"/>
    </row>
    <row r="16" spans="1:12" x14ac:dyDescent="0.25">
      <c r="A16" s="12" t="s">
        <v>5818</v>
      </c>
      <c r="B16" s="13" t="s">
        <v>5825</v>
      </c>
      <c r="C16" s="13"/>
      <c r="D16" s="13"/>
      <c r="E16" s="13">
        <v>110</v>
      </c>
      <c r="F16" s="13">
        <v>110</v>
      </c>
      <c r="G16" s="13">
        <v>110</v>
      </c>
      <c r="H16" s="13">
        <v>110</v>
      </c>
      <c r="I16" s="13"/>
      <c r="J16" s="13"/>
      <c r="K16" s="13">
        <v>110</v>
      </c>
      <c r="L16" s="13"/>
    </row>
    <row r="17" spans="1:15" x14ac:dyDescent="0.25">
      <c r="A17" s="12" t="s">
        <v>6230</v>
      </c>
      <c r="B17" s="13" t="s">
        <v>6231</v>
      </c>
      <c r="C17" s="13">
        <v>30</v>
      </c>
      <c r="D17" s="13">
        <v>300</v>
      </c>
      <c r="E17" s="13"/>
      <c r="F17" s="13"/>
      <c r="G17" s="13"/>
      <c r="H17" s="13">
        <v>130</v>
      </c>
      <c r="I17" s="13"/>
      <c r="J17" s="13"/>
      <c r="K17" s="13"/>
      <c r="L17" s="13"/>
    </row>
    <row r="18" spans="1:15" x14ac:dyDescent="0.25">
      <c r="A18" s="12" t="s">
        <v>6243</v>
      </c>
      <c r="B18" s="13" t="s">
        <v>6257</v>
      </c>
      <c r="C18" s="13"/>
      <c r="D18" s="13">
        <v>80</v>
      </c>
      <c r="E18" s="13"/>
      <c r="F18" s="13"/>
      <c r="G18" s="13">
        <v>96</v>
      </c>
      <c r="H18" s="22">
        <v>160</v>
      </c>
      <c r="I18" s="13"/>
      <c r="J18" s="13"/>
      <c r="K18" s="22">
        <v>305</v>
      </c>
      <c r="L18" s="13">
        <v>80</v>
      </c>
    </row>
    <row r="19" spans="1:15" x14ac:dyDescent="0.25">
      <c r="A19" s="12">
        <v>44929</v>
      </c>
      <c r="B19" s="13" t="s">
        <v>6189</v>
      </c>
      <c r="C19" s="53"/>
      <c r="D19" s="53">
        <v>140</v>
      </c>
      <c r="E19" s="13"/>
      <c r="F19" s="13"/>
      <c r="G19" s="13"/>
      <c r="H19" s="53">
        <v>200</v>
      </c>
      <c r="I19" s="13"/>
      <c r="J19" s="13"/>
      <c r="K19" s="13"/>
      <c r="L19" s="53">
        <v>140</v>
      </c>
    </row>
    <row r="20" spans="1:15" x14ac:dyDescent="0.25">
      <c r="A20" s="12">
        <v>44960</v>
      </c>
      <c r="B20" s="13" t="s">
        <v>6277</v>
      </c>
      <c r="C20" s="13">
        <v>120</v>
      </c>
      <c r="D20" s="13">
        <v>120</v>
      </c>
      <c r="E20" s="13"/>
      <c r="F20" s="13"/>
      <c r="G20" s="13">
        <v>59</v>
      </c>
      <c r="H20" s="13">
        <v>120</v>
      </c>
      <c r="I20" s="13"/>
      <c r="J20" s="13"/>
      <c r="K20" s="13"/>
      <c r="L20" s="13"/>
    </row>
    <row r="21" spans="1:15" x14ac:dyDescent="0.25">
      <c r="A21" s="12">
        <v>44988</v>
      </c>
      <c r="B21" s="13" t="s">
        <v>6279</v>
      </c>
      <c r="C21" s="13">
        <v>100</v>
      </c>
      <c r="D21" s="13">
        <v>100</v>
      </c>
      <c r="E21" s="13"/>
      <c r="F21" s="13"/>
      <c r="G21" s="13">
        <v>150</v>
      </c>
      <c r="H21" s="13">
        <v>130</v>
      </c>
      <c r="I21" s="13"/>
      <c r="J21" s="13"/>
      <c r="K21" s="13"/>
      <c r="L21" s="13"/>
    </row>
    <row r="22" spans="1:15" x14ac:dyDescent="0.25">
      <c r="A22" s="12">
        <v>45019</v>
      </c>
      <c r="B22" s="13" t="s">
        <v>6286</v>
      </c>
      <c r="C22" s="13">
        <v>50</v>
      </c>
      <c r="D22" s="13">
        <v>50</v>
      </c>
      <c r="E22" s="13"/>
      <c r="F22" s="13"/>
      <c r="G22" s="13"/>
      <c r="H22" s="13"/>
      <c r="I22" s="13"/>
      <c r="J22" s="13"/>
      <c r="K22" s="13"/>
      <c r="L22" s="13"/>
    </row>
    <row r="23" spans="1:15" x14ac:dyDescent="0.25">
      <c r="A23" s="12">
        <v>45110</v>
      </c>
      <c r="B23" s="13" t="s">
        <v>6321</v>
      </c>
      <c r="C23" s="13">
        <v>120</v>
      </c>
      <c r="D23" s="13">
        <v>120</v>
      </c>
      <c r="E23" s="13"/>
      <c r="F23" s="13"/>
      <c r="G23" s="13"/>
      <c r="H23" s="13"/>
      <c r="I23" s="13"/>
      <c r="J23" s="13"/>
      <c r="K23" s="13"/>
      <c r="L23" s="13"/>
    </row>
    <row r="24" spans="1:15" x14ac:dyDescent="0.25">
      <c r="A24" s="12" t="s">
        <v>6444</v>
      </c>
      <c r="B24" s="13" t="s">
        <v>6189</v>
      </c>
      <c r="C24" s="13">
        <v>40</v>
      </c>
      <c r="D24" s="13"/>
      <c r="E24" s="13"/>
      <c r="F24" s="13"/>
      <c r="G24" s="13">
        <v>50</v>
      </c>
      <c r="H24" s="13"/>
      <c r="I24" s="13"/>
      <c r="J24" s="13"/>
      <c r="K24" s="13">
        <v>50</v>
      </c>
      <c r="L24" s="13"/>
    </row>
    <row r="25" spans="1:15" x14ac:dyDescent="0.25">
      <c r="A25" s="12" t="s">
        <v>6444</v>
      </c>
      <c r="B25" s="13" t="s">
        <v>6189</v>
      </c>
      <c r="C25" s="13">
        <v>60</v>
      </c>
      <c r="D25" s="13">
        <v>100</v>
      </c>
      <c r="E25" s="13"/>
      <c r="F25" s="13"/>
      <c r="G25" s="13"/>
      <c r="H25" s="13">
        <v>100</v>
      </c>
      <c r="I25" s="13"/>
      <c r="J25" s="13"/>
      <c r="K25" s="13"/>
      <c r="L25" s="13"/>
    </row>
    <row r="26" spans="1:15" s="1" customFormat="1" x14ac:dyDescent="0.25">
      <c r="A26" s="970">
        <v>45203</v>
      </c>
      <c r="B26" s="391" t="s">
        <v>6512</v>
      </c>
      <c r="C26" s="391">
        <v>10</v>
      </c>
      <c r="D26" s="392"/>
      <c r="E26" s="392"/>
      <c r="F26" s="392"/>
      <c r="G26" s="392"/>
      <c r="H26" s="392"/>
      <c r="I26" s="392"/>
      <c r="J26" s="392"/>
      <c r="K26" s="392"/>
      <c r="L26" s="392"/>
      <c r="M26" s="355" t="s">
        <v>6529</v>
      </c>
      <c r="N26" s="355"/>
      <c r="O26" s="6"/>
    </row>
    <row r="27" spans="1:15" s="1" customFormat="1" x14ac:dyDescent="0.25">
      <c r="A27" s="970">
        <v>45203</v>
      </c>
      <c r="B27" s="391" t="s">
        <v>63</v>
      </c>
      <c r="C27" s="391">
        <v>-10</v>
      </c>
      <c r="D27" s="392"/>
      <c r="E27" s="392"/>
      <c r="F27" s="392"/>
      <c r="G27" s="392"/>
      <c r="H27" s="392"/>
      <c r="I27" s="392"/>
      <c r="J27" s="392"/>
      <c r="K27" s="392"/>
      <c r="L27" s="392"/>
      <c r="M27" s="6"/>
      <c r="N27" s="6"/>
      <c r="O27" s="6"/>
    </row>
    <row r="28" spans="1:15" x14ac:dyDescent="0.25">
      <c r="A28" s="12">
        <v>45264</v>
      </c>
      <c r="B28" s="13" t="s">
        <v>63</v>
      </c>
      <c r="C28" s="391">
        <v>-51</v>
      </c>
      <c r="D28" s="13">
        <v>-144</v>
      </c>
      <c r="E28" s="13"/>
      <c r="F28" s="13">
        <v>-134</v>
      </c>
      <c r="G28" s="13"/>
      <c r="H28" s="13">
        <v>-10</v>
      </c>
      <c r="I28" s="13">
        <v>-32</v>
      </c>
      <c r="J28" s="13">
        <v>-1</v>
      </c>
      <c r="K28" s="13"/>
      <c r="L28" s="13">
        <v>-2</v>
      </c>
    </row>
    <row r="29" spans="1:15" x14ac:dyDescent="0.25">
      <c r="A29" s="55" t="s">
        <v>6673</v>
      </c>
      <c r="B29" s="13" t="s">
        <v>6682</v>
      </c>
      <c r="C29" s="13"/>
      <c r="D29" s="13"/>
      <c r="E29" s="13">
        <v>170</v>
      </c>
      <c r="F29" s="13">
        <v>170</v>
      </c>
      <c r="G29" s="13"/>
      <c r="H29" s="13">
        <v>200</v>
      </c>
      <c r="I29" s="13"/>
      <c r="J29" s="13"/>
      <c r="K29" s="13"/>
      <c r="L29" s="13"/>
    </row>
    <row r="30" spans="1:15" x14ac:dyDescent="0.25">
      <c r="A30" s="155" t="s">
        <v>6675</v>
      </c>
      <c r="B30" s="13" t="s">
        <v>6189</v>
      </c>
      <c r="C30" s="13"/>
      <c r="D30" s="13"/>
      <c r="E30" s="13">
        <v>40</v>
      </c>
      <c r="F30" s="13">
        <v>40</v>
      </c>
      <c r="G30" s="13"/>
      <c r="H30" s="13">
        <v>10</v>
      </c>
      <c r="I30" s="13"/>
      <c r="J30" s="13"/>
      <c r="K30" s="13"/>
      <c r="L30" s="13"/>
    </row>
    <row r="31" spans="1:15" x14ac:dyDescent="0.25">
      <c r="A31" s="155" t="s">
        <v>6649</v>
      </c>
      <c r="B31" s="13" t="s">
        <v>6659</v>
      </c>
      <c r="C31" s="13"/>
      <c r="D31" s="13"/>
      <c r="E31" s="13">
        <v>150</v>
      </c>
      <c r="F31" s="13">
        <v>150</v>
      </c>
      <c r="G31" s="13"/>
      <c r="H31" s="13">
        <v>150</v>
      </c>
      <c r="I31" s="13"/>
      <c r="J31" s="13"/>
      <c r="K31" s="13"/>
      <c r="L31" s="13"/>
    </row>
    <row r="32" spans="1:15" x14ac:dyDescent="0.25">
      <c r="A32" s="55" t="s">
        <v>6768</v>
      </c>
      <c r="B32" s="13" t="s">
        <v>6774</v>
      </c>
      <c r="C32" s="13">
        <v>90</v>
      </c>
      <c r="D32" s="13"/>
      <c r="E32" s="13"/>
      <c r="F32" s="13">
        <v>70</v>
      </c>
      <c r="G32" s="13">
        <v>60</v>
      </c>
      <c r="H32" s="13">
        <v>200</v>
      </c>
      <c r="I32" s="13"/>
      <c r="J32" s="13"/>
      <c r="K32" s="13"/>
      <c r="L32" s="13"/>
    </row>
    <row r="33" spans="1:12" x14ac:dyDescent="0.25">
      <c r="A33" s="12">
        <v>44963</v>
      </c>
      <c r="B33" s="14" t="s">
        <v>6785</v>
      </c>
      <c r="C33" s="13">
        <v>90</v>
      </c>
      <c r="D33" s="13"/>
      <c r="E33" s="13"/>
      <c r="F33" s="13">
        <v>100</v>
      </c>
      <c r="G33" s="13"/>
      <c r="H33" s="13">
        <v>160</v>
      </c>
      <c r="I33" s="13"/>
      <c r="J33" s="13"/>
      <c r="K33" s="13"/>
      <c r="L33" s="13"/>
    </row>
    <row r="34" spans="1:12" x14ac:dyDescent="0.25">
      <c r="A34" s="12">
        <v>44963</v>
      </c>
      <c r="B34" s="13" t="s">
        <v>6189</v>
      </c>
      <c r="C34" s="13"/>
      <c r="D34" s="13"/>
      <c r="E34" s="13"/>
      <c r="F34" s="13">
        <v>10</v>
      </c>
      <c r="G34" s="13">
        <v>300</v>
      </c>
      <c r="H34" s="13"/>
      <c r="I34" s="13"/>
      <c r="J34" s="13"/>
      <c r="K34" s="13">
        <v>360</v>
      </c>
      <c r="L34" s="13"/>
    </row>
    <row r="35" spans="1:12" x14ac:dyDescent="0.25">
      <c r="A35" s="12">
        <v>45083</v>
      </c>
      <c r="B35" s="14" t="s">
        <v>6803</v>
      </c>
      <c r="C35" s="13"/>
      <c r="D35" s="13">
        <v>180</v>
      </c>
      <c r="E35" s="13">
        <v>85</v>
      </c>
      <c r="F35" s="13"/>
      <c r="G35" s="13"/>
      <c r="H35" s="13"/>
      <c r="I35" s="13"/>
      <c r="J35" s="13"/>
      <c r="K35" s="13"/>
      <c r="L35" s="13"/>
    </row>
    <row r="36" spans="1:12" x14ac:dyDescent="0.25">
      <c r="A36" s="12">
        <v>45113</v>
      </c>
      <c r="B36" s="14" t="s">
        <v>6807</v>
      </c>
      <c r="C36" s="13"/>
      <c r="D36" s="13"/>
      <c r="E36" s="13">
        <v>95</v>
      </c>
      <c r="F36" s="13"/>
      <c r="G36" s="13"/>
      <c r="H36" s="13"/>
      <c r="I36" s="13"/>
      <c r="J36" s="13"/>
      <c r="K36" s="13"/>
      <c r="L36" s="13"/>
    </row>
    <row r="37" spans="1:12" x14ac:dyDescent="0.25">
      <c r="A37" s="55" t="s">
        <v>6894</v>
      </c>
      <c r="B37" s="14" t="s">
        <v>63</v>
      </c>
      <c r="C37" s="13">
        <v>-100</v>
      </c>
      <c r="D37" s="13"/>
      <c r="E37" s="13">
        <v>-100</v>
      </c>
      <c r="F37" s="13"/>
      <c r="G37" s="13"/>
      <c r="H37" s="13">
        <v>-132</v>
      </c>
      <c r="I37" s="13"/>
      <c r="J37" s="13"/>
      <c r="K37" s="13"/>
      <c r="L37" s="13"/>
    </row>
    <row r="38" spans="1:12" x14ac:dyDescent="0.25">
      <c r="A38" s="55" t="s">
        <v>6889</v>
      </c>
      <c r="B38" s="14" t="s">
        <v>63</v>
      </c>
      <c r="C38" s="13">
        <v>-68</v>
      </c>
      <c r="D38" s="13">
        <v>-174</v>
      </c>
      <c r="E38" s="13"/>
      <c r="F38" s="13">
        <v>-54</v>
      </c>
      <c r="G38" s="13"/>
      <c r="H38" s="13"/>
      <c r="I38" s="13"/>
      <c r="J38" s="13"/>
      <c r="K38" s="13"/>
      <c r="L38" s="13"/>
    </row>
    <row r="39" spans="1:12" s="1" customFormat="1" x14ac:dyDescent="0.25">
      <c r="A39" s="55" t="s">
        <v>6906</v>
      </c>
      <c r="B39" s="14" t="s">
        <v>63</v>
      </c>
      <c r="C39" s="13">
        <v>-50</v>
      </c>
      <c r="D39" s="43"/>
      <c r="E39" s="43"/>
      <c r="F39" s="13">
        <v>-43</v>
      </c>
      <c r="G39" s="13">
        <v>-120</v>
      </c>
      <c r="H39" s="43"/>
      <c r="I39" s="43"/>
      <c r="J39" s="43"/>
      <c r="K39" s="13">
        <v>-120</v>
      </c>
      <c r="L39" s="43"/>
    </row>
    <row r="40" spans="1:12" s="1" customFormat="1" x14ac:dyDescent="0.25">
      <c r="A40" s="55">
        <v>45053</v>
      </c>
      <c r="B40" s="213" t="s">
        <v>401</v>
      </c>
      <c r="C40" s="13">
        <v>-55</v>
      </c>
      <c r="D40" s="13">
        <v>-88</v>
      </c>
      <c r="E40" s="13">
        <v>-48</v>
      </c>
      <c r="F40" s="13">
        <v>-51</v>
      </c>
      <c r="G40" s="43"/>
      <c r="H40" s="13">
        <v>-300</v>
      </c>
      <c r="I40" s="43"/>
      <c r="J40" s="43"/>
      <c r="K40" s="43"/>
      <c r="L40" s="13">
        <v>-27</v>
      </c>
    </row>
    <row r="41" spans="1:12" s="1" customFormat="1" x14ac:dyDescent="0.25">
      <c r="A41" s="212">
        <v>45114</v>
      </c>
      <c r="B41" s="213" t="s">
        <v>63</v>
      </c>
      <c r="C41" s="13">
        <v>-58</v>
      </c>
      <c r="D41" s="13">
        <v>-121</v>
      </c>
      <c r="E41" s="13">
        <v>-14</v>
      </c>
      <c r="F41" s="13">
        <v>-32</v>
      </c>
      <c r="G41" s="13">
        <v>-175</v>
      </c>
      <c r="H41" s="13">
        <v>-14</v>
      </c>
      <c r="I41" s="43"/>
      <c r="J41" s="43"/>
      <c r="K41" s="13">
        <v>-109</v>
      </c>
      <c r="L41" s="13">
        <v>-10</v>
      </c>
    </row>
    <row r="42" spans="1:12" s="1" customFormat="1" x14ac:dyDescent="0.25">
      <c r="A42" s="700" t="s">
        <v>7029</v>
      </c>
      <c r="B42" s="527" t="s">
        <v>63</v>
      </c>
      <c r="C42" s="14">
        <v>-58</v>
      </c>
      <c r="D42" s="115"/>
      <c r="E42" s="14">
        <v>-154</v>
      </c>
      <c r="F42" s="14">
        <v>-32</v>
      </c>
      <c r="G42" s="14">
        <v>-148</v>
      </c>
      <c r="H42" s="115"/>
      <c r="I42" s="115"/>
      <c r="J42" s="115"/>
      <c r="K42" s="14">
        <v>-142</v>
      </c>
      <c r="L42" s="14">
        <v>-9</v>
      </c>
    </row>
    <row r="43" spans="1:12" s="1" customFormat="1" x14ac:dyDescent="0.25">
      <c r="A43" s="212" t="s">
        <v>7033</v>
      </c>
      <c r="B43" s="213" t="s">
        <v>63</v>
      </c>
      <c r="C43" s="14">
        <v>-20</v>
      </c>
      <c r="D43" s="14">
        <v>-215</v>
      </c>
      <c r="E43" s="115"/>
      <c r="F43" s="115"/>
      <c r="G43" s="14">
        <v>-81</v>
      </c>
      <c r="H43" s="14">
        <v>-150</v>
      </c>
      <c r="I43" s="115"/>
      <c r="J43" s="115"/>
      <c r="K43" s="14">
        <v>-88</v>
      </c>
      <c r="L43" s="115"/>
    </row>
    <row r="44" spans="1:12" s="1" customFormat="1" x14ac:dyDescent="0.25">
      <c r="A44" s="55" t="s">
        <v>7094</v>
      </c>
      <c r="B44" s="162" t="s">
        <v>63</v>
      </c>
      <c r="C44" s="14">
        <v>-18</v>
      </c>
      <c r="D44" s="14">
        <v>-21</v>
      </c>
      <c r="E44" s="14">
        <v>-18</v>
      </c>
      <c r="F44" s="14">
        <v>-33</v>
      </c>
      <c r="G44" s="14">
        <v>-1</v>
      </c>
      <c r="H44" s="14">
        <v>-6</v>
      </c>
      <c r="I44" s="14">
        <v>-7</v>
      </c>
      <c r="J44" s="115"/>
      <c r="K44" s="14">
        <v>-2</v>
      </c>
      <c r="L44" s="14">
        <v>-2</v>
      </c>
    </row>
    <row r="45" spans="1:12" s="1" customFormat="1" x14ac:dyDescent="0.25">
      <c r="A45" s="212" t="s">
        <v>7126</v>
      </c>
      <c r="B45" s="527" t="s">
        <v>63</v>
      </c>
      <c r="C45" s="14">
        <v>-80</v>
      </c>
      <c r="D45" s="14">
        <v>-50</v>
      </c>
      <c r="E45" s="14">
        <v>-94</v>
      </c>
      <c r="F45" s="14">
        <v>-21</v>
      </c>
      <c r="G45" s="14">
        <v>-100</v>
      </c>
      <c r="H45" s="115"/>
      <c r="I45" s="115"/>
      <c r="J45" s="115"/>
      <c r="K45" s="14">
        <v>-170</v>
      </c>
      <c r="L45" s="115"/>
    </row>
    <row r="46" spans="1:12" s="1" customFormat="1" x14ac:dyDescent="0.25">
      <c r="A46" s="212">
        <v>44993</v>
      </c>
      <c r="B46" s="13" t="s">
        <v>63</v>
      </c>
      <c r="C46" s="115"/>
      <c r="D46" s="115"/>
      <c r="E46" s="14">
        <v>-80</v>
      </c>
      <c r="F46" s="14">
        <v>-126</v>
      </c>
      <c r="G46" s="14">
        <v>-100</v>
      </c>
      <c r="H46" s="115"/>
      <c r="I46" s="115"/>
      <c r="J46" s="115"/>
      <c r="K46" s="14">
        <v>-100</v>
      </c>
      <c r="L46" s="115"/>
    </row>
    <row r="47" spans="1:12" x14ac:dyDescent="0.25">
      <c r="A47" s="12">
        <v>45146</v>
      </c>
      <c r="B47" s="213" t="s">
        <v>401</v>
      </c>
      <c r="C47" s="14"/>
      <c r="D47" s="14"/>
      <c r="E47" s="14"/>
      <c r="F47" s="14"/>
      <c r="G47" s="14">
        <v>-100</v>
      </c>
      <c r="H47" s="14"/>
      <c r="I47" s="14"/>
      <c r="J47" s="14"/>
      <c r="K47" s="14"/>
      <c r="L47" s="14"/>
    </row>
    <row r="48" spans="1:12" s="1" customFormat="1" x14ac:dyDescent="0.25">
      <c r="A48" s="55">
        <v>45238</v>
      </c>
      <c r="B48" s="527" t="s">
        <v>63</v>
      </c>
      <c r="C48" s="14">
        <v>-29</v>
      </c>
      <c r="D48" s="14">
        <v>-7</v>
      </c>
      <c r="E48" s="115"/>
      <c r="F48" s="14">
        <v>-16</v>
      </c>
      <c r="G48" s="14">
        <v>-15</v>
      </c>
      <c r="H48" s="14">
        <v>-150</v>
      </c>
      <c r="I48" s="115"/>
      <c r="J48" s="115"/>
      <c r="K48" s="14">
        <v>-37</v>
      </c>
      <c r="L48" s="14">
        <v>-16</v>
      </c>
    </row>
    <row r="49" spans="1:12" x14ac:dyDescent="0.25">
      <c r="A49" s="12" t="s">
        <v>7282</v>
      </c>
      <c r="B49" s="527" t="s">
        <v>63</v>
      </c>
      <c r="C49" s="14">
        <v>-66</v>
      </c>
      <c r="D49" s="14">
        <v>-125</v>
      </c>
      <c r="E49" s="14">
        <v>-11</v>
      </c>
      <c r="F49" s="14"/>
      <c r="G49" s="14">
        <v>-4</v>
      </c>
      <c r="H49" s="14">
        <v>-142</v>
      </c>
      <c r="I49" s="14"/>
      <c r="J49" s="14"/>
      <c r="K49" s="14">
        <v>-6</v>
      </c>
      <c r="L49" s="14">
        <v>-33</v>
      </c>
    </row>
    <row r="50" spans="1:12" s="1" customFormat="1" x14ac:dyDescent="0.25">
      <c r="A50" s="12">
        <v>44935</v>
      </c>
      <c r="B50" s="527" t="s">
        <v>63</v>
      </c>
      <c r="C50" s="14">
        <v>-80</v>
      </c>
      <c r="D50" s="14">
        <v>-60</v>
      </c>
      <c r="E50" s="115"/>
      <c r="F50" s="14">
        <v>-18</v>
      </c>
      <c r="G50" s="115"/>
      <c r="H50" s="115"/>
      <c r="I50" s="115"/>
      <c r="J50" s="115"/>
      <c r="K50" s="115"/>
      <c r="L50" s="14">
        <v>-26</v>
      </c>
    </row>
    <row r="51" spans="1:12" s="1" customFormat="1" x14ac:dyDescent="0.25">
      <c r="A51" s="12">
        <v>45025</v>
      </c>
      <c r="B51" s="213" t="s">
        <v>401</v>
      </c>
      <c r="C51" s="14">
        <v>-71</v>
      </c>
      <c r="D51" s="14">
        <v>-28</v>
      </c>
      <c r="E51" s="14">
        <v>-8</v>
      </c>
      <c r="F51" s="115"/>
      <c r="G51" s="14">
        <v>-17</v>
      </c>
      <c r="H51" s="14">
        <v>-130</v>
      </c>
      <c r="I51" s="115"/>
      <c r="J51" s="115"/>
      <c r="K51" s="14">
        <v>-35</v>
      </c>
      <c r="L51" s="14">
        <v>-44</v>
      </c>
    </row>
    <row r="52" spans="1:12" s="1" customFormat="1" x14ac:dyDescent="0.25">
      <c r="A52" s="12">
        <v>45239</v>
      </c>
      <c r="B52" s="527" t="s">
        <v>63</v>
      </c>
      <c r="C52" s="14">
        <v>-23</v>
      </c>
      <c r="D52" s="115"/>
      <c r="E52" s="115"/>
      <c r="F52" s="115"/>
      <c r="G52" s="14">
        <v>-34</v>
      </c>
      <c r="H52" s="115"/>
      <c r="I52" s="115"/>
      <c r="J52" s="115"/>
      <c r="K52" s="14">
        <v>-118</v>
      </c>
      <c r="L52" s="14">
        <v>-17</v>
      </c>
    </row>
    <row r="53" spans="1:12" s="1" customFormat="1" x14ac:dyDescent="0.25">
      <c r="A53" s="28" t="s">
        <v>7433</v>
      </c>
      <c r="B53" s="527" t="s">
        <v>63</v>
      </c>
      <c r="C53" s="14">
        <v>-39</v>
      </c>
      <c r="D53" s="14">
        <v>-127</v>
      </c>
      <c r="E53" s="14">
        <v>-40</v>
      </c>
      <c r="F53" s="14">
        <v>-49</v>
      </c>
      <c r="G53" s="115"/>
      <c r="H53" s="115"/>
      <c r="I53" s="115"/>
      <c r="J53" s="115"/>
      <c r="K53" s="115"/>
      <c r="L53" s="14">
        <v>-13</v>
      </c>
    </row>
    <row r="54" spans="1:12" s="1" customFormat="1" x14ac:dyDescent="0.25">
      <c r="A54" s="99" t="s">
        <v>7518</v>
      </c>
      <c r="B54" s="13" t="s">
        <v>63</v>
      </c>
      <c r="C54" s="13">
        <v>-2</v>
      </c>
      <c r="D54" s="13">
        <v>-6</v>
      </c>
      <c r="E54" s="13">
        <v>-12</v>
      </c>
      <c r="F54" s="13">
        <v>-39</v>
      </c>
      <c r="G54" s="43"/>
      <c r="H54" s="13">
        <v>-380</v>
      </c>
      <c r="I54" s="13">
        <v>-26</v>
      </c>
      <c r="J54" s="43"/>
      <c r="K54" s="43"/>
      <c r="L54" s="13">
        <v>-3</v>
      </c>
    </row>
    <row r="55" spans="1:12" x14ac:dyDescent="0.25">
      <c r="A55" s="76">
        <v>44967</v>
      </c>
      <c r="B55" s="527" t="s">
        <v>63</v>
      </c>
      <c r="C55" s="14">
        <v>-18</v>
      </c>
      <c r="D55" s="14">
        <v>-15</v>
      </c>
      <c r="E55" s="14">
        <v>-3</v>
      </c>
      <c r="F55" s="14"/>
      <c r="G55" s="14"/>
      <c r="H55" s="14">
        <v>-50</v>
      </c>
      <c r="I55" s="14"/>
      <c r="J55" s="14">
        <v>-1</v>
      </c>
      <c r="K55" s="14"/>
      <c r="L55" s="14"/>
    </row>
    <row r="56" spans="1:12" x14ac:dyDescent="0.25">
      <c r="A56" s="76">
        <v>45240</v>
      </c>
      <c r="B56" s="527" t="s">
        <v>6189</v>
      </c>
      <c r="C56" s="14">
        <v>71</v>
      </c>
      <c r="D56" s="14">
        <v>87</v>
      </c>
      <c r="E56" s="14"/>
      <c r="F56" s="14"/>
      <c r="G56" s="14"/>
      <c r="H56" s="14"/>
      <c r="I56" s="14"/>
      <c r="J56" s="14"/>
      <c r="K56" s="14">
        <v>40</v>
      </c>
      <c r="L56" s="14"/>
    </row>
    <row r="57" spans="1:12" s="1" customFormat="1" x14ac:dyDescent="0.25">
      <c r="A57" s="76">
        <v>45270</v>
      </c>
      <c r="B57" s="527" t="s">
        <v>7637</v>
      </c>
      <c r="C57" s="14">
        <v>60</v>
      </c>
      <c r="D57" s="14">
        <v>75</v>
      </c>
      <c r="E57" s="115"/>
      <c r="F57" s="115"/>
      <c r="G57" s="115"/>
      <c r="H57" s="14">
        <v>200</v>
      </c>
      <c r="I57" s="115"/>
      <c r="J57" s="115"/>
      <c r="K57" s="14">
        <v>40</v>
      </c>
      <c r="L57" s="115"/>
    </row>
    <row r="58" spans="1:12" x14ac:dyDescent="0.25">
      <c r="A58" s="12" t="s">
        <v>7644</v>
      </c>
      <c r="B58" s="527" t="s">
        <v>7648</v>
      </c>
      <c r="C58" s="14">
        <v>50</v>
      </c>
      <c r="D58" s="14">
        <v>100</v>
      </c>
      <c r="E58" s="14"/>
      <c r="F58" s="14"/>
      <c r="G58" s="14"/>
      <c r="H58" s="14">
        <v>150</v>
      </c>
      <c r="I58" s="14"/>
      <c r="J58" s="14"/>
      <c r="K58" s="14"/>
      <c r="L58" s="14"/>
    </row>
    <row r="59" spans="1:12" x14ac:dyDescent="0.25">
      <c r="A59" s="55" t="s">
        <v>7668</v>
      </c>
      <c r="B59" s="527" t="s">
        <v>7674</v>
      </c>
      <c r="C59" s="14">
        <v>99</v>
      </c>
      <c r="D59" s="14">
        <v>80</v>
      </c>
      <c r="E59" s="14"/>
      <c r="F59" s="14"/>
      <c r="G59" s="14"/>
      <c r="H59" s="14">
        <v>280</v>
      </c>
      <c r="I59" s="14"/>
      <c r="J59" s="14"/>
      <c r="K59" s="14"/>
      <c r="L59" s="14"/>
    </row>
    <row r="60" spans="1:12" x14ac:dyDescent="0.25">
      <c r="A60" s="55" t="s">
        <v>7687</v>
      </c>
      <c r="B60" s="527" t="s">
        <v>6189</v>
      </c>
      <c r="C60" s="14">
        <v>48</v>
      </c>
      <c r="D60" s="14">
        <v>228</v>
      </c>
      <c r="E60" s="14"/>
      <c r="F60" s="14"/>
      <c r="G60" s="14"/>
      <c r="H60" s="14">
        <v>210</v>
      </c>
      <c r="I60" s="14"/>
      <c r="J60" s="14"/>
      <c r="K60" s="14"/>
      <c r="L60" s="14"/>
    </row>
    <row r="61" spans="1:12" x14ac:dyDescent="0.25">
      <c r="A61" s="12" t="s">
        <v>7695</v>
      </c>
      <c r="B61" s="213" t="s">
        <v>7706</v>
      </c>
      <c r="C61" s="14"/>
      <c r="D61" s="14"/>
      <c r="E61" s="14"/>
      <c r="F61" s="14"/>
      <c r="G61" s="14"/>
      <c r="H61" s="14"/>
      <c r="I61" s="14">
        <v>21</v>
      </c>
      <c r="J61" s="14"/>
      <c r="K61" s="14"/>
      <c r="L61" s="14"/>
    </row>
    <row r="62" spans="1:12" x14ac:dyDescent="0.25">
      <c r="A62" s="28" t="s">
        <v>7733</v>
      </c>
      <c r="B62" s="213" t="s">
        <v>7734</v>
      </c>
      <c r="C62" s="14">
        <v>60</v>
      </c>
      <c r="D62" s="14">
        <v>64</v>
      </c>
      <c r="E62" s="14"/>
      <c r="F62" s="14"/>
      <c r="G62" s="14"/>
      <c r="H62" s="14">
        <v>98</v>
      </c>
      <c r="I62" s="14"/>
      <c r="J62" s="14"/>
      <c r="K62" s="14"/>
      <c r="L62" s="14"/>
    </row>
    <row r="63" spans="1:12" x14ac:dyDescent="0.25">
      <c r="A63" s="13" t="s">
        <v>7739</v>
      </c>
      <c r="B63" s="213" t="s">
        <v>7741</v>
      </c>
      <c r="C63" s="14">
        <v>60</v>
      </c>
      <c r="D63" s="14">
        <v>60</v>
      </c>
      <c r="E63" s="14"/>
      <c r="F63" s="14"/>
      <c r="G63" s="14"/>
      <c r="H63" s="14"/>
      <c r="I63" s="14"/>
      <c r="J63" s="14"/>
      <c r="K63" s="14">
        <v>80</v>
      </c>
      <c r="L63" s="14"/>
    </row>
    <row r="64" spans="1:12" x14ac:dyDescent="0.25">
      <c r="A64" s="12" t="s">
        <v>7751</v>
      </c>
      <c r="B64" s="213" t="s">
        <v>6189</v>
      </c>
      <c r="C64" s="14">
        <v>83</v>
      </c>
      <c r="D64" s="14">
        <v>100</v>
      </c>
      <c r="E64" s="14"/>
      <c r="F64" s="14"/>
      <c r="G64" s="14"/>
      <c r="H64" s="14">
        <v>24</v>
      </c>
      <c r="I64" s="14"/>
      <c r="J64" s="14"/>
      <c r="K64" s="14"/>
      <c r="L64" s="14"/>
    </row>
    <row r="65" spans="1:13" x14ac:dyDescent="0.25">
      <c r="A65" s="168" t="s">
        <v>7797</v>
      </c>
      <c r="B65" s="168" t="s">
        <v>7811</v>
      </c>
      <c r="C65" s="14"/>
      <c r="D65" s="14">
        <v>50</v>
      </c>
      <c r="E65" s="14"/>
      <c r="F65" s="14"/>
      <c r="G65" s="14"/>
      <c r="H65" s="14">
        <v>100</v>
      </c>
      <c r="I65" s="14"/>
      <c r="J65" s="14"/>
      <c r="K65" s="14"/>
      <c r="L65" s="14"/>
    </row>
    <row r="66" spans="1:13" x14ac:dyDescent="0.25">
      <c r="A66" s="99">
        <v>44968</v>
      </c>
      <c r="B66" s="168" t="s">
        <v>7820</v>
      </c>
      <c r="C66" s="14">
        <v>50</v>
      </c>
      <c r="D66" s="14">
        <v>50</v>
      </c>
      <c r="E66" s="14"/>
      <c r="F66" s="14"/>
      <c r="G66" s="14"/>
      <c r="H66" s="14">
        <v>100</v>
      </c>
      <c r="I66" s="14"/>
      <c r="J66" s="14"/>
      <c r="K66" s="14"/>
      <c r="L66" s="14"/>
    </row>
    <row r="67" spans="1:13" s="1" customFormat="1" x14ac:dyDescent="0.25">
      <c r="A67" s="256">
        <v>45027</v>
      </c>
      <c r="B67" s="213" t="s">
        <v>7842</v>
      </c>
      <c r="C67" s="14">
        <v>59</v>
      </c>
      <c r="D67" s="14">
        <v>200</v>
      </c>
      <c r="E67" s="115"/>
      <c r="F67" s="115"/>
      <c r="G67" s="115"/>
      <c r="H67" s="14">
        <v>118</v>
      </c>
      <c r="I67" s="115"/>
      <c r="J67" s="115"/>
      <c r="K67" s="115"/>
      <c r="L67" s="115"/>
    </row>
    <row r="68" spans="1:13" x14ac:dyDescent="0.25">
      <c r="A68" s="84" t="s">
        <v>8293</v>
      </c>
      <c r="B68" s="13" t="s">
        <v>8388</v>
      </c>
      <c r="C68" s="14"/>
      <c r="D68" s="14"/>
      <c r="E68" s="14"/>
      <c r="F68" s="14"/>
      <c r="G68" s="14"/>
      <c r="H68" s="14"/>
      <c r="I68" s="14"/>
      <c r="J68" s="14">
        <v>15</v>
      </c>
      <c r="K68" s="14"/>
      <c r="L68" s="14"/>
    </row>
    <row r="69" spans="1:13" s="1" customFormat="1" x14ac:dyDescent="0.25">
      <c r="A69" s="69" t="s">
        <v>8559</v>
      </c>
      <c r="B69" s="13" t="s">
        <v>63</v>
      </c>
      <c r="C69" s="14">
        <v>-11</v>
      </c>
      <c r="D69" s="14">
        <v>-380</v>
      </c>
      <c r="E69" s="14">
        <v>-19</v>
      </c>
      <c r="F69" s="14">
        <v>-58</v>
      </c>
      <c r="G69" s="14">
        <v>-27</v>
      </c>
      <c r="H69" s="115"/>
      <c r="I69" s="115"/>
      <c r="J69" s="115"/>
      <c r="K69" s="14">
        <v>-10</v>
      </c>
      <c r="L69" s="115"/>
    </row>
    <row r="70" spans="1:13" s="1" customFormat="1" x14ac:dyDescent="0.25">
      <c r="A70" s="256" t="s">
        <v>8774</v>
      </c>
      <c r="B70" s="436" t="s">
        <v>63</v>
      </c>
      <c r="C70" s="14">
        <v>-68</v>
      </c>
      <c r="D70" s="14">
        <v>-84</v>
      </c>
      <c r="E70" s="14">
        <v>-17</v>
      </c>
      <c r="F70" s="14">
        <v>-5</v>
      </c>
      <c r="G70" s="14">
        <v>-52</v>
      </c>
      <c r="H70" s="14">
        <v>-60</v>
      </c>
      <c r="I70" s="14">
        <v>-18</v>
      </c>
      <c r="J70" s="115"/>
      <c r="K70" s="14">
        <v>-26</v>
      </c>
      <c r="L70" s="115"/>
    </row>
    <row r="71" spans="1:13" s="1" customFormat="1" x14ac:dyDescent="0.25">
      <c r="A71" s="12" t="s">
        <v>8926</v>
      </c>
      <c r="B71" s="436" t="s">
        <v>63</v>
      </c>
      <c r="C71" s="14">
        <v>-65</v>
      </c>
      <c r="D71" s="14">
        <v>-93</v>
      </c>
      <c r="E71" s="14">
        <v>-3</v>
      </c>
      <c r="F71" s="115"/>
      <c r="G71" s="115"/>
      <c r="H71" s="14">
        <v>-360</v>
      </c>
      <c r="I71" s="115"/>
      <c r="J71" s="115"/>
      <c r="K71" s="115"/>
      <c r="L71" s="115"/>
      <c r="M71" s="1" t="s">
        <v>3251</v>
      </c>
    </row>
    <row r="72" spans="1:13" s="1" customFormat="1" x14ac:dyDescent="0.25">
      <c r="A72" s="55">
        <v>45570</v>
      </c>
      <c r="B72" s="13" t="s">
        <v>63</v>
      </c>
      <c r="C72" s="14">
        <v>-57</v>
      </c>
      <c r="D72" s="14">
        <v>-69</v>
      </c>
      <c r="E72" s="14">
        <v>-6</v>
      </c>
      <c r="F72" s="14"/>
      <c r="G72" s="14"/>
      <c r="H72" s="14">
        <v>-190</v>
      </c>
      <c r="I72" s="14"/>
      <c r="J72" s="115"/>
      <c r="K72" s="14"/>
      <c r="L72" s="115"/>
    </row>
    <row r="73" spans="1:13" s="1" customFormat="1" x14ac:dyDescent="0.25">
      <c r="A73" s="55" t="s">
        <v>9161</v>
      </c>
      <c r="B73" s="13" t="s">
        <v>63</v>
      </c>
      <c r="C73" s="14">
        <v>-63</v>
      </c>
      <c r="D73" s="14">
        <v>-132</v>
      </c>
      <c r="E73" s="14">
        <v>-12</v>
      </c>
      <c r="F73" s="14"/>
      <c r="G73" s="14"/>
      <c r="H73" s="14">
        <v>-150</v>
      </c>
      <c r="I73" s="14"/>
      <c r="J73" s="115"/>
      <c r="K73" s="14"/>
      <c r="L73" s="115"/>
    </row>
    <row r="74" spans="1:13" s="1" customFormat="1" x14ac:dyDescent="0.25">
      <c r="A74" s="55" t="s">
        <v>9258</v>
      </c>
      <c r="B74" s="13" t="s">
        <v>63</v>
      </c>
      <c r="C74" s="14">
        <v>-65</v>
      </c>
      <c r="D74" s="14">
        <v>-40</v>
      </c>
      <c r="E74" s="115"/>
      <c r="F74" s="115"/>
      <c r="G74" s="14">
        <v>-10</v>
      </c>
      <c r="H74" s="115"/>
      <c r="I74" s="115"/>
      <c r="J74" s="14">
        <v>-11</v>
      </c>
      <c r="K74" s="14">
        <v>-30</v>
      </c>
      <c r="L74" s="115"/>
    </row>
    <row r="75" spans="1:13" s="1" customFormat="1" x14ac:dyDescent="0.25">
      <c r="A75" s="55" t="s">
        <v>9482</v>
      </c>
      <c r="B75" s="13" t="s">
        <v>63</v>
      </c>
      <c r="C75" s="14">
        <v>-43</v>
      </c>
      <c r="D75" s="14">
        <v>-20</v>
      </c>
      <c r="E75" s="115"/>
      <c r="F75" s="115"/>
      <c r="G75" s="115"/>
      <c r="H75" s="14">
        <v>-290</v>
      </c>
      <c r="I75" s="14">
        <v>-9</v>
      </c>
      <c r="J75" s="14">
        <v>-10</v>
      </c>
      <c r="K75" s="115"/>
      <c r="L75" s="115"/>
    </row>
    <row r="76" spans="1:13" s="1" customFormat="1" x14ac:dyDescent="0.25">
      <c r="A76" s="55"/>
      <c r="B76" s="13"/>
      <c r="C76" s="14"/>
      <c r="D76" s="14"/>
      <c r="E76" s="115"/>
      <c r="F76" s="115"/>
      <c r="G76" s="14"/>
      <c r="H76" s="115"/>
      <c r="I76" s="115"/>
      <c r="J76" s="14"/>
      <c r="K76" s="14"/>
      <c r="L76" s="115"/>
    </row>
    <row r="77" spans="1:13" x14ac:dyDescent="0.25">
      <c r="A77" s="57"/>
      <c r="B77" s="57"/>
      <c r="C77" s="14"/>
      <c r="D77" s="14"/>
      <c r="E77" s="14"/>
      <c r="F77" s="14"/>
      <c r="G77" s="14"/>
      <c r="H77" s="14"/>
      <c r="I77" s="14"/>
      <c r="J77" s="14"/>
      <c r="K77" s="14"/>
      <c r="L77" s="14"/>
    </row>
    <row r="78" spans="1:13" ht="17" thickBot="1" x14ac:dyDescent="0.3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</row>
    <row r="79" spans="1:13" ht="17" thickBot="1" x14ac:dyDescent="0.3">
      <c r="A79" s="232" t="s">
        <v>6385</v>
      </c>
      <c r="B79" s="204"/>
      <c r="C79" s="204">
        <f t="shared" ref="C79:L79" si="0">SUM(C8:C77)</f>
        <v>776</v>
      </c>
      <c r="D79" s="204">
        <f t="shared" si="0"/>
        <v>1003</v>
      </c>
      <c r="E79" s="204">
        <f t="shared" si="0"/>
        <v>211</v>
      </c>
      <c r="F79" s="204">
        <f t="shared" si="0"/>
        <v>139</v>
      </c>
      <c r="G79" s="204">
        <f t="shared" si="0"/>
        <v>771</v>
      </c>
      <c r="H79" s="204">
        <f t="shared" si="0"/>
        <v>1416</v>
      </c>
      <c r="I79" s="204">
        <f t="shared" si="0"/>
        <v>-11</v>
      </c>
      <c r="J79" s="204">
        <f t="shared" si="0"/>
        <v>26</v>
      </c>
      <c r="K79" s="204">
        <f t="shared" si="0"/>
        <v>462</v>
      </c>
      <c r="L79" s="204">
        <f t="shared" si="0"/>
        <v>18</v>
      </c>
    </row>
    <row r="80" spans="1:13" ht="17" thickBot="1" x14ac:dyDescent="0.3"/>
    <row r="81" spans="3:12" ht="17" thickBot="1" x14ac:dyDescent="0.3">
      <c r="C81" s="209" t="s">
        <v>2</v>
      </c>
      <c r="D81" s="209" t="s">
        <v>3</v>
      </c>
      <c r="E81" s="209" t="s">
        <v>18</v>
      </c>
      <c r="F81" s="209" t="s">
        <v>17</v>
      </c>
      <c r="G81" s="209" t="s">
        <v>32</v>
      </c>
      <c r="H81" s="209" t="s">
        <v>4</v>
      </c>
      <c r="I81" s="209" t="s">
        <v>28</v>
      </c>
      <c r="J81" s="209" t="s">
        <v>10</v>
      </c>
      <c r="K81" s="209" t="s">
        <v>27</v>
      </c>
      <c r="L81" s="209" t="s">
        <v>26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M38"/>
  <sheetViews>
    <sheetView topLeftCell="A22" workbookViewId="0">
      <selection activeCell="E42" sqref="E42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8" width="9.33203125" style="2" customWidth="1"/>
    <col min="9" max="12" width="9.1640625" style="2" customWidth="1"/>
    <col min="13" max="16384" width="9" style="136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257" customFormat="1" x14ac:dyDescent="0.25">
      <c r="A3" s="1" t="s">
        <v>384</v>
      </c>
      <c r="B3" s="1"/>
    </row>
    <row r="4" spans="1:13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</row>
    <row r="5" spans="1:13" s="257" customFormat="1" x14ac:dyDescent="0.25">
      <c r="A5" s="3" t="s">
        <v>5703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</row>
    <row r="6" spans="1:13" s="257" customFormat="1" x14ac:dyDescent="0.25">
      <c r="A6" s="3"/>
      <c r="B6" s="3"/>
      <c r="C6" s="1013"/>
      <c r="D6" s="1013"/>
      <c r="E6" s="1013"/>
      <c r="F6" s="1013"/>
      <c r="G6" s="1013"/>
      <c r="H6" s="1013"/>
      <c r="I6" s="1013"/>
      <c r="J6" s="1013"/>
      <c r="K6" s="1013"/>
      <c r="L6" s="1013"/>
    </row>
    <row r="7" spans="1:13" s="49" customFormat="1" ht="17" thickBot="1" x14ac:dyDescent="0.3">
      <c r="A7" s="3"/>
      <c r="B7" s="3"/>
      <c r="C7" s="31">
        <v>4000</v>
      </c>
      <c r="D7" s="31">
        <v>21000</v>
      </c>
      <c r="E7" s="31">
        <v>3500</v>
      </c>
      <c r="F7" s="31">
        <v>800</v>
      </c>
      <c r="G7" s="31">
        <v>3500</v>
      </c>
      <c r="H7" s="31">
        <v>8000</v>
      </c>
      <c r="I7" s="31">
        <v>2500</v>
      </c>
      <c r="J7" s="31">
        <v>3800</v>
      </c>
      <c r="K7" s="31">
        <v>35000</v>
      </c>
      <c r="L7" s="31">
        <v>3500</v>
      </c>
    </row>
    <row r="8" spans="1:13" s="4" customFormat="1" ht="17" thickBot="1" x14ac:dyDescent="0.3">
      <c r="A8" s="140" t="s">
        <v>0</v>
      </c>
      <c r="B8" s="140" t="s">
        <v>1</v>
      </c>
      <c r="C8" s="209" t="s">
        <v>26</v>
      </c>
      <c r="D8" s="209" t="s">
        <v>10</v>
      </c>
      <c r="E8" s="209" t="s">
        <v>3</v>
      </c>
      <c r="F8" s="209" t="s">
        <v>4</v>
      </c>
      <c r="G8" s="209" t="s">
        <v>27</v>
      </c>
      <c r="H8" s="209" t="s">
        <v>134</v>
      </c>
      <c r="I8" s="209" t="s">
        <v>365</v>
      </c>
      <c r="J8" s="209" t="s">
        <v>17</v>
      </c>
      <c r="K8" s="209" t="s">
        <v>28</v>
      </c>
      <c r="L8" s="209" t="s">
        <v>18</v>
      </c>
    </row>
    <row r="9" spans="1:13" s="2" customFormat="1" x14ac:dyDescent="0.25">
      <c r="A9" s="12">
        <v>44754</v>
      </c>
      <c r="B9" s="14" t="s">
        <v>5694</v>
      </c>
      <c r="C9" s="13">
        <v>60</v>
      </c>
      <c r="D9" s="13">
        <v>30</v>
      </c>
      <c r="E9" s="13">
        <v>60</v>
      </c>
      <c r="F9" s="13">
        <v>120</v>
      </c>
      <c r="G9" s="13">
        <v>80</v>
      </c>
      <c r="H9" s="13">
        <v>40</v>
      </c>
      <c r="I9" s="13">
        <v>80</v>
      </c>
      <c r="J9" s="13"/>
      <c r="K9" s="13"/>
      <c r="L9" s="13"/>
    </row>
    <row r="10" spans="1:13" s="2" customFormat="1" ht="17" thickBot="1" x14ac:dyDescent="0.3">
      <c r="A10" s="76" t="s">
        <v>5861</v>
      </c>
      <c r="B10" s="14" t="s">
        <v>5862</v>
      </c>
      <c r="C10" s="14"/>
      <c r="D10" s="14"/>
      <c r="E10" s="14"/>
      <c r="F10" s="14"/>
      <c r="G10" s="14"/>
      <c r="H10" s="14"/>
      <c r="I10" s="14"/>
      <c r="J10" s="14">
        <v>40</v>
      </c>
      <c r="K10" s="14">
        <v>15</v>
      </c>
      <c r="L10" s="14">
        <v>40</v>
      </c>
    </row>
    <row r="11" spans="1:13" s="2" customFormat="1" ht="17" thickBot="1" x14ac:dyDescent="0.3">
      <c r="A11" s="161" t="s">
        <v>5929</v>
      </c>
      <c r="B11" s="34"/>
      <c r="C11" s="34">
        <f>SUM(C9:C10)</f>
        <v>60</v>
      </c>
      <c r="D11" s="34">
        <f t="shared" ref="D11:L11" si="0">SUM(D9:D10)</f>
        <v>30</v>
      </c>
      <c r="E11" s="34">
        <f t="shared" si="0"/>
        <v>60</v>
      </c>
      <c r="F11" s="34">
        <f t="shared" si="0"/>
        <v>120</v>
      </c>
      <c r="G11" s="34">
        <f t="shared" si="0"/>
        <v>80</v>
      </c>
      <c r="H11" s="34">
        <f t="shared" si="0"/>
        <v>40</v>
      </c>
      <c r="I11" s="34">
        <f t="shared" si="0"/>
        <v>80</v>
      </c>
      <c r="J11" s="34">
        <f t="shared" si="0"/>
        <v>40</v>
      </c>
      <c r="K11" s="34">
        <f t="shared" si="0"/>
        <v>15</v>
      </c>
      <c r="L11" s="34">
        <f t="shared" si="0"/>
        <v>40</v>
      </c>
    </row>
    <row r="12" spans="1:13" ht="17" thickBot="1" x14ac:dyDescent="0.3">
      <c r="A12" s="12"/>
      <c r="B12" s="14"/>
      <c r="C12" s="53"/>
      <c r="D12" s="53"/>
      <c r="E12" s="53"/>
      <c r="F12" s="53"/>
      <c r="G12" s="53"/>
      <c r="H12" s="53"/>
      <c r="I12" s="53"/>
      <c r="J12" s="53"/>
      <c r="K12" s="53"/>
      <c r="L12" s="53"/>
    </row>
    <row r="13" spans="1:13" s="2" customFormat="1" ht="17" thickBot="1" x14ac:dyDescent="0.3">
      <c r="A13" s="161" t="s">
        <v>6015</v>
      </c>
      <c r="B13" s="34"/>
      <c r="C13" s="34">
        <f t="shared" ref="C13:L13" si="1">SUM(C11:C12)</f>
        <v>60</v>
      </c>
      <c r="D13" s="34">
        <f t="shared" si="1"/>
        <v>30</v>
      </c>
      <c r="E13" s="34">
        <f t="shared" si="1"/>
        <v>60</v>
      </c>
      <c r="F13" s="34">
        <f t="shared" si="1"/>
        <v>120</v>
      </c>
      <c r="G13" s="34">
        <f t="shared" si="1"/>
        <v>80</v>
      </c>
      <c r="H13" s="34">
        <f t="shared" si="1"/>
        <v>40</v>
      </c>
      <c r="I13" s="34">
        <f t="shared" si="1"/>
        <v>80</v>
      </c>
      <c r="J13" s="34">
        <f t="shared" si="1"/>
        <v>40</v>
      </c>
      <c r="K13" s="34">
        <f t="shared" si="1"/>
        <v>15</v>
      </c>
      <c r="L13" s="34">
        <f t="shared" si="1"/>
        <v>40</v>
      </c>
    </row>
    <row r="14" spans="1:13" ht="17" thickBot="1" x14ac:dyDescent="0.3">
      <c r="A14" s="12" t="s">
        <v>6192</v>
      </c>
      <c r="B14" s="14" t="s">
        <v>6202</v>
      </c>
      <c r="C14" s="53"/>
      <c r="D14" s="53"/>
      <c r="E14" s="53"/>
      <c r="F14" s="53"/>
      <c r="G14" s="53"/>
      <c r="H14" s="53"/>
      <c r="I14" s="53"/>
      <c r="J14" s="53"/>
      <c r="K14" s="53">
        <v>15</v>
      </c>
      <c r="L14" s="53"/>
    </row>
    <row r="15" spans="1:13" s="2" customFormat="1" ht="17" thickBot="1" x14ac:dyDescent="0.3">
      <c r="A15" s="161" t="s">
        <v>6234</v>
      </c>
      <c r="B15" s="34"/>
      <c r="C15" s="34">
        <f t="shared" ref="C15:L15" si="2">SUM(C13:C14)</f>
        <v>60</v>
      </c>
      <c r="D15" s="34">
        <f t="shared" si="2"/>
        <v>30</v>
      </c>
      <c r="E15" s="34">
        <f t="shared" si="2"/>
        <v>60</v>
      </c>
      <c r="F15" s="34">
        <f t="shared" si="2"/>
        <v>120</v>
      </c>
      <c r="G15" s="34">
        <f t="shared" si="2"/>
        <v>80</v>
      </c>
      <c r="H15" s="34">
        <f t="shared" si="2"/>
        <v>40</v>
      </c>
      <c r="I15" s="34">
        <f t="shared" si="2"/>
        <v>80</v>
      </c>
      <c r="J15" s="34">
        <f t="shared" si="2"/>
        <v>40</v>
      </c>
      <c r="K15" s="34">
        <f t="shared" si="2"/>
        <v>30</v>
      </c>
      <c r="L15" s="34">
        <f t="shared" si="2"/>
        <v>40</v>
      </c>
      <c r="M15" s="2" t="s">
        <v>6802</v>
      </c>
    </row>
    <row r="16" spans="1:13" s="2" customFormat="1" ht="17" thickBot="1" x14ac:dyDescent="0.3">
      <c r="A16" s="12"/>
      <c r="B16" s="14"/>
      <c r="C16" s="53"/>
      <c r="D16" s="53"/>
      <c r="E16" s="53"/>
      <c r="F16" s="53"/>
      <c r="G16" s="53"/>
      <c r="H16" s="53"/>
      <c r="I16" s="53"/>
      <c r="J16" s="53"/>
      <c r="K16" s="53"/>
      <c r="L16" s="53"/>
    </row>
    <row r="17" spans="1:13" s="2" customFormat="1" ht="17" thickBot="1" x14ac:dyDescent="0.3">
      <c r="A17" s="161" t="s">
        <v>6414</v>
      </c>
      <c r="B17" s="34"/>
      <c r="C17" s="34">
        <f t="shared" ref="C17:L17" si="3">SUM(C15:C16)</f>
        <v>60</v>
      </c>
      <c r="D17" s="34">
        <f t="shared" si="3"/>
        <v>30</v>
      </c>
      <c r="E17" s="34">
        <f t="shared" si="3"/>
        <v>60</v>
      </c>
      <c r="F17" s="34">
        <f t="shared" si="3"/>
        <v>120</v>
      </c>
      <c r="G17" s="34">
        <f t="shared" si="3"/>
        <v>80</v>
      </c>
      <c r="H17" s="34">
        <f t="shared" si="3"/>
        <v>40</v>
      </c>
      <c r="I17" s="34">
        <f t="shared" si="3"/>
        <v>80</v>
      </c>
      <c r="J17" s="34">
        <f t="shared" si="3"/>
        <v>40</v>
      </c>
      <c r="K17" s="34">
        <f t="shared" si="3"/>
        <v>30</v>
      </c>
      <c r="L17" s="34">
        <f t="shared" si="3"/>
        <v>40</v>
      </c>
      <c r="M17" s="2" t="s">
        <v>6802</v>
      </c>
    </row>
    <row r="18" spans="1:13" s="2" customFormat="1" ht="17" thickBot="1" x14ac:dyDescent="0.3">
      <c r="A18" s="12"/>
      <c r="B18" s="14"/>
      <c r="C18" s="53"/>
      <c r="D18" s="53"/>
      <c r="E18" s="53"/>
      <c r="F18" s="53"/>
      <c r="G18" s="53"/>
      <c r="H18" s="53"/>
      <c r="I18" s="53"/>
      <c r="J18" s="53"/>
      <c r="K18" s="53"/>
      <c r="L18" s="53"/>
    </row>
    <row r="19" spans="1:13" s="2" customFormat="1" ht="17" thickBot="1" x14ac:dyDescent="0.3">
      <c r="A19" s="161" t="s">
        <v>6545</v>
      </c>
      <c r="B19" s="34"/>
      <c r="C19" s="34">
        <f t="shared" ref="C19:L31" si="4">SUM(C17:C18)</f>
        <v>60</v>
      </c>
      <c r="D19" s="34">
        <f t="shared" si="4"/>
        <v>30</v>
      </c>
      <c r="E19" s="34">
        <f t="shared" si="4"/>
        <v>60</v>
      </c>
      <c r="F19" s="34">
        <f t="shared" si="4"/>
        <v>120</v>
      </c>
      <c r="G19" s="34">
        <f t="shared" si="4"/>
        <v>80</v>
      </c>
      <c r="H19" s="34">
        <f t="shared" si="4"/>
        <v>40</v>
      </c>
      <c r="I19" s="34">
        <f t="shared" si="4"/>
        <v>80</v>
      </c>
      <c r="J19" s="34">
        <f t="shared" si="4"/>
        <v>40</v>
      </c>
      <c r="K19" s="34">
        <f t="shared" si="4"/>
        <v>30</v>
      </c>
      <c r="L19" s="34">
        <f t="shared" si="4"/>
        <v>40</v>
      </c>
      <c r="M19" s="2" t="s">
        <v>6802</v>
      </c>
    </row>
    <row r="20" spans="1:13" s="2" customFormat="1" ht="17" thickBot="1" x14ac:dyDescent="0.3">
      <c r="A20" s="76"/>
      <c r="B20" s="14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1:13" s="8" customFormat="1" ht="17" thickBot="1" x14ac:dyDescent="0.3">
      <c r="A21" s="161" t="s">
        <v>6789</v>
      </c>
      <c r="B21" s="34"/>
      <c r="C21" s="34">
        <f>SUM(C19:C20)</f>
        <v>60</v>
      </c>
      <c r="D21" s="34">
        <f t="shared" si="4"/>
        <v>30</v>
      </c>
      <c r="E21" s="34">
        <f t="shared" si="4"/>
        <v>60</v>
      </c>
      <c r="F21" s="34">
        <f t="shared" si="4"/>
        <v>120</v>
      </c>
      <c r="G21" s="34">
        <f t="shared" si="4"/>
        <v>80</v>
      </c>
      <c r="H21" s="34">
        <f t="shared" si="4"/>
        <v>40</v>
      </c>
      <c r="I21" s="34">
        <f>SUM(I19:I20)</f>
        <v>80</v>
      </c>
      <c r="J21" s="34">
        <f>SUM(J19:J20)</f>
        <v>40</v>
      </c>
      <c r="K21" s="34">
        <f>SUM(K19:K20)</f>
        <v>30</v>
      </c>
      <c r="L21" s="34">
        <f>SUM(L19:L20)</f>
        <v>40</v>
      </c>
      <c r="M21" s="8" t="s">
        <v>6802</v>
      </c>
    </row>
    <row r="22" spans="1:13" s="2" customFormat="1" ht="17" thickBot="1" x14ac:dyDescent="0.3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</row>
    <row r="23" spans="1:13" s="8" customFormat="1" ht="17" thickBot="1" x14ac:dyDescent="0.3">
      <c r="A23" s="161" t="s">
        <v>6957</v>
      </c>
      <c r="B23" s="34"/>
      <c r="C23" s="34">
        <f>SUM(C21:C22)</f>
        <v>60</v>
      </c>
      <c r="D23" s="34">
        <f t="shared" si="4"/>
        <v>30</v>
      </c>
      <c r="E23" s="34">
        <f t="shared" si="4"/>
        <v>60</v>
      </c>
      <c r="F23" s="34">
        <f t="shared" si="4"/>
        <v>120</v>
      </c>
      <c r="G23" s="34">
        <f t="shared" si="4"/>
        <v>80</v>
      </c>
      <c r="H23" s="34">
        <f t="shared" si="4"/>
        <v>40</v>
      </c>
      <c r="I23" s="34">
        <f>SUM(I21:I22)</f>
        <v>80</v>
      </c>
      <c r="J23" s="34">
        <f>SUM(J21:J22)</f>
        <v>40</v>
      </c>
      <c r="K23" s="34">
        <f>SUM(K21:K22)</f>
        <v>30</v>
      </c>
      <c r="L23" s="34">
        <f>SUM(L21:L22)</f>
        <v>40</v>
      </c>
      <c r="M23" s="8" t="s">
        <v>6790</v>
      </c>
    </row>
    <row r="24" spans="1:13" s="2" customFormat="1" ht="17" thickBot="1" x14ac:dyDescent="0.3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</row>
    <row r="25" spans="1:13" s="8" customFormat="1" ht="17" thickBot="1" x14ac:dyDescent="0.3">
      <c r="A25" s="161" t="s">
        <v>7112</v>
      </c>
      <c r="B25" s="34"/>
      <c r="C25" s="34">
        <f>SUM(C23:C24)</f>
        <v>60</v>
      </c>
      <c r="D25" s="34">
        <f t="shared" si="4"/>
        <v>30</v>
      </c>
      <c r="E25" s="34">
        <f t="shared" si="4"/>
        <v>60</v>
      </c>
      <c r="F25" s="34">
        <f t="shared" si="4"/>
        <v>120</v>
      </c>
      <c r="G25" s="34">
        <f t="shared" si="4"/>
        <v>80</v>
      </c>
      <c r="H25" s="34">
        <f t="shared" si="4"/>
        <v>40</v>
      </c>
      <c r="I25" s="34">
        <f>SUM(I23:I24)</f>
        <v>80</v>
      </c>
      <c r="J25" s="34">
        <f>SUM(J23:J24)</f>
        <v>40</v>
      </c>
      <c r="K25" s="34">
        <f>SUM(K23:K24)</f>
        <v>30</v>
      </c>
      <c r="L25" s="34">
        <f>SUM(L23:L24)</f>
        <v>40</v>
      </c>
    </row>
    <row r="26" spans="1:13" s="2" customFormat="1" ht="17" thickBot="1" x14ac:dyDescent="0.3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</row>
    <row r="27" spans="1:13" s="8" customFormat="1" ht="17" thickBot="1" x14ac:dyDescent="0.3">
      <c r="A27" s="161" t="s">
        <v>7158</v>
      </c>
      <c r="B27" s="34"/>
      <c r="C27" s="34">
        <f>SUM(C25:C26)</f>
        <v>60</v>
      </c>
      <c r="D27" s="34">
        <f t="shared" si="4"/>
        <v>30</v>
      </c>
      <c r="E27" s="34">
        <f t="shared" si="4"/>
        <v>60</v>
      </c>
      <c r="F27" s="34">
        <f t="shared" si="4"/>
        <v>120</v>
      </c>
      <c r="G27" s="34">
        <f t="shared" si="4"/>
        <v>80</v>
      </c>
      <c r="H27" s="34">
        <f t="shared" si="4"/>
        <v>40</v>
      </c>
      <c r="I27" s="34">
        <f>SUM(I25:I26)</f>
        <v>80</v>
      </c>
      <c r="J27" s="34">
        <f>SUM(J25:J26)</f>
        <v>40</v>
      </c>
      <c r="K27" s="34">
        <f>SUM(K25:K26)</f>
        <v>30</v>
      </c>
      <c r="L27" s="34">
        <f>SUM(L25:L26)</f>
        <v>40</v>
      </c>
    </row>
    <row r="28" spans="1:13" s="2" customFormat="1" ht="17" thickBot="1" x14ac:dyDescent="0.3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</row>
    <row r="29" spans="1:13" s="8" customFormat="1" ht="17" thickBot="1" x14ac:dyDescent="0.3">
      <c r="A29" s="161" t="s">
        <v>7658</v>
      </c>
      <c r="B29" s="34"/>
      <c r="C29" s="34">
        <f>SUM(C27:C28)</f>
        <v>60</v>
      </c>
      <c r="D29" s="34">
        <f t="shared" si="4"/>
        <v>30</v>
      </c>
      <c r="E29" s="34">
        <f t="shared" si="4"/>
        <v>60</v>
      </c>
      <c r="F29" s="34">
        <f t="shared" si="4"/>
        <v>120</v>
      </c>
      <c r="G29" s="34">
        <f t="shared" si="4"/>
        <v>80</v>
      </c>
      <c r="H29" s="34">
        <f t="shared" si="4"/>
        <v>40</v>
      </c>
      <c r="I29" s="34">
        <f>SUM(I27:I28)</f>
        <v>80</v>
      </c>
      <c r="J29" s="34">
        <f>SUM(J27:J28)</f>
        <v>40</v>
      </c>
      <c r="K29" s="34">
        <f>SUM(K27:K28)</f>
        <v>30</v>
      </c>
      <c r="L29" s="34">
        <f>SUM(L27:L28)</f>
        <v>40</v>
      </c>
    </row>
    <row r="30" spans="1:13" s="2" customFormat="1" ht="17" thickBot="1" x14ac:dyDescent="0.3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</row>
    <row r="31" spans="1:13" s="8" customFormat="1" ht="17" thickBot="1" x14ac:dyDescent="0.3">
      <c r="A31" s="860" t="s">
        <v>7724</v>
      </c>
      <c r="B31" s="41"/>
      <c r="C31" s="181">
        <f>SUM(C29:C30)</f>
        <v>60</v>
      </c>
      <c r="D31" s="181">
        <f t="shared" si="4"/>
        <v>30</v>
      </c>
      <c r="E31" s="181">
        <f t="shared" si="4"/>
        <v>60</v>
      </c>
      <c r="F31" s="181">
        <f t="shared" si="4"/>
        <v>120</v>
      </c>
      <c r="G31" s="181">
        <f t="shared" si="4"/>
        <v>80</v>
      </c>
      <c r="H31" s="181">
        <f t="shared" si="4"/>
        <v>40</v>
      </c>
      <c r="I31" s="181">
        <f>SUM(I29:I30)</f>
        <v>80</v>
      </c>
      <c r="J31" s="181">
        <f>SUM(J29:J30)</f>
        <v>40</v>
      </c>
      <c r="K31" s="181">
        <f>SUM(K29:K30)</f>
        <v>30</v>
      </c>
      <c r="L31" s="181">
        <f>SUM(L29:L30)</f>
        <v>40</v>
      </c>
    </row>
    <row r="32" spans="1:13" s="2" customFormat="1" x14ac:dyDescent="0.25">
      <c r="A32" s="256" t="s">
        <v>7907</v>
      </c>
      <c r="B32" s="53" t="s">
        <v>63</v>
      </c>
      <c r="C32" s="13"/>
      <c r="D32" s="13"/>
      <c r="E32" s="13"/>
      <c r="F32" s="13"/>
      <c r="G32" s="13">
        <v>-80</v>
      </c>
      <c r="H32" s="13"/>
      <c r="I32" s="13"/>
      <c r="J32" s="13"/>
      <c r="K32" s="13"/>
      <c r="L32" s="13"/>
    </row>
    <row r="33" spans="1:12" s="2" customFormat="1" x14ac:dyDescent="0.25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</row>
    <row r="34" spans="1:12" x14ac:dyDescent="0.25">
      <c r="A34" s="977"/>
      <c r="B34" s="358"/>
      <c r="C34" s="43"/>
      <c r="D34" s="43"/>
      <c r="E34" s="43"/>
      <c r="F34" s="43"/>
      <c r="G34" s="43"/>
      <c r="H34" s="43"/>
      <c r="I34" s="43"/>
      <c r="J34" s="43"/>
      <c r="K34" s="43"/>
      <c r="L34" s="43"/>
    </row>
    <row r="35" spans="1:12" x14ac:dyDescent="0.25">
      <c r="A35" s="168"/>
      <c r="B35" s="168"/>
      <c r="C35" s="53"/>
      <c r="D35" s="53"/>
      <c r="E35" s="53"/>
      <c r="F35" s="53"/>
      <c r="G35" s="53"/>
      <c r="H35" s="53"/>
      <c r="I35" s="53"/>
      <c r="J35" s="53"/>
      <c r="K35" s="53"/>
      <c r="L35" s="53"/>
    </row>
    <row r="36" spans="1:12" ht="17" thickBot="1" x14ac:dyDescent="0.3">
      <c r="A36" s="81"/>
      <c r="B36" s="81"/>
      <c r="C36" s="14"/>
      <c r="D36" s="14"/>
      <c r="E36" s="14"/>
      <c r="F36" s="14"/>
      <c r="G36" s="14"/>
      <c r="H36" s="14"/>
      <c r="I36" s="14"/>
      <c r="J36" s="14"/>
      <c r="K36" s="14"/>
      <c r="L36" s="14"/>
    </row>
    <row r="37" spans="1:12" ht="17" thickBot="1" x14ac:dyDescent="0.3">
      <c r="A37" s="1357" t="s">
        <v>927</v>
      </c>
      <c r="B37" s="135"/>
      <c r="C37" s="1390">
        <f>SUM(C11)</f>
        <v>60</v>
      </c>
      <c r="D37" s="1390">
        <f t="shared" ref="D37:L37" si="5">SUM(D11)</f>
        <v>30</v>
      </c>
      <c r="E37" s="1390">
        <f t="shared" si="5"/>
        <v>60</v>
      </c>
      <c r="F37" s="1390">
        <f t="shared" si="5"/>
        <v>120</v>
      </c>
      <c r="G37" s="1390">
        <f t="shared" si="5"/>
        <v>80</v>
      </c>
      <c r="H37" s="1390">
        <f t="shared" si="5"/>
        <v>40</v>
      </c>
      <c r="I37" s="1390">
        <f t="shared" si="5"/>
        <v>80</v>
      </c>
      <c r="J37" s="1390">
        <f t="shared" si="5"/>
        <v>40</v>
      </c>
      <c r="K37" s="1390">
        <f>SUM(K11:K12)</f>
        <v>15</v>
      </c>
      <c r="L37" s="1390">
        <f t="shared" si="5"/>
        <v>40</v>
      </c>
    </row>
    <row r="38" spans="1:12" ht="17" thickBot="1" x14ac:dyDescent="0.3">
      <c r="A38" s="26" t="s">
        <v>1053</v>
      </c>
      <c r="B38" s="27"/>
      <c r="C38" s="1393">
        <v>60</v>
      </c>
      <c r="D38" s="1393">
        <v>30</v>
      </c>
      <c r="E38" s="1393">
        <v>60</v>
      </c>
      <c r="F38" s="1393">
        <v>120</v>
      </c>
      <c r="G38" s="1393">
        <v>80</v>
      </c>
      <c r="H38" s="1393">
        <v>40</v>
      </c>
      <c r="I38" s="1393">
        <v>80</v>
      </c>
      <c r="J38" s="1393">
        <v>40</v>
      </c>
      <c r="K38" s="1393">
        <v>30</v>
      </c>
      <c r="L38" s="1393">
        <v>40</v>
      </c>
    </row>
  </sheetData>
  <pageMargins left="0.7" right="0.7" top="0.75" bottom="0.75" header="0.3" footer="0.3"/>
  <pageSetup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I36"/>
  <sheetViews>
    <sheetView topLeftCell="A19" workbookViewId="0">
      <selection activeCell="G39" sqref="G39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7" width="9.33203125" style="2" customWidth="1"/>
    <col min="8" max="8" width="9.1640625" style="2" customWidth="1"/>
    <col min="9" max="16384" width="9" style="136"/>
  </cols>
  <sheetData>
    <row r="1" spans="1:9" s="48" customFormat="1" x14ac:dyDescent="0.25">
      <c r="A1" s="48" t="s">
        <v>23</v>
      </c>
      <c r="C1" s="1"/>
      <c r="D1" s="1"/>
      <c r="E1" s="1"/>
      <c r="F1" s="1"/>
      <c r="G1" s="1"/>
      <c r="H1" s="1"/>
    </row>
    <row r="2" spans="1:9" s="48" customFormat="1" x14ac:dyDescent="0.25">
      <c r="A2" s="1"/>
      <c r="B2" s="1"/>
      <c r="C2" s="1"/>
      <c r="D2" s="1"/>
      <c r="E2" s="1"/>
      <c r="F2" s="1"/>
      <c r="G2" s="1"/>
      <c r="H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</row>
    <row r="5" spans="1:9" s="257" customFormat="1" x14ac:dyDescent="0.25">
      <c r="A5" s="3" t="s">
        <v>5781</v>
      </c>
      <c r="B5" s="3"/>
      <c r="C5" s="1013"/>
      <c r="D5" s="1013"/>
      <c r="E5" s="1013"/>
      <c r="F5" s="1013"/>
      <c r="G5" s="1013"/>
      <c r="H5" s="1013"/>
    </row>
    <row r="6" spans="1:9" s="257" customFormat="1" x14ac:dyDescent="0.25">
      <c r="A6" s="3"/>
      <c r="B6" s="3"/>
      <c r="C6" s="1013"/>
      <c r="D6" s="1013"/>
      <c r="E6" s="1013"/>
      <c r="F6" s="1013"/>
      <c r="G6" s="1013"/>
      <c r="H6" s="1013"/>
    </row>
    <row r="7" spans="1:9" s="49" customFormat="1" ht="17" thickBot="1" x14ac:dyDescent="0.3">
      <c r="A7" s="3"/>
      <c r="B7" s="3"/>
      <c r="C7" s="31">
        <v>4000</v>
      </c>
      <c r="D7" s="31">
        <v>35000</v>
      </c>
      <c r="E7" s="31">
        <v>21000</v>
      </c>
      <c r="F7" s="31">
        <v>3500</v>
      </c>
      <c r="G7" s="31">
        <v>800</v>
      </c>
      <c r="H7" s="31">
        <v>3500</v>
      </c>
    </row>
    <row r="8" spans="1:9" s="4" customFormat="1" ht="17" thickBot="1" x14ac:dyDescent="0.3">
      <c r="A8" s="140" t="s">
        <v>0</v>
      </c>
      <c r="B8" s="140" t="s">
        <v>1</v>
      </c>
      <c r="C8" s="209" t="s">
        <v>26</v>
      </c>
      <c r="D8" s="209" t="s">
        <v>28</v>
      </c>
      <c r="E8" s="209" t="s">
        <v>10</v>
      </c>
      <c r="F8" s="209" t="s">
        <v>27</v>
      </c>
      <c r="G8" s="209" t="s">
        <v>4</v>
      </c>
      <c r="H8" s="209" t="s">
        <v>3</v>
      </c>
    </row>
    <row r="9" spans="1:9" s="2" customFormat="1" ht="17" thickBot="1" x14ac:dyDescent="0.3">
      <c r="A9" s="76" t="s">
        <v>5839</v>
      </c>
      <c r="B9" s="14" t="s">
        <v>7</v>
      </c>
      <c r="C9" s="14">
        <v>24</v>
      </c>
      <c r="D9" s="14"/>
      <c r="E9" s="14"/>
      <c r="F9" s="14">
        <v>16</v>
      </c>
      <c r="G9" s="14">
        <v>32</v>
      </c>
      <c r="H9" s="14">
        <v>24</v>
      </c>
    </row>
    <row r="10" spans="1:9" s="2" customFormat="1" ht="17" thickBot="1" x14ac:dyDescent="0.3">
      <c r="A10" s="161" t="s">
        <v>5929</v>
      </c>
      <c r="B10" s="34"/>
      <c r="C10" s="34">
        <f>SUM(C9)</f>
        <v>24</v>
      </c>
      <c r="D10" s="34"/>
      <c r="E10" s="34"/>
      <c r="F10" s="34">
        <f t="shared" ref="F10:H10" si="0">SUM(F9)</f>
        <v>16</v>
      </c>
      <c r="G10" s="34">
        <f t="shared" si="0"/>
        <v>32</v>
      </c>
      <c r="H10" s="34">
        <f t="shared" si="0"/>
        <v>24</v>
      </c>
    </row>
    <row r="11" spans="1:9" s="2" customFormat="1" ht="17" thickBot="1" x14ac:dyDescent="0.3">
      <c r="A11" s="55"/>
      <c r="B11" s="22"/>
      <c r="C11" s="53"/>
      <c r="D11" s="53"/>
      <c r="E11" s="53"/>
      <c r="F11" s="53"/>
      <c r="G11" s="53"/>
      <c r="H11" s="53"/>
    </row>
    <row r="12" spans="1:9" s="2" customFormat="1" ht="17" thickBot="1" x14ac:dyDescent="0.3">
      <c r="A12" s="161" t="s">
        <v>6015</v>
      </c>
      <c r="B12" s="34"/>
      <c r="C12" s="34">
        <f>SUM(C10:C11)</f>
        <v>24</v>
      </c>
      <c r="D12" s="34"/>
      <c r="E12" s="34"/>
      <c r="F12" s="34">
        <f t="shared" ref="F12:H12" si="1">SUM(F10:F11)</f>
        <v>16</v>
      </c>
      <c r="G12" s="34">
        <f t="shared" si="1"/>
        <v>32</v>
      </c>
      <c r="H12" s="34">
        <f t="shared" si="1"/>
        <v>24</v>
      </c>
    </row>
    <row r="13" spans="1:9" s="2" customFormat="1" ht="17" thickBot="1" x14ac:dyDescent="0.3">
      <c r="A13" s="55" t="s">
        <v>6192</v>
      </c>
      <c r="B13" s="22" t="s">
        <v>6201</v>
      </c>
      <c r="C13" s="53"/>
      <c r="D13" s="53">
        <v>8</v>
      </c>
      <c r="E13" s="53">
        <v>8</v>
      </c>
      <c r="F13" s="53"/>
      <c r="G13" s="53"/>
      <c r="H13" s="53"/>
    </row>
    <row r="14" spans="1:9" s="2" customFormat="1" ht="17" thickBot="1" x14ac:dyDescent="0.3">
      <c r="A14" s="161" t="s">
        <v>6234</v>
      </c>
      <c r="B14" s="34"/>
      <c r="C14" s="34">
        <f>SUM(C12:C13)</f>
        <v>24</v>
      </c>
      <c r="D14" s="34">
        <f t="shared" ref="D14:H14" si="2">SUM(D12:D13)</f>
        <v>8</v>
      </c>
      <c r="E14" s="34">
        <f t="shared" si="2"/>
        <v>8</v>
      </c>
      <c r="F14" s="34">
        <f t="shared" si="2"/>
        <v>16</v>
      </c>
      <c r="G14" s="34">
        <f t="shared" si="2"/>
        <v>32</v>
      </c>
      <c r="H14" s="34">
        <f t="shared" si="2"/>
        <v>24</v>
      </c>
      <c r="I14" s="2" t="s">
        <v>6802</v>
      </c>
    </row>
    <row r="15" spans="1:9" s="2" customFormat="1" ht="17" thickBot="1" x14ac:dyDescent="0.3">
      <c r="A15" s="55"/>
      <c r="B15" s="22"/>
      <c r="C15" s="53"/>
      <c r="D15" s="53"/>
      <c r="E15" s="53"/>
      <c r="F15" s="53"/>
      <c r="G15" s="53"/>
      <c r="H15" s="53"/>
    </row>
    <row r="16" spans="1:9" s="2" customFormat="1" ht="17" thickBot="1" x14ac:dyDescent="0.3">
      <c r="A16" s="161" t="s">
        <v>6414</v>
      </c>
      <c r="B16" s="34"/>
      <c r="C16" s="34">
        <f>SUM(C14:C15)</f>
        <v>24</v>
      </c>
      <c r="D16" s="34">
        <f t="shared" ref="D16" si="3">SUM(D14:D15)</f>
        <v>8</v>
      </c>
      <c r="E16" s="34">
        <f t="shared" ref="E16" si="4">SUM(E14:E15)</f>
        <v>8</v>
      </c>
      <c r="F16" s="34">
        <f t="shared" ref="F16" si="5">SUM(F14:F15)</f>
        <v>16</v>
      </c>
      <c r="G16" s="34">
        <f t="shared" ref="G16" si="6">SUM(G14:G15)</f>
        <v>32</v>
      </c>
      <c r="H16" s="34">
        <f t="shared" ref="H16" si="7">SUM(H14:H15)</f>
        <v>24</v>
      </c>
      <c r="I16" s="2" t="s">
        <v>6802</v>
      </c>
    </row>
    <row r="17" spans="1:9" s="2" customFormat="1" ht="17" thickBot="1" x14ac:dyDescent="0.3">
      <c r="A17" s="12"/>
      <c r="B17" s="14"/>
      <c r="C17" s="53"/>
      <c r="D17" s="53"/>
      <c r="E17" s="53"/>
      <c r="F17" s="53"/>
      <c r="G17" s="53"/>
      <c r="H17" s="53"/>
    </row>
    <row r="18" spans="1:9" s="2" customFormat="1" ht="17" thickBot="1" x14ac:dyDescent="0.3">
      <c r="A18" s="161" t="s">
        <v>6545</v>
      </c>
      <c r="B18" s="34"/>
      <c r="C18" s="34">
        <f>SUM(C16:C17)</f>
        <v>24</v>
      </c>
      <c r="D18" s="34">
        <f t="shared" ref="D18:D30" si="8">SUM(D16:D17)</f>
        <v>8</v>
      </c>
      <c r="E18" s="34">
        <f t="shared" ref="E18:E30" si="9">SUM(E16:E17)</f>
        <v>8</v>
      </c>
      <c r="F18" s="34">
        <f t="shared" ref="F18:F30" si="10">SUM(F16:F17)</f>
        <v>16</v>
      </c>
      <c r="G18" s="34">
        <f t="shared" ref="G18:G30" si="11">SUM(G16:G17)</f>
        <v>32</v>
      </c>
      <c r="H18" s="34">
        <f t="shared" ref="H18:H30" si="12">SUM(H16:H17)</f>
        <v>24</v>
      </c>
      <c r="I18" s="2" t="s">
        <v>6802</v>
      </c>
    </row>
    <row r="19" spans="1:9" ht="17" thickBot="1" x14ac:dyDescent="0.3">
      <c r="A19" s="57"/>
      <c r="B19" s="57"/>
      <c r="C19" s="13"/>
      <c r="D19" s="13"/>
      <c r="E19" s="13"/>
      <c r="F19" s="13"/>
      <c r="G19" s="13"/>
      <c r="H19" s="13"/>
    </row>
    <row r="20" spans="1:9" s="8" customFormat="1" ht="17" thickBot="1" x14ac:dyDescent="0.3">
      <c r="A20" s="161" t="s">
        <v>6789</v>
      </c>
      <c r="B20" s="34"/>
      <c r="C20" s="34">
        <f>SUM(C18:C19)</f>
        <v>24</v>
      </c>
      <c r="D20" s="34">
        <f t="shared" si="8"/>
        <v>8</v>
      </c>
      <c r="E20" s="34">
        <f t="shared" si="9"/>
        <v>8</v>
      </c>
      <c r="F20" s="34">
        <f t="shared" si="10"/>
        <v>16</v>
      </c>
      <c r="G20" s="34">
        <f t="shared" si="11"/>
        <v>32</v>
      </c>
      <c r="H20" s="34">
        <f t="shared" si="12"/>
        <v>24</v>
      </c>
      <c r="I20" s="8" t="s">
        <v>6802</v>
      </c>
    </row>
    <row r="21" spans="1:9" ht="17" thickBot="1" x14ac:dyDescent="0.3">
      <c r="A21" s="57"/>
      <c r="B21" s="57"/>
      <c r="C21" s="13"/>
      <c r="D21" s="13"/>
      <c r="E21" s="13"/>
      <c r="F21" s="13"/>
      <c r="G21" s="13"/>
      <c r="H21" s="13"/>
    </row>
    <row r="22" spans="1:9" s="8" customFormat="1" ht="17" thickBot="1" x14ac:dyDescent="0.3">
      <c r="A22" s="161" t="s">
        <v>6890</v>
      </c>
      <c r="B22" s="34"/>
      <c r="C22" s="34">
        <f>SUM(C20:C21)</f>
        <v>24</v>
      </c>
      <c r="D22" s="34">
        <f t="shared" si="8"/>
        <v>8</v>
      </c>
      <c r="E22" s="34">
        <f t="shared" si="9"/>
        <v>8</v>
      </c>
      <c r="F22" s="34">
        <f t="shared" si="10"/>
        <v>16</v>
      </c>
      <c r="G22" s="34">
        <f t="shared" si="11"/>
        <v>32</v>
      </c>
      <c r="H22" s="34">
        <f t="shared" si="12"/>
        <v>24</v>
      </c>
      <c r="I22" s="8" t="s">
        <v>6790</v>
      </c>
    </row>
    <row r="23" spans="1:9" ht="17" thickBot="1" x14ac:dyDescent="0.3">
      <c r="A23" s="57"/>
      <c r="B23" s="57"/>
      <c r="C23" s="13"/>
      <c r="D23" s="13"/>
      <c r="E23" s="13"/>
      <c r="F23" s="13"/>
      <c r="G23" s="13"/>
      <c r="H23" s="13"/>
    </row>
    <row r="24" spans="1:9" s="8" customFormat="1" ht="17" thickBot="1" x14ac:dyDescent="0.3">
      <c r="A24" s="161" t="s">
        <v>7157</v>
      </c>
      <c r="B24" s="34"/>
      <c r="C24" s="34">
        <f>SUM(C22:C23)</f>
        <v>24</v>
      </c>
      <c r="D24" s="34">
        <f t="shared" si="8"/>
        <v>8</v>
      </c>
      <c r="E24" s="34">
        <f t="shared" si="9"/>
        <v>8</v>
      </c>
      <c r="F24" s="34">
        <f t="shared" si="10"/>
        <v>16</v>
      </c>
      <c r="G24" s="34">
        <f t="shared" si="11"/>
        <v>32</v>
      </c>
      <c r="H24" s="34">
        <f t="shared" si="12"/>
        <v>24</v>
      </c>
    </row>
    <row r="25" spans="1:9" s="2" customFormat="1" ht="15.75" customHeight="1" thickBot="1" x14ac:dyDescent="0.3">
      <c r="A25" s="13"/>
      <c r="B25" s="13"/>
      <c r="C25" s="13"/>
      <c r="D25" s="13"/>
      <c r="E25" s="13"/>
      <c r="F25" s="13"/>
      <c r="G25" s="13"/>
      <c r="H25" s="13"/>
    </row>
    <row r="26" spans="1:9" s="8" customFormat="1" ht="17" thickBot="1" x14ac:dyDescent="0.3">
      <c r="A26" s="161" t="s">
        <v>7158</v>
      </c>
      <c r="B26" s="34"/>
      <c r="C26" s="34">
        <f>SUM(C24:C25)</f>
        <v>24</v>
      </c>
      <c r="D26" s="34">
        <f t="shared" si="8"/>
        <v>8</v>
      </c>
      <c r="E26" s="34">
        <f t="shared" si="9"/>
        <v>8</v>
      </c>
      <c r="F26" s="34">
        <f t="shared" si="10"/>
        <v>16</v>
      </c>
      <c r="G26" s="34">
        <f t="shared" si="11"/>
        <v>32</v>
      </c>
      <c r="H26" s="34">
        <f t="shared" si="12"/>
        <v>24</v>
      </c>
    </row>
    <row r="27" spans="1:9" s="2" customFormat="1" ht="15.75" customHeight="1" thickBot="1" x14ac:dyDescent="0.3">
      <c r="A27" s="13"/>
      <c r="B27" s="13"/>
      <c r="C27" s="13"/>
      <c r="D27" s="13"/>
      <c r="E27" s="13"/>
      <c r="F27" s="13"/>
      <c r="G27" s="13"/>
      <c r="H27" s="13"/>
    </row>
    <row r="28" spans="1:9" s="8" customFormat="1" ht="17" thickBot="1" x14ac:dyDescent="0.3">
      <c r="A28" s="161" t="s">
        <v>7658</v>
      </c>
      <c r="B28" s="34"/>
      <c r="C28" s="34">
        <f>SUM(C26:C27)</f>
        <v>24</v>
      </c>
      <c r="D28" s="34">
        <f t="shared" si="8"/>
        <v>8</v>
      </c>
      <c r="E28" s="34">
        <f t="shared" si="9"/>
        <v>8</v>
      </c>
      <c r="F28" s="34">
        <f t="shared" si="10"/>
        <v>16</v>
      </c>
      <c r="G28" s="34">
        <f t="shared" si="11"/>
        <v>32</v>
      </c>
      <c r="H28" s="34">
        <f t="shared" si="12"/>
        <v>24</v>
      </c>
    </row>
    <row r="29" spans="1:9" ht="15.75" customHeight="1" thickBot="1" x14ac:dyDescent="0.3">
      <c r="A29" s="57"/>
      <c r="B29" s="57"/>
      <c r="C29" s="13"/>
      <c r="D29" s="13"/>
      <c r="E29" s="13"/>
      <c r="F29" s="13"/>
      <c r="G29" s="13"/>
      <c r="H29" s="13"/>
    </row>
    <row r="30" spans="1:9" s="8" customFormat="1" ht="17" thickBot="1" x14ac:dyDescent="0.3">
      <c r="A30" s="860" t="s">
        <v>7724</v>
      </c>
      <c r="B30" s="41"/>
      <c r="C30" s="181">
        <f>SUM(C28:C29)</f>
        <v>24</v>
      </c>
      <c r="D30" s="181">
        <f t="shared" si="8"/>
        <v>8</v>
      </c>
      <c r="E30" s="181">
        <f t="shared" si="9"/>
        <v>8</v>
      </c>
      <c r="F30" s="181">
        <f t="shared" si="10"/>
        <v>16</v>
      </c>
      <c r="G30" s="181">
        <f t="shared" si="11"/>
        <v>32</v>
      </c>
      <c r="H30" s="181">
        <f t="shared" si="12"/>
        <v>24</v>
      </c>
    </row>
    <row r="31" spans="1:9" x14ac:dyDescent="0.25">
      <c r="A31" s="256" t="s">
        <v>7907</v>
      </c>
      <c r="B31" s="53" t="s">
        <v>63</v>
      </c>
      <c r="C31" s="13"/>
      <c r="D31" s="13"/>
      <c r="E31" s="13"/>
      <c r="F31" s="13">
        <v>-16</v>
      </c>
      <c r="G31" s="13"/>
      <c r="H31" s="13"/>
    </row>
    <row r="32" spans="1:9" x14ac:dyDescent="0.25">
      <c r="A32" s="57"/>
      <c r="B32" s="57"/>
      <c r="C32" s="13"/>
      <c r="D32" s="13"/>
      <c r="E32" s="13"/>
      <c r="F32" s="13"/>
      <c r="G32" s="13"/>
      <c r="H32" s="13"/>
    </row>
    <row r="33" spans="1:8" x14ac:dyDescent="0.25">
      <c r="A33" s="57"/>
      <c r="B33" s="57"/>
      <c r="C33" s="13"/>
      <c r="D33" s="13"/>
      <c r="E33" s="13"/>
      <c r="F33" s="13"/>
      <c r="G33" s="13"/>
      <c r="H33" s="13"/>
    </row>
    <row r="34" spans="1:8" ht="17" thickBot="1" x14ac:dyDescent="0.3">
      <c r="A34" s="81"/>
      <c r="B34" s="81"/>
      <c r="C34" s="14"/>
      <c r="D34" s="14"/>
      <c r="E34" s="14"/>
      <c r="F34" s="14"/>
      <c r="G34" s="14"/>
      <c r="H34" s="14"/>
    </row>
    <row r="35" spans="1:8" ht="17" thickBot="1" x14ac:dyDescent="0.3">
      <c r="A35" s="1357" t="s">
        <v>927</v>
      </c>
      <c r="B35" s="135"/>
      <c r="C35" s="1390">
        <f>SUM(C9)</f>
        <v>24</v>
      </c>
      <c r="D35" s="1390">
        <f>SUM(D13)</f>
        <v>8</v>
      </c>
      <c r="E35" s="1390">
        <f>SUM(E13)</f>
        <v>8</v>
      </c>
      <c r="F35" s="1390">
        <f t="shared" ref="F35:H35" si="13">SUM(F9)</f>
        <v>16</v>
      </c>
      <c r="G35" s="1390">
        <f t="shared" si="13"/>
        <v>32</v>
      </c>
      <c r="H35" s="1390">
        <f t="shared" si="13"/>
        <v>24</v>
      </c>
    </row>
    <row r="36" spans="1:8" ht="17" thickBot="1" x14ac:dyDescent="0.3">
      <c r="A36" s="26" t="s">
        <v>1053</v>
      </c>
      <c r="B36" s="27"/>
      <c r="C36" s="1393">
        <v>24</v>
      </c>
      <c r="D36" s="1393">
        <v>8</v>
      </c>
      <c r="E36" s="1393">
        <v>8</v>
      </c>
      <c r="F36" s="1393">
        <v>16</v>
      </c>
      <c r="G36" s="1393">
        <v>32</v>
      </c>
      <c r="H36" s="1393">
        <v>24</v>
      </c>
    </row>
  </sheetData>
  <pageMargins left="0.7" right="0.7" top="0.75" bottom="0.75" header="0.3" footer="0.3"/>
  <pageSetup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D34"/>
  <sheetViews>
    <sheetView topLeftCell="A13" workbookViewId="0">
      <selection activeCell="B31" sqref="B31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4.6640625" style="2" customWidth="1"/>
    <col min="4" max="16384" width="9" style="136"/>
  </cols>
  <sheetData>
    <row r="1" spans="1:4" s="48" customFormat="1" x14ac:dyDescent="0.25">
      <c r="A1" s="48" t="s">
        <v>23</v>
      </c>
      <c r="C1" s="1"/>
    </row>
    <row r="2" spans="1:4" s="48" customFormat="1" x14ac:dyDescent="0.25">
      <c r="A2" s="1"/>
      <c r="B2" s="1"/>
      <c r="C2" s="1"/>
    </row>
    <row r="3" spans="1:4" s="257" customFormat="1" x14ac:dyDescent="0.25">
      <c r="A3" s="1" t="s">
        <v>384</v>
      </c>
      <c r="B3" s="1"/>
    </row>
    <row r="4" spans="1:4" s="257" customFormat="1" x14ac:dyDescent="0.25">
      <c r="A4" s="3" t="s">
        <v>5693</v>
      </c>
      <c r="B4" s="3"/>
      <c r="C4" s="1013"/>
    </row>
    <row r="5" spans="1:4" s="257" customFormat="1" x14ac:dyDescent="0.25">
      <c r="A5" s="3" t="s">
        <v>6039</v>
      </c>
      <c r="B5" s="3"/>
      <c r="C5" s="1013"/>
    </row>
    <row r="6" spans="1:4" s="257" customFormat="1" x14ac:dyDescent="0.25">
      <c r="A6" s="3"/>
      <c r="B6" s="3"/>
      <c r="C6" s="1013"/>
    </row>
    <row r="7" spans="1:4" s="49" customFormat="1" ht="17" thickBot="1" x14ac:dyDescent="0.3">
      <c r="A7" s="3"/>
      <c r="B7" s="3"/>
      <c r="C7" s="31">
        <v>10500</v>
      </c>
    </row>
    <row r="8" spans="1:4" s="4" customFormat="1" ht="17" thickBot="1" x14ac:dyDescent="0.3">
      <c r="A8" s="140" t="s">
        <v>0</v>
      </c>
      <c r="B8" s="140" t="s">
        <v>1</v>
      </c>
      <c r="C8" s="209" t="s">
        <v>5720</v>
      </c>
    </row>
    <row r="9" spans="1:4" ht="17" thickBot="1" x14ac:dyDescent="0.3">
      <c r="A9" s="80" t="s">
        <v>6064</v>
      </c>
      <c r="B9" s="81" t="s">
        <v>6082</v>
      </c>
      <c r="C9" s="14">
        <v>168</v>
      </c>
    </row>
    <row r="10" spans="1:4" ht="17" thickBot="1" x14ac:dyDescent="0.3">
      <c r="A10" s="161" t="s">
        <v>6015</v>
      </c>
      <c r="B10" s="34"/>
      <c r="C10" s="54">
        <f>SUM(C9)</f>
        <v>168</v>
      </c>
    </row>
    <row r="11" spans="1:4" ht="17" thickBot="1" x14ac:dyDescent="0.3">
      <c r="A11" s="256"/>
      <c r="B11" s="22"/>
      <c r="C11" s="53"/>
    </row>
    <row r="12" spans="1:4" s="2" customFormat="1" ht="17" thickBot="1" x14ac:dyDescent="0.3">
      <c r="A12" s="161" t="s">
        <v>6234</v>
      </c>
      <c r="B12" s="34"/>
      <c r="C12" s="54">
        <f>SUM(C10:C11)</f>
        <v>168</v>
      </c>
      <c r="D12" s="2" t="s">
        <v>6802</v>
      </c>
    </row>
    <row r="13" spans="1:4" ht="17" thickBot="1" x14ac:dyDescent="0.3">
      <c r="A13" s="55"/>
      <c r="B13" s="22"/>
      <c r="C13" s="226"/>
    </row>
    <row r="14" spans="1:4" s="2" customFormat="1" ht="17" thickBot="1" x14ac:dyDescent="0.3">
      <c r="A14" s="161" t="s">
        <v>6414</v>
      </c>
      <c r="B14" s="34"/>
      <c r="C14" s="54">
        <f>SUM(C12:C13)</f>
        <v>168</v>
      </c>
      <c r="D14" s="2" t="s">
        <v>6802</v>
      </c>
    </row>
    <row r="15" spans="1:4" ht="17" thickBot="1" x14ac:dyDescent="0.3">
      <c r="A15" s="12"/>
      <c r="B15" s="14"/>
      <c r="C15" s="39"/>
    </row>
    <row r="16" spans="1:4" s="2" customFormat="1" ht="17" thickBot="1" x14ac:dyDescent="0.3">
      <c r="A16" s="161" t="s">
        <v>6545</v>
      </c>
      <c r="B16" s="34"/>
      <c r="C16" s="54">
        <f>SUM(C14:C15)</f>
        <v>168</v>
      </c>
      <c r="D16" s="2" t="s">
        <v>6802</v>
      </c>
    </row>
    <row r="17" spans="1:4" ht="17" thickBot="1" x14ac:dyDescent="0.3">
      <c r="A17" s="57"/>
      <c r="B17" s="57"/>
      <c r="C17" s="13"/>
    </row>
    <row r="18" spans="1:4" s="8" customFormat="1" ht="17" thickBot="1" x14ac:dyDescent="0.3">
      <c r="A18" s="161" t="s">
        <v>6789</v>
      </c>
      <c r="B18" s="34"/>
      <c r="C18" s="54">
        <f>SUM(C16:C17)</f>
        <v>168</v>
      </c>
      <c r="D18" s="8" t="s">
        <v>6802</v>
      </c>
    </row>
    <row r="19" spans="1:4" ht="17" thickBot="1" x14ac:dyDescent="0.3">
      <c r="A19" s="57"/>
      <c r="B19" s="57"/>
      <c r="C19" s="13"/>
    </row>
    <row r="20" spans="1:4" s="8" customFormat="1" ht="17" thickBot="1" x14ac:dyDescent="0.3">
      <c r="A20" s="161" t="s">
        <v>6957</v>
      </c>
      <c r="B20" s="34"/>
      <c r="C20" s="54">
        <f>SUM(C18:C19)</f>
        <v>168</v>
      </c>
      <c r="D20" s="8" t="s">
        <v>6790</v>
      </c>
    </row>
    <row r="21" spans="1:4" ht="17" thickBot="1" x14ac:dyDescent="0.3">
      <c r="A21" s="57"/>
      <c r="B21" s="57"/>
      <c r="C21" s="13"/>
    </row>
    <row r="22" spans="1:4" s="8" customFormat="1" ht="17" thickBot="1" x14ac:dyDescent="0.3">
      <c r="A22" s="161" t="s">
        <v>7112</v>
      </c>
      <c r="B22" s="34"/>
      <c r="C22" s="54">
        <f>SUM(C20:C21)</f>
        <v>168</v>
      </c>
    </row>
    <row r="23" spans="1:4" s="2" customFormat="1" ht="17" thickBot="1" x14ac:dyDescent="0.3">
      <c r="A23" s="13"/>
      <c r="B23" s="13"/>
      <c r="C23" s="13"/>
    </row>
    <row r="24" spans="1:4" s="8" customFormat="1" ht="17" thickBot="1" x14ac:dyDescent="0.3">
      <c r="A24" s="161" t="s">
        <v>7158</v>
      </c>
      <c r="B24" s="34"/>
      <c r="C24" s="54">
        <f>SUM(C22:C23)</f>
        <v>168</v>
      </c>
    </row>
    <row r="25" spans="1:4" s="2" customFormat="1" ht="17" thickBot="1" x14ac:dyDescent="0.3">
      <c r="A25" s="13"/>
      <c r="B25" s="13"/>
      <c r="C25" s="13"/>
    </row>
    <row r="26" spans="1:4" s="8" customFormat="1" ht="17" thickBot="1" x14ac:dyDescent="0.3">
      <c r="A26" s="161" t="s">
        <v>7658</v>
      </c>
      <c r="B26" s="34"/>
      <c r="C26" s="54">
        <f>SUM(C24:C25)</f>
        <v>168</v>
      </c>
    </row>
    <row r="27" spans="1:4" ht="17" thickBot="1" x14ac:dyDescent="0.3">
      <c r="A27" s="57"/>
      <c r="B27" s="57"/>
      <c r="C27" s="13"/>
    </row>
    <row r="28" spans="1:4" s="8" customFormat="1" ht="17" thickBot="1" x14ac:dyDescent="0.3">
      <c r="A28" s="860" t="s">
        <v>7724</v>
      </c>
      <c r="B28" s="41"/>
      <c r="C28" s="163">
        <f>SUM(C26:C27)</f>
        <v>168</v>
      </c>
    </row>
    <row r="29" spans="1:4" x14ac:dyDescent="0.25">
      <c r="A29" s="57"/>
      <c r="B29" s="57"/>
      <c r="C29" s="13"/>
    </row>
    <row r="30" spans="1:4" x14ac:dyDescent="0.25">
      <c r="A30" s="57"/>
      <c r="B30" s="57"/>
      <c r="C30" s="13"/>
    </row>
    <row r="31" spans="1:4" x14ac:dyDescent="0.25">
      <c r="A31" s="57"/>
      <c r="B31" s="57"/>
      <c r="C31" s="13"/>
    </row>
    <row r="32" spans="1:4" ht="17" thickBot="1" x14ac:dyDescent="0.3">
      <c r="A32" s="81"/>
      <c r="B32" s="81"/>
      <c r="C32" s="14"/>
    </row>
    <row r="33" spans="1:3" ht="17" thickBot="1" x14ac:dyDescent="0.3">
      <c r="A33" s="1357" t="s">
        <v>927</v>
      </c>
      <c r="B33" s="135"/>
      <c r="C33" s="1390">
        <f>SUM(C9)</f>
        <v>168</v>
      </c>
    </row>
    <row r="34" spans="1:3" ht="17" thickBot="1" x14ac:dyDescent="0.3">
      <c r="A34" s="26" t="s">
        <v>1053</v>
      </c>
      <c r="B34" s="27"/>
      <c r="C34" s="1393">
        <v>168</v>
      </c>
    </row>
  </sheetData>
  <pageMargins left="0.7" right="0.7" top="0.75" bottom="0.75" header="0.3" footer="0.3"/>
  <pageSetup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G33"/>
  <sheetViews>
    <sheetView topLeftCell="A10" workbookViewId="0">
      <selection activeCell="F21" sqref="F21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4" width="9.1640625" style="2" customWidth="1"/>
    <col min="5" max="5" width="9.83203125" style="2" customWidth="1"/>
    <col min="6" max="6" width="23.5" style="136" customWidth="1"/>
    <col min="7" max="7" width="14.1640625" style="136" bestFit="1" customWidth="1"/>
    <col min="8" max="16384" width="9" style="136"/>
  </cols>
  <sheetData>
    <row r="1" spans="1:7" s="48" customFormat="1" x14ac:dyDescent="0.25">
      <c r="A1" s="48" t="s">
        <v>23</v>
      </c>
      <c r="C1" s="1"/>
      <c r="D1" s="1"/>
      <c r="E1" s="1"/>
    </row>
    <row r="2" spans="1:7" s="48" customFormat="1" x14ac:dyDescent="0.25">
      <c r="A2" s="1"/>
      <c r="B2" s="1"/>
      <c r="C2" s="1"/>
      <c r="D2" s="1"/>
      <c r="E2" s="1"/>
    </row>
    <row r="3" spans="1:7" s="257" customFormat="1" x14ac:dyDescent="0.25">
      <c r="A3" s="1" t="s">
        <v>384</v>
      </c>
      <c r="B3" s="1"/>
    </row>
    <row r="4" spans="1:7" s="257" customFormat="1" x14ac:dyDescent="0.25">
      <c r="A4" s="3" t="s">
        <v>5693</v>
      </c>
      <c r="B4" s="3"/>
      <c r="C4" s="1013"/>
      <c r="D4" s="1013"/>
      <c r="E4" s="1013"/>
    </row>
    <row r="5" spans="1:7" s="257" customFormat="1" x14ac:dyDescent="0.25">
      <c r="A5" s="3" t="s">
        <v>6117</v>
      </c>
      <c r="B5" s="3"/>
      <c r="C5" s="1013"/>
      <c r="D5" s="1013"/>
      <c r="E5" s="1013"/>
    </row>
    <row r="6" spans="1:7" s="257" customFormat="1" x14ac:dyDescent="0.25">
      <c r="A6" s="3"/>
      <c r="B6" s="3"/>
      <c r="C6" s="1013"/>
      <c r="D6" s="1013"/>
      <c r="E6" s="1013"/>
    </row>
    <row r="7" spans="1:7" s="49" customFormat="1" ht="17" thickBot="1" x14ac:dyDescent="0.3">
      <c r="A7" s="3"/>
      <c r="B7" s="3"/>
      <c r="C7" s="31">
        <v>5000</v>
      </c>
      <c r="D7" s="31">
        <v>4500</v>
      </c>
      <c r="E7" s="31">
        <v>4500</v>
      </c>
    </row>
    <row r="8" spans="1:7" s="4" customFormat="1" ht="17" thickBot="1" x14ac:dyDescent="0.3">
      <c r="A8" s="140" t="s">
        <v>0</v>
      </c>
      <c r="B8" s="140" t="s">
        <v>1</v>
      </c>
      <c r="C8" s="209" t="s">
        <v>17</v>
      </c>
      <c r="D8" s="209" t="s">
        <v>18</v>
      </c>
      <c r="E8" s="209" t="s">
        <v>27</v>
      </c>
    </row>
    <row r="9" spans="1:7" ht="17" thickBot="1" x14ac:dyDescent="0.3">
      <c r="A9" s="80">
        <v>44987</v>
      </c>
      <c r="B9" s="81" t="s">
        <v>6116</v>
      </c>
      <c r="C9" s="14">
        <v>83</v>
      </c>
      <c r="D9" s="14">
        <v>83</v>
      </c>
      <c r="E9" s="14">
        <v>166</v>
      </c>
    </row>
    <row r="10" spans="1:7" ht="17" thickBot="1" x14ac:dyDescent="0.3">
      <c r="A10" s="161" t="s">
        <v>6234</v>
      </c>
      <c r="B10" s="34"/>
      <c r="C10" s="34">
        <f>SUM(C9)</f>
        <v>83</v>
      </c>
      <c r="D10" s="34">
        <f t="shared" ref="D10:E10" si="0">SUM(D9)</f>
        <v>83</v>
      </c>
      <c r="E10" s="34">
        <f t="shared" si="0"/>
        <v>166</v>
      </c>
      <c r="F10" s="136" t="s">
        <v>6802</v>
      </c>
    </row>
    <row r="11" spans="1:7" ht="17" thickBot="1" x14ac:dyDescent="0.3">
      <c r="A11" s="28"/>
      <c r="B11" s="22"/>
      <c r="C11" s="22"/>
      <c r="D11" s="22"/>
      <c r="E11" s="22"/>
    </row>
    <row r="12" spans="1:7" ht="17" thickBot="1" x14ac:dyDescent="0.3">
      <c r="A12" s="161" t="s">
        <v>6414</v>
      </c>
      <c r="B12" s="34"/>
      <c r="C12" s="34">
        <f>SUM(C10:C11)</f>
        <v>83</v>
      </c>
      <c r="D12" s="34">
        <f t="shared" ref="D12:E12" si="1">SUM(D10:D11)</f>
        <v>83</v>
      </c>
      <c r="E12" s="34">
        <f t="shared" si="1"/>
        <v>166</v>
      </c>
      <c r="F12" s="136" t="s">
        <v>6802</v>
      </c>
      <c r="G12" s="1533"/>
    </row>
    <row r="13" spans="1:7" ht="17" thickBot="1" x14ac:dyDescent="0.3">
      <c r="A13" s="28"/>
      <c r="B13" s="22"/>
      <c r="C13" s="22"/>
      <c r="D13" s="22"/>
      <c r="E13" s="22"/>
    </row>
    <row r="14" spans="1:7" ht="17" thickBot="1" x14ac:dyDescent="0.3">
      <c r="A14" s="161" t="s">
        <v>6545</v>
      </c>
      <c r="B14" s="560"/>
      <c r="C14" s="34">
        <f>SUM(C12:C13)</f>
        <v>83</v>
      </c>
      <c r="D14" s="34">
        <f t="shared" ref="D14:E24" si="2">SUM(D12:D13)</f>
        <v>83</v>
      </c>
      <c r="E14" s="34">
        <f t="shared" si="2"/>
        <v>166</v>
      </c>
      <c r="F14" s="136" t="s">
        <v>6802</v>
      </c>
    </row>
    <row r="15" spans="1:7" ht="17" thickBot="1" x14ac:dyDescent="0.3">
      <c r="A15" s="256"/>
      <c r="B15" s="22"/>
      <c r="C15" s="53"/>
      <c r="D15" s="53"/>
      <c r="E15" s="53"/>
    </row>
    <row r="16" spans="1:7" s="197" customFormat="1" ht="17" thickBot="1" x14ac:dyDescent="0.3">
      <c r="A16" s="161" t="s">
        <v>6789</v>
      </c>
      <c r="B16" s="34"/>
      <c r="C16" s="34">
        <f>SUM(C14:C15)</f>
        <v>83</v>
      </c>
      <c r="D16" s="34">
        <f t="shared" si="2"/>
        <v>83</v>
      </c>
      <c r="E16" s="34">
        <f t="shared" si="2"/>
        <v>166</v>
      </c>
      <c r="F16" s="197" t="s">
        <v>6802</v>
      </c>
    </row>
    <row r="17" spans="1:6" ht="17" thickBot="1" x14ac:dyDescent="0.3">
      <c r="A17" s="256"/>
      <c r="B17" s="22"/>
      <c r="C17" s="53"/>
      <c r="D17" s="53"/>
      <c r="E17" s="53"/>
    </row>
    <row r="18" spans="1:6" s="197" customFormat="1" ht="17" thickBot="1" x14ac:dyDescent="0.3">
      <c r="A18" s="161" t="s">
        <v>6957</v>
      </c>
      <c r="B18" s="34"/>
      <c r="C18" s="34">
        <f>SUM(C16:C17)</f>
        <v>83</v>
      </c>
      <c r="D18" s="34">
        <f t="shared" si="2"/>
        <v>83</v>
      </c>
      <c r="E18" s="34">
        <f t="shared" si="2"/>
        <v>166</v>
      </c>
      <c r="F18" s="197" t="s">
        <v>6790</v>
      </c>
    </row>
    <row r="19" spans="1:6" ht="17" thickBot="1" x14ac:dyDescent="0.3">
      <c r="A19" s="256"/>
      <c r="B19" s="22"/>
      <c r="C19" s="53"/>
      <c r="D19" s="53"/>
      <c r="E19" s="53"/>
    </row>
    <row r="20" spans="1:6" s="8" customFormat="1" ht="17" thickBot="1" x14ac:dyDescent="0.3">
      <c r="A20" s="161" t="s">
        <v>7112</v>
      </c>
      <c r="B20" s="34"/>
      <c r="C20" s="34">
        <f>SUM(C18:C19)</f>
        <v>83</v>
      </c>
      <c r="D20" s="34">
        <f t="shared" si="2"/>
        <v>83</v>
      </c>
      <c r="E20" s="34">
        <f t="shared" si="2"/>
        <v>166</v>
      </c>
    </row>
    <row r="21" spans="1:6" s="2" customFormat="1" ht="17" thickBot="1" x14ac:dyDescent="0.3">
      <c r="A21" s="55"/>
      <c r="B21" s="13"/>
      <c r="C21" s="53"/>
      <c r="D21" s="53"/>
      <c r="E21" s="53"/>
    </row>
    <row r="22" spans="1:6" s="8" customFormat="1" ht="17" thickBot="1" x14ac:dyDescent="0.3">
      <c r="A22" s="161" t="s">
        <v>7158</v>
      </c>
      <c r="B22" s="34"/>
      <c r="C22" s="34">
        <f>SUM(C20:C21)</f>
        <v>83</v>
      </c>
      <c r="D22" s="34">
        <f t="shared" si="2"/>
        <v>83</v>
      </c>
      <c r="E22" s="34">
        <f t="shared" si="2"/>
        <v>166</v>
      </c>
    </row>
    <row r="23" spans="1:6" s="2" customFormat="1" ht="17" thickBot="1" x14ac:dyDescent="0.3">
      <c r="A23" s="55"/>
      <c r="B23" s="13"/>
      <c r="C23" s="53"/>
      <c r="D23" s="53"/>
      <c r="E23" s="53"/>
    </row>
    <row r="24" spans="1:6" s="8" customFormat="1" ht="17" thickBot="1" x14ac:dyDescent="0.3">
      <c r="A24" s="161" t="s">
        <v>7658</v>
      </c>
      <c r="B24" s="34"/>
      <c r="C24" s="34">
        <f>SUM(C22:C23)</f>
        <v>83</v>
      </c>
      <c r="D24" s="34">
        <f t="shared" si="2"/>
        <v>83</v>
      </c>
      <c r="E24" s="34">
        <f t="shared" si="2"/>
        <v>166</v>
      </c>
    </row>
    <row r="25" spans="1:6" ht="17" thickBot="1" x14ac:dyDescent="0.3">
      <c r="A25" s="256"/>
      <c r="B25" s="53"/>
      <c r="C25" s="53"/>
      <c r="D25" s="53"/>
      <c r="E25" s="53"/>
    </row>
    <row r="26" spans="1:6" s="8" customFormat="1" ht="17" thickBot="1" x14ac:dyDescent="0.3">
      <c r="A26" s="860" t="s">
        <v>7724</v>
      </c>
      <c r="B26" s="41"/>
      <c r="C26" s="181">
        <f>SUM(C24:C25)</f>
        <v>83</v>
      </c>
      <c r="D26" s="181">
        <f>SUM(D24:D25)</f>
        <v>83</v>
      </c>
      <c r="E26" s="181">
        <f>SUM(E24:E25)</f>
        <v>166</v>
      </c>
    </row>
    <row r="27" spans="1:6" x14ac:dyDescent="0.25">
      <c r="A27" s="256" t="s">
        <v>7907</v>
      </c>
      <c r="B27" s="53" t="s">
        <v>63</v>
      </c>
      <c r="C27" s="53"/>
      <c r="D27" s="53"/>
      <c r="E27" s="53">
        <v>-4</v>
      </c>
    </row>
    <row r="28" spans="1:6" x14ac:dyDescent="0.25">
      <c r="A28" s="256"/>
      <c r="B28" s="13"/>
      <c r="C28" s="53"/>
      <c r="D28" s="53"/>
      <c r="E28" s="53"/>
    </row>
    <row r="29" spans="1:6" x14ac:dyDescent="0.25">
      <c r="A29" s="57"/>
      <c r="B29" s="57"/>
      <c r="C29" s="13"/>
      <c r="D29" s="13"/>
      <c r="E29" s="13"/>
    </row>
    <row r="30" spans="1:6" x14ac:dyDescent="0.25">
      <c r="A30" s="57"/>
      <c r="B30" s="57"/>
      <c r="C30" s="13"/>
      <c r="D30" s="13"/>
      <c r="E30" s="13"/>
    </row>
    <row r="31" spans="1:6" ht="17" thickBot="1" x14ac:dyDescent="0.3">
      <c r="A31" s="81"/>
      <c r="B31" s="81"/>
      <c r="C31" s="14"/>
      <c r="D31" s="14"/>
      <c r="E31" s="14"/>
    </row>
    <row r="32" spans="1:6" ht="17" thickBot="1" x14ac:dyDescent="0.3">
      <c r="A32" s="1357" t="s">
        <v>927</v>
      </c>
      <c r="B32" s="135"/>
      <c r="C32" s="1390">
        <f>SUM(C9)</f>
        <v>83</v>
      </c>
      <c r="D32" s="1390">
        <f t="shared" ref="D32:E32" si="3">SUM(D9)</f>
        <v>83</v>
      </c>
      <c r="E32" s="1390">
        <f t="shared" si="3"/>
        <v>166</v>
      </c>
    </row>
    <row r="33" spans="1:5" ht="17" thickBot="1" x14ac:dyDescent="0.3">
      <c r="A33" s="26" t="s">
        <v>1053</v>
      </c>
      <c r="B33" s="27"/>
      <c r="C33" s="1393">
        <v>83</v>
      </c>
      <c r="D33" s="1393">
        <v>83</v>
      </c>
      <c r="E33" s="1393">
        <v>166</v>
      </c>
    </row>
  </sheetData>
  <pageMargins left="0.7" right="0.7" top="0.75" bottom="0.75" header="0.3" footer="0.3"/>
  <pageSetup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O33"/>
  <sheetViews>
    <sheetView topLeftCell="A16" workbookViewId="0">
      <selection activeCell="D24" sqref="D24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12" width="9.83203125" style="2" customWidth="1"/>
    <col min="13" max="13" width="9.1640625" style="2" customWidth="1"/>
    <col min="14" max="14" width="9.83203125" style="2" customWidth="1"/>
    <col min="15" max="16384" width="9" style="136"/>
  </cols>
  <sheetData>
    <row r="1" spans="1:15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5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5" s="257" customFormat="1" x14ac:dyDescent="0.25">
      <c r="A3" s="1" t="s">
        <v>384</v>
      </c>
      <c r="B3" s="1"/>
    </row>
    <row r="4" spans="1:15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  <c r="M4" s="1013"/>
      <c r="N4" s="1013"/>
    </row>
    <row r="5" spans="1:15" s="257" customFormat="1" x14ac:dyDescent="0.25">
      <c r="A5" s="3" t="s">
        <v>6195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  <c r="N5" s="1013"/>
    </row>
    <row r="6" spans="1:15" s="257" customFormat="1" x14ac:dyDescent="0.25">
      <c r="A6" s="3"/>
      <c r="B6" s="3"/>
      <c r="C6" s="1013"/>
      <c r="D6" s="1013"/>
      <c r="E6" s="1013"/>
      <c r="F6" s="1013"/>
      <c r="G6" s="1013"/>
      <c r="H6" s="1013"/>
      <c r="I6" s="1013"/>
      <c r="J6" s="1013"/>
      <c r="K6" s="1013"/>
      <c r="L6" s="1013"/>
      <c r="M6" s="1013"/>
      <c r="N6" s="1013"/>
    </row>
    <row r="7" spans="1:15" s="49" customFormat="1" ht="17" thickBot="1" x14ac:dyDescent="0.3">
      <c r="A7" s="3"/>
      <c r="B7" s="3"/>
      <c r="C7" s="31">
        <v>6000</v>
      </c>
      <c r="D7" s="31">
        <v>4500</v>
      </c>
      <c r="E7" s="31">
        <v>35000</v>
      </c>
      <c r="F7" s="31">
        <v>21000</v>
      </c>
      <c r="G7" s="31">
        <v>2700</v>
      </c>
      <c r="H7" s="31">
        <v>800</v>
      </c>
      <c r="I7" s="31">
        <v>20000</v>
      </c>
      <c r="J7" s="31">
        <v>14000</v>
      </c>
      <c r="K7" s="31">
        <v>8000</v>
      </c>
      <c r="L7" s="31">
        <v>15000</v>
      </c>
      <c r="M7" s="31">
        <v>4500</v>
      </c>
      <c r="N7" s="31"/>
    </row>
    <row r="8" spans="1:15" s="4" customFormat="1" ht="17" thickBot="1" x14ac:dyDescent="0.3">
      <c r="A8" s="140" t="s">
        <v>0</v>
      </c>
      <c r="B8" s="140" t="s">
        <v>1</v>
      </c>
      <c r="C8" s="209" t="s">
        <v>26</v>
      </c>
      <c r="D8" s="209" t="s">
        <v>3</v>
      </c>
      <c r="E8" s="209" t="s">
        <v>28</v>
      </c>
      <c r="F8" s="209" t="s">
        <v>10</v>
      </c>
      <c r="G8" s="209" t="s">
        <v>31</v>
      </c>
      <c r="H8" s="209" t="s">
        <v>4</v>
      </c>
      <c r="I8" s="209" t="s">
        <v>29</v>
      </c>
      <c r="J8" s="209" t="s">
        <v>778</v>
      </c>
      <c r="K8" s="209" t="s">
        <v>134</v>
      </c>
      <c r="L8" s="209" t="s">
        <v>4501</v>
      </c>
      <c r="M8" s="209" t="s">
        <v>27</v>
      </c>
      <c r="N8" s="209"/>
    </row>
    <row r="9" spans="1:15" s="2" customFormat="1" x14ac:dyDescent="0.25">
      <c r="A9" s="12" t="s">
        <v>6223</v>
      </c>
      <c r="B9" s="14" t="s">
        <v>6229</v>
      </c>
      <c r="C9" s="13">
        <v>36</v>
      </c>
      <c r="D9" s="13">
        <v>36</v>
      </c>
      <c r="E9" s="13">
        <v>18</v>
      </c>
      <c r="F9" s="13">
        <v>28</v>
      </c>
      <c r="G9" s="13">
        <v>50</v>
      </c>
      <c r="H9" s="13">
        <v>68</v>
      </c>
      <c r="I9" s="13"/>
      <c r="J9" s="13"/>
      <c r="K9" s="13"/>
      <c r="L9" s="13">
        <v>30</v>
      </c>
      <c r="M9" s="13">
        <v>40</v>
      </c>
      <c r="N9" s="13"/>
    </row>
    <row r="10" spans="1:15" s="2" customFormat="1" ht="17" thickBot="1" x14ac:dyDescent="0.3">
      <c r="A10" s="76" t="s">
        <v>6223</v>
      </c>
      <c r="B10" s="14" t="s">
        <v>6225</v>
      </c>
      <c r="C10" s="14"/>
      <c r="D10" s="14"/>
      <c r="E10" s="14"/>
      <c r="F10" s="14"/>
      <c r="G10" s="14"/>
      <c r="H10" s="14"/>
      <c r="I10" s="14">
        <v>25</v>
      </c>
      <c r="J10" s="14">
        <v>20</v>
      </c>
      <c r="K10" s="14">
        <v>15</v>
      </c>
      <c r="L10" s="14"/>
      <c r="M10" s="14"/>
      <c r="N10" s="14"/>
    </row>
    <row r="11" spans="1:15" s="2" customFormat="1" ht="17" thickBot="1" x14ac:dyDescent="0.3">
      <c r="A11" s="161" t="s">
        <v>6234</v>
      </c>
      <c r="B11" s="34"/>
      <c r="C11" s="34">
        <f>SUM(C9:C10)</f>
        <v>36</v>
      </c>
      <c r="D11" s="34">
        <f t="shared" ref="D11:M11" si="0">SUM(D9:D10)</f>
        <v>36</v>
      </c>
      <c r="E11" s="34">
        <f t="shared" si="0"/>
        <v>18</v>
      </c>
      <c r="F11" s="34">
        <f t="shared" si="0"/>
        <v>28</v>
      </c>
      <c r="G11" s="34">
        <f t="shared" si="0"/>
        <v>50</v>
      </c>
      <c r="H11" s="34">
        <f t="shared" si="0"/>
        <v>68</v>
      </c>
      <c r="I11" s="34">
        <f t="shared" si="0"/>
        <v>25</v>
      </c>
      <c r="J11" s="34">
        <f t="shared" si="0"/>
        <v>20</v>
      </c>
      <c r="K11" s="34">
        <f t="shared" si="0"/>
        <v>15</v>
      </c>
      <c r="L11" s="34">
        <f t="shared" si="0"/>
        <v>30</v>
      </c>
      <c r="M11" s="34">
        <f t="shared" si="0"/>
        <v>40</v>
      </c>
      <c r="N11" s="54"/>
      <c r="O11" s="2" t="s">
        <v>6802</v>
      </c>
    </row>
    <row r="12" spans="1:15" s="2" customFormat="1" ht="17" thickBot="1" x14ac:dyDescent="0.3">
      <c r="A12" s="28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</row>
    <row r="13" spans="1:15" s="1" customFormat="1" ht="17" thickBot="1" x14ac:dyDescent="0.3">
      <c r="A13" s="161" t="s">
        <v>6414</v>
      </c>
      <c r="B13" s="34"/>
      <c r="C13" s="34">
        <f>SUM(C11:C12)</f>
        <v>36</v>
      </c>
      <c r="D13" s="34">
        <f t="shared" ref="D13:M13" si="1">SUM(D11:D12)</f>
        <v>36</v>
      </c>
      <c r="E13" s="34">
        <f t="shared" si="1"/>
        <v>18</v>
      </c>
      <c r="F13" s="34">
        <f t="shared" si="1"/>
        <v>28</v>
      </c>
      <c r="G13" s="34">
        <f t="shared" si="1"/>
        <v>50</v>
      </c>
      <c r="H13" s="34">
        <f t="shared" si="1"/>
        <v>68</v>
      </c>
      <c r="I13" s="34">
        <f t="shared" si="1"/>
        <v>25</v>
      </c>
      <c r="J13" s="34">
        <f t="shared" si="1"/>
        <v>20</v>
      </c>
      <c r="K13" s="34">
        <f t="shared" si="1"/>
        <v>15</v>
      </c>
      <c r="L13" s="34">
        <f t="shared" si="1"/>
        <v>30</v>
      </c>
      <c r="M13" s="34">
        <f t="shared" si="1"/>
        <v>40</v>
      </c>
      <c r="N13" s="54"/>
      <c r="O13" s="1" t="s">
        <v>6802</v>
      </c>
    </row>
    <row r="14" spans="1:15" s="2" customFormat="1" ht="17" thickBot="1" x14ac:dyDescent="0.3">
      <c r="A14" s="28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</row>
    <row r="15" spans="1:15" s="1" customFormat="1" ht="17" thickBot="1" x14ac:dyDescent="0.3">
      <c r="A15" s="161" t="s">
        <v>6545</v>
      </c>
      <c r="B15" s="34"/>
      <c r="C15" s="34">
        <f>SUM(C13:C14)</f>
        <v>36</v>
      </c>
      <c r="D15" s="34">
        <f t="shared" ref="D15:M27" si="2">SUM(D13:D14)</f>
        <v>36</v>
      </c>
      <c r="E15" s="34">
        <f t="shared" si="2"/>
        <v>18</v>
      </c>
      <c r="F15" s="34">
        <f t="shared" si="2"/>
        <v>28</v>
      </c>
      <c r="G15" s="34">
        <f t="shared" si="2"/>
        <v>50</v>
      </c>
      <c r="H15" s="34">
        <f t="shared" si="2"/>
        <v>68</v>
      </c>
      <c r="I15" s="34">
        <f t="shared" si="2"/>
        <v>25</v>
      </c>
      <c r="J15" s="34">
        <f t="shared" si="2"/>
        <v>20</v>
      </c>
      <c r="K15" s="34">
        <f t="shared" si="2"/>
        <v>15</v>
      </c>
      <c r="L15" s="34">
        <f t="shared" si="2"/>
        <v>30</v>
      </c>
      <c r="M15" s="34">
        <f t="shared" si="2"/>
        <v>40</v>
      </c>
      <c r="N15" s="54"/>
      <c r="O15" s="1" t="s">
        <v>6802</v>
      </c>
    </row>
    <row r="16" spans="1:15" ht="17" thickBot="1" x14ac:dyDescent="0.3">
      <c r="A16" s="168"/>
      <c r="B16" s="168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</row>
    <row r="17" spans="1:15" s="6" customFormat="1" ht="17" thickBot="1" x14ac:dyDescent="0.3">
      <c r="A17" s="161" t="s">
        <v>6789</v>
      </c>
      <c r="B17" s="34"/>
      <c r="C17" s="34">
        <f>SUM(C15:C16)</f>
        <v>36</v>
      </c>
      <c r="D17" s="34">
        <f t="shared" si="2"/>
        <v>36</v>
      </c>
      <c r="E17" s="34">
        <f t="shared" si="2"/>
        <v>18</v>
      </c>
      <c r="F17" s="34">
        <f t="shared" si="2"/>
        <v>28</v>
      </c>
      <c r="G17" s="34">
        <f t="shared" si="2"/>
        <v>50</v>
      </c>
      <c r="H17" s="34">
        <f t="shared" si="2"/>
        <v>68</v>
      </c>
      <c r="I17" s="34">
        <f t="shared" si="2"/>
        <v>25</v>
      </c>
      <c r="J17" s="34">
        <f t="shared" si="2"/>
        <v>20</v>
      </c>
      <c r="K17" s="34">
        <f t="shared" si="2"/>
        <v>15</v>
      </c>
      <c r="L17" s="34">
        <f t="shared" si="2"/>
        <v>30</v>
      </c>
      <c r="M17" s="34">
        <f t="shared" si="2"/>
        <v>40</v>
      </c>
      <c r="N17" s="54"/>
      <c r="O17" s="6" t="s">
        <v>6802</v>
      </c>
    </row>
    <row r="18" spans="1:15" ht="17" thickBot="1" x14ac:dyDescent="0.3">
      <c r="A18" s="168"/>
      <c r="B18" s="168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</row>
    <row r="19" spans="1:15" s="6" customFormat="1" ht="17" thickBot="1" x14ac:dyDescent="0.3">
      <c r="A19" s="161" t="s">
        <v>6890</v>
      </c>
      <c r="B19" s="34"/>
      <c r="C19" s="34">
        <f>SUM(C17:C18)</f>
        <v>36</v>
      </c>
      <c r="D19" s="34">
        <f t="shared" si="2"/>
        <v>36</v>
      </c>
      <c r="E19" s="34">
        <f t="shared" si="2"/>
        <v>18</v>
      </c>
      <c r="F19" s="34">
        <f t="shared" si="2"/>
        <v>28</v>
      </c>
      <c r="G19" s="34">
        <f t="shared" si="2"/>
        <v>50</v>
      </c>
      <c r="H19" s="34">
        <f t="shared" si="2"/>
        <v>68</v>
      </c>
      <c r="I19" s="34">
        <f t="shared" si="2"/>
        <v>25</v>
      </c>
      <c r="J19" s="34">
        <f t="shared" si="2"/>
        <v>20</v>
      </c>
      <c r="K19" s="34">
        <f t="shared" si="2"/>
        <v>15</v>
      </c>
      <c r="L19" s="34">
        <f t="shared" si="2"/>
        <v>30</v>
      </c>
      <c r="M19" s="34">
        <f t="shared" si="2"/>
        <v>40</v>
      </c>
      <c r="N19" s="54"/>
      <c r="O19" s="6" t="s">
        <v>6790</v>
      </c>
    </row>
    <row r="20" spans="1:15" ht="17" thickBot="1" x14ac:dyDescent="0.3">
      <c r="A20" s="168"/>
      <c r="B20" s="168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</row>
    <row r="21" spans="1:15" s="6" customFormat="1" ht="17" thickBot="1" x14ac:dyDescent="0.3">
      <c r="A21" s="161" t="s">
        <v>7157</v>
      </c>
      <c r="B21" s="34"/>
      <c r="C21" s="34">
        <f>SUM(C19:C20)</f>
        <v>36</v>
      </c>
      <c r="D21" s="34">
        <f>SUM(D19:D20)</f>
        <v>36</v>
      </c>
      <c r="E21" s="34">
        <f>SUM(E19:E20)</f>
        <v>18</v>
      </c>
      <c r="F21" s="34">
        <f t="shared" si="2"/>
        <v>28</v>
      </c>
      <c r="G21" s="34">
        <f t="shared" si="2"/>
        <v>50</v>
      </c>
      <c r="H21" s="34">
        <f t="shared" si="2"/>
        <v>68</v>
      </c>
      <c r="I21" s="34">
        <f t="shared" si="2"/>
        <v>25</v>
      </c>
      <c r="J21" s="34">
        <f t="shared" si="2"/>
        <v>20</v>
      </c>
      <c r="K21" s="34">
        <f t="shared" si="2"/>
        <v>15</v>
      </c>
      <c r="L21" s="34">
        <f t="shared" si="2"/>
        <v>30</v>
      </c>
      <c r="M21" s="34">
        <f t="shared" si="2"/>
        <v>40</v>
      </c>
      <c r="N21" s="54"/>
    </row>
    <row r="22" spans="1:15" s="2" customFormat="1" ht="17" thickBot="1" x14ac:dyDescent="0.3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</row>
    <row r="23" spans="1:15" s="6" customFormat="1" ht="17" thickBot="1" x14ac:dyDescent="0.3">
      <c r="A23" s="161" t="s">
        <v>7158</v>
      </c>
      <c r="B23" s="34"/>
      <c r="C23" s="34">
        <f>SUM(C21:C22)</f>
        <v>36</v>
      </c>
      <c r="D23" s="34">
        <f>SUM(D21:D22)</f>
        <v>36</v>
      </c>
      <c r="E23" s="34">
        <f>SUM(E21:E22)</f>
        <v>18</v>
      </c>
      <c r="F23" s="34">
        <f t="shared" si="2"/>
        <v>28</v>
      </c>
      <c r="G23" s="34">
        <f t="shared" si="2"/>
        <v>50</v>
      </c>
      <c r="H23" s="34">
        <f t="shared" si="2"/>
        <v>68</v>
      </c>
      <c r="I23" s="34">
        <f t="shared" si="2"/>
        <v>25</v>
      </c>
      <c r="J23" s="34">
        <f t="shared" si="2"/>
        <v>20</v>
      </c>
      <c r="K23" s="34">
        <f t="shared" si="2"/>
        <v>15</v>
      </c>
      <c r="L23" s="34">
        <f t="shared" si="2"/>
        <v>30</v>
      </c>
      <c r="M23" s="34">
        <f t="shared" si="2"/>
        <v>40</v>
      </c>
      <c r="N23" s="54"/>
    </row>
    <row r="24" spans="1:15" s="2" customFormat="1" ht="17" thickBot="1" x14ac:dyDescent="0.3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</row>
    <row r="25" spans="1:15" s="6" customFormat="1" ht="17" thickBot="1" x14ac:dyDescent="0.3">
      <c r="A25" s="161" t="s">
        <v>7658</v>
      </c>
      <c r="B25" s="34"/>
      <c r="C25" s="34">
        <f>SUM(C23:C24)</f>
        <v>36</v>
      </c>
      <c r="D25" s="34">
        <f>SUM(D23:D24)</f>
        <v>36</v>
      </c>
      <c r="E25" s="34">
        <f>SUM(E23:E24)</f>
        <v>18</v>
      </c>
      <c r="F25" s="34">
        <f t="shared" si="2"/>
        <v>28</v>
      </c>
      <c r="G25" s="34">
        <f t="shared" si="2"/>
        <v>50</v>
      </c>
      <c r="H25" s="34">
        <f t="shared" si="2"/>
        <v>68</v>
      </c>
      <c r="I25" s="34">
        <f t="shared" si="2"/>
        <v>25</v>
      </c>
      <c r="J25" s="34">
        <f t="shared" si="2"/>
        <v>20</v>
      </c>
      <c r="K25" s="34">
        <f t="shared" si="2"/>
        <v>15</v>
      </c>
      <c r="L25" s="34">
        <f t="shared" si="2"/>
        <v>30</v>
      </c>
      <c r="M25" s="34">
        <f t="shared" si="2"/>
        <v>40</v>
      </c>
      <c r="N25" s="54"/>
    </row>
    <row r="26" spans="1:15" ht="17" thickBot="1" x14ac:dyDescent="0.3">
      <c r="A26" s="168"/>
      <c r="B26" s="168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</row>
    <row r="27" spans="1:15" s="6" customFormat="1" ht="17" thickBot="1" x14ac:dyDescent="0.3">
      <c r="A27" s="860" t="s">
        <v>7724</v>
      </c>
      <c r="B27" s="41"/>
      <c r="C27" s="181">
        <f>SUM(C25:C26)</f>
        <v>36</v>
      </c>
      <c r="D27" s="181">
        <f>SUM(D25:D26)</f>
        <v>36</v>
      </c>
      <c r="E27" s="181">
        <f>SUM(E25:E26)</f>
        <v>18</v>
      </c>
      <c r="F27" s="181">
        <f t="shared" si="2"/>
        <v>28</v>
      </c>
      <c r="G27" s="181">
        <f t="shared" si="2"/>
        <v>50</v>
      </c>
      <c r="H27" s="181">
        <f t="shared" si="2"/>
        <v>68</v>
      </c>
      <c r="I27" s="181">
        <f t="shared" si="2"/>
        <v>25</v>
      </c>
      <c r="J27" s="181">
        <f t="shared" si="2"/>
        <v>20</v>
      </c>
      <c r="K27" s="181">
        <f t="shared" si="2"/>
        <v>15</v>
      </c>
      <c r="L27" s="181">
        <f t="shared" si="2"/>
        <v>30</v>
      </c>
      <c r="M27" s="181">
        <f t="shared" si="2"/>
        <v>40</v>
      </c>
      <c r="N27" s="258"/>
    </row>
    <row r="28" spans="1:15" x14ac:dyDescent="0.25">
      <c r="A28" s="168"/>
      <c r="B28" s="168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</row>
    <row r="29" spans="1:15" x14ac:dyDescent="0.25">
      <c r="A29" s="168"/>
      <c r="B29" s="168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</row>
    <row r="30" spans="1:15" x14ac:dyDescent="0.25">
      <c r="A30" s="57"/>
      <c r="B30" s="57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5" ht="17" thickBot="1" x14ac:dyDescent="0.3">
      <c r="A31" s="81"/>
      <c r="B31" s="81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spans="1:15" ht="17" thickBot="1" x14ac:dyDescent="0.3">
      <c r="A32" s="1357" t="s">
        <v>927</v>
      </c>
      <c r="B32" s="135"/>
      <c r="C32" s="1390">
        <f>SUM(C9:C10)</f>
        <v>36</v>
      </c>
      <c r="D32" s="1390">
        <f t="shared" ref="D32:N32" si="3">SUM(D9:D10)</f>
        <v>36</v>
      </c>
      <c r="E32" s="1390">
        <f t="shared" si="3"/>
        <v>18</v>
      </c>
      <c r="F32" s="1390">
        <f t="shared" si="3"/>
        <v>28</v>
      </c>
      <c r="G32" s="1390">
        <f t="shared" si="3"/>
        <v>50</v>
      </c>
      <c r="H32" s="1390">
        <f t="shared" si="3"/>
        <v>68</v>
      </c>
      <c r="I32" s="1390">
        <f t="shared" si="3"/>
        <v>25</v>
      </c>
      <c r="J32" s="1390">
        <f t="shared" si="3"/>
        <v>20</v>
      </c>
      <c r="K32" s="1390">
        <f t="shared" si="3"/>
        <v>15</v>
      </c>
      <c r="L32" s="1390">
        <f t="shared" si="3"/>
        <v>30</v>
      </c>
      <c r="M32" s="1390">
        <f t="shared" si="3"/>
        <v>40</v>
      </c>
      <c r="N32" s="1390">
        <f t="shared" si="3"/>
        <v>0</v>
      </c>
    </row>
    <row r="33" spans="1:14" ht="17" thickBot="1" x14ac:dyDescent="0.3">
      <c r="A33" s="26" t="s">
        <v>1053</v>
      </c>
      <c r="B33" s="27"/>
      <c r="C33" s="1393">
        <v>36</v>
      </c>
      <c r="D33" s="1393">
        <v>36</v>
      </c>
      <c r="E33" s="1393">
        <v>18</v>
      </c>
      <c r="F33" s="1393">
        <v>28</v>
      </c>
      <c r="G33" s="1393">
        <v>50</v>
      </c>
      <c r="H33" s="1393">
        <v>68</v>
      </c>
      <c r="I33" s="1393">
        <v>25</v>
      </c>
      <c r="J33" s="1393">
        <v>20</v>
      </c>
      <c r="K33" s="1393">
        <v>15</v>
      </c>
      <c r="L33" s="1393">
        <v>30</v>
      </c>
      <c r="M33" s="1393">
        <v>40</v>
      </c>
      <c r="N33" s="10"/>
    </row>
  </sheetData>
  <pageMargins left="0.7" right="0.7" top="0.75" bottom="0.75" header="0.3" footer="0.3"/>
  <pageSetup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M29"/>
  <sheetViews>
    <sheetView topLeftCell="A10" workbookViewId="0">
      <selection activeCell="D21" sqref="D21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12" width="9.83203125" style="2" customWidth="1"/>
    <col min="13" max="16384" width="9" style="136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257" customFormat="1" x14ac:dyDescent="0.25">
      <c r="A3" s="1" t="s">
        <v>384</v>
      </c>
      <c r="B3" s="1"/>
    </row>
    <row r="4" spans="1:13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</row>
    <row r="5" spans="1:13" s="257" customFormat="1" x14ac:dyDescent="0.25">
      <c r="A5" s="3" t="s">
        <v>6274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</row>
    <row r="6" spans="1:13" s="257" customFormat="1" x14ac:dyDescent="0.25">
      <c r="A6" s="3"/>
      <c r="B6" s="3"/>
      <c r="C6" s="1013"/>
      <c r="D6" s="1013"/>
      <c r="E6" s="1013"/>
      <c r="F6" s="1013"/>
      <c r="G6" s="1013"/>
      <c r="H6" s="1013"/>
      <c r="I6" s="1013"/>
      <c r="J6" s="1013"/>
      <c r="K6" s="1013"/>
      <c r="L6" s="1013"/>
    </row>
    <row r="7" spans="1:13" s="49" customFormat="1" ht="17" thickBot="1" x14ac:dyDescent="0.3">
      <c r="A7" s="3"/>
      <c r="B7" s="3"/>
      <c r="C7" s="31">
        <v>6000</v>
      </c>
      <c r="D7" s="31">
        <v>4500</v>
      </c>
      <c r="E7" s="31">
        <v>35000</v>
      </c>
      <c r="F7" s="31">
        <v>21000</v>
      </c>
      <c r="G7" s="31">
        <v>2700</v>
      </c>
      <c r="H7" s="31">
        <v>1000</v>
      </c>
      <c r="I7" s="31">
        <v>20000</v>
      </c>
      <c r="J7" s="31">
        <v>14000</v>
      </c>
      <c r="K7" s="31">
        <v>10000</v>
      </c>
      <c r="L7" s="31"/>
    </row>
    <row r="8" spans="1:13" s="4" customFormat="1" ht="17" thickBot="1" x14ac:dyDescent="0.3">
      <c r="A8" s="140" t="s">
        <v>0</v>
      </c>
      <c r="B8" s="140" t="s">
        <v>1</v>
      </c>
      <c r="C8" s="209" t="s">
        <v>26</v>
      </c>
      <c r="D8" s="209" t="s">
        <v>3</v>
      </c>
      <c r="E8" s="209" t="s">
        <v>28</v>
      </c>
      <c r="F8" s="209" t="s">
        <v>10</v>
      </c>
      <c r="G8" s="209" t="s">
        <v>31</v>
      </c>
      <c r="H8" s="209" t="s">
        <v>4</v>
      </c>
      <c r="I8" s="209" t="s">
        <v>29</v>
      </c>
      <c r="J8" s="209" t="s">
        <v>778</v>
      </c>
      <c r="K8" s="209" t="s">
        <v>30</v>
      </c>
      <c r="L8" s="209"/>
    </row>
    <row r="9" spans="1:13" s="1" customFormat="1" ht="17" thickBot="1" x14ac:dyDescent="0.3">
      <c r="A9" s="76">
        <v>45141</v>
      </c>
      <c r="B9" s="14" t="s">
        <v>7</v>
      </c>
      <c r="C9" s="14">
        <v>24</v>
      </c>
      <c r="D9" s="14">
        <v>19</v>
      </c>
      <c r="E9" s="14">
        <v>12</v>
      </c>
      <c r="F9" s="14">
        <v>18</v>
      </c>
      <c r="G9" s="14">
        <v>50</v>
      </c>
      <c r="H9" s="14">
        <v>44</v>
      </c>
      <c r="I9" s="14">
        <v>10</v>
      </c>
      <c r="J9" s="14">
        <v>10</v>
      </c>
      <c r="K9" s="14">
        <v>10</v>
      </c>
      <c r="L9" s="115"/>
    </row>
    <row r="10" spans="1:13" s="2" customFormat="1" ht="17" thickBot="1" x14ac:dyDescent="0.3">
      <c r="A10" s="161" t="s">
        <v>6414</v>
      </c>
      <c r="B10" s="34"/>
      <c r="C10" s="34">
        <f>SUM(C9)</f>
        <v>24</v>
      </c>
      <c r="D10" s="34">
        <f t="shared" ref="D10:K10" si="0">SUM(D9)</f>
        <v>19</v>
      </c>
      <c r="E10" s="34">
        <f t="shared" si="0"/>
        <v>12</v>
      </c>
      <c r="F10" s="34">
        <f t="shared" si="0"/>
        <v>18</v>
      </c>
      <c r="G10" s="34">
        <f t="shared" si="0"/>
        <v>50</v>
      </c>
      <c r="H10" s="34">
        <f t="shared" si="0"/>
        <v>44</v>
      </c>
      <c r="I10" s="34">
        <f t="shared" si="0"/>
        <v>10</v>
      </c>
      <c r="J10" s="34">
        <f t="shared" si="0"/>
        <v>10</v>
      </c>
      <c r="K10" s="34">
        <f t="shared" si="0"/>
        <v>10</v>
      </c>
      <c r="L10" s="54"/>
      <c r="M10" s="2" t="s">
        <v>6802</v>
      </c>
    </row>
    <row r="11" spans="1:13" s="2" customFormat="1" ht="17" thickBot="1" x14ac:dyDescent="0.3">
      <c r="A11" s="28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</row>
    <row r="12" spans="1:13" s="2" customFormat="1" ht="17" thickBot="1" x14ac:dyDescent="0.3">
      <c r="A12" s="161" t="s">
        <v>6545</v>
      </c>
      <c r="B12" s="34"/>
      <c r="C12" s="34">
        <f>SUM(C10:C11)</f>
        <v>24</v>
      </c>
      <c r="D12" s="34">
        <f t="shared" ref="D12:K24" si="1">SUM(D10:D11)</f>
        <v>19</v>
      </c>
      <c r="E12" s="34">
        <f t="shared" si="1"/>
        <v>12</v>
      </c>
      <c r="F12" s="34">
        <f t="shared" si="1"/>
        <v>18</v>
      </c>
      <c r="G12" s="34">
        <f t="shared" si="1"/>
        <v>50</v>
      </c>
      <c r="H12" s="34">
        <f t="shared" si="1"/>
        <v>44</v>
      </c>
      <c r="I12" s="34">
        <f t="shared" si="1"/>
        <v>10</v>
      </c>
      <c r="J12" s="34">
        <f t="shared" si="1"/>
        <v>10</v>
      </c>
      <c r="K12" s="34">
        <f t="shared" si="1"/>
        <v>10</v>
      </c>
      <c r="L12" s="54"/>
      <c r="M12" s="2" t="s">
        <v>6802</v>
      </c>
    </row>
    <row r="13" spans="1:13" ht="17" thickBot="1" x14ac:dyDescent="0.3">
      <c r="A13" s="168"/>
      <c r="B13" s="168"/>
      <c r="C13" s="53"/>
      <c r="D13" s="53"/>
      <c r="E13" s="53"/>
      <c r="F13" s="53"/>
      <c r="G13" s="53"/>
      <c r="H13" s="53"/>
      <c r="I13" s="53"/>
      <c r="J13" s="53"/>
      <c r="K13" s="53"/>
      <c r="L13" s="53"/>
    </row>
    <row r="14" spans="1:13" s="8" customFormat="1" ht="17" thickBot="1" x14ac:dyDescent="0.3">
      <c r="A14" s="161" t="s">
        <v>6789</v>
      </c>
      <c r="B14" s="34"/>
      <c r="C14" s="34">
        <f>SUM(C12:C13)</f>
        <v>24</v>
      </c>
      <c r="D14" s="34">
        <f t="shared" si="1"/>
        <v>19</v>
      </c>
      <c r="E14" s="34">
        <f t="shared" si="1"/>
        <v>12</v>
      </c>
      <c r="F14" s="34">
        <f t="shared" si="1"/>
        <v>18</v>
      </c>
      <c r="G14" s="34">
        <f t="shared" si="1"/>
        <v>50</v>
      </c>
      <c r="H14" s="34">
        <f t="shared" si="1"/>
        <v>44</v>
      </c>
      <c r="I14" s="34">
        <f t="shared" si="1"/>
        <v>10</v>
      </c>
      <c r="J14" s="34">
        <f t="shared" si="1"/>
        <v>10</v>
      </c>
      <c r="K14" s="34">
        <f t="shared" si="1"/>
        <v>10</v>
      </c>
      <c r="L14" s="54"/>
      <c r="M14" s="8" t="s">
        <v>6802</v>
      </c>
    </row>
    <row r="15" spans="1:13" ht="17" thickBot="1" x14ac:dyDescent="0.3">
      <c r="A15" s="168"/>
      <c r="B15" s="168"/>
      <c r="C15" s="53"/>
      <c r="D15" s="53"/>
      <c r="E15" s="53"/>
      <c r="F15" s="53"/>
      <c r="G15" s="53"/>
      <c r="H15" s="53"/>
      <c r="I15" s="53"/>
      <c r="J15" s="53"/>
      <c r="K15" s="53"/>
      <c r="L15" s="53"/>
    </row>
    <row r="16" spans="1:13" s="8" customFormat="1" ht="17" thickBot="1" x14ac:dyDescent="0.3">
      <c r="A16" s="161" t="s">
        <v>6957</v>
      </c>
      <c r="B16" s="34"/>
      <c r="C16" s="34">
        <f>SUM(C14:C15)</f>
        <v>24</v>
      </c>
      <c r="D16" s="34">
        <f t="shared" si="1"/>
        <v>19</v>
      </c>
      <c r="E16" s="34">
        <f t="shared" si="1"/>
        <v>12</v>
      </c>
      <c r="F16" s="34">
        <f t="shared" si="1"/>
        <v>18</v>
      </c>
      <c r="G16" s="34">
        <f t="shared" si="1"/>
        <v>50</v>
      </c>
      <c r="H16" s="34">
        <f t="shared" si="1"/>
        <v>44</v>
      </c>
      <c r="I16" s="34">
        <f t="shared" si="1"/>
        <v>10</v>
      </c>
      <c r="J16" s="34">
        <f t="shared" si="1"/>
        <v>10</v>
      </c>
      <c r="K16" s="34">
        <f t="shared" si="1"/>
        <v>10</v>
      </c>
      <c r="L16" s="54"/>
      <c r="M16" s="8" t="s">
        <v>6790</v>
      </c>
    </row>
    <row r="17" spans="1:12" ht="17" thickBot="1" x14ac:dyDescent="0.3">
      <c r="A17" s="168"/>
      <c r="B17" s="168"/>
      <c r="C17" s="53"/>
      <c r="D17" s="53"/>
      <c r="E17" s="53"/>
      <c r="F17" s="53"/>
      <c r="G17" s="53"/>
      <c r="H17" s="53"/>
      <c r="I17" s="53"/>
      <c r="J17" s="53"/>
      <c r="K17" s="53"/>
      <c r="L17" s="53"/>
    </row>
    <row r="18" spans="1:12" s="8" customFormat="1" ht="17" thickBot="1" x14ac:dyDescent="0.3">
      <c r="A18" s="161" t="s">
        <v>7112</v>
      </c>
      <c r="B18" s="34"/>
      <c r="C18" s="34">
        <f>SUM(C16:C17)</f>
        <v>24</v>
      </c>
      <c r="D18" s="34">
        <f t="shared" si="1"/>
        <v>19</v>
      </c>
      <c r="E18" s="34">
        <f t="shared" si="1"/>
        <v>12</v>
      </c>
      <c r="F18" s="34">
        <f t="shared" si="1"/>
        <v>18</v>
      </c>
      <c r="G18" s="34">
        <f t="shared" si="1"/>
        <v>50</v>
      </c>
      <c r="H18" s="34">
        <f t="shared" si="1"/>
        <v>44</v>
      </c>
      <c r="I18" s="34">
        <f t="shared" si="1"/>
        <v>10</v>
      </c>
      <c r="J18" s="34">
        <f t="shared" si="1"/>
        <v>10</v>
      </c>
      <c r="K18" s="34">
        <f t="shared" si="1"/>
        <v>10</v>
      </c>
      <c r="L18" s="54"/>
    </row>
    <row r="19" spans="1:12" s="2" customFormat="1" ht="17" thickBot="1" x14ac:dyDescent="0.3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</row>
    <row r="20" spans="1:12" s="8" customFormat="1" ht="17" thickBot="1" x14ac:dyDescent="0.3">
      <c r="A20" s="161" t="s">
        <v>7158</v>
      </c>
      <c r="B20" s="34"/>
      <c r="C20" s="34">
        <f>SUM(C18:C19)</f>
        <v>24</v>
      </c>
      <c r="D20" s="34">
        <f t="shared" si="1"/>
        <v>19</v>
      </c>
      <c r="E20" s="34">
        <f t="shared" si="1"/>
        <v>12</v>
      </c>
      <c r="F20" s="34">
        <f t="shared" si="1"/>
        <v>18</v>
      </c>
      <c r="G20" s="34">
        <f t="shared" si="1"/>
        <v>50</v>
      </c>
      <c r="H20" s="34">
        <f t="shared" si="1"/>
        <v>44</v>
      </c>
      <c r="I20" s="34">
        <f t="shared" si="1"/>
        <v>10</v>
      </c>
      <c r="J20" s="34">
        <f t="shared" si="1"/>
        <v>10</v>
      </c>
      <c r="K20" s="34">
        <f t="shared" si="1"/>
        <v>10</v>
      </c>
      <c r="L20" s="54"/>
    </row>
    <row r="21" spans="1:12" s="2" customFormat="1" ht="17" thickBot="1" x14ac:dyDescent="0.3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</row>
    <row r="22" spans="1:12" s="8" customFormat="1" ht="17" thickBot="1" x14ac:dyDescent="0.3">
      <c r="A22" s="161" t="s">
        <v>7658</v>
      </c>
      <c r="B22" s="34"/>
      <c r="C22" s="34">
        <f>SUM(C20:C21)</f>
        <v>24</v>
      </c>
      <c r="D22" s="34">
        <f t="shared" si="1"/>
        <v>19</v>
      </c>
      <c r="E22" s="34">
        <f t="shared" si="1"/>
        <v>12</v>
      </c>
      <c r="F22" s="34">
        <f t="shared" si="1"/>
        <v>18</v>
      </c>
      <c r="G22" s="34">
        <f t="shared" si="1"/>
        <v>50</v>
      </c>
      <c r="H22" s="34">
        <f t="shared" si="1"/>
        <v>44</v>
      </c>
      <c r="I22" s="34">
        <f t="shared" si="1"/>
        <v>10</v>
      </c>
      <c r="J22" s="34">
        <f t="shared" si="1"/>
        <v>10</v>
      </c>
      <c r="K22" s="34">
        <f t="shared" si="1"/>
        <v>10</v>
      </c>
      <c r="L22" s="54"/>
    </row>
    <row r="23" spans="1:12" ht="17" thickBot="1" x14ac:dyDescent="0.3">
      <c r="A23" s="168"/>
      <c r="B23" s="168"/>
      <c r="C23" s="53"/>
      <c r="D23" s="53"/>
      <c r="E23" s="53"/>
      <c r="F23" s="53"/>
      <c r="G23" s="53"/>
      <c r="H23" s="53"/>
      <c r="I23" s="53"/>
      <c r="J23" s="53"/>
      <c r="K23" s="53"/>
      <c r="L23" s="53"/>
    </row>
    <row r="24" spans="1:12" s="8" customFormat="1" ht="17" thickBot="1" x14ac:dyDescent="0.3">
      <c r="A24" s="860" t="s">
        <v>7724</v>
      </c>
      <c r="B24" s="41"/>
      <c r="C24" s="181">
        <f>SUM(C22:C23)</f>
        <v>24</v>
      </c>
      <c r="D24" s="181">
        <f t="shared" si="1"/>
        <v>19</v>
      </c>
      <c r="E24" s="181">
        <f t="shared" si="1"/>
        <v>12</v>
      </c>
      <c r="F24" s="181">
        <f t="shared" si="1"/>
        <v>18</v>
      </c>
      <c r="G24" s="181">
        <f t="shared" si="1"/>
        <v>50</v>
      </c>
      <c r="H24" s="181">
        <f t="shared" si="1"/>
        <v>44</v>
      </c>
      <c r="I24" s="181">
        <f t="shared" si="1"/>
        <v>10</v>
      </c>
      <c r="J24" s="181">
        <f t="shared" si="1"/>
        <v>10</v>
      </c>
      <c r="K24" s="181">
        <f t="shared" si="1"/>
        <v>10</v>
      </c>
      <c r="L24" s="258"/>
    </row>
    <row r="25" spans="1:12" x14ac:dyDescent="0.25">
      <c r="A25" s="168"/>
      <c r="B25" s="168"/>
      <c r="C25" s="53"/>
      <c r="D25" s="53"/>
      <c r="E25" s="53"/>
      <c r="F25" s="53"/>
      <c r="G25" s="53"/>
      <c r="H25" s="53"/>
      <c r="I25" s="53"/>
      <c r="J25" s="53"/>
      <c r="K25" s="53"/>
      <c r="L25" s="53"/>
    </row>
    <row r="26" spans="1:12" x14ac:dyDescent="0.25">
      <c r="A26" s="57"/>
      <c r="B26" s="57"/>
      <c r="C26" s="13"/>
      <c r="D26" s="13"/>
      <c r="E26" s="13"/>
      <c r="F26" s="13"/>
      <c r="G26" s="13"/>
      <c r="H26" s="13"/>
      <c r="I26" s="13"/>
      <c r="J26" s="13"/>
      <c r="K26" s="13"/>
      <c r="L26" s="13"/>
    </row>
    <row r="27" spans="1:12" ht="17" thickBot="1" x14ac:dyDescent="0.3">
      <c r="A27" s="81"/>
      <c r="B27" s="81"/>
      <c r="C27" s="14"/>
      <c r="D27" s="14"/>
      <c r="E27" s="14"/>
      <c r="F27" s="14"/>
      <c r="G27" s="14"/>
      <c r="H27" s="14"/>
      <c r="I27" s="14"/>
      <c r="J27" s="14"/>
      <c r="K27" s="14"/>
      <c r="L27" s="14"/>
    </row>
    <row r="28" spans="1:12" ht="17" thickBot="1" x14ac:dyDescent="0.3">
      <c r="A28" s="1357" t="s">
        <v>927</v>
      </c>
      <c r="B28" s="135"/>
      <c r="C28" s="1390">
        <f>SUM(C9)</f>
        <v>24</v>
      </c>
      <c r="D28" s="1390">
        <f t="shared" ref="D28:K28" si="2">SUM(D9)</f>
        <v>19</v>
      </c>
      <c r="E28" s="1390">
        <f t="shared" si="2"/>
        <v>12</v>
      </c>
      <c r="F28" s="1390">
        <f t="shared" si="2"/>
        <v>18</v>
      </c>
      <c r="G28" s="1390">
        <f t="shared" si="2"/>
        <v>50</v>
      </c>
      <c r="H28" s="1390">
        <f t="shared" si="2"/>
        <v>44</v>
      </c>
      <c r="I28" s="1390">
        <f t="shared" si="2"/>
        <v>10</v>
      </c>
      <c r="J28" s="1390">
        <f t="shared" si="2"/>
        <v>10</v>
      </c>
      <c r="K28" s="1390">
        <f t="shared" si="2"/>
        <v>10</v>
      </c>
      <c r="L28" s="1355">
        <f t="shared" ref="L28" si="3">SUM(L9:L11)</f>
        <v>0</v>
      </c>
    </row>
    <row r="29" spans="1:12" ht="17" thickBot="1" x14ac:dyDescent="0.3">
      <c r="A29" s="26" t="s">
        <v>1053</v>
      </c>
      <c r="B29" s="27"/>
      <c r="C29" s="1393">
        <v>24</v>
      </c>
      <c r="D29" s="1393">
        <v>19</v>
      </c>
      <c r="E29" s="1393">
        <v>12</v>
      </c>
      <c r="F29" s="1393">
        <v>18</v>
      </c>
      <c r="G29" s="1393">
        <v>50</v>
      </c>
      <c r="H29" s="1393">
        <v>44</v>
      </c>
      <c r="I29" s="1393">
        <v>10</v>
      </c>
      <c r="J29" s="1393">
        <v>10</v>
      </c>
      <c r="K29" s="1393">
        <v>10</v>
      </c>
      <c r="L29" s="10"/>
    </row>
  </sheetData>
  <pageMargins left="0.7" right="0.7" top="0.75" bottom="0.75" header="0.3" footer="0.3"/>
  <pageSetup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J27"/>
  <sheetViews>
    <sheetView topLeftCell="A7" workbookViewId="0">
      <selection activeCell="E22" sqref="E22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9" width="9.83203125" style="2" customWidth="1"/>
    <col min="10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  <c r="I4" s="1013"/>
    </row>
    <row r="5" spans="1:10" s="257" customFormat="1" x14ac:dyDescent="0.25">
      <c r="A5" s="3" t="s">
        <v>6527</v>
      </c>
      <c r="B5" s="3"/>
      <c r="C5" s="1013"/>
      <c r="D5" s="1013"/>
      <c r="E5" s="1013"/>
      <c r="F5" s="1013"/>
      <c r="G5" s="1013"/>
      <c r="H5" s="1013"/>
      <c r="I5" s="1013"/>
    </row>
    <row r="6" spans="1:10" s="257" customFormat="1" x14ac:dyDescent="0.25">
      <c r="A6" s="3"/>
      <c r="B6" s="3"/>
      <c r="C6" s="1013"/>
      <c r="D6" s="1013"/>
      <c r="E6" s="1013"/>
      <c r="F6" s="1013"/>
      <c r="G6" s="1013"/>
      <c r="H6" s="1013"/>
      <c r="I6" s="1013"/>
    </row>
    <row r="7" spans="1:10" s="49" customFormat="1" ht="17" thickBot="1" x14ac:dyDescent="0.3">
      <c r="A7" s="3"/>
      <c r="B7" s="3"/>
      <c r="C7" s="31">
        <v>6000</v>
      </c>
      <c r="D7" s="31">
        <v>4500</v>
      </c>
      <c r="E7" s="31">
        <v>4500</v>
      </c>
      <c r="F7" s="31">
        <v>21000</v>
      </c>
      <c r="G7" s="31">
        <v>35000</v>
      </c>
      <c r="H7" s="31">
        <v>1000</v>
      </c>
      <c r="I7" s="31"/>
    </row>
    <row r="8" spans="1:10" s="4" customFormat="1" ht="17" thickBot="1" x14ac:dyDescent="0.3">
      <c r="A8" s="140" t="s">
        <v>0</v>
      </c>
      <c r="B8" s="140" t="s">
        <v>1</v>
      </c>
      <c r="C8" s="209" t="s">
        <v>26</v>
      </c>
      <c r="D8" s="209" t="s">
        <v>3</v>
      </c>
      <c r="E8" s="209" t="s">
        <v>27</v>
      </c>
      <c r="F8" s="209" t="s">
        <v>10</v>
      </c>
      <c r="G8" s="209" t="s">
        <v>28</v>
      </c>
      <c r="H8" s="209" t="s">
        <v>4</v>
      </c>
      <c r="I8" s="209"/>
    </row>
    <row r="9" spans="1:10" s="1" customFormat="1" ht="17" thickBot="1" x14ac:dyDescent="0.3">
      <c r="A9" s="76">
        <v>45234</v>
      </c>
      <c r="B9" s="14" t="s">
        <v>6519</v>
      </c>
      <c r="C9" s="14">
        <v>100</v>
      </c>
      <c r="D9" s="14">
        <v>100</v>
      </c>
      <c r="E9" s="14">
        <v>40</v>
      </c>
      <c r="F9" s="14">
        <v>4</v>
      </c>
      <c r="G9" s="14">
        <v>4</v>
      </c>
      <c r="H9" s="14">
        <v>40</v>
      </c>
      <c r="I9" s="115"/>
    </row>
    <row r="10" spans="1:10" ht="17" thickBot="1" x14ac:dyDescent="0.3">
      <c r="A10" s="161" t="s">
        <v>6545</v>
      </c>
      <c r="B10" s="34"/>
      <c r="C10" s="34">
        <f>SUM(C9)</f>
        <v>100</v>
      </c>
      <c r="D10" s="34">
        <f t="shared" ref="D10:H10" si="0">SUM(D9)</f>
        <v>100</v>
      </c>
      <c r="E10" s="34">
        <f t="shared" si="0"/>
        <v>40</v>
      </c>
      <c r="F10" s="34">
        <f t="shared" si="0"/>
        <v>4</v>
      </c>
      <c r="G10" s="34">
        <f t="shared" si="0"/>
        <v>4</v>
      </c>
      <c r="H10" s="34">
        <f t="shared" si="0"/>
        <v>40</v>
      </c>
      <c r="I10" s="54"/>
      <c r="J10" s="136" t="s">
        <v>6802</v>
      </c>
    </row>
    <row r="11" spans="1:10" ht="17" thickBot="1" x14ac:dyDescent="0.3">
      <c r="A11" s="301"/>
      <c r="B11" s="53"/>
      <c r="C11" s="53"/>
      <c r="D11" s="53"/>
      <c r="E11" s="53"/>
      <c r="F11" s="53"/>
      <c r="G11" s="53"/>
      <c r="H11" s="53"/>
      <c r="I11" s="53"/>
    </row>
    <row r="12" spans="1:10" s="197" customFormat="1" ht="17" thickBot="1" x14ac:dyDescent="0.3">
      <c r="A12" s="161" t="s">
        <v>6789</v>
      </c>
      <c r="B12" s="34"/>
      <c r="C12" s="34">
        <f>SUM(C10:C11)</f>
        <v>100</v>
      </c>
      <c r="D12" s="34">
        <f t="shared" ref="D12:H22" si="1">SUM(D10:D11)</f>
        <v>100</v>
      </c>
      <c r="E12" s="34">
        <f t="shared" si="1"/>
        <v>40</v>
      </c>
      <c r="F12" s="34">
        <f t="shared" si="1"/>
        <v>4</v>
      </c>
      <c r="G12" s="34">
        <f t="shared" si="1"/>
        <v>4</v>
      </c>
      <c r="H12" s="34">
        <f t="shared" si="1"/>
        <v>40</v>
      </c>
      <c r="I12" s="54"/>
      <c r="J12" s="197" t="s">
        <v>6802</v>
      </c>
    </row>
    <row r="13" spans="1:10" ht="17" thickBot="1" x14ac:dyDescent="0.3">
      <c r="A13" s="301"/>
      <c r="B13" s="22"/>
      <c r="C13" s="53"/>
      <c r="D13" s="53"/>
      <c r="E13" s="53"/>
      <c r="F13" s="53"/>
      <c r="G13" s="53"/>
      <c r="H13" s="53"/>
      <c r="I13" s="53"/>
    </row>
    <row r="14" spans="1:10" s="197" customFormat="1" ht="17" thickBot="1" x14ac:dyDescent="0.3">
      <c r="A14" s="161" t="s">
        <v>6890</v>
      </c>
      <c r="B14" s="34"/>
      <c r="C14" s="34">
        <f>SUM(C12:C13)</f>
        <v>100</v>
      </c>
      <c r="D14" s="34">
        <f t="shared" si="1"/>
        <v>100</v>
      </c>
      <c r="E14" s="34">
        <f t="shared" si="1"/>
        <v>40</v>
      </c>
      <c r="F14" s="34">
        <f t="shared" si="1"/>
        <v>4</v>
      </c>
      <c r="G14" s="34">
        <f t="shared" si="1"/>
        <v>4</v>
      </c>
      <c r="H14" s="34">
        <f t="shared" si="1"/>
        <v>40</v>
      </c>
      <c r="I14" s="54"/>
      <c r="J14" s="197" t="s">
        <v>6790</v>
      </c>
    </row>
    <row r="15" spans="1:10" ht="17" thickBot="1" x14ac:dyDescent="0.3">
      <c r="A15" s="301"/>
      <c r="B15" s="22"/>
      <c r="C15" s="53"/>
      <c r="D15" s="53"/>
      <c r="E15" s="53"/>
      <c r="F15" s="53"/>
      <c r="G15" s="53"/>
      <c r="H15" s="53"/>
      <c r="I15" s="53"/>
    </row>
    <row r="16" spans="1:10" s="8" customFormat="1" ht="17" thickBot="1" x14ac:dyDescent="0.3">
      <c r="A16" s="161" t="s">
        <v>7157</v>
      </c>
      <c r="B16" s="34"/>
      <c r="C16" s="34">
        <f>SUM(C14:C15)</f>
        <v>100</v>
      </c>
      <c r="D16" s="34">
        <f t="shared" si="1"/>
        <v>100</v>
      </c>
      <c r="E16" s="34">
        <f t="shared" si="1"/>
        <v>40</v>
      </c>
      <c r="F16" s="34">
        <f t="shared" si="1"/>
        <v>4</v>
      </c>
      <c r="G16" s="34">
        <f t="shared" si="1"/>
        <v>4</v>
      </c>
      <c r="H16" s="34">
        <f t="shared" si="1"/>
        <v>40</v>
      </c>
      <c r="I16" s="54"/>
    </row>
    <row r="17" spans="1:9" s="2" customFormat="1" ht="17" thickBot="1" x14ac:dyDescent="0.3">
      <c r="A17" s="301"/>
      <c r="B17" s="22"/>
      <c r="C17" s="53"/>
      <c r="D17" s="53"/>
      <c r="E17" s="53"/>
      <c r="F17" s="53"/>
      <c r="G17" s="53"/>
      <c r="H17" s="53"/>
      <c r="I17" s="53"/>
    </row>
    <row r="18" spans="1:9" s="8" customFormat="1" ht="17" thickBot="1" x14ac:dyDescent="0.3">
      <c r="A18" s="161" t="s">
        <v>7158</v>
      </c>
      <c r="B18" s="34"/>
      <c r="C18" s="34">
        <f>SUM(C16:C17)</f>
        <v>100</v>
      </c>
      <c r="D18" s="34">
        <f t="shared" si="1"/>
        <v>100</v>
      </c>
      <c r="E18" s="34">
        <f t="shared" si="1"/>
        <v>40</v>
      </c>
      <c r="F18" s="34">
        <f t="shared" si="1"/>
        <v>4</v>
      </c>
      <c r="G18" s="34">
        <f t="shared" si="1"/>
        <v>4</v>
      </c>
      <c r="H18" s="34">
        <f t="shared" si="1"/>
        <v>40</v>
      </c>
      <c r="I18" s="54"/>
    </row>
    <row r="19" spans="1:9" s="2" customFormat="1" ht="17" thickBot="1" x14ac:dyDescent="0.3">
      <c r="A19" s="301"/>
      <c r="B19" s="22"/>
      <c r="C19" s="53"/>
      <c r="D19" s="53"/>
      <c r="E19" s="53"/>
      <c r="F19" s="53"/>
      <c r="G19" s="53"/>
      <c r="H19" s="53"/>
      <c r="I19" s="53"/>
    </row>
    <row r="20" spans="1:9" s="8" customFormat="1" ht="17" thickBot="1" x14ac:dyDescent="0.3">
      <c r="A20" s="161" t="s">
        <v>7658</v>
      </c>
      <c r="B20" s="34"/>
      <c r="C20" s="34">
        <f>SUM(C18:C19)</f>
        <v>100</v>
      </c>
      <c r="D20" s="34">
        <f t="shared" si="1"/>
        <v>100</v>
      </c>
      <c r="E20" s="34">
        <f t="shared" si="1"/>
        <v>40</v>
      </c>
      <c r="F20" s="34">
        <f t="shared" si="1"/>
        <v>4</v>
      </c>
      <c r="G20" s="34">
        <f t="shared" si="1"/>
        <v>4</v>
      </c>
      <c r="H20" s="34">
        <f t="shared" si="1"/>
        <v>40</v>
      </c>
      <c r="I20" s="54"/>
    </row>
    <row r="21" spans="1:9" ht="17" thickBot="1" x14ac:dyDescent="0.3">
      <c r="A21" s="301"/>
      <c r="B21" s="22"/>
      <c r="C21" s="53"/>
      <c r="D21" s="53"/>
      <c r="E21" s="53"/>
      <c r="F21" s="53"/>
      <c r="G21" s="53"/>
      <c r="H21" s="53"/>
      <c r="I21" s="53"/>
    </row>
    <row r="22" spans="1:9" s="8" customFormat="1" ht="17" thickBot="1" x14ac:dyDescent="0.3">
      <c r="A22" s="860" t="s">
        <v>7724</v>
      </c>
      <c r="B22" s="41"/>
      <c r="C22" s="181">
        <f>SUM(C20:C21)</f>
        <v>100</v>
      </c>
      <c r="D22" s="181">
        <f t="shared" si="1"/>
        <v>100</v>
      </c>
      <c r="E22" s="181">
        <f t="shared" si="1"/>
        <v>40</v>
      </c>
      <c r="F22" s="181">
        <f t="shared" si="1"/>
        <v>4</v>
      </c>
      <c r="G22" s="181">
        <f t="shared" si="1"/>
        <v>4</v>
      </c>
      <c r="H22" s="181">
        <f t="shared" si="1"/>
        <v>40</v>
      </c>
      <c r="I22" s="258"/>
    </row>
    <row r="23" spans="1:9" x14ac:dyDescent="0.25">
      <c r="A23" s="57"/>
      <c r="B23" s="57"/>
      <c r="C23" s="13"/>
      <c r="D23" s="13"/>
      <c r="E23" s="13"/>
      <c r="F23" s="13"/>
      <c r="G23" s="13"/>
      <c r="H23" s="13"/>
      <c r="I23" s="13"/>
    </row>
    <row r="24" spans="1:9" x14ac:dyDescent="0.25">
      <c r="A24" s="57"/>
      <c r="B24" s="57"/>
      <c r="C24" s="13"/>
      <c r="D24" s="13"/>
      <c r="E24" s="13"/>
      <c r="F24" s="13"/>
      <c r="G24" s="13"/>
      <c r="H24" s="13"/>
      <c r="I24" s="13"/>
    </row>
    <row r="25" spans="1:9" ht="17" thickBot="1" x14ac:dyDescent="0.3">
      <c r="A25" s="81"/>
      <c r="B25" s="81"/>
      <c r="C25" s="14"/>
      <c r="D25" s="14"/>
      <c r="E25" s="14"/>
      <c r="F25" s="14"/>
      <c r="G25" s="14"/>
      <c r="H25" s="14"/>
      <c r="I25" s="14"/>
    </row>
    <row r="26" spans="1:9" ht="17" thickBot="1" x14ac:dyDescent="0.3">
      <c r="A26" s="1357" t="s">
        <v>927</v>
      </c>
      <c r="B26" s="135"/>
      <c r="C26" s="1390">
        <f>SUM(C9)</f>
        <v>100</v>
      </c>
      <c r="D26" s="1390">
        <f t="shared" ref="D26:H26" si="2">SUM(D9)</f>
        <v>100</v>
      </c>
      <c r="E26" s="1390">
        <f t="shared" si="2"/>
        <v>40</v>
      </c>
      <c r="F26" s="1390">
        <f t="shared" si="2"/>
        <v>4</v>
      </c>
      <c r="G26" s="1390">
        <f t="shared" si="2"/>
        <v>4</v>
      </c>
      <c r="H26" s="1390">
        <f t="shared" si="2"/>
        <v>40</v>
      </c>
      <c r="I26" s="1355">
        <f t="shared" ref="I26" si="3">SUM(I9:I11)</f>
        <v>0</v>
      </c>
    </row>
    <row r="27" spans="1:9" ht="17" thickBot="1" x14ac:dyDescent="0.3">
      <c r="A27" s="26" t="s">
        <v>1053</v>
      </c>
      <c r="B27" s="27"/>
      <c r="C27" s="1393">
        <v>100</v>
      </c>
      <c r="D27" s="1393">
        <v>100</v>
      </c>
      <c r="E27" s="1393">
        <v>40</v>
      </c>
      <c r="F27" s="1393">
        <v>4</v>
      </c>
      <c r="G27" s="1393">
        <v>4</v>
      </c>
      <c r="H27" s="1393">
        <v>40</v>
      </c>
      <c r="I27" s="10"/>
    </row>
  </sheetData>
  <pageMargins left="0.7" right="0.7" top="0.75" bottom="0.75" header="0.3" footer="0.3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L26"/>
  <sheetViews>
    <sheetView topLeftCell="A4" workbookViewId="0">
      <selection activeCell="E23" sqref="E23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11" width="9.83203125" style="2" customWidth="1"/>
    <col min="12" max="16384" width="9" style="136"/>
  </cols>
  <sheetData>
    <row r="1" spans="1:12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</row>
    <row r="2" spans="1:12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s="257" customFormat="1" x14ac:dyDescent="0.25">
      <c r="A3" s="1" t="s">
        <v>384</v>
      </c>
      <c r="B3" s="1"/>
    </row>
    <row r="4" spans="1:12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</row>
    <row r="5" spans="1:12" s="257" customFormat="1" x14ac:dyDescent="0.25">
      <c r="A5" s="3" t="s">
        <v>6698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</row>
    <row r="6" spans="1:12" s="257" customFormat="1" x14ac:dyDescent="0.25">
      <c r="A6" s="3" t="s">
        <v>6699</v>
      </c>
      <c r="B6" s="3"/>
      <c r="C6" s="1013"/>
      <c r="D6" s="1013"/>
      <c r="E6" s="1013"/>
      <c r="F6" s="1013"/>
      <c r="G6" s="1013"/>
      <c r="H6" s="1013"/>
      <c r="I6" s="1013"/>
      <c r="J6" s="1013"/>
      <c r="K6" s="1013"/>
    </row>
    <row r="7" spans="1:12" s="49" customFormat="1" ht="17" thickBot="1" x14ac:dyDescent="0.3">
      <c r="A7" s="3"/>
      <c r="B7" s="3"/>
      <c r="C7" s="31">
        <v>35000</v>
      </c>
      <c r="D7" s="31">
        <v>21000</v>
      </c>
      <c r="E7" s="31">
        <v>7500</v>
      </c>
      <c r="F7" s="31">
        <v>2700</v>
      </c>
      <c r="G7" s="31">
        <v>2700</v>
      </c>
      <c r="H7" s="31">
        <v>8000</v>
      </c>
      <c r="I7" s="31">
        <v>10000</v>
      </c>
      <c r="J7" s="31">
        <v>23500</v>
      </c>
      <c r="K7" s="31">
        <v>1000</v>
      </c>
    </row>
    <row r="8" spans="1:12" s="4" customFormat="1" ht="17" thickBot="1" x14ac:dyDescent="0.3">
      <c r="A8" s="140" t="s">
        <v>0</v>
      </c>
      <c r="B8" s="140" t="s">
        <v>1</v>
      </c>
      <c r="C8" s="209" t="s">
        <v>28</v>
      </c>
      <c r="D8" s="209" t="s">
        <v>10</v>
      </c>
      <c r="E8" s="209" t="s">
        <v>4501</v>
      </c>
      <c r="F8" s="209" t="s">
        <v>31</v>
      </c>
      <c r="G8" s="209" t="s">
        <v>365</v>
      </c>
      <c r="H8" s="209" t="s">
        <v>134</v>
      </c>
      <c r="I8" s="209" t="s">
        <v>30</v>
      </c>
      <c r="J8" s="209" t="s">
        <v>29</v>
      </c>
      <c r="K8" s="209" t="s">
        <v>4</v>
      </c>
    </row>
    <row r="9" spans="1:12" s="2" customFormat="1" ht="17" thickBot="1" x14ac:dyDescent="0.3">
      <c r="A9" s="76" t="s">
        <v>6700</v>
      </c>
      <c r="B9" s="14" t="s">
        <v>6715</v>
      </c>
      <c r="C9" s="22">
        <v>17</v>
      </c>
      <c r="D9" s="22">
        <v>17</v>
      </c>
      <c r="E9" s="22">
        <v>10</v>
      </c>
      <c r="F9" s="22">
        <v>34</v>
      </c>
      <c r="G9" s="22">
        <v>76</v>
      </c>
      <c r="H9" s="22">
        <v>43</v>
      </c>
      <c r="I9" s="22">
        <v>15</v>
      </c>
      <c r="J9" s="22">
        <v>10</v>
      </c>
      <c r="K9" s="22">
        <v>60</v>
      </c>
    </row>
    <row r="10" spans="1:12" ht="17" thickBot="1" x14ac:dyDescent="0.3">
      <c r="A10" s="161" t="s">
        <v>6789</v>
      </c>
      <c r="B10" s="34"/>
      <c r="C10" s="34">
        <f>SUM(C9)</f>
        <v>17</v>
      </c>
      <c r="D10" s="34">
        <f t="shared" ref="D10:K10" si="0">SUM(D9)</f>
        <v>17</v>
      </c>
      <c r="E10" s="34">
        <f t="shared" si="0"/>
        <v>10</v>
      </c>
      <c r="F10" s="34">
        <f t="shared" si="0"/>
        <v>34</v>
      </c>
      <c r="G10" s="34">
        <f t="shared" si="0"/>
        <v>76</v>
      </c>
      <c r="H10" s="34">
        <f t="shared" si="0"/>
        <v>43</v>
      </c>
      <c r="I10" s="34">
        <f t="shared" si="0"/>
        <v>15</v>
      </c>
      <c r="J10" s="34">
        <f t="shared" si="0"/>
        <v>10</v>
      </c>
      <c r="K10" s="34">
        <f t="shared" si="0"/>
        <v>60</v>
      </c>
      <c r="L10" s="136" t="s">
        <v>6802</v>
      </c>
    </row>
    <row r="11" spans="1:12" ht="17" thickBot="1" x14ac:dyDescent="0.3">
      <c r="A11" s="168"/>
      <c r="B11" s="168"/>
      <c r="C11" s="53"/>
      <c r="D11" s="53"/>
      <c r="E11" s="53"/>
      <c r="F11" s="53"/>
      <c r="G11" s="53"/>
      <c r="H11" s="53"/>
      <c r="I11" s="53"/>
      <c r="J11" s="53"/>
      <c r="K11" s="53"/>
    </row>
    <row r="12" spans="1:12" ht="17" thickBot="1" x14ac:dyDescent="0.3">
      <c r="A12" s="161" t="s">
        <v>6957</v>
      </c>
      <c r="B12" s="34"/>
      <c r="C12" s="34">
        <f>SUM(C10:C11)</f>
        <v>17</v>
      </c>
      <c r="D12" s="34">
        <f t="shared" ref="D12:K20" si="1">SUM(D10:D11)</f>
        <v>17</v>
      </c>
      <c r="E12" s="34">
        <f t="shared" si="1"/>
        <v>10</v>
      </c>
      <c r="F12" s="34">
        <f t="shared" si="1"/>
        <v>34</v>
      </c>
      <c r="G12" s="34">
        <f t="shared" si="1"/>
        <v>76</v>
      </c>
      <c r="H12" s="34">
        <f t="shared" si="1"/>
        <v>43</v>
      </c>
      <c r="I12" s="34">
        <f t="shared" si="1"/>
        <v>15</v>
      </c>
      <c r="J12" s="34">
        <f t="shared" si="1"/>
        <v>10</v>
      </c>
      <c r="K12" s="34">
        <f t="shared" si="1"/>
        <v>60</v>
      </c>
      <c r="L12" s="136" t="s">
        <v>6802</v>
      </c>
    </row>
    <row r="13" spans="1:12" ht="17" thickBot="1" x14ac:dyDescent="0.3">
      <c r="A13" s="168"/>
      <c r="B13" s="168"/>
      <c r="C13" s="53"/>
      <c r="D13" s="53"/>
      <c r="E13" s="53"/>
      <c r="F13" s="53"/>
      <c r="G13" s="53"/>
      <c r="H13" s="53"/>
      <c r="I13" s="53"/>
      <c r="J13" s="53"/>
      <c r="K13" s="53"/>
    </row>
    <row r="14" spans="1:12" s="2" customFormat="1" ht="17" thickBot="1" x14ac:dyDescent="0.3">
      <c r="A14" s="161" t="s">
        <v>7112</v>
      </c>
      <c r="B14" s="34"/>
      <c r="C14" s="34">
        <f>SUM(C12:C13)</f>
        <v>17</v>
      </c>
      <c r="D14" s="34">
        <f t="shared" si="1"/>
        <v>17</v>
      </c>
      <c r="E14" s="34">
        <f t="shared" si="1"/>
        <v>10</v>
      </c>
      <c r="F14" s="34">
        <f t="shared" si="1"/>
        <v>34</v>
      </c>
      <c r="G14" s="34">
        <f t="shared" si="1"/>
        <v>76</v>
      </c>
      <c r="H14" s="34">
        <f t="shared" si="1"/>
        <v>43</v>
      </c>
      <c r="I14" s="34">
        <f t="shared" si="1"/>
        <v>15</v>
      </c>
      <c r="J14" s="34">
        <f t="shared" si="1"/>
        <v>10</v>
      </c>
      <c r="K14" s="34">
        <f t="shared" si="1"/>
        <v>60</v>
      </c>
    </row>
    <row r="15" spans="1:12" s="2" customFormat="1" ht="17" thickBot="1" x14ac:dyDescent="0.3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</row>
    <row r="16" spans="1:12" s="2" customFormat="1" ht="17" thickBot="1" x14ac:dyDescent="0.3">
      <c r="A16" s="161" t="s">
        <v>7158</v>
      </c>
      <c r="B16" s="34"/>
      <c r="C16" s="34">
        <f>SUM(C14:C15)</f>
        <v>17</v>
      </c>
      <c r="D16" s="34">
        <f t="shared" si="1"/>
        <v>17</v>
      </c>
      <c r="E16" s="34">
        <f t="shared" si="1"/>
        <v>10</v>
      </c>
      <c r="F16" s="34">
        <f t="shared" si="1"/>
        <v>34</v>
      </c>
      <c r="G16" s="34">
        <f t="shared" si="1"/>
        <v>76</v>
      </c>
      <c r="H16" s="34">
        <f t="shared" si="1"/>
        <v>43</v>
      </c>
      <c r="I16" s="34">
        <f t="shared" si="1"/>
        <v>15</v>
      </c>
      <c r="J16" s="34">
        <f t="shared" si="1"/>
        <v>10</v>
      </c>
      <c r="K16" s="34">
        <f t="shared" si="1"/>
        <v>60</v>
      </c>
    </row>
    <row r="17" spans="1:11" s="2" customFormat="1" ht="17" thickBot="1" x14ac:dyDescent="0.3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</row>
    <row r="18" spans="1:11" s="2" customFormat="1" ht="17" thickBot="1" x14ac:dyDescent="0.3">
      <c r="A18" s="161" t="s">
        <v>7658</v>
      </c>
      <c r="B18" s="34"/>
      <c r="C18" s="34">
        <f>SUM(C16:C17)</f>
        <v>17</v>
      </c>
      <c r="D18" s="34">
        <f t="shared" si="1"/>
        <v>17</v>
      </c>
      <c r="E18" s="34">
        <f t="shared" si="1"/>
        <v>10</v>
      </c>
      <c r="F18" s="34">
        <f t="shared" si="1"/>
        <v>34</v>
      </c>
      <c r="G18" s="34">
        <f t="shared" si="1"/>
        <v>76</v>
      </c>
      <c r="H18" s="34">
        <f t="shared" si="1"/>
        <v>43</v>
      </c>
      <c r="I18" s="34">
        <f t="shared" si="1"/>
        <v>15</v>
      </c>
      <c r="J18" s="34">
        <f t="shared" si="1"/>
        <v>10</v>
      </c>
      <c r="K18" s="34">
        <f t="shared" si="1"/>
        <v>60</v>
      </c>
    </row>
    <row r="19" spans="1:11" ht="17" thickBot="1" x14ac:dyDescent="0.3">
      <c r="A19" s="168"/>
      <c r="B19" s="168"/>
      <c r="C19" s="53"/>
      <c r="D19" s="53"/>
      <c r="E19" s="53"/>
      <c r="F19" s="53"/>
      <c r="G19" s="53"/>
      <c r="H19" s="53"/>
      <c r="I19" s="53"/>
      <c r="J19" s="53"/>
      <c r="K19" s="53"/>
    </row>
    <row r="20" spans="1:11" s="2" customFormat="1" ht="17" thickBot="1" x14ac:dyDescent="0.3">
      <c r="A20" s="860" t="s">
        <v>7724</v>
      </c>
      <c r="B20" s="41"/>
      <c r="C20" s="42">
        <f>SUM(C18:C19)</f>
        <v>17</v>
      </c>
      <c r="D20" s="42">
        <f t="shared" si="1"/>
        <v>17</v>
      </c>
      <c r="E20" s="42">
        <f t="shared" si="1"/>
        <v>10</v>
      </c>
      <c r="F20" s="42">
        <f t="shared" si="1"/>
        <v>34</v>
      </c>
      <c r="G20" s="42">
        <f t="shared" si="1"/>
        <v>76</v>
      </c>
      <c r="H20" s="42">
        <f t="shared" si="1"/>
        <v>43</v>
      </c>
      <c r="I20" s="42">
        <f t="shared" si="1"/>
        <v>15</v>
      </c>
      <c r="J20" s="42">
        <f t="shared" si="1"/>
        <v>10</v>
      </c>
      <c r="K20" s="42">
        <f t="shared" si="1"/>
        <v>60</v>
      </c>
    </row>
    <row r="21" spans="1:11" x14ac:dyDescent="0.25">
      <c r="A21" s="168"/>
      <c r="B21" s="168"/>
      <c r="C21" s="53"/>
      <c r="D21" s="53"/>
      <c r="E21" s="53"/>
      <c r="F21" s="53"/>
      <c r="G21" s="53"/>
      <c r="H21" s="53"/>
      <c r="I21" s="53"/>
      <c r="J21" s="53"/>
      <c r="K21" s="53"/>
    </row>
    <row r="22" spans="1:11" x14ac:dyDescent="0.25">
      <c r="A22" s="168"/>
      <c r="B22" s="168"/>
      <c r="C22" s="53"/>
      <c r="D22" s="53"/>
      <c r="E22" s="53"/>
      <c r="F22" s="53"/>
      <c r="G22" s="53"/>
      <c r="H22" s="53"/>
      <c r="I22" s="53"/>
      <c r="J22" s="53"/>
      <c r="K22" s="53"/>
    </row>
    <row r="23" spans="1:11" x14ac:dyDescent="0.25">
      <c r="A23" s="57"/>
      <c r="B23" s="57"/>
      <c r="C23" s="13"/>
      <c r="D23" s="13"/>
      <c r="E23" s="13"/>
      <c r="F23" s="13"/>
      <c r="G23" s="13"/>
      <c r="H23" s="13"/>
      <c r="I23" s="13"/>
      <c r="J23" s="13"/>
      <c r="K23" s="13"/>
    </row>
    <row r="24" spans="1:11" ht="17" thickBot="1" x14ac:dyDescent="0.3">
      <c r="A24" s="81"/>
      <c r="B24" s="81"/>
      <c r="C24" s="14"/>
      <c r="D24" s="14"/>
      <c r="E24" s="14"/>
      <c r="F24" s="14"/>
      <c r="G24" s="14"/>
      <c r="H24" s="14"/>
      <c r="I24" s="14"/>
      <c r="J24" s="14"/>
      <c r="K24" s="14"/>
    </row>
    <row r="25" spans="1:11" ht="17" thickBot="1" x14ac:dyDescent="0.3">
      <c r="A25" s="1357" t="s">
        <v>927</v>
      </c>
      <c r="B25" s="135"/>
      <c r="C25" s="1390">
        <f t="shared" ref="C25:J25" si="2">SUM(C9:C9)</f>
        <v>17</v>
      </c>
      <c r="D25" s="1390">
        <f t="shared" si="2"/>
        <v>17</v>
      </c>
      <c r="E25" s="1390">
        <f t="shared" si="2"/>
        <v>10</v>
      </c>
      <c r="F25" s="1390">
        <f t="shared" si="2"/>
        <v>34</v>
      </c>
      <c r="G25" s="1390">
        <f t="shared" si="2"/>
        <v>76</v>
      </c>
      <c r="H25" s="1390">
        <f t="shared" si="2"/>
        <v>43</v>
      </c>
      <c r="I25" s="1390">
        <f t="shared" si="2"/>
        <v>15</v>
      </c>
      <c r="J25" s="1390">
        <f t="shared" si="2"/>
        <v>10</v>
      </c>
      <c r="K25" s="1390">
        <f>SUM(K9:K9)</f>
        <v>60</v>
      </c>
    </row>
    <row r="26" spans="1:11" ht="17" thickBot="1" x14ac:dyDescent="0.3">
      <c r="A26" s="26" t="s">
        <v>1053</v>
      </c>
      <c r="B26" s="27"/>
      <c r="C26" s="1393">
        <v>17</v>
      </c>
      <c r="D26" s="1393">
        <v>17</v>
      </c>
      <c r="E26" s="1393">
        <v>10</v>
      </c>
      <c r="F26" s="1393">
        <v>34</v>
      </c>
      <c r="G26" s="1393">
        <v>76</v>
      </c>
      <c r="H26" s="1393">
        <v>43</v>
      </c>
      <c r="I26" s="1393">
        <v>15</v>
      </c>
      <c r="J26" s="1393">
        <v>10</v>
      </c>
      <c r="K26" s="1393">
        <v>60</v>
      </c>
    </row>
  </sheetData>
  <pageMargins left="0.7" right="0.7" top="0.75" bottom="0.75" header="0.3" footer="0.3"/>
  <pageSetup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K24"/>
  <sheetViews>
    <sheetView topLeftCell="A4" workbookViewId="0">
      <selection activeCell="B22" sqref="B22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4" width="9.1640625" style="2" customWidth="1"/>
    <col min="5" max="5" width="9.83203125" style="2" customWidth="1"/>
    <col min="6" max="7" width="9.33203125" style="2" customWidth="1"/>
    <col min="8" max="8" width="9.1640625" style="2" customWidth="1"/>
    <col min="9" max="16384" width="9" style="2"/>
  </cols>
  <sheetData>
    <row r="1" spans="1:11" s="48" customFormat="1" x14ac:dyDescent="0.25">
      <c r="A1" s="48" t="s">
        <v>23</v>
      </c>
      <c r="C1" s="1"/>
      <c r="D1" s="1"/>
      <c r="E1" s="1"/>
      <c r="F1" s="1"/>
      <c r="G1" s="1"/>
    </row>
    <row r="2" spans="1:11" s="48" customFormat="1" x14ac:dyDescent="0.25">
      <c r="A2" s="1"/>
      <c r="B2" s="1"/>
      <c r="C2" s="1"/>
      <c r="D2" s="1"/>
      <c r="E2" s="1"/>
      <c r="F2" s="1"/>
      <c r="G2" s="1"/>
    </row>
    <row r="3" spans="1:11" s="257" customFormat="1" x14ac:dyDescent="0.25">
      <c r="A3" s="1" t="s">
        <v>384</v>
      </c>
      <c r="B3" s="1"/>
    </row>
    <row r="4" spans="1:11" s="257" customFormat="1" x14ac:dyDescent="0.25">
      <c r="A4" s="3" t="s">
        <v>5693</v>
      </c>
      <c r="B4" s="3"/>
      <c r="C4" s="1013"/>
      <c r="D4" s="1013"/>
      <c r="E4" s="1013"/>
      <c r="F4" s="1013"/>
      <c r="G4" s="1013"/>
    </row>
    <row r="5" spans="1:11" s="257" customFormat="1" x14ac:dyDescent="0.25">
      <c r="A5" s="3" t="s">
        <v>6787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</row>
    <row r="6" spans="1:11" s="593" customFormat="1" ht="17" thickBot="1" x14ac:dyDescent="0.3">
      <c r="A6" s="96"/>
      <c r="B6" s="96"/>
      <c r="C6" s="31">
        <v>6000</v>
      </c>
      <c r="D6" s="31">
        <v>21000</v>
      </c>
      <c r="E6" s="31">
        <v>4500</v>
      </c>
      <c r="F6" s="31">
        <v>1000</v>
      </c>
      <c r="G6" s="31">
        <v>4500</v>
      </c>
      <c r="H6" s="31">
        <v>35000</v>
      </c>
    </row>
    <row r="7" spans="1:11" ht="17" thickBot="1" x14ac:dyDescent="0.3">
      <c r="A7" s="209" t="s">
        <v>0</v>
      </c>
      <c r="B7" s="209" t="s">
        <v>1</v>
      </c>
      <c r="C7" s="209" t="s">
        <v>26</v>
      </c>
      <c r="D7" s="209" t="s">
        <v>10</v>
      </c>
      <c r="E7" s="209" t="s">
        <v>3</v>
      </c>
      <c r="F7" s="209" t="s">
        <v>4</v>
      </c>
      <c r="G7" s="209" t="s">
        <v>27</v>
      </c>
      <c r="H7" s="209" t="s">
        <v>28</v>
      </c>
    </row>
    <row r="8" spans="1:11" s="1" customFormat="1" ht="17" thickBot="1" x14ac:dyDescent="0.3">
      <c r="A8" s="28" t="s">
        <v>6768</v>
      </c>
      <c r="B8" s="14" t="s">
        <v>6777</v>
      </c>
      <c r="C8" s="14">
        <v>40</v>
      </c>
      <c r="D8" s="14">
        <v>20</v>
      </c>
      <c r="E8" s="14">
        <v>40</v>
      </c>
      <c r="F8" s="14">
        <v>40</v>
      </c>
      <c r="G8" s="14">
        <v>40</v>
      </c>
      <c r="H8" s="14">
        <v>20</v>
      </c>
    </row>
    <row r="9" spans="1:11" s="1" customFormat="1" ht="17" thickBot="1" x14ac:dyDescent="0.3">
      <c r="A9" s="161" t="s">
        <v>6789</v>
      </c>
      <c r="B9" s="34"/>
      <c r="C9" s="34">
        <f>SUM(C8)</f>
        <v>40</v>
      </c>
      <c r="D9" s="34">
        <f t="shared" ref="D9:H9" si="0">SUM(D8)</f>
        <v>20</v>
      </c>
      <c r="E9" s="34">
        <f t="shared" si="0"/>
        <v>40</v>
      </c>
      <c r="F9" s="34">
        <f t="shared" si="0"/>
        <v>40</v>
      </c>
      <c r="G9" s="34">
        <f t="shared" si="0"/>
        <v>40</v>
      </c>
      <c r="H9" s="34">
        <f t="shared" si="0"/>
        <v>20</v>
      </c>
      <c r="I9" s="1" t="s">
        <v>6802</v>
      </c>
    </row>
    <row r="10" spans="1:11" s="1" customFormat="1" ht="17" thickBot="1" x14ac:dyDescent="0.3">
      <c r="A10" s="55"/>
      <c r="B10" s="53"/>
      <c r="C10" s="53"/>
      <c r="D10" s="53"/>
      <c r="E10" s="53"/>
      <c r="F10" s="53"/>
      <c r="G10" s="53"/>
      <c r="H10" s="53"/>
    </row>
    <row r="11" spans="1:11" s="1" customFormat="1" ht="17" thickBot="1" x14ac:dyDescent="0.3">
      <c r="A11" s="161" t="s">
        <v>6890</v>
      </c>
      <c r="B11" s="34"/>
      <c r="C11" s="34">
        <f>SUM(C9:C10)</f>
        <v>40</v>
      </c>
      <c r="D11" s="34">
        <f t="shared" ref="D11:H19" si="1">SUM(D9:D10)</f>
        <v>20</v>
      </c>
      <c r="E11" s="34">
        <f t="shared" si="1"/>
        <v>40</v>
      </c>
      <c r="F11" s="34">
        <f t="shared" si="1"/>
        <v>40</v>
      </c>
      <c r="G11" s="34">
        <f t="shared" si="1"/>
        <v>40</v>
      </c>
      <c r="H11" s="34">
        <f t="shared" si="1"/>
        <v>20</v>
      </c>
      <c r="I11" s="1" t="s">
        <v>6802</v>
      </c>
    </row>
    <row r="12" spans="1:11" s="1" customFormat="1" ht="17" thickBot="1" x14ac:dyDescent="0.3">
      <c r="A12" s="55"/>
      <c r="B12" s="53"/>
      <c r="C12" s="53"/>
      <c r="D12" s="53"/>
      <c r="E12" s="53"/>
      <c r="F12" s="53"/>
      <c r="G12" s="53"/>
      <c r="H12" s="53"/>
    </row>
    <row r="13" spans="1:11" s="1" customFormat="1" ht="17" thickBot="1" x14ac:dyDescent="0.3">
      <c r="A13" s="161" t="s">
        <v>7157</v>
      </c>
      <c r="B13" s="34"/>
      <c r="C13" s="34">
        <f>SUM(C11:C12)</f>
        <v>40</v>
      </c>
      <c r="D13" s="34">
        <f t="shared" si="1"/>
        <v>20</v>
      </c>
      <c r="E13" s="34">
        <f t="shared" si="1"/>
        <v>40</v>
      </c>
      <c r="F13" s="34">
        <f t="shared" si="1"/>
        <v>40</v>
      </c>
      <c r="G13" s="34">
        <f t="shared" si="1"/>
        <v>40</v>
      </c>
      <c r="H13" s="34">
        <f t="shared" si="1"/>
        <v>20</v>
      </c>
    </row>
    <row r="14" spans="1:11" s="1" customFormat="1" ht="17" thickBot="1" x14ac:dyDescent="0.3">
      <c r="A14" s="55"/>
      <c r="B14" s="53"/>
      <c r="C14" s="53"/>
      <c r="D14" s="53"/>
      <c r="E14" s="53"/>
      <c r="F14" s="53"/>
      <c r="G14" s="53"/>
      <c r="H14" s="53"/>
    </row>
    <row r="15" spans="1:11" s="1" customFormat="1" ht="17" thickBot="1" x14ac:dyDescent="0.3">
      <c r="A15" s="161" t="s">
        <v>7158</v>
      </c>
      <c r="B15" s="34"/>
      <c r="C15" s="34">
        <f>SUM(C13:C14)</f>
        <v>40</v>
      </c>
      <c r="D15" s="34">
        <f t="shared" si="1"/>
        <v>20</v>
      </c>
      <c r="E15" s="34">
        <f t="shared" si="1"/>
        <v>40</v>
      </c>
      <c r="F15" s="34">
        <f t="shared" si="1"/>
        <v>40</v>
      </c>
      <c r="G15" s="34">
        <f t="shared" si="1"/>
        <v>40</v>
      </c>
      <c r="H15" s="34">
        <f t="shared" si="1"/>
        <v>20</v>
      </c>
    </row>
    <row r="16" spans="1:11" s="1" customFormat="1" ht="17" thickBot="1" x14ac:dyDescent="0.3">
      <c r="A16" s="55"/>
      <c r="B16" s="53"/>
      <c r="C16" s="53"/>
      <c r="D16" s="53"/>
      <c r="E16" s="53"/>
      <c r="F16" s="53"/>
      <c r="G16" s="53"/>
      <c r="H16" s="53"/>
    </row>
    <row r="17" spans="1:8" s="1" customFormat="1" ht="17" thickBot="1" x14ac:dyDescent="0.3">
      <c r="A17" s="161" t="s">
        <v>7658</v>
      </c>
      <c r="B17" s="34"/>
      <c r="C17" s="34">
        <f>SUM(C15:C16)</f>
        <v>40</v>
      </c>
      <c r="D17" s="34">
        <f t="shared" si="1"/>
        <v>20</v>
      </c>
      <c r="E17" s="34">
        <f t="shared" si="1"/>
        <v>40</v>
      </c>
      <c r="F17" s="34">
        <f t="shared" si="1"/>
        <v>40</v>
      </c>
      <c r="G17" s="34">
        <f t="shared" si="1"/>
        <v>40</v>
      </c>
      <c r="H17" s="34">
        <f t="shared" si="1"/>
        <v>20</v>
      </c>
    </row>
    <row r="18" spans="1:8" s="1" customFormat="1" ht="17" thickBot="1" x14ac:dyDescent="0.3">
      <c r="A18" s="55"/>
      <c r="B18" s="53"/>
      <c r="C18" s="53"/>
      <c r="D18" s="53"/>
      <c r="E18" s="53"/>
      <c r="F18" s="53"/>
      <c r="G18" s="53"/>
      <c r="H18" s="53"/>
    </row>
    <row r="19" spans="1:8" s="1" customFormat="1" ht="17" thickBot="1" x14ac:dyDescent="0.3">
      <c r="A19" s="860" t="s">
        <v>7724</v>
      </c>
      <c r="B19" s="41"/>
      <c r="C19" s="42">
        <f>SUM(C17:C18)</f>
        <v>40</v>
      </c>
      <c r="D19" s="42">
        <f t="shared" si="1"/>
        <v>20</v>
      </c>
      <c r="E19" s="42">
        <f t="shared" si="1"/>
        <v>40</v>
      </c>
      <c r="F19" s="42">
        <f t="shared" si="1"/>
        <v>40</v>
      </c>
      <c r="G19" s="42">
        <f t="shared" si="1"/>
        <v>40</v>
      </c>
      <c r="H19" s="42">
        <f t="shared" si="1"/>
        <v>20</v>
      </c>
    </row>
    <row r="20" spans="1:8" x14ac:dyDescent="0.25">
      <c r="A20" s="12"/>
      <c r="B20" s="13"/>
      <c r="C20" s="13"/>
      <c r="D20" s="13"/>
      <c r="E20" s="13"/>
      <c r="F20" s="13"/>
      <c r="G20" s="13"/>
      <c r="H20" s="13"/>
    </row>
    <row r="21" spans="1:8" x14ac:dyDescent="0.25">
      <c r="A21" s="12"/>
      <c r="B21" s="13"/>
      <c r="C21" s="13"/>
      <c r="D21" s="13"/>
      <c r="E21" s="13"/>
      <c r="F21" s="13"/>
      <c r="G21" s="13"/>
      <c r="H21" s="13"/>
    </row>
    <row r="22" spans="1:8" ht="17" thickBot="1" x14ac:dyDescent="0.3">
      <c r="A22" s="1263"/>
      <c r="B22" s="22"/>
      <c r="C22" s="22"/>
      <c r="D22" s="22"/>
      <c r="E22" s="22"/>
      <c r="F22" s="22"/>
      <c r="G22" s="22"/>
      <c r="H22" s="22"/>
    </row>
    <row r="23" spans="1:8" ht="17" thickBot="1" x14ac:dyDescent="0.3">
      <c r="A23" s="1357" t="s">
        <v>927</v>
      </c>
      <c r="B23" s="135"/>
      <c r="C23" s="1390">
        <f>SUM(C8)</f>
        <v>40</v>
      </c>
      <c r="D23" s="1390">
        <f t="shared" ref="D23:H23" si="2">SUM(D8)</f>
        <v>20</v>
      </c>
      <c r="E23" s="1390">
        <f t="shared" si="2"/>
        <v>40</v>
      </c>
      <c r="F23" s="1390">
        <f t="shared" si="2"/>
        <v>40</v>
      </c>
      <c r="G23" s="1390">
        <f t="shared" si="2"/>
        <v>40</v>
      </c>
      <c r="H23" s="1390">
        <f t="shared" si="2"/>
        <v>20</v>
      </c>
    </row>
    <row r="24" spans="1:8" ht="17" thickBot="1" x14ac:dyDescent="0.3">
      <c r="A24" s="26" t="s">
        <v>1053</v>
      </c>
      <c r="B24" s="27"/>
      <c r="C24" s="1393">
        <v>40</v>
      </c>
      <c r="D24" s="1393">
        <v>20</v>
      </c>
      <c r="E24" s="1393">
        <v>40</v>
      </c>
      <c r="F24" s="1393">
        <v>40</v>
      </c>
      <c r="G24" s="1393">
        <v>40</v>
      </c>
      <c r="H24" s="1393">
        <v>20</v>
      </c>
    </row>
  </sheetData>
  <pageMargins left="0.7" right="0.7" top="0.75" bottom="0.75" header="0.3" footer="0.3"/>
  <pageSetup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I25"/>
  <sheetViews>
    <sheetView topLeftCell="A4" workbookViewId="0">
      <selection activeCell="B20" sqref="B20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4" width="12.33203125" style="2" customWidth="1"/>
    <col min="5" max="6" width="9.33203125" style="2" customWidth="1"/>
    <col min="7" max="16384" width="9" style="2"/>
  </cols>
  <sheetData>
    <row r="1" spans="1:9" s="48" customFormat="1" x14ac:dyDescent="0.25">
      <c r="A1" s="48" t="s">
        <v>23</v>
      </c>
      <c r="C1" s="1"/>
      <c r="D1" s="1"/>
      <c r="E1" s="1"/>
      <c r="F1" s="1"/>
    </row>
    <row r="2" spans="1:9" s="48" customFormat="1" x14ac:dyDescent="0.25">
      <c r="A2" s="1"/>
      <c r="B2" s="1"/>
      <c r="C2" s="1"/>
      <c r="D2" s="1"/>
      <c r="E2" s="1"/>
      <c r="F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5693</v>
      </c>
      <c r="B4" s="3"/>
      <c r="C4" s="1013"/>
      <c r="D4" s="1013"/>
      <c r="E4" s="1013"/>
      <c r="F4" s="1013"/>
    </row>
    <row r="5" spans="1:9" s="257" customFormat="1" x14ac:dyDescent="0.25">
      <c r="A5" s="3" t="s">
        <v>6804</v>
      </c>
      <c r="B5" s="3"/>
      <c r="C5" s="1013"/>
      <c r="D5" s="1013"/>
      <c r="E5" s="1013"/>
      <c r="F5" s="1013"/>
      <c r="G5" s="1013"/>
      <c r="H5" s="1013"/>
      <c r="I5" s="1013"/>
    </row>
    <row r="6" spans="1:9" s="593" customFormat="1" ht="17" thickBot="1" x14ac:dyDescent="0.3">
      <c r="A6" s="96"/>
      <c r="B6" s="96"/>
      <c r="C6" s="31">
        <v>23500</v>
      </c>
      <c r="D6" s="31">
        <v>4500</v>
      </c>
      <c r="E6" s="31">
        <v>2700</v>
      </c>
      <c r="F6" s="31">
        <v>2700</v>
      </c>
    </row>
    <row r="7" spans="1:9" ht="17" thickBot="1" x14ac:dyDescent="0.3">
      <c r="A7" s="209" t="s">
        <v>0</v>
      </c>
      <c r="B7" s="209" t="s">
        <v>1</v>
      </c>
      <c r="C7" s="209" t="s">
        <v>29</v>
      </c>
      <c r="D7" s="209" t="s">
        <v>3817</v>
      </c>
      <c r="E7" s="209" t="s">
        <v>31</v>
      </c>
      <c r="F7" s="209" t="s">
        <v>365</v>
      </c>
    </row>
    <row r="8" spans="1:9" s="1" customFormat="1" x14ac:dyDescent="0.25">
      <c r="A8" s="55">
        <v>45083</v>
      </c>
      <c r="B8" s="13" t="s">
        <v>6805</v>
      </c>
      <c r="C8" s="13">
        <v>100</v>
      </c>
      <c r="D8" s="13">
        <v>100</v>
      </c>
      <c r="E8" s="13">
        <v>200</v>
      </c>
      <c r="F8" s="13">
        <v>300</v>
      </c>
    </row>
    <row r="9" spans="1:9" s="1" customFormat="1" x14ac:dyDescent="0.25">
      <c r="A9" s="55">
        <v>45083</v>
      </c>
      <c r="B9" s="13" t="s">
        <v>7</v>
      </c>
      <c r="C9" s="13">
        <v>51</v>
      </c>
      <c r="D9" s="13"/>
      <c r="E9" s="13"/>
      <c r="F9" s="13"/>
    </row>
    <row r="10" spans="1:9" s="1" customFormat="1" x14ac:dyDescent="0.25">
      <c r="A10" s="28">
        <v>45144</v>
      </c>
      <c r="B10" s="14" t="s">
        <v>6814</v>
      </c>
      <c r="C10" s="13">
        <v>20</v>
      </c>
      <c r="D10" s="13">
        <v>75</v>
      </c>
      <c r="E10" s="13"/>
      <c r="F10" s="13"/>
    </row>
    <row r="11" spans="1:9" ht="17" thickBot="1" x14ac:dyDescent="0.3">
      <c r="A11" s="28">
        <v>45175</v>
      </c>
      <c r="B11" s="14" t="s">
        <v>6826</v>
      </c>
      <c r="C11" s="14">
        <v>129</v>
      </c>
      <c r="D11" s="14">
        <v>125</v>
      </c>
      <c r="E11" s="14"/>
      <c r="F11" s="14"/>
    </row>
    <row r="12" spans="1:9" ht="17" thickBot="1" x14ac:dyDescent="0.3">
      <c r="A12" s="161" t="s">
        <v>6890</v>
      </c>
      <c r="B12" s="34"/>
      <c r="C12" s="34">
        <f>SUM(C8:C11)</f>
        <v>300</v>
      </c>
      <c r="D12" s="34">
        <f t="shared" ref="D12:F12" si="0">SUM(D8:D11)</f>
        <v>300</v>
      </c>
      <c r="E12" s="34">
        <f t="shared" si="0"/>
        <v>200</v>
      </c>
      <c r="F12" s="34">
        <f t="shared" si="0"/>
        <v>300</v>
      </c>
      <c r="G12" s="1" t="s">
        <v>6802</v>
      </c>
    </row>
    <row r="13" spans="1:9" ht="17" thickBot="1" x14ac:dyDescent="0.3">
      <c r="A13" s="55"/>
      <c r="B13" s="22"/>
      <c r="C13" s="53"/>
      <c r="D13" s="53"/>
      <c r="E13" s="53"/>
      <c r="F13" s="53"/>
    </row>
    <row r="14" spans="1:9" ht="17" thickBot="1" x14ac:dyDescent="0.3">
      <c r="A14" s="161" t="s">
        <v>7157</v>
      </c>
      <c r="B14" s="34"/>
      <c r="C14" s="34">
        <f>SUM(C12:C13)</f>
        <v>300</v>
      </c>
      <c r="D14" s="34">
        <f t="shared" ref="D14:F20" si="1">SUM(D12:D13)</f>
        <v>300</v>
      </c>
      <c r="E14" s="34">
        <f t="shared" si="1"/>
        <v>200</v>
      </c>
      <c r="F14" s="34">
        <f t="shared" si="1"/>
        <v>300</v>
      </c>
    </row>
    <row r="15" spans="1:9" ht="17" thickBot="1" x14ac:dyDescent="0.3">
      <c r="A15" s="55"/>
      <c r="B15" s="13"/>
      <c r="C15" s="53"/>
      <c r="D15" s="53"/>
      <c r="E15" s="53"/>
      <c r="F15" s="53"/>
    </row>
    <row r="16" spans="1:9" ht="17" thickBot="1" x14ac:dyDescent="0.3">
      <c r="A16" s="161" t="s">
        <v>7158</v>
      </c>
      <c r="B16" s="34"/>
      <c r="C16" s="34">
        <f>SUM(C14:C15)</f>
        <v>300</v>
      </c>
      <c r="D16" s="34">
        <f t="shared" si="1"/>
        <v>300</v>
      </c>
      <c r="E16" s="34">
        <f t="shared" si="1"/>
        <v>200</v>
      </c>
      <c r="F16" s="34">
        <f t="shared" si="1"/>
        <v>300</v>
      </c>
    </row>
    <row r="17" spans="1:6" ht="17" thickBot="1" x14ac:dyDescent="0.3">
      <c r="A17" s="55"/>
      <c r="B17" s="13"/>
      <c r="C17" s="53"/>
      <c r="D17" s="53"/>
      <c r="E17" s="53"/>
      <c r="F17" s="53"/>
    </row>
    <row r="18" spans="1:6" ht="17" thickBot="1" x14ac:dyDescent="0.3">
      <c r="A18" s="161" t="s">
        <v>7658</v>
      </c>
      <c r="B18" s="34"/>
      <c r="C18" s="34">
        <f>SUM(C16:C17)</f>
        <v>300</v>
      </c>
      <c r="D18" s="34">
        <f t="shared" si="1"/>
        <v>300</v>
      </c>
      <c r="E18" s="34">
        <f t="shared" si="1"/>
        <v>200</v>
      </c>
      <c r="F18" s="34">
        <f t="shared" si="1"/>
        <v>300</v>
      </c>
    </row>
    <row r="19" spans="1:6" ht="17" thickBot="1" x14ac:dyDescent="0.3">
      <c r="A19" s="55"/>
      <c r="B19" s="13"/>
      <c r="C19" s="53"/>
      <c r="D19" s="53"/>
      <c r="E19" s="53"/>
      <c r="F19" s="53"/>
    </row>
    <row r="20" spans="1:6" ht="17" thickBot="1" x14ac:dyDescent="0.3">
      <c r="A20" s="860" t="s">
        <v>7724</v>
      </c>
      <c r="B20" s="41"/>
      <c r="C20" s="42">
        <f>SUM(C18:C19)</f>
        <v>300</v>
      </c>
      <c r="D20" s="42">
        <f t="shared" si="1"/>
        <v>300</v>
      </c>
      <c r="E20" s="42">
        <f t="shared" si="1"/>
        <v>200</v>
      </c>
      <c r="F20" s="42">
        <f t="shared" si="1"/>
        <v>300</v>
      </c>
    </row>
    <row r="21" spans="1:6" x14ac:dyDescent="0.25">
      <c r="A21" s="55"/>
      <c r="B21" s="13"/>
      <c r="C21" s="53"/>
      <c r="D21" s="53"/>
      <c r="E21" s="53"/>
      <c r="F21" s="53"/>
    </row>
    <row r="22" spans="1:6" x14ac:dyDescent="0.25">
      <c r="A22" s="12"/>
      <c r="B22" s="13"/>
      <c r="C22" s="13"/>
      <c r="D22" s="13"/>
      <c r="E22" s="13"/>
      <c r="F22" s="13"/>
    </row>
    <row r="23" spans="1:6" ht="17" thickBot="1" x14ac:dyDescent="0.3">
      <c r="A23" s="1263"/>
      <c r="B23" s="22"/>
      <c r="C23" s="22"/>
      <c r="D23" s="22"/>
      <c r="E23" s="22"/>
      <c r="F23" s="22"/>
    </row>
    <row r="24" spans="1:6" ht="17" thickBot="1" x14ac:dyDescent="0.3">
      <c r="A24" s="1357" t="s">
        <v>927</v>
      </c>
      <c r="B24" s="135"/>
      <c r="C24" s="1390">
        <f>SUM(C8:C11)</f>
        <v>300</v>
      </c>
      <c r="D24" s="1390">
        <f t="shared" ref="D24:F24" si="2">SUM(D8:D11)</f>
        <v>300</v>
      </c>
      <c r="E24" s="1390">
        <f t="shared" si="2"/>
        <v>200</v>
      </c>
      <c r="F24" s="1390">
        <f t="shared" si="2"/>
        <v>300</v>
      </c>
    </row>
    <row r="25" spans="1:6" ht="17" thickBot="1" x14ac:dyDescent="0.3">
      <c r="A25" s="26" t="s">
        <v>1053</v>
      </c>
      <c r="B25" s="27"/>
      <c r="C25" s="1393">
        <v>300</v>
      </c>
      <c r="D25" s="1393">
        <v>300</v>
      </c>
      <c r="E25" s="1393">
        <v>200</v>
      </c>
      <c r="F25" s="1393">
        <v>300</v>
      </c>
    </row>
  </sheetData>
  <pageMargins left="0.7" right="0.7" top="0.75" bottom="0.75" header="0.3" footer="0.3"/>
  <pageSetup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M25"/>
  <sheetViews>
    <sheetView topLeftCell="A4" workbookViewId="0">
      <selection activeCell="B15" sqref="B15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4" width="9.1640625" style="2" customWidth="1"/>
    <col min="5" max="5" width="9.83203125" style="2" customWidth="1"/>
    <col min="6" max="9" width="9.33203125" style="2" customWidth="1"/>
    <col min="10" max="10" width="9.1640625" style="2" customWidth="1"/>
    <col min="11" max="16384" width="9" style="2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13" s="257" customFormat="1" x14ac:dyDescent="0.25">
      <c r="A3" s="1" t="s">
        <v>384</v>
      </c>
      <c r="B3" s="1"/>
    </row>
    <row r="4" spans="1:13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  <c r="I4" s="1013"/>
    </row>
    <row r="5" spans="1:13" s="257" customFormat="1" x14ac:dyDescent="0.25">
      <c r="A5" s="3" t="s">
        <v>6798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</row>
    <row r="6" spans="1:13" s="593" customFormat="1" ht="17" thickBot="1" x14ac:dyDescent="0.3">
      <c r="A6" s="96"/>
      <c r="B6" s="96"/>
      <c r="C6" s="31">
        <v>6000</v>
      </c>
      <c r="D6" s="31">
        <v>35000</v>
      </c>
      <c r="E6" s="31">
        <v>21000</v>
      </c>
      <c r="F6" s="31">
        <v>4500</v>
      </c>
      <c r="G6" s="31">
        <v>2700</v>
      </c>
      <c r="H6" s="31">
        <v>2700</v>
      </c>
      <c r="I6" s="31">
        <v>8000</v>
      </c>
      <c r="J6" s="31">
        <v>1000</v>
      </c>
    </row>
    <row r="7" spans="1:13" ht="17" thickBot="1" x14ac:dyDescent="0.3">
      <c r="A7" s="209" t="s">
        <v>0</v>
      </c>
      <c r="B7" s="209" t="s">
        <v>1</v>
      </c>
      <c r="C7" s="209" t="s">
        <v>26</v>
      </c>
      <c r="D7" s="209" t="s">
        <v>28</v>
      </c>
      <c r="E7" s="209" t="s">
        <v>10</v>
      </c>
      <c r="F7" s="209" t="s">
        <v>3</v>
      </c>
      <c r="G7" s="209" t="s">
        <v>31</v>
      </c>
      <c r="H7" s="209" t="s">
        <v>365</v>
      </c>
      <c r="I7" s="209" t="s">
        <v>134</v>
      </c>
      <c r="J7" s="209" t="s">
        <v>4</v>
      </c>
    </row>
    <row r="8" spans="1:13" s="1" customFormat="1" x14ac:dyDescent="0.25">
      <c r="A8" s="55">
        <v>45175</v>
      </c>
      <c r="B8" s="14" t="s">
        <v>6827</v>
      </c>
      <c r="C8" s="13"/>
      <c r="D8" s="13"/>
      <c r="E8" s="13"/>
      <c r="F8" s="13"/>
      <c r="G8" s="13">
        <v>100</v>
      </c>
      <c r="H8" s="13">
        <v>100</v>
      </c>
      <c r="I8" s="13">
        <v>60</v>
      </c>
      <c r="J8" s="13">
        <v>72</v>
      </c>
    </row>
    <row r="9" spans="1:13" s="1" customFormat="1" x14ac:dyDescent="0.25">
      <c r="A9" s="12" t="s">
        <v>6852</v>
      </c>
      <c r="B9" s="75" t="s">
        <v>6857</v>
      </c>
      <c r="C9" s="13">
        <v>40</v>
      </c>
      <c r="D9" s="13">
        <v>2</v>
      </c>
      <c r="E9" s="13">
        <v>4</v>
      </c>
      <c r="F9" s="13">
        <v>40</v>
      </c>
      <c r="G9" s="13"/>
      <c r="H9" s="13"/>
      <c r="I9" s="13"/>
      <c r="J9" s="13"/>
    </row>
    <row r="10" spans="1:13" s="1" customFormat="1" ht="17" thickBot="1" x14ac:dyDescent="0.3">
      <c r="A10" s="76" t="s">
        <v>6867</v>
      </c>
      <c r="B10" s="77" t="s">
        <v>6870</v>
      </c>
      <c r="C10" s="14"/>
      <c r="D10" s="14">
        <v>18</v>
      </c>
      <c r="E10" s="14"/>
      <c r="F10" s="14"/>
      <c r="G10" s="14"/>
      <c r="H10" s="14"/>
      <c r="I10" s="14"/>
      <c r="J10" s="14"/>
    </row>
    <row r="11" spans="1:13" s="1" customFormat="1" ht="17" thickBot="1" x14ac:dyDescent="0.3">
      <c r="A11" s="161" t="s">
        <v>6890</v>
      </c>
      <c r="B11" s="34"/>
      <c r="C11" s="34">
        <f>SUM(C8:C10)</f>
        <v>40</v>
      </c>
      <c r="D11" s="34">
        <f t="shared" ref="D11:J11" si="0">SUM(D8:D10)</f>
        <v>20</v>
      </c>
      <c r="E11" s="34">
        <f t="shared" si="0"/>
        <v>4</v>
      </c>
      <c r="F11" s="34">
        <f t="shared" si="0"/>
        <v>40</v>
      </c>
      <c r="G11" s="34">
        <f t="shared" si="0"/>
        <v>100</v>
      </c>
      <c r="H11" s="34">
        <f t="shared" si="0"/>
        <v>100</v>
      </c>
      <c r="I11" s="34">
        <f t="shared" si="0"/>
        <v>60</v>
      </c>
      <c r="J11" s="34">
        <f t="shared" si="0"/>
        <v>72</v>
      </c>
      <c r="K11" s="1" t="s">
        <v>6752</v>
      </c>
    </row>
    <row r="12" spans="1:13" ht="17" thickBot="1" x14ac:dyDescent="0.3">
      <c r="A12" s="55" t="s">
        <v>7042</v>
      </c>
      <c r="B12" s="436" t="s">
        <v>7046</v>
      </c>
      <c r="C12" s="53"/>
      <c r="D12" s="53"/>
      <c r="E12" s="53">
        <v>36</v>
      </c>
      <c r="F12" s="53"/>
      <c r="G12" s="53"/>
      <c r="H12" s="53"/>
      <c r="I12" s="53"/>
      <c r="J12" s="53"/>
    </row>
    <row r="13" spans="1:13" s="1" customFormat="1" ht="17" thickBot="1" x14ac:dyDescent="0.3">
      <c r="A13" s="161" t="s">
        <v>7157</v>
      </c>
      <c r="B13" s="34"/>
      <c r="C13" s="34">
        <f>SUM(C11:C12)</f>
        <v>40</v>
      </c>
      <c r="D13" s="34">
        <f t="shared" ref="D13:J19" si="1">SUM(D11:D12)</f>
        <v>20</v>
      </c>
      <c r="E13" s="34">
        <f t="shared" si="1"/>
        <v>40</v>
      </c>
      <c r="F13" s="34">
        <f t="shared" si="1"/>
        <v>40</v>
      </c>
      <c r="G13" s="34">
        <f t="shared" si="1"/>
        <v>100</v>
      </c>
      <c r="H13" s="34">
        <f t="shared" si="1"/>
        <v>100</v>
      </c>
      <c r="I13" s="34">
        <f t="shared" si="1"/>
        <v>60</v>
      </c>
      <c r="J13" s="34">
        <f t="shared" si="1"/>
        <v>72</v>
      </c>
    </row>
    <row r="14" spans="1:13" ht="17" thickBot="1" x14ac:dyDescent="0.3">
      <c r="A14" s="55"/>
      <c r="B14" s="436"/>
      <c r="C14" s="53"/>
      <c r="D14" s="53"/>
      <c r="E14" s="53"/>
      <c r="F14" s="53"/>
      <c r="G14" s="53"/>
      <c r="H14" s="53"/>
      <c r="I14" s="53"/>
      <c r="J14" s="53"/>
    </row>
    <row r="15" spans="1:13" s="1" customFormat="1" ht="17" thickBot="1" x14ac:dyDescent="0.3">
      <c r="A15" s="161" t="s">
        <v>7158</v>
      </c>
      <c r="B15" s="34"/>
      <c r="C15" s="34">
        <f>SUM(C13:C14)</f>
        <v>40</v>
      </c>
      <c r="D15" s="34">
        <f t="shared" si="1"/>
        <v>20</v>
      </c>
      <c r="E15" s="34">
        <f t="shared" si="1"/>
        <v>40</v>
      </c>
      <c r="F15" s="34">
        <f t="shared" si="1"/>
        <v>40</v>
      </c>
      <c r="G15" s="34">
        <f t="shared" si="1"/>
        <v>100</v>
      </c>
      <c r="H15" s="34">
        <f t="shared" si="1"/>
        <v>100</v>
      </c>
      <c r="I15" s="34">
        <f t="shared" si="1"/>
        <v>60</v>
      </c>
      <c r="J15" s="34">
        <f t="shared" si="1"/>
        <v>72</v>
      </c>
    </row>
    <row r="16" spans="1:13" ht="17" thickBot="1" x14ac:dyDescent="0.3">
      <c r="A16" s="55"/>
      <c r="B16" s="436"/>
      <c r="C16" s="53"/>
      <c r="D16" s="53"/>
      <c r="E16" s="53"/>
      <c r="F16" s="53"/>
      <c r="G16" s="53"/>
      <c r="H16" s="53"/>
      <c r="I16" s="53"/>
      <c r="J16" s="53"/>
    </row>
    <row r="17" spans="1:10" s="1" customFormat="1" ht="17" thickBot="1" x14ac:dyDescent="0.3">
      <c r="A17" s="161" t="s">
        <v>7658</v>
      </c>
      <c r="B17" s="34"/>
      <c r="C17" s="34">
        <f>SUM(C15:C16)</f>
        <v>40</v>
      </c>
      <c r="D17" s="34">
        <f t="shared" si="1"/>
        <v>20</v>
      </c>
      <c r="E17" s="34">
        <f t="shared" si="1"/>
        <v>40</v>
      </c>
      <c r="F17" s="34">
        <f t="shared" si="1"/>
        <v>40</v>
      </c>
      <c r="G17" s="34">
        <f t="shared" si="1"/>
        <v>100</v>
      </c>
      <c r="H17" s="34">
        <f t="shared" si="1"/>
        <v>100</v>
      </c>
      <c r="I17" s="34">
        <f t="shared" si="1"/>
        <v>60</v>
      </c>
      <c r="J17" s="34">
        <f t="shared" si="1"/>
        <v>72</v>
      </c>
    </row>
    <row r="18" spans="1:10" ht="17" thickBot="1" x14ac:dyDescent="0.3">
      <c r="A18" s="55"/>
      <c r="B18" s="436"/>
      <c r="C18" s="53"/>
      <c r="D18" s="53"/>
      <c r="E18" s="53"/>
      <c r="F18" s="53"/>
      <c r="G18" s="53"/>
      <c r="H18" s="53"/>
      <c r="I18" s="53"/>
      <c r="J18" s="53"/>
    </row>
    <row r="19" spans="1:10" s="1" customFormat="1" ht="17" thickBot="1" x14ac:dyDescent="0.3">
      <c r="A19" s="860" t="s">
        <v>7724</v>
      </c>
      <c r="B19" s="41"/>
      <c r="C19" s="42">
        <f>SUM(C17:C18)</f>
        <v>40</v>
      </c>
      <c r="D19" s="42">
        <f t="shared" si="1"/>
        <v>20</v>
      </c>
      <c r="E19" s="42">
        <f t="shared" si="1"/>
        <v>40</v>
      </c>
      <c r="F19" s="42">
        <f t="shared" si="1"/>
        <v>40</v>
      </c>
      <c r="G19" s="42">
        <f t="shared" si="1"/>
        <v>100</v>
      </c>
      <c r="H19" s="42">
        <f t="shared" si="1"/>
        <v>100</v>
      </c>
      <c r="I19" s="42">
        <f t="shared" si="1"/>
        <v>60</v>
      </c>
      <c r="J19" s="42">
        <f t="shared" si="1"/>
        <v>72</v>
      </c>
    </row>
    <row r="20" spans="1:10" x14ac:dyDescent="0.25">
      <c r="A20" s="55"/>
      <c r="B20" s="436"/>
      <c r="C20" s="53"/>
      <c r="D20" s="53"/>
      <c r="E20" s="53"/>
      <c r="F20" s="53"/>
      <c r="G20" s="53"/>
      <c r="H20" s="53"/>
      <c r="I20" s="53"/>
      <c r="J20" s="53"/>
    </row>
    <row r="21" spans="1:10" x14ac:dyDescent="0.25">
      <c r="A21" s="55"/>
      <c r="B21" s="436"/>
      <c r="C21" s="53"/>
      <c r="D21" s="53"/>
      <c r="E21" s="53"/>
      <c r="F21" s="53"/>
      <c r="G21" s="53"/>
      <c r="H21" s="53"/>
      <c r="I21" s="53"/>
      <c r="J21" s="53"/>
    </row>
    <row r="22" spans="1:10" x14ac:dyDescent="0.25">
      <c r="A22" s="12"/>
      <c r="B22" s="13"/>
      <c r="C22" s="13"/>
      <c r="D22" s="13"/>
      <c r="E22" s="13"/>
      <c r="F22" s="13"/>
      <c r="G22" s="13"/>
      <c r="H22" s="13"/>
      <c r="I22" s="13"/>
      <c r="J22" s="13"/>
    </row>
    <row r="23" spans="1:10" ht="17" thickBot="1" x14ac:dyDescent="0.3">
      <c r="A23" s="1263"/>
      <c r="B23" s="22"/>
      <c r="C23" s="22"/>
      <c r="D23" s="22"/>
      <c r="E23" s="22"/>
      <c r="F23" s="22"/>
      <c r="G23" s="22"/>
      <c r="H23" s="22"/>
      <c r="I23" s="22"/>
      <c r="J23" s="22"/>
    </row>
    <row r="24" spans="1:10" ht="17" thickBot="1" x14ac:dyDescent="0.3">
      <c r="A24" s="1357" t="s">
        <v>927</v>
      </c>
      <c r="B24" s="135"/>
      <c r="C24" s="1390">
        <f>SUM(C11:C12)</f>
        <v>40</v>
      </c>
      <c r="D24" s="1390">
        <f t="shared" ref="D24:J24" si="2">SUM(D11:D12)</f>
        <v>20</v>
      </c>
      <c r="E24" s="1390">
        <f t="shared" si="2"/>
        <v>40</v>
      </c>
      <c r="F24" s="1390">
        <f t="shared" si="2"/>
        <v>40</v>
      </c>
      <c r="G24" s="1390">
        <f t="shared" si="2"/>
        <v>100</v>
      </c>
      <c r="H24" s="1390">
        <f t="shared" si="2"/>
        <v>100</v>
      </c>
      <c r="I24" s="1390">
        <f t="shared" si="2"/>
        <v>60</v>
      </c>
      <c r="J24" s="1390">
        <f t="shared" si="2"/>
        <v>72</v>
      </c>
    </row>
    <row r="25" spans="1:10" ht="17" thickBot="1" x14ac:dyDescent="0.3">
      <c r="A25" s="26" t="s">
        <v>1053</v>
      </c>
      <c r="B25" s="27"/>
      <c r="C25" s="1393">
        <v>40</v>
      </c>
      <c r="D25" s="1393">
        <v>20</v>
      </c>
      <c r="E25" s="1393">
        <v>40</v>
      </c>
      <c r="F25" s="1393">
        <v>40</v>
      </c>
      <c r="G25" s="1393">
        <v>100</v>
      </c>
      <c r="H25" s="1393">
        <v>100</v>
      </c>
      <c r="I25" s="1393">
        <v>60</v>
      </c>
      <c r="J25" s="1393">
        <v>72</v>
      </c>
    </row>
  </sheetData>
  <pageMargins left="0.7" right="0.7" top="0.75" bottom="0.75" header="0.3" footer="0.3"/>
  <pageSetup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L22"/>
  <sheetViews>
    <sheetView workbookViewId="0">
      <selection activeCell="B9" sqref="B9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4" width="9.1640625" style="2" customWidth="1"/>
    <col min="5" max="5" width="9.83203125" style="2" customWidth="1"/>
    <col min="6" max="9" width="9.33203125" style="2" customWidth="1"/>
    <col min="10" max="16384" width="9" style="2"/>
  </cols>
  <sheetData>
    <row r="1" spans="1:12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</row>
    <row r="2" spans="1:12" s="48" customForma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12" s="257" customFormat="1" x14ac:dyDescent="0.25">
      <c r="A3" s="1" t="s">
        <v>384</v>
      </c>
      <c r="B3" s="1"/>
    </row>
    <row r="4" spans="1:12" s="257" customFormat="1" x14ac:dyDescent="0.25">
      <c r="A4" s="3" t="s">
        <v>5693</v>
      </c>
      <c r="B4" s="3"/>
      <c r="C4" s="1013"/>
      <c r="D4" s="1013"/>
      <c r="E4" s="1013"/>
      <c r="F4" s="1013"/>
      <c r="G4" s="1013"/>
      <c r="H4" s="1013"/>
      <c r="I4" s="1013"/>
    </row>
    <row r="5" spans="1:12" s="257" customFormat="1" x14ac:dyDescent="0.25">
      <c r="A5" s="3" t="s">
        <v>6880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</row>
    <row r="6" spans="1:12" s="593" customFormat="1" ht="17" thickBot="1" x14ac:dyDescent="0.3">
      <c r="A6" s="96"/>
      <c r="B6" s="96"/>
      <c r="C6" s="31">
        <v>6000</v>
      </c>
      <c r="D6" s="31">
        <v>4500</v>
      </c>
      <c r="E6" s="31">
        <v>1000</v>
      </c>
      <c r="F6" s="31">
        <v>7500</v>
      </c>
      <c r="G6" s="31">
        <v>4500</v>
      </c>
      <c r="H6" s="31">
        <v>21000</v>
      </c>
      <c r="I6" s="31">
        <v>35000</v>
      </c>
    </row>
    <row r="7" spans="1:12" ht="17" thickBot="1" x14ac:dyDescent="0.3">
      <c r="A7" s="209" t="s">
        <v>0</v>
      </c>
      <c r="B7" s="209" t="s">
        <v>1</v>
      </c>
      <c r="C7" s="209" t="s">
        <v>26</v>
      </c>
      <c r="D7" s="209" t="s">
        <v>3</v>
      </c>
      <c r="E7" s="209" t="s">
        <v>4</v>
      </c>
      <c r="F7" s="209" t="s">
        <v>4501</v>
      </c>
      <c r="G7" s="209" t="s">
        <v>27</v>
      </c>
      <c r="H7" s="209" t="s">
        <v>10</v>
      </c>
      <c r="I7" s="209" t="s">
        <v>28</v>
      </c>
    </row>
    <row r="8" spans="1:12" s="1" customFormat="1" ht="17" thickBot="1" x14ac:dyDescent="0.3">
      <c r="A8" s="76" t="s">
        <v>6878</v>
      </c>
      <c r="B8" s="77" t="s">
        <v>6879</v>
      </c>
      <c r="C8" s="14">
        <v>42</v>
      </c>
      <c r="D8" s="14">
        <v>42</v>
      </c>
      <c r="E8" s="14">
        <v>72</v>
      </c>
      <c r="F8" s="14">
        <v>50</v>
      </c>
      <c r="G8" s="14">
        <v>12</v>
      </c>
      <c r="H8" s="14">
        <v>13</v>
      </c>
      <c r="I8" s="14">
        <v>21</v>
      </c>
    </row>
    <row r="9" spans="1:12" s="1" customFormat="1" ht="17" thickBot="1" x14ac:dyDescent="0.3">
      <c r="A9" s="161" t="s">
        <v>6890</v>
      </c>
      <c r="B9" s="34"/>
      <c r="C9" s="34">
        <f>SUM(C8)</f>
        <v>42</v>
      </c>
      <c r="D9" s="34">
        <f t="shared" ref="D9:I9" si="0">SUM(D8)</f>
        <v>42</v>
      </c>
      <c r="E9" s="34">
        <f t="shared" si="0"/>
        <v>72</v>
      </c>
      <c r="F9" s="34">
        <f t="shared" si="0"/>
        <v>50</v>
      </c>
      <c r="G9" s="34">
        <f t="shared" si="0"/>
        <v>12</v>
      </c>
      <c r="H9" s="34">
        <f t="shared" si="0"/>
        <v>13</v>
      </c>
      <c r="I9" s="34">
        <f t="shared" si="0"/>
        <v>21</v>
      </c>
      <c r="J9" s="1" t="s">
        <v>6802</v>
      </c>
    </row>
    <row r="10" spans="1:12" s="1" customFormat="1" ht="17" thickBot="1" x14ac:dyDescent="0.3">
      <c r="A10" s="55" t="s">
        <v>7042</v>
      </c>
      <c r="B10" s="436" t="s">
        <v>7045</v>
      </c>
      <c r="C10" s="53"/>
      <c r="D10" s="53"/>
      <c r="E10" s="53"/>
      <c r="F10" s="53"/>
      <c r="G10" s="53"/>
      <c r="H10" s="53">
        <v>8</v>
      </c>
      <c r="I10" s="53"/>
    </row>
    <row r="11" spans="1:12" s="1" customFormat="1" ht="17" thickBot="1" x14ac:dyDescent="0.3">
      <c r="A11" s="161" t="s">
        <v>7157</v>
      </c>
      <c r="B11" s="34"/>
      <c r="C11" s="34">
        <f>SUM(C9:C10)</f>
        <v>42</v>
      </c>
      <c r="D11" s="34">
        <f t="shared" ref="D11:I17" si="1">SUM(D9:D10)</f>
        <v>42</v>
      </c>
      <c r="E11" s="34">
        <f t="shared" si="1"/>
        <v>72</v>
      </c>
      <c r="F11" s="34">
        <f t="shared" si="1"/>
        <v>50</v>
      </c>
      <c r="G11" s="34">
        <f t="shared" si="1"/>
        <v>12</v>
      </c>
      <c r="H11" s="34">
        <f t="shared" si="1"/>
        <v>21</v>
      </c>
      <c r="I11" s="34">
        <f t="shared" si="1"/>
        <v>21</v>
      </c>
    </row>
    <row r="12" spans="1:12" s="1" customFormat="1" ht="17" thickBot="1" x14ac:dyDescent="0.3">
      <c r="A12" s="55"/>
      <c r="B12" s="436"/>
      <c r="C12" s="53"/>
      <c r="D12" s="53"/>
      <c r="E12" s="53"/>
      <c r="F12" s="53"/>
      <c r="G12" s="53"/>
      <c r="H12" s="53"/>
      <c r="I12" s="53"/>
    </row>
    <row r="13" spans="1:12" s="1" customFormat="1" ht="17" thickBot="1" x14ac:dyDescent="0.3">
      <c r="A13" s="161" t="s">
        <v>7158</v>
      </c>
      <c r="B13" s="34"/>
      <c r="C13" s="34">
        <f>SUM(C11:C12)</f>
        <v>42</v>
      </c>
      <c r="D13" s="34">
        <f t="shared" si="1"/>
        <v>42</v>
      </c>
      <c r="E13" s="34">
        <f t="shared" si="1"/>
        <v>72</v>
      </c>
      <c r="F13" s="34">
        <f t="shared" si="1"/>
        <v>50</v>
      </c>
      <c r="G13" s="34">
        <f t="shared" si="1"/>
        <v>12</v>
      </c>
      <c r="H13" s="34">
        <f t="shared" si="1"/>
        <v>21</v>
      </c>
      <c r="I13" s="34">
        <f t="shared" si="1"/>
        <v>21</v>
      </c>
    </row>
    <row r="14" spans="1:12" s="1" customFormat="1" ht="17" thickBot="1" x14ac:dyDescent="0.3">
      <c r="A14" s="12"/>
      <c r="B14" s="75"/>
      <c r="C14" s="13"/>
      <c r="D14" s="13"/>
      <c r="E14" s="13"/>
      <c r="F14" s="13"/>
      <c r="G14" s="13"/>
      <c r="H14" s="13"/>
      <c r="I14" s="13"/>
    </row>
    <row r="15" spans="1:12" s="1" customFormat="1" ht="17" thickBot="1" x14ac:dyDescent="0.3">
      <c r="A15" s="161" t="s">
        <v>7658</v>
      </c>
      <c r="B15" s="34"/>
      <c r="C15" s="34">
        <f>SUM(C13:C14)</f>
        <v>42</v>
      </c>
      <c r="D15" s="34">
        <f t="shared" si="1"/>
        <v>42</v>
      </c>
      <c r="E15" s="34">
        <f t="shared" si="1"/>
        <v>72</v>
      </c>
      <c r="F15" s="34">
        <f t="shared" si="1"/>
        <v>50</v>
      </c>
      <c r="G15" s="34">
        <f t="shared" si="1"/>
        <v>12</v>
      </c>
      <c r="H15" s="34">
        <f t="shared" si="1"/>
        <v>21</v>
      </c>
      <c r="I15" s="34">
        <f t="shared" si="1"/>
        <v>21</v>
      </c>
    </row>
    <row r="16" spans="1:12" s="1" customFormat="1" ht="17" thickBot="1" x14ac:dyDescent="0.3">
      <c r="A16" s="12"/>
      <c r="B16" s="75"/>
      <c r="C16" s="13"/>
      <c r="D16" s="13"/>
      <c r="E16" s="13"/>
      <c r="F16" s="13"/>
      <c r="G16" s="13"/>
      <c r="H16" s="13"/>
      <c r="I16" s="13"/>
    </row>
    <row r="17" spans="1:9" s="1" customFormat="1" ht="17" thickBot="1" x14ac:dyDescent="0.3">
      <c r="A17" s="860" t="s">
        <v>7724</v>
      </c>
      <c r="B17" s="41"/>
      <c r="C17" s="42">
        <f>SUM(C15:C16)</f>
        <v>42</v>
      </c>
      <c r="D17" s="42">
        <f t="shared" si="1"/>
        <v>42</v>
      </c>
      <c r="E17" s="42">
        <f t="shared" si="1"/>
        <v>72</v>
      </c>
      <c r="F17" s="42">
        <f t="shared" si="1"/>
        <v>50</v>
      </c>
      <c r="G17" s="42">
        <f t="shared" si="1"/>
        <v>12</v>
      </c>
      <c r="H17" s="42">
        <f t="shared" si="1"/>
        <v>21</v>
      </c>
      <c r="I17" s="42">
        <f t="shared" si="1"/>
        <v>21</v>
      </c>
    </row>
    <row r="18" spans="1:9" x14ac:dyDescent="0.25">
      <c r="A18" s="12"/>
      <c r="B18" s="13"/>
      <c r="C18" s="13"/>
      <c r="D18" s="13"/>
      <c r="E18" s="13"/>
      <c r="F18" s="13"/>
      <c r="G18" s="13"/>
      <c r="H18" s="13"/>
      <c r="I18" s="13"/>
    </row>
    <row r="19" spans="1:9" x14ac:dyDescent="0.25">
      <c r="A19" s="12"/>
      <c r="B19" s="13"/>
      <c r="C19" s="13"/>
      <c r="D19" s="13"/>
      <c r="E19" s="13"/>
      <c r="F19" s="13"/>
      <c r="G19" s="13"/>
      <c r="H19" s="13"/>
      <c r="I19" s="13"/>
    </row>
    <row r="20" spans="1:9" ht="17" thickBot="1" x14ac:dyDescent="0.3">
      <c r="A20" s="1263"/>
      <c r="B20" s="22"/>
      <c r="C20" s="22"/>
      <c r="D20" s="22"/>
      <c r="E20" s="22"/>
      <c r="F20" s="22"/>
      <c r="G20" s="22"/>
      <c r="H20" s="22"/>
      <c r="I20" s="22"/>
    </row>
    <row r="21" spans="1:9" ht="17" thickBot="1" x14ac:dyDescent="0.3">
      <c r="A21" s="1357" t="s">
        <v>927</v>
      </c>
      <c r="B21" s="135"/>
      <c r="C21" s="1390">
        <f>SUM(C9:C10)</f>
        <v>42</v>
      </c>
      <c r="D21" s="1390">
        <f t="shared" ref="D21:I21" si="2">SUM(D9:D10)</f>
        <v>42</v>
      </c>
      <c r="E21" s="1390">
        <f t="shared" si="2"/>
        <v>72</v>
      </c>
      <c r="F21" s="1390">
        <f t="shared" si="2"/>
        <v>50</v>
      </c>
      <c r="G21" s="1390">
        <f t="shared" si="2"/>
        <v>12</v>
      </c>
      <c r="H21" s="1390">
        <f t="shared" si="2"/>
        <v>21</v>
      </c>
      <c r="I21" s="1390">
        <f t="shared" si="2"/>
        <v>21</v>
      </c>
    </row>
    <row r="22" spans="1:9" ht="17" thickBot="1" x14ac:dyDescent="0.3">
      <c r="A22" s="26" t="s">
        <v>1053</v>
      </c>
      <c r="B22" s="27"/>
      <c r="C22" s="1393">
        <v>42</v>
      </c>
      <c r="D22" s="1393">
        <v>42</v>
      </c>
      <c r="E22" s="1393">
        <v>72</v>
      </c>
      <c r="F22" s="1393">
        <v>50</v>
      </c>
      <c r="G22" s="1393">
        <v>12</v>
      </c>
      <c r="H22" s="1393">
        <v>21</v>
      </c>
      <c r="I22" s="1393">
        <v>21</v>
      </c>
    </row>
  </sheetData>
  <pageMargins left="0.7" right="0.7" top="0.75" bottom="0.75" header="0.3" footer="0.3"/>
  <pageSetup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I24"/>
  <sheetViews>
    <sheetView topLeftCell="A4" workbookViewId="0">
      <selection activeCell="D15" sqref="D15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5" width="9.33203125" style="2" customWidth="1"/>
    <col min="6" max="8" width="9.1640625" style="2" customWidth="1"/>
    <col min="9" max="16384" width="9" style="2"/>
  </cols>
  <sheetData>
    <row r="1" spans="1:9" s="1" customFormat="1" x14ac:dyDescent="0.25">
      <c r="A1" s="1" t="s">
        <v>23</v>
      </c>
    </row>
    <row r="2" spans="1:9" s="1" customFormat="1" x14ac:dyDescent="0.25"/>
    <row r="3" spans="1:9" s="1" customFormat="1" x14ac:dyDescent="0.25">
      <c r="A3" s="1" t="s">
        <v>384</v>
      </c>
    </row>
    <row r="4" spans="1:9" s="1" customFormat="1" x14ac:dyDescent="0.25">
      <c r="A4" s="3" t="s">
        <v>5693</v>
      </c>
      <c r="B4" s="3"/>
      <c r="C4" s="3"/>
      <c r="D4" s="3"/>
      <c r="E4" s="3"/>
      <c r="F4" s="3"/>
      <c r="G4" s="3"/>
      <c r="H4" s="3"/>
    </row>
    <row r="5" spans="1:9" s="1" customFormat="1" x14ac:dyDescent="0.25">
      <c r="A5" s="3" t="s">
        <v>6990</v>
      </c>
      <c r="B5" s="3"/>
      <c r="C5" s="3"/>
      <c r="D5" s="3"/>
      <c r="E5" s="3"/>
      <c r="F5" s="1408">
        <v>2700</v>
      </c>
      <c r="G5" s="3"/>
      <c r="H5" s="3"/>
    </row>
    <row r="6" spans="1:9" s="30" customFormat="1" ht="17" thickBot="1" x14ac:dyDescent="0.3">
      <c r="A6" s="31"/>
      <c r="B6" s="31"/>
      <c r="C6" s="31">
        <v>4500</v>
      </c>
      <c r="D6" s="31">
        <v>1000</v>
      </c>
      <c r="E6" s="31">
        <v>2700</v>
      </c>
      <c r="F6" s="31">
        <v>7500</v>
      </c>
      <c r="G6" s="31">
        <v>7500</v>
      </c>
      <c r="H6" s="31">
        <v>21000</v>
      </c>
    </row>
    <row r="7" spans="1:9" ht="17" thickBot="1" x14ac:dyDescent="0.3">
      <c r="A7" s="209" t="s">
        <v>0</v>
      </c>
      <c r="B7" s="209" t="s">
        <v>1</v>
      </c>
      <c r="C7" s="209" t="s">
        <v>3</v>
      </c>
      <c r="D7" s="209" t="s">
        <v>4</v>
      </c>
      <c r="E7" s="209" t="s">
        <v>31</v>
      </c>
      <c r="F7" s="209" t="s">
        <v>365</v>
      </c>
      <c r="G7" s="209" t="s">
        <v>4501</v>
      </c>
      <c r="H7" s="209" t="s">
        <v>10</v>
      </c>
    </row>
    <row r="8" spans="1:9" s="1" customFormat="1" ht="17" thickBot="1" x14ac:dyDescent="0.3">
      <c r="A8" s="76" t="s">
        <v>6910</v>
      </c>
      <c r="B8" s="77" t="s">
        <v>6915</v>
      </c>
      <c r="C8" s="14">
        <v>40</v>
      </c>
      <c r="D8" s="14">
        <v>75</v>
      </c>
      <c r="E8" s="14">
        <v>50</v>
      </c>
      <c r="F8" s="14">
        <v>50</v>
      </c>
      <c r="G8" s="14">
        <v>8</v>
      </c>
      <c r="H8" s="14"/>
    </row>
    <row r="9" spans="1:9" s="1" customFormat="1" ht="17" thickBot="1" x14ac:dyDescent="0.3">
      <c r="A9" s="161" t="s">
        <v>6890</v>
      </c>
      <c r="B9" s="34"/>
      <c r="C9" s="34">
        <f>SUM(C8)</f>
        <v>40</v>
      </c>
      <c r="D9" s="34">
        <f t="shared" ref="D9:H9" si="0">SUM(D8)</f>
        <v>75</v>
      </c>
      <c r="E9" s="34">
        <f t="shared" si="0"/>
        <v>50</v>
      </c>
      <c r="F9" s="34">
        <f t="shared" si="0"/>
        <v>50</v>
      </c>
      <c r="G9" s="34">
        <f t="shared" si="0"/>
        <v>8</v>
      </c>
      <c r="H9" s="34">
        <f t="shared" si="0"/>
        <v>0</v>
      </c>
      <c r="I9" s="1" t="s">
        <v>6802</v>
      </c>
    </row>
    <row r="10" spans="1:9" s="1" customFormat="1" ht="17" thickBot="1" x14ac:dyDescent="0.3">
      <c r="A10" s="55" t="s">
        <v>7042</v>
      </c>
      <c r="B10" s="436" t="s">
        <v>7047</v>
      </c>
      <c r="C10" s="53"/>
      <c r="D10" s="53"/>
      <c r="E10" s="53"/>
      <c r="F10" s="53"/>
      <c r="G10" s="53"/>
      <c r="H10" s="53">
        <v>30</v>
      </c>
    </row>
    <row r="11" spans="1:9" s="1" customFormat="1" ht="17" thickBot="1" x14ac:dyDescent="0.3">
      <c r="A11" s="161" t="s">
        <v>7157</v>
      </c>
      <c r="B11" s="34"/>
      <c r="C11" s="34">
        <f>SUM(C9:C10)</f>
        <v>40</v>
      </c>
      <c r="D11" s="34">
        <f t="shared" ref="D11:H17" si="1">SUM(D9:D10)</f>
        <v>75</v>
      </c>
      <c r="E11" s="34">
        <f t="shared" si="1"/>
        <v>50</v>
      </c>
      <c r="F11" s="34">
        <f t="shared" si="1"/>
        <v>50</v>
      </c>
      <c r="G11" s="34">
        <f t="shared" si="1"/>
        <v>8</v>
      </c>
      <c r="H11" s="34">
        <f t="shared" si="1"/>
        <v>30</v>
      </c>
    </row>
    <row r="12" spans="1:9" s="1" customFormat="1" ht="17" thickBot="1" x14ac:dyDescent="0.3">
      <c r="A12" s="12"/>
      <c r="B12" s="75"/>
      <c r="C12" s="13"/>
      <c r="D12" s="13"/>
      <c r="E12" s="13"/>
      <c r="F12" s="13"/>
      <c r="G12" s="13"/>
      <c r="H12" s="13"/>
    </row>
    <row r="13" spans="1:9" s="1" customFormat="1" ht="17" thickBot="1" x14ac:dyDescent="0.3">
      <c r="A13" s="161" t="s">
        <v>7158</v>
      </c>
      <c r="B13" s="34"/>
      <c r="C13" s="34">
        <f>SUM(C11:C12)</f>
        <v>40</v>
      </c>
      <c r="D13" s="34">
        <f t="shared" si="1"/>
        <v>75</v>
      </c>
      <c r="E13" s="34">
        <f t="shared" si="1"/>
        <v>50</v>
      </c>
      <c r="F13" s="34">
        <f t="shared" si="1"/>
        <v>50</v>
      </c>
      <c r="G13" s="34">
        <f t="shared" si="1"/>
        <v>8</v>
      </c>
      <c r="H13" s="34">
        <f t="shared" si="1"/>
        <v>30</v>
      </c>
    </row>
    <row r="14" spans="1:9" s="1" customFormat="1" ht="17" thickBot="1" x14ac:dyDescent="0.3">
      <c r="A14" s="12"/>
      <c r="B14" s="75"/>
      <c r="C14" s="13"/>
      <c r="D14" s="13"/>
      <c r="E14" s="13"/>
      <c r="F14" s="13"/>
      <c r="G14" s="13"/>
      <c r="H14" s="13"/>
    </row>
    <row r="15" spans="1:9" s="1" customFormat="1" ht="17" thickBot="1" x14ac:dyDescent="0.3">
      <c r="A15" s="161" t="s">
        <v>7658</v>
      </c>
      <c r="B15" s="34"/>
      <c r="C15" s="34">
        <f>SUM(C13:C14)</f>
        <v>40</v>
      </c>
      <c r="D15" s="34">
        <f t="shared" si="1"/>
        <v>75</v>
      </c>
      <c r="E15" s="34">
        <f t="shared" si="1"/>
        <v>50</v>
      </c>
      <c r="F15" s="34">
        <f t="shared" si="1"/>
        <v>50</v>
      </c>
      <c r="G15" s="34">
        <f t="shared" si="1"/>
        <v>8</v>
      </c>
      <c r="H15" s="34">
        <f t="shared" si="1"/>
        <v>30</v>
      </c>
    </row>
    <row r="16" spans="1:9" ht="17" thickBot="1" x14ac:dyDescent="0.3">
      <c r="A16" s="12"/>
      <c r="B16" s="75"/>
      <c r="C16" s="13"/>
      <c r="D16" s="13"/>
      <c r="E16" s="43"/>
      <c r="F16" s="43"/>
      <c r="G16" s="13"/>
      <c r="H16" s="13"/>
    </row>
    <row r="17" spans="1:8" s="1" customFormat="1" ht="17" thickBot="1" x14ac:dyDescent="0.3">
      <c r="A17" s="860" t="s">
        <v>7724</v>
      </c>
      <c r="B17" s="41"/>
      <c r="C17" s="42">
        <f>SUM(C15:C16)</f>
        <v>40</v>
      </c>
      <c r="D17" s="42">
        <f t="shared" si="1"/>
        <v>75</v>
      </c>
      <c r="E17" s="42">
        <f t="shared" si="1"/>
        <v>50</v>
      </c>
      <c r="F17" s="42">
        <f t="shared" si="1"/>
        <v>50</v>
      </c>
      <c r="G17" s="42">
        <f t="shared" si="1"/>
        <v>8</v>
      </c>
      <c r="H17" s="42">
        <f t="shared" si="1"/>
        <v>30</v>
      </c>
    </row>
    <row r="18" spans="1:8" x14ac:dyDescent="0.25">
      <c r="A18" s="12"/>
      <c r="B18" s="75"/>
      <c r="C18" s="13"/>
      <c r="D18" s="13"/>
      <c r="E18" s="43"/>
      <c r="F18" s="43"/>
      <c r="G18" s="13"/>
      <c r="H18" s="13"/>
    </row>
    <row r="19" spans="1:8" x14ac:dyDescent="0.25">
      <c r="A19" s="12"/>
      <c r="B19" s="75"/>
      <c r="C19" s="13"/>
      <c r="D19" s="13"/>
      <c r="E19" s="43"/>
      <c r="F19" s="43"/>
      <c r="G19" s="13"/>
      <c r="H19" s="13"/>
    </row>
    <row r="20" spans="1:8" x14ac:dyDescent="0.25">
      <c r="A20" s="12"/>
      <c r="B20" s="75"/>
      <c r="C20" s="13"/>
      <c r="D20" s="13"/>
      <c r="E20" s="43"/>
      <c r="F20" s="43"/>
      <c r="G20" s="13"/>
      <c r="H20" s="13"/>
    </row>
    <row r="21" spans="1:8" x14ac:dyDescent="0.25">
      <c r="A21" s="250"/>
      <c r="B21" s="43"/>
      <c r="C21" s="43"/>
      <c r="D21" s="43"/>
      <c r="E21" s="43"/>
      <c r="F21" s="43"/>
      <c r="G21" s="43"/>
      <c r="H21" s="43"/>
    </row>
    <row r="22" spans="1:8" ht="17" thickBot="1" x14ac:dyDescent="0.3">
      <c r="A22" s="12"/>
      <c r="B22" s="13"/>
      <c r="C22" s="13"/>
      <c r="D22" s="13"/>
      <c r="E22" s="13"/>
      <c r="F22" s="13"/>
      <c r="G22" s="13"/>
      <c r="H22" s="13"/>
    </row>
    <row r="23" spans="1:8" ht="17" thickBot="1" x14ac:dyDescent="0.3">
      <c r="A23" s="1357" t="s">
        <v>927</v>
      </c>
      <c r="B23" s="135"/>
      <c r="C23" s="1390">
        <f>SUM(C9:C10)</f>
        <v>40</v>
      </c>
      <c r="D23" s="1390">
        <f t="shared" ref="D23:H23" si="2">SUM(D9:D10)</f>
        <v>75</v>
      </c>
      <c r="E23" s="1390">
        <f t="shared" si="2"/>
        <v>50</v>
      </c>
      <c r="F23" s="1390">
        <f t="shared" si="2"/>
        <v>50</v>
      </c>
      <c r="G23" s="1355">
        <f t="shared" si="2"/>
        <v>8</v>
      </c>
      <c r="H23" s="1390">
        <f t="shared" si="2"/>
        <v>30</v>
      </c>
    </row>
    <row r="24" spans="1:8" ht="17" thickBot="1" x14ac:dyDescent="0.3">
      <c r="A24" s="26" t="s">
        <v>1053</v>
      </c>
      <c r="B24" s="27"/>
      <c r="C24" s="1393"/>
      <c r="D24" s="1393">
        <v>75</v>
      </c>
      <c r="E24" s="1393">
        <v>50</v>
      </c>
      <c r="F24" s="1393">
        <v>50</v>
      </c>
      <c r="G24" s="1393">
        <v>50</v>
      </c>
      <c r="H24" s="1393">
        <v>30</v>
      </c>
    </row>
  </sheetData>
  <pageMargins left="0.7" right="0.7" top="0.75" bottom="0.75" header="0.3" footer="0.3"/>
  <pageSetup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J22"/>
  <sheetViews>
    <sheetView topLeftCell="A4" workbookViewId="0">
      <selection activeCell="G16" sqref="G16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5" width="9.33203125" style="2" customWidth="1"/>
    <col min="6" max="10" width="9.1640625" style="2" customWidth="1"/>
    <col min="11" max="16384" width="9" style="2"/>
  </cols>
  <sheetData>
    <row r="1" spans="1:10" s="1" customFormat="1" x14ac:dyDescent="0.25">
      <c r="A1" s="1" t="s">
        <v>23</v>
      </c>
    </row>
    <row r="2" spans="1:10" s="1" customFormat="1" x14ac:dyDescent="0.25"/>
    <row r="3" spans="1:10" s="1" customFormat="1" x14ac:dyDescent="0.25">
      <c r="A3" s="1" t="s">
        <v>384</v>
      </c>
    </row>
    <row r="4" spans="1:10" s="1" customFormat="1" x14ac:dyDescent="0.25">
      <c r="A4" s="3" t="s">
        <v>5693</v>
      </c>
      <c r="B4" s="3"/>
      <c r="C4" s="3"/>
      <c r="D4" s="3"/>
      <c r="E4" s="3"/>
      <c r="F4" s="3"/>
      <c r="G4" s="3"/>
      <c r="H4" s="3"/>
      <c r="I4" s="3"/>
      <c r="J4" s="3"/>
    </row>
    <row r="5" spans="1:10" s="1" customFormat="1" x14ac:dyDescent="0.25">
      <c r="A5" s="3" t="s">
        <v>6989</v>
      </c>
      <c r="B5" s="3"/>
      <c r="C5" s="3"/>
      <c r="D5" s="3"/>
      <c r="E5" s="3"/>
      <c r="F5" s="3"/>
      <c r="G5" s="3"/>
      <c r="H5" s="3"/>
      <c r="I5" s="3"/>
      <c r="J5" s="3"/>
    </row>
    <row r="6" spans="1:10" s="30" customFormat="1" ht="17" thickBot="1" x14ac:dyDescent="0.3">
      <c r="A6" s="31"/>
      <c r="B6" s="31"/>
      <c r="C6" s="31">
        <v>20000</v>
      </c>
      <c r="D6" s="31">
        <v>21000</v>
      </c>
      <c r="E6" s="31">
        <v>2700</v>
      </c>
      <c r="F6" s="31">
        <v>2700</v>
      </c>
      <c r="G6" s="31">
        <v>35000</v>
      </c>
      <c r="H6" s="31">
        <v>6000</v>
      </c>
      <c r="I6" s="31">
        <v>5000</v>
      </c>
      <c r="J6" s="31">
        <v>4500</v>
      </c>
    </row>
    <row r="7" spans="1:10" ht="17" thickBot="1" x14ac:dyDescent="0.3">
      <c r="A7" s="209" t="s">
        <v>0</v>
      </c>
      <c r="B7" s="209" t="s">
        <v>1</v>
      </c>
      <c r="C7" s="209" t="s">
        <v>29</v>
      </c>
      <c r="D7" s="209" t="s">
        <v>10</v>
      </c>
      <c r="E7" s="209" t="s">
        <v>31</v>
      </c>
      <c r="F7" s="209" t="s">
        <v>365</v>
      </c>
      <c r="G7" s="209" t="s">
        <v>28</v>
      </c>
      <c r="H7" s="209" t="s">
        <v>26</v>
      </c>
      <c r="I7" s="209" t="s">
        <v>17</v>
      </c>
      <c r="J7" s="209" t="s">
        <v>3</v>
      </c>
    </row>
    <row r="8" spans="1:10" s="1" customFormat="1" x14ac:dyDescent="0.25">
      <c r="A8" s="12">
        <v>45145</v>
      </c>
      <c r="B8" s="75" t="s">
        <v>6975</v>
      </c>
      <c r="C8" s="13"/>
      <c r="D8" s="13">
        <v>43</v>
      </c>
      <c r="E8" s="13">
        <v>140</v>
      </c>
      <c r="F8" s="13">
        <v>183</v>
      </c>
      <c r="G8" s="13">
        <v>23</v>
      </c>
      <c r="H8" s="13">
        <v>30</v>
      </c>
      <c r="I8" s="13">
        <v>8</v>
      </c>
      <c r="J8" s="13">
        <v>48</v>
      </c>
    </row>
    <row r="9" spans="1:10" s="1" customFormat="1" x14ac:dyDescent="0.25">
      <c r="A9" s="301" t="s">
        <v>6995</v>
      </c>
      <c r="B9" s="13" t="s">
        <v>6997</v>
      </c>
      <c r="C9" s="13">
        <v>42</v>
      </c>
      <c r="D9" s="13">
        <v>7</v>
      </c>
      <c r="E9" s="13"/>
      <c r="F9" s="13"/>
      <c r="G9" s="13"/>
      <c r="H9" s="13"/>
      <c r="I9" s="13"/>
      <c r="J9" s="13"/>
    </row>
    <row r="10" spans="1:10" s="1" customFormat="1" ht="17" thickBot="1" x14ac:dyDescent="0.3">
      <c r="A10" s="28" t="s">
        <v>7076</v>
      </c>
      <c r="B10" s="14" t="s">
        <v>7093</v>
      </c>
      <c r="C10" s="14"/>
      <c r="D10" s="14">
        <v>46</v>
      </c>
      <c r="E10" s="14"/>
      <c r="F10" s="14"/>
      <c r="G10" s="14"/>
      <c r="H10" s="14"/>
      <c r="I10" s="14"/>
      <c r="J10" s="14"/>
    </row>
    <row r="11" spans="1:10" s="1" customFormat="1" ht="17" thickBot="1" x14ac:dyDescent="0.3">
      <c r="A11" s="161" t="s">
        <v>7157</v>
      </c>
      <c r="B11" s="34"/>
      <c r="C11" s="34">
        <f>SUM(C8:C10)</f>
        <v>42</v>
      </c>
      <c r="D11" s="34">
        <f t="shared" ref="D11:J11" si="0">SUM(D8:D10)</f>
        <v>96</v>
      </c>
      <c r="E11" s="34">
        <f t="shared" si="0"/>
        <v>140</v>
      </c>
      <c r="F11" s="34">
        <f t="shared" si="0"/>
        <v>183</v>
      </c>
      <c r="G11" s="34">
        <f t="shared" si="0"/>
        <v>23</v>
      </c>
      <c r="H11" s="34">
        <f t="shared" si="0"/>
        <v>30</v>
      </c>
      <c r="I11" s="34">
        <f t="shared" si="0"/>
        <v>8</v>
      </c>
      <c r="J11" s="34">
        <f t="shared" si="0"/>
        <v>48</v>
      </c>
    </row>
    <row r="12" spans="1:10" ht="17" thickBot="1" x14ac:dyDescent="0.3">
      <c r="A12" s="55"/>
      <c r="B12" s="436"/>
      <c r="C12" s="53"/>
      <c r="D12" s="53"/>
      <c r="E12" s="354"/>
      <c r="F12" s="354"/>
      <c r="G12" s="354"/>
      <c r="H12" s="354"/>
      <c r="I12" s="53"/>
      <c r="J12" s="53"/>
    </row>
    <row r="13" spans="1:10" s="1" customFormat="1" ht="17" thickBot="1" x14ac:dyDescent="0.3">
      <c r="A13" s="161" t="s">
        <v>7158</v>
      </c>
      <c r="B13" s="34"/>
      <c r="C13" s="34">
        <f>SUM(C11:C12)</f>
        <v>42</v>
      </c>
      <c r="D13" s="34">
        <f t="shared" ref="D13:J17" si="1">SUM(D11:D12)</f>
        <v>96</v>
      </c>
      <c r="E13" s="34">
        <f t="shared" si="1"/>
        <v>140</v>
      </c>
      <c r="F13" s="34">
        <f t="shared" si="1"/>
        <v>183</v>
      </c>
      <c r="G13" s="34">
        <f t="shared" si="1"/>
        <v>23</v>
      </c>
      <c r="H13" s="34">
        <f t="shared" si="1"/>
        <v>30</v>
      </c>
      <c r="I13" s="34">
        <f t="shared" si="1"/>
        <v>8</v>
      </c>
      <c r="J13" s="34">
        <f t="shared" si="1"/>
        <v>48</v>
      </c>
    </row>
    <row r="14" spans="1:10" ht="17" thickBot="1" x14ac:dyDescent="0.3">
      <c r="A14" s="55"/>
      <c r="B14" s="436"/>
      <c r="C14" s="53"/>
      <c r="D14" s="53"/>
      <c r="E14" s="354"/>
      <c r="F14" s="354"/>
      <c r="G14" s="354"/>
      <c r="H14" s="354"/>
      <c r="I14" s="53"/>
      <c r="J14" s="53"/>
    </row>
    <row r="15" spans="1:10" s="1" customFormat="1" ht="17" thickBot="1" x14ac:dyDescent="0.3">
      <c r="A15" s="161" t="s">
        <v>7658</v>
      </c>
      <c r="B15" s="34"/>
      <c r="C15" s="34">
        <f>SUM(C13:C14)</f>
        <v>42</v>
      </c>
      <c r="D15" s="34">
        <f t="shared" si="1"/>
        <v>96</v>
      </c>
      <c r="E15" s="34">
        <f t="shared" si="1"/>
        <v>140</v>
      </c>
      <c r="F15" s="34">
        <f t="shared" si="1"/>
        <v>183</v>
      </c>
      <c r="G15" s="34">
        <f t="shared" si="1"/>
        <v>23</v>
      </c>
      <c r="H15" s="34">
        <f t="shared" si="1"/>
        <v>30</v>
      </c>
      <c r="I15" s="34">
        <f t="shared" si="1"/>
        <v>8</v>
      </c>
      <c r="J15" s="34">
        <f t="shared" si="1"/>
        <v>48</v>
      </c>
    </row>
    <row r="16" spans="1:10" ht="17" thickBot="1" x14ac:dyDescent="0.3">
      <c r="A16" s="55"/>
      <c r="B16" s="436"/>
      <c r="C16" s="53"/>
      <c r="D16" s="53"/>
      <c r="E16" s="354"/>
      <c r="F16" s="354"/>
      <c r="G16" s="354"/>
      <c r="H16" s="354"/>
      <c r="I16" s="53"/>
      <c r="J16" s="53"/>
    </row>
    <row r="17" spans="1:10" s="1" customFormat="1" ht="17" thickBot="1" x14ac:dyDescent="0.3">
      <c r="A17" s="860" t="s">
        <v>7724</v>
      </c>
      <c r="B17" s="41"/>
      <c r="C17" s="42">
        <f>SUM(C15:C16)</f>
        <v>42</v>
      </c>
      <c r="D17" s="42">
        <f t="shared" si="1"/>
        <v>96</v>
      </c>
      <c r="E17" s="42">
        <f t="shared" si="1"/>
        <v>140</v>
      </c>
      <c r="F17" s="42">
        <f t="shared" si="1"/>
        <v>183</v>
      </c>
      <c r="G17" s="42">
        <f t="shared" si="1"/>
        <v>23</v>
      </c>
      <c r="H17" s="42">
        <f t="shared" si="1"/>
        <v>30</v>
      </c>
      <c r="I17" s="42">
        <f t="shared" si="1"/>
        <v>8</v>
      </c>
      <c r="J17" s="42">
        <f t="shared" si="1"/>
        <v>48</v>
      </c>
    </row>
    <row r="18" spans="1:10" x14ac:dyDescent="0.25">
      <c r="A18" s="55"/>
      <c r="B18" s="436"/>
      <c r="C18" s="53"/>
      <c r="D18" s="53"/>
      <c r="E18" s="354"/>
      <c r="F18" s="354"/>
      <c r="G18" s="354"/>
      <c r="H18" s="354"/>
      <c r="I18" s="53"/>
      <c r="J18" s="53"/>
    </row>
    <row r="19" spans="1:10" x14ac:dyDescent="0.25">
      <c r="A19" s="250"/>
      <c r="B19" s="43"/>
      <c r="C19" s="43"/>
      <c r="D19" s="43"/>
      <c r="E19" s="43"/>
      <c r="F19" s="43"/>
      <c r="G19" s="43"/>
      <c r="H19" s="43"/>
      <c r="I19" s="43"/>
      <c r="J19" s="43"/>
    </row>
    <row r="20" spans="1:10" ht="17" thickBot="1" x14ac:dyDescent="0.3">
      <c r="A20" s="12"/>
      <c r="B20" s="13"/>
      <c r="C20" s="13"/>
      <c r="D20" s="13"/>
      <c r="E20" s="13"/>
      <c r="F20" s="13"/>
      <c r="G20" s="13"/>
      <c r="H20" s="13"/>
      <c r="I20" s="13"/>
      <c r="J20" s="13"/>
    </row>
    <row r="21" spans="1:10" ht="17" thickBot="1" x14ac:dyDescent="0.3">
      <c r="A21" s="1357" t="s">
        <v>927</v>
      </c>
      <c r="B21" s="135"/>
      <c r="C21" s="1390">
        <f>SUM(C8:C9)</f>
        <v>42</v>
      </c>
      <c r="D21" s="1390">
        <f>SUM(D8:D10)</f>
        <v>96</v>
      </c>
      <c r="E21" s="1390">
        <f t="shared" ref="E21:J21" si="2">SUM(E8:E9)</f>
        <v>140</v>
      </c>
      <c r="F21" s="1390">
        <f t="shared" si="2"/>
        <v>183</v>
      </c>
      <c r="G21" s="1390">
        <f t="shared" si="2"/>
        <v>23</v>
      </c>
      <c r="H21" s="1390">
        <f t="shared" si="2"/>
        <v>30</v>
      </c>
      <c r="I21" s="1390">
        <f t="shared" si="2"/>
        <v>8</v>
      </c>
      <c r="J21" s="1390">
        <f t="shared" si="2"/>
        <v>48</v>
      </c>
    </row>
    <row r="22" spans="1:10" ht="17" thickBot="1" x14ac:dyDescent="0.3">
      <c r="A22" s="26" t="s">
        <v>1053</v>
      </c>
      <c r="B22" s="27"/>
      <c r="C22" s="1393">
        <v>42</v>
      </c>
      <c r="D22" s="1393">
        <v>96</v>
      </c>
      <c r="E22" s="1393">
        <v>140</v>
      </c>
      <c r="F22" s="1393">
        <v>183</v>
      </c>
      <c r="G22" s="1393">
        <v>23</v>
      </c>
      <c r="H22" s="1393">
        <v>30</v>
      </c>
      <c r="I22" s="1393">
        <v>8</v>
      </c>
      <c r="J22" s="1393">
        <v>48</v>
      </c>
    </row>
  </sheetData>
  <pageMargins left="0.7" right="0.7" top="0.75" bottom="0.75" header="0.3" footer="0.3"/>
  <pageSetup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O22"/>
  <sheetViews>
    <sheetView workbookViewId="0">
      <selection activeCell="E21" sqref="E21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5" width="9.33203125" style="2" customWidth="1"/>
    <col min="6" max="15" width="9.1640625" style="2" customWidth="1"/>
    <col min="16" max="16384" width="9" style="2"/>
  </cols>
  <sheetData>
    <row r="1" spans="1:15" s="1" customFormat="1" x14ac:dyDescent="0.25">
      <c r="A1" s="1" t="s">
        <v>23</v>
      </c>
    </row>
    <row r="2" spans="1:15" s="1" customFormat="1" x14ac:dyDescent="0.25"/>
    <row r="3" spans="1:15" s="1" customFormat="1" x14ac:dyDescent="0.25">
      <c r="A3" s="1" t="s">
        <v>384</v>
      </c>
    </row>
    <row r="4" spans="1:15" s="1" customFormat="1" x14ac:dyDescent="0.25">
      <c r="A4" s="3" t="s">
        <v>5693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s="1" customFormat="1" x14ac:dyDescent="0.25">
      <c r="A5" s="3" t="s">
        <v>7133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s="30" customFormat="1" ht="17" thickBot="1" x14ac:dyDescent="0.3">
      <c r="A6" s="31"/>
      <c r="B6" s="31"/>
      <c r="C6" s="31">
        <v>6750</v>
      </c>
      <c r="D6" s="31">
        <v>9000</v>
      </c>
      <c r="E6" s="31">
        <v>13500</v>
      </c>
      <c r="F6" s="31">
        <v>18000</v>
      </c>
      <c r="G6" s="31">
        <v>23500</v>
      </c>
      <c r="H6" s="31">
        <v>21000</v>
      </c>
      <c r="I6" s="31">
        <v>2700</v>
      </c>
      <c r="J6" s="31">
        <v>2700</v>
      </c>
      <c r="K6" s="31">
        <v>35000</v>
      </c>
      <c r="L6" s="31">
        <v>6000</v>
      </c>
      <c r="M6" s="31">
        <v>5000</v>
      </c>
      <c r="N6" s="31">
        <v>4500</v>
      </c>
      <c r="O6" s="31">
        <v>1000</v>
      </c>
    </row>
    <row r="7" spans="1:15" ht="17" thickBot="1" x14ac:dyDescent="0.3">
      <c r="A7" s="209" t="s">
        <v>0</v>
      </c>
      <c r="B7" s="209" t="s">
        <v>1</v>
      </c>
      <c r="C7" s="209" t="s">
        <v>2871</v>
      </c>
      <c r="D7" s="209" t="s">
        <v>134</v>
      </c>
      <c r="E7" s="209" t="s">
        <v>30</v>
      </c>
      <c r="F7" s="209" t="s">
        <v>778</v>
      </c>
      <c r="G7" s="209" t="s">
        <v>29</v>
      </c>
      <c r="H7" s="209" t="s">
        <v>10</v>
      </c>
      <c r="I7" s="209" t="s">
        <v>31</v>
      </c>
      <c r="J7" s="209" t="s">
        <v>365</v>
      </c>
      <c r="K7" s="209" t="s">
        <v>28</v>
      </c>
      <c r="L7" s="209" t="s">
        <v>26</v>
      </c>
      <c r="M7" s="209" t="s">
        <v>17</v>
      </c>
      <c r="N7" s="209" t="s">
        <v>3</v>
      </c>
      <c r="O7" s="209" t="s">
        <v>4</v>
      </c>
    </row>
    <row r="8" spans="1:15" s="1" customFormat="1" x14ac:dyDescent="0.25">
      <c r="A8" s="12">
        <v>45024</v>
      </c>
      <c r="B8" s="75" t="s">
        <v>7143</v>
      </c>
      <c r="C8" s="43"/>
      <c r="D8" s="43"/>
      <c r="E8" s="43"/>
      <c r="F8" s="43"/>
      <c r="G8" s="43"/>
      <c r="H8" s="13">
        <v>115</v>
      </c>
      <c r="I8" s="13">
        <v>115</v>
      </c>
      <c r="J8" s="13">
        <v>100</v>
      </c>
      <c r="K8" s="43"/>
      <c r="L8" s="13">
        <v>132</v>
      </c>
      <c r="M8" s="13">
        <v>50</v>
      </c>
      <c r="N8" s="13">
        <v>132</v>
      </c>
      <c r="O8" s="13">
        <v>48</v>
      </c>
    </row>
    <row r="9" spans="1:15" s="1" customFormat="1" x14ac:dyDescent="0.25">
      <c r="A9" s="12">
        <v>45024</v>
      </c>
      <c r="B9" s="75" t="s">
        <v>7144</v>
      </c>
      <c r="C9" s="43"/>
      <c r="D9" s="13">
        <v>70</v>
      </c>
      <c r="E9" s="13">
        <v>62</v>
      </c>
      <c r="F9" s="13">
        <v>28</v>
      </c>
      <c r="G9" s="13">
        <v>30</v>
      </c>
      <c r="H9" s="43"/>
      <c r="I9" s="43"/>
      <c r="J9" s="43"/>
      <c r="K9" s="43"/>
      <c r="L9" s="43"/>
      <c r="M9" s="43"/>
      <c r="N9" s="43"/>
      <c r="O9" s="43"/>
    </row>
    <row r="10" spans="1:15" s="1" customFormat="1" x14ac:dyDescent="0.25">
      <c r="A10" s="12">
        <v>45115</v>
      </c>
      <c r="B10" s="14" t="s">
        <v>7151</v>
      </c>
      <c r="C10" s="13">
        <v>50</v>
      </c>
      <c r="D10" s="13"/>
      <c r="E10" s="13"/>
      <c r="F10" s="13">
        <v>18</v>
      </c>
      <c r="G10" s="13"/>
      <c r="H10" s="13"/>
      <c r="I10" s="13"/>
      <c r="J10" s="13"/>
      <c r="K10" s="13">
        <v>65</v>
      </c>
      <c r="L10" s="13"/>
      <c r="M10" s="13"/>
      <c r="N10" s="13"/>
      <c r="O10" s="13"/>
    </row>
    <row r="11" spans="1:15" s="1" customFormat="1" ht="17" thickBot="1" x14ac:dyDescent="0.3">
      <c r="A11" s="76">
        <v>45238</v>
      </c>
      <c r="B11" s="14" t="s">
        <v>7167</v>
      </c>
      <c r="C11" s="14"/>
      <c r="D11" s="14"/>
      <c r="E11" s="14"/>
      <c r="F11" s="14"/>
      <c r="G11" s="14"/>
      <c r="H11" s="14"/>
      <c r="I11" s="14"/>
      <c r="J11" s="14">
        <v>210</v>
      </c>
      <c r="K11" s="14"/>
      <c r="L11" s="14"/>
      <c r="M11" s="14"/>
      <c r="N11" s="14"/>
      <c r="O11" s="14"/>
    </row>
    <row r="12" spans="1:15" s="1" customFormat="1" ht="17" thickBot="1" x14ac:dyDescent="0.3">
      <c r="A12" s="161" t="s">
        <v>7158</v>
      </c>
      <c r="B12" s="34"/>
      <c r="C12" s="34">
        <f>SUM(C8:C11)</f>
        <v>50</v>
      </c>
      <c r="D12" s="34">
        <f t="shared" ref="D12:O12" si="0">SUM(D8:D11)</f>
        <v>70</v>
      </c>
      <c r="E12" s="34">
        <f t="shared" si="0"/>
        <v>62</v>
      </c>
      <c r="F12" s="34">
        <f t="shared" si="0"/>
        <v>46</v>
      </c>
      <c r="G12" s="34">
        <f t="shared" si="0"/>
        <v>30</v>
      </c>
      <c r="H12" s="34">
        <f t="shared" si="0"/>
        <v>115</v>
      </c>
      <c r="I12" s="34">
        <f t="shared" si="0"/>
        <v>115</v>
      </c>
      <c r="J12" s="34">
        <f t="shared" si="0"/>
        <v>310</v>
      </c>
      <c r="K12" s="34">
        <f t="shared" si="0"/>
        <v>65</v>
      </c>
      <c r="L12" s="34">
        <f t="shared" si="0"/>
        <v>132</v>
      </c>
      <c r="M12" s="34">
        <f t="shared" si="0"/>
        <v>50</v>
      </c>
      <c r="N12" s="34">
        <f t="shared" si="0"/>
        <v>132</v>
      </c>
      <c r="O12" s="34">
        <f t="shared" si="0"/>
        <v>48</v>
      </c>
    </row>
    <row r="13" spans="1:15" s="1" customFormat="1" ht="17" thickBot="1" x14ac:dyDescent="0.3">
      <c r="A13" s="55"/>
      <c r="B13" s="2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s="1" customFormat="1" ht="17" thickBot="1" x14ac:dyDescent="0.3">
      <c r="A14" s="161" t="s">
        <v>7658</v>
      </c>
      <c r="B14" s="34"/>
      <c r="C14" s="34">
        <f>SUM(C12:C13)</f>
        <v>50</v>
      </c>
      <c r="D14" s="34">
        <f t="shared" ref="D14:O16" si="1">SUM(D12:D13)</f>
        <v>70</v>
      </c>
      <c r="E14" s="34">
        <f t="shared" si="1"/>
        <v>62</v>
      </c>
      <c r="F14" s="34">
        <f t="shared" si="1"/>
        <v>46</v>
      </c>
      <c r="G14" s="34">
        <f t="shared" si="1"/>
        <v>30</v>
      </c>
      <c r="H14" s="34">
        <f t="shared" si="1"/>
        <v>115</v>
      </c>
      <c r="I14" s="34">
        <f t="shared" si="1"/>
        <v>115</v>
      </c>
      <c r="J14" s="34">
        <f t="shared" si="1"/>
        <v>310</v>
      </c>
      <c r="K14" s="34">
        <f t="shared" si="1"/>
        <v>65</v>
      </c>
      <c r="L14" s="34">
        <f t="shared" si="1"/>
        <v>132</v>
      </c>
      <c r="M14" s="34">
        <f t="shared" si="1"/>
        <v>50</v>
      </c>
      <c r="N14" s="34">
        <f t="shared" si="1"/>
        <v>132</v>
      </c>
      <c r="O14" s="34">
        <f t="shared" si="1"/>
        <v>48</v>
      </c>
    </row>
    <row r="15" spans="1:15" s="1" customFormat="1" ht="17" thickBot="1" x14ac:dyDescent="0.3">
      <c r="A15" s="55"/>
      <c r="B15" s="2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s="1" customFormat="1" ht="17" thickBot="1" x14ac:dyDescent="0.3">
      <c r="A16" s="860" t="s">
        <v>7724</v>
      </c>
      <c r="B16" s="41"/>
      <c r="C16" s="42">
        <f>SUM(C14:C15)</f>
        <v>50</v>
      </c>
      <c r="D16" s="42">
        <f t="shared" si="1"/>
        <v>70</v>
      </c>
      <c r="E16" s="42">
        <f t="shared" si="1"/>
        <v>62</v>
      </c>
      <c r="F16" s="42">
        <f t="shared" si="1"/>
        <v>46</v>
      </c>
      <c r="G16" s="42">
        <f t="shared" si="1"/>
        <v>30</v>
      </c>
      <c r="H16" s="42">
        <f t="shared" si="1"/>
        <v>115</v>
      </c>
      <c r="I16" s="42">
        <f t="shared" si="1"/>
        <v>115</v>
      </c>
      <c r="J16" s="42">
        <f t="shared" si="1"/>
        <v>310</v>
      </c>
      <c r="K16" s="42">
        <f t="shared" si="1"/>
        <v>65</v>
      </c>
      <c r="L16" s="42">
        <f t="shared" si="1"/>
        <v>132</v>
      </c>
      <c r="M16" s="42">
        <f t="shared" si="1"/>
        <v>50</v>
      </c>
      <c r="N16" s="42">
        <f t="shared" si="1"/>
        <v>132</v>
      </c>
      <c r="O16" s="42">
        <f t="shared" si="1"/>
        <v>48</v>
      </c>
    </row>
    <row r="17" spans="1:15" s="1" customFormat="1" x14ac:dyDescent="0.25">
      <c r="A17" s="55"/>
      <c r="B17" s="2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</row>
    <row r="18" spans="1:15" x14ac:dyDescent="0.25">
      <c r="A18" s="12"/>
      <c r="B18" s="75"/>
      <c r="C18" s="13"/>
      <c r="D18" s="13"/>
      <c r="E18" s="43"/>
      <c r="F18" s="43"/>
      <c r="G18" s="43"/>
      <c r="H18" s="43"/>
      <c r="I18" s="43"/>
      <c r="J18" s="43"/>
      <c r="K18" s="13"/>
      <c r="L18" s="13"/>
      <c r="M18" s="13"/>
      <c r="N18" s="13"/>
      <c r="O18" s="13"/>
    </row>
    <row r="19" spans="1:15" x14ac:dyDescent="0.25">
      <c r="A19" s="250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</row>
    <row r="20" spans="1:15" ht="17" thickBot="1" x14ac:dyDescent="0.3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ht="17" thickBot="1" x14ac:dyDescent="0.3">
      <c r="A21" s="1357" t="s">
        <v>927</v>
      </c>
      <c r="B21" s="135"/>
      <c r="C21" s="1390">
        <f>SUM(C8:C10)</f>
        <v>50</v>
      </c>
      <c r="D21" s="1390">
        <f t="shared" ref="D21:N21" si="2">SUM(D8:D9)</f>
        <v>70</v>
      </c>
      <c r="E21" s="1390">
        <f t="shared" si="2"/>
        <v>62</v>
      </c>
      <c r="F21" s="1589">
        <f>SUM(F8:F10)</f>
        <v>46</v>
      </c>
      <c r="G21" s="1355">
        <f t="shared" si="2"/>
        <v>30</v>
      </c>
      <c r="H21" s="1390">
        <f t="shared" si="2"/>
        <v>115</v>
      </c>
      <c r="I21" s="1390">
        <f t="shared" si="2"/>
        <v>115</v>
      </c>
      <c r="J21" s="1390">
        <f>SUM(J8:J11)</f>
        <v>310</v>
      </c>
      <c r="K21" s="1390">
        <f>SUM(K8:K10)</f>
        <v>65</v>
      </c>
      <c r="L21" s="1390">
        <f t="shared" si="2"/>
        <v>132</v>
      </c>
      <c r="M21" s="1390">
        <f t="shared" si="2"/>
        <v>50</v>
      </c>
      <c r="N21" s="1390">
        <f t="shared" si="2"/>
        <v>132</v>
      </c>
      <c r="O21" s="1390">
        <f t="shared" ref="O21" si="3">SUM(O8:O9)</f>
        <v>48</v>
      </c>
    </row>
    <row r="22" spans="1:15" ht="17" thickBot="1" x14ac:dyDescent="0.3">
      <c r="A22" s="26" t="s">
        <v>1053</v>
      </c>
      <c r="B22" s="27"/>
      <c r="C22" s="1393">
        <v>50</v>
      </c>
      <c r="D22" s="1393">
        <v>70</v>
      </c>
      <c r="E22" s="1393">
        <v>62</v>
      </c>
      <c r="F22" s="1393">
        <v>124</v>
      </c>
      <c r="G22" s="1393">
        <v>107</v>
      </c>
      <c r="H22" s="1393">
        <v>115</v>
      </c>
      <c r="I22" s="1393">
        <v>115</v>
      </c>
      <c r="J22" s="1393">
        <v>310</v>
      </c>
      <c r="K22" s="1393">
        <v>65</v>
      </c>
      <c r="L22" s="1393">
        <v>132</v>
      </c>
      <c r="M22" s="1393">
        <v>50</v>
      </c>
      <c r="N22" s="1393">
        <v>132</v>
      </c>
      <c r="O22" s="1393">
        <v>48</v>
      </c>
    </row>
  </sheetData>
  <pageMargins left="0.7" right="0.7" top="0.75" bottom="0.75" header="0.3" footer="0.3"/>
  <pageSetup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P40"/>
  <sheetViews>
    <sheetView topLeftCell="A16" workbookViewId="0">
      <selection activeCell="B32" sqref="B32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5" width="9.33203125" style="2" customWidth="1"/>
    <col min="6" max="16" width="9.1640625" style="2" customWidth="1"/>
    <col min="17" max="16384" width="9" style="2"/>
  </cols>
  <sheetData>
    <row r="1" spans="1:16" s="1" customFormat="1" x14ac:dyDescent="0.25">
      <c r="A1" s="1" t="s">
        <v>23</v>
      </c>
    </row>
    <row r="2" spans="1:16" s="1" customFormat="1" x14ac:dyDescent="0.25"/>
    <row r="3" spans="1:16" s="1" customFormat="1" x14ac:dyDescent="0.25">
      <c r="A3" s="1" t="s">
        <v>384</v>
      </c>
    </row>
    <row r="4" spans="1:16" s="1" customFormat="1" x14ac:dyDescent="0.25">
      <c r="A4" s="3" t="s">
        <v>5693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s="1" customFormat="1" x14ac:dyDescent="0.25">
      <c r="A5" s="3" t="s">
        <v>6126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30" customFormat="1" ht="17" thickBot="1" x14ac:dyDescent="0.3">
      <c r="A6" s="31" t="s">
        <v>7487</v>
      </c>
      <c r="B6" s="31"/>
      <c r="C6" s="31">
        <v>6000</v>
      </c>
      <c r="D6" s="31">
        <v>21000</v>
      </c>
      <c r="E6" s="31">
        <v>1000</v>
      </c>
      <c r="F6" s="31">
        <v>4500</v>
      </c>
      <c r="G6" s="31">
        <v>4500</v>
      </c>
      <c r="H6" s="31">
        <v>35000</v>
      </c>
      <c r="I6" s="31">
        <v>20000</v>
      </c>
      <c r="J6" s="31">
        <v>9000</v>
      </c>
      <c r="K6" s="31">
        <v>13500</v>
      </c>
      <c r="L6" s="31">
        <v>23500</v>
      </c>
      <c r="M6" s="31">
        <v>2700</v>
      </c>
      <c r="N6" s="31">
        <v>2700</v>
      </c>
      <c r="O6" s="31">
        <v>6000</v>
      </c>
      <c r="P6" s="31"/>
    </row>
    <row r="7" spans="1:16" ht="17" thickBot="1" x14ac:dyDescent="0.3">
      <c r="A7" s="209" t="s">
        <v>0</v>
      </c>
      <c r="B7" s="209" t="s">
        <v>1</v>
      </c>
      <c r="C7" s="209" t="s">
        <v>26</v>
      </c>
      <c r="D7" s="209" t="s">
        <v>10</v>
      </c>
      <c r="E7" s="209" t="s">
        <v>4</v>
      </c>
      <c r="F7" s="209" t="s">
        <v>27</v>
      </c>
      <c r="G7" s="209" t="s">
        <v>3</v>
      </c>
      <c r="H7" s="209" t="s">
        <v>28</v>
      </c>
      <c r="I7" s="209" t="s">
        <v>14</v>
      </c>
      <c r="J7" s="209" t="s">
        <v>134</v>
      </c>
      <c r="K7" s="209" t="s">
        <v>30</v>
      </c>
      <c r="L7" s="209" t="s">
        <v>29</v>
      </c>
      <c r="M7" s="209" t="s">
        <v>31</v>
      </c>
      <c r="N7" s="209" t="s">
        <v>365</v>
      </c>
      <c r="O7" s="209" t="s">
        <v>2</v>
      </c>
      <c r="P7" s="209"/>
    </row>
    <row r="8" spans="1:16" s="1" customFormat="1" x14ac:dyDescent="0.25">
      <c r="A8" s="55" t="s">
        <v>7261</v>
      </c>
      <c r="B8" s="75" t="s">
        <v>7</v>
      </c>
      <c r="C8" s="13">
        <v>9</v>
      </c>
      <c r="D8" s="13">
        <v>64</v>
      </c>
      <c r="E8" s="13">
        <v>71</v>
      </c>
      <c r="F8" s="13">
        <v>2</v>
      </c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s="1" customFormat="1" x14ac:dyDescent="0.25">
      <c r="A9" s="55" t="s">
        <v>7284</v>
      </c>
      <c r="B9" s="75" t="s">
        <v>7288</v>
      </c>
      <c r="C9" s="13">
        <v>64</v>
      </c>
      <c r="D9" s="43"/>
      <c r="E9" s="13">
        <v>101</v>
      </c>
      <c r="F9" s="43"/>
      <c r="G9" s="13">
        <v>72</v>
      </c>
      <c r="H9" s="13">
        <v>36</v>
      </c>
      <c r="I9" s="13">
        <v>40</v>
      </c>
      <c r="J9" s="13"/>
      <c r="K9" s="13"/>
      <c r="L9" s="13"/>
      <c r="M9" s="13"/>
      <c r="N9" s="13"/>
      <c r="O9" s="13"/>
      <c r="P9" s="43"/>
    </row>
    <row r="10" spans="1:16" s="1" customFormat="1" x14ac:dyDescent="0.25">
      <c r="A10" s="55" t="s">
        <v>7284</v>
      </c>
      <c r="B10" s="14" t="s">
        <v>63</v>
      </c>
      <c r="C10" s="13"/>
      <c r="D10" s="13"/>
      <c r="E10" s="13"/>
      <c r="F10" s="13">
        <v>-2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 spans="1:16" s="1" customFormat="1" x14ac:dyDescent="0.25">
      <c r="A11" s="55" t="s">
        <v>7291</v>
      </c>
      <c r="B11" s="13" t="s">
        <v>7</v>
      </c>
      <c r="C11" s="13">
        <v>37</v>
      </c>
      <c r="D11" s="13">
        <v>14</v>
      </c>
      <c r="E11" s="13">
        <v>46</v>
      </c>
      <c r="F11" s="13"/>
      <c r="G11" s="13">
        <v>31</v>
      </c>
      <c r="H11" s="13">
        <v>3</v>
      </c>
      <c r="I11" s="13"/>
      <c r="J11" s="13"/>
      <c r="K11" s="13"/>
      <c r="L11" s="13"/>
      <c r="M11" s="13"/>
      <c r="N11" s="13"/>
      <c r="O11" s="13"/>
      <c r="P11" s="13"/>
    </row>
    <row r="12" spans="1:16" s="1" customFormat="1" x14ac:dyDescent="0.25">
      <c r="A12" s="12" t="s">
        <v>7301</v>
      </c>
      <c r="B12" s="75" t="s">
        <v>7311</v>
      </c>
      <c r="C12" s="13">
        <v>62</v>
      </c>
      <c r="D12" s="13">
        <v>8</v>
      </c>
      <c r="E12" s="13">
        <v>54</v>
      </c>
      <c r="F12" s="43"/>
      <c r="G12" s="13">
        <v>69</v>
      </c>
      <c r="H12" s="43"/>
      <c r="I12" s="43"/>
      <c r="J12" s="43"/>
      <c r="K12" s="43"/>
      <c r="L12" s="43"/>
      <c r="M12" s="43"/>
      <c r="N12" s="43"/>
      <c r="O12" s="43"/>
      <c r="P12" s="43"/>
    </row>
    <row r="13" spans="1:16" ht="17" thickBot="1" x14ac:dyDescent="0.3">
      <c r="A13" s="28" t="s">
        <v>7313</v>
      </c>
      <c r="B13" s="77" t="s">
        <v>7321</v>
      </c>
      <c r="C13" s="115"/>
      <c r="D13" s="115"/>
      <c r="E13" s="115"/>
      <c r="F13" s="115"/>
      <c r="G13" s="115"/>
      <c r="H13" s="14">
        <v>47</v>
      </c>
      <c r="I13" s="115"/>
      <c r="J13" s="115"/>
      <c r="K13" s="115"/>
      <c r="L13" s="115"/>
      <c r="M13" s="115"/>
      <c r="N13" s="115"/>
      <c r="O13" s="115"/>
      <c r="P13" s="115"/>
    </row>
    <row r="14" spans="1:16" ht="17" thickBot="1" x14ac:dyDescent="0.3">
      <c r="A14" s="161" t="s">
        <v>7158</v>
      </c>
      <c r="B14" s="34"/>
      <c r="C14" s="34">
        <f>SUM(C8:C13)</f>
        <v>172</v>
      </c>
      <c r="D14" s="34">
        <f t="shared" ref="D14:I14" si="0">SUM(D8:D13)</f>
        <v>86</v>
      </c>
      <c r="E14" s="34">
        <f t="shared" si="0"/>
        <v>272</v>
      </c>
      <c r="F14" s="34">
        <f t="shared" si="0"/>
        <v>0</v>
      </c>
      <c r="G14" s="34">
        <f t="shared" si="0"/>
        <v>172</v>
      </c>
      <c r="H14" s="34">
        <f t="shared" si="0"/>
        <v>86</v>
      </c>
      <c r="I14" s="34">
        <f t="shared" si="0"/>
        <v>40</v>
      </c>
      <c r="J14" s="34"/>
      <c r="K14" s="34"/>
      <c r="L14" s="34"/>
      <c r="M14" s="34"/>
      <c r="N14" s="34"/>
      <c r="O14" s="34"/>
      <c r="P14" s="34"/>
    </row>
    <row r="15" spans="1:16" s="1" customFormat="1" ht="17" thickBot="1" x14ac:dyDescent="0.3">
      <c r="A15" s="53" t="s">
        <v>7433</v>
      </c>
      <c r="B15" s="53" t="s">
        <v>7435</v>
      </c>
      <c r="C15" s="53">
        <v>150</v>
      </c>
      <c r="D15" s="53">
        <v>100</v>
      </c>
      <c r="E15" s="354"/>
      <c r="F15" s="53">
        <v>30</v>
      </c>
      <c r="G15" s="53">
        <v>150</v>
      </c>
      <c r="H15" s="354"/>
      <c r="I15" s="354"/>
      <c r="J15" s="53">
        <v>30</v>
      </c>
      <c r="K15" s="53">
        <v>50</v>
      </c>
      <c r="L15" s="53">
        <v>50</v>
      </c>
      <c r="M15" s="53">
        <v>100</v>
      </c>
      <c r="N15" s="53">
        <v>300</v>
      </c>
      <c r="O15" s="53"/>
      <c r="P15" s="354"/>
    </row>
    <row r="16" spans="1:16" ht="17" thickBot="1" x14ac:dyDescent="0.3">
      <c r="A16" s="161" t="s">
        <v>7658</v>
      </c>
      <c r="B16" s="34"/>
      <c r="C16" s="34">
        <f>SUM(C14:C15)</f>
        <v>322</v>
      </c>
      <c r="D16" s="34">
        <f t="shared" ref="D16:N16" si="1">SUM(D14:D15)</f>
        <v>186</v>
      </c>
      <c r="E16" s="34">
        <f t="shared" si="1"/>
        <v>272</v>
      </c>
      <c r="F16" s="34">
        <f t="shared" si="1"/>
        <v>30</v>
      </c>
      <c r="G16" s="34">
        <f t="shared" si="1"/>
        <v>322</v>
      </c>
      <c r="H16" s="34">
        <f t="shared" si="1"/>
        <v>86</v>
      </c>
      <c r="I16" s="34">
        <f t="shared" si="1"/>
        <v>40</v>
      </c>
      <c r="J16" s="34">
        <f t="shared" si="1"/>
        <v>30</v>
      </c>
      <c r="K16" s="34">
        <f t="shared" si="1"/>
        <v>50</v>
      </c>
      <c r="L16" s="34">
        <f t="shared" si="1"/>
        <v>50</v>
      </c>
      <c r="M16" s="34">
        <f t="shared" si="1"/>
        <v>100</v>
      </c>
      <c r="N16" s="34">
        <f t="shared" si="1"/>
        <v>300</v>
      </c>
      <c r="O16" s="34"/>
      <c r="P16" s="34"/>
    </row>
    <row r="17" spans="1:16" x14ac:dyDescent="0.25">
      <c r="A17" s="12">
        <v>45026</v>
      </c>
      <c r="B17" s="13" t="s">
        <v>7570</v>
      </c>
      <c r="C17" s="39">
        <v>48</v>
      </c>
      <c r="D17" s="39">
        <v>18</v>
      </c>
      <c r="E17" s="39">
        <v>48</v>
      </c>
      <c r="F17" s="39">
        <v>12</v>
      </c>
      <c r="G17" s="39">
        <v>48</v>
      </c>
      <c r="H17" s="39"/>
      <c r="I17" s="39"/>
      <c r="J17" s="39"/>
      <c r="K17" s="39"/>
      <c r="L17" s="39"/>
      <c r="M17" s="39"/>
      <c r="N17" s="39"/>
      <c r="O17" s="39"/>
      <c r="P17" s="13"/>
    </row>
    <row r="18" spans="1:16" s="1" customFormat="1" x14ac:dyDescent="0.25">
      <c r="A18" s="12">
        <v>45087</v>
      </c>
      <c r="B18" s="13" t="s">
        <v>7594</v>
      </c>
      <c r="C18" s="39">
        <v>100</v>
      </c>
      <c r="D18" s="39">
        <v>20</v>
      </c>
      <c r="E18" s="39">
        <v>200</v>
      </c>
      <c r="F18" s="39">
        <v>30</v>
      </c>
      <c r="G18" s="39">
        <v>100</v>
      </c>
      <c r="H18" s="39">
        <v>5</v>
      </c>
      <c r="I18" s="44"/>
      <c r="J18" s="44"/>
      <c r="K18" s="44"/>
      <c r="L18" s="39">
        <v>18</v>
      </c>
      <c r="M18" s="39">
        <v>50</v>
      </c>
      <c r="N18" s="39">
        <v>50</v>
      </c>
      <c r="O18" s="39"/>
      <c r="P18" s="43"/>
    </row>
    <row r="19" spans="1:16" x14ac:dyDescent="0.25">
      <c r="A19" s="12">
        <v>45240</v>
      </c>
      <c r="B19" s="13" t="s">
        <v>7633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39">
        <v>100</v>
      </c>
      <c r="O19" s="39"/>
      <c r="P19" s="43"/>
    </row>
    <row r="20" spans="1:16" s="1" customFormat="1" x14ac:dyDescent="0.25">
      <c r="A20" s="168" t="s">
        <v>7751</v>
      </c>
      <c r="B20" s="57" t="s">
        <v>7753</v>
      </c>
      <c r="C20" s="44"/>
      <c r="D20" s="44"/>
      <c r="E20" s="44"/>
      <c r="F20" s="44"/>
      <c r="G20" s="44"/>
      <c r="H20" s="39">
        <v>10</v>
      </c>
      <c r="I20" s="44"/>
      <c r="J20" s="39">
        <v>100</v>
      </c>
      <c r="K20" s="39">
        <v>100</v>
      </c>
      <c r="L20" s="44"/>
      <c r="M20" s="44"/>
      <c r="N20" s="39">
        <v>150</v>
      </c>
      <c r="O20" s="39"/>
      <c r="P20" s="43"/>
    </row>
    <row r="21" spans="1:16" x14ac:dyDescent="0.25">
      <c r="A21" s="168" t="s">
        <v>7751</v>
      </c>
      <c r="B21" s="57" t="s">
        <v>7755</v>
      </c>
      <c r="C21" s="39"/>
      <c r="D21" s="39"/>
      <c r="E21" s="39">
        <v>100</v>
      </c>
      <c r="F21" s="39"/>
      <c r="G21" s="39">
        <v>50</v>
      </c>
      <c r="H21" s="39">
        <v>30</v>
      </c>
      <c r="I21" s="39"/>
      <c r="J21" s="39"/>
      <c r="K21" s="39"/>
      <c r="L21" s="39"/>
      <c r="M21" s="39"/>
      <c r="N21" s="39"/>
      <c r="O21" s="39">
        <v>50</v>
      </c>
      <c r="P21" s="13"/>
    </row>
    <row r="22" spans="1:16" x14ac:dyDescent="0.25">
      <c r="A22" s="12" t="s">
        <v>7766</v>
      </c>
      <c r="B22" s="13" t="s">
        <v>7770</v>
      </c>
      <c r="C22" s="44"/>
      <c r="D22" s="39">
        <v>25</v>
      </c>
      <c r="E22" s="44"/>
      <c r="F22" s="44"/>
      <c r="G22" s="44"/>
      <c r="H22" s="39">
        <v>60</v>
      </c>
      <c r="I22" s="44"/>
      <c r="J22" s="44"/>
      <c r="K22" s="44"/>
      <c r="L22" s="44"/>
      <c r="M22" s="44"/>
      <c r="N22" s="44"/>
      <c r="O22" s="44"/>
      <c r="P22" s="43"/>
    </row>
    <row r="23" spans="1:16" s="1" customFormat="1" ht="17" thickBot="1" x14ac:dyDescent="0.3">
      <c r="A23" s="12" t="s">
        <v>7786</v>
      </c>
      <c r="B23" s="57" t="s">
        <v>7</v>
      </c>
      <c r="C23" s="44"/>
      <c r="D23" s="39">
        <v>37</v>
      </c>
      <c r="E23" s="39">
        <v>353</v>
      </c>
      <c r="F23" s="44"/>
      <c r="G23" s="44"/>
      <c r="H23" s="44"/>
      <c r="I23" s="44"/>
      <c r="J23" s="39">
        <v>30</v>
      </c>
      <c r="K23" s="39">
        <v>30</v>
      </c>
      <c r="L23" s="44"/>
      <c r="M23" s="39">
        <v>82</v>
      </c>
      <c r="N23" s="39">
        <v>57</v>
      </c>
      <c r="O23" s="39">
        <v>25</v>
      </c>
      <c r="P23" s="43"/>
    </row>
    <row r="24" spans="1:16" ht="17" thickBot="1" x14ac:dyDescent="0.3">
      <c r="A24" s="860" t="s">
        <v>7724</v>
      </c>
      <c r="B24" s="41"/>
      <c r="C24" s="42">
        <f>SUM(C16:C23)</f>
        <v>470</v>
      </c>
      <c r="D24" s="42">
        <f t="shared" ref="D24:M24" si="2">SUM(D16:D23)</f>
        <v>286</v>
      </c>
      <c r="E24" s="42">
        <f t="shared" si="2"/>
        <v>973</v>
      </c>
      <c r="F24" s="42">
        <f t="shared" si="2"/>
        <v>72</v>
      </c>
      <c r="G24" s="42">
        <f t="shared" si="2"/>
        <v>520</v>
      </c>
      <c r="H24" s="42">
        <f t="shared" si="2"/>
        <v>191</v>
      </c>
      <c r="I24" s="42">
        <f t="shared" si="2"/>
        <v>40</v>
      </c>
      <c r="J24" s="42">
        <f t="shared" si="2"/>
        <v>160</v>
      </c>
      <c r="K24" s="42">
        <f t="shared" si="2"/>
        <v>180</v>
      </c>
      <c r="L24" s="42">
        <f t="shared" si="2"/>
        <v>68</v>
      </c>
      <c r="M24" s="42">
        <f t="shared" si="2"/>
        <v>232</v>
      </c>
      <c r="N24" s="42">
        <f>SUM(N16:N23)</f>
        <v>657</v>
      </c>
      <c r="O24" s="42">
        <f>SUM(O16:O23)</f>
        <v>75</v>
      </c>
      <c r="P24" s="204"/>
    </row>
    <row r="25" spans="1:16" s="1" customFormat="1" x14ac:dyDescent="0.25">
      <c r="A25" s="99">
        <v>45149</v>
      </c>
      <c r="B25" s="53" t="s">
        <v>7885</v>
      </c>
      <c r="C25" s="43"/>
      <c r="D25" s="13">
        <v>18</v>
      </c>
      <c r="E25" s="13">
        <v>97</v>
      </c>
      <c r="F25" s="43"/>
      <c r="G25" s="13">
        <v>75</v>
      </c>
      <c r="H25" s="13">
        <v>30</v>
      </c>
      <c r="I25" s="43"/>
      <c r="J25" s="13"/>
      <c r="K25" s="13"/>
      <c r="L25" s="43"/>
      <c r="M25" s="13"/>
      <c r="N25" s="13">
        <v>193</v>
      </c>
      <c r="O25" s="13">
        <v>50</v>
      </c>
      <c r="P25" s="43"/>
    </row>
    <row r="26" spans="1:16" s="1" customFormat="1" x14ac:dyDescent="0.25">
      <c r="A26" s="256">
        <v>45210</v>
      </c>
      <c r="B26" s="53" t="s">
        <v>7895</v>
      </c>
      <c r="C26" s="43"/>
      <c r="D26" s="13">
        <v>20</v>
      </c>
      <c r="E26" s="13"/>
      <c r="F26" s="43"/>
      <c r="G26" s="43"/>
      <c r="H26" s="13">
        <v>70</v>
      </c>
      <c r="I26" s="43"/>
      <c r="J26" s="13"/>
      <c r="K26" s="13"/>
      <c r="L26" s="43"/>
      <c r="M26" s="13"/>
      <c r="N26" s="13"/>
      <c r="O26" s="13"/>
      <c r="P26" s="43"/>
    </row>
    <row r="27" spans="1:16" x14ac:dyDescent="0.25">
      <c r="A27" s="256">
        <v>45210</v>
      </c>
      <c r="B27" s="53" t="s">
        <v>7896</v>
      </c>
      <c r="C27" s="13"/>
      <c r="D27" s="13"/>
      <c r="E27" s="13">
        <v>100</v>
      </c>
      <c r="F27" s="13"/>
      <c r="G27" s="13">
        <v>12</v>
      </c>
      <c r="H27" s="13"/>
      <c r="I27" s="13"/>
      <c r="J27" s="13">
        <v>170</v>
      </c>
      <c r="K27" s="13">
        <v>20</v>
      </c>
      <c r="L27" s="13"/>
      <c r="M27" s="13">
        <v>18</v>
      </c>
      <c r="N27" s="13"/>
      <c r="O27" s="13">
        <v>32</v>
      </c>
      <c r="P27" s="13"/>
    </row>
    <row r="28" spans="1:16" x14ac:dyDescent="0.25">
      <c r="A28" s="256" t="s">
        <v>7907</v>
      </c>
      <c r="B28" s="53" t="s">
        <v>7916</v>
      </c>
      <c r="C28" s="13"/>
      <c r="D28" s="13">
        <v>32</v>
      </c>
      <c r="E28" s="13"/>
      <c r="F28" s="13"/>
      <c r="G28" s="13">
        <v>63</v>
      </c>
      <c r="H28" s="13"/>
      <c r="I28" s="13"/>
      <c r="J28" s="13"/>
      <c r="K28" s="13"/>
      <c r="L28" s="13">
        <v>20</v>
      </c>
      <c r="M28" s="13">
        <v>18</v>
      </c>
      <c r="N28" s="13"/>
      <c r="O28" s="13">
        <v>43</v>
      </c>
      <c r="P28" s="13"/>
    </row>
    <row r="29" spans="1:16" x14ac:dyDescent="0.25">
      <c r="A29" s="53" t="s">
        <v>7940</v>
      </c>
      <c r="B29" s="13" t="s">
        <v>7959</v>
      </c>
      <c r="C29" s="13"/>
      <c r="D29" s="13"/>
      <c r="E29" s="13"/>
      <c r="F29" s="13"/>
      <c r="G29" s="13">
        <v>50</v>
      </c>
      <c r="H29" s="13"/>
      <c r="I29" s="13"/>
      <c r="J29" s="13"/>
      <c r="K29" s="13">
        <v>10</v>
      </c>
      <c r="L29" s="13"/>
      <c r="M29" s="13"/>
      <c r="N29" s="13"/>
      <c r="O29" s="13">
        <v>50</v>
      </c>
      <c r="P29" s="13"/>
    </row>
    <row r="30" spans="1:16" x14ac:dyDescent="0.25">
      <c r="A30" s="53" t="s">
        <v>7998</v>
      </c>
      <c r="B30" s="13" t="s">
        <v>7999</v>
      </c>
      <c r="C30" s="13"/>
      <c r="D30" s="13"/>
      <c r="E30" s="13">
        <v>100</v>
      </c>
      <c r="F30" s="13"/>
      <c r="G30" s="13">
        <v>50</v>
      </c>
      <c r="H30" s="13"/>
      <c r="I30" s="13"/>
      <c r="J30" s="13"/>
      <c r="K30" s="13"/>
      <c r="L30" s="13"/>
      <c r="M30" s="13"/>
      <c r="N30" s="13"/>
      <c r="O30" s="13">
        <v>56</v>
      </c>
      <c r="P30" s="13"/>
    </row>
    <row r="31" spans="1:16" s="1" customFormat="1" x14ac:dyDescent="0.25">
      <c r="A31" s="55" t="s">
        <v>8054</v>
      </c>
      <c r="B31" s="13" t="s">
        <v>8056</v>
      </c>
      <c r="C31" s="43"/>
      <c r="D31" s="43"/>
      <c r="E31" s="13">
        <v>250</v>
      </c>
      <c r="F31" s="43"/>
      <c r="G31" s="13">
        <v>50</v>
      </c>
      <c r="H31" s="43"/>
      <c r="I31" s="43"/>
      <c r="J31" s="43"/>
      <c r="K31" s="13">
        <v>100</v>
      </c>
      <c r="L31" s="43"/>
      <c r="M31" s="43"/>
      <c r="N31" s="13">
        <v>230</v>
      </c>
      <c r="O31" s="13">
        <v>44</v>
      </c>
      <c r="P31" s="43"/>
    </row>
    <row r="32" spans="1:16" x14ac:dyDescent="0.25">
      <c r="A32" s="55" t="s">
        <v>8067</v>
      </c>
      <c r="B32" s="13" t="s">
        <v>8070</v>
      </c>
      <c r="C32" s="13"/>
      <c r="D32" s="13"/>
      <c r="E32" s="13">
        <v>130</v>
      </c>
      <c r="F32" s="13"/>
      <c r="G32" s="13">
        <v>130</v>
      </c>
      <c r="H32" s="13"/>
      <c r="I32" s="13"/>
      <c r="J32" s="13"/>
      <c r="K32" s="13"/>
      <c r="L32" s="13"/>
      <c r="M32" s="13"/>
      <c r="N32" s="13"/>
      <c r="O32" s="13">
        <v>130</v>
      </c>
      <c r="P32" s="13"/>
    </row>
    <row r="33" spans="1:16" s="1" customFormat="1" x14ac:dyDescent="0.25">
      <c r="A33" s="55" t="s">
        <v>8073</v>
      </c>
      <c r="B33" s="13" t="s">
        <v>8074</v>
      </c>
      <c r="C33" s="43"/>
      <c r="D33" s="13">
        <v>25</v>
      </c>
      <c r="E33" s="43"/>
      <c r="F33" s="43"/>
      <c r="G33" s="43"/>
      <c r="H33" s="43"/>
      <c r="I33" s="43"/>
      <c r="J33" s="13">
        <v>40</v>
      </c>
      <c r="K33" s="43"/>
      <c r="L33" s="43"/>
      <c r="M33" s="13">
        <v>50</v>
      </c>
      <c r="N33" s="43"/>
      <c r="O33" s="43"/>
      <c r="P33" s="43"/>
    </row>
    <row r="34" spans="1:16" x14ac:dyDescent="0.25">
      <c r="A34" s="55"/>
      <c r="B34" s="5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</row>
    <row r="35" spans="1:16" x14ac:dyDescent="0.25">
      <c r="A35" s="256"/>
      <c r="B35" s="5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</row>
    <row r="36" spans="1:16" ht="16.5" customHeight="1" thickBot="1" x14ac:dyDescent="0.3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</row>
    <row r="37" spans="1:16" ht="17" thickBot="1" x14ac:dyDescent="0.3">
      <c r="A37" s="1358" t="s">
        <v>927</v>
      </c>
      <c r="B37" s="1355"/>
      <c r="C37" s="1355">
        <f>SUM(C14:C15)</f>
        <v>322</v>
      </c>
      <c r="D37" s="1355">
        <f t="shared" ref="D37:N37" si="3">SUM(D14:D15)</f>
        <v>186</v>
      </c>
      <c r="E37" s="1355">
        <f t="shared" si="3"/>
        <v>272</v>
      </c>
      <c r="F37" s="1355">
        <f t="shared" si="3"/>
        <v>30</v>
      </c>
      <c r="G37" s="1355">
        <f t="shared" si="3"/>
        <v>322</v>
      </c>
      <c r="H37" s="1355">
        <f t="shared" si="3"/>
        <v>86</v>
      </c>
      <c r="I37" s="1355">
        <f t="shared" si="3"/>
        <v>40</v>
      </c>
      <c r="J37" s="1355">
        <f t="shared" si="3"/>
        <v>30</v>
      </c>
      <c r="K37" s="1355">
        <f t="shared" si="3"/>
        <v>50</v>
      </c>
      <c r="L37" s="1355">
        <f t="shared" si="3"/>
        <v>50</v>
      </c>
      <c r="M37" s="1355">
        <f t="shared" si="3"/>
        <v>100</v>
      </c>
      <c r="N37" s="1355">
        <f t="shared" si="3"/>
        <v>300</v>
      </c>
      <c r="O37" s="1355"/>
      <c r="P37" s="1355">
        <f t="shared" ref="P37" si="4">SUM(P8:P15)</f>
        <v>0</v>
      </c>
    </row>
    <row r="38" spans="1:16" ht="17" thickBot="1" x14ac:dyDescent="0.3">
      <c r="A38" s="26" t="s">
        <v>1053</v>
      </c>
      <c r="B38" s="27"/>
      <c r="C38" s="1393"/>
      <c r="D38" s="1393"/>
      <c r="E38" s="1393"/>
      <c r="F38" s="1393"/>
      <c r="G38" s="1393"/>
      <c r="H38" s="1393"/>
      <c r="I38" s="1393"/>
      <c r="J38" s="1393"/>
      <c r="K38" s="1393"/>
      <c r="L38" s="1393"/>
      <c r="M38" s="1393"/>
      <c r="N38" s="1393"/>
      <c r="O38" s="1393"/>
      <c r="P38" s="1393"/>
    </row>
    <row r="39" spans="1:16" ht="17" thickBot="1" x14ac:dyDescent="0.3"/>
    <row r="40" spans="1:16" ht="17" thickBot="1" x14ac:dyDescent="0.3">
      <c r="C40" s="209" t="s">
        <v>26</v>
      </c>
      <c r="D40" s="209" t="s">
        <v>10</v>
      </c>
      <c r="E40" s="209" t="s">
        <v>4</v>
      </c>
      <c r="F40" s="209" t="s">
        <v>27</v>
      </c>
      <c r="G40" s="209" t="s">
        <v>3</v>
      </c>
      <c r="H40" s="209" t="s">
        <v>28</v>
      </c>
      <c r="I40" s="209" t="s">
        <v>14</v>
      </c>
      <c r="J40" s="209" t="s">
        <v>134</v>
      </c>
      <c r="K40" s="209" t="s">
        <v>30</v>
      </c>
      <c r="L40" s="209" t="s">
        <v>29</v>
      </c>
      <c r="M40" s="209" t="s">
        <v>31</v>
      </c>
      <c r="N40" s="209" t="s">
        <v>365</v>
      </c>
      <c r="O40" s="209" t="s">
        <v>2</v>
      </c>
      <c r="P40" s="209"/>
    </row>
  </sheetData>
  <pageMargins left="0.7" right="0.7" top="0.75" bottom="0.75" header="0.3" footer="0.3"/>
  <pageSetup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tabColor rgb="FF92D050"/>
  </sheetPr>
  <dimension ref="A1:Z118"/>
  <sheetViews>
    <sheetView tabSelected="1" topLeftCell="A95" workbookViewId="0">
      <selection activeCell="A110" sqref="A110"/>
    </sheetView>
  </sheetViews>
  <sheetFormatPr baseColWidth="10" defaultColWidth="9" defaultRowHeight="16" x14ac:dyDescent="0.25"/>
  <cols>
    <col min="1" max="1" width="14.33203125" style="2" customWidth="1"/>
    <col min="2" max="2" width="20.6640625" style="2" customWidth="1"/>
    <col min="3" max="3" width="9.83203125" style="2" customWidth="1"/>
    <col min="4" max="4" width="9.1640625" style="2" customWidth="1"/>
    <col min="5" max="5" width="9.83203125" style="2" customWidth="1"/>
    <col min="6" max="9" width="9.33203125" style="2" customWidth="1"/>
    <col min="10" max="17" width="9.1640625" style="2" customWidth="1"/>
    <col min="18" max="18" width="14.5" style="2" customWidth="1"/>
    <col min="19" max="22" width="11" style="2" customWidth="1"/>
    <col min="23" max="23" width="14" style="2" customWidth="1"/>
    <col min="24" max="24" width="11" style="2" customWidth="1"/>
    <col min="25" max="25" width="17.5" style="2" customWidth="1"/>
    <col min="26" max="16384" width="9" style="2"/>
  </cols>
  <sheetData>
    <row r="1" spans="1:25" s="1" customFormat="1" x14ac:dyDescent="0.25">
      <c r="A1" s="1" t="s">
        <v>23</v>
      </c>
    </row>
    <row r="2" spans="1:25" s="1" customFormat="1" x14ac:dyDescent="0.25"/>
    <row r="3" spans="1:25" s="1" customFormat="1" x14ac:dyDescent="0.25">
      <c r="A3" s="1" t="s">
        <v>384</v>
      </c>
    </row>
    <row r="4" spans="1:25" s="1" customFormat="1" x14ac:dyDescent="0.25">
      <c r="A4" s="3" t="s">
        <v>5693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s="1" customFormat="1" x14ac:dyDescent="0.25">
      <c r="A5" s="3" t="s">
        <v>6384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s="1" customFormat="1" ht="17" thickBot="1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7" thickBot="1" x14ac:dyDescent="0.3">
      <c r="A7" s="209" t="s">
        <v>0</v>
      </c>
      <c r="B7" s="209" t="s">
        <v>1</v>
      </c>
      <c r="C7" s="209" t="s">
        <v>26</v>
      </c>
      <c r="D7" s="209" t="s">
        <v>10</v>
      </c>
      <c r="E7" s="209" t="s">
        <v>3</v>
      </c>
      <c r="F7" s="209" t="s">
        <v>4</v>
      </c>
      <c r="G7" s="209" t="s">
        <v>27</v>
      </c>
      <c r="H7" s="209" t="s">
        <v>134</v>
      </c>
      <c r="I7" s="209" t="s">
        <v>31</v>
      </c>
      <c r="J7" s="209" t="s">
        <v>365</v>
      </c>
      <c r="K7" s="209" t="s">
        <v>17</v>
      </c>
      <c r="L7" s="209" t="s">
        <v>28</v>
      </c>
      <c r="M7" s="209" t="s">
        <v>18</v>
      </c>
      <c r="N7" s="209" t="s">
        <v>29</v>
      </c>
      <c r="O7" s="209" t="s">
        <v>778</v>
      </c>
      <c r="P7" s="209" t="s">
        <v>30</v>
      </c>
      <c r="Q7" s="209" t="s">
        <v>4501</v>
      </c>
      <c r="R7" s="209" t="s">
        <v>5720</v>
      </c>
      <c r="S7" s="209" t="s">
        <v>3817</v>
      </c>
      <c r="T7" s="209" t="s">
        <v>14</v>
      </c>
      <c r="U7" s="209" t="s">
        <v>2</v>
      </c>
      <c r="V7" s="209" t="s">
        <v>1152</v>
      </c>
      <c r="W7" s="209" t="s">
        <v>2562</v>
      </c>
      <c r="X7" s="209" t="s">
        <v>2871</v>
      </c>
      <c r="Y7" s="1025" t="s">
        <v>6797</v>
      </c>
    </row>
    <row r="8" spans="1:25" x14ac:dyDescent="0.25">
      <c r="A8" s="12">
        <v>44754</v>
      </c>
      <c r="B8" s="14" t="s">
        <v>5694</v>
      </c>
      <c r="C8" s="13">
        <v>60</v>
      </c>
      <c r="D8" s="13">
        <v>30</v>
      </c>
      <c r="E8" s="13">
        <v>60</v>
      </c>
      <c r="F8" s="13">
        <v>120</v>
      </c>
      <c r="G8" s="13">
        <v>80</v>
      </c>
      <c r="H8" s="13">
        <v>40</v>
      </c>
      <c r="I8" s="13"/>
      <c r="J8" s="13">
        <v>80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>
        <v>4400007955</v>
      </c>
    </row>
    <row r="9" spans="1:25" x14ac:dyDescent="0.25">
      <c r="A9" s="12" t="s">
        <v>5839</v>
      </c>
      <c r="B9" s="13" t="s">
        <v>7</v>
      </c>
      <c r="C9" s="13">
        <v>24</v>
      </c>
      <c r="D9" s="13"/>
      <c r="E9" s="13">
        <v>24</v>
      </c>
      <c r="F9" s="13">
        <v>32</v>
      </c>
      <c r="G9" s="13">
        <v>16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>
        <v>4400008003</v>
      </c>
    </row>
    <row r="10" spans="1:25" x14ac:dyDescent="0.25">
      <c r="A10" s="12" t="s">
        <v>5861</v>
      </c>
      <c r="B10" s="13" t="s">
        <v>5862</v>
      </c>
      <c r="C10" s="13"/>
      <c r="D10" s="13"/>
      <c r="E10" s="13"/>
      <c r="F10" s="13"/>
      <c r="G10" s="13"/>
      <c r="H10" s="13"/>
      <c r="I10" s="13"/>
      <c r="J10" s="13"/>
      <c r="K10" s="13">
        <v>40</v>
      </c>
      <c r="L10" s="13">
        <v>15</v>
      </c>
      <c r="M10" s="13">
        <v>40</v>
      </c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>
        <v>4400007955</v>
      </c>
    </row>
    <row r="11" spans="1:25" x14ac:dyDescent="0.25">
      <c r="A11" s="12" t="s">
        <v>6064</v>
      </c>
      <c r="B11" s="13" t="s">
        <v>6082</v>
      </c>
      <c r="C11" s="392"/>
      <c r="D11" s="392"/>
      <c r="E11" s="392"/>
      <c r="F11" s="392"/>
      <c r="G11" s="392"/>
      <c r="H11" s="392"/>
      <c r="I11" s="392"/>
      <c r="J11" s="392"/>
      <c r="K11" s="392"/>
      <c r="L11" s="392"/>
      <c r="M11" s="392"/>
      <c r="N11" s="392"/>
      <c r="O11" s="392"/>
      <c r="P11" s="392"/>
      <c r="Q11" s="392"/>
      <c r="R11" s="13">
        <v>168</v>
      </c>
      <c r="S11" s="13"/>
      <c r="T11" s="13"/>
      <c r="U11" s="13"/>
      <c r="V11" s="13"/>
      <c r="W11" s="13"/>
      <c r="X11" s="13"/>
      <c r="Y11" s="13">
        <v>4400008132</v>
      </c>
    </row>
    <row r="12" spans="1:25" x14ac:dyDescent="0.25">
      <c r="A12" s="12">
        <v>44987</v>
      </c>
      <c r="B12" s="13" t="s">
        <v>6116</v>
      </c>
      <c r="C12" s="392"/>
      <c r="D12" s="392"/>
      <c r="E12" s="392"/>
      <c r="F12" s="392"/>
      <c r="G12" s="13">
        <v>166</v>
      </c>
      <c r="H12" s="392"/>
      <c r="I12" s="392"/>
      <c r="J12" s="392"/>
      <c r="K12" s="13">
        <v>83</v>
      </c>
      <c r="L12" s="392"/>
      <c r="M12" s="13">
        <v>83</v>
      </c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>
        <v>4400008151</v>
      </c>
    </row>
    <row r="13" spans="1:25" x14ac:dyDescent="0.25">
      <c r="A13" s="12" t="s">
        <v>6192</v>
      </c>
      <c r="B13" s="13" t="s">
        <v>6202</v>
      </c>
      <c r="C13" s="13"/>
      <c r="D13" s="13"/>
      <c r="E13" s="13"/>
      <c r="F13" s="13"/>
      <c r="G13" s="13"/>
      <c r="H13" s="13"/>
      <c r="I13" s="13"/>
      <c r="J13" s="13"/>
      <c r="K13" s="13"/>
      <c r="L13" s="13">
        <v>15</v>
      </c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>
        <v>4400007955</v>
      </c>
    </row>
    <row r="14" spans="1:25" x14ac:dyDescent="0.25">
      <c r="A14" s="12" t="s">
        <v>6192</v>
      </c>
      <c r="B14" s="13" t="s">
        <v>6201</v>
      </c>
      <c r="C14" s="13"/>
      <c r="D14" s="13">
        <v>8</v>
      </c>
      <c r="E14" s="13"/>
      <c r="F14" s="13"/>
      <c r="G14" s="13"/>
      <c r="H14" s="13"/>
      <c r="I14" s="13"/>
      <c r="J14" s="13"/>
      <c r="K14" s="13"/>
      <c r="L14" s="13">
        <v>8</v>
      </c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>
        <v>4400008003</v>
      </c>
    </row>
    <row r="15" spans="1:25" x14ac:dyDescent="0.25">
      <c r="A15" s="12" t="s">
        <v>6223</v>
      </c>
      <c r="B15" s="13" t="s">
        <v>6229</v>
      </c>
      <c r="C15" s="13">
        <v>36</v>
      </c>
      <c r="D15" s="13">
        <v>28</v>
      </c>
      <c r="E15" s="13">
        <v>36</v>
      </c>
      <c r="F15" s="13">
        <v>68</v>
      </c>
      <c r="G15" s="13">
        <v>40</v>
      </c>
      <c r="H15" s="13"/>
      <c r="I15" s="13">
        <v>50</v>
      </c>
      <c r="J15" s="13"/>
      <c r="K15" s="13"/>
      <c r="L15" s="13">
        <v>18</v>
      </c>
      <c r="M15" s="13"/>
      <c r="N15" s="13"/>
      <c r="O15" s="13"/>
      <c r="P15" s="13"/>
      <c r="Q15" s="13">
        <v>30</v>
      </c>
      <c r="R15" s="13"/>
      <c r="S15" s="13"/>
      <c r="T15" s="13"/>
      <c r="U15" s="13"/>
      <c r="V15" s="13"/>
      <c r="W15" s="13"/>
      <c r="X15" s="13"/>
      <c r="Y15" s="13">
        <v>4400008221</v>
      </c>
    </row>
    <row r="16" spans="1:25" x14ac:dyDescent="0.25">
      <c r="A16" s="12" t="s">
        <v>6223</v>
      </c>
      <c r="B16" s="13" t="s">
        <v>6225</v>
      </c>
      <c r="C16" s="13"/>
      <c r="D16" s="13"/>
      <c r="E16" s="13"/>
      <c r="F16" s="13"/>
      <c r="G16" s="13"/>
      <c r="H16" s="13">
        <v>15</v>
      </c>
      <c r="I16" s="13"/>
      <c r="J16" s="13"/>
      <c r="K16" s="13"/>
      <c r="L16" s="13"/>
      <c r="M16" s="13"/>
      <c r="N16" s="13">
        <v>25</v>
      </c>
      <c r="O16" s="13">
        <v>20</v>
      </c>
      <c r="P16" s="13"/>
      <c r="Q16" s="13"/>
      <c r="R16" s="13"/>
      <c r="S16" s="13"/>
      <c r="T16" s="13"/>
      <c r="U16" s="13"/>
      <c r="V16" s="13"/>
      <c r="W16" s="13"/>
      <c r="X16" s="13"/>
      <c r="Y16" s="13">
        <v>4400008221</v>
      </c>
    </row>
    <row r="17" spans="1:25" x14ac:dyDescent="0.25">
      <c r="A17" s="12">
        <v>45141</v>
      </c>
      <c r="B17" s="13" t="s">
        <v>7</v>
      </c>
      <c r="C17" s="13">
        <v>24</v>
      </c>
      <c r="D17" s="13">
        <v>18</v>
      </c>
      <c r="E17" s="13">
        <v>19</v>
      </c>
      <c r="F17" s="13">
        <v>44</v>
      </c>
      <c r="G17" s="13"/>
      <c r="H17" s="13"/>
      <c r="I17" s="13">
        <v>50</v>
      </c>
      <c r="J17" s="13"/>
      <c r="K17" s="13"/>
      <c r="L17" s="13">
        <v>12</v>
      </c>
      <c r="M17" s="13"/>
      <c r="N17" s="13">
        <v>10</v>
      </c>
      <c r="O17" s="13">
        <v>10</v>
      </c>
      <c r="P17" s="13">
        <v>10</v>
      </c>
      <c r="Q17" s="13"/>
      <c r="R17" s="13"/>
      <c r="S17" s="13"/>
      <c r="T17" s="13"/>
      <c r="U17" s="13"/>
      <c r="V17" s="13"/>
      <c r="W17" s="13"/>
      <c r="X17" s="13"/>
      <c r="Y17" s="13">
        <v>4400008323</v>
      </c>
    </row>
    <row r="18" spans="1:25" x14ac:dyDescent="0.25">
      <c r="A18" s="12">
        <v>45234</v>
      </c>
      <c r="B18" s="13" t="s">
        <v>6519</v>
      </c>
      <c r="C18" s="13">
        <v>100</v>
      </c>
      <c r="D18" s="13">
        <v>4</v>
      </c>
      <c r="E18" s="13">
        <v>100</v>
      </c>
      <c r="F18" s="13">
        <v>40</v>
      </c>
      <c r="G18" s="13">
        <v>40</v>
      </c>
      <c r="H18" s="13"/>
      <c r="I18" s="13"/>
      <c r="J18" s="13"/>
      <c r="K18" s="13"/>
      <c r="L18" s="13">
        <v>4</v>
      </c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>
        <v>4400008518</v>
      </c>
    </row>
    <row r="19" spans="1:25" s="1" customFormat="1" x14ac:dyDescent="0.25">
      <c r="A19" s="12" t="s">
        <v>6700</v>
      </c>
      <c r="B19" s="13" t="s">
        <v>6715</v>
      </c>
      <c r="C19" s="43"/>
      <c r="D19" s="13">
        <v>17</v>
      </c>
      <c r="E19" s="43"/>
      <c r="F19" s="13">
        <v>60</v>
      </c>
      <c r="G19" s="43"/>
      <c r="H19" s="13">
        <v>43</v>
      </c>
      <c r="I19" s="13">
        <v>34</v>
      </c>
      <c r="J19" s="13">
        <v>76</v>
      </c>
      <c r="K19" s="43"/>
      <c r="L19" s="13">
        <v>17</v>
      </c>
      <c r="M19" s="43"/>
      <c r="N19" s="13">
        <v>10</v>
      </c>
      <c r="O19" s="43"/>
      <c r="P19" s="13">
        <v>15</v>
      </c>
      <c r="Q19" s="13">
        <v>10</v>
      </c>
      <c r="R19" s="43"/>
      <c r="S19" s="43"/>
      <c r="T19" s="43"/>
      <c r="U19" s="43"/>
      <c r="V19" s="43"/>
      <c r="W19" s="43"/>
      <c r="X19" s="43"/>
      <c r="Y19" s="13">
        <v>4400008702</v>
      </c>
    </row>
    <row r="20" spans="1:25" s="1" customFormat="1" x14ac:dyDescent="0.25">
      <c r="A20" s="55" t="s">
        <v>6768</v>
      </c>
      <c r="B20" s="13" t="s">
        <v>6777</v>
      </c>
      <c r="C20" s="13">
        <v>40</v>
      </c>
      <c r="D20" s="13">
        <v>20</v>
      </c>
      <c r="E20" s="13">
        <v>40</v>
      </c>
      <c r="F20" s="13">
        <v>40</v>
      </c>
      <c r="G20" s="13">
        <v>40</v>
      </c>
      <c r="H20" s="43"/>
      <c r="I20" s="43"/>
      <c r="J20" s="43"/>
      <c r="K20" s="43"/>
      <c r="L20" s="13">
        <v>20</v>
      </c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13">
        <v>4400008727</v>
      </c>
    </row>
    <row r="21" spans="1:25" x14ac:dyDescent="0.25">
      <c r="A21" s="55">
        <v>45083</v>
      </c>
      <c r="B21" s="13" t="s">
        <v>6805</v>
      </c>
      <c r="C21" s="13"/>
      <c r="D21" s="13"/>
      <c r="E21" s="13"/>
      <c r="F21" s="13"/>
      <c r="G21" s="13"/>
      <c r="H21" s="13"/>
      <c r="I21" s="13">
        <v>200</v>
      </c>
      <c r="J21" s="13">
        <v>300</v>
      </c>
      <c r="K21" s="13"/>
      <c r="L21" s="13"/>
      <c r="M21" s="13"/>
      <c r="N21" s="13">
        <v>100</v>
      </c>
      <c r="O21" s="13"/>
      <c r="P21" s="13"/>
      <c r="Q21" s="13"/>
      <c r="R21" s="13"/>
      <c r="S21" s="13">
        <v>100</v>
      </c>
      <c r="T21" s="13"/>
      <c r="U21" s="13"/>
      <c r="V21" s="13"/>
      <c r="W21" s="13"/>
      <c r="X21" s="13"/>
      <c r="Y21" s="13">
        <v>4400008652</v>
      </c>
    </row>
    <row r="22" spans="1:25" x14ac:dyDescent="0.25">
      <c r="A22" s="55">
        <v>45083</v>
      </c>
      <c r="B22" s="13" t="s">
        <v>7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>
        <v>51</v>
      </c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>
        <v>4400008652</v>
      </c>
    </row>
    <row r="23" spans="1:25" x14ac:dyDescent="0.25">
      <c r="A23" s="28">
        <v>45144</v>
      </c>
      <c r="B23" s="14" t="s">
        <v>6814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>
        <v>20</v>
      </c>
      <c r="O23" s="13"/>
      <c r="P23" s="13"/>
      <c r="Q23" s="13"/>
      <c r="R23" s="13"/>
      <c r="S23" s="13">
        <v>75</v>
      </c>
      <c r="T23" s="13"/>
      <c r="U23" s="13"/>
      <c r="V23" s="13"/>
      <c r="W23" s="13"/>
      <c r="X23" s="13"/>
      <c r="Y23" s="13">
        <v>4400008652</v>
      </c>
    </row>
    <row r="24" spans="1:25" x14ac:dyDescent="0.25">
      <c r="A24" s="55">
        <v>45175</v>
      </c>
      <c r="B24" s="14" t="s">
        <v>6826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>
        <v>129</v>
      </c>
      <c r="O24" s="13"/>
      <c r="P24" s="13"/>
      <c r="Q24" s="13"/>
      <c r="R24" s="13"/>
      <c r="S24" s="13">
        <v>125</v>
      </c>
      <c r="T24" s="13"/>
      <c r="U24" s="13"/>
      <c r="V24" s="13"/>
      <c r="W24" s="13"/>
      <c r="X24" s="13"/>
      <c r="Y24" s="13">
        <v>4400008652</v>
      </c>
    </row>
    <row r="25" spans="1:25" x14ac:dyDescent="0.25">
      <c r="A25" s="55">
        <v>45175</v>
      </c>
      <c r="B25" s="14" t="s">
        <v>6827</v>
      </c>
      <c r="C25" s="13"/>
      <c r="D25" s="13"/>
      <c r="E25" s="13"/>
      <c r="F25" s="13">
        <v>72</v>
      </c>
      <c r="G25" s="13"/>
      <c r="H25" s="13">
        <v>60</v>
      </c>
      <c r="I25" s="13">
        <v>100</v>
      </c>
      <c r="J25" s="13">
        <v>100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>
        <v>4400008664</v>
      </c>
    </row>
    <row r="26" spans="1:25" x14ac:dyDescent="0.25">
      <c r="A26" s="12" t="s">
        <v>6852</v>
      </c>
      <c r="B26" s="75" t="s">
        <v>6857</v>
      </c>
      <c r="C26" s="13">
        <v>40</v>
      </c>
      <c r="D26" s="13">
        <v>4</v>
      </c>
      <c r="E26" s="13">
        <v>40</v>
      </c>
      <c r="F26" s="13"/>
      <c r="G26" s="13"/>
      <c r="H26" s="13"/>
      <c r="I26" s="13"/>
      <c r="J26" s="13"/>
      <c r="K26" s="13"/>
      <c r="L26" s="13">
        <v>2</v>
      </c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>
        <v>4400008664</v>
      </c>
    </row>
    <row r="27" spans="1:25" x14ac:dyDescent="0.25">
      <c r="A27" s="12" t="s">
        <v>6867</v>
      </c>
      <c r="B27" s="75" t="s">
        <v>6870</v>
      </c>
      <c r="C27" s="43"/>
      <c r="D27" s="43"/>
      <c r="E27" s="43"/>
      <c r="F27" s="43"/>
      <c r="G27" s="43"/>
      <c r="H27" s="43"/>
      <c r="I27" s="43"/>
      <c r="J27" s="43"/>
      <c r="K27" s="43"/>
      <c r="L27" s="13">
        <v>18</v>
      </c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13">
        <v>4400008664</v>
      </c>
    </row>
    <row r="28" spans="1:25" x14ac:dyDescent="0.25">
      <c r="A28" s="12" t="s">
        <v>6878</v>
      </c>
      <c r="B28" s="75" t="s">
        <v>6879</v>
      </c>
      <c r="C28" s="13">
        <v>42</v>
      </c>
      <c r="D28" s="13">
        <v>13</v>
      </c>
      <c r="E28" s="13">
        <v>42</v>
      </c>
      <c r="F28" s="13">
        <v>72</v>
      </c>
      <c r="G28" s="13">
        <v>12</v>
      </c>
      <c r="H28" s="43"/>
      <c r="I28" s="43"/>
      <c r="J28" s="43"/>
      <c r="K28" s="43"/>
      <c r="L28" s="13">
        <v>21</v>
      </c>
      <c r="M28" s="43"/>
      <c r="N28" s="43"/>
      <c r="O28" s="43"/>
      <c r="P28" s="43"/>
      <c r="Q28" s="13">
        <v>50</v>
      </c>
      <c r="R28" s="43"/>
      <c r="S28" s="43"/>
      <c r="T28" s="43"/>
      <c r="U28" s="43"/>
      <c r="V28" s="43"/>
      <c r="W28" s="43"/>
      <c r="X28" s="43"/>
      <c r="Y28" s="13">
        <v>4400008837</v>
      </c>
    </row>
    <row r="29" spans="1:25" s="1" customFormat="1" x14ac:dyDescent="0.25">
      <c r="A29" s="12" t="s">
        <v>6910</v>
      </c>
      <c r="B29" s="75" t="s">
        <v>6915</v>
      </c>
      <c r="C29" s="43"/>
      <c r="D29" s="43"/>
      <c r="E29" s="13">
        <v>40</v>
      </c>
      <c r="F29" s="13">
        <v>75</v>
      </c>
      <c r="G29" s="43"/>
      <c r="H29" s="43"/>
      <c r="I29" s="13">
        <v>50</v>
      </c>
      <c r="J29" s="13">
        <v>50</v>
      </c>
      <c r="K29" s="43"/>
      <c r="L29" s="43"/>
      <c r="M29" s="43"/>
      <c r="N29" s="43"/>
      <c r="O29" s="43"/>
      <c r="P29" s="43"/>
      <c r="Q29" s="13">
        <v>8</v>
      </c>
      <c r="R29" s="43"/>
      <c r="S29" s="43"/>
      <c r="T29" s="43"/>
      <c r="U29" s="43"/>
      <c r="V29" s="43"/>
      <c r="W29" s="43"/>
      <c r="X29" s="43"/>
      <c r="Y29" s="13">
        <v>4400008882</v>
      </c>
    </row>
    <row r="30" spans="1:25" x14ac:dyDescent="0.25">
      <c r="A30" s="12">
        <v>45145</v>
      </c>
      <c r="B30" s="75" t="s">
        <v>6975</v>
      </c>
      <c r="C30" s="13">
        <v>30</v>
      </c>
      <c r="D30" s="13">
        <v>43</v>
      </c>
      <c r="E30" s="13">
        <v>48</v>
      </c>
      <c r="F30" s="13"/>
      <c r="G30" s="13"/>
      <c r="H30" s="43"/>
      <c r="I30" s="13">
        <v>140</v>
      </c>
      <c r="J30" s="13">
        <v>183</v>
      </c>
      <c r="K30" s="13">
        <v>8</v>
      </c>
      <c r="L30" s="13">
        <v>23</v>
      </c>
      <c r="M30" s="43"/>
      <c r="N30" s="43"/>
      <c r="O30" s="43"/>
      <c r="P30" s="43"/>
      <c r="Q30" s="13"/>
      <c r="R30" s="43"/>
      <c r="S30" s="43"/>
      <c r="T30" s="43"/>
      <c r="U30" s="43"/>
      <c r="V30" s="43"/>
      <c r="W30" s="43"/>
      <c r="X30" s="43"/>
      <c r="Y30" s="13">
        <v>4400008956</v>
      </c>
    </row>
    <row r="31" spans="1:25" x14ac:dyDescent="0.25">
      <c r="A31" s="301" t="s">
        <v>6995</v>
      </c>
      <c r="B31" s="13" t="s">
        <v>6997</v>
      </c>
      <c r="C31" s="13"/>
      <c r="D31" s="13">
        <v>7</v>
      </c>
      <c r="E31" s="13"/>
      <c r="F31" s="13"/>
      <c r="G31" s="13"/>
      <c r="H31" s="13"/>
      <c r="I31" s="13"/>
      <c r="J31" s="13"/>
      <c r="K31" s="13"/>
      <c r="L31" s="13"/>
      <c r="M31" s="13"/>
      <c r="N31" s="13">
        <v>42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>
        <v>4400008956</v>
      </c>
    </row>
    <row r="32" spans="1:25" x14ac:dyDescent="0.25">
      <c r="A32" s="12" t="s">
        <v>7042</v>
      </c>
      <c r="B32" s="75" t="s">
        <v>7045</v>
      </c>
      <c r="C32" s="43"/>
      <c r="D32" s="13">
        <v>8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13">
        <v>4400008837</v>
      </c>
    </row>
    <row r="33" spans="1:25" x14ac:dyDescent="0.25">
      <c r="A33" s="12" t="s">
        <v>7042</v>
      </c>
      <c r="B33" s="75" t="s">
        <v>7046</v>
      </c>
      <c r="C33" s="43"/>
      <c r="D33" s="13">
        <v>36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13">
        <v>4400008664</v>
      </c>
    </row>
    <row r="34" spans="1:25" x14ac:dyDescent="0.25">
      <c r="A34" s="12" t="s">
        <v>7042</v>
      </c>
      <c r="B34" s="75" t="s">
        <v>7047</v>
      </c>
      <c r="C34" s="43"/>
      <c r="D34" s="13">
        <v>30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13">
        <v>4400008882</v>
      </c>
    </row>
    <row r="35" spans="1:25" x14ac:dyDescent="0.25">
      <c r="A35" s="55" t="s">
        <v>7076</v>
      </c>
      <c r="B35" s="13" t="s">
        <v>7093</v>
      </c>
      <c r="C35" s="43"/>
      <c r="D35" s="13">
        <v>46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13">
        <v>4400008956</v>
      </c>
    </row>
    <row r="36" spans="1:25" s="1" customFormat="1" x14ac:dyDescent="0.25">
      <c r="A36" s="250">
        <v>45024</v>
      </c>
      <c r="B36" s="771" t="s">
        <v>7143</v>
      </c>
      <c r="C36" s="43">
        <v>132</v>
      </c>
      <c r="D36" s="43">
        <v>115</v>
      </c>
      <c r="E36" s="43">
        <v>132</v>
      </c>
      <c r="F36" s="43">
        <v>48</v>
      </c>
      <c r="G36" s="43"/>
      <c r="H36" s="43"/>
      <c r="I36" s="43">
        <v>115</v>
      </c>
      <c r="J36" s="43">
        <v>100</v>
      </c>
      <c r="K36" s="43">
        <v>50</v>
      </c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</row>
    <row r="37" spans="1:25" s="1" customFormat="1" x14ac:dyDescent="0.25">
      <c r="A37" s="250">
        <v>45024</v>
      </c>
      <c r="B37" s="771" t="s">
        <v>7144</v>
      </c>
      <c r="C37" s="43"/>
      <c r="D37" s="43"/>
      <c r="E37" s="43"/>
      <c r="F37" s="43"/>
      <c r="G37" s="43"/>
      <c r="H37" s="43">
        <v>70</v>
      </c>
      <c r="I37" s="43"/>
      <c r="J37" s="43"/>
      <c r="K37" s="43"/>
      <c r="L37" s="43"/>
      <c r="M37" s="43"/>
      <c r="N37" s="43">
        <v>30</v>
      </c>
      <c r="O37" s="43">
        <v>28</v>
      </c>
      <c r="P37" s="43">
        <v>62</v>
      </c>
      <c r="Q37" s="43"/>
      <c r="R37" s="43"/>
      <c r="S37" s="43"/>
      <c r="T37" s="43"/>
      <c r="U37" s="43"/>
      <c r="V37" s="43"/>
      <c r="W37" s="43"/>
      <c r="X37" s="43"/>
      <c r="Y37" s="43"/>
    </row>
    <row r="38" spans="1:25" s="1" customFormat="1" x14ac:dyDescent="0.25">
      <c r="A38" s="250">
        <v>45115</v>
      </c>
      <c r="B38" s="115" t="s">
        <v>7151</v>
      </c>
      <c r="C38" s="43"/>
      <c r="D38" s="43"/>
      <c r="E38" s="43"/>
      <c r="F38" s="43"/>
      <c r="G38" s="43"/>
      <c r="H38" s="43"/>
      <c r="I38" s="43"/>
      <c r="J38" s="43"/>
      <c r="K38" s="43"/>
      <c r="L38" s="43">
        <v>65</v>
      </c>
      <c r="M38" s="43"/>
      <c r="N38" s="43"/>
      <c r="O38" s="43">
        <v>18</v>
      </c>
      <c r="P38" s="43"/>
      <c r="Q38" s="43"/>
      <c r="R38" s="43"/>
      <c r="S38" s="43"/>
      <c r="T38" s="43"/>
      <c r="U38" s="43"/>
      <c r="V38" s="43"/>
      <c r="W38" s="43"/>
      <c r="X38" s="43">
        <v>50</v>
      </c>
      <c r="Y38" s="43"/>
    </row>
    <row r="39" spans="1:25" s="1" customFormat="1" x14ac:dyDescent="0.25">
      <c r="A39" s="674">
        <v>45238</v>
      </c>
      <c r="B39" s="115" t="s">
        <v>7167</v>
      </c>
      <c r="C39" s="115"/>
      <c r="D39" s="115"/>
      <c r="E39" s="115"/>
      <c r="F39" s="115"/>
      <c r="G39" s="43"/>
      <c r="H39" s="115"/>
      <c r="I39" s="115"/>
      <c r="J39" s="115">
        <v>210</v>
      </c>
      <c r="K39" s="115"/>
      <c r="L39" s="115"/>
      <c r="M39" s="43"/>
      <c r="N39" s="115"/>
      <c r="O39" s="115"/>
      <c r="P39" s="115"/>
      <c r="Q39" s="43"/>
      <c r="R39" s="43"/>
      <c r="S39" s="43"/>
      <c r="T39" s="43"/>
      <c r="U39" s="43"/>
      <c r="V39" s="115"/>
      <c r="W39" s="115"/>
      <c r="X39" s="115"/>
      <c r="Y39" s="43"/>
    </row>
    <row r="40" spans="1:25" x14ac:dyDescent="0.25">
      <c r="A40" s="741" t="s">
        <v>7261</v>
      </c>
      <c r="B40" s="213" t="s">
        <v>7</v>
      </c>
      <c r="C40" s="13">
        <v>9</v>
      </c>
      <c r="D40" s="13">
        <v>64</v>
      </c>
      <c r="E40" s="13"/>
      <c r="F40" s="13">
        <v>71</v>
      </c>
      <c r="G40" s="13">
        <v>2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x14ac:dyDescent="0.25">
      <c r="A41" s="741" t="s">
        <v>7284</v>
      </c>
      <c r="B41" s="213" t="s">
        <v>7288</v>
      </c>
      <c r="C41" s="13">
        <v>64</v>
      </c>
      <c r="D41" s="13"/>
      <c r="E41" s="13">
        <v>72</v>
      </c>
      <c r="F41" s="13">
        <v>101</v>
      </c>
      <c r="G41" s="13"/>
      <c r="H41" s="13"/>
      <c r="I41" s="13"/>
      <c r="J41" s="13"/>
      <c r="K41" s="13"/>
      <c r="L41" s="13">
        <v>36</v>
      </c>
      <c r="M41" s="13"/>
      <c r="N41" s="13"/>
      <c r="O41" s="13"/>
      <c r="P41" s="13"/>
      <c r="Q41" s="13"/>
      <c r="R41" s="13"/>
      <c r="S41" s="13"/>
      <c r="T41" s="13">
        <v>40</v>
      </c>
      <c r="U41" s="13"/>
      <c r="V41" s="13"/>
      <c r="W41" s="13"/>
      <c r="X41" s="13"/>
      <c r="Y41" s="13"/>
    </row>
    <row r="42" spans="1:25" x14ac:dyDescent="0.25">
      <c r="A42" s="741" t="s">
        <v>7284</v>
      </c>
      <c r="B42" s="213" t="s">
        <v>63</v>
      </c>
      <c r="C42" s="13"/>
      <c r="D42" s="13"/>
      <c r="E42" s="13"/>
      <c r="F42" s="13"/>
      <c r="G42" s="13">
        <v>-2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x14ac:dyDescent="0.25">
      <c r="A43" s="741" t="s">
        <v>7291</v>
      </c>
      <c r="B43" s="13" t="s">
        <v>7</v>
      </c>
      <c r="C43" s="13">
        <v>37</v>
      </c>
      <c r="D43" s="13">
        <v>14</v>
      </c>
      <c r="E43" s="13">
        <v>31</v>
      </c>
      <c r="F43" s="13">
        <v>46</v>
      </c>
      <c r="G43" s="13"/>
      <c r="H43" s="13"/>
      <c r="I43" s="13"/>
      <c r="J43" s="13"/>
      <c r="K43" s="13"/>
      <c r="L43" s="13">
        <v>3</v>
      </c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x14ac:dyDescent="0.25">
      <c r="A44" s="12" t="s">
        <v>7301</v>
      </c>
      <c r="B44" s="213" t="s">
        <v>7311</v>
      </c>
      <c r="C44" s="13">
        <v>62</v>
      </c>
      <c r="D44" s="13">
        <v>8</v>
      </c>
      <c r="E44" s="13">
        <v>69</v>
      </c>
      <c r="F44" s="13">
        <v>54</v>
      </c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</row>
    <row r="45" spans="1:25" x14ac:dyDescent="0.25">
      <c r="A45" s="55" t="s">
        <v>7313</v>
      </c>
      <c r="B45" s="213" t="s">
        <v>7321</v>
      </c>
      <c r="C45" s="43"/>
      <c r="D45" s="43"/>
      <c r="E45" s="43"/>
      <c r="F45" s="43"/>
      <c r="G45" s="43"/>
      <c r="H45" s="43"/>
      <c r="I45" s="43"/>
      <c r="J45" s="43"/>
      <c r="K45" s="43"/>
      <c r="L45" s="13">
        <v>47</v>
      </c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</row>
    <row r="46" spans="1:25" x14ac:dyDescent="0.25">
      <c r="A46" s="13" t="s">
        <v>7433</v>
      </c>
      <c r="B46" s="13" t="s">
        <v>7435</v>
      </c>
      <c r="C46" s="13">
        <v>150</v>
      </c>
      <c r="D46" s="13">
        <v>100</v>
      </c>
      <c r="E46" s="13">
        <v>150</v>
      </c>
      <c r="F46" s="43"/>
      <c r="G46" s="13">
        <v>30</v>
      </c>
      <c r="H46" s="13">
        <v>30</v>
      </c>
      <c r="I46" s="13">
        <v>100</v>
      </c>
      <c r="J46" s="13">
        <v>300</v>
      </c>
      <c r="K46" s="43"/>
      <c r="L46" s="43"/>
      <c r="M46" s="43"/>
      <c r="N46" s="13">
        <v>50</v>
      </c>
      <c r="O46" s="43"/>
      <c r="P46" s="13">
        <v>50</v>
      </c>
      <c r="Q46" s="43"/>
      <c r="R46" s="43"/>
      <c r="S46" s="43"/>
      <c r="T46" s="43"/>
      <c r="U46" s="43"/>
      <c r="V46" s="43"/>
      <c r="W46" s="43"/>
      <c r="X46" s="43"/>
      <c r="Y46" s="43"/>
    </row>
    <row r="47" spans="1:25" x14ac:dyDescent="0.25">
      <c r="A47" s="12">
        <v>45026</v>
      </c>
      <c r="B47" s="13" t="s">
        <v>7570</v>
      </c>
      <c r="C47" s="13">
        <v>48</v>
      </c>
      <c r="D47" s="13">
        <v>18</v>
      </c>
      <c r="E47" s="13">
        <v>48</v>
      </c>
      <c r="F47" s="13">
        <v>48</v>
      </c>
      <c r="G47" s="13">
        <v>12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x14ac:dyDescent="0.25">
      <c r="A48" s="12">
        <v>45087</v>
      </c>
      <c r="B48" s="13" t="s">
        <v>7594</v>
      </c>
      <c r="C48" s="13">
        <v>100</v>
      </c>
      <c r="D48" s="13">
        <v>20</v>
      </c>
      <c r="E48" s="13">
        <v>100</v>
      </c>
      <c r="F48" s="13">
        <v>200</v>
      </c>
      <c r="G48" s="13">
        <v>30</v>
      </c>
      <c r="H48" s="13"/>
      <c r="I48" s="13">
        <v>50</v>
      </c>
      <c r="J48" s="13">
        <v>50</v>
      </c>
      <c r="K48" s="13"/>
      <c r="L48" s="13">
        <v>5</v>
      </c>
      <c r="M48" s="13"/>
      <c r="N48" s="13">
        <v>18</v>
      </c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x14ac:dyDescent="0.25">
      <c r="A49" s="12">
        <v>45240</v>
      </c>
      <c r="B49" s="13" t="s">
        <v>7633</v>
      </c>
      <c r="C49" s="13"/>
      <c r="D49" s="13"/>
      <c r="E49" s="13"/>
      <c r="F49" s="13"/>
      <c r="G49" s="13"/>
      <c r="H49" s="13"/>
      <c r="I49" s="13"/>
      <c r="J49" s="13">
        <v>100</v>
      </c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s="1" customFormat="1" x14ac:dyDescent="0.25">
      <c r="A50" s="168" t="s">
        <v>7751</v>
      </c>
      <c r="B50" s="57" t="s">
        <v>7753</v>
      </c>
      <c r="C50" s="43"/>
      <c r="D50" s="43"/>
      <c r="E50" s="43"/>
      <c r="F50" s="43"/>
      <c r="G50" s="43"/>
      <c r="H50" s="13">
        <v>100</v>
      </c>
      <c r="I50" s="43"/>
      <c r="J50" s="13">
        <v>150</v>
      </c>
      <c r="K50" s="43"/>
      <c r="L50" s="13">
        <v>10</v>
      </c>
      <c r="M50" s="43"/>
      <c r="N50" s="43"/>
      <c r="O50" s="43"/>
      <c r="P50" s="13">
        <v>100</v>
      </c>
      <c r="Q50" s="43"/>
      <c r="R50" s="43"/>
      <c r="S50" s="43"/>
      <c r="T50" s="43"/>
      <c r="U50" s="43"/>
      <c r="V50" s="43"/>
      <c r="W50" s="43"/>
      <c r="X50" s="43"/>
      <c r="Y50" s="43"/>
    </row>
    <row r="51" spans="1:25" s="1" customFormat="1" x14ac:dyDescent="0.25">
      <c r="A51" s="168" t="s">
        <v>7751</v>
      </c>
      <c r="B51" s="57" t="s">
        <v>7755</v>
      </c>
      <c r="C51" s="43"/>
      <c r="D51" s="43"/>
      <c r="E51" s="13">
        <v>50</v>
      </c>
      <c r="F51" s="13">
        <v>100</v>
      </c>
      <c r="G51" s="43"/>
      <c r="H51" s="43"/>
      <c r="I51" s="43"/>
      <c r="J51" s="43"/>
      <c r="K51" s="43"/>
      <c r="L51" s="13">
        <v>30</v>
      </c>
      <c r="M51" s="43"/>
      <c r="N51" s="43"/>
      <c r="O51" s="43"/>
      <c r="P51" s="43"/>
      <c r="Q51" s="43"/>
      <c r="R51" s="43"/>
      <c r="S51" s="43"/>
      <c r="T51" s="43"/>
      <c r="U51" s="13">
        <v>50</v>
      </c>
      <c r="V51" s="13"/>
      <c r="W51" s="13"/>
      <c r="X51" s="13"/>
      <c r="Y51" s="43"/>
    </row>
    <row r="52" spans="1:25" s="1" customFormat="1" x14ac:dyDescent="0.25">
      <c r="A52" s="12" t="s">
        <v>7766</v>
      </c>
      <c r="B52" s="13" t="s">
        <v>7770</v>
      </c>
      <c r="C52" s="43"/>
      <c r="D52" s="13">
        <v>25</v>
      </c>
      <c r="E52" s="43"/>
      <c r="F52" s="43"/>
      <c r="G52" s="43"/>
      <c r="H52" s="43"/>
      <c r="I52" s="43"/>
      <c r="J52" s="43"/>
      <c r="K52" s="43"/>
      <c r="L52" s="13">
        <v>60</v>
      </c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</row>
    <row r="53" spans="1:25" s="1" customFormat="1" x14ac:dyDescent="0.25">
      <c r="A53" s="12" t="s">
        <v>7786</v>
      </c>
      <c r="B53" s="57" t="s">
        <v>7</v>
      </c>
      <c r="C53" s="43"/>
      <c r="D53" s="13">
        <v>37</v>
      </c>
      <c r="E53" s="43"/>
      <c r="F53" s="13">
        <v>353</v>
      </c>
      <c r="G53" s="43"/>
      <c r="H53" s="13">
        <v>30</v>
      </c>
      <c r="I53" s="13">
        <v>82</v>
      </c>
      <c r="J53" s="13">
        <v>57</v>
      </c>
      <c r="K53" s="43"/>
      <c r="L53" s="43"/>
      <c r="M53" s="43"/>
      <c r="N53" s="43"/>
      <c r="O53" s="43"/>
      <c r="P53" s="13">
        <v>30</v>
      </c>
      <c r="Q53" s="43"/>
      <c r="R53" s="43"/>
      <c r="S53" s="43"/>
      <c r="T53" s="43"/>
      <c r="U53" s="13">
        <v>25</v>
      </c>
      <c r="V53" s="13"/>
      <c r="W53" s="13"/>
      <c r="X53" s="13"/>
      <c r="Y53" s="43"/>
    </row>
    <row r="54" spans="1:25" s="257" customFormat="1" x14ac:dyDescent="0.25">
      <c r="A54" s="12">
        <v>45149</v>
      </c>
      <c r="B54" s="53" t="s">
        <v>7885</v>
      </c>
      <c r="C54" s="44"/>
      <c r="D54" s="39">
        <v>18</v>
      </c>
      <c r="E54" s="39">
        <v>75</v>
      </c>
      <c r="F54" s="39">
        <v>97</v>
      </c>
      <c r="G54" s="44"/>
      <c r="H54" s="44"/>
      <c r="I54" s="44"/>
      <c r="J54" s="39">
        <v>193</v>
      </c>
      <c r="K54" s="44"/>
      <c r="L54" s="39">
        <v>30</v>
      </c>
      <c r="M54" s="44"/>
      <c r="N54" s="44"/>
      <c r="O54" s="44"/>
      <c r="P54" s="44"/>
      <c r="Q54" s="44"/>
      <c r="R54" s="44"/>
      <c r="S54" s="44"/>
      <c r="T54" s="44"/>
      <c r="U54" s="39">
        <v>50</v>
      </c>
      <c r="V54" s="39"/>
      <c r="W54" s="39"/>
      <c r="X54" s="39"/>
      <c r="Y54" s="44"/>
    </row>
    <row r="55" spans="1:25" s="257" customFormat="1" x14ac:dyDescent="0.25">
      <c r="A55" s="55">
        <v>45210</v>
      </c>
      <c r="B55" s="53" t="s">
        <v>7895</v>
      </c>
      <c r="C55" s="44"/>
      <c r="D55" s="39">
        <v>20</v>
      </c>
      <c r="E55" s="44"/>
      <c r="F55" s="44"/>
      <c r="G55" s="44"/>
      <c r="H55" s="44"/>
      <c r="I55" s="44"/>
      <c r="J55" s="44"/>
      <c r="K55" s="44"/>
      <c r="L55" s="39">
        <v>70</v>
      </c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s="257" customFormat="1" x14ac:dyDescent="0.25">
      <c r="A56" s="55">
        <v>45210</v>
      </c>
      <c r="B56" s="53" t="s">
        <v>7896</v>
      </c>
      <c r="C56" s="44"/>
      <c r="D56" s="44"/>
      <c r="E56" s="39">
        <v>12</v>
      </c>
      <c r="F56" s="39">
        <v>100</v>
      </c>
      <c r="G56" s="44"/>
      <c r="H56" s="39">
        <v>170</v>
      </c>
      <c r="I56" s="39">
        <v>18</v>
      </c>
      <c r="J56" s="44"/>
      <c r="K56" s="44"/>
      <c r="L56" s="44"/>
      <c r="M56" s="44"/>
      <c r="N56" s="44"/>
      <c r="O56" s="44"/>
      <c r="P56" s="39">
        <v>20</v>
      </c>
      <c r="Q56" s="44"/>
      <c r="R56" s="44"/>
      <c r="S56" s="44"/>
      <c r="T56" s="44"/>
      <c r="U56" s="39">
        <v>32</v>
      </c>
      <c r="V56" s="39"/>
      <c r="W56" s="39"/>
      <c r="X56" s="39"/>
      <c r="Y56" s="44"/>
    </row>
    <row r="57" spans="1:25" s="1583" customFormat="1" x14ac:dyDescent="0.25">
      <c r="A57" s="55" t="s">
        <v>7907</v>
      </c>
      <c r="B57" s="53" t="s">
        <v>7916</v>
      </c>
      <c r="C57" s="39"/>
      <c r="D57" s="39">
        <v>32</v>
      </c>
      <c r="E57" s="39">
        <v>63</v>
      </c>
      <c r="F57" s="39"/>
      <c r="G57" s="39"/>
      <c r="H57" s="39"/>
      <c r="I57" s="39">
        <v>18</v>
      </c>
      <c r="J57" s="39"/>
      <c r="K57" s="39"/>
      <c r="L57" s="39"/>
      <c r="M57" s="39"/>
      <c r="N57" s="39">
        <v>20</v>
      </c>
      <c r="O57" s="39"/>
      <c r="P57" s="39"/>
      <c r="Q57" s="39"/>
      <c r="R57" s="39"/>
      <c r="S57" s="39"/>
      <c r="T57" s="39"/>
      <c r="U57" s="39">
        <v>43</v>
      </c>
      <c r="V57" s="39"/>
      <c r="W57" s="39"/>
      <c r="X57" s="39"/>
      <c r="Y57" s="39"/>
    </row>
    <row r="58" spans="1:25" s="257" customFormat="1" x14ac:dyDescent="0.25">
      <c r="A58" s="55" t="s">
        <v>7907</v>
      </c>
      <c r="B58" s="53" t="s">
        <v>63</v>
      </c>
      <c r="C58" s="44"/>
      <c r="D58" s="44"/>
      <c r="E58" s="44"/>
      <c r="F58" s="44"/>
      <c r="G58" s="39">
        <v>-100</v>
      </c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s="257" customFormat="1" x14ac:dyDescent="0.25">
      <c r="A59" s="53" t="s">
        <v>7940</v>
      </c>
      <c r="B59" s="13" t="s">
        <v>7959</v>
      </c>
      <c r="C59" s="44"/>
      <c r="D59" s="44"/>
      <c r="E59" s="39">
        <v>50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39">
        <v>10</v>
      </c>
      <c r="Q59" s="44"/>
      <c r="R59" s="44"/>
      <c r="S59" s="44"/>
      <c r="T59" s="44"/>
      <c r="U59" s="39">
        <v>50</v>
      </c>
      <c r="V59" s="39"/>
      <c r="W59" s="39"/>
      <c r="X59" s="39"/>
      <c r="Y59" s="44"/>
    </row>
    <row r="60" spans="1:25" s="1583" customFormat="1" x14ac:dyDescent="0.25">
      <c r="A60" s="53" t="s">
        <v>7998</v>
      </c>
      <c r="B60" s="13" t="s">
        <v>7999</v>
      </c>
      <c r="C60" s="39"/>
      <c r="D60" s="39"/>
      <c r="E60" s="39">
        <v>50</v>
      </c>
      <c r="F60" s="39">
        <v>100</v>
      </c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>
        <v>56</v>
      </c>
      <c r="V60" s="39"/>
      <c r="W60" s="39"/>
      <c r="X60" s="39"/>
      <c r="Y60" s="39"/>
    </row>
    <row r="61" spans="1:25" s="257" customFormat="1" x14ac:dyDescent="0.25">
      <c r="A61" s="55" t="s">
        <v>8054</v>
      </c>
      <c r="B61" s="13" t="s">
        <v>8056</v>
      </c>
      <c r="C61" s="44"/>
      <c r="D61" s="44"/>
      <c r="E61" s="39">
        <v>50</v>
      </c>
      <c r="F61" s="39">
        <v>250</v>
      </c>
      <c r="G61" s="44"/>
      <c r="H61" s="44"/>
      <c r="I61" s="44"/>
      <c r="J61" s="39">
        <v>230</v>
      </c>
      <c r="K61" s="44"/>
      <c r="L61" s="44"/>
      <c r="M61" s="44"/>
      <c r="N61" s="44"/>
      <c r="O61" s="44"/>
      <c r="P61" s="39">
        <v>100</v>
      </c>
      <c r="Q61" s="44"/>
      <c r="R61" s="44"/>
      <c r="S61" s="44"/>
      <c r="T61" s="44"/>
      <c r="U61" s="39">
        <v>44</v>
      </c>
      <c r="V61" s="39"/>
      <c r="W61" s="39"/>
      <c r="X61" s="39"/>
      <c r="Y61" s="44"/>
    </row>
    <row r="62" spans="1:25" s="1583" customFormat="1" x14ac:dyDescent="0.25">
      <c r="A62" s="55" t="s">
        <v>8067</v>
      </c>
      <c r="B62" s="13" t="s">
        <v>8070</v>
      </c>
      <c r="C62" s="39"/>
      <c r="D62" s="39"/>
      <c r="E62" s="39">
        <v>130</v>
      </c>
      <c r="F62" s="39">
        <v>130</v>
      </c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>
        <v>130</v>
      </c>
      <c r="V62" s="39"/>
      <c r="W62" s="39"/>
      <c r="X62" s="39"/>
      <c r="Y62" s="39"/>
    </row>
    <row r="63" spans="1:25" s="257" customFormat="1" ht="17" thickBot="1" x14ac:dyDescent="0.3">
      <c r="A63" s="28" t="s">
        <v>8073</v>
      </c>
      <c r="B63" s="14" t="s">
        <v>8074</v>
      </c>
      <c r="C63" s="246"/>
      <c r="D63" s="247">
        <v>25</v>
      </c>
      <c r="E63" s="246"/>
      <c r="F63" s="246"/>
      <c r="G63" s="246"/>
      <c r="H63" s="247">
        <v>40</v>
      </c>
      <c r="I63" s="247">
        <v>50</v>
      </c>
      <c r="J63" s="246"/>
      <c r="K63" s="246"/>
      <c r="L63" s="246"/>
      <c r="M63" s="246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</row>
    <row r="64" spans="1:25" s="1" customFormat="1" ht="17" thickBot="1" x14ac:dyDescent="0.3">
      <c r="A64" s="860" t="s">
        <v>8091</v>
      </c>
      <c r="B64" s="41"/>
      <c r="C64" s="42">
        <f>SUM(C8:C63)</f>
        <v>998</v>
      </c>
      <c r="D64" s="42">
        <f>SUM(D8:D63)</f>
        <v>808</v>
      </c>
      <c r="E64" s="42">
        <f t="shared" ref="E64:X64" si="0">SUM(E8:E63)</f>
        <v>1531</v>
      </c>
      <c r="F64" s="42">
        <f t="shared" si="0"/>
        <v>2321</v>
      </c>
      <c r="G64" s="42">
        <f t="shared" si="0"/>
        <v>366</v>
      </c>
      <c r="H64" s="42">
        <f t="shared" si="0"/>
        <v>598</v>
      </c>
      <c r="I64" s="42">
        <f t="shared" si="0"/>
        <v>1057</v>
      </c>
      <c r="J64" s="42">
        <f t="shared" si="0"/>
        <v>2179</v>
      </c>
      <c r="K64" s="42">
        <f t="shared" si="0"/>
        <v>181</v>
      </c>
      <c r="L64" s="42">
        <f t="shared" si="0"/>
        <v>529</v>
      </c>
      <c r="M64" s="42">
        <f t="shared" si="0"/>
        <v>123</v>
      </c>
      <c r="N64" s="42">
        <f t="shared" si="0"/>
        <v>505</v>
      </c>
      <c r="O64" s="42">
        <f t="shared" si="0"/>
        <v>76</v>
      </c>
      <c r="P64" s="42">
        <f t="shared" si="0"/>
        <v>397</v>
      </c>
      <c r="Q64" s="42">
        <f t="shared" si="0"/>
        <v>98</v>
      </c>
      <c r="R64" s="42">
        <f t="shared" si="0"/>
        <v>168</v>
      </c>
      <c r="S64" s="42">
        <f t="shared" si="0"/>
        <v>300</v>
      </c>
      <c r="T64" s="42">
        <f t="shared" si="0"/>
        <v>40</v>
      </c>
      <c r="U64" s="42">
        <f t="shared" si="0"/>
        <v>480</v>
      </c>
      <c r="V64" s="42"/>
      <c r="W64" s="42"/>
      <c r="X64" s="42">
        <f t="shared" si="0"/>
        <v>50</v>
      </c>
      <c r="Y64" s="233"/>
    </row>
    <row r="65" spans="1:26" s="1" customFormat="1" x14ac:dyDescent="0.25">
      <c r="A65" s="15" t="s">
        <v>8151</v>
      </c>
      <c r="B65" s="14" t="s">
        <v>8198</v>
      </c>
      <c r="C65" s="842"/>
      <c r="D65" s="226">
        <v>10</v>
      </c>
      <c r="E65" s="226">
        <v>100</v>
      </c>
      <c r="F65" s="226">
        <v>100</v>
      </c>
      <c r="G65" s="226">
        <v>50</v>
      </c>
      <c r="H65" s="842"/>
      <c r="I65" s="842"/>
      <c r="J65" s="842"/>
      <c r="K65" s="842"/>
      <c r="L65" s="226">
        <v>30</v>
      </c>
      <c r="M65" s="842"/>
      <c r="N65" s="842"/>
      <c r="O65" s="842"/>
      <c r="P65" s="842"/>
      <c r="Q65" s="842"/>
      <c r="R65" s="842"/>
      <c r="S65" s="842"/>
      <c r="T65" s="842"/>
      <c r="U65" s="226">
        <v>100</v>
      </c>
      <c r="V65" s="226"/>
      <c r="W65" s="226"/>
      <c r="X65" s="226"/>
      <c r="Y65" s="842"/>
    </row>
    <row r="66" spans="1:26" s="1" customFormat="1" x14ac:dyDescent="0.25">
      <c r="A66" s="84" t="s">
        <v>8197</v>
      </c>
      <c r="B66" s="14" t="s">
        <v>8199</v>
      </c>
      <c r="C66" s="44"/>
      <c r="D66" s="39">
        <v>10</v>
      </c>
      <c r="E66" s="44"/>
      <c r="F66" s="44"/>
      <c r="G66" s="44"/>
      <c r="H66" s="44"/>
      <c r="I66" s="44"/>
      <c r="J66" s="44"/>
      <c r="K66" s="44"/>
      <c r="L66" s="39">
        <v>37</v>
      </c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6" s="1" customFormat="1" ht="17" thickBot="1" x14ac:dyDescent="0.3">
      <c r="A67" s="38" t="s">
        <v>8205</v>
      </c>
      <c r="B67" s="14" t="s">
        <v>8212</v>
      </c>
      <c r="C67" s="44"/>
      <c r="D67" s="44"/>
      <c r="E67" s="39">
        <v>50</v>
      </c>
      <c r="F67" s="39">
        <v>50</v>
      </c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39">
        <v>60</v>
      </c>
      <c r="V67" s="39"/>
      <c r="W67" s="39"/>
      <c r="X67" s="39"/>
      <c r="Y67" s="44"/>
    </row>
    <row r="68" spans="1:26" s="1" customFormat="1" ht="17" thickBot="1" x14ac:dyDescent="0.3">
      <c r="A68" s="860" t="s">
        <v>8092</v>
      </c>
      <c r="B68" s="41"/>
      <c r="C68" s="42">
        <f t="shared" ref="C68:H68" si="1">SUM(C64:C67)</f>
        <v>998</v>
      </c>
      <c r="D68" s="42">
        <f t="shared" si="1"/>
        <v>828</v>
      </c>
      <c r="E68" s="42">
        <f t="shared" si="1"/>
        <v>1681</v>
      </c>
      <c r="F68" s="42">
        <f t="shared" si="1"/>
        <v>2471</v>
      </c>
      <c r="G68" s="42">
        <f t="shared" si="1"/>
        <v>416</v>
      </c>
      <c r="H68" s="42">
        <f t="shared" si="1"/>
        <v>598</v>
      </c>
      <c r="I68" s="42">
        <f t="shared" ref="I68:X68" si="2">SUM(I64:I67)</f>
        <v>1057</v>
      </c>
      <c r="J68" s="42">
        <f t="shared" si="2"/>
        <v>2179</v>
      </c>
      <c r="K68" s="42">
        <f t="shared" si="2"/>
        <v>181</v>
      </c>
      <c r="L68" s="42">
        <f>SUM(L64:L67)</f>
        <v>596</v>
      </c>
      <c r="M68" s="42">
        <f t="shared" si="2"/>
        <v>123</v>
      </c>
      <c r="N68" s="42">
        <f t="shared" si="2"/>
        <v>505</v>
      </c>
      <c r="O68" s="42">
        <f t="shared" si="2"/>
        <v>76</v>
      </c>
      <c r="P68" s="42">
        <f t="shared" si="2"/>
        <v>397</v>
      </c>
      <c r="Q68" s="42">
        <f t="shared" si="2"/>
        <v>98</v>
      </c>
      <c r="R68" s="42">
        <f t="shared" si="2"/>
        <v>168</v>
      </c>
      <c r="S68" s="42">
        <f t="shared" si="2"/>
        <v>300</v>
      </c>
      <c r="T68" s="42">
        <f t="shared" si="2"/>
        <v>40</v>
      </c>
      <c r="U68" s="42">
        <f>SUM(U64:U67)</f>
        <v>640</v>
      </c>
      <c r="V68" s="42"/>
      <c r="W68" s="42"/>
      <c r="X68" s="42">
        <f t="shared" si="2"/>
        <v>50</v>
      </c>
      <c r="Y68" s="233"/>
    </row>
    <row r="69" spans="1:26" s="1" customFormat="1" x14ac:dyDescent="0.25">
      <c r="A69" s="35">
        <v>45383</v>
      </c>
      <c r="B69" s="14" t="s">
        <v>8302</v>
      </c>
      <c r="C69" s="43"/>
      <c r="D69" s="39">
        <v>20</v>
      </c>
      <c r="E69" s="13"/>
      <c r="F69" s="13"/>
      <c r="G69" s="43"/>
      <c r="H69" s="43"/>
      <c r="I69" s="43"/>
      <c r="J69" s="43"/>
      <c r="K69" s="43"/>
      <c r="L69" s="39">
        <v>33</v>
      </c>
      <c r="M69" s="44"/>
      <c r="N69" s="43"/>
      <c r="O69" s="43"/>
      <c r="P69" s="43"/>
      <c r="Q69" s="43"/>
      <c r="R69" s="43"/>
      <c r="S69" s="43"/>
      <c r="T69" s="43"/>
      <c r="U69" s="13"/>
      <c r="V69" s="13"/>
      <c r="W69" s="13"/>
      <c r="X69" s="13"/>
      <c r="Y69" s="43"/>
    </row>
    <row r="70" spans="1:26" s="1" customFormat="1" ht="17" thickBot="1" x14ac:dyDescent="0.3">
      <c r="A70" s="12" t="s">
        <v>8278</v>
      </c>
      <c r="B70" s="75" t="s">
        <v>6189</v>
      </c>
      <c r="C70" s="43"/>
      <c r="D70" s="39">
        <v>20</v>
      </c>
      <c r="E70" s="13"/>
      <c r="F70" s="13"/>
      <c r="G70" s="43"/>
      <c r="H70" s="39">
        <v>10</v>
      </c>
      <c r="I70" s="39">
        <v>40</v>
      </c>
      <c r="J70" s="39">
        <v>50</v>
      </c>
      <c r="K70" s="43"/>
      <c r="L70" s="44"/>
      <c r="M70" s="44"/>
      <c r="N70" s="39">
        <v>20</v>
      </c>
      <c r="O70" s="44"/>
      <c r="P70" s="43"/>
      <c r="Q70" s="43"/>
      <c r="R70" s="43"/>
      <c r="S70" s="43"/>
      <c r="T70" s="43"/>
      <c r="U70" s="13"/>
      <c r="V70" s="13"/>
      <c r="W70" s="13"/>
      <c r="X70" s="13"/>
      <c r="Y70" s="43"/>
    </row>
    <row r="71" spans="1:26" s="1" customFormat="1" ht="17" thickBot="1" x14ac:dyDescent="0.3">
      <c r="A71" s="860" t="s">
        <v>8511</v>
      </c>
      <c r="B71" s="41"/>
      <c r="C71" s="42">
        <f>SUM(C68:C70)</f>
        <v>998</v>
      </c>
      <c r="D71" s="42">
        <f t="shared" ref="D71:Y71" si="3">SUM(D68:D70)</f>
        <v>868</v>
      </c>
      <c r="E71" s="42">
        <f t="shared" si="3"/>
        <v>1681</v>
      </c>
      <c r="F71" s="42">
        <f t="shared" si="3"/>
        <v>2471</v>
      </c>
      <c r="G71" s="42">
        <f t="shared" si="3"/>
        <v>416</v>
      </c>
      <c r="H71" s="42">
        <f t="shared" si="3"/>
        <v>608</v>
      </c>
      <c r="I71" s="42">
        <f t="shared" si="3"/>
        <v>1097</v>
      </c>
      <c r="J71" s="42">
        <f t="shared" si="3"/>
        <v>2229</v>
      </c>
      <c r="K71" s="42">
        <f t="shared" si="3"/>
        <v>181</v>
      </c>
      <c r="L71" s="42">
        <f t="shared" si="3"/>
        <v>629</v>
      </c>
      <c r="M71" s="42">
        <f t="shared" si="3"/>
        <v>123</v>
      </c>
      <c r="N71" s="42">
        <f t="shared" si="3"/>
        <v>525</v>
      </c>
      <c r="O71" s="42">
        <f t="shared" si="3"/>
        <v>76</v>
      </c>
      <c r="P71" s="42">
        <f t="shared" si="3"/>
        <v>397</v>
      </c>
      <c r="Q71" s="42">
        <f t="shared" si="3"/>
        <v>98</v>
      </c>
      <c r="R71" s="42">
        <f t="shared" si="3"/>
        <v>168</v>
      </c>
      <c r="S71" s="42">
        <f t="shared" si="3"/>
        <v>300</v>
      </c>
      <c r="T71" s="42">
        <f t="shared" si="3"/>
        <v>40</v>
      </c>
      <c r="U71" s="42">
        <f>SUM(U68:U70)</f>
        <v>640</v>
      </c>
      <c r="V71" s="42"/>
      <c r="W71" s="42"/>
      <c r="X71" s="42">
        <f>SUM(X68:X70)</f>
        <v>50</v>
      </c>
      <c r="Y71" s="204">
        <f t="shared" si="3"/>
        <v>0</v>
      </c>
    </row>
    <row r="72" spans="1:26" s="1" customFormat="1" x14ac:dyDescent="0.25">
      <c r="A72" s="256">
        <v>45445</v>
      </c>
      <c r="B72" s="436" t="s">
        <v>63</v>
      </c>
      <c r="C72" s="39">
        <v>-25</v>
      </c>
      <c r="D72" s="43"/>
      <c r="E72" s="39">
        <v>-13</v>
      </c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39">
        <v>-60</v>
      </c>
      <c r="S72" s="43"/>
      <c r="T72" s="43"/>
      <c r="U72" s="39">
        <v>-59</v>
      </c>
      <c r="V72" s="39"/>
      <c r="W72" s="39"/>
      <c r="X72" s="43"/>
      <c r="Y72" s="43"/>
      <c r="Z72" s="1" t="s">
        <v>2660</v>
      </c>
    </row>
    <row r="73" spans="1:26" x14ac:dyDescent="0.25">
      <c r="A73" s="1181">
        <v>45537</v>
      </c>
      <c r="B73" s="436" t="s">
        <v>63</v>
      </c>
      <c r="C73" s="39">
        <v>-59</v>
      </c>
      <c r="D73" s="39">
        <v>-23</v>
      </c>
      <c r="E73" s="39">
        <v>-28</v>
      </c>
      <c r="F73" s="43"/>
      <c r="G73" s="43"/>
      <c r="H73" s="43"/>
      <c r="I73" s="43"/>
      <c r="J73" s="43"/>
      <c r="K73" s="43"/>
      <c r="L73" s="43"/>
      <c r="M73" s="39">
        <v>-3</v>
      </c>
      <c r="N73" s="43"/>
      <c r="O73" s="43"/>
      <c r="P73" s="43"/>
      <c r="Q73" s="43"/>
      <c r="R73" s="44"/>
      <c r="S73" s="43"/>
      <c r="T73" s="43"/>
      <c r="U73" s="39">
        <v>-32</v>
      </c>
      <c r="V73" s="39"/>
      <c r="W73" s="39"/>
      <c r="X73" s="43"/>
      <c r="Y73" s="43"/>
      <c r="Z73" s="2" t="s">
        <v>8487</v>
      </c>
    </row>
    <row r="74" spans="1:26" x14ac:dyDescent="0.25">
      <c r="A74" s="817" t="s">
        <v>8529</v>
      </c>
      <c r="B74" s="75" t="s">
        <v>63</v>
      </c>
      <c r="C74" s="39">
        <v>-52</v>
      </c>
      <c r="D74" s="43"/>
      <c r="E74" s="39">
        <v>-33</v>
      </c>
      <c r="F74" s="43"/>
      <c r="G74" s="43"/>
      <c r="H74" s="43"/>
      <c r="I74" s="43"/>
      <c r="J74" s="43"/>
      <c r="K74" s="43"/>
      <c r="L74" s="39">
        <v>-8</v>
      </c>
      <c r="M74" s="39">
        <v>-7</v>
      </c>
      <c r="N74" s="43"/>
      <c r="O74" s="43"/>
      <c r="P74" s="43"/>
      <c r="Q74" s="43"/>
      <c r="R74" s="44"/>
      <c r="S74" s="43"/>
      <c r="T74" s="43"/>
      <c r="U74" s="39">
        <v>-27</v>
      </c>
      <c r="V74" s="39"/>
      <c r="W74" s="39"/>
      <c r="X74" s="43"/>
      <c r="Y74" s="43"/>
      <c r="Z74" s="2" t="s">
        <v>8487</v>
      </c>
    </row>
    <row r="75" spans="1:26" x14ac:dyDescent="0.25">
      <c r="A75" s="817" t="s">
        <v>8529</v>
      </c>
      <c r="B75" s="75" t="s">
        <v>63</v>
      </c>
      <c r="C75" s="43"/>
      <c r="D75" s="43"/>
      <c r="E75" s="39">
        <v>-18</v>
      </c>
      <c r="F75" s="43"/>
      <c r="G75" s="43"/>
      <c r="H75" s="43"/>
      <c r="I75" s="43"/>
      <c r="J75" s="43"/>
      <c r="K75" s="43"/>
      <c r="L75" s="39">
        <v>-64</v>
      </c>
      <c r="M75" s="44"/>
      <c r="N75" s="43"/>
      <c r="O75" s="43"/>
      <c r="P75" s="43"/>
      <c r="Q75" s="43"/>
      <c r="R75" s="44"/>
      <c r="S75" s="43"/>
      <c r="T75" s="43"/>
      <c r="U75" s="43"/>
      <c r="V75" s="43"/>
      <c r="W75" s="43"/>
      <c r="X75" s="43"/>
      <c r="Y75" s="43"/>
      <c r="Z75" s="2" t="s">
        <v>2660</v>
      </c>
    </row>
    <row r="76" spans="1:26" x14ac:dyDescent="0.25">
      <c r="A76" s="256" t="s">
        <v>8533</v>
      </c>
      <c r="B76" s="75" t="s">
        <v>63</v>
      </c>
      <c r="C76" s="43"/>
      <c r="D76" s="43"/>
      <c r="E76" s="44"/>
      <c r="F76" s="43"/>
      <c r="G76" s="43"/>
      <c r="H76" s="43"/>
      <c r="I76" s="43"/>
      <c r="J76" s="43"/>
      <c r="K76" s="43"/>
      <c r="L76" s="39">
        <v>-60</v>
      </c>
      <c r="M76" s="44"/>
      <c r="N76" s="43"/>
      <c r="O76" s="43"/>
      <c r="P76" s="43"/>
      <c r="Q76" s="43"/>
      <c r="R76" s="44"/>
      <c r="S76" s="43"/>
      <c r="T76" s="43"/>
      <c r="U76" s="43"/>
      <c r="V76" s="43"/>
      <c r="W76" s="43"/>
      <c r="X76" s="43"/>
      <c r="Y76" s="43"/>
      <c r="Z76" s="2" t="s">
        <v>998</v>
      </c>
    </row>
    <row r="77" spans="1:26" s="1" customFormat="1" x14ac:dyDescent="0.25">
      <c r="A77" s="256" t="s">
        <v>8556</v>
      </c>
      <c r="B77" s="75" t="s">
        <v>63</v>
      </c>
      <c r="C77" s="43"/>
      <c r="D77" s="39">
        <v>-24</v>
      </c>
      <c r="E77" s="44"/>
      <c r="F77" s="43"/>
      <c r="G77" s="43"/>
      <c r="H77" s="43"/>
      <c r="I77" s="43"/>
      <c r="J77" s="43"/>
      <c r="K77" s="43"/>
      <c r="L77" s="39">
        <v>-24</v>
      </c>
      <c r="M77" s="44"/>
      <c r="N77" s="43"/>
      <c r="O77" s="43"/>
      <c r="P77" s="43"/>
      <c r="Q77" s="43"/>
      <c r="R77" s="44"/>
      <c r="S77" s="43"/>
      <c r="T77" s="43"/>
      <c r="U77" s="39">
        <v>-17</v>
      </c>
      <c r="V77" s="39"/>
      <c r="W77" s="39"/>
      <c r="X77" s="43"/>
      <c r="Y77" s="43"/>
      <c r="Z77" s="1" t="s">
        <v>998</v>
      </c>
    </row>
    <row r="78" spans="1:26" s="1" customFormat="1" x14ac:dyDescent="0.25">
      <c r="A78" s="69" t="s">
        <v>8559</v>
      </c>
      <c r="B78" s="13" t="s">
        <v>63</v>
      </c>
      <c r="C78" s="39">
        <v>-15</v>
      </c>
      <c r="D78" s="43"/>
      <c r="E78" s="44"/>
      <c r="F78" s="43"/>
      <c r="G78" s="43"/>
      <c r="H78" s="43"/>
      <c r="I78" s="43"/>
      <c r="J78" s="43"/>
      <c r="K78" s="43"/>
      <c r="L78" s="44"/>
      <c r="M78" s="44"/>
      <c r="N78" s="39">
        <v>-50</v>
      </c>
      <c r="O78" s="43"/>
      <c r="P78" s="43"/>
      <c r="Q78" s="43"/>
      <c r="R78" s="44"/>
      <c r="S78" s="43"/>
      <c r="T78" s="43"/>
      <c r="U78" s="39">
        <v>-10</v>
      </c>
      <c r="V78" s="39"/>
      <c r="W78" s="39"/>
      <c r="X78" s="43"/>
      <c r="Y78" s="43"/>
      <c r="Z78" s="1" t="s">
        <v>998</v>
      </c>
    </row>
    <row r="79" spans="1:26" s="1" customFormat="1" x14ac:dyDescent="0.25">
      <c r="A79" s="55" t="s">
        <v>8566</v>
      </c>
      <c r="B79" s="13" t="s">
        <v>63</v>
      </c>
      <c r="C79" s="39">
        <v>-8</v>
      </c>
      <c r="D79" s="39">
        <v>-16</v>
      </c>
      <c r="E79" s="39">
        <v>-25</v>
      </c>
      <c r="F79" s="39">
        <v>-200</v>
      </c>
      <c r="G79" s="39">
        <v>-27</v>
      </c>
      <c r="H79" s="43"/>
      <c r="I79" s="43"/>
      <c r="J79" s="43"/>
      <c r="K79" s="43"/>
      <c r="L79" s="39">
        <v>-9</v>
      </c>
      <c r="M79" s="44"/>
      <c r="N79" s="44"/>
      <c r="O79" s="43"/>
      <c r="P79" s="43"/>
      <c r="Q79" s="43"/>
      <c r="R79" s="44"/>
      <c r="S79" s="43"/>
      <c r="T79" s="43"/>
      <c r="U79" s="39">
        <v>-32</v>
      </c>
      <c r="V79" s="39"/>
      <c r="W79" s="39"/>
      <c r="X79" s="43"/>
      <c r="Y79" s="43"/>
      <c r="Z79" s="1" t="s">
        <v>998</v>
      </c>
    </row>
    <row r="80" spans="1:26" s="1" customFormat="1" ht="17" thickBot="1" x14ac:dyDescent="0.3">
      <c r="A80" s="817" t="s">
        <v>8627</v>
      </c>
      <c r="B80" s="13" t="s">
        <v>63</v>
      </c>
      <c r="C80" s="44"/>
      <c r="D80" s="44"/>
      <c r="E80" s="44"/>
      <c r="F80" s="44"/>
      <c r="G80" s="44"/>
      <c r="H80" s="43"/>
      <c r="I80" s="43"/>
      <c r="J80" s="43"/>
      <c r="K80" s="43"/>
      <c r="L80" s="39">
        <v>-10</v>
      </c>
      <c r="M80" s="44"/>
      <c r="N80" s="39">
        <v>-60</v>
      </c>
      <c r="O80" s="43"/>
      <c r="P80" s="43"/>
      <c r="Q80" s="43"/>
      <c r="R80" s="39">
        <v>-63</v>
      </c>
      <c r="S80" s="43"/>
      <c r="T80" s="39">
        <v>-19</v>
      </c>
      <c r="U80" s="44"/>
      <c r="V80" s="44"/>
      <c r="W80" s="44"/>
      <c r="X80" s="43"/>
      <c r="Y80" s="43"/>
      <c r="Z80" s="1" t="s">
        <v>989</v>
      </c>
    </row>
    <row r="81" spans="1:26" s="1" customFormat="1" ht="17" thickBot="1" x14ac:dyDescent="0.3">
      <c r="A81" s="860" t="s">
        <v>8650</v>
      </c>
      <c r="B81" s="41"/>
      <c r="C81" s="42">
        <f>SUM(C71:C80)</f>
        <v>839</v>
      </c>
      <c r="D81" s="42">
        <f t="shared" ref="D81:Y81" si="4">SUM(D71:D80)</f>
        <v>805</v>
      </c>
      <c r="E81" s="42">
        <f t="shared" si="4"/>
        <v>1564</v>
      </c>
      <c r="F81" s="42">
        <f t="shared" si="4"/>
        <v>2271</v>
      </c>
      <c r="G81" s="42">
        <f t="shared" si="4"/>
        <v>389</v>
      </c>
      <c r="H81" s="42">
        <f t="shared" si="4"/>
        <v>608</v>
      </c>
      <c r="I81" s="42">
        <f t="shared" si="4"/>
        <v>1097</v>
      </c>
      <c r="J81" s="42">
        <f t="shared" si="4"/>
        <v>2229</v>
      </c>
      <c r="K81" s="42">
        <f t="shared" si="4"/>
        <v>181</v>
      </c>
      <c r="L81" s="42">
        <f t="shared" si="4"/>
        <v>454</v>
      </c>
      <c r="M81" s="42">
        <f t="shared" si="4"/>
        <v>113</v>
      </c>
      <c r="N81" s="42">
        <f t="shared" si="4"/>
        <v>415</v>
      </c>
      <c r="O81" s="42">
        <f t="shared" si="4"/>
        <v>76</v>
      </c>
      <c r="P81" s="42">
        <f t="shared" si="4"/>
        <v>397</v>
      </c>
      <c r="Q81" s="42">
        <f t="shared" si="4"/>
        <v>98</v>
      </c>
      <c r="R81" s="42">
        <f t="shared" si="4"/>
        <v>45</v>
      </c>
      <c r="S81" s="42">
        <f t="shared" si="4"/>
        <v>300</v>
      </c>
      <c r="T81" s="42">
        <f t="shared" si="4"/>
        <v>21</v>
      </c>
      <c r="U81" s="42">
        <f t="shared" si="4"/>
        <v>463</v>
      </c>
      <c r="V81" s="42"/>
      <c r="W81" s="42"/>
      <c r="X81" s="42">
        <f t="shared" si="4"/>
        <v>50</v>
      </c>
      <c r="Y81" s="204">
        <f t="shared" si="4"/>
        <v>0</v>
      </c>
    </row>
    <row r="82" spans="1:26" s="1" customFormat="1" x14ac:dyDescent="0.25">
      <c r="A82" s="256">
        <v>45110</v>
      </c>
      <c r="B82" s="13" t="s">
        <v>63</v>
      </c>
      <c r="C82" s="39">
        <v>-58</v>
      </c>
      <c r="D82" s="43"/>
      <c r="E82" s="43"/>
      <c r="F82" s="43"/>
      <c r="G82" s="39">
        <v>-53</v>
      </c>
      <c r="H82" s="43"/>
      <c r="I82" s="43"/>
      <c r="J82" s="43"/>
      <c r="K82" s="43"/>
      <c r="L82" s="39">
        <v>-23</v>
      </c>
      <c r="M82" s="43"/>
      <c r="N82" s="43"/>
      <c r="O82" s="43"/>
      <c r="P82" s="43"/>
      <c r="Q82" s="43"/>
      <c r="R82" s="43"/>
      <c r="S82" s="43"/>
      <c r="T82" s="43"/>
      <c r="U82" s="39">
        <v>-25</v>
      </c>
      <c r="V82" s="13"/>
      <c r="W82" s="13"/>
      <c r="X82" s="43"/>
      <c r="Y82" s="43"/>
      <c r="Z82" s="1" t="s">
        <v>2660</v>
      </c>
    </row>
    <row r="83" spans="1:26" s="1" customFormat="1" x14ac:dyDescent="0.25">
      <c r="A83" s="256" t="s">
        <v>8720</v>
      </c>
      <c r="B83" s="436" t="s">
        <v>63</v>
      </c>
      <c r="C83" s="39">
        <v>-55</v>
      </c>
      <c r="D83" s="39">
        <v>-68</v>
      </c>
      <c r="E83" s="39">
        <v>-172</v>
      </c>
      <c r="F83" s="39">
        <v>-65</v>
      </c>
      <c r="G83" s="39">
        <v>-11</v>
      </c>
      <c r="H83" s="43"/>
      <c r="I83" s="39">
        <v>-49</v>
      </c>
      <c r="J83" s="39">
        <v>-57</v>
      </c>
      <c r="K83" s="39">
        <v>-55</v>
      </c>
      <c r="L83" s="39">
        <v>-37</v>
      </c>
      <c r="M83" s="39">
        <v>-18</v>
      </c>
      <c r="N83" s="39">
        <v>-63</v>
      </c>
      <c r="O83" s="39">
        <v>-8</v>
      </c>
      <c r="P83" s="43"/>
      <c r="Q83" s="43"/>
      <c r="R83" s="43"/>
      <c r="S83" s="43"/>
      <c r="T83" s="43"/>
      <c r="U83" s="39">
        <v>-49</v>
      </c>
      <c r="V83" s="13"/>
      <c r="W83" s="13"/>
      <c r="X83" s="43"/>
      <c r="Y83" s="43"/>
      <c r="Z83" s="1" t="s">
        <v>1025</v>
      </c>
    </row>
    <row r="84" spans="1:26" s="1" customFormat="1" x14ac:dyDescent="0.25">
      <c r="A84" s="55" t="s">
        <v>8748</v>
      </c>
      <c r="B84" s="75" t="s">
        <v>63</v>
      </c>
      <c r="C84" s="39">
        <v>-18</v>
      </c>
      <c r="D84" s="39">
        <v>-13</v>
      </c>
      <c r="E84" s="43"/>
      <c r="F84" s="43"/>
      <c r="G84" s="43"/>
      <c r="H84" s="43"/>
      <c r="I84" s="43"/>
      <c r="J84" s="43"/>
      <c r="K84" s="43"/>
      <c r="L84" s="39">
        <v>-21</v>
      </c>
      <c r="M84" s="43"/>
      <c r="N84" s="43"/>
      <c r="O84" s="43"/>
      <c r="P84" s="43"/>
      <c r="Q84" s="43"/>
      <c r="R84" s="43"/>
      <c r="S84" s="43"/>
      <c r="T84" s="43"/>
      <c r="U84" s="39">
        <v>-14</v>
      </c>
      <c r="V84" s="13"/>
      <c r="W84" s="13"/>
      <c r="X84" s="43"/>
      <c r="Y84" s="43"/>
      <c r="Z84" s="1" t="s">
        <v>989</v>
      </c>
    </row>
    <row r="85" spans="1:26" s="1" customFormat="1" x14ac:dyDescent="0.25">
      <c r="A85" s="256" t="s">
        <v>8763</v>
      </c>
      <c r="B85" s="436" t="s">
        <v>63</v>
      </c>
      <c r="C85" s="39">
        <v>-41</v>
      </c>
      <c r="D85" s="39">
        <v>-55</v>
      </c>
      <c r="E85" s="39">
        <v>-83</v>
      </c>
      <c r="F85" s="39">
        <v>-110</v>
      </c>
      <c r="G85" s="39">
        <v>-5</v>
      </c>
      <c r="H85" s="39">
        <v>-9</v>
      </c>
      <c r="I85" s="39">
        <v>-90</v>
      </c>
      <c r="J85" s="39">
        <v>-32</v>
      </c>
      <c r="K85" s="39">
        <v>-10</v>
      </c>
      <c r="L85" s="39">
        <v>-46</v>
      </c>
      <c r="M85" s="39">
        <v>-2</v>
      </c>
      <c r="N85" s="39">
        <v>-34</v>
      </c>
      <c r="O85" s="39">
        <v>-2</v>
      </c>
      <c r="P85" s="39">
        <v>-17</v>
      </c>
      <c r="Q85" s="43"/>
      <c r="R85" s="43"/>
      <c r="S85" s="43"/>
      <c r="T85" s="39">
        <v>-4</v>
      </c>
      <c r="U85" s="39">
        <v>-55</v>
      </c>
      <c r="V85" s="13"/>
      <c r="W85" s="13"/>
      <c r="X85" s="43"/>
      <c r="Y85" s="43"/>
      <c r="Z85" s="1" t="s">
        <v>1025</v>
      </c>
    </row>
    <row r="86" spans="1:26" s="1" customFormat="1" x14ac:dyDescent="0.25">
      <c r="A86" s="256" t="s">
        <v>8774</v>
      </c>
      <c r="B86" s="436" t="s">
        <v>63</v>
      </c>
      <c r="C86" s="39">
        <v>-36</v>
      </c>
      <c r="D86" s="39">
        <v>-25</v>
      </c>
      <c r="E86" s="39">
        <v>-82</v>
      </c>
      <c r="F86" s="39">
        <v>-100</v>
      </c>
      <c r="G86" s="39">
        <v>-2</v>
      </c>
      <c r="H86" s="43"/>
      <c r="I86" s="39">
        <v>-56</v>
      </c>
      <c r="J86" s="39">
        <v>-37</v>
      </c>
      <c r="K86" s="39">
        <v>-10</v>
      </c>
      <c r="L86" s="44"/>
      <c r="M86" s="43"/>
      <c r="N86" s="43"/>
      <c r="O86" s="43"/>
      <c r="P86" s="44"/>
      <c r="Q86" s="43"/>
      <c r="R86" s="43"/>
      <c r="S86" s="43"/>
      <c r="T86" s="44"/>
      <c r="U86" s="39">
        <v>-40</v>
      </c>
      <c r="V86" s="13"/>
      <c r="W86" s="13"/>
      <c r="X86" s="43"/>
      <c r="Y86" s="43"/>
      <c r="Z86" s="1" t="s">
        <v>998</v>
      </c>
    </row>
    <row r="87" spans="1:26" s="1" customFormat="1" x14ac:dyDescent="0.25">
      <c r="A87" s="256" t="s">
        <v>8787</v>
      </c>
      <c r="B87" s="14" t="s">
        <v>63</v>
      </c>
      <c r="C87" s="39">
        <v>-29</v>
      </c>
      <c r="D87" s="39">
        <v>-15</v>
      </c>
      <c r="E87" s="44"/>
      <c r="F87" s="39">
        <v>-110</v>
      </c>
      <c r="G87" s="44"/>
      <c r="H87" s="39">
        <v>-32</v>
      </c>
      <c r="I87" s="39">
        <v>-23</v>
      </c>
      <c r="J87" s="39">
        <v>-47</v>
      </c>
      <c r="K87" s="39">
        <v>-41</v>
      </c>
      <c r="L87" s="44"/>
      <c r="M87" s="43"/>
      <c r="N87" s="39">
        <v>-10</v>
      </c>
      <c r="O87" s="39">
        <v>-2</v>
      </c>
      <c r="P87" s="44"/>
      <c r="Q87" s="43"/>
      <c r="R87" s="43"/>
      <c r="S87" s="43"/>
      <c r="T87" s="44"/>
      <c r="U87" s="39">
        <v>-10</v>
      </c>
      <c r="V87" s="13"/>
      <c r="W87" s="13"/>
      <c r="X87" s="43"/>
      <c r="Y87" s="43"/>
      <c r="Z87" s="1" t="s">
        <v>998</v>
      </c>
    </row>
    <row r="88" spans="1:26" s="1" customFormat="1" ht="17" thickBot="1" x14ac:dyDescent="0.3">
      <c r="A88" s="80" t="s">
        <v>8791</v>
      </c>
      <c r="B88" s="14" t="s">
        <v>401</v>
      </c>
      <c r="C88" s="247">
        <v>-41</v>
      </c>
      <c r="D88" s="247">
        <v>-22</v>
      </c>
      <c r="E88" s="247">
        <v>-61</v>
      </c>
      <c r="F88" s="247">
        <v>-96</v>
      </c>
      <c r="G88" s="247">
        <v>-17</v>
      </c>
      <c r="H88" s="247">
        <v>-25</v>
      </c>
      <c r="I88" s="247">
        <v>-75</v>
      </c>
      <c r="J88" s="247">
        <v>-38</v>
      </c>
      <c r="K88" s="247">
        <v>-10</v>
      </c>
      <c r="L88" s="247">
        <v>-16</v>
      </c>
      <c r="M88" s="247">
        <v>-24</v>
      </c>
      <c r="N88" s="247">
        <v>-60</v>
      </c>
      <c r="O88" s="247">
        <v>-10</v>
      </c>
      <c r="P88" s="247">
        <v>-106</v>
      </c>
      <c r="Q88" s="115"/>
      <c r="R88" s="115"/>
      <c r="S88" s="115"/>
      <c r="T88" s="247">
        <v>-10</v>
      </c>
      <c r="U88" s="247">
        <v>-30</v>
      </c>
      <c r="V88" s="14"/>
      <c r="W88" s="14"/>
      <c r="X88" s="115"/>
      <c r="Y88" s="115"/>
      <c r="Z88" s="1" t="s">
        <v>1025</v>
      </c>
    </row>
    <row r="89" spans="1:26" s="1" customFormat="1" ht="17" thickBot="1" x14ac:dyDescent="0.3">
      <c r="A89" s="860" t="s">
        <v>8917</v>
      </c>
      <c r="B89" s="41"/>
      <c r="C89" s="42">
        <f>SUM(C81:C88)</f>
        <v>561</v>
      </c>
      <c r="D89" s="42">
        <f t="shared" ref="D89:W89" si="5">SUM(D81:D88)</f>
        <v>607</v>
      </c>
      <c r="E89" s="42">
        <f t="shared" si="5"/>
        <v>1166</v>
      </c>
      <c r="F89" s="42">
        <f t="shared" si="5"/>
        <v>1790</v>
      </c>
      <c r="G89" s="42">
        <f t="shared" si="5"/>
        <v>301</v>
      </c>
      <c r="H89" s="42">
        <f t="shared" si="5"/>
        <v>542</v>
      </c>
      <c r="I89" s="42">
        <f t="shared" si="5"/>
        <v>804</v>
      </c>
      <c r="J89" s="42">
        <f t="shared" si="5"/>
        <v>2018</v>
      </c>
      <c r="K89" s="42">
        <f t="shared" si="5"/>
        <v>55</v>
      </c>
      <c r="L89" s="42">
        <f t="shared" si="5"/>
        <v>311</v>
      </c>
      <c r="M89" s="42">
        <f t="shared" si="5"/>
        <v>69</v>
      </c>
      <c r="N89" s="42">
        <f t="shared" si="5"/>
        <v>248</v>
      </c>
      <c r="O89" s="42">
        <f t="shared" si="5"/>
        <v>54</v>
      </c>
      <c r="P89" s="42">
        <f>SUM(P81:P88)</f>
        <v>274</v>
      </c>
      <c r="Q89" s="42">
        <f t="shared" si="5"/>
        <v>98</v>
      </c>
      <c r="R89" s="42">
        <f t="shared" si="5"/>
        <v>45</v>
      </c>
      <c r="S89" s="42">
        <f t="shared" si="5"/>
        <v>300</v>
      </c>
      <c r="T89" s="42">
        <f t="shared" si="5"/>
        <v>7</v>
      </c>
      <c r="U89" s="42">
        <f t="shared" si="5"/>
        <v>240</v>
      </c>
      <c r="V89" s="204">
        <f t="shared" si="5"/>
        <v>0</v>
      </c>
      <c r="W89" s="204">
        <f t="shared" si="5"/>
        <v>0</v>
      </c>
      <c r="X89" s="42">
        <f>SUM(X81:X88)</f>
        <v>50</v>
      </c>
      <c r="Y89" s="204">
        <f>SUM(Y81:Y88)</f>
        <v>0</v>
      </c>
    </row>
    <row r="90" spans="1:26" s="1" customFormat="1" x14ac:dyDescent="0.25">
      <c r="A90" s="817">
        <v>45295</v>
      </c>
      <c r="B90" s="57" t="s">
        <v>63</v>
      </c>
      <c r="C90" s="247">
        <v>-22</v>
      </c>
      <c r="D90" s="247">
        <v>-20</v>
      </c>
      <c r="E90" s="247">
        <v>-35</v>
      </c>
      <c r="F90" s="246"/>
      <c r="G90" s="246"/>
      <c r="H90" s="246"/>
      <c r="I90" s="247">
        <v>-33</v>
      </c>
      <c r="J90" s="247">
        <v>-121</v>
      </c>
      <c r="K90" s="247">
        <v>-2</v>
      </c>
      <c r="L90" s="247">
        <v>-12</v>
      </c>
      <c r="M90" s="247">
        <v>-9</v>
      </c>
      <c r="N90" s="247">
        <v>-13</v>
      </c>
      <c r="O90" s="246"/>
      <c r="P90" s="247">
        <v>-13</v>
      </c>
      <c r="Q90" s="246"/>
      <c r="R90" s="246"/>
      <c r="S90" s="246"/>
      <c r="T90" s="246"/>
      <c r="U90" s="247">
        <v>-14</v>
      </c>
      <c r="V90" s="14">
        <v>-11</v>
      </c>
      <c r="W90" s="14">
        <v>-13</v>
      </c>
      <c r="X90" s="115"/>
      <c r="Y90" s="115"/>
      <c r="Z90" s="1" t="s">
        <v>8875</v>
      </c>
    </row>
    <row r="91" spans="1:26" s="1" customFormat="1" x14ac:dyDescent="0.25">
      <c r="A91" s="99">
        <v>45355</v>
      </c>
      <c r="B91" s="13" t="s">
        <v>63</v>
      </c>
      <c r="C91" s="247">
        <v>-17</v>
      </c>
      <c r="D91" s="247">
        <v>-43</v>
      </c>
      <c r="E91" s="247">
        <v>-26</v>
      </c>
      <c r="F91" s="247">
        <v>-20</v>
      </c>
      <c r="G91" s="247">
        <v>-13</v>
      </c>
      <c r="H91" s="246"/>
      <c r="I91" s="247">
        <v>-8</v>
      </c>
      <c r="J91" s="247">
        <v>-10</v>
      </c>
      <c r="K91" s="246"/>
      <c r="L91" s="247">
        <v>-12</v>
      </c>
      <c r="M91" s="246"/>
      <c r="N91" s="246"/>
      <c r="O91" s="246"/>
      <c r="P91" s="246"/>
      <c r="Q91" s="246"/>
      <c r="R91" s="246"/>
      <c r="S91" s="246"/>
      <c r="T91" s="246"/>
      <c r="U91" s="247">
        <v>-9</v>
      </c>
      <c r="V91" s="115"/>
      <c r="W91" s="115"/>
      <c r="X91" s="115"/>
      <c r="Y91" s="115"/>
      <c r="Z91" s="1" t="s">
        <v>989</v>
      </c>
    </row>
    <row r="92" spans="1:26" s="1" customFormat="1" x14ac:dyDescent="0.25">
      <c r="A92" s="55" t="s">
        <v>8955</v>
      </c>
      <c r="B92" s="53" t="s">
        <v>63</v>
      </c>
      <c r="C92" s="39">
        <v>-35</v>
      </c>
      <c r="D92" s="39">
        <v>-11</v>
      </c>
      <c r="E92" s="44"/>
      <c r="F92" s="39">
        <v>-40</v>
      </c>
      <c r="G92" s="39">
        <v>-5</v>
      </c>
      <c r="H92" s="44"/>
      <c r="I92" s="39">
        <v>-17</v>
      </c>
      <c r="J92" s="39">
        <v>-20</v>
      </c>
      <c r="K92" s="39">
        <v>-4</v>
      </c>
      <c r="L92" s="39">
        <v>-13</v>
      </c>
      <c r="M92" s="44"/>
      <c r="N92" s="44"/>
      <c r="O92" s="44"/>
      <c r="P92" s="44"/>
      <c r="Q92" s="44"/>
      <c r="R92" s="44"/>
      <c r="S92" s="44"/>
      <c r="T92" s="44"/>
      <c r="U92" s="39">
        <v>-43</v>
      </c>
      <c r="V92" s="43"/>
      <c r="W92" s="43"/>
      <c r="X92" s="43"/>
      <c r="Y92" s="43"/>
      <c r="Z92" s="1" t="s">
        <v>998</v>
      </c>
    </row>
    <row r="93" spans="1:26" s="1" customFormat="1" x14ac:dyDescent="0.25">
      <c r="A93" s="12" t="s">
        <v>8952</v>
      </c>
      <c r="B93" s="436" t="s">
        <v>63</v>
      </c>
      <c r="C93" s="39">
        <v>-20</v>
      </c>
      <c r="D93" s="39">
        <v>-31</v>
      </c>
      <c r="E93" s="44"/>
      <c r="F93" s="39">
        <v>-30</v>
      </c>
      <c r="G93" s="44"/>
      <c r="H93" s="44"/>
      <c r="I93" s="44"/>
      <c r="J93" s="44"/>
      <c r="K93" s="39">
        <v>-9</v>
      </c>
      <c r="L93" s="39">
        <v>-7</v>
      </c>
      <c r="M93" s="44"/>
      <c r="N93" s="44"/>
      <c r="O93" s="44"/>
      <c r="P93" s="44"/>
      <c r="Q93" s="44"/>
      <c r="R93" s="39">
        <v>-5</v>
      </c>
      <c r="S93" s="44"/>
      <c r="T93" s="39">
        <v>-4</v>
      </c>
      <c r="U93" s="39">
        <v>-17</v>
      </c>
      <c r="V93" s="43"/>
      <c r="W93" s="13">
        <v>-44</v>
      </c>
      <c r="X93" s="43"/>
      <c r="Y93" s="43"/>
      <c r="Z93" s="1" t="s">
        <v>2660</v>
      </c>
    </row>
    <row r="94" spans="1:26" s="1" customFormat="1" x14ac:dyDescent="0.25">
      <c r="A94" s="99" t="s">
        <v>8973</v>
      </c>
      <c r="B94" s="13" t="s">
        <v>63</v>
      </c>
      <c r="C94" s="39">
        <v>-27</v>
      </c>
      <c r="D94" s="39">
        <v>-39</v>
      </c>
      <c r="E94" s="39">
        <v>-70</v>
      </c>
      <c r="F94" s="39">
        <v>-50</v>
      </c>
      <c r="G94" s="44"/>
      <c r="H94" s="44"/>
      <c r="I94" s="39">
        <v>-14</v>
      </c>
      <c r="J94" s="39">
        <v>-6</v>
      </c>
      <c r="K94" s="44"/>
      <c r="L94" s="39">
        <v>-4</v>
      </c>
      <c r="M94" s="39">
        <v>-8</v>
      </c>
      <c r="N94" s="44"/>
      <c r="O94" s="44"/>
      <c r="P94" s="44"/>
      <c r="Q94" s="44"/>
      <c r="R94" s="44"/>
      <c r="S94" s="44"/>
      <c r="T94" s="39">
        <v>-3</v>
      </c>
      <c r="U94" s="39">
        <v>-28</v>
      </c>
      <c r="V94" s="43"/>
      <c r="W94" s="43"/>
      <c r="X94" s="43"/>
      <c r="Y94" s="43"/>
      <c r="Z94" s="1" t="s">
        <v>2660</v>
      </c>
    </row>
    <row r="95" spans="1:26" s="1" customFormat="1" ht="17" thickBot="1" x14ac:dyDescent="0.3">
      <c r="A95" s="55" t="s">
        <v>8999</v>
      </c>
      <c r="B95" s="13" t="s">
        <v>63</v>
      </c>
      <c r="C95" s="39">
        <v>-18</v>
      </c>
      <c r="D95" s="39">
        <v>-16</v>
      </c>
      <c r="E95" s="39">
        <v>-15</v>
      </c>
      <c r="F95" s="39">
        <v>-30</v>
      </c>
      <c r="G95" s="39">
        <v>-2</v>
      </c>
      <c r="H95" s="44"/>
      <c r="I95" s="44"/>
      <c r="J95" s="44"/>
      <c r="K95" s="39">
        <v>-8</v>
      </c>
      <c r="L95" s="39">
        <v>-6</v>
      </c>
      <c r="M95" s="44"/>
      <c r="N95" s="44"/>
      <c r="O95" s="44"/>
      <c r="P95" s="44"/>
      <c r="Q95" s="44"/>
      <c r="R95" s="44"/>
      <c r="S95" s="44"/>
      <c r="T95" s="44"/>
      <c r="U95" s="39">
        <v>-57</v>
      </c>
      <c r="V95" s="43"/>
      <c r="W95" s="43"/>
      <c r="X95" s="43"/>
      <c r="Y95" s="43"/>
      <c r="Z95" s="1" t="s">
        <v>9007</v>
      </c>
    </row>
    <row r="96" spans="1:26" s="1" customFormat="1" ht="17" thickBot="1" x14ac:dyDescent="0.3">
      <c r="A96" s="860" t="s">
        <v>9067</v>
      </c>
      <c r="B96" s="41"/>
      <c r="C96" s="42">
        <f>SUM(C89:C95)</f>
        <v>422</v>
      </c>
      <c r="D96" s="42">
        <f t="shared" ref="D96:Y96" si="6">SUM(D89:D95)</f>
        <v>447</v>
      </c>
      <c r="E96" s="42">
        <f t="shared" si="6"/>
        <v>1020</v>
      </c>
      <c r="F96" s="42">
        <f t="shared" si="6"/>
        <v>1620</v>
      </c>
      <c r="G96" s="42">
        <f t="shared" si="6"/>
        <v>281</v>
      </c>
      <c r="H96" s="42">
        <f t="shared" si="6"/>
        <v>542</v>
      </c>
      <c r="I96" s="42">
        <f t="shared" si="6"/>
        <v>732</v>
      </c>
      <c r="J96" s="42">
        <f t="shared" si="6"/>
        <v>1861</v>
      </c>
      <c r="K96" s="42">
        <f t="shared" si="6"/>
        <v>32</v>
      </c>
      <c r="L96" s="42">
        <f t="shared" si="6"/>
        <v>257</v>
      </c>
      <c r="M96" s="42">
        <f t="shared" si="6"/>
        <v>52</v>
      </c>
      <c r="N96" s="42">
        <f t="shared" si="6"/>
        <v>235</v>
      </c>
      <c r="O96" s="42">
        <f t="shared" si="6"/>
        <v>54</v>
      </c>
      <c r="P96" s="42">
        <f t="shared" si="6"/>
        <v>261</v>
      </c>
      <c r="Q96" s="42">
        <f t="shared" si="6"/>
        <v>98</v>
      </c>
      <c r="R96" s="42">
        <f t="shared" si="6"/>
        <v>40</v>
      </c>
      <c r="S96" s="42">
        <f t="shared" si="6"/>
        <v>300</v>
      </c>
      <c r="T96" s="42">
        <f t="shared" si="6"/>
        <v>0</v>
      </c>
      <c r="U96" s="42">
        <f t="shared" si="6"/>
        <v>72</v>
      </c>
      <c r="V96" s="56">
        <f t="shared" si="6"/>
        <v>-11</v>
      </c>
      <c r="W96" s="56">
        <f t="shared" si="6"/>
        <v>-57</v>
      </c>
      <c r="X96" s="42">
        <f>SUM(X89:X95)</f>
        <v>50</v>
      </c>
      <c r="Y96" s="204">
        <f t="shared" si="6"/>
        <v>0</v>
      </c>
    </row>
    <row r="97" spans="1:26" s="1" customFormat="1" x14ac:dyDescent="0.25">
      <c r="A97" s="12">
        <v>45327</v>
      </c>
      <c r="B97" s="13" t="s">
        <v>63</v>
      </c>
      <c r="C97" s="39">
        <v>-11</v>
      </c>
      <c r="D97" s="39">
        <v>-32</v>
      </c>
      <c r="E97" s="39">
        <v>-32</v>
      </c>
      <c r="F97" s="44"/>
      <c r="G97" s="44"/>
      <c r="H97" s="44"/>
      <c r="I97" s="44"/>
      <c r="J97" s="44"/>
      <c r="K97" s="39">
        <v>-11</v>
      </c>
      <c r="L97" s="39">
        <v>-4</v>
      </c>
      <c r="M97" s="44"/>
      <c r="N97" s="44"/>
      <c r="O97" s="44"/>
      <c r="P97" s="44"/>
      <c r="Q97" s="44"/>
      <c r="R97" s="44"/>
      <c r="S97" s="44"/>
      <c r="T97" s="43"/>
      <c r="U97" s="39">
        <v>-10</v>
      </c>
      <c r="V97" s="43"/>
      <c r="W97" s="43"/>
      <c r="X97" s="43"/>
      <c r="Y97" s="43"/>
      <c r="Z97" s="1" t="s">
        <v>989</v>
      </c>
    </row>
    <row r="98" spans="1:26" s="1" customFormat="1" x14ac:dyDescent="0.25">
      <c r="A98" s="99">
        <v>45478</v>
      </c>
      <c r="B98" s="213" t="s">
        <v>63</v>
      </c>
      <c r="C98" s="39">
        <v>-27</v>
      </c>
      <c r="D98" s="39">
        <v>-30</v>
      </c>
      <c r="E98" s="44"/>
      <c r="F98" s="39">
        <v>-100</v>
      </c>
      <c r="G98" s="44"/>
      <c r="H98" s="44"/>
      <c r="I98" s="39">
        <v>-36</v>
      </c>
      <c r="J98" s="39">
        <v>-20</v>
      </c>
      <c r="K98" s="39">
        <v>-7</v>
      </c>
      <c r="L98" s="39">
        <v>-10</v>
      </c>
      <c r="M98" s="44"/>
      <c r="N98" s="44"/>
      <c r="O98" s="44"/>
      <c r="P98" s="44"/>
      <c r="Q98" s="44"/>
      <c r="R98" s="44"/>
      <c r="S98" s="44"/>
      <c r="T98" s="43"/>
      <c r="U98" s="39">
        <v>-55</v>
      </c>
      <c r="V98" s="43"/>
      <c r="W98" s="43"/>
      <c r="X98" s="43"/>
      <c r="Y98" s="43"/>
      <c r="Z98" s="1" t="s">
        <v>989</v>
      </c>
    </row>
    <row r="99" spans="1:26" s="1" customFormat="1" x14ac:dyDescent="0.25">
      <c r="A99" s="99" t="s">
        <v>9110</v>
      </c>
      <c r="B99" s="213" t="s">
        <v>63</v>
      </c>
      <c r="C99" s="39"/>
      <c r="D99" s="39"/>
      <c r="E99" s="39">
        <v>-43</v>
      </c>
      <c r="F99" s="39"/>
      <c r="G99" s="39"/>
      <c r="H99" s="39">
        <v>-25</v>
      </c>
      <c r="I99" s="39"/>
      <c r="J99" s="39"/>
      <c r="K99" s="39"/>
      <c r="L99" s="39"/>
      <c r="M99" s="44"/>
      <c r="N99" s="39">
        <v>-73</v>
      </c>
      <c r="O99" s="44"/>
      <c r="P99" s="39">
        <v>-11</v>
      </c>
      <c r="Q99" s="44"/>
      <c r="R99" s="44"/>
      <c r="S99" s="44"/>
      <c r="T99" s="43"/>
      <c r="U99" s="39"/>
      <c r="V99" s="43"/>
      <c r="W99" s="43"/>
      <c r="X99" s="43"/>
      <c r="Y99" s="43"/>
      <c r="Z99" s="1" t="s">
        <v>1025</v>
      </c>
    </row>
    <row r="100" spans="1:26" s="1" customFormat="1" ht="17" thickBot="1" x14ac:dyDescent="0.3">
      <c r="A100" s="256" t="s">
        <v>9120</v>
      </c>
      <c r="B100" s="53" t="s">
        <v>63</v>
      </c>
      <c r="C100" s="39">
        <v>-19</v>
      </c>
      <c r="D100" s="39">
        <v>-44</v>
      </c>
      <c r="E100" s="39">
        <v>-100</v>
      </c>
      <c r="F100" s="44"/>
      <c r="G100" s="44"/>
      <c r="H100" s="44"/>
      <c r="I100" s="44"/>
      <c r="J100" s="44"/>
      <c r="K100" s="44"/>
      <c r="L100" s="39">
        <v>-1</v>
      </c>
      <c r="M100" s="39">
        <v>-16</v>
      </c>
      <c r="N100" s="44"/>
      <c r="O100" s="44"/>
      <c r="P100" s="44"/>
      <c r="Q100" s="39">
        <v>-77</v>
      </c>
      <c r="R100" s="44"/>
      <c r="S100" s="44"/>
      <c r="T100" s="43"/>
      <c r="U100" s="39">
        <v>-11</v>
      </c>
      <c r="V100" s="43"/>
      <c r="W100" s="43"/>
      <c r="X100" s="43"/>
      <c r="Y100" s="43"/>
      <c r="Z100" s="1" t="s">
        <v>989</v>
      </c>
    </row>
    <row r="101" spans="1:26" s="1" customFormat="1" ht="17" thickBot="1" x14ac:dyDescent="0.3">
      <c r="A101" s="860" t="s">
        <v>9315</v>
      </c>
      <c r="B101" s="41"/>
      <c r="C101" s="42">
        <f>SUM(C96:C100)</f>
        <v>365</v>
      </c>
      <c r="D101" s="42">
        <f t="shared" ref="D101:Y101" si="7">SUM(D96:D100)</f>
        <v>341</v>
      </c>
      <c r="E101" s="42">
        <f t="shared" si="7"/>
        <v>845</v>
      </c>
      <c r="F101" s="42">
        <f t="shared" si="7"/>
        <v>1520</v>
      </c>
      <c r="G101" s="42">
        <f t="shared" si="7"/>
        <v>281</v>
      </c>
      <c r="H101" s="42">
        <f t="shared" si="7"/>
        <v>517</v>
      </c>
      <c r="I101" s="42">
        <f t="shared" si="7"/>
        <v>696</v>
      </c>
      <c r="J101" s="42">
        <f t="shared" si="7"/>
        <v>1841</v>
      </c>
      <c r="K101" s="42">
        <f t="shared" si="7"/>
        <v>14</v>
      </c>
      <c r="L101" s="42">
        <f t="shared" si="7"/>
        <v>242</v>
      </c>
      <c r="M101" s="42">
        <f t="shared" si="7"/>
        <v>36</v>
      </c>
      <c r="N101" s="42">
        <f t="shared" si="7"/>
        <v>162</v>
      </c>
      <c r="O101" s="42">
        <f t="shared" si="7"/>
        <v>54</v>
      </c>
      <c r="P101" s="42">
        <f t="shared" si="7"/>
        <v>250</v>
      </c>
      <c r="Q101" s="42">
        <f t="shared" si="7"/>
        <v>21</v>
      </c>
      <c r="R101" s="42">
        <f t="shared" si="7"/>
        <v>40</v>
      </c>
      <c r="S101" s="42">
        <f t="shared" si="7"/>
        <v>300</v>
      </c>
      <c r="T101" s="204">
        <f t="shared" si="7"/>
        <v>0</v>
      </c>
      <c r="U101" s="56">
        <f t="shared" si="7"/>
        <v>-4</v>
      </c>
      <c r="V101" s="56">
        <f t="shared" si="7"/>
        <v>-11</v>
      </c>
      <c r="W101" s="56">
        <f>SUM(W96:W100)</f>
        <v>-57</v>
      </c>
      <c r="X101" s="42">
        <f>SUM(X96:X100)</f>
        <v>50</v>
      </c>
      <c r="Y101" s="204">
        <f t="shared" si="7"/>
        <v>0</v>
      </c>
    </row>
    <row r="102" spans="1:26" s="1" customFormat="1" x14ac:dyDescent="0.25">
      <c r="A102" s="1181">
        <v>45357</v>
      </c>
      <c r="B102" s="529" t="s">
        <v>63</v>
      </c>
      <c r="C102" s="13">
        <v>-9</v>
      </c>
      <c r="D102" s="43"/>
      <c r="E102" s="13">
        <v>-26</v>
      </c>
      <c r="F102" s="43"/>
      <c r="G102" s="43"/>
      <c r="H102" s="43"/>
      <c r="I102" s="13">
        <v>-23</v>
      </c>
      <c r="J102" s="13">
        <v>-25</v>
      </c>
      <c r="K102" s="13">
        <v>-14</v>
      </c>
      <c r="L102" s="13">
        <v>-8</v>
      </c>
      <c r="M102" s="13">
        <v>-5</v>
      </c>
      <c r="N102" s="43"/>
      <c r="O102" s="43"/>
      <c r="P102" s="13">
        <v>-25</v>
      </c>
      <c r="Q102" s="43"/>
      <c r="R102" s="43"/>
      <c r="S102" s="43"/>
      <c r="T102" s="43"/>
      <c r="U102" s="43"/>
      <c r="V102" s="43"/>
      <c r="W102" s="43"/>
      <c r="X102" s="43"/>
      <c r="Y102" s="43"/>
      <c r="Z102" s="1" t="s">
        <v>2660</v>
      </c>
    </row>
    <row r="103" spans="1:26" s="361" customFormat="1" x14ac:dyDescent="0.25">
      <c r="A103" s="1451"/>
      <c r="B103" s="1615" t="s">
        <v>9330</v>
      </c>
      <c r="C103" s="360"/>
      <c r="D103" s="360"/>
      <c r="E103" s="360"/>
      <c r="F103" s="360"/>
      <c r="G103" s="360"/>
      <c r="H103" s="360"/>
      <c r="I103" s="360"/>
      <c r="J103" s="360"/>
      <c r="K103" s="360"/>
      <c r="L103" s="360"/>
      <c r="M103" s="360"/>
      <c r="N103" s="360"/>
      <c r="O103" s="360"/>
      <c r="P103" s="360"/>
      <c r="Q103" s="360"/>
      <c r="R103" s="360">
        <v>-40</v>
      </c>
      <c r="S103" s="360"/>
      <c r="T103" s="360"/>
      <c r="U103" s="360"/>
      <c r="V103" s="360"/>
      <c r="W103" s="360">
        <v>40</v>
      </c>
      <c r="X103" s="360"/>
      <c r="Y103" s="360"/>
    </row>
    <row r="104" spans="1:26" s="1" customFormat="1" x14ac:dyDescent="0.25">
      <c r="A104" s="1653">
        <v>45571</v>
      </c>
      <c r="B104" s="947" t="s">
        <v>9367</v>
      </c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>
        <v>4</v>
      </c>
      <c r="V104" s="43">
        <v>11</v>
      </c>
      <c r="W104" s="43"/>
      <c r="X104" s="43"/>
      <c r="Y104" s="43"/>
      <c r="Z104" s="1" t="s">
        <v>6735</v>
      </c>
    </row>
    <row r="105" spans="1:26" s="1" customFormat="1" x14ac:dyDescent="0.25">
      <c r="A105" s="1181">
        <v>45571</v>
      </c>
      <c r="B105" s="529" t="s">
        <v>63</v>
      </c>
      <c r="C105" s="13">
        <v>-30</v>
      </c>
      <c r="D105" s="13">
        <v>-10</v>
      </c>
      <c r="E105" s="13">
        <v>-12</v>
      </c>
      <c r="F105" s="43"/>
      <c r="G105" s="43"/>
      <c r="H105" s="13">
        <v>-41</v>
      </c>
      <c r="I105" s="13">
        <v>-88</v>
      </c>
      <c r="J105" s="13">
        <v>-123</v>
      </c>
      <c r="K105" s="43"/>
      <c r="L105" s="13">
        <v>-8</v>
      </c>
      <c r="M105" s="43"/>
      <c r="N105" s="13">
        <v>-105</v>
      </c>
      <c r="O105" s="13">
        <v>-11</v>
      </c>
      <c r="P105" s="13">
        <v>-66</v>
      </c>
      <c r="Q105" s="43"/>
      <c r="R105" s="43"/>
      <c r="S105" s="43"/>
      <c r="T105" s="43"/>
      <c r="U105" s="43"/>
      <c r="V105" s="43"/>
      <c r="W105" s="43"/>
      <c r="X105" s="43"/>
      <c r="Y105" s="43"/>
      <c r="Z105" s="1" t="s">
        <v>1025</v>
      </c>
    </row>
    <row r="106" spans="1:26" s="1" customFormat="1" x14ac:dyDescent="0.25">
      <c r="A106" s="817" t="s">
        <v>9443</v>
      </c>
      <c r="B106" s="529" t="s">
        <v>63</v>
      </c>
      <c r="C106" s="13">
        <v>-41</v>
      </c>
      <c r="D106" s="13">
        <v>-29</v>
      </c>
      <c r="E106" s="43"/>
      <c r="F106" s="43"/>
      <c r="G106" s="43"/>
      <c r="H106" s="13">
        <v>-15</v>
      </c>
      <c r="I106" s="43"/>
      <c r="J106" s="43"/>
      <c r="K106" s="43"/>
      <c r="L106" s="13">
        <v>-23</v>
      </c>
      <c r="M106" s="43"/>
      <c r="N106" s="13">
        <v>-6</v>
      </c>
      <c r="O106" s="43"/>
      <c r="P106" s="13">
        <v>-24</v>
      </c>
      <c r="Q106" s="43"/>
      <c r="R106" s="43"/>
      <c r="S106" s="43"/>
      <c r="T106" s="43"/>
      <c r="U106" s="43"/>
      <c r="V106" s="43"/>
      <c r="W106" s="43"/>
      <c r="X106" s="43"/>
      <c r="Y106" s="43"/>
    </row>
    <row r="107" spans="1:26" s="1" customFormat="1" x14ac:dyDescent="0.25">
      <c r="A107" s="36" t="s">
        <v>9493</v>
      </c>
      <c r="B107" s="36" t="s">
        <v>63</v>
      </c>
      <c r="C107" s="13">
        <v>-31</v>
      </c>
      <c r="D107" s="13">
        <v>-15</v>
      </c>
      <c r="E107" s="13">
        <v>-114</v>
      </c>
      <c r="F107" s="13">
        <v>-144</v>
      </c>
      <c r="G107" s="43"/>
      <c r="H107" s="43"/>
      <c r="I107" s="13">
        <v>-71</v>
      </c>
      <c r="J107" s="13">
        <v>-100</v>
      </c>
      <c r="K107" s="43"/>
      <c r="L107" s="13">
        <v>-22</v>
      </c>
      <c r="M107" s="13">
        <v>-4</v>
      </c>
      <c r="N107" s="43"/>
      <c r="O107" s="43"/>
      <c r="P107" s="43"/>
      <c r="Q107" s="13">
        <v>-21</v>
      </c>
      <c r="R107" s="43"/>
      <c r="S107" s="43"/>
      <c r="T107" s="43"/>
      <c r="U107" s="43"/>
      <c r="V107" s="43"/>
      <c r="W107" s="43"/>
      <c r="X107" s="43"/>
      <c r="Y107" s="43"/>
      <c r="Z107" s="1" t="s">
        <v>989</v>
      </c>
    </row>
    <row r="108" spans="1:26" s="1" customFormat="1" x14ac:dyDescent="0.25">
      <c r="A108" s="1344"/>
      <c r="B108" s="947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</row>
    <row r="109" spans="1:26" x14ac:dyDescent="0.25">
      <c r="A109" s="12"/>
      <c r="B109" s="1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</row>
    <row r="110" spans="1:26" s="1" customFormat="1" ht="17" thickBot="1" x14ac:dyDescent="0.3">
      <c r="A110" s="894"/>
      <c r="B110" s="370"/>
      <c r="C110" s="370">
        <f>SUM(C101:C109)</f>
        <v>254</v>
      </c>
      <c r="D110" s="370">
        <f>SUM(D101:D109)</f>
        <v>287</v>
      </c>
      <c r="E110" s="370">
        <f t="shared" ref="E110:Y110" si="8">SUM(E101:E109)</f>
        <v>693</v>
      </c>
      <c r="F110" s="370">
        <f t="shared" si="8"/>
        <v>1376</v>
      </c>
      <c r="G110" s="370">
        <f t="shared" si="8"/>
        <v>281</v>
      </c>
      <c r="H110" s="609">
        <f t="shared" si="8"/>
        <v>461</v>
      </c>
      <c r="I110" s="370">
        <f t="shared" si="8"/>
        <v>514</v>
      </c>
      <c r="J110" s="370">
        <f t="shared" si="8"/>
        <v>1593</v>
      </c>
      <c r="K110" s="370">
        <f t="shared" si="8"/>
        <v>0</v>
      </c>
      <c r="L110" s="370">
        <f>SUM(L101:L109)</f>
        <v>181</v>
      </c>
      <c r="M110" s="370">
        <f t="shared" si="8"/>
        <v>27</v>
      </c>
      <c r="N110" s="609">
        <f t="shared" si="8"/>
        <v>51</v>
      </c>
      <c r="O110" s="370">
        <f t="shared" si="8"/>
        <v>43</v>
      </c>
      <c r="P110" s="609">
        <f t="shared" si="8"/>
        <v>135</v>
      </c>
      <c r="Q110" s="370">
        <f t="shared" si="8"/>
        <v>0</v>
      </c>
      <c r="R110" s="370">
        <f t="shared" si="8"/>
        <v>0</v>
      </c>
      <c r="S110" s="370">
        <f t="shared" si="8"/>
        <v>300</v>
      </c>
      <c r="T110" s="370">
        <f t="shared" si="8"/>
        <v>0</v>
      </c>
      <c r="U110" s="370">
        <f t="shared" si="8"/>
        <v>0</v>
      </c>
      <c r="V110" s="370">
        <f t="shared" si="8"/>
        <v>0</v>
      </c>
      <c r="W110" s="1100">
        <f t="shared" si="8"/>
        <v>-17</v>
      </c>
      <c r="X110" s="370">
        <f t="shared" si="8"/>
        <v>50</v>
      </c>
      <c r="Y110" s="370">
        <f t="shared" si="8"/>
        <v>0</v>
      </c>
    </row>
    <row r="111" spans="1:26" ht="17" thickBot="1" x14ac:dyDescent="0.3">
      <c r="A111" s="1358"/>
      <c r="B111" s="1355"/>
      <c r="C111" s="1355"/>
      <c r="D111" s="1355"/>
      <c r="E111" s="1355"/>
      <c r="F111" s="1355"/>
      <c r="G111" s="1355"/>
      <c r="H111" s="1355"/>
      <c r="I111" s="1355"/>
      <c r="J111" s="1355"/>
      <c r="K111" s="1355"/>
      <c r="L111" s="1355"/>
      <c r="M111" s="1355"/>
      <c r="N111" s="1355"/>
      <c r="O111" s="1355"/>
      <c r="P111" s="1355"/>
      <c r="Q111" s="1355"/>
      <c r="R111" s="1355"/>
      <c r="S111" s="1355"/>
      <c r="T111" s="1355"/>
      <c r="U111" s="1355"/>
      <c r="V111" s="1355"/>
      <c r="W111" s="1355"/>
      <c r="X111" s="1355"/>
      <c r="Y111" s="1027"/>
    </row>
    <row r="112" spans="1:26" ht="17" thickBot="1" x14ac:dyDescent="0.3"/>
    <row r="113" spans="1:25" ht="17" thickBot="1" x14ac:dyDescent="0.3">
      <c r="C113" s="209" t="s">
        <v>26</v>
      </c>
      <c r="D113" s="209" t="s">
        <v>10</v>
      </c>
      <c r="E113" s="209" t="s">
        <v>3</v>
      </c>
      <c r="F113" s="209" t="s">
        <v>4</v>
      </c>
      <c r="G113" s="209" t="s">
        <v>27</v>
      </c>
      <c r="H113" s="209" t="s">
        <v>134</v>
      </c>
      <c r="I113" s="209" t="s">
        <v>31</v>
      </c>
      <c r="J113" s="209" t="s">
        <v>365</v>
      </c>
      <c r="K113" s="209" t="s">
        <v>17</v>
      </c>
      <c r="L113" s="209" t="s">
        <v>28</v>
      </c>
      <c r="M113" s="209" t="s">
        <v>18</v>
      </c>
      <c r="N113" s="209" t="s">
        <v>29</v>
      </c>
      <c r="O113" s="209" t="s">
        <v>778</v>
      </c>
      <c r="P113" s="209" t="s">
        <v>30</v>
      </c>
      <c r="Q113" s="209" t="s">
        <v>4501</v>
      </c>
      <c r="R113" s="209" t="s">
        <v>5720</v>
      </c>
      <c r="S113" s="209" t="s">
        <v>3817</v>
      </c>
      <c r="T113" s="209" t="s">
        <v>14</v>
      </c>
      <c r="U113" s="209" t="s">
        <v>2</v>
      </c>
      <c r="V113" s="209" t="s">
        <v>1152</v>
      </c>
      <c r="W113" s="209" t="s">
        <v>2562</v>
      </c>
      <c r="X113" s="209" t="s">
        <v>2871</v>
      </c>
      <c r="Y113" s="1025" t="s">
        <v>6797</v>
      </c>
    </row>
    <row r="114" spans="1:25" s="1" customFormat="1" x14ac:dyDescent="0.25">
      <c r="A114" s="1" t="s">
        <v>8456</v>
      </c>
    </row>
    <row r="115" spans="1:25" x14ac:dyDescent="0.25">
      <c r="A115" s="1" t="s">
        <v>8702</v>
      </c>
      <c r="C115" s="355" t="s">
        <v>8846</v>
      </c>
      <c r="D115" s="239"/>
      <c r="E115" s="239"/>
      <c r="F115" s="239"/>
      <c r="G115" s="239"/>
      <c r="H115" s="239"/>
    </row>
    <row r="116" spans="1:25" x14ac:dyDescent="0.25">
      <c r="A116" s="1" t="s">
        <v>8703</v>
      </c>
    </row>
    <row r="118" spans="1:25" x14ac:dyDescent="0.25">
      <c r="A118" s="2" t="s">
        <v>9329</v>
      </c>
    </row>
  </sheetData>
  <pageMargins left="0.7" right="0.7" top="0.75" bottom="0.75" header="0.3" footer="0.3"/>
  <pageSetup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tabColor rgb="FFFFFF00"/>
  </sheetPr>
  <dimension ref="A1:K35"/>
  <sheetViews>
    <sheetView topLeftCell="A19" workbookViewId="0">
      <selection activeCell="B40" sqref="B40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8" width="9.33203125" style="2" customWidth="1"/>
    <col min="9" max="9" width="9.1640625" style="2" customWidth="1"/>
    <col min="10" max="16384" width="9" style="2"/>
  </cols>
  <sheetData>
    <row r="1" spans="1:9" s="1" customFormat="1" x14ac:dyDescent="0.25">
      <c r="A1" s="1" t="s">
        <v>23</v>
      </c>
    </row>
    <row r="2" spans="1:9" s="1" customFormat="1" x14ac:dyDescent="0.25"/>
    <row r="3" spans="1:9" s="1" customFormat="1" x14ac:dyDescent="0.25">
      <c r="A3" s="1" t="s">
        <v>384</v>
      </c>
    </row>
    <row r="4" spans="1:9" s="1" customFormat="1" x14ac:dyDescent="0.25">
      <c r="A4" s="3" t="s">
        <v>5842</v>
      </c>
      <c r="B4" s="3"/>
      <c r="C4" s="3"/>
      <c r="D4" s="3"/>
      <c r="E4" s="3"/>
      <c r="F4" s="3"/>
      <c r="G4" s="3"/>
      <c r="H4" s="3"/>
      <c r="I4" s="3"/>
    </row>
    <row r="5" spans="1:9" s="1" customFormat="1" x14ac:dyDescent="0.25">
      <c r="A5" s="3" t="s">
        <v>5949</v>
      </c>
      <c r="B5" s="3"/>
      <c r="C5" s="3"/>
      <c r="D5" s="3"/>
      <c r="E5" s="3"/>
      <c r="F5" s="3"/>
      <c r="G5" s="3"/>
      <c r="H5" s="3"/>
      <c r="I5" s="3"/>
    </row>
    <row r="6" spans="1:9" s="208" customFormat="1" x14ac:dyDescent="0.25">
      <c r="A6" s="320" t="s">
        <v>7446</v>
      </c>
      <c r="B6" s="320"/>
      <c r="C6" s="320">
        <v>21000</v>
      </c>
      <c r="D6" s="320">
        <v>1000</v>
      </c>
      <c r="E6" s="320">
        <v>4500</v>
      </c>
      <c r="F6" s="320">
        <v>4500</v>
      </c>
      <c r="G6" s="320"/>
      <c r="H6" s="320">
        <v>6000</v>
      </c>
      <c r="I6" s="320"/>
    </row>
    <row r="7" spans="1:9" s="1" customFormat="1" ht="17" thickBot="1" x14ac:dyDescent="0.3">
      <c r="A7" s="3"/>
      <c r="B7" s="3"/>
      <c r="C7" s="320">
        <v>15000</v>
      </c>
      <c r="D7" s="320">
        <v>800</v>
      </c>
      <c r="E7" s="320">
        <v>3500</v>
      </c>
      <c r="F7" s="320">
        <v>3500</v>
      </c>
      <c r="G7" s="320">
        <v>35000</v>
      </c>
      <c r="H7" s="320">
        <v>4000</v>
      </c>
      <c r="I7" s="320"/>
    </row>
    <row r="8" spans="1:9" ht="17" thickBot="1" x14ac:dyDescent="0.3">
      <c r="A8" s="209" t="s">
        <v>0</v>
      </c>
      <c r="B8" s="209" t="s">
        <v>1</v>
      </c>
      <c r="C8" s="209" t="s">
        <v>10</v>
      </c>
      <c r="D8" s="209" t="s">
        <v>4</v>
      </c>
      <c r="E8" s="209" t="s">
        <v>3</v>
      </c>
      <c r="F8" s="209" t="s">
        <v>27</v>
      </c>
      <c r="G8" s="209" t="s">
        <v>28</v>
      </c>
      <c r="H8" s="209" t="s">
        <v>26</v>
      </c>
      <c r="I8" s="209"/>
    </row>
    <row r="9" spans="1:9" x14ac:dyDescent="0.25">
      <c r="A9" s="12" t="s">
        <v>5839</v>
      </c>
      <c r="B9" s="14" t="s">
        <v>5843</v>
      </c>
      <c r="C9" s="13">
        <v>40</v>
      </c>
      <c r="D9" s="13"/>
      <c r="E9" s="13"/>
      <c r="F9" s="13"/>
      <c r="G9" s="13"/>
      <c r="H9" s="13"/>
      <c r="I9" s="13"/>
    </row>
    <row r="10" spans="1:9" ht="17" thickBot="1" x14ac:dyDescent="0.3">
      <c r="A10" s="76" t="s">
        <v>5778</v>
      </c>
      <c r="B10" s="14" t="s">
        <v>5846</v>
      </c>
      <c r="C10" s="14"/>
      <c r="D10" s="14">
        <v>120</v>
      </c>
      <c r="E10" s="14">
        <v>120</v>
      </c>
      <c r="F10" s="14">
        <v>30</v>
      </c>
      <c r="G10" s="14">
        <v>30</v>
      </c>
      <c r="H10" s="14">
        <v>60</v>
      </c>
      <c r="I10" s="14"/>
    </row>
    <row r="11" spans="1:9" ht="17" thickBot="1" x14ac:dyDescent="0.3">
      <c r="A11" s="161" t="s">
        <v>5929</v>
      </c>
      <c r="B11" s="34"/>
      <c r="C11" s="34">
        <f>SUM(C9:C10)</f>
        <v>40</v>
      </c>
      <c r="D11" s="34">
        <f t="shared" ref="D11:H11" si="0">SUM(D9:D10)</f>
        <v>120</v>
      </c>
      <c r="E11" s="34">
        <f t="shared" si="0"/>
        <v>120</v>
      </c>
      <c r="F11" s="34">
        <f t="shared" si="0"/>
        <v>30</v>
      </c>
      <c r="G11" s="34">
        <f t="shared" si="0"/>
        <v>30</v>
      </c>
      <c r="H11" s="34">
        <f t="shared" si="0"/>
        <v>60</v>
      </c>
      <c r="I11" s="54"/>
    </row>
    <row r="12" spans="1:9" ht="17" thickBot="1" x14ac:dyDescent="0.3">
      <c r="A12" s="55"/>
      <c r="B12" s="22"/>
      <c r="C12" s="53"/>
      <c r="D12" s="53"/>
      <c r="E12" s="53"/>
      <c r="F12" s="53"/>
      <c r="G12" s="53"/>
      <c r="H12" s="53"/>
      <c r="I12" s="53"/>
    </row>
    <row r="13" spans="1:9" ht="17" thickBot="1" x14ac:dyDescent="0.3">
      <c r="A13" s="161" t="s">
        <v>6015</v>
      </c>
      <c r="B13" s="34"/>
      <c r="C13" s="34">
        <f t="shared" ref="C13:H17" si="1">SUM(C11:C12)</f>
        <v>40</v>
      </c>
      <c r="D13" s="34">
        <f t="shared" si="1"/>
        <v>120</v>
      </c>
      <c r="E13" s="34">
        <f t="shared" si="1"/>
        <v>120</v>
      </c>
      <c r="F13" s="34">
        <f t="shared" si="1"/>
        <v>30</v>
      </c>
      <c r="G13" s="34">
        <f t="shared" si="1"/>
        <v>30</v>
      </c>
      <c r="H13" s="34">
        <f t="shared" si="1"/>
        <v>60</v>
      </c>
      <c r="I13" s="54"/>
    </row>
    <row r="14" spans="1:9" ht="17" thickBot="1" x14ac:dyDescent="0.3">
      <c r="A14" s="12"/>
      <c r="B14" s="14"/>
      <c r="C14" s="13"/>
      <c r="D14" s="13"/>
      <c r="E14" s="13"/>
      <c r="F14" s="13"/>
      <c r="G14" s="13"/>
      <c r="H14" s="13"/>
      <c r="I14" s="13"/>
    </row>
    <row r="15" spans="1:9" ht="17" thickBot="1" x14ac:dyDescent="0.3">
      <c r="A15" s="161" t="s">
        <v>6234</v>
      </c>
      <c r="B15" s="34"/>
      <c r="C15" s="34">
        <f t="shared" si="1"/>
        <v>40</v>
      </c>
      <c r="D15" s="34">
        <f t="shared" si="1"/>
        <v>120</v>
      </c>
      <c r="E15" s="34">
        <f t="shared" si="1"/>
        <v>120</v>
      </c>
      <c r="F15" s="34">
        <f t="shared" si="1"/>
        <v>30</v>
      </c>
      <c r="G15" s="34">
        <f t="shared" si="1"/>
        <v>30</v>
      </c>
      <c r="H15" s="34">
        <f t="shared" si="1"/>
        <v>60</v>
      </c>
      <c r="I15" s="54"/>
    </row>
    <row r="16" spans="1:9" ht="17" thickBot="1" x14ac:dyDescent="0.3">
      <c r="A16" s="12"/>
      <c r="B16" s="14"/>
      <c r="C16" s="13"/>
      <c r="D16" s="13"/>
      <c r="E16" s="13"/>
      <c r="F16" s="13"/>
      <c r="G16" s="13"/>
      <c r="H16" s="13"/>
      <c r="I16" s="13"/>
    </row>
    <row r="17" spans="1:11" ht="17" thickBot="1" x14ac:dyDescent="0.3">
      <c r="A17" s="161" t="s">
        <v>6414</v>
      </c>
      <c r="B17" s="34"/>
      <c r="C17" s="34">
        <f t="shared" si="1"/>
        <v>40</v>
      </c>
      <c r="D17" s="34">
        <f t="shared" si="1"/>
        <v>120</v>
      </c>
      <c r="E17" s="34">
        <f t="shared" si="1"/>
        <v>120</v>
      </c>
      <c r="F17" s="34">
        <f t="shared" si="1"/>
        <v>30</v>
      </c>
      <c r="G17" s="34">
        <f t="shared" si="1"/>
        <v>30</v>
      </c>
      <c r="H17" s="34">
        <f t="shared" si="1"/>
        <v>60</v>
      </c>
      <c r="I17" s="54"/>
    </row>
    <row r="18" spans="1:11" ht="17" thickBot="1" x14ac:dyDescent="0.3">
      <c r="A18" s="28"/>
      <c r="B18" s="22"/>
      <c r="C18" s="14"/>
      <c r="D18" s="14"/>
      <c r="E18" s="14"/>
      <c r="F18" s="14"/>
      <c r="G18" s="14"/>
      <c r="H18" s="14"/>
      <c r="I18" s="14"/>
    </row>
    <row r="19" spans="1:11" ht="17" thickBot="1" x14ac:dyDescent="0.3">
      <c r="A19" s="161" t="s">
        <v>6545</v>
      </c>
      <c r="B19" s="34"/>
      <c r="C19" s="34">
        <f>SUM(C17:C18)</f>
        <v>40</v>
      </c>
      <c r="D19" s="34">
        <f t="shared" ref="D19:H27" si="2">SUM(D17:D18)</f>
        <v>120</v>
      </c>
      <c r="E19" s="34">
        <f t="shared" si="2"/>
        <v>120</v>
      </c>
      <c r="F19" s="34">
        <f t="shared" si="2"/>
        <v>30</v>
      </c>
      <c r="G19" s="34">
        <f t="shared" si="2"/>
        <v>30</v>
      </c>
      <c r="H19" s="34">
        <f t="shared" si="2"/>
        <v>60</v>
      </c>
      <c r="I19" s="54"/>
    </row>
    <row r="20" spans="1:11" ht="17" thickBot="1" x14ac:dyDescent="0.3">
      <c r="A20" s="53"/>
      <c r="B20" s="53"/>
      <c r="C20" s="53"/>
      <c r="D20" s="53"/>
      <c r="E20" s="53"/>
      <c r="F20" s="53"/>
      <c r="G20" s="53"/>
      <c r="H20" s="53"/>
      <c r="I20" s="53"/>
    </row>
    <row r="21" spans="1:11" ht="17" thickBot="1" x14ac:dyDescent="0.3">
      <c r="A21" s="161" t="s">
        <v>6789</v>
      </c>
      <c r="B21" s="34"/>
      <c r="C21" s="34">
        <f>SUM(C19:C20)</f>
        <v>40</v>
      </c>
      <c r="D21" s="34">
        <f t="shared" si="2"/>
        <v>120</v>
      </c>
      <c r="E21" s="34">
        <f t="shared" si="2"/>
        <v>120</v>
      </c>
      <c r="F21" s="34">
        <f t="shared" si="2"/>
        <v>30</v>
      </c>
      <c r="G21" s="34">
        <f t="shared" si="2"/>
        <v>30</v>
      </c>
      <c r="H21" s="34">
        <f t="shared" si="2"/>
        <v>60</v>
      </c>
      <c r="I21" s="54"/>
    </row>
    <row r="22" spans="1:11" ht="17" thickBot="1" x14ac:dyDescent="0.3">
      <c r="A22" s="13"/>
      <c r="B22" s="13"/>
      <c r="C22" s="13"/>
      <c r="D22" s="13"/>
      <c r="E22" s="13"/>
      <c r="F22" s="13"/>
      <c r="G22" s="13"/>
      <c r="H22" s="13"/>
      <c r="I22" s="13"/>
    </row>
    <row r="23" spans="1:11" ht="17" thickBot="1" x14ac:dyDescent="0.3">
      <c r="A23" s="161" t="s">
        <v>6957</v>
      </c>
      <c r="B23" s="34"/>
      <c r="C23" s="34">
        <f>SUM(C21:C22)</f>
        <v>40</v>
      </c>
      <c r="D23" s="34">
        <f t="shared" si="2"/>
        <v>120</v>
      </c>
      <c r="E23" s="34">
        <f t="shared" si="2"/>
        <v>120</v>
      </c>
      <c r="F23" s="34">
        <f t="shared" si="2"/>
        <v>30</v>
      </c>
      <c r="G23" s="34">
        <f t="shared" si="2"/>
        <v>30</v>
      </c>
      <c r="H23" s="34">
        <f t="shared" si="2"/>
        <v>60</v>
      </c>
      <c r="I23" s="54"/>
    </row>
    <row r="24" spans="1:11" ht="17" thickBot="1" x14ac:dyDescent="0.3">
      <c r="A24" s="13"/>
      <c r="B24" s="13"/>
      <c r="C24" s="13"/>
      <c r="D24" s="13"/>
      <c r="E24" s="13"/>
      <c r="F24" s="13"/>
      <c r="G24" s="13"/>
      <c r="H24" s="13"/>
      <c r="I24" s="13"/>
    </row>
    <row r="25" spans="1:11" ht="17" thickBot="1" x14ac:dyDescent="0.3">
      <c r="A25" s="161" t="s">
        <v>7112</v>
      </c>
      <c r="B25" s="34"/>
      <c r="C25" s="34">
        <f>SUM(C23:C24)</f>
        <v>40</v>
      </c>
      <c r="D25" s="34">
        <f t="shared" si="2"/>
        <v>120</v>
      </c>
      <c r="E25" s="34">
        <f t="shared" si="2"/>
        <v>120</v>
      </c>
      <c r="F25" s="34">
        <f t="shared" si="2"/>
        <v>30</v>
      </c>
      <c r="G25" s="34">
        <f t="shared" si="2"/>
        <v>30</v>
      </c>
      <c r="H25" s="34">
        <f t="shared" si="2"/>
        <v>60</v>
      </c>
      <c r="I25" s="54"/>
    </row>
    <row r="26" spans="1:11" ht="17" thickBot="1" x14ac:dyDescent="0.3">
      <c r="A26" s="13"/>
      <c r="B26" s="13"/>
      <c r="C26" s="13"/>
      <c r="D26" s="13"/>
      <c r="E26" s="13"/>
      <c r="F26" s="13"/>
      <c r="G26" s="13"/>
      <c r="H26" s="13"/>
      <c r="I26" s="13"/>
    </row>
    <row r="27" spans="1:11" ht="17" thickBot="1" x14ac:dyDescent="0.3">
      <c r="A27" s="161" t="s">
        <v>7158</v>
      </c>
      <c r="B27" s="34"/>
      <c r="C27" s="34">
        <f>SUM(C25:C26)</f>
        <v>40</v>
      </c>
      <c r="D27" s="34">
        <f t="shared" si="2"/>
        <v>120</v>
      </c>
      <c r="E27" s="34">
        <f t="shared" si="2"/>
        <v>120</v>
      </c>
      <c r="F27" s="34">
        <f t="shared" si="2"/>
        <v>30</v>
      </c>
      <c r="G27" s="34">
        <f t="shared" si="2"/>
        <v>30</v>
      </c>
      <c r="H27" s="34">
        <f t="shared" si="2"/>
        <v>60</v>
      </c>
      <c r="I27" s="54"/>
      <c r="J27" s="1" t="s">
        <v>7592</v>
      </c>
      <c r="K27" s="1"/>
    </row>
    <row r="28" spans="1:11" x14ac:dyDescent="0.25">
      <c r="A28" s="13"/>
      <c r="B28" s="13"/>
      <c r="C28" s="13"/>
      <c r="D28" s="13"/>
      <c r="E28" s="13"/>
      <c r="F28" s="13"/>
      <c r="G28" s="13"/>
      <c r="H28" s="13"/>
      <c r="I28" s="13"/>
    </row>
    <row r="29" spans="1:11" x14ac:dyDescent="0.25">
      <c r="A29" s="13"/>
      <c r="B29" s="13"/>
      <c r="C29" s="13"/>
      <c r="D29" s="13"/>
      <c r="E29" s="13"/>
      <c r="F29" s="13"/>
      <c r="G29" s="13"/>
      <c r="H29" s="13"/>
      <c r="I29" s="13"/>
    </row>
    <row r="30" spans="1:11" ht="17" thickBot="1" x14ac:dyDescent="0.3">
      <c r="A30" s="14"/>
      <c r="B30" s="14"/>
      <c r="C30" s="14"/>
      <c r="D30" s="14"/>
      <c r="E30" s="14"/>
      <c r="F30" s="14"/>
      <c r="G30" s="14"/>
      <c r="H30" s="14"/>
      <c r="I30" s="14"/>
    </row>
    <row r="31" spans="1:11" ht="17" thickBot="1" x14ac:dyDescent="0.3">
      <c r="A31" s="1358" t="s">
        <v>927</v>
      </c>
      <c r="B31" s="1355"/>
      <c r="C31" s="1355">
        <f>SUM(C9:C10)</f>
        <v>40</v>
      </c>
      <c r="D31" s="1355">
        <f t="shared" ref="D31:H31" si="3">SUM(D9:D10)</f>
        <v>120</v>
      </c>
      <c r="E31" s="1355">
        <f t="shared" si="3"/>
        <v>120</v>
      </c>
      <c r="F31" s="1355">
        <f t="shared" si="3"/>
        <v>30</v>
      </c>
      <c r="G31" s="1355">
        <f t="shared" si="3"/>
        <v>30</v>
      </c>
      <c r="H31" s="1355">
        <f t="shared" si="3"/>
        <v>60</v>
      </c>
      <c r="I31" s="1355"/>
    </row>
    <row r="32" spans="1:11" ht="17" thickBot="1" x14ac:dyDescent="0.3">
      <c r="A32" s="9" t="s">
        <v>1053</v>
      </c>
      <c r="B32" s="10"/>
      <c r="C32" s="10">
        <v>40</v>
      </c>
      <c r="D32" s="10">
        <v>120</v>
      </c>
      <c r="E32" s="10">
        <v>120</v>
      </c>
      <c r="F32" s="10">
        <v>30</v>
      </c>
      <c r="G32" s="10">
        <v>30</v>
      </c>
      <c r="H32" s="10">
        <v>60</v>
      </c>
      <c r="I32" s="10"/>
    </row>
    <row r="35" spans="1:4" x14ac:dyDescent="0.25">
      <c r="A35" s="355" t="s">
        <v>6573</v>
      </c>
      <c r="B35" s="355"/>
      <c r="C35" s="355"/>
      <c r="D35" s="355"/>
    </row>
  </sheetData>
  <pageMargins left="0.7" right="0.7" top="0.75" bottom="0.75" header="0.3" footer="0.3"/>
  <pageSetup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tabColor rgb="FFFFFF00"/>
  </sheetPr>
  <dimension ref="A1:K36"/>
  <sheetViews>
    <sheetView workbookViewId="0">
      <selection activeCell="F19" sqref="F19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8" width="9.33203125" style="2" customWidth="1"/>
    <col min="9" max="9" width="9.1640625" style="2" customWidth="1"/>
    <col min="10" max="10" width="10.6640625" style="2" hidden="1" customWidth="1"/>
    <col min="11" max="16384" width="9" style="2"/>
  </cols>
  <sheetData>
    <row r="1" spans="1:10" s="1" customFormat="1" x14ac:dyDescent="0.25">
      <c r="A1" s="1" t="s">
        <v>23</v>
      </c>
    </row>
    <row r="2" spans="1:10" s="1" customFormat="1" x14ac:dyDescent="0.25"/>
    <row r="3" spans="1:10" s="1" customFormat="1" x14ac:dyDescent="0.25">
      <c r="A3" s="1" t="s">
        <v>384</v>
      </c>
    </row>
    <row r="4" spans="1:10" s="1" customFormat="1" x14ac:dyDescent="0.25">
      <c r="A4" s="3" t="s">
        <v>5842</v>
      </c>
      <c r="B4" s="3"/>
      <c r="C4" s="3"/>
      <c r="D4" s="3"/>
      <c r="E4" s="3"/>
      <c r="F4" s="3"/>
      <c r="G4" s="3"/>
      <c r="H4" s="3"/>
      <c r="I4" s="3"/>
      <c r="J4" s="3"/>
    </row>
    <row r="5" spans="1:10" s="1" customFormat="1" x14ac:dyDescent="0.25">
      <c r="A5" s="3" t="s">
        <v>6126</v>
      </c>
      <c r="B5" s="3"/>
      <c r="C5" s="3"/>
      <c r="D5" s="3"/>
      <c r="E5" s="3"/>
      <c r="F5" s="3"/>
      <c r="G5" s="3"/>
      <c r="H5" s="3"/>
      <c r="I5" s="3"/>
      <c r="J5" s="3"/>
    </row>
    <row r="6" spans="1:10" s="1" customFormat="1" x14ac:dyDescent="0.25">
      <c r="A6" s="656" t="s">
        <v>6611</v>
      </c>
      <c r="B6" s="656"/>
      <c r="C6" s="656"/>
      <c r="D6" s="3"/>
      <c r="E6" s="3"/>
      <c r="F6" s="3"/>
      <c r="G6" s="3"/>
      <c r="H6" s="3"/>
      <c r="I6" s="3"/>
      <c r="J6" s="656" t="s">
        <v>22</v>
      </c>
    </row>
    <row r="7" spans="1:10" s="1" customFormat="1" ht="17" thickBot="1" x14ac:dyDescent="0.3">
      <c r="A7" s="3"/>
      <c r="B7" s="3"/>
      <c r="C7" s="320">
        <v>21000</v>
      </c>
      <c r="D7" s="320">
        <v>6000</v>
      </c>
      <c r="E7" s="320">
        <v>4500</v>
      </c>
      <c r="F7" s="320">
        <v>4500</v>
      </c>
      <c r="G7" s="320">
        <v>1000</v>
      </c>
      <c r="H7" s="320">
        <v>4500</v>
      </c>
      <c r="I7" s="320">
        <v>35000</v>
      </c>
      <c r="J7" s="1399"/>
    </row>
    <row r="8" spans="1:10" ht="17" thickBot="1" x14ac:dyDescent="0.3">
      <c r="A8" s="209" t="s">
        <v>0</v>
      </c>
      <c r="B8" s="209" t="s">
        <v>1</v>
      </c>
      <c r="C8" s="209" t="s">
        <v>10</v>
      </c>
      <c r="D8" s="209" t="s">
        <v>26</v>
      </c>
      <c r="E8" s="209" t="s">
        <v>3</v>
      </c>
      <c r="F8" s="209" t="s">
        <v>27</v>
      </c>
      <c r="G8" s="209" t="s">
        <v>4</v>
      </c>
      <c r="H8" s="209" t="s">
        <v>32</v>
      </c>
      <c r="I8" s="209" t="s">
        <v>28</v>
      </c>
      <c r="J8" s="1597" t="s">
        <v>380</v>
      </c>
    </row>
    <row r="9" spans="1:10" ht="17" thickBot="1" x14ac:dyDescent="0.3">
      <c r="A9" s="76">
        <v>45139</v>
      </c>
      <c r="B9" s="14" t="s">
        <v>5943</v>
      </c>
      <c r="C9" s="14">
        <v>60</v>
      </c>
      <c r="D9" s="14"/>
      <c r="E9" s="14"/>
      <c r="F9" s="14"/>
      <c r="G9" s="14"/>
      <c r="H9" s="14"/>
      <c r="I9" s="14"/>
      <c r="J9" s="238"/>
    </row>
    <row r="10" spans="1:10" ht="17" thickBot="1" x14ac:dyDescent="0.3">
      <c r="A10" s="161" t="s">
        <v>6015</v>
      </c>
      <c r="B10" s="34"/>
      <c r="C10" s="34">
        <f>SUM(C9)</f>
        <v>60</v>
      </c>
      <c r="D10" s="204"/>
      <c r="E10" s="204"/>
      <c r="F10" s="204"/>
      <c r="G10" s="204"/>
      <c r="H10" s="204"/>
      <c r="I10" s="204"/>
      <c r="J10" s="400"/>
    </row>
    <row r="11" spans="1:10" x14ac:dyDescent="0.25">
      <c r="A11" s="55">
        <v>45018</v>
      </c>
      <c r="B11" s="22" t="s">
        <v>6132</v>
      </c>
      <c r="C11" s="53"/>
      <c r="D11" s="53">
        <v>30</v>
      </c>
      <c r="E11" s="53">
        <v>30</v>
      </c>
      <c r="F11" s="53">
        <v>60</v>
      </c>
      <c r="G11" s="53">
        <v>60</v>
      </c>
      <c r="H11" s="53">
        <v>16</v>
      </c>
      <c r="I11" s="53"/>
      <c r="J11" s="999"/>
    </row>
    <row r="12" spans="1:10" ht="17" thickBot="1" x14ac:dyDescent="0.3">
      <c r="A12" s="14" t="s">
        <v>6223</v>
      </c>
      <c r="B12" s="14" t="s">
        <v>6228</v>
      </c>
      <c r="C12" s="14">
        <v>30</v>
      </c>
      <c r="D12" s="14">
        <v>20</v>
      </c>
      <c r="E12" s="14">
        <v>40</v>
      </c>
      <c r="F12" s="14">
        <v>20</v>
      </c>
      <c r="G12" s="14">
        <v>80</v>
      </c>
      <c r="H12" s="14">
        <v>50</v>
      </c>
      <c r="I12" s="14">
        <v>10</v>
      </c>
      <c r="J12" s="238"/>
    </row>
    <row r="13" spans="1:10" ht="17" thickBot="1" x14ac:dyDescent="0.3">
      <c r="A13" s="161" t="s">
        <v>6234</v>
      </c>
      <c r="B13" s="34"/>
      <c r="C13" s="34">
        <f>SUM(C10:C12)</f>
        <v>90</v>
      </c>
      <c r="D13" s="34">
        <f t="shared" ref="D13:I13" si="0">SUM(D10:D12)</f>
        <v>50</v>
      </c>
      <c r="E13" s="34">
        <f t="shared" si="0"/>
        <v>70</v>
      </c>
      <c r="F13" s="34">
        <f t="shared" si="0"/>
        <v>80</v>
      </c>
      <c r="G13" s="34">
        <f t="shared" si="0"/>
        <v>140</v>
      </c>
      <c r="H13" s="34">
        <f t="shared" si="0"/>
        <v>66</v>
      </c>
      <c r="I13" s="34">
        <f t="shared" si="0"/>
        <v>10</v>
      </c>
      <c r="J13" s="400"/>
    </row>
    <row r="14" spans="1:10" x14ac:dyDescent="0.25">
      <c r="A14" s="55">
        <v>45110</v>
      </c>
      <c r="B14" s="22" t="s">
        <v>6325</v>
      </c>
      <c r="C14" s="53"/>
      <c r="D14" s="53"/>
      <c r="E14" s="53"/>
      <c r="F14" s="53"/>
      <c r="G14" s="53"/>
      <c r="H14" s="53">
        <v>260</v>
      </c>
      <c r="I14" s="53"/>
      <c r="J14" s="999"/>
    </row>
    <row r="15" spans="1:10" x14ac:dyDescent="0.25">
      <c r="A15" s="13" t="s">
        <v>6382</v>
      </c>
      <c r="B15" s="14" t="s">
        <v>6401</v>
      </c>
      <c r="C15" s="13"/>
      <c r="D15" s="13"/>
      <c r="E15" s="13"/>
      <c r="F15" s="13"/>
      <c r="G15" s="13"/>
      <c r="H15" s="13">
        <v>70</v>
      </c>
      <c r="I15" s="13"/>
      <c r="J15" s="1437"/>
    </row>
    <row r="16" spans="1:10" x14ac:dyDescent="0.25">
      <c r="A16" s="13" t="s">
        <v>6382</v>
      </c>
      <c r="B16" s="14" t="s">
        <v>6402</v>
      </c>
      <c r="C16" s="13"/>
      <c r="D16" s="13"/>
      <c r="E16" s="13"/>
      <c r="F16" s="13"/>
      <c r="G16" s="13"/>
      <c r="H16" s="13">
        <v>180</v>
      </c>
      <c r="I16" s="13"/>
      <c r="J16" s="1437"/>
    </row>
    <row r="17" spans="1:11" ht="17" thickBot="1" x14ac:dyDescent="0.3">
      <c r="A17" s="14" t="s">
        <v>6426</v>
      </c>
      <c r="B17" s="14" t="s">
        <v>6427</v>
      </c>
      <c r="C17" s="14">
        <v>15</v>
      </c>
      <c r="D17" s="14">
        <v>40</v>
      </c>
      <c r="E17" s="14">
        <v>80</v>
      </c>
      <c r="F17" s="14">
        <v>20</v>
      </c>
      <c r="G17" s="14">
        <v>180</v>
      </c>
      <c r="H17" s="14"/>
      <c r="I17" s="14">
        <v>10</v>
      </c>
      <c r="J17" s="238"/>
    </row>
    <row r="18" spans="1:11" ht="17" thickBot="1" x14ac:dyDescent="0.3">
      <c r="A18" s="161" t="s">
        <v>6414</v>
      </c>
      <c r="B18" s="34"/>
      <c r="C18" s="34">
        <f>SUM(C13:C17)</f>
        <v>105</v>
      </c>
      <c r="D18" s="34">
        <f t="shared" ref="D18:I18" si="1">SUM(D13:D17)</f>
        <v>90</v>
      </c>
      <c r="E18" s="34">
        <f t="shared" si="1"/>
        <v>150</v>
      </c>
      <c r="F18" s="34">
        <f t="shared" si="1"/>
        <v>100</v>
      </c>
      <c r="G18" s="34">
        <f t="shared" si="1"/>
        <v>320</v>
      </c>
      <c r="H18" s="34">
        <f t="shared" si="1"/>
        <v>576</v>
      </c>
      <c r="I18" s="34">
        <f t="shared" si="1"/>
        <v>20</v>
      </c>
      <c r="J18" s="400"/>
    </row>
    <row r="19" spans="1:11" ht="16.5" customHeight="1" thickBot="1" x14ac:dyDescent="0.3">
      <c r="A19" s="76">
        <v>45081</v>
      </c>
      <c r="B19" s="14" t="s">
        <v>6503</v>
      </c>
      <c r="C19" s="14">
        <v>32</v>
      </c>
      <c r="D19" s="14">
        <v>64</v>
      </c>
      <c r="E19" s="14">
        <v>128</v>
      </c>
      <c r="F19" s="14"/>
      <c r="G19" s="14">
        <v>200</v>
      </c>
      <c r="H19" s="14"/>
      <c r="I19" s="14"/>
      <c r="J19" s="238"/>
    </row>
    <row r="20" spans="1:11" ht="19.5" customHeight="1" thickBot="1" x14ac:dyDescent="0.3">
      <c r="A20" s="161" t="s">
        <v>6545</v>
      </c>
      <c r="B20" s="34"/>
      <c r="C20" s="34">
        <f t="shared" ref="C20:J20" si="2">SUM(C18:C19)</f>
        <v>137</v>
      </c>
      <c r="D20" s="34">
        <f t="shared" si="2"/>
        <v>154</v>
      </c>
      <c r="E20" s="34">
        <f t="shared" si="2"/>
        <v>278</v>
      </c>
      <c r="F20" s="34">
        <f t="shared" si="2"/>
        <v>100</v>
      </c>
      <c r="G20" s="34">
        <f t="shared" si="2"/>
        <v>520</v>
      </c>
      <c r="H20" s="34">
        <f t="shared" si="2"/>
        <v>576</v>
      </c>
      <c r="I20" s="34">
        <f t="shared" si="2"/>
        <v>20</v>
      </c>
      <c r="J20" s="56">
        <f t="shared" si="2"/>
        <v>0</v>
      </c>
    </row>
    <row r="21" spans="1:11" s="1" customFormat="1" ht="16.5" customHeight="1" thickBot="1" x14ac:dyDescent="0.3">
      <c r="A21" s="28">
        <v>45204</v>
      </c>
      <c r="B21" s="14" t="s">
        <v>6618</v>
      </c>
      <c r="C21" s="22">
        <v>60</v>
      </c>
      <c r="D21" s="22">
        <v>60</v>
      </c>
      <c r="E21" s="22">
        <v>60</v>
      </c>
      <c r="F21" s="370"/>
      <c r="G21" s="370"/>
      <c r="H21" s="370"/>
      <c r="I21" s="370"/>
      <c r="J21" s="1100"/>
    </row>
    <row r="22" spans="1:11" ht="19.5" customHeight="1" thickBot="1" x14ac:dyDescent="0.3">
      <c r="A22" s="161" t="s">
        <v>6789</v>
      </c>
      <c r="B22" s="34"/>
      <c r="C22" s="34">
        <f>SUM(C20:C21)</f>
        <v>197</v>
      </c>
      <c r="D22" s="34">
        <f t="shared" ref="D22:J22" si="3">SUM(D20:D21)</f>
        <v>214</v>
      </c>
      <c r="E22" s="34">
        <f t="shared" si="3"/>
        <v>338</v>
      </c>
      <c r="F22" s="34">
        <f t="shared" si="3"/>
        <v>100</v>
      </c>
      <c r="G22" s="34">
        <f t="shared" si="3"/>
        <v>520</v>
      </c>
      <c r="H22" s="34">
        <f t="shared" si="3"/>
        <v>576</v>
      </c>
      <c r="I22" s="34">
        <f t="shared" si="3"/>
        <v>20</v>
      </c>
      <c r="J22" s="56">
        <f t="shared" si="3"/>
        <v>0</v>
      </c>
    </row>
    <row r="23" spans="1:11" s="1" customFormat="1" ht="16.5" customHeight="1" thickBot="1" x14ac:dyDescent="0.3">
      <c r="A23" s="28">
        <v>45052</v>
      </c>
      <c r="B23" s="14" t="s">
        <v>6795</v>
      </c>
      <c r="C23" s="370"/>
      <c r="D23" s="370"/>
      <c r="E23" s="370"/>
      <c r="F23" s="370"/>
      <c r="G23" s="370"/>
      <c r="H23" s="22">
        <v>200</v>
      </c>
      <c r="I23" s="370"/>
      <c r="J23" s="1100"/>
    </row>
    <row r="24" spans="1:11" ht="19.5" customHeight="1" thickBot="1" x14ac:dyDescent="0.3">
      <c r="A24" s="161" t="s">
        <v>6957</v>
      </c>
      <c r="B24" s="34"/>
      <c r="C24" s="34">
        <f>SUM(C22:C23)</f>
        <v>197</v>
      </c>
      <c r="D24" s="34">
        <f t="shared" ref="D24:J24" si="4">SUM(D22:D23)</f>
        <v>214</v>
      </c>
      <c r="E24" s="34">
        <f t="shared" si="4"/>
        <v>338</v>
      </c>
      <c r="F24" s="34">
        <f t="shared" si="4"/>
        <v>100</v>
      </c>
      <c r="G24" s="34">
        <f t="shared" si="4"/>
        <v>520</v>
      </c>
      <c r="H24" s="34">
        <f>SUM(H22:H23)</f>
        <v>776</v>
      </c>
      <c r="I24" s="34">
        <f t="shared" si="4"/>
        <v>20</v>
      </c>
      <c r="J24" s="56">
        <f t="shared" si="4"/>
        <v>0</v>
      </c>
    </row>
    <row r="25" spans="1:11" ht="16.5" customHeight="1" x14ac:dyDescent="0.25">
      <c r="A25" s="12">
        <v>44933</v>
      </c>
      <c r="B25" s="13" t="s">
        <v>6948</v>
      </c>
      <c r="C25" s="14">
        <v>20</v>
      </c>
      <c r="D25" s="14">
        <v>50</v>
      </c>
      <c r="E25" s="14"/>
      <c r="F25" s="14"/>
      <c r="G25" s="14">
        <v>200</v>
      </c>
      <c r="H25" s="14"/>
      <c r="I25" s="14"/>
      <c r="J25" s="238"/>
    </row>
    <row r="26" spans="1:11" ht="18.75" customHeight="1" thickBot="1" x14ac:dyDescent="0.3">
      <c r="A26" s="12">
        <v>44992</v>
      </c>
      <c r="B26" s="13" t="s">
        <v>6189</v>
      </c>
      <c r="C26" s="14"/>
      <c r="D26" s="14"/>
      <c r="E26" s="14">
        <v>100</v>
      </c>
      <c r="F26" s="14"/>
      <c r="G26" s="14"/>
      <c r="H26" s="14"/>
      <c r="I26" s="14"/>
      <c r="J26" s="238"/>
    </row>
    <row r="27" spans="1:11" ht="19.5" customHeight="1" thickBot="1" x14ac:dyDescent="0.3">
      <c r="A27" s="161" t="s">
        <v>7112</v>
      </c>
      <c r="B27" s="34"/>
      <c r="C27" s="34">
        <f>SUM(C24:C26)</f>
        <v>217</v>
      </c>
      <c r="D27" s="34">
        <f t="shared" ref="D27:J27" si="5">SUM(D24:D26)</f>
        <v>264</v>
      </c>
      <c r="E27" s="34">
        <f t="shared" si="5"/>
        <v>438</v>
      </c>
      <c r="F27" s="34">
        <f t="shared" si="5"/>
        <v>100</v>
      </c>
      <c r="G27" s="34">
        <f>SUM(G24:G26)</f>
        <v>720</v>
      </c>
      <c r="H27" s="34">
        <f t="shared" si="5"/>
        <v>776</v>
      </c>
      <c r="I27" s="34">
        <f t="shared" si="5"/>
        <v>20</v>
      </c>
      <c r="J27" s="56">
        <f t="shared" si="5"/>
        <v>0</v>
      </c>
    </row>
    <row r="28" spans="1:11" ht="14.25" customHeight="1" thickBot="1" x14ac:dyDescent="0.3">
      <c r="A28" s="76"/>
      <c r="B28" s="14"/>
      <c r="C28" s="14"/>
      <c r="D28" s="14"/>
      <c r="E28" s="14"/>
      <c r="F28" s="14"/>
      <c r="G28" s="14"/>
      <c r="H28" s="14"/>
      <c r="I28" s="14"/>
      <c r="J28" s="238"/>
    </row>
    <row r="29" spans="1:11" s="1" customFormat="1" ht="19.5" customHeight="1" thickBot="1" x14ac:dyDescent="0.3">
      <c r="A29" s="161" t="s">
        <v>7158</v>
      </c>
      <c r="B29" s="34"/>
      <c r="C29" s="34">
        <f>SUM(C27:C28)</f>
        <v>217</v>
      </c>
      <c r="D29" s="34">
        <f t="shared" ref="D29:J29" si="6">SUM(D27:D28)</f>
        <v>264</v>
      </c>
      <c r="E29" s="34">
        <f t="shared" si="6"/>
        <v>438</v>
      </c>
      <c r="F29" s="34">
        <f t="shared" si="6"/>
        <v>100</v>
      </c>
      <c r="G29" s="34">
        <f t="shared" si="6"/>
        <v>720</v>
      </c>
      <c r="H29" s="34">
        <f t="shared" si="6"/>
        <v>776</v>
      </c>
      <c r="I29" s="34">
        <f t="shared" si="6"/>
        <v>20</v>
      </c>
      <c r="J29" s="56">
        <f t="shared" si="6"/>
        <v>0</v>
      </c>
      <c r="K29" s="1" t="s">
        <v>7592</v>
      </c>
    </row>
    <row r="30" spans="1:11" ht="14.25" customHeight="1" x14ac:dyDescent="0.25">
      <c r="A30" s="674"/>
      <c r="B30" s="115"/>
      <c r="C30" s="14"/>
      <c r="D30" s="14"/>
      <c r="E30" s="14"/>
      <c r="F30" s="14"/>
      <c r="G30" s="14"/>
      <c r="H30" s="14"/>
      <c r="I30" s="14"/>
      <c r="J30" s="238"/>
    </row>
    <row r="31" spans="1:11" ht="14.25" customHeight="1" x14ac:dyDescent="0.25">
      <c r="A31" s="674"/>
      <c r="B31" s="115"/>
      <c r="C31" s="14"/>
      <c r="D31" s="14"/>
      <c r="E31" s="14"/>
      <c r="F31" s="14"/>
      <c r="G31" s="14"/>
      <c r="H31" s="14"/>
      <c r="I31" s="14"/>
      <c r="J31" s="238"/>
    </row>
    <row r="32" spans="1:11" ht="17" thickBot="1" x14ac:dyDescent="0.3">
      <c r="A32" s="14"/>
      <c r="B32" s="14"/>
      <c r="C32" s="14"/>
      <c r="D32" s="14"/>
      <c r="E32" s="14"/>
      <c r="F32" s="14"/>
      <c r="G32" s="14"/>
      <c r="H32" s="14"/>
      <c r="I32" s="14"/>
      <c r="J32" s="238"/>
    </row>
    <row r="33" spans="1:10" ht="17" thickBot="1" x14ac:dyDescent="0.3">
      <c r="A33" s="1358" t="s">
        <v>927</v>
      </c>
      <c r="B33" s="1355"/>
      <c r="C33" s="1355">
        <f>SUM(C20:C21)</f>
        <v>197</v>
      </c>
      <c r="D33" s="1355">
        <f t="shared" ref="D33:J33" si="7">SUM(D20:D21)</f>
        <v>214</v>
      </c>
      <c r="E33" s="1355">
        <f t="shared" si="7"/>
        <v>338</v>
      </c>
      <c r="F33" s="1355">
        <f t="shared" si="7"/>
        <v>100</v>
      </c>
      <c r="G33" s="1355">
        <f t="shared" si="7"/>
        <v>520</v>
      </c>
      <c r="H33" s="1355">
        <f t="shared" si="7"/>
        <v>576</v>
      </c>
      <c r="I33" s="1355">
        <f t="shared" si="7"/>
        <v>20</v>
      </c>
      <c r="J33" s="56">
        <f t="shared" si="7"/>
        <v>0</v>
      </c>
    </row>
    <row r="34" spans="1:10" ht="17" thickBot="1" x14ac:dyDescent="0.3">
      <c r="A34" s="9" t="s">
        <v>1053</v>
      </c>
      <c r="B34" s="10"/>
      <c r="C34" s="10"/>
      <c r="D34" s="10"/>
      <c r="E34" s="10"/>
      <c r="F34" s="10"/>
      <c r="G34" s="10"/>
      <c r="H34" s="10"/>
      <c r="I34" s="10"/>
      <c r="J34" s="56"/>
    </row>
    <row r="36" spans="1:10" x14ac:dyDescent="0.25">
      <c r="A36" s="355" t="s">
        <v>6573</v>
      </c>
      <c r="B36" s="355"/>
      <c r="C36" s="355"/>
      <c r="D36" s="355"/>
    </row>
  </sheetData>
  <pageMargins left="0.7" right="0.7" top="0.75" bottom="0.75" header="0.3" footer="0.3"/>
  <pageSetup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tabColor rgb="FF92D050"/>
  </sheetPr>
  <dimension ref="A1:M53"/>
  <sheetViews>
    <sheetView topLeftCell="A34" workbookViewId="0">
      <selection activeCell="C51" sqref="C51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83203125" style="2" customWidth="1"/>
    <col min="4" max="8" width="9.33203125" style="2" customWidth="1"/>
    <col min="9" max="10" width="9.1640625" style="2" customWidth="1"/>
    <col min="11" max="11" width="10.6640625" style="2" customWidth="1"/>
    <col min="12" max="16384" width="9" style="136"/>
  </cols>
  <sheetData>
    <row r="1" spans="1:11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</row>
    <row r="2" spans="1:11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s="257" customFormat="1" x14ac:dyDescent="0.25">
      <c r="A3" s="1" t="s">
        <v>384</v>
      </c>
      <c r="B3" s="1"/>
    </row>
    <row r="4" spans="1:11" s="257" customFormat="1" x14ac:dyDescent="0.25">
      <c r="A4" s="3" t="s">
        <v>5842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</row>
    <row r="5" spans="1:11" s="257" customFormat="1" x14ac:dyDescent="0.25">
      <c r="A5" s="3" t="s">
        <v>6532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</row>
    <row r="6" spans="1:11" s="1497" customFormat="1" ht="17" thickBot="1" x14ac:dyDescent="0.3">
      <c r="A6" s="103"/>
      <c r="B6" s="103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 s="4" customFormat="1" ht="17" thickBot="1" x14ac:dyDescent="0.3">
      <c r="A7" s="140" t="s">
        <v>0</v>
      </c>
      <c r="B7" s="140" t="s">
        <v>1</v>
      </c>
      <c r="C7" s="209" t="s">
        <v>10</v>
      </c>
      <c r="D7" s="209" t="s">
        <v>26</v>
      </c>
      <c r="E7" s="209" t="s">
        <v>3</v>
      </c>
      <c r="F7" s="209" t="s">
        <v>27</v>
      </c>
      <c r="G7" s="209" t="s">
        <v>4</v>
      </c>
      <c r="H7" s="209" t="s">
        <v>32</v>
      </c>
      <c r="I7" s="209" t="s">
        <v>28</v>
      </c>
      <c r="J7" s="209" t="s">
        <v>2</v>
      </c>
      <c r="K7" s="1597" t="s">
        <v>380</v>
      </c>
    </row>
    <row r="8" spans="1:11" s="2" customFormat="1" x14ac:dyDescent="0.25">
      <c r="A8" s="12" t="s">
        <v>5839</v>
      </c>
      <c r="B8" s="14" t="s">
        <v>5843</v>
      </c>
      <c r="C8" s="13">
        <v>40</v>
      </c>
      <c r="D8" s="13"/>
      <c r="E8" s="13"/>
      <c r="F8" s="13"/>
      <c r="G8" s="13"/>
      <c r="H8" s="397"/>
      <c r="I8" s="13"/>
      <c r="J8" s="53"/>
      <c r="K8" s="1000"/>
    </row>
    <row r="9" spans="1:11" s="2" customFormat="1" x14ac:dyDescent="0.25">
      <c r="A9" s="76" t="s">
        <v>5778</v>
      </c>
      <c r="B9" s="14" t="s">
        <v>5846</v>
      </c>
      <c r="C9" s="14"/>
      <c r="D9" s="14">
        <v>60</v>
      </c>
      <c r="E9" s="14">
        <v>120</v>
      </c>
      <c r="F9" s="14">
        <v>30</v>
      </c>
      <c r="G9" s="14">
        <v>120</v>
      </c>
      <c r="H9" s="392"/>
      <c r="I9" s="14">
        <v>30</v>
      </c>
      <c r="J9" s="14"/>
      <c r="K9" s="391"/>
    </row>
    <row r="10" spans="1:11" x14ac:dyDescent="0.25">
      <c r="A10" s="99">
        <v>45139</v>
      </c>
      <c r="B10" s="14" t="s">
        <v>5943</v>
      </c>
      <c r="C10" s="13">
        <v>60</v>
      </c>
      <c r="D10" s="13"/>
      <c r="E10" s="13"/>
      <c r="F10" s="13"/>
      <c r="G10" s="13"/>
      <c r="H10" s="13"/>
      <c r="I10" s="13"/>
      <c r="J10" s="13"/>
      <c r="K10" s="1437"/>
    </row>
    <row r="11" spans="1:11" x14ac:dyDescent="0.25">
      <c r="A11" s="99">
        <v>45018</v>
      </c>
      <c r="B11" s="14" t="s">
        <v>6132</v>
      </c>
      <c r="C11" s="13"/>
      <c r="D11" s="13">
        <v>30</v>
      </c>
      <c r="E11" s="13">
        <v>30</v>
      </c>
      <c r="F11" s="13">
        <v>60</v>
      </c>
      <c r="G11" s="13">
        <v>60</v>
      </c>
      <c r="H11" s="13">
        <v>16</v>
      </c>
      <c r="I11" s="13"/>
      <c r="J11" s="13"/>
      <c r="K11" s="1437"/>
    </row>
    <row r="12" spans="1:11" x14ac:dyDescent="0.25">
      <c r="A12" s="57" t="s">
        <v>6223</v>
      </c>
      <c r="B12" s="14" t="s">
        <v>6228</v>
      </c>
      <c r="C12" s="13">
        <v>30</v>
      </c>
      <c r="D12" s="13">
        <v>20</v>
      </c>
      <c r="E12" s="13">
        <v>40</v>
      </c>
      <c r="F12" s="13">
        <v>20</v>
      </c>
      <c r="G12" s="13">
        <v>80</v>
      </c>
      <c r="H12" s="13">
        <v>50</v>
      </c>
      <c r="I12" s="13">
        <v>10</v>
      </c>
      <c r="J12" s="13"/>
      <c r="K12" s="1437"/>
    </row>
    <row r="13" spans="1:11" x14ac:dyDescent="0.25">
      <c r="A13" s="99">
        <v>45110</v>
      </c>
      <c r="B13" s="14" t="s">
        <v>6325</v>
      </c>
      <c r="C13" s="13"/>
      <c r="D13" s="13"/>
      <c r="E13" s="13"/>
      <c r="F13" s="13"/>
      <c r="G13" s="13"/>
      <c r="H13" s="13">
        <v>260</v>
      </c>
      <c r="I13" s="13"/>
      <c r="J13" s="13"/>
      <c r="K13" s="1437"/>
    </row>
    <row r="14" spans="1:11" x14ac:dyDescent="0.25">
      <c r="A14" s="57" t="s">
        <v>6382</v>
      </c>
      <c r="B14" s="14" t="s">
        <v>6401</v>
      </c>
      <c r="C14" s="13"/>
      <c r="D14" s="13"/>
      <c r="E14" s="13"/>
      <c r="F14" s="13"/>
      <c r="G14" s="13"/>
      <c r="H14" s="13">
        <v>70</v>
      </c>
      <c r="I14" s="13"/>
      <c r="J14" s="13"/>
      <c r="K14" s="1437"/>
    </row>
    <row r="15" spans="1:11" x14ac:dyDescent="0.25">
      <c r="A15" s="57" t="s">
        <v>6382</v>
      </c>
      <c r="B15" s="14" t="s">
        <v>6402</v>
      </c>
      <c r="C15" s="13"/>
      <c r="D15" s="13"/>
      <c r="E15" s="13"/>
      <c r="F15" s="13"/>
      <c r="G15" s="13"/>
      <c r="H15" s="13">
        <v>180</v>
      </c>
      <c r="I15" s="13"/>
      <c r="J15" s="13"/>
      <c r="K15" s="1437"/>
    </row>
    <row r="16" spans="1:11" x14ac:dyDescent="0.25">
      <c r="A16" s="57" t="s">
        <v>6426</v>
      </c>
      <c r="B16" s="14" t="s">
        <v>6427</v>
      </c>
      <c r="C16" s="13">
        <v>15</v>
      </c>
      <c r="D16" s="13">
        <v>40</v>
      </c>
      <c r="E16" s="13">
        <v>80</v>
      </c>
      <c r="F16" s="13">
        <v>20</v>
      </c>
      <c r="G16" s="13">
        <v>180</v>
      </c>
      <c r="H16" s="13"/>
      <c r="I16" s="13">
        <v>10</v>
      </c>
      <c r="J16" s="13"/>
      <c r="K16" s="1437"/>
    </row>
    <row r="17" spans="1:13" x14ac:dyDescent="0.25">
      <c r="A17" s="1353">
        <v>44930</v>
      </c>
      <c r="B17" s="959" t="s">
        <v>6451</v>
      </c>
      <c r="C17" s="391"/>
      <c r="D17" s="391"/>
      <c r="E17" s="391"/>
      <c r="F17" s="391"/>
      <c r="G17" s="391"/>
      <c r="H17" s="391"/>
      <c r="I17" s="391"/>
      <c r="J17" s="391"/>
      <c r="K17" s="391">
        <v>150</v>
      </c>
      <c r="L17" s="754" t="s">
        <v>2876</v>
      </c>
      <c r="M17" s="754"/>
    </row>
    <row r="18" spans="1:13" x14ac:dyDescent="0.25">
      <c r="A18" s="1353">
        <v>44930</v>
      </c>
      <c r="B18" s="959" t="s">
        <v>6457</v>
      </c>
      <c r="C18" s="391"/>
      <c r="D18" s="391"/>
      <c r="E18" s="391"/>
      <c r="F18" s="391"/>
      <c r="G18" s="391"/>
      <c r="H18" s="391"/>
      <c r="I18" s="391"/>
      <c r="J18" s="391"/>
      <c r="K18" s="391">
        <v>150</v>
      </c>
      <c r="L18" s="754" t="s">
        <v>2876</v>
      </c>
      <c r="M18" s="754"/>
    </row>
    <row r="19" spans="1:13" ht="14.25" customHeight="1" x14ac:dyDescent="0.25">
      <c r="A19" s="12">
        <v>45081</v>
      </c>
      <c r="B19" s="13" t="s">
        <v>6503</v>
      </c>
      <c r="C19" s="13">
        <v>32</v>
      </c>
      <c r="D19" s="13">
        <v>64</v>
      </c>
      <c r="E19" s="13">
        <v>128</v>
      </c>
      <c r="F19" s="13"/>
      <c r="G19" s="13">
        <v>200</v>
      </c>
      <c r="H19" s="13"/>
      <c r="I19" s="13"/>
      <c r="J19" s="13"/>
      <c r="K19" s="1437"/>
    </row>
    <row r="20" spans="1:13" ht="16.5" customHeight="1" x14ac:dyDescent="0.25">
      <c r="A20" s="12">
        <v>45204</v>
      </c>
      <c r="B20" s="14" t="s">
        <v>6618</v>
      </c>
      <c r="C20" s="13">
        <v>60</v>
      </c>
      <c r="D20" s="13">
        <v>60</v>
      </c>
      <c r="E20" s="13">
        <v>60</v>
      </c>
      <c r="F20" s="14"/>
      <c r="G20" s="14"/>
      <c r="H20" s="14"/>
      <c r="I20" s="14"/>
      <c r="J20" s="14"/>
      <c r="K20" s="238"/>
    </row>
    <row r="21" spans="1:13" ht="15.75" customHeight="1" x14ac:dyDescent="0.25">
      <c r="A21" s="28">
        <v>45052</v>
      </c>
      <c r="B21" s="14" t="s">
        <v>6795</v>
      </c>
      <c r="C21" s="370"/>
      <c r="D21" s="370"/>
      <c r="E21" s="370"/>
      <c r="F21" s="14"/>
      <c r="G21" s="370"/>
      <c r="H21" s="22">
        <v>200</v>
      </c>
      <c r="I21" s="14"/>
      <c r="J21" s="14"/>
      <c r="K21" s="238"/>
    </row>
    <row r="22" spans="1:13" ht="14.25" customHeight="1" x14ac:dyDescent="0.25">
      <c r="A22" s="12">
        <v>44933</v>
      </c>
      <c r="B22" s="13" t="s">
        <v>6948</v>
      </c>
      <c r="C22" s="14">
        <v>20</v>
      </c>
      <c r="D22" s="14">
        <v>50</v>
      </c>
      <c r="E22" s="14"/>
      <c r="F22" s="14"/>
      <c r="G22" s="14">
        <v>200</v>
      </c>
      <c r="H22" s="14"/>
      <c r="I22" s="14"/>
      <c r="J22" s="14"/>
      <c r="K22" s="238"/>
    </row>
    <row r="23" spans="1:13" ht="14.25" customHeight="1" thickBot="1" x14ac:dyDescent="0.3">
      <c r="A23" s="12">
        <v>44992</v>
      </c>
      <c r="B23" s="13" t="s">
        <v>6189</v>
      </c>
      <c r="C23" s="13"/>
      <c r="D23" s="13"/>
      <c r="E23" s="13">
        <v>100</v>
      </c>
      <c r="F23" s="14"/>
      <c r="G23" s="14"/>
      <c r="H23" s="14"/>
      <c r="I23" s="14"/>
      <c r="J23" s="14"/>
      <c r="K23" s="238"/>
    </row>
    <row r="24" spans="1:13" ht="17.25" customHeight="1" thickBot="1" x14ac:dyDescent="0.3">
      <c r="A24" s="161" t="s">
        <v>7591</v>
      </c>
      <c r="B24" s="560"/>
      <c r="C24" s="34">
        <f t="shared" ref="C24:K24" si="0">SUM(C8:C23)</f>
        <v>257</v>
      </c>
      <c r="D24" s="34">
        <f t="shared" si="0"/>
        <v>324</v>
      </c>
      <c r="E24" s="34">
        <f t="shared" si="0"/>
        <v>558</v>
      </c>
      <c r="F24" s="34">
        <f t="shared" si="0"/>
        <v>130</v>
      </c>
      <c r="G24" s="34">
        <f t="shared" si="0"/>
        <v>840</v>
      </c>
      <c r="H24" s="34">
        <f t="shared" si="0"/>
        <v>776</v>
      </c>
      <c r="I24" s="34">
        <f t="shared" si="0"/>
        <v>50</v>
      </c>
      <c r="J24" s="34"/>
      <c r="K24" s="56">
        <f t="shared" si="0"/>
        <v>300</v>
      </c>
    </row>
    <row r="25" spans="1:13" s="2" customFormat="1" ht="16.5" customHeight="1" thickBot="1" x14ac:dyDescent="0.3">
      <c r="A25" s="76" t="s">
        <v>7518</v>
      </c>
      <c r="B25" s="14" t="s">
        <v>7520</v>
      </c>
      <c r="C25" s="14">
        <v>20</v>
      </c>
      <c r="D25" s="14">
        <v>20</v>
      </c>
      <c r="E25" s="14">
        <v>40</v>
      </c>
      <c r="F25" s="14"/>
      <c r="G25" s="14"/>
      <c r="H25" s="14"/>
      <c r="I25" s="14"/>
      <c r="J25" s="14"/>
      <c r="K25" s="238"/>
    </row>
    <row r="26" spans="1:13" s="8" customFormat="1" ht="17.25" customHeight="1" thickBot="1" x14ac:dyDescent="0.3">
      <c r="A26" s="161" t="s">
        <v>7723</v>
      </c>
      <c r="B26" s="34"/>
      <c r="C26" s="34">
        <f>SUM(C24:C25)</f>
        <v>277</v>
      </c>
      <c r="D26" s="34">
        <f t="shared" ref="D26:K26" si="1">SUM(D24:D25)</f>
        <v>344</v>
      </c>
      <c r="E26" s="34">
        <f t="shared" si="1"/>
        <v>598</v>
      </c>
      <c r="F26" s="34">
        <f t="shared" si="1"/>
        <v>130</v>
      </c>
      <c r="G26" s="34">
        <f t="shared" si="1"/>
        <v>840</v>
      </c>
      <c r="H26" s="34">
        <f t="shared" si="1"/>
        <v>776</v>
      </c>
      <c r="I26" s="34">
        <f t="shared" si="1"/>
        <v>50</v>
      </c>
      <c r="J26" s="34"/>
      <c r="K26" s="56">
        <f t="shared" si="1"/>
        <v>300</v>
      </c>
    </row>
    <row r="27" spans="1:13" s="2" customFormat="1" ht="15" customHeight="1" x14ac:dyDescent="0.25">
      <c r="A27" s="76">
        <v>45117</v>
      </c>
      <c r="B27" s="14" t="s">
        <v>7599</v>
      </c>
      <c r="C27" s="22">
        <v>50</v>
      </c>
      <c r="D27" s="22">
        <v>100</v>
      </c>
      <c r="E27" s="22">
        <v>150</v>
      </c>
      <c r="F27" s="22"/>
      <c r="G27" s="22">
        <v>150</v>
      </c>
      <c r="H27" s="22"/>
      <c r="I27" s="22">
        <v>5</v>
      </c>
      <c r="J27" s="22"/>
      <c r="K27" s="1607"/>
    </row>
    <row r="28" spans="1:13" s="2" customFormat="1" ht="15.75" customHeight="1" x14ac:dyDescent="0.25">
      <c r="A28" s="12">
        <v>45209</v>
      </c>
      <c r="B28" s="13" t="s">
        <v>7625</v>
      </c>
      <c r="C28" s="13"/>
      <c r="D28" s="13"/>
      <c r="E28" s="13"/>
      <c r="F28" s="13"/>
      <c r="G28" s="13"/>
      <c r="H28" s="13"/>
      <c r="I28" s="13">
        <v>22</v>
      </c>
      <c r="J28" s="13"/>
      <c r="K28" s="1437"/>
    </row>
    <row r="29" spans="1:13" s="2" customFormat="1" ht="18" customHeight="1" thickBot="1" x14ac:dyDescent="0.3">
      <c r="A29" s="12">
        <v>45240</v>
      </c>
      <c r="B29" s="75" t="s">
        <v>7630</v>
      </c>
      <c r="C29" s="13"/>
      <c r="D29" s="13"/>
      <c r="E29" s="13"/>
      <c r="F29" s="13"/>
      <c r="G29" s="13"/>
      <c r="H29" s="13"/>
      <c r="I29" s="13">
        <v>20</v>
      </c>
      <c r="J29" s="13"/>
      <c r="K29" s="1437"/>
    </row>
    <row r="30" spans="1:13" s="8" customFormat="1" ht="17.25" customHeight="1" thickBot="1" x14ac:dyDescent="0.3">
      <c r="A30" s="161" t="s">
        <v>8036</v>
      </c>
      <c r="B30" s="34"/>
      <c r="C30" s="34">
        <f>SUM(C26:C29)</f>
        <v>327</v>
      </c>
      <c r="D30" s="34">
        <f t="shared" ref="D30:H30" si="2">SUM(D26:D29)</f>
        <v>444</v>
      </c>
      <c r="E30" s="34">
        <f t="shared" si="2"/>
        <v>748</v>
      </c>
      <c r="F30" s="34">
        <f t="shared" si="2"/>
        <v>130</v>
      </c>
      <c r="G30" s="34">
        <f t="shared" si="2"/>
        <v>990</v>
      </c>
      <c r="H30" s="34">
        <f t="shared" si="2"/>
        <v>776</v>
      </c>
      <c r="I30" s="34">
        <f>SUM(I26:I29)</f>
        <v>97</v>
      </c>
      <c r="J30" s="34"/>
      <c r="K30" s="56">
        <f>SUM(K26:K29)</f>
        <v>300</v>
      </c>
    </row>
    <row r="31" spans="1:13" s="8" customFormat="1" ht="17.25" customHeight="1" thickBot="1" x14ac:dyDescent="0.3">
      <c r="A31" s="864"/>
      <c r="B31" s="609"/>
      <c r="C31" s="609"/>
      <c r="D31" s="609"/>
      <c r="E31" s="609"/>
      <c r="F31" s="609"/>
      <c r="G31" s="609"/>
      <c r="H31" s="609"/>
      <c r="I31" s="609"/>
      <c r="J31" s="609"/>
      <c r="K31" s="1100"/>
    </row>
    <row r="32" spans="1:13" s="8" customFormat="1" ht="17.25" customHeight="1" thickBot="1" x14ac:dyDescent="0.3">
      <c r="A32" s="161" t="s">
        <v>8527</v>
      </c>
      <c r="B32" s="34"/>
      <c r="C32" s="34">
        <f>SUM(C30:C31)</f>
        <v>327</v>
      </c>
      <c r="D32" s="34">
        <f t="shared" ref="D32:I32" si="3">SUM(D30:D31)</f>
        <v>444</v>
      </c>
      <c r="E32" s="34">
        <f t="shared" si="3"/>
        <v>748</v>
      </c>
      <c r="F32" s="34">
        <f t="shared" si="3"/>
        <v>130</v>
      </c>
      <c r="G32" s="34">
        <f t="shared" si="3"/>
        <v>990</v>
      </c>
      <c r="H32" s="34">
        <f t="shared" si="3"/>
        <v>776</v>
      </c>
      <c r="I32" s="34">
        <f t="shared" si="3"/>
        <v>97</v>
      </c>
      <c r="J32" s="34"/>
      <c r="K32" s="56">
        <f>SUM(K28:K31)</f>
        <v>300</v>
      </c>
    </row>
    <row r="33" spans="1:12" s="1" customFormat="1" ht="15.75" customHeight="1" x14ac:dyDescent="0.25">
      <c r="A33" s="12" t="s">
        <v>8151</v>
      </c>
      <c r="B33" s="53" t="s">
        <v>8154</v>
      </c>
      <c r="C33" s="43"/>
      <c r="D33" s="43"/>
      <c r="E33" s="13">
        <v>50</v>
      </c>
      <c r="F33" s="43"/>
      <c r="G33" s="13">
        <v>100</v>
      </c>
      <c r="H33" s="43"/>
      <c r="I33" s="13">
        <v>25</v>
      </c>
      <c r="J33" s="13">
        <v>50</v>
      </c>
      <c r="K33" s="391"/>
    </row>
    <row r="34" spans="1:12" s="1" customFormat="1" ht="16.5" customHeight="1" x14ac:dyDescent="0.25">
      <c r="A34" s="15" t="s">
        <v>8151</v>
      </c>
      <c r="B34" s="13" t="s">
        <v>6189</v>
      </c>
      <c r="C34" s="13">
        <v>9</v>
      </c>
      <c r="D34" s="43"/>
      <c r="E34" s="13">
        <v>20</v>
      </c>
      <c r="F34" s="43"/>
      <c r="G34" s="13">
        <v>100</v>
      </c>
      <c r="H34" s="43"/>
      <c r="I34" s="13">
        <v>10</v>
      </c>
      <c r="J34" s="13">
        <v>50</v>
      </c>
      <c r="K34" s="391"/>
    </row>
    <row r="35" spans="1:12" s="1" customFormat="1" ht="17.25" customHeight="1" thickBot="1" x14ac:dyDescent="0.3">
      <c r="A35" s="301" t="s">
        <v>8166</v>
      </c>
      <c r="B35" s="13" t="s">
        <v>8179</v>
      </c>
      <c r="C35" s="14">
        <v>5</v>
      </c>
      <c r="D35" s="115"/>
      <c r="E35" s="14">
        <v>30</v>
      </c>
      <c r="F35" s="115"/>
      <c r="G35" s="115"/>
      <c r="H35" s="115"/>
      <c r="I35" s="14">
        <v>25</v>
      </c>
      <c r="J35" s="115"/>
      <c r="K35" s="959"/>
    </row>
    <row r="36" spans="1:12" s="8" customFormat="1" ht="17.25" customHeight="1" thickBot="1" x14ac:dyDescent="0.3">
      <c r="A36" s="161" t="s">
        <v>8543</v>
      </c>
      <c r="B36" s="34"/>
      <c r="C36" s="34">
        <f>SUM(C32:C35)</f>
        <v>341</v>
      </c>
      <c r="D36" s="34">
        <f t="shared" ref="D36:E36" si="4">SUM(D32:D35)</f>
        <v>444</v>
      </c>
      <c r="E36" s="34">
        <f t="shared" si="4"/>
        <v>848</v>
      </c>
      <c r="F36" s="34">
        <f t="shared" ref="F36:K36" si="5">SUM(F32:F35)</f>
        <v>130</v>
      </c>
      <c r="G36" s="34">
        <f t="shared" si="5"/>
        <v>1190</v>
      </c>
      <c r="H36" s="34">
        <f t="shared" si="5"/>
        <v>776</v>
      </c>
      <c r="I36" s="34">
        <f t="shared" si="5"/>
        <v>157</v>
      </c>
      <c r="J36" s="34">
        <f t="shared" si="5"/>
        <v>100</v>
      </c>
      <c r="K36" s="56">
        <f t="shared" si="5"/>
        <v>300</v>
      </c>
    </row>
    <row r="37" spans="1:12" s="1" customFormat="1" ht="17.25" customHeight="1" thickBot="1" x14ac:dyDescent="0.3">
      <c r="A37" s="15"/>
      <c r="B37" s="14"/>
      <c r="C37" s="14"/>
      <c r="D37" s="115"/>
      <c r="E37" s="14"/>
      <c r="F37" s="115"/>
      <c r="G37" s="115"/>
      <c r="H37" s="115"/>
      <c r="I37" s="14"/>
      <c r="J37" s="115"/>
      <c r="K37" s="959"/>
    </row>
    <row r="38" spans="1:12" s="8" customFormat="1" ht="17.25" customHeight="1" thickBot="1" x14ac:dyDescent="0.3">
      <c r="A38" s="161" t="s">
        <v>8544</v>
      </c>
      <c r="B38" s="34"/>
      <c r="C38" s="34">
        <f>SUM(C36:C37)</f>
        <v>341</v>
      </c>
      <c r="D38" s="34">
        <f>SUM(D36:D37)</f>
        <v>444</v>
      </c>
      <c r="E38" s="34">
        <f>SUM(E36:E37)</f>
        <v>848</v>
      </c>
      <c r="F38" s="34">
        <f>SUM(F36:F37)</f>
        <v>130</v>
      </c>
      <c r="G38" s="34">
        <f t="shared" ref="G38:G40" si="6">SUM(G36:G37)</f>
        <v>1190</v>
      </c>
      <c r="H38" s="34">
        <f>SUM(H36:H37)</f>
        <v>776</v>
      </c>
      <c r="I38" s="34">
        <f>SUM(I36:I37)</f>
        <v>157</v>
      </c>
      <c r="J38" s="34">
        <f>SUM(J36:J37)</f>
        <v>100</v>
      </c>
      <c r="K38" s="56">
        <f>SUM(K34:K37)</f>
        <v>300</v>
      </c>
    </row>
    <row r="39" spans="1:12" s="1" customFormat="1" ht="17.25" customHeight="1" thickBot="1" x14ac:dyDescent="0.3">
      <c r="A39" s="15"/>
      <c r="B39" s="14"/>
      <c r="C39" s="14"/>
      <c r="D39" s="115"/>
      <c r="E39" s="14"/>
      <c r="F39" s="115"/>
      <c r="G39" s="115"/>
      <c r="H39" s="115"/>
      <c r="I39" s="14"/>
      <c r="J39" s="115"/>
      <c r="K39" s="959"/>
    </row>
    <row r="40" spans="1:12" s="8" customFormat="1" ht="17.25" customHeight="1" thickBot="1" x14ac:dyDescent="0.3">
      <c r="A40" s="161" t="s">
        <v>8618</v>
      </c>
      <c r="B40" s="34"/>
      <c r="C40" s="34">
        <f>SUM(C38:C39)</f>
        <v>341</v>
      </c>
      <c r="D40" s="34">
        <f>SUM(D38:D39)</f>
        <v>444</v>
      </c>
      <c r="E40" s="34">
        <f>SUM(E38:E39)</f>
        <v>848</v>
      </c>
      <c r="F40" s="34">
        <f>SUM(F38:F39)</f>
        <v>130</v>
      </c>
      <c r="G40" s="34">
        <f t="shared" si="6"/>
        <v>1190</v>
      </c>
      <c r="H40" s="34">
        <f>SUM(H38:H39)</f>
        <v>776</v>
      </c>
      <c r="I40" s="34">
        <f>SUM(I38:I39)</f>
        <v>157</v>
      </c>
      <c r="J40" s="34">
        <f>SUM(J38:J39)</f>
        <v>100</v>
      </c>
      <c r="K40" s="56">
        <f>SUM(K36:K39)</f>
        <v>600</v>
      </c>
    </row>
    <row r="41" spans="1:12" ht="14.25" customHeight="1" thickBot="1" x14ac:dyDescent="0.3">
      <c r="A41" s="78"/>
      <c r="B41" s="14"/>
      <c r="C41" s="14"/>
      <c r="D41" s="14"/>
      <c r="E41" s="14"/>
      <c r="F41" s="14"/>
      <c r="G41" s="14"/>
      <c r="H41" s="14"/>
      <c r="I41" s="14"/>
      <c r="J41" s="14"/>
      <c r="K41" s="238"/>
    </row>
    <row r="42" spans="1:12" s="8" customFormat="1" ht="17.25" customHeight="1" thickBot="1" x14ac:dyDescent="0.3">
      <c r="A42" s="860" t="s">
        <v>8950</v>
      </c>
      <c r="B42" s="41"/>
      <c r="C42" s="181">
        <f t="shared" ref="C42:J42" si="7">SUM(C40:C41)</f>
        <v>341</v>
      </c>
      <c r="D42" s="181">
        <f t="shared" si="7"/>
        <v>444</v>
      </c>
      <c r="E42" s="181">
        <f t="shared" si="7"/>
        <v>848</v>
      </c>
      <c r="F42" s="181">
        <f t="shared" si="7"/>
        <v>130</v>
      </c>
      <c r="G42" s="181">
        <f t="shared" si="7"/>
        <v>1190</v>
      </c>
      <c r="H42" s="181">
        <f t="shared" si="7"/>
        <v>776</v>
      </c>
      <c r="I42" s="181">
        <f t="shared" si="7"/>
        <v>157</v>
      </c>
      <c r="J42" s="181">
        <f t="shared" si="7"/>
        <v>100</v>
      </c>
      <c r="K42" s="56">
        <f>SUM(K38:K41)</f>
        <v>900</v>
      </c>
    </row>
    <row r="43" spans="1:12" ht="14.25" customHeight="1" thickBot="1" x14ac:dyDescent="0.3">
      <c r="A43" s="78"/>
      <c r="B43" s="14"/>
      <c r="C43" s="14"/>
      <c r="D43" s="14"/>
      <c r="E43" s="14"/>
      <c r="F43" s="14"/>
      <c r="G43" s="14"/>
      <c r="H43" s="14"/>
      <c r="I43" s="14"/>
      <c r="J43" s="14"/>
      <c r="K43" s="238"/>
    </row>
    <row r="44" spans="1:12" s="8" customFormat="1" ht="17.25" customHeight="1" thickBot="1" x14ac:dyDescent="0.3">
      <c r="A44" s="860" t="s">
        <v>8954</v>
      </c>
      <c r="B44" s="41"/>
      <c r="C44" s="181">
        <f t="shared" ref="C44:J44" si="8">SUM(C42:C43)</f>
        <v>341</v>
      </c>
      <c r="D44" s="181">
        <f t="shared" si="8"/>
        <v>444</v>
      </c>
      <c r="E44" s="181">
        <f t="shared" si="8"/>
        <v>848</v>
      </c>
      <c r="F44" s="181">
        <f t="shared" si="8"/>
        <v>130</v>
      </c>
      <c r="G44" s="181">
        <f t="shared" si="8"/>
        <v>1190</v>
      </c>
      <c r="H44" s="181">
        <f t="shared" si="8"/>
        <v>776</v>
      </c>
      <c r="I44" s="181">
        <f t="shared" si="8"/>
        <v>157</v>
      </c>
      <c r="J44" s="181">
        <f t="shared" si="8"/>
        <v>100</v>
      </c>
      <c r="K44" s="56">
        <f>SUM(K40:K43)</f>
        <v>1500</v>
      </c>
    </row>
    <row r="45" spans="1:12" s="200" customFormat="1" ht="16.5" customHeight="1" x14ac:dyDescent="0.25">
      <c r="A45" s="1181" t="s">
        <v>9226</v>
      </c>
      <c r="B45" s="14" t="s">
        <v>63</v>
      </c>
      <c r="C45" s="247">
        <v>-18</v>
      </c>
      <c r="D45" s="115"/>
      <c r="E45" s="115"/>
      <c r="F45" s="247">
        <v>-79</v>
      </c>
      <c r="G45" s="115"/>
      <c r="H45" s="247">
        <v>-8</v>
      </c>
      <c r="I45" s="247">
        <v>-11</v>
      </c>
      <c r="J45" s="115"/>
      <c r="K45" s="959"/>
      <c r="L45" s="200" t="s">
        <v>9230</v>
      </c>
    </row>
    <row r="46" spans="1:12" s="200" customFormat="1" ht="17.25" customHeight="1" thickBot="1" x14ac:dyDescent="0.3">
      <c r="A46" s="1181" t="s">
        <v>9226</v>
      </c>
      <c r="B46" s="14" t="s">
        <v>63</v>
      </c>
      <c r="C46" s="246"/>
      <c r="D46" s="115"/>
      <c r="E46" s="115"/>
      <c r="F46" s="246"/>
      <c r="G46" s="115"/>
      <c r="H46" s="246"/>
      <c r="I46" s="247">
        <v>-30</v>
      </c>
      <c r="J46" s="115"/>
      <c r="K46" s="959"/>
      <c r="L46" s="200" t="s">
        <v>9231</v>
      </c>
    </row>
    <row r="47" spans="1:12" s="8" customFormat="1" ht="17.25" customHeight="1" thickBot="1" x14ac:dyDescent="0.3">
      <c r="A47" s="860" t="s">
        <v>9481</v>
      </c>
      <c r="B47" s="41"/>
      <c r="C47" s="181">
        <f>SUM(C44:C46)</f>
        <v>323</v>
      </c>
      <c r="D47" s="181">
        <f t="shared" ref="D47:J47" si="9">SUM(D44:D46)</f>
        <v>444</v>
      </c>
      <c r="E47" s="181">
        <f t="shared" si="9"/>
        <v>848</v>
      </c>
      <c r="F47" s="181">
        <f t="shared" si="9"/>
        <v>51</v>
      </c>
      <c r="G47" s="181">
        <f t="shared" si="9"/>
        <v>1190</v>
      </c>
      <c r="H47" s="181">
        <f t="shared" si="9"/>
        <v>768</v>
      </c>
      <c r="I47" s="181">
        <f t="shared" si="9"/>
        <v>116</v>
      </c>
      <c r="J47" s="181">
        <f t="shared" si="9"/>
        <v>100</v>
      </c>
      <c r="K47" s="56">
        <f>SUM(K44:K46)</f>
        <v>1500</v>
      </c>
    </row>
    <row r="48" spans="1:12" s="200" customFormat="1" ht="17.25" customHeight="1" x14ac:dyDescent="0.25">
      <c r="A48" s="701"/>
      <c r="B48" s="14"/>
      <c r="C48" s="115"/>
      <c r="D48" s="115"/>
      <c r="E48" s="115"/>
      <c r="F48" s="115"/>
      <c r="G48" s="115"/>
      <c r="H48" s="115"/>
      <c r="I48" s="14"/>
      <c r="J48" s="115"/>
      <c r="K48" s="959"/>
    </row>
    <row r="49" spans="1:11" ht="14.25" customHeight="1" x14ac:dyDescent="0.25">
      <c r="A49" s="78"/>
      <c r="B49" s="14"/>
      <c r="C49" s="14"/>
      <c r="D49" s="14"/>
      <c r="E49" s="14"/>
      <c r="F49" s="14"/>
      <c r="G49" s="14"/>
      <c r="H49" s="14"/>
      <c r="I49" s="14"/>
      <c r="J49" s="14"/>
      <c r="K49" s="238"/>
    </row>
    <row r="50" spans="1:11" ht="14.25" customHeight="1" x14ac:dyDescent="0.25">
      <c r="A50" s="80"/>
      <c r="B50" s="14"/>
      <c r="C50" s="14"/>
      <c r="D50" s="14"/>
      <c r="E50" s="14"/>
      <c r="F50" s="14"/>
      <c r="G50" s="14"/>
      <c r="H50" s="14"/>
      <c r="I50" s="14"/>
      <c r="J50" s="14"/>
      <c r="K50" s="238"/>
    </row>
    <row r="51" spans="1:11" ht="17" thickBot="1" x14ac:dyDescent="0.3">
      <c r="A51" s="81"/>
      <c r="B51" s="81"/>
      <c r="C51" s="14"/>
      <c r="D51" s="14"/>
      <c r="E51" s="14"/>
      <c r="F51" s="14"/>
      <c r="G51" s="14"/>
      <c r="H51" s="14"/>
      <c r="I51" s="14"/>
      <c r="J51" s="14"/>
      <c r="K51" s="238"/>
    </row>
    <row r="52" spans="1:11" ht="17" thickBot="1" x14ac:dyDescent="0.3">
      <c r="A52" s="1357" t="s">
        <v>4187</v>
      </c>
      <c r="B52" s="135"/>
      <c r="C52" s="1355"/>
      <c r="D52" s="1355"/>
      <c r="E52" s="1355"/>
      <c r="F52" s="1355"/>
      <c r="G52" s="1355"/>
      <c r="H52" s="1355"/>
      <c r="I52" s="1355"/>
      <c r="J52" s="1355"/>
      <c r="K52" s="56"/>
    </row>
    <row r="53" spans="1:11" ht="17" thickBot="1" x14ac:dyDescent="0.3">
      <c r="C53" s="209" t="s">
        <v>10</v>
      </c>
      <c r="D53" s="209" t="s">
        <v>26</v>
      </c>
      <c r="E53" s="209" t="s">
        <v>3</v>
      </c>
      <c r="F53" s="209" t="s">
        <v>27</v>
      </c>
      <c r="G53" s="209" t="s">
        <v>4</v>
      </c>
      <c r="H53" s="209" t="s">
        <v>32</v>
      </c>
      <c r="I53" s="209" t="s">
        <v>28</v>
      </c>
      <c r="J53" s="209" t="s">
        <v>2</v>
      </c>
      <c r="K53" s="1597" t="s">
        <v>380</v>
      </c>
    </row>
  </sheetData>
  <pageMargins left="0.7" right="0.7" top="0.75" bottom="0.75" header="0.3" footer="0.3"/>
  <pageSetup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D21"/>
  <sheetViews>
    <sheetView topLeftCell="A4" workbookViewId="0">
      <selection activeCell="C16" sqref="C16:C1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33203125" style="2" customWidth="1"/>
    <col min="4" max="4" width="9.1640625" style="2" customWidth="1"/>
    <col min="5" max="16384" width="9" style="136"/>
  </cols>
  <sheetData>
    <row r="1" spans="1:4" s="48" customFormat="1" x14ac:dyDescent="0.25">
      <c r="A1" s="48" t="s">
        <v>23</v>
      </c>
      <c r="C1" s="1"/>
      <c r="D1" s="1"/>
    </row>
    <row r="2" spans="1:4" s="48" customFormat="1" x14ac:dyDescent="0.25">
      <c r="A2" s="1"/>
      <c r="B2" s="1"/>
      <c r="C2" s="1"/>
      <c r="D2" s="1"/>
    </row>
    <row r="3" spans="1:4" s="257" customFormat="1" x14ac:dyDescent="0.25">
      <c r="A3" s="1" t="s">
        <v>384</v>
      </c>
      <c r="B3" s="1"/>
    </row>
    <row r="4" spans="1:4" s="257" customFormat="1" x14ac:dyDescent="0.25">
      <c r="A4" s="3" t="s">
        <v>6901</v>
      </c>
      <c r="B4" s="3"/>
      <c r="C4" s="1013"/>
      <c r="D4" s="1013"/>
    </row>
    <row r="5" spans="1:4" s="257" customFormat="1" x14ac:dyDescent="0.25">
      <c r="A5" s="3" t="s">
        <v>6925</v>
      </c>
      <c r="B5" s="3"/>
      <c r="C5" s="1013"/>
      <c r="D5" s="1013"/>
    </row>
    <row r="6" spans="1:4" s="257" customFormat="1" ht="17" thickBot="1" x14ac:dyDescent="0.3">
      <c r="A6" s="3"/>
      <c r="B6" s="3"/>
      <c r="C6" s="31">
        <v>35000</v>
      </c>
      <c r="D6" s="1013"/>
    </row>
    <row r="7" spans="1:4" s="4" customFormat="1" ht="17" thickBot="1" x14ac:dyDescent="0.3">
      <c r="A7" s="140" t="s">
        <v>0</v>
      </c>
      <c r="B7" s="140" t="s">
        <v>1</v>
      </c>
      <c r="C7" s="209" t="s">
        <v>28</v>
      </c>
      <c r="D7" s="209"/>
    </row>
    <row r="8" spans="1:4" ht="17" thickBot="1" x14ac:dyDescent="0.3">
      <c r="A8" s="80" t="s">
        <v>6891</v>
      </c>
      <c r="B8" s="81" t="s">
        <v>6902</v>
      </c>
      <c r="C8" s="14">
        <v>20</v>
      </c>
      <c r="D8" s="14"/>
    </row>
    <row r="9" spans="1:4" ht="17" thickBot="1" x14ac:dyDescent="0.3">
      <c r="A9" s="161" t="s">
        <v>6957</v>
      </c>
      <c r="B9" s="560"/>
      <c r="C9" s="34">
        <f>SUM(C8)</f>
        <v>20</v>
      </c>
      <c r="D9" s="54"/>
    </row>
    <row r="10" spans="1:4" ht="17" thickBot="1" x14ac:dyDescent="0.3">
      <c r="A10" s="256"/>
      <c r="B10" s="190"/>
      <c r="C10" s="53"/>
      <c r="D10" s="53"/>
    </row>
    <row r="11" spans="1:4" ht="17" thickBot="1" x14ac:dyDescent="0.3">
      <c r="A11" s="161" t="s">
        <v>7112</v>
      </c>
      <c r="B11" s="34"/>
      <c r="C11" s="34">
        <f>SUM(C9:C10)</f>
        <v>20</v>
      </c>
      <c r="D11" s="54"/>
    </row>
    <row r="12" spans="1:4" ht="17" thickBot="1" x14ac:dyDescent="0.3">
      <c r="A12" s="256"/>
      <c r="B12" s="190"/>
      <c r="C12" s="53"/>
      <c r="D12" s="53"/>
    </row>
    <row r="13" spans="1:4" ht="17" thickBot="1" x14ac:dyDescent="0.3">
      <c r="A13" s="161" t="s">
        <v>7158</v>
      </c>
      <c r="B13" s="34"/>
      <c r="C13" s="34">
        <f>SUM(C11:C12)</f>
        <v>20</v>
      </c>
      <c r="D13" s="54"/>
    </row>
    <row r="14" spans="1:4" ht="17" thickBot="1" x14ac:dyDescent="0.3">
      <c r="A14" s="12"/>
      <c r="B14" s="190"/>
      <c r="C14" s="53"/>
      <c r="D14" s="53"/>
    </row>
    <row r="15" spans="1:4" s="2" customFormat="1" ht="17" thickBot="1" x14ac:dyDescent="0.3">
      <c r="A15" s="161" t="s">
        <v>7658</v>
      </c>
      <c r="B15" s="34"/>
      <c r="C15" s="34">
        <f>SUM(C13:C14)</f>
        <v>20</v>
      </c>
      <c r="D15" s="54"/>
    </row>
    <row r="16" spans="1:4" ht="17" thickBot="1" x14ac:dyDescent="0.3">
      <c r="A16" s="12">
        <v>45209</v>
      </c>
      <c r="B16" s="190" t="s">
        <v>63</v>
      </c>
      <c r="C16" s="53">
        <v>-20</v>
      </c>
      <c r="D16" s="53"/>
    </row>
    <row r="17" spans="1:4" s="2" customFormat="1" ht="17" thickBot="1" x14ac:dyDescent="0.3">
      <c r="A17" s="161" t="s">
        <v>7724</v>
      </c>
      <c r="B17" s="34"/>
      <c r="C17" s="34">
        <f>SUM(C15:C16)</f>
        <v>0</v>
      </c>
      <c r="D17" s="54"/>
    </row>
    <row r="18" spans="1:4" x14ac:dyDescent="0.25">
      <c r="A18" s="57"/>
      <c r="B18" s="57"/>
      <c r="C18" s="13"/>
      <c r="D18" s="13"/>
    </row>
    <row r="19" spans="1:4" ht="17" thickBot="1" x14ac:dyDescent="0.3">
      <c r="A19" s="81"/>
      <c r="B19" s="81"/>
      <c r="C19" s="14"/>
      <c r="D19" s="14"/>
    </row>
    <row r="20" spans="1:4" ht="17" thickBot="1" x14ac:dyDescent="0.3">
      <c r="A20" s="1357" t="s">
        <v>927</v>
      </c>
      <c r="B20" s="135"/>
      <c r="C20" s="1390">
        <f>SUM(C8)</f>
        <v>20</v>
      </c>
      <c r="D20" s="1355"/>
    </row>
    <row r="21" spans="1:4" ht="17" thickBot="1" x14ac:dyDescent="0.3">
      <c r="A21" s="26" t="s">
        <v>1053</v>
      </c>
      <c r="B21" s="27"/>
      <c r="C21" s="1393">
        <v>20</v>
      </c>
      <c r="D21" s="1393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M30"/>
  <sheetViews>
    <sheetView topLeftCell="A10" workbookViewId="0">
      <selection activeCell="B27" sqref="B2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10" width="9.33203125" style="2" customWidth="1"/>
    <col min="11" max="13" width="9.1640625" style="2" customWidth="1"/>
    <col min="14" max="16384" width="9" style="136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2"/>
      <c r="L1" s="2"/>
      <c r="M1" s="2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</row>
    <row r="3" spans="1:13" s="257" customFormat="1" x14ac:dyDescent="0.25">
      <c r="A3" s="1" t="s">
        <v>384</v>
      </c>
      <c r="B3" s="1"/>
      <c r="K3" s="1583"/>
      <c r="L3" s="1583"/>
      <c r="M3" s="1583"/>
    </row>
    <row r="4" spans="1:13" s="257" customFormat="1" x14ac:dyDescent="0.25">
      <c r="A4" s="3" t="s">
        <v>6901</v>
      </c>
      <c r="B4" s="3"/>
      <c r="C4" s="1013"/>
      <c r="D4" s="1013"/>
      <c r="E4" s="1013"/>
      <c r="F4" s="1013"/>
      <c r="G4" s="1013"/>
      <c r="H4" s="1013"/>
      <c r="I4" s="1013"/>
      <c r="J4" s="1013"/>
      <c r="K4" s="1584"/>
      <c r="L4" s="1584"/>
      <c r="M4" s="1584"/>
    </row>
    <row r="5" spans="1:13" s="257" customFormat="1" x14ac:dyDescent="0.25">
      <c r="A5" s="3" t="s">
        <v>7058</v>
      </c>
      <c r="B5" s="3"/>
      <c r="C5" s="1013"/>
      <c r="D5" s="1013"/>
      <c r="E5" s="1013"/>
      <c r="F5" s="1013"/>
      <c r="G5" s="1013"/>
      <c r="H5" s="1013"/>
      <c r="I5" s="1013"/>
      <c r="J5" s="1013"/>
      <c r="K5" s="1584"/>
      <c r="L5" s="1584"/>
      <c r="M5" s="1584"/>
    </row>
    <row r="6" spans="1:13" s="257" customFormat="1" ht="17" thickBot="1" x14ac:dyDescent="0.3">
      <c r="A6" s="3"/>
      <c r="B6" s="3"/>
      <c r="C6" s="31">
        <v>2700</v>
      </c>
      <c r="D6" s="31">
        <v>1000</v>
      </c>
      <c r="E6" s="31">
        <v>4500</v>
      </c>
      <c r="F6" s="31">
        <v>21000</v>
      </c>
      <c r="G6" s="31">
        <v>23500</v>
      </c>
      <c r="H6" s="31">
        <v>10000</v>
      </c>
      <c r="I6" s="31">
        <v>35000</v>
      </c>
      <c r="J6" s="31">
        <v>6000</v>
      </c>
      <c r="K6" s="31">
        <v>4500</v>
      </c>
      <c r="L6" s="31">
        <v>2700</v>
      </c>
      <c r="M6" s="31">
        <v>4500</v>
      </c>
    </row>
    <row r="7" spans="1:13" s="4" customFormat="1" ht="17" thickBot="1" x14ac:dyDescent="0.3">
      <c r="A7" s="140" t="s">
        <v>0</v>
      </c>
      <c r="B7" s="140" t="s">
        <v>1</v>
      </c>
      <c r="C7" s="209" t="s">
        <v>31</v>
      </c>
      <c r="D7" s="209" t="s">
        <v>4</v>
      </c>
      <c r="E7" s="209" t="s">
        <v>27</v>
      </c>
      <c r="F7" s="209" t="s">
        <v>10</v>
      </c>
      <c r="G7" s="209" t="s">
        <v>29</v>
      </c>
      <c r="H7" s="209" t="s">
        <v>30</v>
      </c>
      <c r="I7" s="209" t="s">
        <v>28</v>
      </c>
      <c r="J7" s="209" t="s">
        <v>26</v>
      </c>
      <c r="K7" s="209" t="s">
        <v>3</v>
      </c>
      <c r="L7" s="209" t="s">
        <v>365</v>
      </c>
      <c r="M7" s="209" t="s">
        <v>32</v>
      </c>
    </row>
    <row r="8" spans="1:13" s="1" customFormat="1" x14ac:dyDescent="0.25">
      <c r="A8" s="12" t="s">
        <v>7059</v>
      </c>
      <c r="B8" s="14" t="s">
        <v>7060</v>
      </c>
      <c r="C8" s="13">
        <v>432</v>
      </c>
      <c r="D8" s="13">
        <v>392</v>
      </c>
      <c r="E8" s="13">
        <v>53</v>
      </c>
      <c r="F8" s="13">
        <v>67</v>
      </c>
      <c r="G8" s="13">
        <v>20</v>
      </c>
      <c r="H8" s="13">
        <v>100</v>
      </c>
      <c r="I8" s="13">
        <v>36</v>
      </c>
      <c r="J8" s="13">
        <v>106</v>
      </c>
      <c r="K8" s="13">
        <v>20</v>
      </c>
      <c r="L8" s="13"/>
      <c r="M8" s="13"/>
    </row>
    <row r="9" spans="1:13" s="2" customFormat="1" x14ac:dyDescent="0.25">
      <c r="A9" s="12" t="s">
        <v>7059</v>
      </c>
      <c r="B9" s="14" t="s">
        <v>7062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>
        <v>50</v>
      </c>
    </row>
    <row r="10" spans="1:13" s="2" customFormat="1" x14ac:dyDescent="0.25">
      <c r="A10" s="12" t="s">
        <v>7069</v>
      </c>
      <c r="B10" s="14" t="s">
        <v>7071</v>
      </c>
      <c r="C10" s="13"/>
      <c r="D10" s="13"/>
      <c r="E10" s="13"/>
      <c r="F10" s="13">
        <v>82</v>
      </c>
      <c r="G10" s="13"/>
      <c r="H10" s="13"/>
      <c r="I10" s="13">
        <v>50</v>
      </c>
      <c r="J10" s="13">
        <v>98</v>
      </c>
      <c r="K10" s="13"/>
      <c r="L10" s="13"/>
      <c r="M10" s="13">
        <v>100</v>
      </c>
    </row>
    <row r="11" spans="1:13" s="2" customFormat="1" x14ac:dyDescent="0.25">
      <c r="A11" s="12" t="s">
        <v>7104</v>
      </c>
      <c r="B11" s="14" t="s">
        <v>7110</v>
      </c>
      <c r="C11" s="13"/>
      <c r="D11" s="13"/>
      <c r="E11" s="13"/>
      <c r="F11" s="13">
        <v>91</v>
      </c>
      <c r="G11" s="13">
        <v>37</v>
      </c>
      <c r="H11" s="13"/>
      <c r="I11" s="13"/>
      <c r="J11" s="13"/>
      <c r="K11" s="13"/>
      <c r="L11" s="13">
        <v>344</v>
      </c>
      <c r="M11" s="13"/>
    </row>
    <row r="12" spans="1:13" s="2" customFormat="1" ht="17" thickBot="1" x14ac:dyDescent="0.3">
      <c r="A12" s="76" t="s">
        <v>7113</v>
      </c>
      <c r="B12" s="14" t="s">
        <v>7115</v>
      </c>
      <c r="C12" s="14"/>
      <c r="D12" s="14"/>
      <c r="E12" s="14"/>
      <c r="F12" s="14"/>
      <c r="G12" s="14">
        <v>4</v>
      </c>
      <c r="H12" s="14"/>
      <c r="I12" s="14"/>
      <c r="J12" s="14"/>
      <c r="K12" s="14"/>
      <c r="L12" s="14"/>
      <c r="M12" s="14"/>
    </row>
    <row r="13" spans="1:13" s="2" customFormat="1" ht="17" thickBot="1" x14ac:dyDescent="0.3">
      <c r="A13" s="161" t="s">
        <v>7112</v>
      </c>
      <c r="B13" s="34"/>
      <c r="C13" s="34">
        <f t="shared" ref="C13:M13" si="0">SUM(C8:C12)</f>
        <v>432</v>
      </c>
      <c r="D13" s="34">
        <f t="shared" si="0"/>
        <v>392</v>
      </c>
      <c r="E13" s="34">
        <f t="shared" si="0"/>
        <v>53</v>
      </c>
      <c r="F13" s="34">
        <f t="shared" si="0"/>
        <v>240</v>
      </c>
      <c r="G13" s="34">
        <f t="shared" si="0"/>
        <v>61</v>
      </c>
      <c r="H13" s="34">
        <f t="shared" si="0"/>
        <v>100</v>
      </c>
      <c r="I13" s="34">
        <f t="shared" si="0"/>
        <v>86</v>
      </c>
      <c r="J13" s="34">
        <f t="shared" si="0"/>
        <v>204</v>
      </c>
      <c r="K13" s="34">
        <f t="shared" si="0"/>
        <v>20</v>
      </c>
      <c r="L13" s="34">
        <f t="shared" si="0"/>
        <v>344</v>
      </c>
      <c r="M13" s="34">
        <f t="shared" si="0"/>
        <v>150</v>
      </c>
    </row>
    <row r="14" spans="1:13" s="2" customFormat="1" ht="17" thickBot="1" x14ac:dyDescent="0.3">
      <c r="A14" s="55">
        <v>44965</v>
      </c>
      <c r="B14" s="22" t="s">
        <v>7138</v>
      </c>
      <c r="C14" s="53"/>
      <c r="D14" s="53"/>
      <c r="E14" s="53"/>
      <c r="F14" s="53"/>
      <c r="G14" s="53">
        <v>39</v>
      </c>
      <c r="H14" s="53"/>
      <c r="I14" s="53"/>
      <c r="J14" s="53"/>
      <c r="K14" s="53"/>
      <c r="L14" s="53"/>
      <c r="M14" s="53"/>
    </row>
    <row r="15" spans="1:13" s="2" customFormat="1" ht="17" thickBot="1" x14ac:dyDescent="0.3">
      <c r="A15" s="161" t="s">
        <v>7158</v>
      </c>
      <c r="B15" s="34"/>
      <c r="C15" s="34">
        <f>SUM(C13:C14)</f>
        <v>432</v>
      </c>
      <c r="D15" s="34">
        <f t="shared" ref="D15:J17" si="1">SUM(D13:D14)</f>
        <v>392</v>
      </c>
      <c r="E15" s="34">
        <f t="shared" si="1"/>
        <v>53</v>
      </c>
      <c r="F15" s="34">
        <f t="shared" si="1"/>
        <v>240</v>
      </c>
      <c r="G15" s="34">
        <f>SUM(G13:G14)</f>
        <v>100</v>
      </c>
      <c r="H15" s="34">
        <f t="shared" si="1"/>
        <v>100</v>
      </c>
      <c r="I15" s="34">
        <f t="shared" si="1"/>
        <v>86</v>
      </c>
      <c r="J15" s="34">
        <f t="shared" si="1"/>
        <v>204</v>
      </c>
      <c r="K15" s="34">
        <f>SUM(K13:K14)</f>
        <v>20</v>
      </c>
      <c r="L15" s="34">
        <f>SUM(L13:L14)</f>
        <v>344</v>
      </c>
      <c r="M15" s="34">
        <f>SUM(M13:M14)</f>
        <v>150</v>
      </c>
    </row>
    <row r="16" spans="1:13" s="2" customFormat="1" ht="17" thickBot="1" x14ac:dyDescent="0.3">
      <c r="A16" s="12"/>
      <c r="B16" s="22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</row>
    <row r="17" spans="1:13" s="2" customFormat="1" ht="17" thickBot="1" x14ac:dyDescent="0.3">
      <c r="A17" s="161" t="s">
        <v>7658</v>
      </c>
      <c r="B17" s="34"/>
      <c r="C17" s="34">
        <f>SUM(C15:C16)</f>
        <v>432</v>
      </c>
      <c r="D17" s="34">
        <f>SUM(D15:D16)</f>
        <v>392</v>
      </c>
      <c r="E17" s="34">
        <f>SUM(E15:E16)</f>
        <v>53</v>
      </c>
      <c r="F17" s="34">
        <f>SUM(F15:F16)</f>
        <v>240</v>
      </c>
      <c r="G17" s="34">
        <f>SUM(G15:G16)</f>
        <v>100</v>
      </c>
      <c r="H17" s="34">
        <f t="shared" si="1"/>
        <v>100</v>
      </c>
      <c r="I17" s="34">
        <f t="shared" si="1"/>
        <v>86</v>
      </c>
      <c r="J17" s="34">
        <f t="shared" si="1"/>
        <v>204</v>
      </c>
      <c r="K17" s="34">
        <f>SUM(K15:K16)</f>
        <v>20</v>
      </c>
      <c r="L17" s="34">
        <f>SUM(L15:L16)</f>
        <v>344</v>
      </c>
      <c r="M17" s="34">
        <f>SUM(M15:M16)</f>
        <v>150</v>
      </c>
    </row>
    <row r="18" spans="1:13" s="2" customFormat="1" x14ac:dyDescent="0.25">
      <c r="A18" s="12">
        <v>45209</v>
      </c>
      <c r="B18" s="22" t="s">
        <v>63</v>
      </c>
      <c r="C18" s="13"/>
      <c r="D18" s="13"/>
      <c r="E18" s="13"/>
      <c r="F18" s="13">
        <v>-108</v>
      </c>
      <c r="G18" s="13"/>
      <c r="H18" s="13"/>
      <c r="I18" s="13">
        <v>-10</v>
      </c>
      <c r="J18" s="13"/>
      <c r="K18" s="13"/>
      <c r="L18" s="13"/>
      <c r="M18" s="13"/>
    </row>
    <row r="19" spans="1:13" s="2" customFormat="1" ht="16.5" customHeight="1" thickBot="1" x14ac:dyDescent="0.3">
      <c r="A19" s="12" t="s">
        <v>7687</v>
      </c>
      <c r="B19" s="13" t="s">
        <v>63</v>
      </c>
      <c r="C19" s="13"/>
      <c r="D19" s="13"/>
      <c r="E19" s="13"/>
      <c r="F19" s="13">
        <v>-40</v>
      </c>
      <c r="G19" s="13"/>
      <c r="H19" s="13"/>
      <c r="I19" s="13">
        <v>-6</v>
      </c>
      <c r="J19" s="13">
        <v>-10</v>
      </c>
      <c r="K19" s="13"/>
      <c r="L19" s="13"/>
      <c r="M19" s="13"/>
    </row>
    <row r="20" spans="1:13" s="2" customFormat="1" ht="17" thickBot="1" x14ac:dyDescent="0.3">
      <c r="A20" s="161" t="s">
        <v>7724</v>
      </c>
      <c r="B20" s="34"/>
      <c r="C20" s="34">
        <f>SUM(C17:C19)</f>
        <v>432</v>
      </c>
      <c r="D20" s="34">
        <f t="shared" ref="D20:M20" si="2">SUM(D17:D19)</f>
        <v>392</v>
      </c>
      <c r="E20" s="34">
        <f t="shared" si="2"/>
        <v>53</v>
      </c>
      <c r="F20" s="34">
        <f>SUM(F17:F19)</f>
        <v>92</v>
      </c>
      <c r="G20" s="34">
        <f t="shared" si="2"/>
        <v>100</v>
      </c>
      <c r="H20" s="34">
        <f t="shared" si="2"/>
        <v>100</v>
      </c>
      <c r="I20" s="34">
        <f t="shared" si="2"/>
        <v>70</v>
      </c>
      <c r="J20" s="34">
        <f t="shared" si="2"/>
        <v>194</v>
      </c>
      <c r="K20" s="34">
        <f t="shared" si="2"/>
        <v>20</v>
      </c>
      <c r="L20" s="34">
        <f t="shared" si="2"/>
        <v>344</v>
      </c>
      <c r="M20" s="34">
        <f t="shared" si="2"/>
        <v>150</v>
      </c>
    </row>
    <row r="21" spans="1:13" s="2" customFormat="1" x14ac:dyDescent="0.25">
      <c r="A21" s="12">
        <v>44968</v>
      </c>
      <c r="B21" s="75" t="s">
        <v>63</v>
      </c>
      <c r="C21" s="13">
        <v>-214</v>
      </c>
      <c r="D21" s="13">
        <v>-78</v>
      </c>
      <c r="E21" s="13">
        <v>-28</v>
      </c>
      <c r="F21" s="13">
        <v>-73</v>
      </c>
      <c r="G21" s="13"/>
      <c r="H21" s="13"/>
      <c r="I21" s="13">
        <v>-34</v>
      </c>
      <c r="J21" s="13">
        <v>-58</v>
      </c>
      <c r="K21" s="13">
        <v>-20</v>
      </c>
      <c r="L21" s="13">
        <v>-83</v>
      </c>
      <c r="M21" s="13"/>
    </row>
    <row r="22" spans="1:13" x14ac:dyDescent="0.25">
      <c r="A22" s="80">
        <v>45149</v>
      </c>
      <c r="B22" s="213" t="s">
        <v>63</v>
      </c>
      <c r="C22" s="14"/>
      <c r="D22" s="14"/>
      <c r="E22" s="14"/>
      <c r="F22" s="14">
        <v>-19</v>
      </c>
      <c r="G22" s="14"/>
      <c r="H22" s="14"/>
      <c r="I22" s="14">
        <v>-16</v>
      </c>
      <c r="J22" s="14"/>
      <c r="K22" s="14"/>
      <c r="L22" s="14"/>
      <c r="M22" s="14"/>
    </row>
    <row r="23" spans="1:13" x14ac:dyDescent="0.25">
      <c r="A23" s="212" t="s">
        <v>7931</v>
      </c>
      <c r="B23" s="213" t="s">
        <v>63</v>
      </c>
      <c r="C23" s="14"/>
      <c r="D23" s="14">
        <v>-53</v>
      </c>
      <c r="E23" s="14"/>
      <c r="F23" s="14"/>
      <c r="G23" s="14"/>
      <c r="H23" s="14"/>
      <c r="I23" s="14"/>
      <c r="J23" s="14">
        <v>-43</v>
      </c>
      <c r="K23" s="14"/>
      <c r="L23" s="14"/>
      <c r="M23" s="14"/>
    </row>
    <row r="24" spans="1:13" x14ac:dyDescent="0.25">
      <c r="A24" s="12" t="s">
        <v>7960</v>
      </c>
      <c r="B24" s="213" t="s">
        <v>63</v>
      </c>
      <c r="C24" s="14">
        <v>-2</v>
      </c>
      <c r="D24" s="14">
        <v>-3</v>
      </c>
      <c r="E24" s="14">
        <v>-25</v>
      </c>
      <c r="F24" s="14"/>
      <c r="G24" s="14"/>
      <c r="H24" s="14"/>
      <c r="I24" s="14">
        <v>-20</v>
      </c>
      <c r="J24" s="14"/>
      <c r="K24" s="14"/>
      <c r="L24" s="14"/>
      <c r="M24" s="14">
        <v>-30</v>
      </c>
    </row>
    <row r="25" spans="1:13" x14ac:dyDescent="0.25">
      <c r="A25" s="12"/>
      <c r="B25" s="2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x14ac:dyDescent="0.25">
      <c r="A26" s="12"/>
      <c r="B26" s="2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</row>
    <row r="27" spans="1:13" x14ac:dyDescent="0.25">
      <c r="A27" s="866"/>
      <c r="B27" s="1078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</row>
    <row r="28" spans="1:13" ht="17" thickBot="1" x14ac:dyDescent="0.3">
      <c r="A28" s="81"/>
      <c r="B28" s="81"/>
      <c r="C28" s="14">
        <f>SUM(C20:C26)</f>
        <v>216</v>
      </c>
      <c r="D28" s="14">
        <f t="shared" ref="D28:M28" si="3">SUM(D20:D26)</f>
        <v>258</v>
      </c>
      <c r="E28" s="14">
        <f t="shared" si="3"/>
        <v>0</v>
      </c>
      <c r="F28" s="14">
        <f t="shared" si="3"/>
        <v>0</v>
      </c>
      <c r="G28" s="14">
        <f t="shared" si="3"/>
        <v>100</v>
      </c>
      <c r="H28" s="14">
        <f t="shared" si="3"/>
        <v>100</v>
      </c>
      <c r="I28" s="14">
        <f t="shared" si="3"/>
        <v>0</v>
      </c>
      <c r="J28" s="14">
        <f t="shared" si="3"/>
        <v>93</v>
      </c>
      <c r="K28" s="14">
        <f t="shared" si="3"/>
        <v>0</v>
      </c>
      <c r="L28" s="14">
        <f t="shared" si="3"/>
        <v>261</v>
      </c>
      <c r="M28" s="14">
        <f t="shared" si="3"/>
        <v>120</v>
      </c>
    </row>
    <row r="29" spans="1:13" ht="17" thickBot="1" x14ac:dyDescent="0.3">
      <c r="A29" s="1357" t="s">
        <v>927</v>
      </c>
      <c r="B29" s="135"/>
      <c r="C29" s="1390">
        <f>SUM(C8:C10)</f>
        <v>432</v>
      </c>
      <c r="D29" s="1390">
        <f>SUM(D8:D10)</f>
        <v>392</v>
      </c>
      <c r="E29" s="1390">
        <f>SUM(E8:E10)</f>
        <v>53</v>
      </c>
      <c r="F29" s="1390">
        <f>SUM(F8:F11)</f>
        <v>240</v>
      </c>
      <c r="G29" s="1390">
        <f>SUM(G13:G14)</f>
        <v>100</v>
      </c>
      <c r="H29" s="1390">
        <f>SUM(H8:H10)</f>
        <v>100</v>
      </c>
      <c r="I29" s="1390">
        <f>SUM(I8:I10)</f>
        <v>86</v>
      </c>
      <c r="J29" s="1390">
        <f>SUM(J8:J10)</f>
        <v>204</v>
      </c>
      <c r="K29" s="1390">
        <f>SUM(K8:K10)</f>
        <v>20</v>
      </c>
      <c r="L29" s="1390">
        <f>SUM(L8:L11)</f>
        <v>344</v>
      </c>
      <c r="M29" s="1390">
        <f>SUM(M8:M10)</f>
        <v>150</v>
      </c>
    </row>
    <row r="30" spans="1:13" ht="17" thickBot="1" x14ac:dyDescent="0.3">
      <c r="A30" s="26" t="s">
        <v>1053</v>
      </c>
      <c r="B30" s="27"/>
      <c r="C30" s="1393">
        <v>432</v>
      </c>
      <c r="D30" s="1393">
        <v>392</v>
      </c>
      <c r="E30" s="1393">
        <v>53</v>
      </c>
      <c r="F30" s="1393">
        <v>240</v>
      </c>
      <c r="G30" s="1393">
        <v>100</v>
      </c>
      <c r="H30" s="1393">
        <v>100</v>
      </c>
      <c r="I30" s="1393">
        <v>86</v>
      </c>
      <c r="J30" s="1393">
        <v>204</v>
      </c>
      <c r="K30" s="1393">
        <v>20</v>
      </c>
      <c r="L30" s="1393">
        <v>344</v>
      </c>
      <c r="M30" s="1393">
        <v>150</v>
      </c>
    </row>
  </sheetData>
  <pageMargins left="0.7" right="0.7" top="0.75" bottom="0.75" header="0.3" footer="0.3"/>
  <pageSetup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L29"/>
  <sheetViews>
    <sheetView topLeftCell="A7" workbookViewId="0">
      <selection activeCell="D27" sqref="D2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12" width="9.1640625" style="2" customWidth="1"/>
    <col min="13" max="16384" width="9" style="136"/>
  </cols>
  <sheetData>
    <row r="1" spans="1:12" s="48" customFormat="1" x14ac:dyDescent="0.25">
      <c r="A1" s="48" t="s">
        <v>23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48" customFormat="1" x14ac:dyDescent="0.25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257" customFormat="1" x14ac:dyDescent="0.25">
      <c r="A3" s="1" t="s">
        <v>384</v>
      </c>
      <c r="B3" s="1"/>
      <c r="C3" s="1583"/>
      <c r="D3" s="1583"/>
      <c r="E3" s="1583"/>
      <c r="F3" s="1583"/>
      <c r="G3" s="1583"/>
      <c r="H3" s="1583"/>
      <c r="I3" s="1583"/>
      <c r="J3" s="1583"/>
      <c r="K3" s="1583"/>
      <c r="L3" s="1583"/>
    </row>
    <row r="4" spans="1:12" s="257" customFormat="1" x14ac:dyDescent="0.25">
      <c r="A4" s="3" t="s">
        <v>6901</v>
      </c>
      <c r="B4" s="3"/>
      <c r="C4" s="1584"/>
      <c r="D4" s="1584"/>
      <c r="E4" s="1584"/>
      <c r="F4" s="1584"/>
      <c r="G4" s="1584"/>
      <c r="H4" s="1584"/>
      <c r="I4" s="1584"/>
      <c r="J4" s="1584"/>
      <c r="K4" s="1584"/>
      <c r="L4" s="1584"/>
    </row>
    <row r="5" spans="1:12" s="257" customFormat="1" x14ac:dyDescent="0.25">
      <c r="A5" s="3" t="s">
        <v>7124</v>
      </c>
      <c r="B5" s="3"/>
      <c r="C5" s="1584"/>
      <c r="D5" s="1584"/>
      <c r="E5" s="1584"/>
      <c r="F5" s="1584"/>
      <c r="G5" s="1584"/>
      <c r="H5" s="1584"/>
      <c r="I5" s="1584"/>
      <c r="J5" s="1584"/>
      <c r="K5" s="1584"/>
      <c r="L5" s="1584"/>
    </row>
    <row r="6" spans="1:12" s="257" customFormat="1" ht="17" thickBot="1" x14ac:dyDescent="0.3">
      <c r="A6" s="3"/>
      <c r="B6" s="3"/>
      <c r="C6" s="31">
        <v>4500</v>
      </c>
      <c r="D6" s="31">
        <v>6000</v>
      </c>
      <c r="E6" s="31">
        <v>21000</v>
      </c>
      <c r="F6" s="31">
        <v>1000</v>
      </c>
      <c r="G6" s="31">
        <v>35000</v>
      </c>
      <c r="H6" s="31">
        <v>4500</v>
      </c>
      <c r="I6" s="31">
        <v>6000</v>
      </c>
      <c r="J6" s="31">
        <v>4500</v>
      </c>
      <c r="K6" s="31">
        <v>6000</v>
      </c>
      <c r="L6" s="31"/>
    </row>
    <row r="7" spans="1:12" s="4" customFormat="1" ht="17" thickBot="1" x14ac:dyDescent="0.3">
      <c r="A7" s="140" t="s">
        <v>0</v>
      </c>
      <c r="B7" s="140" t="s">
        <v>1</v>
      </c>
      <c r="C7" s="209" t="s">
        <v>3</v>
      </c>
      <c r="D7" s="209" t="s">
        <v>26</v>
      </c>
      <c r="E7" s="209" t="s">
        <v>10</v>
      </c>
      <c r="F7" s="209" t="s">
        <v>4</v>
      </c>
      <c r="G7" s="209" t="s">
        <v>28</v>
      </c>
      <c r="H7" s="209" t="s">
        <v>27</v>
      </c>
      <c r="I7" s="209" t="s">
        <v>17</v>
      </c>
      <c r="J7" s="209" t="s">
        <v>18</v>
      </c>
      <c r="K7" s="209" t="s">
        <v>1181</v>
      </c>
      <c r="L7" s="209"/>
    </row>
    <row r="8" spans="1:12" s="2" customFormat="1" x14ac:dyDescent="0.25">
      <c r="A8" s="12" t="s">
        <v>7059</v>
      </c>
      <c r="B8" s="14" t="s">
        <v>7062</v>
      </c>
      <c r="C8" s="13">
        <v>71</v>
      </c>
      <c r="D8" s="13"/>
      <c r="E8" s="13"/>
      <c r="F8" s="13"/>
      <c r="G8" s="13"/>
      <c r="H8" s="13"/>
      <c r="I8" s="13"/>
      <c r="J8" s="13"/>
      <c r="K8" s="13"/>
      <c r="L8" s="13"/>
    </row>
    <row r="9" spans="1:12" s="2" customFormat="1" x14ac:dyDescent="0.25">
      <c r="A9" s="12" t="s">
        <v>7069</v>
      </c>
      <c r="B9" s="14" t="s">
        <v>7070</v>
      </c>
      <c r="C9" s="13">
        <v>163</v>
      </c>
      <c r="D9" s="13"/>
      <c r="E9" s="13"/>
      <c r="F9" s="13"/>
      <c r="G9" s="13"/>
      <c r="H9" s="13"/>
      <c r="I9" s="13"/>
      <c r="J9" s="13"/>
      <c r="K9" s="13"/>
      <c r="L9" s="13"/>
    </row>
    <row r="10" spans="1:12" s="2" customFormat="1" x14ac:dyDescent="0.25">
      <c r="A10" s="12" t="s">
        <v>7104</v>
      </c>
      <c r="B10" s="14" t="s">
        <v>7111</v>
      </c>
      <c r="C10" s="13">
        <v>100</v>
      </c>
      <c r="D10" s="13">
        <v>100</v>
      </c>
      <c r="E10" s="13">
        <v>200</v>
      </c>
      <c r="F10" s="13">
        <v>960</v>
      </c>
      <c r="G10" s="13">
        <v>15</v>
      </c>
      <c r="H10" s="13">
        <v>100</v>
      </c>
      <c r="I10" s="13"/>
      <c r="J10" s="13"/>
      <c r="K10" s="13"/>
      <c r="L10" s="13"/>
    </row>
    <row r="11" spans="1:12" s="1" customFormat="1" x14ac:dyDescent="0.25">
      <c r="A11" s="12" t="s">
        <v>7113</v>
      </c>
      <c r="B11" s="14" t="s">
        <v>7119</v>
      </c>
      <c r="C11" s="13">
        <v>86</v>
      </c>
      <c r="D11" s="13">
        <v>60</v>
      </c>
      <c r="E11" s="43"/>
      <c r="F11" s="43"/>
      <c r="G11" s="13">
        <v>18</v>
      </c>
      <c r="H11" s="13">
        <v>220</v>
      </c>
      <c r="I11" s="13">
        <v>25</v>
      </c>
      <c r="J11" s="13">
        <v>25</v>
      </c>
      <c r="K11" s="13"/>
      <c r="L11" s="43"/>
    </row>
    <row r="12" spans="1:12" s="1" customFormat="1" ht="17" thickBot="1" x14ac:dyDescent="0.3">
      <c r="A12" s="76" t="s">
        <v>7121</v>
      </c>
      <c r="B12" s="14" t="s">
        <v>7123</v>
      </c>
      <c r="C12" s="14"/>
      <c r="D12" s="14"/>
      <c r="E12" s="115"/>
      <c r="F12" s="115"/>
      <c r="G12" s="14"/>
      <c r="H12" s="14"/>
      <c r="I12" s="14"/>
      <c r="J12" s="14"/>
      <c r="K12" s="14">
        <v>80</v>
      </c>
      <c r="L12" s="115"/>
    </row>
    <row r="13" spans="1:12" s="1" customFormat="1" ht="18.75" customHeight="1" thickBot="1" x14ac:dyDescent="0.3">
      <c r="A13" s="161" t="s">
        <v>7112</v>
      </c>
      <c r="B13" s="34"/>
      <c r="C13" s="34">
        <f>SUM(C8:C12)</f>
        <v>420</v>
      </c>
      <c r="D13" s="34">
        <f t="shared" ref="D13:L13" si="0">SUM(D8:D12)</f>
        <v>160</v>
      </c>
      <c r="E13" s="34">
        <f t="shared" si="0"/>
        <v>200</v>
      </c>
      <c r="F13" s="34">
        <f t="shared" si="0"/>
        <v>960</v>
      </c>
      <c r="G13" s="34">
        <f t="shared" si="0"/>
        <v>33</v>
      </c>
      <c r="H13" s="34">
        <f t="shared" si="0"/>
        <v>320</v>
      </c>
      <c r="I13" s="34">
        <f t="shared" si="0"/>
        <v>25</v>
      </c>
      <c r="J13" s="34">
        <f t="shared" si="0"/>
        <v>25</v>
      </c>
      <c r="K13" s="34">
        <f t="shared" si="0"/>
        <v>80</v>
      </c>
      <c r="L13" s="34">
        <f t="shared" si="0"/>
        <v>0</v>
      </c>
    </row>
    <row r="14" spans="1:12" s="1" customFormat="1" ht="17" thickBot="1" x14ac:dyDescent="0.3">
      <c r="A14" s="55">
        <v>44965</v>
      </c>
      <c r="B14" s="22" t="s">
        <v>7137</v>
      </c>
      <c r="C14" s="53"/>
      <c r="D14" s="53"/>
      <c r="E14" s="354"/>
      <c r="F14" s="354"/>
      <c r="G14" s="53"/>
      <c r="H14" s="53"/>
      <c r="I14" s="53">
        <v>55</v>
      </c>
      <c r="J14" s="53">
        <v>75</v>
      </c>
      <c r="K14" s="53"/>
      <c r="L14" s="354"/>
    </row>
    <row r="15" spans="1:12" s="1" customFormat="1" ht="17" thickBot="1" x14ac:dyDescent="0.3">
      <c r="A15" s="161" t="s">
        <v>7158</v>
      </c>
      <c r="B15" s="34"/>
      <c r="C15" s="34">
        <f>SUM(C13:C14)</f>
        <v>420</v>
      </c>
      <c r="D15" s="34">
        <f t="shared" ref="D15:L17" si="1">SUM(D13:D14)</f>
        <v>160</v>
      </c>
      <c r="E15" s="34">
        <f t="shared" si="1"/>
        <v>200</v>
      </c>
      <c r="F15" s="34">
        <f t="shared" si="1"/>
        <v>960</v>
      </c>
      <c r="G15" s="34">
        <f t="shared" si="1"/>
        <v>33</v>
      </c>
      <c r="H15" s="34">
        <f t="shared" si="1"/>
        <v>320</v>
      </c>
      <c r="I15" s="34">
        <f t="shared" si="1"/>
        <v>80</v>
      </c>
      <c r="J15" s="34">
        <f t="shared" si="1"/>
        <v>100</v>
      </c>
      <c r="K15" s="34">
        <f t="shared" si="1"/>
        <v>80</v>
      </c>
      <c r="L15" s="34">
        <f t="shared" si="1"/>
        <v>0</v>
      </c>
    </row>
    <row r="16" spans="1:12" s="1" customFormat="1" ht="17" thickBot="1" x14ac:dyDescent="0.3">
      <c r="A16" s="12"/>
      <c r="B16" s="14"/>
      <c r="C16" s="53"/>
      <c r="D16" s="53"/>
      <c r="E16" s="354"/>
      <c r="F16" s="354"/>
      <c r="G16" s="53"/>
      <c r="H16" s="53"/>
      <c r="I16" s="53"/>
      <c r="J16" s="53"/>
      <c r="K16" s="53"/>
      <c r="L16" s="354"/>
    </row>
    <row r="17" spans="1:12" s="1" customFormat="1" ht="17" thickBot="1" x14ac:dyDescent="0.3">
      <c r="A17" s="161" t="s">
        <v>7658</v>
      </c>
      <c r="B17" s="34"/>
      <c r="C17" s="34">
        <f>SUM(C15:C16)</f>
        <v>420</v>
      </c>
      <c r="D17" s="34">
        <f t="shared" si="1"/>
        <v>160</v>
      </c>
      <c r="E17" s="34">
        <f t="shared" si="1"/>
        <v>200</v>
      </c>
      <c r="F17" s="34">
        <f t="shared" si="1"/>
        <v>960</v>
      </c>
      <c r="G17" s="34">
        <f t="shared" si="1"/>
        <v>33</v>
      </c>
      <c r="H17" s="34">
        <f t="shared" si="1"/>
        <v>320</v>
      </c>
      <c r="I17" s="34">
        <f t="shared" si="1"/>
        <v>80</v>
      </c>
      <c r="J17" s="34">
        <f t="shared" si="1"/>
        <v>100</v>
      </c>
      <c r="K17" s="34">
        <f t="shared" si="1"/>
        <v>80</v>
      </c>
      <c r="L17" s="34">
        <f t="shared" si="1"/>
        <v>0</v>
      </c>
    </row>
    <row r="18" spans="1:12" s="1" customFormat="1" ht="17" thickBot="1" x14ac:dyDescent="0.3">
      <c r="A18" s="12" t="s">
        <v>7687</v>
      </c>
      <c r="B18" s="14" t="s">
        <v>63</v>
      </c>
      <c r="C18" s="53"/>
      <c r="D18" s="53"/>
      <c r="E18" s="354"/>
      <c r="F18" s="354"/>
      <c r="G18" s="53"/>
      <c r="H18" s="53"/>
      <c r="I18" s="53">
        <v>-30</v>
      </c>
      <c r="J18" s="53"/>
      <c r="K18" s="53">
        <v>-26</v>
      </c>
      <c r="L18" s="354"/>
    </row>
    <row r="19" spans="1:12" s="1" customFormat="1" ht="17" thickBot="1" x14ac:dyDescent="0.3">
      <c r="A19" s="161" t="s">
        <v>7724</v>
      </c>
      <c r="B19" s="34"/>
      <c r="C19" s="34">
        <f>SUM(C17:C18)</f>
        <v>420</v>
      </c>
      <c r="D19" s="34">
        <f>SUM(D17:D18)</f>
        <v>160</v>
      </c>
      <c r="E19" s="34">
        <f>SUM(E17:E18)</f>
        <v>200</v>
      </c>
      <c r="F19" s="34">
        <f>SUM(F17:F18)</f>
        <v>960</v>
      </c>
      <c r="G19" s="34">
        <f t="shared" ref="G19:L19" si="2">SUM(G17:G18)</f>
        <v>33</v>
      </c>
      <c r="H19" s="34">
        <f t="shared" si="2"/>
        <v>320</v>
      </c>
      <c r="I19" s="34">
        <f t="shared" si="2"/>
        <v>50</v>
      </c>
      <c r="J19" s="34">
        <f t="shared" si="2"/>
        <v>100</v>
      </c>
      <c r="K19" s="34">
        <f t="shared" si="2"/>
        <v>54</v>
      </c>
      <c r="L19" s="34">
        <f t="shared" si="2"/>
        <v>0</v>
      </c>
    </row>
    <row r="20" spans="1:12" s="2" customFormat="1" x14ac:dyDescent="0.25">
      <c r="A20" s="12">
        <v>44968</v>
      </c>
      <c r="B20" s="75" t="s">
        <v>63</v>
      </c>
      <c r="C20" s="13">
        <v>-170</v>
      </c>
      <c r="D20" s="13"/>
      <c r="E20" s="13"/>
      <c r="F20" s="13"/>
      <c r="G20" s="13"/>
      <c r="H20" s="13"/>
      <c r="I20" s="13">
        <v>-34</v>
      </c>
      <c r="J20" s="13"/>
      <c r="K20" s="13"/>
      <c r="L20" s="13"/>
    </row>
    <row r="21" spans="1:12" x14ac:dyDescent="0.25">
      <c r="A21" s="80">
        <v>45149</v>
      </c>
      <c r="B21" s="213" t="s">
        <v>63</v>
      </c>
      <c r="C21" s="14">
        <v>-182</v>
      </c>
      <c r="D21" s="14"/>
      <c r="E21" s="14">
        <v>-91</v>
      </c>
      <c r="F21" s="14"/>
      <c r="G21" s="14"/>
      <c r="H21" s="14"/>
      <c r="I21" s="14"/>
      <c r="J21" s="14"/>
      <c r="K21" s="14"/>
      <c r="L21" s="14"/>
    </row>
    <row r="22" spans="1:12" x14ac:dyDescent="0.25">
      <c r="A22" s="212" t="s">
        <v>7931</v>
      </c>
      <c r="B22" s="213" t="s">
        <v>63</v>
      </c>
      <c r="C22" s="14"/>
      <c r="D22" s="14"/>
      <c r="E22" s="14"/>
      <c r="F22" s="14"/>
      <c r="G22" s="14"/>
      <c r="H22" s="14"/>
      <c r="I22" s="14">
        <v>-16</v>
      </c>
      <c r="J22" s="14"/>
      <c r="K22" s="14">
        <v>-29</v>
      </c>
      <c r="L22" s="14"/>
    </row>
    <row r="23" spans="1:12" x14ac:dyDescent="0.25">
      <c r="A23" s="12" t="s">
        <v>7960</v>
      </c>
      <c r="B23" s="213" t="s">
        <v>63</v>
      </c>
      <c r="C23" s="14"/>
      <c r="D23" s="14"/>
      <c r="E23" s="14">
        <v>-14</v>
      </c>
      <c r="F23" s="14"/>
      <c r="G23" s="14">
        <v>-6</v>
      </c>
      <c r="H23" s="14"/>
      <c r="I23" s="14"/>
      <c r="J23" s="14"/>
      <c r="K23" s="14">
        <v>-5</v>
      </c>
      <c r="L23" s="14"/>
    </row>
    <row r="24" spans="1:12" x14ac:dyDescent="0.25">
      <c r="A24" s="76"/>
      <c r="B24" s="527"/>
      <c r="C24" s="14"/>
      <c r="D24" s="14"/>
      <c r="E24" s="14"/>
      <c r="F24" s="14"/>
      <c r="G24" s="14"/>
      <c r="H24" s="14"/>
      <c r="I24" s="14"/>
      <c r="J24" s="14"/>
      <c r="K24" s="14"/>
      <c r="L24" s="14"/>
    </row>
    <row r="25" spans="1:12" x14ac:dyDescent="0.25">
      <c r="A25" s="76"/>
      <c r="B25" s="527"/>
      <c r="C25" s="14"/>
      <c r="D25" s="14"/>
      <c r="E25" s="14"/>
      <c r="F25" s="14"/>
      <c r="G25" s="14"/>
      <c r="H25" s="14"/>
      <c r="I25" s="14"/>
      <c r="J25" s="14"/>
      <c r="K25" s="14"/>
      <c r="L25" s="14"/>
    </row>
    <row r="26" spans="1:12" x14ac:dyDescent="0.25">
      <c r="A26" s="80"/>
      <c r="B26" s="527"/>
      <c r="C26" s="14"/>
      <c r="D26" s="14"/>
      <c r="E26" s="14"/>
      <c r="F26" s="14"/>
      <c r="G26" s="14"/>
      <c r="H26" s="14"/>
      <c r="I26" s="14"/>
      <c r="J26" s="14"/>
      <c r="K26" s="14"/>
      <c r="L26" s="14"/>
    </row>
    <row r="27" spans="1:12" ht="16.5" customHeight="1" thickBot="1" x14ac:dyDescent="0.3">
      <c r="A27" s="81"/>
      <c r="B27" s="81"/>
      <c r="C27" s="14">
        <f>SUM(C17:C23)</f>
        <v>488</v>
      </c>
      <c r="D27" s="14">
        <f t="shared" ref="D27:L27" si="3">SUM(D17:D23)</f>
        <v>320</v>
      </c>
      <c r="E27" s="14">
        <f t="shared" si="3"/>
        <v>295</v>
      </c>
      <c r="F27" s="14">
        <f t="shared" si="3"/>
        <v>1920</v>
      </c>
      <c r="G27" s="14">
        <f t="shared" si="3"/>
        <v>60</v>
      </c>
      <c r="H27" s="14">
        <f t="shared" si="3"/>
        <v>640</v>
      </c>
      <c r="I27" s="14">
        <f t="shared" si="3"/>
        <v>50</v>
      </c>
      <c r="J27" s="14">
        <f t="shared" si="3"/>
        <v>200</v>
      </c>
      <c r="K27" s="14">
        <f t="shared" si="3"/>
        <v>74</v>
      </c>
      <c r="L27" s="14">
        <f t="shared" si="3"/>
        <v>0</v>
      </c>
    </row>
    <row r="28" spans="1:12" s="2" customFormat="1" ht="17" thickBot="1" x14ac:dyDescent="0.3">
      <c r="A28" s="1358" t="s">
        <v>927</v>
      </c>
      <c r="B28" s="1355"/>
      <c r="C28" s="1390">
        <f>SUM(C8:C12)</f>
        <v>420</v>
      </c>
      <c r="D28" s="1390">
        <f t="shared" ref="D28:K28" si="4">SUM(D8:D12)</f>
        <v>160</v>
      </c>
      <c r="E28" s="1390">
        <f t="shared" si="4"/>
        <v>200</v>
      </c>
      <c r="F28" s="1390">
        <f t="shared" si="4"/>
        <v>960</v>
      </c>
      <c r="G28" s="1390">
        <f t="shared" si="4"/>
        <v>33</v>
      </c>
      <c r="H28" s="1390">
        <f t="shared" si="4"/>
        <v>320</v>
      </c>
      <c r="I28" s="1390">
        <f>SUM(I13:I14)</f>
        <v>80</v>
      </c>
      <c r="J28" s="1390">
        <f>SUM(J13:J14)</f>
        <v>100</v>
      </c>
      <c r="K28" s="1390">
        <f t="shared" si="4"/>
        <v>80</v>
      </c>
      <c r="L28" s="1355">
        <f t="shared" ref="L28" si="5">SUM(L8:L14)</f>
        <v>0</v>
      </c>
    </row>
    <row r="29" spans="1:12" ht="17" thickBot="1" x14ac:dyDescent="0.3">
      <c r="A29" s="26" t="s">
        <v>1053</v>
      </c>
      <c r="B29" s="27"/>
      <c r="C29" s="1393">
        <v>420</v>
      </c>
      <c r="D29" s="1393">
        <v>160</v>
      </c>
      <c r="E29" s="1393">
        <v>200</v>
      </c>
      <c r="F29" s="1393">
        <v>960</v>
      </c>
      <c r="G29" s="1393">
        <v>33</v>
      </c>
      <c r="H29" s="1393">
        <v>320</v>
      </c>
      <c r="I29" s="1393">
        <v>80</v>
      </c>
      <c r="J29" s="1393">
        <v>100</v>
      </c>
      <c r="K29" s="1393">
        <v>80</v>
      </c>
      <c r="L29" s="1393"/>
    </row>
  </sheetData>
  <pageMargins left="0.7" right="0.7" top="0.75" bottom="0.75" header="0.3" footer="0.3"/>
  <pageSetup orientation="portrait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19"/>
  <sheetViews>
    <sheetView workbookViewId="0">
      <selection activeCell="G14" sqref="G14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5" width="9.1640625" style="2" customWidth="1"/>
    <col min="6" max="16384" width="9" style="136"/>
  </cols>
  <sheetData>
    <row r="1" spans="1:5" s="48" customFormat="1" x14ac:dyDescent="0.25">
      <c r="A1" s="48" t="s">
        <v>23</v>
      </c>
      <c r="C1" s="2"/>
      <c r="D1" s="2"/>
      <c r="E1" s="2"/>
    </row>
    <row r="2" spans="1:5" s="48" customFormat="1" x14ac:dyDescent="0.25">
      <c r="A2" s="1"/>
      <c r="B2" s="1"/>
      <c r="C2" s="2"/>
      <c r="D2" s="2"/>
      <c r="E2" s="2"/>
    </row>
    <row r="3" spans="1:5" s="257" customFormat="1" x14ac:dyDescent="0.25">
      <c r="A3" s="1" t="s">
        <v>384</v>
      </c>
      <c r="B3" s="1"/>
      <c r="C3" s="1583"/>
      <c r="D3" s="1583"/>
      <c r="E3" s="1583"/>
    </row>
    <row r="4" spans="1:5" s="257" customFormat="1" x14ac:dyDescent="0.25">
      <c r="A4" s="3" t="s">
        <v>6901</v>
      </c>
      <c r="B4" s="3"/>
      <c r="C4" s="1584"/>
      <c r="D4" s="1584"/>
      <c r="E4" s="1584"/>
    </row>
    <row r="5" spans="1:5" s="257" customFormat="1" x14ac:dyDescent="0.25">
      <c r="A5" s="3" t="s">
        <v>7125</v>
      </c>
      <c r="B5" s="3"/>
      <c r="C5" s="1584"/>
      <c r="D5" s="1584"/>
      <c r="E5" s="1584"/>
    </row>
    <row r="6" spans="1:5" s="257" customFormat="1" ht="17" thickBot="1" x14ac:dyDescent="0.3">
      <c r="A6" s="3"/>
      <c r="B6" s="3"/>
      <c r="C6" s="31">
        <v>4500</v>
      </c>
      <c r="D6" s="31">
        <v>23500</v>
      </c>
      <c r="E6" s="31"/>
    </row>
    <row r="7" spans="1:5" s="4" customFormat="1" ht="17" thickBot="1" x14ac:dyDescent="0.3">
      <c r="A7" s="140" t="s">
        <v>0</v>
      </c>
      <c r="B7" s="140" t="s">
        <v>1</v>
      </c>
      <c r="C7" s="209" t="s">
        <v>3</v>
      </c>
      <c r="D7" s="209" t="s">
        <v>29</v>
      </c>
      <c r="E7" s="209"/>
    </row>
    <row r="8" spans="1:5" ht="17" thickBot="1" x14ac:dyDescent="0.3">
      <c r="A8" s="99">
        <v>44965</v>
      </c>
      <c r="B8" s="81" t="s">
        <v>7136</v>
      </c>
      <c r="C8" s="13">
        <v>264</v>
      </c>
      <c r="D8" s="13"/>
      <c r="E8" s="13"/>
    </row>
    <row r="9" spans="1:5" ht="17" thickBot="1" x14ac:dyDescent="0.3">
      <c r="A9" s="161" t="s">
        <v>7158</v>
      </c>
      <c r="B9" s="34"/>
      <c r="C9" s="34">
        <f>SUM(C8)</f>
        <v>264</v>
      </c>
      <c r="D9" s="34">
        <f t="shared" ref="D9" si="0">SUM(D7:D8)</f>
        <v>0</v>
      </c>
      <c r="E9" s="34"/>
    </row>
    <row r="10" spans="1:5" ht="17" thickBot="1" x14ac:dyDescent="0.3">
      <c r="A10" s="12"/>
      <c r="B10" s="81"/>
      <c r="C10" s="13"/>
      <c r="D10" s="13"/>
      <c r="E10" s="13"/>
    </row>
    <row r="11" spans="1:5" ht="17" thickBot="1" x14ac:dyDescent="0.3">
      <c r="A11" s="161" t="s">
        <v>7658</v>
      </c>
      <c r="B11" s="34"/>
      <c r="C11" s="34">
        <f>SUM(C9:C10)</f>
        <v>264</v>
      </c>
      <c r="D11" s="34">
        <f>SUM(D9:D10)</f>
        <v>0</v>
      </c>
      <c r="E11" s="34"/>
    </row>
    <row r="12" spans="1:5" s="200" customFormat="1" ht="17" thickBot="1" x14ac:dyDescent="0.3">
      <c r="A12" s="99"/>
      <c r="B12" s="81"/>
      <c r="C12" s="13"/>
      <c r="D12" s="13"/>
      <c r="E12" s="43"/>
    </row>
    <row r="13" spans="1:5" ht="17" thickBot="1" x14ac:dyDescent="0.3">
      <c r="A13" s="161" t="s">
        <v>7724</v>
      </c>
      <c r="B13" s="34"/>
      <c r="C13" s="34">
        <f>SUM(C11:C12)</f>
        <v>264</v>
      </c>
      <c r="D13" s="34">
        <f>SUM(D11:D12)</f>
        <v>0</v>
      </c>
      <c r="E13" s="34"/>
    </row>
    <row r="14" spans="1:5" s="200" customFormat="1" x14ac:dyDescent="0.25">
      <c r="A14" s="99"/>
      <c r="B14" s="81"/>
      <c r="C14" s="13"/>
      <c r="D14" s="13"/>
      <c r="E14" s="43"/>
    </row>
    <row r="15" spans="1:5" s="200" customFormat="1" x14ac:dyDescent="0.25">
      <c r="A15" s="99"/>
      <c r="B15" s="81"/>
      <c r="C15" s="13"/>
      <c r="D15" s="13"/>
      <c r="E15" s="43"/>
    </row>
    <row r="16" spans="1:5" x14ac:dyDescent="0.25">
      <c r="A16" s="57"/>
      <c r="B16" s="57"/>
      <c r="C16" s="13"/>
      <c r="D16" s="13"/>
      <c r="E16" s="13"/>
    </row>
    <row r="17" spans="1:5" ht="16.5" customHeight="1" thickBot="1" x14ac:dyDescent="0.3">
      <c r="A17" s="81"/>
      <c r="B17" s="81"/>
      <c r="C17" s="14"/>
      <c r="D17" s="14"/>
      <c r="E17" s="14"/>
    </row>
    <row r="18" spans="1:5" s="2" customFormat="1" ht="17" thickBot="1" x14ac:dyDescent="0.3">
      <c r="A18" s="1358" t="s">
        <v>927</v>
      </c>
      <c r="B18" s="1355"/>
      <c r="C18" s="1390">
        <f>SUM(C8)</f>
        <v>264</v>
      </c>
      <c r="D18" s="1355">
        <f t="shared" ref="D18:E18" si="1">SUM(D8:D15)</f>
        <v>0</v>
      </c>
      <c r="E18" s="1355">
        <f t="shared" si="1"/>
        <v>0</v>
      </c>
    </row>
    <row r="19" spans="1:5" ht="17" thickBot="1" x14ac:dyDescent="0.3">
      <c r="A19" s="26" t="s">
        <v>1053</v>
      </c>
      <c r="B19" s="27"/>
      <c r="C19" s="1393">
        <v>264</v>
      </c>
      <c r="D19" s="1393">
        <v>150</v>
      </c>
      <c r="E19" s="1393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H19"/>
  <sheetViews>
    <sheetView topLeftCell="A7" workbookViewId="0">
      <selection activeCell="E16" sqref="E16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8" width="9.1640625" style="2" customWidth="1"/>
    <col min="9" max="16384" width="9" style="136"/>
  </cols>
  <sheetData>
    <row r="1" spans="1:8" s="48" customFormat="1" x14ac:dyDescent="0.25">
      <c r="A1" s="48" t="s">
        <v>23</v>
      </c>
      <c r="C1" s="2"/>
      <c r="D1" s="2"/>
      <c r="E1" s="2"/>
      <c r="F1" s="2"/>
      <c r="G1" s="2"/>
      <c r="H1" s="2"/>
    </row>
    <row r="2" spans="1:8" s="48" customFormat="1" x14ac:dyDescent="0.25">
      <c r="A2" s="1"/>
      <c r="B2" s="1"/>
      <c r="C2" s="2"/>
      <c r="D2" s="2"/>
      <c r="E2" s="2"/>
      <c r="F2" s="2"/>
      <c r="G2" s="2"/>
      <c r="H2" s="2"/>
    </row>
    <row r="3" spans="1:8" s="257" customFormat="1" x14ac:dyDescent="0.25">
      <c r="A3" s="1" t="s">
        <v>384</v>
      </c>
      <c r="B3" s="1"/>
      <c r="C3" s="1583"/>
      <c r="D3" s="1583"/>
      <c r="E3" s="1583"/>
      <c r="F3" s="1583"/>
      <c r="G3" s="1583"/>
      <c r="H3" s="1583"/>
    </row>
    <row r="4" spans="1:8" s="257" customFormat="1" x14ac:dyDescent="0.25">
      <c r="A4" s="3" t="s">
        <v>6901</v>
      </c>
      <c r="B4" s="3"/>
      <c r="C4" s="1584"/>
      <c r="D4" s="1584"/>
      <c r="E4" s="1584"/>
      <c r="F4" s="1584"/>
      <c r="G4" s="1584"/>
      <c r="H4" s="1584"/>
    </row>
    <row r="5" spans="1:8" s="257" customFormat="1" x14ac:dyDescent="0.25">
      <c r="A5" s="3" t="s">
        <v>7132</v>
      </c>
      <c r="B5" s="3"/>
      <c r="C5" s="1584"/>
      <c r="D5" s="1584"/>
      <c r="E5" s="1584"/>
      <c r="F5" s="1584"/>
      <c r="G5" s="1584"/>
      <c r="H5" s="1584"/>
    </row>
    <row r="6" spans="1:8" s="257" customFormat="1" ht="17" thickBot="1" x14ac:dyDescent="0.3">
      <c r="A6" s="3"/>
      <c r="B6" s="3"/>
      <c r="C6" s="31">
        <v>2700</v>
      </c>
      <c r="D6" s="31">
        <v>2700</v>
      </c>
      <c r="E6" s="31">
        <v>23500</v>
      </c>
      <c r="F6" s="31">
        <v>13500</v>
      </c>
      <c r="G6" s="31">
        <v>9000</v>
      </c>
      <c r="H6" s="31"/>
    </row>
    <row r="7" spans="1:8" s="4" customFormat="1" ht="17" thickBot="1" x14ac:dyDescent="0.3">
      <c r="A7" s="140" t="s">
        <v>0</v>
      </c>
      <c r="B7" s="140" t="s">
        <v>1</v>
      </c>
      <c r="C7" s="209" t="s">
        <v>31</v>
      </c>
      <c r="D7" s="209" t="s">
        <v>365</v>
      </c>
      <c r="E7" s="209" t="s">
        <v>29</v>
      </c>
      <c r="F7" s="209" t="s">
        <v>30</v>
      </c>
      <c r="G7" s="209" t="s">
        <v>134</v>
      </c>
      <c r="H7" s="209"/>
    </row>
    <row r="8" spans="1:8" s="1" customFormat="1" x14ac:dyDescent="0.25">
      <c r="A8" s="12">
        <v>44993</v>
      </c>
      <c r="B8" s="13" t="s">
        <v>7139</v>
      </c>
      <c r="C8" s="13">
        <v>336</v>
      </c>
      <c r="D8" s="13">
        <v>224</v>
      </c>
      <c r="E8" s="43"/>
      <c r="F8" s="13">
        <v>28</v>
      </c>
      <c r="G8" s="13">
        <v>140</v>
      </c>
      <c r="H8" s="43"/>
    </row>
    <row r="9" spans="1:8" s="2" customFormat="1" ht="17" thickBot="1" x14ac:dyDescent="0.3">
      <c r="A9" s="76">
        <v>45238</v>
      </c>
      <c r="B9" s="22" t="s">
        <v>7165</v>
      </c>
      <c r="C9" s="14"/>
      <c r="D9" s="14"/>
      <c r="E9" s="14">
        <v>52</v>
      </c>
      <c r="F9" s="14"/>
      <c r="G9" s="14"/>
      <c r="H9" s="14"/>
    </row>
    <row r="10" spans="1:8" ht="17" thickBot="1" x14ac:dyDescent="0.3">
      <c r="A10" s="161" t="s">
        <v>7158</v>
      </c>
      <c r="B10" s="34"/>
      <c r="C10" s="34">
        <f>SUM(C8:C9)</f>
        <v>336</v>
      </c>
      <c r="D10" s="34">
        <f t="shared" ref="D10:H14" si="0">SUM(D8:D9)</f>
        <v>224</v>
      </c>
      <c r="E10" s="34">
        <f t="shared" si="0"/>
        <v>52</v>
      </c>
      <c r="F10" s="34">
        <f t="shared" si="0"/>
        <v>28</v>
      </c>
      <c r="G10" s="34">
        <f t="shared" si="0"/>
        <v>140</v>
      </c>
      <c r="H10" s="34">
        <f t="shared" si="0"/>
        <v>0</v>
      </c>
    </row>
    <row r="11" spans="1:8" s="200" customFormat="1" ht="17" thickBot="1" x14ac:dyDescent="0.3">
      <c r="A11" s="256"/>
      <c r="B11" s="190"/>
      <c r="C11" s="53"/>
      <c r="D11" s="53"/>
      <c r="E11" s="53"/>
      <c r="F11" s="53"/>
      <c r="G11" s="53"/>
      <c r="H11" s="354"/>
    </row>
    <row r="12" spans="1:8" ht="17" thickBot="1" x14ac:dyDescent="0.3">
      <c r="A12" s="161" t="s">
        <v>7658</v>
      </c>
      <c r="B12" s="34"/>
      <c r="C12" s="34">
        <f>SUM(C10:C11)</f>
        <v>336</v>
      </c>
      <c r="D12" s="34">
        <f t="shared" si="0"/>
        <v>224</v>
      </c>
      <c r="E12" s="34">
        <f t="shared" si="0"/>
        <v>52</v>
      </c>
      <c r="F12" s="34">
        <f t="shared" si="0"/>
        <v>28</v>
      </c>
      <c r="G12" s="34">
        <f t="shared" si="0"/>
        <v>140</v>
      </c>
      <c r="H12" s="34">
        <f t="shared" si="0"/>
        <v>0</v>
      </c>
    </row>
    <row r="13" spans="1:8" s="200" customFormat="1" ht="17" thickBot="1" x14ac:dyDescent="0.3">
      <c r="A13" s="99"/>
      <c r="B13" s="81"/>
      <c r="C13" s="13"/>
      <c r="D13" s="13"/>
      <c r="E13" s="13"/>
      <c r="F13" s="13"/>
      <c r="G13" s="13"/>
      <c r="H13" s="43"/>
    </row>
    <row r="14" spans="1:8" ht="17" thickBot="1" x14ac:dyDescent="0.3">
      <c r="A14" s="161" t="s">
        <v>7724</v>
      </c>
      <c r="B14" s="34"/>
      <c r="C14" s="34">
        <f>SUM(C12:C13)</f>
        <v>336</v>
      </c>
      <c r="D14" s="34">
        <f t="shared" si="0"/>
        <v>224</v>
      </c>
      <c r="E14" s="34">
        <f t="shared" si="0"/>
        <v>52</v>
      </c>
      <c r="F14" s="34">
        <f t="shared" si="0"/>
        <v>28</v>
      </c>
      <c r="G14" s="34">
        <f t="shared" si="0"/>
        <v>140</v>
      </c>
      <c r="H14" s="34">
        <f t="shared" si="0"/>
        <v>0</v>
      </c>
    </row>
    <row r="15" spans="1:8" s="200" customFormat="1" x14ac:dyDescent="0.25">
      <c r="A15" s="99"/>
      <c r="B15" s="81"/>
      <c r="C15" s="13"/>
      <c r="D15" s="13"/>
      <c r="E15" s="13"/>
      <c r="F15" s="13"/>
      <c r="G15" s="13"/>
      <c r="H15" s="43"/>
    </row>
    <row r="16" spans="1:8" x14ac:dyDescent="0.25">
      <c r="A16" s="57"/>
      <c r="B16" s="57"/>
      <c r="C16" s="13"/>
      <c r="D16" s="13"/>
      <c r="E16" s="13"/>
      <c r="F16" s="13"/>
      <c r="G16" s="13"/>
      <c r="H16" s="13"/>
    </row>
    <row r="17" spans="1:8" ht="16.5" customHeight="1" thickBot="1" x14ac:dyDescent="0.3">
      <c r="A17" s="81"/>
      <c r="B17" s="81"/>
      <c r="C17" s="14"/>
      <c r="D17" s="14"/>
      <c r="E17" s="14"/>
      <c r="F17" s="14"/>
      <c r="G17" s="14"/>
      <c r="H17" s="14"/>
    </row>
    <row r="18" spans="1:8" s="2" customFormat="1" ht="17" thickBot="1" x14ac:dyDescent="0.3">
      <c r="A18" s="1358" t="s">
        <v>927</v>
      </c>
      <c r="B18" s="1355"/>
      <c r="C18" s="1390">
        <f>SUM(C10)</f>
        <v>336</v>
      </c>
      <c r="D18" s="1390">
        <f t="shared" ref="D18:H18" si="1">SUM(D10)</f>
        <v>224</v>
      </c>
      <c r="E18" s="1390">
        <f t="shared" si="1"/>
        <v>52</v>
      </c>
      <c r="F18" s="1390">
        <f t="shared" si="1"/>
        <v>28</v>
      </c>
      <c r="G18" s="1390">
        <f t="shared" si="1"/>
        <v>140</v>
      </c>
      <c r="H18" s="1390">
        <f t="shared" si="1"/>
        <v>0</v>
      </c>
    </row>
    <row r="19" spans="1:8" ht="17" thickBot="1" x14ac:dyDescent="0.3">
      <c r="A19" s="26" t="s">
        <v>1053</v>
      </c>
      <c r="B19" s="27"/>
      <c r="C19" s="1393">
        <v>336</v>
      </c>
      <c r="D19" s="1393">
        <v>224</v>
      </c>
      <c r="E19" s="1393">
        <v>52</v>
      </c>
      <c r="F19" s="1393">
        <v>28</v>
      </c>
      <c r="G19" s="1393">
        <v>140</v>
      </c>
      <c r="H19" s="1393"/>
    </row>
  </sheetData>
  <pageMargins left="0.7" right="0.7" top="0.75" bottom="0.75" header="0.3" footer="0.3"/>
  <pageSetup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tabColor theme="0" tint="-4.9989318521683403E-2"/>
  </sheetPr>
  <dimension ref="A1:D18"/>
  <sheetViews>
    <sheetView workbookViewId="0">
      <selection activeCell="G16" sqref="G16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4" width="9.1640625" style="2" customWidth="1"/>
    <col min="5" max="16384" width="9" style="136"/>
  </cols>
  <sheetData>
    <row r="1" spans="1:4" s="48" customFormat="1" x14ac:dyDescent="0.25">
      <c r="A1" s="48" t="s">
        <v>23</v>
      </c>
      <c r="C1" s="2"/>
      <c r="D1" s="2"/>
    </row>
    <row r="2" spans="1:4" s="48" customFormat="1" x14ac:dyDescent="0.25">
      <c r="A2" s="1"/>
      <c r="B2" s="1"/>
      <c r="C2" s="2"/>
      <c r="D2" s="2"/>
    </row>
    <row r="3" spans="1:4" s="257" customFormat="1" x14ac:dyDescent="0.25">
      <c r="A3" s="1" t="s">
        <v>384</v>
      </c>
      <c r="B3" s="1"/>
      <c r="C3" s="1583"/>
      <c r="D3" s="1583"/>
    </row>
    <row r="4" spans="1:4" s="257" customFormat="1" x14ac:dyDescent="0.25">
      <c r="A4" s="3" t="s">
        <v>6901</v>
      </c>
      <c r="B4" s="3"/>
      <c r="C4" s="1584"/>
      <c r="D4" s="1584"/>
    </row>
    <row r="5" spans="1:4" s="257" customFormat="1" x14ac:dyDescent="0.25">
      <c r="A5" s="3" t="s">
        <v>7166</v>
      </c>
      <c r="B5" s="3"/>
      <c r="C5" s="1584"/>
      <c r="D5" s="1584"/>
    </row>
    <row r="6" spans="1:4" s="257" customFormat="1" ht="17" thickBot="1" x14ac:dyDescent="0.3">
      <c r="A6" s="3"/>
      <c r="B6" s="3"/>
      <c r="C6" s="31">
        <v>2700</v>
      </c>
      <c r="D6" s="31"/>
    </row>
    <row r="7" spans="1:4" s="4" customFormat="1" ht="17" thickBot="1" x14ac:dyDescent="0.3">
      <c r="A7" s="140" t="s">
        <v>0</v>
      </c>
      <c r="B7" s="140" t="s">
        <v>1</v>
      </c>
      <c r="C7" s="209" t="s">
        <v>365</v>
      </c>
      <c r="D7" s="209"/>
    </row>
    <row r="8" spans="1:4" ht="17" thickBot="1" x14ac:dyDescent="0.3">
      <c r="A8" s="76">
        <v>45238</v>
      </c>
      <c r="B8" s="22" t="s">
        <v>7165</v>
      </c>
      <c r="C8" s="14">
        <v>234</v>
      </c>
      <c r="D8" s="14"/>
    </row>
    <row r="9" spans="1:4" ht="17" thickBot="1" x14ac:dyDescent="0.3">
      <c r="A9" s="161" t="s">
        <v>7158</v>
      </c>
      <c r="B9" s="34"/>
      <c r="C9" s="34">
        <f>SUM(C8)</f>
        <v>234</v>
      </c>
      <c r="D9" s="54"/>
    </row>
    <row r="10" spans="1:4" s="200" customFormat="1" ht="17" thickBot="1" x14ac:dyDescent="0.3">
      <c r="A10" s="256"/>
      <c r="B10" s="190"/>
      <c r="C10" s="53"/>
      <c r="D10" s="354"/>
    </row>
    <row r="11" spans="1:4" ht="17" thickBot="1" x14ac:dyDescent="0.3">
      <c r="A11" s="161" t="s">
        <v>7658</v>
      </c>
      <c r="B11" s="34"/>
      <c r="C11" s="34">
        <f>SUM(C9:C10)</f>
        <v>234</v>
      </c>
      <c r="D11" s="54"/>
    </row>
    <row r="12" spans="1:4" s="200" customFormat="1" ht="17" thickBot="1" x14ac:dyDescent="0.3">
      <c r="A12" s="99"/>
      <c r="B12" s="81"/>
      <c r="C12" s="13"/>
      <c r="D12" s="43"/>
    </row>
    <row r="13" spans="1:4" ht="17" thickBot="1" x14ac:dyDescent="0.3">
      <c r="A13" s="161" t="s">
        <v>7724</v>
      </c>
      <c r="B13" s="34"/>
      <c r="C13" s="34">
        <f>SUM(C11:C12)</f>
        <v>234</v>
      </c>
      <c r="D13" s="54"/>
    </row>
    <row r="14" spans="1:4" s="200" customFormat="1" x14ac:dyDescent="0.25">
      <c r="A14" s="99"/>
      <c r="B14" s="81"/>
      <c r="C14" s="13"/>
      <c r="D14" s="43"/>
    </row>
    <row r="15" spans="1:4" x14ac:dyDescent="0.25">
      <c r="A15" s="57"/>
      <c r="B15" s="57"/>
      <c r="C15" s="13"/>
      <c r="D15" s="13"/>
    </row>
    <row r="16" spans="1:4" ht="16.5" customHeight="1" thickBot="1" x14ac:dyDescent="0.3">
      <c r="A16" s="81"/>
      <c r="B16" s="81"/>
      <c r="C16" s="14"/>
      <c r="D16" s="14"/>
    </row>
    <row r="17" spans="1:4" s="2" customFormat="1" ht="17" thickBot="1" x14ac:dyDescent="0.3">
      <c r="A17" s="1358" t="s">
        <v>927</v>
      </c>
      <c r="B17" s="1355"/>
      <c r="C17" s="1390">
        <f>SUM(C8)</f>
        <v>234</v>
      </c>
      <c r="D17" s="1390">
        <f>SUM(D8:D12)</f>
        <v>0</v>
      </c>
    </row>
    <row r="18" spans="1:4" ht="17" thickBot="1" x14ac:dyDescent="0.3">
      <c r="A18" s="26" t="s">
        <v>1053</v>
      </c>
      <c r="B18" s="27"/>
      <c r="C18" s="1393">
        <v>234</v>
      </c>
      <c r="D18" s="1393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tabColor theme="0" tint="-4.9989318521683403E-2"/>
  </sheetPr>
  <dimension ref="A1:F22"/>
  <sheetViews>
    <sheetView workbookViewId="0">
      <selection activeCell="I16" sqref="I16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6" width="9.1640625" style="2" customWidth="1"/>
    <col min="7" max="16384" width="9" style="136"/>
  </cols>
  <sheetData>
    <row r="1" spans="1:6" s="48" customFormat="1" x14ac:dyDescent="0.25">
      <c r="A1" s="48" t="s">
        <v>23</v>
      </c>
      <c r="C1" s="2"/>
      <c r="D1" s="2"/>
      <c r="E1" s="2"/>
      <c r="F1" s="2"/>
    </row>
    <row r="2" spans="1:6" s="48" customFormat="1" x14ac:dyDescent="0.25">
      <c r="A2" s="1"/>
      <c r="B2" s="1"/>
      <c r="C2" s="2"/>
      <c r="D2" s="2"/>
      <c r="E2" s="2"/>
      <c r="F2" s="2"/>
    </row>
    <row r="3" spans="1:6" s="257" customFormat="1" x14ac:dyDescent="0.25">
      <c r="A3" s="1" t="s">
        <v>384</v>
      </c>
      <c r="B3" s="1"/>
      <c r="C3" s="1583"/>
      <c r="D3" s="1583"/>
      <c r="E3" s="1583"/>
      <c r="F3" s="1583"/>
    </row>
    <row r="4" spans="1:6" s="257" customFormat="1" x14ac:dyDescent="0.25">
      <c r="A4" s="3" t="s">
        <v>6901</v>
      </c>
      <c r="B4" s="3"/>
      <c r="C4" s="1584"/>
      <c r="D4" s="1584"/>
      <c r="E4" s="1584"/>
      <c r="F4" s="1584"/>
    </row>
    <row r="5" spans="1:6" s="257" customFormat="1" x14ac:dyDescent="0.25">
      <c r="A5" s="3" t="s">
        <v>7170</v>
      </c>
      <c r="B5" s="3"/>
      <c r="C5" s="1584"/>
      <c r="D5" s="1584"/>
      <c r="E5" s="1584"/>
      <c r="F5" s="1584"/>
    </row>
    <row r="6" spans="1:6" s="257" customFormat="1" ht="17" thickBot="1" x14ac:dyDescent="0.3">
      <c r="A6" s="3"/>
      <c r="B6" s="3"/>
      <c r="C6" s="31">
        <v>2700</v>
      </c>
      <c r="D6" s="31">
        <v>2700</v>
      </c>
      <c r="E6" s="31">
        <v>4500</v>
      </c>
      <c r="F6" s="31">
        <v>4500</v>
      </c>
    </row>
    <row r="7" spans="1:6" s="4" customFormat="1" ht="17" thickBot="1" x14ac:dyDescent="0.3">
      <c r="A7" s="140" t="s">
        <v>0</v>
      </c>
      <c r="B7" s="140" t="s">
        <v>1</v>
      </c>
      <c r="C7" s="209" t="s">
        <v>31</v>
      </c>
      <c r="D7" s="209" t="s">
        <v>365</v>
      </c>
      <c r="E7" s="209" t="s">
        <v>27</v>
      </c>
      <c r="F7" s="209" t="s">
        <v>32</v>
      </c>
    </row>
    <row r="8" spans="1:6" x14ac:dyDescent="0.25">
      <c r="A8" s="99" t="s">
        <v>7159</v>
      </c>
      <c r="B8" s="57" t="s">
        <v>7197</v>
      </c>
      <c r="C8" s="13">
        <v>700</v>
      </c>
      <c r="D8" s="13">
        <v>190</v>
      </c>
      <c r="E8" s="13"/>
      <c r="F8" s="13"/>
    </row>
    <row r="9" spans="1:6" ht="17" thickBot="1" x14ac:dyDescent="0.3">
      <c r="A9" s="76" t="s">
        <v>7199</v>
      </c>
      <c r="B9" s="14" t="s">
        <v>7203</v>
      </c>
      <c r="C9" s="14"/>
      <c r="D9" s="14">
        <v>75</v>
      </c>
      <c r="E9" s="14">
        <v>100</v>
      </c>
      <c r="F9" s="14">
        <v>100</v>
      </c>
    </row>
    <row r="10" spans="1:6" s="200" customFormat="1" ht="17" thickBot="1" x14ac:dyDescent="0.3">
      <c r="A10" s="161" t="s">
        <v>7158</v>
      </c>
      <c r="B10" s="34"/>
      <c r="C10" s="34">
        <f>SUM(C8:C9)</f>
        <v>700</v>
      </c>
      <c r="D10" s="34">
        <f t="shared" ref="D10:F14" si="0">SUM(D8:D9)</f>
        <v>265</v>
      </c>
      <c r="E10" s="34">
        <f t="shared" si="0"/>
        <v>100</v>
      </c>
      <c r="F10" s="34">
        <f t="shared" si="0"/>
        <v>100</v>
      </c>
    </row>
    <row r="11" spans="1:6" s="200" customFormat="1" ht="17" thickBot="1" x14ac:dyDescent="0.3">
      <c r="A11" s="256"/>
      <c r="B11" s="190"/>
      <c r="C11" s="53"/>
      <c r="D11" s="53"/>
      <c r="E11" s="53"/>
      <c r="F11" s="354"/>
    </row>
    <row r="12" spans="1:6" s="200" customFormat="1" ht="17" thickBot="1" x14ac:dyDescent="0.3">
      <c r="A12" s="161" t="s">
        <v>7658</v>
      </c>
      <c r="B12" s="34"/>
      <c r="C12" s="34">
        <f>SUM(C10:C11)</f>
        <v>700</v>
      </c>
      <c r="D12" s="34">
        <f t="shared" si="0"/>
        <v>265</v>
      </c>
      <c r="E12" s="34">
        <f t="shared" si="0"/>
        <v>100</v>
      </c>
      <c r="F12" s="34">
        <f t="shared" si="0"/>
        <v>100</v>
      </c>
    </row>
    <row r="13" spans="1:6" s="200" customFormat="1" ht="17" thickBot="1" x14ac:dyDescent="0.3">
      <c r="A13" s="256"/>
      <c r="B13" s="190"/>
      <c r="C13" s="53"/>
      <c r="D13" s="53"/>
      <c r="E13" s="53"/>
      <c r="F13" s="354"/>
    </row>
    <row r="14" spans="1:6" s="200" customFormat="1" ht="17" thickBot="1" x14ac:dyDescent="0.3">
      <c r="A14" s="161" t="s">
        <v>7724</v>
      </c>
      <c r="B14" s="34"/>
      <c r="C14" s="34">
        <f>SUM(C12:C13)</f>
        <v>700</v>
      </c>
      <c r="D14" s="34">
        <f t="shared" si="0"/>
        <v>265</v>
      </c>
      <c r="E14" s="34">
        <f t="shared" si="0"/>
        <v>100</v>
      </c>
      <c r="F14" s="34">
        <f t="shared" si="0"/>
        <v>100</v>
      </c>
    </row>
    <row r="15" spans="1:6" s="200" customFormat="1" x14ac:dyDescent="0.25">
      <c r="A15" s="256"/>
      <c r="B15" s="190"/>
      <c r="C15" s="53"/>
      <c r="D15" s="53"/>
      <c r="E15" s="53"/>
      <c r="F15" s="354"/>
    </row>
    <row r="16" spans="1:6" s="200" customFormat="1" x14ac:dyDescent="0.25">
      <c r="A16" s="99"/>
      <c r="B16" s="81"/>
      <c r="C16" s="13"/>
      <c r="D16" s="13"/>
      <c r="E16" s="13"/>
      <c r="F16" s="43"/>
    </row>
    <row r="17" spans="1:6" x14ac:dyDescent="0.25">
      <c r="A17" s="57"/>
      <c r="B17" s="57"/>
      <c r="C17" s="13"/>
      <c r="D17" s="13"/>
      <c r="E17" s="13"/>
      <c r="F17" s="13"/>
    </row>
    <row r="18" spans="1:6" ht="16.5" customHeight="1" thickBot="1" x14ac:dyDescent="0.3">
      <c r="A18" s="81"/>
      <c r="B18" s="81"/>
      <c r="C18" s="14"/>
      <c r="D18" s="14"/>
      <c r="E18" s="14"/>
      <c r="F18" s="14"/>
    </row>
    <row r="19" spans="1:6" s="2" customFormat="1" ht="17" thickBot="1" x14ac:dyDescent="0.3">
      <c r="A19" s="1358" t="s">
        <v>927</v>
      </c>
      <c r="B19" s="1355"/>
      <c r="C19" s="1390">
        <f>SUM(C10)</f>
        <v>700</v>
      </c>
      <c r="D19" s="1355">
        <f>SUM(D10)</f>
        <v>265</v>
      </c>
      <c r="E19" s="1390">
        <f>SUM(E10)</f>
        <v>100</v>
      </c>
      <c r="F19" s="1390">
        <f>SUM(F10)</f>
        <v>100</v>
      </c>
    </row>
    <row r="20" spans="1:6" ht="17" thickBot="1" x14ac:dyDescent="0.3">
      <c r="A20" s="26" t="s">
        <v>1053</v>
      </c>
      <c r="B20" s="27"/>
      <c r="C20" s="1393">
        <v>700</v>
      </c>
      <c r="D20" s="1393">
        <v>300</v>
      </c>
      <c r="E20" s="1393">
        <v>100</v>
      </c>
      <c r="F20" s="1393">
        <v>100</v>
      </c>
    </row>
    <row r="22" spans="1:6" x14ac:dyDescent="0.25">
      <c r="A22" s="48" t="s">
        <v>7271</v>
      </c>
    </row>
  </sheetData>
  <pageMargins left="0.7" right="0.7" top="0.75" bottom="0.75" header="0.3" footer="0.3"/>
  <pageSetup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tabColor theme="0" tint="-4.9989318521683403E-2"/>
  </sheetPr>
  <dimension ref="A1:J18"/>
  <sheetViews>
    <sheetView topLeftCell="A6" workbookViewId="0">
      <selection activeCell="G17" sqref="G1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10" width="9.1640625" style="2" customWidth="1"/>
    <col min="11" max="16384" width="9" style="136"/>
  </cols>
  <sheetData>
    <row r="1" spans="1:10" s="48" customFormat="1" x14ac:dyDescent="0.25">
      <c r="A1" s="48" t="s">
        <v>23</v>
      </c>
      <c r="C1" s="2"/>
      <c r="D1" s="2"/>
      <c r="E1" s="2"/>
      <c r="F1" s="2"/>
      <c r="G1" s="2"/>
      <c r="H1" s="2"/>
      <c r="I1" s="2"/>
      <c r="J1" s="2"/>
    </row>
    <row r="2" spans="1:10" s="48" customFormat="1" x14ac:dyDescent="0.25">
      <c r="A2" s="1"/>
      <c r="B2" s="1"/>
      <c r="C2" s="2"/>
      <c r="D2" s="2"/>
      <c r="E2" s="2"/>
      <c r="F2" s="2"/>
      <c r="G2" s="2"/>
      <c r="H2" s="2"/>
      <c r="I2" s="2"/>
      <c r="J2" s="2"/>
    </row>
    <row r="3" spans="1:10" s="257" customFormat="1" x14ac:dyDescent="0.25">
      <c r="A3" s="1" t="s">
        <v>384</v>
      </c>
      <c r="B3" s="1"/>
      <c r="C3" s="1583"/>
      <c r="D3" s="1583"/>
      <c r="E3" s="1583"/>
      <c r="F3" s="1583"/>
      <c r="G3" s="1583"/>
      <c r="H3" s="1583"/>
      <c r="I3" s="1583"/>
      <c r="J3" s="1583"/>
    </row>
    <row r="4" spans="1:10" s="257" customFormat="1" x14ac:dyDescent="0.25">
      <c r="A4" s="3" t="s">
        <v>6901</v>
      </c>
      <c r="B4" s="3"/>
      <c r="C4" s="1584"/>
      <c r="D4" s="1584"/>
      <c r="E4" s="1584"/>
      <c r="F4" s="1584"/>
      <c r="G4" s="1584"/>
      <c r="H4" s="1584"/>
      <c r="I4" s="1584"/>
      <c r="J4" s="1584"/>
    </row>
    <row r="5" spans="1:10" s="257" customFormat="1" x14ac:dyDescent="0.25">
      <c r="A5" s="3" t="s">
        <v>7315</v>
      </c>
      <c r="B5" s="3"/>
      <c r="C5" s="1584"/>
      <c r="D5" s="1584"/>
      <c r="E5" s="1584"/>
      <c r="F5" s="1584"/>
      <c r="G5" s="1584"/>
      <c r="H5" s="1584"/>
      <c r="I5" s="1584"/>
      <c r="J5" s="1584"/>
    </row>
    <row r="6" spans="1:10" s="257" customFormat="1" ht="17" thickBot="1" x14ac:dyDescent="0.3">
      <c r="A6" s="3"/>
      <c r="B6" s="3"/>
      <c r="C6" s="31">
        <v>1000</v>
      </c>
      <c r="D6" s="31">
        <v>4500</v>
      </c>
      <c r="E6" s="31">
        <v>23500</v>
      </c>
      <c r="F6" s="31">
        <v>2700</v>
      </c>
      <c r="G6" s="31">
        <v>2700</v>
      </c>
      <c r="H6" s="31">
        <v>10000</v>
      </c>
      <c r="I6" s="31">
        <v>8000</v>
      </c>
      <c r="J6" s="31">
        <v>14000</v>
      </c>
    </row>
    <row r="7" spans="1:10" s="4" customFormat="1" ht="17" thickBot="1" x14ac:dyDescent="0.3">
      <c r="A7" s="140" t="s">
        <v>0</v>
      </c>
      <c r="B7" s="140" t="s">
        <v>1</v>
      </c>
      <c r="C7" s="209" t="s">
        <v>5212</v>
      </c>
      <c r="D7" s="209" t="s">
        <v>27</v>
      </c>
      <c r="E7" s="209" t="s">
        <v>29</v>
      </c>
      <c r="F7" s="209" t="s">
        <v>31</v>
      </c>
      <c r="G7" s="209" t="s">
        <v>365</v>
      </c>
      <c r="H7" s="209" t="s">
        <v>30</v>
      </c>
      <c r="I7" s="209" t="s">
        <v>134</v>
      </c>
      <c r="J7" s="209" t="s">
        <v>778</v>
      </c>
    </row>
    <row r="8" spans="1:10" s="1" customFormat="1" ht="17" thickBot="1" x14ac:dyDescent="0.3">
      <c r="A8" s="28" t="s">
        <v>7261</v>
      </c>
      <c r="B8" s="77" t="s">
        <v>7</v>
      </c>
      <c r="C8" s="115"/>
      <c r="D8" s="14">
        <v>14</v>
      </c>
      <c r="E8" s="14">
        <v>11</v>
      </c>
      <c r="F8" s="14">
        <v>50</v>
      </c>
      <c r="G8" s="14">
        <v>9</v>
      </c>
      <c r="H8" s="14">
        <v>15</v>
      </c>
      <c r="I8" s="14">
        <v>10</v>
      </c>
      <c r="J8" s="14">
        <v>15</v>
      </c>
    </row>
    <row r="9" spans="1:10" s="200" customFormat="1" ht="17" thickBot="1" x14ac:dyDescent="0.3">
      <c r="A9" s="161" t="s">
        <v>7158</v>
      </c>
      <c r="B9" s="34"/>
      <c r="C9" s="34">
        <f>SUM(C8)</f>
        <v>0</v>
      </c>
      <c r="D9" s="34">
        <f t="shared" ref="D9:J9" si="0">SUM(D8)</f>
        <v>14</v>
      </c>
      <c r="E9" s="34">
        <f t="shared" si="0"/>
        <v>11</v>
      </c>
      <c r="F9" s="34">
        <f t="shared" si="0"/>
        <v>50</v>
      </c>
      <c r="G9" s="34">
        <f t="shared" si="0"/>
        <v>9</v>
      </c>
      <c r="H9" s="34">
        <f t="shared" si="0"/>
        <v>15</v>
      </c>
      <c r="I9" s="34">
        <f t="shared" si="0"/>
        <v>10</v>
      </c>
      <c r="J9" s="34">
        <f t="shared" si="0"/>
        <v>15</v>
      </c>
    </row>
    <row r="10" spans="1:10" s="1" customFormat="1" ht="17" thickBot="1" x14ac:dyDescent="0.3">
      <c r="A10" s="55">
        <v>44966</v>
      </c>
      <c r="B10" s="53" t="s">
        <v>7</v>
      </c>
      <c r="C10" s="354"/>
      <c r="D10" s="53"/>
      <c r="E10" s="53"/>
      <c r="F10" s="53"/>
      <c r="G10" s="53">
        <v>101</v>
      </c>
      <c r="H10" s="53"/>
      <c r="I10" s="53"/>
      <c r="J10" s="53"/>
    </row>
    <row r="11" spans="1:10" s="1" customFormat="1" ht="17" thickBot="1" x14ac:dyDescent="0.3">
      <c r="A11" s="161" t="s">
        <v>7658</v>
      </c>
      <c r="B11" s="34"/>
      <c r="C11" s="34">
        <f t="shared" ref="C11:J13" si="1">SUM(C9:C10)</f>
        <v>0</v>
      </c>
      <c r="D11" s="34">
        <f t="shared" si="1"/>
        <v>14</v>
      </c>
      <c r="E11" s="34">
        <f t="shared" si="1"/>
        <v>11</v>
      </c>
      <c r="F11" s="34">
        <f t="shared" si="1"/>
        <v>50</v>
      </c>
      <c r="G11" s="34">
        <f t="shared" si="1"/>
        <v>110</v>
      </c>
      <c r="H11" s="34">
        <f t="shared" si="1"/>
        <v>15</v>
      </c>
      <c r="I11" s="34">
        <f t="shared" si="1"/>
        <v>10</v>
      </c>
      <c r="J11" s="34">
        <f t="shared" si="1"/>
        <v>15</v>
      </c>
    </row>
    <row r="12" spans="1:10" s="1" customFormat="1" ht="17" thickBot="1" x14ac:dyDescent="0.3">
      <c r="A12" s="55"/>
      <c r="B12" s="75"/>
      <c r="C12" s="43"/>
      <c r="D12" s="13"/>
      <c r="E12" s="13"/>
      <c r="F12" s="13"/>
      <c r="G12" s="13"/>
      <c r="H12" s="13"/>
      <c r="I12" s="13"/>
      <c r="J12" s="13"/>
    </row>
    <row r="13" spans="1:10" s="1" customFormat="1" ht="17" thickBot="1" x14ac:dyDescent="0.3">
      <c r="A13" s="161" t="s">
        <v>7724</v>
      </c>
      <c r="B13" s="34"/>
      <c r="C13" s="34">
        <f t="shared" si="1"/>
        <v>0</v>
      </c>
      <c r="D13" s="34">
        <f t="shared" ref="D13:J13" si="2">SUM(D11:D12)</f>
        <v>14</v>
      </c>
      <c r="E13" s="34">
        <f t="shared" si="2"/>
        <v>11</v>
      </c>
      <c r="F13" s="34">
        <f t="shared" si="2"/>
        <v>50</v>
      </c>
      <c r="G13" s="34">
        <f t="shared" si="2"/>
        <v>110</v>
      </c>
      <c r="H13" s="34">
        <f t="shared" si="2"/>
        <v>15</v>
      </c>
      <c r="I13" s="34">
        <f t="shared" si="2"/>
        <v>10</v>
      </c>
      <c r="J13" s="34">
        <f t="shared" si="2"/>
        <v>15</v>
      </c>
    </row>
    <row r="14" spans="1:10" s="200" customFormat="1" x14ac:dyDescent="0.25">
      <c r="A14" s="741"/>
      <c r="B14" s="213"/>
      <c r="C14" s="43"/>
      <c r="D14" s="13"/>
      <c r="E14" s="13"/>
      <c r="F14" s="13"/>
      <c r="G14" s="13"/>
      <c r="H14" s="13"/>
      <c r="I14" s="13"/>
      <c r="J14" s="13"/>
    </row>
    <row r="15" spans="1:10" x14ac:dyDescent="0.25">
      <c r="A15" s="57"/>
      <c r="B15" s="57"/>
      <c r="C15" s="13"/>
      <c r="D15" s="13"/>
      <c r="E15" s="13"/>
      <c r="F15" s="13"/>
      <c r="G15" s="13"/>
      <c r="H15" s="13"/>
      <c r="I15" s="13"/>
      <c r="J15" s="13"/>
    </row>
    <row r="16" spans="1:10" ht="16.5" customHeight="1" thickBot="1" x14ac:dyDescent="0.3">
      <c r="A16" s="81"/>
      <c r="B16" s="81"/>
      <c r="C16" s="14"/>
      <c r="D16" s="14"/>
      <c r="E16" s="14"/>
      <c r="F16" s="14"/>
      <c r="G16" s="14"/>
      <c r="H16" s="14"/>
      <c r="I16" s="14"/>
      <c r="J16" s="14"/>
    </row>
    <row r="17" spans="1:10" s="2" customFormat="1" ht="17" thickBot="1" x14ac:dyDescent="0.3">
      <c r="A17" s="1358" t="s">
        <v>927</v>
      </c>
      <c r="B17" s="1355"/>
      <c r="C17" s="1355">
        <f t="shared" ref="C17:J17" si="3">SUM(C9:C10)</f>
        <v>0</v>
      </c>
      <c r="D17" s="1390">
        <f t="shared" si="3"/>
        <v>14</v>
      </c>
      <c r="E17" s="1355">
        <f t="shared" si="3"/>
        <v>11</v>
      </c>
      <c r="F17" s="1390">
        <f t="shared" si="3"/>
        <v>50</v>
      </c>
      <c r="G17" s="1355">
        <f t="shared" si="3"/>
        <v>110</v>
      </c>
      <c r="H17" s="1390">
        <f t="shared" si="3"/>
        <v>15</v>
      </c>
      <c r="I17" s="1390">
        <f t="shared" si="3"/>
        <v>10</v>
      </c>
      <c r="J17" s="1390">
        <f t="shared" si="3"/>
        <v>15</v>
      </c>
    </row>
    <row r="18" spans="1:10" ht="17" thickBot="1" x14ac:dyDescent="0.3">
      <c r="A18" s="26" t="s">
        <v>1053</v>
      </c>
      <c r="B18" s="27"/>
      <c r="C18" s="1393">
        <v>12</v>
      </c>
      <c r="D18" s="1393">
        <v>14</v>
      </c>
      <c r="E18" s="1393">
        <v>30</v>
      </c>
      <c r="F18" s="1393">
        <v>50</v>
      </c>
      <c r="G18" s="1393">
        <v>120</v>
      </c>
      <c r="H18" s="1393">
        <v>15</v>
      </c>
      <c r="I18" s="1393">
        <v>10</v>
      </c>
      <c r="J18" s="1393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tabColor theme="0" tint="-4.9989318521683403E-2"/>
  </sheetPr>
  <dimension ref="A1:R49"/>
  <sheetViews>
    <sheetView topLeftCell="A25" workbookViewId="0">
      <selection activeCell="A19" sqref="A19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18" width="9.1640625" style="2" customWidth="1"/>
    <col min="19" max="16384" width="9" style="2"/>
  </cols>
  <sheetData>
    <row r="1" spans="1:18" s="1" customFormat="1" x14ac:dyDescent="0.25">
      <c r="A1" s="1" t="s">
        <v>23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s="1" customFormat="1" x14ac:dyDescent="0.25"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s="1" customFormat="1" x14ac:dyDescent="0.25">
      <c r="A3" s="1" t="s">
        <v>384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s="1" customFormat="1" x14ac:dyDescent="0.25">
      <c r="A4" s="3" t="s">
        <v>6901</v>
      </c>
      <c r="B4" s="3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</row>
    <row r="5" spans="1:18" s="1" customFormat="1" x14ac:dyDescent="0.25">
      <c r="A5" s="3" t="s">
        <v>6126</v>
      </c>
      <c r="B5" s="3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</row>
    <row r="6" spans="1:18" s="1" customFormat="1" ht="17" thickBot="1" x14ac:dyDescent="0.3">
      <c r="A6" s="3"/>
      <c r="B6" s="3"/>
      <c r="C6" s="320">
        <v>6000</v>
      </c>
      <c r="D6" s="320">
        <v>4500</v>
      </c>
      <c r="E6" s="320">
        <v>1000</v>
      </c>
      <c r="F6" s="320">
        <v>4500</v>
      </c>
      <c r="G6" s="320">
        <v>23500</v>
      </c>
      <c r="H6" s="320">
        <v>21000</v>
      </c>
      <c r="I6" s="320">
        <v>35000</v>
      </c>
      <c r="J6" s="320">
        <v>2700</v>
      </c>
      <c r="K6" s="320">
        <v>2700</v>
      </c>
      <c r="L6" s="320">
        <v>6000</v>
      </c>
      <c r="M6" s="320">
        <v>6000</v>
      </c>
      <c r="N6" s="320">
        <v>4500</v>
      </c>
      <c r="O6" s="320">
        <v>13500</v>
      </c>
      <c r="P6" s="320">
        <v>9000</v>
      </c>
      <c r="Q6" s="320">
        <v>20000</v>
      </c>
      <c r="R6" s="320"/>
    </row>
    <row r="7" spans="1:18" ht="17" thickBot="1" x14ac:dyDescent="0.3">
      <c r="A7" s="209" t="s">
        <v>0</v>
      </c>
      <c r="B7" s="209" t="s">
        <v>1</v>
      </c>
      <c r="C7" s="209" t="s">
        <v>26</v>
      </c>
      <c r="D7" s="209" t="s">
        <v>3</v>
      </c>
      <c r="E7" s="209" t="s">
        <v>5212</v>
      </c>
      <c r="F7" s="209" t="s">
        <v>27</v>
      </c>
      <c r="G7" s="209" t="s">
        <v>29</v>
      </c>
      <c r="H7" s="209" t="s">
        <v>10</v>
      </c>
      <c r="I7" s="209" t="s">
        <v>28</v>
      </c>
      <c r="J7" s="209" t="s">
        <v>31</v>
      </c>
      <c r="K7" s="209" t="s">
        <v>365</v>
      </c>
      <c r="L7" s="209" t="s">
        <v>2</v>
      </c>
      <c r="M7" s="209" t="s">
        <v>17</v>
      </c>
      <c r="N7" s="209" t="s">
        <v>18</v>
      </c>
      <c r="O7" s="209" t="s">
        <v>30</v>
      </c>
      <c r="P7" s="209" t="s">
        <v>134</v>
      </c>
      <c r="Q7" s="209" t="s">
        <v>14</v>
      </c>
      <c r="R7" s="209"/>
    </row>
    <row r="8" spans="1:18" x14ac:dyDescent="0.25">
      <c r="A8" s="12" t="s">
        <v>7216</v>
      </c>
      <c r="B8" s="13" t="s">
        <v>7244</v>
      </c>
      <c r="C8" s="13">
        <v>65</v>
      </c>
      <c r="D8" s="13">
        <v>200</v>
      </c>
      <c r="E8" s="13">
        <v>354</v>
      </c>
      <c r="F8" s="13">
        <v>264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</row>
    <row r="9" spans="1:18" s="1" customFormat="1" x14ac:dyDescent="0.25">
      <c r="A9" s="12" t="s">
        <v>7247</v>
      </c>
      <c r="B9" s="13" t="s">
        <v>7251</v>
      </c>
      <c r="C9" s="13">
        <v>100</v>
      </c>
      <c r="D9" s="13">
        <v>100</v>
      </c>
      <c r="E9" s="43"/>
      <c r="F9" s="43"/>
      <c r="G9" s="13">
        <v>347</v>
      </c>
      <c r="H9" s="13">
        <v>20</v>
      </c>
      <c r="I9" s="13">
        <v>20</v>
      </c>
      <c r="J9" s="13">
        <v>750</v>
      </c>
      <c r="K9" s="13"/>
      <c r="L9" s="13"/>
      <c r="M9" s="13"/>
      <c r="N9" s="13"/>
      <c r="O9" s="13"/>
      <c r="P9" s="13"/>
      <c r="Q9" s="13"/>
      <c r="R9" s="43"/>
    </row>
    <row r="10" spans="1:18" s="1" customFormat="1" x14ac:dyDescent="0.25">
      <c r="A10" s="12" t="s">
        <v>7247</v>
      </c>
      <c r="B10" s="14" t="s">
        <v>7</v>
      </c>
      <c r="C10" s="43"/>
      <c r="D10" s="13">
        <v>110</v>
      </c>
      <c r="E10" s="43"/>
      <c r="F10" s="43"/>
      <c r="G10" s="43"/>
      <c r="H10" s="43"/>
      <c r="I10" s="43"/>
      <c r="J10" s="13">
        <v>100</v>
      </c>
      <c r="K10" s="13">
        <v>100</v>
      </c>
      <c r="L10" s="13">
        <v>88</v>
      </c>
      <c r="M10" s="13">
        <v>58</v>
      </c>
      <c r="N10" s="13">
        <v>32</v>
      </c>
      <c r="O10" s="13"/>
      <c r="P10" s="13"/>
      <c r="Q10" s="13"/>
      <c r="R10" s="43"/>
    </row>
    <row r="11" spans="1:18" s="1" customFormat="1" x14ac:dyDescent="0.25">
      <c r="A11" s="12" t="s">
        <v>7252</v>
      </c>
      <c r="B11" s="75" t="s">
        <v>7</v>
      </c>
      <c r="C11" s="13">
        <v>99</v>
      </c>
      <c r="D11" s="13"/>
      <c r="E11" s="13"/>
      <c r="F11" s="43"/>
      <c r="G11" s="43"/>
      <c r="H11" s="13">
        <v>60</v>
      </c>
      <c r="I11" s="43"/>
      <c r="J11" s="43"/>
      <c r="K11" s="43"/>
      <c r="L11" s="43"/>
      <c r="M11" s="43"/>
      <c r="N11" s="43"/>
      <c r="O11" s="43"/>
      <c r="P11" s="43"/>
      <c r="Q11" s="43"/>
      <c r="R11" s="43"/>
    </row>
    <row r="12" spans="1:18" x14ac:dyDescent="0.25">
      <c r="A12" s="12" t="s">
        <v>7252</v>
      </c>
      <c r="B12" s="75" t="s">
        <v>7</v>
      </c>
      <c r="C12" s="13"/>
      <c r="D12" s="13"/>
      <c r="E12" s="13"/>
      <c r="F12" s="13"/>
      <c r="G12" s="13"/>
      <c r="H12" s="13"/>
      <c r="I12" s="13"/>
      <c r="J12" s="13">
        <v>225</v>
      </c>
      <c r="K12" s="13">
        <v>100</v>
      </c>
      <c r="L12" s="13"/>
      <c r="M12" s="13">
        <v>68</v>
      </c>
      <c r="N12" s="13"/>
      <c r="O12" s="13">
        <v>45</v>
      </c>
      <c r="P12" s="13">
        <v>50</v>
      </c>
      <c r="Q12" s="13"/>
      <c r="R12" s="13"/>
    </row>
    <row r="13" spans="1:18" x14ac:dyDescent="0.25">
      <c r="A13" s="55" t="s">
        <v>7265</v>
      </c>
      <c r="B13" s="13" t="s">
        <v>7267</v>
      </c>
      <c r="C13" s="13"/>
      <c r="D13" s="13">
        <v>35</v>
      </c>
      <c r="E13" s="13"/>
      <c r="F13" s="13"/>
      <c r="G13" s="13"/>
      <c r="H13" s="13"/>
      <c r="I13" s="13">
        <v>35</v>
      </c>
      <c r="J13" s="13"/>
      <c r="K13" s="13"/>
      <c r="L13" s="13"/>
      <c r="M13" s="13"/>
      <c r="N13" s="13"/>
      <c r="O13" s="13">
        <v>120</v>
      </c>
      <c r="P13" s="13">
        <v>322</v>
      </c>
      <c r="Q13" s="13"/>
      <c r="R13" s="13"/>
    </row>
    <row r="14" spans="1:18" x14ac:dyDescent="0.25">
      <c r="A14" s="55" t="s">
        <v>7265</v>
      </c>
      <c r="B14" s="13" t="s">
        <v>7</v>
      </c>
      <c r="C14" s="13"/>
      <c r="D14" s="13"/>
      <c r="E14" s="13"/>
      <c r="F14" s="13"/>
      <c r="G14" s="13"/>
      <c r="H14" s="13">
        <v>273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</row>
    <row r="15" spans="1:18" s="1" customFormat="1" ht="17" thickBot="1" x14ac:dyDescent="0.3">
      <c r="A15" s="28" t="s">
        <v>7265</v>
      </c>
      <c r="B15" s="14" t="s">
        <v>7</v>
      </c>
      <c r="C15" s="115"/>
      <c r="D15" s="115"/>
      <c r="E15" s="115"/>
      <c r="F15" s="115"/>
      <c r="G15" s="115"/>
      <c r="H15" s="14">
        <v>15</v>
      </c>
      <c r="I15" s="14">
        <v>3</v>
      </c>
      <c r="J15" s="14">
        <v>150</v>
      </c>
      <c r="K15" s="14">
        <v>41</v>
      </c>
      <c r="L15" s="115"/>
      <c r="M15" s="115"/>
      <c r="N15" s="115"/>
      <c r="O15" s="14">
        <v>83</v>
      </c>
      <c r="P15" s="14">
        <v>1</v>
      </c>
      <c r="Q15" s="115"/>
      <c r="R15" s="115"/>
    </row>
    <row r="16" spans="1:18" s="1" customFormat="1" ht="17" thickBot="1" x14ac:dyDescent="0.3">
      <c r="A16" s="161" t="s">
        <v>7158</v>
      </c>
      <c r="B16" s="34"/>
      <c r="C16" s="34">
        <f>SUM(C8:C15)</f>
        <v>264</v>
      </c>
      <c r="D16" s="34">
        <f t="shared" ref="D16:R16" si="0">SUM(D8:D15)</f>
        <v>445</v>
      </c>
      <c r="E16" s="34">
        <f t="shared" si="0"/>
        <v>354</v>
      </c>
      <c r="F16" s="34">
        <f t="shared" si="0"/>
        <v>264</v>
      </c>
      <c r="G16" s="34">
        <f t="shared" si="0"/>
        <v>347</v>
      </c>
      <c r="H16" s="34">
        <f t="shared" si="0"/>
        <v>368</v>
      </c>
      <c r="I16" s="34">
        <f t="shared" si="0"/>
        <v>58</v>
      </c>
      <c r="J16" s="34">
        <f t="shared" si="0"/>
        <v>1225</v>
      </c>
      <c r="K16" s="34">
        <f t="shared" si="0"/>
        <v>241</v>
      </c>
      <c r="L16" s="34">
        <f t="shared" si="0"/>
        <v>88</v>
      </c>
      <c r="M16" s="34">
        <f t="shared" si="0"/>
        <v>126</v>
      </c>
      <c r="N16" s="34">
        <f t="shared" si="0"/>
        <v>32</v>
      </c>
      <c r="O16" s="34">
        <f t="shared" si="0"/>
        <v>248</v>
      </c>
      <c r="P16" s="34">
        <f t="shared" si="0"/>
        <v>373</v>
      </c>
      <c r="Q16" s="34">
        <f t="shared" si="0"/>
        <v>0</v>
      </c>
      <c r="R16" s="34">
        <f t="shared" si="0"/>
        <v>0</v>
      </c>
    </row>
    <row r="17" spans="1:18" s="1" customFormat="1" x14ac:dyDescent="0.25">
      <c r="A17" s="55">
        <v>44966</v>
      </c>
      <c r="B17" s="53" t="s">
        <v>7342</v>
      </c>
      <c r="C17" s="354"/>
      <c r="D17" s="354"/>
      <c r="E17" s="53">
        <v>20</v>
      </c>
      <c r="F17" s="354"/>
      <c r="G17" s="354"/>
      <c r="H17" s="53"/>
      <c r="I17" s="53"/>
      <c r="J17" s="53"/>
      <c r="K17" s="53"/>
      <c r="L17" s="354"/>
      <c r="M17" s="354"/>
      <c r="N17" s="354"/>
      <c r="O17" s="53"/>
      <c r="P17" s="53"/>
      <c r="Q17" s="354"/>
      <c r="R17" s="354"/>
    </row>
    <row r="18" spans="1:18" s="1" customFormat="1" x14ac:dyDescent="0.25">
      <c r="A18" s="55">
        <v>44966</v>
      </c>
      <c r="B18" s="13" t="s">
        <v>7343</v>
      </c>
      <c r="C18" s="43"/>
      <c r="D18" s="43"/>
      <c r="E18" s="43"/>
      <c r="F18" s="43"/>
      <c r="G18" s="43"/>
      <c r="H18" s="13"/>
      <c r="I18" s="13"/>
      <c r="J18" s="13">
        <v>669</v>
      </c>
      <c r="K18" s="13"/>
      <c r="L18" s="43"/>
      <c r="M18" s="43"/>
      <c r="N18" s="43"/>
      <c r="O18" s="13"/>
      <c r="P18" s="13"/>
      <c r="Q18" s="43"/>
      <c r="R18" s="43"/>
    </row>
    <row r="19" spans="1:18" s="1" customFormat="1" x14ac:dyDescent="0.25">
      <c r="A19" s="55">
        <v>44966</v>
      </c>
      <c r="B19" s="13" t="s">
        <v>7</v>
      </c>
      <c r="C19" s="43"/>
      <c r="D19" s="43"/>
      <c r="E19" s="43"/>
      <c r="F19" s="43"/>
      <c r="G19" s="43"/>
      <c r="H19" s="13"/>
      <c r="I19" s="13"/>
      <c r="J19" s="13"/>
      <c r="K19" s="13">
        <v>278</v>
      </c>
      <c r="L19" s="43"/>
      <c r="M19" s="43"/>
      <c r="N19" s="43"/>
      <c r="O19" s="13"/>
      <c r="P19" s="13"/>
      <c r="Q19" s="43"/>
      <c r="R19" s="43"/>
    </row>
    <row r="20" spans="1:18" x14ac:dyDescent="0.25">
      <c r="A20" s="55">
        <v>45025</v>
      </c>
      <c r="B20" s="75" t="s">
        <v>7348</v>
      </c>
      <c r="C20" s="13"/>
      <c r="D20" s="13"/>
      <c r="E20" s="13"/>
      <c r="F20" s="13"/>
      <c r="G20" s="13">
        <v>39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</row>
    <row r="21" spans="1:18" s="1" customFormat="1" x14ac:dyDescent="0.25">
      <c r="A21" s="55">
        <v>45025</v>
      </c>
      <c r="B21" s="75" t="s">
        <v>7347</v>
      </c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13">
        <v>100</v>
      </c>
      <c r="P21" s="13">
        <v>12</v>
      </c>
      <c r="Q21" s="43"/>
      <c r="R21" s="43"/>
    </row>
    <row r="22" spans="1:18" s="1" customFormat="1" x14ac:dyDescent="0.25">
      <c r="A22" s="55">
        <v>45025</v>
      </c>
      <c r="B22" s="75" t="s">
        <v>7349</v>
      </c>
      <c r="C22" s="43"/>
      <c r="D22" s="43"/>
      <c r="E22" s="43"/>
      <c r="F22" s="43"/>
      <c r="G22" s="43"/>
      <c r="H22" s="13"/>
      <c r="I22" s="13"/>
      <c r="J22" s="13">
        <v>500</v>
      </c>
      <c r="K22" s="13"/>
      <c r="L22" s="43"/>
      <c r="M22" s="43"/>
      <c r="N22" s="43"/>
      <c r="O22" s="13"/>
      <c r="P22" s="13"/>
      <c r="Q22" s="43"/>
      <c r="R22" s="43"/>
    </row>
    <row r="23" spans="1:18" s="1" customFormat="1" x14ac:dyDescent="0.25">
      <c r="A23" s="55">
        <v>45055</v>
      </c>
      <c r="B23" s="75" t="s">
        <v>7359</v>
      </c>
      <c r="C23" s="43"/>
      <c r="D23" s="43"/>
      <c r="E23" s="43"/>
      <c r="F23" s="43"/>
      <c r="G23" s="43"/>
      <c r="H23" s="13"/>
      <c r="I23" s="13">
        <v>68</v>
      </c>
      <c r="J23" s="13">
        <v>721</v>
      </c>
      <c r="K23" s="13"/>
      <c r="L23" s="43"/>
      <c r="M23" s="43"/>
      <c r="N23" s="43"/>
      <c r="O23" s="13">
        <v>170</v>
      </c>
      <c r="P23" s="13">
        <v>213</v>
      </c>
      <c r="Q23" s="43"/>
      <c r="R23" s="43"/>
    </row>
    <row r="24" spans="1:18" s="1" customFormat="1" x14ac:dyDescent="0.25">
      <c r="A24" s="55">
        <v>45116</v>
      </c>
      <c r="B24" s="75" t="s">
        <v>7375</v>
      </c>
      <c r="C24" s="43"/>
      <c r="D24" s="43"/>
      <c r="E24" s="43"/>
      <c r="F24" s="43"/>
      <c r="G24" s="43"/>
      <c r="H24" s="13"/>
      <c r="I24" s="13"/>
      <c r="J24" s="13">
        <v>304</v>
      </c>
      <c r="K24" s="13"/>
      <c r="L24" s="43"/>
      <c r="M24" s="43"/>
      <c r="N24" s="43"/>
      <c r="O24" s="13"/>
      <c r="P24" s="13">
        <v>130</v>
      </c>
      <c r="Q24" s="43"/>
      <c r="R24" s="43"/>
    </row>
    <row r="25" spans="1:18" s="1" customFormat="1" ht="17" thickBot="1" x14ac:dyDescent="0.3">
      <c r="A25" s="28">
        <v>45116</v>
      </c>
      <c r="B25" s="77" t="s">
        <v>7376</v>
      </c>
      <c r="C25" s="115"/>
      <c r="D25" s="14">
        <v>32</v>
      </c>
      <c r="E25" s="14">
        <v>64</v>
      </c>
      <c r="F25" s="14">
        <v>64</v>
      </c>
      <c r="G25" s="115"/>
      <c r="H25" s="14">
        <v>32</v>
      </c>
      <c r="I25" s="14">
        <v>15</v>
      </c>
      <c r="J25" s="115"/>
      <c r="K25" s="115"/>
      <c r="L25" s="14">
        <v>32</v>
      </c>
      <c r="M25" s="14">
        <v>32</v>
      </c>
      <c r="N25" s="14">
        <v>32</v>
      </c>
      <c r="O25" s="115"/>
      <c r="P25" s="115"/>
      <c r="Q25" s="14">
        <v>8</v>
      </c>
      <c r="R25" s="115"/>
    </row>
    <row r="26" spans="1:18" s="1" customFormat="1" ht="17" thickBot="1" x14ac:dyDescent="0.3">
      <c r="A26" s="161" t="s">
        <v>7658</v>
      </c>
      <c r="B26" s="34"/>
      <c r="C26" s="34">
        <f>SUM(C16:C25)</f>
        <v>264</v>
      </c>
      <c r="D26" s="34">
        <f>SUM(D16:D25)</f>
        <v>477</v>
      </c>
      <c r="E26" s="34">
        <f>SUM(E16:E25)</f>
        <v>438</v>
      </c>
      <c r="F26" s="34">
        <f t="shared" ref="F26:R26" si="1">SUM(F16:F25)</f>
        <v>328</v>
      </c>
      <c r="G26" s="34">
        <f t="shared" si="1"/>
        <v>386</v>
      </c>
      <c r="H26" s="34">
        <f t="shared" si="1"/>
        <v>400</v>
      </c>
      <c r="I26" s="34">
        <f t="shared" si="1"/>
        <v>141</v>
      </c>
      <c r="J26" s="34">
        <f t="shared" si="1"/>
        <v>3419</v>
      </c>
      <c r="K26" s="34">
        <f t="shared" si="1"/>
        <v>519</v>
      </c>
      <c r="L26" s="34">
        <f t="shared" si="1"/>
        <v>120</v>
      </c>
      <c r="M26" s="34">
        <f t="shared" si="1"/>
        <v>158</v>
      </c>
      <c r="N26" s="34">
        <f t="shared" si="1"/>
        <v>64</v>
      </c>
      <c r="O26" s="34">
        <f t="shared" si="1"/>
        <v>518</v>
      </c>
      <c r="P26" s="34">
        <f t="shared" si="1"/>
        <v>728</v>
      </c>
      <c r="Q26" s="34">
        <f>SUM(Q16:Q25)</f>
        <v>8</v>
      </c>
      <c r="R26" s="34">
        <f t="shared" si="1"/>
        <v>0</v>
      </c>
    </row>
    <row r="27" spans="1:18" s="1" customFormat="1" ht="17" thickBot="1" x14ac:dyDescent="0.3">
      <c r="A27" s="55" t="s">
        <v>7687</v>
      </c>
      <c r="B27" s="22" t="s">
        <v>63</v>
      </c>
      <c r="C27" s="354"/>
      <c r="D27" s="354"/>
      <c r="E27" s="354"/>
      <c r="F27" s="354"/>
      <c r="G27" s="354"/>
      <c r="H27" s="53"/>
      <c r="I27" s="53"/>
      <c r="J27" s="53"/>
      <c r="K27" s="53"/>
      <c r="L27" s="53">
        <v>-30</v>
      </c>
      <c r="M27" s="354"/>
      <c r="N27" s="354"/>
      <c r="O27" s="53"/>
      <c r="P27" s="53"/>
      <c r="Q27" s="354"/>
      <c r="R27" s="354"/>
    </row>
    <row r="28" spans="1:18" s="1" customFormat="1" ht="17" thickBot="1" x14ac:dyDescent="0.3">
      <c r="A28" s="161" t="s">
        <v>7724</v>
      </c>
      <c r="B28" s="34"/>
      <c r="C28" s="34">
        <f>SUM(C26:C27)</f>
        <v>264</v>
      </c>
      <c r="D28" s="34">
        <f t="shared" ref="D28:R28" si="2">SUM(D26:D27)</f>
        <v>477</v>
      </c>
      <c r="E28" s="34">
        <f t="shared" si="2"/>
        <v>438</v>
      </c>
      <c r="F28" s="34">
        <f t="shared" si="2"/>
        <v>328</v>
      </c>
      <c r="G28" s="34">
        <f t="shared" si="2"/>
        <v>386</v>
      </c>
      <c r="H28" s="34">
        <f t="shared" si="2"/>
        <v>400</v>
      </c>
      <c r="I28" s="34">
        <f t="shared" si="2"/>
        <v>141</v>
      </c>
      <c r="J28" s="34">
        <f t="shared" si="2"/>
        <v>3419</v>
      </c>
      <c r="K28" s="34">
        <f t="shared" si="2"/>
        <v>519</v>
      </c>
      <c r="L28" s="34">
        <f t="shared" si="2"/>
        <v>90</v>
      </c>
      <c r="M28" s="34">
        <f t="shared" si="2"/>
        <v>158</v>
      </c>
      <c r="N28" s="34">
        <f t="shared" si="2"/>
        <v>64</v>
      </c>
      <c r="O28" s="34">
        <f t="shared" si="2"/>
        <v>518</v>
      </c>
      <c r="P28" s="34">
        <f t="shared" si="2"/>
        <v>728</v>
      </c>
      <c r="Q28" s="34">
        <f t="shared" si="2"/>
        <v>8</v>
      </c>
      <c r="R28" s="34">
        <f t="shared" si="2"/>
        <v>0</v>
      </c>
    </row>
    <row r="29" spans="1:18" s="1" customFormat="1" x14ac:dyDescent="0.25">
      <c r="A29" s="12">
        <v>44968</v>
      </c>
      <c r="B29" s="75" t="s">
        <v>63</v>
      </c>
      <c r="C29" s="43"/>
      <c r="D29" s="43"/>
      <c r="E29" s="43"/>
      <c r="F29" s="43"/>
      <c r="G29" s="43"/>
      <c r="H29" s="13"/>
      <c r="I29" s="13"/>
      <c r="J29" s="13"/>
      <c r="K29" s="13"/>
      <c r="L29" s="13">
        <v>-30</v>
      </c>
      <c r="M29" s="43"/>
      <c r="N29" s="43"/>
      <c r="O29" s="13"/>
      <c r="P29" s="13"/>
      <c r="Q29" s="43"/>
      <c r="R29" s="43"/>
    </row>
    <row r="30" spans="1:18" x14ac:dyDescent="0.25">
      <c r="A30" s="12" t="s">
        <v>7931</v>
      </c>
      <c r="B30" s="75" t="s">
        <v>63</v>
      </c>
      <c r="C30" s="13"/>
      <c r="D30" s="13"/>
      <c r="E30" s="13"/>
      <c r="F30" s="13"/>
      <c r="G30" s="13"/>
      <c r="H30" s="13"/>
      <c r="I30" s="13"/>
      <c r="J30" s="13"/>
      <c r="K30" s="13"/>
      <c r="L30" s="13">
        <v>-11</v>
      </c>
      <c r="M30" s="13">
        <v>-34</v>
      </c>
      <c r="N30" s="13"/>
      <c r="O30" s="13"/>
      <c r="P30" s="13"/>
      <c r="Q30" s="13"/>
      <c r="R30" s="13"/>
    </row>
    <row r="31" spans="1:18" s="1" customFormat="1" x14ac:dyDescent="0.25">
      <c r="A31" s="12" t="s">
        <v>7960</v>
      </c>
      <c r="B31" s="75" t="s">
        <v>63</v>
      </c>
      <c r="C31" s="43"/>
      <c r="D31" s="43"/>
      <c r="E31" s="43"/>
      <c r="F31" s="43"/>
      <c r="G31" s="43"/>
      <c r="H31" s="13"/>
      <c r="I31" s="13"/>
      <c r="J31" s="13"/>
      <c r="K31" s="13"/>
      <c r="L31" s="43"/>
      <c r="M31" s="13">
        <v>-2</v>
      </c>
      <c r="N31" s="43"/>
      <c r="O31" s="13"/>
      <c r="P31" s="13"/>
      <c r="Q31" s="43"/>
      <c r="R31" s="43"/>
    </row>
    <row r="32" spans="1:18" s="1" customFormat="1" x14ac:dyDescent="0.25">
      <c r="A32" s="55"/>
      <c r="B32" s="75"/>
      <c r="C32" s="43"/>
      <c r="D32" s="43"/>
      <c r="E32" s="43"/>
      <c r="F32" s="43"/>
      <c r="G32" s="43"/>
      <c r="H32" s="13"/>
      <c r="I32" s="13"/>
      <c r="J32" s="13"/>
      <c r="K32" s="13"/>
      <c r="L32" s="43"/>
      <c r="M32" s="43"/>
      <c r="N32" s="43"/>
      <c r="O32" s="13"/>
      <c r="P32" s="13"/>
      <c r="Q32" s="43"/>
      <c r="R32" s="43"/>
    </row>
    <row r="33" spans="1:18" s="1" customFormat="1" x14ac:dyDescent="0.25">
      <c r="A33" s="55"/>
      <c r="B33" s="75"/>
      <c r="C33" s="43"/>
      <c r="D33" s="43"/>
      <c r="E33" s="43"/>
      <c r="F33" s="43"/>
      <c r="G33" s="43"/>
      <c r="H33" s="13"/>
      <c r="I33" s="13"/>
      <c r="J33" s="13"/>
      <c r="K33" s="13"/>
      <c r="L33" s="43"/>
      <c r="M33" s="43"/>
      <c r="N33" s="43"/>
      <c r="O33" s="13"/>
      <c r="P33" s="13"/>
      <c r="Q33" s="43"/>
      <c r="R33" s="43"/>
    </row>
    <row r="34" spans="1:18" s="1" customFormat="1" ht="17" thickBot="1" x14ac:dyDescent="0.3">
      <c r="A34" s="55"/>
      <c r="B34" s="75"/>
      <c r="C34" s="43"/>
      <c r="D34" s="43"/>
      <c r="E34" s="43"/>
      <c r="F34" s="43"/>
      <c r="G34" s="43"/>
      <c r="H34" s="13"/>
      <c r="I34" s="13"/>
      <c r="J34" s="13"/>
      <c r="K34" s="13"/>
      <c r="L34" s="43"/>
      <c r="M34" s="43"/>
      <c r="N34" s="43"/>
      <c r="O34" s="13"/>
      <c r="P34" s="13"/>
      <c r="Q34" s="43"/>
      <c r="R34" s="43"/>
    </row>
    <row r="35" spans="1:18" ht="17" thickBot="1" x14ac:dyDescent="0.3">
      <c r="A35" s="1358" t="s">
        <v>927</v>
      </c>
      <c r="B35" s="1355"/>
      <c r="C35" s="1355">
        <f>SUM(C8:C25)</f>
        <v>528</v>
      </c>
      <c r="D35" s="1355">
        <f t="shared" ref="D35:R35" si="3">SUM(D8:D25)</f>
        <v>922</v>
      </c>
      <c r="E35" s="1355">
        <f t="shared" si="3"/>
        <v>792</v>
      </c>
      <c r="F35" s="1355">
        <f t="shared" si="3"/>
        <v>592</v>
      </c>
      <c r="G35" s="1355">
        <f t="shared" si="3"/>
        <v>733</v>
      </c>
      <c r="H35" s="1355">
        <f t="shared" si="3"/>
        <v>768</v>
      </c>
      <c r="I35" s="1355">
        <f t="shared" si="3"/>
        <v>199</v>
      </c>
      <c r="J35" s="1355">
        <f t="shared" si="3"/>
        <v>4644</v>
      </c>
      <c r="K35" s="1355">
        <f t="shared" si="3"/>
        <v>760</v>
      </c>
      <c r="L35" s="1355">
        <f t="shared" si="3"/>
        <v>208</v>
      </c>
      <c r="M35" s="1355">
        <f t="shared" si="3"/>
        <v>284</v>
      </c>
      <c r="N35" s="1355">
        <f t="shared" si="3"/>
        <v>96</v>
      </c>
      <c r="O35" s="1355">
        <f t="shared" si="3"/>
        <v>766</v>
      </c>
      <c r="P35" s="1355">
        <f t="shared" si="3"/>
        <v>1101</v>
      </c>
      <c r="Q35" s="1355">
        <f t="shared" si="3"/>
        <v>8</v>
      </c>
      <c r="R35" s="1355">
        <f t="shared" si="3"/>
        <v>0</v>
      </c>
    </row>
    <row r="36" spans="1:18" ht="17" thickBot="1" x14ac:dyDescent="0.3">
      <c r="A36" s="9" t="s">
        <v>1053</v>
      </c>
      <c r="B36" s="10"/>
      <c r="C36" s="10">
        <v>264</v>
      </c>
      <c r="D36" s="10">
        <v>454</v>
      </c>
      <c r="E36" s="10">
        <v>354</v>
      </c>
      <c r="F36" s="10">
        <v>264</v>
      </c>
      <c r="G36" s="10">
        <v>359</v>
      </c>
      <c r="H36" s="10">
        <v>368</v>
      </c>
      <c r="I36" s="10">
        <v>126</v>
      </c>
      <c r="J36" s="10">
        <v>3115</v>
      </c>
      <c r="K36" s="10">
        <v>519</v>
      </c>
      <c r="L36" s="10">
        <v>88</v>
      </c>
      <c r="M36" s="10">
        <v>126</v>
      </c>
      <c r="N36" s="10">
        <v>32</v>
      </c>
      <c r="O36" s="10">
        <v>458</v>
      </c>
      <c r="P36" s="10">
        <v>586</v>
      </c>
      <c r="Q36" s="10"/>
      <c r="R36" s="10"/>
    </row>
    <row r="37" spans="1:18" ht="17" thickBot="1" x14ac:dyDescent="0.3">
      <c r="C37" s="209" t="s">
        <v>26</v>
      </c>
      <c r="D37" s="209" t="s">
        <v>3</v>
      </c>
      <c r="E37" s="209" t="s">
        <v>5212</v>
      </c>
      <c r="F37" s="209" t="s">
        <v>27</v>
      </c>
      <c r="G37" s="209" t="s">
        <v>29</v>
      </c>
      <c r="H37" s="209" t="s">
        <v>10</v>
      </c>
      <c r="I37" s="209" t="s">
        <v>28</v>
      </c>
      <c r="J37" s="209" t="s">
        <v>31</v>
      </c>
      <c r="K37" s="209" t="s">
        <v>365</v>
      </c>
      <c r="L37" s="209" t="s">
        <v>2</v>
      </c>
      <c r="M37" s="209" t="s">
        <v>17</v>
      </c>
      <c r="N37" s="209" t="s">
        <v>18</v>
      </c>
      <c r="O37" s="209" t="s">
        <v>30</v>
      </c>
      <c r="P37" s="209" t="s">
        <v>134</v>
      </c>
      <c r="Q37" s="209" t="s">
        <v>14</v>
      </c>
      <c r="R37" s="209"/>
    </row>
    <row r="38" spans="1:18" s="1" customFormat="1" x14ac:dyDescent="0.25">
      <c r="C38" s="1">
        <f>SUM(C35-C36)</f>
        <v>264</v>
      </c>
      <c r="D38" s="1">
        <f t="shared" ref="D38:Q38" si="4">SUM(D35-D36)</f>
        <v>468</v>
      </c>
      <c r="E38" s="1">
        <f t="shared" si="4"/>
        <v>438</v>
      </c>
      <c r="F38" s="1">
        <f t="shared" si="4"/>
        <v>328</v>
      </c>
      <c r="G38" s="1">
        <f t="shared" si="4"/>
        <v>374</v>
      </c>
      <c r="H38" s="1">
        <f t="shared" si="4"/>
        <v>400</v>
      </c>
      <c r="I38" s="1">
        <f t="shared" si="4"/>
        <v>73</v>
      </c>
      <c r="J38" s="1">
        <f t="shared" si="4"/>
        <v>1529</v>
      </c>
      <c r="K38" s="1">
        <f t="shared" si="4"/>
        <v>241</v>
      </c>
      <c r="L38" s="1">
        <f t="shared" si="4"/>
        <v>120</v>
      </c>
      <c r="M38" s="1">
        <f t="shared" si="4"/>
        <v>158</v>
      </c>
      <c r="N38" s="1">
        <f t="shared" si="4"/>
        <v>64</v>
      </c>
      <c r="O38" s="1">
        <f t="shared" si="4"/>
        <v>308</v>
      </c>
      <c r="P38" s="1">
        <f t="shared" si="4"/>
        <v>515</v>
      </c>
      <c r="Q38" s="1">
        <f t="shared" si="4"/>
        <v>8</v>
      </c>
    </row>
    <row r="39" spans="1:18" x14ac:dyDescent="0.25">
      <c r="A39" s="355" t="s">
        <v>7588</v>
      </c>
      <c r="B39" s="239"/>
    </row>
    <row r="40" spans="1:18" x14ac:dyDescent="0.25">
      <c r="A40" s="355" t="s">
        <v>7590</v>
      </c>
      <c r="B40" s="239"/>
    </row>
    <row r="41" spans="1:18" x14ac:dyDescent="0.25">
      <c r="A41" s="355" t="s">
        <v>7589</v>
      </c>
      <c r="B41" s="239"/>
    </row>
    <row r="43" spans="1:18" x14ac:dyDescent="0.25">
      <c r="A43" s="355" t="s">
        <v>7815</v>
      </c>
      <c r="B43" s="239"/>
      <c r="C43" s="239"/>
      <c r="D43" s="239"/>
      <c r="E43" s="239"/>
    </row>
    <row r="45" spans="1:18" x14ac:dyDescent="0.25">
      <c r="A45" s="2" t="s">
        <v>7874</v>
      </c>
    </row>
    <row r="46" spans="1:18" x14ac:dyDescent="0.25">
      <c r="A46" s="2" t="s">
        <v>7875</v>
      </c>
    </row>
    <row r="47" spans="1:18" x14ac:dyDescent="0.25">
      <c r="A47" s="2" t="s">
        <v>7876</v>
      </c>
    </row>
    <row r="49" spans="1:1" ht="68" x14ac:dyDescent="0.25">
      <c r="A49" s="1656" t="s">
        <v>7877</v>
      </c>
    </row>
  </sheetData>
  <pageMargins left="0.7" right="0.7" top="0.75" bottom="0.75" header="0.3" footer="0.3"/>
  <pageSetup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tabColor rgb="FF92D050"/>
  </sheetPr>
  <dimension ref="A1:V83"/>
  <sheetViews>
    <sheetView topLeftCell="A64" workbookViewId="0">
      <selection activeCell="B75" sqref="B75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21" width="9.1640625" style="2" customWidth="1"/>
    <col min="22" max="16384" width="9" style="136"/>
  </cols>
  <sheetData>
    <row r="1" spans="1:21" s="1" customFormat="1" x14ac:dyDescent="0.25">
      <c r="A1" s="1" t="s">
        <v>23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s="1" customFormat="1" x14ac:dyDescent="0.25"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s="1" customFormat="1" x14ac:dyDescent="0.25">
      <c r="A3" s="1" t="s">
        <v>384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s="1" customFormat="1" x14ac:dyDescent="0.25">
      <c r="A4" s="3" t="s">
        <v>6901</v>
      </c>
      <c r="B4" s="3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</row>
    <row r="5" spans="1:21" s="1" customFormat="1" x14ac:dyDescent="0.25">
      <c r="A5" s="3" t="s">
        <v>7722</v>
      </c>
      <c r="B5" s="3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</row>
    <row r="6" spans="1:21" s="1" customFormat="1" ht="17" thickBot="1" x14ac:dyDescent="0.3">
      <c r="A6" s="3"/>
      <c r="B6" s="3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</row>
    <row r="7" spans="1:21" s="2" customFormat="1" ht="17" thickBot="1" x14ac:dyDescent="0.3">
      <c r="A7" s="209" t="s">
        <v>0</v>
      </c>
      <c r="B7" s="209" t="s">
        <v>1</v>
      </c>
      <c r="C7" s="209" t="s">
        <v>26</v>
      </c>
      <c r="D7" s="209" t="s">
        <v>3</v>
      </c>
      <c r="E7" s="209" t="s">
        <v>5212</v>
      </c>
      <c r="F7" s="209" t="s">
        <v>27</v>
      </c>
      <c r="G7" s="209" t="s">
        <v>32</v>
      </c>
      <c r="H7" s="209" t="s">
        <v>29</v>
      </c>
      <c r="I7" s="209" t="s">
        <v>10</v>
      </c>
      <c r="J7" s="209" t="s">
        <v>28</v>
      </c>
      <c r="K7" s="209" t="s">
        <v>31</v>
      </c>
      <c r="L7" s="209" t="s">
        <v>365</v>
      </c>
      <c r="M7" s="209" t="s">
        <v>2</v>
      </c>
      <c r="N7" s="209" t="s">
        <v>17</v>
      </c>
      <c r="O7" s="209" t="s">
        <v>18</v>
      </c>
      <c r="P7" s="209" t="s">
        <v>30</v>
      </c>
      <c r="Q7" s="209" t="s">
        <v>134</v>
      </c>
      <c r="R7" s="209" t="s">
        <v>14</v>
      </c>
      <c r="S7" s="209" t="s">
        <v>778</v>
      </c>
      <c r="T7" s="209" t="s">
        <v>1181</v>
      </c>
      <c r="U7" s="209"/>
    </row>
    <row r="8" spans="1:21" s="2" customFormat="1" x14ac:dyDescent="0.25">
      <c r="A8" s="76" t="s">
        <v>6891</v>
      </c>
      <c r="B8" s="14" t="s">
        <v>6902</v>
      </c>
      <c r="C8" s="397"/>
      <c r="D8" s="397"/>
      <c r="E8" s="397"/>
      <c r="F8" s="397"/>
      <c r="G8" s="397"/>
      <c r="H8" s="397"/>
      <c r="I8" s="397"/>
      <c r="J8" s="397">
        <v>20</v>
      </c>
      <c r="K8" s="397"/>
      <c r="L8" s="397"/>
      <c r="M8" s="397"/>
      <c r="N8" s="397"/>
      <c r="O8" s="397"/>
      <c r="P8" s="397"/>
      <c r="Q8" s="397"/>
      <c r="R8" s="397"/>
      <c r="S8" s="397"/>
      <c r="T8" s="397"/>
      <c r="U8" s="397"/>
    </row>
    <row r="9" spans="1:21" s="2" customFormat="1" x14ac:dyDescent="0.25">
      <c r="A9" s="12" t="s">
        <v>7059</v>
      </c>
      <c r="B9" s="14" t="s">
        <v>7060</v>
      </c>
      <c r="C9" s="13">
        <v>106</v>
      </c>
      <c r="D9" s="13">
        <v>20</v>
      </c>
      <c r="E9" s="13">
        <v>392</v>
      </c>
      <c r="F9" s="13">
        <v>53</v>
      </c>
      <c r="G9" s="397"/>
      <c r="H9" s="13">
        <v>20</v>
      </c>
      <c r="I9" s="13">
        <v>67</v>
      </c>
      <c r="J9" s="13">
        <v>36</v>
      </c>
      <c r="K9" s="13">
        <v>432</v>
      </c>
      <c r="L9" s="397"/>
      <c r="M9" s="397"/>
      <c r="N9" s="397"/>
      <c r="O9" s="397"/>
      <c r="P9" s="13">
        <v>100</v>
      </c>
      <c r="Q9" s="397"/>
      <c r="R9" s="397"/>
      <c r="S9" s="397"/>
      <c r="T9" s="397"/>
      <c r="U9" s="397"/>
    </row>
    <row r="10" spans="1:21" s="2" customFormat="1" x14ac:dyDescent="0.25">
      <c r="A10" s="12" t="s">
        <v>7059</v>
      </c>
      <c r="B10" s="14" t="s">
        <v>7062</v>
      </c>
      <c r="C10" s="397"/>
      <c r="D10" s="397"/>
      <c r="E10" s="397"/>
      <c r="F10" s="397"/>
      <c r="G10" s="13">
        <v>50</v>
      </c>
      <c r="H10" s="397"/>
      <c r="I10" s="397"/>
      <c r="J10" s="397"/>
      <c r="K10" s="397"/>
      <c r="L10" s="397"/>
      <c r="M10" s="397"/>
      <c r="N10" s="397"/>
      <c r="O10" s="397"/>
      <c r="P10" s="397"/>
      <c r="Q10" s="397"/>
      <c r="R10" s="397"/>
      <c r="S10" s="397"/>
      <c r="T10" s="397"/>
      <c r="U10" s="397"/>
    </row>
    <row r="11" spans="1:21" s="2" customFormat="1" x14ac:dyDescent="0.25">
      <c r="A11" s="12" t="s">
        <v>7059</v>
      </c>
      <c r="B11" s="14" t="s">
        <v>7062</v>
      </c>
      <c r="C11" s="13"/>
      <c r="D11" s="13">
        <v>71</v>
      </c>
      <c r="E11" s="13"/>
      <c r="F11" s="13"/>
      <c r="G11" s="397"/>
      <c r="H11" s="397"/>
      <c r="I11" s="13"/>
      <c r="J11" s="13"/>
      <c r="K11" s="397"/>
      <c r="L11" s="397"/>
      <c r="M11" s="397"/>
      <c r="N11" s="13"/>
      <c r="O11" s="13"/>
      <c r="P11" s="397"/>
      <c r="Q11" s="397"/>
      <c r="R11" s="397"/>
      <c r="S11" s="397"/>
      <c r="T11" s="13"/>
      <c r="U11" s="397"/>
    </row>
    <row r="12" spans="1:21" s="2" customFormat="1" x14ac:dyDescent="0.25">
      <c r="A12" s="12" t="s">
        <v>7069</v>
      </c>
      <c r="B12" s="14" t="s">
        <v>7071</v>
      </c>
      <c r="C12" s="13">
        <v>98</v>
      </c>
      <c r="D12" s="13"/>
      <c r="E12" s="13"/>
      <c r="F12" s="13"/>
      <c r="G12" s="13">
        <v>100</v>
      </c>
      <c r="H12" s="397"/>
      <c r="I12" s="13">
        <v>82</v>
      </c>
      <c r="J12" s="13">
        <v>50</v>
      </c>
      <c r="K12" s="397"/>
      <c r="L12" s="397"/>
      <c r="M12" s="397"/>
      <c r="N12" s="13"/>
      <c r="O12" s="13"/>
      <c r="P12" s="397"/>
      <c r="Q12" s="397"/>
      <c r="R12" s="397"/>
      <c r="S12" s="397"/>
      <c r="T12" s="13"/>
      <c r="U12" s="397"/>
    </row>
    <row r="13" spans="1:21" s="2" customFormat="1" x14ac:dyDescent="0.25">
      <c r="A13" s="12" t="s">
        <v>7069</v>
      </c>
      <c r="B13" s="14" t="s">
        <v>7070</v>
      </c>
      <c r="C13" s="13"/>
      <c r="D13" s="13">
        <v>163</v>
      </c>
      <c r="E13" s="13"/>
      <c r="F13" s="13"/>
      <c r="G13" s="397"/>
      <c r="H13" s="397"/>
      <c r="I13" s="13"/>
      <c r="J13" s="13"/>
      <c r="K13" s="397"/>
      <c r="L13" s="397"/>
      <c r="M13" s="397"/>
      <c r="N13" s="13"/>
      <c r="O13" s="13"/>
      <c r="P13" s="397"/>
      <c r="Q13" s="397"/>
      <c r="R13" s="397"/>
      <c r="S13" s="397"/>
      <c r="T13" s="13"/>
      <c r="U13" s="397"/>
    </row>
    <row r="14" spans="1:21" s="2" customFormat="1" x14ac:dyDescent="0.25">
      <c r="A14" s="12" t="s">
        <v>7104</v>
      </c>
      <c r="B14" s="14" t="s">
        <v>7110</v>
      </c>
      <c r="C14" s="13"/>
      <c r="D14" s="13"/>
      <c r="E14" s="13"/>
      <c r="F14" s="13"/>
      <c r="G14" s="397"/>
      <c r="H14" s="13">
        <v>37</v>
      </c>
      <c r="I14" s="13">
        <v>91</v>
      </c>
      <c r="J14" s="13"/>
      <c r="K14" s="397"/>
      <c r="L14" s="13">
        <v>344</v>
      </c>
      <c r="M14" s="397"/>
      <c r="N14" s="13"/>
      <c r="O14" s="13"/>
      <c r="P14" s="397"/>
      <c r="Q14" s="397"/>
      <c r="R14" s="397"/>
      <c r="S14" s="397"/>
      <c r="T14" s="13"/>
      <c r="U14" s="397"/>
    </row>
    <row r="15" spans="1:21" s="2" customFormat="1" x14ac:dyDescent="0.25">
      <c r="A15" s="12" t="s">
        <v>7104</v>
      </c>
      <c r="B15" s="13" t="s">
        <v>7111</v>
      </c>
      <c r="C15" s="13">
        <v>100</v>
      </c>
      <c r="D15" s="13">
        <v>100</v>
      </c>
      <c r="E15" s="13">
        <v>960</v>
      </c>
      <c r="F15" s="13">
        <v>100</v>
      </c>
      <c r="G15" s="392"/>
      <c r="H15" s="392"/>
      <c r="I15" s="13">
        <v>200</v>
      </c>
      <c r="J15" s="13">
        <v>15</v>
      </c>
      <c r="K15" s="392"/>
      <c r="L15" s="392"/>
      <c r="M15" s="392"/>
      <c r="N15" s="13"/>
      <c r="O15" s="13"/>
      <c r="P15" s="392"/>
      <c r="Q15" s="392"/>
      <c r="R15" s="392"/>
      <c r="S15" s="392"/>
      <c r="T15" s="13"/>
      <c r="U15" s="397"/>
    </row>
    <row r="16" spans="1:21" s="2" customFormat="1" x14ac:dyDescent="0.25">
      <c r="A16" s="76" t="s">
        <v>7113</v>
      </c>
      <c r="B16" s="14" t="s">
        <v>7115</v>
      </c>
      <c r="C16" s="13"/>
      <c r="D16" s="13"/>
      <c r="E16" s="13"/>
      <c r="F16" s="13"/>
      <c r="G16" s="392"/>
      <c r="H16" s="14">
        <v>4</v>
      </c>
      <c r="I16" s="13"/>
      <c r="J16" s="13"/>
      <c r="K16" s="392"/>
      <c r="L16" s="392"/>
      <c r="M16" s="392"/>
      <c r="N16" s="13"/>
      <c r="O16" s="13"/>
      <c r="P16" s="392"/>
      <c r="Q16" s="392"/>
      <c r="R16" s="392"/>
      <c r="S16" s="392"/>
      <c r="T16" s="13"/>
      <c r="U16" s="397"/>
    </row>
    <row r="17" spans="1:21" s="2" customFormat="1" ht="17" thickBot="1" x14ac:dyDescent="0.3">
      <c r="A17" s="12" t="s">
        <v>7113</v>
      </c>
      <c r="B17" s="13" t="s">
        <v>7119</v>
      </c>
      <c r="C17" s="13">
        <v>60</v>
      </c>
      <c r="D17" s="13">
        <v>86</v>
      </c>
      <c r="E17" s="43"/>
      <c r="F17" s="13">
        <v>220</v>
      </c>
      <c r="G17" s="392"/>
      <c r="H17" s="392"/>
      <c r="I17" s="43"/>
      <c r="J17" s="13">
        <v>18</v>
      </c>
      <c r="K17" s="392"/>
      <c r="L17" s="392"/>
      <c r="M17" s="392"/>
      <c r="N17" s="13">
        <v>25</v>
      </c>
      <c r="O17" s="13">
        <v>25</v>
      </c>
      <c r="P17" s="392"/>
      <c r="Q17" s="392"/>
      <c r="R17" s="392"/>
      <c r="S17" s="392"/>
      <c r="T17" s="14"/>
      <c r="U17" s="397"/>
    </row>
    <row r="18" spans="1:21" s="2" customFormat="1" ht="17" thickBot="1" x14ac:dyDescent="0.3">
      <c r="A18" s="12" t="s">
        <v>7121</v>
      </c>
      <c r="B18" s="13" t="s">
        <v>7123</v>
      </c>
      <c r="C18" s="13"/>
      <c r="D18" s="13"/>
      <c r="E18" s="43"/>
      <c r="F18" s="13"/>
      <c r="G18" s="392"/>
      <c r="H18" s="392"/>
      <c r="I18" s="43"/>
      <c r="J18" s="13"/>
      <c r="K18" s="392"/>
      <c r="L18" s="392"/>
      <c r="M18" s="392"/>
      <c r="N18" s="13"/>
      <c r="O18" s="13"/>
      <c r="P18" s="392"/>
      <c r="Q18" s="392"/>
      <c r="R18" s="392"/>
      <c r="S18" s="811"/>
      <c r="T18" s="1676">
        <v>80</v>
      </c>
      <c r="U18" s="1517"/>
    </row>
    <row r="19" spans="1:21" s="2" customFormat="1" x14ac:dyDescent="0.25">
      <c r="A19" s="12">
        <v>44965</v>
      </c>
      <c r="B19" s="13" t="s">
        <v>7137</v>
      </c>
      <c r="C19" s="392"/>
      <c r="D19" s="392"/>
      <c r="E19" s="392"/>
      <c r="F19" s="392"/>
      <c r="G19" s="392"/>
      <c r="H19" s="392"/>
      <c r="I19" s="392"/>
      <c r="J19" s="392"/>
      <c r="K19" s="392"/>
      <c r="L19" s="392"/>
      <c r="M19" s="392"/>
      <c r="N19" s="13">
        <v>55</v>
      </c>
      <c r="O19" s="392">
        <v>75</v>
      </c>
      <c r="P19" s="392"/>
      <c r="Q19" s="392"/>
      <c r="R19" s="392"/>
      <c r="S19" s="392"/>
      <c r="T19" s="397"/>
      <c r="U19" s="397"/>
    </row>
    <row r="20" spans="1:21" s="2" customFormat="1" x14ac:dyDescent="0.25">
      <c r="A20" s="55">
        <v>44965</v>
      </c>
      <c r="B20" s="22" t="s">
        <v>7138</v>
      </c>
      <c r="C20" s="397"/>
      <c r="D20" s="392"/>
      <c r="E20" s="397"/>
      <c r="F20" s="397"/>
      <c r="G20" s="397"/>
      <c r="H20" s="53">
        <v>39</v>
      </c>
      <c r="I20" s="397"/>
      <c r="J20" s="397"/>
      <c r="K20" s="397"/>
      <c r="L20" s="397"/>
      <c r="M20" s="397"/>
      <c r="N20" s="53"/>
      <c r="O20" s="397"/>
      <c r="P20" s="397"/>
      <c r="Q20" s="397"/>
      <c r="R20" s="397"/>
      <c r="S20" s="397"/>
      <c r="T20" s="397"/>
      <c r="U20" s="397"/>
    </row>
    <row r="21" spans="1:21" s="2" customFormat="1" x14ac:dyDescent="0.25">
      <c r="A21" s="12">
        <v>44965</v>
      </c>
      <c r="B21" s="14" t="s">
        <v>7136</v>
      </c>
      <c r="C21" s="397"/>
      <c r="D21" s="13">
        <v>264</v>
      </c>
      <c r="E21" s="397"/>
      <c r="F21" s="397"/>
      <c r="G21" s="397"/>
      <c r="H21" s="397"/>
      <c r="I21" s="397"/>
      <c r="J21" s="397"/>
      <c r="K21" s="397"/>
      <c r="L21" s="397"/>
      <c r="M21" s="397"/>
      <c r="N21" s="397"/>
      <c r="O21" s="397"/>
      <c r="P21" s="397"/>
      <c r="Q21" s="397"/>
      <c r="R21" s="397"/>
      <c r="S21" s="397"/>
      <c r="T21" s="397"/>
      <c r="U21" s="397"/>
    </row>
    <row r="22" spans="1:21" s="2" customFormat="1" x14ac:dyDescent="0.25">
      <c r="A22" s="12">
        <v>44993</v>
      </c>
      <c r="B22" s="13" t="s">
        <v>7139</v>
      </c>
      <c r="C22" s="392"/>
      <c r="D22" s="392"/>
      <c r="E22" s="392"/>
      <c r="F22" s="392"/>
      <c r="G22" s="392"/>
      <c r="H22" s="43"/>
      <c r="I22" s="392"/>
      <c r="J22" s="392"/>
      <c r="K22" s="13">
        <v>336</v>
      </c>
      <c r="L22" s="13">
        <v>224</v>
      </c>
      <c r="M22" s="392"/>
      <c r="N22" s="392"/>
      <c r="O22" s="392"/>
      <c r="P22" s="13">
        <v>28</v>
      </c>
      <c r="Q22" s="13">
        <v>140</v>
      </c>
      <c r="R22" s="392"/>
      <c r="S22" s="397"/>
      <c r="T22" s="397"/>
      <c r="U22" s="397"/>
    </row>
    <row r="23" spans="1:21" s="2" customFormat="1" x14ac:dyDescent="0.25">
      <c r="A23" s="12">
        <v>45238</v>
      </c>
      <c r="B23" s="13" t="s">
        <v>7165</v>
      </c>
      <c r="C23" s="392"/>
      <c r="D23" s="392"/>
      <c r="E23" s="392"/>
      <c r="F23" s="392"/>
      <c r="G23" s="392"/>
      <c r="H23" s="13">
        <v>52</v>
      </c>
      <c r="I23" s="392"/>
      <c r="J23" s="392"/>
      <c r="K23" s="13"/>
      <c r="L23" s="13"/>
      <c r="M23" s="392"/>
      <c r="N23" s="392"/>
      <c r="O23" s="392"/>
      <c r="P23" s="13"/>
      <c r="Q23" s="13"/>
      <c r="R23" s="392"/>
      <c r="S23" s="397"/>
      <c r="T23" s="397"/>
      <c r="U23" s="397"/>
    </row>
    <row r="24" spans="1:21" s="2" customFormat="1" x14ac:dyDescent="0.25">
      <c r="A24" s="12">
        <v>45238</v>
      </c>
      <c r="B24" s="13" t="s">
        <v>7165</v>
      </c>
      <c r="C24" s="392"/>
      <c r="D24" s="392"/>
      <c r="E24" s="392"/>
      <c r="F24" s="392"/>
      <c r="G24" s="392"/>
      <c r="H24" s="392"/>
      <c r="I24" s="392"/>
      <c r="J24" s="392"/>
      <c r="K24" s="392"/>
      <c r="L24" s="13">
        <v>234</v>
      </c>
      <c r="M24" s="392"/>
      <c r="N24" s="392"/>
      <c r="O24" s="392"/>
      <c r="P24" s="392"/>
      <c r="Q24" s="392"/>
      <c r="R24" s="392"/>
      <c r="S24" s="397"/>
      <c r="T24" s="397"/>
      <c r="U24" s="397"/>
    </row>
    <row r="25" spans="1:21" s="2" customFormat="1" x14ac:dyDescent="0.25">
      <c r="A25" s="12" t="s">
        <v>7159</v>
      </c>
      <c r="B25" s="13" t="s">
        <v>7197</v>
      </c>
      <c r="C25" s="397"/>
      <c r="D25" s="397"/>
      <c r="E25" s="397"/>
      <c r="F25" s="13"/>
      <c r="G25" s="13"/>
      <c r="H25" s="397"/>
      <c r="I25" s="397"/>
      <c r="J25" s="397"/>
      <c r="K25" s="13">
        <v>700</v>
      </c>
      <c r="L25" s="13">
        <v>190</v>
      </c>
      <c r="M25" s="397"/>
      <c r="N25" s="397"/>
      <c r="O25" s="397"/>
      <c r="P25" s="397"/>
      <c r="Q25" s="397"/>
      <c r="R25" s="397"/>
      <c r="S25" s="397"/>
      <c r="T25" s="397"/>
      <c r="U25" s="397"/>
    </row>
    <row r="26" spans="1:21" s="2" customFormat="1" x14ac:dyDescent="0.25">
      <c r="A26" s="76" t="s">
        <v>7199</v>
      </c>
      <c r="B26" s="14" t="s">
        <v>7203</v>
      </c>
      <c r="C26" s="392"/>
      <c r="D26" s="392"/>
      <c r="E26" s="392"/>
      <c r="F26" s="14">
        <v>100</v>
      </c>
      <c r="G26" s="14">
        <v>100</v>
      </c>
      <c r="H26" s="392"/>
      <c r="I26" s="392"/>
      <c r="J26" s="392"/>
      <c r="K26" s="14"/>
      <c r="L26" s="14">
        <v>75</v>
      </c>
      <c r="M26" s="392"/>
      <c r="N26" s="392"/>
      <c r="O26" s="392"/>
      <c r="P26" s="392"/>
      <c r="Q26" s="392"/>
      <c r="R26" s="392"/>
      <c r="S26" s="392"/>
      <c r="T26" s="392"/>
      <c r="U26" s="392"/>
    </row>
    <row r="27" spans="1:21" s="2" customFormat="1" x14ac:dyDescent="0.25">
      <c r="A27" s="12" t="s">
        <v>7216</v>
      </c>
      <c r="B27" s="13" t="s">
        <v>7244</v>
      </c>
      <c r="C27" s="13">
        <v>65</v>
      </c>
      <c r="D27" s="13">
        <v>200</v>
      </c>
      <c r="E27" s="13">
        <v>354</v>
      </c>
      <c r="F27" s="13">
        <v>264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 spans="1:21" s="1" customFormat="1" x14ac:dyDescent="0.25">
      <c r="A28" s="12" t="s">
        <v>7247</v>
      </c>
      <c r="B28" s="13" t="s">
        <v>7251</v>
      </c>
      <c r="C28" s="13">
        <v>100</v>
      </c>
      <c r="D28" s="13">
        <v>100</v>
      </c>
      <c r="E28" s="43"/>
      <c r="F28" s="43"/>
      <c r="G28" s="43"/>
      <c r="H28" s="13">
        <v>347</v>
      </c>
      <c r="I28" s="13">
        <v>20</v>
      </c>
      <c r="J28" s="13">
        <v>20</v>
      </c>
      <c r="K28" s="13">
        <v>750</v>
      </c>
      <c r="L28" s="13"/>
      <c r="M28" s="13"/>
      <c r="N28" s="13"/>
      <c r="O28" s="13"/>
      <c r="P28" s="13"/>
      <c r="Q28" s="13"/>
      <c r="R28" s="13"/>
      <c r="S28" s="13"/>
      <c r="T28" s="13"/>
      <c r="U28" s="43"/>
    </row>
    <row r="29" spans="1:21" s="1" customFormat="1" x14ac:dyDescent="0.25">
      <c r="A29" s="12" t="s">
        <v>7247</v>
      </c>
      <c r="B29" s="14" t="s">
        <v>7</v>
      </c>
      <c r="C29" s="43"/>
      <c r="D29" s="13">
        <v>110</v>
      </c>
      <c r="E29" s="43"/>
      <c r="F29" s="43"/>
      <c r="G29" s="43"/>
      <c r="H29" s="43"/>
      <c r="I29" s="43"/>
      <c r="J29" s="43"/>
      <c r="K29" s="13">
        <v>100</v>
      </c>
      <c r="L29" s="13">
        <v>100</v>
      </c>
      <c r="M29" s="13">
        <v>88</v>
      </c>
      <c r="N29" s="13">
        <v>58</v>
      </c>
      <c r="O29" s="13">
        <v>32</v>
      </c>
      <c r="P29" s="13"/>
      <c r="Q29" s="13"/>
      <c r="R29" s="13"/>
      <c r="S29" s="13"/>
      <c r="T29" s="13"/>
      <c r="U29" s="43"/>
    </row>
    <row r="30" spans="1:21" s="1" customFormat="1" x14ac:dyDescent="0.25">
      <c r="A30" s="12" t="s">
        <v>7252</v>
      </c>
      <c r="B30" s="75" t="s">
        <v>7</v>
      </c>
      <c r="C30" s="13">
        <v>99</v>
      </c>
      <c r="D30" s="13"/>
      <c r="E30" s="13"/>
      <c r="F30" s="43"/>
      <c r="G30" s="43"/>
      <c r="H30" s="43"/>
      <c r="I30" s="13">
        <v>60</v>
      </c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</row>
    <row r="31" spans="1:21" s="2" customFormat="1" x14ac:dyDescent="0.25">
      <c r="A31" s="12" t="s">
        <v>7252</v>
      </c>
      <c r="B31" s="75" t="s">
        <v>7</v>
      </c>
      <c r="C31" s="13"/>
      <c r="D31" s="13"/>
      <c r="E31" s="13"/>
      <c r="F31" s="13"/>
      <c r="G31" s="13"/>
      <c r="H31" s="13"/>
      <c r="I31" s="13"/>
      <c r="J31" s="13"/>
      <c r="K31" s="13">
        <v>225</v>
      </c>
      <c r="L31" s="13">
        <v>100</v>
      </c>
      <c r="M31" s="13"/>
      <c r="N31" s="13">
        <v>68</v>
      </c>
      <c r="O31" s="13"/>
      <c r="P31" s="13">
        <v>45</v>
      </c>
      <c r="Q31" s="13">
        <v>50</v>
      </c>
      <c r="R31" s="13"/>
      <c r="S31" s="13"/>
      <c r="T31" s="13"/>
      <c r="U31" s="13"/>
    </row>
    <row r="32" spans="1:21" s="2" customFormat="1" x14ac:dyDescent="0.25">
      <c r="A32" s="55" t="s">
        <v>7265</v>
      </c>
      <c r="B32" s="13" t="s">
        <v>7267</v>
      </c>
      <c r="C32" s="13"/>
      <c r="D32" s="13">
        <v>35</v>
      </c>
      <c r="E32" s="13"/>
      <c r="F32" s="13"/>
      <c r="G32" s="13"/>
      <c r="H32" s="13"/>
      <c r="I32" s="13"/>
      <c r="J32" s="13">
        <v>35</v>
      </c>
      <c r="K32" s="13"/>
      <c r="L32" s="13"/>
      <c r="M32" s="13"/>
      <c r="N32" s="13"/>
      <c r="O32" s="13"/>
      <c r="P32" s="13">
        <v>120</v>
      </c>
      <c r="Q32" s="13">
        <v>322</v>
      </c>
      <c r="R32" s="13"/>
      <c r="S32" s="13"/>
      <c r="T32" s="13"/>
      <c r="U32" s="13"/>
    </row>
    <row r="33" spans="1:22" s="2" customFormat="1" x14ac:dyDescent="0.25">
      <c r="A33" s="55" t="s">
        <v>7265</v>
      </c>
      <c r="B33" s="13" t="s">
        <v>7</v>
      </c>
      <c r="C33" s="13"/>
      <c r="D33" s="13"/>
      <c r="E33" s="13"/>
      <c r="F33" s="13"/>
      <c r="G33" s="13"/>
      <c r="H33" s="13"/>
      <c r="I33" s="13">
        <v>273</v>
      </c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 spans="1:22" s="1" customFormat="1" x14ac:dyDescent="0.25">
      <c r="A34" s="55" t="s">
        <v>7265</v>
      </c>
      <c r="B34" s="13" t="s">
        <v>7</v>
      </c>
      <c r="C34" s="43"/>
      <c r="D34" s="43"/>
      <c r="E34" s="43"/>
      <c r="F34" s="43"/>
      <c r="G34" s="43"/>
      <c r="H34" s="43"/>
      <c r="I34" s="13">
        <v>15</v>
      </c>
      <c r="J34" s="13">
        <v>3</v>
      </c>
      <c r="K34" s="13">
        <v>150</v>
      </c>
      <c r="L34" s="13">
        <v>41</v>
      </c>
      <c r="M34" s="43"/>
      <c r="N34" s="43"/>
      <c r="O34" s="43"/>
      <c r="P34" s="13">
        <v>83</v>
      </c>
      <c r="Q34" s="13">
        <v>1</v>
      </c>
      <c r="R34" s="43"/>
      <c r="S34" s="43"/>
      <c r="T34" s="43"/>
      <c r="U34" s="43"/>
    </row>
    <row r="35" spans="1:22" s="2" customFormat="1" x14ac:dyDescent="0.25">
      <c r="A35" s="28" t="s">
        <v>7261</v>
      </c>
      <c r="B35" s="77" t="s">
        <v>7</v>
      </c>
      <c r="C35" s="13"/>
      <c r="D35" s="13"/>
      <c r="E35" s="13"/>
      <c r="F35" s="14">
        <v>14</v>
      </c>
      <c r="G35" s="14"/>
      <c r="H35" s="14">
        <v>11</v>
      </c>
      <c r="I35" s="13"/>
      <c r="J35" s="13"/>
      <c r="K35" s="14">
        <v>50</v>
      </c>
      <c r="L35" s="14">
        <v>9</v>
      </c>
      <c r="M35" s="13"/>
      <c r="N35" s="13"/>
      <c r="O35" s="13"/>
      <c r="P35" s="14">
        <v>15</v>
      </c>
      <c r="Q35" s="14">
        <v>10</v>
      </c>
      <c r="R35" s="13"/>
      <c r="S35" s="14">
        <v>15</v>
      </c>
      <c r="T35" s="14"/>
      <c r="U35" s="13"/>
    </row>
    <row r="36" spans="1:22" s="1" customFormat="1" x14ac:dyDescent="0.25">
      <c r="A36" s="55">
        <v>44966</v>
      </c>
      <c r="B36" s="13" t="s">
        <v>7342</v>
      </c>
      <c r="C36" s="43"/>
      <c r="D36" s="43"/>
      <c r="E36" s="13">
        <v>20</v>
      </c>
      <c r="F36" s="43"/>
      <c r="G36" s="43"/>
      <c r="H36" s="43"/>
      <c r="I36" s="13"/>
      <c r="J36" s="13"/>
      <c r="K36" s="13"/>
      <c r="L36" s="13"/>
      <c r="M36" s="43"/>
      <c r="N36" s="43"/>
      <c r="O36" s="43"/>
      <c r="P36" s="13"/>
      <c r="Q36" s="13"/>
      <c r="R36" s="43"/>
      <c r="S36" s="43"/>
      <c r="T36" s="43"/>
      <c r="U36" s="43"/>
    </row>
    <row r="37" spans="1:22" s="1" customFormat="1" x14ac:dyDescent="0.25">
      <c r="A37" s="55">
        <v>44966</v>
      </c>
      <c r="B37" s="13" t="s">
        <v>7343</v>
      </c>
      <c r="C37" s="43"/>
      <c r="D37" s="43"/>
      <c r="E37" s="43"/>
      <c r="F37" s="43"/>
      <c r="G37" s="43"/>
      <c r="H37" s="43"/>
      <c r="I37" s="13"/>
      <c r="J37" s="13"/>
      <c r="K37" s="13">
        <v>669</v>
      </c>
      <c r="L37" s="13"/>
      <c r="M37" s="43"/>
      <c r="N37" s="43"/>
      <c r="O37" s="43"/>
      <c r="P37" s="13"/>
      <c r="Q37" s="13"/>
      <c r="R37" s="43"/>
      <c r="S37" s="43"/>
      <c r="T37" s="43"/>
      <c r="U37" s="43"/>
    </row>
    <row r="38" spans="1:22" s="1" customFormat="1" x14ac:dyDescent="0.25">
      <c r="A38" s="55">
        <v>44966</v>
      </c>
      <c r="B38" s="13" t="s">
        <v>7</v>
      </c>
      <c r="C38" s="43"/>
      <c r="D38" s="43"/>
      <c r="E38" s="43"/>
      <c r="F38" s="43"/>
      <c r="G38" s="43"/>
      <c r="H38" s="43"/>
      <c r="I38" s="13"/>
      <c r="J38" s="13"/>
      <c r="K38" s="13"/>
      <c r="L38" s="13">
        <v>278</v>
      </c>
      <c r="M38" s="43"/>
      <c r="N38" s="43"/>
      <c r="O38" s="43"/>
      <c r="P38" s="13"/>
      <c r="Q38" s="13"/>
      <c r="R38" s="43"/>
      <c r="S38" s="43"/>
      <c r="T38" s="43"/>
      <c r="U38" s="43"/>
    </row>
    <row r="39" spans="1:22" s="1" customFormat="1" x14ac:dyDescent="0.25">
      <c r="A39" s="55">
        <v>44966</v>
      </c>
      <c r="B39" s="53" t="s">
        <v>7</v>
      </c>
      <c r="C39" s="43"/>
      <c r="D39" s="43"/>
      <c r="E39" s="43"/>
      <c r="F39" s="43"/>
      <c r="G39" s="43"/>
      <c r="H39" s="43"/>
      <c r="I39" s="13"/>
      <c r="J39" s="13"/>
      <c r="K39" s="13"/>
      <c r="L39" s="53">
        <v>101</v>
      </c>
      <c r="M39" s="43"/>
      <c r="N39" s="43"/>
      <c r="O39" s="43"/>
      <c r="P39" s="13"/>
      <c r="Q39" s="13"/>
      <c r="R39" s="43"/>
      <c r="S39" s="43"/>
      <c r="T39" s="43"/>
      <c r="U39" s="43"/>
    </row>
    <row r="40" spans="1:22" s="1" customFormat="1" x14ac:dyDescent="0.25">
      <c r="A40" s="55">
        <v>45025</v>
      </c>
      <c r="B40" s="75" t="s">
        <v>7348</v>
      </c>
      <c r="C40" s="43"/>
      <c r="D40" s="43"/>
      <c r="E40" s="43"/>
      <c r="F40" s="43"/>
      <c r="G40" s="43"/>
      <c r="H40" s="13">
        <v>39</v>
      </c>
      <c r="I40" s="13"/>
      <c r="J40" s="13"/>
      <c r="K40" s="13"/>
      <c r="L40" s="13"/>
      <c r="M40" s="43"/>
      <c r="N40" s="43"/>
      <c r="O40" s="43"/>
      <c r="P40" s="13"/>
      <c r="Q40" s="13"/>
      <c r="R40" s="43"/>
      <c r="S40" s="43"/>
      <c r="T40" s="43"/>
      <c r="U40" s="43"/>
    </row>
    <row r="41" spans="1:22" s="1" customFormat="1" x14ac:dyDescent="0.25">
      <c r="A41" s="55">
        <v>45025</v>
      </c>
      <c r="B41" s="75" t="s">
        <v>7347</v>
      </c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13">
        <v>100</v>
      </c>
      <c r="Q41" s="13">
        <v>12</v>
      </c>
      <c r="R41" s="43"/>
      <c r="S41" s="43"/>
      <c r="T41" s="43"/>
      <c r="U41" s="43"/>
    </row>
    <row r="42" spans="1:22" s="1" customFormat="1" x14ac:dyDescent="0.25">
      <c r="A42" s="55">
        <v>45025</v>
      </c>
      <c r="B42" s="75" t="s">
        <v>7349</v>
      </c>
      <c r="C42" s="43"/>
      <c r="D42" s="43"/>
      <c r="E42" s="43"/>
      <c r="F42" s="43"/>
      <c r="G42" s="43"/>
      <c r="H42" s="43"/>
      <c r="I42" s="13"/>
      <c r="J42" s="13"/>
      <c r="K42" s="13">
        <v>500</v>
      </c>
      <c r="L42" s="13"/>
      <c r="M42" s="43"/>
      <c r="N42" s="43"/>
      <c r="O42" s="43"/>
      <c r="P42" s="13"/>
      <c r="Q42" s="13"/>
      <c r="R42" s="43"/>
      <c r="S42" s="43"/>
      <c r="T42" s="43"/>
      <c r="U42" s="43"/>
    </row>
    <row r="43" spans="1:22" s="1" customFormat="1" x14ac:dyDescent="0.25">
      <c r="A43" s="55">
        <v>45055</v>
      </c>
      <c r="B43" s="75" t="s">
        <v>7359</v>
      </c>
      <c r="C43" s="43"/>
      <c r="D43" s="43"/>
      <c r="E43" s="43"/>
      <c r="F43" s="43"/>
      <c r="G43" s="43"/>
      <c r="H43" s="43"/>
      <c r="I43" s="13"/>
      <c r="J43" s="13">
        <v>68</v>
      </c>
      <c r="K43" s="13">
        <v>721</v>
      </c>
      <c r="L43" s="13"/>
      <c r="M43" s="43"/>
      <c r="N43" s="43"/>
      <c r="O43" s="43"/>
      <c r="P43" s="13">
        <v>170</v>
      </c>
      <c r="Q43" s="13">
        <v>213</v>
      </c>
      <c r="R43" s="43"/>
      <c r="S43" s="43"/>
      <c r="T43" s="43"/>
      <c r="U43" s="43"/>
    </row>
    <row r="44" spans="1:22" s="1" customFormat="1" x14ac:dyDescent="0.25">
      <c r="A44" s="55">
        <v>45116</v>
      </c>
      <c r="B44" s="75" t="s">
        <v>7375</v>
      </c>
      <c r="C44" s="43"/>
      <c r="D44" s="43"/>
      <c r="E44" s="43"/>
      <c r="F44" s="43"/>
      <c r="G44" s="43"/>
      <c r="H44" s="43"/>
      <c r="I44" s="13"/>
      <c r="J44" s="13"/>
      <c r="K44" s="13">
        <v>304</v>
      </c>
      <c r="L44" s="13"/>
      <c r="M44" s="43"/>
      <c r="N44" s="43"/>
      <c r="O44" s="43"/>
      <c r="P44" s="13"/>
      <c r="Q44" s="13">
        <v>130</v>
      </c>
      <c r="R44" s="43"/>
      <c r="S44" s="43"/>
      <c r="T44" s="43"/>
      <c r="U44" s="43"/>
    </row>
    <row r="45" spans="1:22" s="1" customFormat="1" x14ac:dyDescent="0.25">
      <c r="A45" s="55">
        <v>45116</v>
      </c>
      <c r="B45" s="75" t="s">
        <v>7376</v>
      </c>
      <c r="C45" s="43"/>
      <c r="D45" s="13">
        <v>32</v>
      </c>
      <c r="E45" s="13">
        <v>64</v>
      </c>
      <c r="F45" s="13">
        <v>64</v>
      </c>
      <c r="G45" s="13"/>
      <c r="H45" s="43"/>
      <c r="I45" s="13">
        <v>32</v>
      </c>
      <c r="J45" s="13">
        <v>15</v>
      </c>
      <c r="K45" s="43"/>
      <c r="L45" s="43"/>
      <c r="M45" s="13">
        <v>32</v>
      </c>
      <c r="N45" s="13">
        <v>32</v>
      </c>
      <c r="O45" s="13">
        <v>32</v>
      </c>
      <c r="P45" s="43"/>
      <c r="Q45" s="43"/>
      <c r="R45" s="13">
        <v>8</v>
      </c>
      <c r="S45" s="13"/>
      <c r="T45" s="13"/>
      <c r="U45" s="43"/>
    </row>
    <row r="46" spans="1:22" s="1" customFormat="1" x14ac:dyDescent="0.25">
      <c r="A46" s="12">
        <v>45209</v>
      </c>
      <c r="B46" s="22" t="s">
        <v>63</v>
      </c>
      <c r="C46" s="43"/>
      <c r="D46" s="13"/>
      <c r="E46" s="13"/>
      <c r="F46" s="13"/>
      <c r="G46" s="13"/>
      <c r="H46" s="43"/>
      <c r="I46" s="13">
        <v>-108</v>
      </c>
      <c r="J46" s="13">
        <v>-30</v>
      </c>
      <c r="K46" s="43"/>
      <c r="L46" s="43"/>
      <c r="M46" s="13"/>
      <c r="N46" s="53"/>
      <c r="O46" s="13"/>
      <c r="P46" s="43"/>
      <c r="Q46" s="43"/>
      <c r="R46" s="13"/>
      <c r="S46" s="13"/>
      <c r="T46" s="53"/>
      <c r="U46" s="43"/>
      <c r="V46" s="1" t="s">
        <v>998</v>
      </c>
    </row>
    <row r="47" spans="1:22" s="1" customFormat="1" x14ac:dyDescent="0.25">
      <c r="A47" s="12" t="s">
        <v>7687</v>
      </c>
      <c r="B47" s="13" t="s">
        <v>63</v>
      </c>
      <c r="C47" s="13">
        <v>-10</v>
      </c>
      <c r="D47" s="43"/>
      <c r="E47" s="43"/>
      <c r="F47" s="43"/>
      <c r="G47" s="43"/>
      <c r="H47" s="43"/>
      <c r="I47" s="13">
        <v>-40</v>
      </c>
      <c r="J47" s="13">
        <v>-6</v>
      </c>
      <c r="K47" s="13"/>
      <c r="L47" s="13"/>
      <c r="M47" s="13">
        <v>-30</v>
      </c>
      <c r="N47" s="53">
        <v>-30</v>
      </c>
      <c r="O47" s="43"/>
      <c r="P47" s="13"/>
      <c r="Q47" s="13"/>
      <c r="R47" s="43"/>
      <c r="S47" s="43"/>
      <c r="T47" s="53">
        <v>-26</v>
      </c>
      <c r="U47" s="43"/>
      <c r="V47" s="1" t="s">
        <v>998</v>
      </c>
    </row>
    <row r="48" spans="1:22" s="2" customFormat="1" x14ac:dyDescent="0.25">
      <c r="A48" s="256">
        <v>44968</v>
      </c>
      <c r="B48" s="529" t="s">
        <v>63</v>
      </c>
      <c r="C48" s="13">
        <v>-58</v>
      </c>
      <c r="D48" s="13">
        <v>-190</v>
      </c>
      <c r="E48" s="13">
        <v>-78</v>
      </c>
      <c r="F48" s="13">
        <v>-28</v>
      </c>
      <c r="G48" s="13"/>
      <c r="H48" s="13"/>
      <c r="I48" s="13">
        <v>-73</v>
      </c>
      <c r="J48" s="13">
        <v>-34</v>
      </c>
      <c r="K48" s="13">
        <v>-214</v>
      </c>
      <c r="L48" s="13">
        <v>-83</v>
      </c>
      <c r="M48" s="13">
        <v>-30</v>
      </c>
      <c r="N48" s="13">
        <v>-34</v>
      </c>
      <c r="O48" s="13"/>
      <c r="P48" s="13"/>
      <c r="Q48" s="13"/>
      <c r="R48" s="13"/>
      <c r="S48" s="13"/>
      <c r="T48" s="13"/>
      <c r="U48" s="13"/>
      <c r="V48" s="2" t="s">
        <v>5534</v>
      </c>
    </row>
    <row r="49" spans="1:22" s="1" customFormat="1" x14ac:dyDescent="0.25">
      <c r="A49" s="55">
        <v>45149</v>
      </c>
      <c r="B49" s="14" t="s">
        <v>63</v>
      </c>
      <c r="C49" s="43"/>
      <c r="D49" s="13">
        <v>-182</v>
      </c>
      <c r="E49" s="43"/>
      <c r="F49" s="43"/>
      <c r="G49" s="43"/>
      <c r="H49" s="43"/>
      <c r="I49" s="13">
        <v>-110</v>
      </c>
      <c r="J49" s="13">
        <v>-16</v>
      </c>
      <c r="K49" s="13"/>
      <c r="L49" s="13"/>
      <c r="M49" s="43"/>
      <c r="N49" s="43"/>
      <c r="O49" s="43"/>
      <c r="P49" s="13"/>
      <c r="Q49" s="13"/>
      <c r="R49" s="43"/>
      <c r="S49" s="43"/>
      <c r="T49" s="43"/>
      <c r="U49" s="43"/>
      <c r="V49" s="1" t="s">
        <v>998</v>
      </c>
    </row>
    <row r="50" spans="1:22" s="1" customFormat="1" x14ac:dyDescent="0.25">
      <c r="A50" s="212" t="s">
        <v>7931</v>
      </c>
      <c r="B50" s="213" t="s">
        <v>63</v>
      </c>
      <c r="C50" s="13">
        <v>-43</v>
      </c>
      <c r="D50" s="43"/>
      <c r="E50" s="13">
        <v>-53</v>
      </c>
      <c r="F50" s="43"/>
      <c r="G50" s="43"/>
      <c r="H50" s="43"/>
      <c r="I50" s="43"/>
      <c r="J50" s="43"/>
      <c r="K50" s="43"/>
      <c r="L50" s="43"/>
      <c r="M50" s="13">
        <v>-11</v>
      </c>
      <c r="N50" s="13">
        <v>-50</v>
      </c>
      <c r="O50" s="43"/>
      <c r="P50" s="43"/>
      <c r="Q50" s="43"/>
      <c r="R50" s="43"/>
      <c r="S50" s="43"/>
      <c r="T50" s="13">
        <v>-29</v>
      </c>
      <c r="U50" s="43"/>
      <c r="V50" s="1" t="s">
        <v>989</v>
      </c>
    </row>
    <row r="51" spans="1:22" s="1" customFormat="1" ht="17" thickBot="1" x14ac:dyDescent="0.3">
      <c r="A51" s="76" t="s">
        <v>7960</v>
      </c>
      <c r="B51" s="527" t="s">
        <v>63</v>
      </c>
      <c r="C51" s="115"/>
      <c r="D51" s="115"/>
      <c r="E51" s="14">
        <v>-3</v>
      </c>
      <c r="F51" s="14">
        <v>-25</v>
      </c>
      <c r="G51" s="14">
        <v>-30</v>
      </c>
      <c r="H51" s="115"/>
      <c r="I51" s="14">
        <v>-14</v>
      </c>
      <c r="J51" s="14">
        <v>-26</v>
      </c>
      <c r="K51" s="14">
        <v>-2</v>
      </c>
      <c r="L51" s="115"/>
      <c r="M51" s="115"/>
      <c r="N51" s="14">
        <v>-2</v>
      </c>
      <c r="O51" s="115"/>
      <c r="P51" s="115"/>
      <c r="Q51" s="115"/>
      <c r="R51" s="115"/>
      <c r="S51" s="115"/>
      <c r="T51" s="14">
        <v>-5</v>
      </c>
      <c r="U51" s="115"/>
      <c r="V51" s="1" t="s">
        <v>998</v>
      </c>
    </row>
    <row r="52" spans="1:22" s="1" customFormat="1" ht="17" thickBot="1" x14ac:dyDescent="0.3">
      <c r="A52" s="161" t="s">
        <v>8091</v>
      </c>
      <c r="B52" s="34"/>
      <c r="C52" s="34">
        <f>SUM(C8:C51)</f>
        <v>517</v>
      </c>
      <c r="D52" s="34">
        <f t="shared" ref="D52:K52" si="0">SUM(D8:D51)</f>
        <v>809</v>
      </c>
      <c r="E52" s="34">
        <f t="shared" si="0"/>
        <v>1656</v>
      </c>
      <c r="F52" s="34">
        <f t="shared" si="0"/>
        <v>762</v>
      </c>
      <c r="G52" s="34">
        <f t="shared" si="0"/>
        <v>220</v>
      </c>
      <c r="H52" s="34">
        <f t="shared" si="0"/>
        <v>549</v>
      </c>
      <c r="I52" s="34">
        <f t="shared" si="0"/>
        <v>495</v>
      </c>
      <c r="J52" s="34">
        <f t="shared" si="0"/>
        <v>168</v>
      </c>
      <c r="K52" s="34">
        <f t="shared" si="0"/>
        <v>4721</v>
      </c>
      <c r="L52" s="34">
        <f t="shared" ref="L52:U52" si="1">SUM(L8:L51)</f>
        <v>1613</v>
      </c>
      <c r="M52" s="34">
        <f t="shared" si="1"/>
        <v>49</v>
      </c>
      <c r="N52" s="34">
        <f t="shared" si="1"/>
        <v>122</v>
      </c>
      <c r="O52" s="34">
        <f t="shared" si="1"/>
        <v>164</v>
      </c>
      <c r="P52" s="34">
        <f t="shared" si="1"/>
        <v>661</v>
      </c>
      <c r="Q52" s="34">
        <f t="shared" si="1"/>
        <v>878</v>
      </c>
      <c r="R52" s="34">
        <f t="shared" si="1"/>
        <v>8</v>
      </c>
      <c r="S52" s="34">
        <f t="shared" si="1"/>
        <v>15</v>
      </c>
      <c r="T52" s="34">
        <f t="shared" si="1"/>
        <v>20</v>
      </c>
      <c r="U52" s="34">
        <f t="shared" si="1"/>
        <v>0</v>
      </c>
    </row>
    <row r="53" spans="1:22" s="1" customFormat="1" ht="17" thickBot="1" x14ac:dyDescent="0.3">
      <c r="A53" s="55"/>
      <c r="B53" s="1078"/>
      <c r="C53" s="354"/>
      <c r="D53" s="354"/>
      <c r="E53" s="53"/>
      <c r="F53" s="53"/>
      <c r="G53" s="53"/>
      <c r="H53" s="354"/>
      <c r="I53" s="53"/>
      <c r="J53" s="53"/>
      <c r="K53" s="53"/>
      <c r="L53" s="354"/>
      <c r="M53" s="354"/>
      <c r="N53" s="53"/>
      <c r="O53" s="354"/>
      <c r="P53" s="354"/>
      <c r="Q53" s="354"/>
      <c r="R53" s="354"/>
      <c r="S53" s="354"/>
      <c r="T53" s="53"/>
      <c r="U53" s="354"/>
    </row>
    <row r="54" spans="1:22" s="1" customFormat="1" ht="17" thickBot="1" x14ac:dyDescent="0.3">
      <c r="A54" s="161" t="s">
        <v>8092</v>
      </c>
      <c r="B54" s="34"/>
      <c r="C54" s="34">
        <f>SUM(C52:C53)</f>
        <v>517</v>
      </c>
      <c r="D54" s="34">
        <f t="shared" ref="D54:U54" si="2">SUM(D52:D53)</f>
        <v>809</v>
      </c>
      <c r="E54" s="34">
        <f t="shared" si="2"/>
        <v>1656</v>
      </c>
      <c r="F54" s="34">
        <f t="shared" si="2"/>
        <v>762</v>
      </c>
      <c r="G54" s="34">
        <f t="shared" si="2"/>
        <v>220</v>
      </c>
      <c r="H54" s="34">
        <f t="shared" si="2"/>
        <v>549</v>
      </c>
      <c r="I54" s="34">
        <f t="shared" si="2"/>
        <v>495</v>
      </c>
      <c r="J54" s="34">
        <f t="shared" si="2"/>
        <v>168</v>
      </c>
      <c r="K54" s="34">
        <f t="shared" si="2"/>
        <v>4721</v>
      </c>
      <c r="L54" s="34">
        <f t="shared" si="2"/>
        <v>1613</v>
      </c>
      <c r="M54" s="34">
        <f t="shared" si="2"/>
        <v>49</v>
      </c>
      <c r="N54" s="34">
        <f t="shared" si="2"/>
        <v>122</v>
      </c>
      <c r="O54" s="34">
        <f t="shared" si="2"/>
        <v>164</v>
      </c>
      <c r="P54" s="34">
        <f t="shared" si="2"/>
        <v>661</v>
      </c>
      <c r="Q54" s="34">
        <f t="shared" si="2"/>
        <v>878</v>
      </c>
      <c r="R54" s="34">
        <f t="shared" si="2"/>
        <v>8</v>
      </c>
      <c r="S54" s="34">
        <f t="shared" si="2"/>
        <v>15</v>
      </c>
      <c r="T54" s="34">
        <f t="shared" si="2"/>
        <v>20</v>
      </c>
      <c r="U54" s="34">
        <f t="shared" si="2"/>
        <v>0</v>
      </c>
    </row>
    <row r="55" spans="1:22" s="1" customFormat="1" x14ac:dyDescent="0.25">
      <c r="A55" s="55" t="s">
        <v>8341</v>
      </c>
      <c r="B55" s="75" t="s">
        <v>63</v>
      </c>
      <c r="C55" s="53">
        <v>-85</v>
      </c>
      <c r="D55" s="53">
        <v>-85</v>
      </c>
      <c r="E55" s="53">
        <v>-300</v>
      </c>
      <c r="F55" s="354"/>
      <c r="G55" s="354"/>
      <c r="H55" s="354"/>
      <c r="I55" s="354"/>
      <c r="J55" s="354"/>
      <c r="K55" s="53">
        <v>-500</v>
      </c>
      <c r="L55" s="53">
        <v>-200</v>
      </c>
      <c r="M55" s="354"/>
      <c r="N55" s="354"/>
      <c r="O55" s="354"/>
      <c r="P55" s="354"/>
      <c r="Q55" s="354"/>
      <c r="R55" s="354"/>
      <c r="S55" s="354"/>
      <c r="T55" s="354"/>
      <c r="U55" s="354"/>
      <c r="V55" s="1" t="s">
        <v>8526</v>
      </c>
    </row>
    <row r="56" spans="1:22" s="1" customFormat="1" x14ac:dyDescent="0.25">
      <c r="A56" s="12" t="s">
        <v>8278</v>
      </c>
      <c r="B56" s="75" t="s">
        <v>63</v>
      </c>
      <c r="C56" s="53">
        <v>-40</v>
      </c>
      <c r="D56" s="53">
        <v>-62</v>
      </c>
      <c r="E56" s="354"/>
      <c r="F56" s="354"/>
      <c r="G56" s="354"/>
      <c r="H56" s="354"/>
      <c r="I56" s="53">
        <v>-90</v>
      </c>
      <c r="J56" s="354"/>
      <c r="K56" s="354"/>
      <c r="L56" s="354"/>
      <c r="M56" s="354"/>
      <c r="N56" s="354"/>
      <c r="O56" s="354"/>
      <c r="P56" s="354"/>
      <c r="Q56" s="354"/>
      <c r="R56" s="354"/>
      <c r="S56" s="354"/>
      <c r="T56" s="354"/>
      <c r="U56" s="354"/>
      <c r="V56" s="1" t="s">
        <v>989</v>
      </c>
    </row>
    <row r="57" spans="1:22" s="1" customFormat="1" ht="17" thickBot="1" x14ac:dyDescent="0.3">
      <c r="A57" s="55" t="s">
        <v>8278</v>
      </c>
      <c r="B57" s="77" t="s">
        <v>63</v>
      </c>
      <c r="C57" s="53">
        <v>-9</v>
      </c>
      <c r="D57" s="53">
        <v>-43</v>
      </c>
      <c r="E57" s="53">
        <v>-10</v>
      </c>
      <c r="F57" s="354"/>
      <c r="G57" s="354"/>
      <c r="H57" s="354"/>
      <c r="I57" s="53">
        <v>-58</v>
      </c>
      <c r="J57" s="53">
        <v>-33</v>
      </c>
      <c r="K57" s="53">
        <v>-7</v>
      </c>
      <c r="L57" s="354"/>
      <c r="M57" s="53">
        <v>-32</v>
      </c>
      <c r="N57" s="53">
        <v>-10</v>
      </c>
      <c r="O57" s="53">
        <v>-59</v>
      </c>
      <c r="P57" s="53">
        <v>-162</v>
      </c>
      <c r="Q57" s="53">
        <v>-147</v>
      </c>
      <c r="R57" s="354"/>
      <c r="S57" s="354"/>
      <c r="T57" s="53">
        <v>-9</v>
      </c>
      <c r="U57" s="354"/>
      <c r="V57" s="1" t="s">
        <v>1025</v>
      </c>
    </row>
    <row r="58" spans="1:22" s="1" customFormat="1" ht="17" thickBot="1" x14ac:dyDescent="0.3">
      <c r="A58" s="161" t="s">
        <v>8511</v>
      </c>
      <c r="B58" s="34"/>
      <c r="C58" s="34">
        <f>SUM(C54:C57)</f>
        <v>383</v>
      </c>
      <c r="D58" s="34">
        <f>SUM(D54:D57)</f>
        <v>619</v>
      </c>
      <c r="E58" s="34">
        <f>SUM(E54:E57)</f>
        <v>1346</v>
      </c>
      <c r="F58" s="34">
        <f>SUM(F54:F57)</f>
        <v>762</v>
      </c>
      <c r="G58" s="34">
        <f>SUM(G54:G57)</f>
        <v>220</v>
      </c>
      <c r="H58" s="34">
        <f t="shared" ref="H58:U58" si="3">SUM(H54:H57)</f>
        <v>549</v>
      </c>
      <c r="I58" s="34">
        <f t="shared" si="3"/>
        <v>347</v>
      </c>
      <c r="J58" s="34">
        <f t="shared" si="3"/>
        <v>135</v>
      </c>
      <c r="K58" s="34">
        <f t="shared" si="3"/>
        <v>4214</v>
      </c>
      <c r="L58" s="34">
        <f t="shared" si="3"/>
        <v>1413</v>
      </c>
      <c r="M58" s="34">
        <f t="shared" si="3"/>
        <v>17</v>
      </c>
      <c r="N58" s="34">
        <f t="shared" si="3"/>
        <v>112</v>
      </c>
      <c r="O58" s="34">
        <f t="shared" si="3"/>
        <v>105</v>
      </c>
      <c r="P58" s="34">
        <f t="shared" si="3"/>
        <v>499</v>
      </c>
      <c r="Q58" s="34">
        <f t="shared" si="3"/>
        <v>731</v>
      </c>
      <c r="R58" s="34">
        <f t="shared" si="3"/>
        <v>8</v>
      </c>
      <c r="S58" s="34">
        <f t="shared" si="3"/>
        <v>15</v>
      </c>
      <c r="T58" s="34">
        <f t="shared" si="3"/>
        <v>11</v>
      </c>
      <c r="U58" s="34">
        <f t="shared" si="3"/>
        <v>0</v>
      </c>
    </row>
    <row r="59" spans="1:22" s="1" customFormat="1" x14ac:dyDescent="0.25">
      <c r="A59" s="37">
        <v>45293</v>
      </c>
      <c r="B59" s="38" t="s">
        <v>63</v>
      </c>
      <c r="C59" s="53">
        <v>-90</v>
      </c>
      <c r="D59" s="53">
        <v>-117</v>
      </c>
      <c r="E59" s="354"/>
      <c r="F59" s="354"/>
      <c r="G59" s="354"/>
      <c r="H59" s="354"/>
      <c r="I59" s="53">
        <v>-96</v>
      </c>
      <c r="J59" s="53">
        <v>-43</v>
      </c>
      <c r="K59" s="354"/>
      <c r="L59" s="354"/>
      <c r="M59" s="53">
        <v>-2</v>
      </c>
      <c r="N59" s="354"/>
      <c r="O59" s="53">
        <v>-8</v>
      </c>
      <c r="P59" s="354"/>
      <c r="Q59" s="354"/>
      <c r="R59" s="354"/>
      <c r="S59" s="354"/>
      <c r="T59" s="53">
        <v>-1</v>
      </c>
      <c r="U59" s="354"/>
      <c r="V59" s="1" t="s">
        <v>1025</v>
      </c>
    </row>
    <row r="60" spans="1:22" s="1" customFormat="1" x14ac:dyDescent="0.25">
      <c r="A60" s="37">
        <v>45293</v>
      </c>
      <c r="B60" s="38" t="s">
        <v>63</v>
      </c>
      <c r="C60" s="354"/>
      <c r="D60" s="354"/>
      <c r="E60" s="53">
        <v>-9</v>
      </c>
      <c r="F60" s="53">
        <v>-135</v>
      </c>
      <c r="G60" s="53">
        <v>-20</v>
      </c>
      <c r="H60" s="354"/>
      <c r="I60" s="354"/>
      <c r="J60" s="354"/>
      <c r="K60" s="53">
        <v>-1049</v>
      </c>
      <c r="L60" s="53">
        <v>-321</v>
      </c>
      <c r="M60" s="354"/>
      <c r="N60" s="354"/>
      <c r="O60" s="354"/>
      <c r="P60" s="53">
        <v>-189</v>
      </c>
      <c r="Q60" s="53">
        <v>-188</v>
      </c>
      <c r="R60" s="354"/>
      <c r="S60" s="354"/>
      <c r="T60" s="354"/>
      <c r="U60" s="354"/>
      <c r="V60" s="1" t="s">
        <v>1025</v>
      </c>
    </row>
    <row r="61" spans="1:22" s="1" customFormat="1" x14ac:dyDescent="0.25">
      <c r="A61" s="38" t="s">
        <v>8620</v>
      </c>
      <c r="B61" s="436" t="s">
        <v>63</v>
      </c>
      <c r="C61" s="354"/>
      <c r="D61" s="53">
        <v>-86</v>
      </c>
      <c r="E61" s="354"/>
      <c r="F61" s="53">
        <v>-43</v>
      </c>
      <c r="G61" s="53">
        <v>-23</v>
      </c>
      <c r="H61" s="53">
        <v>-60</v>
      </c>
      <c r="I61" s="53">
        <v>-12</v>
      </c>
      <c r="J61" s="53">
        <v>-15</v>
      </c>
      <c r="K61" s="354"/>
      <c r="L61" s="354"/>
      <c r="M61" s="354"/>
      <c r="N61" s="354"/>
      <c r="O61" s="53">
        <v>-14</v>
      </c>
      <c r="P61" s="354"/>
      <c r="Q61" s="354"/>
      <c r="R61" s="354"/>
      <c r="S61" s="354"/>
      <c r="T61" s="354"/>
      <c r="U61" s="354"/>
      <c r="V61" s="1" t="s">
        <v>989</v>
      </c>
    </row>
    <row r="62" spans="1:22" s="1" customFormat="1" ht="17" thickBot="1" x14ac:dyDescent="0.3">
      <c r="A62" s="38" t="s">
        <v>8649</v>
      </c>
      <c r="B62" s="75" t="s">
        <v>63</v>
      </c>
      <c r="C62" s="53">
        <v>-95</v>
      </c>
      <c r="D62" s="53">
        <v>-34</v>
      </c>
      <c r="E62" s="53">
        <v>-9</v>
      </c>
      <c r="F62" s="354"/>
      <c r="G62" s="354"/>
      <c r="H62" s="53">
        <v>-287</v>
      </c>
      <c r="I62" s="53">
        <v>-62</v>
      </c>
      <c r="J62" s="354"/>
      <c r="K62" s="53">
        <v>-26</v>
      </c>
      <c r="L62" s="354"/>
      <c r="M62" s="53">
        <v>-16</v>
      </c>
      <c r="N62" s="53">
        <v>-12</v>
      </c>
      <c r="O62" s="53">
        <v>-45</v>
      </c>
      <c r="P62" s="53">
        <v>-126</v>
      </c>
      <c r="Q62" s="53">
        <v>-17</v>
      </c>
      <c r="R62" s="354"/>
      <c r="S62" s="53">
        <v>-27</v>
      </c>
      <c r="T62" s="53">
        <v>-1</v>
      </c>
      <c r="U62" s="354"/>
      <c r="V62" s="1" t="s">
        <v>1025</v>
      </c>
    </row>
    <row r="63" spans="1:22" s="1" customFormat="1" ht="17" thickBot="1" x14ac:dyDescent="0.3">
      <c r="A63" s="161" t="s">
        <v>8650</v>
      </c>
      <c r="B63" s="34"/>
      <c r="C63" s="34">
        <f>SUM(C58:C62)</f>
        <v>198</v>
      </c>
      <c r="D63" s="34">
        <f t="shared" ref="D63:U63" si="4">SUM(D58:D62)</f>
        <v>382</v>
      </c>
      <c r="E63" s="34">
        <f t="shared" si="4"/>
        <v>1328</v>
      </c>
      <c r="F63" s="34">
        <f t="shared" si="4"/>
        <v>584</v>
      </c>
      <c r="G63" s="34">
        <f t="shared" si="4"/>
        <v>177</v>
      </c>
      <c r="H63" s="34">
        <f t="shared" si="4"/>
        <v>202</v>
      </c>
      <c r="I63" s="34">
        <f t="shared" si="4"/>
        <v>177</v>
      </c>
      <c r="J63" s="34">
        <f t="shared" si="4"/>
        <v>77</v>
      </c>
      <c r="K63" s="34">
        <f t="shared" si="4"/>
        <v>3139</v>
      </c>
      <c r="L63" s="34">
        <f t="shared" si="4"/>
        <v>1092</v>
      </c>
      <c r="M63" s="56">
        <f t="shared" si="4"/>
        <v>-1</v>
      </c>
      <c r="N63" s="34">
        <f t="shared" si="4"/>
        <v>100</v>
      </c>
      <c r="O63" s="34">
        <f t="shared" si="4"/>
        <v>38</v>
      </c>
      <c r="P63" s="34">
        <f t="shared" si="4"/>
        <v>184</v>
      </c>
      <c r="Q63" s="34">
        <f t="shared" si="4"/>
        <v>526</v>
      </c>
      <c r="R63" s="34">
        <f t="shared" si="4"/>
        <v>8</v>
      </c>
      <c r="S63" s="56">
        <f t="shared" si="4"/>
        <v>-12</v>
      </c>
      <c r="T63" s="34">
        <f t="shared" si="4"/>
        <v>9</v>
      </c>
      <c r="U63" s="34">
        <f t="shared" si="4"/>
        <v>0</v>
      </c>
    </row>
    <row r="64" spans="1:22" s="1" customFormat="1" x14ac:dyDescent="0.25">
      <c r="A64" s="1344">
        <v>45325</v>
      </c>
      <c r="B64" s="771" t="s">
        <v>8677</v>
      </c>
      <c r="C64" s="842"/>
      <c r="D64" s="842"/>
      <c r="E64" s="354"/>
      <c r="F64" s="354"/>
      <c r="G64" s="354"/>
      <c r="H64" s="354"/>
      <c r="I64" s="354"/>
      <c r="J64" s="354"/>
      <c r="K64" s="354"/>
      <c r="L64" s="354"/>
      <c r="M64" s="354">
        <v>1</v>
      </c>
      <c r="N64" s="354"/>
      <c r="O64" s="354"/>
      <c r="P64" s="354"/>
      <c r="Q64" s="354"/>
      <c r="R64" s="354"/>
      <c r="S64" s="354">
        <v>12</v>
      </c>
      <c r="T64" s="354"/>
      <c r="U64" s="354"/>
      <c r="V64" s="1" t="s">
        <v>6735</v>
      </c>
    </row>
    <row r="65" spans="1:22" s="1" customFormat="1" x14ac:dyDescent="0.25">
      <c r="A65" s="35" t="s">
        <v>8726</v>
      </c>
      <c r="B65" s="75" t="s">
        <v>63</v>
      </c>
      <c r="C65" s="53">
        <v>-68</v>
      </c>
      <c r="D65" s="53">
        <v>-90</v>
      </c>
      <c r="E65" s="53">
        <v>-4</v>
      </c>
      <c r="F65" s="53">
        <v>-30</v>
      </c>
      <c r="G65" s="354"/>
      <c r="H65" s="354"/>
      <c r="I65" s="53">
        <v>-10</v>
      </c>
      <c r="J65" s="53">
        <v>-20</v>
      </c>
      <c r="K65" s="354"/>
      <c r="L65" s="354"/>
      <c r="M65" s="354"/>
      <c r="N65" s="53">
        <v>-32</v>
      </c>
      <c r="O65" s="354"/>
      <c r="P65" s="354"/>
      <c r="Q65" s="354"/>
      <c r="R65" s="354"/>
      <c r="S65" s="354"/>
      <c r="T65" s="354"/>
      <c r="U65" s="354"/>
      <c r="V65" s="1" t="s">
        <v>989</v>
      </c>
    </row>
    <row r="66" spans="1:22" s="1" customFormat="1" ht="17" thickBot="1" x14ac:dyDescent="0.3">
      <c r="A66" s="12" t="s">
        <v>8804</v>
      </c>
      <c r="B66" s="14" t="s">
        <v>401</v>
      </c>
      <c r="C66" s="53">
        <v>-25</v>
      </c>
      <c r="D66" s="354"/>
      <c r="E66" s="53">
        <v>-200</v>
      </c>
      <c r="F66" s="354"/>
      <c r="G66" s="354"/>
      <c r="H66" s="354"/>
      <c r="I66" s="53">
        <v>-45</v>
      </c>
      <c r="J66" s="354"/>
      <c r="K66" s="53">
        <v>-700</v>
      </c>
      <c r="L66" s="53">
        <v>-300</v>
      </c>
      <c r="M66" s="354"/>
      <c r="N66" s="53">
        <v>-20</v>
      </c>
      <c r="O66" s="354"/>
      <c r="P66" s="354"/>
      <c r="Q66" s="354"/>
      <c r="R66" s="53">
        <v>-8</v>
      </c>
      <c r="S66" s="354"/>
      <c r="T66" s="354"/>
      <c r="U66" s="354"/>
      <c r="V66" s="1" t="s">
        <v>989</v>
      </c>
    </row>
    <row r="67" spans="1:22" s="1" customFormat="1" ht="17" thickBot="1" x14ac:dyDescent="0.3">
      <c r="A67" s="161" t="s">
        <v>8917</v>
      </c>
      <c r="B67" s="34"/>
      <c r="C67" s="34">
        <f>SUM(C63:C66)</f>
        <v>105</v>
      </c>
      <c r="D67" s="34">
        <f t="shared" ref="D67:U67" si="5">SUM(D63:D66)</f>
        <v>292</v>
      </c>
      <c r="E67" s="34">
        <f t="shared" si="5"/>
        <v>1124</v>
      </c>
      <c r="F67" s="34">
        <f t="shared" si="5"/>
        <v>554</v>
      </c>
      <c r="G67" s="34">
        <f t="shared" si="5"/>
        <v>177</v>
      </c>
      <c r="H67" s="34">
        <f t="shared" si="5"/>
        <v>202</v>
      </c>
      <c r="I67" s="34">
        <f t="shared" si="5"/>
        <v>122</v>
      </c>
      <c r="J67" s="34">
        <f t="shared" si="5"/>
        <v>57</v>
      </c>
      <c r="K67" s="34">
        <f t="shared" si="5"/>
        <v>2439</v>
      </c>
      <c r="L67" s="34">
        <f t="shared" si="5"/>
        <v>792</v>
      </c>
      <c r="M67" s="34">
        <f t="shared" si="5"/>
        <v>0</v>
      </c>
      <c r="N67" s="34">
        <f>SUM(N63:N66)</f>
        <v>48</v>
      </c>
      <c r="O67" s="34">
        <f t="shared" si="5"/>
        <v>38</v>
      </c>
      <c r="P67" s="34">
        <f t="shared" si="5"/>
        <v>184</v>
      </c>
      <c r="Q67" s="34">
        <f t="shared" si="5"/>
        <v>526</v>
      </c>
      <c r="R67" s="34">
        <f t="shared" si="5"/>
        <v>0</v>
      </c>
      <c r="S67" s="34">
        <f t="shared" si="5"/>
        <v>0</v>
      </c>
      <c r="T67" s="34">
        <f>SUM(T63:T66)</f>
        <v>9</v>
      </c>
      <c r="U67" s="34">
        <f t="shared" si="5"/>
        <v>0</v>
      </c>
    </row>
    <row r="68" spans="1:22" s="1" customFormat="1" ht="17" thickBot="1" x14ac:dyDescent="0.3">
      <c r="A68" s="55"/>
      <c r="B68" s="13"/>
      <c r="C68" s="53"/>
      <c r="D68" s="354"/>
      <c r="E68" s="53"/>
      <c r="F68" s="53"/>
      <c r="G68" s="53"/>
      <c r="H68" s="53"/>
      <c r="I68" s="53"/>
      <c r="J68" s="53"/>
      <c r="K68" s="354"/>
      <c r="L68" s="354"/>
      <c r="M68" s="354"/>
      <c r="N68" s="53"/>
      <c r="O68" s="354"/>
      <c r="P68" s="53"/>
      <c r="Q68" s="53"/>
      <c r="R68" s="354"/>
      <c r="S68" s="354"/>
      <c r="T68" s="53"/>
      <c r="U68" s="354"/>
    </row>
    <row r="69" spans="1:22" s="6" customFormat="1" ht="17" thickBot="1" x14ac:dyDescent="0.3">
      <c r="A69" s="161" t="s">
        <v>9067</v>
      </c>
      <c r="B69" s="34"/>
      <c r="C69" s="34">
        <f>SUM(C67:C68)</f>
        <v>105</v>
      </c>
      <c r="D69" s="34">
        <f t="shared" ref="D69:J69" si="6">SUM(D67:D68)</f>
        <v>292</v>
      </c>
      <c r="E69" s="34">
        <f t="shared" si="6"/>
        <v>1124</v>
      </c>
      <c r="F69" s="34">
        <f t="shared" si="6"/>
        <v>554</v>
      </c>
      <c r="G69" s="34">
        <f t="shared" si="6"/>
        <v>177</v>
      </c>
      <c r="H69" s="34">
        <f t="shared" si="6"/>
        <v>202</v>
      </c>
      <c r="I69" s="34">
        <f t="shared" si="6"/>
        <v>122</v>
      </c>
      <c r="J69" s="34">
        <f t="shared" si="6"/>
        <v>57</v>
      </c>
      <c r="K69" s="34">
        <f t="shared" ref="K69:U69" si="7">SUM(K67:K68)</f>
        <v>2439</v>
      </c>
      <c r="L69" s="34">
        <f t="shared" si="7"/>
        <v>792</v>
      </c>
      <c r="M69" s="34">
        <f t="shared" si="7"/>
        <v>0</v>
      </c>
      <c r="N69" s="34">
        <f t="shared" si="7"/>
        <v>48</v>
      </c>
      <c r="O69" s="34">
        <f t="shared" si="7"/>
        <v>38</v>
      </c>
      <c r="P69" s="34">
        <f t="shared" si="7"/>
        <v>184</v>
      </c>
      <c r="Q69" s="34">
        <f t="shared" si="7"/>
        <v>526</v>
      </c>
      <c r="R69" s="34">
        <f t="shared" si="7"/>
        <v>0</v>
      </c>
      <c r="S69" s="34">
        <f t="shared" si="7"/>
        <v>0</v>
      </c>
      <c r="T69" s="34">
        <f t="shared" si="7"/>
        <v>9</v>
      </c>
      <c r="U69" s="34">
        <f t="shared" si="7"/>
        <v>0</v>
      </c>
      <c r="V69" s="6" t="s">
        <v>8667</v>
      </c>
    </row>
    <row r="70" spans="1:22" s="1" customFormat="1" x14ac:dyDescent="0.25">
      <c r="A70" s="55">
        <v>45509</v>
      </c>
      <c r="B70" s="13" t="s">
        <v>63</v>
      </c>
      <c r="C70" s="226">
        <v>-15</v>
      </c>
      <c r="D70" s="842"/>
      <c r="E70" s="226">
        <v>-5</v>
      </c>
      <c r="F70" s="226">
        <v>-30</v>
      </c>
      <c r="G70" s="226">
        <v>-9</v>
      </c>
      <c r="H70" s="226">
        <v>-160</v>
      </c>
      <c r="I70" s="226">
        <v>-69</v>
      </c>
      <c r="J70" s="226">
        <v>-23</v>
      </c>
      <c r="K70" s="842"/>
      <c r="L70" s="842"/>
      <c r="M70" s="354"/>
      <c r="N70" s="226">
        <v>-2</v>
      </c>
      <c r="O70" s="842"/>
      <c r="P70" s="226">
        <v>-154</v>
      </c>
      <c r="Q70" s="226">
        <v>-100</v>
      </c>
      <c r="R70" s="354"/>
      <c r="S70" s="354"/>
      <c r="T70" s="226">
        <v>-5</v>
      </c>
      <c r="U70" s="354"/>
      <c r="V70" s="1" t="s">
        <v>1025</v>
      </c>
    </row>
    <row r="71" spans="1:22" s="1" customFormat="1" x14ac:dyDescent="0.25">
      <c r="A71" s="1181" t="s">
        <v>9257</v>
      </c>
      <c r="B71" s="53" t="s">
        <v>63</v>
      </c>
      <c r="C71" s="842"/>
      <c r="D71" s="842"/>
      <c r="E71" s="842"/>
      <c r="F71" s="842"/>
      <c r="G71" s="226">
        <v>-32</v>
      </c>
      <c r="H71" s="842"/>
      <c r="I71" s="226">
        <v>-17</v>
      </c>
      <c r="J71" s="842"/>
      <c r="K71" s="226">
        <v>-227</v>
      </c>
      <c r="L71" s="226">
        <v>-200</v>
      </c>
      <c r="M71" s="354"/>
      <c r="N71" s="842"/>
      <c r="O71" s="842"/>
      <c r="P71" s="842"/>
      <c r="Q71" s="842"/>
      <c r="R71" s="354"/>
      <c r="S71" s="354"/>
      <c r="T71" s="226">
        <v>-2</v>
      </c>
      <c r="U71" s="354"/>
      <c r="V71" s="1" t="s">
        <v>998</v>
      </c>
    </row>
    <row r="72" spans="1:22" s="1" customFormat="1" ht="17" thickBot="1" x14ac:dyDescent="0.3">
      <c r="A72" s="1181" t="s">
        <v>9257</v>
      </c>
      <c r="B72" s="14" t="s">
        <v>63</v>
      </c>
      <c r="C72" s="226">
        <v>-45</v>
      </c>
      <c r="D72" s="226">
        <v>-100</v>
      </c>
      <c r="E72" s="842"/>
      <c r="F72" s="226">
        <v>-33</v>
      </c>
      <c r="G72" s="842"/>
      <c r="H72" s="842"/>
      <c r="I72" s="842"/>
      <c r="J72" s="226">
        <v>-20</v>
      </c>
      <c r="K72" s="842"/>
      <c r="L72" s="842"/>
      <c r="M72" s="354"/>
      <c r="N72" s="226">
        <v>-16</v>
      </c>
      <c r="O72" s="842"/>
      <c r="P72" s="842"/>
      <c r="Q72" s="842"/>
      <c r="R72" s="354"/>
      <c r="S72" s="354"/>
      <c r="T72" s="842"/>
      <c r="U72" s="354"/>
      <c r="V72" s="1" t="s">
        <v>998</v>
      </c>
    </row>
    <row r="73" spans="1:22" s="6" customFormat="1" ht="17" thickBot="1" x14ac:dyDescent="0.3">
      <c r="A73" s="860" t="s">
        <v>9315</v>
      </c>
      <c r="B73" s="41"/>
      <c r="C73" s="181">
        <f>SUM(C69:C72)</f>
        <v>45</v>
      </c>
      <c r="D73" s="181">
        <f t="shared" ref="D73:U73" si="8">SUM(D69:D72)</f>
        <v>192</v>
      </c>
      <c r="E73" s="181">
        <f t="shared" si="8"/>
        <v>1119</v>
      </c>
      <c r="F73" s="181">
        <f t="shared" si="8"/>
        <v>491</v>
      </c>
      <c r="G73" s="181">
        <f t="shared" si="8"/>
        <v>136</v>
      </c>
      <c r="H73" s="181">
        <f t="shared" si="8"/>
        <v>42</v>
      </c>
      <c r="I73" s="181">
        <f t="shared" si="8"/>
        <v>36</v>
      </c>
      <c r="J73" s="181">
        <f t="shared" si="8"/>
        <v>14</v>
      </c>
      <c r="K73" s="181">
        <f t="shared" si="8"/>
        <v>2212</v>
      </c>
      <c r="L73" s="181">
        <f t="shared" si="8"/>
        <v>592</v>
      </c>
      <c r="M73" s="41">
        <f t="shared" si="8"/>
        <v>0</v>
      </c>
      <c r="N73" s="181">
        <f t="shared" si="8"/>
        <v>30</v>
      </c>
      <c r="O73" s="181">
        <f t="shared" si="8"/>
        <v>38</v>
      </c>
      <c r="P73" s="181">
        <f t="shared" si="8"/>
        <v>30</v>
      </c>
      <c r="Q73" s="181">
        <f t="shared" si="8"/>
        <v>426</v>
      </c>
      <c r="R73" s="41">
        <f t="shared" si="8"/>
        <v>0</v>
      </c>
      <c r="S73" s="41">
        <f t="shared" si="8"/>
        <v>0</v>
      </c>
      <c r="T73" s="181">
        <f t="shared" si="8"/>
        <v>2</v>
      </c>
      <c r="U73" s="41">
        <f t="shared" si="8"/>
        <v>0</v>
      </c>
    </row>
    <row r="74" spans="1:22" s="1" customFormat="1" x14ac:dyDescent="0.25">
      <c r="A74" s="817" t="s">
        <v>9466</v>
      </c>
      <c r="B74" s="14" t="s">
        <v>63</v>
      </c>
      <c r="C74" s="43"/>
      <c r="D74" s="43"/>
      <c r="E74" s="43"/>
      <c r="F74" s="13">
        <v>-51</v>
      </c>
      <c r="G74" s="43"/>
      <c r="H74" s="13">
        <v>-54</v>
      </c>
      <c r="I74" s="43"/>
      <c r="J74" s="43"/>
      <c r="K74" s="13">
        <v>-717</v>
      </c>
      <c r="L74" s="13">
        <v>-383</v>
      </c>
      <c r="M74" s="43"/>
      <c r="N74" s="43"/>
      <c r="O74" s="43"/>
      <c r="P74" s="13">
        <v>-30</v>
      </c>
      <c r="Q74" s="13">
        <v>-155</v>
      </c>
      <c r="R74" s="43"/>
      <c r="S74" s="43"/>
      <c r="T74" s="43"/>
      <c r="U74" s="43"/>
      <c r="V74" s="1" t="s">
        <v>989</v>
      </c>
    </row>
    <row r="75" spans="1:22" s="1" customFormat="1" x14ac:dyDescent="0.25">
      <c r="A75" s="55"/>
      <c r="B75" s="14"/>
      <c r="C75" s="43"/>
      <c r="D75" s="43"/>
      <c r="E75" s="43"/>
      <c r="F75" s="43"/>
      <c r="G75" s="43"/>
      <c r="H75" s="43"/>
      <c r="I75" s="13"/>
      <c r="J75" s="13"/>
      <c r="K75" s="13"/>
      <c r="L75" s="13"/>
      <c r="M75" s="43"/>
      <c r="N75" s="43"/>
      <c r="O75" s="43"/>
      <c r="P75" s="13"/>
      <c r="Q75" s="13"/>
      <c r="R75" s="43"/>
      <c r="S75" s="43"/>
      <c r="T75" s="43"/>
      <c r="U75" s="43"/>
    </row>
    <row r="76" spans="1:22" s="1" customFormat="1" x14ac:dyDescent="0.25">
      <c r="A76" s="55"/>
      <c r="B76" s="14"/>
      <c r="C76" s="43"/>
      <c r="D76" s="43"/>
      <c r="E76" s="43"/>
      <c r="F76" s="43"/>
      <c r="G76" s="43"/>
      <c r="H76" s="43"/>
      <c r="I76" s="13"/>
      <c r="J76" s="13"/>
      <c r="K76" s="13"/>
      <c r="L76" s="13"/>
      <c r="M76" s="43"/>
      <c r="N76" s="43"/>
      <c r="O76" s="43"/>
      <c r="P76" s="13"/>
      <c r="Q76" s="13"/>
      <c r="R76" s="43"/>
      <c r="S76" s="43"/>
      <c r="T76" s="43"/>
      <c r="U76" s="43"/>
    </row>
    <row r="77" spans="1:22" s="1" customFormat="1" ht="17" thickBot="1" x14ac:dyDescent="0.3">
      <c r="A77" s="55"/>
      <c r="B77" s="75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</row>
    <row r="78" spans="1:22" s="2" customFormat="1" ht="17" thickBot="1" x14ac:dyDescent="0.3">
      <c r="A78" s="1358"/>
      <c r="B78" s="1355"/>
      <c r="C78" s="1355"/>
      <c r="D78" s="1355"/>
      <c r="E78" s="1355"/>
      <c r="F78" s="1355"/>
      <c r="G78" s="1355"/>
      <c r="H78" s="1355"/>
      <c r="I78" s="1355"/>
      <c r="J78" s="1355"/>
      <c r="K78" s="1355"/>
      <c r="L78" s="1355"/>
      <c r="M78" s="1355"/>
      <c r="N78" s="1355"/>
      <c r="O78" s="1355"/>
      <c r="P78" s="1355"/>
      <c r="Q78" s="1355"/>
      <c r="R78" s="1355"/>
      <c r="S78" s="1355"/>
      <c r="T78" s="1355"/>
      <c r="U78" s="1355"/>
    </row>
    <row r="79" spans="1:22" s="2" customFormat="1" ht="17" thickBot="1" x14ac:dyDescent="0.3"/>
    <row r="80" spans="1:22" s="2" customFormat="1" ht="17" thickBot="1" x14ac:dyDescent="0.3">
      <c r="C80" s="209" t="s">
        <v>26</v>
      </c>
      <c r="D80" s="209" t="s">
        <v>3</v>
      </c>
      <c r="E80" s="209" t="s">
        <v>5212</v>
      </c>
      <c r="F80" s="209" t="s">
        <v>27</v>
      </c>
      <c r="G80" s="209" t="s">
        <v>32</v>
      </c>
      <c r="H80" s="209" t="s">
        <v>29</v>
      </c>
      <c r="I80" s="209" t="s">
        <v>10</v>
      </c>
      <c r="J80" s="209" t="s">
        <v>28</v>
      </c>
      <c r="K80" s="209" t="s">
        <v>31</v>
      </c>
      <c r="L80" s="209" t="s">
        <v>365</v>
      </c>
      <c r="M80" s="209" t="s">
        <v>2</v>
      </c>
      <c r="N80" s="209" t="s">
        <v>17</v>
      </c>
      <c r="O80" s="209" t="s">
        <v>18</v>
      </c>
      <c r="P80" s="209" t="s">
        <v>30</v>
      </c>
      <c r="Q80" s="209" t="s">
        <v>134</v>
      </c>
      <c r="R80" s="209" t="s">
        <v>14</v>
      </c>
      <c r="S80" s="209" t="s">
        <v>778</v>
      </c>
      <c r="T80" s="209" t="s">
        <v>1181</v>
      </c>
      <c r="U80" s="209"/>
    </row>
    <row r="82" spans="1:21" ht="85" x14ac:dyDescent="0.25">
      <c r="A82" s="1649" t="s">
        <v>8429</v>
      </c>
    </row>
    <row r="83" spans="1:21" s="200" customFormat="1" x14ac:dyDescent="0.25">
      <c r="A83" s="1" t="s">
        <v>8430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</sheetData>
  <pageMargins left="0.7" right="0.7" top="0.75" bottom="0.75" header="0.3" footer="0.3"/>
  <pageSetup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H33"/>
  <sheetViews>
    <sheetView topLeftCell="A10" workbookViewId="0">
      <selection activeCell="E28" sqref="E28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4.1640625" style="4" customWidth="1"/>
    <col min="4" max="4" width="11.6640625" style="4" customWidth="1"/>
    <col min="5" max="5" width="12.1640625" style="4" customWidth="1"/>
    <col min="6" max="6" width="11.5" style="4" customWidth="1"/>
    <col min="7" max="7" width="9.1640625" style="2" customWidth="1"/>
    <col min="8" max="16384" width="9" style="136"/>
  </cols>
  <sheetData>
    <row r="1" spans="1:7" s="48" customFormat="1" x14ac:dyDescent="0.25">
      <c r="A1" s="48" t="s">
        <v>23</v>
      </c>
      <c r="G1" s="1"/>
    </row>
    <row r="2" spans="1:7" s="48" customFormat="1" x14ac:dyDescent="0.25">
      <c r="A2" s="1"/>
      <c r="B2" s="1"/>
      <c r="C2" s="1"/>
      <c r="D2" s="1"/>
      <c r="E2" s="1"/>
      <c r="F2" s="1"/>
      <c r="G2" s="1"/>
    </row>
    <row r="3" spans="1:7" s="257" customFormat="1" x14ac:dyDescent="0.25">
      <c r="A3" s="1" t="s">
        <v>384</v>
      </c>
      <c r="B3" s="1"/>
      <c r="C3" s="1"/>
      <c r="D3" s="1"/>
      <c r="E3" s="1"/>
      <c r="F3" s="1"/>
    </row>
    <row r="4" spans="1:7" s="257" customFormat="1" x14ac:dyDescent="0.25">
      <c r="A4" s="3" t="s">
        <v>6942</v>
      </c>
      <c r="B4" s="3"/>
      <c r="C4" s="3"/>
      <c r="D4" s="3"/>
      <c r="E4" s="3"/>
      <c r="F4" s="3"/>
      <c r="G4" s="1013"/>
    </row>
    <row r="5" spans="1:7" s="257" customFormat="1" x14ac:dyDescent="0.25">
      <c r="A5" s="3" t="s">
        <v>7072</v>
      </c>
      <c r="B5" s="3"/>
      <c r="C5" s="3"/>
      <c r="D5" s="3"/>
      <c r="E5" s="3"/>
      <c r="F5" s="1013"/>
    </row>
    <row r="6" spans="1:7" s="257" customFormat="1" ht="17" thickBot="1" x14ac:dyDescent="0.3">
      <c r="A6" s="3"/>
      <c r="B6" s="3"/>
      <c r="C6" s="31">
        <v>7000</v>
      </c>
      <c r="D6" s="31">
        <v>6250</v>
      </c>
      <c r="E6" s="3"/>
      <c r="F6" s="31">
        <v>6250</v>
      </c>
      <c r="G6" s="1013"/>
    </row>
    <row r="7" spans="1:7" s="4" customFormat="1" ht="17" thickBot="1" x14ac:dyDescent="0.3">
      <c r="A7" s="140" t="s">
        <v>0</v>
      </c>
      <c r="B7" s="140" t="s">
        <v>1</v>
      </c>
      <c r="C7" s="140" t="s">
        <v>4438</v>
      </c>
      <c r="D7" s="140" t="s">
        <v>1368</v>
      </c>
      <c r="E7" s="140" t="s">
        <v>4998</v>
      </c>
      <c r="F7" s="140" t="s">
        <v>4999</v>
      </c>
      <c r="G7" s="209"/>
    </row>
    <row r="8" spans="1:7" s="1" customFormat="1" x14ac:dyDescent="0.25">
      <c r="A8" s="12" t="s">
        <v>6943</v>
      </c>
      <c r="B8" s="14" t="s">
        <v>6944</v>
      </c>
      <c r="C8" s="14">
        <v>100</v>
      </c>
      <c r="D8" s="115"/>
      <c r="E8" s="14">
        <v>150</v>
      </c>
      <c r="F8" s="14">
        <v>150</v>
      </c>
      <c r="G8" s="43"/>
    </row>
    <row r="9" spans="1:7" s="1" customFormat="1" ht="17" thickBot="1" x14ac:dyDescent="0.3">
      <c r="A9" s="12" t="s">
        <v>6943</v>
      </c>
      <c r="B9" s="14" t="s">
        <v>6945</v>
      </c>
      <c r="C9" s="43"/>
      <c r="D9" s="13">
        <v>30</v>
      </c>
      <c r="E9" s="13">
        <v>45</v>
      </c>
      <c r="F9" s="13">
        <v>75</v>
      </c>
      <c r="G9" s="43"/>
    </row>
    <row r="10" spans="1:7" s="1" customFormat="1" ht="17" thickBot="1" x14ac:dyDescent="0.3">
      <c r="A10" s="161" t="s">
        <v>6957</v>
      </c>
      <c r="B10" s="34"/>
      <c r="C10" s="34">
        <f>SUM(C8:C9)</f>
        <v>100</v>
      </c>
      <c r="D10" s="34">
        <f>SUM(D8:E9)</f>
        <v>225</v>
      </c>
      <c r="E10" s="34"/>
      <c r="F10" s="34">
        <f t="shared" ref="F10" si="0">SUM(F8:F9)</f>
        <v>225</v>
      </c>
      <c r="G10" s="54"/>
    </row>
    <row r="11" spans="1:7" s="1" customFormat="1" x14ac:dyDescent="0.25">
      <c r="A11" s="76" t="s">
        <v>7001</v>
      </c>
      <c r="B11" s="14" t="s">
        <v>7024</v>
      </c>
      <c r="C11" s="14">
        <v>100</v>
      </c>
      <c r="D11" s="115"/>
      <c r="E11" s="115"/>
      <c r="F11" s="115"/>
      <c r="G11" s="115"/>
    </row>
    <row r="12" spans="1:7" s="2" customFormat="1" ht="17" thickBot="1" x14ac:dyDescent="0.3">
      <c r="A12" s="12" t="s">
        <v>7104</v>
      </c>
      <c r="B12" s="13" t="s">
        <v>7109</v>
      </c>
      <c r="C12" s="13">
        <v>200</v>
      </c>
      <c r="D12" s="13"/>
      <c r="E12" s="13"/>
      <c r="F12" s="13"/>
      <c r="G12" s="13"/>
    </row>
    <row r="13" spans="1:7" s="1" customFormat="1" ht="17" thickBot="1" x14ac:dyDescent="0.3">
      <c r="A13" s="161" t="s">
        <v>7112</v>
      </c>
      <c r="B13" s="34"/>
      <c r="C13" s="34">
        <f>SUM(C10:C12)</f>
        <v>400</v>
      </c>
      <c r="D13" s="34">
        <f>SUM(D10:E12)</f>
        <v>225</v>
      </c>
      <c r="E13" s="34"/>
      <c r="F13" s="34">
        <f>SUM(F10:F12)</f>
        <v>225</v>
      </c>
      <c r="G13" s="54"/>
    </row>
    <row r="14" spans="1:7" s="1" customFormat="1" ht="17" thickBot="1" x14ac:dyDescent="0.3">
      <c r="A14" s="12" t="s">
        <v>7247</v>
      </c>
      <c r="B14" s="13" t="s">
        <v>63</v>
      </c>
      <c r="C14" s="13">
        <v>-254</v>
      </c>
      <c r="D14" s="13">
        <v>-136</v>
      </c>
      <c r="E14" s="43"/>
      <c r="F14" s="13">
        <v>-102</v>
      </c>
      <c r="G14" s="43"/>
    </row>
    <row r="15" spans="1:7" s="1" customFormat="1" ht="17" thickBot="1" x14ac:dyDescent="0.3">
      <c r="A15" s="161" t="s">
        <v>7158</v>
      </c>
      <c r="B15" s="34"/>
      <c r="C15" s="34">
        <f>SUM(C13:C14)</f>
        <v>146</v>
      </c>
      <c r="D15" s="34">
        <f>SUM(D13:E14)</f>
        <v>89</v>
      </c>
      <c r="E15" s="34"/>
      <c r="F15" s="34">
        <f>SUM(F13:F14)</f>
        <v>123</v>
      </c>
      <c r="G15" s="54"/>
    </row>
    <row r="16" spans="1:7" s="1" customFormat="1" ht="17" thickBot="1" x14ac:dyDescent="0.3">
      <c r="A16" s="55"/>
      <c r="B16" s="53"/>
      <c r="C16" s="13"/>
      <c r="D16" s="13"/>
      <c r="E16" s="13"/>
      <c r="F16" s="13"/>
      <c r="G16" s="43"/>
    </row>
    <row r="17" spans="1:8" s="1" customFormat="1" ht="17" thickBot="1" x14ac:dyDescent="0.3">
      <c r="A17" s="161" t="s">
        <v>7658</v>
      </c>
      <c r="B17" s="34"/>
      <c r="C17" s="34">
        <f>SUM(C15:C16)</f>
        <v>146</v>
      </c>
      <c r="D17" s="34">
        <f>SUM(D15:E16)</f>
        <v>89</v>
      </c>
      <c r="E17" s="34"/>
      <c r="F17" s="34">
        <f>SUM(F15:F16)</f>
        <v>123</v>
      </c>
      <c r="G17" s="54"/>
    </row>
    <row r="18" spans="1:8" s="1" customFormat="1" x14ac:dyDescent="0.25">
      <c r="A18" s="55">
        <v>45056</v>
      </c>
      <c r="B18" s="53" t="s">
        <v>63</v>
      </c>
      <c r="C18" s="13">
        <v>-69</v>
      </c>
      <c r="D18" s="13">
        <v>-9</v>
      </c>
      <c r="E18" s="13">
        <v>-10</v>
      </c>
      <c r="F18" s="13">
        <v>-19</v>
      </c>
      <c r="G18" s="43"/>
    </row>
    <row r="19" spans="1:8" s="1" customFormat="1" ht="17" thickBot="1" x14ac:dyDescent="0.3">
      <c r="A19" s="365">
        <v>45056</v>
      </c>
      <c r="B19" s="354" t="s">
        <v>63</v>
      </c>
      <c r="C19" s="43"/>
      <c r="D19" s="43"/>
      <c r="E19" s="43"/>
      <c r="F19" s="13">
        <v>-6</v>
      </c>
      <c r="G19" s="43"/>
      <c r="H19" s="1" t="s">
        <v>27</v>
      </c>
    </row>
    <row r="20" spans="1:8" s="1" customFormat="1" ht="17" thickBot="1" x14ac:dyDescent="0.3">
      <c r="A20" s="161" t="s">
        <v>7724</v>
      </c>
      <c r="B20" s="34"/>
      <c r="C20" s="34">
        <f>SUM(C17:C19)</f>
        <v>77</v>
      </c>
      <c r="D20" s="34">
        <f>SUM(D17:E19)</f>
        <v>70</v>
      </c>
      <c r="E20" s="34"/>
      <c r="F20" s="34">
        <f>SUM(F17:F19)</f>
        <v>98</v>
      </c>
      <c r="G20" s="54"/>
    </row>
    <row r="21" spans="1:8" s="1" customFormat="1" x14ac:dyDescent="0.25">
      <c r="A21" s="55">
        <v>45180</v>
      </c>
      <c r="B21" s="22" t="s">
        <v>63</v>
      </c>
      <c r="C21" s="22">
        <v>-77</v>
      </c>
      <c r="D21" s="22">
        <v>-10</v>
      </c>
      <c r="E21" s="22">
        <v>-15</v>
      </c>
      <c r="F21" s="22">
        <v>-28</v>
      </c>
      <c r="G21" s="370"/>
    </row>
    <row r="22" spans="1:8" s="1" customFormat="1" ht="17" thickBot="1" x14ac:dyDescent="0.3">
      <c r="A22" s="365">
        <v>45180</v>
      </c>
      <c r="B22" s="43" t="s">
        <v>63</v>
      </c>
      <c r="C22" s="115"/>
      <c r="D22" s="115"/>
      <c r="E22" s="115"/>
      <c r="F22" s="115">
        <v>-14</v>
      </c>
      <c r="G22" s="115"/>
      <c r="H22" s="1" t="s">
        <v>27</v>
      </c>
    </row>
    <row r="23" spans="1:8" s="1" customFormat="1" ht="17" thickBot="1" x14ac:dyDescent="0.3">
      <c r="A23" s="161" t="s">
        <v>8091</v>
      </c>
      <c r="B23" s="34"/>
      <c r="C23" s="34">
        <f>SUM(C20:C22)</f>
        <v>0</v>
      </c>
      <c r="D23" s="34">
        <f>SUM(D20:E22)</f>
        <v>45</v>
      </c>
      <c r="E23" s="34"/>
      <c r="F23" s="34">
        <f>SUM(F20:F22)</f>
        <v>56</v>
      </c>
      <c r="G23" s="54"/>
    </row>
    <row r="24" spans="1:8" s="200" customFormat="1" x14ac:dyDescent="0.25">
      <c r="A24" s="55">
        <v>45028</v>
      </c>
      <c r="B24" s="13" t="s">
        <v>63</v>
      </c>
      <c r="C24" s="199"/>
      <c r="D24" s="247">
        <v>-18</v>
      </c>
      <c r="E24" s="247">
        <v>-22</v>
      </c>
      <c r="F24" s="247">
        <v>-56</v>
      </c>
      <c r="G24" s="115"/>
    </row>
    <row r="25" spans="1:8" s="200" customFormat="1" ht="17" thickBot="1" x14ac:dyDescent="0.3">
      <c r="A25" s="365">
        <v>45028</v>
      </c>
      <c r="B25" s="43" t="s">
        <v>63</v>
      </c>
      <c r="C25" s="199"/>
      <c r="D25" s="246">
        <v>-5</v>
      </c>
      <c r="E25" s="246"/>
      <c r="F25" s="246"/>
      <c r="G25" s="115"/>
    </row>
    <row r="26" spans="1:8" s="1" customFormat="1" ht="17" thickBot="1" x14ac:dyDescent="0.3">
      <c r="A26" s="860" t="s">
        <v>8092</v>
      </c>
      <c r="B26" s="204"/>
      <c r="C26" s="204">
        <f>SUM(C23:C25)</f>
        <v>0</v>
      </c>
      <c r="D26" s="42">
        <f>SUM(D23:E25)</f>
        <v>0</v>
      </c>
      <c r="E26" s="42"/>
      <c r="F26" s="42">
        <f>SUM(F23:F25)</f>
        <v>0</v>
      </c>
      <c r="G26" s="233"/>
    </row>
    <row r="27" spans="1:8" s="200" customFormat="1" x14ac:dyDescent="0.25">
      <c r="A27" s="365"/>
      <c r="B27" s="43"/>
      <c r="C27" s="199"/>
      <c r="D27" s="199"/>
      <c r="E27" s="199"/>
      <c r="F27" s="199"/>
      <c r="G27" s="115"/>
    </row>
    <row r="28" spans="1:8" s="200" customFormat="1" ht="17" thickBot="1" x14ac:dyDescent="0.3">
      <c r="A28" s="250"/>
      <c r="B28" s="43"/>
      <c r="C28" s="199"/>
      <c r="D28" s="199"/>
      <c r="E28" s="199"/>
      <c r="F28" s="81"/>
      <c r="G28" s="115"/>
    </row>
    <row r="29" spans="1:8" ht="17" thickBot="1" x14ac:dyDescent="0.3">
      <c r="A29" s="1357" t="s">
        <v>927</v>
      </c>
      <c r="B29" s="135"/>
      <c r="C29" s="1390">
        <f>SUM(C10:C12)</f>
        <v>400</v>
      </c>
      <c r="D29" s="135">
        <f>SUM(D10:E10)</f>
        <v>225</v>
      </c>
      <c r="E29" s="135"/>
      <c r="F29" s="135">
        <f>SUM(F10:F11)</f>
        <v>225</v>
      </c>
      <c r="G29" s="1355"/>
    </row>
    <row r="30" spans="1:8" ht="17" thickBot="1" x14ac:dyDescent="0.3">
      <c r="A30" s="26" t="s">
        <v>7073</v>
      </c>
      <c r="B30" s="27"/>
      <c r="C30" s="1393">
        <f>400*2</f>
        <v>800</v>
      </c>
      <c r="D30" s="1393">
        <f>400*2</f>
        <v>800</v>
      </c>
      <c r="E30" s="27"/>
      <c r="F30" s="1393">
        <f>400*2</f>
        <v>800</v>
      </c>
      <c r="G30" s="1393"/>
    </row>
    <row r="33" spans="1:4" ht="21" x14ac:dyDescent="0.3">
      <c r="A33" s="1585" t="s">
        <v>7075</v>
      </c>
      <c r="B33" s="1585"/>
      <c r="C33" s="1585"/>
      <c r="D33" s="1585"/>
    </row>
  </sheetData>
  <pageMargins left="0.7" right="0.7" top="0.75" bottom="0.75" header="0.3" footer="0.3"/>
  <pageSetup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K34"/>
  <sheetViews>
    <sheetView topLeftCell="A4" workbookViewId="0">
      <selection activeCell="E26" sqref="E26:E2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0.5" style="4" customWidth="1"/>
    <col min="4" max="4" width="9.5" style="4" customWidth="1"/>
    <col min="5" max="5" width="9.1640625" style="4" customWidth="1"/>
    <col min="6" max="6" width="8.6640625" style="4" customWidth="1"/>
    <col min="7" max="7" width="9.1640625" style="4" customWidth="1"/>
    <col min="8" max="8" width="9.1640625" style="2" customWidth="1"/>
    <col min="9" max="9" width="9" style="136"/>
    <col min="10" max="10" width="17.6640625" style="136" customWidth="1"/>
    <col min="11" max="11" width="12.5" style="136" bestFit="1" customWidth="1"/>
    <col min="12" max="16384" width="9" style="136"/>
  </cols>
  <sheetData>
    <row r="1" spans="1:11" s="48" customFormat="1" x14ac:dyDescent="0.25">
      <c r="A1" s="48" t="s">
        <v>23</v>
      </c>
      <c r="H1" s="1"/>
    </row>
    <row r="2" spans="1:11" s="48" customFormat="1" x14ac:dyDescent="0.25">
      <c r="A2" s="1"/>
      <c r="B2" s="1"/>
      <c r="C2" s="1"/>
      <c r="D2" s="1"/>
      <c r="E2" s="1"/>
      <c r="F2" s="1"/>
      <c r="G2" s="1"/>
      <c r="H2" s="1"/>
    </row>
    <row r="3" spans="1:11" s="257" customFormat="1" x14ac:dyDescent="0.25">
      <c r="A3" s="1" t="s">
        <v>384</v>
      </c>
      <c r="B3" s="1"/>
      <c r="C3" s="1"/>
      <c r="D3" s="1"/>
      <c r="E3" s="1"/>
      <c r="F3" s="1"/>
      <c r="G3" s="1"/>
    </row>
    <row r="4" spans="1:11" s="257" customFormat="1" x14ac:dyDescent="0.25">
      <c r="A4" s="3" t="s">
        <v>7242</v>
      </c>
      <c r="B4" s="3"/>
      <c r="C4" s="3"/>
      <c r="D4" s="3"/>
      <c r="E4" s="3"/>
      <c r="F4" s="3"/>
      <c r="G4" s="3"/>
      <c r="H4" s="1013"/>
    </row>
    <row r="5" spans="1:11" s="257" customFormat="1" x14ac:dyDescent="0.25">
      <c r="A5" s="3" t="s">
        <v>9384</v>
      </c>
      <c r="B5" s="3"/>
      <c r="C5" s="3"/>
      <c r="D5" s="3"/>
      <c r="E5" s="3"/>
      <c r="F5" s="1013"/>
      <c r="G5" s="1013"/>
    </row>
    <row r="6" spans="1:11" s="30" customFormat="1" ht="17" thickBot="1" x14ac:dyDescent="0.3">
      <c r="A6" s="31"/>
      <c r="B6" s="31"/>
      <c r="C6" s="31">
        <v>6000</v>
      </c>
      <c r="D6" s="31">
        <v>4500</v>
      </c>
      <c r="E6" s="31">
        <v>4500</v>
      </c>
      <c r="F6" s="31">
        <v>35000</v>
      </c>
      <c r="G6" s="31">
        <v>21000</v>
      </c>
      <c r="H6" s="31">
        <v>1000</v>
      </c>
    </row>
    <row r="7" spans="1:11" s="4" customFormat="1" ht="17" thickBot="1" x14ac:dyDescent="0.3">
      <c r="A7" s="140" t="s">
        <v>0</v>
      </c>
      <c r="B7" s="140" t="s">
        <v>1</v>
      </c>
      <c r="C7" s="140" t="s">
        <v>26</v>
      </c>
      <c r="D7" s="140" t="s">
        <v>3</v>
      </c>
      <c r="E7" s="140" t="s">
        <v>27</v>
      </c>
      <c r="F7" s="140" t="s">
        <v>28</v>
      </c>
      <c r="G7" s="140" t="s">
        <v>10</v>
      </c>
      <c r="H7" s="209" t="s">
        <v>4</v>
      </c>
    </row>
    <row r="8" spans="1:11" s="1" customFormat="1" ht="17" thickBot="1" x14ac:dyDescent="0.3">
      <c r="A8" s="76" t="s">
        <v>7216</v>
      </c>
      <c r="B8" s="14" t="s">
        <v>7243</v>
      </c>
      <c r="C8" s="14">
        <v>20</v>
      </c>
      <c r="D8" s="14">
        <v>20</v>
      </c>
      <c r="E8" s="14">
        <v>20</v>
      </c>
      <c r="F8" s="14">
        <v>5</v>
      </c>
      <c r="G8" s="14">
        <v>15</v>
      </c>
      <c r="H8" s="14">
        <v>8</v>
      </c>
    </row>
    <row r="9" spans="1:11" s="2" customFormat="1" ht="17" thickBot="1" x14ac:dyDescent="0.3">
      <c r="A9" s="161" t="s">
        <v>7158</v>
      </c>
      <c r="B9" s="34"/>
      <c r="C9" s="34">
        <f>SUM(C8)</f>
        <v>20</v>
      </c>
      <c r="D9" s="34">
        <f t="shared" ref="D9:H9" si="0">SUM(D8)</f>
        <v>20</v>
      </c>
      <c r="E9" s="34">
        <f t="shared" si="0"/>
        <v>20</v>
      </c>
      <c r="F9" s="34">
        <f t="shared" si="0"/>
        <v>5</v>
      </c>
      <c r="G9" s="34">
        <f t="shared" si="0"/>
        <v>15</v>
      </c>
      <c r="H9" s="34">
        <f t="shared" si="0"/>
        <v>8</v>
      </c>
    </row>
    <row r="10" spans="1:11" ht="17" thickBot="1" x14ac:dyDescent="0.3">
      <c r="A10" s="168"/>
      <c r="B10" s="168"/>
      <c r="C10" s="168"/>
      <c r="D10" s="168"/>
      <c r="E10" s="168"/>
      <c r="F10" s="168"/>
      <c r="G10" s="168"/>
      <c r="H10" s="53"/>
    </row>
    <row r="11" spans="1:11" ht="17" thickBot="1" x14ac:dyDescent="0.3">
      <c r="A11" s="161" t="s">
        <v>7658</v>
      </c>
      <c r="B11" s="34"/>
      <c r="C11" s="34">
        <f t="shared" ref="C11:H13" si="1">SUM(C9:C10)</f>
        <v>20</v>
      </c>
      <c r="D11" s="34">
        <f t="shared" si="1"/>
        <v>20</v>
      </c>
      <c r="E11" s="34">
        <f t="shared" si="1"/>
        <v>20</v>
      </c>
      <c r="F11" s="34">
        <f t="shared" si="1"/>
        <v>5</v>
      </c>
      <c r="G11" s="34">
        <f t="shared" si="1"/>
        <v>15</v>
      </c>
      <c r="H11" s="34">
        <f t="shared" si="1"/>
        <v>8</v>
      </c>
      <c r="I11" s="136" t="s">
        <v>6802</v>
      </c>
      <c r="J11" s="200" t="s">
        <v>7937</v>
      </c>
      <c r="K11" s="1059">
        <v>798000</v>
      </c>
    </row>
    <row r="12" spans="1:11" ht="17" thickBot="1" x14ac:dyDescent="0.3">
      <c r="A12" s="168"/>
      <c r="B12" s="168"/>
      <c r="C12" s="168"/>
      <c r="D12" s="168"/>
      <c r="E12" s="168"/>
      <c r="F12" s="168"/>
      <c r="G12" s="168"/>
      <c r="H12" s="53"/>
    </row>
    <row r="13" spans="1:11" ht="17" thickBot="1" x14ac:dyDescent="0.3">
      <c r="A13" s="161" t="s">
        <v>7724</v>
      </c>
      <c r="B13" s="34"/>
      <c r="C13" s="34">
        <f t="shared" si="1"/>
        <v>20</v>
      </c>
      <c r="D13" s="34">
        <f t="shared" si="1"/>
        <v>20</v>
      </c>
      <c r="E13" s="34">
        <f t="shared" si="1"/>
        <v>20</v>
      </c>
      <c r="F13" s="34">
        <f t="shared" si="1"/>
        <v>5</v>
      </c>
      <c r="G13" s="34">
        <f t="shared" si="1"/>
        <v>15</v>
      </c>
      <c r="H13" s="34">
        <f t="shared" si="1"/>
        <v>8</v>
      </c>
      <c r="I13" s="136" t="s">
        <v>6802</v>
      </c>
      <c r="J13" s="200" t="s">
        <v>8095</v>
      </c>
      <c r="K13" s="1059">
        <v>798000</v>
      </c>
    </row>
    <row r="14" spans="1:11" ht="17" thickBot="1" x14ac:dyDescent="0.3">
      <c r="A14" s="168"/>
      <c r="B14" s="168"/>
      <c r="C14" s="168"/>
      <c r="D14" s="168"/>
      <c r="E14" s="168"/>
      <c r="F14" s="168"/>
      <c r="G14" s="168"/>
      <c r="H14" s="53"/>
    </row>
    <row r="15" spans="1:11" s="197" customFormat="1" ht="17" thickBot="1" x14ac:dyDescent="0.3">
      <c r="A15" s="161" t="s">
        <v>8091</v>
      </c>
      <c r="B15" s="34"/>
      <c r="C15" s="34">
        <f t="shared" ref="C15:H15" si="2">SUM(C13:C14)</f>
        <v>20</v>
      </c>
      <c r="D15" s="34">
        <f t="shared" si="2"/>
        <v>20</v>
      </c>
      <c r="E15" s="34">
        <f t="shared" si="2"/>
        <v>20</v>
      </c>
      <c r="F15" s="34">
        <f t="shared" si="2"/>
        <v>5</v>
      </c>
      <c r="G15" s="34">
        <f t="shared" si="2"/>
        <v>15</v>
      </c>
      <c r="H15" s="34">
        <f t="shared" si="2"/>
        <v>8</v>
      </c>
      <c r="I15" s="197" t="s">
        <v>6802</v>
      </c>
      <c r="J15" s="941" t="s">
        <v>8806</v>
      </c>
      <c r="K15" s="1665"/>
    </row>
    <row r="16" spans="1:11" ht="17" thickBot="1" x14ac:dyDescent="0.3">
      <c r="A16" s="168"/>
      <c r="B16" s="168"/>
      <c r="C16" s="226"/>
      <c r="D16" s="226"/>
      <c r="E16" s="226"/>
      <c r="F16" s="226"/>
      <c r="G16" s="226"/>
      <c r="H16" s="226"/>
    </row>
    <row r="17" spans="1:11" s="197" customFormat="1" ht="17" thickBot="1" x14ac:dyDescent="0.3">
      <c r="A17" s="161" t="s">
        <v>8092</v>
      </c>
      <c r="B17" s="34"/>
      <c r="C17" s="34">
        <f t="shared" ref="C17:H17" si="3">SUM(C15:C16)</f>
        <v>20</v>
      </c>
      <c r="D17" s="34">
        <f t="shared" si="3"/>
        <v>20</v>
      </c>
      <c r="E17" s="34">
        <f t="shared" si="3"/>
        <v>20</v>
      </c>
      <c r="F17" s="34">
        <f t="shared" si="3"/>
        <v>5</v>
      </c>
      <c r="G17" s="34">
        <f t="shared" si="3"/>
        <v>15</v>
      </c>
      <c r="H17" s="34">
        <f t="shared" si="3"/>
        <v>8</v>
      </c>
      <c r="I17" s="197" t="s">
        <v>6802</v>
      </c>
      <c r="J17" s="941" t="s">
        <v>8807</v>
      </c>
      <c r="K17" s="1665"/>
    </row>
    <row r="18" spans="1:11" ht="17" thickBot="1" x14ac:dyDescent="0.3">
      <c r="A18" s="168"/>
      <c r="B18" s="168"/>
      <c r="C18" s="226"/>
      <c r="D18" s="226"/>
      <c r="E18" s="226"/>
      <c r="F18" s="226"/>
      <c r="G18" s="226"/>
      <c r="H18" s="226"/>
    </row>
    <row r="19" spans="1:11" s="197" customFormat="1" ht="17" thickBot="1" x14ac:dyDescent="0.3">
      <c r="A19" s="161" t="s">
        <v>8511</v>
      </c>
      <c r="B19" s="34"/>
      <c r="C19" s="34">
        <f t="shared" ref="C19:H23" si="4">SUM(C17:C18)</f>
        <v>20</v>
      </c>
      <c r="D19" s="34">
        <f t="shared" si="4"/>
        <v>20</v>
      </c>
      <c r="E19" s="34">
        <f t="shared" si="4"/>
        <v>20</v>
      </c>
      <c r="F19" s="34">
        <f t="shared" si="4"/>
        <v>5</v>
      </c>
      <c r="G19" s="34">
        <f t="shared" si="4"/>
        <v>15</v>
      </c>
      <c r="H19" s="34">
        <f t="shared" si="4"/>
        <v>8</v>
      </c>
      <c r="I19" s="197" t="s">
        <v>6802</v>
      </c>
      <c r="J19" s="941" t="s">
        <v>8808</v>
      </c>
      <c r="K19" s="1665"/>
    </row>
    <row r="20" spans="1:11" ht="17" thickBot="1" x14ac:dyDescent="0.3">
      <c r="A20" s="168"/>
      <c r="B20" s="168"/>
      <c r="C20" s="168"/>
      <c r="D20" s="168"/>
      <c r="E20" s="168"/>
      <c r="F20" s="168"/>
      <c r="G20" s="168"/>
      <c r="H20" s="53"/>
    </row>
    <row r="21" spans="1:11" s="8" customFormat="1" ht="17" thickBot="1" x14ac:dyDescent="0.3">
      <c r="A21" s="161" t="s">
        <v>8650</v>
      </c>
      <c r="B21" s="34"/>
      <c r="C21" s="34">
        <f>SUM(C19:C20)</f>
        <v>20</v>
      </c>
      <c r="D21" s="34">
        <f>SUM(D19:D20)</f>
        <v>20</v>
      </c>
      <c r="E21" s="34">
        <f t="shared" si="4"/>
        <v>20</v>
      </c>
      <c r="F21" s="34">
        <f t="shared" si="4"/>
        <v>5</v>
      </c>
      <c r="G21" s="34">
        <f t="shared" si="4"/>
        <v>15</v>
      </c>
      <c r="H21" s="34">
        <f t="shared" si="4"/>
        <v>8</v>
      </c>
      <c r="I21" s="197" t="s">
        <v>6802</v>
      </c>
      <c r="J21" s="941" t="s">
        <v>8809</v>
      </c>
      <c r="K21" s="382"/>
    </row>
    <row r="22" spans="1:11" ht="17" thickBot="1" x14ac:dyDescent="0.3">
      <c r="A22" s="168"/>
      <c r="B22" s="168"/>
      <c r="C22" s="168"/>
      <c r="D22" s="168"/>
      <c r="E22" s="168"/>
      <c r="F22" s="168"/>
      <c r="G22" s="168"/>
      <c r="H22" s="53"/>
    </row>
    <row r="23" spans="1:11" s="8" customFormat="1" ht="17" thickBot="1" x14ac:dyDescent="0.3">
      <c r="A23" s="860" t="s">
        <v>8917</v>
      </c>
      <c r="B23" s="41"/>
      <c r="C23" s="181">
        <f>SUM(C21:C22)</f>
        <v>20</v>
      </c>
      <c r="D23" s="181">
        <f>SUM(D21:D22)</f>
        <v>20</v>
      </c>
      <c r="E23" s="181">
        <f t="shared" si="4"/>
        <v>20</v>
      </c>
      <c r="F23" s="181">
        <f t="shared" si="4"/>
        <v>5</v>
      </c>
      <c r="G23" s="181">
        <f t="shared" si="4"/>
        <v>15</v>
      </c>
      <c r="H23" s="181">
        <f>SUM(H21:H22)</f>
        <v>8</v>
      </c>
      <c r="I23" s="197"/>
      <c r="J23" s="941"/>
      <c r="K23" s="382"/>
    </row>
    <row r="24" spans="1:11" ht="17" thickBot="1" x14ac:dyDescent="0.3">
      <c r="A24" s="12"/>
      <c r="B24" s="213"/>
      <c r="C24" s="168"/>
      <c r="D24" s="168"/>
      <c r="E24" s="168"/>
      <c r="F24" s="168"/>
      <c r="G24" s="168"/>
      <c r="H24" s="53"/>
    </row>
    <row r="25" spans="1:11" s="8" customFormat="1" ht="17" thickBot="1" x14ac:dyDescent="0.3">
      <c r="A25" s="860" t="s">
        <v>9067</v>
      </c>
      <c r="B25" s="41"/>
      <c r="C25" s="181">
        <f t="shared" ref="C25:H25" si="5">SUM(C23:C24)</f>
        <v>20</v>
      </c>
      <c r="D25" s="181">
        <f t="shared" si="5"/>
        <v>20</v>
      </c>
      <c r="E25" s="181">
        <f t="shared" si="5"/>
        <v>20</v>
      </c>
      <c r="F25" s="181">
        <f t="shared" si="5"/>
        <v>5</v>
      </c>
      <c r="G25" s="181">
        <f t="shared" si="5"/>
        <v>15</v>
      </c>
      <c r="H25" s="181">
        <f t="shared" si="5"/>
        <v>8</v>
      </c>
      <c r="J25" s="6"/>
      <c r="K25" s="382"/>
    </row>
    <row r="26" spans="1:11" ht="17" thickBot="1" x14ac:dyDescent="0.3">
      <c r="A26" s="12" t="s">
        <v>9110</v>
      </c>
      <c r="B26" s="213" t="s">
        <v>63</v>
      </c>
      <c r="C26" s="168"/>
      <c r="D26" s="168"/>
      <c r="E26" s="226">
        <v>-20</v>
      </c>
      <c r="F26" s="168"/>
      <c r="G26" s="168"/>
      <c r="H26" s="226">
        <v>-8</v>
      </c>
    </row>
    <row r="27" spans="1:11" s="8" customFormat="1" ht="17" thickBot="1" x14ac:dyDescent="0.3">
      <c r="A27" s="860" t="s">
        <v>9315</v>
      </c>
      <c r="B27" s="41"/>
      <c r="C27" s="181">
        <f t="shared" ref="C27:H27" si="6">SUM(C25:C26)</f>
        <v>20</v>
      </c>
      <c r="D27" s="181">
        <f t="shared" si="6"/>
        <v>20</v>
      </c>
      <c r="E27" s="181">
        <f t="shared" si="6"/>
        <v>0</v>
      </c>
      <c r="F27" s="181">
        <f t="shared" si="6"/>
        <v>5</v>
      </c>
      <c r="G27" s="181">
        <f t="shared" si="6"/>
        <v>15</v>
      </c>
      <c r="H27" s="181">
        <f t="shared" si="6"/>
        <v>0</v>
      </c>
      <c r="J27" s="6"/>
      <c r="K27" s="382"/>
    </row>
    <row r="28" spans="1:11" x14ac:dyDescent="0.25">
      <c r="A28" s="12"/>
      <c r="B28" s="213"/>
      <c r="C28" s="168"/>
      <c r="D28" s="168"/>
      <c r="E28" s="168"/>
      <c r="F28" s="168"/>
      <c r="G28" s="168"/>
      <c r="H28" s="53"/>
    </row>
    <row r="29" spans="1:11" x14ac:dyDescent="0.25">
      <c r="A29" s="12"/>
      <c r="B29" s="213"/>
      <c r="C29" s="168"/>
      <c r="D29" s="168"/>
      <c r="E29" s="168"/>
      <c r="F29" s="168"/>
      <c r="G29" s="168"/>
      <c r="H29" s="53"/>
    </row>
    <row r="30" spans="1:11" x14ac:dyDescent="0.25">
      <c r="A30" s="12"/>
      <c r="B30" s="213"/>
      <c r="C30" s="168"/>
      <c r="D30" s="168"/>
      <c r="E30" s="168"/>
      <c r="F30" s="168"/>
      <c r="G30" s="168"/>
      <c r="H30" s="53"/>
    </row>
    <row r="31" spans="1:11" x14ac:dyDescent="0.25">
      <c r="A31" s="57"/>
      <c r="B31" s="57"/>
      <c r="C31" s="57"/>
      <c r="D31" s="57"/>
      <c r="E31" s="57"/>
      <c r="F31" s="57"/>
      <c r="G31" s="57"/>
      <c r="H31" s="13"/>
    </row>
    <row r="32" spans="1:11" ht="17" thickBot="1" x14ac:dyDescent="0.3">
      <c r="A32" s="81"/>
      <c r="B32" s="81"/>
      <c r="C32" s="81"/>
      <c r="D32" s="81"/>
      <c r="E32" s="81"/>
      <c r="F32" s="81"/>
      <c r="G32" s="81"/>
      <c r="H32" s="14"/>
    </row>
    <row r="33" spans="1:8" ht="17" thickBot="1" x14ac:dyDescent="0.3">
      <c r="A33" s="1357" t="s">
        <v>927</v>
      </c>
      <c r="B33" s="135"/>
      <c r="C33" s="1390">
        <f>SUM(C8)</f>
        <v>20</v>
      </c>
      <c r="D33" s="1390">
        <f t="shared" ref="D33:H33" si="7">SUM(D8)</f>
        <v>20</v>
      </c>
      <c r="E33" s="1390">
        <f t="shared" si="7"/>
        <v>20</v>
      </c>
      <c r="F33" s="1390">
        <f t="shared" si="7"/>
        <v>5</v>
      </c>
      <c r="G33" s="1390">
        <f t="shared" si="7"/>
        <v>15</v>
      </c>
      <c r="H33" s="1390">
        <f t="shared" si="7"/>
        <v>8</v>
      </c>
    </row>
    <row r="34" spans="1:8" s="591" customFormat="1" ht="17" thickBot="1" x14ac:dyDescent="0.3">
      <c r="A34" s="1598" t="s">
        <v>1053</v>
      </c>
      <c r="B34" s="1393"/>
      <c r="C34" s="1393">
        <v>20</v>
      </c>
      <c r="D34" s="1393">
        <v>20</v>
      </c>
      <c r="E34" s="1393">
        <v>20</v>
      </c>
      <c r="F34" s="1393">
        <v>5</v>
      </c>
      <c r="G34" s="1393">
        <v>15</v>
      </c>
      <c r="H34" s="1393">
        <v>8</v>
      </c>
    </row>
  </sheetData>
  <pageMargins left="0.7" right="0.7" top="0.75" bottom="0.75" header="0.3" footer="0.3"/>
  <pageSetup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P32"/>
  <sheetViews>
    <sheetView topLeftCell="A7" workbookViewId="0">
      <selection activeCell="A26" sqref="A26:B26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0.5" style="4" customWidth="1"/>
    <col min="4" max="7" width="9.5" style="4" customWidth="1"/>
    <col min="8" max="8" width="9.1640625" style="4" customWidth="1"/>
    <col min="9" max="9" width="8.6640625" style="4" customWidth="1"/>
    <col min="10" max="13" width="9.1640625" style="4" customWidth="1"/>
    <col min="14" max="14" width="9.1640625" style="2" customWidth="1"/>
    <col min="15" max="16384" width="9" style="136"/>
  </cols>
  <sheetData>
    <row r="1" spans="1:16" s="48" customFormat="1" x14ac:dyDescent="0.25">
      <c r="A1" s="48" t="s">
        <v>23</v>
      </c>
      <c r="N1" s="1"/>
    </row>
    <row r="2" spans="1:16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6" s="257" customFormat="1" x14ac:dyDescent="0.25">
      <c r="A3" s="1" t="s">
        <v>384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6" s="257" customFormat="1" x14ac:dyDescent="0.25">
      <c r="A4" s="3" t="s">
        <v>7711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1013"/>
    </row>
    <row r="5" spans="1:16" s="257" customFormat="1" x14ac:dyDescent="0.25">
      <c r="A5" s="3" t="s">
        <v>9385</v>
      </c>
      <c r="B5" s="3"/>
      <c r="C5" s="3"/>
      <c r="D5" s="3"/>
      <c r="E5" s="3"/>
      <c r="F5" s="3"/>
      <c r="G5" s="3"/>
      <c r="H5" s="3"/>
      <c r="I5" s="1013"/>
      <c r="J5" s="1013"/>
      <c r="K5" s="1013"/>
      <c r="L5" s="1013"/>
      <c r="M5" s="1013"/>
    </row>
    <row r="6" spans="1:16" s="30" customFormat="1" ht="17" thickBot="1" x14ac:dyDescent="0.3">
      <c r="A6" s="31"/>
      <c r="B6" s="31"/>
      <c r="C6" s="31">
        <v>2700</v>
      </c>
      <c r="D6" s="31">
        <v>2700</v>
      </c>
      <c r="E6" s="31">
        <v>6000</v>
      </c>
      <c r="F6" s="31">
        <v>4500</v>
      </c>
      <c r="G6" s="31">
        <v>5000</v>
      </c>
      <c r="H6" s="31">
        <v>4500</v>
      </c>
      <c r="I6" s="31">
        <v>4500</v>
      </c>
      <c r="J6" s="31">
        <v>4500</v>
      </c>
      <c r="K6" s="31">
        <v>13500</v>
      </c>
      <c r="L6" s="31">
        <v>35000</v>
      </c>
      <c r="M6" s="31">
        <v>1000</v>
      </c>
      <c r="N6" s="31"/>
    </row>
    <row r="7" spans="1:16" s="4" customFormat="1" ht="17" thickBot="1" x14ac:dyDescent="0.3">
      <c r="A7" s="140" t="s">
        <v>0</v>
      </c>
      <c r="B7" s="140" t="s">
        <v>1</v>
      </c>
      <c r="C7" s="140" t="s">
        <v>31</v>
      </c>
      <c r="D7" s="140" t="s">
        <v>365</v>
      </c>
      <c r="E7" s="140" t="s">
        <v>26</v>
      </c>
      <c r="F7" s="140" t="s">
        <v>3</v>
      </c>
      <c r="G7" s="140" t="s">
        <v>17</v>
      </c>
      <c r="H7" s="140" t="s">
        <v>18</v>
      </c>
      <c r="I7" s="140" t="s">
        <v>27</v>
      </c>
      <c r="J7" s="140" t="s">
        <v>32</v>
      </c>
      <c r="K7" s="140" t="s">
        <v>30</v>
      </c>
      <c r="L7" s="140" t="s">
        <v>28</v>
      </c>
      <c r="M7" s="140" t="s">
        <v>4</v>
      </c>
      <c r="N7" s="209"/>
    </row>
    <row r="8" spans="1:16" s="2" customFormat="1" x14ac:dyDescent="0.25">
      <c r="A8" s="53" t="s">
        <v>7708</v>
      </c>
      <c r="B8" s="53" t="s">
        <v>7712</v>
      </c>
      <c r="C8" s="53">
        <v>50</v>
      </c>
      <c r="D8" s="53">
        <v>50</v>
      </c>
      <c r="E8" s="53"/>
      <c r="F8" s="53"/>
      <c r="G8" s="53"/>
      <c r="H8" s="53"/>
      <c r="I8" s="53"/>
      <c r="J8" s="53"/>
      <c r="K8" s="53"/>
      <c r="L8" s="53"/>
      <c r="M8" s="53"/>
      <c r="N8" s="53"/>
    </row>
    <row r="9" spans="1:16" s="1" customFormat="1" x14ac:dyDescent="0.25">
      <c r="A9" s="53" t="s">
        <v>7708</v>
      </c>
      <c r="B9" s="53" t="s">
        <v>7713</v>
      </c>
      <c r="C9" s="354"/>
      <c r="D9" s="354"/>
      <c r="E9" s="53">
        <v>12</v>
      </c>
      <c r="F9" s="53">
        <v>12</v>
      </c>
      <c r="G9" s="53">
        <v>12</v>
      </c>
      <c r="H9" s="53">
        <v>24</v>
      </c>
      <c r="I9" s="53">
        <v>24</v>
      </c>
      <c r="J9" s="53">
        <v>12</v>
      </c>
      <c r="K9" s="53">
        <v>20</v>
      </c>
      <c r="L9" s="53">
        <v>6</v>
      </c>
      <c r="M9" s="53">
        <v>24</v>
      </c>
      <c r="N9" s="354"/>
    </row>
    <row r="10" spans="1:16" s="2" customFormat="1" ht="17" thickBot="1" x14ac:dyDescent="0.3">
      <c r="A10" s="22" t="s">
        <v>7733</v>
      </c>
      <c r="B10" s="22" t="s">
        <v>7735</v>
      </c>
      <c r="C10" s="22"/>
      <c r="D10" s="22"/>
      <c r="E10" s="22"/>
      <c r="F10" s="22">
        <v>12</v>
      </c>
      <c r="G10" s="22"/>
      <c r="H10" s="22"/>
      <c r="I10" s="22"/>
      <c r="J10" s="22"/>
      <c r="K10" s="22"/>
      <c r="L10" s="22"/>
      <c r="M10" s="22"/>
      <c r="N10" s="22"/>
    </row>
    <row r="11" spans="1:16" s="1" customFormat="1" ht="17" thickBot="1" x14ac:dyDescent="0.3">
      <c r="A11" s="161" t="s">
        <v>7724</v>
      </c>
      <c r="B11" s="34"/>
      <c r="C11" s="34">
        <f>SUM(C8:C10)</f>
        <v>50</v>
      </c>
      <c r="D11" s="34">
        <f t="shared" ref="D11:M11" si="0">SUM(D8:D10)</f>
        <v>50</v>
      </c>
      <c r="E11" s="34">
        <f t="shared" si="0"/>
        <v>12</v>
      </c>
      <c r="F11" s="34">
        <f t="shared" si="0"/>
        <v>24</v>
      </c>
      <c r="G11" s="34">
        <f t="shared" si="0"/>
        <v>12</v>
      </c>
      <c r="H11" s="34">
        <f t="shared" si="0"/>
        <v>24</v>
      </c>
      <c r="I11" s="34">
        <f t="shared" si="0"/>
        <v>24</v>
      </c>
      <c r="J11" s="34">
        <f t="shared" si="0"/>
        <v>12</v>
      </c>
      <c r="K11" s="34">
        <f t="shared" si="0"/>
        <v>20</v>
      </c>
      <c r="L11" s="34">
        <f t="shared" si="0"/>
        <v>6</v>
      </c>
      <c r="M11" s="34">
        <f t="shared" si="0"/>
        <v>24</v>
      </c>
      <c r="N11" s="54"/>
    </row>
    <row r="12" spans="1:16" s="200" customFormat="1" ht="17" thickBot="1" x14ac:dyDescent="0.3">
      <c r="A12" s="1613"/>
      <c r="B12" s="947"/>
      <c r="C12" s="800"/>
      <c r="D12" s="800"/>
      <c r="E12" s="800"/>
      <c r="F12" s="800"/>
      <c r="G12" s="800"/>
      <c r="H12" s="800"/>
      <c r="I12" s="800"/>
      <c r="J12" s="800"/>
      <c r="K12" s="800"/>
      <c r="L12" s="800"/>
      <c r="M12" s="800"/>
      <c r="N12" s="354"/>
    </row>
    <row r="13" spans="1:16" s="6" customFormat="1" ht="17" thickBot="1" x14ac:dyDescent="0.3">
      <c r="A13" s="161" t="s">
        <v>8091</v>
      </c>
      <c r="B13" s="34"/>
      <c r="C13" s="34">
        <f>SUM(C11:C12)</f>
        <v>50</v>
      </c>
      <c r="D13" s="34">
        <f t="shared" ref="D13:M13" si="1">SUM(D11:D12)</f>
        <v>50</v>
      </c>
      <c r="E13" s="34">
        <f t="shared" si="1"/>
        <v>12</v>
      </c>
      <c r="F13" s="34">
        <f t="shared" si="1"/>
        <v>24</v>
      </c>
      <c r="G13" s="34">
        <f t="shared" si="1"/>
        <v>12</v>
      </c>
      <c r="H13" s="34">
        <f t="shared" si="1"/>
        <v>24</v>
      </c>
      <c r="I13" s="34">
        <f t="shared" si="1"/>
        <v>24</v>
      </c>
      <c r="J13" s="34">
        <f t="shared" si="1"/>
        <v>12</v>
      </c>
      <c r="K13" s="34">
        <f t="shared" si="1"/>
        <v>20</v>
      </c>
      <c r="L13" s="34">
        <f t="shared" si="1"/>
        <v>6</v>
      </c>
      <c r="M13" s="34">
        <f t="shared" si="1"/>
        <v>24</v>
      </c>
      <c r="N13" s="54"/>
      <c r="O13" s="6" t="s">
        <v>6802</v>
      </c>
      <c r="P13" s="6" t="s">
        <v>8810</v>
      </c>
    </row>
    <row r="14" spans="1:16" s="200" customFormat="1" ht="17" thickBot="1" x14ac:dyDescent="0.3">
      <c r="A14" s="1613"/>
      <c r="B14" s="947"/>
      <c r="C14" s="842"/>
      <c r="D14" s="842"/>
      <c r="E14" s="842"/>
      <c r="F14" s="842"/>
      <c r="G14" s="842"/>
      <c r="H14" s="842"/>
      <c r="I14" s="842"/>
      <c r="J14" s="842"/>
      <c r="K14" s="842"/>
      <c r="L14" s="842"/>
      <c r="M14" s="842"/>
      <c r="N14" s="354"/>
    </row>
    <row r="15" spans="1:16" s="6" customFormat="1" ht="17" thickBot="1" x14ac:dyDescent="0.3">
      <c r="A15" s="161" t="s">
        <v>8092</v>
      </c>
      <c r="B15" s="34"/>
      <c r="C15" s="34">
        <f>SUM(C13:C14)</f>
        <v>50</v>
      </c>
      <c r="D15" s="34">
        <f t="shared" ref="D15" si="2">SUM(D13:D14)</f>
        <v>50</v>
      </c>
      <c r="E15" s="34">
        <f t="shared" ref="E15" si="3">SUM(E13:E14)</f>
        <v>12</v>
      </c>
      <c r="F15" s="34">
        <f t="shared" ref="F15" si="4">SUM(F13:F14)</f>
        <v>24</v>
      </c>
      <c r="G15" s="34">
        <f t="shared" ref="G15" si="5">SUM(G13:G14)</f>
        <v>12</v>
      </c>
      <c r="H15" s="34">
        <f t="shared" ref="H15" si="6">SUM(H13:H14)</f>
        <v>24</v>
      </c>
      <c r="I15" s="34">
        <f t="shared" ref="I15" si="7">SUM(I13:I14)</f>
        <v>24</v>
      </c>
      <c r="J15" s="34">
        <f t="shared" ref="J15" si="8">SUM(J13:J14)</f>
        <v>12</v>
      </c>
      <c r="K15" s="34">
        <f t="shared" ref="K15" si="9">SUM(K13:K14)</f>
        <v>20</v>
      </c>
      <c r="L15" s="34">
        <f t="shared" ref="L15" si="10">SUM(L13:L14)</f>
        <v>6</v>
      </c>
      <c r="M15" s="34">
        <f t="shared" ref="M15" si="11">SUM(M13:M14)</f>
        <v>24</v>
      </c>
      <c r="N15" s="54"/>
      <c r="O15" s="6" t="s">
        <v>8811</v>
      </c>
      <c r="P15" s="6" t="s">
        <v>8812</v>
      </c>
    </row>
    <row r="16" spans="1:16" s="200" customFormat="1" ht="17" thickBot="1" x14ac:dyDescent="0.3">
      <c r="A16" s="1613"/>
      <c r="B16" s="947"/>
      <c r="C16" s="842"/>
      <c r="D16" s="842"/>
      <c r="E16" s="842"/>
      <c r="F16" s="842"/>
      <c r="G16" s="842"/>
      <c r="H16" s="842"/>
      <c r="I16" s="842"/>
      <c r="J16" s="842"/>
      <c r="K16" s="842"/>
      <c r="L16" s="842"/>
      <c r="M16" s="842"/>
      <c r="N16" s="354"/>
    </row>
    <row r="17" spans="1:16" s="6" customFormat="1" ht="17" thickBot="1" x14ac:dyDescent="0.3">
      <c r="A17" s="161" t="s">
        <v>8511</v>
      </c>
      <c r="B17" s="34"/>
      <c r="C17" s="34">
        <f>SUM(C15:C16)</f>
        <v>50</v>
      </c>
      <c r="D17" s="34">
        <f t="shared" ref="D17:D19" si="12">SUM(D15:D16)</f>
        <v>50</v>
      </c>
      <c r="E17" s="34">
        <f t="shared" ref="E17:E19" si="13">SUM(E15:E16)</f>
        <v>12</v>
      </c>
      <c r="F17" s="34">
        <f t="shared" ref="F17:F19" si="14">SUM(F15:F16)</f>
        <v>24</v>
      </c>
      <c r="G17" s="34">
        <f t="shared" ref="G17:G19" si="15">SUM(G15:G16)</f>
        <v>12</v>
      </c>
      <c r="H17" s="34">
        <f t="shared" ref="H17:H19" si="16">SUM(H15:H16)</f>
        <v>24</v>
      </c>
      <c r="I17" s="34">
        <f t="shared" ref="I17:I19" si="17">SUM(I15:I16)</f>
        <v>24</v>
      </c>
      <c r="J17" s="34">
        <f t="shared" ref="J17:J19" si="18">SUM(J15:J16)</f>
        <v>12</v>
      </c>
      <c r="K17" s="34">
        <f t="shared" ref="K17:K19" si="19">SUM(K15:K16)</f>
        <v>20</v>
      </c>
      <c r="L17" s="34">
        <f t="shared" ref="L17:L19" si="20">SUM(L15:L16)</f>
        <v>6</v>
      </c>
      <c r="M17" s="34">
        <f t="shared" ref="M17:M19" si="21">SUM(M15:M16)</f>
        <v>24</v>
      </c>
      <c r="N17" s="54"/>
      <c r="O17" s="6" t="s">
        <v>8811</v>
      </c>
      <c r="P17" s="6" t="s">
        <v>8813</v>
      </c>
    </row>
    <row r="18" spans="1:16" s="200" customFormat="1" ht="17" thickBot="1" x14ac:dyDescent="0.3">
      <c r="A18" s="1613"/>
      <c r="B18" s="947"/>
      <c r="C18" s="800"/>
      <c r="D18" s="800"/>
      <c r="E18" s="800"/>
      <c r="F18" s="800"/>
      <c r="G18" s="800"/>
      <c r="H18" s="800"/>
      <c r="I18" s="800"/>
      <c r="J18" s="800"/>
      <c r="K18" s="800"/>
      <c r="L18" s="800"/>
      <c r="M18" s="800"/>
      <c r="N18" s="354"/>
    </row>
    <row r="19" spans="1:16" s="6" customFormat="1" ht="17" thickBot="1" x14ac:dyDescent="0.3">
      <c r="A19" s="161" t="s">
        <v>8650</v>
      </c>
      <c r="B19" s="34"/>
      <c r="C19" s="34">
        <f>SUM(C17:C18)</f>
        <v>50</v>
      </c>
      <c r="D19" s="34">
        <f t="shared" si="12"/>
        <v>50</v>
      </c>
      <c r="E19" s="34">
        <f t="shared" si="13"/>
        <v>12</v>
      </c>
      <c r="F19" s="34">
        <f t="shared" si="14"/>
        <v>24</v>
      </c>
      <c r="G19" s="34">
        <f t="shared" si="15"/>
        <v>12</v>
      </c>
      <c r="H19" s="34">
        <f t="shared" si="16"/>
        <v>24</v>
      </c>
      <c r="I19" s="34">
        <f t="shared" si="17"/>
        <v>24</v>
      </c>
      <c r="J19" s="34">
        <f t="shared" si="18"/>
        <v>12</v>
      </c>
      <c r="K19" s="34">
        <f t="shared" si="19"/>
        <v>20</v>
      </c>
      <c r="L19" s="34">
        <f t="shared" si="20"/>
        <v>6</v>
      </c>
      <c r="M19" s="34">
        <f t="shared" si="21"/>
        <v>24</v>
      </c>
      <c r="N19" s="54"/>
      <c r="O19" s="6" t="s">
        <v>8811</v>
      </c>
      <c r="P19" s="6" t="s">
        <v>8814</v>
      </c>
    </row>
    <row r="20" spans="1:16" ht="17" thickBot="1" x14ac:dyDescent="0.3">
      <c r="A20" s="80" t="s">
        <v>8831</v>
      </c>
      <c r="B20" s="14" t="s">
        <v>63</v>
      </c>
      <c r="C20" s="226"/>
      <c r="D20" s="226"/>
      <c r="E20" s="226"/>
      <c r="F20" s="226"/>
      <c r="G20" s="226"/>
      <c r="H20" s="226">
        <v>-24</v>
      </c>
      <c r="I20" s="226"/>
      <c r="J20" s="226"/>
      <c r="K20" s="226"/>
      <c r="L20" s="226"/>
      <c r="M20" s="226"/>
      <c r="N20" s="53"/>
      <c r="O20" s="136" t="s">
        <v>998</v>
      </c>
    </row>
    <row r="21" spans="1:16" s="6" customFormat="1" ht="17" thickBot="1" x14ac:dyDescent="0.3">
      <c r="A21" s="860" t="s">
        <v>8917</v>
      </c>
      <c r="B21" s="41"/>
      <c r="C21" s="181">
        <f>SUM(C19:C20)</f>
        <v>50</v>
      </c>
      <c r="D21" s="181">
        <f t="shared" ref="D21:M21" si="22">SUM(D19:D20)</f>
        <v>50</v>
      </c>
      <c r="E21" s="181">
        <f t="shared" si="22"/>
        <v>12</v>
      </c>
      <c r="F21" s="181">
        <f t="shared" si="22"/>
        <v>24</v>
      </c>
      <c r="G21" s="181">
        <f t="shared" si="22"/>
        <v>12</v>
      </c>
      <c r="H21" s="181">
        <f t="shared" si="22"/>
        <v>0</v>
      </c>
      <c r="I21" s="181">
        <f t="shared" si="22"/>
        <v>24</v>
      </c>
      <c r="J21" s="181">
        <f t="shared" si="22"/>
        <v>12</v>
      </c>
      <c r="K21" s="181">
        <f t="shared" si="22"/>
        <v>20</v>
      </c>
      <c r="L21" s="181">
        <f t="shared" si="22"/>
        <v>6</v>
      </c>
      <c r="M21" s="181">
        <f t="shared" si="22"/>
        <v>24</v>
      </c>
      <c r="N21" s="258"/>
    </row>
    <row r="22" spans="1:16" ht="17" thickBot="1" x14ac:dyDescent="0.3">
      <c r="A22" s="12"/>
      <c r="B22" s="213"/>
      <c r="C22" s="168"/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53"/>
    </row>
    <row r="23" spans="1:16" s="6" customFormat="1" ht="17" thickBot="1" x14ac:dyDescent="0.3">
      <c r="A23" s="860" t="s">
        <v>9067</v>
      </c>
      <c r="B23" s="41"/>
      <c r="C23" s="181">
        <f>SUM(C21:C22)</f>
        <v>50</v>
      </c>
      <c r="D23" s="181">
        <f t="shared" ref="D23:M23" si="23">SUM(D21:D22)</f>
        <v>50</v>
      </c>
      <c r="E23" s="181">
        <f t="shared" si="23"/>
        <v>12</v>
      </c>
      <c r="F23" s="181">
        <f t="shared" si="23"/>
        <v>24</v>
      </c>
      <c r="G23" s="181">
        <f t="shared" si="23"/>
        <v>12</v>
      </c>
      <c r="H23" s="41">
        <f t="shared" si="23"/>
        <v>0</v>
      </c>
      <c r="I23" s="181">
        <f t="shared" si="23"/>
        <v>24</v>
      </c>
      <c r="J23" s="181">
        <f t="shared" si="23"/>
        <v>12</v>
      </c>
      <c r="K23" s="181">
        <f t="shared" si="23"/>
        <v>20</v>
      </c>
      <c r="L23" s="181">
        <f t="shared" si="23"/>
        <v>6</v>
      </c>
      <c r="M23" s="181">
        <f t="shared" si="23"/>
        <v>24</v>
      </c>
      <c r="N23" s="258"/>
    </row>
    <row r="24" spans="1:16" ht="17" thickBot="1" x14ac:dyDescent="0.3">
      <c r="A24" s="12" t="s">
        <v>9110</v>
      </c>
      <c r="B24" s="213" t="s">
        <v>63</v>
      </c>
      <c r="C24" s="168"/>
      <c r="D24" s="168"/>
      <c r="E24" s="168"/>
      <c r="F24" s="168"/>
      <c r="G24" s="168"/>
      <c r="H24" s="168"/>
      <c r="I24" s="226">
        <v>-24</v>
      </c>
      <c r="J24" s="168"/>
      <c r="K24" s="168"/>
      <c r="L24" s="168"/>
      <c r="M24" s="226">
        <v>-24</v>
      </c>
      <c r="N24" s="53"/>
    </row>
    <row r="25" spans="1:16" s="6" customFormat="1" ht="17" thickBot="1" x14ac:dyDescent="0.3">
      <c r="A25" s="860" t="s">
        <v>9315</v>
      </c>
      <c r="B25" s="41"/>
      <c r="C25" s="181">
        <f>SUM(C23:C24)</f>
        <v>50</v>
      </c>
      <c r="D25" s="181">
        <f t="shared" ref="D25:M25" si="24">SUM(D23:D24)</f>
        <v>50</v>
      </c>
      <c r="E25" s="181">
        <f t="shared" si="24"/>
        <v>12</v>
      </c>
      <c r="F25" s="181">
        <f t="shared" si="24"/>
        <v>24</v>
      </c>
      <c r="G25" s="181">
        <f t="shared" si="24"/>
        <v>12</v>
      </c>
      <c r="H25" s="41">
        <f t="shared" si="24"/>
        <v>0</v>
      </c>
      <c r="I25" s="181">
        <f t="shared" si="24"/>
        <v>0</v>
      </c>
      <c r="J25" s="181">
        <f t="shared" si="24"/>
        <v>12</v>
      </c>
      <c r="K25" s="181">
        <f t="shared" si="24"/>
        <v>20</v>
      </c>
      <c r="L25" s="181">
        <f t="shared" si="24"/>
        <v>6</v>
      </c>
      <c r="M25" s="181">
        <f t="shared" si="24"/>
        <v>0</v>
      </c>
      <c r="N25" s="258"/>
    </row>
    <row r="26" spans="1:16" x14ac:dyDescent="0.25">
      <c r="A26" s="817" t="s">
        <v>9557</v>
      </c>
      <c r="B26" s="213" t="s">
        <v>401</v>
      </c>
      <c r="C26" s="168"/>
      <c r="D26" s="168"/>
      <c r="E26" s="168"/>
      <c r="F26" s="168"/>
      <c r="G26" s="168"/>
      <c r="H26" s="168"/>
      <c r="I26" s="168"/>
      <c r="J26" s="168">
        <v>-12</v>
      </c>
      <c r="K26" s="168"/>
      <c r="L26" s="168"/>
      <c r="M26" s="168"/>
      <c r="N26" s="53"/>
    </row>
    <row r="27" spans="1:16" x14ac:dyDescent="0.25">
      <c r="A27" s="80"/>
      <c r="B27" s="14"/>
      <c r="C27" s="168"/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53"/>
    </row>
    <row r="28" spans="1:16" x14ac:dyDescent="0.25">
      <c r="A28" s="80"/>
      <c r="B28" s="14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53"/>
    </row>
    <row r="29" spans="1:16" x14ac:dyDescent="0.25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13"/>
    </row>
    <row r="30" spans="1:16" ht="17" thickBot="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14"/>
    </row>
    <row r="31" spans="1:16" s="2" customFormat="1" ht="17" thickBot="1" x14ac:dyDescent="0.3">
      <c r="A31" s="1358" t="s">
        <v>927</v>
      </c>
      <c r="B31" s="1355"/>
      <c r="C31" s="1390">
        <f>SUM(C8:C10)</f>
        <v>50</v>
      </c>
      <c r="D31" s="1390">
        <f t="shared" ref="D31:M31" si="25">SUM(D8:D10)</f>
        <v>50</v>
      </c>
      <c r="E31" s="1390">
        <f t="shared" si="25"/>
        <v>12</v>
      </c>
      <c r="F31" s="1390">
        <f t="shared" si="25"/>
        <v>24</v>
      </c>
      <c r="G31" s="1390">
        <f t="shared" si="25"/>
        <v>12</v>
      </c>
      <c r="H31" s="1390">
        <f t="shared" si="25"/>
        <v>24</v>
      </c>
      <c r="I31" s="1390">
        <f t="shared" si="25"/>
        <v>24</v>
      </c>
      <c r="J31" s="1390">
        <f t="shared" si="25"/>
        <v>12</v>
      </c>
      <c r="K31" s="1390">
        <f t="shared" si="25"/>
        <v>20</v>
      </c>
      <c r="L31" s="1390">
        <f t="shared" si="25"/>
        <v>6</v>
      </c>
      <c r="M31" s="1390">
        <f t="shared" si="25"/>
        <v>24</v>
      </c>
      <c r="N31" s="1355"/>
    </row>
    <row r="32" spans="1:16" s="591" customFormat="1" ht="17" thickBot="1" x14ac:dyDescent="0.3">
      <c r="A32" s="1598" t="s">
        <v>928</v>
      </c>
      <c r="B32" s="1393"/>
      <c r="C32" s="1393">
        <v>50</v>
      </c>
      <c r="D32" s="1393">
        <v>50</v>
      </c>
      <c r="E32" s="1393">
        <v>12</v>
      </c>
      <c r="F32" s="1393">
        <v>24</v>
      </c>
      <c r="G32" s="1393">
        <v>12</v>
      </c>
      <c r="H32" s="1393">
        <v>24</v>
      </c>
      <c r="I32" s="1393">
        <v>24</v>
      </c>
      <c r="J32" s="1393">
        <v>12</v>
      </c>
      <c r="K32" s="1393">
        <v>20</v>
      </c>
      <c r="L32" s="1393">
        <v>6</v>
      </c>
      <c r="M32" s="1393">
        <v>24</v>
      </c>
      <c r="N32" s="1393"/>
    </row>
  </sheetData>
  <pageMargins left="0.7" right="0.7" top="0.75" bottom="0.75" header="0.3" footer="0.3"/>
  <pageSetup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P30"/>
  <sheetViews>
    <sheetView workbookViewId="0">
      <selection activeCell="A25" sqref="A25:B25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0.5" style="4" customWidth="1"/>
    <col min="4" max="6" width="9.5" style="4" customWidth="1"/>
    <col min="7" max="7" width="8.6640625" style="4" customWidth="1"/>
    <col min="8" max="12" width="9.1640625" style="4" customWidth="1"/>
    <col min="13" max="13" width="9.1640625" style="2" customWidth="1"/>
    <col min="14" max="14" width="9" style="136"/>
    <col min="15" max="15" width="16" style="136" customWidth="1"/>
    <col min="16" max="16" width="11" style="136" customWidth="1"/>
    <col min="17" max="16384" width="9" style="136"/>
  </cols>
  <sheetData>
    <row r="1" spans="1:16" s="48" customFormat="1" x14ac:dyDescent="0.25">
      <c r="A1" s="48" t="s">
        <v>23</v>
      </c>
      <c r="M1" s="1"/>
    </row>
    <row r="2" spans="1:16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6" s="257" customFormat="1" x14ac:dyDescent="0.25">
      <c r="A3" s="1" t="s">
        <v>384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6" s="257" customFormat="1" x14ac:dyDescent="0.25">
      <c r="A4" s="3" t="s">
        <v>7711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1013"/>
    </row>
    <row r="5" spans="1:16" s="257" customFormat="1" x14ac:dyDescent="0.25">
      <c r="A5" s="3" t="s">
        <v>9386</v>
      </c>
      <c r="B5" s="3"/>
      <c r="C5" s="3"/>
      <c r="D5" s="3"/>
      <c r="E5" s="3"/>
      <c r="F5" s="3"/>
      <c r="G5" s="1013"/>
      <c r="H5" s="1013"/>
      <c r="I5" s="1013"/>
      <c r="J5" s="1013"/>
      <c r="K5" s="1013"/>
      <c r="L5" s="1013"/>
    </row>
    <row r="6" spans="1:16" s="30" customFormat="1" ht="17" thickBot="1" x14ac:dyDescent="0.3">
      <c r="A6" s="31"/>
      <c r="B6" s="31"/>
      <c r="C6" s="31">
        <v>2700</v>
      </c>
      <c r="D6" s="31">
        <v>2700</v>
      </c>
      <c r="E6" s="31">
        <v>6000</v>
      </c>
      <c r="F6" s="31">
        <v>5000</v>
      </c>
      <c r="G6" s="31">
        <v>4500</v>
      </c>
      <c r="H6" s="31">
        <v>13500</v>
      </c>
      <c r="I6" s="31">
        <v>35000</v>
      </c>
      <c r="J6" s="31">
        <v>1000</v>
      </c>
      <c r="K6" s="31">
        <v>21000</v>
      </c>
      <c r="L6" s="31">
        <v>23500</v>
      </c>
      <c r="M6" s="31"/>
    </row>
    <row r="7" spans="1:16" s="4" customFormat="1" ht="17" thickBot="1" x14ac:dyDescent="0.3">
      <c r="A7" s="140" t="s">
        <v>0</v>
      </c>
      <c r="B7" s="140" t="s">
        <v>1</v>
      </c>
      <c r="C7" s="140" t="s">
        <v>31</v>
      </c>
      <c r="D7" s="140" t="s">
        <v>365</v>
      </c>
      <c r="E7" s="140" t="s">
        <v>26</v>
      </c>
      <c r="F7" s="140" t="s">
        <v>17</v>
      </c>
      <c r="G7" s="140" t="s">
        <v>27</v>
      </c>
      <c r="H7" s="140" t="s">
        <v>30</v>
      </c>
      <c r="I7" s="140" t="s">
        <v>28</v>
      </c>
      <c r="J7" s="140" t="s">
        <v>4</v>
      </c>
      <c r="K7" s="140" t="s">
        <v>10</v>
      </c>
      <c r="L7" s="140" t="s">
        <v>29</v>
      </c>
      <c r="M7" s="209"/>
    </row>
    <row r="8" spans="1:16" s="1" customFormat="1" x14ac:dyDescent="0.25">
      <c r="A8" s="53" t="s">
        <v>7708</v>
      </c>
      <c r="B8" s="53" t="s">
        <v>7713</v>
      </c>
      <c r="C8" s="354"/>
      <c r="D8" s="354"/>
      <c r="E8" s="53"/>
      <c r="F8" s="53">
        <v>12</v>
      </c>
      <c r="G8" s="53"/>
      <c r="H8" s="53"/>
      <c r="I8" s="53"/>
      <c r="J8" s="53"/>
      <c r="K8" s="53"/>
      <c r="L8" s="53"/>
      <c r="M8" s="354"/>
    </row>
    <row r="9" spans="1:16" s="2" customFormat="1" ht="17" thickBot="1" x14ac:dyDescent="0.3">
      <c r="A9" s="22" t="s">
        <v>7797</v>
      </c>
      <c r="B9" s="22" t="s">
        <v>7809</v>
      </c>
      <c r="C9" s="22">
        <v>14</v>
      </c>
      <c r="D9" s="22">
        <v>14</v>
      </c>
      <c r="E9" s="22">
        <v>10</v>
      </c>
      <c r="F9" s="22"/>
      <c r="G9" s="22">
        <v>10</v>
      </c>
      <c r="H9" s="22">
        <v>20</v>
      </c>
      <c r="I9" s="22">
        <v>9</v>
      </c>
      <c r="J9" s="22">
        <v>48</v>
      </c>
      <c r="K9" s="22">
        <v>6</v>
      </c>
      <c r="L9" s="22"/>
      <c r="M9" s="22"/>
    </row>
    <row r="10" spans="1:16" s="2" customFormat="1" ht="17" thickBot="1" x14ac:dyDescent="0.3">
      <c r="A10" s="161" t="s">
        <v>7724</v>
      </c>
      <c r="B10" s="34"/>
      <c r="C10" s="34">
        <f>SUM(C8:C9)</f>
        <v>14</v>
      </c>
      <c r="D10" s="34">
        <f t="shared" ref="D10:L10" si="0">SUM(D8:D9)</f>
        <v>14</v>
      </c>
      <c r="E10" s="34">
        <f t="shared" si="0"/>
        <v>10</v>
      </c>
      <c r="F10" s="34">
        <f t="shared" si="0"/>
        <v>12</v>
      </c>
      <c r="G10" s="34">
        <f t="shared" si="0"/>
        <v>10</v>
      </c>
      <c r="H10" s="34">
        <f t="shared" si="0"/>
        <v>20</v>
      </c>
      <c r="I10" s="34">
        <f t="shared" si="0"/>
        <v>9</v>
      </c>
      <c r="J10" s="34">
        <f t="shared" si="0"/>
        <v>48</v>
      </c>
      <c r="K10" s="34">
        <f t="shared" si="0"/>
        <v>6</v>
      </c>
      <c r="L10" s="34">
        <f t="shared" si="0"/>
        <v>0</v>
      </c>
      <c r="M10" s="54"/>
    </row>
    <row r="11" spans="1:16" s="2" customFormat="1" ht="17" thickBot="1" x14ac:dyDescent="0.3">
      <c r="A11" s="55">
        <v>45027</v>
      </c>
      <c r="B11" s="436" t="s">
        <v>7841</v>
      </c>
      <c r="C11" s="53"/>
      <c r="D11" s="53"/>
      <c r="E11" s="53"/>
      <c r="F11" s="53"/>
      <c r="G11" s="53"/>
      <c r="H11" s="53"/>
      <c r="I11" s="53"/>
      <c r="J11" s="53"/>
      <c r="K11" s="53"/>
      <c r="L11" s="53">
        <v>40</v>
      </c>
      <c r="M11" s="53"/>
    </row>
    <row r="12" spans="1:16" s="8" customFormat="1" ht="17" thickBot="1" x14ac:dyDescent="0.3">
      <c r="A12" s="161" t="s">
        <v>8091</v>
      </c>
      <c r="B12" s="34"/>
      <c r="C12" s="34">
        <f>SUM(C10:C11)</f>
        <v>14</v>
      </c>
      <c r="D12" s="34">
        <f t="shared" ref="D12:L12" si="1">SUM(D10:D11)</f>
        <v>14</v>
      </c>
      <c r="E12" s="34">
        <f t="shared" si="1"/>
        <v>10</v>
      </c>
      <c r="F12" s="34">
        <f t="shared" si="1"/>
        <v>12</v>
      </c>
      <c r="G12" s="34">
        <f t="shared" si="1"/>
        <v>10</v>
      </c>
      <c r="H12" s="34">
        <f t="shared" si="1"/>
        <v>20</v>
      </c>
      <c r="I12" s="34">
        <f t="shared" si="1"/>
        <v>9</v>
      </c>
      <c r="J12" s="34">
        <f t="shared" si="1"/>
        <v>48</v>
      </c>
      <c r="K12" s="34">
        <f t="shared" si="1"/>
        <v>6</v>
      </c>
      <c r="L12" s="34">
        <f t="shared" si="1"/>
        <v>40</v>
      </c>
      <c r="M12" s="54"/>
      <c r="N12" s="6" t="s">
        <v>6802</v>
      </c>
      <c r="O12" s="6" t="s">
        <v>8823</v>
      </c>
      <c r="P12" s="6" t="s">
        <v>8824</v>
      </c>
    </row>
    <row r="13" spans="1:16" ht="17" thickBot="1" x14ac:dyDescent="0.3">
      <c r="A13" s="256"/>
      <c r="B13" s="529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53"/>
    </row>
    <row r="14" spans="1:16" s="8" customFormat="1" ht="17" thickBot="1" x14ac:dyDescent="0.3">
      <c r="A14" s="161" t="s">
        <v>8092</v>
      </c>
      <c r="B14" s="34"/>
      <c r="C14" s="34">
        <f>SUM(C12:C13)</f>
        <v>14</v>
      </c>
      <c r="D14" s="34">
        <f t="shared" ref="D14" si="2">SUM(D12:D13)</f>
        <v>14</v>
      </c>
      <c r="E14" s="34">
        <f t="shared" ref="E14" si="3">SUM(E12:E13)</f>
        <v>10</v>
      </c>
      <c r="F14" s="34">
        <f t="shared" ref="F14" si="4">SUM(F12:F13)</f>
        <v>12</v>
      </c>
      <c r="G14" s="34">
        <f t="shared" ref="G14" si="5">SUM(G12:G13)</f>
        <v>10</v>
      </c>
      <c r="H14" s="34">
        <f t="shared" ref="H14" si="6">SUM(H12:H13)</f>
        <v>20</v>
      </c>
      <c r="I14" s="34">
        <f t="shared" ref="I14" si="7">SUM(I12:I13)</f>
        <v>9</v>
      </c>
      <c r="J14" s="34">
        <f t="shared" ref="J14" si="8">SUM(J12:J13)</f>
        <v>48</v>
      </c>
      <c r="K14" s="34">
        <f t="shared" ref="K14" si="9">SUM(K12:K13)</f>
        <v>6</v>
      </c>
      <c r="L14" s="34">
        <f t="shared" ref="L14" si="10">SUM(L12:L13)</f>
        <v>40</v>
      </c>
      <c r="M14" s="54"/>
      <c r="N14" s="8" t="s">
        <v>6802</v>
      </c>
      <c r="O14" s="8" t="s">
        <v>9283</v>
      </c>
    </row>
    <row r="15" spans="1:16" s="2" customFormat="1" ht="17" thickBot="1" x14ac:dyDescent="0.3">
      <c r="A15" s="55"/>
      <c r="B15" s="436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</row>
    <row r="16" spans="1:16" s="8" customFormat="1" ht="17" thickBot="1" x14ac:dyDescent="0.3">
      <c r="A16" s="161" t="s">
        <v>8511</v>
      </c>
      <c r="B16" s="34"/>
      <c r="C16" s="34">
        <f>SUM(C14:C15)</f>
        <v>14</v>
      </c>
      <c r="D16" s="34">
        <f t="shared" ref="D16:D20" si="11">SUM(D14:D15)</f>
        <v>14</v>
      </c>
      <c r="E16" s="34">
        <f t="shared" ref="E16:E24" si="12">SUM(E14:E15)</f>
        <v>10</v>
      </c>
      <c r="F16" s="34">
        <f t="shared" ref="F16:F24" si="13">SUM(F14:F15)</f>
        <v>12</v>
      </c>
      <c r="G16" s="34">
        <f t="shared" ref="G16:G22" si="14">SUM(G14:G15)</f>
        <v>10</v>
      </c>
      <c r="H16" s="34">
        <f t="shared" ref="H16:H24" si="15">SUM(H14:H15)</f>
        <v>20</v>
      </c>
      <c r="I16" s="34">
        <f>SUM(I14:I15)</f>
        <v>9</v>
      </c>
      <c r="J16" s="34">
        <f t="shared" ref="J16:J22" si="16">SUM(J14:J15)</f>
        <v>48</v>
      </c>
      <c r="K16" s="34">
        <f t="shared" ref="K16:K24" si="17">SUM(K14:K15)</f>
        <v>6</v>
      </c>
      <c r="L16" s="34">
        <f t="shared" ref="L16:L24" si="18">SUM(L14:L15)</f>
        <v>40</v>
      </c>
      <c r="M16" s="54"/>
      <c r="N16" s="8" t="s">
        <v>6802</v>
      </c>
      <c r="O16" s="8" t="s">
        <v>9284</v>
      </c>
    </row>
    <row r="17" spans="1:15" s="1" customFormat="1" ht="17" thickBot="1" x14ac:dyDescent="0.3">
      <c r="A17" s="365"/>
      <c r="B17" s="436"/>
      <c r="C17" s="354"/>
      <c r="D17" s="354"/>
      <c r="E17" s="354"/>
      <c r="F17" s="354"/>
      <c r="G17" s="354"/>
      <c r="H17" s="354"/>
      <c r="I17" s="354"/>
      <c r="J17" s="354"/>
      <c r="K17" s="354"/>
      <c r="L17" s="354"/>
      <c r="M17" s="354"/>
    </row>
    <row r="18" spans="1:15" s="8" customFormat="1" ht="17" thickBot="1" x14ac:dyDescent="0.3">
      <c r="A18" s="161" t="s">
        <v>8650</v>
      </c>
      <c r="B18" s="34"/>
      <c r="C18" s="34">
        <f>SUM(C16:C17)</f>
        <v>14</v>
      </c>
      <c r="D18" s="34">
        <f t="shared" si="11"/>
        <v>14</v>
      </c>
      <c r="E18" s="34">
        <f t="shared" si="12"/>
        <v>10</v>
      </c>
      <c r="F18" s="34">
        <f t="shared" si="13"/>
        <v>12</v>
      </c>
      <c r="G18" s="34">
        <f t="shared" si="14"/>
        <v>10</v>
      </c>
      <c r="H18" s="34">
        <f t="shared" si="15"/>
        <v>20</v>
      </c>
      <c r="I18" s="34">
        <f>SUM(I16:I17)</f>
        <v>9</v>
      </c>
      <c r="J18" s="34">
        <f t="shared" si="16"/>
        <v>48</v>
      </c>
      <c r="K18" s="34">
        <f t="shared" si="17"/>
        <v>6</v>
      </c>
      <c r="L18" s="34">
        <f t="shared" si="18"/>
        <v>40</v>
      </c>
      <c r="M18" s="54"/>
      <c r="N18" s="8" t="s">
        <v>8811</v>
      </c>
      <c r="O18" s="8" t="s">
        <v>9285</v>
      </c>
    </row>
    <row r="19" spans="1:15" s="200" customFormat="1" ht="17" thickBot="1" x14ac:dyDescent="0.3">
      <c r="A19" s="1613"/>
      <c r="B19" s="529"/>
      <c r="C19" s="800"/>
      <c r="D19" s="800"/>
      <c r="E19" s="800"/>
      <c r="F19" s="800"/>
      <c r="G19" s="800"/>
      <c r="H19" s="800"/>
      <c r="I19" s="800"/>
      <c r="J19" s="800"/>
      <c r="K19" s="800"/>
      <c r="L19" s="800"/>
      <c r="M19" s="354"/>
    </row>
    <row r="20" spans="1:15" s="8" customFormat="1" ht="17" thickBot="1" x14ac:dyDescent="0.3">
      <c r="A20" s="860" t="s">
        <v>8917</v>
      </c>
      <c r="B20" s="41"/>
      <c r="C20" s="181">
        <f>SUM(C18:C19)</f>
        <v>14</v>
      </c>
      <c r="D20" s="181">
        <f t="shared" si="11"/>
        <v>14</v>
      </c>
      <c r="E20" s="181">
        <f t="shared" si="12"/>
        <v>10</v>
      </c>
      <c r="F20" s="181">
        <f t="shared" si="13"/>
        <v>12</v>
      </c>
      <c r="G20" s="181">
        <f t="shared" si="14"/>
        <v>10</v>
      </c>
      <c r="H20" s="181">
        <f t="shared" si="15"/>
        <v>20</v>
      </c>
      <c r="I20" s="181">
        <f>SUM(I18:I19)</f>
        <v>9</v>
      </c>
      <c r="J20" s="181">
        <f t="shared" si="16"/>
        <v>48</v>
      </c>
      <c r="K20" s="181">
        <f t="shared" si="17"/>
        <v>6</v>
      </c>
      <c r="L20" s="181">
        <f t="shared" si="18"/>
        <v>40</v>
      </c>
      <c r="M20" s="258"/>
    </row>
    <row r="21" spans="1:15" s="200" customFormat="1" ht="17" thickBot="1" x14ac:dyDescent="0.3">
      <c r="A21" s="12"/>
      <c r="B21" s="213"/>
      <c r="C21" s="800"/>
      <c r="D21" s="800"/>
      <c r="E21" s="800"/>
      <c r="F21" s="800"/>
      <c r="G21" s="800"/>
      <c r="H21" s="800"/>
      <c r="I21" s="800"/>
      <c r="J21" s="800"/>
      <c r="K21" s="800"/>
      <c r="L21" s="800"/>
      <c r="M21" s="354"/>
    </row>
    <row r="22" spans="1:15" s="8" customFormat="1" ht="17" thickBot="1" x14ac:dyDescent="0.3">
      <c r="A22" s="860" t="s">
        <v>9067</v>
      </c>
      <c r="B22" s="41"/>
      <c r="C22" s="181">
        <f>SUM(C20:C21)</f>
        <v>14</v>
      </c>
      <c r="D22" s="181">
        <f>SUM(D20:D21)</f>
        <v>14</v>
      </c>
      <c r="E22" s="181">
        <f t="shared" si="12"/>
        <v>10</v>
      </c>
      <c r="F22" s="181">
        <f t="shared" si="13"/>
        <v>12</v>
      </c>
      <c r="G22" s="181">
        <f t="shared" si="14"/>
        <v>10</v>
      </c>
      <c r="H22" s="181">
        <f t="shared" si="15"/>
        <v>20</v>
      </c>
      <c r="I22" s="181">
        <f>SUM(I20:I21)</f>
        <v>9</v>
      </c>
      <c r="J22" s="181">
        <f t="shared" si="16"/>
        <v>48</v>
      </c>
      <c r="K22" s="181">
        <f t="shared" si="17"/>
        <v>6</v>
      </c>
      <c r="L22" s="181">
        <f>SUM(L20:L21)</f>
        <v>40</v>
      </c>
      <c r="M22" s="258"/>
    </row>
    <row r="23" spans="1:15" s="200" customFormat="1" ht="17" thickBot="1" x14ac:dyDescent="0.3">
      <c r="A23" s="12" t="s">
        <v>9110</v>
      </c>
      <c r="B23" s="213" t="s">
        <v>63</v>
      </c>
      <c r="C23" s="800"/>
      <c r="D23" s="800"/>
      <c r="E23" s="800"/>
      <c r="F23" s="800"/>
      <c r="G23" s="842">
        <v>-6</v>
      </c>
      <c r="H23" s="800"/>
      <c r="I23" s="800"/>
      <c r="J23" s="842">
        <v>-48</v>
      </c>
      <c r="K23" s="800"/>
      <c r="L23" s="800"/>
      <c r="M23" s="354"/>
    </row>
    <row r="24" spans="1:15" s="8" customFormat="1" ht="17" thickBot="1" x14ac:dyDescent="0.3">
      <c r="A24" s="860" t="s">
        <v>9315</v>
      </c>
      <c r="B24" s="41"/>
      <c r="C24" s="181">
        <f>SUM(C22:C23)</f>
        <v>14</v>
      </c>
      <c r="D24" s="181">
        <f>SUM(D22:D23)</f>
        <v>14</v>
      </c>
      <c r="E24" s="181">
        <f t="shared" si="12"/>
        <v>10</v>
      </c>
      <c r="F24" s="181">
        <f t="shared" si="13"/>
        <v>12</v>
      </c>
      <c r="G24" s="181">
        <f>SUM(G22:G23)</f>
        <v>4</v>
      </c>
      <c r="H24" s="181">
        <f t="shared" si="15"/>
        <v>20</v>
      </c>
      <c r="I24" s="181">
        <f>SUM(I22:I23)</f>
        <v>9</v>
      </c>
      <c r="J24" s="181">
        <f>SUM(J22:J23)</f>
        <v>0</v>
      </c>
      <c r="K24" s="181">
        <f t="shared" si="17"/>
        <v>6</v>
      </c>
      <c r="L24" s="181">
        <f t="shared" si="18"/>
        <v>40</v>
      </c>
      <c r="M24" s="258"/>
    </row>
    <row r="25" spans="1:15" s="200" customFormat="1" x14ac:dyDescent="0.25">
      <c r="A25" s="817" t="s">
        <v>9557</v>
      </c>
      <c r="B25" s="213" t="s">
        <v>401</v>
      </c>
      <c r="C25" s="800"/>
      <c r="D25" s="800"/>
      <c r="E25" s="800"/>
      <c r="F25" s="800"/>
      <c r="G25" s="168">
        <v>-4</v>
      </c>
      <c r="H25" s="800"/>
      <c r="I25" s="800"/>
      <c r="J25" s="800"/>
      <c r="K25" s="800"/>
      <c r="L25" s="800"/>
      <c r="M25" s="354"/>
    </row>
    <row r="26" spans="1:15" s="200" customFormat="1" x14ac:dyDescent="0.25">
      <c r="A26" s="1613"/>
      <c r="B26" s="537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354"/>
    </row>
    <row r="27" spans="1:15" x14ac:dyDescent="0.25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13"/>
    </row>
    <row r="28" spans="1:15" ht="17" thickBot="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14"/>
    </row>
    <row r="29" spans="1:15" s="2" customFormat="1" ht="17" thickBot="1" x14ac:dyDescent="0.3">
      <c r="A29" s="1358" t="s">
        <v>927</v>
      </c>
      <c r="B29" s="1355"/>
      <c r="C29" s="1390">
        <f>SUM(C10:C11)</f>
        <v>14</v>
      </c>
      <c r="D29" s="1390">
        <f t="shared" ref="D29:M29" si="19">SUM(D10:D11)</f>
        <v>14</v>
      </c>
      <c r="E29" s="1390">
        <f t="shared" si="19"/>
        <v>10</v>
      </c>
      <c r="F29" s="1390">
        <f t="shared" si="19"/>
        <v>12</v>
      </c>
      <c r="G29" s="1390">
        <f t="shared" si="19"/>
        <v>10</v>
      </c>
      <c r="H29" s="1390">
        <f t="shared" si="19"/>
        <v>20</v>
      </c>
      <c r="I29" s="1390">
        <f t="shared" si="19"/>
        <v>9</v>
      </c>
      <c r="J29" s="1390">
        <f t="shared" si="19"/>
        <v>48</v>
      </c>
      <c r="K29" s="1390">
        <f t="shared" si="19"/>
        <v>6</v>
      </c>
      <c r="L29" s="1390">
        <f t="shared" si="19"/>
        <v>40</v>
      </c>
      <c r="M29" s="1390">
        <f t="shared" si="19"/>
        <v>0</v>
      </c>
    </row>
    <row r="30" spans="1:15" s="591" customFormat="1" ht="17" thickBot="1" x14ac:dyDescent="0.3">
      <c r="A30" s="1598" t="s">
        <v>928</v>
      </c>
      <c r="B30" s="1393"/>
      <c r="C30" s="1393">
        <v>14</v>
      </c>
      <c r="D30" s="1393">
        <v>14</v>
      </c>
      <c r="E30" s="1393">
        <v>10</v>
      </c>
      <c r="F30" s="1393">
        <v>12</v>
      </c>
      <c r="G30" s="1393">
        <v>10</v>
      </c>
      <c r="H30" s="1393">
        <v>20</v>
      </c>
      <c r="I30" s="1393">
        <v>9</v>
      </c>
      <c r="J30" s="1393">
        <v>48</v>
      </c>
      <c r="K30" s="1393">
        <v>6</v>
      </c>
      <c r="L30" s="1393">
        <v>40</v>
      </c>
      <c r="M30" s="1393"/>
    </row>
  </sheetData>
  <pageMargins left="0.7" right="0.7" top="0.75" bottom="0.75" header="0.3" footer="0.3"/>
  <pageSetup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O27"/>
  <sheetViews>
    <sheetView topLeftCell="A6" workbookViewId="0">
      <selection activeCell="D24" sqref="D24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12" width="9.1640625" style="4" customWidth="1"/>
    <col min="13" max="13" width="9.1640625" style="2" customWidth="1"/>
    <col min="14" max="16384" width="9" style="136"/>
  </cols>
  <sheetData>
    <row r="1" spans="1:15" s="48" customFormat="1" x14ac:dyDescent="0.25">
      <c r="A1" s="48" t="s">
        <v>23</v>
      </c>
      <c r="M1" s="1"/>
    </row>
    <row r="2" spans="1:15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s="257" customFormat="1" x14ac:dyDescent="0.25">
      <c r="A3" s="1" t="s">
        <v>384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 s="257" customFormat="1" x14ac:dyDescent="0.25">
      <c r="A4" s="3" t="s">
        <v>7711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1013"/>
    </row>
    <row r="5" spans="1:15" s="257" customFormat="1" x14ac:dyDescent="0.25">
      <c r="A5" s="3" t="s">
        <v>8356</v>
      </c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</row>
    <row r="6" spans="1:15" s="30" customFormat="1" ht="17" thickBot="1" x14ac:dyDescent="0.3">
      <c r="A6" s="31"/>
      <c r="B6" s="31"/>
      <c r="C6" s="31">
        <v>4500</v>
      </c>
      <c r="D6" s="31">
        <v>6000</v>
      </c>
      <c r="E6" s="31">
        <v>6000</v>
      </c>
      <c r="F6" s="31">
        <v>21000</v>
      </c>
      <c r="G6" s="31">
        <v>8000</v>
      </c>
      <c r="H6" s="31">
        <v>13500</v>
      </c>
      <c r="I6" s="31">
        <v>4500</v>
      </c>
      <c r="J6" s="31">
        <v>1000</v>
      </c>
      <c r="K6" s="31">
        <v>2700</v>
      </c>
      <c r="L6" s="31">
        <v>2700</v>
      </c>
      <c r="M6" s="31"/>
    </row>
    <row r="7" spans="1:15" s="4" customFormat="1" ht="17" thickBot="1" x14ac:dyDescent="0.3">
      <c r="A7" s="140" t="s">
        <v>0</v>
      </c>
      <c r="B7" s="140" t="s">
        <v>1</v>
      </c>
      <c r="C7" s="140" t="s">
        <v>3</v>
      </c>
      <c r="D7" s="140" t="s">
        <v>26</v>
      </c>
      <c r="E7" s="140" t="s">
        <v>17</v>
      </c>
      <c r="F7" s="140" t="s">
        <v>10</v>
      </c>
      <c r="G7" s="140" t="s">
        <v>134</v>
      </c>
      <c r="H7" s="140" t="s">
        <v>30</v>
      </c>
      <c r="I7" s="140" t="s">
        <v>27</v>
      </c>
      <c r="J7" s="140" t="s">
        <v>4</v>
      </c>
      <c r="K7" s="140" t="s">
        <v>365</v>
      </c>
      <c r="L7" s="140" t="s">
        <v>31</v>
      </c>
      <c r="M7" s="209"/>
    </row>
    <row r="8" spans="1:15" s="1" customFormat="1" x14ac:dyDescent="0.25">
      <c r="A8" s="55" t="s">
        <v>8353</v>
      </c>
      <c r="B8" s="436" t="s">
        <v>8354</v>
      </c>
      <c r="C8" s="53">
        <v>80</v>
      </c>
      <c r="D8" s="53">
        <v>40</v>
      </c>
      <c r="E8" s="53">
        <v>40</v>
      </c>
      <c r="F8" s="53">
        <v>40</v>
      </c>
      <c r="G8" s="53">
        <v>40</v>
      </c>
      <c r="H8" s="53">
        <v>50</v>
      </c>
      <c r="I8" s="53">
        <v>80</v>
      </c>
      <c r="J8" s="53">
        <v>80</v>
      </c>
      <c r="K8" s="354"/>
      <c r="L8" s="354"/>
      <c r="M8" s="354"/>
    </row>
    <row r="9" spans="1:15" s="1" customFormat="1" x14ac:dyDescent="0.25">
      <c r="A9" s="55" t="s">
        <v>8353</v>
      </c>
      <c r="B9" s="436" t="s">
        <v>8355</v>
      </c>
      <c r="C9" s="354"/>
      <c r="D9" s="354"/>
      <c r="E9" s="354"/>
      <c r="F9" s="354"/>
      <c r="G9" s="354"/>
      <c r="H9" s="354"/>
      <c r="I9" s="354"/>
      <c r="J9" s="354"/>
      <c r="K9" s="53">
        <v>100</v>
      </c>
      <c r="L9" s="53">
        <v>100</v>
      </c>
      <c r="M9" s="354"/>
    </row>
    <row r="10" spans="1:15" s="1" customFormat="1" ht="17" thickBot="1" x14ac:dyDescent="0.3">
      <c r="A10" s="67" t="s">
        <v>8289</v>
      </c>
      <c r="B10" s="22" t="s">
        <v>8391</v>
      </c>
      <c r="C10" s="370"/>
      <c r="D10" s="370"/>
      <c r="E10" s="370"/>
      <c r="F10" s="370"/>
      <c r="G10" s="370"/>
      <c r="H10" s="22">
        <v>10</v>
      </c>
      <c r="I10" s="370"/>
      <c r="J10" s="370"/>
      <c r="K10" s="370"/>
      <c r="L10" s="370"/>
      <c r="M10" s="370"/>
    </row>
    <row r="11" spans="1:15" s="1" customFormat="1" ht="17" thickBot="1" x14ac:dyDescent="0.3">
      <c r="A11" s="161" t="s">
        <v>8511</v>
      </c>
      <c r="B11" s="34"/>
      <c r="C11" s="34">
        <f>SUM(C8:C10)</f>
        <v>80</v>
      </c>
      <c r="D11" s="34">
        <f t="shared" ref="D11:L11" si="0">SUM(D8:D10)</f>
        <v>40</v>
      </c>
      <c r="E11" s="34">
        <f t="shared" si="0"/>
        <v>40</v>
      </c>
      <c r="F11" s="34">
        <f t="shared" si="0"/>
        <v>40</v>
      </c>
      <c r="G11" s="34">
        <f t="shared" si="0"/>
        <v>40</v>
      </c>
      <c r="H11" s="34">
        <f t="shared" si="0"/>
        <v>60</v>
      </c>
      <c r="I11" s="34">
        <f t="shared" si="0"/>
        <v>80</v>
      </c>
      <c r="J11" s="34">
        <f t="shared" si="0"/>
        <v>80</v>
      </c>
      <c r="K11" s="34">
        <f t="shared" si="0"/>
        <v>100</v>
      </c>
      <c r="L11" s="34">
        <f t="shared" si="0"/>
        <v>100</v>
      </c>
      <c r="M11" s="54"/>
      <c r="N11" s="1" t="s">
        <v>6752</v>
      </c>
      <c r="O11" s="1" t="s">
        <v>8815</v>
      </c>
    </row>
    <row r="12" spans="1:15" s="1" customFormat="1" ht="17" thickBot="1" x14ac:dyDescent="0.3">
      <c r="A12" s="36"/>
      <c r="B12" s="53"/>
      <c r="C12" s="354"/>
      <c r="D12" s="354"/>
      <c r="E12" s="354"/>
      <c r="F12" s="354"/>
      <c r="G12" s="354"/>
      <c r="H12" s="53"/>
      <c r="I12" s="354"/>
      <c r="J12" s="354"/>
      <c r="K12" s="354"/>
      <c r="L12" s="354"/>
      <c r="M12" s="354"/>
    </row>
    <row r="13" spans="1:15" s="1" customFormat="1" ht="17" thickBot="1" x14ac:dyDescent="0.3">
      <c r="A13" s="161" t="s">
        <v>8650</v>
      </c>
      <c r="B13" s="34"/>
      <c r="C13" s="34">
        <f>SUM(C11:C12)</f>
        <v>80</v>
      </c>
      <c r="D13" s="34">
        <f t="shared" ref="D13:L19" si="1">SUM(D11:D12)</f>
        <v>40</v>
      </c>
      <c r="E13" s="34">
        <f t="shared" si="1"/>
        <v>40</v>
      </c>
      <c r="F13" s="34">
        <f t="shared" si="1"/>
        <v>40</v>
      </c>
      <c r="G13" s="34">
        <f t="shared" si="1"/>
        <v>40</v>
      </c>
      <c r="H13" s="34">
        <f t="shared" si="1"/>
        <v>60</v>
      </c>
      <c r="I13" s="34">
        <f t="shared" si="1"/>
        <v>80</v>
      </c>
      <c r="J13" s="34">
        <f t="shared" si="1"/>
        <v>80</v>
      </c>
      <c r="K13" s="34">
        <f t="shared" si="1"/>
        <v>100</v>
      </c>
      <c r="L13" s="34">
        <f t="shared" si="1"/>
        <v>100</v>
      </c>
      <c r="M13" s="54"/>
      <c r="N13" s="1" t="s">
        <v>6752</v>
      </c>
      <c r="O13" s="1" t="s">
        <v>8816</v>
      </c>
    </row>
    <row r="14" spans="1:15" s="200" customFormat="1" ht="17" thickBot="1" x14ac:dyDescent="0.3">
      <c r="A14" s="69"/>
      <c r="B14" s="168"/>
      <c r="C14" s="800"/>
      <c r="D14" s="800"/>
      <c r="E14" s="800"/>
      <c r="F14" s="800"/>
      <c r="G14" s="800"/>
      <c r="H14" s="168"/>
      <c r="I14" s="800"/>
      <c r="J14" s="800"/>
      <c r="K14" s="800"/>
      <c r="L14" s="800"/>
      <c r="M14" s="354"/>
    </row>
    <row r="15" spans="1:15" s="6" customFormat="1" ht="17" thickBot="1" x14ac:dyDescent="0.3">
      <c r="A15" s="860" t="s">
        <v>8917</v>
      </c>
      <c r="B15" s="41"/>
      <c r="C15" s="181">
        <f>SUM(C13:C14)</f>
        <v>80</v>
      </c>
      <c r="D15" s="181">
        <f t="shared" si="1"/>
        <v>40</v>
      </c>
      <c r="E15" s="181">
        <f t="shared" si="1"/>
        <v>40</v>
      </c>
      <c r="F15" s="181">
        <f t="shared" si="1"/>
        <v>40</v>
      </c>
      <c r="G15" s="181">
        <f t="shared" si="1"/>
        <v>40</v>
      </c>
      <c r="H15" s="181">
        <f t="shared" si="1"/>
        <v>60</v>
      </c>
      <c r="I15" s="181">
        <f t="shared" si="1"/>
        <v>80</v>
      </c>
      <c r="J15" s="181">
        <f t="shared" si="1"/>
        <v>80</v>
      </c>
      <c r="K15" s="181">
        <f t="shared" si="1"/>
        <v>100</v>
      </c>
      <c r="L15" s="181">
        <f>SUM(L13:L14)</f>
        <v>100</v>
      </c>
      <c r="M15" s="258"/>
    </row>
    <row r="16" spans="1:15" s="200" customFormat="1" ht="17" thickBot="1" x14ac:dyDescent="0.3">
      <c r="A16" s="12"/>
      <c r="B16" s="213"/>
      <c r="C16" s="800"/>
      <c r="D16" s="800"/>
      <c r="E16" s="800"/>
      <c r="F16" s="800"/>
      <c r="G16" s="800"/>
      <c r="H16" s="168"/>
      <c r="I16" s="800"/>
      <c r="J16" s="800"/>
      <c r="K16" s="800"/>
      <c r="L16" s="800"/>
      <c r="M16" s="354"/>
    </row>
    <row r="17" spans="1:13" s="6" customFormat="1" ht="17" thickBot="1" x14ac:dyDescent="0.3">
      <c r="A17" s="860" t="s">
        <v>9067</v>
      </c>
      <c r="B17" s="41"/>
      <c r="C17" s="181">
        <f>SUM(C15:C16)</f>
        <v>80</v>
      </c>
      <c r="D17" s="181">
        <f>SUM(D15:D16)</f>
        <v>40</v>
      </c>
      <c r="E17" s="181">
        <f t="shared" si="1"/>
        <v>40</v>
      </c>
      <c r="F17" s="181">
        <f t="shared" si="1"/>
        <v>40</v>
      </c>
      <c r="G17" s="181">
        <f t="shared" si="1"/>
        <v>40</v>
      </c>
      <c r="H17" s="181">
        <f t="shared" si="1"/>
        <v>60</v>
      </c>
      <c r="I17" s="181">
        <f t="shared" si="1"/>
        <v>80</v>
      </c>
      <c r="J17" s="181">
        <f t="shared" si="1"/>
        <v>80</v>
      </c>
      <c r="K17" s="181">
        <f t="shared" si="1"/>
        <v>100</v>
      </c>
      <c r="L17" s="181">
        <f>SUM(L15:L16)</f>
        <v>100</v>
      </c>
      <c r="M17" s="258"/>
    </row>
    <row r="18" spans="1:13" s="200" customFormat="1" ht="17" thickBot="1" x14ac:dyDescent="0.3">
      <c r="A18" s="12" t="s">
        <v>9110</v>
      </c>
      <c r="B18" s="213" t="s">
        <v>63</v>
      </c>
      <c r="C18" s="800"/>
      <c r="D18" s="800"/>
      <c r="E18" s="800"/>
      <c r="F18" s="800"/>
      <c r="G18" s="800"/>
      <c r="H18" s="168"/>
      <c r="I18" s="800"/>
      <c r="J18" s="842">
        <v>-80</v>
      </c>
      <c r="K18" s="842"/>
      <c r="L18" s="842"/>
      <c r="M18" s="354"/>
    </row>
    <row r="19" spans="1:13" s="6" customFormat="1" ht="17" thickBot="1" x14ac:dyDescent="0.3">
      <c r="A19" s="860" t="s">
        <v>9315</v>
      </c>
      <c r="B19" s="41"/>
      <c r="C19" s="181">
        <f>SUM(C17:C18)</f>
        <v>80</v>
      </c>
      <c r="D19" s="181">
        <f>SUM(D17:D18)</f>
        <v>40</v>
      </c>
      <c r="E19" s="181">
        <f t="shared" si="1"/>
        <v>40</v>
      </c>
      <c r="F19" s="181">
        <f t="shared" si="1"/>
        <v>40</v>
      </c>
      <c r="G19" s="181">
        <f t="shared" si="1"/>
        <v>40</v>
      </c>
      <c r="H19" s="181">
        <f t="shared" si="1"/>
        <v>60</v>
      </c>
      <c r="I19" s="181">
        <f t="shared" si="1"/>
        <v>80</v>
      </c>
      <c r="J19" s="181">
        <f>SUM(J17:J18)</f>
        <v>0</v>
      </c>
      <c r="K19" s="181">
        <f>SUM(K17:K18)</f>
        <v>100</v>
      </c>
      <c r="L19" s="181">
        <f>SUM(L17:L18)</f>
        <v>100</v>
      </c>
      <c r="M19" s="258"/>
    </row>
    <row r="20" spans="1:13" s="200" customFormat="1" x14ac:dyDescent="0.25">
      <c r="A20" s="817" t="s">
        <v>9557</v>
      </c>
      <c r="B20" s="213" t="s">
        <v>401</v>
      </c>
      <c r="C20" s="800"/>
      <c r="D20" s="800"/>
      <c r="E20" s="800"/>
      <c r="F20" s="800"/>
      <c r="G20" s="168">
        <v>-25</v>
      </c>
      <c r="H20" s="168"/>
      <c r="I20" s="168">
        <v>-12</v>
      </c>
      <c r="J20" s="800"/>
      <c r="K20" s="800"/>
      <c r="L20" s="800"/>
      <c r="M20" s="354"/>
    </row>
    <row r="21" spans="1:13" s="200" customFormat="1" x14ac:dyDescent="0.25">
      <c r="A21" s="817"/>
      <c r="B21" s="213"/>
      <c r="C21" s="800"/>
      <c r="D21" s="800"/>
      <c r="E21" s="800"/>
      <c r="F21" s="800"/>
      <c r="G21" s="168"/>
      <c r="H21" s="168"/>
      <c r="I21" s="168"/>
      <c r="J21" s="800"/>
      <c r="K21" s="800"/>
      <c r="L21" s="800"/>
      <c r="M21" s="354"/>
    </row>
    <row r="22" spans="1:13" s="200" customFormat="1" x14ac:dyDescent="0.25">
      <c r="A22" s="817"/>
      <c r="B22" s="213"/>
      <c r="C22" s="800"/>
      <c r="D22" s="800"/>
      <c r="E22" s="800"/>
      <c r="F22" s="800"/>
      <c r="G22" s="168"/>
      <c r="H22" s="168"/>
      <c r="I22" s="168"/>
      <c r="J22" s="800"/>
      <c r="K22" s="800"/>
      <c r="L22" s="800"/>
      <c r="M22" s="354"/>
    </row>
    <row r="23" spans="1:13" s="200" customFormat="1" x14ac:dyDescent="0.25">
      <c r="A23" s="817"/>
      <c r="B23" s="213"/>
      <c r="C23" s="800"/>
      <c r="D23" s="800"/>
      <c r="E23" s="800"/>
      <c r="F23" s="800"/>
      <c r="G23" s="168"/>
      <c r="H23" s="168"/>
      <c r="I23" s="168"/>
      <c r="J23" s="800"/>
      <c r="K23" s="800"/>
      <c r="L23" s="800"/>
      <c r="M23" s="354"/>
    </row>
    <row r="24" spans="1:13" x14ac:dyDescent="0.25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13"/>
    </row>
    <row r="25" spans="1:13" ht="17" thickBot="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14"/>
    </row>
    <row r="26" spans="1:13" s="2" customFormat="1" ht="17" thickBot="1" x14ac:dyDescent="0.3">
      <c r="A26" s="1358" t="s">
        <v>927</v>
      </c>
      <c r="B26" s="1355"/>
      <c r="C26" s="1390">
        <f>SUM(C8:C10)</f>
        <v>80</v>
      </c>
      <c r="D26" s="1390">
        <f t="shared" ref="D26:M26" si="2">SUM(D8:D10)</f>
        <v>40</v>
      </c>
      <c r="E26" s="1390">
        <f t="shared" si="2"/>
        <v>40</v>
      </c>
      <c r="F26" s="1390">
        <f t="shared" si="2"/>
        <v>40</v>
      </c>
      <c r="G26" s="1390">
        <f t="shared" si="2"/>
        <v>40</v>
      </c>
      <c r="H26" s="1390">
        <f t="shared" si="2"/>
        <v>60</v>
      </c>
      <c r="I26" s="1390">
        <f t="shared" si="2"/>
        <v>80</v>
      </c>
      <c r="J26" s="1390">
        <f t="shared" si="2"/>
        <v>80</v>
      </c>
      <c r="K26" s="1390">
        <f t="shared" si="2"/>
        <v>100</v>
      </c>
      <c r="L26" s="1390">
        <f t="shared" si="2"/>
        <v>100</v>
      </c>
      <c r="M26" s="1390">
        <f t="shared" si="2"/>
        <v>0</v>
      </c>
    </row>
    <row r="27" spans="1:13" s="591" customFormat="1" ht="17" thickBot="1" x14ac:dyDescent="0.3">
      <c r="A27" s="1598" t="s">
        <v>928</v>
      </c>
      <c r="B27" s="1393"/>
      <c r="C27" s="1393">
        <v>80</v>
      </c>
      <c r="D27" s="1393">
        <v>40</v>
      </c>
      <c r="E27" s="1393">
        <v>40</v>
      </c>
      <c r="F27" s="1393">
        <v>40</v>
      </c>
      <c r="G27" s="1393">
        <v>40</v>
      </c>
      <c r="H27" s="1393">
        <v>60</v>
      </c>
      <c r="I27" s="1393">
        <v>80</v>
      </c>
      <c r="J27" s="1393">
        <v>80</v>
      </c>
      <c r="K27" s="1393">
        <v>100</v>
      </c>
      <c r="L27" s="1393">
        <v>100</v>
      </c>
      <c r="M27" s="1393"/>
    </row>
  </sheetData>
  <pageMargins left="0.7" right="0.7" top="0.75" bottom="0.75" header="0.3" footer="0.3"/>
  <pageSetup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F23"/>
  <sheetViews>
    <sheetView topLeftCell="A4" workbookViewId="0">
      <selection activeCell="F15" sqref="F15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2.33203125" style="4" customWidth="1"/>
    <col min="4" max="4" width="9.1640625" style="2" customWidth="1"/>
    <col min="5" max="16384" width="9" style="136"/>
  </cols>
  <sheetData>
    <row r="1" spans="1:6" s="48" customFormat="1" x14ac:dyDescent="0.25">
      <c r="A1" s="48" t="s">
        <v>23</v>
      </c>
      <c r="D1" s="1"/>
    </row>
    <row r="2" spans="1:6" s="48" customFormat="1" x14ac:dyDescent="0.25">
      <c r="A2" s="1"/>
      <c r="B2" s="1"/>
      <c r="C2" s="1"/>
      <c r="D2" s="1"/>
    </row>
    <row r="3" spans="1:6" s="257" customFormat="1" x14ac:dyDescent="0.25">
      <c r="A3" s="1" t="s">
        <v>384</v>
      </c>
      <c r="B3" s="1"/>
      <c r="C3" s="1"/>
    </row>
    <row r="4" spans="1:6" s="257" customFormat="1" x14ac:dyDescent="0.25">
      <c r="A4" s="3" t="s">
        <v>7711</v>
      </c>
      <c r="B4" s="3"/>
      <c r="C4" s="3"/>
      <c r="D4" s="1013"/>
    </row>
    <row r="5" spans="1:6" s="257" customFormat="1" x14ac:dyDescent="0.25">
      <c r="A5" s="3" t="s">
        <v>8554</v>
      </c>
      <c r="B5" s="3"/>
      <c r="C5" s="1013"/>
    </row>
    <row r="6" spans="1:6" s="30" customFormat="1" ht="17" thickBot="1" x14ac:dyDescent="0.3">
      <c r="A6" s="31"/>
      <c r="B6" s="31"/>
      <c r="C6" s="31">
        <v>20000</v>
      </c>
      <c r="D6" s="31"/>
    </row>
    <row r="7" spans="1:6" s="4" customFormat="1" ht="17" thickBot="1" x14ac:dyDescent="0.3">
      <c r="A7" s="140" t="s">
        <v>0</v>
      </c>
      <c r="B7" s="140" t="s">
        <v>1</v>
      </c>
      <c r="C7" s="140" t="s">
        <v>14</v>
      </c>
      <c r="D7" s="209"/>
    </row>
    <row r="8" spans="1:6" s="1" customFormat="1" x14ac:dyDescent="0.25">
      <c r="A8" s="55" t="s">
        <v>8556</v>
      </c>
      <c r="B8" s="53" t="s">
        <v>8558</v>
      </c>
      <c r="C8" s="53">
        <v>16</v>
      </c>
      <c r="D8" s="354"/>
    </row>
    <row r="9" spans="1:6" s="1" customFormat="1" x14ac:dyDescent="0.25">
      <c r="A9" s="55" t="s">
        <v>8570</v>
      </c>
      <c r="B9" s="53" t="s">
        <v>8571</v>
      </c>
      <c r="C9" s="53">
        <v>12</v>
      </c>
      <c r="D9" s="354"/>
    </row>
    <row r="10" spans="1:6" s="1" customFormat="1" ht="17" thickBot="1" x14ac:dyDescent="0.3">
      <c r="A10" s="28" t="s">
        <v>8598</v>
      </c>
      <c r="B10" s="22" t="s">
        <v>8599</v>
      </c>
      <c r="C10" s="22">
        <v>28</v>
      </c>
      <c r="D10" s="370"/>
    </row>
    <row r="11" spans="1:6" s="1" customFormat="1" ht="17" thickBot="1" x14ac:dyDescent="0.3">
      <c r="A11" s="161" t="s">
        <v>8650</v>
      </c>
      <c r="B11" s="34"/>
      <c r="C11" s="34">
        <f>SUM(C8:C10)</f>
        <v>56</v>
      </c>
      <c r="D11" s="54"/>
      <c r="E11" s="1" t="s">
        <v>6802</v>
      </c>
      <c r="F11" s="1" t="s">
        <v>8817</v>
      </c>
    </row>
    <row r="12" spans="1:6" s="200" customFormat="1" ht="17" thickBot="1" x14ac:dyDescent="0.3">
      <c r="A12" s="69"/>
      <c r="B12" s="168"/>
      <c r="C12" s="800"/>
      <c r="D12" s="354"/>
    </row>
    <row r="13" spans="1:6" s="6" customFormat="1" ht="17" thickBot="1" x14ac:dyDescent="0.3">
      <c r="A13" s="860" t="s">
        <v>8917</v>
      </c>
      <c r="B13" s="41"/>
      <c r="C13" s="181">
        <f>SUM(C11:C12)</f>
        <v>56</v>
      </c>
      <c r="D13" s="258"/>
    </row>
    <row r="14" spans="1:6" s="200" customFormat="1" ht="17" thickBot="1" x14ac:dyDescent="0.3">
      <c r="A14" s="69"/>
      <c r="B14" s="168"/>
      <c r="C14" s="800"/>
      <c r="D14" s="354"/>
    </row>
    <row r="15" spans="1:6" s="6" customFormat="1" ht="17" thickBot="1" x14ac:dyDescent="0.3">
      <c r="A15" s="860" t="s">
        <v>9067</v>
      </c>
      <c r="B15" s="41"/>
      <c r="C15" s="181">
        <f>SUM(C13:C14)</f>
        <v>56</v>
      </c>
      <c r="D15" s="258"/>
    </row>
    <row r="16" spans="1:6" s="200" customFormat="1" ht="17" thickBot="1" x14ac:dyDescent="0.3">
      <c r="A16" s="69"/>
      <c r="B16" s="168"/>
      <c r="C16" s="842"/>
      <c r="D16" s="354"/>
    </row>
    <row r="17" spans="1:4" s="6" customFormat="1" ht="17" thickBot="1" x14ac:dyDescent="0.3">
      <c r="A17" s="860" t="s">
        <v>9315</v>
      </c>
      <c r="B17" s="41"/>
      <c r="C17" s="181">
        <f>SUM(C15:C16)</f>
        <v>56</v>
      </c>
      <c r="D17" s="258"/>
    </row>
    <row r="18" spans="1:4" s="200" customFormat="1" x14ac:dyDescent="0.25">
      <c r="A18" s="69"/>
      <c r="B18" s="168"/>
      <c r="C18" s="800"/>
      <c r="D18" s="354"/>
    </row>
    <row r="19" spans="1:4" s="200" customFormat="1" x14ac:dyDescent="0.25">
      <c r="A19" s="69"/>
      <c r="B19" s="168"/>
      <c r="C19" s="800"/>
      <c r="D19" s="354"/>
    </row>
    <row r="20" spans="1:4" x14ac:dyDescent="0.25">
      <c r="A20" s="57"/>
      <c r="B20" s="57"/>
      <c r="C20" s="57"/>
      <c r="D20" s="13"/>
    </row>
    <row r="21" spans="1:4" ht="17" thickBot="1" x14ac:dyDescent="0.3">
      <c r="A21" s="81"/>
      <c r="B21" s="81"/>
      <c r="C21" s="81"/>
      <c r="D21" s="14"/>
    </row>
    <row r="22" spans="1:4" s="2" customFormat="1" ht="17" thickBot="1" x14ac:dyDescent="0.3">
      <c r="A22" s="1358" t="s">
        <v>927</v>
      </c>
      <c r="B22" s="1355"/>
      <c r="C22" s="1390">
        <f>SUM(C8:C10)</f>
        <v>56</v>
      </c>
      <c r="D22" s="1390"/>
    </row>
    <row r="23" spans="1:4" s="591" customFormat="1" ht="17" thickBot="1" x14ac:dyDescent="0.3">
      <c r="A23" s="1598" t="s">
        <v>928</v>
      </c>
      <c r="B23" s="1393"/>
      <c r="C23" s="1393">
        <v>56</v>
      </c>
      <c r="D23" s="1393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E25"/>
  <sheetViews>
    <sheetView topLeftCell="A4" workbookViewId="0">
      <selection activeCell="A19" sqref="A19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1.1640625" style="4" customWidth="1"/>
    <col min="4" max="16384" width="9" style="136"/>
  </cols>
  <sheetData>
    <row r="1" spans="1:5" s="48" customFormat="1" x14ac:dyDescent="0.25">
      <c r="A1" s="48" t="s">
        <v>23</v>
      </c>
    </row>
    <row r="2" spans="1:5" s="48" customFormat="1" x14ac:dyDescent="0.25">
      <c r="A2" s="1"/>
      <c r="B2" s="1"/>
      <c r="C2" s="1"/>
    </row>
    <row r="3" spans="1:5" s="257" customFormat="1" x14ac:dyDescent="0.25">
      <c r="A3" s="1" t="s">
        <v>384</v>
      </c>
      <c r="B3" s="1"/>
      <c r="C3" s="1"/>
    </row>
    <row r="4" spans="1:5" s="257" customFormat="1" x14ac:dyDescent="0.25">
      <c r="A4" s="3" t="s">
        <v>7711</v>
      </c>
      <c r="B4" s="3"/>
      <c r="C4" s="3"/>
    </row>
    <row r="5" spans="1:5" s="257" customFormat="1" x14ac:dyDescent="0.25">
      <c r="A5" s="3" t="s">
        <v>8819</v>
      </c>
      <c r="B5" s="3"/>
      <c r="C5" s="3"/>
    </row>
    <row r="6" spans="1:5" s="30" customFormat="1" ht="17" thickBot="1" x14ac:dyDescent="0.3">
      <c r="A6" s="31"/>
      <c r="B6" s="31"/>
      <c r="C6" s="31">
        <v>4500</v>
      </c>
    </row>
    <row r="7" spans="1:5" s="4" customFormat="1" ht="17" thickBot="1" x14ac:dyDescent="0.3">
      <c r="A7" s="140" t="s">
        <v>0</v>
      </c>
      <c r="B7" s="140" t="s">
        <v>1</v>
      </c>
      <c r="C7" s="140" t="s">
        <v>3</v>
      </c>
    </row>
    <row r="8" spans="1:5" s="200" customFormat="1" ht="17" thickBot="1" x14ac:dyDescent="0.3">
      <c r="A8" s="866" t="s">
        <v>8230</v>
      </c>
      <c r="B8" s="1078" t="s">
        <v>8232</v>
      </c>
      <c r="C8" s="22">
        <v>20</v>
      </c>
    </row>
    <row r="9" spans="1:5" s="200" customFormat="1" ht="17" thickBot="1" x14ac:dyDescent="0.3">
      <c r="A9" s="161" t="s">
        <v>8092</v>
      </c>
      <c r="B9" s="34"/>
      <c r="C9" s="519">
        <f>SUM(C8)</f>
        <v>20</v>
      </c>
      <c r="D9" s="200" t="s">
        <v>6802</v>
      </c>
      <c r="E9" s="200" t="s">
        <v>8818</v>
      </c>
    </row>
    <row r="10" spans="1:5" ht="17" thickBot="1" x14ac:dyDescent="0.3">
      <c r="A10" s="256"/>
      <c r="B10" s="529"/>
      <c r="C10" s="1186"/>
    </row>
    <row r="11" spans="1:5" s="200" customFormat="1" ht="17" thickBot="1" x14ac:dyDescent="0.3">
      <c r="A11" s="161" t="s">
        <v>8511</v>
      </c>
      <c r="B11" s="34"/>
      <c r="C11" s="34">
        <f>SUM(C9:C10)</f>
        <v>20</v>
      </c>
      <c r="D11" s="200" t="s">
        <v>6802</v>
      </c>
      <c r="E11" s="200" t="s">
        <v>8820</v>
      </c>
    </row>
    <row r="12" spans="1:5" s="200" customFormat="1" ht="17" thickBot="1" x14ac:dyDescent="0.3">
      <c r="A12" s="69"/>
      <c r="B12" s="168"/>
      <c r="C12" s="168"/>
    </row>
    <row r="13" spans="1:5" s="200" customFormat="1" ht="17" thickBot="1" x14ac:dyDescent="0.3">
      <c r="A13" s="860" t="s">
        <v>8650</v>
      </c>
      <c r="B13" s="41"/>
      <c r="C13" s="42">
        <f>SUM(C11:C12)</f>
        <v>20</v>
      </c>
    </row>
    <row r="14" spans="1:5" s="200" customFormat="1" ht="17" thickBot="1" x14ac:dyDescent="0.3">
      <c r="A14" s="69"/>
      <c r="B14" s="168"/>
      <c r="C14" s="168"/>
    </row>
    <row r="15" spans="1:5" s="1" customFormat="1" ht="17" thickBot="1" x14ac:dyDescent="0.3">
      <c r="A15" s="860" t="s">
        <v>8917</v>
      </c>
      <c r="B15" s="41"/>
      <c r="C15" s="42">
        <f>SUM(C13:C14)</f>
        <v>20</v>
      </c>
      <c r="D15" s="1" t="s">
        <v>6790</v>
      </c>
      <c r="E15" s="1" t="s">
        <v>9279</v>
      </c>
    </row>
    <row r="16" spans="1:5" s="200" customFormat="1" ht="17" thickBot="1" x14ac:dyDescent="0.3">
      <c r="A16" s="69"/>
      <c r="B16" s="168"/>
      <c r="C16" s="168"/>
    </row>
    <row r="17" spans="1:3" s="1" customFormat="1" ht="17" thickBot="1" x14ac:dyDescent="0.3">
      <c r="A17" s="860" t="s">
        <v>9067</v>
      </c>
      <c r="B17" s="41"/>
      <c r="C17" s="42">
        <f>SUM(C15:C16)</f>
        <v>20</v>
      </c>
    </row>
    <row r="18" spans="1:3" s="200" customFormat="1" ht="17" thickBot="1" x14ac:dyDescent="0.3">
      <c r="A18" s="69"/>
      <c r="B18" s="168"/>
      <c r="C18" s="168"/>
    </row>
    <row r="19" spans="1:3" s="1" customFormat="1" ht="17" thickBot="1" x14ac:dyDescent="0.3">
      <c r="A19" s="860" t="s">
        <v>9315</v>
      </c>
      <c r="B19" s="41"/>
      <c r="C19" s="42">
        <f>SUM(C17:C18)</f>
        <v>20</v>
      </c>
    </row>
    <row r="20" spans="1:3" s="200" customFormat="1" x14ac:dyDescent="0.25">
      <c r="A20" s="69"/>
      <c r="B20" s="168"/>
      <c r="C20" s="168"/>
    </row>
    <row r="21" spans="1:3" s="200" customFormat="1" x14ac:dyDescent="0.25">
      <c r="A21" s="69"/>
      <c r="B21" s="168"/>
      <c r="C21" s="168"/>
    </row>
    <row r="22" spans="1:3" x14ac:dyDescent="0.25">
      <c r="A22" s="57"/>
      <c r="B22" s="57"/>
      <c r="C22" s="57"/>
    </row>
    <row r="23" spans="1:3" ht="17" thickBot="1" x14ac:dyDescent="0.3">
      <c r="A23" s="81"/>
      <c r="B23" s="81"/>
      <c r="C23" s="81"/>
    </row>
    <row r="24" spans="1:3" s="2" customFormat="1" ht="17" thickBot="1" x14ac:dyDescent="0.3">
      <c r="A24" s="1358" t="s">
        <v>927</v>
      </c>
      <c r="B24" s="1355"/>
      <c r="C24" s="1390">
        <f>SUM(C13)</f>
        <v>20</v>
      </c>
    </row>
    <row r="25" spans="1:3" s="591" customFormat="1" ht="17" thickBot="1" x14ac:dyDescent="0.3">
      <c r="A25" s="1598" t="s">
        <v>928</v>
      </c>
      <c r="B25" s="1393"/>
      <c r="C25" s="1393">
        <v>20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F22"/>
  <sheetViews>
    <sheetView topLeftCell="A4" workbookViewId="0">
      <selection activeCell="A17" sqref="A17:B1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0.33203125" style="4" customWidth="1"/>
    <col min="4" max="4" width="9.1640625" style="2" customWidth="1"/>
    <col min="5" max="5" width="9" style="136"/>
    <col min="6" max="6" width="19" style="136" customWidth="1"/>
    <col min="7" max="16384" width="9" style="136"/>
  </cols>
  <sheetData>
    <row r="1" spans="1:6" s="48" customFormat="1" x14ac:dyDescent="0.25">
      <c r="A1" s="48" t="s">
        <v>23</v>
      </c>
      <c r="D1" s="1"/>
    </row>
    <row r="2" spans="1:6" s="48" customFormat="1" x14ac:dyDescent="0.25">
      <c r="A2" s="1"/>
      <c r="B2" s="1"/>
      <c r="C2" s="1"/>
      <c r="D2" s="1"/>
    </row>
    <row r="3" spans="1:6" s="257" customFormat="1" x14ac:dyDescent="0.25">
      <c r="A3" s="1" t="s">
        <v>384</v>
      </c>
      <c r="B3" s="1"/>
      <c r="C3" s="1"/>
    </row>
    <row r="4" spans="1:6" s="257" customFormat="1" x14ac:dyDescent="0.25">
      <c r="A4" s="3" t="s">
        <v>7711</v>
      </c>
      <c r="B4" s="3"/>
      <c r="C4" s="3"/>
      <c r="D4" s="1013"/>
    </row>
    <row r="5" spans="1:6" s="257" customFormat="1" x14ac:dyDescent="0.25">
      <c r="A5" s="3" t="s">
        <v>8825</v>
      </c>
      <c r="B5" s="3"/>
      <c r="C5" s="1013"/>
    </row>
    <row r="6" spans="1:6" s="30" customFormat="1" ht="17" thickBot="1" x14ac:dyDescent="0.3">
      <c r="A6" s="31"/>
      <c r="B6" s="31"/>
      <c r="C6" s="31">
        <v>20000</v>
      </c>
      <c r="D6" s="31"/>
    </row>
    <row r="7" spans="1:6" s="4" customFormat="1" ht="17" thickBot="1" x14ac:dyDescent="0.3">
      <c r="A7" s="140" t="s">
        <v>0</v>
      </c>
      <c r="B7" s="140" t="s">
        <v>1</v>
      </c>
      <c r="C7" s="140" t="s">
        <v>14</v>
      </c>
      <c r="D7" s="209"/>
    </row>
    <row r="8" spans="1:6" ht="17" thickBot="1" x14ac:dyDescent="0.3">
      <c r="A8" s="256">
        <v>45323</v>
      </c>
      <c r="B8" s="529" t="s">
        <v>8286</v>
      </c>
      <c r="C8" s="53">
        <v>8</v>
      </c>
      <c r="D8" s="53"/>
    </row>
    <row r="9" spans="1:6" s="200" customFormat="1" ht="17" thickBot="1" x14ac:dyDescent="0.3">
      <c r="A9" s="161" t="s">
        <v>8511</v>
      </c>
      <c r="B9" s="34"/>
      <c r="C9" s="34">
        <f>SUM(C8:C8)</f>
        <v>8</v>
      </c>
      <c r="D9" s="54"/>
      <c r="E9" s="200" t="s">
        <v>6802</v>
      </c>
      <c r="F9" s="200" t="s">
        <v>8821</v>
      </c>
    </row>
    <row r="10" spans="1:6" s="200" customFormat="1" ht="17" thickBot="1" x14ac:dyDescent="0.3">
      <c r="A10" s="69"/>
      <c r="B10" s="168"/>
      <c r="C10" s="800"/>
      <c r="D10" s="354"/>
    </row>
    <row r="11" spans="1:6" s="200" customFormat="1" ht="17" thickBot="1" x14ac:dyDescent="0.3">
      <c r="A11" s="161" t="s">
        <v>8650</v>
      </c>
      <c r="B11" s="34"/>
      <c r="C11" s="34">
        <f>SUM(C9:C10)</f>
        <v>8</v>
      </c>
      <c r="D11" s="54"/>
      <c r="E11" s="200" t="s">
        <v>6802</v>
      </c>
      <c r="F11" s="200" t="s">
        <v>8822</v>
      </c>
    </row>
    <row r="12" spans="1:6" s="200" customFormat="1" ht="17" thickBot="1" x14ac:dyDescent="0.3">
      <c r="A12" s="69"/>
      <c r="B12" s="168"/>
      <c r="C12" s="800"/>
      <c r="D12" s="354"/>
    </row>
    <row r="13" spans="1:6" s="941" customFormat="1" ht="17" thickBot="1" x14ac:dyDescent="0.3">
      <c r="A13" s="161" t="s">
        <v>8917</v>
      </c>
      <c r="B13" s="34"/>
      <c r="C13" s="34">
        <f>SUM(C11:C12)</f>
        <v>8</v>
      </c>
      <c r="D13" s="54"/>
      <c r="E13" s="941" t="s">
        <v>6802</v>
      </c>
      <c r="F13" s="941" t="s">
        <v>9282</v>
      </c>
    </row>
    <row r="14" spans="1:6" s="200" customFormat="1" ht="17" thickBot="1" x14ac:dyDescent="0.3">
      <c r="A14" s="69"/>
      <c r="B14" s="168"/>
      <c r="C14" s="800"/>
      <c r="D14" s="354"/>
    </row>
    <row r="15" spans="1:6" s="941" customFormat="1" ht="17" thickBot="1" x14ac:dyDescent="0.3">
      <c r="A15" s="860" t="s">
        <v>9067</v>
      </c>
      <c r="B15" s="41"/>
      <c r="C15" s="181">
        <f>SUM(C13:C14)</f>
        <v>8</v>
      </c>
      <c r="D15" s="258"/>
    </row>
    <row r="16" spans="1:6" s="941" customFormat="1" ht="17" thickBot="1" x14ac:dyDescent="0.3">
      <c r="A16" s="1784"/>
      <c r="B16" s="559"/>
      <c r="C16" s="398"/>
      <c r="D16" s="397"/>
    </row>
    <row r="17" spans="1:4" s="941" customFormat="1" ht="17" thickBot="1" x14ac:dyDescent="0.3">
      <c r="A17" s="860" t="s">
        <v>9315</v>
      </c>
      <c r="B17" s="41"/>
      <c r="C17" s="181">
        <f>SUM(C15:C16)</f>
        <v>8</v>
      </c>
      <c r="D17" s="258"/>
    </row>
    <row r="18" spans="1:4" s="200" customFormat="1" x14ac:dyDescent="0.25">
      <c r="A18" s="69"/>
      <c r="B18" s="168"/>
      <c r="C18" s="800"/>
      <c r="D18" s="354"/>
    </row>
    <row r="19" spans="1:4" x14ac:dyDescent="0.25">
      <c r="A19" s="57"/>
      <c r="B19" s="57"/>
      <c r="C19" s="57"/>
      <c r="D19" s="13"/>
    </row>
    <row r="20" spans="1:4" ht="17" thickBot="1" x14ac:dyDescent="0.3">
      <c r="A20" s="81"/>
      <c r="B20" s="81"/>
      <c r="C20" s="81"/>
      <c r="D20" s="14"/>
    </row>
    <row r="21" spans="1:4" s="2" customFormat="1" ht="17" thickBot="1" x14ac:dyDescent="0.3">
      <c r="A21" s="1358" t="s">
        <v>927</v>
      </c>
      <c r="B21" s="1355"/>
      <c r="C21" s="1390">
        <f>SUM(C11)</f>
        <v>8</v>
      </c>
      <c r="D21" s="1390"/>
    </row>
    <row r="22" spans="1:4" s="591" customFormat="1" ht="17" thickBot="1" x14ac:dyDescent="0.3">
      <c r="A22" s="1598" t="s">
        <v>928</v>
      </c>
      <c r="B22" s="1393"/>
      <c r="C22" s="1393">
        <v>8</v>
      </c>
      <c r="D22" s="1393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F18"/>
  <sheetViews>
    <sheetView workbookViewId="0">
      <selection activeCell="A13" sqref="A13:B13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1.1640625" style="4" customWidth="1"/>
    <col min="4" max="4" width="9.1640625" style="2" customWidth="1"/>
    <col min="5" max="16384" width="9" style="136"/>
  </cols>
  <sheetData>
    <row r="1" spans="1:6" s="48" customFormat="1" x14ac:dyDescent="0.25">
      <c r="A1" s="48" t="s">
        <v>23</v>
      </c>
      <c r="D1" s="1"/>
    </row>
    <row r="2" spans="1:6" s="48" customFormat="1" x14ac:dyDescent="0.25">
      <c r="A2" s="1"/>
      <c r="B2" s="1"/>
      <c r="C2" s="1"/>
      <c r="D2" s="1"/>
    </row>
    <row r="3" spans="1:6" s="257" customFormat="1" x14ac:dyDescent="0.25">
      <c r="A3" s="1" t="s">
        <v>384</v>
      </c>
      <c r="B3" s="1"/>
      <c r="C3" s="1"/>
    </row>
    <row r="4" spans="1:6" s="257" customFormat="1" x14ac:dyDescent="0.25">
      <c r="A4" s="3" t="s">
        <v>7711</v>
      </c>
      <c r="B4" s="3"/>
      <c r="C4" s="3"/>
      <c r="D4" s="1013"/>
    </row>
    <row r="5" spans="1:6" s="257" customFormat="1" x14ac:dyDescent="0.25">
      <c r="A5" s="3" t="s">
        <v>8737</v>
      </c>
      <c r="B5" s="3"/>
      <c r="C5" s="3"/>
    </row>
    <row r="6" spans="1:6" s="30" customFormat="1" ht="17" thickBot="1" x14ac:dyDescent="0.3">
      <c r="A6" s="31"/>
      <c r="B6" s="31"/>
      <c r="C6" s="31">
        <v>2700</v>
      </c>
      <c r="D6" s="31"/>
    </row>
    <row r="7" spans="1:6" s="4" customFormat="1" ht="17" thickBot="1" x14ac:dyDescent="0.3">
      <c r="A7" s="140" t="s">
        <v>0</v>
      </c>
      <c r="B7" s="140" t="s">
        <v>1</v>
      </c>
      <c r="C7" s="140" t="s">
        <v>31</v>
      </c>
      <c r="D7" s="209"/>
    </row>
    <row r="8" spans="1:6" ht="17" thickBot="1" x14ac:dyDescent="0.3">
      <c r="A8" s="256">
        <v>45110</v>
      </c>
      <c r="B8" s="529" t="s">
        <v>8693</v>
      </c>
      <c r="C8" s="436">
        <v>630</v>
      </c>
      <c r="D8" s="53"/>
    </row>
    <row r="9" spans="1:6" s="200" customFormat="1" ht="17" thickBot="1" x14ac:dyDescent="0.3">
      <c r="A9" s="161" t="s">
        <v>8917</v>
      </c>
      <c r="B9" s="34"/>
      <c r="C9" s="34">
        <f>SUM(C8:C8)</f>
        <v>630</v>
      </c>
      <c r="D9" s="34"/>
      <c r="E9" s="200" t="s">
        <v>6802</v>
      </c>
      <c r="F9" s="200" t="s">
        <v>9280</v>
      </c>
    </row>
    <row r="10" spans="1:6" s="200" customFormat="1" ht="17" thickBot="1" x14ac:dyDescent="0.3">
      <c r="A10" s="69"/>
      <c r="B10" s="168"/>
      <c r="C10" s="168"/>
      <c r="D10" s="354"/>
    </row>
    <row r="11" spans="1:6" s="941" customFormat="1" ht="17" thickBot="1" x14ac:dyDescent="0.3">
      <c r="A11" s="860" t="s">
        <v>9067</v>
      </c>
      <c r="B11" s="41"/>
      <c r="C11" s="181">
        <f>SUM(C9:C10)</f>
        <v>630</v>
      </c>
      <c r="D11" s="41"/>
    </row>
    <row r="12" spans="1:6" s="200" customFormat="1" ht="17" thickBot="1" x14ac:dyDescent="0.3">
      <c r="A12" s="69"/>
      <c r="B12" s="168"/>
      <c r="C12" s="226"/>
      <c r="D12" s="354"/>
    </row>
    <row r="13" spans="1:6" s="941" customFormat="1" ht="17" thickBot="1" x14ac:dyDescent="0.3">
      <c r="A13" s="860" t="s">
        <v>9315</v>
      </c>
      <c r="B13" s="41"/>
      <c r="C13" s="181">
        <f>SUM(C11:C12)</f>
        <v>630</v>
      </c>
      <c r="D13" s="41"/>
    </row>
    <row r="14" spans="1:6" s="200" customFormat="1" x14ac:dyDescent="0.25">
      <c r="A14" s="69"/>
      <c r="B14" s="168"/>
      <c r="C14" s="168"/>
      <c r="D14" s="354"/>
    </row>
    <row r="15" spans="1:6" x14ac:dyDescent="0.25">
      <c r="A15" s="57"/>
      <c r="B15" s="57"/>
      <c r="C15" s="57"/>
      <c r="D15" s="13"/>
    </row>
    <row r="16" spans="1:6" ht="17" thickBot="1" x14ac:dyDescent="0.3">
      <c r="A16" s="81"/>
      <c r="B16" s="81"/>
      <c r="C16" s="81"/>
      <c r="D16" s="14"/>
    </row>
    <row r="17" spans="1:4" s="2" customFormat="1" ht="17" thickBot="1" x14ac:dyDescent="0.3">
      <c r="A17" s="1358" t="s">
        <v>927</v>
      </c>
      <c r="B17" s="1355"/>
      <c r="C17" s="1390">
        <f>SUM(C8)</f>
        <v>630</v>
      </c>
      <c r="D17" s="1355">
        <f t="shared" ref="D17" si="0">SUM(D8:D10)</f>
        <v>0</v>
      </c>
    </row>
    <row r="18" spans="1:4" s="591" customFormat="1" ht="17" thickBot="1" x14ac:dyDescent="0.3">
      <c r="A18" s="1598" t="s">
        <v>928</v>
      </c>
      <c r="B18" s="1393"/>
      <c r="C18" s="1393">
        <v>630</v>
      </c>
      <c r="D18" s="1393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K38"/>
  <sheetViews>
    <sheetView topLeftCell="A4" workbookViewId="0">
      <selection activeCell="A30" sqref="A30:B30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9" width="11.1640625" style="4" customWidth="1"/>
    <col min="10" max="16384" width="9" style="136"/>
  </cols>
  <sheetData>
    <row r="1" spans="1:9" s="48" customFormat="1" x14ac:dyDescent="0.25">
      <c r="A1" s="48" t="s">
        <v>23</v>
      </c>
    </row>
    <row r="2" spans="1:9" s="48" customForma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9" s="257" customFormat="1" x14ac:dyDescent="0.25">
      <c r="A3" s="1" t="s">
        <v>384</v>
      </c>
      <c r="B3" s="1"/>
      <c r="C3" s="1"/>
      <c r="D3" s="1"/>
      <c r="E3" s="1"/>
      <c r="F3" s="1"/>
      <c r="G3" s="1"/>
      <c r="H3" s="1"/>
      <c r="I3" s="1"/>
    </row>
    <row r="4" spans="1:9" s="257" customFormat="1" x14ac:dyDescent="0.25">
      <c r="A4" s="3" t="s">
        <v>7711</v>
      </c>
      <c r="B4" s="3"/>
      <c r="C4" s="3"/>
      <c r="D4" s="3"/>
      <c r="E4" s="3"/>
      <c r="F4" s="3"/>
      <c r="G4" s="3"/>
      <c r="H4" s="3"/>
      <c r="I4" s="3"/>
    </row>
    <row r="5" spans="1:9" s="257" customFormat="1" x14ac:dyDescent="0.25">
      <c r="A5" s="3" t="s">
        <v>8736</v>
      </c>
      <c r="B5" s="3"/>
      <c r="C5" s="3"/>
      <c r="D5" s="3"/>
      <c r="E5" s="3"/>
      <c r="F5" s="3"/>
      <c r="G5" s="3"/>
      <c r="H5" s="3"/>
      <c r="I5" s="3"/>
    </row>
    <row r="6" spans="1:9" s="30" customFormat="1" ht="17" thickBot="1" x14ac:dyDescent="0.3">
      <c r="A6" s="31"/>
      <c r="B6" s="31"/>
      <c r="C6" s="31">
        <v>6000</v>
      </c>
      <c r="D6" s="31">
        <v>4500</v>
      </c>
      <c r="E6" s="31">
        <v>1000</v>
      </c>
      <c r="F6" s="31">
        <v>4500</v>
      </c>
      <c r="G6" s="31">
        <v>4500</v>
      </c>
      <c r="H6" s="31">
        <v>21000</v>
      </c>
      <c r="I6" s="31">
        <v>4500</v>
      </c>
    </row>
    <row r="7" spans="1:9" s="4" customFormat="1" ht="17" thickBot="1" x14ac:dyDescent="0.3">
      <c r="A7" s="140" t="s">
        <v>0</v>
      </c>
      <c r="B7" s="140" t="s">
        <v>1</v>
      </c>
      <c r="C7" s="140" t="s">
        <v>26</v>
      </c>
      <c r="D7" s="140" t="s">
        <v>3</v>
      </c>
      <c r="E7" s="140" t="s">
        <v>4</v>
      </c>
      <c r="F7" s="140" t="s">
        <v>32</v>
      </c>
      <c r="G7" s="140" t="s">
        <v>18</v>
      </c>
      <c r="H7" s="140" t="s">
        <v>10</v>
      </c>
      <c r="I7" s="140" t="s">
        <v>27</v>
      </c>
    </row>
    <row r="8" spans="1:9" s="1" customFormat="1" x14ac:dyDescent="0.25">
      <c r="A8" s="36" t="s">
        <v>8729</v>
      </c>
      <c r="B8" s="436" t="s">
        <v>8730</v>
      </c>
      <c r="C8" s="53">
        <v>45</v>
      </c>
      <c r="D8" s="53">
        <v>50</v>
      </c>
      <c r="E8" s="53">
        <v>185</v>
      </c>
      <c r="F8" s="53">
        <v>103</v>
      </c>
      <c r="G8" s="53">
        <v>100</v>
      </c>
      <c r="H8" s="53"/>
      <c r="I8" s="53"/>
    </row>
    <row r="9" spans="1:9" s="1" customFormat="1" x14ac:dyDescent="0.25">
      <c r="A9" s="36" t="s">
        <v>8745</v>
      </c>
      <c r="B9" s="436" t="s">
        <v>8746</v>
      </c>
      <c r="C9" s="53">
        <v>100</v>
      </c>
      <c r="D9" s="53">
        <v>100</v>
      </c>
      <c r="E9" s="53">
        <v>200</v>
      </c>
      <c r="F9" s="354"/>
      <c r="G9" s="354"/>
      <c r="H9" s="354"/>
      <c r="I9" s="53">
        <v>100</v>
      </c>
    </row>
    <row r="10" spans="1:9" s="1" customFormat="1" x14ac:dyDescent="0.25">
      <c r="A10" s="36" t="s">
        <v>8748</v>
      </c>
      <c r="B10" s="436" t="s">
        <v>8749</v>
      </c>
      <c r="C10" s="53">
        <v>50</v>
      </c>
      <c r="D10" s="354"/>
      <c r="E10" s="53">
        <v>500</v>
      </c>
      <c r="F10" s="354"/>
      <c r="G10" s="354"/>
      <c r="H10" s="53">
        <v>30</v>
      </c>
      <c r="I10" s="354"/>
    </row>
    <row r="11" spans="1:9" s="1" customFormat="1" x14ac:dyDescent="0.25">
      <c r="A11" s="55" t="s">
        <v>8763</v>
      </c>
      <c r="B11" s="436" t="s">
        <v>8770</v>
      </c>
      <c r="C11" s="53">
        <v>100</v>
      </c>
      <c r="D11" s="53">
        <v>100</v>
      </c>
      <c r="E11" s="53">
        <v>100</v>
      </c>
      <c r="F11" s="354"/>
      <c r="G11" s="354"/>
      <c r="H11" s="354"/>
      <c r="I11" s="53">
        <v>28</v>
      </c>
    </row>
    <row r="12" spans="1:9" s="1" customFormat="1" x14ac:dyDescent="0.25">
      <c r="A12" s="55" t="s">
        <v>8763</v>
      </c>
      <c r="B12" s="436" t="s">
        <v>8772</v>
      </c>
      <c r="C12" s="53"/>
      <c r="D12" s="53"/>
      <c r="E12" s="53"/>
      <c r="F12" s="354"/>
      <c r="G12" s="354"/>
      <c r="H12" s="53">
        <v>100</v>
      </c>
      <c r="I12" s="53"/>
    </row>
    <row r="13" spans="1:9" s="1" customFormat="1" x14ac:dyDescent="0.25">
      <c r="A13" s="55" t="s">
        <v>8774</v>
      </c>
      <c r="B13" s="436" t="s">
        <v>8777</v>
      </c>
      <c r="C13" s="53">
        <v>100</v>
      </c>
      <c r="D13" s="53">
        <v>100</v>
      </c>
      <c r="E13" s="53">
        <v>200</v>
      </c>
      <c r="F13" s="354"/>
      <c r="G13" s="354"/>
      <c r="H13" s="354"/>
      <c r="I13" s="53"/>
    </row>
    <row r="14" spans="1:9" s="1" customFormat="1" x14ac:dyDescent="0.25">
      <c r="A14" s="55" t="s">
        <v>8787</v>
      </c>
      <c r="B14" s="436" t="s">
        <v>8789</v>
      </c>
      <c r="C14" s="53">
        <v>215</v>
      </c>
      <c r="D14" s="53">
        <v>100</v>
      </c>
      <c r="E14" s="354"/>
      <c r="F14" s="354"/>
      <c r="G14" s="53">
        <v>60</v>
      </c>
      <c r="H14" s="53">
        <v>48</v>
      </c>
      <c r="I14" s="354"/>
    </row>
    <row r="15" spans="1:9" s="1" customFormat="1" x14ac:dyDescent="0.25">
      <c r="A15" s="36" t="s">
        <v>8794</v>
      </c>
      <c r="B15" s="436" t="s">
        <v>8800</v>
      </c>
      <c r="C15" s="53">
        <v>70</v>
      </c>
      <c r="D15" s="53">
        <v>70</v>
      </c>
      <c r="E15" s="53">
        <v>200</v>
      </c>
      <c r="F15" s="354"/>
      <c r="G15" s="53">
        <v>40</v>
      </c>
      <c r="H15" s="354"/>
      <c r="I15" s="53">
        <v>25</v>
      </c>
    </row>
    <row r="16" spans="1:9" s="1" customFormat="1" x14ac:dyDescent="0.25">
      <c r="A16" s="36" t="s">
        <v>8804</v>
      </c>
      <c r="B16" s="436" t="s">
        <v>6189</v>
      </c>
      <c r="C16" s="53">
        <v>25</v>
      </c>
      <c r="D16" s="354"/>
      <c r="E16" s="53">
        <v>200</v>
      </c>
      <c r="F16" s="354"/>
      <c r="G16" s="354"/>
      <c r="H16" s="53">
        <v>45</v>
      </c>
      <c r="I16" s="354"/>
    </row>
    <row r="17" spans="1:11" s="2" customFormat="1" x14ac:dyDescent="0.25">
      <c r="A17" s="76" t="s">
        <v>8831</v>
      </c>
      <c r="B17" s="14" t="s">
        <v>63</v>
      </c>
      <c r="C17" s="53"/>
      <c r="D17" s="53"/>
      <c r="E17" s="53"/>
      <c r="F17" s="53"/>
      <c r="G17" s="53">
        <v>-4</v>
      </c>
      <c r="H17" s="53"/>
      <c r="I17" s="53"/>
    </row>
    <row r="18" spans="1:11" s="2" customFormat="1" x14ac:dyDescent="0.25">
      <c r="A18" s="76" t="s">
        <v>8831</v>
      </c>
      <c r="B18" s="75" t="s">
        <v>6189</v>
      </c>
      <c r="C18" s="13"/>
      <c r="D18" s="13">
        <v>140</v>
      </c>
      <c r="E18" s="13"/>
      <c r="F18" s="13"/>
      <c r="G18" s="13"/>
      <c r="H18" s="13"/>
      <c r="I18" s="13"/>
    </row>
    <row r="19" spans="1:11" s="2" customFormat="1" x14ac:dyDescent="0.25">
      <c r="A19" s="76" t="s">
        <v>8831</v>
      </c>
      <c r="B19" s="436" t="s">
        <v>8832</v>
      </c>
      <c r="C19" s="14"/>
      <c r="D19" s="14">
        <v>200</v>
      </c>
      <c r="E19" s="14"/>
      <c r="F19" s="14"/>
      <c r="G19" s="14"/>
      <c r="H19" s="14"/>
      <c r="I19" s="14"/>
    </row>
    <row r="20" spans="1:11" s="2" customFormat="1" ht="17" thickBot="1" x14ac:dyDescent="0.3">
      <c r="A20" s="76" t="s">
        <v>8838</v>
      </c>
      <c r="B20" s="188" t="s">
        <v>8849</v>
      </c>
      <c r="C20" s="14"/>
      <c r="D20" s="14">
        <v>150</v>
      </c>
      <c r="E20" s="14"/>
      <c r="F20" s="14"/>
      <c r="G20" s="14"/>
      <c r="H20" s="14"/>
      <c r="I20" s="14"/>
    </row>
    <row r="21" spans="1:11" ht="17" thickBot="1" x14ac:dyDescent="0.3">
      <c r="A21" s="161" t="s">
        <v>8917</v>
      </c>
      <c r="B21" s="34"/>
      <c r="C21" s="34">
        <f>SUM(C8:C20)</f>
        <v>705</v>
      </c>
      <c r="D21" s="34">
        <f t="shared" ref="D21:I21" si="0">SUM(D8:D20)</f>
        <v>1010</v>
      </c>
      <c r="E21" s="34">
        <f t="shared" si="0"/>
        <v>1585</v>
      </c>
      <c r="F21" s="34">
        <f t="shared" si="0"/>
        <v>103</v>
      </c>
      <c r="G21" s="34">
        <f>SUM(G8:G20)</f>
        <v>196</v>
      </c>
      <c r="H21" s="34">
        <f t="shared" si="0"/>
        <v>223</v>
      </c>
      <c r="I21" s="34">
        <f t="shared" si="0"/>
        <v>153</v>
      </c>
      <c r="J21" s="136" t="s">
        <v>6802</v>
      </c>
      <c r="K21" s="136" t="s">
        <v>9281</v>
      </c>
    </row>
    <row r="22" spans="1:11" s="200" customFormat="1" x14ac:dyDescent="0.25">
      <c r="A22" s="55" t="s">
        <v>8955</v>
      </c>
      <c r="B22" s="529" t="s">
        <v>8959</v>
      </c>
      <c r="C22" s="1062">
        <v>15</v>
      </c>
      <c r="D22" s="1062">
        <v>48</v>
      </c>
      <c r="E22" s="1062">
        <v>356</v>
      </c>
      <c r="F22" s="1102"/>
      <c r="G22" s="1062">
        <v>234</v>
      </c>
      <c r="H22" s="1062">
        <v>95</v>
      </c>
      <c r="I22" s="1062">
        <v>147</v>
      </c>
    </row>
    <row r="23" spans="1:11" ht="17" thickBot="1" x14ac:dyDescent="0.3">
      <c r="A23" s="55" t="s">
        <v>8999</v>
      </c>
      <c r="B23" s="53" t="s">
        <v>9004</v>
      </c>
      <c r="C23" s="247">
        <v>90</v>
      </c>
      <c r="D23" s="247">
        <v>200</v>
      </c>
      <c r="E23" s="247">
        <v>300</v>
      </c>
      <c r="F23" s="247"/>
      <c r="G23" s="247"/>
      <c r="H23" s="247">
        <v>80</v>
      </c>
      <c r="I23" s="247"/>
    </row>
    <row r="24" spans="1:11" s="197" customFormat="1" ht="17" thickBot="1" x14ac:dyDescent="0.3">
      <c r="A24" s="860" t="s">
        <v>9067</v>
      </c>
      <c r="B24" s="41"/>
      <c r="C24" s="181">
        <f>SUM(C21:C23)</f>
        <v>810</v>
      </c>
      <c r="D24" s="181">
        <f t="shared" ref="D24:H24" si="1">SUM(D21:D23)</f>
        <v>1258</v>
      </c>
      <c r="E24" s="181">
        <f t="shared" si="1"/>
        <v>2241</v>
      </c>
      <c r="F24" s="181">
        <f t="shared" si="1"/>
        <v>103</v>
      </c>
      <c r="G24" s="181">
        <f t="shared" si="1"/>
        <v>430</v>
      </c>
      <c r="H24" s="181">
        <f t="shared" si="1"/>
        <v>398</v>
      </c>
      <c r="I24" s="181">
        <f>SUM(I21:I23)</f>
        <v>300</v>
      </c>
    </row>
    <row r="25" spans="1:11" x14ac:dyDescent="0.25">
      <c r="A25" s="12">
        <v>45356</v>
      </c>
      <c r="B25" s="13" t="s">
        <v>9042</v>
      </c>
      <c r="C25" s="81"/>
      <c r="D25" s="81"/>
      <c r="E25" s="81"/>
      <c r="F25" s="81"/>
      <c r="G25" s="81"/>
      <c r="H25" s="247">
        <v>32</v>
      </c>
      <c r="I25" s="81"/>
    </row>
    <row r="26" spans="1:11" x14ac:dyDescent="0.25">
      <c r="A26" s="55">
        <v>45509</v>
      </c>
      <c r="B26" s="13" t="s">
        <v>9075</v>
      </c>
      <c r="C26" s="81"/>
      <c r="D26" s="81"/>
      <c r="E26" s="81"/>
      <c r="F26" s="81"/>
      <c r="G26" s="81"/>
      <c r="H26" s="247">
        <v>37</v>
      </c>
      <c r="I26" s="81"/>
    </row>
    <row r="27" spans="1:11" x14ac:dyDescent="0.25">
      <c r="A27" s="55" t="s">
        <v>9110</v>
      </c>
      <c r="B27" s="53" t="s">
        <v>9113</v>
      </c>
      <c r="C27" s="81"/>
      <c r="D27" s="81"/>
      <c r="E27" s="81"/>
      <c r="F27" s="81"/>
      <c r="G27" s="81"/>
      <c r="H27" s="247">
        <v>50</v>
      </c>
      <c r="I27" s="81"/>
    </row>
    <row r="28" spans="1:11" x14ac:dyDescent="0.25">
      <c r="A28" s="12" t="s">
        <v>9110</v>
      </c>
      <c r="B28" s="213" t="s">
        <v>63</v>
      </c>
      <c r="C28" s="57"/>
      <c r="D28" s="57"/>
      <c r="E28" s="39">
        <v>-316</v>
      </c>
      <c r="F28" s="57"/>
      <c r="G28" s="39">
        <v>-350</v>
      </c>
      <c r="H28" s="39"/>
      <c r="I28" s="57"/>
    </row>
    <row r="29" spans="1:11" ht="17" thickBot="1" x14ac:dyDescent="0.3">
      <c r="A29" s="1181" t="s">
        <v>9171</v>
      </c>
      <c r="B29" s="213" t="s">
        <v>6189</v>
      </c>
      <c r="C29" s="39">
        <v>100</v>
      </c>
      <c r="D29" s="57"/>
      <c r="E29" s="39"/>
      <c r="F29" s="57"/>
      <c r="G29" s="39"/>
      <c r="H29" s="39">
        <v>50</v>
      </c>
      <c r="I29" s="57"/>
    </row>
    <row r="30" spans="1:11" s="197" customFormat="1" ht="17" thickBot="1" x14ac:dyDescent="0.3">
      <c r="A30" s="860" t="s">
        <v>9315</v>
      </c>
      <c r="B30" s="41"/>
      <c r="C30" s="181">
        <f>SUM(C24:C29)</f>
        <v>910</v>
      </c>
      <c r="D30" s="181">
        <f t="shared" ref="D30:I30" si="2">SUM(D24:D29)</f>
        <v>1258</v>
      </c>
      <c r="E30" s="181">
        <f t="shared" si="2"/>
        <v>1925</v>
      </c>
      <c r="F30" s="181">
        <f t="shared" si="2"/>
        <v>103</v>
      </c>
      <c r="G30" s="181">
        <f t="shared" si="2"/>
        <v>80</v>
      </c>
      <c r="H30" s="181">
        <f t="shared" si="2"/>
        <v>567</v>
      </c>
      <c r="I30" s="181">
        <f t="shared" si="2"/>
        <v>300</v>
      </c>
    </row>
    <row r="31" spans="1:11" x14ac:dyDescent="0.25">
      <c r="A31" s="1181"/>
      <c r="B31" s="213"/>
      <c r="C31" s="57"/>
      <c r="D31" s="57"/>
      <c r="E31" s="57"/>
      <c r="F31" s="57"/>
      <c r="G31" s="57"/>
      <c r="H31" s="57"/>
      <c r="I31" s="57"/>
    </row>
    <row r="32" spans="1:11" x14ac:dyDescent="0.25">
      <c r="A32" s="12"/>
      <c r="B32" s="213"/>
      <c r="C32" s="57"/>
      <c r="D32" s="57"/>
      <c r="E32" s="57"/>
      <c r="F32" s="57"/>
      <c r="G32" s="57"/>
      <c r="H32" s="57"/>
      <c r="I32" s="57"/>
    </row>
    <row r="33" spans="1:9" x14ac:dyDescent="0.25">
      <c r="A33" s="12"/>
      <c r="B33" s="213"/>
      <c r="C33" s="57"/>
      <c r="D33" s="57"/>
      <c r="E33" s="57"/>
      <c r="F33" s="57"/>
      <c r="G33" s="57"/>
      <c r="H33" s="57"/>
      <c r="I33" s="57"/>
    </row>
    <row r="34" spans="1:9" ht="17" thickBot="1" x14ac:dyDescent="0.3">
      <c r="A34" s="81"/>
      <c r="B34" s="81"/>
      <c r="C34" s="81"/>
      <c r="D34" s="81"/>
      <c r="E34" s="81"/>
      <c r="F34" s="81"/>
      <c r="G34" s="81"/>
      <c r="H34" s="81"/>
      <c r="I34" s="81"/>
    </row>
    <row r="35" spans="1:9" s="2" customFormat="1" ht="17" thickBot="1" x14ac:dyDescent="0.3">
      <c r="A35" s="1358" t="s">
        <v>927</v>
      </c>
      <c r="B35" s="1355"/>
      <c r="C35" s="1355">
        <v>910</v>
      </c>
      <c r="D35" s="1355">
        <v>1258</v>
      </c>
      <c r="E35" s="1355">
        <v>2241</v>
      </c>
      <c r="F35" s="1355">
        <v>103</v>
      </c>
      <c r="G35" s="1355">
        <v>430</v>
      </c>
      <c r="H35" s="1355">
        <v>567</v>
      </c>
      <c r="I35" s="1355">
        <v>300</v>
      </c>
    </row>
    <row r="36" spans="1:9" s="591" customFormat="1" ht="17" thickBot="1" x14ac:dyDescent="0.3">
      <c r="A36" s="1598" t="s">
        <v>928</v>
      </c>
      <c r="B36" s="1393"/>
      <c r="C36" s="1393">
        <v>910</v>
      </c>
      <c r="D36" s="1393">
        <v>1808</v>
      </c>
      <c r="E36" s="1393">
        <v>2241</v>
      </c>
      <c r="F36" s="1393">
        <v>103</v>
      </c>
      <c r="G36" s="1393">
        <v>430</v>
      </c>
      <c r="H36" s="1393">
        <v>668</v>
      </c>
      <c r="I36" s="1393">
        <v>500</v>
      </c>
    </row>
    <row r="37" spans="1:9" ht="17" thickBot="1" x14ac:dyDescent="0.3">
      <c r="C37" s="140" t="s">
        <v>26</v>
      </c>
      <c r="D37" s="140" t="s">
        <v>3</v>
      </c>
      <c r="E37" s="140" t="s">
        <v>4</v>
      </c>
      <c r="F37" s="140" t="s">
        <v>32</v>
      </c>
      <c r="G37" s="140" t="s">
        <v>18</v>
      </c>
      <c r="H37" s="140" t="s">
        <v>10</v>
      </c>
      <c r="I37" s="140" t="s">
        <v>27</v>
      </c>
    </row>
    <row r="38" spans="1:9" s="200" customFormat="1" x14ac:dyDescent="0.25">
      <c r="A38" s="48" t="s">
        <v>8915</v>
      </c>
      <c r="B38" s="48"/>
      <c r="C38" s="48">
        <f>SUM(C36-C35)</f>
        <v>0</v>
      </c>
      <c r="D38" s="48">
        <f t="shared" ref="D38:I38" si="3">SUM(D36-D35)</f>
        <v>550</v>
      </c>
      <c r="E38" s="48">
        <f t="shared" si="3"/>
        <v>0</v>
      </c>
      <c r="F38" s="48">
        <f t="shared" si="3"/>
        <v>0</v>
      </c>
      <c r="G38" s="48">
        <f t="shared" si="3"/>
        <v>0</v>
      </c>
      <c r="H38" s="48">
        <f t="shared" si="3"/>
        <v>101</v>
      </c>
      <c r="I38" s="48">
        <f t="shared" si="3"/>
        <v>200</v>
      </c>
    </row>
  </sheetData>
  <pageMargins left="0.7" right="0.7" top="0.75" bottom="0.75" header="0.3" footer="0.3"/>
  <pageSetup orientation="portrait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I23"/>
  <sheetViews>
    <sheetView topLeftCell="A4" workbookViewId="0">
      <selection activeCell="A16" sqref="A16:B16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7" width="9.1640625" style="2" customWidth="1"/>
    <col min="8" max="8" width="15.1640625" style="2" customWidth="1"/>
    <col min="9" max="9" width="15.1640625" style="2" hidden="1" customWidth="1"/>
    <col min="10" max="16384" width="9" style="136"/>
  </cols>
  <sheetData>
    <row r="1" spans="1:9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</row>
    <row r="2" spans="1:9" s="48" customForma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7711</v>
      </c>
      <c r="B4" s="3"/>
      <c r="C4" s="1013"/>
      <c r="D4" s="1013"/>
      <c r="E4" s="1013"/>
      <c r="F4" s="1013"/>
      <c r="G4" s="1013"/>
      <c r="H4" s="1013"/>
      <c r="I4" s="1013"/>
    </row>
    <row r="5" spans="1:9" s="257" customFormat="1" x14ac:dyDescent="0.25">
      <c r="A5" s="3" t="s">
        <v>8983</v>
      </c>
      <c r="B5" s="3"/>
    </row>
    <row r="6" spans="1:9" s="30" customFormat="1" ht="17" thickBot="1" x14ac:dyDescent="0.3">
      <c r="A6" s="31"/>
      <c r="B6" s="31"/>
      <c r="C6" s="31"/>
      <c r="D6" s="31">
        <v>13500</v>
      </c>
      <c r="E6" s="31">
        <v>13500</v>
      </c>
      <c r="F6" s="31">
        <v>2700</v>
      </c>
      <c r="G6" s="31">
        <v>2700</v>
      </c>
      <c r="H6" s="31">
        <v>7500</v>
      </c>
      <c r="I6" s="1725" t="s">
        <v>7864</v>
      </c>
    </row>
    <row r="7" spans="1:9" s="4" customFormat="1" ht="17" thickBot="1" x14ac:dyDescent="0.3">
      <c r="A7" s="140" t="s">
        <v>0</v>
      </c>
      <c r="B7" s="140" t="s">
        <v>1</v>
      </c>
      <c r="C7" s="1597" t="s">
        <v>28</v>
      </c>
      <c r="D7" s="209" t="s">
        <v>29</v>
      </c>
      <c r="E7" s="209" t="s">
        <v>134</v>
      </c>
      <c r="F7" s="140" t="s">
        <v>31</v>
      </c>
      <c r="G7" s="209" t="s">
        <v>365</v>
      </c>
      <c r="H7" s="209" t="s">
        <v>8799</v>
      </c>
      <c r="I7" s="1597" t="s">
        <v>8079</v>
      </c>
    </row>
    <row r="8" spans="1:9" s="200" customFormat="1" x14ac:dyDescent="0.25">
      <c r="A8" s="69" t="s">
        <v>8748</v>
      </c>
      <c r="B8" s="529" t="s">
        <v>8749</v>
      </c>
      <c r="C8" s="1000">
        <v>7</v>
      </c>
      <c r="D8" s="842"/>
      <c r="E8" s="842"/>
      <c r="F8" s="842"/>
      <c r="G8" s="842"/>
      <c r="H8" s="842"/>
      <c r="I8" s="1000"/>
    </row>
    <row r="9" spans="1:9" s="200" customFormat="1" x14ac:dyDescent="0.25">
      <c r="A9" s="256" t="s">
        <v>8787</v>
      </c>
      <c r="B9" s="529" t="s">
        <v>8788</v>
      </c>
      <c r="C9" s="1000"/>
      <c r="D9" s="226">
        <v>150</v>
      </c>
      <c r="E9" s="226">
        <v>100</v>
      </c>
      <c r="F9" s="226">
        <v>460</v>
      </c>
      <c r="G9" s="226">
        <v>120</v>
      </c>
      <c r="H9" s="226"/>
      <c r="I9" s="999"/>
    </row>
    <row r="10" spans="1:9" s="200" customFormat="1" ht="17" thickBot="1" x14ac:dyDescent="0.3">
      <c r="A10" s="69" t="s">
        <v>8794</v>
      </c>
      <c r="B10" s="529" t="s">
        <v>8798</v>
      </c>
      <c r="C10" s="1000"/>
      <c r="D10" s="226"/>
      <c r="E10" s="226">
        <v>284</v>
      </c>
      <c r="F10" s="226"/>
      <c r="G10" s="226"/>
      <c r="H10" s="226">
        <v>100</v>
      </c>
      <c r="I10" s="999"/>
    </row>
    <row r="11" spans="1:9" s="200" customFormat="1" ht="17" thickBot="1" x14ac:dyDescent="0.3">
      <c r="A11" s="860" t="s">
        <v>8917</v>
      </c>
      <c r="B11" s="41"/>
      <c r="C11" s="56">
        <f t="shared" ref="C11:I11" si="0">SUM(C8:C10)</f>
        <v>7</v>
      </c>
      <c r="D11" s="42">
        <f t="shared" si="0"/>
        <v>150</v>
      </c>
      <c r="E11" s="42">
        <f t="shared" si="0"/>
        <v>384</v>
      </c>
      <c r="F11" s="42">
        <f t="shared" si="0"/>
        <v>460</v>
      </c>
      <c r="G11" s="42">
        <f t="shared" si="0"/>
        <v>120</v>
      </c>
      <c r="H11" s="42">
        <f t="shared" si="0"/>
        <v>100</v>
      </c>
      <c r="I11" s="204">
        <f t="shared" si="0"/>
        <v>0</v>
      </c>
    </row>
    <row r="12" spans="1:9" s="200" customFormat="1" ht="17" thickBot="1" x14ac:dyDescent="0.3">
      <c r="A12" s="28" t="s">
        <v>8999</v>
      </c>
      <c r="B12" s="22" t="s">
        <v>9005</v>
      </c>
      <c r="C12" s="1100"/>
      <c r="D12" s="1062">
        <v>42</v>
      </c>
      <c r="E12" s="1102"/>
      <c r="F12" s="1102"/>
      <c r="G12" s="1102"/>
      <c r="H12" s="1102"/>
      <c r="I12" s="1100"/>
    </row>
    <row r="13" spans="1:9" s="200" customFormat="1" ht="17" thickBot="1" x14ac:dyDescent="0.3">
      <c r="A13" s="860" t="s">
        <v>9067</v>
      </c>
      <c r="B13" s="41"/>
      <c r="C13" s="56">
        <f>SUM(C11:C12)</f>
        <v>7</v>
      </c>
      <c r="D13" s="42">
        <f t="shared" ref="D13:I13" si="1">SUM(D11:D12)</f>
        <v>192</v>
      </c>
      <c r="E13" s="42">
        <f t="shared" si="1"/>
        <v>384</v>
      </c>
      <c r="F13" s="42">
        <f t="shared" si="1"/>
        <v>460</v>
      </c>
      <c r="G13" s="42">
        <f t="shared" si="1"/>
        <v>120</v>
      </c>
      <c r="H13" s="42">
        <f t="shared" si="1"/>
        <v>100</v>
      </c>
      <c r="I13" s="204">
        <f t="shared" si="1"/>
        <v>0</v>
      </c>
    </row>
    <row r="14" spans="1:9" s="200" customFormat="1" ht="17" thickBot="1" x14ac:dyDescent="0.3">
      <c r="A14" s="28">
        <v>45509</v>
      </c>
      <c r="B14" s="22" t="s">
        <v>8020</v>
      </c>
      <c r="C14" s="1100">
        <v>-7</v>
      </c>
      <c r="D14" s="370"/>
      <c r="E14" s="370"/>
      <c r="F14" s="370"/>
      <c r="G14" s="370"/>
      <c r="H14" s="370"/>
      <c r="I14" s="1100"/>
    </row>
    <row r="15" spans="1:9" s="200" customFormat="1" ht="17" thickBot="1" x14ac:dyDescent="0.3">
      <c r="A15" s="860" t="s">
        <v>9315</v>
      </c>
      <c r="B15" s="204"/>
      <c r="C15" s="56">
        <f>SUM(C13:C14)</f>
        <v>0</v>
      </c>
      <c r="D15" s="42">
        <f t="shared" ref="D15:I15" si="2">SUM(D13:D14)</f>
        <v>192</v>
      </c>
      <c r="E15" s="42">
        <f t="shared" si="2"/>
        <v>384</v>
      </c>
      <c r="F15" s="42">
        <f t="shared" si="2"/>
        <v>460</v>
      </c>
      <c r="G15" s="42">
        <f t="shared" si="2"/>
        <v>120</v>
      </c>
      <c r="H15" s="42">
        <f t="shared" si="2"/>
        <v>100</v>
      </c>
      <c r="I15" s="204">
        <f t="shared" si="2"/>
        <v>0</v>
      </c>
    </row>
    <row r="16" spans="1:9" s="200" customFormat="1" x14ac:dyDescent="0.25">
      <c r="A16" s="817" t="s">
        <v>9557</v>
      </c>
      <c r="B16" s="213" t="s">
        <v>401</v>
      </c>
      <c r="C16" s="1000"/>
      <c r="D16" s="354"/>
      <c r="E16" s="354"/>
      <c r="F16" s="354"/>
      <c r="G16" s="354"/>
      <c r="H16" s="53">
        <v>-94</v>
      </c>
      <c r="I16" s="1000"/>
    </row>
    <row r="17" spans="1:9" s="200" customFormat="1" x14ac:dyDescent="0.25">
      <c r="A17" s="55"/>
      <c r="B17" s="53"/>
      <c r="C17" s="1000"/>
      <c r="D17" s="354"/>
      <c r="E17" s="354"/>
      <c r="F17" s="354"/>
      <c r="G17" s="354"/>
      <c r="H17" s="354"/>
      <c r="I17" s="1000"/>
    </row>
    <row r="18" spans="1:9" x14ac:dyDescent="0.25">
      <c r="A18" s="57"/>
      <c r="B18" s="57"/>
      <c r="C18" s="1437"/>
      <c r="D18" s="13"/>
      <c r="E18" s="13"/>
      <c r="F18" s="13"/>
      <c r="G18" s="13"/>
      <c r="H18" s="13"/>
      <c r="I18" s="1437"/>
    </row>
    <row r="19" spans="1:9" ht="17" thickBot="1" x14ac:dyDescent="0.3">
      <c r="A19" s="81"/>
      <c r="B19" s="81"/>
      <c r="C19" s="238"/>
      <c r="D19" s="14"/>
      <c r="E19" s="14"/>
      <c r="F19" s="14"/>
      <c r="G19" s="14"/>
      <c r="H19" s="14"/>
      <c r="I19" s="238"/>
    </row>
    <row r="20" spans="1:9" s="2" customFormat="1" ht="17" thickBot="1" x14ac:dyDescent="0.3">
      <c r="A20" s="1358" t="s">
        <v>927</v>
      </c>
      <c r="B20" s="1355"/>
      <c r="C20" s="56">
        <f>SUM(C8:C18)</f>
        <v>14</v>
      </c>
      <c r="D20" s="1390">
        <f>SUM(D15)</f>
        <v>192</v>
      </c>
      <c r="E20" s="1390">
        <f t="shared" ref="E20:H20" si="3">SUM(E15)</f>
        <v>384</v>
      </c>
      <c r="F20" s="1390">
        <f t="shared" si="3"/>
        <v>460</v>
      </c>
      <c r="G20" s="1390">
        <f t="shared" si="3"/>
        <v>120</v>
      </c>
      <c r="H20" s="1390">
        <f t="shared" si="3"/>
        <v>100</v>
      </c>
      <c r="I20" s="56">
        <f>SUM(I8:I18)</f>
        <v>0</v>
      </c>
    </row>
    <row r="21" spans="1:9" s="591" customFormat="1" ht="17" thickBot="1" x14ac:dyDescent="0.3">
      <c r="A21" s="1598" t="s">
        <v>928</v>
      </c>
      <c r="B21" s="1393"/>
      <c r="C21" s="916"/>
      <c r="D21" s="1393">
        <v>192</v>
      </c>
      <c r="E21" s="1393">
        <v>384</v>
      </c>
      <c r="F21" s="1393">
        <v>460</v>
      </c>
      <c r="G21" s="1393">
        <v>120</v>
      </c>
      <c r="H21" s="1393">
        <v>100</v>
      </c>
      <c r="I21" s="916"/>
    </row>
    <row r="22" spans="1:9" x14ac:dyDescent="0.25">
      <c r="C22" s="8"/>
      <c r="I22" s="239"/>
    </row>
    <row r="23" spans="1:9" s="200" customFormat="1" x14ac:dyDescent="0.25">
      <c r="A23" s="48"/>
      <c r="B23" s="48"/>
      <c r="C23" s="6"/>
      <c r="D23" s="1">
        <f t="shared" ref="D23:I23" si="4">SUM(D21-D20)</f>
        <v>0</v>
      </c>
      <c r="E23" s="1">
        <f t="shared" si="4"/>
        <v>0</v>
      </c>
      <c r="F23" s="1">
        <f t="shared" si="4"/>
        <v>0</v>
      </c>
      <c r="G23" s="1">
        <f t="shared" si="4"/>
        <v>0</v>
      </c>
      <c r="H23" s="1">
        <f t="shared" si="4"/>
        <v>0</v>
      </c>
      <c r="I23" s="355">
        <f t="shared" si="4"/>
        <v>0</v>
      </c>
    </row>
  </sheetData>
  <pageMargins left="0.7" right="0.7" top="0.75" bottom="0.75" header="0.3" footer="0.3"/>
  <pageSetup orientation="portrait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18"/>
  <sheetViews>
    <sheetView workbookViewId="0">
      <selection activeCell="A10" sqref="A10:B10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2.33203125" style="2" customWidth="1"/>
    <col min="4" max="16384" width="9" style="136"/>
  </cols>
  <sheetData>
    <row r="1" spans="1:3" s="48" customFormat="1" x14ac:dyDescent="0.25">
      <c r="A1" s="48" t="s">
        <v>23</v>
      </c>
      <c r="C1" s="1"/>
    </row>
    <row r="2" spans="1:3" s="48" customFormat="1" x14ac:dyDescent="0.25">
      <c r="A2" s="1"/>
      <c r="B2" s="1"/>
      <c r="C2" s="1"/>
    </row>
    <row r="3" spans="1:3" s="257" customFormat="1" x14ac:dyDescent="0.25">
      <c r="A3" s="1" t="s">
        <v>384</v>
      </c>
      <c r="B3" s="1"/>
    </row>
    <row r="4" spans="1:3" s="257" customFormat="1" x14ac:dyDescent="0.25">
      <c r="A4" s="3" t="s">
        <v>7711</v>
      </c>
      <c r="B4" s="3"/>
      <c r="C4" s="1013"/>
    </row>
    <row r="5" spans="1:3" s="257" customFormat="1" x14ac:dyDescent="0.25">
      <c r="A5" s="3" t="s">
        <v>9452</v>
      </c>
      <c r="B5" s="3"/>
    </row>
    <row r="6" spans="1:3" s="30" customFormat="1" ht="17" thickBot="1" x14ac:dyDescent="0.3">
      <c r="A6" s="31"/>
      <c r="B6" s="31"/>
      <c r="C6" s="31">
        <v>6000</v>
      </c>
    </row>
    <row r="7" spans="1:3" s="4" customFormat="1" ht="17" thickBot="1" x14ac:dyDescent="0.3">
      <c r="A7" s="140" t="s">
        <v>0</v>
      </c>
      <c r="B7" s="140" t="s">
        <v>1</v>
      </c>
      <c r="C7" s="209" t="s">
        <v>2879</v>
      </c>
    </row>
    <row r="8" spans="1:3" s="200" customFormat="1" ht="17" thickBot="1" x14ac:dyDescent="0.3">
      <c r="A8" s="95" t="s">
        <v>9258</v>
      </c>
      <c r="B8" s="1078" t="s">
        <v>9261</v>
      </c>
      <c r="C8" s="1062">
        <v>150</v>
      </c>
    </row>
    <row r="9" spans="1:3" s="200" customFormat="1" ht="17" thickBot="1" x14ac:dyDescent="0.3">
      <c r="A9" s="860" t="s">
        <v>9315</v>
      </c>
      <c r="B9" s="502"/>
      <c r="C9" s="1075">
        <f>SUM(C8)</f>
        <v>150</v>
      </c>
    </row>
    <row r="10" spans="1:3" s="200" customFormat="1" x14ac:dyDescent="0.25">
      <c r="A10" s="817" t="s">
        <v>9557</v>
      </c>
      <c r="B10" s="213" t="s">
        <v>401</v>
      </c>
      <c r="C10" s="53">
        <v>-140</v>
      </c>
    </row>
    <row r="11" spans="1:3" s="200" customFormat="1" x14ac:dyDescent="0.25">
      <c r="A11" s="55"/>
      <c r="B11" s="13"/>
      <c r="C11" s="354"/>
    </row>
    <row r="12" spans="1:3" s="200" customFormat="1" x14ac:dyDescent="0.25">
      <c r="A12" s="55"/>
      <c r="B12" s="53"/>
      <c r="C12" s="354"/>
    </row>
    <row r="13" spans="1:3" x14ac:dyDescent="0.25">
      <c r="A13" s="57"/>
      <c r="B13" s="57"/>
      <c r="C13" s="13"/>
    </row>
    <row r="14" spans="1:3" ht="17" thickBot="1" x14ac:dyDescent="0.3">
      <c r="A14" s="81"/>
      <c r="B14" s="81"/>
      <c r="C14" s="14"/>
    </row>
    <row r="15" spans="1:3" s="2" customFormat="1" ht="17" thickBot="1" x14ac:dyDescent="0.3">
      <c r="A15" s="1358" t="s">
        <v>927</v>
      </c>
      <c r="B15" s="1355"/>
      <c r="C15" s="1390">
        <f>SUM(C8)</f>
        <v>150</v>
      </c>
    </row>
    <row r="16" spans="1:3" s="591" customFormat="1" ht="17" thickBot="1" x14ac:dyDescent="0.3">
      <c r="A16" s="1598" t="s">
        <v>928</v>
      </c>
      <c r="B16" s="1393"/>
      <c r="C16" s="1393">
        <v>150</v>
      </c>
    </row>
    <row r="18" spans="1:3" s="200" customFormat="1" x14ac:dyDescent="0.25">
      <c r="A18" s="48"/>
      <c r="B18" s="48"/>
      <c r="C18" s="1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D18"/>
  <sheetViews>
    <sheetView workbookViewId="0">
      <selection activeCell="A5" sqref="A5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4" width="12.33203125" style="2" customWidth="1"/>
    <col min="5" max="16384" width="9" style="136"/>
  </cols>
  <sheetData>
    <row r="1" spans="1:4" s="48" customFormat="1" x14ac:dyDescent="0.25">
      <c r="A1" s="48" t="s">
        <v>23</v>
      </c>
      <c r="C1" s="1"/>
      <c r="D1" s="1"/>
    </row>
    <row r="2" spans="1:4" s="48" customFormat="1" x14ac:dyDescent="0.25">
      <c r="A2" s="1"/>
      <c r="B2" s="1"/>
      <c r="C2" s="1"/>
      <c r="D2" s="1"/>
    </row>
    <row r="3" spans="1:4" s="257" customFormat="1" x14ac:dyDescent="0.25">
      <c r="A3" s="1" t="s">
        <v>384</v>
      </c>
      <c r="B3" s="1"/>
    </row>
    <row r="4" spans="1:4" s="257" customFormat="1" x14ac:dyDescent="0.25">
      <c r="A4" s="3" t="s">
        <v>7711</v>
      </c>
      <c r="B4" s="3"/>
      <c r="C4" s="1013"/>
      <c r="D4" s="1013"/>
    </row>
    <row r="5" spans="1:4" s="257" customFormat="1" x14ac:dyDescent="0.25">
      <c r="A5" s="3" t="s">
        <v>9453</v>
      </c>
      <c r="B5" s="3"/>
    </row>
    <row r="6" spans="1:4" s="30" customFormat="1" ht="17" thickBot="1" x14ac:dyDescent="0.3">
      <c r="A6" s="31"/>
      <c r="B6" s="31"/>
      <c r="C6" s="31">
        <v>2700</v>
      </c>
      <c r="D6" s="31">
        <v>2700</v>
      </c>
    </row>
    <row r="7" spans="1:4" s="4" customFormat="1" ht="17" thickBot="1" x14ac:dyDescent="0.3">
      <c r="A7" s="140" t="s">
        <v>0</v>
      </c>
      <c r="B7" s="140" t="s">
        <v>1</v>
      </c>
      <c r="C7" s="209" t="s">
        <v>365</v>
      </c>
      <c r="D7" s="209" t="s">
        <v>31</v>
      </c>
    </row>
    <row r="8" spans="1:4" s="200" customFormat="1" x14ac:dyDescent="0.25">
      <c r="A8" s="817" t="s">
        <v>9466</v>
      </c>
      <c r="B8" s="213" t="s">
        <v>9469</v>
      </c>
      <c r="C8" s="53">
        <v>265</v>
      </c>
      <c r="D8" s="53">
        <v>130</v>
      </c>
    </row>
    <row r="9" spans="1:4" s="200" customFormat="1" x14ac:dyDescent="0.25">
      <c r="A9" s="69"/>
      <c r="B9" s="75"/>
      <c r="C9" s="354"/>
      <c r="D9" s="354"/>
    </row>
    <row r="10" spans="1:4" s="200" customFormat="1" x14ac:dyDescent="0.25">
      <c r="A10" s="55"/>
      <c r="B10" s="53"/>
      <c r="C10" s="354"/>
      <c r="D10" s="354"/>
    </row>
    <row r="11" spans="1:4" s="200" customFormat="1" x14ac:dyDescent="0.25">
      <c r="A11" s="55"/>
      <c r="B11" s="13"/>
      <c r="C11" s="354"/>
      <c r="D11" s="354"/>
    </row>
    <row r="12" spans="1:4" s="200" customFormat="1" x14ac:dyDescent="0.25">
      <c r="A12" s="55"/>
      <c r="B12" s="53"/>
      <c r="C12" s="354"/>
      <c r="D12" s="354"/>
    </row>
    <row r="13" spans="1:4" x14ac:dyDescent="0.25">
      <c r="A13" s="57"/>
      <c r="B13" s="57"/>
      <c r="C13" s="13"/>
      <c r="D13" s="13"/>
    </row>
    <row r="14" spans="1:4" ht="17" thickBot="1" x14ac:dyDescent="0.3">
      <c r="A14" s="81"/>
      <c r="B14" s="81"/>
      <c r="C14" s="14"/>
      <c r="D14" s="14"/>
    </row>
    <row r="15" spans="1:4" s="2" customFormat="1" ht="17" thickBot="1" x14ac:dyDescent="0.3">
      <c r="A15" s="1358" t="s">
        <v>927</v>
      </c>
      <c r="B15" s="1355"/>
      <c r="C15" s="1390">
        <f>SUM(C8:C13)</f>
        <v>265</v>
      </c>
      <c r="D15" s="1390">
        <f>SUM(D8:D13)</f>
        <v>130</v>
      </c>
    </row>
    <row r="16" spans="1:4" s="591" customFormat="1" ht="17" thickBot="1" x14ac:dyDescent="0.3">
      <c r="A16" s="1598" t="s">
        <v>928</v>
      </c>
      <c r="B16" s="1393"/>
      <c r="C16" s="1393">
        <v>265</v>
      </c>
      <c r="D16" s="1393">
        <v>130</v>
      </c>
    </row>
    <row r="18" spans="1:4" s="200" customFormat="1" x14ac:dyDescent="0.25">
      <c r="A18" s="48"/>
      <c r="B18" s="48"/>
      <c r="C18" s="1"/>
      <c r="D18" s="1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19"/>
  <sheetViews>
    <sheetView workbookViewId="0">
      <selection activeCell="A9" sqref="A9:B9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4" width="9.1640625" style="2" customWidth="1"/>
    <col min="5" max="5" width="12.33203125" style="2" customWidth="1"/>
    <col min="6" max="16384" width="9" style="136"/>
  </cols>
  <sheetData>
    <row r="1" spans="1:5" s="48" customFormat="1" x14ac:dyDescent="0.25">
      <c r="A1" s="48" t="s">
        <v>23</v>
      </c>
      <c r="C1" s="1"/>
      <c r="D1" s="1"/>
      <c r="E1" s="1"/>
    </row>
    <row r="2" spans="1:5" s="48" customFormat="1" x14ac:dyDescent="0.25">
      <c r="A2" s="1"/>
      <c r="B2" s="1"/>
      <c r="C2" s="1"/>
      <c r="D2" s="1"/>
      <c r="E2" s="1"/>
    </row>
    <row r="3" spans="1:5" s="257" customFormat="1" x14ac:dyDescent="0.25">
      <c r="A3" s="1" t="s">
        <v>384</v>
      </c>
      <c r="B3" s="1"/>
    </row>
    <row r="4" spans="1:5" s="257" customFormat="1" x14ac:dyDescent="0.25">
      <c r="A4" s="3" t="s">
        <v>7711</v>
      </c>
      <c r="B4" s="3"/>
      <c r="C4" s="1013"/>
      <c r="D4" s="1013"/>
      <c r="E4" s="1013"/>
    </row>
    <row r="5" spans="1:5" s="257" customFormat="1" x14ac:dyDescent="0.25">
      <c r="A5" s="3" t="s">
        <v>9547</v>
      </c>
      <c r="B5" s="3"/>
    </row>
    <row r="6" spans="1:5" s="30" customFormat="1" ht="17" thickBot="1" x14ac:dyDescent="0.3">
      <c r="A6" s="31"/>
      <c r="B6" s="31"/>
      <c r="C6" s="31">
        <v>6000</v>
      </c>
      <c r="D6" s="31">
        <v>21000</v>
      </c>
      <c r="E6" s="31">
        <v>35000</v>
      </c>
    </row>
    <row r="7" spans="1:5" s="4" customFormat="1" ht="17" thickBot="1" x14ac:dyDescent="0.3">
      <c r="A7" s="140" t="s">
        <v>0</v>
      </c>
      <c r="B7" s="140" t="s">
        <v>1</v>
      </c>
      <c r="C7" s="209" t="s">
        <v>26</v>
      </c>
      <c r="D7" s="209" t="s">
        <v>10</v>
      </c>
      <c r="E7" s="209" t="s">
        <v>9548</v>
      </c>
    </row>
    <row r="8" spans="1:5" s="200" customFormat="1" x14ac:dyDescent="0.25">
      <c r="A8" s="12" t="s">
        <v>9110</v>
      </c>
      <c r="B8" s="13" t="s">
        <v>6189</v>
      </c>
      <c r="C8" s="53">
        <v>50</v>
      </c>
      <c r="D8" s="53"/>
      <c r="E8" s="53"/>
    </row>
    <row r="9" spans="1:5" s="200" customFormat="1" x14ac:dyDescent="0.25">
      <c r="A9" s="817" t="s">
        <v>9557</v>
      </c>
      <c r="B9" s="529" t="s">
        <v>6189</v>
      </c>
      <c r="C9" s="354"/>
      <c r="D9" s="53">
        <v>33</v>
      </c>
      <c r="E9" s="354"/>
    </row>
    <row r="10" spans="1:5" s="200" customFormat="1" x14ac:dyDescent="0.25">
      <c r="A10" s="69"/>
      <c r="B10" s="75"/>
      <c r="C10" s="354"/>
      <c r="D10" s="354"/>
      <c r="E10" s="354"/>
    </row>
    <row r="11" spans="1:5" s="200" customFormat="1" x14ac:dyDescent="0.25">
      <c r="A11" s="55"/>
      <c r="B11" s="53"/>
      <c r="C11" s="354"/>
      <c r="D11" s="354"/>
      <c r="E11" s="354"/>
    </row>
    <row r="12" spans="1:5" s="200" customFormat="1" x14ac:dyDescent="0.25">
      <c r="A12" s="55"/>
      <c r="B12" s="13"/>
      <c r="C12" s="354"/>
      <c r="D12" s="354"/>
      <c r="E12" s="354"/>
    </row>
    <row r="13" spans="1:5" s="200" customFormat="1" x14ac:dyDescent="0.25">
      <c r="A13" s="55"/>
      <c r="B13" s="53"/>
      <c r="C13" s="354"/>
      <c r="D13" s="354"/>
      <c r="E13" s="354"/>
    </row>
    <row r="14" spans="1:5" x14ac:dyDescent="0.25">
      <c r="A14" s="57"/>
      <c r="B14" s="57"/>
      <c r="C14" s="13"/>
      <c r="D14" s="13"/>
      <c r="E14" s="13"/>
    </row>
    <row r="15" spans="1:5" ht="17" thickBot="1" x14ac:dyDescent="0.3">
      <c r="A15" s="81"/>
      <c r="B15" s="81"/>
      <c r="C15" s="14"/>
      <c r="D15" s="14"/>
      <c r="E15" s="14"/>
    </row>
    <row r="16" spans="1:5" s="2" customFormat="1" ht="17" thickBot="1" x14ac:dyDescent="0.3">
      <c r="A16" s="1358" t="s">
        <v>927</v>
      </c>
      <c r="B16" s="1355"/>
      <c r="C16" s="1355">
        <f>SUM(C8:C9)</f>
        <v>50</v>
      </c>
      <c r="D16" s="1355">
        <f>SUM(D8:D9)</f>
        <v>33</v>
      </c>
      <c r="E16" s="1355">
        <f>SUM(E8:E9)</f>
        <v>0</v>
      </c>
    </row>
    <row r="17" spans="1:5" s="591" customFormat="1" ht="17" thickBot="1" x14ac:dyDescent="0.3">
      <c r="A17" s="1598" t="s">
        <v>928</v>
      </c>
      <c r="B17" s="1393"/>
      <c r="C17" s="1393">
        <v>50</v>
      </c>
      <c r="D17" s="1393">
        <v>50</v>
      </c>
      <c r="E17" s="1393">
        <v>30</v>
      </c>
    </row>
    <row r="19" spans="1:5" s="200" customFormat="1" x14ac:dyDescent="0.25">
      <c r="A19" s="48"/>
      <c r="B19" s="48"/>
      <c r="C19" s="1"/>
      <c r="D19" s="1"/>
      <c r="E19" s="1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E21"/>
  <sheetViews>
    <sheetView topLeftCell="A4" workbookViewId="0">
      <selection activeCell="A8" sqref="A8:E13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1640625" style="2" customWidth="1"/>
    <col min="4" max="4" width="10" style="2" customWidth="1"/>
    <col min="5" max="5" width="12.5" style="2" customWidth="1"/>
    <col min="6" max="16384" width="9" style="136"/>
  </cols>
  <sheetData>
    <row r="1" spans="1:5" s="48" customFormat="1" x14ac:dyDescent="0.25">
      <c r="A1" s="48" t="s">
        <v>23</v>
      </c>
      <c r="C1" s="1"/>
      <c r="D1" s="1"/>
      <c r="E1" s="1"/>
    </row>
    <row r="2" spans="1:5" s="48" customFormat="1" x14ac:dyDescent="0.25">
      <c r="A2" s="1"/>
      <c r="B2" s="1"/>
      <c r="C2" s="1"/>
      <c r="D2" s="1"/>
      <c r="E2" s="1"/>
    </row>
    <row r="3" spans="1:5" s="257" customFormat="1" x14ac:dyDescent="0.25">
      <c r="A3" s="1" t="s">
        <v>384</v>
      </c>
      <c r="B3" s="1"/>
    </row>
    <row r="4" spans="1:5" s="257" customFormat="1" x14ac:dyDescent="0.25">
      <c r="A4" s="3" t="s">
        <v>8851</v>
      </c>
      <c r="B4" s="3"/>
      <c r="C4" s="1013"/>
      <c r="D4" s="1013"/>
      <c r="E4" s="1013"/>
    </row>
    <row r="5" spans="1:5" s="257" customFormat="1" x14ac:dyDescent="0.25">
      <c r="A5" s="3" t="s">
        <v>9455</v>
      </c>
      <c r="B5" s="3"/>
    </row>
    <row r="6" spans="1:5" s="30" customFormat="1" ht="17" thickBot="1" x14ac:dyDescent="0.3">
      <c r="A6" s="31"/>
      <c r="B6" s="31"/>
      <c r="C6" s="31">
        <v>4500</v>
      </c>
      <c r="D6" s="31">
        <v>3900</v>
      </c>
      <c r="E6" s="31">
        <v>9000</v>
      </c>
    </row>
    <row r="7" spans="1:5" s="4" customFormat="1" ht="17" thickBot="1" x14ac:dyDescent="0.3">
      <c r="A7" s="140" t="s">
        <v>0</v>
      </c>
      <c r="B7" s="140" t="s">
        <v>1</v>
      </c>
      <c r="C7" s="209" t="s">
        <v>32</v>
      </c>
      <c r="D7" s="209" t="s">
        <v>380</v>
      </c>
      <c r="E7" s="209" t="s">
        <v>3898</v>
      </c>
    </row>
    <row r="8" spans="1:5" s="200" customFormat="1" ht="17" thickBot="1" x14ac:dyDescent="0.3">
      <c r="A8" s="95" t="s">
        <v>8838</v>
      </c>
      <c r="B8" s="1078" t="s">
        <v>8852</v>
      </c>
      <c r="C8" s="1062">
        <v>120</v>
      </c>
      <c r="D8" s="1062">
        <v>120</v>
      </c>
      <c r="E8" s="1062">
        <v>60</v>
      </c>
    </row>
    <row r="9" spans="1:5" s="200" customFormat="1" ht="17" thickBot="1" x14ac:dyDescent="0.3">
      <c r="A9" s="860" t="s">
        <v>8917</v>
      </c>
      <c r="B9" s="41"/>
      <c r="C9" s="42">
        <f>SUM(C8)</f>
        <v>120</v>
      </c>
      <c r="D9" s="42">
        <f t="shared" ref="D9:E9" si="0">SUM(D8)</f>
        <v>120</v>
      </c>
      <c r="E9" s="42">
        <f t="shared" si="0"/>
        <v>60</v>
      </c>
    </row>
    <row r="10" spans="1:5" s="200" customFormat="1" ht="17" thickBot="1" x14ac:dyDescent="0.3">
      <c r="A10" s="1181"/>
      <c r="B10" s="529"/>
      <c r="C10" s="53"/>
      <c r="D10" s="354"/>
      <c r="E10" s="354"/>
    </row>
    <row r="11" spans="1:5" s="200" customFormat="1" ht="17" thickBot="1" x14ac:dyDescent="0.3">
      <c r="A11" s="860" t="s">
        <v>9067</v>
      </c>
      <c r="B11" s="41"/>
      <c r="C11" s="42">
        <f>SUM(C9:C10)</f>
        <v>120</v>
      </c>
      <c r="D11" s="42">
        <f t="shared" ref="D11:E11" si="1">SUM(D9:D10)</f>
        <v>120</v>
      </c>
      <c r="E11" s="42">
        <f t="shared" si="1"/>
        <v>60</v>
      </c>
    </row>
    <row r="12" spans="1:5" s="200" customFormat="1" ht="17" thickBot="1" x14ac:dyDescent="0.3">
      <c r="A12" s="1181"/>
      <c r="B12" s="529"/>
      <c r="C12" s="354"/>
      <c r="D12" s="354"/>
      <c r="E12" s="354"/>
    </row>
    <row r="13" spans="1:5" s="200" customFormat="1" ht="17" thickBot="1" x14ac:dyDescent="0.3">
      <c r="A13" s="860" t="s">
        <v>9315</v>
      </c>
      <c r="B13" s="41"/>
      <c r="C13" s="42">
        <f>SUM(C11:C12)</f>
        <v>120</v>
      </c>
      <c r="D13" s="42">
        <f t="shared" ref="D13:E13" si="2">SUM(D11:D12)</f>
        <v>120</v>
      </c>
      <c r="E13" s="42">
        <f t="shared" si="2"/>
        <v>60</v>
      </c>
    </row>
    <row r="14" spans="1:5" s="200" customFormat="1" x14ac:dyDescent="0.25">
      <c r="A14" s="1181"/>
      <c r="B14" s="529"/>
      <c r="C14" s="354"/>
      <c r="D14" s="354"/>
      <c r="E14" s="354"/>
    </row>
    <row r="15" spans="1:5" s="200" customFormat="1" x14ac:dyDescent="0.25">
      <c r="A15" s="1181"/>
      <c r="B15" s="529"/>
      <c r="C15" s="354"/>
      <c r="D15" s="354"/>
      <c r="E15" s="354"/>
    </row>
    <row r="16" spans="1:5" x14ac:dyDescent="0.25">
      <c r="A16" s="57"/>
      <c r="B16" s="57"/>
      <c r="C16" s="13"/>
      <c r="D16" s="13"/>
      <c r="E16" s="13"/>
    </row>
    <row r="17" spans="1:5" ht="17" thickBot="1" x14ac:dyDescent="0.3">
      <c r="A17" s="81"/>
      <c r="B17" s="81"/>
      <c r="C17" s="14"/>
      <c r="D17" s="14"/>
      <c r="E17" s="14"/>
    </row>
    <row r="18" spans="1:5" s="2" customFormat="1" ht="17" thickBot="1" x14ac:dyDescent="0.3">
      <c r="A18" s="1358" t="s">
        <v>927</v>
      </c>
      <c r="B18" s="1355"/>
      <c r="C18" s="1390">
        <f>SUM(C8)</f>
        <v>120</v>
      </c>
      <c r="D18" s="1390">
        <f t="shared" ref="D18:E18" si="3">SUM(D8)</f>
        <v>120</v>
      </c>
      <c r="E18" s="1390">
        <f t="shared" si="3"/>
        <v>60</v>
      </c>
    </row>
    <row r="19" spans="1:5" s="591" customFormat="1" ht="17" thickBot="1" x14ac:dyDescent="0.3">
      <c r="A19" s="1598" t="s">
        <v>928</v>
      </c>
      <c r="B19" s="1393"/>
      <c r="C19" s="1393">
        <v>120</v>
      </c>
      <c r="D19" s="1393">
        <v>120</v>
      </c>
      <c r="E19" s="1393">
        <v>60</v>
      </c>
    </row>
    <row r="21" spans="1:5" x14ac:dyDescent="0.25">
      <c r="A21" s="48" t="s">
        <v>9566</v>
      </c>
    </row>
  </sheetData>
  <pageMargins left="0.7" right="0.7" top="0.75" bottom="0.75" header="0.3" footer="0.3"/>
  <pageSetup orientation="portrait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tabColor rgb="FFC00000"/>
  </sheetPr>
  <dimension ref="A1:H19"/>
  <sheetViews>
    <sheetView topLeftCell="A4" workbookViewId="0">
      <selection activeCell="B23" sqref="B23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5" style="4" customWidth="1"/>
    <col min="4" max="4" width="10.5" style="4" customWidth="1"/>
    <col min="5" max="6" width="9.1640625" style="4" customWidth="1"/>
    <col min="7" max="7" width="9.1640625" style="2" customWidth="1"/>
    <col min="8" max="16384" width="9" style="136"/>
  </cols>
  <sheetData>
    <row r="1" spans="1:8" s="48" customFormat="1" x14ac:dyDescent="0.25">
      <c r="A1" s="48" t="s">
        <v>23</v>
      </c>
      <c r="G1" s="1"/>
    </row>
    <row r="2" spans="1:8" s="48" customFormat="1" x14ac:dyDescent="0.25">
      <c r="A2" s="1"/>
      <c r="B2" s="1"/>
      <c r="C2" s="1"/>
      <c r="D2" s="1"/>
      <c r="E2" s="1"/>
      <c r="F2" s="1"/>
      <c r="G2" s="1"/>
    </row>
    <row r="3" spans="1:8" s="257" customFormat="1" x14ac:dyDescent="0.25">
      <c r="A3" s="1" t="s">
        <v>7805</v>
      </c>
      <c r="B3" s="1"/>
      <c r="C3" s="1"/>
      <c r="D3" s="1"/>
      <c r="E3" s="1"/>
      <c r="F3" s="1"/>
    </row>
    <row r="4" spans="1:8" s="257" customFormat="1" x14ac:dyDescent="0.25">
      <c r="A4" s="3" t="s">
        <v>7806</v>
      </c>
      <c r="B4" s="3"/>
      <c r="C4" s="3"/>
      <c r="D4" s="3"/>
      <c r="E4" s="3"/>
      <c r="F4" s="3"/>
      <c r="G4" s="1013"/>
    </row>
    <row r="5" spans="1:8" s="257" customFormat="1" x14ac:dyDescent="0.25">
      <c r="A5" s="3" t="s">
        <v>8038</v>
      </c>
      <c r="B5" s="3"/>
      <c r="C5" s="3"/>
      <c r="D5" s="3"/>
      <c r="E5" s="1013"/>
      <c r="F5" s="1013"/>
    </row>
    <row r="6" spans="1:8" s="30" customFormat="1" ht="17" thickBot="1" x14ac:dyDescent="0.3">
      <c r="A6" s="31"/>
      <c r="B6" s="31"/>
      <c r="C6" s="31">
        <v>2700</v>
      </c>
      <c r="D6" s="31">
        <v>2700</v>
      </c>
      <c r="E6" s="31">
        <v>4500</v>
      </c>
      <c r="F6" s="31">
        <v>13500</v>
      </c>
      <c r="G6" s="31"/>
    </row>
    <row r="7" spans="1:8" s="4" customFormat="1" ht="17" thickBot="1" x14ac:dyDescent="0.3">
      <c r="A7" s="140" t="s">
        <v>0</v>
      </c>
      <c r="B7" s="140" t="s">
        <v>1</v>
      </c>
      <c r="C7" s="140" t="s">
        <v>365</v>
      </c>
      <c r="D7" s="140" t="s">
        <v>31</v>
      </c>
      <c r="E7" s="140" t="s">
        <v>32</v>
      </c>
      <c r="F7" s="140" t="s">
        <v>30</v>
      </c>
      <c r="G7" s="209"/>
    </row>
    <row r="8" spans="1:8" ht="17" thickBot="1" x14ac:dyDescent="0.3">
      <c r="A8" s="190" t="s">
        <v>7797</v>
      </c>
      <c r="B8" s="190" t="s">
        <v>7807</v>
      </c>
      <c r="C8" s="22">
        <v>50</v>
      </c>
      <c r="D8" s="22">
        <v>50</v>
      </c>
      <c r="E8" s="22">
        <v>58</v>
      </c>
      <c r="F8" s="22">
        <v>350</v>
      </c>
      <c r="G8" s="22"/>
    </row>
    <row r="9" spans="1:8" s="200" customFormat="1" ht="17" thickBot="1" x14ac:dyDescent="0.3">
      <c r="A9" s="161" t="s">
        <v>7724</v>
      </c>
      <c r="B9" s="34"/>
      <c r="C9" s="34">
        <f>SUM(C8)</f>
        <v>50</v>
      </c>
      <c r="D9" s="34">
        <f t="shared" ref="D9:E9" si="0">SUM(D8)</f>
        <v>50</v>
      </c>
      <c r="E9" s="34">
        <f t="shared" si="0"/>
        <v>58</v>
      </c>
      <c r="F9" s="34">
        <f>SUM(F8)</f>
        <v>350</v>
      </c>
      <c r="G9" s="54"/>
    </row>
    <row r="10" spans="1:8" s="200" customFormat="1" ht="17" thickBot="1" x14ac:dyDescent="0.3">
      <c r="A10" s="256"/>
      <c r="B10" s="529"/>
      <c r="C10" s="800"/>
      <c r="D10" s="800"/>
      <c r="E10" s="168"/>
      <c r="F10" s="800"/>
      <c r="G10" s="354"/>
    </row>
    <row r="11" spans="1:8" s="200" customFormat="1" ht="17" thickBot="1" x14ac:dyDescent="0.3">
      <c r="A11" s="161" t="s">
        <v>8091</v>
      </c>
      <c r="B11" s="34"/>
      <c r="C11" s="34">
        <f>SUM(C9:C10)</f>
        <v>50</v>
      </c>
      <c r="D11" s="34">
        <f t="shared" ref="D11:F11" si="1">SUM(D9:D10)</f>
        <v>50</v>
      </c>
      <c r="E11" s="34">
        <f t="shared" si="1"/>
        <v>58</v>
      </c>
      <c r="F11" s="34">
        <f t="shared" si="1"/>
        <v>350</v>
      </c>
      <c r="G11" s="54"/>
    </row>
    <row r="12" spans="1:8" s="200" customFormat="1" x14ac:dyDescent="0.25">
      <c r="A12" s="256" t="s">
        <v>8214</v>
      </c>
      <c r="B12" s="529" t="s">
        <v>63</v>
      </c>
      <c r="C12" s="168">
        <v>-33</v>
      </c>
      <c r="D12" s="168">
        <v>-66</v>
      </c>
      <c r="E12" s="168">
        <v>-58</v>
      </c>
      <c r="F12" s="168">
        <v>-230</v>
      </c>
      <c r="G12" s="354"/>
    </row>
    <row r="13" spans="1:8" s="200" customFormat="1" x14ac:dyDescent="0.25">
      <c r="A13" s="800" t="s">
        <v>8193</v>
      </c>
      <c r="B13" s="800" t="s">
        <v>8226</v>
      </c>
      <c r="C13" s="800"/>
      <c r="D13" s="800">
        <v>16</v>
      </c>
      <c r="E13" s="800"/>
      <c r="F13" s="800"/>
      <c r="G13" s="354"/>
      <c r="H13" s="200" t="s">
        <v>5107</v>
      </c>
    </row>
    <row r="14" spans="1:8" x14ac:dyDescent="0.25">
      <c r="A14" s="168" t="s">
        <v>8193</v>
      </c>
      <c r="B14" s="168" t="s">
        <v>63</v>
      </c>
      <c r="C14" s="168">
        <v>-17</v>
      </c>
      <c r="D14" s="168"/>
      <c r="E14" s="168"/>
      <c r="F14" s="168">
        <v>-37</v>
      </c>
      <c r="G14" s="53"/>
    </row>
    <row r="15" spans="1:8" s="49" customFormat="1" ht="17" thickBot="1" x14ac:dyDescent="0.3">
      <c r="A15" s="508" t="s">
        <v>967</v>
      </c>
      <c r="B15" s="508"/>
      <c r="C15" s="508"/>
      <c r="D15" s="508"/>
      <c r="E15" s="508"/>
      <c r="F15" s="508">
        <v>-83</v>
      </c>
      <c r="G15" s="508"/>
    </row>
    <row r="16" spans="1:8" s="200" customFormat="1" ht="17" thickBot="1" x14ac:dyDescent="0.3">
      <c r="A16" s="161" t="s">
        <v>8092</v>
      </c>
      <c r="B16" s="34"/>
      <c r="C16" s="34">
        <f>SUM(C11:C15)</f>
        <v>0</v>
      </c>
      <c r="D16" s="34">
        <f t="shared" ref="D16:F16" si="2">SUM(D11:D15)</f>
        <v>0</v>
      </c>
      <c r="E16" s="34">
        <f t="shared" si="2"/>
        <v>0</v>
      </c>
      <c r="F16" s="34">
        <f t="shared" si="2"/>
        <v>0</v>
      </c>
      <c r="G16" s="54"/>
    </row>
    <row r="17" spans="1:7" ht="17" thickBot="1" x14ac:dyDescent="0.3">
      <c r="A17" s="81"/>
      <c r="B17" s="81"/>
      <c r="C17" s="81"/>
      <c r="D17" s="81"/>
      <c r="E17" s="81"/>
      <c r="F17" s="81"/>
      <c r="G17" s="14"/>
    </row>
    <row r="18" spans="1:7" s="2" customFormat="1" ht="17" thickBot="1" x14ac:dyDescent="0.3">
      <c r="A18" s="1358" t="s">
        <v>927</v>
      </c>
      <c r="B18" s="1355"/>
      <c r="C18" s="1390">
        <f>SUM(C8:C8)</f>
        <v>50</v>
      </c>
      <c r="D18" s="1390">
        <f>SUM(D8:D8)</f>
        <v>50</v>
      </c>
      <c r="E18" s="1390">
        <f>SUM(E8:E8)</f>
        <v>58</v>
      </c>
      <c r="F18" s="1390">
        <f>SUM(F8:F8)</f>
        <v>350</v>
      </c>
      <c r="G18" s="1355"/>
    </row>
    <row r="19" spans="1:7" s="591" customFormat="1" ht="17" thickBot="1" x14ac:dyDescent="0.3">
      <c r="A19" s="1598" t="s">
        <v>928</v>
      </c>
      <c r="B19" s="1393"/>
      <c r="C19" s="1393">
        <v>50</v>
      </c>
      <c r="D19" s="1393">
        <v>50</v>
      </c>
      <c r="E19" s="1393">
        <v>58</v>
      </c>
      <c r="F19" s="1393">
        <v>350</v>
      </c>
      <c r="G19" s="1393"/>
    </row>
  </sheetData>
  <pageMargins left="0.7" right="0.7" top="0.75" bottom="0.75" header="0.3" footer="0.3"/>
  <pageSetup orientation="portrait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tabColor rgb="FFC00000"/>
  </sheetPr>
  <dimension ref="A1:F19"/>
  <sheetViews>
    <sheetView topLeftCell="A4" workbookViewId="0">
      <selection activeCell="F17" sqref="F17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4" width="9.1640625" style="4" customWidth="1"/>
    <col min="5" max="5" width="9.1640625" style="2" customWidth="1"/>
    <col min="6" max="16384" width="9" style="136"/>
  </cols>
  <sheetData>
    <row r="1" spans="1:6" s="48" customFormat="1" x14ac:dyDescent="0.25">
      <c r="A1" s="48" t="s">
        <v>23</v>
      </c>
      <c r="E1" s="1"/>
    </row>
    <row r="2" spans="1:6" s="48" customFormat="1" x14ac:dyDescent="0.25">
      <c r="A2" s="1"/>
      <c r="B2" s="1"/>
      <c r="C2" s="1"/>
      <c r="D2" s="1"/>
      <c r="E2" s="1"/>
    </row>
    <row r="3" spans="1:6" s="257" customFormat="1" x14ac:dyDescent="0.25">
      <c r="A3" s="1" t="s">
        <v>7805</v>
      </c>
      <c r="B3" s="1"/>
      <c r="C3" s="1"/>
      <c r="D3" s="1"/>
    </row>
    <row r="4" spans="1:6" s="257" customFormat="1" x14ac:dyDescent="0.25">
      <c r="A4" s="3" t="s">
        <v>7806</v>
      </c>
      <c r="B4" s="3"/>
      <c r="C4" s="3"/>
      <c r="D4" s="3"/>
      <c r="E4" s="1013"/>
    </row>
    <row r="5" spans="1:6" s="257" customFormat="1" x14ac:dyDescent="0.25">
      <c r="A5" s="3" t="s">
        <v>8039</v>
      </c>
      <c r="B5" s="3"/>
      <c r="C5" s="1013"/>
    </row>
    <row r="6" spans="1:6" s="30" customFormat="1" ht="17" thickBot="1" x14ac:dyDescent="0.3">
      <c r="A6" s="31"/>
      <c r="B6" s="31"/>
      <c r="C6" s="31">
        <v>4500</v>
      </c>
      <c r="D6" s="31">
        <v>5000</v>
      </c>
      <c r="E6" s="31"/>
    </row>
    <row r="7" spans="1:6" s="4" customFormat="1" ht="17" thickBot="1" x14ac:dyDescent="0.3">
      <c r="A7" s="140" t="s">
        <v>0</v>
      </c>
      <c r="B7" s="140" t="s">
        <v>1</v>
      </c>
      <c r="C7" s="140" t="s">
        <v>32</v>
      </c>
      <c r="D7" s="140" t="s">
        <v>1152</v>
      </c>
      <c r="E7" s="209" t="s">
        <v>27</v>
      </c>
    </row>
    <row r="8" spans="1:6" s="200" customFormat="1" ht="17" thickBot="1" x14ac:dyDescent="0.3">
      <c r="A8" s="866">
        <v>45027</v>
      </c>
      <c r="B8" s="527" t="s">
        <v>7837</v>
      </c>
      <c r="C8" s="190">
        <v>80</v>
      </c>
      <c r="D8" s="190">
        <v>100</v>
      </c>
      <c r="E8" s="370"/>
    </row>
    <row r="9" spans="1:6" s="200" customFormat="1" ht="17" thickBot="1" x14ac:dyDescent="0.3">
      <c r="A9" s="161" t="s">
        <v>8091</v>
      </c>
      <c r="B9" s="34"/>
      <c r="C9" s="560">
        <f>SUM(C8)</f>
        <v>80</v>
      </c>
      <c r="D9" s="560">
        <f>SUM(D8)</f>
        <v>100</v>
      </c>
      <c r="E9" s="54"/>
    </row>
    <row r="10" spans="1:6" s="200" customFormat="1" x14ac:dyDescent="0.25">
      <c r="A10" s="256" t="s">
        <v>8214</v>
      </c>
      <c r="B10" s="529" t="s">
        <v>63</v>
      </c>
      <c r="C10" s="168">
        <v>-71</v>
      </c>
      <c r="D10" s="168">
        <v>-68</v>
      </c>
      <c r="E10" s="53">
        <v>-1</v>
      </c>
    </row>
    <row r="11" spans="1:6" s="200" customFormat="1" x14ac:dyDescent="0.25">
      <c r="A11" s="800" t="s">
        <v>8193</v>
      </c>
      <c r="B11" s="800" t="s">
        <v>8226</v>
      </c>
      <c r="C11" s="168"/>
      <c r="D11" s="168"/>
      <c r="E11" s="354">
        <v>1</v>
      </c>
      <c r="F11" s="200" t="s">
        <v>5107</v>
      </c>
    </row>
    <row r="12" spans="1:6" x14ac:dyDescent="0.25">
      <c r="A12" s="190" t="s">
        <v>8193</v>
      </c>
      <c r="B12" s="190" t="s">
        <v>63</v>
      </c>
      <c r="C12" s="190">
        <v>-1</v>
      </c>
      <c r="D12" s="190"/>
      <c r="E12" s="22"/>
    </row>
    <row r="13" spans="1:6" s="49" customFormat="1" ht="17" thickBot="1" x14ac:dyDescent="0.3">
      <c r="A13" s="1661"/>
      <c r="B13" s="439" t="s">
        <v>967</v>
      </c>
      <c r="C13" s="439">
        <v>-8</v>
      </c>
      <c r="D13" s="439">
        <v>-32</v>
      </c>
      <c r="E13" s="439"/>
    </row>
    <row r="14" spans="1:6" ht="17" thickBot="1" x14ac:dyDescent="0.3">
      <c r="A14" s="161" t="s">
        <v>8092</v>
      </c>
      <c r="B14" s="34"/>
      <c r="C14" s="560">
        <f>SUM(C9:C13)</f>
        <v>0</v>
      </c>
      <c r="D14" s="560">
        <f>SUM(D9:D13)</f>
        <v>0</v>
      </c>
      <c r="E14" s="560">
        <f t="shared" ref="E14" si="0">SUM(E9:E12)</f>
        <v>0</v>
      </c>
    </row>
    <row r="15" spans="1:6" x14ac:dyDescent="0.25">
      <c r="A15" s="190"/>
      <c r="B15" s="190"/>
      <c r="C15" s="190"/>
      <c r="D15" s="190"/>
      <c r="E15" s="22"/>
    </row>
    <row r="16" spans="1:6" x14ac:dyDescent="0.25">
      <c r="A16" s="847"/>
      <c r="B16" s="190"/>
      <c r="C16" s="190"/>
      <c r="D16" s="190"/>
      <c r="E16" s="22"/>
    </row>
    <row r="17" spans="1:5" ht="17" thickBot="1" x14ac:dyDescent="0.3">
      <c r="A17" s="847"/>
      <c r="B17" s="190"/>
      <c r="C17" s="190"/>
      <c r="D17" s="190"/>
      <c r="E17" s="22"/>
    </row>
    <row r="18" spans="1:5" s="2" customFormat="1" ht="17" thickBot="1" x14ac:dyDescent="0.3">
      <c r="A18" s="1358" t="s">
        <v>927</v>
      </c>
      <c r="B18" s="1355"/>
      <c r="C18" s="1390">
        <f>SUM(C8)</f>
        <v>80</v>
      </c>
      <c r="D18" s="1390">
        <f>SUM(D8)</f>
        <v>100</v>
      </c>
      <c r="E18" s="1355"/>
    </row>
    <row r="19" spans="1:5" s="591" customFormat="1" ht="17" thickBot="1" x14ac:dyDescent="0.3">
      <c r="A19" s="1598" t="s">
        <v>928</v>
      </c>
      <c r="B19" s="1393"/>
      <c r="C19" s="1393">
        <v>80</v>
      </c>
      <c r="D19" s="1393">
        <v>100</v>
      </c>
      <c r="E19" s="1393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J19"/>
  <sheetViews>
    <sheetView workbookViewId="0">
      <selection activeCell="C14" sqref="C14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6640625" style="2" customWidth="1"/>
    <col min="4" max="4" width="9.5" style="2" customWidth="1"/>
    <col min="5" max="5" width="9.6640625" style="2" customWidth="1"/>
    <col min="6" max="6" width="10.5" style="2" customWidth="1"/>
    <col min="7" max="7" width="9.1640625" style="2" customWidth="1"/>
    <col min="8" max="8" width="10" style="2" customWidth="1"/>
    <col min="9" max="9" width="9.5" style="2" customWidth="1"/>
    <col min="10" max="10" width="9.1640625" style="2" customWidth="1"/>
    <col min="11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8851</v>
      </c>
      <c r="B4" s="3"/>
      <c r="C4" s="1013"/>
      <c r="D4" s="1013"/>
      <c r="E4" s="1013"/>
      <c r="F4" s="1013"/>
      <c r="G4" s="1013"/>
      <c r="H4" s="1013"/>
      <c r="I4" s="1013"/>
      <c r="J4" s="1013"/>
    </row>
    <row r="5" spans="1:10" s="257" customFormat="1" x14ac:dyDescent="0.25">
      <c r="A5" s="3" t="s">
        <v>9456</v>
      </c>
      <c r="B5" s="3"/>
    </row>
    <row r="6" spans="1:10" s="30" customFormat="1" ht="17" thickBot="1" x14ac:dyDescent="0.3">
      <c r="A6" s="31"/>
      <c r="B6" s="31"/>
      <c r="C6" s="31">
        <v>6000</v>
      </c>
      <c r="D6" s="31">
        <v>4500</v>
      </c>
      <c r="E6" s="31">
        <v>5000</v>
      </c>
      <c r="F6" s="31">
        <v>21000</v>
      </c>
      <c r="G6" s="31">
        <v>35000</v>
      </c>
      <c r="H6" s="31">
        <v>1000</v>
      </c>
      <c r="I6" s="31">
        <v>4500</v>
      </c>
      <c r="J6" s="31"/>
    </row>
    <row r="7" spans="1:10" s="4" customFormat="1" ht="17" thickBot="1" x14ac:dyDescent="0.3">
      <c r="A7" s="140" t="s">
        <v>0</v>
      </c>
      <c r="B7" s="140" t="s">
        <v>1</v>
      </c>
      <c r="C7" s="209" t="s">
        <v>26</v>
      </c>
      <c r="D7" s="209" t="s">
        <v>3</v>
      </c>
      <c r="E7" s="209" t="s">
        <v>17</v>
      </c>
      <c r="F7" s="209" t="s">
        <v>10</v>
      </c>
      <c r="G7" s="209" t="s">
        <v>28</v>
      </c>
      <c r="H7" s="209" t="s">
        <v>4</v>
      </c>
      <c r="I7" s="209" t="s">
        <v>27</v>
      </c>
      <c r="J7" s="209"/>
    </row>
    <row r="8" spans="1:10" s="200" customFormat="1" ht="17" thickBot="1" x14ac:dyDescent="0.3">
      <c r="A8" s="866">
        <v>45355</v>
      </c>
      <c r="B8" s="1078" t="s">
        <v>8881</v>
      </c>
      <c r="C8" s="1062">
        <v>40</v>
      </c>
      <c r="D8" s="1062">
        <v>60</v>
      </c>
      <c r="E8" s="1062">
        <v>20</v>
      </c>
      <c r="F8" s="1062">
        <v>20</v>
      </c>
      <c r="G8" s="1062">
        <v>10</v>
      </c>
      <c r="H8" s="1062">
        <v>60</v>
      </c>
      <c r="I8" s="1062">
        <v>80</v>
      </c>
      <c r="J8" s="370"/>
    </row>
    <row r="9" spans="1:10" s="200" customFormat="1" ht="17" thickBot="1" x14ac:dyDescent="0.3">
      <c r="A9" s="860" t="s">
        <v>9067</v>
      </c>
      <c r="B9" s="41"/>
      <c r="C9" s="42">
        <f>SUM(C8)</f>
        <v>40</v>
      </c>
      <c r="D9" s="42">
        <f t="shared" ref="D9:I9" si="0">SUM(D8)</f>
        <v>60</v>
      </c>
      <c r="E9" s="42">
        <f t="shared" si="0"/>
        <v>20</v>
      </c>
      <c r="F9" s="42">
        <f t="shared" si="0"/>
        <v>20</v>
      </c>
      <c r="G9" s="42">
        <f t="shared" si="0"/>
        <v>10</v>
      </c>
      <c r="H9" s="42">
        <f t="shared" si="0"/>
        <v>60</v>
      </c>
      <c r="I9" s="42">
        <f t="shared" si="0"/>
        <v>80</v>
      </c>
      <c r="J9" s="233"/>
    </row>
    <row r="10" spans="1:10" s="200" customFormat="1" ht="17" thickBot="1" x14ac:dyDescent="0.3">
      <c r="A10" s="1181"/>
      <c r="B10" s="529"/>
      <c r="C10" s="53"/>
      <c r="D10" s="53"/>
      <c r="E10" s="53"/>
      <c r="F10" s="53"/>
      <c r="G10" s="53"/>
      <c r="H10" s="354"/>
      <c r="I10" s="53"/>
      <c r="J10" s="354"/>
    </row>
    <row r="11" spans="1:10" s="200" customFormat="1" ht="17" thickBot="1" x14ac:dyDescent="0.3">
      <c r="A11" s="860" t="s">
        <v>9315</v>
      </c>
      <c r="B11" s="41"/>
      <c r="C11" s="42">
        <f>SUM(C9:C10)</f>
        <v>40</v>
      </c>
      <c r="D11" s="42">
        <f t="shared" ref="D11:I11" si="1">SUM(D9:D10)</f>
        <v>60</v>
      </c>
      <c r="E11" s="42">
        <f t="shared" si="1"/>
        <v>20</v>
      </c>
      <c r="F11" s="42">
        <f t="shared" si="1"/>
        <v>20</v>
      </c>
      <c r="G11" s="42">
        <f t="shared" si="1"/>
        <v>10</v>
      </c>
      <c r="H11" s="42">
        <f t="shared" si="1"/>
        <v>60</v>
      </c>
      <c r="I11" s="42">
        <f t="shared" si="1"/>
        <v>80</v>
      </c>
      <c r="J11" s="233"/>
    </row>
    <row r="12" spans="1:10" s="200" customFormat="1" x14ac:dyDescent="0.25">
      <c r="A12" s="1181"/>
      <c r="B12" s="529"/>
      <c r="C12" s="354"/>
      <c r="D12" s="354"/>
      <c r="E12" s="354"/>
      <c r="F12" s="354"/>
      <c r="G12" s="354"/>
      <c r="H12" s="354"/>
      <c r="I12" s="354"/>
      <c r="J12" s="354"/>
    </row>
    <row r="13" spans="1:10" s="200" customFormat="1" x14ac:dyDescent="0.25">
      <c r="A13" s="1181"/>
      <c r="B13" s="529"/>
      <c r="C13" s="354"/>
      <c r="D13" s="354"/>
      <c r="E13" s="354"/>
      <c r="F13" s="354"/>
      <c r="G13" s="354"/>
      <c r="H13" s="354"/>
      <c r="I13" s="354"/>
      <c r="J13" s="354"/>
    </row>
    <row r="14" spans="1:10" x14ac:dyDescent="0.25">
      <c r="A14" s="57"/>
      <c r="B14" s="57"/>
      <c r="C14" s="13"/>
      <c r="D14" s="13"/>
      <c r="E14" s="13"/>
      <c r="F14" s="13"/>
      <c r="G14" s="13"/>
      <c r="H14" s="13"/>
      <c r="I14" s="13"/>
      <c r="J14" s="13"/>
    </row>
    <row r="15" spans="1:10" ht="17" thickBot="1" x14ac:dyDescent="0.3">
      <c r="A15" s="81"/>
      <c r="B15" s="81"/>
      <c r="C15" s="14"/>
      <c r="D15" s="14"/>
      <c r="E15" s="14"/>
      <c r="F15" s="14"/>
      <c r="G15" s="14"/>
      <c r="H15" s="14"/>
      <c r="I15" s="14"/>
      <c r="J15" s="14"/>
    </row>
    <row r="16" spans="1:10" s="2" customFormat="1" ht="17" thickBot="1" x14ac:dyDescent="0.3">
      <c r="A16" s="1358" t="s">
        <v>927</v>
      </c>
      <c r="B16" s="1355"/>
      <c r="C16" s="1390">
        <f>SUM(C8)</f>
        <v>40</v>
      </c>
      <c r="D16" s="1390">
        <f t="shared" ref="D16:I16" si="2">SUM(D8)</f>
        <v>60</v>
      </c>
      <c r="E16" s="1390">
        <f t="shared" si="2"/>
        <v>20</v>
      </c>
      <c r="F16" s="1390">
        <f t="shared" si="2"/>
        <v>20</v>
      </c>
      <c r="G16" s="1390">
        <f t="shared" si="2"/>
        <v>10</v>
      </c>
      <c r="H16" s="1355">
        <f t="shared" si="2"/>
        <v>60</v>
      </c>
      <c r="I16" s="1390">
        <f t="shared" si="2"/>
        <v>80</v>
      </c>
      <c r="J16" s="1355"/>
    </row>
    <row r="17" spans="1:10" s="591" customFormat="1" ht="17" thickBot="1" x14ac:dyDescent="0.3">
      <c r="A17" s="1598" t="s">
        <v>928</v>
      </c>
      <c r="B17" s="1393"/>
      <c r="C17" s="1393">
        <v>40</v>
      </c>
      <c r="D17" s="1393">
        <v>60</v>
      </c>
      <c r="E17" s="1393">
        <v>20</v>
      </c>
      <c r="F17" s="1393">
        <v>20</v>
      </c>
      <c r="G17" s="1393">
        <v>10</v>
      </c>
      <c r="H17" s="1393">
        <v>80</v>
      </c>
      <c r="I17" s="1393">
        <v>80</v>
      </c>
      <c r="J17" s="1393"/>
    </row>
    <row r="19" spans="1:10" x14ac:dyDescent="0.25">
      <c r="A19" s="48" t="s">
        <v>9566</v>
      </c>
      <c r="F19" s="136"/>
      <c r="G19" s="136"/>
      <c r="H19" s="136"/>
      <c r="I19" s="136"/>
      <c r="J19" s="136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M19"/>
  <sheetViews>
    <sheetView workbookViewId="0">
      <selection activeCell="B12" sqref="B12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1640625" style="2" customWidth="1"/>
    <col min="4" max="4" width="9.6640625" style="2" customWidth="1"/>
    <col min="5" max="5" width="9.5" style="2" customWidth="1"/>
    <col min="6" max="6" width="9.6640625" style="2" customWidth="1"/>
    <col min="7" max="7" width="10.5" style="2" customWidth="1"/>
    <col min="8" max="8" width="9.1640625" style="2" customWidth="1"/>
    <col min="9" max="10" width="9.5" style="2" customWidth="1"/>
    <col min="11" max="11" width="11.83203125" style="2" customWidth="1"/>
    <col min="12" max="12" width="12.5" style="2" customWidth="1"/>
    <col min="13" max="13" width="9.1640625" style="2" customWidth="1"/>
    <col min="14" max="16384" width="9" style="136"/>
  </cols>
  <sheetData>
    <row r="1" spans="1:1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s="257" customFormat="1" x14ac:dyDescent="0.25">
      <c r="A3" s="1" t="s">
        <v>384</v>
      </c>
      <c r="B3" s="1"/>
    </row>
    <row r="4" spans="1:13" s="257" customFormat="1" x14ac:dyDescent="0.25">
      <c r="A4" s="3" t="s">
        <v>8851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  <c r="L4" s="1013"/>
      <c r="M4" s="1013"/>
    </row>
    <row r="5" spans="1:13" s="257" customFormat="1" x14ac:dyDescent="0.25">
      <c r="A5" s="3" t="s">
        <v>6126</v>
      </c>
      <c r="B5" s="3"/>
    </row>
    <row r="6" spans="1:13" s="30" customFormat="1" ht="17" thickBot="1" x14ac:dyDescent="0.3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</row>
    <row r="7" spans="1:13" s="4" customFormat="1" ht="17" thickBot="1" x14ac:dyDescent="0.3">
      <c r="A7" s="140" t="s">
        <v>0</v>
      </c>
      <c r="B7" s="140" t="s">
        <v>1</v>
      </c>
      <c r="C7" s="209" t="s">
        <v>32</v>
      </c>
      <c r="D7" s="209" t="s">
        <v>26</v>
      </c>
      <c r="E7" s="209" t="s">
        <v>3</v>
      </c>
      <c r="F7" s="209" t="s">
        <v>17</v>
      </c>
      <c r="G7" s="209" t="s">
        <v>10</v>
      </c>
      <c r="H7" s="209" t="s">
        <v>28</v>
      </c>
      <c r="I7" s="209" t="s">
        <v>27</v>
      </c>
      <c r="J7" s="209" t="s">
        <v>2</v>
      </c>
      <c r="K7" s="209" t="s">
        <v>6872</v>
      </c>
      <c r="L7" s="209" t="s">
        <v>9356</v>
      </c>
      <c r="M7" s="209"/>
    </row>
    <row r="8" spans="1:13" s="200" customFormat="1" x14ac:dyDescent="0.25">
      <c r="A8" s="1181">
        <v>45570</v>
      </c>
      <c r="B8" s="529" t="s">
        <v>9098</v>
      </c>
      <c r="C8" s="53">
        <v>250</v>
      </c>
      <c r="D8" s="354"/>
      <c r="E8" s="354"/>
      <c r="F8" s="354"/>
      <c r="G8" s="354"/>
      <c r="H8" s="354"/>
      <c r="I8" s="354"/>
      <c r="J8" s="354"/>
      <c r="K8" s="354"/>
      <c r="L8" s="354"/>
      <c r="M8" s="354"/>
    </row>
    <row r="9" spans="1:13" s="200" customFormat="1" x14ac:dyDescent="0.25">
      <c r="A9" s="1181">
        <v>45449</v>
      </c>
      <c r="B9" s="529" t="s">
        <v>9349</v>
      </c>
      <c r="C9" s="354"/>
      <c r="D9" s="53">
        <v>53</v>
      </c>
      <c r="E9" s="53">
        <v>216</v>
      </c>
      <c r="F9" s="53">
        <v>21</v>
      </c>
      <c r="G9" s="53">
        <v>33</v>
      </c>
      <c r="H9" s="53">
        <v>10</v>
      </c>
      <c r="I9" s="53">
        <v>150</v>
      </c>
      <c r="J9" s="53">
        <v>55</v>
      </c>
      <c r="K9" s="53"/>
      <c r="L9" s="53"/>
      <c r="M9" s="354"/>
    </row>
    <row r="10" spans="1:13" s="200" customFormat="1" x14ac:dyDescent="0.25">
      <c r="A10" s="1181">
        <v>45479</v>
      </c>
      <c r="B10" s="529" t="s">
        <v>9355</v>
      </c>
      <c r="C10" s="354"/>
      <c r="D10" s="53">
        <v>11</v>
      </c>
      <c r="E10" s="354"/>
      <c r="F10" s="53">
        <v>9</v>
      </c>
      <c r="G10" s="53">
        <v>97</v>
      </c>
      <c r="H10" s="53">
        <v>10</v>
      </c>
      <c r="I10" s="354"/>
      <c r="J10" s="53">
        <v>5</v>
      </c>
      <c r="K10" s="53">
        <v>20</v>
      </c>
      <c r="L10" s="53">
        <v>50</v>
      </c>
      <c r="M10" s="354"/>
    </row>
    <row r="11" spans="1:13" s="200" customFormat="1" x14ac:dyDescent="0.25">
      <c r="A11" s="1181"/>
      <c r="B11" s="529"/>
      <c r="C11" s="354"/>
      <c r="D11" s="354"/>
      <c r="E11" s="354"/>
      <c r="F11" s="354"/>
      <c r="G11" s="354"/>
      <c r="H11" s="354"/>
      <c r="I11" s="354"/>
      <c r="J11" s="354"/>
      <c r="K11" s="354"/>
      <c r="L11" s="354"/>
      <c r="M11" s="354"/>
    </row>
    <row r="12" spans="1:13" s="200" customFormat="1" x14ac:dyDescent="0.25">
      <c r="A12" s="1181"/>
      <c r="B12" s="529"/>
      <c r="C12" s="354"/>
      <c r="D12" s="354"/>
      <c r="E12" s="354"/>
      <c r="F12" s="354"/>
      <c r="G12" s="354"/>
      <c r="H12" s="354"/>
      <c r="I12" s="354"/>
      <c r="J12" s="354"/>
      <c r="K12" s="354"/>
      <c r="L12" s="354"/>
      <c r="M12" s="354"/>
    </row>
    <row r="13" spans="1:13" x14ac:dyDescent="0.25">
      <c r="A13" s="57"/>
      <c r="B13" s="5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</row>
    <row r="14" spans="1:13" ht="17" thickBot="1" x14ac:dyDescent="0.3">
      <c r="A14" s="81"/>
      <c r="B14" s="81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</row>
    <row r="15" spans="1:13" s="2" customFormat="1" ht="17" thickBot="1" x14ac:dyDescent="0.3">
      <c r="A15" s="1358" t="s">
        <v>927</v>
      </c>
      <c r="B15" s="1355"/>
      <c r="C15" s="1355">
        <f t="shared" ref="C15:L15" si="0">SUM(C8:C10)</f>
        <v>250</v>
      </c>
      <c r="D15" s="1355">
        <f t="shared" si="0"/>
        <v>64</v>
      </c>
      <c r="E15" s="1355">
        <f t="shared" si="0"/>
        <v>216</v>
      </c>
      <c r="F15" s="1355">
        <f t="shared" si="0"/>
        <v>30</v>
      </c>
      <c r="G15" s="1355">
        <f t="shared" si="0"/>
        <v>130</v>
      </c>
      <c r="H15" s="1355">
        <f t="shared" si="0"/>
        <v>20</v>
      </c>
      <c r="I15" s="1355">
        <f t="shared" si="0"/>
        <v>150</v>
      </c>
      <c r="J15" s="1355">
        <f t="shared" si="0"/>
        <v>60</v>
      </c>
      <c r="K15" s="1355">
        <f t="shared" si="0"/>
        <v>20</v>
      </c>
      <c r="L15" s="1355">
        <f t="shared" si="0"/>
        <v>50</v>
      </c>
      <c r="M15" s="1355"/>
    </row>
    <row r="16" spans="1:13" s="591" customFormat="1" ht="17" thickBot="1" x14ac:dyDescent="0.3">
      <c r="A16" s="1598" t="s">
        <v>928</v>
      </c>
      <c r="B16" s="1393"/>
      <c r="C16" s="1393"/>
      <c r="D16" s="1393"/>
      <c r="E16" s="1393"/>
      <c r="F16" s="1393"/>
      <c r="G16" s="1393"/>
      <c r="H16" s="1393"/>
      <c r="I16" s="1393"/>
      <c r="J16" s="1393"/>
      <c r="K16" s="1393"/>
      <c r="L16" s="1393"/>
      <c r="M16" s="1393"/>
    </row>
    <row r="19" spans="1:13" x14ac:dyDescent="0.25">
      <c r="A19" s="48" t="s">
        <v>9566</v>
      </c>
      <c r="F19" s="136"/>
      <c r="G19" s="136"/>
      <c r="H19" s="136"/>
      <c r="I19" s="136"/>
      <c r="J19" s="136"/>
      <c r="K19" s="136"/>
      <c r="L19" s="136"/>
      <c r="M19" s="136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K18"/>
  <sheetViews>
    <sheetView topLeftCell="A4" workbookViewId="0">
      <selection activeCell="C19" sqref="C19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1640625" style="2" customWidth="1"/>
    <col min="4" max="4" width="10" style="2" customWidth="1"/>
    <col min="5" max="5" width="12.5" style="2" customWidth="1"/>
    <col min="6" max="6" width="9.6640625" style="2" customWidth="1"/>
    <col min="7" max="7" width="9.5" style="2" customWidth="1"/>
    <col min="8" max="8" width="9.6640625" style="2" customWidth="1"/>
    <col min="9" max="9" width="10.5" style="2" customWidth="1"/>
    <col min="10" max="11" width="9.1640625" style="2" customWidth="1"/>
    <col min="12" max="16384" width="9" style="136"/>
  </cols>
  <sheetData>
    <row r="1" spans="1:11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</row>
    <row r="2" spans="1:11" s="48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s="257" customFormat="1" x14ac:dyDescent="0.25">
      <c r="A3" s="1" t="s">
        <v>384</v>
      </c>
      <c r="B3" s="1"/>
    </row>
    <row r="4" spans="1:11" s="257" customFormat="1" x14ac:dyDescent="0.25">
      <c r="A4" s="3" t="s">
        <v>9399</v>
      </c>
      <c r="B4" s="3"/>
      <c r="C4" s="1013"/>
      <c r="D4" s="1013"/>
      <c r="E4" s="1013"/>
      <c r="F4" s="1013"/>
      <c r="G4" s="1013"/>
      <c r="H4" s="1013"/>
      <c r="I4" s="1013"/>
      <c r="J4" s="1013"/>
      <c r="K4" s="1013"/>
    </row>
    <row r="5" spans="1:11" s="257" customFormat="1" x14ac:dyDescent="0.25">
      <c r="A5" s="3" t="s">
        <v>9457</v>
      </c>
      <c r="B5" s="3"/>
    </row>
    <row r="6" spans="1:11" s="30" customFormat="1" ht="17" thickBot="1" x14ac:dyDescent="0.3">
      <c r="A6" s="31"/>
      <c r="B6" s="31"/>
      <c r="C6" s="31">
        <v>21000</v>
      </c>
      <c r="D6" s="31">
        <v>4500</v>
      </c>
      <c r="E6" s="31">
        <v>4500</v>
      </c>
      <c r="F6" s="31">
        <v>1000</v>
      </c>
      <c r="G6" s="31">
        <v>4500</v>
      </c>
      <c r="H6" s="31">
        <v>6000</v>
      </c>
      <c r="I6" s="31">
        <v>5000</v>
      </c>
      <c r="J6" s="31">
        <v>35000</v>
      </c>
      <c r="K6" s="31"/>
    </row>
    <row r="7" spans="1:11" s="4" customFormat="1" ht="17" thickBot="1" x14ac:dyDescent="0.3">
      <c r="A7" s="140" t="s">
        <v>0</v>
      </c>
      <c r="B7" s="140" t="s">
        <v>1</v>
      </c>
      <c r="C7" s="209" t="s">
        <v>10</v>
      </c>
      <c r="D7" s="209" t="s">
        <v>3</v>
      </c>
      <c r="E7" s="209" t="s">
        <v>18</v>
      </c>
      <c r="F7" s="209" t="s">
        <v>4</v>
      </c>
      <c r="G7" s="209" t="s">
        <v>27</v>
      </c>
      <c r="H7" s="209" t="s">
        <v>2</v>
      </c>
      <c r="I7" s="209" t="s">
        <v>17</v>
      </c>
      <c r="J7" s="209" t="s">
        <v>28</v>
      </c>
      <c r="K7" s="209"/>
    </row>
    <row r="8" spans="1:11" s="200" customFormat="1" ht="17" thickBot="1" x14ac:dyDescent="0.3">
      <c r="A8" s="701">
        <v>45601</v>
      </c>
      <c r="B8" s="1078" t="s">
        <v>9119</v>
      </c>
      <c r="C8" s="1062">
        <v>50</v>
      </c>
      <c r="D8" s="1062">
        <v>100</v>
      </c>
      <c r="E8" s="1062">
        <v>100</v>
      </c>
      <c r="F8" s="1062">
        <v>200</v>
      </c>
      <c r="G8" s="1062">
        <v>100</v>
      </c>
      <c r="H8" s="1062">
        <v>100</v>
      </c>
      <c r="I8" s="1062">
        <v>100</v>
      </c>
      <c r="J8" s="1062">
        <v>25</v>
      </c>
      <c r="K8" s="370"/>
    </row>
    <row r="9" spans="1:11" s="200" customFormat="1" ht="17" thickBot="1" x14ac:dyDescent="0.3">
      <c r="A9" s="860" t="s">
        <v>9315</v>
      </c>
      <c r="B9" s="41"/>
      <c r="C9" s="42">
        <f>SUM(C8)</f>
        <v>50</v>
      </c>
      <c r="D9" s="42">
        <f t="shared" ref="D9:J9" si="0">SUM(D8)</f>
        <v>100</v>
      </c>
      <c r="E9" s="42">
        <f t="shared" si="0"/>
        <v>100</v>
      </c>
      <c r="F9" s="42">
        <f t="shared" si="0"/>
        <v>200</v>
      </c>
      <c r="G9" s="42">
        <f t="shared" si="0"/>
        <v>100</v>
      </c>
      <c r="H9" s="42">
        <f t="shared" si="0"/>
        <v>100</v>
      </c>
      <c r="I9" s="42">
        <f t="shared" si="0"/>
        <v>100</v>
      </c>
      <c r="J9" s="42">
        <f t="shared" si="0"/>
        <v>25</v>
      </c>
      <c r="K9" s="233"/>
    </row>
    <row r="10" spans="1:11" s="200" customFormat="1" ht="17" thickBot="1" x14ac:dyDescent="0.3">
      <c r="A10" s="256"/>
      <c r="B10" s="529"/>
      <c r="C10" s="354"/>
      <c r="D10" s="354"/>
      <c r="E10" s="354"/>
      <c r="F10" s="354"/>
      <c r="G10" s="354"/>
      <c r="H10" s="354"/>
      <c r="I10" s="354"/>
      <c r="J10" s="354"/>
      <c r="K10" s="354"/>
    </row>
    <row r="11" spans="1:11" s="200" customFormat="1" ht="17" thickBot="1" x14ac:dyDescent="0.3">
      <c r="A11" s="860" t="s">
        <v>9527</v>
      </c>
      <c r="B11" s="41"/>
      <c r="C11" s="42">
        <f>SUM(C9:C10)</f>
        <v>50</v>
      </c>
      <c r="D11" s="42">
        <f t="shared" ref="D11:J11" si="1">SUM(D9:D10)</f>
        <v>100</v>
      </c>
      <c r="E11" s="42">
        <f t="shared" si="1"/>
        <v>100</v>
      </c>
      <c r="F11" s="42">
        <f t="shared" si="1"/>
        <v>200</v>
      </c>
      <c r="G11" s="42">
        <f t="shared" si="1"/>
        <v>100</v>
      </c>
      <c r="H11" s="42">
        <f t="shared" si="1"/>
        <v>100</v>
      </c>
      <c r="I11" s="42">
        <f t="shared" si="1"/>
        <v>100</v>
      </c>
      <c r="J11" s="42">
        <f t="shared" si="1"/>
        <v>25</v>
      </c>
      <c r="K11" s="233"/>
    </row>
    <row r="12" spans="1:11" s="200" customFormat="1" x14ac:dyDescent="0.25">
      <c r="A12" s="256"/>
      <c r="B12" s="529"/>
      <c r="C12" s="354"/>
      <c r="D12" s="354"/>
      <c r="E12" s="354"/>
      <c r="F12" s="354"/>
      <c r="G12" s="354"/>
      <c r="H12" s="354"/>
      <c r="I12" s="354"/>
      <c r="J12" s="354"/>
      <c r="K12" s="354"/>
    </row>
    <row r="13" spans="1:11" s="200" customFormat="1" x14ac:dyDescent="0.25">
      <c r="A13" s="256"/>
      <c r="B13" s="529"/>
      <c r="C13" s="354"/>
      <c r="D13" s="354"/>
      <c r="E13" s="354"/>
      <c r="F13" s="354"/>
      <c r="G13" s="354"/>
      <c r="H13" s="354"/>
      <c r="I13" s="354"/>
      <c r="J13" s="354"/>
      <c r="K13" s="354"/>
    </row>
    <row r="14" spans="1:11" s="200" customFormat="1" x14ac:dyDescent="0.25">
      <c r="A14" s="256"/>
      <c r="B14" s="529"/>
      <c r="C14" s="354"/>
      <c r="D14" s="354"/>
      <c r="E14" s="354"/>
      <c r="F14" s="354"/>
      <c r="G14" s="354"/>
      <c r="H14" s="354"/>
      <c r="I14" s="354"/>
      <c r="J14" s="354"/>
      <c r="K14" s="354"/>
    </row>
    <row r="15" spans="1:11" x14ac:dyDescent="0.25">
      <c r="A15" s="57"/>
      <c r="B15" s="57"/>
      <c r="C15" s="13"/>
      <c r="D15" s="13"/>
      <c r="E15" s="13"/>
      <c r="F15" s="13"/>
      <c r="G15" s="13"/>
      <c r="H15" s="13"/>
      <c r="I15" s="13"/>
      <c r="J15" s="13"/>
      <c r="K15" s="13"/>
    </row>
    <row r="16" spans="1:11" ht="17" thickBot="1" x14ac:dyDescent="0.3">
      <c r="A16" s="81"/>
      <c r="B16" s="81"/>
      <c r="C16" s="14"/>
      <c r="D16" s="14"/>
      <c r="E16" s="14"/>
      <c r="F16" s="14"/>
      <c r="G16" s="14"/>
      <c r="H16" s="14"/>
      <c r="I16" s="14"/>
      <c r="J16" s="14"/>
      <c r="K16" s="14"/>
    </row>
    <row r="17" spans="1:11" s="2" customFormat="1" ht="17" thickBot="1" x14ac:dyDescent="0.3">
      <c r="A17" s="1358" t="s">
        <v>927</v>
      </c>
      <c r="B17" s="1355"/>
      <c r="C17" s="1390">
        <f>SUM(C8)</f>
        <v>50</v>
      </c>
      <c r="D17" s="1390">
        <f t="shared" ref="D17:K17" si="2">SUM(D8)</f>
        <v>100</v>
      </c>
      <c r="E17" s="1390">
        <f t="shared" si="2"/>
        <v>100</v>
      </c>
      <c r="F17" s="1390">
        <f t="shared" si="2"/>
        <v>200</v>
      </c>
      <c r="G17" s="1390">
        <f t="shared" si="2"/>
        <v>100</v>
      </c>
      <c r="H17" s="1390">
        <f t="shared" si="2"/>
        <v>100</v>
      </c>
      <c r="I17" s="1390">
        <f t="shared" si="2"/>
        <v>100</v>
      </c>
      <c r="J17" s="1390">
        <f t="shared" si="2"/>
        <v>25</v>
      </c>
      <c r="K17" s="1390">
        <f t="shared" si="2"/>
        <v>0</v>
      </c>
    </row>
    <row r="18" spans="1:11" s="591" customFormat="1" ht="17" thickBot="1" x14ac:dyDescent="0.3">
      <c r="A18" s="1598" t="s">
        <v>928</v>
      </c>
      <c r="B18" s="1393"/>
      <c r="C18" s="1393">
        <v>50</v>
      </c>
      <c r="D18" s="1393">
        <v>100</v>
      </c>
      <c r="E18" s="1393">
        <v>100</v>
      </c>
      <c r="F18" s="1393">
        <v>200</v>
      </c>
      <c r="G18" s="1393">
        <v>100</v>
      </c>
      <c r="H18" s="1393">
        <v>100</v>
      </c>
      <c r="I18" s="1393">
        <v>100</v>
      </c>
      <c r="J18" s="1393">
        <v>25</v>
      </c>
      <c r="K18" s="1393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J28"/>
  <sheetViews>
    <sheetView topLeftCell="A7" workbookViewId="0">
      <selection activeCell="B15" sqref="B15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9.1640625" style="2" customWidth="1"/>
    <col min="4" max="4" width="10" style="2" customWidth="1"/>
    <col min="5" max="5" width="9.6640625" style="2" customWidth="1"/>
    <col min="6" max="8" width="9.5" style="2" customWidth="1"/>
    <col min="9" max="9" width="9.1640625" style="2" customWidth="1"/>
    <col min="10" max="16384" width="9" style="136"/>
  </cols>
  <sheetData>
    <row r="1" spans="1:10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</row>
    <row r="2" spans="1:10" s="48" customForma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10" s="257" customFormat="1" x14ac:dyDescent="0.25">
      <c r="A3" s="1" t="s">
        <v>384</v>
      </c>
      <c r="B3" s="1"/>
    </row>
    <row r="4" spans="1:10" s="257" customFormat="1" x14ac:dyDescent="0.25">
      <c r="A4" s="3" t="s">
        <v>9399</v>
      </c>
      <c r="B4" s="3"/>
      <c r="C4" s="1013"/>
      <c r="D4" s="1013"/>
      <c r="E4" s="1013"/>
      <c r="F4" s="1013"/>
      <c r="G4" s="1013"/>
      <c r="H4" s="1013"/>
      <c r="I4" s="1013"/>
    </row>
    <row r="5" spans="1:10" s="257" customFormat="1" x14ac:dyDescent="0.25">
      <c r="A5" s="3" t="s">
        <v>6126</v>
      </c>
      <c r="B5" s="3"/>
    </row>
    <row r="6" spans="1:10" s="30" customFormat="1" ht="17" thickBot="1" x14ac:dyDescent="0.3">
      <c r="A6" s="31"/>
      <c r="B6" s="31"/>
      <c r="C6" s="31"/>
      <c r="D6" s="31"/>
      <c r="E6" s="31"/>
      <c r="F6" s="31"/>
      <c r="G6" s="31"/>
      <c r="H6" s="31"/>
      <c r="I6" s="31"/>
    </row>
    <row r="7" spans="1:10" s="4" customFormat="1" ht="17" thickBot="1" x14ac:dyDescent="0.3">
      <c r="A7" s="140" t="s">
        <v>0</v>
      </c>
      <c r="B7" s="140" t="s">
        <v>1</v>
      </c>
      <c r="C7" s="209" t="s">
        <v>2</v>
      </c>
      <c r="D7" s="209" t="s">
        <v>3</v>
      </c>
      <c r="E7" s="209" t="s">
        <v>4</v>
      </c>
      <c r="F7" s="209" t="s">
        <v>10</v>
      </c>
      <c r="G7" s="209" t="s">
        <v>32</v>
      </c>
      <c r="H7" s="209" t="s">
        <v>27</v>
      </c>
      <c r="I7" s="209"/>
    </row>
    <row r="8" spans="1:10" x14ac:dyDescent="0.25">
      <c r="A8" s="1181" t="s">
        <v>9402</v>
      </c>
      <c r="B8" s="529" t="s">
        <v>9403</v>
      </c>
      <c r="C8" s="226">
        <v>100</v>
      </c>
      <c r="D8" s="226">
        <v>100</v>
      </c>
      <c r="E8" s="226">
        <v>100</v>
      </c>
      <c r="F8" s="226">
        <v>50</v>
      </c>
      <c r="G8" s="53"/>
      <c r="H8" s="53"/>
      <c r="I8" s="53"/>
      <c r="J8" s="200" t="s">
        <v>9528</v>
      </c>
    </row>
    <row r="9" spans="1:10" s="200" customFormat="1" x14ac:dyDescent="0.25">
      <c r="A9" s="817" t="s">
        <v>9482</v>
      </c>
      <c r="B9" s="213" t="s">
        <v>9485</v>
      </c>
      <c r="C9" s="842"/>
      <c r="D9" s="226"/>
      <c r="E9" s="226"/>
      <c r="F9" s="226"/>
      <c r="G9" s="226">
        <v>292</v>
      </c>
      <c r="H9" s="226">
        <v>153</v>
      </c>
      <c r="I9" s="354"/>
    </row>
    <row r="10" spans="1:10" s="200" customFormat="1" ht="17" thickBot="1" x14ac:dyDescent="0.3">
      <c r="A10" s="866" t="s">
        <v>9513</v>
      </c>
      <c r="B10" s="527" t="s">
        <v>9517</v>
      </c>
      <c r="C10" s="1102"/>
      <c r="D10" s="1102"/>
      <c r="E10" s="1102"/>
      <c r="F10" s="1102"/>
      <c r="G10" s="1062">
        <v>8</v>
      </c>
      <c r="H10" s="1062">
        <v>147</v>
      </c>
      <c r="I10" s="370"/>
    </row>
    <row r="11" spans="1:10" ht="17" thickBot="1" x14ac:dyDescent="0.3">
      <c r="A11" s="860" t="s">
        <v>9527</v>
      </c>
      <c r="B11" s="41"/>
      <c r="C11" s="42">
        <f>SUM(C8:C10)</f>
        <v>100</v>
      </c>
      <c r="D11" s="42">
        <f t="shared" ref="D11:H11" si="0">SUM(D8:D10)</f>
        <v>100</v>
      </c>
      <c r="E11" s="42">
        <f t="shared" si="0"/>
        <v>100</v>
      </c>
      <c r="F11" s="42">
        <f t="shared" si="0"/>
        <v>50</v>
      </c>
      <c r="G11" s="42">
        <f t="shared" si="0"/>
        <v>300</v>
      </c>
      <c r="H11" s="42">
        <f t="shared" si="0"/>
        <v>300</v>
      </c>
      <c r="I11" s="503"/>
    </row>
    <row r="12" spans="1:10" x14ac:dyDescent="0.25">
      <c r="A12" s="190"/>
      <c r="B12" s="190"/>
      <c r="C12" s="22"/>
      <c r="D12" s="22"/>
      <c r="E12" s="22"/>
      <c r="F12" s="22"/>
      <c r="G12" s="22"/>
      <c r="H12" s="22"/>
      <c r="I12" s="22"/>
    </row>
    <row r="13" spans="1:10" x14ac:dyDescent="0.25">
      <c r="A13" s="57"/>
      <c r="B13" s="57"/>
      <c r="C13" s="13"/>
      <c r="D13" s="13"/>
      <c r="E13" s="13"/>
      <c r="F13" s="13"/>
      <c r="G13" s="13"/>
      <c r="H13" s="13"/>
      <c r="I13" s="13"/>
    </row>
    <row r="14" spans="1:10" x14ac:dyDescent="0.25">
      <c r="A14" s="57"/>
      <c r="B14" s="57"/>
      <c r="C14" s="13"/>
      <c r="D14" s="13"/>
      <c r="E14" s="13"/>
      <c r="F14" s="13"/>
      <c r="G14" s="13"/>
      <c r="H14" s="13"/>
      <c r="I14" s="13"/>
    </row>
    <row r="15" spans="1:10" x14ac:dyDescent="0.25">
      <c r="A15" s="57"/>
      <c r="B15" s="57"/>
      <c r="C15" s="13"/>
      <c r="D15" s="13"/>
      <c r="E15" s="13"/>
      <c r="F15" s="13"/>
      <c r="G15" s="13"/>
      <c r="H15" s="13"/>
      <c r="I15" s="13"/>
    </row>
    <row r="16" spans="1:10" x14ac:dyDescent="0.25">
      <c r="A16" s="57"/>
      <c r="B16" s="57"/>
      <c r="C16" s="13"/>
      <c r="D16" s="13"/>
      <c r="E16" s="13"/>
      <c r="F16" s="13"/>
      <c r="G16" s="13"/>
      <c r="H16" s="13"/>
      <c r="I16" s="13"/>
    </row>
    <row r="17" spans="1:9" x14ac:dyDescent="0.25">
      <c r="A17" s="57"/>
      <c r="B17" s="57"/>
      <c r="C17" s="13"/>
      <c r="D17" s="13"/>
      <c r="E17" s="13"/>
      <c r="F17" s="13"/>
      <c r="G17" s="13"/>
      <c r="H17" s="13"/>
      <c r="I17" s="13"/>
    </row>
    <row r="18" spans="1:9" x14ac:dyDescent="0.25">
      <c r="A18" s="57"/>
      <c r="B18" s="57"/>
      <c r="C18" s="13"/>
      <c r="D18" s="13"/>
      <c r="E18" s="13"/>
      <c r="F18" s="13"/>
      <c r="G18" s="13"/>
      <c r="H18" s="13"/>
      <c r="I18" s="13"/>
    </row>
    <row r="19" spans="1:9" x14ac:dyDescent="0.25">
      <c r="A19" s="57"/>
      <c r="B19" s="57"/>
      <c r="C19" s="13"/>
      <c r="D19" s="13"/>
      <c r="E19" s="13"/>
      <c r="F19" s="13"/>
      <c r="G19" s="13"/>
      <c r="H19" s="13"/>
      <c r="I19" s="13"/>
    </row>
    <row r="20" spans="1:9" x14ac:dyDescent="0.25">
      <c r="A20" s="57"/>
      <c r="B20" s="57"/>
      <c r="C20" s="13"/>
      <c r="D20" s="13"/>
      <c r="E20" s="13"/>
      <c r="F20" s="13"/>
      <c r="G20" s="13"/>
      <c r="H20" s="13"/>
      <c r="I20" s="13"/>
    </row>
    <row r="21" spans="1:9" x14ac:dyDescent="0.25">
      <c r="A21" s="57"/>
      <c r="B21" s="57"/>
      <c r="C21" s="13"/>
      <c r="D21" s="13"/>
      <c r="E21" s="13"/>
      <c r="F21" s="13"/>
      <c r="G21" s="13"/>
      <c r="H21" s="13"/>
      <c r="I21" s="13"/>
    </row>
    <row r="22" spans="1:9" ht="17" thickBot="1" x14ac:dyDescent="0.3">
      <c r="A22" s="847"/>
      <c r="B22" s="190"/>
      <c r="C22" s="22"/>
      <c r="D22" s="22"/>
      <c r="E22" s="22"/>
      <c r="F22" s="22"/>
      <c r="G22" s="22"/>
      <c r="H22" s="22"/>
      <c r="I22" s="22"/>
    </row>
    <row r="23" spans="1:9" s="2" customFormat="1" ht="17" thickBot="1" x14ac:dyDescent="0.3">
      <c r="A23" s="1358" t="s">
        <v>927</v>
      </c>
      <c r="B23" s="1355"/>
      <c r="C23" s="1390">
        <f>SUM(C8:C11)</f>
        <v>200</v>
      </c>
      <c r="D23" s="1390">
        <f t="shared" ref="D23:I23" si="1">SUM(D8:D11)</f>
        <v>200</v>
      </c>
      <c r="E23" s="1390">
        <f t="shared" si="1"/>
        <v>200</v>
      </c>
      <c r="F23" s="1390">
        <f t="shared" si="1"/>
        <v>100</v>
      </c>
      <c r="G23" s="1390">
        <f t="shared" si="1"/>
        <v>600</v>
      </c>
      <c r="H23" s="1390">
        <f t="shared" si="1"/>
        <v>600</v>
      </c>
      <c r="I23" s="1390">
        <f t="shared" si="1"/>
        <v>0</v>
      </c>
    </row>
    <row r="24" spans="1:9" s="591" customFormat="1" ht="17" thickBot="1" x14ac:dyDescent="0.3">
      <c r="A24" s="1598" t="s">
        <v>928</v>
      </c>
      <c r="B24" s="1393"/>
      <c r="C24" s="1393"/>
      <c r="D24" s="1393"/>
      <c r="E24" s="1393"/>
      <c r="F24" s="1393"/>
      <c r="G24" s="1393"/>
      <c r="H24" s="1393"/>
      <c r="I24" s="1393"/>
    </row>
    <row r="27" spans="1:9" x14ac:dyDescent="0.25">
      <c r="A27" s="48" t="s">
        <v>9400</v>
      </c>
      <c r="B27" s="48"/>
    </row>
    <row r="28" spans="1:9" x14ac:dyDescent="0.25">
      <c r="A28" s="48" t="s">
        <v>9401</v>
      </c>
      <c r="B28" s="48"/>
    </row>
  </sheetData>
  <pageMargins left="0.7" right="0.7" top="0.75" bottom="0.75" header="0.3" footer="0.3"/>
  <pageSetup orientation="portrait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14"/>
  <sheetViews>
    <sheetView workbookViewId="0">
      <selection activeCell="D13" sqref="D13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4" width="9.1640625" style="2" customWidth="1"/>
    <col min="5" max="16384" width="9" style="136"/>
  </cols>
  <sheetData>
    <row r="1" spans="1:4" s="48" customFormat="1" x14ac:dyDescent="0.25">
      <c r="A1" s="48" t="s">
        <v>23</v>
      </c>
      <c r="C1" s="1"/>
      <c r="D1" s="1"/>
    </row>
    <row r="2" spans="1:4" s="48" customFormat="1" x14ac:dyDescent="0.25">
      <c r="A2" s="1"/>
      <c r="B2" s="1"/>
      <c r="C2" s="1"/>
      <c r="D2" s="1"/>
    </row>
    <row r="3" spans="1:4" s="257" customFormat="1" x14ac:dyDescent="0.25">
      <c r="A3" s="1" t="s">
        <v>9487</v>
      </c>
      <c r="B3" s="1"/>
    </row>
    <row r="4" spans="1:4" s="257" customFormat="1" x14ac:dyDescent="0.25">
      <c r="A4" s="3" t="s">
        <v>9233</v>
      </c>
      <c r="B4" s="3"/>
      <c r="C4" s="1013"/>
      <c r="D4" s="1013"/>
    </row>
    <row r="5" spans="1:4" s="257" customFormat="1" x14ac:dyDescent="0.25">
      <c r="A5" s="3" t="s">
        <v>9454</v>
      </c>
      <c r="B5" s="3"/>
    </row>
    <row r="6" spans="1:4" s="30" customFormat="1" ht="17" thickBot="1" x14ac:dyDescent="0.3">
      <c r="A6" s="31"/>
      <c r="B6" s="31"/>
      <c r="C6" s="31">
        <v>4500</v>
      </c>
      <c r="D6" s="31"/>
    </row>
    <row r="7" spans="1:4" s="4" customFormat="1" ht="17" thickBot="1" x14ac:dyDescent="0.3">
      <c r="A7" s="140" t="s">
        <v>0</v>
      </c>
      <c r="B7" s="140" t="s">
        <v>1</v>
      </c>
      <c r="C7" s="209" t="s">
        <v>32</v>
      </c>
      <c r="D7" s="209"/>
    </row>
    <row r="8" spans="1:4" s="200" customFormat="1" ht="17" thickBot="1" x14ac:dyDescent="0.3">
      <c r="A8" s="701" t="s">
        <v>9226</v>
      </c>
      <c r="B8" s="1078" t="s">
        <v>9234</v>
      </c>
      <c r="C8" s="1062">
        <v>100</v>
      </c>
      <c r="D8" s="370"/>
    </row>
    <row r="9" spans="1:4" s="200" customFormat="1" ht="17" thickBot="1" x14ac:dyDescent="0.3">
      <c r="A9" s="860" t="s">
        <v>9526</v>
      </c>
      <c r="B9" s="41"/>
      <c r="C9" s="42">
        <f>SUM(C8)</f>
        <v>100</v>
      </c>
      <c r="D9" s="233"/>
    </row>
    <row r="10" spans="1:4" s="200" customFormat="1" x14ac:dyDescent="0.25">
      <c r="A10" s="256"/>
      <c r="B10" s="529"/>
      <c r="C10" s="354"/>
      <c r="D10" s="354"/>
    </row>
    <row r="11" spans="1:4" x14ac:dyDescent="0.25">
      <c r="A11" s="57"/>
      <c r="B11" s="57"/>
      <c r="C11" s="13"/>
      <c r="D11" s="13"/>
    </row>
    <row r="12" spans="1:4" ht="17" thickBot="1" x14ac:dyDescent="0.3">
      <c r="A12" s="81"/>
      <c r="B12" s="81"/>
      <c r="C12" s="14"/>
      <c r="D12" s="14"/>
    </row>
    <row r="13" spans="1:4" s="2" customFormat="1" ht="17" thickBot="1" x14ac:dyDescent="0.3">
      <c r="A13" s="1358" t="s">
        <v>927</v>
      </c>
      <c r="B13" s="1355"/>
      <c r="C13" s="1390"/>
      <c r="D13" s="1355"/>
    </row>
    <row r="14" spans="1:4" s="591" customFormat="1" ht="17" thickBot="1" x14ac:dyDescent="0.3">
      <c r="A14" s="1598" t="s">
        <v>928</v>
      </c>
      <c r="B14" s="1393"/>
      <c r="C14" s="1393">
        <v>100</v>
      </c>
      <c r="D14" s="1393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tabColor rgb="FF7030A0"/>
  </sheetPr>
  <dimension ref="A1:G17"/>
  <sheetViews>
    <sheetView workbookViewId="0">
      <selection activeCell="G13" sqref="G13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5" width="9.5" style="2" customWidth="1"/>
    <col min="6" max="6" width="9.1640625" style="2" customWidth="1"/>
    <col min="7" max="16384" width="9" style="136"/>
  </cols>
  <sheetData>
    <row r="1" spans="1:7" s="48" customFormat="1" x14ac:dyDescent="0.25">
      <c r="A1" s="48" t="s">
        <v>23</v>
      </c>
      <c r="C1" s="1"/>
      <c r="D1" s="1"/>
      <c r="E1" s="1"/>
      <c r="F1" s="1"/>
    </row>
    <row r="2" spans="1:7" s="48" customFormat="1" x14ac:dyDescent="0.25">
      <c r="A2" s="1"/>
      <c r="B2" s="1"/>
      <c r="C2" s="1"/>
      <c r="D2" s="1"/>
      <c r="E2" s="1"/>
      <c r="F2" s="1"/>
    </row>
    <row r="3" spans="1:7" s="257" customFormat="1" x14ac:dyDescent="0.25">
      <c r="A3" s="1" t="s">
        <v>384</v>
      </c>
      <c r="B3" s="1"/>
    </row>
    <row r="4" spans="1:7" s="257" customFormat="1" x14ac:dyDescent="0.25">
      <c r="A4" s="3" t="s">
        <v>8851</v>
      </c>
      <c r="B4" s="3"/>
      <c r="C4" s="1013"/>
      <c r="D4" s="1013"/>
      <c r="E4" s="1013"/>
      <c r="F4" s="1013"/>
    </row>
    <row r="5" spans="1:7" s="257" customFormat="1" x14ac:dyDescent="0.25">
      <c r="A5" s="3" t="s">
        <v>8951</v>
      </c>
      <c r="B5" s="3"/>
    </row>
    <row r="6" spans="1:7" s="30" customFormat="1" ht="17" thickBot="1" x14ac:dyDescent="0.3">
      <c r="A6" s="31"/>
      <c r="B6" s="31"/>
      <c r="C6" s="31"/>
      <c r="D6" s="31"/>
      <c r="E6" s="31"/>
      <c r="F6" s="31"/>
    </row>
    <row r="7" spans="1:7" s="4" customFormat="1" ht="17" thickBot="1" x14ac:dyDescent="0.3">
      <c r="A7" s="140" t="s">
        <v>0</v>
      </c>
      <c r="B7" s="140" t="s">
        <v>1</v>
      </c>
      <c r="C7" s="209" t="s">
        <v>365</v>
      </c>
      <c r="D7" s="209" t="s">
        <v>31</v>
      </c>
      <c r="E7" s="209" t="s">
        <v>4</v>
      </c>
      <c r="F7" s="209"/>
    </row>
    <row r="8" spans="1:7" s="49" customFormat="1" x14ac:dyDescent="0.25">
      <c r="A8" s="507" t="s">
        <v>8952</v>
      </c>
      <c r="B8" s="1166" t="s">
        <v>8953</v>
      </c>
      <c r="C8" s="508">
        <v>150</v>
      </c>
      <c r="D8" s="508"/>
      <c r="E8" s="508"/>
      <c r="F8" s="508"/>
      <c r="G8" s="49" t="s">
        <v>7793</v>
      </c>
    </row>
    <row r="9" spans="1:7" s="49" customFormat="1" x14ac:dyDescent="0.25">
      <c r="A9" s="1726" t="s">
        <v>9191</v>
      </c>
      <c r="B9" s="1166" t="s">
        <v>9196</v>
      </c>
      <c r="C9" s="508">
        <v>50</v>
      </c>
      <c r="D9" s="508">
        <v>50</v>
      </c>
      <c r="E9" s="508"/>
      <c r="F9" s="508"/>
      <c r="G9" s="49" t="s">
        <v>7793</v>
      </c>
    </row>
    <row r="10" spans="1:7" s="49" customFormat="1" x14ac:dyDescent="0.25">
      <c r="A10" s="1726">
        <v>45449</v>
      </c>
      <c r="B10" s="1166" t="s">
        <v>9350</v>
      </c>
      <c r="C10" s="508">
        <v>300</v>
      </c>
      <c r="D10" s="508">
        <v>100</v>
      </c>
      <c r="E10" s="508"/>
      <c r="F10" s="508"/>
      <c r="G10" s="49" t="s">
        <v>7793</v>
      </c>
    </row>
    <row r="11" spans="1:7" s="49" customFormat="1" x14ac:dyDescent="0.25">
      <c r="A11" s="1726">
        <v>45449</v>
      </c>
      <c r="B11" s="1166" t="s">
        <v>9351</v>
      </c>
      <c r="C11" s="508"/>
      <c r="D11" s="508"/>
      <c r="E11" s="508">
        <v>38</v>
      </c>
      <c r="F11" s="508"/>
      <c r="G11" s="49" t="s">
        <v>7793</v>
      </c>
    </row>
    <row r="12" spans="1:7" s="49" customFormat="1" x14ac:dyDescent="0.25">
      <c r="A12" s="1726">
        <v>45449</v>
      </c>
      <c r="B12" s="1166" t="s">
        <v>9352</v>
      </c>
      <c r="C12" s="508"/>
      <c r="D12" s="508"/>
      <c r="E12" s="508">
        <v>112</v>
      </c>
      <c r="F12" s="508"/>
      <c r="G12" s="49" t="s">
        <v>7793</v>
      </c>
    </row>
    <row r="13" spans="1:7" s="49" customFormat="1" x14ac:dyDescent="0.25">
      <c r="A13" s="1726" t="s">
        <v>9513</v>
      </c>
      <c r="B13" s="1166" t="s">
        <v>9516</v>
      </c>
      <c r="C13" s="508">
        <v>100</v>
      </c>
      <c r="D13" s="508"/>
      <c r="E13" s="508"/>
      <c r="F13" s="508"/>
      <c r="G13" s="49" t="s">
        <v>7793</v>
      </c>
    </row>
    <row r="14" spans="1:7" s="49" customFormat="1" x14ac:dyDescent="0.25">
      <c r="A14" s="1726"/>
      <c r="B14" s="1166"/>
      <c r="C14" s="508"/>
      <c r="D14" s="508"/>
      <c r="E14" s="508"/>
      <c r="F14" s="508"/>
    </row>
    <row r="15" spans="1:7" s="200" customFormat="1" x14ac:dyDescent="0.25">
      <c r="A15" s="256"/>
      <c r="B15" s="529"/>
      <c r="C15" s="354"/>
      <c r="D15" s="354"/>
      <c r="E15" s="354"/>
      <c r="F15" s="354"/>
    </row>
    <row r="16" spans="1:7" x14ac:dyDescent="0.25">
      <c r="A16" s="57"/>
      <c r="B16" s="57"/>
      <c r="C16" s="13"/>
      <c r="D16" s="13"/>
      <c r="E16" s="13"/>
      <c r="F16" s="13"/>
    </row>
    <row r="17" spans="1:6" x14ac:dyDescent="0.25">
      <c r="A17" s="81"/>
      <c r="B17" s="81"/>
      <c r="C17" s="14"/>
      <c r="D17" s="14"/>
      <c r="E17" s="14"/>
      <c r="F17" s="14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tabColor rgb="FF7030A0"/>
  </sheetPr>
  <dimension ref="A1:I32"/>
  <sheetViews>
    <sheetView topLeftCell="A13" workbookViewId="0">
      <selection activeCell="B29" sqref="B29"/>
    </sheetView>
  </sheetViews>
  <sheetFormatPr baseColWidth="10" defaultColWidth="9" defaultRowHeight="16" x14ac:dyDescent="0.25"/>
  <cols>
    <col min="1" max="1" width="14.33203125" style="2" customWidth="1"/>
    <col min="2" max="2" width="23.5" style="2" customWidth="1"/>
    <col min="3" max="4" width="9.33203125" style="2" customWidth="1"/>
    <col min="5" max="5" width="12.6640625" style="2" customWidth="1"/>
    <col min="6" max="6" width="11.5" style="2" customWidth="1"/>
    <col min="7" max="8" width="12.83203125" style="2" customWidth="1"/>
    <col min="9" max="16384" width="9" style="2"/>
  </cols>
  <sheetData>
    <row r="1" spans="1:9" s="1" customFormat="1" x14ac:dyDescent="0.25">
      <c r="A1" s="1" t="s">
        <v>23</v>
      </c>
    </row>
    <row r="2" spans="1:9" s="1" customFormat="1" x14ac:dyDescent="0.25"/>
    <row r="3" spans="1:9" s="257" customFormat="1" x14ac:dyDescent="0.25">
      <c r="A3" s="1" t="s">
        <v>384</v>
      </c>
      <c r="B3" s="1"/>
    </row>
    <row r="4" spans="1:9" s="257" customFormat="1" x14ac:dyDescent="0.25">
      <c r="A4" s="3" t="s">
        <v>5842</v>
      </c>
      <c r="B4" s="3"/>
      <c r="C4" s="1013"/>
    </row>
    <row r="5" spans="1:9" s="1" customFormat="1" x14ac:dyDescent="0.25">
      <c r="A5" s="3" t="s">
        <v>2876</v>
      </c>
      <c r="B5" s="3"/>
      <c r="C5" s="3"/>
      <c r="D5" s="3"/>
      <c r="E5" s="3"/>
      <c r="F5" s="3"/>
      <c r="G5" s="3"/>
      <c r="H5" s="3"/>
    </row>
    <row r="6" spans="1:9" s="1" customFormat="1" ht="17" thickBot="1" x14ac:dyDescent="0.3">
      <c r="A6" s="3"/>
      <c r="B6" s="3"/>
      <c r="C6" s="320"/>
      <c r="D6" s="320"/>
      <c r="E6" s="320"/>
      <c r="F6" s="320"/>
      <c r="G6" s="320"/>
      <c r="H6" s="320"/>
    </row>
    <row r="7" spans="1:9" ht="17" thickBot="1" x14ac:dyDescent="0.3">
      <c r="A7" s="209" t="s">
        <v>0</v>
      </c>
      <c r="B7" s="209" t="s">
        <v>1</v>
      </c>
      <c r="C7" s="209" t="s">
        <v>31</v>
      </c>
      <c r="D7" s="209" t="s">
        <v>365</v>
      </c>
      <c r="E7" s="209" t="s">
        <v>6400</v>
      </c>
      <c r="F7" s="209" t="s">
        <v>380</v>
      </c>
      <c r="G7" s="209" t="s">
        <v>6651</v>
      </c>
      <c r="H7" s="209" t="s">
        <v>7245</v>
      </c>
    </row>
    <row r="8" spans="1:9" s="49" customFormat="1" x14ac:dyDescent="0.25">
      <c r="A8" s="699">
        <v>44960</v>
      </c>
      <c r="B8" s="432" t="s">
        <v>6276</v>
      </c>
      <c r="C8" s="185">
        <v>1500</v>
      </c>
      <c r="D8" s="185">
        <v>1000</v>
      </c>
      <c r="E8" s="185"/>
      <c r="F8" s="185"/>
      <c r="G8" s="185"/>
      <c r="H8" s="185"/>
      <c r="I8" s="49" t="s">
        <v>3022</v>
      </c>
    </row>
    <row r="9" spans="1:9" s="591" customFormat="1" x14ac:dyDescent="0.25">
      <c r="A9" s="699">
        <v>45233</v>
      </c>
      <c r="B9" s="432" t="s">
        <v>6340</v>
      </c>
      <c r="C9" s="185"/>
      <c r="D9" s="185">
        <v>700</v>
      </c>
      <c r="E9" s="185"/>
      <c r="F9" s="185"/>
      <c r="G9" s="590"/>
      <c r="H9" s="590"/>
      <c r="I9" s="49" t="s">
        <v>3022</v>
      </c>
    </row>
    <row r="10" spans="1:9" s="591" customFormat="1" x14ac:dyDescent="0.25">
      <c r="A10" s="431" t="s">
        <v>6382</v>
      </c>
      <c r="B10" s="792" t="s">
        <v>6399</v>
      </c>
      <c r="C10" s="590"/>
      <c r="D10" s="590"/>
      <c r="E10" s="185">
        <v>50</v>
      </c>
      <c r="F10" s="185">
        <v>300</v>
      </c>
      <c r="G10" s="590"/>
      <c r="H10" s="590"/>
      <c r="I10" s="49" t="s">
        <v>3022</v>
      </c>
    </row>
    <row r="11" spans="1:9" s="49" customFormat="1" x14ac:dyDescent="0.25">
      <c r="A11" s="699">
        <v>45082</v>
      </c>
      <c r="B11" s="792" t="s">
        <v>6595</v>
      </c>
      <c r="C11" s="185"/>
      <c r="D11" s="185"/>
      <c r="E11" s="185">
        <v>20</v>
      </c>
      <c r="F11" s="185"/>
      <c r="G11" s="185"/>
      <c r="H11" s="185"/>
      <c r="I11" s="49" t="s">
        <v>3022</v>
      </c>
    </row>
    <row r="12" spans="1:9" s="49" customFormat="1" x14ac:dyDescent="0.25">
      <c r="A12" s="185" t="s">
        <v>6649</v>
      </c>
      <c r="B12" s="792" t="s">
        <v>6650</v>
      </c>
      <c r="C12" s="185"/>
      <c r="D12" s="185"/>
      <c r="E12" s="185"/>
      <c r="F12" s="185"/>
      <c r="G12" s="185">
        <v>105</v>
      </c>
      <c r="H12" s="185"/>
      <c r="I12" s="49" t="s">
        <v>3022</v>
      </c>
    </row>
    <row r="13" spans="1:9" s="49" customFormat="1" x14ac:dyDescent="0.25">
      <c r="A13" s="185" t="s">
        <v>6673</v>
      </c>
      <c r="B13" s="792" t="s">
        <v>6674</v>
      </c>
      <c r="C13" s="185"/>
      <c r="D13" s="185">
        <v>400</v>
      </c>
      <c r="E13" s="185"/>
      <c r="F13" s="185"/>
      <c r="G13" s="185"/>
      <c r="H13" s="185"/>
      <c r="I13" s="49" t="s">
        <v>3022</v>
      </c>
    </row>
    <row r="14" spans="1:9" s="49" customFormat="1" x14ac:dyDescent="0.25">
      <c r="A14" s="185" t="s">
        <v>6889</v>
      </c>
      <c r="B14" s="792" t="s">
        <v>6683</v>
      </c>
      <c r="C14" s="185"/>
      <c r="D14" s="185"/>
      <c r="E14" s="185">
        <v>20</v>
      </c>
      <c r="F14" s="185"/>
      <c r="G14" s="185"/>
      <c r="H14" s="185"/>
      <c r="I14" s="49" t="s">
        <v>3022</v>
      </c>
    </row>
    <row r="15" spans="1:9" s="49" customFormat="1" x14ac:dyDescent="0.25">
      <c r="A15" s="699">
        <v>44933</v>
      </c>
      <c r="B15" s="185" t="s">
        <v>6947</v>
      </c>
      <c r="C15" s="185"/>
      <c r="D15" s="185"/>
      <c r="E15" s="185"/>
      <c r="F15" s="185">
        <v>300</v>
      </c>
      <c r="G15" s="185"/>
      <c r="H15" s="185"/>
      <c r="I15" s="49" t="s">
        <v>3022</v>
      </c>
    </row>
    <row r="16" spans="1:9" s="49" customFormat="1" x14ac:dyDescent="0.25">
      <c r="A16" s="699">
        <v>44992</v>
      </c>
      <c r="B16" s="185" t="s">
        <v>6189</v>
      </c>
      <c r="C16" s="185"/>
      <c r="D16" s="185"/>
      <c r="E16" s="185"/>
      <c r="F16" s="185">
        <v>400</v>
      </c>
      <c r="G16" s="185">
        <v>45</v>
      </c>
      <c r="H16" s="185"/>
      <c r="I16" s="49" t="s">
        <v>3022</v>
      </c>
    </row>
    <row r="17" spans="1:9" s="49" customFormat="1" x14ac:dyDescent="0.25">
      <c r="A17" s="699" t="s">
        <v>7104</v>
      </c>
      <c r="B17" s="185" t="s">
        <v>7108</v>
      </c>
      <c r="C17" s="185"/>
      <c r="D17" s="185"/>
      <c r="E17" s="185"/>
      <c r="F17" s="185"/>
      <c r="G17" s="185">
        <v>60</v>
      </c>
      <c r="H17" s="185"/>
      <c r="I17" s="49" t="s">
        <v>3022</v>
      </c>
    </row>
    <row r="18" spans="1:9" s="49" customFormat="1" x14ac:dyDescent="0.25">
      <c r="A18" s="699" t="s">
        <v>7252</v>
      </c>
      <c r="B18" s="185" t="s">
        <v>7253</v>
      </c>
      <c r="C18" s="185"/>
      <c r="D18" s="185"/>
      <c r="E18" s="185"/>
      <c r="F18" s="185">
        <v>250</v>
      </c>
      <c r="G18" s="185"/>
      <c r="H18" s="185"/>
      <c r="I18" s="49" t="s">
        <v>3022</v>
      </c>
    </row>
    <row r="19" spans="1:9" s="49" customFormat="1" x14ac:dyDescent="0.25">
      <c r="A19" s="699" t="s">
        <v>7313</v>
      </c>
      <c r="B19" s="185" t="s">
        <v>7318</v>
      </c>
      <c r="C19" s="185"/>
      <c r="D19" s="185"/>
      <c r="E19" s="185"/>
      <c r="F19" s="185"/>
      <c r="G19" s="185">
        <v>90</v>
      </c>
      <c r="H19" s="185"/>
      <c r="I19" s="49" t="s">
        <v>3022</v>
      </c>
    </row>
    <row r="20" spans="1:9" s="49" customFormat="1" x14ac:dyDescent="0.25">
      <c r="A20" s="699">
        <v>45025</v>
      </c>
      <c r="B20" s="185" t="s">
        <v>7325</v>
      </c>
      <c r="C20" s="185"/>
      <c r="D20" s="185"/>
      <c r="E20" s="185"/>
      <c r="F20" s="185"/>
      <c r="G20" s="185">
        <v>90</v>
      </c>
      <c r="H20" s="185"/>
      <c r="I20" s="49" t="s">
        <v>3022</v>
      </c>
    </row>
    <row r="21" spans="1:9" s="49" customFormat="1" x14ac:dyDescent="0.25">
      <c r="A21" s="699" t="s">
        <v>7416</v>
      </c>
      <c r="B21" s="185" t="s">
        <v>7417</v>
      </c>
      <c r="C21" s="185"/>
      <c r="D21" s="185"/>
      <c r="E21" s="185"/>
      <c r="F21" s="185">
        <v>200</v>
      </c>
      <c r="G21" s="185"/>
      <c r="H21" s="185"/>
      <c r="I21" s="49" t="s">
        <v>3022</v>
      </c>
    </row>
    <row r="22" spans="1:9" s="49" customFormat="1" x14ac:dyDescent="0.25">
      <c r="A22" s="699" t="s">
        <v>7609</v>
      </c>
      <c r="B22" s="185" t="s">
        <v>7610</v>
      </c>
      <c r="C22" s="185">
        <v>400</v>
      </c>
      <c r="D22" s="185">
        <v>400</v>
      </c>
      <c r="E22" s="185"/>
      <c r="F22" s="185">
        <v>200</v>
      </c>
      <c r="G22" s="185">
        <v>60</v>
      </c>
      <c r="H22" s="185"/>
      <c r="I22" s="49" t="s">
        <v>3022</v>
      </c>
    </row>
    <row r="23" spans="1:9" s="49" customFormat="1" x14ac:dyDescent="0.25">
      <c r="A23" s="699" t="s">
        <v>7751</v>
      </c>
      <c r="B23" s="185" t="s">
        <v>7764</v>
      </c>
      <c r="C23" s="185">
        <v>300</v>
      </c>
      <c r="D23" s="185">
        <v>300</v>
      </c>
      <c r="E23" s="185"/>
      <c r="F23" s="185"/>
      <c r="G23" s="185"/>
      <c r="H23" s="185"/>
      <c r="I23" s="49" t="s">
        <v>3022</v>
      </c>
    </row>
    <row r="24" spans="1:9" s="49" customFormat="1" x14ac:dyDescent="0.25">
      <c r="A24" s="859" t="s">
        <v>8151</v>
      </c>
      <c r="B24" s="185" t="s">
        <v>8160</v>
      </c>
      <c r="C24" s="185"/>
      <c r="D24" s="185"/>
      <c r="E24" s="185"/>
      <c r="F24" s="185"/>
      <c r="G24" s="185">
        <v>60</v>
      </c>
      <c r="H24" s="185"/>
      <c r="I24" s="49" t="s">
        <v>3022</v>
      </c>
    </row>
    <row r="25" spans="1:9" s="49" customFormat="1" x14ac:dyDescent="0.25">
      <c r="A25" s="859" t="s">
        <v>8221</v>
      </c>
      <c r="B25" s="185" t="s">
        <v>8225</v>
      </c>
      <c r="C25" s="185">
        <v>400</v>
      </c>
      <c r="D25" s="185">
        <v>400</v>
      </c>
      <c r="E25" s="185"/>
      <c r="F25" s="185"/>
      <c r="G25" s="185"/>
      <c r="H25" s="185"/>
      <c r="I25" s="49" t="s">
        <v>3022</v>
      </c>
    </row>
    <row r="26" spans="1:9" s="49" customFormat="1" x14ac:dyDescent="0.25">
      <c r="A26" s="699">
        <v>45413</v>
      </c>
      <c r="B26" s="185" t="s">
        <v>8304</v>
      </c>
      <c r="C26" s="185"/>
      <c r="D26" s="185"/>
      <c r="E26" s="185"/>
      <c r="F26" s="185">
        <v>200</v>
      </c>
      <c r="G26" s="185">
        <v>60</v>
      </c>
      <c r="H26" s="185"/>
      <c r="I26" s="49" t="s">
        <v>3022</v>
      </c>
    </row>
    <row r="27" spans="1:9" s="49" customFormat="1" x14ac:dyDescent="0.25">
      <c r="A27" s="699">
        <v>45566</v>
      </c>
      <c r="B27" s="185" t="s">
        <v>8329</v>
      </c>
      <c r="C27" s="185">
        <v>200</v>
      </c>
      <c r="D27" s="185">
        <v>300</v>
      </c>
      <c r="E27" s="185"/>
      <c r="F27" s="185"/>
      <c r="G27" s="185">
        <v>60</v>
      </c>
      <c r="H27" s="185"/>
      <c r="I27" s="49" t="s">
        <v>3022</v>
      </c>
    </row>
    <row r="28" spans="1:9" s="49" customFormat="1" x14ac:dyDescent="0.25">
      <c r="A28" s="699" t="s">
        <v>8278</v>
      </c>
      <c r="B28" s="185" t="s">
        <v>8367</v>
      </c>
      <c r="C28" s="185"/>
      <c r="D28" s="185"/>
      <c r="E28" s="185"/>
      <c r="F28" s="185"/>
      <c r="G28" s="185">
        <v>150</v>
      </c>
      <c r="H28" s="185"/>
      <c r="I28" s="49" t="s">
        <v>3022</v>
      </c>
    </row>
    <row r="29" spans="1:9" s="49" customFormat="1" x14ac:dyDescent="0.25">
      <c r="A29" s="699" t="s">
        <v>8409</v>
      </c>
      <c r="B29" s="185" t="s">
        <v>8411</v>
      </c>
      <c r="C29" s="185"/>
      <c r="D29" s="185"/>
      <c r="E29" s="185"/>
      <c r="F29" s="185"/>
      <c r="G29" s="185">
        <v>195</v>
      </c>
      <c r="H29" s="185">
        <v>500</v>
      </c>
      <c r="I29" s="49" t="s">
        <v>3022</v>
      </c>
    </row>
    <row r="30" spans="1:9" s="49" customFormat="1" x14ac:dyDescent="0.25">
      <c r="A30" s="699"/>
      <c r="B30" s="185"/>
      <c r="C30" s="185"/>
      <c r="D30" s="185"/>
      <c r="E30" s="185"/>
      <c r="F30" s="185"/>
      <c r="G30" s="185"/>
      <c r="H30" s="185"/>
    </row>
    <row r="31" spans="1:9" s="49" customFormat="1" x14ac:dyDescent="0.25">
      <c r="A31" s="699"/>
      <c r="B31" s="185"/>
      <c r="C31" s="185"/>
      <c r="D31" s="185"/>
      <c r="E31" s="185"/>
      <c r="F31" s="185"/>
      <c r="G31" s="185"/>
      <c r="H31" s="185"/>
    </row>
    <row r="32" spans="1:9" x14ac:dyDescent="0.25">
      <c r="A32" s="13"/>
      <c r="B32" s="13"/>
      <c r="C32" s="13"/>
      <c r="D32" s="13"/>
      <c r="E32" s="13"/>
      <c r="F32" s="13"/>
      <c r="G32" s="13"/>
      <c r="H32" s="13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tabColor rgb="FF7030A0"/>
  </sheetPr>
  <dimension ref="A1:L15"/>
  <sheetViews>
    <sheetView workbookViewId="0">
      <selection activeCell="E20" sqref="E20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7" width="9.33203125" style="2" customWidth="1"/>
    <col min="8" max="8" width="17.6640625" style="2" customWidth="1"/>
    <col min="9" max="10" width="9.33203125" style="2" customWidth="1"/>
    <col min="11" max="11" width="9.1640625" style="2" customWidth="1"/>
    <col min="12" max="16384" width="9" style="2"/>
  </cols>
  <sheetData>
    <row r="1" spans="1:12" s="1" customFormat="1" x14ac:dyDescent="0.25">
      <c r="A1" s="1" t="s">
        <v>23</v>
      </c>
    </row>
    <row r="2" spans="1:12" s="1" customFormat="1" x14ac:dyDescent="0.25"/>
    <row r="3" spans="1:12" s="1" customFormat="1" x14ac:dyDescent="0.25">
      <c r="A3" s="1" t="s">
        <v>384</v>
      </c>
      <c r="C3" s="2"/>
    </row>
    <row r="4" spans="1:12" s="1" customFormat="1" x14ac:dyDescent="0.25">
      <c r="A4" s="3" t="s">
        <v>5888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2" s="1" customFormat="1" x14ac:dyDescent="0.25">
      <c r="A5" s="3" t="s">
        <v>5891</v>
      </c>
      <c r="B5" s="3"/>
      <c r="C5" s="3"/>
      <c r="D5" s="3"/>
      <c r="E5" s="3"/>
      <c r="F5" s="3"/>
      <c r="G5" s="3"/>
      <c r="H5" s="3"/>
      <c r="I5" s="3"/>
      <c r="J5" s="3"/>
      <c r="K5" s="3"/>
    </row>
    <row r="6" spans="1:12" s="1" customFormat="1" x14ac:dyDescent="0.25">
      <c r="A6" s="3" t="s">
        <v>2876</v>
      </c>
      <c r="B6" s="3"/>
      <c r="C6" s="3"/>
      <c r="D6" s="3"/>
      <c r="E6" s="3"/>
      <c r="F6" s="3"/>
      <c r="G6" s="3"/>
      <c r="H6" s="3"/>
      <c r="I6" s="3"/>
      <c r="J6" s="3"/>
      <c r="K6" s="3"/>
    </row>
    <row r="7" spans="1:12" s="1" customFormat="1" ht="17" thickBot="1" x14ac:dyDescent="0.3">
      <c r="A7" s="3"/>
      <c r="B7" s="3"/>
      <c r="C7" s="320"/>
      <c r="D7" s="320"/>
      <c r="E7" s="320"/>
      <c r="F7" s="320"/>
      <c r="G7" s="320"/>
      <c r="H7" s="320"/>
      <c r="I7" s="320"/>
      <c r="J7" s="320"/>
      <c r="K7" s="320"/>
    </row>
    <row r="8" spans="1:12" ht="17" thickBot="1" x14ac:dyDescent="0.3">
      <c r="A8" s="209" t="s">
        <v>0</v>
      </c>
      <c r="B8" s="209" t="s">
        <v>1</v>
      </c>
      <c r="C8" s="209" t="s">
        <v>26</v>
      </c>
      <c r="D8" s="209" t="s">
        <v>3</v>
      </c>
      <c r="E8" s="209" t="s">
        <v>28</v>
      </c>
      <c r="F8" s="209" t="s">
        <v>10</v>
      </c>
      <c r="G8" s="209" t="s">
        <v>27</v>
      </c>
      <c r="H8" s="209" t="s">
        <v>5890</v>
      </c>
      <c r="I8" s="209" t="s">
        <v>31</v>
      </c>
      <c r="J8" s="209" t="s">
        <v>365</v>
      </c>
      <c r="K8" s="209"/>
    </row>
    <row r="9" spans="1:12" s="49" customFormat="1" x14ac:dyDescent="0.25">
      <c r="A9" s="699">
        <v>45047</v>
      </c>
      <c r="B9" s="432" t="s">
        <v>5889</v>
      </c>
      <c r="C9" s="185">
        <v>12</v>
      </c>
      <c r="D9" s="185">
        <v>18</v>
      </c>
      <c r="E9" s="185">
        <v>3</v>
      </c>
      <c r="F9" s="185">
        <v>25</v>
      </c>
      <c r="G9" s="185">
        <v>8</v>
      </c>
      <c r="H9" s="185">
        <v>15</v>
      </c>
      <c r="I9" s="185">
        <v>50</v>
      </c>
      <c r="J9" s="185">
        <v>175</v>
      </c>
      <c r="K9" s="185"/>
      <c r="L9" s="49" t="s">
        <v>3022</v>
      </c>
    </row>
    <row r="10" spans="1:12" s="591" customFormat="1" x14ac:dyDescent="0.25">
      <c r="A10" s="699" t="s">
        <v>6040</v>
      </c>
      <c r="B10" s="432" t="s">
        <v>6041</v>
      </c>
      <c r="C10" s="590"/>
      <c r="D10" s="590"/>
      <c r="E10" s="590"/>
      <c r="F10" s="590"/>
      <c r="G10" s="590"/>
      <c r="H10" s="590"/>
      <c r="I10" s="185">
        <v>200</v>
      </c>
      <c r="J10" s="185">
        <v>200</v>
      </c>
      <c r="K10" s="590"/>
      <c r="L10" s="49" t="s">
        <v>3022</v>
      </c>
    </row>
    <row r="11" spans="1:12" x14ac:dyDescent="0.25">
      <c r="A11" s="12"/>
      <c r="B11" s="14"/>
      <c r="C11" s="13"/>
      <c r="D11" s="13"/>
      <c r="E11" s="13"/>
      <c r="F11" s="13"/>
      <c r="G11" s="13"/>
      <c r="H11" s="13"/>
      <c r="I11" s="13"/>
      <c r="J11" s="13"/>
      <c r="K11" s="13"/>
    </row>
    <row r="12" spans="1:12" x14ac:dyDescent="0.25">
      <c r="A12" s="12"/>
      <c r="B12" s="14"/>
      <c r="C12" s="13"/>
      <c r="D12" s="13"/>
      <c r="E12" s="13"/>
      <c r="F12" s="13"/>
      <c r="G12" s="13"/>
      <c r="H12" s="13"/>
      <c r="I12" s="13"/>
      <c r="J12" s="13"/>
      <c r="K12" s="13"/>
    </row>
    <row r="13" spans="1:12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4" spans="1:12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</row>
    <row r="15" spans="1:12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</row>
  </sheetData>
  <pageMargins left="0.7" right="0.7" top="0.75" bottom="0.75" header="0.3" footer="0.3"/>
  <pageSetup orientation="portrait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tabColor rgb="FF7030A0"/>
  </sheetPr>
  <dimension ref="A1:I15"/>
  <sheetViews>
    <sheetView workbookViewId="0">
      <selection activeCell="L13" sqref="L13"/>
    </sheetView>
  </sheetViews>
  <sheetFormatPr baseColWidth="10" defaultColWidth="9" defaultRowHeight="16" x14ac:dyDescent="0.25"/>
  <cols>
    <col min="1" max="1" width="14.33203125" style="2" customWidth="1"/>
    <col min="2" max="2" width="23.5" style="2" customWidth="1"/>
    <col min="3" max="6" width="9.33203125" style="2" customWidth="1"/>
    <col min="7" max="7" width="14.5" style="2" customWidth="1"/>
    <col min="8" max="8" width="9.1640625" style="2" customWidth="1"/>
    <col min="9" max="16384" width="9" style="2"/>
  </cols>
  <sheetData>
    <row r="1" spans="1:9" s="1" customFormat="1" x14ac:dyDescent="0.25">
      <c r="A1" s="1" t="s">
        <v>23</v>
      </c>
    </row>
    <row r="2" spans="1:9" s="1" customFormat="1" x14ac:dyDescent="0.25"/>
    <row r="3" spans="1:9" s="1" customFormat="1" x14ac:dyDescent="0.25">
      <c r="A3" s="1" t="s">
        <v>384</v>
      </c>
    </row>
    <row r="4" spans="1:9" s="1" customFormat="1" x14ac:dyDescent="0.25">
      <c r="A4" s="3" t="s">
        <v>6250</v>
      </c>
      <c r="B4" s="3"/>
      <c r="C4" s="3"/>
      <c r="D4" s="3"/>
      <c r="E4" s="3"/>
      <c r="F4" s="3"/>
      <c r="G4" s="3"/>
      <c r="H4" s="3"/>
    </row>
    <row r="5" spans="1:9" s="1" customFormat="1" x14ac:dyDescent="0.25">
      <c r="A5" s="3" t="s">
        <v>6253</v>
      </c>
      <c r="B5" s="3"/>
      <c r="C5" s="3"/>
      <c r="D5" s="3"/>
      <c r="E5" s="3"/>
      <c r="F5" s="3"/>
      <c r="G5" s="3"/>
      <c r="H5" s="3"/>
    </row>
    <row r="6" spans="1:9" s="1" customFormat="1" x14ac:dyDescent="0.25">
      <c r="A6" s="3" t="s">
        <v>2876</v>
      </c>
      <c r="B6" s="3"/>
      <c r="C6" s="3"/>
      <c r="D6" s="3"/>
      <c r="E6" s="3"/>
      <c r="F6" s="3"/>
      <c r="G6" s="3"/>
      <c r="H6" s="3"/>
    </row>
    <row r="7" spans="1:9" s="1" customFormat="1" ht="17" thickBot="1" x14ac:dyDescent="0.3">
      <c r="A7" s="3"/>
      <c r="B7" s="3"/>
      <c r="C7" s="320"/>
      <c r="D7" s="320"/>
      <c r="E7" s="320"/>
      <c r="F7" s="320"/>
      <c r="G7" s="320"/>
      <c r="H7" s="320"/>
    </row>
    <row r="8" spans="1:9" ht="17" thickBot="1" x14ac:dyDescent="0.3">
      <c r="A8" s="209" t="s">
        <v>0</v>
      </c>
      <c r="B8" s="209" t="s">
        <v>1</v>
      </c>
      <c r="C8" s="209" t="s">
        <v>28</v>
      </c>
      <c r="D8" s="209" t="s">
        <v>365</v>
      </c>
      <c r="E8" s="209" t="s">
        <v>380</v>
      </c>
      <c r="F8" s="209" t="s">
        <v>4413</v>
      </c>
      <c r="G8" s="209" t="s">
        <v>7245</v>
      </c>
      <c r="H8" s="209"/>
    </row>
    <row r="9" spans="1:9" s="49" customFormat="1" x14ac:dyDescent="0.25">
      <c r="A9" s="699" t="s">
        <v>6251</v>
      </c>
      <c r="B9" s="432" t="s">
        <v>6252</v>
      </c>
      <c r="C9" s="185">
        <v>30</v>
      </c>
      <c r="D9" s="185">
        <v>200</v>
      </c>
      <c r="E9" s="185"/>
      <c r="F9" s="185"/>
      <c r="G9" s="185"/>
      <c r="H9" s="185"/>
      <c r="I9" s="49" t="s">
        <v>3022</v>
      </c>
    </row>
    <row r="10" spans="1:9" s="49" customFormat="1" x14ac:dyDescent="0.25">
      <c r="A10" s="699" t="s">
        <v>6444</v>
      </c>
      <c r="B10" s="185" t="s">
        <v>6447</v>
      </c>
      <c r="C10" s="185"/>
      <c r="D10" s="185">
        <v>280</v>
      </c>
      <c r="E10" s="185"/>
      <c r="F10" s="185"/>
      <c r="G10" s="185"/>
      <c r="H10" s="185"/>
      <c r="I10" s="49" t="s">
        <v>3022</v>
      </c>
    </row>
    <row r="11" spans="1:9" s="49" customFormat="1" x14ac:dyDescent="0.25">
      <c r="A11" s="699" t="s">
        <v>6533</v>
      </c>
      <c r="B11" s="508" t="s">
        <v>6538</v>
      </c>
      <c r="C11" s="185"/>
      <c r="D11" s="185">
        <v>160</v>
      </c>
      <c r="E11" s="185"/>
      <c r="F11" s="185"/>
      <c r="G11" s="185"/>
      <c r="H11" s="185"/>
      <c r="I11" s="49" t="s">
        <v>3022</v>
      </c>
    </row>
    <row r="12" spans="1:9" s="49" customFormat="1" x14ac:dyDescent="0.25">
      <c r="A12" s="699" t="s">
        <v>7216</v>
      </c>
      <c r="B12" s="508" t="s">
        <v>7246</v>
      </c>
      <c r="C12" s="185"/>
      <c r="D12" s="185"/>
      <c r="E12" s="185">
        <v>1248</v>
      </c>
      <c r="F12" s="185">
        <v>300</v>
      </c>
      <c r="G12" s="185">
        <v>624</v>
      </c>
      <c r="H12" s="185"/>
      <c r="I12" s="49" t="s">
        <v>3022</v>
      </c>
    </row>
    <row r="13" spans="1:9" x14ac:dyDescent="0.25">
      <c r="A13" s="13"/>
      <c r="B13" s="13"/>
      <c r="C13" s="13"/>
      <c r="D13" s="13"/>
      <c r="E13" s="13"/>
      <c r="F13" s="13"/>
      <c r="G13" s="13"/>
      <c r="H13" s="13"/>
    </row>
    <row r="14" spans="1:9" x14ac:dyDescent="0.25">
      <c r="A14" s="13"/>
      <c r="B14" s="13"/>
      <c r="C14" s="13"/>
      <c r="D14" s="13"/>
      <c r="E14" s="13"/>
      <c r="F14" s="13"/>
      <c r="G14" s="13"/>
      <c r="H14" s="13"/>
    </row>
    <row r="15" spans="1:9" x14ac:dyDescent="0.25">
      <c r="A15" s="13"/>
      <c r="B15" s="13"/>
      <c r="C15" s="13"/>
      <c r="D15" s="13"/>
      <c r="E15" s="13"/>
      <c r="F15" s="13"/>
      <c r="G15" s="13"/>
      <c r="H15" s="13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tabColor rgb="FF7030A0"/>
  </sheetPr>
  <dimension ref="A1:H18"/>
  <sheetViews>
    <sheetView workbookViewId="0">
      <selection activeCell="E20" sqref="E20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11.5" style="2" customWidth="1"/>
    <col min="4" max="4" width="10.1640625" style="2" customWidth="1"/>
    <col min="5" max="5" width="13.5" style="2" customWidth="1"/>
    <col min="6" max="6" width="16" style="2" customWidth="1"/>
    <col min="7" max="7" width="9.1640625" style="2" customWidth="1"/>
    <col min="8" max="16384" width="9" style="2"/>
  </cols>
  <sheetData>
    <row r="1" spans="1:8" s="1" customFormat="1" x14ac:dyDescent="0.25">
      <c r="A1" s="1" t="s">
        <v>23</v>
      </c>
    </row>
    <row r="2" spans="1:8" s="1" customFormat="1" x14ac:dyDescent="0.25"/>
    <row r="3" spans="1:8" s="1" customFormat="1" x14ac:dyDescent="0.25">
      <c r="A3" s="1" t="s">
        <v>384</v>
      </c>
      <c r="C3" s="2"/>
    </row>
    <row r="4" spans="1:8" s="1" customFormat="1" x14ac:dyDescent="0.25">
      <c r="A4" s="3" t="s">
        <v>5693</v>
      </c>
      <c r="B4" s="3"/>
      <c r="C4" s="3"/>
      <c r="D4" s="3"/>
      <c r="E4" s="3"/>
      <c r="F4" s="3"/>
      <c r="G4" s="3"/>
    </row>
    <row r="5" spans="1:8" s="1" customFormat="1" x14ac:dyDescent="0.25">
      <c r="A5" s="3" t="s">
        <v>2876</v>
      </c>
      <c r="B5" s="3"/>
      <c r="C5" s="3"/>
      <c r="D5" s="3"/>
      <c r="E5" s="3"/>
      <c r="F5" s="3"/>
      <c r="G5" s="3"/>
    </row>
    <row r="6" spans="1:8" s="1" customFormat="1" ht="17" thickBot="1" x14ac:dyDescent="0.3">
      <c r="A6" s="3"/>
      <c r="B6" s="3"/>
      <c r="C6" s="320"/>
      <c r="D6" s="320"/>
      <c r="E6" s="320"/>
      <c r="F6" s="320"/>
      <c r="G6" s="320"/>
    </row>
    <row r="7" spans="1:8" ht="17" thickBot="1" x14ac:dyDescent="0.3">
      <c r="A7" s="209" t="s">
        <v>0</v>
      </c>
      <c r="B7" s="209" t="s">
        <v>1</v>
      </c>
      <c r="C7" s="209" t="s">
        <v>2879</v>
      </c>
      <c r="D7" s="209" t="s">
        <v>380</v>
      </c>
      <c r="E7" s="209" t="s">
        <v>3093</v>
      </c>
      <c r="F7" s="209" t="s">
        <v>6977</v>
      </c>
      <c r="G7" s="209"/>
    </row>
    <row r="8" spans="1:8" s="49" customFormat="1" x14ac:dyDescent="0.25">
      <c r="A8" s="699">
        <v>45170</v>
      </c>
      <c r="B8" s="432" t="s">
        <v>5913</v>
      </c>
      <c r="C8" s="185">
        <v>21</v>
      </c>
      <c r="D8" s="185">
        <v>104</v>
      </c>
      <c r="E8" s="185"/>
      <c r="F8" s="185"/>
      <c r="G8" s="185"/>
      <c r="H8" s="49" t="s">
        <v>3022</v>
      </c>
    </row>
    <row r="9" spans="1:8" s="49" customFormat="1" x14ac:dyDescent="0.25">
      <c r="A9" s="699" t="s">
        <v>6192</v>
      </c>
      <c r="B9" s="432" t="s">
        <v>6193</v>
      </c>
      <c r="C9" s="185">
        <v>20</v>
      </c>
      <c r="D9" s="185">
        <v>10</v>
      </c>
      <c r="E9" s="185"/>
      <c r="F9" s="185"/>
      <c r="G9" s="185"/>
      <c r="H9" s="49" t="s">
        <v>3022</v>
      </c>
    </row>
    <row r="10" spans="1:8" s="49" customFormat="1" x14ac:dyDescent="0.25">
      <c r="A10" s="699">
        <v>45019</v>
      </c>
      <c r="B10" s="432" t="s">
        <v>6288</v>
      </c>
      <c r="C10" s="185">
        <v>9</v>
      </c>
      <c r="D10" s="185">
        <v>44</v>
      </c>
      <c r="E10" s="185"/>
      <c r="F10" s="185"/>
      <c r="G10" s="185"/>
      <c r="H10" s="49" t="s">
        <v>3022</v>
      </c>
    </row>
    <row r="11" spans="1:8" s="49" customFormat="1" x14ac:dyDescent="0.25">
      <c r="A11" s="699" t="s">
        <v>6371</v>
      </c>
      <c r="B11" s="432" t="s">
        <v>6379</v>
      </c>
      <c r="C11" s="185"/>
      <c r="D11" s="185">
        <v>76</v>
      </c>
      <c r="E11" s="185"/>
      <c r="F11" s="185"/>
      <c r="G11" s="185"/>
      <c r="H11" s="49" t="s">
        <v>3022</v>
      </c>
    </row>
    <row r="12" spans="1:8" s="49" customFormat="1" x14ac:dyDescent="0.25">
      <c r="A12" s="699">
        <v>45234</v>
      </c>
      <c r="B12" s="432" t="s">
        <v>6522</v>
      </c>
      <c r="C12" s="185">
        <v>30</v>
      </c>
      <c r="D12" s="185"/>
      <c r="E12" s="185"/>
      <c r="F12" s="185"/>
      <c r="G12" s="185"/>
      <c r="H12" s="49" t="s">
        <v>3022</v>
      </c>
    </row>
    <row r="13" spans="1:8" s="49" customFormat="1" x14ac:dyDescent="0.25">
      <c r="A13" s="699" t="s">
        <v>6927</v>
      </c>
      <c r="B13" s="432" t="s">
        <v>6928</v>
      </c>
      <c r="C13" s="185"/>
      <c r="D13" s="185">
        <v>1800</v>
      </c>
      <c r="E13" s="185">
        <v>940</v>
      </c>
      <c r="F13" s="185"/>
      <c r="G13" s="185"/>
      <c r="H13" s="49" t="s">
        <v>3022</v>
      </c>
    </row>
    <row r="14" spans="1:8" s="49" customFormat="1" x14ac:dyDescent="0.25">
      <c r="A14" s="699">
        <v>45145</v>
      </c>
      <c r="B14" s="432" t="s">
        <v>6978</v>
      </c>
      <c r="C14" s="185"/>
      <c r="D14" s="185"/>
      <c r="E14" s="185">
        <v>50</v>
      </c>
      <c r="F14" s="185">
        <v>120</v>
      </c>
      <c r="G14" s="185"/>
      <c r="H14" s="49" t="s">
        <v>3022</v>
      </c>
    </row>
    <row r="15" spans="1:8" s="49" customFormat="1" x14ac:dyDescent="0.25">
      <c r="A15" s="699" t="s">
        <v>7076</v>
      </c>
      <c r="B15" s="432" t="s">
        <v>7077</v>
      </c>
      <c r="C15" s="185"/>
      <c r="D15" s="185"/>
      <c r="E15" s="185">
        <v>50</v>
      </c>
      <c r="F15" s="185"/>
      <c r="G15" s="185"/>
      <c r="H15" s="49" t="s">
        <v>3022</v>
      </c>
    </row>
    <row r="16" spans="1:8" s="49" customFormat="1" x14ac:dyDescent="0.25">
      <c r="A16" s="71" t="s">
        <v>8183</v>
      </c>
      <c r="B16" s="71" t="s">
        <v>8187</v>
      </c>
      <c r="C16" s="185"/>
      <c r="D16" s="185">
        <v>100</v>
      </c>
      <c r="E16" s="185">
        <v>50</v>
      </c>
      <c r="F16" s="185"/>
      <c r="G16" s="185"/>
      <c r="H16" s="49" t="s">
        <v>3022</v>
      </c>
    </row>
    <row r="17" spans="1:7" x14ac:dyDescent="0.25">
      <c r="A17" s="13"/>
      <c r="B17" s="13"/>
      <c r="C17" s="13"/>
      <c r="D17" s="13"/>
      <c r="E17" s="13"/>
      <c r="F17" s="13"/>
      <c r="G17" s="13"/>
    </row>
    <row r="18" spans="1:7" x14ac:dyDescent="0.25">
      <c r="A18" s="13"/>
      <c r="B18" s="13"/>
      <c r="C18" s="13"/>
      <c r="D18" s="13"/>
      <c r="E18" s="13"/>
      <c r="F18" s="13"/>
      <c r="G18" s="13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tabColor rgb="FF92D050"/>
  </sheetPr>
  <dimension ref="A1:Q157"/>
  <sheetViews>
    <sheetView topLeftCell="A133" workbookViewId="0">
      <selection activeCell="D150" sqref="D150"/>
    </sheetView>
  </sheetViews>
  <sheetFormatPr baseColWidth="10" defaultColWidth="8.83203125" defaultRowHeight="17" x14ac:dyDescent="0.25"/>
  <cols>
    <col min="1" max="1" width="11.6640625" style="157" customWidth="1"/>
    <col min="2" max="2" width="28.5" style="158" customWidth="1"/>
    <col min="3" max="4" width="9.83203125" style="158" customWidth="1"/>
    <col min="5" max="5" width="7.6640625" style="158" customWidth="1"/>
    <col min="6" max="9" width="8.83203125" style="149"/>
    <col min="10" max="10" width="10.1640625" style="158" customWidth="1"/>
    <col min="11" max="11" width="8.83203125" style="158" customWidth="1"/>
    <col min="12" max="13" width="8.83203125" style="149"/>
    <col min="14" max="15" width="9.5" style="149" customWidth="1"/>
    <col min="16" max="16384" width="8.83203125" style="149"/>
  </cols>
  <sheetData>
    <row r="1" spans="1:17" x14ac:dyDescent="0.25">
      <c r="A1" s="128" t="s">
        <v>23</v>
      </c>
      <c r="B1" s="48"/>
      <c r="C1" s="48"/>
      <c r="D1" s="48"/>
      <c r="E1" s="48"/>
      <c r="J1" s="48"/>
      <c r="K1" s="48"/>
    </row>
    <row r="2" spans="1:17" x14ac:dyDescent="0.25">
      <c r="A2" s="128"/>
      <c r="B2" s="48"/>
      <c r="C2" s="48"/>
      <c r="D2" s="48"/>
      <c r="E2" s="48"/>
      <c r="J2" s="48"/>
      <c r="K2" s="48"/>
    </row>
    <row r="3" spans="1:17" s="545" customFormat="1" x14ac:dyDescent="0.2">
      <c r="A3" s="543" t="s">
        <v>1661</v>
      </c>
      <c r="B3" s="544"/>
      <c r="C3" s="544"/>
      <c r="D3" s="544"/>
      <c r="E3" s="544"/>
      <c r="F3" s="544"/>
      <c r="G3" s="544"/>
      <c r="H3" s="544"/>
      <c r="I3" s="544"/>
      <c r="J3" s="544"/>
      <c r="K3" s="544"/>
      <c r="L3" s="544"/>
      <c r="M3" s="544"/>
      <c r="N3" s="544"/>
      <c r="O3" s="544"/>
      <c r="P3" s="544"/>
      <c r="Q3" s="544"/>
    </row>
    <row r="4" spans="1:17" x14ac:dyDescent="0.25">
      <c r="A4" s="128" t="s">
        <v>1662</v>
      </c>
      <c r="B4" s="48"/>
      <c r="C4" s="48"/>
      <c r="D4" s="48"/>
      <c r="E4" s="48"/>
      <c r="J4" s="48"/>
      <c r="K4" s="48"/>
    </row>
    <row r="5" spans="1:17" s="30" customFormat="1" thickBot="1" x14ac:dyDescent="0.3">
      <c r="A5" s="546"/>
      <c r="C5" s="30">
        <v>4380</v>
      </c>
      <c r="E5" s="30">
        <v>3800</v>
      </c>
      <c r="F5" s="30">
        <v>3800</v>
      </c>
      <c r="G5" s="30">
        <v>4200</v>
      </c>
      <c r="H5" s="30">
        <v>3900</v>
      </c>
      <c r="I5" s="30">
        <v>3900</v>
      </c>
      <c r="J5" s="30">
        <v>18900</v>
      </c>
      <c r="K5" s="30">
        <v>33000</v>
      </c>
      <c r="L5" s="30">
        <v>2700</v>
      </c>
      <c r="M5" s="30">
        <v>930</v>
      </c>
    </row>
    <row r="6" spans="1:17" x14ac:dyDescent="0.25">
      <c r="A6" s="547" t="s">
        <v>0</v>
      </c>
      <c r="B6" s="492" t="s">
        <v>1</v>
      </c>
      <c r="C6" s="492" t="s">
        <v>2</v>
      </c>
      <c r="D6" s="492" t="s">
        <v>26</v>
      </c>
      <c r="E6" s="492" t="s">
        <v>3</v>
      </c>
      <c r="F6" s="492" t="s">
        <v>18</v>
      </c>
      <c r="G6" s="492" t="s">
        <v>17</v>
      </c>
      <c r="H6" s="548" t="s">
        <v>27</v>
      </c>
      <c r="I6" s="549" t="s">
        <v>32</v>
      </c>
      <c r="J6" s="492" t="s">
        <v>1663</v>
      </c>
      <c r="K6" s="492" t="s">
        <v>1235</v>
      </c>
      <c r="L6" s="492" t="s">
        <v>31</v>
      </c>
      <c r="M6" s="548" t="s">
        <v>4</v>
      </c>
      <c r="N6" s="548" t="s">
        <v>1664</v>
      </c>
      <c r="O6" s="548" t="s">
        <v>380</v>
      </c>
      <c r="P6" s="548" t="s">
        <v>1665</v>
      </c>
    </row>
    <row r="7" spans="1:17" s="551" customFormat="1" x14ac:dyDescent="0.25">
      <c r="A7" s="550" t="s">
        <v>1666</v>
      </c>
      <c r="B7" s="13" t="s">
        <v>1667</v>
      </c>
      <c r="C7" s="394"/>
      <c r="D7" s="394"/>
      <c r="E7" s="394"/>
      <c r="F7" s="394"/>
      <c r="G7" s="394"/>
      <c r="H7" s="394"/>
      <c r="I7" s="394"/>
      <c r="J7" s="13">
        <v>39</v>
      </c>
      <c r="K7" s="13">
        <v>49</v>
      </c>
      <c r="L7" s="394"/>
      <c r="M7" s="394"/>
      <c r="N7" s="394"/>
      <c r="O7" s="394"/>
      <c r="P7" s="394"/>
    </row>
    <row r="8" spans="1:17" s="551" customFormat="1" x14ac:dyDescent="0.25">
      <c r="A8" s="552" t="s">
        <v>1668</v>
      </c>
      <c r="B8" s="13" t="s">
        <v>1669</v>
      </c>
      <c r="C8" s="394"/>
      <c r="D8" s="394"/>
      <c r="E8" s="394"/>
      <c r="F8" s="394"/>
      <c r="G8" s="394"/>
      <c r="H8" s="394"/>
      <c r="I8" s="394"/>
      <c r="J8" s="13">
        <v>1</v>
      </c>
      <c r="K8" s="13"/>
      <c r="L8" s="394"/>
      <c r="M8" s="394"/>
      <c r="N8" s="394"/>
      <c r="O8" s="394"/>
      <c r="P8" s="394"/>
    </row>
    <row r="9" spans="1:17" s="551" customFormat="1" ht="18" thickBot="1" x14ac:dyDescent="0.3">
      <c r="A9" s="553" t="s">
        <v>1668</v>
      </c>
      <c r="B9" s="14" t="s">
        <v>63</v>
      </c>
      <c r="C9" s="554"/>
      <c r="D9" s="554"/>
      <c r="E9" s="554"/>
      <c r="F9" s="554"/>
      <c r="G9" s="554"/>
      <c r="H9" s="554"/>
      <c r="I9" s="554"/>
      <c r="J9" s="14"/>
      <c r="K9" s="14">
        <v>-9</v>
      </c>
      <c r="L9" s="554"/>
      <c r="M9" s="554"/>
      <c r="N9" s="554"/>
      <c r="O9" s="554"/>
      <c r="P9" s="554"/>
    </row>
    <row r="10" spans="1:17" s="551" customFormat="1" ht="18" thickBot="1" x14ac:dyDescent="0.3">
      <c r="A10" s="555" t="s">
        <v>1670</v>
      </c>
      <c r="B10" s="34"/>
      <c r="C10" s="556"/>
      <c r="D10" s="556"/>
      <c r="E10" s="556"/>
      <c r="F10" s="556"/>
      <c r="G10" s="556"/>
      <c r="H10" s="556"/>
      <c r="I10" s="556"/>
      <c r="J10" s="34">
        <f>SUM(J7:J9)</f>
        <v>40</v>
      </c>
      <c r="K10" s="34">
        <f>SUM(K7:K9)</f>
        <v>40</v>
      </c>
      <c r="L10" s="556"/>
      <c r="M10" s="556"/>
      <c r="N10" s="556"/>
      <c r="O10" s="556"/>
      <c r="P10" s="557"/>
    </row>
    <row r="11" spans="1:17" s="551" customFormat="1" ht="18" thickBot="1" x14ac:dyDescent="0.3">
      <c r="A11" s="558"/>
      <c r="B11" s="397"/>
      <c r="C11" s="559"/>
      <c r="D11" s="559"/>
      <c r="E11" s="559"/>
      <c r="F11" s="559"/>
      <c r="G11" s="559"/>
      <c r="H11" s="559"/>
      <c r="I11" s="559"/>
      <c r="J11" s="193"/>
      <c r="K11" s="193"/>
      <c r="L11" s="559"/>
      <c r="M11" s="559"/>
      <c r="N11" s="559"/>
      <c r="O11" s="559"/>
      <c r="P11" s="559"/>
    </row>
    <row r="12" spans="1:17" s="562" customFormat="1" ht="18" thickBot="1" x14ac:dyDescent="0.3">
      <c r="A12" s="555" t="s">
        <v>1671</v>
      </c>
      <c r="B12" s="34"/>
      <c r="C12" s="560"/>
      <c r="D12" s="560"/>
      <c r="E12" s="560"/>
      <c r="F12" s="560"/>
      <c r="G12" s="560"/>
      <c r="H12" s="560"/>
      <c r="I12" s="560"/>
      <c r="J12" s="34">
        <f>SUM(J10:J11)</f>
        <v>40</v>
      </c>
      <c r="K12" s="34">
        <f>SUM(K10:K11)</f>
        <v>40</v>
      </c>
      <c r="L12" s="560"/>
      <c r="M12" s="560"/>
      <c r="N12" s="560"/>
      <c r="O12" s="560"/>
      <c r="P12" s="561"/>
    </row>
    <row r="13" spans="1:17" s="551" customFormat="1" ht="18" thickBot="1" x14ac:dyDescent="0.3">
      <c r="A13" s="563">
        <v>42624</v>
      </c>
      <c r="B13" s="53" t="s">
        <v>1672</v>
      </c>
      <c r="C13" s="559"/>
      <c r="D13" s="559"/>
      <c r="E13" s="559"/>
      <c r="F13" s="559"/>
      <c r="G13" s="559"/>
      <c r="H13" s="559"/>
      <c r="I13" s="559"/>
      <c r="J13" s="53">
        <v>100</v>
      </c>
      <c r="K13" s="53">
        <v>75</v>
      </c>
      <c r="L13" s="559"/>
      <c r="M13" s="559"/>
      <c r="N13" s="559"/>
      <c r="O13" s="559"/>
      <c r="P13" s="559"/>
    </row>
    <row r="14" spans="1:17" s="562" customFormat="1" ht="18" thickBot="1" x14ac:dyDescent="0.3">
      <c r="A14" s="555" t="s">
        <v>1673</v>
      </c>
      <c r="B14" s="34"/>
      <c r="C14" s="560"/>
      <c r="D14" s="560"/>
      <c r="E14" s="560"/>
      <c r="F14" s="560"/>
      <c r="G14" s="560"/>
      <c r="H14" s="560"/>
      <c r="I14" s="560"/>
      <c r="J14" s="34">
        <f>SUM(J12:J13)</f>
        <v>140</v>
      </c>
      <c r="K14" s="34">
        <f>SUM(K12:K13)</f>
        <v>115</v>
      </c>
      <c r="L14" s="560"/>
      <c r="M14" s="560"/>
      <c r="N14" s="560"/>
      <c r="O14" s="560"/>
      <c r="P14" s="561"/>
    </row>
    <row r="15" spans="1:17" s="562" customFormat="1" ht="18" thickBot="1" x14ac:dyDescent="0.3">
      <c r="A15" s="558"/>
      <c r="B15" s="397"/>
      <c r="C15" s="564"/>
      <c r="D15" s="564"/>
      <c r="E15" s="564"/>
      <c r="F15" s="564"/>
      <c r="G15" s="564"/>
      <c r="H15" s="564"/>
      <c r="I15" s="564"/>
      <c r="J15" s="397"/>
      <c r="K15" s="397"/>
      <c r="L15" s="564"/>
      <c r="M15" s="564"/>
      <c r="N15" s="564"/>
      <c r="O15" s="564"/>
      <c r="P15" s="564"/>
    </row>
    <row r="16" spans="1:17" s="562" customFormat="1" ht="18" thickBot="1" x14ac:dyDescent="0.3">
      <c r="A16" s="555" t="s">
        <v>1674</v>
      </c>
      <c r="B16" s="34"/>
      <c r="C16" s="560"/>
      <c r="D16" s="560"/>
      <c r="E16" s="560"/>
      <c r="F16" s="560"/>
      <c r="G16" s="560"/>
      <c r="H16" s="560"/>
      <c r="I16" s="560"/>
      <c r="J16" s="34">
        <f>SUM(J14:J15)</f>
        <v>140</v>
      </c>
      <c r="K16" s="34">
        <f>SUM(K14:K15)</f>
        <v>115</v>
      </c>
      <c r="L16" s="560"/>
      <c r="M16" s="560"/>
      <c r="N16" s="560"/>
      <c r="O16" s="560"/>
      <c r="P16" s="561"/>
    </row>
    <row r="17" spans="1:16" s="562" customFormat="1" ht="18" thickBot="1" x14ac:dyDescent="0.3">
      <c r="A17" s="565"/>
      <c r="B17" s="392"/>
      <c r="C17" s="396"/>
      <c r="D17" s="396"/>
      <c r="E17" s="396"/>
      <c r="F17" s="396"/>
      <c r="G17" s="396"/>
      <c r="H17" s="396"/>
      <c r="I17" s="396"/>
      <c r="J17" s="392"/>
      <c r="K17" s="392"/>
      <c r="L17" s="396"/>
      <c r="M17" s="396"/>
      <c r="N17" s="396"/>
      <c r="O17" s="396"/>
      <c r="P17" s="396"/>
    </row>
    <row r="18" spans="1:16" s="562" customFormat="1" ht="18" thickBot="1" x14ac:dyDescent="0.3">
      <c r="A18" s="555" t="s">
        <v>1675</v>
      </c>
      <c r="B18" s="34"/>
      <c r="C18" s="560"/>
      <c r="D18" s="560"/>
      <c r="E18" s="560"/>
      <c r="F18" s="560"/>
      <c r="G18" s="560"/>
      <c r="H18" s="560"/>
      <c r="I18" s="560"/>
      <c r="J18" s="34">
        <f>SUM(J16:J17)</f>
        <v>140</v>
      </c>
      <c r="K18" s="34">
        <f>SUM(K16:K17)</f>
        <v>115</v>
      </c>
      <c r="L18" s="560"/>
      <c r="M18" s="560"/>
      <c r="N18" s="560"/>
      <c r="O18" s="560"/>
      <c r="P18" s="561"/>
    </row>
    <row r="19" spans="1:16" s="551" customFormat="1" ht="18" thickBot="1" x14ac:dyDescent="0.3">
      <c r="A19" s="566" t="s">
        <v>1676</v>
      </c>
      <c r="B19" s="190"/>
      <c r="C19" s="559"/>
      <c r="D19" s="559"/>
      <c r="E19" s="559"/>
      <c r="F19" s="559"/>
      <c r="G19" s="559"/>
      <c r="H19" s="559"/>
      <c r="I19" s="559"/>
      <c r="J19" s="53">
        <v>120</v>
      </c>
      <c r="K19" s="559"/>
      <c r="L19" s="559"/>
      <c r="M19" s="559"/>
      <c r="N19" s="559"/>
      <c r="O19" s="559"/>
      <c r="P19" s="559"/>
    </row>
    <row r="20" spans="1:16" s="562" customFormat="1" ht="18" thickBot="1" x14ac:dyDescent="0.3">
      <c r="A20" s="555" t="s">
        <v>1677</v>
      </c>
      <c r="B20" s="34"/>
      <c r="C20" s="560"/>
      <c r="D20" s="560"/>
      <c r="E20" s="560"/>
      <c r="F20" s="560"/>
      <c r="G20" s="560"/>
      <c r="H20" s="560"/>
      <c r="I20" s="560"/>
      <c r="J20" s="34">
        <f>SUM(J18:J19)</f>
        <v>260</v>
      </c>
      <c r="K20" s="34">
        <f>SUM(K18:K19)</f>
        <v>115</v>
      </c>
      <c r="L20" s="560"/>
      <c r="M20" s="560"/>
      <c r="N20" s="560"/>
      <c r="O20" s="560"/>
      <c r="P20" s="561"/>
    </row>
    <row r="21" spans="1:16" s="551" customFormat="1" ht="18" thickBot="1" x14ac:dyDescent="0.3">
      <c r="A21" s="567" t="s">
        <v>1678</v>
      </c>
      <c r="B21" s="13" t="s">
        <v>1679</v>
      </c>
      <c r="C21" s="394"/>
      <c r="D21" s="394"/>
      <c r="E21" s="394"/>
      <c r="F21" s="13">
        <v>100</v>
      </c>
      <c r="G21" s="13">
        <v>50</v>
      </c>
      <c r="H21" s="13">
        <v>100</v>
      </c>
      <c r="I21" s="394"/>
      <c r="J21" s="394"/>
      <c r="K21" s="394"/>
      <c r="L21" s="394"/>
      <c r="M21" s="394"/>
      <c r="N21" s="394"/>
      <c r="O21" s="394"/>
      <c r="P21" s="394"/>
    </row>
    <row r="22" spans="1:16" s="562" customFormat="1" ht="18" thickBot="1" x14ac:dyDescent="0.3">
      <c r="A22" s="555" t="s">
        <v>1680</v>
      </c>
      <c r="B22" s="34"/>
      <c r="C22" s="560"/>
      <c r="D22" s="560"/>
      <c r="E22" s="560"/>
      <c r="F22" s="34">
        <f>SUM(F20:F21)</f>
        <v>100</v>
      </c>
      <c r="G22" s="34">
        <f>SUM(G20:G21)</f>
        <v>50</v>
      </c>
      <c r="H22" s="34">
        <f>SUM(H20:H21)</f>
        <v>100</v>
      </c>
      <c r="I22" s="560"/>
      <c r="J22" s="34">
        <f>SUM(J20:J21)</f>
        <v>260</v>
      </c>
      <c r="K22" s="34">
        <f>SUM(K20:K21)</f>
        <v>115</v>
      </c>
      <c r="L22" s="560"/>
      <c r="M22" s="560"/>
      <c r="N22" s="560"/>
      <c r="O22" s="560"/>
      <c r="P22" s="561"/>
    </row>
    <row r="23" spans="1:16" s="551" customFormat="1" ht="18" thickBot="1" x14ac:dyDescent="0.3">
      <c r="A23" s="568"/>
      <c r="B23" s="53"/>
      <c r="C23" s="559"/>
      <c r="D23" s="394"/>
      <c r="E23" s="559"/>
      <c r="F23" s="13"/>
      <c r="G23" s="13"/>
      <c r="H23" s="53"/>
      <c r="I23" s="394"/>
      <c r="J23" s="394"/>
      <c r="K23" s="394"/>
      <c r="L23" s="559"/>
      <c r="M23" s="559"/>
      <c r="N23" s="394"/>
      <c r="O23" s="394"/>
      <c r="P23" s="394"/>
    </row>
    <row r="24" spans="1:16" s="562" customFormat="1" ht="18" thickBot="1" x14ac:dyDescent="0.3">
      <c r="A24" s="555" t="s">
        <v>1681</v>
      </c>
      <c r="B24" s="34"/>
      <c r="C24" s="560"/>
      <c r="D24" s="560"/>
      <c r="E24" s="560"/>
      <c r="F24" s="34">
        <f>SUM(F22:F23)</f>
        <v>100</v>
      </c>
      <c r="G24" s="34">
        <f>SUM(G22:G23)</f>
        <v>50</v>
      </c>
      <c r="H24" s="34">
        <f>SUM(H22:H23)</f>
        <v>100</v>
      </c>
      <c r="I24" s="560"/>
      <c r="J24" s="34">
        <f>SUM(J22:J23)</f>
        <v>260</v>
      </c>
      <c r="K24" s="34">
        <f>SUM(K22:K23)</f>
        <v>115</v>
      </c>
      <c r="L24" s="560"/>
      <c r="M24" s="560"/>
      <c r="N24" s="560"/>
      <c r="O24" s="560"/>
      <c r="P24" s="561"/>
    </row>
    <row r="25" spans="1:16" s="562" customFormat="1" ht="18" thickBot="1" x14ac:dyDescent="0.3">
      <c r="A25" s="558"/>
      <c r="B25" s="397"/>
      <c r="C25" s="564"/>
      <c r="D25" s="564"/>
      <c r="E25" s="564"/>
      <c r="F25" s="397"/>
      <c r="G25" s="397"/>
      <c r="H25" s="397"/>
      <c r="I25" s="564"/>
      <c r="J25" s="397"/>
      <c r="K25" s="397"/>
      <c r="L25" s="564"/>
      <c r="M25" s="564"/>
      <c r="N25" s="564"/>
      <c r="O25" s="564"/>
      <c r="P25" s="564"/>
    </row>
    <row r="26" spans="1:16" s="562" customFormat="1" ht="18" thickBot="1" x14ac:dyDescent="0.3">
      <c r="A26" s="555" t="s">
        <v>1682</v>
      </c>
      <c r="B26" s="34"/>
      <c r="C26" s="560"/>
      <c r="D26" s="560"/>
      <c r="E26" s="560"/>
      <c r="F26" s="34">
        <f>SUM(F24:F25)</f>
        <v>100</v>
      </c>
      <c r="G26" s="34">
        <f>SUM(G24:G25)</f>
        <v>50</v>
      </c>
      <c r="H26" s="34">
        <f>SUM(H24:H25)</f>
        <v>100</v>
      </c>
      <c r="I26" s="560"/>
      <c r="J26" s="34">
        <f>SUM(J24:J25)</f>
        <v>260</v>
      </c>
      <c r="K26" s="34">
        <f>SUM(K24:K25)</f>
        <v>115</v>
      </c>
      <c r="L26" s="560"/>
      <c r="M26" s="560"/>
      <c r="N26" s="560"/>
      <c r="O26" s="560"/>
      <c r="P26" s="561"/>
    </row>
    <row r="27" spans="1:16" s="562" customFormat="1" ht="18" thickBot="1" x14ac:dyDescent="0.3">
      <c r="A27" s="558"/>
      <c r="B27" s="397"/>
      <c r="C27" s="564"/>
      <c r="D27" s="564"/>
      <c r="E27" s="564"/>
      <c r="F27" s="397"/>
      <c r="G27" s="397"/>
      <c r="H27" s="397"/>
      <c r="I27" s="564"/>
      <c r="J27" s="397"/>
      <c r="K27" s="397"/>
      <c r="L27" s="564"/>
      <c r="M27" s="564"/>
      <c r="N27" s="564"/>
      <c r="O27" s="564"/>
      <c r="P27" s="564"/>
    </row>
    <row r="28" spans="1:16" s="562" customFormat="1" ht="18" thickBot="1" x14ac:dyDescent="0.3">
      <c r="A28" s="555" t="s">
        <v>1683</v>
      </c>
      <c r="B28" s="34"/>
      <c r="C28" s="560"/>
      <c r="D28" s="560"/>
      <c r="E28" s="560"/>
      <c r="F28" s="34">
        <f>SUM(F26:F27)</f>
        <v>100</v>
      </c>
      <c r="G28" s="34">
        <f t="shared" ref="G28:H34" si="0">SUM(G26:G27)</f>
        <v>50</v>
      </c>
      <c r="H28" s="34">
        <f t="shared" si="0"/>
        <v>100</v>
      </c>
      <c r="I28" s="560"/>
      <c r="J28" s="34">
        <f>SUM(J26:J27)</f>
        <v>260</v>
      </c>
      <c r="K28" s="34">
        <f>SUM(K26:K27)</f>
        <v>115</v>
      </c>
      <c r="L28" s="560"/>
      <c r="M28" s="560"/>
      <c r="N28" s="560"/>
      <c r="O28" s="560"/>
      <c r="P28" s="561"/>
    </row>
    <row r="29" spans="1:16" s="562" customFormat="1" ht="18" thickBot="1" x14ac:dyDescent="0.3">
      <c r="A29" s="558"/>
      <c r="B29" s="397"/>
      <c r="C29" s="564"/>
      <c r="D29" s="564"/>
      <c r="E29" s="564"/>
      <c r="F29" s="397"/>
      <c r="G29" s="397"/>
      <c r="H29" s="397"/>
      <c r="I29" s="564"/>
      <c r="J29" s="397"/>
      <c r="K29" s="397"/>
      <c r="L29" s="564"/>
      <c r="M29" s="564"/>
      <c r="N29" s="564"/>
      <c r="O29" s="564"/>
      <c r="P29" s="564"/>
    </row>
    <row r="30" spans="1:16" s="562" customFormat="1" ht="18" thickBot="1" x14ac:dyDescent="0.3">
      <c r="A30" s="555" t="s">
        <v>1684</v>
      </c>
      <c r="B30" s="34"/>
      <c r="C30" s="560"/>
      <c r="D30" s="560"/>
      <c r="E30" s="560"/>
      <c r="F30" s="34">
        <f>SUM(F28:F29)</f>
        <v>100</v>
      </c>
      <c r="G30" s="34">
        <f t="shared" si="0"/>
        <v>50</v>
      </c>
      <c r="H30" s="34">
        <f t="shared" si="0"/>
        <v>100</v>
      </c>
      <c r="I30" s="560"/>
      <c r="J30" s="34">
        <f>SUM(J28:J29)</f>
        <v>260</v>
      </c>
      <c r="K30" s="34">
        <f>SUM(K28:K29)</f>
        <v>115</v>
      </c>
      <c r="L30" s="560"/>
      <c r="M30" s="560"/>
      <c r="N30" s="560"/>
      <c r="O30" s="560"/>
      <c r="P30" s="561"/>
    </row>
    <row r="31" spans="1:16" s="562" customFormat="1" ht="18" thickBot="1" x14ac:dyDescent="0.3">
      <c r="A31" s="558"/>
      <c r="B31" s="397"/>
      <c r="C31" s="564"/>
      <c r="D31" s="564"/>
      <c r="E31" s="564"/>
      <c r="F31" s="397"/>
      <c r="G31" s="397"/>
      <c r="H31" s="397"/>
      <c r="I31" s="564"/>
      <c r="J31" s="397"/>
      <c r="K31" s="397"/>
      <c r="L31" s="564"/>
      <c r="M31" s="564"/>
      <c r="N31" s="564"/>
      <c r="O31" s="564"/>
      <c r="P31" s="564"/>
    </row>
    <row r="32" spans="1:16" s="562" customFormat="1" ht="18" thickBot="1" x14ac:dyDescent="0.3">
      <c r="A32" s="555" t="s">
        <v>1685</v>
      </c>
      <c r="B32" s="34"/>
      <c r="C32" s="560"/>
      <c r="D32" s="560"/>
      <c r="E32" s="560"/>
      <c r="F32" s="34">
        <f>SUM(F30:F31)</f>
        <v>100</v>
      </c>
      <c r="G32" s="34">
        <f>SUM(G30:G31)</f>
        <v>50</v>
      </c>
      <c r="H32" s="34">
        <f t="shared" si="0"/>
        <v>100</v>
      </c>
      <c r="I32" s="560"/>
      <c r="J32" s="34">
        <f>SUM(J30:J31)</f>
        <v>260</v>
      </c>
      <c r="K32" s="34">
        <f>SUM(K30:K31)</f>
        <v>115</v>
      </c>
      <c r="L32" s="560"/>
      <c r="M32" s="560"/>
      <c r="N32" s="560"/>
      <c r="O32" s="560"/>
      <c r="P32" s="561"/>
    </row>
    <row r="33" spans="1:16" s="562" customFormat="1" ht="18" thickBot="1" x14ac:dyDescent="0.3">
      <c r="A33" s="558"/>
      <c r="B33" s="397"/>
      <c r="C33" s="564"/>
      <c r="D33" s="564"/>
      <c r="E33" s="564"/>
      <c r="F33" s="397"/>
      <c r="G33" s="397"/>
      <c r="H33" s="397"/>
      <c r="I33" s="564"/>
      <c r="J33" s="397"/>
      <c r="K33" s="397"/>
      <c r="L33" s="564"/>
      <c r="M33" s="564"/>
      <c r="N33" s="564"/>
      <c r="O33" s="564"/>
      <c r="P33" s="564"/>
    </row>
    <row r="34" spans="1:16" s="562" customFormat="1" ht="18" thickBot="1" x14ac:dyDescent="0.3">
      <c r="A34" s="555" t="s">
        <v>1686</v>
      </c>
      <c r="B34" s="34"/>
      <c r="C34" s="560"/>
      <c r="D34" s="560"/>
      <c r="E34" s="560"/>
      <c r="F34" s="34">
        <f>SUM(F32:F33)</f>
        <v>100</v>
      </c>
      <c r="G34" s="34">
        <f>SUM(G32:G33)</f>
        <v>50</v>
      </c>
      <c r="H34" s="34">
        <f t="shared" si="0"/>
        <v>100</v>
      </c>
      <c r="I34" s="560"/>
      <c r="J34" s="34">
        <f>SUM(J32:J33)</f>
        <v>260</v>
      </c>
      <c r="K34" s="34">
        <f>SUM(K32:K33)</f>
        <v>115</v>
      </c>
      <c r="L34" s="560"/>
      <c r="M34" s="560"/>
      <c r="N34" s="560"/>
      <c r="O34" s="560"/>
      <c r="P34" s="561"/>
    </row>
    <row r="35" spans="1:16" s="562" customFormat="1" ht="18" thickBot="1" x14ac:dyDescent="0.3">
      <c r="A35" s="558"/>
      <c r="B35" s="397"/>
      <c r="C35" s="564"/>
      <c r="D35" s="564"/>
      <c r="E35" s="564"/>
      <c r="F35" s="397"/>
      <c r="G35" s="397"/>
      <c r="H35" s="397"/>
      <c r="I35" s="564"/>
      <c r="J35" s="397"/>
      <c r="K35" s="397"/>
      <c r="L35" s="564"/>
      <c r="M35" s="564"/>
      <c r="N35" s="564"/>
      <c r="O35" s="564"/>
      <c r="P35" s="564"/>
    </row>
    <row r="36" spans="1:16" s="562" customFormat="1" ht="18" thickBot="1" x14ac:dyDescent="0.3">
      <c r="A36" s="555" t="s">
        <v>1687</v>
      </c>
      <c r="B36" s="34"/>
      <c r="C36" s="560"/>
      <c r="D36" s="560"/>
      <c r="E36" s="560"/>
      <c r="F36" s="34">
        <f>SUM(F34:F35)</f>
        <v>100</v>
      </c>
      <c r="G36" s="34">
        <f>SUM(G34:G35)</f>
        <v>50</v>
      </c>
      <c r="H36" s="34">
        <f>SUM(H34:H35)</f>
        <v>100</v>
      </c>
      <c r="I36" s="560"/>
      <c r="J36" s="34">
        <f>SUM(J34:J35)</f>
        <v>260</v>
      </c>
      <c r="K36" s="34">
        <f>SUM(K34:K35)</f>
        <v>115</v>
      </c>
      <c r="L36" s="560"/>
      <c r="M36" s="560"/>
      <c r="N36" s="560"/>
      <c r="O36" s="560"/>
      <c r="P36" s="561"/>
    </row>
    <row r="37" spans="1:16" s="551" customFormat="1" x14ac:dyDescent="0.25">
      <c r="A37" s="569" t="s">
        <v>1688</v>
      </c>
      <c r="B37" s="53" t="s">
        <v>1689</v>
      </c>
      <c r="C37" s="53">
        <v>82</v>
      </c>
      <c r="D37" s="559"/>
      <c r="E37" s="53">
        <v>82</v>
      </c>
      <c r="F37" s="559"/>
      <c r="G37" s="559"/>
      <c r="H37" s="53">
        <v>82</v>
      </c>
      <c r="I37" s="559"/>
      <c r="J37" s="559"/>
      <c r="K37" s="559"/>
      <c r="L37" s="53">
        <v>1560</v>
      </c>
      <c r="M37" s="53">
        <v>256</v>
      </c>
      <c r="N37" s="559"/>
      <c r="O37" s="559"/>
      <c r="P37" s="559"/>
    </row>
    <row r="38" spans="1:16" s="551" customFormat="1" x14ac:dyDescent="0.25">
      <c r="A38" s="570" t="s">
        <v>1690</v>
      </c>
      <c r="B38" s="13" t="s">
        <v>1691</v>
      </c>
      <c r="C38" s="13">
        <v>170</v>
      </c>
      <c r="D38" s="394"/>
      <c r="E38" s="13">
        <v>170</v>
      </c>
      <c r="F38" s="394"/>
      <c r="G38" s="394"/>
      <c r="H38" s="13">
        <v>140</v>
      </c>
      <c r="I38" s="394"/>
      <c r="J38" s="394"/>
      <c r="K38" s="394"/>
      <c r="L38" s="13"/>
      <c r="M38" s="13"/>
      <c r="N38" s="394"/>
      <c r="O38" s="394"/>
      <c r="P38" s="394"/>
    </row>
    <row r="39" spans="1:16" s="551" customFormat="1" x14ac:dyDescent="0.25">
      <c r="A39" s="570" t="s">
        <v>1692</v>
      </c>
      <c r="B39" s="13" t="s">
        <v>1693</v>
      </c>
      <c r="C39" s="13"/>
      <c r="D39" s="394"/>
      <c r="E39" s="13"/>
      <c r="F39" s="394"/>
      <c r="G39" s="394"/>
      <c r="H39" s="13">
        <v>34</v>
      </c>
      <c r="I39" s="394"/>
      <c r="J39" s="394"/>
      <c r="K39" s="394"/>
      <c r="L39" s="13"/>
      <c r="M39" s="13"/>
      <c r="N39" s="394"/>
      <c r="O39" s="394"/>
      <c r="P39" s="394"/>
    </row>
    <row r="40" spans="1:16" s="551" customFormat="1" x14ac:dyDescent="0.25">
      <c r="A40" s="571" t="s">
        <v>408</v>
      </c>
      <c r="B40" s="13" t="s">
        <v>1694</v>
      </c>
      <c r="C40" s="13">
        <v>200</v>
      </c>
      <c r="D40" s="394"/>
      <c r="E40" s="13">
        <v>200</v>
      </c>
      <c r="F40" s="394"/>
      <c r="G40" s="394"/>
      <c r="H40" s="394"/>
      <c r="I40" s="394"/>
      <c r="J40" s="394"/>
      <c r="K40" s="394"/>
      <c r="L40" s="13"/>
      <c r="M40" s="13">
        <v>200</v>
      </c>
      <c r="N40" s="394"/>
      <c r="O40" s="394"/>
      <c r="P40" s="394"/>
    </row>
    <row r="41" spans="1:16" s="551" customFormat="1" x14ac:dyDescent="0.25">
      <c r="A41" s="571" t="s">
        <v>501</v>
      </c>
      <c r="B41" s="13" t="s">
        <v>1695</v>
      </c>
      <c r="C41" s="13">
        <v>102</v>
      </c>
      <c r="D41" s="394"/>
      <c r="E41" s="13">
        <v>102</v>
      </c>
      <c r="F41" s="394"/>
      <c r="G41" s="394"/>
      <c r="H41" s="394"/>
      <c r="I41" s="394"/>
      <c r="J41" s="394"/>
      <c r="K41" s="394"/>
      <c r="L41" s="13"/>
      <c r="M41" s="13">
        <v>300</v>
      </c>
      <c r="N41" s="394"/>
      <c r="O41" s="394"/>
      <c r="P41" s="394"/>
    </row>
    <row r="42" spans="1:16" s="551" customFormat="1" x14ac:dyDescent="0.25">
      <c r="A42" s="571" t="s">
        <v>1696</v>
      </c>
      <c r="B42" s="13" t="s">
        <v>1697</v>
      </c>
      <c r="C42" s="13">
        <v>102</v>
      </c>
      <c r="D42" s="394"/>
      <c r="E42" s="13">
        <v>102</v>
      </c>
      <c r="F42" s="394"/>
      <c r="G42" s="394"/>
      <c r="H42" s="394"/>
      <c r="I42" s="394"/>
      <c r="J42" s="394"/>
      <c r="K42" s="394"/>
      <c r="L42" s="13"/>
      <c r="M42" s="13">
        <v>200</v>
      </c>
      <c r="N42" s="394"/>
      <c r="O42" s="394"/>
      <c r="P42" s="394"/>
    </row>
    <row r="43" spans="1:16" s="551" customFormat="1" x14ac:dyDescent="0.25">
      <c r="A43" s="571" t="s">
        <v>1698</v>
      </c>
      <c r="B43" s="13" t="s">
        <v>1699</v>
      </c>
      <c r="C43" s="13">
        <v>50</v>
      </c>
      <c r="D43" s="394"/>
      <c r="E43" s="13">
        <v>50</v>
      </c>
      <c r="F43" s="394"/>
      <c r="G43" s="394"/>
      <c r="H43" s="394"/>
      <c r="I43" s="394"/>
      <c r="J43" s="394"/>
      <c r="K43" s="394"/>
      <c r="L43" s="13"/>
      <c r="M43" s="13">
        <v>100</v>
      </c>
      <c r="N43" s="394"/>
      <c r="O43" s="394"/>
      <c r="P43" s="394"/>
    </row>
    <row r="44" spans="1:16" s="551" customFormat="1" x14ac:dyDescent="0.25">
      <c r="A44" s="571" t="s">
        <v>1698</v>
      </c>
      <c r="B44" s="13" t="s">
        <v>1700</v>
      </c>
      <c r="C44" s="13">
        <v>100</v>
      </c>
      <c r="D44" s="394"/>
      <c r="E44" s="13">
        <v>100</v>
      </c>
      <c r="F44" s="394"/>
      <c r="G44" s="394"/>
      <c r="H44" s="394"/>
      <c r="I44" s="394"/>
      <c r="J44" s="394"/>
      <c r="K44" s="394"/>
      <c r="L44" s="13"/>
      <c r="M44" s="13">
        <v>200</v>
      </c>
      <c r="N44" s="394"/>
      <c r="O44" s="394"/>
      <c r="P44" s="394"/>
    </row>
    <row r="45" spans="1:16" s="551" customFormat="1" ht="18" thickBot="1" x14ac:dyDescent="0.3">
      <c r="A45" s="571" t="s">
        <v>409</v>
      </c>
      <c r="B45" s="13" t="s">
        <v>1701</v>
      </c>
      <c r="C45" s="13">
        <v>100</v>
      </c>
      <c r="D45" s="394"/>
      <c r="E45" s="13">
        <v>100</v>
      </c>
      <c r="F45" s="394"/>
      <c r="G45" s="394"/>
      <c r="H45" s="394"/>
      <c r="I45" s="394"/>
      <c r="J45" s="394"/>
      <c r="K45" s="394"/>
      <c r="L45" s="13"/>
      <c r="M45" s="13">
        <v>200</v>
      </c>
      <c r="N45" s="394"/>
      <c r="O45" s="394"/>
      <c r="P45" s="394"/>
    </row>
    <row r="46" spans="1:16" s="562" customFormat="1" ht="18" thickBot="1" x14ac:dyDescent="0.3">
      <c r="A46" s="555" t="s">
        <v>1702</v>
      </c>
      <c r="B46" s="34"/>
      <c r="C46" s="560">
        <f>SUM(C36:C45)</f>
        <v>906</v>
      </c>
      <c r="D46" s="560"/>
      <c r="E46" s="560">
        <f t="shared" ref="E46:H46" si="1">SUM(E36:E45)</f>
        <v>906</v>
      </c>
      <c r="F46" s="560">
        <f t="shared" si="1"/>
        <v>100</v>
      </c>
      <c r="G46" s="560">
        <f t="shared" si="1"/>
        <v>50</v>
      </c>
      <c r="H46" s="560">
        <f t="shared" si="1"/>
        <v>356</v>
      </c>
      <c r="I46" s="560"/>
      <c r="J46" s="560">
        <f t="shared" ref="J46" si="2">SUM(J36:J45)</f>
        <v>260</v>
      </c>
      <c r="K46" s="560">
        <f>SUM(K36:K45)</f>
        <v>115</v>
      </c>
      <c r="L46" s="560">
        <f t="shared" ref="L46" si="3">SUM(L36:L45)</f>
        <v>1560</v>
      </c>
      <c r="M46" s="560">
        <f>SUM(M36:M45)</f>
        <v>1456</v>
      </c>
      <c r="N46" s="560"/>
      <c r="O46" s="560"/>
      <c r="P46" s="561"/>
    </row>
    <row r="47" spans="1:16" s="551" customFormat="1" x14ac:dyDescent="0.25">
      <c r="A47" s="570" t="s">
        <v>1703</v>
      </c>
      <c r="B47" s="13" t="s">
        <v>1704</v>
      </c>
      <c r="C47" s="13">
        <v>290</v>
      </c>
      <c r="D47" s="394"/>
      <c r="E47" s="13">
        <v>240</v>
      </c>
      <c r="F47" s="394"/>
      <c r="G47" s="394"/>
      <c r="H47" s="394"/>
      <c r="I47" s="394"/>
      <c r="J47" s="13"/>
      <c r="K47" s="13"/>
      <c r="L47" s="394"/>
      <c r="M47" s="13">
        <v>300</v>
      </c>
      <c r="N47" s="394"/>
      <c r="O47" s="394"/>
      <c r="P47" s="394"/>
    </row>
    <row r="48" spans="1:16" s="551" customFormat="1" x14ac:dyDescent="0.25">
      <c r="A48" s="570" t="s">
        <v>1705</v>
      </c>
      <c r="B48" s="13" t="s">
        <v>1706</v>
      </c>
      <c r="C48" s="13">
        <v>150</v>
      </c>
      <c r="D48" s="394"/>
      <c r="E48" s="13">
        <v>400</v>
      </c>
      <c r="F48" s="394"/>
      <c r="G48" s="394"/>
      <c r="H48" s="394"/>
      <c r="I48" s="394"/>
      <c r="J48" s="13">
        <v>90</v>
      </c>
      <c r="K48" s="13">
        <v>50</v>
      </c>
      <c r="L48" s="394"/>
      <c r="M48" s="13"/>
      <c r="N48" s="394"/>
      <c r="O48" s="394"/>
      <c r="P48" s="394"/>
    </row>
    <row r="49" spans="1:16" s="551" customFormat="1" x14ac:dyDescent="0.25">
      <c r="A49" s="570" t="s">
        <v>1707</v>
      </c>
      <c r="B49" s="13" t="s">
        <v>1708</v>
      </c>
      <c r="C49" s="13"/>
      <c r="D49" s="394"/>
      <c r="E49" s="13"/>
      <c r="F49" s="394"/>
      <c r="G49" s="394"/>
      <c r="H49" s="394"/>
      <c r="I49" s="394"/>
      <c r="J49" s="13">
        <v>110</v>
      </c>
      <c r="K49" s="13">
        <v>30</v>
      </c>
      <c r="L49" s="394"/>
      <c r="M49" s="13"/>
      <c r="N49" s="394"/>
      <c r="O49" s="394"/>
      <c r="P49" s="394"/>
    </row>
    <row r="50" spans="1:16" s="551" customFormat="1" x14ac:dyDescent="0.25">
      <c r="A50" s="571" t="s">
        <v>411</v>
      </c>
      <c r="B50" s="13" t="s">
        <v>1709</v>
      </c>
      <c r="C50" s="13">
        <v>318</v>
      </c>
      <c r="D50" s="394"/>
      <c r="E50" s="13">
        <v>226</v>
      </c>
      <c r="F50" s="394"/>
      <c r="G50" s="394"/>
      <c r="H50" s="394"/>
      <c r="I50" s="394"/>
      <c r="J50" s="13"/>
      <c r="K50" s="13"/>
      <c r="L50" s="394"/>
      <c r="M50" s="13">
        <v>100</v>
      </c>
      <c r="N50" s="394"/>
      <c r="O50" s="394"/>
      <c r="P50" s="394"/>
    </row>
    <row r="51" spans="1:16" s="551" customFormat="1" x14ac:dyDescent="0.25">
      <c r="A51" s="571" t="s">
        <v>1710</v>
      </c>
      <c r="B51" s="13" t="s">
        <v>1711</v>
      </c>
      <c r="C51" s="13"/>
      <c r="D51" s="394"/>
      <c r="E51" s="13"/>
      <c r="F51" s="394"/>
      <c r="G51" s="394"/>
      <c r="H51" s="394"/>
      <c r="I51" s="394"/>
      <c r="J51" s="13">
        <v>100</v>
      </c>
      <c r="K51" s="13">
        <v>25</v>
      </c>
      <c r="L51" s="394"/>
      <c r="M51" s="13"/>
      <c r="N51" s="394"/>
      <c r="O51" s="394"/>
      <c r="P51" s="394"/>
    </row>
    <row r="52" spans="1:16" s="551" customFormat="1" ht="18" thickBot="1" x14ac:dyDescent="0.3">
      <c r="A52" s="571" t="s">
        <v>1712</v>
      </c>
      <c r="B52" s="13" t="s">
        <v>1713</v>
      </c>
      <c r="C52" s="13"/>
      <c r="D52" s="394"/>
      <c r="E52" s="13"/>
      <c r="F52" s="394"/>
      <c r="G52" s="394"/>
      <c r="H52" s="394"/>
      <c r="I52" s="394"/>
      <c r="J52" s="13"/>
      <c r="K52" s="13">
        <v>45</v>
      </c>
      <c r="L52" s="394"/>
      <c r="M52" s="13"/>
      <c r="N52" s="394"/>
      <c r="O52" s="394"/>
      <c r="P52" s="394"/>
    </row>
    <row r="53" spans="1:16" s="562" customFormat="1" ht="18" thickBot="1" x14ac:dyDescent="0.3">
      <c r="A53" s="555" t="s">
        <v>1714</v>
      </c>
      <c r="B53" s="34"/>
      <c r="C53" s="560">
        <f>SUM(C46:C52)</f>
        <v>1664</v>
      </c>
      <c r="D53" s="560"/>
      <c r="E53" s="560">
        <f t="shared" ref="E53:H53" si="4">SUM(E46:E52)</f>
        <v>1772</v>
      </c>
      <c r="F53" s="560">
        <f t="shared" si="4"/>
        <v>100</v>
      </c>
      <c r="G53" s="560">
        <f t="shared" si="4"/>
        <v>50</v>
      </c>
      <c r="H53" s="560">
        <f t="shared" si="4"/>
        <v>356</v>
      </c>
      <c r="I53" s="560"/>
      <c r="J53" s="560">
        <f t="shared" ref="J53:K53" si="5">SUM(J46:J52)</f>
        <v>560</v>
      </c>
      <c r="K53" s="560">
        <f t="shared" si="5"/>
        <v>265</v>
      </c>
      <c r="L53" s="560">
        <f>SUM(L46:L52)</f>
        <v>1560</v>
      </c>
      <c r="M53" s="560">
        <f t="shared" ref="M53" si="6">SUM(M46:M52)</f>
        <v>1856</v>
      </c>
      <c r="N53" s="560"/>
      <c r="O53" s="560"/>
      <c r="P53" s="561"/>
    </row>
    <row r="54" spans="1:16" s="551" customFormat="1" x14ac:dyDescent="0.25">
      <c r="A54" s="571" t="s">
        <v>1715</v>
      </c>
      <c r="B54" s="13" t="s">
        <v>1716</v>
      </c>
      <c r="C54" s="13"/>
      <c r="D54" s="394"/>
      <c r="E54" s="13">
        <v>200</v>
      </c>
      <c r="F54" s="13">
        <v>100</v>
      </c>
      <c r="G54" s="13">
        <v>100</v>
      </c>
      <c r="H54" s="13"/>
      <c r="I54" s="394"/>
      <c r="J54" s="394"/>
      <c r="K54" s="13"/>
      <c r="L54" s="13"/>
      <c r="M54" s="13"/>
      <c r="N54" s="394"/>
      <c r="O54" s="394"/>
      <c r="P54" s="394"/>
    </row>
    <row r="55" spans="1:16" s="551" customFormat="1" x14ac:dyDescent="0.25">
      <c r="A55" s="571" t="s">
        <v>1717</v>
      </c>
      <c r="B55" s="13" t="s">
        <v>63</v>
      </c>
      <c r="C55" s="13"/>
      <c r="D55" s="394"/>
      <c r="E55" s="13"/>
      <c r="F55" s="13"/>
      <c r="G55" s="13"/>
      <c r="H55" s="13"/>
      <c r="I55" s="394"/>
      <c r="J55" s="394"/>
      <c r="K55" s="391">
        <v>-15</v>
      </c>
      <c r="L55" s="13"/>
      <c r="M55" s="13"/>
      <c r="N55" s="394"/>
      <c r="O55" s="394"/>
      <c r="P55" s="394"/>
    </row>
    <row r="56" spans="1:16" s="551" customFormat="1" x14ac:dyDescent="0.25">
      <c r="A56" s="571" t="s">
        <v>1717</v>
      </c>
      <c r="B56" s="13" t="s">
        <v>1718</v>
      </c>
      <c r="C56" s="13">
        <v>430</v>
      </c>
      <c r="D56" s="394"/>
      <c r="E56" s="13">
        <v>860</v>
      </c>
      <c r="F56" s="13"/>
      <c r="G56" s="13"/>
      <c r="H56" s="13"/>
      <c r="I56" s="394"/>
      <c r="J56" s="394"/>
      <c r="K56" s="13"/>
      <c r="L56" s="13"/>
      <c r="M56" s="13">
        <v>700</v>
      </c>
      <c r="N56" s="394"/>
      <c r="O56" s="394"/>
      <c r="P56" s="394"/>
    </row>
    <row r="57" spans="1:16" s="551" customFormat="1" ht="18" thickBot="1" x14ac:dyDescent="0.3">
      <c r="A57" s="571" t="s">
        <v>1719</v>
      </c>
      <c r="B57" s="13" t="s">
        <v>1720</v>
      </c>
      <c r="C57" s="13">
        <v>140</v>
      </c>
      <c r="D57" s="394"/>
      <c r="E57" s="13">
        <v>278</v>
      </c>
      <c r="F57" s="13"/>
      <c r="G57" s="13"/>
      <c r="H57" s="13">
        <v>260</v>
      </c>
      <c r="I57" s="394"/>
      <c r="J57" s="394"/>
      <c r="K57" s="13"/>
      <c r="L57" s="13"/>
      <c r="M57" s="13"/>
      <c r="N57" s="394"/>
      <c r="O57" s="394"/>
      <c r="P57" s="394"/>
    </row>
    <row r="58" spans="1:16" s="562" customFormat="1" ht="18" thickBot="1" x14ac:dyDescent="0.3">
      <c r="A58" s="555" t="s">
        <v>1721</v>
      </c>
      <c r="B58" s="34"/>
      <c r="C58" s="560">
        <f>SUM(C53:C57)</f>
        <v>2234</v>
      </c>
      <c r="D58" s="560"/>
      <c r="E58" s="560">
        <f>SUM(E53:E57)</f>
        <v>3110</v>
      </c>
      <c r="F58" s="560">
        <f>SUM(F53:F57)</f>
        <v>200</v>
      </c>
      <c r="G58" s="560">
        <f>SUM(G53:G57)</f>
        <v>150</v>
      </c>
      <c r="H58" s="560">
        <f>SUM(H53:H57)</f>
        <v>616</v>
      </c>
      <c r="I58" s="560"/>
      <c r="J58" s="560">
        <f>SUM(J53:J57)</f>
        <v>560</v>
      </c>
      <c r="K58" s="560">
        <f>SUM(K53:K54)</f>
        <v>265</v>
      </c>
      <c r="L58" s="560">
        <f>SUM(L53:L57)</f>
        <v>1560</v>
      </c>
      <c r="M58" s="560">
        <f>SUM(M53:M57)</f>
        <v>2556</v>
      </c>
      <c r="N58" s="560"/>
      <c r="O58" s="560"/>
      <c r="P58" s="561"/>
    </row>
    <row r="59" spans="1:16" s="551" customFormat="1" x14ac:dyDescent="0.25">
      <c r="A59" s="572" t="s">
        <v>1722</v>
      </c>
      <c r="B59" s="25" t="s">
        <v>1723</v>
      </c>
      <c r="C59" s="25">
        <v>84</v>
      </c>
      <c r="D59" s="394"/>
      <c r="E59" s="25">
        <v>160</v>
      </c>
      <c r="F59" s="394"/>
      <c r="G59" s="394"/>
      <c r="H59" s="573">
        <v>76</v>
      </c>
      <c r="I59" s="573"/>
      <c r="J59" s="25">
        <v>30</v>
      </c>
      <c r="K59" s="394"/>
      <c r="L59" s="394"/>
      <c r="M59" s="25">
        <v>200</v>
      </c>
      <c r="N59" s="394"/>
      <c r="O59" s="394"/>
      <c r="P59" s="394"/>
    </row>
    <row r="60" spans="1:16" s="551" customFormat="1" ht="18" thickBot="1" x14ac:dyDescent="0.3">
      <c r="A60" s="572" t="s">
        <v>1724</v>
      </c>
      <c r="B60" s="25" t="s">
        <v>1725</v>
      </c>
      <c r="C60" s="25">
        <v>326</v>
      </c>
      <c r="D60" s="394"/>
      <c r="E60" s="25">
        <v>660</v>
      </c>
      <c r="F60" s="394"/>
      <c r="G60" s="394"/>
      <c r="H60" s="573"/>
      <c r="I60" s="573"/>
      <c r="J60" s="25">
        <v>30</v>
      </c>
      <c r="K60" s="394"/>
      <c r="L60" s="394"/>
      <c r="M60" s="25">
        <v>620</v>
      </c>
      <c r="N60" s="394"/>
      <c r="O60" s="394"/>
      <c r="P60" s="394"/>
    </row>
    <row r="61" spans="1:16" s="562" customFormat="1" ht="18" thickBot="1" x14ac:dyDescent="0.3">
      <c r="A61" s="555" t="s">
        <v>1726</v>
      </c>
      <c r="B61" s="34"/>
      <c r="C61" s="560">
        <f>SUM(C58:C60)</f>
        <v>2644</v>
      </c>
      <c r="D61" s="560"/>
      <c r="E61" s="560">
        <f t="shared" ref="E61:L61" si="7">SUM(E58:E60)</f>
        <v>3930</v>
      </c>
      <c r="F61" s="560">
        <f t="shared" si="7"/>
        <v>200</v>
      </c>
      <c r="G61" s="560">
        <f t="shared" si="7"/>
        <v>150</v>
      </c>
      <c r="H61" s="560">
        <f t="shared" si="7"/>
        <v>692</v>
      </c>
      <c r="I61" s="560"/>
      <c r="J61" s="560">
        <f t="shared" si="7"/>
        <v>620</v>
      </c>
      <c r="K61" s="560">
        <f>SUM(K58:K60)</f>
        <v>265</v>
      </c>
      <c r="L61" s="560">
        <f t="shared" si="7"/>
        <v>1560</v>
      </c>
      <c r="M61" s="560">
        <f>SUM(M58:M60)</f>
        <v>3376</v>
      </c>
      <c r="N61" s="560"/>
      <c r="O61" s="560"/>
      <c r="P61" s="561"/>
    </row>
    <row r="62" spans="1:16" s="551" customFormat="1" ht="18" thickBot="1" x14ac:dyDescent="0.3">
      <c r="A62" s="571" t="s">
        <v>1727</v>
      </c>
      <c r="B62" s="13" t="s">
        <v>1728</v>
      </c>
      <c r="C62" s="394"/>
      <c r="D62" s="394"/>
      <c r="E62" s="394"/>
      <c r="F62" s="394"/>
      <c r="G62" s="394"/>
      <c r="H62" s="394"/>
      <c r="I62" s="394"/>
      <c r="J62" s="394"/>
      <c r="K62" s="394"/>
      <c r="L62" s="394"/>
      <c r="M62" s="394">
        <v>1000</v>
      </c>
      <c r="N62" s="394"/>
      <c r="O62" s="394"/>
      <c r="P62" s="394"/>
    </row>
    <row r="63" spans="1:16" s="562" customFormat="1" ht="18" thickBot="1" x14ac:dyDescent="0.3">
      <c r="A63" s="555" t="s">
        <v>1729</v>
      </c>
      <c r="B63" s="34"/>
      <c r="C63" s="560">
        <f>SUM(C61:C62)</f>
        <v>2644</v>
      </c>
      <c r="D63" s="560"/>
      <c r="E63" s="560">
        <f t="shared" ref="E63:M63" si="8">SUM(E61:E62)</f>
        <v>3930</v>
      </c>
      <c r="F63" s="560">
        <f t="shared" si="8"/>
        <v>200</v>
      </c>
      <c r="G63" s="560">
        <f t="shared" si="8"/>
        <v>150</v>
      </c>
      <c r="H63" s="560">
        <f t="shared" si="8"/>
        <v>692</v>
      </c>
      <c r="I63" s="560"/>
      <c r="J63" s="560">
        <f t="shared" si="8"/>
        <v>620</v>
      </c>
      <c r="K63" s="560">
        <f>SUM(K61:K62)</f>
        <v>265</v>
      </c>
      <c r="L63" s="560">
        <f t="shared" si="8"/>
        <v>1560</v>
      </c>
      <c r="M63" s="560">
        <f t="shared" si="8"/>
        <v>4376</v>
      </c>
      <c r="N63" s="560"/>
      <c r="O63" s="560"/>
      <c r="P63" s="561"/>
    </row>
    <row r="64" spans="1:16" s="551" customFormat="1" ht="18" thickBot="1" x14ac:dyDescent="0.3">
      <c r="A64" s="571" t="s">
        <v>1730</v>
      </c>
      <c r="B64" s="13" t="s">
        <v>1731</v>
      </c>
      <c r="C64" s="394"/>
      <c r="D64" s="394"/>
      <c r="E64" s="394"/>
      <c r="F64" s="394"/>
      <c r="G64" s="394"/>
      <c r="H64" s="394"/>
      <c r="I64" s="394"/>
      <c r="J64" s="394"/>
      <c r="K64" s="394"/>
      <c r="L64" s="394"/>
      <c r="M64" s="394"/>
      <c r="N64" s="13">
        <v>198</v>
      </c>
      <c r="O64" s="13">
        <v>400</v>
      </c>
      <c r="P64" s="394"/>
    </row>
    <row r="65" spans="1:16" s="562" customFormat="1" ht="18" thickBot="1" x14ac:dyDescent="0.3">
      <c r="A65" s="555" t="s">
        <v>1732</v>
      </c>
      <c r="B65" s="34"/>
      <c r="C65" s="560">
        <f>SUM(C63:C64)</f>
        <v>2644</v>
      </c>
      <c r="D65" s="560"/>
      <c r="E65" s="560">
        <f>SUM(E63:E64)</f>
        <v>3930</v>
      </c>
      <c r="F65" s="560">
        <f>SUM(F63:F64)</f>
        <v>200</v>
      </c>
      <c r="G65" s="560">
        <f>SUM(G63:G64)</f>
        <v>150</v>
      </c>
      <c r="H65" s="560">
        <f>SUM(H63:H64)</f>
        <v>692</v>
      </c>
      <c r="I65" s="560"/>
      <c r="J65" s="560">
        <f>SUM(J63:J64)</f>
        <v>620</v>
      </c>
      <c r="K65" s="560">
        <f>SUM(K63:K64)</f>
        <v>265</v>
      </c>
      <c r="L65" s="560">
        <f t="shared" ref="L65" si="9">SUM(L63:L64)</f>
        <v>1560</v>
      </c>
      <c r="M65" s="560">
        <f>SUM(M63:M64)</f>
        <v>4376</v>
      </c>
      <c r="N65" s="560">
        <f t="shared" ref="N65:O65" si="10">SUM(N63:N64)</f>
        <v>198</v>
      </c>
      <c r="O65" s="560">
        <f t="shared" si="10"/>
        <v>400</v>
      </c>
      <c r="P65" s="561"/>
    </row>
    <row r="66" spans="1:16" s="551" customFormat="1" x14ac:dyDescent="0.25">
      <c r="A66" s="570" t="s">
        <v>1733</v>
      </c>
      <c r="B66" s="13" t="s">
        <v>63</v>
      </c>
      <c r="C66" s="13"/>
      <c r="D66" s="13"/>
      <c r="E66" s="13"/>
      <c r="F66" s="394"/>
      <c r="G66" s="394"/>
      <c r="H66" s="151"/>
      <c r="I66" s="151"/>
      <c r="J66" s="394"/>
      <c r="K66" s="13">
        <v>-117</v>
      </c>
      <c r="L66" s="151"/>
      <c r="M66" s="13"/>
      <c r="N66" s="394"/>
      <c r="O66" s="394"/>
      <c r="P66" s="394"/>
    </row>
    <row r="67" spans="1:16" s="551" customFormat="1" x14ac:dyDescent="0.25">
      <c r="A67" s="574" t="s">
        <v>1734</v>
      </c>
      <c r="B67" s="13" t="s">
        <v>1735</v>
      </c>
      <c r="C67" s="13">
        <v>200</v>
      </c>
      <c r="D67" s="13">
        <v>200</v>
      </c>
      <c r="E67" s="13">
        <v>400</v>
      </c>
      <c r="F67" s="394"/>
      <c r="G67" s="394"/>
      <c r="H67" s="151">
        <v>127</v>
      </c>
      <c r="I67" s="151">
        <v>300</v>
      </c>
      <c r="J67" s="394"/>
      <c r="K67" s="13"/>
      <c r="L67" s="151"/>
      <c r="M67" s="151">
        <v>300</v>
      </c>
      <c r="N67" s="394"/>
      <c r="O67" s="394"/>
      <c r="P67" s="394"/>
    </row>
    <row r="68" spans="1:16" s="551" customFormat="1" ht="18" thickBot="1" x14ac:dyDescent="0.3">
      <c r="A68" s="575" t="s">
        <v>424</v>
      </c>
      <c r="B68" s="22" t="s">
        <v>1736</v>
      </c>
      <c r="C68" s="22">
        <v>100</v>
      </c>
      <c r="D68" s="22">
        <v>100</v>
      </c>
      <c r="E68" s="22">
        <v>200</v>
      </c>
      <c r="F68" s="394"/>
      <c r="G68" s="394"/>
      <c r="H68" s="576">
        <v>27</v>
      </c>
      <c r="I68" s="576"/>
      <c r="J68" s="394"/>
      <c r="K68" s="22"/>
      <c r="L68" s="576"/>
      <c r="M68" s="22"/>
      <c r="N68" s="394"/>
      <c r="O68" s="394"/>
      <c r="P68" s="394"/>
    </row>
    <row r="69" spans="1:16" s="562" customFormat="1" ht="18" thickBot="1" x14ac:dyDescent="0.3">
      <c r="A69" s="555" t="s">
        <v>1737</v>
      </c>
      <c r="B69" s="34"/>
      <c r="C69" s="560">
        <f>SUM(C65:C68)</f>
        <v>2944</v>
      </c>
      <c r="D69" s="560">
        <f t="shared" ref="D69:O69" si="11">SUM(D65:D68)</f>
        <v>300</v>
      </c>
      <c r="E69" s="560">
        <f t="shared" si="11"/>
        <v>4530</v>
      </c>
      <c r="F69" s="560">
        <f t="shared" si="11"/>
        <v>200</v>
      </c>
      <c r="G69" s="560">
        <f t="shared" si="11"/>
        <v>150</v>
      </c>
      <c r="H69" s="560">
        <f t="shared" si="11"/>
        <v>846</v>
      </c>
      <c r="I69" s="560">
        <f t="shared" si="11"/>
        <v>300</v>
      </c>
      <c r="J69" s="560">
        <f t="shared" si="11"/>
        <v>620</v>
      </c>
      <c r="K69" s="560">
        <f>SUM(K65:K68)</f>
        <v>148</v>
      </c>
      <c r="L69" s="560">
        <f t="shared" si="11"/>
        <v>1560</v>
      </c>
      <c r="M69" s="560">
        <f t="shared" si="11"/>
        <v>4676</v>
      </c>
      <c r="N69" s="560">
        <f t="shared" si="11"/>
        <v>198</v>
      </c>
      <c r="O69" s="560">
        <f t="shared" si="11"/>
        <v>400</v>
      </c>
      <c r="P69" s="561"/>
    </row>
    <row r="70" spans="1:16" s="551" customFormat="1" ht="18" thickBot="1" x14ac:dyDescent="0.3">
      <c r="A70" s="570" t="s">
        <v>1738</v>
      </c>
      <c r="B70" s="13" t="s">
        <v>1739</v>
      </c>
      <c r="C70" s="394"/>
      <c r="D70" s="394"/>
      <c r="E70" s="394"/>
      <c r="F70" s="394"/>
      <c r="G70" s="394"/>
      <c r="H70" s="151">
        <v>146</v>
      </c>
      <c r="I70" s="394"/>
      <c r="J70" s="394"/>
      <c r="K70" s="394"/>
      <c r="L70" s="394"/>
      <c r="M70" s="394"/>
      <c r="N70" s="394"/>
      <c r="O70" s="394"/>
      <c r="P70" s="394"/>
    </row>
    <row r="71" spans="1:16" s="562" customFormat="1" ht="18" thickBot="1" x14ac:dyDescent="0.3">
      <c r="A71" s="555" t="s">
        <v>1740</v>
      </c>
      <c r="B71" s="34"/>
      <c r="C71" s="560">
        <f>SUM(C69:C70)</f>
        <v>2944</v>
      </c>
      <c r="D71" s="560">
        <f t="shared" ref="D71:O71" si="12">SUM(D69:D70)</f>
        <v>300</v>
      </c>
      <c r="E71" s="560">
        <f t="shared" si="12"/>
        <v>4530</v>
      </c>
      <c r="F71" s="560">
        <f t="shared" si="12"/>
        <v>200</v>
      </c>
      <c r="G71" s="560">
        <f t="shared" si="12"/>
        <v>150</v>
      </c>
      <c r="H71" s="560">
        <f t="shared" si="12"/>
        <v>992</v>
      </c>
      <c r="I71" s="560">
        <f t="shared" si="12"/>
        <v>300</v>
      </c>
      <c r="J71" s="560">
        <f>SUM(J69:J70)</f>
        <v>620</v>
      </c>
      <c r="K71" s="560">
        <f>SUM(K69:K70)</f>
        <v>148</v>
      </c>
      <c r="L71" s="560">
        <f t="shared" si="12"/>
        <v>1560</v>
      </c>
      <c r="M71" s="560">
        <f t="shared" si="12"/>
        <v>4676</v>
      </c>
      <c r="N71" s="560">
        <f t="shared" si="12"/>
        <v>198</v>
      </c>
      <c r="O71" s="560">
        <f t="shared" si="12"/>
        <v>400</v>
      </c>
      <c r="P71" s="561"/>
    </row>
    <row r="72" spans="1:16" s="562" customFormat="1" ht="18" thickBot="1" x14ac:dyDescent="0.3">
      <c r="A72" s="558"/>
      <c r="B72" s="397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4"/>
    </row>
    <row r="73" spans="1:16" s="562" customFormat="1" ht="18" thickBot="1" x14ac:dyDescent="0.3">
      <c r="A73" s="555" t="s">
        <v>1741</v>
      </c>
      <c r="B73" s="34"/>
      <c r="C73" s="560">
        <f>SUM(C71:C72)</f>
        <v>2944</v>
      </c>
      <c r="D73" s="560">
        <f t="shared" ref="D73:I73" si="13">SUM(D71:D72)</f>
        <v>300</v>
      </c>
      <c r="E73" s="560">
        <f t="shared" si="13"/>
        <v>4530</v>
      </c>
      <c r="F73" s="560">
        <f t="shared" si="13"/>
        <v>200</v>
      </c>
      <c r="G73" s="560">
        <f t="shared" si="13"/>
        <v>150</v>
      </c>
      <c r="H73" s="560">
        <f t="shared" si="13"/>
        <v>992</v>
      </c>
      <c r="I73" s="560">
        <f t="shared" si="13"/>
        <v>300</v>
      </c>
      <c r="J73" s="560">
        <f>SUM(J71:J72)</f>
        <v>620</v>
      </c>
      <c r="K73" s="560">
        <f>SUM(K71:K72)</f>
        <v>148</v>
      </c>
      <c r="L73" s="560">
        <f t="shared" ref="L73:O73" si="14">SUM(L71:L72)</f>
        <v>1560</v>
      </c>
      <c r="M73" s="560">
        <f t="shared" si="14"/>
        <v>4676</v>
      </c>
      <c r="N73" s="560">
        <f t="shared" si="14"/>
        <v>198</v>
      </c>
      <c r="O73" s="560">
        <f t="shared" si="14"/>
        <v>400</v>
      </c>
      <c r="P73" s="561"/>
    </row>
    <row r="74" spans="1:16" s="551" customFormat="1" x14ac:dyDescent="0.25">
      <c r="A74" s="570" t="s">
        <v>1742</v>
      </c>
      <c r="B74" s="13" t="s">
        <v>63</v>
      </c>
      <c r="C74" s="13"/>
      <c r="D74" s="13">
        <v>-82</v>
      </c>
      <c r="E74" s="13"/>
      <c r="F74" s="394"/>
      <c r="G74" s="394"/>
      <c r="H74" s="151">
        <v>-65</v>
      </c>
      <c r="I74" s="151"/>
      <c r="J74" s="13">
        <v>-35</v>
      </c>
      <c r="K74" s="13"/>
      <c r="L74" s="151"/>
      <c r="M74" s="13"/>
      <c r="N74" s="394"/>
      <c r="O74" s="394"/>
      <c r="P74" s="394"/>
    </row>
    <row r="75" spans="1:16" s="551" customFormat="1" ht="18" thickBot="1" x14ac:dyDescent="0.3">
      <c r="A75" s="570" t="s">
        <v>1743</v>
      </c>
      <c r="B75" s="13" t="s">
        <v>63</v>
      </c>
      <c r="C75" s="13">
        <v>-177</v>
      </c>
      <c r="D75" s="13"/>
      <c r="E75" s="13">
        <v>-222</v>
      </c>
      <c r="F75" s="394"/>
      <c r="G75" s="394"/>
      <c r="H75" s="151"/>
      <c r="I75" s="151"/>
      <c r="J75" s="13">
        <v>-23</v>
      </c>
      <c r="K75" s="13">
        <v>-12</v>
      </c>
      <c r="L75" s="151"/>
      <c r="M75" s="13">
        <v>-11</v>
      </c>
      <c r="N75" s="394"/>
      <c r="O75" s="394"/>
      <c r="P75" s="394"/>
    </row>
    <row r="76" spans="1:16" s="562" customFormat="1" ht="18" thickBot="1" x14ac:dyDescent="0.3">
      <c r="A76" s="555" t="s">
        <v>1744</v>
      </c>
      <c r="B76" s="34"/>
      <c r="C76" s="560">
        <f>SUM(C73:C75)</f>
        <v>2767</v>
      </c>
      <c r="D76" s="560">
        <f t="shared" ref="D76:O76" si="15">SUM(D73:D75)</f>
        <v>218</v>
      </c>
      <c r="E76" s="560">
        <f t="shared" si="15"/>
        <v>4308</v>
      </c>
      <c r="F76" s="560">
        <f t="shared" si="15"/>
        <v>200</v>
      </c>
      <c r="G76" s="560">
        <f t="shared" si="15"/>
        <v>150</v>
      </c>
      <c r="H76" s="560">
        <f t="shared" si="15"/>
        <v>927</v>
      </c>
      <c r="I76" s="560">
        <f t="shared" si="15"/>
        <v>300</v>
      </c>
      <c r="J76" s="560">
        <f t="shared" si="15"/>
        <v>562</v>
      </c>
      <c r="K76" s="560">
        <f>SUM(K73:K75)</f>
        <v>136</v>
      </c>
      <c r="L76" s="560">
        <f t="shared" si="15"/>
        <v>1560</v>
      </c>
      <c r="M76" s="560">
        <f t="shared" si="15"/>
        <v>4665</v>
      </c>
      <c r="N76" s="560">
        <f t="shared" si="15"/>
        <v>198</v>
      </c>
      <c r="O76" s="560">
        <f t="shared" si="15"/>
        <v>400</v>
      </c>
      <c r="P76" s="561"/>
    </row>
    <row r="77" spans="1:16" s="551" customFormat="1" x14ac:dyDescent="0.25">
      <c r="A77" s="570" t="s">
        <v>1745</v>
      </c>
      <c r="B77" s="13" t="s">
        <v>63</v>
      </c>
      <c r="C77" s="13">
        <v>-64</v>
      </c>
      <c r="D77" s="13">
        <v>-12</v>
      </c>
      <c r="E77" s="13">
        <v>-15</v>
      </c>
      <c r="F77" s="151">
        <v>-1</v>
      </c>
      <c r="G77" s="151"/>
      <c r="H77" s="151"/>
      <c r="I77" s="151"/>
      <c r="J77" s="13">
        <v>-5</v>
      </c>
      <c r="K77" s="13">
        <v>-4</v>
      </c>
      <c r="L77" s="151"/>
      <c r="M77" s="13">
        <v>-11</v>
      </c>
      <c r="N77" s="13"/>
      <c r="O77" s="13"/>
      <c r="P77" s="13"/>
    </row>
    <row r="78" spans="1:16" s="551" customFormat="1" ht="18" thickBot="1" x14ac:dyDescent="0.3">
      <c r="A78" s="570" t="s">
        <v>1746</v>
      </c>
      <c r="B78" s="13" t="s">
        <v>63</v>
      </c>
      <c r="C78" s="13">
        <v>-84</v>
      </c>
      <c r="D78" s="13"/>
      <c r="E78" s="13">
        <v>-164</v>
      </c>
      <c r="F78" s="151"/>
      <c r="G78" s="151"/>
      <c r="H78" s="151">
        <v>-33</v>
      </c>
      <c r="I78" s="151"/>
      <c r="J78" s="13"/>
      <c r="K78" s="13"/>
      <c r="L78" s="151">
        <v>-25</v>
      </c>
      <c r="M78" s="13">
        <v>-138</v>
      </c>
      <c r="N78" s="13"/>
      <c r="O78" s="13"/>
      <c r="P78" s="13"/>
    </row>
    <row r="79" spans="1:16" s="562" customFormat="1" ht="18" thickBot="1" x14ac:dyDescent="0.3">
      <c r="A79" s="555" t="s">
        <v>1747</v>
      </c>
      <c r="B79" s="34"/>
      <c r="C79" s="560">
        <f>SUM(C76:C78)</f>
        <v>2619</v>
      </c>
      <c r="D79" s="560">
        <f t="shared" ref="D79:O79" si="16">SUM(D76:D78)</f>
        <v>206</v>
      </c>
      <c r="E79" s="560">
        <f t="shared" si="16"/>
        <v>4129</v>
      </c>
      <c r="F79" s="560">
        <f t="shared" si="16"/>
        <v>199</v>
      </c>
      <c r="G79" s="560">
        <f t="shared" si="16"/>
        <v>150</v>
      </c>
      <c r="H79" s="560">
        <f t="shared" si="16"/>
        <v>894</v>
      </c>
      <c r="I79" s="560">
        <f t="shared" si="16"/>
        <v>300</v>
      </c>
      <c r="J79" s="560">
        <f t="shared" si="16"/>
        <v>557</v>
      </c>
      <c r="K79" s="560">
        <f>SUM(K76:K78)</f>
        <v>132</v>
      </c>
      <c r="L79" s="560">
        <f t="shared" si="16"/>
        <v>1535</v>
      </c>
      <c r="M79" s="560">
        <f t="shared" si="16"/>
        <v>4516</v>
      </c>
      <c r="N79" s="560">
        <f t="shared" si="16"/>
        <v>198</v>
      </c>
      <c r="O79" s="560">
        <f t="shared" si="16"/>
        <v>400</v>
      </c>
      <c r="P79" s="561"/>
    </row>
    <row r="80" spans="1:16" s="551" customFormat="1" ht="18" thickBot="1" x14ac:dyDescent="0.3">
      <c r="A80" s="570" t="s">
        <v>1748</v>
      </c>
      <c r="B80" s="13" t="s">
        <v>63</v>
      </c>
      <c r="C80" s="13">
        <v>-38</v>
      </c>
      <c r="D80" s="13"/>
      <c r="E80" s="13">
        <v>-57</v>
      </c>
      <c r="F80" s="13"/>
      <c r="G80" s="13"/>
      <c r="H80" s="13">
        <v>-23</v>
      </c>
      <c r="I80" s="13"/>
      <c r="J80" s="13"/>
      <c r="K80" s="13"/>
      <c r="L80" s="13"/>
      <c r="M80" s="13">
        <v>-59</v>
      </c>
      <c r="N80" s="13"/>
      <c r="O80" s="13"/>
      <c r="P80" s="13"/>
    </row>
    <row r="81" spans="1:16" s="562" customFormat="1" ht="18" thickBot="1" x14ac:dyDescent="0.3">
      <c r="A81" s="555" t="s">
        <v>1749</v>
      </c>
      <c r="B81" s="34"/>
      <c r="C81" s="560">
        <f>SUM(C79:C80)</f>
        <v>2581</v>
      </c>
      <c r="D81" s="560">
        <f t="shared" ref="D81:O81" si="17">SUM(D79:D80)</f>
        <v>206</v>
      </c>
      <c r="E81" s="560">
        <f t="shared" si="17"/>
        <v>4072</v>
      </c>
      <c r="F81" s="560">
        <f t="shared" si="17"/>
        <v>199</v>
      </c>
      <c r="G81" s="560">
        <f t="shared" si="17"/>
        <v>150</v>
      </c>
      <c r="H81" s="560">
        <f t="shared" si="17"/>
        <v>871</v>
      </c>
      <c r="I81" s="560">
        <f t="shared" si="17"/>
        <v>300</v>
      </c>
      <c r="J81" s="560">
        <f t="shared" si="17"/>
        <v>557</v>
      </c>
      <c r="K81" s="560">
        <f>SUM(K79:K80)</f>
        <v>132</v>
      </c>
      <c r="L81" s="560">
        <f t="shared" si="17"/>
        <v>1535</v>
      </c>
      <c r="M81" s="560">
        <f t="shared" si="17"/>
        <v>4457</v>
      </c>
      <c r="N81" s="560">
        <f t="shared" si="17"/>
        <v>198</v>
      </c>
      <c r="O81" s="560">
        <f t="shared" si="17"/>
        <v>400</v>
      </c>
      <c r="P81" s="561"/>
    </row>
    <row r="82" spans="1:16" s="551" customFormat="1" x14ac:dyDescent="0.25">
      <c r="A82" s="570" t="s">
        <v>1750</v>
      </c>
      <c r="B82" s="13" t="s">
        <v>1751</v>
      </c>
      <c r="C82" s="13">
        <v>150</v>
      </c>
      <c r="D82" s="13"/>
      <c r="E82" s="13">
        <v>300</v>
      </c>
      <c r="F82" s="13"/>
      <c r="G82" s="13"/>
      <c r="H82" s="13">
        <v>42</v>
      </c>
      <c r="I82" s="13"/>
      <c r="J82" s="13"/>
      <c r="K82" s="13"/>
      <c r="L82" s="13">
        <v>80</v>
      </c>
      <c r="M82" s="13">
        <v>500</v>
      </c>
      <c r="N82" s="13"/>
      <c r="O82" s="13"/>
      <c r="P82" s="13">
        <v>8</v>
      </c>
    </row>
    <row r="83" spans="1:16" s="551" customFormat="1" ht="18" thickBot="1" x14ac:dyDescent="0.3">
      <c r="A83" s="570" t="s">
        <v>1752</v>
      </c>
      <c r="B83" s="13" t="s">
        <v>1753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>
        <v>112</v>
      </c>
    </row>
    <row r="84" spans="1:16" s="562" customFormat="1" ht="18" thickBot="1" x14ac:dyDescent="0.3">
      <c r="A84" s="555" t="s">
        <v>1754</v>
      </c>
      <c r="B84" s="34"/>
      <c r="C84" s="560">
        <f>SUM(C81:C83)</f>
        <v>2731</v>
      </c>
      <c r="D84" s="560">
        <f t="shared" ref="D84:P84" si="18">SUM(D81:D83)</f>
        <v>206</v>
      </c>
      <c r="E84" s="560">
        <f t="shared" si="18"/>
        <v>4372</v>
      </c>
      <c r="F84" s="560">
        <f t="shared" si="18"/>
        <v>199</v>
      </c>
      <c r="G84" s="560">
        <f t="shared" si="18"/>
        <v>150</v>
      </c>
      <c r="H84" s="560">
        <f t="shared" si="18"/>
        <v>913</v>
      </c>
      <c r="I84" s="560">
        <f t="shared" si="18"/>
        <v>300</v>
      </c>
      <c r="J84" s="560">
        <f t="shared" si="18"/>
        <v>557</v>
      </c>
      <c r="K84" s="560">
        <f>SUM(K81:K83)</f>
        <v>132</v>
      </c>
      <c r="L84" s="560">
        <f t="shared" si="18"/>
        <v>1615</v>
      </c>
      <c r="M84" s="560">
        <f t="shared" si="18"/>
        <v>4957</v>
      </c>
      <c r="N84" s="560">
        <f t="shared" si="18"/>
        <v>198</v>
      </c>
      <c r="O84" s="560">
        <f t="shared" si="18"/>
        <v>400</v>
      </c>
      <c r="P84" s="560">
        <f t="shared" si="18"/>
        <v>120</v>
      </c>
    </row>
    <row r="85" spans="1:16" s="551" customFormat="1" ht="18" thickBot="1" x14ac:dyDescent="0.3">
      <c r="A85" s="577" t="s">
        <v>1755</v>
      </c>
      <c r="B85" s="14" t="s">
        <v>63</v>
      </c>
      <c r="C85" s="14">
        <v>-74</v>
      </c>
      <c r="D85" s="14"/>
      <c r="E85" s="14">
        <v>-93</v>
      </c>
      <c r="F85" s="14"/>
      <c r="G85" s="14"/>
      <c r="H85" s="14">
        <v>-47</v>
      </c>
      <c r="I85" s="14"/>
      <c r="J85" s="14"/>
      <c r="K85" s="14"/>
      <c r="L85" s="14"/>
      <c r="M85" s="14">
        <v>-2</v>
      </c>
      <c r="N85" s="14"/>
      <c r="O85" s="14"/>
      <c r="P85" s="14"/>
    </row>
    <row r="86" spans="1:16" s="234" customFormat="1" ht="18" thickBot="1" x14ac:dyDescent="0.3">
      <c r="A86" s="555" t="s">
        <v>1756</v>
      </c>
      <c r="B86" s="34"/>
      <c r="C86" s="34">
        <f t="shared" ref="C86:P86" si="19">SUM(C84:C85)</f>
        <v>2657</v>
      </c>
      <c r="D86" s="34">
        <f t="shared" si="19"/>
        <v>206</v>
      </c>
      <c r="E86" s="34">
        <f t="shared" si="19"/>
        <v>4279</v>
      </c>
      <c r="F86" s="34">
        <f t="shared" si="19"/>
        <v>199</v>
      </c>
      <c r="G86" s="34">
        <f t="shared" si="19"/>
        <v>150</v>
      </c>
      <c r="H86" s="34">
        <f t="shared" si="19"/>
        <v>866</v>
      </c>
      <c r="I86" s="34">
        <f t="shared" si="19"/>
        <v>300</v>
      </c>
      <c r="J86" s="34">
        <f t="shared" si="19"/>
        <v>557</v>
      </c>
      <c r="K86" s="34">
        <f t="shared" si="19"/>
        <v>132</v>
      </c>
      <c r="L86" s="34">
        <f t="shared" si="19"/>
        <v>1615</v>
      </c>
      <c r="M86" s="34">
        <f t="shared" si="19"/>
        <v>4955</v>
      </c>
      <c r="N86" s="34">
        <f t="shared" si="19"/>
        <v>198</v>
      </c>
      <c r="O86" s="34">
        <f t="shared" si="19"/>
        <v>400</v>
      </c>
      <c r="P86" s="34">
        <f t="shared" si="19"/>
        <v>120</v>
      </c>
    </row>
    <row r="87" spans="1:16" s="136" customFormat="1" ht="16" x14ac:dyDescent="0.25">
      <c r="A87" s="578" t="s">
        <v>1757</v>
      </c>
      <c r="B87" s="162" t="s">
        <v>63</v>
      </c>
      <c r="C87" s="162">
        <v>-67</v>
      </c>
      <c r="D87" s="162">
        <v>-10</v>
      </c>
      <c r="E87" s="162">
        <v>-64</v>
      </c>
      <c r="F87" s="162"/>
      <c r="G87" s="162"/>
      <c r="H87" s="162">
        <v>-14</v>
      </c>
      <c r="I87" s="162">
        <v>-16</v>
      </c>
      <c r="J87" s="162">
        <v>-12</v>
      </c>
      <c r="K87" s="162">
        <v>-1</v>
      </c>
      <c r="L87" s="162"/>
      <c r="M87" s="162">
        <v>-2</v>
      </c>
      <c r="N87" s="162"/>
      <c r="O87" s="162"/>
      <c r="P87" s="162"/>
    </row>
    <row r="88" spans="1:16" s="136" customFormat="1" ht="16" x14ac:dyDescent="0.25">
      <c r="A88" s="578" t="s">
        <v>1758</v>
      </c>
      <c r="B88" s="162" t="s">
        <v>63</v>
      </c>
      <c r="C88" s="162">
        <v>-68</v>
      </c>
      <c r="D88" s="162">
        <v>-17</v>
      </c>
      <c r="E88" s="162">
        <v>-28</v>
      </c>
      <c r="F88" s="162"/>
      <c r="G88" s="162"/>
      <c r="H88" s="162">
        <v>-18</v>
      </c>
      <c r="I88" s="162">
        <v>-8</v>
      </c>
      <c r="J88" s="162"/>
      <c r="K88" s="162"/>
      <c r="L88" s="162"/>
      <c r="M88" s="162">
        <v>-2</v>
      </c>
      <c r="N88" s="162"/>
      <c r="O88" s="162"/>
      <c r="P88" s="162"/>
    </row>
    <row r="89" spans="1:16" s="136" customFormat="1" thickBot="1" x14ac:dyDescent="0.3">
      <c r="A89" s="578" t="s">
        <v>1759</v>
      </c>
      <c r="B89" s="162" t="s">
        <v>63</v>
      </c>
      <c r="C89" s="162">
        <v>-84</v>
      </c>
      <c r="D89" s="162">
        <v>-31</v>
      </c>
      <c r="E89" s="162"/>
      <c r="F89" s="162"/>
      <c r="G89" s="162">
        <v>-4</v>
      </c>
      <c r="H89" s="162"/>
      <c r="I89" s="162"/>
      <c r="J89" s="162"/>
      <c r="K89" s="162"/>
      <c r="L89" s="162">
        <v>-2</v>
      </c>
      <c r="M89" s="162">
        <v>-7</v>
      </c>
      <c r="N89" s="162"/>
      <c r="O89" s="162"/>
      <c r="P89" s="162"/>
    </row>
    <row r="90" spans="1:16" s="234" customFormat="1" ht="18" thickBot="1" x14ac:dyDescent="0.3">
      <c r="A90" s="579" t="s">
        <v>1562</v>
      </c>
      <c r="B90" s="269"/>
      <c r="C90" s="269">
        <f>SUM(C86:C89)</f>
        <v>2438</v>
      </c>
      <c r="D90" s="269">
        <f t="shared" ref="D90:P90" si="20">SUM(D86:D89)</f>
        <v>148</v>
      </c>
      <c r="E90" s="269">
        <f t="shared" si="20"/>
        <v>4187</v>
      </c>
      <c r="F90" s="269">
        <f t="shared" si="20"/>
        <v>199</v>
      </c>
      <c r="G90" s="269">
        <f t="shared" si="20"/>
        <v>146</v>
      </c>
      <c r="H90" s="269">
        <f t="shared" si="20"/>
        <v>834</v>
      </c>
      <c r="I90" s="269">
        <f t="shared" si="20"/>
        <v>276</v>
      </c>
      <c r="J90" s="269">
        <f t="shared" si="20"/>
        <v>545</v>
      </c>
      <c r="K90" s="269">
        <f t="shared" si="20"/>
        <v>131</v>
      </c>
      <c r="L90" s="269">
        <f t="shared" si="20"/>
        <v>1613</v>
      </c>
      <c r="M90" s="269">
        <f t="shared" si="20"/>
        <v>4944</v>
      </c>
      <c r="N90" s="269">
        <f t="shared" si="20"/>
        <v>198</v>
      </c>
      <c r="O90" s="269">
        <f t="shared" si="20"/>
        <v>400</v>
      </c>
      <c r="P90" s="269">
        <f t="shared" si="20"/>
        <v>120</v>
      </c>
    </row>
    <row r="91" spans="1:16" s="2" customFormat="1" thickBot="1" x14ac:dyDescent="0.3">
      <c r="A91" s="570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</row>
    <row r="92" spans="1:16" s="234" customFormat="1" ht="18" thickBot="1" x14ac:dyDescent="0.3">
      <c r="A92" s="555" t="s">
        <v>1565</v>
      </c>
      <c r="B92" s="34"/>
      <c r="C92" s="34">
        <f>SUM(C90:C91)</f>
        <v>2438</v>
      </c>
      <c r="D92" s="34">
        <f t="shared" ref="D92:P92" si="21">SUM(D90:D91)</f>
        <v>148</v>
      </c>
      <c r="E92" s="34">
        <f t="shared" si="21"/>
        <v>4187</v>
      </c>
      <c r="F92" s="34">
        <f t="shared" si="21"/>
        <v>199</v>
      </c>
      <c r="G92" s="34">
        <f t="shared" si="21"/>
        <v>146</v>
      </c>
      <c r="H92" s="34">
        <f t="shared" si="21"/>
        <v>834</v>
      </c>
      <c r="I92" s="34">
        <f t="shared" si="21"/>
        <v>276</v>
      </c>
      <c r="J92" s="34">
        <f t="shared" si="21"/>
        <v>545</v>
      </c>
      <c r="K92" s="34">
        <f t="shared" si="21"/>
        <v>131</v>
      </c>
      <c r="L92" s="34">
        <f t="shared" si="21"/>
        <v>1613</v>
      </c>
      <c r="M92" s="34">
        <f t="shared" si="21"/>
        <v>4944</v>
      </c>
      <c r="N92" s="34">
        <f t="shared" si="21"/>
        <v>198</v>
      </c>
      <c r="O92" s="34">
        <f t="shared" si="21"/>
        <v>400</v>
      </c>
      <c r="P92" s="34">
        <f t="shared" si="21"/>
        <v>120</v>
      </c>
    </row>
    <row r="93" spans="1:16" s="2" customFormat="1" ht="16" x14ac:dyDescent="0.25">
      <c r="A93" s="570" t="s">
        <v>1760</v>
      </c>
      <c r="B93" s="13" t="s">
        <v>63</v>
      </c>
      <c r="C93" s="13">
        <v>-86</v>
      </c>
      <c r="D93" s="13">
        <v>-5</v>
      </c>
      <c r="E93" s="13">
        <v>-81</v>
      </c>
      <c r="F93" s="13"/>
      <c r="G93" s="13"/>
      <c r="H93" s="13">
        <v>-5</v>
      </c>
      <c r="I93" s="13">
        <v>-6</v>
      </c>
      <c r="J93" s="13"/>
      <c r="K93" s="13"/>
      <c r="L93" s="13">
        <v>-2</v>
      </c>
      <c r="M93" s="13">
        <v>-297</v>
      </c>
      <c r="N93" s="13"/>
      <c r="O93" s="13"/>
      <c r="P93" s="13"/>
    </row>
    <row r="94" spans="1:16" s="2" customFormat="1" ht="16" x14ac:dyDescent="0.25">
      <c r="A94" s="570" t="s">
        <v>1761</v>
      </c>
      <c r="B94" s="13" t="s">
        <v>63</v>
      </c>
      <c r="C94" s="13">
        <v>-262</v>
      </c>
      <c r="D94" s="13">
        <v>-14</v>
      </c>
      <c r="E94" s="13">
        <v>-151</v>
      </c>
      <c r="F94" s="13"/>
      <c r="G94" s="13"/>
      <c r="H94" s="13">
        <v>-11</v>
      </c>
      <c r="I94" s="13">
        <v>-9</v>
      </c>
      <c r="J94" s="13">
        <v>-15</v>
      </c>
      <c r="K94" s="13">
        <v>-7</v>
      </c>
      <c r="L94" s="13">
        <v>-77</v>
      </c>
      <c r="M94" s="13">
        <v>-52</v>
      </c>
      <c r="N94" s="13"/>
      <c r="O94" s="13"/>
      <c r="P94" s="13">
        <v>-75</v>
      </c>
    </row>
    <row r="95" spans="1:16" s="2" customFormat="1" thickBot="1" x14ac:dyDescent="0.3">
      <c r="A95" s="570" t="s">
        <v>1762</v>
      </c>
      <c r="B95" s="13" t="s">
        <v>63</v>
      </c>
      <c r="C95" s="13">
        <v>-34</v>
      </c>
      <c r="D95" s="13">
        <v>-11</v>
      </c>
      <c r="E95" s="13">
        <v>-120</v>
      </c>
      <c r="F95" s="13"/>
      <c r="G95" s="13">
        <v>-3</v>
      </c>
      <c r="H95" s="13">
        <v>-6</v>
      </c>
      <c r="I95" s="13"/>
      <c r="J95" s="13">
        <v>-6</v>
      </c>
      <c r="K95" s="13"/>
      <c r="L95" s="13">
        <v>-90</v>
      </c>
      <c r="M95" s="13">
        <v>-305</v>
      </c>
      <c r="N95" s="13"/>
      <c r="O95" s="13"/>
      <c r="P95" s="13"/>
    </row>
    <row r="96" spans="1:16" s="234" customFormat="1" ht="18" thickBot="1" x14ac:dyDescent="0.3">
      <c r="A96" s="555" t="s">
        <v>1569</v>
      </c>
      <c r="B96" s="34"/>
      <c r="C96" s="34">
        <f>SUM(C92:C95)</f>
        <v>2056</v>
      </c>
      <c r="D96" s="34">
        <f t="shared" ref="D96:P96" si="22">SUM(D92:D95)</f>
        <v>118</v>
      </c>
      <c r="E96" s="34">
        <f t="shared" si="22"/>
        <v>3835</v>
      </c>
      <c r="F96" s="34">
        <f t="shared" si="22"/>
        <v>199</v>
      </c>
      <c r="G96" s="34">
        <f t="shared" si="22"/>
        <v>143</v>
      </c>
      <c r="H96" s="34">
        <f t="shared" si="22"/>
        <v>812</v>
      </c>
      <c r="I96" s="34">
        <f t="shared" si="22"/>
        <v>261</v>
      </c>
      <c r="J96" s="34">
        <f t="shared" si="22"/>
        <v>524</v>
      </c>
      <c r="K96" s="34">
        <f t="shared" si="22"/>
        <v>124</v>
      </c>
      <c r="L96" s="34">
        <f t="shared" si="22"/>
        <v>1444</v>
      </c>
      <c r="M96" s="34">
        <f t="shared" si="22"/>
        <v>4290</v>
      </c>
      <c r="N96" s="34">
        <f t="shared" si="22"/>
        <v>198</v>
      </c>
      <c r="O96" s="34">
        <f t="shared" si="22"/>
        <v>400</v>
      </c>
      <c r="P96" s="34">
        <f t="shared" si="22"/>
        <v>45</v>
      </c>
    </row>
    <row r="97" spans="1:16" s="2" customFormat="1" thickBot="1" x14ac:dyDescent="0.3">
      <c r="A97" s="570" t="s">
        <v>1763</v>
      </c>
      <c r="B97" s="13" t="s">
        <v>63</v>
      </c>
      <c r="C97" s="13">
        <v>-77</v>
      </c>
      <c r="D97" s="13">
        <v>-5</v>
      </c>
      <c r="E97" s="13">
        <v>-82</v>
      </c>
      <c r="F97" s="13"/>
      <c r="G97" s="13"/>
      <c r="H97" s="13"/>
      <c r="I97" s="13"/>
      <c r="J97" s="13">
        <v>-10</v>
      </c>
      <c r="K97" s="13">
        <v>-2</v>
      </c>
      <c r="L97" s="13">
        <v>-5</v>
      </c>
      <c r="M97" s="13">
        <v>-17</v>
      </c>
      <c r="N97" s="13"/>
      <c r="O97" s="13"/>
      <c r="P97" s="13"/>
    </row>
    <row r="98" spans="1:16" s="234" customFormat="1" ht="18" thickBot="1" x14ac:dyDescent="0.3">
      <c r="A98" s="555" t="s">
        <v>1571</v>
      </c>
      <c r="B98" s="34"/>
      <c r="C98" s="34">
        <f>SUM(C96:C97)</f>
        <v>1979</v>
      </c>
      <c r="D98" s="34">
        <f t="shared" ref="D98:P98" si="23">SUM(D96:D97)</f>
        <v>113</v>
      </c>
      <c r="E98" s="34">
        <f t="shared" si="23"/>
        <v>3753</v>
      </c>
      <c r="F98" s="34">
        <f t="shared" si="23"/>
        <v>199</v>
      </c>
      <c r="G98" s="34">
        <f t="shared" si="23"/>
        <v>143</v>
      </c>
      <c r="H98" s="34">
        <f t="shared" si="23"/>
        <v>812</v>
      </c>
      <c r="I98" s="34">
        <f t="shared" si="23"/>
        <v>261</v>
      </c>
      <c r="J98" s="34">
        <f t="shared" si="23"/>
        <v>514</v>
      </c>
      <c r="K98" s="34">
        <f t="shared" si="23"/>
        <v>122</v>
      </c>
      <c r="L98" s="34">
        <f t="shared" si="23"/>
        <v>1439</v>
      </c>
      <c r="M98" s="34">
        <f t="shared" si="23"/>
        <v>4273</v>
      </c>
      <c r="N98" s="34">
        <f t="shared" si="23"/>
        <v>198</v>
      </c>
      <c r="O98" s="34">
        <f t="shared" si="23"/>
        <v>400</v>
      </c>
      <c r="P98" s="34">
        <f t="shared" si="23"/>
        <v>45</v>
      </c>
    </row>
    <row r="99" spans="1:16" s="2" customFormat="1" ht="16" x14ac:dyDescent="0.25">
      <c r="A99" s="570" t="s">
        <v>1764</v>
      </c>
      <c r="B99" s="13" t="s">
        <v>63</v>
      </c>
      <c r="C99" s="13">
        <v>-118</v>
      </c>
      <c r="D99" s="13"/>
      <c r="E99" s="13"/>
      <c r="F99" s="13"/>
      <c r="G99" s="13"/>
      <c r="H99" s="13"/>
      <c r="I99" s="13"/>
      <c r="J99" s="13">
        <v>-15</v>
      </c>
      <c r="K99" s="13"/>
      <c r="L99" s="13"/>
      <c r="M99" s="13">
        <v>-33</v>
      </c>
      <c r="N99" s="13"/>
      <c r="O99" s="13"/>
      <c r="P99" s="13"/>
    </row>
    <row r="100" spans="1:16" s="2" customFormat="1" ht="16" x14ac:dyDescent="0.25">
      <c r="A100" s="570" t="s">
        <v>1765</v>
      </c>
      <c r="B100" s="13" t="s">
        <v>63</v>
      </c>
      <c r="C100" s="13">
        <v>-117</v>
      </c>
      <c r="D100" s="13"/>
      <c r="E100" s="13"/>
      <c r="F100" s="13"/>
      <c r="G100" s="13"/>
      <c r="H100" s="13">
        <v>-37</v>
      </c>
      <c r="I100" s="13">
        <v>-10</v>
      </c>
      <c r="J100" s="13">
        <v>-12</v>
      </c>
      <c r="K100" s="13"/>
      <c r="L100" s="13"/>
      <c r="M100" s="13">
        <v>-8</v>
      </c>
      <c r="N100" s="13"/>
      <c r="O100" s="13"/>
      <c r="P100" s="13"/>
    </row>
    <row r="101" spans="1:16" s="2" customFormat="1" ht="16" x14ac:dyDescent="0.25">
      <c r="A101" s="570" t="s">
        <v>1766</v>
      </c>
      <c r="B101" s="13" t="s">
        <v>63</v>
      </c>
      <c r="C101" s="13">
        <v>-84</v>
      </c>
      <c r="D101" s="13"/>
      <c r="E101" s="13">
        <v>-270</v>
      </c>
      <c r="F101" s="13"/>
      <c r="G101" s="13"/>
      <c r="H101" s="13"/>
      <c r="I101" s="13"/>
      <c r="J101" s="13"/>
      <c r="K101" s="13"/>
      <c r="L101" s="13"/>
      <c r="M101" s="13">
        <v>-5</v>
      </c>
      <c r="N101" s="13"/>
      <c r="O101" s="13"/>
      <c r="P101" s="13"/>
    </row>
    <row r="102" spans="1:16" s="2" customFormat="1" thickBot="1" x14ac:dyDescent="0.3">
      <c r="A102" s="570" t="s">
        <v>1767</v>
      </c>
      <c r="B102" s="13" t="s">
        <v>63</v>
      </c>
      <c r="C102" s="13">
        <v>-44</v>
      </c>
      <c r="D102" s="13">
        <v>-30</v>
      </c>
      <c r="E102" s="13"/>
      <c r="F102" s="13"/>
      <c r="G102" s="13">
        <v>-17</v>
      </c>
      <c r="H102" s="13">
        <v>-34</v>
      </c>
      <c r="I102" s="13">
        <v>-36</v>
      </c>
      <c r="J102" s="13">
        <v>-12</v>
      </c>
      <c r="K102" s="13">
        <v>-3</v>
      </c>
      <c r="L102" s="13">
        <v>-95</v>
      </c>
      <c r="M102" s="13">
        <v>-400</v>
      </c>
      <c r="N102" s="13"/>
      <c r="O102" s="13"/>
      <c r="P102" s="13"/>
    </row>
    <row r="103" spans="1:16" s="234" customFormat="1" ht="18" thickBot="1" x14ac:dyDescent="0.3">
      <c r="A103" s="555" t="s">
        <v>1572</v>
      </c>
      <c r="B103" s="34"/>
      <c r="C103" s="34">
        <f>SUM(C98:C102)</f>
        <v>1616</v>
      </c>
      <c r="D103" s="34">
        <f t="shared" ref="D103:O103" si="24">SUM(D98:D102)</f>
        <v>83</v>
      </c>
      <c r="E103" s="34">
        <f t="shared" si="24"/>
        <v>3483</v>
      </c>
      <c r="F103" s="34">
        <f t="shared" si="24"/>
        <v>199</v>
      </c>
      <c r="G103" s="34">
        <f t="shared" si="24"/>
        <v>126</v>
      </c>
      <c r="H103" s="34">
        <f t="shared" si="24"/>
        <v>741</v>
      </c>
      <c r="I103" s="34">
        <f t="shared" si="24"/>
        <v>215</v>
      </c>
      <c r="J103" s="34">
        <f t="shared" si="24"/>
        <v>475</v>
      </c>
      <c r="K103" s="34">
        <f t="shared" si="24"/>
        <v>119</v>
      </c>
      <c r="L103" s="34">
        <f t="shared" si="24"/>
        <v>1344</v>
      </c>
      <c r="M103" s="34">
        <f t="shared" si="24"/>
        <v>3827</v>
      </c>
      <c r="N103" s="34">
        <f t="shared" si="24"/>
        <v>198</v>
      </c>
      <c r="O103" s="34">
        <f t="shared" si="24"/>
        <v>400</v>
      </c>
      <c r="P103" s="34">
        <f>SUM(P98:P102)</f>
        <v>45</v>
      </c>
    </row>
    <row r="104" spans="1:16" s="2" customFormat="1" thickBot="1" x14ac:dyDescent="0.3">
      <c r="A104" s="570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</row>
    <row r="105" spans="1:16" s="234" customFormat="1" ht="18" thickBot="1" x14ac:dyDescent="0.3">
      <c r="A105" s="555" t="s">
        <v>1573</v>
      </c>
      <c r="B105" s="34"/>
      <c r="C105" s="34">
        <f>SUM(C103:C104)</f>
        <v>1616</v>
      </c>
      <c r="D105" s="34">
        <f t="shared" ref="D105:O105" si="25">SUM(D103:D104)</f>
        <v>83</v>
      </c>
      <c r="E105" s="34">
        <f t="shared" si="25"/>
        <v>3483</v>
      </c>
      <c r="F105" s="34">
        <f t="shared" si="25"/>
        <v>199</v>
      </c>
      <c r="G105" s="34">
        <f t="shared" si="25"/>
        <v>126</v>
      </c>
      <c r="H105" s="34">
        <f t="shared" si="25"/>
        <v>741</v>
      </c>
      <c r="I105" s="34">
        <f t="shared" si="25"/>
        <v>215</v>
      </c>
      <c r="J105" s="34">
        <f t="shared" si="25"/>
        <v>475</v>
      </c>
      <c r="K105" s="34">
        <f t="shared" si="25"/>
        <v>119</v>
      </c>
      <c r="L105" s="34">
        <f t="shared" si="25"/>
        <v>1344</v>
      </c>
      <c r="M105" s="34">
        <f t="shared" si="25"/>
        <v>3827</v>
      </c>
      <c r="N105" s="34">
        <f t="shared" si="25"/>
        <v>198</v>
      </c>
      <c r="O105" s="34">
        <f t="shared" si="25"/>
        <v>400</v>
      </c>
      <c r="P105" s="34">
        <f>SUM(P103:P104)</f>
        <v>45</v>
      </c>
    </row>
    <row r="106" spans="1:16" s="2" customFormat="1" thickBot="1" x14ac:dyDescent="0.3">
      <c r="A106" s="570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</row>
    <row r="107" spans="1:16" s="234" customFormat="1" ht="18" thickBot="1" x14ac:dyDescent="0.3">
      <c r="A107" s="555" t="s">
        <v>1574</v>
      </c>
      <c r="B107" s="34"/>
      <c r="C107" s="34">
        <f>SUM(C105:C106)</f>
        <v>1616</v>
      </c>
      <c r="D107" s="34">
        <f t="shared" ref="D107:P107" si="26">SUM(D105:D106)</f>
        <v>83</v>
      </c>
      <c r="E107" s="34">
        <f t="shared" si="26"/>
        <v>3483</v>
      </c>
      <c r="F107" s="34">
        <f t="shared" si="26"/>
        <v>199</v>
      </c>
      <c r="G107" s="34">
        <f t="shared" si="26"/>
        <v>126</v>
      </c>
      <c r="H107" s="34">
        <f t="shared" si="26"/>
        <v>741</v>
      </c>
      <c r="I107" s="34">
        <f t="shared" si="26"/>
        <v>215</v>
      </c>
      <c r="J107" s="34">
        <f t="shared" si="26"/>
        <v>475</v>
      </c>
      <c r="K107" s="34">
        <f t="shared" si="26"/>
        <v>119</v>
      </c>
      <c r="L107" s="34">
        <f t="shared" si="26"/>
        <v>1344</v>
      </c>
      <c r="M107" s="34">
        <f t="shared" si="26"/>
        <v>3827</v>
      </c>
      <c r="N107" s="34">
        <f t="shared" si="26"/>
        <v>198</v>
      </c>
      <c r="O107" s="34">
        <f t="shared" si="26"/>
        <v>400</v>
      </c>
      <c r="P107" s="34">
        <f t="shared" si="26"/>
        <v>45</v>
      </c>
    </row>
    <row r="108" spans="1:16" s="2" customFormat="1" ht="14.25" customHeight="1" x14ac:dyDescent="0.25">
      <c r="A108" s="570" t="s">
        <v>1768</v>
      </c>
      <c r="B108" s="13" t="s">
        <v>63</v>
      </c>
      <c r="C108" s="13">
        <v>-23</v>
      </c>
      <c r="D108" s="13">
        <v>-23</v>
      </c>
      <c r="E108" s="13">
        <v>-71</v>
      </c>
      <c r="F108" s="13">
        <v>-5</v>
      </c>
      <c r="G108" s="13">
        <v>-2</v>
      </c>
      <c r="H108" s="13">
        <v>-43</v>
      </c>
      <c r="I108" s="13">
        <v>-34</v>
      </c>
      <c r="J108" s="13">
        <v>-6</v>
      </c>
      <c r="K108" s="13">
        <v>-1</v>
      </c>
      <c r="L108" s="13"/>
      <c r="M108" s="13">
        <v>-17</v>
      </c>
      <c r="N108" s="13"/>
      <c r="O108" s="13"/>
      <c r="P108" s="13"/>
    </row>
    <row r="109" spans="1:16" s="2" customFormat="1" ht="14.25" customHeight="1" thickBot="1" x14ac:dyDescent="0.3">
      <c r="A109" s="570" t="s">
        <v>1769</v>
      </c>
      <c r="B109" s="13" t="s">
        <v>63</v>
      </c>
      <c r="C109" s="13">
        <v>-79</v>
      </c>
      <c r="D109" s="13">
        <v>-18</v>
      </c>
      <c r="E109" s="13"/>
      <c r="F109" s="13"/>
      <c r="G109" s="13"/>
      <c r="H109" s="13"/>
      <c r="I109" s="13"/>
      <c r="J109" s="13">
        <v>-12</v>
      </c>
      <c r="K109" s="13">
        <v>-4</v>
      </c>
      <c r="L109" s="13"/>
      <c r="M109" s="13">
        <v>-8</v>
      </c>
      <c r="N109" s="13"/>
      <c r="O109" s="13"/>
      <c r="P109" s="13"/>
    </row>
    <row r="110" spans="1:16" s="234" customFormat="1" ht="18" thickBot="1" x14ac:dyDescent="0.3">
      <c r="A110" s="555" t="s">
        <v>1575</v>
      </c>
      <c r="B110" s="34"/>
      <c r="C110" s="34">
        <f>SUM(C107:C109)</f>
        <v>1514</v>
      </c>
      <c r="D110" s="34">
        <f t="shared" ref="D110:P110" si="27">SUM(D107:D109)</f>
        <v>42</v>
      </c>
      <c r="E110" s="34">
        <f t="shared" si="27"/>
        <v>3412</v>
      </c>
      <c r="F110" s="34">
        <f t="shared" si="27"/>
        <v>194</v>
      </c>
      <c r="G110" s="34">
        <f t="shared" si="27"/>
        <v>124</v>
      </c>
      <c r="H110" s="34">
        <f t="shared" si="27"/>
        <v>698</v>
      </c>
      <c r="I110" s="34">
        <f t="shared" si="27"/>
        <v>181</v>
      </c>
      <c r="J110" s="34">
        <f t="shared" si="27"/>
        <v>457</v>
      </c>
      <c r="K110" s="34">
        <f t="shared" si="27"/>
        <v>114</v>
      </c>
      <c r="L110" s="34">
        <f t="shared" si="27"/>
        <v>1344</v>
      </c>
      <c r="M110" s="34">
        <f t="shared" si="27"/>
        <v>3802</v>
      </c>
      <c r="N110" s="34">
        <f t="shared" si="27"/>
        <v>198</v>
      </c>
      <c r="O110" s="34">
        <f t="shared" si="27"/>
        <v>400</v>
      </c>
      <c r="P110" s="34">
        <f t="shared" si="27"/>
        <v>45</v>
      </c>
    </row>
    <row r="111" spans="1:16" s="2" customFormat="1" ht="14.25" customHeight="1" x14ac:dyDescent="0.25">
      <c r="A111" s="570" t="s">
        <v>1770</v>
      </c>
      <c r="B111" s="13" t="s">
        <v>63</v>
      </c>
      <c r="C111" s="13">
        <v>-120</v>
      </c>
      <c r="D111" s="13">
        <v>-30</v>
      </c>
      <c r="E111" s="13">
        <v>-15</v>
      </c>
      <c r="F111" s="13"/>
      <c r="G111" s="13">
        <v>-6</v>
      </c>
      <c r="H111" s="13">
        <v>-25</v>
      </c>
      <c r="I111" s="13">
        <v>-13</v>
      </c>
      <c r="J111" s="13">
        <v>-21</v>
      </c>
      <c r="K111" s="13">
        <v>-11</v>
      </c>
      <c r="L111" s="13">
        <v>-3</v>
      </c>
      <c r="M111" s="13">
        <v>-56</v>
      </c>
      <c r="N111" s="13"/>
      <c r="O111" s="13"/>
      <c r="P111" s="13"/>
    </row>
    <row r="112" spans="1:16" s="2" customFormat="1" ht="14.25" customHeight="1" x14ac:dyDescent="0.25">
      <c r="A112" s="570" t="s">
        <v>1771</v>
      </c>
      <c r="B112" s="13" t="s">
        <v>63</v>
      </c>
      <c r="C112" s="13">
        <v>-83</v>
      </c>
      <c r="D112" s="13"/>
      <c r="E112" s="13">
        <v>-125</v>
      </c>
      <c r="F112" s="13"/>
      <c r="G112" s="13"/>
      <c r="H112" s="13"/>
      <c r="I112" s="13"/>
      <c r="J112" s="13">
        <v>-30</v>
      </c>
      <c r="K112" s="13"/>
      <c r="L112" s="13"/>
      <c r="M112" s="13">
        <v>-133</v>
      </c>
      <c r="N112" s="13"/>
      <c r="O112" s="13"/>
      <c r="P112" s="13"/>
    </row>
    <row r="113" spans="1:17" s="49" customFormat="1" ht="15.75" customHeight="1" x14ac:dyDescent="0.25">
      <c r="A113" s="581" t="s">
        <v>1772</v>
      </c>
      <c r="B113" s="185" t="s">
        <v>210</v>
      </c>
      <c r="C113" s="185">
        <v>-100</v>
      </c>
      <c r="D113" s="185"/>
      <c r="E113" s="185">
        <v>-350</v>
      </c>
      <c r="F113" s="185"/>
      <c r="G113" s="185"/>
      <c r="H113" s="185"/>
      <c r="I113" s="185"/>
      <c r="J113" s="185"/>
      <c r="K113" s="185"/>
      <c r="L113" s="185"/>
      <c r="M113" s="185"/>
      <c r="N113" s="185">
        <v>-198</v>
      </c>
      <c r="O113" s="185">
        <v>-400</v>
      </c>
      <c r="P113" s="185">
        <v>-45</v>
      </c>
      <c r="Q113" s="49" t="s">
        <v>211</v>
      </c>
    </row>
    <row r="114" spans="1:17" s="2" customFormat="1" ht="14.25" customHeight="1" x14ac:dyDescent="0.25">
      <c r="A114" s="570" t="s">
        <v>1774</v>
      </c>
      <c r="B114" s="13" t="s">
        <v>63</v>
      </c>
      <c r="C114" s="13">
        <v>-84</v>
      </c>
      <c r="D114" s="13">
        <v>-12</v>
      </c>
      <c r="E114" s="13">
        <v>-127</v>
      </c>
      <c r="F114" s="13">
        <v>-2</v>
      </c>
      <c r="G114" s="13">
        <v>-4</v>
      </c>
      <c r="H114" s="13"/>
      <c r="I114" s="13"/>
      <c r="J114" s="13"/>
      <c r="K114" s="13"/>
      <c r="L114" s="13">
        <v>-14</v>
      </c>
      <c r="M114" s="13">
        <v>-151</v>
      </c>
      <c r="N114" s="13"/>
      <c r="O114" s="13"/>
      <c r="P114" s="13"/>
    </row>
    <row r="115" spans="1:17" s="2" customFormat="1" ht="14.25" customHeight="1" thickBot="1" x14ac:dyDescent="0.3">
      <c r="A115" s="570" t="s">
        <v>805</v>
      </c>
      <c r="B115" s="13" t="s">
        <v>63</v>
      </c>
      <c r="C115" s="13">
        <v>-82</v>
      </c>
      <c r="D115" s="13"/>
      <c r="E115" s="13"/>
      <c r="F115" s="13"/>
      <c r="G115" s="13">
        <v>-18</v>
      </c>
      <c r="H115" s="13">
        <v>-63</v>
      </c>
      <c r="I115" s="13">
        <v>-5</v>
      </c>
      <c r="J115" s="13">
        <v>-23</v>
      </c>
      <c r="K115" s="13"/>
      <c r="L115" s="13"/>
      <c r="M115" s="13">
        <v>-67</v>
      </c>
      <c r="N115" s="13"/>
      <c r="O115" s="13"/>
      <c r="P115" s="13"/>
    </row>
    <row r="116" spans="1:17" s="234" customFormat="1" ht="18" thickBot="1" x14ac:dyDescent="0.3">
      <c r="A116" s="555" t="s">
        <v>1576</v>
      </c>
      <c r="B116" s="34"/>
      <c r="C116" s="34">
        <f>SUM(C110:C115)</f>
        <v>1045</v>
      </c>
      <c r="D116" s="34">
        <f t="shared" ref="D116:P116" si="28">SUM(D110:D115)</f>
        <v>0</v>
      </c>
      <c r="E116" s="34">
        <f t="shared" si="28"/>
        <v>2795</v>
      </c>
      <c r="F116" s="34">
        <f t="shared" si="28"/>
        <v>192</v>
      </c>
      <c r="G116" s="34">
        <f t="shared" si="28"/>
        <v>96</v>
      </c>
      <c r="H116" s="34">
        <f t="shared" si="28"/>
        <v>610</v>
      </c>
      <c r="I116" s="34">
        <f t="shared" si="28"/>
        <v>163</v>
      </c>
      <c r="J116" s="34">
        <f t="shared" si="28"/>
        <v>383</v>
      </c>
      <c r="K116" s="34">
        <f t="shared" si="28"/>
        <v>103</v>
      </c>
      <c r="L116" s="34">
        <f t="shared" si="28"/>
        <v>1327</v>
      </c>
      <c r="M116" s="34">
        <f t="shared" si="28"/>
        <v>3395</v>
      </c>
      <c r="N116" s="34">
        <f t="shared" si="28"/>
        <v>0</v>
      </c>
      <c r="O116" s="34">
        <f t="shared" si="28"/>
        <v>0</v>
      </c>
      <c r="P116" s="34">
        <f t="shared" si="28"/>
        <v>0</v>
      </c>
    </row>
    <row r="117" spans="1:17" s="2" customFormat="1" ht="14.25" customHeight="1" x14ac:dyDescent="0.25">
      <c r="A117" s="570" t="s">
        <v>1775</v>
      </c>
      <c r="B117" s="13" t="s">
        <v>63</v>
      </c>
      <c r="C117" s="13">
        <v>-56</v>
      </c>
      <c r="D117" s="13"/>
      <c r="E117" s="13"/>
      <c r="F117" s="13"/>
      <c r="G117" s="13">
        <v>-21</v>
      </c>
      <c r="H117" s="13">
        <v>-3</v>
      </c>
      <c r="I117" s="13"/>
      <c r="J117" s="13">
        <v>-16</v>
      </c>
      <c r="K117" s="13">
        <v>-8</v>
      </c>
      <c r="L117" s="13"/>
      <c r="M117" s="13">
        <v>-10</v>
      </c>
      <c r="N117" s="13"/>
      <c r="O117" s="13"/>
      <c r="P117" s="13"/>
    </row>
    <row r="118" spans="1:17" s="2" customFormat="1" ht="14.25" customHeight="1" x14ac:dyDescent="0.25">
      <c r="A118" s="570" t="s">
        <v>1776</v>
      </c>
      <c r="B118" s="13" t="s">
        <v>63</v>
      </c>
      <c r="C118" s="13">
        <v>-82</v>
      </c>
      <c r="D118" s="13"/>
      <c r="E118" s="13">
        <v>-68</v>
      </c>
      <c r="F118" s="13"/>
      <c r="G118" s="13"/>
      <c r="H118" s="13">
        <v>-30</v>
      </c>
      <c r="I118" s="13">
        <v>-7</v>
      </c>
      <c r="J118" s="13">
        <v>-18</v>
      </c>
      <c r="K118" s="13">
        <v>-1</v>
      </c>
      <c r="L118" s="13">
        <v>-60</v>
      </c>
      <c r="M118" s="13">
        <v>-172</v>
      </c>
      <c r="N118" s="13"/>
      <c r="O118" s="13"/>
      <c r="P118" s="13"/>
    </row>
    <row r="119" spans="1:17" s="2" customFormat="1" ht="14.25" customHeight="1" thickBot="1" x14ac:dyDescent="0.3">
      <c r="A119" s="570" t="s">
        <v>820</v>
      </c>
      <c r="B119" s="13" t="s">
        <v>63</v>
      </c>
      <c r="C119" s="13">
        <v>-55</v>
      </c>
      <c r="D119" s="13"/>
      <c r="E119" s="13">
        <v>-158</v>
      </c>
      <c r="F119" s="13">
        <v>-50</v>
      </c>
      <c r="G119" s="13">
        <v>-14</v>
      </c>
      <c r="H119" s="13"/>
      <c r="I119" s="13"/>
      <c r="J119" s="13">
        <v>-8</v>
      </c>
      <c r="K119" s="13"/>
      <c r="L119" s="13">
        <v>-42</v>
      </c>
      <c r="M119" s="13">
        <v>-40</v>
      </c>
      <c r="N119" s="13"/>
      <c r="O119" s="13"/>
      <c r="P119" s="13"/>
    </row>
    <row r="120" spans="1:17" s="234" customFormat="1" ht="18" thickBot="1" x14ac:dyDescent="0.3">
      <c r="A120" s="555" t="s">
        <v>1577</v>
      </c>
      <c r="B120" s="34"/>
      <c r="C120" s="34">
        <f>SUM(C116:C119)</f>
        <v>852</v>
      </c>
      <c r="D120" s="34">
        <f t="shared" ref="D120:P120" si="29">SUM(D116:D119)</f>
        <v>0</v>
      </c>
      <c r="E120" s="34">
        <f t="shared" si="29"/>
        <v>2569</v>
      </c>
      <c r="F120" s="34">
        <f t="shared" si="29"/>
        <v>142</v>
      </c>
      <c r="G120" s="34">
        <f t="shared" si="29"/>
        <v>61</v>
      </c>
      <c r="H120" s="34">
        <f t="shared" si="29"/>
        <v>577</v>
      </c>
      <c r="I120" s="34">
        <f t="shared" si="29"/>
        <v>156</v>
      </c>
      <c r="J120" s="34">
        <f t="shared" si="29"/>
        <v>341</v>
      </c>
      <c r="K120" s="34">
        <f t="shared" si="29"/>
        <v>94</v>
      </c>
      <c r="L120" s="34">
        <f t="shared" si="29"/>
        <v>1225</v>
      </c>
      <c r="M120" s="34">
        <f t="shared" si="29"/>
        <v>3173</v>
      </c>
      <c r="N120" s="34">
        <f t="shared" si="29"/>
        <v>0</v>
      </c>
      <c r="O120" s="34">
        <f t="shared" si="29"/>
        <v>0</v>
      </c>
      <c r="P120" s="34">
        <f t="shared" si="29"/>
        <v>0</v>
      </c>
    </row>
    <row r="121" spans="1:17" s="2" customFormat="1" ht="16" x14ac:dyDescent="0.25">
      <c r="A121" s="570" t="s">
        <v>1777</v>
      </c>
      <c r="B121" s="13" t="s">
        <v>63</v>
      </c>
      <c r="C121" s="13">
        <v>-101</v>
      </c>
      <c r="D121" s="13"/>
      <c r="E121" s="13"/>
      <c r="F121" s="13"/>
      <c r="G121" s="13"/>
      <c r="H121" s="13"/>
      <c r="I121" s="13"/>
      <c r="J121" s="13">
        <v>-19</v>
      </c>
      <c r="K121" s="13"/>
      <c r="L121" s="13"/>
      <c r="M121" s="13"/>
      <c r="N121" s="13"/>
      <c r="O121" s="13"/>
      <c r="P121" s="13"/>
    </row>
    <row r="122" spans="1:17" s="2" customFormat="1" ht="16" x14ac:dyDescent="0.25">
      <c r="A122" s="570" t="s">
        <v>1778</v>
      </c>
      <c r="B122" s="13" t="s">
        <v>63</v>
      </c>
      <c r="C122" s="13">
        <v>-104</v>
      </c>
      <c r="D122" s="13"/>
      <c r="E122" s="13">
        <v>-160</v>
      </c>
      <c r="F122" s="13"/>
      <c r="G122" s="13"/>
      <c r="H122" s="13"/>
      <c r="I122" s="13"/>
      <c r="J122" s="13"/>
      <c r="K122" s="13"/>
      <c r="L122" s="13">
        <v>-174</v>
      </c>
      <c r="M122" s="13">
        <v>-382</v>
      </c>
      <c r="N122" s="13"/>
      <c r="O122" s="13"/>
      <c r="P122" s="13"/>
    </row>
    <row r="123" spans="1:17" s="2" customFormat="1" ht="16" x14ac:dyDescent="0.25">
      <c r="A123" s="570" t="s">
        <v>1779</v>
      </c>
      <c r="B123" s="13" t="s">
        <v>63</v>
      </c>
      <c r="C123" s="13">
        <v>-54</v>
      </c>
      <c r="D123" s="13"/>
      <c r="E123" s="13">
        <v>-157</v>
      </c>
      <c r="F123" s="13"/>
      <c r="G123" s="13"/>
      <c r="H123" s="13"/>
      <c r="I123" s="13"/>
      <c r="J123" s="13">
        <v>-10</v>
      </c>
      <c r="K123" s="13"/>
      <c r="L123" s="13">
        <v>-8</v>
      </c>
      <c r="M123" s="13">
        <v>-60</v>
      </c>
      <c r="N123" s="13"/>
      <c r="O123" s="13"/>
      <c r="P123" s="13"/>
    </row>
    <row r="124" spans="1:17" s="2" customFormat="1" thickBot="1" x14ac:dyDescent="0.3">
      <c r="A124" s="570" t="s">
        <v>1780</v>
      </c>
      <c r="B124" s="13" t="s">
        <v>63</v>
      </c>
      <c r="C124" s="13">
        <v>-70</v>
      </c>
      <c r="D124" s="13"/>
      <c r="E124" s="13"/>
      <c r="F124" s="13"/>
      <c r="G124" s="13"/>
      <c r="H124" s="13">
        <v>-3</v>
      </c>
      <c r="I124" s="13"/>
      <c r="J124" s="13">
        <v>-7</v>
      </c>
      <c r="K124" s="13"/>
      <c r="L124" s="13">
        <v>-28</v>
      </c>
      <c r="M124" s="13">
        <v>-23</v>
      </c>
      <c r="N124" s="13"/>
      <c r="O124" s="13"/>
      <c r="P124" s="13"/>
    </row>
    <row r="125" spans="1:17" s="234" customFormat="1" ht="18" thickBot="1" x14ac:dyDescent="0.3">
      <c r="A125" s="555" t="s">
        <v>1578</v>
      </c>
      <c r="B125" s="34"/>
      <c r="C125" s="34">
        <f t="shared" ref="C125:P125" si="30">SUM(C120:C124)</f>
        <v>523</v>
      </c>
      <c r="D125" s="34">
        <f t="shared" si="30"/>
        <v>0</v>
      </c>
      <c r="E125" s="34">
        <f t="shared" si="30"/>
        <v>2252</v>
      </c>
      <c r="F125" s="34">
        <f t="shared" si="30"/>
        <v>142</v>
      </c>
      <c r="G125" s="34">
        <f t="shared" si="30"/>
        <v>61</v>
      </c>
      <c r="H125" s="34">
        <f t="shared" si="30"/>
        <v>574</v>
      </c>
      <c r="I125" s="34">
        <f t="shared" si="30"/>
        <v>156</v>
      </c>
      <c r="J125" s="34">
        <f t="shared" si="30"/>
        <v>305</v>
      </c>
      <c r="K125" s="34">
        <f t="shared" si="30"/>
        <v>94</v>
      </c>
      <c r="L125" s="34">
        <f t="shared" si="30"/>
        <v>1015</v>
      </c>
      <c r="M125" s="34">
        <f t="shared" si="30"/>
        <v>2708</v>
      </c>
      <c r="N125" s="34">
        <f t="shared" si="30"/>
        <v>0</v>
      </c>
      <c r="O125" s="34">
        <f t="shared" si="30"/>
        <v>0</v>
      </c>
      <c r="P125" s="34">
        <f t="shared" si="30"/>
        <v>0</v>
      </c>
    </row>
    <row r="126" spans="1:17" s="2" customFormat="1" ht="16" x14ac:dyDescent="0.25">
      <c r="A126" s="570" t="s">
        <v>1781</v>
      </c>
      <c r="B126" s="13" t="s">
        <v>63</v>
      </c>
      <c r="C126" s="378">
        <v>-44</v>
      </c>
      <c r="D126" s="13"/>
      <c r="E126" s="13">
        <v>-47</v>
      </c>
      <c r="F126" s="13"/>
      <c r="G126" s="13"/>
      <c r="H126" s="13">
        <v>-58</v>
      </c>
      <c r="I126" s="13">
        <v>-7</v>
      </c>
      <c r="J126" s="13">
        <v>-3</v>
      </c>
      <c r="K126" s="13">
        <v>-2</v>
      </c>
      <c r="L126" s="13">
        <v>-1</v>
      </c>
      <c r="M126" s="13">
        <v>-4</v>
      </c>
      <c r="N126" s="13"/>
      <c r="O126" s="13"/>
      <c r="P126" s="13"/>
    </row>
    <row r="127" spans="1:17" s="2" customFormat="1" thickBot="1" x14ac:dyDescent="0.3">
      <c r="A127" s="570" t="s">
        <v>1782</v>
      </c>
      <c r="B127" s="13" t="s">
        <v>63</v>
      </c>
      <c r="C127" s="378">
        <v>-60</v>
      </c>
      <c r="D127" s="39"/>
      <c r="E127" s="13">
        <v>-48</v>
      </c>
      <c r="F127" s="13"/>
      <c r="G127" s="13"/>
      <c r="H127" s="13">
        <v>-23</v>
      </c>
      <c r="I127" s="13">
        <v>-10</v>
      </c>
      <c r="J127" s="13">
        <v>-24</v>
      </c>
      <c r="K127" s="13">
        <v>-5</v>
      </c>
      <c r="L127" s="13"/>
      <c r="M127" s="13">
        <v>-67</v>
      </c>
      <c r="N127" s="13"/>
      <c r="O127" s="13"/>
      <c r="P127" s="13"/>
    </row>
    <row r="128" spans="1:17" s="234" customFormat="1" ht="18" thickBot="1" x14ac:dyDescent="0.3">
      <c r="A128" s="555" t="s">
        <v>1783</v>
      </c>
      <c r="B128" s="34"/>
      <c r="C128" s="34">
        <f t="shared" ref="C128:P128" si="31">SUM(C125:C127)</f>
        <v>419</v>
      </c>
      <c r="D128" s="34">
        <f t="shared" si="31"/>
        <v>0</v>
      </c>
      <c r="E128" s="34">
        <f t="shared" si="31"/>
        <v>2157</v>
      </c>
      <c r="F128" s="34">
        <f t="shared" si="31"/>
        <v>142</v>
      </c>
      <c r="G128" s="34">
        <f t="shared" si="31"/>
        <v>61</v>
      </c>
      <c r="H128" s="34">
        <f t="shared" si="31"/>
        <v>493</v>
      </c>
      <c r="I128" s="34">
        <f t="shared" si="31"/>
        <v>139</v>
      </c>
      <c r="J128" s="34">
        <f t="shared" si="31"/>
        <v>278</v>
      </c>
      <c r="K128" s="34">
        <f t="shared" si="31"/>
        <v>87</v>
      </c>
      <c r="L128" s="34">
        <f t="shared" si="31"/>
        <v>1014</v>
      </c>
      <c r="M128" s="34">
        <f t="shared" si="31"/>
        <v>2637</v>
      </c>
      <c r="N128" s="34">
        <f t="shared" si="31"/>
        <v>0</v>
      </c>
      <c r="O128" s="34">
        <f t="shared" si="31"/>
        <v>0</v>
      </c>
      <c r="P128" s="34">
        <f t="shared" si="31"/>
        <v>0</v>
      </c>
    </row>
    <row r="129" spans="1:17" s="2" customFormat="1" thickBot="1" x14ac:dyDescent="0.3">
      <c r="A129" s="570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</row>
    <row r="130" spans="1:17" s="234" customFormat="1" ht="18" thickBot="1" x14ac:dyDescent="0.3">
      <c r="A130" s="580" t="s">
        <v>1784</v>
      </c>
      <c r="B130" s="41"/>
      <c r="C130" s="181">
        <f t="shared" ref="C130:P130" si="32">SUM(C128:C129)</f>
        <v>419</v>
      </c>
      <c r="D130" s="41">
        <f t="shared" si="32"/>
        <v>0</v>
      </c>
      <c r="E130" s="181">
        <f t="shared" si="32"/>
        <v>2157</v>
      </c>
      <c r="F130" s="181">
        <f t="shared" si="32"/>
        <v>142</v>
      </c>
      <c r="G130" s="181">
        <f t="shared" si="32"/>
        <v>61</v>
      </c>
      <c r="H130" s="181">
        <f t="shared" si="32"/>
        <v>493</v>
      </c>
      <c r="I130" s="181">
        <f t="shared" si="32"/>
        <v>139</v>
      </c>
      <c r="J130" s="181">
        <f t="shared" si="32"/>
        <v>278</v>
      </c>
      <c r="K130" s="181">
        <f t="shared" si="32"/>
        <v>87</v>
      </c>
      <c r="L130" s="181">
        <f t="shared" si="32"/>
        <v>1014</v>
      </c>
      <c r="M130" s="181">
        <f t="shared" si="32"/>
        <v>2637</v>
      </c>
      <c r="N130" s="41">
        <f t="shared" si="32"/>
        <v>0</v>
      </c>
      <c r="O130" s="41">
        <f t="shared" si="32"/>
        <v>0</v>
      </c>
      <c r="P130" s="41">
        <f t="shared" si="32"/>
        <v>0</v>
      </c>
      <c r="Q130" s="234" t="s">
        <v>2872</v>
      </c>
    </row>
    <row r="131" spans="1:17" s="2" customFormat="1" thickBot="1" x14ac:dyDescent="0.3">
      <c r="A131" s="570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</row>
    <row r="132" spans="1:17" s="234" customFormat="1" ht="18" thickBot="1" x14ac:dyDescent="0.3">
      <c r="A132" s="580" t="s">
        <v>1785</v>
      </c>
      <c r="B132" s="41"/>
      <c r="C132" s="181">
        <f t="shared" ref="C132:P132" si="33">SUM(C130:C131)</f>
        <v>419</v>
      </c>
      <c r="D132" s="41">
        <f t="shared" si="33"/>
        <v>0</v>
      </c>
      <c r="E132" s="181">
        <f t="shared" si="33"/>
        <v>2157</v>
      </c>
      <c r="F132" s="181">
        <f t="shared" si="33"/>
        <v>142</v>
      </c>
      <c r="G132" s="181">
        <f t="shared" si="33"/>
        <v>61</v>
      </c>
      <c r="H132" s="181">
        <f t="shared" si="33"/>
        <v>493</v>
      </c>
      <c r="I132" s="181">
        <f t="shared" si="33"/>
        <v>139</v>
      </c>
      <c r="J132" s="181">
        <f t="shared" si="33"/>
        <v>278</v>
      </c>
      <c r="K132" s="181">
        <f t="shared" si="33"/>
        <v>87</v>
      </c>
      <c r="L132" s="181">
        <f t="shared" si="33"/>
        <v>1014</v>
      </c>
      <c r="M132" s="181">
        <f t="shared" si="33"/>
        <v>2637</v>
      </c>
      <c r="N132" s="41">
        <f t="shared" si="33"/>
        <v>0</v>
      </c>
      <c r="O132" s="41">
        <f t="shared" si="33"/>
        <v>0</v>
      </c>
      <c r="P132" s="41">
        <f t="shared" si="33"/>
        <v>0</v>
      </c>
      <c r="Q132" s="234" t="s">
        <v>2872</v>
      </c>
    </row>
    <row r="133" spans="1:17" s="2" customFormat="1" thickBot="1" x14ac:dyDescent="0.3">
      <c r="A133" s="570"/>
      <c r="B133" s="13"/>
      <c r="C133" s="13"/>
      <c r="D133" s="582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</row>
    <row r="134" spans="1:17" s="234" customFormat="1" ht="18" thickBot="1" x14ac:dyDescent="0.3">
      <c r="A134" s="580" t="s">
        <v>1786</v>
      </c>
      <c r="B134" s="41"/>
      <c r="C134" s="181">
        <f>SUM(C132:C133)</f>
        <v>419</v>
      </c>
      <c r="D134" s="41">
        <f t="shared" ref="D134:P138" si="34">SUM(D132:D133)</f>
        <v>0</v>
      </c>
      <c r="E134" s="181">
        <f t="shared" si="34"/>
        <v>2157</v>
      </c>
      <c r="F134" s="181">
        <f t="shared" si="34"/>
        <v>142</v>
      </c>
      <c r="G134" s="181">
        <f t="shared" si="34"/>
        <v>61</v>
      </c>
      <c r="H134" s="181">
        <f t="shared" si="34"/>
        <v>493</v>
      </c>
      <c r="I134" s="181">
        <f t="shared" si="34"/>
        <v>139</v>
      </c>
      <c r="J134" s="181">
        <f t="shared" si="34"/>
        <v>278</v>
      </c>
      <c r="K134" s="181">
        <f t="shared" si="34"/>
        <v>87</v>
      </c>
      <c r="L134" s="181">
        <f t="shared" si="34"/>
        <v>1014</v>
      </c>
      <c r="M134" s="181">
        <f t="shared" si="34"/>
        <v>2637</v>
      </c>
      <c r="N134" s="41">
        <f t="shared" si="34"/>
        <v>0</v>
      </c>
      <c r="O134" s="41">
        <f t="shared" si="34"/>
        <v>0</v>
      </c>
      <c r="P134" s="41">
        <f t="shared" si="34"/>
        <v>0</v>
      </c>
      <c r="Q134" s="234" t="s">
        <v>2872</v>
      </c>
    </row>
    <row r="135" spans="1:17" s="2" customFormat="1" thickBot="1" x14ac:dyDescent="0.3">
      <c r="A135" s="570"/>
      <c r="B135" s="13"/>
      <c r="C135" s="13"/>
      <c r="D135" s="368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</row>
    <row r="136" spans="1:17" s="234" customFormat="1" ht="18" thickBot="1" x14ac:dyDescent="0.3">
      <c r="A136" s="580" t="s">
        <v>1787</v>
      </c>
      <c r="B136" s="41"/>
      <c r="C136" s="181">
        <f>SUM(C134:C135)</f>
        <v>419</v>
      </c>
      <c r="D136" s="41">
        <f t="shared" si="34"/>
        <v>0</v>
      </c>
      <c r="E136" s="181">
        <f>SUM(E134:E135)</f>
        <v>2157</v>
      </c>
      <c r="F136" s="181">
        <f t="shared" si="34"/>
        <v>142</v>
      </c>
      <c r="G136" s="181">
        <f t="shared" si="34"/>
        <v>61</v>
      </c>
      <c r="H136" s="181">
        <f t="shared" si="34"/>
        <v>493</v>
      </c>
      <c r="I136" s="181">
        <f t="shared" si="34"/>
        <v>139</v>
      </c>
      <c r="J136" s="181">
        <f t="shared" si="34"/>
        <v>278</v>
      </c>
      <c r="K136" s="181">
        <f t="shared" si="34"/>
        <v>87</v>
      </c>
      <c r="L136" s="181">
        <f t="shared" si="34"/>
        <v>1014</v>
      </c>
      <c r="M136" s="181">
        <f t="shared" si="34"/>
        <v>2637</v>
      </c>
      <c r="N136" s="41">
        <f t="shared" si="34"/>
        <v>0</v>
      </c>
      <c r="O136" s="41">
        <f t="shared" si="34"/>
        <v>0</v>
      </c>
      <c r="P136" s="41">
        <f t="shared" si="34"/>
        <v>0</v>
      </c>
      <c r="Q136" s="234" t="s">
        <v>2872</v>
      </c>
    </row>
    <row r="137" spans="1:17" s="2" customFormat="1" thickBot="1" x14ac:dyDescent="0.3">
      <c r="A137" s="570"/>
      <c r="B137" s="13"/>
      <c r="C137" s="583"/>
      <c r="D137" s="582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</row>
    <row r="138" spans="1:17" s="234" customFormat="1" ht="18" thickBot="1" x14ac:dyDescent="0.3">
      <c r="A138" s="580" t="s">
        <v>1788</v>
      </c>
      <c r="B138" s="41"/>
      <c r="C138" s="181">
        <f t="shared" ref="C138:H138" si="35">SUM(C136:C137)</f>
        <v>419</v>
      </c>
      <c r="D138" s="41">
        <f t="shared" si="35"/>
        <v>0</v>
      </c>
      <c r="E138" s="181">
        <f t="shared" si="35"/>
        <v>2157</v>
      </c>
      <c r="F138" s="181">
        <f t="shared" si="35"/>
        <v>142</v>
      </c>
      <c r="G138" s="181">
        <f t="shared" si="35"/>
        <v>61</v>
      </c>
      <c r="H138" s="181">
        <f t="shared" si="35"/>
        <v>493</v>
      </c>
      <c r="I138" s="181">
        <f t="shared" si="34"/>
        <v>139</v>
      </c>
      <c r="J138" s="181">
        <f t="shared" si="34"/>
        <v>278</v>
      </c>
      <c r="K138" s="181">
        <f t="shared" si="34"/>
        <v>87</v>
      </c>
      <c r="L138" s="181">
        <f t="shared" si="34"/>
        <v>1014</v>
      </c>
      <c r="M138" s="181">
        <f t="shared" si="34"/>
        <v>2637</v>
      </c>
      <c r="N138" s="41">
        <f t="shared" si="34"/>
        <v>0</v>
      </c>
      <c r="O138" s="41">
        <f t="shared" si="34"/>
        <v>0</v>
      </c>
      <c r="P138" s="41">
        <f t="shared" si="34"/>
        <v>0</v>
      </c>
      <c r="Q138" s="234" t="s">
        <v>2872</v>
      </c>
    </row>
    <row r="139" spans="1:17" s="2" customFormat="1" thickBot="1" x14ac:dyDescent="0.3">
      <c r="A139" s="570" t="s">
        <v>1789</v>
      </c>
      <c r="B139" s="13" t="s">
        <v>63</v>
      </c>
      <c r="C139" s="583">
        <v>-48</v>
      </c>
      <c r="D139" s="582"/>
      <c r="E139" s="39">
        <v>-48</v>
      </c>
      <c r="F139" s="13"/>
      <c r="G139" s="13"/>
      <c r="H139" s="39">
        <v>-4</v>
      </c>
      <c r="I139" s="39">
        <v>-1</v>
      </c>
      <c r="J139" s="39">
        <v>-31</v>
      </c>
      <c r="K139" s="39">
        <v>-2</v>
      </c>
      <c r="L139" s="39">
        <v>-20</v>
      </c>
      <c r="M139" s="39">
        <v>-122</v>
      </c>
      <c r="N139" s="13"/>
      <c r="O139" s="13"/>
      <c r="P139" s="13"/>
      <c r="Q139" s="2" t="s">
        <v>1790</v>
      </c>
    </row>
    <row r="140" spans="1:17" s="234" customFormat="1" ht="18" thickBot="1" x14ac:dyDescent="0.3">
      <c r="A140" s="580" t="s">
        <v>1791</v>
      </c>
      <c r="B140" s="41"/>
      <c r="C140" s="181">
        <f>SUM(C138:C139)</f>
        <v>371</v>
      </c>
      <c r="D140" s="41">
        <f>SUM(D138:D139)</f>
        <v>0</v>
      </c>
      <c r="E140" s="181">
        <f>SUM(E138:E139)</f>
        <v>2109</v>
      </c>
      <c r="F140" s="181">
        <f>SUM(F138:F139)</f>
        <v>142</v>
      </c>
      <c r="G140" s="181">
        <f>SUM(G138:G139)</f>
        <v>61</v>
      </c>
      <c r="H140" s="181">
        <f t="shared" ref="H140:P140" si="36">SUM(H138:H139)</f>
        <v>489</v>
      </c>
      <c r="I140" s="181">
        <f t="shared" si="36"/>
        <v>138</v>
      </c>
      <c r="J140" s="181">
        <f t="shared" si="36"/>
        <v>247</v>
      </c>
      <c r="K140" s="181">
        <f t="shared" si="36"/>
        <v>85</v>
      </c>
      <c r="L140" s="181">
        <f t="shared" si="36"/>
        <v>994</v>
      </c>
      <c r="M140" s="181">
        <f t="shared" si="36"/>
        <v>2515</v>
      </c>
      <c r="N140" s="41">
        <f t="shared" si="36"/>
        <v>0</v>
      </c>
      <c r="O140" s="41">
        <f t="shared" si="36"/>
        <v>0</v>
      </c>
      <c r="P140" s="41">
        <f t="shared" si="36"/>
        <v>0</v>
      </c>
      <c r="Q140" s="234" t="s">
        <v>2872</v>
      </c>
    </row>
    <row r="141" spans="1:17" s="2" customFormat="1" thickBot="1" x14ac:dyDescent="0.3">
      <c r="A141" s="55">
        <v>43989</v>
      </c>
      <c r="B141" s="436" t="s">
        <v>63</v>
      </c>
      <c r="C141" s="39">
        <v>-1</v>
      </c>
      <c r="D141" s="13"/>
      <c r="E141" s="39">
        <v>-28</v>
      </c>
      <c r="F141" s="39">
        <v>-8</v>
      </c>
      <c r="G141" s="13"/>
      <c r="H141" s="13"/>
      <c r="I141" s="13"/>
      <c r="J141" s="13"/>
      <c r="K141" s="39">
        <v>-1</v>
      </c>
      <c r="L141" s="13"/>
      <c r="M141" s="39">
        <v>-2</v>
      </c>
      <c r="N141" s="13"/>
      <c r="O141" s="13"/>
      <c r="P141" s="13"/>
    </row>
    <row r="142" spans="1:17" s="234" customFormat="1" ht="18" thickBot="1" x14ac:dyDescent="0.3">
      <c r="A142" s="580" t="s">
        <v>1792</v>
      </c>
      <c r="B142" s="41"/>
      <c r="C142" s="181">
        <f t="shared" ref="C142:N142" si="37">SUM(C140:C141)</f>
        <v>370</v>
      </c>
      <c r="D142" s="41">
        <f t="shared" si="37"/>
        <v>0</v>
      </c>
      <c r="E142" s="181">
        <f t="shared" si="37"/>
        <v>2081</v>
      </c>
      <c r="F142" s="181">
        <f t="shared" si="37"/>
        <v>134</v>
      </c>
      <c r="G142" s="181">
        <f t="shared" si="37"/>
        <v>61</v>
      </c>
      <c r="H142" s="181">
        <f t="shared" si="37"/>
        <v>489</v>
      </c>
      <c r="I142" s="181">
        <f t="shared" si="37"/>
        <v>138</v>
      </c>
      <c r="J142" s="181">
        <f t="shared" si="37"/>
        <v>247</v>
      </c>
      <c r="K142" s="181">
        <f t="shared" si="37"/>
        <v>84</v>
      </c>
      <c r="L142" s="181">
        <f t="shared" si="37"/>
        <v>994</v>
      </c>
      <c r="M142" s="181">
        <f t="shared" si="37"/>
        <v>2513</v>
      </c>
      <c r="N142" s="41">
        <f t="shared" si="37"/>
        <v>0</v>
      </c>
      <c r="O142" s="41">
        <f>SUM(O140:O141)</f>
        <v>0</v>
      </c>
      <c r="P142" s="41">
        <f>SUM(P140:P141)</f>
        <v>0</v>
      </c>
      <c r="Q142" s="234" t="s">
        <v>2872</v>
      </c>
    </row>
    <row r="143" spans="1:17" s="2" customFormat="1" thickBot="1" x14ac:dyDescent="0.3">
      <c r="A143" s="570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</row>
    <row r="144" spans="1:17" s="234" customFormat="1" ht="18" thickBot="1" x14ac:dyDescent="0.3">
      <c r="A144" s="580" t="s">
        <v>1793</v>
      </c>
      <c r="B144" s="41"/>
      <c r="C144" s="181">
        <f>SUM(C142:C143)</f>
        <v>370</v>
      </c>
      <c r="D144" s="41">
        <f t="shared" ref="D144:P144" si="38">SUM(D142:D143)</f>
        <v>0</v>
      </c>
      <c r="E144" s="181">
        <f t="shared" si="38"/>
        <v>2081</v>
      </c>
      <c r="F144" s="181">
        <f t="shared" si="38"/>
        <v>134</v>
      </c>
      <c r="G144" s="181">
        <f t="shared" si="38"/>
        <v>61</v>
      </c>
      <c r="H144" s="181">
        <f t="shared" si="38"/>
        <v>489</v>
      </c>
      <c r="I144" s="181">
        <f t="shared" si="38"/>
        <v>138</v>
      </c>
      <c r="J144" s="181">
        <f t="shared" si="38"/>
        <v>247</v>
      </c>
      <c r="K144" s="181">
        <f t="shared" si="38"/>
        <v>84</v>
      </c>
      <c r="L144" s="181">
        <f t="shared" si="38"/>
        <v>994</v>
      </c>
      <c r="M144" s="181">
        <f t="shared" si="38"/>
        <v>2513</v>
      </c>
      <c r="N144" s="41">
        <f t="shared" si="38"/>
        <v>0</v>
      </c>
      <c r="O144" s="41">
        <f t="shared" si="38"/>
        <v>0</v>
      </c>
      <c r="P144" s="41">
        <f t="shared" si="38"/>
        <v>0</v>
      </c>
      <c r="Q144" s="234" t="s">
        <v>2872</v>
      </c>
    </row>
    <row r="145" spans="1:17" s="2" customFormat="1" thickBot="1" x14ac:dyDescent="0.3">
      <c r="A145" s="13" t="s">
        <v>69</v>
      </c>
      <c r="B145" s="13" t="s">
        <v>63</v>
      </c>
      <c r="C145" s="39">
        <v>-20</v>
      </c>
      <c r="D145" s="13"/>
      <c r="E145" s="39">
        <v>-11</v>
      </c>
      <c r="F145" s="13"/>
      <c r="G145" s="13"/>
      <c r="H145" s="13"/>
      <c r="I145" s="13"/>
      <c r="J145" s="39">
        <v>-7</v>
      </c>
      <c r="K145" s="39">
        <v>-9</v>
      </c>
      <c r="L145" s="13"/>
      <c r="M145" s="39">
        <v>-27</v>
      </c>
      <c r="N145" s="13"/>
      <c r="O145" s="13"/>
      <c r="P145" s="13"/>
    </row>
    <row r="146" spans="1:17" s="234" customFormat="1" ht="18" thickBot="1" x14ac:dyDescent="0.3">
      <c r="A146" s="580" t="s">
        <v>1794</v>
      </c>
      <c r="B146" s="41"/>
      <c r="C146" s="181">
        <f>SUM(C144:C145)</f>
        <v>350</v>
      </c>
      <c r="D146" s="41">
        <f t="shared" ref="D146:N146" si="39">SUM(D144:D145)</f>
        <v>0</v>
      </c>
      <c r="E146" s="181">
        <f t="shared" si="39"/>
        <v>2070</v>
      </c>
      <c r="F146" s="181">
        <f t="shared" si="39"/>
        <v>134</v>
      </c>
      <c r="G146" s="181">
        <f t="shared" si="39"/>
        <v>61</v>
      </c>
      <c r="H146" s="181">
        <f t="shared" si="39"/>
        <v>489</v>
      </c>
      <c r="I146" s="181">
        <f t="shared" si="39"/>
        <v>138</v>
      </c>
      <c r="J146" s="181">
        <f t="shared" si="39"/>
        <v>240</v>
      </c>
      <c r="K146" s="181">
        <f t="shared" si="39"/>
        <v>75</v>
      </c>
      <c r="L146" s="181">
        <f t="shared" si="39"/>
        <v>994</v>
      </c>
      <c r="M146" s="181">
        <f t="shared" si="39"/>
        <v>2486</v>
      </c>
      <c r="N146" s="41">
        <f t="shared" si="39"/>
        <v>0</v>
      </c>
      <c r="O146" s="41">
        <f>SUM(O144:O145)</f>
        <v>0</v>
      </c>
      <c r="P146" s="41">
        <f>SUM(P144:P145)</f>
        <v>0</v>
      </c>
      <c r="Q146" s="234" t="s">
        <v>2872</v>
      </c>
    </row>
    <row r="147" spans="1:17" s="591" customFormat="1" ht="16" x14ac:dyDescent="0.25">
      <c r="A147" s="589"/>
      <c r="B147" s="185" t="s">
        <v>967</v>
      </c>
      <c r="C147" s="185">
        <v>-350</v>
      </c>
      <c r="D147" s="590"/>
      <c r="E147" s="185">
        <v>-2070</v>
      </c>
      <c r="F147" s="185">
        <v>-134</v>
      </c>
      <c r="G147" s="185">
        <v>-61</v>
      </c>
      <c r="H147" s="185">
        <v>-489</v>
      </c>
      <c r="I147" s="185">
        <v>-138</v>
      </c>
      <c r="J147" s="185">
        <v>-240</v>
      </c>
      <c r="K147" s="185">
        <v>-75</v>
      </c>
      <c r="L147" s="185">
        <v>-994</v>
      </c>
      <c r="M147" s="185">
        <v>-2486</v>
      </c>
      <c r="N147" s="590"/>
      <c r="O147" s="590"/>
      <c r="P147" s="590"/>
      <c r="Q147" s="49" t="s">
        <v>211</v>
      </c>
    </row>
    <row r="148" spans="1:17" s="2" customFormat="1" ht="16" x14ac:dyDescent="0.25">
      <c r="A148" s="571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</row>
    <row r="149" spans="1:17" s="1" customFormat="1" thickBot="1" x14ac:dyDescent="0.3">
      <c r="A149" s="588"/>
      <c r="B149" s="43"/>
      <c r="C149" s="43">
        <f>SUM(C146:C147)</f>
        <v>0</v>
      </c>
      <c r="D149" s="43">
        <f t="shared" ref="D149:P149" si="40">SUM(D146:D147)</f>
        <v>0</v>
      </c>
      <c r="E149" s="43">
        <f t="shared" si="40"/>
        <v>0</v>
      </c>
      <c r="F149" s="43">
        <f t="shared" si="40"/>
        <v>0</v>
      </c>
      <c r="G149" s="43">
        <f t="shared" si="40"/>
        <v>0</v>
      </c>
      <c r="H149" s="43">
        <f t="shared" si="40"/>
        <v>0</v>
      </c>
      <c r="I149" s="43">
        <f t="shared" si="40"/>
        <v>0</v>
      </c>
      <c r="J149" s="43">
        <f t="shared" si="40"/>
        <v>0</v>
      </c>
      <c r="K149" s="43">
        <f t="shared" si="40"/>
        <v>0</v>
      </c>
      <c r="L149" s="43">
        <f t="shared" si="40"/>
        <v>0</v>
      </c>
      <c r="M149" s="43">
        <f t="shared" si="40"/>
        <v>0</v>
      </c>
      <c r="N149" s="43">
        <f t="shared" si="40"/>
        <v>0</v>
      </c>
      <c r="O149" s="43">
        <f t="shared" si="40"/>
        <v>0</v>
      </c>
      <c r="P149" s="43">
        <f t="shared" si="40"/>
        <v>0</v>
      </c>
    </row>
    <row r="150" spans="1:17" s="136" customFormat="1" thickBot="1" x14ac:dyDescent="0.3">
      <c r="A150" s="137"/>
      <c r="B150" s="4"/>
      <c r="C150" s="27" t="s">
        <v>2</v>
      </c>
      <c r="D150" s="27" t="s">
        <v>26</v>
      </c>
      <c r="E150" s="27" t="s">
        <v>3</v>
      </c>
      <c r="F150" s="27" t="s">
        <v>18</v>
      </c>
      <c r="G150" s="27" t="s">
        <v>17</v>
      </c>
      <c r="H150" s="138" t="s">
        <v>27</v>
      </c>
      <c r="I150" s="133" t="s">
        <v>32</v>
      </c>
      <c r="J150" s="27" t="s">
        <v>1663</v>
      </c>
      <c r="K150" s="27" t="s">
        <v>1235</v>
      </c>
      <c r="L150" s="27" t="s">
        <v>31</v>
      </c>
      <c r="M150" s="138" t="s">
        <v>4</v>
      </c>
      <c r="N150" s="138" t="s">
        <v>1664</v>
      </c>
      <c r="O150" s="138" t="s">
        <v>380</v>
      </c>
      <c r="P150" s="138" t="s">
        <v>1665</v>
      </c>
    </row>
    <row r="151" spans="1:17" s="197" customFormat="1" ht="16" x14ac:dyDescent="0.25">
      <c r="A151" s="273" t="s">
        <v>1795</v>
      </c>
      <c r="B151" s="273"/>
      <c r="C151" s="273"/>
      <c r="D151" s="273"/>
      <c r="E151" s="273"/>
      <c r="F151" s="273"/>
      <c r="G151" s="273"/>
      <c r="H151" s="273"/>
      <c r="I151" s="273"/>
      <c r="J151" s="273"/>
      <c r="K151" s="273"/>
      <c r="L151" s="273"/>
      <c r="M151" s="273"/>
      <c r="N151" s="273"/>
      <c r="O151" s="273"/>
      <c r="P151" s="273"/>
    </row>
    <row r="152" spans="1:17" s="197" customFormat="1" ht="16" x14ac:dyDescent="0.25">
      <c r="A152" s="273" t="s">
        <v>1796</v>
      </c>
      <c r="B152" s="273"/>
      <c r="C152" s="273"/>
      <c r="D152" s="1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</row>
    <row r="153" spans="1:17" s="65" customFormat="1" ht="16" x14ac:dyDescent="0.2">
      <c r="A153" s="584" t="s">
        <v>1797</v>
      </c>
      <c r="B153" s="59"/>
      <c r="C153" s="59"/>
      <c r="D153" s="59"/>
      <c r="E153" s="59"/>
      <c r="F153" s="59"/>
      <c r="G153" s="59"/>
    </row>
    <row r="154" spans="1:17" s="65" customFormat="1" ht="16" x14ac:dyDescent="0.2">
      <c r="A154" s="584" t="s">
        <v>1798</v>
      </c>
      <c r="B154" s="59"/>
      <c r="C154" s="59"/>
      <c r="D154" s="59"/>
      <c r="E154" s="59"/>
      <c r="F154" s="59"/>
      <c r="G154" s="59"/>
      <c r="J154" s="585"/>
      <c r="K154" s="585"/>
    </row>
    <row r="155" spans="1:17" s="65" customFormat="1" ht="16" x14ac:dyDescent="0.2">
      <c r="A155" s="584" t="s">
        <v>1799</v>
      </c>
      <c r="B155" s="59"/>
      <c r="C155" s="59"/>
      <c r="D155" s="59"/>
      <c r="E155" s="59"/>
      <c r="F155" s="59"/>
      <c r="G155" s="59"/>
    </row>
    <row r="156" spans="1:17" ht="18" x14ac:dyDescent="0.25">
      <c r="A156" s="586"/>
      <c r="B156" s="174"/>
      <c r="C156" s="174"/>
      <c r="D156" s="174"/>
      <c r="E156" s="174"/>
      <c r="J156" s="174"/>
      <c r="K156" s="174"/>
    </row>
    <row r="157" spans="1:17" s="587" customFormat="1" x14ac:dyDescent="0.25">
      <c r="A157" s="259" t="s">
        <v>1800</v>
      </c>
      <c r="B157" s="259"/>
      <c r="C157" s="259"/>
      <c r="D157" s="259"/>
      <c r="E157" s="259"/>
      <c r="J157" s="259"/>
      <c r="K157" s="25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tabColor rgb="FFC00000"/>
  </sheetPr>
  <dimension ref="A1:O106"/>
  <sheetViews>
    <sheetView topLeftCell="A79" workbookViewId="0">
      <selection activeCell="F38" sqref="F38"/>
    </sheetView>
  </sheetViews>
  <sheetFormatPr baseColWidth="10" defaultColWidth="9" defaultRowHeight="16" x14ac:dyDescent="0.25"/>
  <cols>
    <col min="1" max="1" width="11.83203125" style="137" customWidth="1"/>
    <col min="2" max="2" width="20.1640625" style="4" customWidth="1"/>
    <col min="3" max="3" width="8.83203125" style="4" customWidth="1"/>
    <col min="4" max="4" width="10" style="4" customWidth="1"/>
    <col min="5" max="7" width="8.1640625" style="4" customWidth="1"/>
    <col min="8" max="8" width="9.5" style="4" customWidth="1"/>
    <col min="9" max="9" width="10.1640625" style="4" customWidth="1"/>
    <col min="10" max="11" width="8.1640625" style="144" customWidth="1"/>
    <col min="12" max="16384" width="9" style="136"/>
  </cols>
  <sheetData>
    <row r="1" spans="1:15" s="48" customFormat="1" x14ac:dyDescent="0.25">
      <c r="A1" s="128" t="s">
        <v>23</v>
      </c>
      <c r="J1" s="129"/>
      <c r="K1" s="129"/>
    </row>
    <row r="2" spans="1:15" s="48" customFormat="1" x14ac:dyDescent="0.25">
      <c r="A2" s="128"/>
      <c r="J2" s="129"/>
      <c r="K2" s="129"/>
    </row>
    <row r="3" spans="1:15" s="48" customFormat="1" x14ac:dyDescent="0.25">
      <c r="A3" s="128" t="s">
        <v>1557</v>
      </c>
      <c r="J3" s="129"/>
      <c r="K3" s="129"/>
    </row>
    <row r="4" spans="1:15" s="48" customFormat="1" x14ac:dyDescent="0.25">
      <c r="A4" s="139" t="s">
        <v>1558</v>
      </c>
      <c r="B4" s="3"/>
      <c r="C4" s="3"/>
      <c r="D4" s="3"/>
      <c r="E4" s="3"/>
      <c r="F4" s="3"/>
      <c r="G4" s="3"/>
      <c r="H4" s="3"/>
      <c r="I4" s="3"/>
      <c r="J4" s="103"/>
      <c r="K4" s="103"/>
    </row>
    <row r="5" spans="1:15" s="49" customFormat="1" ht="17" thickBot="1" x14ac:dyDescent="0.3">
      <c r="A5" s="49" t="s">
        <v>133</v>
      </c>
      <c r="C5" s="30">
        <v>2400</v>
      </c>
      <c r="D5" s="30">
        <v>24000</v>
      </c>
      <c r="E5" s="30">
        <v>6000</v>
      </c>
      <c r="F5" s="30">
        <v>5000</v>
      </c>
      <c r="G5" s="30">
        <v>1500</v>
      </c>
      <c r="H5" s="30">
        <v>49000</v>
      </c>
      <c r="I5" s="30">
        <v>25000</v>
      </c>
      <c r="J5" s="421"/>
      <c r="K5" s="421"/>
    </row>
    <row r="6" spans="1:15" s="4" customFormat="1" ht="17" thickBot="1" x14ac:dyDescent="0.3">
      <c r="A6" s="132" t="s">
        <v>0</v>
      </c>
      <c r="B6" s="27" t="s">
        <v>1</v>
      </c>
      <c r="C6" s="27" t="s">
        <v>31</v>
      </c>
      <c r="D6" s="27" t="s">
        <v>463</v>
      </c>
      <c r="E6" s="27" t="s">
        <v>26</v>
      </c>
      <c r="F6" s="492" t="s">
        <v>3</v>
      </c>
      <c r="G6" s="492" t="s">
        <v>4</v>
      </c>
      <c r="H6" s="492" t="s">
        <v>28</v>
      </c>
      <c r="I6" s="492" t="s">
        <v>10</v>
      </c>
      <c r="J6" s="273"/>
      <c r="K6" s="273"/>
    </row>
    <row r="7" spans="1:15" x14ac:dyDescent="0.25">
      <c r="A7" s="99">
        <v>43556</v>
      </c>
      <c r="B7" s="57" t="s">
        <v>1559</v>
      </c>
      <c r="C7" s="57">
        <v>450</v>
      </c>
      <c r="D7" s="57"/>
      <c r="E7" s="493"/>
      <c r="F7" s="57"/>
      <c r="G7" s="57"/>
      <c r="H7" s="57"/>
      <c r="I7" s="57"/>
      <c r="J7" s="494"/>
      <c r="K7" s="494"/>
    </row>
    <row r="8" spans="1:15" ht="17" thickBot="1" x14ac:dyDescent="0.3">
      <c r="A8" s="80">
        <v>43586</v>
      </c>
      <c r="B8" s="81" t="s">
        <v>1560</v>
      </c>
      <c r="C8" s="81">
        <v>150</v>
      </c>
      <c r="D8" s="81">
        <v>150</v>
      </c>
      <c r="E8" s="495"/>
      <c r="F8" s="81"/>
      <c r="G8" s="81"/>
      <c r="H8" s="81"/>
      <c r="I8" s="81"/>
      <c r="J8" s="136" t="s">
        <v>1561</v>
      </c>
      <c r="K8" s="136"/>
    </row>
    <row r="9" spans="1:15" ht="17" thickBot="1" x14ac:dyDescent="0.3">
      <c r="A9" s="496" t="s">
        <v>1562</v>
      </c>
      <c r="B9" s="34"/>
      <c r="C9" s="34">
        <f>SUM(C7:C8)</f>
        <v>600</v>
      </c>
      <c r="D9" s="34">
        <f>SUM(D7:D8)</f>
        <v>150</v>
      </c>
      <c r="E9" s="497"/>
      <c r="F9" s="498"/>
      <c r="G9" s="498"/>
      <c r="H9" s="498"/>
      <c r="I9" s="499"/>
      <c r="J9" s="197"/>
      <c r="K9" s="197"/>
      <c r="L9" s="197"/>
      <c r="M9" s="197"/>
    </row>
    <row r="10" spans="1:15" s="2" customFormat="1" ht="17" thickBot="1" x14ac:dyDescent="0.3">
      <c r="A10" s="28" t="s">
        <v>1563</v>
      </c>
      <c r="B10" s="22" t="s">
        <v>63</v>
      </c>
      <c r="C10" s="22">
        <v>-555</v>
      </c>
      <c r="D10" s="22">
        <v>-141</v>
      </c>
      <c r="E10" s="500"/>
      <c r="F10" s="22"/>
      <c r="G10" s="22"/>
      <c r="H10" s="22"/>
      <c r="I10" s="22"/>
      <c r="J10" s="2" t="s">
        <v>1564</v>
      </c>
    </row>
    <row r="11" spans="1:15" s="2" customFormat="1" ht="17" thickBot="1" x14ac:dyDescent="0.3">
      <c r="A11" s="496" t="s">
        <v>1565</v>
      </c>
      <c r="B11" s="34"/>
      <c r="C11" s="34">
        <f>SUM(C9:C10)</f>
        <v>45</v>
      </c>
      <c r="D11" s="34">
        <f>SUM(D9:D10)</f>
        <v>9</v>
      </c>
      <c r="E11" s="501"/>
      <c r="F11" s="502"/>
      <c r="G11" s="502"/>
      <c r="H11" s="502"/>
      <c r="I11" s="503"/>
      <c r="J11" s="504"/>
      <c r="K11" s="504"/>
      <c r="L11" s="8"/>
      <c r="M11" s="8"/>
      <c r="N11" s="8"/>
      <c r="O11" s="8"/>
    </row>
    <row r="12" spans="1:15" s="2" customFormat="1" ht="17" thickBot="1" x14ac:dyDescent="0.3">
      <c r="A12" s="379" t="s">
        <v>1566</v>
      </c>
      <c r="B12" s="22" t="s">
        <v>1567</v>
      </c>
      <c r="C12" s="22"/>
      <c r="D12" s="22"/>
      <c r="E12" s="22">
        <v>40</v>
      </c>
      <c r="F12" s="22">
        <v>40</v>
      </c>
      <c r="G12" s="22">
        <v>40</v>
      </c>
      <c r="H12" s="22">
        <v>20</v>
      </c>
      <c r="I12" s="22">
        <v>20</v>
      </c>
      <c r="J12" s="2" t="s">
        <v>1568</v>
      </c>
    </row>
    <row r="13" spans="1:15" ht="17" thickBot="1" x14ac:dyDescent="0.3">
      <c r="A13" s="496" t="s">
        <v>1569</v>
      </c>
      <c r="B13" s="34"/>
      <c r="C13" s="34">
        <f>SUM(C11:C12)</f>
        <v>45</v>
      </c>
      <c r="D13" s="34">
        <f>SUM(D11:D12)</f>
        <v>9</v>
      </c>
      <c r="E13" s="54">
        <f>SUM(E12)</f>
        <v>40</v>
      </c>
      <c r="F13" s="209">
        <f t="shared" ref="F13:I13" si="0">SUM(F12)</f>
        <v>40</v>
      </c>
      <c r="G13" s="505">
        <f t="shared" si="0"/>
        <v>40</v>
      </c>
      <c r="H13" s="34">
        <f t="shared" si="0"/>
        <v>20</v>
      </c>
      <c r="I13" s="34">
        <f t="shared" si="0"/>
        <v>20</v>
      </c>
      <c r="J13" s="494"/>
      <c r="K13" s="494"/>
    </row>
    <row r="14" spans="1:15" x14ac:dyDescent="0.25">
      <c r="A14" s="256">
        <v>43589</v>
      </c>
      <c r="B14" s="168" t="s">
        <v>63</v>
      </c>
      <c r="C14" s="168"/>
      <c r="D14" s="168">
        <v>-1</v>
      </c>
      <c r="E14" s="506"/>
      <c r="F14" s="57"/>
      <c r="G14" s="57"/>
      <c r="H14" s="57"/>
      <c r="I14" s="57"/>
      <c r="J14" s="494" t="s">
        <v>1570</v>
      </c>
      <c r="K14" s="494"/>
    </row>
    <row r="15" spans="1:15" s="49" customFormat="1" ht="17" thickBot="1" x14ac:dyDescent="0.3">
      <c r="A15" s="507">
        <v>43589</v>
      </c>
      <c r="B15" s="508" t="s">
        <v>210</v>
      </c>
      <c r="C15" s="508">
        <v>-45</v>
      </c>
      <c r="D15" s="508">
        <v>-8</v>
      </c>
      <c r="E15" s="509"/>
      <c r="F15" s="185"/>
      <c r="G15" s="185"/>
      <c r="H15" s="185"/>
      <c r="I15" s="185"/>
      <c r="J15" s="510" t="s">
        <v>1113</v>
      </c>
      <c r="K15" s="510"/>
    </row>
    <row r="16" spans="1:15" s="197" customFormat="1" ht="17" thickBot="1" x14ac:dyDescent="0.3">
      <c r="A16" s="496" t="s">
        <v>1571</v>
      </c>
      <c r="B16" s="34"/>
      <c r="C16" s="34">
        <f>SUM(C13:C15)</f>
        <v>0</v>
      </c>
      <c r="D16" s="34">
        <f>SUM(D13:D15)</f>
        <v>0</v>
      </c>
      <c r="E16" s="34">
        <f t="shared" ref="E16:I16" si="1">SUM(E13:E15)</f>
        <v>40</v>
      </c>
      <c r="F16" s="34">
        <f t="shared" si="1"/>
        <v>40</v>
      </c>
      <c r="G16" s="34">
        <f t="shared" si="1"/>
        <v>40</v>
      </c>
      <c r="H16" s="34">
        <f t="shared" si="1"/>
        <v>20</v>
      </c>
      <c r="I16" s="34">
        <f t="shared" si="1"/>
        <v>20</v>
      </c>
      <c r="J16" s="494"/>
      <c r="K16" s="494"/>
    </row>
    <row r="17" spans="1:11" s="49" customFormat="1" ht="17" thickBot="1" x14ac:dyDescent="0.3">
      <c r="A17" s="507"/>
      <c r="B17" s="508"/>
      <c r="C17" s="508"/>
      <c r="D17" s="508"/>
      <c r="E17" s="509"/>
      <c r="F17" s="185"/>
      <c r="G17" s="185"/>
      <c r="H17" s="185"/>
      <c r="I17" s="185"/>
      <c r="J17" s="510"/>
      <c r="K17" s="510"/>
    </row>
    <row r="18" spans="1:11" s="197" customFormat="1" ht="17" thickBot="1" x14ac:dyDescent="0.3">
      <c r="A18" s="496" t="s">
        <v>1572</v>
      </c>
      <c r="B18" s="34"/>
      <c r="C18" s="34">
        <f>SUM(C16:C17)</f>
        <v>0</v>
      </c>
      <c r="D18" s="34">
        <f t="shared" ref="D18:H18" si="2">SUM(D16:D17)</f>
        <v>0</v>
      </c>
      <c r="E18" s="34">
        <f t="shared" si="2"/>
        <v>40</v>
      </c>
      <c r="F18" s="34">
        <f t="shared" si="2"/>
        <v>40</v>
      </c>
      <c r="G18" s="34">
        <f t="shared" si="2"/>
        <v>40</v>
      </c>
      <c r="H18" s="34">
        <f t="shared" si="2"/>
        <v>20</v>
      </c>
      <c r="I18" s="34">
        <f>SUM(I16:I17)</f>
        <v>20</v>
      </c>
      <c r="J18" s="494"/>
      <c r="K18" s="494"/>
    </row>
    <row r="19" spans="1:11" s="49" customFormat="1" ht="17" thickBot="1" x14ac:dyDescent="0.3">
      <c r="A19" s="507"/>
      <c r="B19" s="508"/>
      <c r="C19" s="508"/>
      <c r="D19" s="508"/>
      <c r="E19" s="509"/>
      <c r="F19" s="185"/>
      <c r="G19" s="185"/>
      <c r="H19" s="185"/>
      <c r="I19" s="185"/>
      <c r="J19" s="510"/>
      <c r="K19" s="510"/>
    </row>
    <row r="20" spans="1:11" s="8" customFormat="1" ht="17" thickBot="1" x14ac:dyDescent="0.3">
      <c r="A20" s="496" t="s">
        <v>1573</v>
      </c>
      <c r="B20" s="34"/>
      <c r="C20" s="34">
        <f>SUM(C18:C19)</f>
        <v>0</v>
      </c>
      <c r="D20" s="34">
        <f t="shared" ref="D20:I20" si="3">SUM(D18:D19)</f>
        <v>0</v>
      </c>
      <c r="E20" s="34">
        <f t="shared" si="3"/>
        <v>40</v>
      </c>
      <c r="F20" s="34">
        <f t="shared" si="3"/>
        <v>40</v>
      </c>
      <c r="G20" s="34">
        <f t="shared" si="3"/>
        <v>40</v>
      </c>
      <c r="H20" s="34">
        <f t="shared" si="3"/>
        <v>20</v>
      </c>
      <c r="I20" s="34">
        <f t="shared" si="3"/>
        <v>20</v>
      </c>
      <c r="J20" s="504"/>
      <c r="K20" s="504"/>
    </row>
    <row r="21" spans="1:11" s="49" customFormat="1" ht="17" thickBot="1" x14ac:dyDescent="0.3">
      <c r="A21" s="507"/>
      <c r="B21" s="508"/>
      <c r="C21" s="508"/>
      <c r="D21" s="508"/>
      <c r="E21" s="509"/>
      <c r="F21" s="185"/>
      <c r="G21" s="185"/>
      <c r="H21" s="185"/>
      <c r="I21" s="185"/>
      <c r="J21" s="510"/>
      <c r="K21" s="510"/>
    </row>
    <row r="22" spans="1:11" s="8" customFormat="1" ht="17" thickBot="1" x14ac:dyDescent="0.3">
      <c r="A22" s="496" t="s">
        <v>1574</v>
      </c>
      <c r="B22" s="34"/>
      <c r="C22" s="34">
        <f t="shared" ref="C22:I30" si="4">SUM(C20:C21)</f>
        <v>0</v>
      </c>
      <c r="D22" s="34">
        <f t="shared" si="4"/>
        <v>0</v>
      </c>
      <c r="E22" s="34">
        <f t="shared" si="4"/>
        <v>40</v>
      </c>
      <c r="F22" s="34">
        <f t="shared" si="4"/>
        <v>40</v>
      </c>
      <c r="G22" s="34">
        <f t="shared" si="4"/>
        <v>40</v>
      </c>
      <c r="H22" s="34">
        <f t="shared" si="4"/>
        <v>20</v>
      </c>
      <c r="I22" s="34">
        <f t="shared" si="4"/>
        <v>20</v>
      </c>
      <c r="J22" s="504"/>
      <c r="K22" s="504"/>
    </row>
    <row r="23" spans="1:11" s="49" customFormat="1" ht="17" thickBot="1" x14ac:dyDescent="0.3">
      <c r="A23" s="507"/>
      <c r="B23" s="508"/>
      <c r="C23" s="508"/>
      <c r="D23" s="508"/>
      <c r="E23" s="509"/>
      <c r="F23" s="185"/>
      <c r="G23" s="185"/>
      <c r="H23" s="185"/>
      <c r="I23" s="185"/>
      <c r="J23" s="510"/>
      <c r="K23" s="510"/>
    </row>
    <row r="24" spans="1:11" s="8" customFormat="1" ht="17" thickBot="1" x14ac:dyDescent="0.3">
      <c r="A24" s="496" t="s">
        <v>1575</v>
      </c>
      <c r="B24" s="34"/>
      <c r="C24" s="34">
        <f>SUM(C22:C23)</f>
        <v>0</v>
      </c>
      <c r="D24" s="34">
        <f>SUM(D22:D23)</f>
        <v>0</v>
      </c>
      <c r="E24" s="34">
        <f t="shared" si="4"/>
        <v>40</v>
      </c>
      <c r="F24" s="34">
        <f t="shared" si="4"/>
        <v>40</v>
      </c>
      <c r="G24" s="34">
        <f t="shared" si="4"/>
        <v>40</v>
      </c>
      <c r="H24" s="34">
        <f t="shared" si="4"/>
        <v>20</v>
      </c>
      <c r="I24" s="34">
        <f t="shared" si="4"/>
        <v>20</v>
      </c>
      <c r="J24" s="504"/>
      <c r="K24" s="504"/>
    </row>
    <row r="25" spans="1:11" s="49" customFormat="1" ht="17" thickBot="1" x14ac:dyDescent="0.3">
      <c r="A25" s="507"/>
      <c r="B25" s="508"/>
      <c r="C25" s="508"/>
      <c r="D25" s="508"/>
      <c r="E25" s="509"/>
      <c r="F25" s="185"/>
      <c r="G25" s="185"/>
      <c r="H25" s="185"/>
      <c r="I25" s="185"/>
      <c r="J25" s="510"/>
      <c r="K25" s="510"/>
    </row>
    <row r="26" spans="1:11" s="8" customFormat="1" ht="17" thickBot="1" x14ac:dyDescent="0.3">
      <c r="A26" s="496" t="s">
        <v>1576</v>
      </c>
      <c r="B26" s="34"/>
      <c r="C26" s="34">
        <f>SUM(C24:C25)</f>
        <v>0</v>
      </c>
      <c r="D26" s="34">
        <f>SUM(D24:D25)</f>
        <v>0</v>
      </c>
      <c r="E26" s="34">
        <f>SUM(E24:E25)</f>
        <v>40</v>
      </c>
      <c r="F26" s="34">
        <f t="shared" si="4"/>
        <v>40</v>
      </c>
      <c r="G26" s="34">
        <f t="shared" si="4"/>
        <v>40</v>
      </c>
      <c r="H26" s="34">
        <f t="shared" si="4"/>
        <v>20</v>
      </c>
      <c r="I26" s="34">
        <f t="shared" si="4"/>
        <v>20</v>
      </c>
      <c r="J26" s="504"/>
      <c r="K26" s="504"/>
    </row>
    <row r="27" spans="1:11" s="49" customFormat="1" ht="17" thickBot="1" x14ac:dyDescent="0.3">
      <c r="A27" s="507"/>
      <c r="B27" s="508"/>
      <c r="C27" s="508"/>
      <c r="D27" s="508"/>
      <c r="E27" s="509"/>
      <c r="F27" s="185"/>
      <c r="G27" s="185"/>
      <c r="H27" s="185"/>
      <c r="I27" s="185"/>
      <c r="J27" s="510"/>
      <c r="K27" s="510"/>
    </row>
    <row r="28" spans="1:11" s="8" customFormat="1" ht="17" thickBot="1" x14ac:dyDescent="0.3">
      <c r="A28" s="496" t="s">
        <v>1577</v>
      </c>
      <c r="B28" s="34"/>
      <c r="C28" s="34">
        <f>SUM(C26:C27)</f>
        <v>0</v>
      </c>
      <c r="D28" s="34">
        <f>SUM(D26:D27)</f>
        <v>0</v>
      </c>
      <c r="E28" s="34">
        <f>SUM(E26:E27)</f>
        <v>40</v>
      </c>
      <c r="F28" s="34">
        <f t="shared" si="4"/>
        <v>40</v>
      </c>
      <c r="G28" s="34">
        <f t="shared" si="4"/>
        <v>40</v>
      </c>
      <c r="H28" s="34">
        <f t="shared" si="4"/>
        <v>20</v>
      </c>
      <c r="I28" s="34">
        <f t="shared" si="4"/>
        <v>20</v>
      </c>
      <c r="J28" s="504"/>
      <c r="K28" s="504"/>
    </row>
    <row r="29" spans="1:11" s="49" customFormat="1" ht="17" thickBot="1" x14ac:dyDescent="0.3">
      <c r="A29" s="507"/>
      <c r="B29" s="508"/>
      <c r="C29" s="508"/>
      <c r="D29" s="508"/>
      <c r="E29" s="509"/>
      <c r="F29" s="185"/>
      <c r="G29" s="185"/>
      <c r="H29" s="185"/>
      <c r="I29" s="185"/>
      <c r="J29" s="510"/>
      <c r="K29" s="510"/>
    </row>
    <row r="30" spans="1:11" s="8" customFormat="1" ht="17" thickBot="1" x14ac:dyDescent="0.3">
      <c r="A30" s="496" t="s">
        <v>1578</v>
      </c>
      <c r="B30" s="34"/>
      <c r="C30" s="34">
        <f>SUM(C28:C29)</f>
        <v>0</v>
      </c>
      <c r="D30" s="34">
        <f>SUM(D28:D29)</f>
        <v>0</v>
      </c>
      <c r="E30" s="34">
        <f>SUM(E28:E29)</f>
        <v>40</v>
      </c>
      <c r="F30" s="34">
        <f t="shared" si="4"/>
        <v>40</v>
      </c>
      <c r="G30" s="34">
        <f t="shared" si="4"/>
        <v>40</v>
      </c>
      <c r="H30" s="34">
        <f t="shared" si="4"/>
        <v>20</v>
      </c>
      <c r="I30" s="34">
        <f t="shared" si="4"/>
        <v>20</v>
      </c>
      <c r="J30" s="504"/>
      <c r="K30" s="504"/>
    </row>
    <row r="31" spans="1:11" s="49" customFormat="1" ht="17" thickBot="1" x14ac:dyDescent="0.3">
      <c r="A31" s="507"/>
      <c r="B31" s="508"/>
      <c r="C31" s="508"/>
      <c r="D31" s="508"/>
      <c r="E31" s="509"/>
      <c r="F31" s="185"/>
      <c r="G31" s="185"/>
      <c r="H31" s="185"/>
      <c r="I31" s="185"/>
      <c r="J31" s="510"/>
      <c r="K31" s="510"/>
    </row>
    <row r="32" spans="1:11" s="8" customFormat="1" ht="17" thickBot="1" x14ac:dyDescent="0.3">
      <c r="A32" s="496" t="s">
        <v>1579</v>
      </c>
      <c r="B32" s="34"/>
      <c r="C32" s="34">
        <f t="shared" ref="C32:I32" si="5">SUM(C30:C31)</f>
        <v>0</v>
      </c>
      <c r="D32" s="34">
        <f t="shared" si="5"/>
        <v>0</v>
      </c>
      <c r="E32" s="34">
        <f t="shared" si="5"/>
        <v>40</v>
      </c>
      <c r="F32" s="34">
        <f t="shared" si="5"/>
        <v>40</v>
      </c>
      <c r="G32" s="34">
        <f t="shared" si="5"/>
        <v>40</v>
      </c>
      <c r="H32" s="34">
        <f t="shared" si="5"/>
        <v>20</v>
      </c>
      <c r="I32" s="34">
        <f t="shared" si="5"/>
        <v>20</v>
      </c>
      <c r="J32" s="504"/>
      <c r="K32" s="504"/>
    </row>
    <row r="33" spans="1:11" s="49" customFormat="1" ht="17" thickBot="1" x14ac:dyDescent="0.3">
      <c r="A33" s="507"/>
      <c r="B33" s="508"/>
      <c r="C33" s="508"/>
      <c r="D33" s="508"/>
      <c r="E33" s="509"/>
      <c r="F33" s="185"/>
      <c r="G33" s="185"/>
      <c r="H33" s="185"/>
      <c r="I33" s="185"/>
      <c r="J33" s="510"/>
      <c r="K33" s="510"/>
    </row>
    <row r="34" spans="1:11" s="8" customFormat="1" ht="17" thickBot="1" x14ac:dyDescent="0.3">
      <c r="A34" s="496" t="s">
        <v>1580</v>
      </c>
      <c r="B34" s="34"/>
      <c r="C34" s="34">
        <f>SUM(C32:C33)</f>
        <v>0</v>
      </c>
      <c r="D34" s="34">
        <f>SUM(D32:D33)</f>
        <v>0</v>
      </c>
      <c r="E34" s="34">
        <f>SUM(E32:E33)</f>
        <v>40</v>
      </c>
      <c r="F34" s="34">
        <f>SUM(F32:F33)</f>
        <v>40</v>
      </c>
      <c r="G34" s="34">
        <f t="shared" ref="G34:I34" si="6">SUM(G32:G33)</f>
        <v>40</v>
      </c>
      <c r="H34" s="34">
        <f t="shared" si="6"/>
        <v>20</v>
      </c>
      <c r="I34" s="34">
        <f t="shared" si="6"/>
        <v>20</v>
      </c>
      <c r="J34" s="504"/>
      <c r="K34" s="504"/>
    </row>
    <row r="35" spans="1:11" s="49" customFormat="1" ht="17" thickBot="1" x14ac:dyDescent="0.3">
      <c r="A35" s="507"/>
      <c r="B35" s="508"/>
      <c r="C35" s="508"/>
      <c r="D35" s="508"/>
      <c r="E35" s="509"/>
      <c r="F35" s="185"/>
      <c r="G35" s="185"/>
      <c r="H35" s="185"/>
      <c r="I35" s="185"/>
      <c r="J35" s="510"/>
      <c r="K35" s="510"/>
    </row>
    <row r="36" spans="1:11" s="8" customFormat="1" ht="17" thickBot="1" x14ac:dyDescent="0.3">
      <c r="A36" s="496" t="s">
        <v>1581</v>
      </c>
      <c r="B36" s="34"/>
      <c r="C36" s="34">
        <f t="shared" ref="C36:I36" si="7">SUM(C34:C35)</f>
        <v>0</v>
      </c>
      <c r="D36" s="34">
        <f t="shared" si="7"/>
        <v>0</v>
      </c>
      <c r="E36" s="34">
        <f t="shared" si="7"/>
        <v>40</v>
      </c>
      <c r="F36" s="34">
        <f t="shared" si="7"/>
        <v>40</v>
      </c>
      <c r="G36" s="34">
        <f t="shared" si="7"/>
        <v>40</v>
      </c>
      <c r="H36" s="34">
        <f t="shared" si="7"/>
        <v>20</v>
      </c>
      <c r="I36" s="34">
        <f t="shared" si="7"/>
        <v>20</v>
      </c>
      <c r="J36" s="504"/>
      <c r="K36" s="504"/>
    </row>
    <row r="37" spans="1:11" s="49" customFormat="1" ht="17" thickBot="1" x14ac:dyDescent="0.3">
      <c r="A37" s="507"/>
      <c r="B37" s="508"/>
      <c r="C37" s="508"/>
      <c r="D37" s="508"/>
      <c r="E37" s="509"/>
      <c r="F37" s="185"/>
      <c r="G37" s="185"/>
      <c r="H37" s="185"/>
      <c r="I37" s="185"/>
      <c r="J37" s="510"/>
      <c r="K37" s="510"/>
    </row>
    <row r="38" spans="1:11" s="8" customFormat="1" ht="17" thickBot="1" x14ac:dyDescent="0.3">
      <c r="A38" s="496" t="s">
        <v>1582</v>
      </c>
      <c r="B38" s="34"/>
      <c r="C38" s="34">
        <f t="shared" ref="C38:I38" si="8">SUM(C36:C37)</f>
        <v>0</v>
      </c>
      <c r="D38" s="34">
        <f t="shared" si="8"/>
        <v>0</v>
      </c>
      <c r="E38" s="34">
        <f t="shared" si="8"/>
        <v>40</v>
      </c>
      <c r="F38" s="34">
        <f t="shared" si="8"/>
        <v>40</v>
      </c>
      <c r="G38" s="34">
        <f t="shared" si="8"/>
        <v>40</v>
      </c>
      <c r="H38" s="34">
        <f t="shared" si="8"/>
        <v>20</v>
      </c>
      <c r="I38" s="34">
        <f t="shared" si="8"/>
        <v>20</v>
      </c>
      <c r="J38" s="504"/>
      <c r="K38" s="504"/>
    </row>
    <row r="39" spans="1:11" s="2" customFormat="1" ht="17" thickBot="1" x14ac:dyDescent="0.3">
      <c r="A39" s="511"/>
      <c r="B39" s="75"/>
      <c r="C39" s="53"/>
      <c r="D39" s="53"/>
      <c r="E39" s="512"/>
      <c r="F39" s="13"/>
      <c r="G39" s="13"/>
      <c r="H39" s="13"/>
      <c r="I39" s="13"/>
      <c r="J39" s="504"/>
      <c r="K39" s="504"/>
    </row>
    <row r="40" spans="1:11" s="8" customFormat="1" ht="17" thickBot="1" x14ac:dyDescent="0.3">
      <c r="A40" s="496" t="s">
        <v>1583</v>
      </c>
      <c r="B40" s="34"/>
      <c r="C40" s="34">
        <f t="shared" ref="C40:I40" si="9">SUM(C38:C39)</f>
        <v>0</v>
      </c>
      <c r="D40" s="34">
        <f t="shared" si="9"/>
        <v>0</v>
      </c>
      <c r="E40" s="34">
        <f t="shared" si="9"/>
        <v>40</v>
      </c>
      <c r="F40" s="34">
        <f t="shared" si="9"/>
        <v>40</v>
      </c>
      <c r="G40" s="34">
        <f t="shared" si="9"/>
        <v>40</v>
      </c>
      <c r="H40" s="34">
        <f t="shared" si="9"/>
        <v>20</v>
      </c>
      <c r="I40" s="34">
        <f t="shared" si="9"/>
        <v>20</v>
      </c>
      <c r="J40" s="504"/>
      <c r="K40" s="504"/>
    </row>
    <row r="41" spans="1:11" s="2" customFormat="1" ht="17" thickBot="1" x14ac:dyDescent="0.3">
      <c r="A41" s="511">
        <v>44140</v>
      </c>
      <c r="B41" s="75" t="s">
        <v>63</v>
      </c>
      <c r="C41" s="53">
        <v>-2</v>
      </c>
      <c r="D41" s="53"/>
      <c r="E41" s="512">
        <v>-18</v>
      </c>
      <c r="F41" s="13">
        <v>-16</v>
      </c>
      <c r="G41" s="13">
        <v>-6</v>
      </c>
      <c r="H41" s="13">
        <v>-11</v>
      </c>
      <c r="I41" s="13">
        <v>-6</v>
      </c>
      <c r="J41" s="2" t="s">
        <v>1584</v>
      </c>
    </row>
    <row r="42" spans="1:11" s="8" customFormat="1" ht="17" thickBot="1" x14ac:dyDescent="0.3">
      <c r="A42" s="496" t="s">
        <v>1585</v>
      </c>
      <c r="B42" s="34"/>
      <c r="C42" s="56">
        <f>SUM(C40:C41)</f>
        <v>-2</v>
      </c>
      <c r="D42" s="34">
        <f t="shared" ref="D42" si="10">SUM(D40:D41)</f>
        <v>0</v>
      </c>
      <c r="E42" s="34">
        <f>SUM(E40:E41)</f>
        <v>22</v>
      </c>
      <c r="F42" s="34">
        <f>SUM(F40:F41)</f>
        <v>24</v>
      </c>
      <c r="G42" s="34">
        <f>SUM(G40:G41)</f>
        <v>34</v>
      </c>
      <c r="H42" s="34">
        <f>SUM(H40:H41)</f>
        <v>9</v>
      </c>
      <c r="I42" s="34">
        <f>SUM(I40:I41)</f>
        <v>14</v>
      </c>
      <c r="J42" s="504"/>
      <c r="K42" s="504"/>
    </row>
    <row r="43" spans="1:11" s="2" customFormat="1" ht="17" thickBot="1" x14ac:dyDescent="0.3">
      <c r="A43" s="513"/>
      <c r="B43" s="436"/>
      <c r="C43" s="53"/>
      <c r="D43" s="53"/>
      <c r="E43" s="512"/>
      <c r="F43" s="13"/>
      <c r="G43" s="13"/>
      <c r="H43" s="13"/>
      <c r="I43" s="13"/>
      <c r="J43" s="504"/>
      <c r="K43" s="504"/>
    </row>
    <row r="44" spans="1:11" s="8" customFormat="1" ht="17" thickBot="1" x14ac:dyDescent="0.3">
      <c r="A44" s="496" t="s">
        <v>1586</v>
      </c>
      <c r="B44" s="34"/>
      <c r="C44" s="56">
        <f t="shared" ref="C44:I44" si="11">SUM(C42:C43)</f>
        <v>-2</v>
      </c>
      <c r="D44" s="34">
        <f t="shared" si="11"/>
        <v>0</v>
      </c>
      <c r="E44" s="34">
        <f t="shared" si="11"/>
        <v>22</v>
      </c>
      <c r="F44" s="34">
        <f t="shared" si="11"/>
        <v>24</v>
      </c>
      <c r="G44" s="34">
        <f t="shared" si="11"/>
        <v>34</v>
      </c>
      <c r="H44" s="34">
        <f t="shared" si="11"/>
        <v>9</v>
      </c>
      <c r="I44" s="34">
        <f t="shared" si="11"/>
        <v>14</v>
      </c>
      <c r="J44" s="504"/>
      <c r="K44" s="504"/>
    </row>
    <row r="45" spans="1:11" s="2" customFormat="1" ht="17" thickBot="1" x14ac:dyDescent="0.3">
      <c r="A45" s="513"/>
      <c r="B45" s="436"/>
      <c r="C45" s="53"/>
      <c r="D45" s="53"/>
      <c r="E45" s="512"/>
      <c r="F45" s="39"/>
      <c r="G45" s="13"/>
      <c r="H45" s="13"/>
      <c r="I45" s="13"/>
      <c r="J45" s="504"/>
      <c r="K45" s="504"/>
    </row>
    <row r="46" spans="1:11" s="8" customFormat="1" ht="17" thickBot="1" x14ac:dyDescent="0.3">
      <c r="A46" s="496" t="s">
        <v>1587</v>
      </c>
      <c r="B46" s="34"/>
      <c r="C46" s="56">
        <f t="shared" ref="C46:I46" si="12">SUM(C44:C45)</f>
        <v>-2</v>
      </c>
      <c r="D46" s="34">
        <f t="shared" si="12"/>
        <v>0</v>
      </c>
      <c r="E46" s="34">
        <f t="shared" si="12"/>
        <v>22</v>
      </c>
      <c r="F46" s="34">
        <f t="shared" si="12"/>
        <v>24</v>
      </c>
      <c r="G46" s="34">
        <f t="shared" si="12"/>
        <v>34</v>
      </c>
      <c r="H46" s="34">
        <f t="shared" si="12"/>
        <v>9</v>
      </c>
      <c r="I46" s="34">
        <f t="shared" si="12"/>
        <v>14</v>
      </c>
      <c r="J46" s="504"/>
      <c r="K46" s="504"/>
    </row>
    <row r="47" spans="1:11" s="2" customFormat="1" ht="17" thickBot="1" x14ac:dyDescent="0.3">
      <c r="A47" s="55">
        <v>44173</v>
      </c>
      <c r="B47" s="53" t="s">
        <v>1588</v>
      </c>
      <c r="C47" s="53"/>
      <c r="D47" s="53"/>
      <c r="E47" s="512">
        <v>100</v>
      </c>
      <c r="F47" s="13">
        <v>100</v>
      </c>
      <c r="G47" s="13">
        <v>100</v>
      </c>
      <c r="H47" s="13"/>
      <c r="I47" s="13">
        <v>25</v>
      </c>
      <c r="J47" s="504" t="s">
        <v>1589</v>
      </c>
      <c r="K47" s="504"/>
    </row>
    <row r="48" spans="1:11" s="8" customFormat="1" ht="17" thickBot="1" x14ac:dyDescent="0.3">
      <c r="A48" s="496" t="s">
        <v>1590</v>
      </c>
      <c r="B48" s="34"/>
      <c r="C48" s="56">
        <f t="shared" ref="C48:I48" si="13">SUM(C46:C47)</f>
        <v>-2</v>
      </c>
      <c r="D48" s="34">
        <f t="shared" si="13"/>
        <v>0</v>
      </c>
      <c r="E48" s="34">
        <f t="shared" si="13"/>
        <v>122</v>
      </c>
      <c r="F48" s="34">
        <f t="shared" si="13"/>
        <v>124</v>
      </c>
      <c r="G48" s="34">
        <f t="shared" si="13"/>
        <v>134</v>
      </c>
      <c r="H48" s="34">
        <f t="shared" si="13"/>
        <v>9</v>
      </c>
      <c r="I48" s="34">
        <f t="shared" si="13"/>
        <v>39</v>
      </c>
      <c r="J48" s="504"/>
      <c r="K48" s="504"/>
    </row>
    <row r="49" spans="1:12" s="2" customFormat="1" x14ac:dyDescent="0.25">
      <c r="A49" s="55">
        <v>43839</v>
      </c>
      <c r="B49" s="53" t="s">
        <v>1591</v>
      </c>
      <c r="C49" s="53"/>
      <c r="D49" s="53"/>
      <c r="E49" s="512"/>
      <c r="F49" s="13"/>
      <c r="G49" s="13">
        <v>100</v>
      </c>
      <c r="H49" s="13"/>
      <c r="I49" s="13"/>
      <c r="J49" s="504" t="s">
        <v>989</v>
      </c>
      <c r="K49" s="504"/>
      <c r="L49" s="2" t="s">
        <v>972</v>
      </c>
    </row>
    <row r="50" spans="1:12" s="2" customFormat="1" ht="17" thickBot="1" x14ac:dyDescent="0.3">
      <c r="A50" s="55">
        <v>43930</v>
      </c>
      <c r="B50" s="53" t="s">
        <v>1592</v>
      </c>
      <c r="C50" s="53"/>
      <c r="D50" s="53"/>
      <c r="E50" s="512">
        <v>72</v>
      </c>
      <c r="F50" s="13">
        <v>144</v>
      </c>
      <c r="G50" s="13">
        <v>96</v>
      </c>
      <c r="H50" s="13"/>
      <c r="I50" s="13">
        <v>23</v>
      </c>
      <c r="J50" s="504" t="s">
        <v>989</v>
      </c>
      <c r="K50" s="504"/>
      <c r="L50" s="2" t="s">
        <v>972</v>
      </c>
    </row>
    <row r="51" spans="1:12" s="8" customFormat="1" ht="17" thickBot="1" x14ac:dyDescent="0.3">
      <c r="A51" s="496" t="s">
        <v>1593</v>
      </c>
      <c r="B51" s="34"/>
      <c r="C51" s="56">
        <f t="shared" ref="C51:I51" si="14">SUM(C48:C50)</f>
        <v>-2</v>
      </c>
      <c r="D51" s="34">
        <f t="shared" si="14"/>
        <v>0</v>
      </c>
      <c r="E51" s="34">
        <f t="shared" si="14"/>
        <v>194</v>
      </c>
      <c r="F51" s="34">
        <f t="shared" si="14"/>
        <v>268</v>
      </c>
      <c r="G51" s="34">
        <f t="shared" si="14"/>
        <v>330</v>
      </c>
      <c r="H51" s="34">
        <f t="shared" si="14"/>
        <v>9</v>
      </c>
      <c r="I51" s="34">
        <f t="shared" si="14"/>
        <v>62</v>
      </c>
      <c r="J51" s="504"/>
      <c r="K51" s="504"/>
    </row>
    <row r="52" spans="1:12" s="2" customFormat="1" ht="17" thickBot="1" x14ac:dyDescent="0.3">
      <c r="A52" s="55" t="s">
        <v>105</v>
      </c>
      <c r="B52" s="53" t="s">
        <v>63</v>
      </c>
      <c r="C52" s="53"/>
      <c r="D52" s="53"/>
      <c r="E52" s="512">
        <v>-89</v>
      </c>
      <c r="F52" s="13">
        <v>-117</v>
      </c>
      <c r="G52" s="13">
        <v>-90</v>
      </c>
      <c r="H52" s="13"/>
      <c r="I52" s="13">
        <v>-8</v>
      </c>
      <c r="J52" s="504" t="s">
        <v>1594</v>
      </c>
      <c r="K52" s="504"/>
      <c r="L52" s="2" t="s">
        <v>972</v>
      </c>
    </row>
    <row r="53" spans="1:12" s="8" customFormat="1" ht="17" thickBot="1" x14ac:dyDescent="0.3">
      <c r="A53" s="496" t="s">
        <v>1595</v>
      </c>
      <c r="B53" s="34"/>
      <c r="C53" s="56">
        <f t="shared" ref="C53:I53" si="15">SUM(C51:C52)</f>
        <v>-2</v>
      </c>
      <c r="D53" s="34">
        <f t="shared" si="15"/>
        <v>0</v>
      </c>
      <c r="E53" s="34">
        <f t="shared" si="15"/>
        <v>105</v>
      </c>
      <c r="F53" s="34">
        <f t="shared" si="15"/>
        <v>151</v>
      </c>
      <c r="G53" s="34">
        <f t="shared" si="15"/>
        <v>240</v>
      </c>
      <c r="H53" s="34">
        <f t="shared" si="15"/>
        <v>9</v>
      </c>
      <c r="I53" s="34">
        <f t="shared" si="15"/>
        <v>54</v>
      </c>
      <c r="J53" s="504"/>
      <c r="K53" s="504"/>
    </row>
    <row r="54" spans="1:12" s="2" customFormat="1" ht="17" thickBot="1" x14ac:dyDescent="0.3">
      <c r="A54" s="156">
        <v>43993</v>
      </c>
      <c r="B54" s="25" t="s">
        <v>63</v>
      </c>
      <c r="C54" s="53"/>
      <c r="D54" s="53"/>
      <c r="E54" s="512">
        <v>-49</v>
      </c>
      <c r="F54" s="13">
        <v>-57</v>
      </c>
      <c r="G54" s="13">
        <v>-73</v>
      </c>
      <c r="H54" s="13"/>
      <c r="I54" s="13">
        <v>-31</v>
      </c>
      <c r="J54" s="504" t="s">
        <v>989</v>
      </c>
      <c r="K54" s="504"/>
      <c r="L54" s="2" t="s">
        <v>972</v>
      </c>
    </row>
    <row r="55" spans="1:12" s="8" customFormat="1" ht="17" thickBot="1" x14ac:dyDescent="0.3">
      <c r="A55" s="496" t="s">
        <v>1596</v>
      </c>
      <c r="B55" s="34"/>
      <c r="C55" s="56">
        <f>SUM(C53:C54)</f>
        <v>-2</v>
      </c>
      <c r="D55" s="34">
        <f t="shared" ref="D55:I55" si="16">SUM(D53:D54)</f>
        <v>0</v>
      </c>
      <c r="E55" s="34">
        <f t="shared" si="16"/>
        <v>56</v>
      </c>
      <c r="F55" s="34">
        <f t="shared" si="16"/>
        <v>94</v>
      </c>
      <c r="G55" s="34">
        <f t="shared" si="16"/>
        <v>167</v>
      </c>
      <c r="H55" s="34">
        <f t="shared" si="16"/>
        <v>9</v>
      </c>
      <c r="I55" s="34">
        <f t="shared" si="16"/>
        <v>23</v>
      </c>
      <c r="J55" s="504"/>
      <c r="K55" s="504"/>
    </row>
    <row r="56" spans="1:12" s="2" customFormat="1" ht="17" thickBot="1" x14ac:dyDescent="0.3">
      <c r="A56" s="356"/>
      <c r="B56" s="193"/>
      <c r="C56" s="53"/>
      <c r="D56" s="53"/>
      <c r="E56" s="512"/>
      <c r="F56" s="13"/>
      <c r="G56" s="13"/>
      <c r="H56" s="13"/>
      <c r="I56" s="13"/>
      <c r="J56" s="504"/>
      <c r="K56" s="504"/>
    </row>
    <row r="57" spans="1:12" s="8" customFormat="1" ht="17" thickBot="1" x14ac:dyDescent="0.3">
      <c r="A57" s="496" t="s">
        <v>1601</v>
      </c>
      <c r="B57" s="34"/>
      <c r="C57" s="56">
        <f t="shared" ref="C57:I57" si="17">SUM(C55:C56)</f>
        <v>-2</v>
      </c>
      <c r="D57" s="34">
        <f t="shared" si="17"/>
        <v>0</v>
      </c>
      <c r="E57" s="34">
        <f t="shared" si="17"/>
        <v>56</v>
      </c>
      <c r="F57" s="34">
        <f t="shared" si="17"/>
        <v>94</v>
      </c>
      <c r="G57" s="34">
        <f t="shared" si="17"/>
        <v>167</v>
      </c>
      <c r="H57" s="34">
        <f t="shared" si="17"/>
        <v>9</v>
      </c>
      <c r="I57" s="34">
        <f t="shared" si="17"/>
        <v>23</v>
      </c>
      <c r="J57" s="504"/>
      <c r="K57" s="504"/>
    </row>
    <row r="58" spans="1:12" s="2" customFormat="1" ht="17" thickBot="1" x14ac:dyDescent="0.3">
      <c r="A58" s="356"/>
      <c r="B58" s="193"/>
      <c r="C58" s="53"/>
      <c r="D58" s="53"/>
      <c r="E58" s="512"/>
      <c r="F58" s="13"/>
      <c r="G58" s="13"/>
      <c r="H58" s="13"/>
      <c r="I58" s="13"/>
      <c r="J58" s="504"/>
      <c r="K58" s="504"/>
    </row>
    <row r="59" spans="1:12" s="8" customFormat="1" ht="17" thickBot="1" x14ac:dyDescent="0.3">
      <c r="A59" s="496" t="s">
        <v>2481</v>
      </c>
      <c r="B59" s="34"/>
      <c r="C59" s="56">
        <f>SUM(C57:C58)</f>
        <v>-2</v>
      </c>
      <c r="D59" s="34">
        <f t="shared" ref="D59:I59" si="18">SUM(D57:D58)</f>
        <v>0</v>
      </c>
      <c r="E59" s="34">
        <f t="shared" si="18"/>
        <v>56</v>
      </c>
      <c r="F59" s="34">
        <f t="shared" si="18"/>
        <v>94</v>
      </c>
      <c r="G59" s="34">
        <f t="shared" si="18"/>
        <v>167</v>
      </c>
      <c r="H59" s="34">
        <f t="shared" si="18"/>
        <v>9</v>
      </c>
      <c r="I59" s="34">
        <f t="shared" si="18"/>
        <v>23</v>
      </c>
      <c r="J59" s="504"/>
      <c r="K59" s="504"/>
    </row>
    <row r="60" spans="1:12" s="49" customFormat="1" ht="17" thickBot="1" x14ac:dyDescent="0.3">
      <c r="A60" s="507"/>
      <c r="B60" s="508" t="s">
        <v>210</v>
      </c>
      <c r="C60" s="508"/>
      <c r="D60" s="508"/>
      <c r="E60" s="509">
        <v>-7</v>
      </c>
      <c r="F60" s="185">
        <v>-46</v>
      </c>
      <c r="G60" s="185">
        <v>-125</v>
      </c>
      <c r="H60" s="185">
        <v>-5</v>
      </c>
      <c r="I60" s="185">
        <v>-8</v>
      </c>
      <c r="J60" s="510" t="s">
        <v>211</v>
      </c>
      <c r="K60" s="510"/>
    </row>
    <row r="61" spans="1:12" s="8" customFormat="1" ht="17" thickBot="1" x14ac:dyDescent="0.3">
      <c r="A61" s="496" t="s">
        <v>2606</v>
      </c>
      <c r="B61" s="34"/>
      <c r="C61" s="56">
        <f t="shared" ref="C61:I61" si="19">SUM(C59:C60)</f>
        <v>-2</v>
      </c>
      <c r="D61" s="34">
        <f t="shared" si="19"/>
        <v>0</v>
      </c>
      <c r="E61" s="34">
        <f>SUM(E59:E60)</f>
        <v>49</v>
      </c>
      <c r="F61" s="34">
        <f t="shared" si="19"/>
        <v>48</v>
      </c>
      <c r="G61" s="34">
        <f t="shared" si="19"/>
        <v>42</v>
      </c>
      <c r="H61" s="34">
        <f t="shared" si="19"/>
        <v>4</v>
      </c>
      <c r="I61" s="34">
        <f t="shared" si="19"/>
        <v>15</v>
      </c>
      <c r="J61" s="504"/>
      <c r="K61" s="504"/>
    </row>
    <row r="62" spans="1:12" s="2" customFormat="1" ht="17" thickBot="1" x14ac:dyDescent="0.3">
      <c r="A62" s="55"/>
      <c r="B62" s="53"/>
      <c r="C62" s="53"/>
      <c r="D62" s="53"/>
      <c r="E62" s="512"/>
      <c r="F62" s="13"/>
      <c r="G62" s="13"/>
      <c r="H62" s="13"/>
      <c r="I62" s="13"/>
      <c r="J62" s="504"/>
      <c r="K62" s="504"/>
    </row>
    <row r="63" spans="1:12" s="8" customFormat="1" ht="17" thickBot="1" x14ac:dyDescent="0.3">
      <c r="A63" s="496" t="s">
        <v>2710</v>
      </c>
      <c r="B63" s="34"/>
      <c r="C63" s="56">
        <f>SUM(C61:C62)</f>
        <v>-2</v>
      </c>
      <c r="D63" s="34">
        <f t="shared" ref="D63:I63" si="20">SUM(D61:D62)</f>
        <v>0</v>
      </c>
      <c r="E63" s="34">
        <f t="shared" si="20"/>
        <v>49</v>
      </c>
      <c r="F63" s="34">
        <f t="shared" si="20"/>
        <v>48</v>
      </c>
      <c r="G63" s="34">
        <f t="shared" si="20"/>
        <v>42</v>
      </c>
      <c r="H63" s="34">
        <f t="shared" si="20"/>
        <v>4</v>
      </c>
      <c r="I63" s="34">
        <f t="shared" si="20"/>
        <v>15</v>
      </c>
      <c r="J63" s="504"/>
      <c r="K63" s="504"/>
    </row>
    <row r="64" spans="1:12" s="1" customFormat="1" ht="17" thickBot="1" x14ac:dyDescent="0.3">
      <c r="A64" s="55"/>
      <c r="B64" s="53"/>
      <c r="C64" s="354"/>
      <c r="D64" s="354"/>
      <c r="E64" s="512"/>
      <c r="F64" s="13"/>
      <c r="G64" s="13"/>
      <c r="H64" s="13"/>
      <c r="I64" s="13"/>
      <c r="J64" s="235"/>
      <c r="K64" s="235"/>
    </row>
    <row r="65" spans="1:12" s="8" customFormat="1" ht="17" thickBot="1" x14ac:dyDescent="0.3">
      <c r="A65" s="496" t="s">
        <v>2836</v>
      </c>
      <c r="B65" s="34"/>
      <c r="C65" s="56">
        <f>SUM(C63:C64)</f>
        <v>-2</v>
      </c>
      <c r="D65" s="34">
        <f t="shared" ref="D65:I65" si="21">SUM(D63:D64)</f>
        <v>0</v>
      </c>
      <c r="E65" s="34">
        <f>SUM(E63:E64)</f>
        <v>49</v>
      </c>
      <c r="F65" s="34">
        <f t="shared" si="21"/>
        <v>48</v>
      </c>
      <c r="G65" s="34">
        <f t="shared" si="21"/>
        <v>42</v>
      </c>
      <c r="H65" s="34">
        <f t="shared" si="21"/>
        <v>4</v>
      </c>
      <c r="I65" s="34">
        <f t="shared" si="21"/>
        <v>15</v>
      </c>
      <c r="J65" s="504"/>
      <c r="K65" s="504"/>
    </row>
    <row r="66" spans="1:12" s="1" customFormat="1" ht="17" thickBot="1" x14ac:dyDescent="0.3">
      <c r="A66" s="55">
        <v>44260</v>
      </c>
      <c r="B66" s="53" t="s">
        <v>63</v>
      </c>
      <c r="C66" s="354"/>
      <c r="D66" s="354"/>
      <c r="E66" s="512">
        <v>-39</v>
      </c>
      <c r="F66" s="13">
        <v>-24</v>
      </c>
      <c r="G66" s="13">
        <v>-52</v>
      </c>
      <c r="H66" s="13">
        <v>-5</v>
      </c>
      <c r="I66" s="13">
        <v>-4</v>
      </c>
      <c r="J66" s="235" t="s">
        <v>989</v>
      </c>
      <c r="K66" s="235"/>
      <c r="L66" s="2" t="s">
        <v>972</v>
      </c>
    </row>
    <row r="67" spans="1:12" s="8" customFormat="1" ht="17" thickBot="1" x14ac:dyDescent="0.3">
      <c r="A67" s="496" t="s">
        <v>2911</v>
      </c>
      <c r="B67" s="34"/>
      <c r="C67" s="56">
        <f>SUM(C65:C66)</f>
        <v>-2</v>
      </c>
      <c r="D67" s="34">
        <f t="shared" ref="D67:I67" si="22">SUM(D65:D66)</f>
        <v>0</v>
      </c>
      <c r="E67" s="34">
        <f t="shared" si="22"/>
        <v>10</v>
      </c>
      <c r="F67" s="34">
        <f t="shared" si="22"/>
        <v>24</v>
      </c>
      <c r="G67" s="56">
        <f t="shared" si="22"/>
        <v>-10</v>
      </c>
      <c r="H67" s="56">
        <f t="shared" si="22"/>
        <v>-1</v>
      </c>
      <c r="I67" s="34">
        <f t="shared" si="22"/>
        <v>11</v>
      </c>
      <c r="J67" s="504"/>
      <c r="K67" s="504"/>
    </row>
    <row r="68" spans="1:12" s="1" customFormat="1" ht="17" thickBot="1" x14ac:dyDescent="0.3">
      <c r="A68" s="55"/>
      <c r="B68" s="53"/>
      <c r="C68" s="354"/>
      <c r="D68" s="354"/>
      <c r="E68" s="512"/>
      <c r="F68" s="13"/>
      <c r="G68" s="13"/>
      <c r="H68" s="13"/>
      <c r="I68" s="13"/>
      <c r="J68" s="235"/>
      <c r="K68" s="235"/>
    </row>
    <row r="69" spans="1:12" s="8" customFormat="1" ht="17" thickBot="1" x14ac:dyDescent="0.3">
      <c r="A69" s="496" t="s">
        <v>3039</v>
      </c>
      <c r="B69" s="34"/>
      <c r="C69" s="56">
        <f>SUM(C67:C68)</f>
        <v>-2</v>
      </c>
      <c r="D69" s="34">
        <f t="shared" ref="D69:I69" si="23">SUM(D67:D68)</f>
        <v>0</v>
      </c>
      <c r="E69" s="34">
        <f t="shared" si="23"/>
        <v>10</v>
      </c>
      <c r="F69" s="34">
        <f t="shared" si="23"/>
        <v>24</v>
      </c>
      <c r="G69" s="56">
        <f t="shared" si="23"/>
        <v>-10</v>
      </c>
      <c r="H69" s="56">
        <f t="shared" si="23"/>
        <v>-1</v>
      </c>
      <c r="I69" s="34">
        <f t="shared" si="23"/>
        <v>11</v>
      </c>
      <c r="J69" s="504"/>
      <c r="K69" s="504"/>
    </row>
    <row r="70" spans="1:12" s="1" customFormat="1" ht="17" thickBot="1" x14ac:dyDescent="0.3">
      <c r="A70" s="55"/>
      <c r="B70" s="53"/>
      <c r="C70" s="354"/>
      <c r="D70" s="354"/>
      <c r="E70" s="512"/>
      <c r="F70" s="13"/>
      <c r="G70" s="13"/>
      <c r="H70" s="13"/>
      <c r="I70" s="13"/>
      <c r="J70" s="235"/>
      <c r="K70" s="235"/>
    </row>
    <row r="71" spans="1:12" s="8" customFormat="1" ht="17" thickBot="1" x14ac:dyDescent="0.3">
      <c r="A71" s="496" t="s">
        <v>3141</v>
      </c>
      <c r="B71" s="34"/>
      <c r="C71" s="56">
        <f t="shared" ref="C71:I71" si="24">SUM(C69:C70)</f>
        <v>-2</v>
      </c>
      <c r="D71" s="34">
        <f t="shared" si="24"/>
        <v>0</v>
      </c>
      <c r="E71" s="34">
        <f t="shared" si="24"/>
        <v>10</v>
      </c>
      <c r="F71" s="34">
        <f t="shared" si="24"/>
        <v>24</v>
      </c>
      <c r="G71" s="56">
        <f t="shared" si="24"/>
        <v>-10</v>
      </c>
      <c r="H71" s="56">
        <f t="shared" si="24"/>
        <v>-1</v>
      </c>
      <c r="I71" s="34">
        <f t="shared" si="24"/>
        <v>11</v>
      </c>
      <c r="J71" s="504"/>
      <c r="K71" s="504"/>
    </row>
    <row r="72" spans="1:12" s="1" customFormat="1" ht="17" thickBot="1" x14ac:dyDescent="0.3">
      <c r="A72" s="55"/>
      <c r="B72" s="53"/>
      <c r="C72" s="354"/>
      <c r="D72" s="354"/>
      <c r="E72" s="512"/>
      <c r="F72" s="13"/>
      <c r="G72" s="13"/>
      <c r="H72" s="13"/>
      <c r="I72" s="13"/>
      <c r="J72" s="235"/>
      <c r="K72" s="235"/>
    </row>
    <row r="73" spans="1:12" s="8" customFormat="1" ht="17" thickBot="1" x14ac:dyDescent="0.3">
      <c r="A73" s="496" t="s">
        <v>3223</v>
      </c>
      <c r="B73" s="34"/>
      <c r="C73" s="56">
        <f>SUM(C71:C72)</f>
        <v>-2</v>
      </c>
      <c r="D73" s="34">
        <f t="shared" ref="D73:I75" si="25">SUM(D71:D72)</f>
        <v>0</v>
      </c>
      <c r="E73" s="34">
        <f t="shared" si="25"/>
        <v>10</v>
      </c>
      <c r="F73" s="34">
        <f t="shared" si="25"/>
        <v>24</v>
      </c>
      <c r="G73" s="56">
        <f t="shared" si="25"/>
        <v>-10</v>
      </c>
      <c r="H73" s="56">
        <f t="shared" si="25"/>
        <v>-1</v>
      </c>
      <c r="I73" s="34">
        <f t="shared" si="25"/>
        <v>11</v>
      </c>
      <c r="J73" s="504"/>
      <c r="K73" s="504"/>
    </row>
    <row r="74" spans="1:12" s="1" customFormat="1" ht="17" thickBot="1" x14ac:dyDescent="0.3">
      <c r="A74" s="55"/>
      <c r="B74" s="53"/>
      <c r="C74" s="354"/>
      <c r="D74" s="354"/>
      <c r="E74" s="512"/>
      <c r="F74" s="13"/>
      <c r="G74" s="13"/>
      <c r="H74" s="13"/>
      <c r="I74" s="13"/>
      <c r="J74" s="235"/>
      <c r="K74" s="235"/>
    </row>
    <row r="75" spans="1:12" s="8" customFormat="1" ht="17" thickBot="1" x14ac:dyDescent="0.3">
      <c r="A75" s="496" t="s">
        <v>3452</v>
      </c>
      <c r="B75" s="34"/>
      <c r="C75" s="56">
        <f>SUM(C73:C74)</f>
        <v>-2</v>
      </c>
      <c r="D75" s="34">
        <f>SUM(D73:D74)</f>
        <v>0</v>
      </c>
      <c r="E75" s="34">
        <f>SUM(E73:E74)</f>
        <v>10</v>
      </c>
      <c r="F75" s="34">
        <f>SUM(F73:F74)</f>
        <v>24</v>
      </c>
      <c r="G75" s="56">
        <f t="shared" si="25"/>
        <v>-10</v>
      </c>
      <c r="H75" s="56">
        <f t="shared" si="25"/>
        <v>-1</v>
      </c>
      <c r="I75" s="34">
        <f t="shared" si="25"/>
        <v>11</v>
      </c>
      <c r="J75" s="504"/>
      <c r="K75" s="504"/>
    </row>
    <row r="76" spans="1:12" s="1" customFormat="1" ht="17" thickBot="1" x14ac:dyDescent="0.3">
      <c r="A76" s="55"/>
      <c r="B76" s="53"/>
      <c r="C76" s="354"/>
      <c r="D76" s="354"/>
      <c r="E76" s="1020"/>
      <c r="F76" s="39"/>
      <c r="G76" s="13"/>
      <c r="H76" s="13"/>
      <c r="I76" s="39"/>
      <c r="J76" s="235"/>
      <c r="K76" s="235"/>
    </row>
    <row r="77" spans="1:12" s="8" customFormat="1" ht="17" thickBot="1" x14ac:dyDescent="0.3">
      <c r="A77" s="496" t="s">
        <v>3453</v>
      </c>
      <c r="B77" s="34"/>
      <c r="C77" s="56">
        <f t="shared" ref="C77:I79" si="26">SUM(C75:C76)</f>
        <v>-2</v>
      </c>
      <c r="D77" s="34">
        <f t="shared" si="26"/>
        <v>0</v>
      </c>
      <c r="E77" s="34">
        <f t="shared" si="26"/>
        <v>10</v>
      </c>
      <c r="F77" s="34">
        <f t="shared" si="26"/>
        <v>24</v>
      </c>
      <c r="G77" s="56">
        <f t="shared" si="26"/>
        <v>-10</v>
      </c>
      <c r="H77" s="56">
        <f t="shared" si="26"/>
        <v>-1</v>
      </c>
      <c r="I77" s="34">
        <f t="shared" si="26"/>
        <v>11</v>
      </c>
      <c r="J77" s="504"/>
      <c r="K77" s="504"/>
    </row>
    <row r="78" spans="1:12" s="2" customFormat="1" ht="17" thickBot="1" x14ac:dyDescent="0.3">
      <c r="A78" s="301"/>
      <c r="B78" s="53"/>
      <c r="C78" s="53"/>
      <c r="D78" s="53"/>
      <c r="E78" s="512"/>
      <c r="F78" s="13"/>
      <c r="G78" s="13"/>
      <c r="H78" s="13"/>
      <c r="I78" s="13"/>
      <c r="J78" s="504"/>
      <c r="K78" s="504"/>
    </row>
    <row r="79" spans="1:12" s="8" customFormat="1" ht="17" thickBot="1" x14ac:dyDescent="0.3">
      <c r="A79" s="161" t="s">
        <v>3601</v>
      </c>
      <c r="B79" s="34"/>
      <c r="C79" s="56">
        <f>SUM(C77:C78)</f>
        <v>-2</v>
      </c>
      <c r="D79" s="34">
        <f>SUM(D77:D78)</f>
        <v>0</v>
      </c>
      <c r="E79" s="34">
        <f>SUM(E77:E78)</f>
        <v>10</v>
      </c>
      <c r="F79" s="34">
        <f>SUM(F77:F78)</f>
        <v>24</v>
      </c>
      <c r="G79" s="56">
        <f t="shared" si="26"/>
        <v>-10</v>
      </c>
      <c r="H79" s="56">
        <f t="shared" si="26"/>
        <v>-1</v>
      </c>
      <c r="I79" s="34">
        <f>SUM(I77:I78)</f>
        <v>11</v>
      </c>
      <c r="J79" s="504"/>
      <c r="K79" s="504"/>
    </row>
    <row r="80" spans="1:12" s="2" customFormat="1" ht="17" thickBot="1" x14ac:dyDescent="0.3">
      <c r="A80" s="301"/>
      <c r="B80" s="53"/>
      <c r="C80" s="53"/>
      <c r="D80" s="53"/>
      <c r="E80" s="512"/>
      <c r="F80" s="13"/>
      <c r="G80" s="13"/>
      <c r="H80" s="13"/>
      <c r="I80" s="13"/>
      <c r="J80" s="504"/>
      <c r="K80" s="504"/>
    </row>
    <row r="81" spans="1:13" s="8" customFormat="1" ht="17" thickBot="1" x14ac:dyDescent="0.3">
      <c r="A81" s="161" t="s">
        <v>3730</v>
      </c>
      <c r="B81" s="34"/>
      <c r="C81" s="56">
        <f>SUM(C79:C80)</f>
        <v>-2</v>
      </c>
      <c r="D81" s="34">
        <f t="shared" ref="D81:I81" si="27">SUM(D79:D80)</f>
        <v>0</v>
      </c>
      <c r="E81" s="34">
        <f t="shared" si="27"/>
        <v>10</v>
      </c>
      <c r="F81" s="34">
        <f t="shared" si="27"/>
        <v>24</v>
      </c>
      <c r="G81" s="56">
        <f t="shared" si="27"/>
        <v>-10</v>
      </c>
      <c r="H81" s="56">
        <f t="shared" si="27"/>
        <v>-1</v>
      </c>
      <c r="I81" s="34">
        <f t="shared" si="27"/>
        <v>11</v>
      </c>
      <c r="J81" s="504"/>
      <c r="K81" s="504"/>
    </row>
    <row r="82" spans="1:13" s="2" customFormat="1" ht="17" thickBot="1" x14ac:dyDescent="0.3">
      <c r="A82" s="301"/>
      <c r="B82" s="53"/>
      <c r="C82" s="53"/>
      <c r="D82" s="53"/>
      <c r="E82" s="512"/>
      <c r="F82" s="13"/>
      <c r="G82" s="13"/>
      <c r="H82" s="13"/>
      <c r="I82" s="13"/>
      <c r="J82" s="504"/>
      <c r="K82" s="504"/>
    </row>
    <row r="83" spans="1:13" s="8" customFormat="1" ht="17" thickBot="1" x14ac:dyDescent="0.3">
      <c r="A83" s="161" t="s">
        <v>3906</v>
      </c>
      <c r="B83" s="34"/>
      <c r="C83" s="56">
        <f>SUM(C81:C82)</f>
        <v>-2</v>
      </c>
      <c r="D83" s="34">
        <f t="shared" ref="D83:I85" si="28">SUM(D81:D82)</f>
        <v>0</v>
      </c>
      <c r="E83" s="34">
        <f t="shared" si="28"/>
        <v>10</v>
      </c>
      <c r="F83" s="34">
        <f t="shared" si="28"/>
        <v>24</v>
      </c>
      <c r="G83" s="56">
        <f t="shared" si="28"/>
        <v>-10</v>
      </c>
      <c r="H83" s="56">
        <f t="shared" si="28"/>
        <v>-1</v>
      </c>
      <c r="I83" s="34">
        <f t="shared" si="28"/>
        <v>11</v>
      </c>
      <c r="J83" s="504"/>
      <c r="K83" s="504"/>
    </row>
    <row r="84" spans="1:13" s="2" customFormat="1" ht="17" thickBot="1" x14ac:dyDescent="0.3">
      <c r="A84" s="301"/>
      <c r="B84" s="53"/>
      <c r="C84" s="53"/>
      <c r="D84" s="53"/>
      <c r="E84" s="512"/>
      <c r="F84" s="13"/>
      <c r="G84" s="13"/>
      <c r="H84" s="13"/>
      <c r="I84" s="13"/>
      <c r="J84" s="504"/>
      <c r="K84" s="504"/>
    </row>
    <row r="85" spans="1:13" s="8" customFormat="1" ht="17" thickBot="1" x14ac:dyDescent="0.3">
      <c r="A85" s="161" t="s">
        <v>4025</v>
      </c>
      <c r="B85" s="34"/>
      <c r="C85" s="56">
        <f>SUM(C83:C84)</f>
        <v>-2</v>
      </c>
      <c r="D85" s="34">
        <f t="shared" si="28"/>
        <v>0</v>
      </c>
      <c r="E85" s="34">
        <f t="shared" si="28"/>
        <v>10</v>
      </c>
      <c r="F85" s="34">
        <f t="shared" si="28"/>
        <v>24</v>
      </c>
      <c r="G85" s="56">
        <f t="shared" si="28"/>
        <v>-10</v>
      </c>
      <c r="H85" s="56">
        <f t="shared" si="28"/>
        <v>-1</v>
      </c>
      <c r="I85" s="34">
        <f t="shared" si="28"/>
        <v>11</v>
      </c>
      <c r="J85" s="504"/>
      <c r="K85" s="504"/>
    </row>
    <row r="86" spans="1:13" s="1" customFormat="1" ht="17" thickBot="1" x14ac:dyDescent="0.3">
      <c r="A86" s="301" t="s">
        <v>4185</v>
      </c>
      <c r="B86" s="53" t="s">
        <v>63</v>
      </c>
      <c r="C86" s="354"/>
      <c r="D86" s="354"/>
      <c r="E86" s="1020">
        <v>-13</v>
      </c>
      <c r="F86" s="39">
        <v>-24</v>
      </c>
      <c r="G86" s="43"/>
      <c r="H86" s="43"/>
      <c r="I86" s="39">
        <v>-6</v>
      </c>
      <c r="J86" s="235" t="s">
        <v>4186</v>
      </c>
      <c r="K86" s="235"/>
    </row>
    <row r="87" spans="1:13" s="8" customFormat="1" ht="17" thickBot="1" x14ac:dyDescent="0.3">
      <c r="A87" s="860" t="s">
        <v>4240</v>
      </c>
      <c r="B87" s="41"/>
      <c r="C87" s="56">
        <f>SUM(C85:C86)</f>
        <v>-2</v>
      </c>
      <c r="D87" s="41">
        <f t="shared" ref="D87:I87" si="29">SUM(D85:D86)</f>
        <v>0</v>
      </c>
      <c r="E87" s="56">
        <f t="shared" si="29"/>
        <v>-3</v>
      </c>
      <c r="F87" s="181">
        <f t="shared" si="29"/>
        <v>0</v>
      </c>
      <c r="G87" s="56">
        <f t="shared" si="29"/>
        <v>-10</v>
      </c>
      <c r="H87" s="56">
        <f t="shared" si="29"/>
        <v>-1</v>
      </c>
      <c r="I87" s="181">
        <f t="shared" si="29"/>
        <v>5</v>
      </c>
      <c r="J87" s="865" t="s">
        <v>4516</v>
      </c>
      <c r="K87" s="865"/>
      <c r="L87" s="355"/>
      <c r="M87" s="355"/>
    </row>
    <row r="88" spans="1:13" s="49" customFormat="1" ht="17" thickBot="1" x14ac:dyDescent="0.3">
      <c r="A88" s="933"/>
      <c r="B88" s="508" t="s">
        <v>967</v>
      </c>
      <c r="C88" s="508"/>
      <c r="D88" s="508"/>
      <c r="E88" s="509"/>
      <c r="F88" s="185"/>
      <c r="G88" s="185"/>
      <c r="H88" s="185"/>
      <c r="I88" s="185">
        <v>-5</v>
      </c>
      <c r="J88" s="510" t="s">
        <v>1773</v>
      </c>
      <c r="K88" s="510"/>
    </row>
    <row r="89" spans="1:13" s="8" customFormat="1" ht="17" thickBot="1" x14ac:dyDescent="0.3">
      <c r="A89" s="860" t="s">
        <v>4326</v>
      </c>
      <c r="B89" s="41"/>
      <c r="C89" s="56">
        <f>SUM(C87:C88)</f>
        <v>-2</v>
      </c>
      <c r="D89" s="41">
        <f t="shared" ref="D89" si="30">SUM(D87:D88)</f>
        <v>0</v>
      </c>
      <c r="E89" s="56">
        <f t="shared" ref="E89" si="31">SUM(E87:E88)</f>
        <v>-3</v>
      </c>
      <c r="F89" s="41">
        <f t="shared" ref="F89" si="32">SUM(F87:F88)</f>
        <v>0</v>
      </c>
      <c r="G89" s="56">
        <f t="shared" ref="G89" si="33">SUM(G87:G88)</f>
        <v>-10</v>
      </c>
      <c r="H89" s="56">
        <f t="shared" ref="H89" si="34">SUM(H87:H88)</f>
        <v>-1</v>
      </c>
      <c r="I89" s="181">
        <f t="shared" ref="I89" si="35">SUM(I87:I88)</f>
        <v>0</v>
      </c>
      <c r="J89" s="504" t="s">
        <v>4402</v>
      </c>
      <c r="K89" s="504"/>
    </row>
    <row r="90" spans="1:13" s="2" customFormat="1" x14ac:dyDescent="0.25">
      <c r="A90" s="301"/>
      <c r="B90" s="53"/>
      <c r="C90" s="53"/>
      <c r="D90" s="53"/>
      <c r="E90" s="512"/>
      <c r="F90" s="13"/>
      <c r="G90" s="13"/>
      <c r="H90" s="13"/>
      <c r="I90" s="13"/>
      <c r="J90" s="504"/>
      <c r="K90" s="504"/>
    </row>
    <row r="91" spans="1:13" s="2" customFormat="1" x14ac:dyDescent="0.25">
      <c r="A91" s="301"/>
      <c r="B91" s="53"/>
      <c r="C91" s="53"/>
      <c r="D91" s="53"/>
      <c r="E91" s="512"/>
      <c r="F91" s="13"/>
      <c r="G91" s="13"/>
      <c r="H91" s="13"/>
      <c r="I91" s="13"/>
      <c r="J91" s="504" t="s">
        <v>4403</v>
      </c>
      <c r="K91" s="504"/>
    </row>
    <row r="92" spans="1:13" s="2" customFormat="1" x14ac:dyDescent="0.25">
      <c r="A92" s="301"/>
      <c r="B92" s="53"/>
      <c r="C92" s="53"/>
      <c r="D92" s="53"/>
      <c r="E92" s="512"/>
      <c r="F92" s="13"/>
      <c r="G92" s="13"/>
      <c r="H92" s="13"/>
      <c r="I92" s="13"/>
      <c r="J92" s="504" t="s">
        <v>4404</v>
      </c>
      <c r="K92" s="504"/>
    </row>
    <row r="93" spans="1:13" s="2" customFormat="1" x14ac:dyDescent="0.25">
      <c r="A93" s="301"/>
      <c r="B93" s="53"/>
      <c r="C93" s="53"/>
      <c r="D93" s="53"/>
      <c r="E93" s="512"/>
      <c r="F93" s="13"/>
      <c r="G93" s="13"/>
      <c r="H93" s="13"/>
      <c r="I93" s="13"/>
      <c r="J93" s="504"/>
      <c r="K93" s="504"/>
    </row>
    <row r="94" spans="1:13" s="1" customFormat="1" x14ac:dyDescent="0.25">
      <c r="A94" s="367"/>
      <c r="B94" s="43"/>
      <c r="C94" s="43"/>
      <c r="D94" s="43"/>
      <c r="E94" s="43"/>
      <c r="F94" s="43"/>
      <c r="G94" s="43"/>
      <c r="H94" s="43"/>
      <c r="I94" s="44"/>
      <c r="J94" s="235"/>
      <c r="K94" s="235"/>
    </row>
    <row r="95" spans="1:13" ht="17" thickBot="1" x14ac:dyDescent="0.3"/>
    <row r="96" spans="1:13" ht="17" thickBot="1" x14ac:dyDescent="0.3">
      <c r="C96" s="26" t="s">
        <v>31</v>
      </c>
      <c r="D96" s="27" t="s">
        <v>463</v>
      </c>
      <c r="E96" s="27" t="s">
        <v>26</v>
      </c>
      <c r="F96" s="27" t="s">
        <v>3</v>
      </c>
      <c r="G96" s="27" t="s">
        <v>4</v>
      </c>
      <c r="H96" s="27" t="s">
        <v>28</v>
      </c>
      <c r="I96" s="138" t="s">
        <v>10</v>
      </c>
    </row>
    <row r="98" spans="1:12" x14ac:dyDescent="0.25">
      <c r="A98" s="285" t="s">
        <v>1597</v>
      </c>
      <c r="B98" s="260"/>
      <c r="C98" s="260"/>
      <c r="D98" s="260"/>
      <c r="E98" s="260"/>
      <c r="F98" s="260"/>
      <c r="G98" s="260"/>
      <c r="H98" s="260"/>
      <c r="I98" s="260"/>
      <c r="J98" s="129"/>
      <c r="K98" s="129"/>
      <c r="L98" s="197"/>
    </row>
    <row r="99" spans="1:12" x14ac:dyDescent="0.25">
      <c r="A99" s="137" t="s">
        <v>1598</v>
      </c>
    </row>
    <row r="101" spans="1:12" x14ac:dyDescent="0.25">
      <c r="A101" s="514" t="s">
        <v>1599</v>
      </c>
      <c r="B101" s="515"/>
      <c r="C101" s="515"/>
    </row>
    <row r="102" spans="1:12" x14ac:dyDescent="0.25">
      <c r="A102" s="514" t="s">
        <v>1600</v>
      </c>
      <c r="B102" s="515"/>
      <c r="C102" s="515"/>
    </row>
    <row r="104" spans="1:12" x14ac:dyDescent="0.25">
      <c r="A104" s="934" t="s">
        <v>4173</v>
      </c>
      <c r="B104" s="779"/>
      <c r="C104" s="779"/>
      <c r="D104" s="779"/>
      <c r="E104" s="779"/>
    </row>
    <row r="105" spans="1:12" x14ac:dyDescent="0.25">
      <c r="A105" s="934" t="s">
        <v>4174</v>
      </c>
      <c r="B105" s="779"/>
      <c r="C105" s="779"/>
      <c r="D105" s="779"/>
      <c r="E105" s="779"/>
    </row>
    <row r="106" spans="1:12" x14ac:dyDescent="0.25">
      <c r="A106" s="934" t="s">
        <v>4175</v>
      </c>
      <c r="B106" s="779"/>
      <c r="C106" s="779"/>
      <c r="D106" s="779"/>
      <c r="E106" s="77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tabColor rgb="FFC00000"/>
  </sheetPr>
  <dimension ref="A1:I17"/>
  <sheetViews>
    <sheetView workbookViewId="0">
      <selection activeCell="B12" sqref="B12"/>
    </sheetView>
  </sheetViews>
  <sheetFormatPr baseColWidth="10" defaultColWidth="8.83203125" defaultRowHeight="16" x14ac:dyDescent="0.25"/>
  <cols>
    <col min="1" max="1" width="13.1640625" style="530" customWidth="1"/>
    <col min="2" max="2" width="21.5" style="20" customWidth="1"/>
    <col min="3" max="3" width="9.1640625" style="20" customWidth="1"/>
    <col min="4" max="16384" width="8.83203125" style="20"/>
  </cols>
  <sheetData>
    <row r="1" spans="1:9" x14ac:dyDescent="0.25">
      <c r="A1" s="128" t="s">
        <v>23</v>
      </c>
      <c r="B1" s="48"/>
      <c r="C1" s="48"/>
    </row>
    <row r="2" spans="1:9" x14ac:dyDescent="0.25">
      <c r="A2" s="128"/>
      <c r="B2" s="48"/>
      <c r="C2" s="48"/>
    </row>
    <row r="3" spans="1:9" x14ac:dyDescent="0.25">
      <c r="A3" s="139" t="s">
        <v>1624</v>
      </c>
      <c r="B3" s="4"/>
    </row>
    <row r="4" spans="1:9" x14ac:dyDescent="0.25">
      <c r="A4" s="139" t="s">
        <v>1625</v>
      </c>
      <c r="B4" s="3"/>
      <c r="C4" s="3"/>
    </row>
    <row r="5" spans="1:9" s="18" customFormat="1" ht="17" thickBot="1" x14ac:dyDescent="0.3">
      <c r="A5" s="517"/>
      <c r="C5" s="518">
        <v>7000</v>
      </c>
      <c r="D5" s="518">
        <v>4500</v>
      </c>
      <c r="E5" s="518">
        <v>1500</v>
      </c>
      <c r="F5" s="518">
        <v>18000</v>
      </c>
      <c r="G5" s="518">
        <v>8750</v>
      </c>
      <c r="H5" s="518">
        <v>2500</v>
      </c>
    </row>
    <row r="6" spans="1:9" ht="17" thickBot="1" x14ac:dyDescent="0.3">
      <c r="A6" s="160" t="s">
        <v>0</v>
      </c>
      <c r="B6" s="51" t="s">
        <v>1</v>
      </c>
      <c r="C6" s="11" t="s">
        <v>2</v>
      </c>
      <c r="D6" s="11" t="s">
        <v>3</v>
      </c>
      <c r="E6" s="11" t="s">
        <v>4</v>
      </c>
      <c r="F6" s="11" t="s">
        <v>10</v>
      </c>
      <c r="G6" s="11" t="s">
        <v>30</v>
      </c>
      <c r="H6" s="11" t="s">
        <v>31</v>
      </c>
    </row>
    <row r="7" spans="1:9" ht="17" thickBot="1" x14ac:dyDescent="0.3">
      <c r="A7" s="526" t="s">
        <v>281</v>
      </c>
      <c r="B7" s="527" t="s">
        <v>1626</v>
      </c>
      <c r="C7" s="527">
        <v>12</v>
      </c>
      <c r="D7" s="527">
        <v>24</v>
      </c>
      <c r="E7" s="527">
        <v>40</v>
      </c>
      <c r="F7" s="527">
        <v>4</v>
      </c>
      <c r="G7" s="527">
        <v>4</v>
      </c>
      <c r="H7" s="527">
        <v>8</v>
      </c>
    </row>
    <row r="8" spans="1:9" ht="17" thickBot="1" x14ac:dyDescent="0.3">
      <c r="A8" s="290" t="s">
        <v>155</v>
      </c>
      <c r="B8" s="269"/>
      <c r="C8" s="538">
        <f>SUM(C7)</f>
        <v>12</v>
      </c>
      <c r="D8" s="538">
        <f t="shared" ref="D8:H8" si="0">SUM(D7)</f>
        <v>24</v>
      </c>
      <c r="E8" s="538">
        <f t="shared" si="0"/>
        <v>40</v>
      </c>
      <c r="F8" s="538">
        <f t="shared" si="0"/>
        <v>4</v>
      </c>
      <c r="G8" s="538">
        <f t="shared" si="0"/>
        <v>4</v>
      </c>
      <c r="H8" s="538">
        <f t="shared" si="0"/>
        <v>8</v>
      </c>
      <c r="I8" s="20" t="s">
        <v>1627</v>
      </c>
    </row>
    <row r="9" spans="1:9" ht="17" thickBot="1" x14ac:dyDescent="0.3">
      <c r="A9" s="528" t="s">
        <v>227</v>
      </c>
      <c r="B9" s="529" t="s">
        <v>63</v>
      </c>
      <c r="C9" s="529">
        <v>-12</v>
      </c>
      <c r="D9" s="529">
        <v>-24</v>
      </c>
      <c r="E9" s="529">
        <v>-40</v>
      </c>
      <c r="F9" s="529">
        <v>-4</v>
      </c>
      <c r="G9" s="529">
        <v>-4</v>
      </c>
      <c r="H9" s="529">
        <v>-8</v>
      </c>
    </row>
    <row r="10" spans="1:9" ht="17" thickBot="1" x14ac:dyDescent="0.3">
      <c r="A10" s="290" t="s">
        <v>156</v>
      </c>
      <c r="B10" s="269"/>
      <c r="C10" s="538">
        <f>SUM(C8:C9)</f>
        <v>0</v>
      </c>
      <c r="D10" s="538">
        <f t="shared" ref="D10:H10" si="1">SUM(D8:D9)</f>
        <v>0</v>
      </c>
      <c r="E10" s="538">
        <f t="shared" si="1"/>
        <v>0</v>
      </c>
      <c r="F10" s="538">
        <f t="shared" si="1"/>
        <v>0</v>
      </c>
      <c r="G10" s="538">
        <f t="shared" si="1"/>
        <v>0</v>
      </c>
      <c r="H10" s="538">
        <f t="shared" si="1"/>
        <v>0</v>
      </c>
    </row>
    <row r="11" spans="1:9" x14ac:dyDescent="0.25">
      <c r="A11" s="525"/>
      <c r="B11" s="213"/>
      <c r="C11" s="213"/>
      <c r="D11" s="213"/>
      <c r="E11" s="213"/>
      <c r="F11" s="213"/>
      <c r="G11" s="213"/>
      <c r="H11" s="213"/>
    </row>
    <row r="12" spans="1:9" x14ac:dyDescent="0.25">
      <c r="A12" s="525"/>
      <c r="B12" s="213"/>
      <c r="C12" s="213"/>
      <c r="D12" s="213"/>
      <c r="E12" s="213"/>
      <c r="F12" s="213"/>
      <c r="G12" s="213"/>
      <c r="H12" s="213"/>
    </row>
    <row r="14" spans="1:9" x14ac:dyDescent="0.25">
      <c r="A14" s="530" t="s">
        <v>1628</v>
      </c>
    </row>
    <row r="15" spans="1:9" x14ac:dyDescent="0.25">
      <c r="A15" s="530" t="s">
        <v>1629</v>
      </c>
    </row>
    <row r="16" spans="1:9" x14ac:dyDescent="0.25">
      <c r="A16" s="530" t="s">
        <v>1630</v>
      </c>
    </row>
    <row r="17" spans="1:1" x14ac:dyDescent="0.25">
      <c r="A17" s="530" t="s">
        <v>1631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tabColor rgb="FFC00000"/>
  </sheetPr>
  <dimension ref="A1:J32"/>
  <sheetViews>
    <sheetView workbookViewId="0">
      <selection activeCell="D20" sqref="D20"/>
    </sheetView>
  </sheetViews>
  <sheetFormatPr baseColWidth="10" defaultColWidth="9" defaultRowHeight="17" x14ac:dyDescent="0.25"/>
  <cols>
    <col min="1" max="1" width="14" style="157" customWidth="1"/>
    <col min="2" max="2" width="25.1640625" style="158" customWidth="1"/>
    <col min="3" max="3" width="10.33203125" style="158" customWidth="1"/>
    <col min="4" max="6" width="9.1640625" style="158" customWidth="1"/>
    <col min="7" max="7" width="8.33203125" style="259" customWidth="1"/>
    <col min="8" max="8" width="12.33203125" style="149" customWidth="1"/>
    <col min="9" max="16384" width="9" style="149"/>
  </cols>
  <sheetData>
    <row r="1" spans="1:10" s="48" customFormat="1" ht="16" x14ac:dyDescent="0.25">
      <c r="A1" s="128" t="s">
        <v>23</v>
      </c>
    </row>
    <row r="2" spans="1:10" s="48" customFormat="1" ht="16" x14ac:dyDescent="0.25">
      <c r="A2" s="128"/>
    </row>
    <row r="3" spans="1:10" s="48" customFormat="1" ht="16" x14ac:dyDescent="0.25">
      <c r="A3" s="128" t="s">
        <v>1602</v>
      </c>
    </row>
    <row r="4" spans="1:10" s="48" customFormat="1" ht="16" x14ac:dyDescent="0.25">
      <c r="A4" s="139" t="s">
        <v>1603</v>
      </c>
      <c r="B4" s="3"/>
      <c r="C4" s="3"/>
      <c r="D4" s="3"/>
      <c r="E4" s="3"/>
      <c r="F4" s="3"/>
      <c r="G4" s="3"/>
    </row>
    <row r="5" spans="1:10" s="49" customFormat="1" thickBot="1" x14ac:dyDescent="0.3">
      <c r="A5" s="516"/>
      <c r="C5" s="30">
        <v>6750</v>
      </c>
      <c r="D5" s="30">
        <v>5000</v>
      </c>
      <c r="E5" s="30">
        <v>1500</v>
      </c>
      <c r="F5" s="30">
        <v>25000</v>
      </c>
    </row>
    <row r="6" spans="1:10" s="4" customFormat="1" thickBot="1" x14ac:dyDescent="0.3">
      <c r="A6" s="160" t="s">
        <v>0</v>
      </c>
      <c r="B6" s="51" t="s">
        <v>1</v>
      </c>
      <c r="C6" s="51" t="s">
        <v>2</v>
      </c>
      <c r="D6" s="51" t="s">
        <v>3</v>
      </c>
      <c r="E6" s="51" t="s">
        <v>4</v>
      </c>
      <c r="F6" s="51" t="s">
        <v>10</v>
      </c>
      <c r="G6" s="51"/>
    </row>
    <row r="7" spans="1:10" s="2" customFormat="1" ht="16" x14ac:dyDescent="0.25">
      <c r="A7" s="76">
        <v>43901</v>
      </c>
      <c r="B7" s="14" t="s">
        <v>1604</v>
      </c>
      <c r="C7" s="14">
        <v>20</v>
      </c>
      <c r="D7" s="14">
        <v>20</v>
      </c>
      <c r="E7" s="14">
        <v>120</v>
      </c>
      <c r="F7" s="14">
        <v>10</v>
      </c>
      <c r="G7" s="115"/>
      <c r="H7" s="1" t="s">
        <v>1605</v>
      </c>
      <c r="I7" s="1"/>
    </row>
    <row r="8" spans="1:10" s="2" customFormat="1" thickBot="1" x14ac:dyDescent="0.3">
      <c r="A8" s="76">
        <v>43932</v>
      </c>
      <c r="B8" s="14" t="s">
        <v>1606</v>
      </c>
      <c r="C8" s="14">
        <v>80</v>
      </c>
      <c r="D8" s="14">
        <v>80</v>
      </c>
      <c r="E8" s="14"/>
      <c r="F8" s="14"/>
      <c r="G8" s="115"/>
      <c r="H8" s="2" t="s">
        <v>1607</v>
      </c>
    </row>
    <row r="9" spans="1:10" s="2" customFormat="1" thickBot="1" x14ac:dyDescent="0.3">
      <c r="A9" s="33" t="s">
        <v>155</v>
      </c>
      <c r="B9" s="34"/>
      <c r="C9" s="34">
        <f>SUM(C7:C8)</f>
        <v>100</v>
      </c>
      <c r="D9" s="34">
        <f>SUM(D7:D8)</f>
        <v>100</v>
      </c>
      <c r="E9" s="34">
        <f>SUM(E7:E8)</f>
        <v>120</v>
      </c>
      <c r="F9" s="34">
        <f>SUM(F7:F8)</f>
        <v>10</v>
      </c>
      <c r="G9" s="54"/>
    </row>
    <row r="10" spans="1:10" s="136" customFormat="1" ht="16" x14ac:dyDescent="0.25">
      <c r="A10" s="741">
        <v>44116</v>
      </c>
      <c r="B10" s="192" t="s">
        <v>63</v>
      </c>
      <c r="C10" s="192">
        <v>-27</v>
      </c>
      <c r="D10" s="192">
        <v>-28</v>
      </c>
      <c r="E10" s="192">
        <v>-55</v>
      </c>
      <c r="F10" s="192">
        <v>-7</v>
      </c>
      <c r="G10" s="753"/>
      <c r="H10" s="136" t="s">
        <v>1607</v>
      </c>
      <c r="I10" s="754" t="s">
        <v>2575</v>
      </c>
      <c r="J10" s="754"/>
    </row>
    <row r="11" spans="1:10" s="136" customFormat="1" ht="16" x14ac:dyDescent="0.25">
      <c r="A11" s="525" t="s">
        <v>555</v>
      </c>
      <c r="B11" s="162" t="s">
        <v>63</v>
      </c>
      <c r="C11" s="162">
        <v>-54</v>
      </c>
      <c r="D11" s="162">
        <v>-27</v>
      </c>
      <c r="E11" s="162">
        <v>-65</v>
      </c>
      <c r="F11" s="742">
        <v>-3</v>
      </c>
      <c r="G11" s="742"/>
      <c r="H11" s="136" t="s">
        <v>1607</v>
      </c>
      <c r="I11" s="754" t="s">
        <v>2575</v>
      </c>
      <c r="J11" s="754"/>
    </row>
    <row r="12" spans="1:10" s="136" customFormat="1" thickBot="1" x14ac:dyDescent="0.3">
      <c r="A12" s="525" t="s">
        <v>925</v>
      </c>
      <c r="B12" s="162" t="s">
        <v>63</v>
      </c>
      <c r="C12" s="742">
        <v>-19</v>
      </c>
      <c r="D12" s="162">
        <v>-22</v>
      </c>
      <c r="E12" s="742"/>
      <c r="F12" s="742"/>
      <c r="G12" s="742"/>
      <c r="H12" s="200" t="s">
        <v>1608</v>
      </c>
    </row>
    <row r="13" spans="1:10" s="197" customFormat="1" thickBot="1" x14ac:dyDescent="0.3">
      <c r="A13" s="290" t="s">
        <v>156</v>
      </c>
      <c r="B13" s="269"/>
      <c r="C13" s="269">
        <f>SUM(C9:C12)</f>
        <v>0</v>
      </c>
      <c r="D13" s="269">
        <f>SUM(D9:D12)</f>
        <v>23</v>
      </c>
      <c r="E13" s="269">
        <f>SUM(E9:E12)</f>
        <v>0</v>
      </c>
      <c r="F13" s="269">
        <f>SUM(F9:F12)</f>
        <v>0</v>
      </c>
      <c r="G13" s="291"/>
    </row>
    <row r="14" spans="1:10" s="2" customFormat="1" thickBot="1" x14ac:dyDescent="0.3">
      <c r="A14" s="15"/>
      <c r="B14" s="13"/>
      <c r="C14" s="13"/>
      <c r="D14" s="13"/>
      <c r="E14" s="13"/>
      <c r="F14" s="13"/>
      <c r="G14" s="43"/>
    </row>
    <row r="15" spans="1:10" s="197" customFormat="1" thickBot="1" x14ac:dyDescent="0.3">
      <c r="A15" s="33" t="s">
        <v>2459</v>
      </c>
      <c r="B15" s="34"/>
      <c r="C15" s="34">
        <f>SUM(C13:C14)</f>
        <v>0</v>
      </c>
      <c r="D15" s="34">
        <f t="shared" ref="D15:F15" si="0">SUM(D13:D14)</f>
        <v>23</v>
      </c>
      <c r="E15" s="34">
        <f t="shared" si="0"/>
        <v>0</v>
      </c>
      <c r="F15" s="34">
        <f t="shared" si="0"/>
        <v>0</v>
      </c>
      <c r="G15" s="54"/>
    </row>
    <row r="16" spans="1:10" s="2" customFormat="1" thickBot="1" x14ac:dyDescent="0.3">
      <c r="A16" s="15"/>
      <c r="B16" s="13"/>
      <c r="C16" s="13"/>
      <c r="D16" s="13"/>
      <c r="E16" s="13"/>
      <c r="F16" s="13"/>
      <c r="G16" s="43"/>
    </row>
    <row r="17" spans="1:7" s="197" customFormat="1" thickBot="1" x14ac:dyDescent="0.3">
      <c r="A17" s="33" t="s">
        <v>2566</v>
      </c>
      <c r="B17" s="34"/>
      <c r="C17" s="34">
        <f>SUM(C15:C16)</f>
        <v>0</v>
      </c>
      <c r="D17" s="34">
        <f>SUM(D15:D16)</f>
        <v>23</v>
      </c>
      <c r="E17" s="34">
        <f>SUM(E15:E16)</f>
        <v>0</v>
      </c>
      <c r="F17" s="34">
        <f>SUM(F15:F16)</f>
        <v>0</v>
      </c>
      <c r="G17" s="54"/>
    </row>
    <row r="18" spans="1:7" s="2" customFormat="1" thickBot="1" x14ac:dyDescent="0.3">
      <c r="A18" s="12"/>
      <c r="B18" s="13"/>
      <c r="C18" s="13"/>
      <c r="D18" s="13"/>
      <c r="E18" s="13"/>
      <c r="F18" s="13"/>
      <c r="G18" s="43"/>
    </row>
    <row r="19" spans="1:7" s="197" customFormat="1" thickBot="1" x14ac:dyDescent="0.3">
      <c r="A19" s="33" t="s">
        <v>2697</v>
      </c>
      <c r="B19" s="34"/>
      <c r="C19" s="34">
        <f>SUM(C17:C18)</f>
        <v>0</v>
      </c>
      <c r="D19" s="34">
        <f>SUM(D17:D18)</f>
        <v>23</v>
      </c>
      <c r="E19" s="34">
        <f>SUM(E17:E18)</f>
        <v>0</v>
      </c>
      <c r="F19" s="34">
        <f>SUM(F17:F18)</f>
        <v>0</v>
      </c>
      <c r="G19" s="54"/>
    </row>
    <row r="20" spans="1:7" s="2" customFormat="1" thickBot="1" x14ac:dyDescent="0.3">
      <c r="A20" s="12">
        <v>44381</v>
      </c>
      <c r="B20" s="13" t="s">
        <v>63</v>
      </c>
      <c r="C20" s="13"/>
      <c r="D20" s="13">
        <v>-23</v>
      </c>
      <c r="E20" s="13"/>
      <c r="F20" s="13"/>
      <c r="G20" s="43"/>
    </row>
    <row r="21" spans="1:7" s="197" customFormat="1" thickBot="1" x14ac:dyDescent="0.3">
      <c r="A21" s="33" t="s">
        <v>2786</v>
      </c>
      <c r="B21" s="34"/>
      <c r="C21" s="34">
        <f>SUM(C19:C20)</f>
        <v>0</v>
      </c>
      <c r="D21" s="34">
        <f>SUM(D19:D20)</f>
        <v>0</v>
      </c>
      <c r="E21" s="34">
        <f>SUM(E19:E20)</f>
        <v>0</v>
      </c>
      <c r="F21" s="34">
        <f>SUM(F19:F20)</f>
        <v>0</v>
      </c>
      <c r="G21" s="54"/>
    </row>
    <row r="22" spans="1:7" s="2" customFormat="1" ht="16" x14ac:dyDescent="0.25">
      <c r="A22" s="12"/>
      <c r="B22" s="13"/>
      <c r="C22" s="13"/>
      <c r="D22" s="13"/>
      <c r="E22" s="13"/>
      <c r="F22" s="13"/>
      <c r="G22" s="43"/>
    </row>
    <row r="23" spans="1:7" s="2" customFormat="1" ht="16" x14ac:dyDescent="0.25">
      <c r="A23" s="12"/>
      <c r="B23" s="13"/>
      <c r="C23" s="13"/>
      <c r="D23" s="13"/>
      <c r="E23" s="13"/>
      <c r="F23" s="13"/>
      <c r="G23" s="43"/>
    </row>
    <row r="24" spans="1:7" s="2" customFormat="1" ht="16" x14ac:dyDescent="0.25">
      <c r="A24" s="15"/>
      <c r="B24" s="13"/>
      <c r="C24" s="13"/>
      <c r="D24" s="13"/>
      <c r="E24" s="13"/>
      <c r="F24" s="13"/>
      <c r="G24" s="43"/>
    </row>
    <row r="25" spans="1:7" s="2" customFormat="1" ht="16" x14ac:dyDescent="0.25">
      <c r="A25" s="15"/>
      <c r="B25" s="13"/>
      <c r="C25" s="13"/>
      <c r="D25" s="13"/>
      <c r="E25" s="13"/>
      <c r="F25" s="13"/>
      <c r="G25" s="43"/>
    </row>
    <row r="26" spans="1:7" s="136" customFormat="1" ht="16" x14ac:dyDescent="0.25">
      <c r="A26" s="137"/>
      <c r="B26" s="4"/>
      <c r="C26" s="4"/>
      <c r="D26" s="4"/>
      <c r="E26" s="4"/>
      <c r="F26" s="4"/>
      <c r="G26" s="48"/>
    </row>
    <row r="27" spans="1:7" s="200" customFormat="1" ht="16" x14ac:dyDescent="0.25">
      <c r="A27" s="285" t="s">
        <v>1609</v>
      </c>
      <c r="B27" s="260"/>
      <c r="C27" s="48"/>
      <c r="D27" s="48"/>
      <c r="E27" s="48"/>
      <c r="F27" s="48" t="s">
        <v>1610</v>
      </c>
      <c r="G27" s="48"/>
    </row>
    <row r="28" spans="1:7" s="200" customFormat="1" ht="16" x14ac:dyDescent="0.25">
      <c r="A28" s="285" t="s">
        <v>1611</v>
      </c>
      <c r="B28" s="260"/>
      <c r="C28" s="48"/>
      <c r="D28" s="48"/>
      <c r="E28" s="48"/>
      <c r="F28" s="48" t="s">
        <v>1612</v>
      </c>
      <c r="G28" s="48"/>
    </row>
    <row r="29" spans="1:7" s="200" customFormat="1" ht="16" x14ac:dyDescent="0.25">
      <c r="A29" s="285" t="s">
        <v>1613</v>
      </c>
      <c r="B29" s="260"/>
      <c r="C29" s="260"/>
      <c r="D29" s="48"/>
      <c r="E29" s="48"/>
      <c r="F29" s="48"/>
      <c r="G29" s="48"/>
    </row>
    <row r="30" spans="1:7" s="136" customFormat="1" ht="16" x14ac:dyDescent="0.25">
      <c r="A30" s="137"/>
      <c r="B30" s="4"/>
      <c r="C30" s="4"/>
      <c r="D30" s="4"/>
      <c r="E30" s="4"/>
      <c r="F30" s="4"/>
      <c r="G30" s="48"/>
    </row>
    <row r="31" spans="1:7" s="136" customFormat="1" ht="16" x14ac:dyDescent="0.25">
      <c r="A31" s="137"/>
      <c r="B31" s="4"/>
      <c r="C31" s="4"/>
      <c r="D31" s="4"/>
      <c r="E31" s="4"/>
      <c r="F31" s="4"/>
      <c r="G31" s="48"/>
    </row>
    <row r="32" spans="1:7" s="136" customFormat="1" ht="16" x14ac:dyDescent="0.25">
      <c r="A32" s="137"/>
      <c r="B32" s="4"/>
      <c r="C32" s="4"/>
      <c r="D32" s="4"/>
      <c r="E32" s="4"/>
      <c r="F32" s="4"/>
      <c r="G32" s="4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tabColor rgb="FFC00000"/>
  </sheetPr>
  <dimension ref="A1:H31"/>
  <sheetViews>
    <sheetView topLeftCell="A13" workbookViewId="0">
      <selection activeCell="F29" sqref="F29"/>
    </sheetView>
  </sheetViews>
  <sheetFormatPr baseColWidth="10" defaultColWidth="8.83203125" defaultRowHeight="17" x14ac:dyDescent="0.25"/>
  <cols>
    <col min="1" max="1" width="11.33203125" style="523" customWidth="1"/>
    <col min="2" max="2" width="19.5" style="47" customWidth="1"/>
    <col min="3" max="3" width="9.1640625" style="47" customWidth="1"/>
    <col min="4" max="16384" width="8.83203125" style="47"/>
  </cols>
  <sheetData>
    <row r="1" spans="1:8" x14ac:dyDescent="0.25">
      <c r="A1" s="128" t="s">
        <v>23</v>
      </c>
      <c r="B1" s="48"/>
      <c r="C1" s="48"/>
    </row>
    <row r="2" spans="1:8" x14ac:dyDescent="0.25">
      <c r="A2" s="128"/>
      <c r="B2" s="48"/>
      <c r="C2" s="48"/>
    </row>
    <row r="3" spans="1:8" x14ac:dyDescent="0.25">
      <c r="A3" s="139" t="s">
        <v>1614</v>
      </c>
      <c r="B3" s="4"/>
    </row>
    <row r="4" spans="1:8" s="20" customFormat="1" ht="16" x14ac:dyDescent="0.25">
      <c r="A4" s="139" t="s">
        <v>1620</v>
      </c>
      <c r="B4" s="3"/>
      <c r="C4" s="3"/>
    </row>
    <row r="5" spans="1:8" s="18" customFormat="1" thickBot="1" x14ac:dyDescent="0.3">
      <c r="A5" s="517"/>
      <c r="C5" s="518">
        <v>7000</v>
      </c>
      <c r="D5" s="518">
        <v>4500</v>
      </c>
      <c r="E5" s="518">
        <v>18000</v>
      </c>
      <c r="F5" s="518">
        <v>30000</v>
      </c>
      <c r="G5" s="518">
        <v>1500</v>
      </c>
    </row>
    <row r="6" spans="1:8" ht="18" thickBot="1" x14ac:dyDescent="0.3">
      <c r="A6" s="160" t="s">
        <v>0</v>
      </c>
      <c r="B6" s="51" t="s">
        <v>1</v>
      </c>
      <c r="C6" s="138" t="s">
        <v>26</v>
      </c>
      <c r="D6" s="138" t="s">
        <v>3</v>
      </c>
      <c r="E6" s="138" t="s">
        <v>10</v>
      </c>
      <c r="F6" s="138" t="s">
        <v>28</v>
      </c>
      <c r="G6" s="138" t="s">
        <v>4</v>
      </c>
    </row>
    <row r="7" spans="1:8" s="414" customFormat="1" x14ac:dyDescent="0.25">
      <c r="A7" s="28">
        <v>43990</v>
      </c>
      <c r="B7" s="22" t="s">
        <v>1621</v>
      </c>
      <c r="C7" s="46">
        <v>95</v>
      </c>
      <c r="D7" s="46">
        <v>200</v>
      </c>
      <c r="E7" s="46">
        <v>30</v>
      </c>
      <c r="F7" s="46">
        <v>10</v>
      </c>
      <c r="G7" s="46">
        <v>240</v>
      </c>
    </row>
    <row r="8" spans="1:8" s="414" customFormat="1" ht="18" thickBot="1" x14ac:dyDescent="0.3">
      <c r="A8" s="76">
        <v>44020</v>
      </c>
      <c r="B8" s="14" t="s">
        <v>1622</v>
      </c>
      <c r="C8" s="46">
        <v>25</v>
      </c>
      <c r="D8" s="46"/>
      <c r="E8" s="46">
        <v>10</v>
      </c>
      <c r="F8" s="46">
        <v>5</v>
      </c>
      <c r="G8" s="46"/>
    </row>
    <row r="9" spans="1:8" s="414" customFormat="1" ht="18" thickBot="1" x14ac:dyDescent="0.3">
      <c r="A9" s="33" t="s">
        <v>147</v>
      </c>
      <c r="B9" s="34"/>
      <c r="C9" s="34">
        <f>SUM(C7:C8)</f>
        <v>120</v>
      </c>
      <c r="D9" s="34">
        <f>SUM(D7:D8)</f>
        <v>200</v>
      </c>
      <c r="E9" s="34">
        <f>SUM(E7:E8)</f>
        <v>40</v>
      </c>
      <c r="F9" s="34">
        <f>SUM(F7:F8)</f>
        <v>15</v>
      </c>
      <c r="G9" s="34">
        <f>SUM(G7:G8)</f>
        <v>240</v>
      </c>
    </row>
    <row r="10" spans="1:8" s="414" customFormat="1" ht="18" thickBot="1" x14ac:dyDescent="0.3">
      <c r="A10" s="381"/>
      <c r="B10" s="193"/>
      <c r="C10" s="193"/>
      <c r="D10" s="193"/>
      <c r="E10" s="193"/>
      <c r="F10" s="193"/>
      <c r="G10" s="193"/>
    </row>
    <row r="11" spans="1:8" s="520" customFormat="1" ht="18" thickBot="1" x14ac:dyDescent="0.3">
      <c r="A11" s="33" t="s">
        <v>148</v>
      </c>
      <c r="B11" s="34"/>
      <c r="C11" s="34">
        <f>SUM(C9:C10)</f>
        <v>120</v>
      </c>
      <c r="D11" s="34">
        <f t="shared" ref="D11:E11" si="0">SUM(D9:D10)</f>
        <v>200</v>
      </c>
      <c r="E11" s="34">
        <f t="shared" si="0"/>
        <v>40</v>
      </c>
      <c r="F11" s="34">
        <f>SUM(F9:F10)</f>
        <v>15</v>
      </c>
      <c r="G11" s="34">
        <f>SUM(G9:G10)</f>
        <v>240</v>
      </c>
    </row>
    <row r="12" spans="1:8" ht="18" thickBot="1" x14ac:dyDescent="0.3">
      <c r="A12" s="477"/>
      <c r="B12" s="524"/>
      <c r="C12" s="524"/>
      <c r="D12" s="524"/>
      <c r="E12" s="524"/>
      <c r="F12" s="524"/>
      <c r="G12" s="524"/>
    </row>
    <row r="13" spans="1:8" s="520" customFormat="1" ht="18" thickBot="1" x14ac:dyDescent="0.3">
      <c r="A13" s="33" t="s">
        <v>152</v>
      </c>
      <c r="B13" s="34"/>
      <c r="C13" s="34">
        <f>SUM(C11:C12)</f>
        <v>120</v>
      </c>
      <c r="D13" s="34">
        <f t="shared" ref="D13:G13" si="1">SUM(D11:D12)</f>
        <v>200</v>
      </c>
      <c r="E13" s="34">
        <f t="shared" si="1"/>
        <v>40</v>
      </c>
      <c r="F13" s="34">
        <f t="shared" si="1"/>
        <v>15</v>
      </c>
      <c r="G13" s="34">
        <f t="shared" si="1"/>
        <v>240</v>
      </c>
    </row>
    <row r="14" spans="1:8" s="20" customFormat="1" thickBot="1" x14ac:dyDescent="0.3">
      <c r="A14" s="212"/>
      <c r="B14" s="213"/>
      <c r="C14" s="213"/>
      <c r="D14" s="213"/>
      <c r="E14" s="213"/>
      <c r="F14" s="213"/>
      <c r="G14" s="213"/>
    </row>
    <row r="15" spans="1:8" s="520" customFormat="1" ht="18" thickBot="1" x14ac:dyDescent="0.3">
      <c r="A15" s="33" t="s">
        <v>155</v>
      </c>
      <c r="B15" s="34"/>
      <c r="C15" s="34">
        <f>SUM(C13:C14)</f>
        <v>120</v>
      </c>
      <c r="D15" s="34">
        <f>SUM(D13:D14)</f>
        <v>200</v>
      </c>
      <c r="E15" s="34">
        <f>SUM(E13:E14)</f>
        <v>40</v>
      </c>
      <c r="F15" s="34">
        <f>SUM(F13:F14)</f>
        <v>15</v>
      </c>
      <c r="G15" s="34">
        <f>SUM(G13:G14)</f>
        <v>240</v>
      </c>
    </row>
    <row r="16" spans="1:8" s="23" customFormat="1" thickBot="1" x14ac:dyDescent="0.3">
      <c r="A16" s="12">
        <v>43873</v>
      </c>
      <c r="B16" s="75" t="s">
        <v>63</v>
      </c>
      <c r="C16" s="75">
        <v>-30</v>
      </c>
      <c r="D16" s="75">
        <v>-63</v>
      </c>
      <c r="E16" s="75">
        <v>-7</v>
      </c>
      <c r="F16" s="75">
        <v>-15</v>
      </c>
      <c r="G16" s="75">
        <v>-99</v>
      </c>
      <c r="H16" s="23" t="s">
        <v>1623</v>
      </c>
    </row>
    <row r="17" spans="1:8" s="520" customFormat="1" ht="18" thickBot="1" x14ac:dyDescent="0.3">
      <c r="A17" s="33" t="s">
        <v>156</v>
      </c>
      <c r="B17" s="34"/>
      <c r="C17" s="34">
        <f>SUM(C15:C16)</f>
        <v>90</v>
      </c>
      <c r="D17" s="34">
        <f t="shared" ref="D17:G17" si="2">SUM(D15:D16)</f>
        <v>137</v>
      </c>
      <c r="E17" s="34">
        <f t="shared" si="2"/>
        <v>33</v>
      </c>
      <c r="F17" s="34">
        <f t="shared" si="2"/>
        <v>0</v>
      </c>
      <c r="G17" s="34">
        <f t="shared" si="2"/>
        <v>141</v>
      </c>
    </row>
    <row r="18" spans="1:8" s="23" customFormat="1" ht="16" x14ac:dyDescent="0.25">
      <c r="A18" s="12">
        <v>44409</v>
      </c>
      <c r="B18" s="75" t="s">
        <v>63</v>
      </c>
      <c r="C18" s="75">
        <v>-64</v>
      </c>
      <c r="D18" s="75">
        <v>-108</v>
      </c>
      <c r="E18" s="75">
        <v>-25</v>
      </c>
      <c r="F18" s="75"/>
      <c r="G18" s="75">
        <v>-101</v>
      </c>
    </row>
    <row r="19" spans="1:8" s="23" customFormat="1" thickBot="1" x14ac:dyDescent="0.3">
      <c r="A19" s="12">
        <v>44501</v>
      </c>
      <c r="B19" s="75" t="s">
        <v>63</v>
      </c>
      <c r="C19" s="75">
        <v>-24</v>
      </c>
      <c r="D19" s="75">
        <v>-30</v>
      </c>
      <c r="E19" s="75">
        <v>-9</v>
      </c>
      <c r="F19" s="75"/>
      <c r="G19" s="75">
        <v>-39</v>
      </c>
    </row>
    <row r="20" spans="1:8" s="520" customFormat="1" ht="18" thickBot="1" x14ac:dyDescent="0.3">
      <c r="A20" s="33" t="s">
        <v>2459</v>
      </c>
      <c r="B20" s="34"/>
      <c r="C20" s="34">
        <f>SUM(C17:C19)</f>
        <v>2</v>
      </c>
      <c r="D20" s="56">
        <f>SUM(D17:D19)</f>
        <v>-1</v>
      </c>
      <c r="E20" s="56">
        <f>SUM(E17:E19)</f>
        <v>-1</v>
      </c>
      <c r="F20" s="34">
        <f>SUM(F17:F19)</f>
        <v>0</v>
      </c>
      <c r="G20" s="34">
        <f>SUM(G17:G19)</f>
        <v>1</v>
      </c>
    </row>
    <row r="21" spans="1:8" s="20" customFormat="1" thickBot="1" x14ac:dyDescent="0.3">
      <c r="A21" s="212"/>
      <c r="B21" s="213"/>
      <c r="C21" s="213"/>
      <c r="D21" s="213"/>
      <c r="E21" s="213"/>
      <c r="F21" s="213"/>
      <c r="G21" s="213"/>
    </row>
    <row r="22" spans="1:8" s="520" customFormat="1" ht="18" thickBot="1" x14ac:dyDescent="0.3">
      <c r="A22" s="33" t="s">
        <v>2566</v>
      </c>
      <c r="B22" s="34"/>
      <c r="C22" s="34">
        <f>SUM(C20:C21)</f>
        <v>2</v>
      </c>
      <c r="D22" s="56">
        <f t="shared" ref="D22:G22" si="3">SUM(D20:D21)</f>
        <v>-1</v>
      </c>
      <c r="E22" s="56">
        <f t="shared" si="3"/>
        <v>-1</v>
      </c>
      <c r="F22" s="34">
        <f t="shared" si="3"/>
        <v>0</v>
      </c>
      <c r="G22" s="34">
        <f t="shared" si="3"/>
        <v>1</v>
      </c>
    </row>
    <row r="23" spans="1:8" s="20" customFormat="1" thickBot="1" x14ac:dyDescent="0.3">
      <c r="A23" s="212"/>
      <c r="B23" s="213"/>
      <c r="C23" s="213"/>
      <c r="D23" s="213"/>
      <c r="E23" s="213"/>
      <c r="F23" s="213"/>
      <c r="G23" s="213"/>
    </row>
    <row r="24" spans="1:8" s="520" customFormat="1" ht="18" thickBot="1" x14ac:dyDescent="0.3">
      <c r="A24" s="33" t="s">
        <v>2697</v>
      </c>
      <c r="B24" s="34"/>
      <c r="C24" s="34">
        <f>SUM(C22:C23)</f>
        <v>2</v>
      </c>
      <c r="D24" s="56">
        <f>SUM(D22:D23)</f>
        <v>-1</v>
      </c>
      <c r="E24" s="56">
        <f>SUM(E22:E23)</f>
        <v>-1</v>
      </c>
      <c r="F24" s="34">
        <f>SUM(F22:F23)</f>
        <v>0</v>
      </c>
      <c r="G24" s="34">
        <f>SUM(G22:G23)</f>
        <v>1</v>
      </c>
    </row>
    <row r="25" spans="1:8" s="441" customFormat="1" ht="16" x14ac:dyDescent="0.25">
      <c r="A25" s="699">
        <v>44200</v>
      </c>
      <c r="B25" s="824" t="s">
        <v>210</v>
      </c>
      <c r="C25" s="824">
        <v>-2</v>
      </c>
      <c r="D25" s="824"/>
      <c r="E25" s="824"/>
      <c r="F25" s="824"/>
      <c r="G25" s="824">
        <v>-1</v>
      </c>
      <c r="H25" s="441" t="s">
        <v>2722</v>
      </c>
    </row>
    <row r="26" spans="1:8" s="20" customFormat="1" ht="16" x14ac:dyDescent="0.25">
      <c r="A26" s="212"/>
      <c r="B26" s="213"/>
      <c r="C26" s="213"/>
      <c r="D26" s="213"/>
      <c r="E26" s="213"/>
      <c r="F26" s="213"/>
      <c r="G26" s="213"/>
    </row>
    <row r="27" spans="1:8" s="20" customFormat="1" ht="16" x14ac:dyDescent="0.25">
      <c r="A27" s="212"/>
      <c r="B27" s="213"/>
      <c r="C27" s="213"/>
      <c r="D27" s="213"/>
      <c r="E27" s="213"/>
      <c r="F27" s="213"/>
      <c r="G27" s="213"/>
    </row>
    <row r="28" spans="1:8" s="20" customFormat="1" ht="16" x14ac:dyDescent="0.25">
      <c r="A28" s="525"/>
      <c r="B28" s="213"/>
      <c r="C28" s="213"/>
      <c r="D28" s="213"/>
      <c r="E28" s="213"/>
      <c r="F28" s="213"/>
      <c r="G28" s="213"/>
    </row>
    <row r="30" spans="1:8" x14ac:dyDescent="0.25">
      <c r="A30" s="523" t="s">
        <v>2714</v>
      </c>
    </row>
    <row r="31" spans="1:8" x14ac:dyDescent="0.25">
      <c r="A31" s="523" t="s">
        <v>2713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tabColor rgb="FFC00000"/>
  </sheetPr>
  <dimension ref="A1:K17"/>
  <sheetViews>
    <sheetView workbookViewId="0">
      <selection activeCell="C18" sqref="C18"/>
    </sheetView>
  </sheetViews>
  <sheetFormatPr baseColWidth="10" defaultColWidth="8.83203125" defaultRowHeight="17" x14ac:dyDescent="0.25"/>
  <cols>
    <col min="1" max="1" width="11.33203125" style="523" customWidth="1"/>
    <col min="2" max="2" width="19.5" style="47" customWidth="1"/>
    <col min="3" max="3" width="9.1640625" style="47" customWidth="1"/>
    <col min="4" max="16384" width="8.83203125" style="47"/>
  </cols>
  <sheetData>
    <row r="1" spans="1:11" x14ac:dyDescent="0.25">
      <c r="A1" s="128" t="s">
        <v>23</v>
      </c>
      <c r="B1" s="48"/>
      <c r="C1" s="48"/>
    </row>
    <row r="2" spans="1:11" x14ac:dyDescent="0.25">
      <c r="A2" s="128"/>
      <c r="B2" s="48"/>
      <c r="C2" s="48"/>
    </row>
    <row r="3" spans="1:11" x14ac:dyDescent="0.25">
      <c r="A3" s="139" t="s">
        <v>1614</v>
      </c>
      <c r="B3" s="4"/>
    </row>
    <row r="4" spans="1:11" s="20" customFormat="1" ht="16" x14ac:dyDescent="0.25">
      <c r="A4" s="139" t="s">
        <v>2475</v>
      </c>
      <c r="B4" s="3"/>
      <c r="C4" s="3"/>
    </row>
    <row r="5" spans="1:11" s="454" customFormat="1" thickBot="1" x14ac:dyDescent="0.3">
      <c r="A5" s="769"/>
      <c r="C5" s="770">
        <v>7000</v>
      </c>
      <c r="D5" s="770">
        <v>5500</v>
      </c>
      <c r="E5" s="770">
        <v>4500</v>
      </c>
      <c r="F5" s="770">
        <v>4500</v>
      </c>
      <c r="G5" s="770">
        <v>1500</v>
      </c>
      <c r="H5" s="770">
        <v>8750</v>
      </c>
      <c r="I5" s="770">
        <v>2500</v>
      </c>
      <c r="J5" s="770">
        <v>18000</v>
      </c>
      <c r="K5" s="770"/>
    </row>
    <row r="6" spans="1:11" ht="18" thickBot="1" x14ac:dyDescent="0.3">
      <c r="A6" s="160" t="s">
        <v>0</v>
      </c>
      <c r="B6" s="51" t="s">
        <v>1</v>
      </c>
      <c r="C6" s="11" t="s">
        <v>26</v>
      </c>
      <c r="D6" s="11" t="s">
        <v>17</v>
      </c>
      <c r="E6" s="11" t="s">
        <v>3</v>
      </c>
      <c r="F6" s="11" t="s">
        <v>18</v>
      </c>
      <c r="G6" s="11" t="s">
        <v>4</v>
      </c>
      <c r="H6" s="11" t="s">
        <v>30</v>
      </c>
      <c r="I6" s="11" t="s">
        <v>31</v>
      </c>
      <c r="J6" s="11" t="s">
        <v>10</v>
      </c>
      <c r="K6" s="138"/>
    </row>
    <row r="7" spans="1:11" s="414" customFormat="1" ht="18" thickBot="1" x14ac:dyDescent="0.3">
      <c r="A7" s="28">
        <v>44318</v>
      </c>
      <c r="B7" s="22" t="s">
        <v>2476</v>
      </c>
      <c r="C7" s="46">
        <v>100</v>
      </c>
      <c r="D7" s="46">
        <v>4</v>
      </c>
      <c r="E7" s="46">
        <v>100</v>
      </c>
      <c r="F7" s="46">
        <v>4</v>
      </c>
      <c r="G7" s="46">
        <v>200</v>
      </c>
      <c r="H7" s="46">
        <v>30</v>
      </c>
      <c r="I7" s="46">
        <v>60</v>
      </c>
      <c r="J7" s="46">
        <v>30</v>
      </c>
      <c r="K7" s="46"/>
    </row>
    <row r="8" spans="1:11" s="414" customFormat="1" ht="18" thickBot="1" x14ac:dyDescent="0.3">
      <c r="A8" s="33" t="s">
        <v>2566</v>
      </c>
      <c r="B8" s="34"/>
      <c r="C8" s="34">
        <f>SUM(C7)</f>
        <v>100</v>
      </c>
      <c r="D8" s="34">
        <f t="shared" ref="D8:J8" si="0">SUM(D7)</f>
        <v>4</v>
      </c>
      <c r="E8" s="34">
        <f t="shared" si="0"/>
        <v>100</v>
      </c>
      <c r="F8" s="34">
        <f t="shared" si="0"/>
        <v>4</v>
      </c>
      <c r="G8" s="34">
        <f t="shared" si="0"/>
        <v>200</v>
      </c>
      <c r="H8" s="34">
        <f t="shared" si="0"/>
        <v>30</v>
      </c>
      <c r="I8" s="34">
        <f t="shared" si="0"/>
        <v>60</v>
      </c>
      <c r="J8" s="34">
        <f t="shared" si="0"/>
        <v>30</v>
      </c>
      <c r="K8" s="54"/>
    </row>
    <row r="9" spans="1:11" s="20" customFormat="1" thickBot="1" x14ac:dyDescent="0.3">
      <c r="A9" s="741"/>
      <c r="B9" s="529"/>
      <c r="C9" s="529"/>
      <c r="D9" s="529"/>
      <c r="E9" s="529"/>
      <c r="F9" s="529"/>
      <c r="G9" s="529"/>
      <c r="H9" s="529"/>
      <c r="I9" s="529"/>
      <c r="J9" s="529"/>
      <c r="K9" s="529"/>
    </row>
    <row r="10" spans="1:11" s="520" customFormat="1" ht="18" thickBot="1" x14ac:dyDescent="0.3">
      <c r="A10" s="33" t="s">
        <v>2697</v>
      </c>
      <c r="B10" s="34"/>
      <c r="C10" s="34">
        <f t="shared" ref="C10:J10" si="1">SUM(C8:C9)</f>
        <v>100</v>
      </c>
      <c r="D10" s="34">
        <f t="shared" si="1"/>
        <v>4</v>
      </c>
      <c r="E10" s="34">
        <f t="shared" si="1"/>
        <v>100</v>
      </c>
      <c r="F10" s="34">
        <f t="shared" si="1"/>
        <v>4</v>
      </c>
      <c r="G10" s="34">
        <f t="shared" si="1"/>
        <v>200</v>
      </c>
      <c r="H10" s="34">
        <f t="shared" si="1"/>
        <v>30</v>
      </c>
      <c r="I10" s="34">
        <f t="shared" si="1"/>
        <v>60</v>
      </c>
      <c r="J10" s="34">
        <f t="shared" si="1"/>
        <v>30</v>
      </c>
      <c r="K10" s="54"/>
    </row>
    <row r="11" spans="1:11" s="19" customFormat="1" ht="16" x14ac:dyDescent="0.25">
      <c r="A11" s="55" t="s">
        <v>2746</v>
      </c>
      <c r="B11" s="436" t="s">
        <v>63</v>
      </c>
      <c r="C11" s="436">
        <v>-72</v>
      </c>
      <c r="D11" s="436">
        <v>-4</v>
      </c>
      <c r="E11" s="876"/>
      <c r="F11" s="876"/>
      <c r="G11" s="436">
        <v>-200</v>
      </c>
      <c r="H11" s="876"/>
      <c r="I11" s="436">
        <v>-60</v>
      </c>
      <c r="J11" s="436">
        <v>-4</v>
      </c>
      <c r="K11" s="876"/>
    </row>
    <row r="12" spans="1:11" s="19" customFormat="1" thickBot="1" x14ac:dyDescent="0.3">
      <c r="A12" s="55" t="s">
        <v>2746</v>
      </c>
      <c r="B12" s="436" t="s">
        <v>63</v>
      </c>
      <c r="C12" s="75">
        <v>-28</v>
      </c>
      <c r="D12" s="771"/>
      <c r="E12" s="75">
        <v>-100</v>
      </c>
      <c r="F12" s="75">
        <v>-4</v>
      </c>
      <c r="G12" s="75">
        <v>-3</v>
      </c>
      <c r="H12" s="75">
        <v>-30</v>
      </c>
      <c r="I12" s="771"/>
      <c r="J12" s="75">
        <v>-26</v>
      </c>
      <c r="K12" s="771"/>
    </row>
    <row r="13" spans="1:11" s="520" customFormat="1" ht="18" thickBot="1" x14ac:dyDescent="0.3">
      <c r="A13" s="33" t="s">
        <v>2786</v>
      </c>
      <c r="B13" s="34"/>
      <c r="C13" s="34">
        <f>SUM(C10:C12)</f>
        <v>0</v>
      </c>
      <c r="D13" s="34">
        <f t="shared" ref="D13:J13" si="2">SUM(D10:D12)</f>
        <v>0</v>
      </c>
      <c r="E13" s="34">
        <f t="shared" si="2"/>
        <v>0</v>
      </c>
      <c r="F13" s="34">
        <f t="shared" si="2"/>
        <v>0</v>
      </c>
      <c r="G13" s="56">
        <f>SUM(G10:G12)</f>
        <v>-3</v>
      </c>
      <c r="H13" s="34">
        <f t="shared" si="2"/>
        <v>0</v>
      </c>
      <c r="I13" s="34">
        <f t="shared" si="2"/>
        <v>0</v>
      </c>
      <c r="J13" s="34">
        <f t="shared" si="2"/>
        <v>0</v>
      </c>
      <c r="K13" s="54"/>
    </row>
    <row r="14" spans="1:11" s="18" customFormat="1" ht="16" x14ac:dyDescent="0.25">
      <c r="A14" s="741"/>
      <c r="B14" s="529"/>
      <c r="C14" s="213"/>
      <c r="D14" s="537"/>
      <c r="E14" s="213"/>
      <c r="F14" s="213"/>
      <c r="G14" s="213"/>
      <c r="H14" s="213"/>
      <c r="I14" s="537"/>
      <c r="J14" s="213"/>
      <c r="K14" s="537"/>
    </row>
    <row r="15" spans="1:11" s="20" customFormat="1" ht="16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  <c r="K15" s="213"/>
    </row>
    <row r="16" spans="1:11" s="20" customFormat="1" ht="16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</row>
    <row r="17" spans="1:11" s="20" customFormat="1" ht="16" x14ac:dyDescent="0.25">
      <c r="A17" s="525"/>
      <c r="B17" s="213"/>
      <c r="C17" s="213"/>
      <c r="D17" s="213"/>
      <c r="E17" s="213"/>
      <c r="F17" s="213"/>
      <c r="G17" s="213"/>
      <c r="H17" s="213"/>
      <c r="I17" s="213"/>
      <c r="J17" s="213"/>
      <c r="K17" s="21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tabColor rgb="FFC00000"/>
  </sheetPr>
  <dimension ref="A1:J21"/>
  <sheetViews>
    <sheetView workbookViewId="0">
      <selection activeCell="C8" sqref="C8:H8"/>
    </sheetView>
  </sheetViews>
  <sheetFormatPr baseColWidth="10" defaultColWidth="9" defaultRowHeight="17" x14ac:dyDescent="0.25"/>
  <cols>
    <col min="1" max="1" width="14" style="157" customWidth="1"/>
    <col min="2" max="2" width="25.1640625" style="158" customWidth="1"/>
    <col min="3" max="3" width="10.33203125" style="158" customWidth="1"/>
    <col min="4" max="8" width="9.1640625" style="158" customWidth="1"/>
    <col min="9" max="9" width="8.33203125" style="259" customWidth="1"/>
    <col min="10" max="16384" width="9" style="149"/>
  </cols>
  <sheetData>
    <row r="1" spans="1:10" s="48" customFormat="1" ht="16" x14ac:dyDescent="0.25">
      <c r="A1" s="128" t="s">
        <v>23</v>
      </c>
    </row>
    <row r="2" spans="1:10" s="48" customFormat="1" ht="16" x14ac:dyDescent="0.25">
      <c r="A2" s="128"/>
    </row>
    <row r="3" spans="1:10" s="48" customFormat="1" ht="16" x14ac:dyDescent="0.25">
      <c r="A3" s="128" t="s">
        <v>1602</v>
      </c>
    </row>
    <row r="4" spans="1:10" s="48" customFormat="1" ht="16" x14ac:dyDescent="0.25">
      <c r="A4" s="139" t="s">
        <v>2862</v>
      </c>
      <c r="B4" s="3"/>
      <c r="C4" s="3"/>
      <c r="D4" s="3"/>
      <c r="E4" s="3"/>
      <c r="F4" s="3"/>
      <c r="G4" s="3"/>
      <c r="H4" s="3"/>
      <c r="I4" s="3"/>
    </row>
    <row r="5" spans="1:10" s="48" customFormat="1" ht="16" x14ac:dyDescent="0.25">
      <c r="A5" s="139" t="s">
        <v>2914</v>
      </c>
      <c r="B5" s="3"/>
      <c r="C5" s="3"/>
      <c r="D5" s="3"/>
      <c r="E5" s="3"/>
      <c r="F5" s="3"/>
      <c r="G5" s="3"/>
      <c r="H5" s="3"/>
      <c r="I5" s="3"/>
    </row>
    <row r="6" spans="1:10" s="48" customFormat="1" ht="16" x14ac:dyDescent="0.25">
      <c r="A6" s="691" t="s">
        <v>2915</v>
      </c>
      <c r="B6" s="656"/>
      <c r="C6" s="3"/>
      <c r="D6" s="3"/>
      <c r="E6" s="3"/>
      <c r="F6" s="3"/>
      <c r="G6" s="3"/>
      <c r="H6" s="3"/>
      <c r="I6" s="3"/>
    </row>
    <row r="7" spans="1:10" s="49" customFormat="1" thickBot="1" x14ac:dyDescent="0.3">
      <c r="A7" s="516"/>
      <c r="C7" s="30">
        <v>6750</v>
      </c>
      <c r="D7" s="30">
        <v>6000</v>
      </c>
      <c r="E7" s="30">
        <v>5000</v>
      </c>
      <c r="F7" s="30">
        <v>5000</v>
      </c>
      <c r="G7" s="30">
        <v>1500</v>
      </c>
      <c r="H7" s="30">
        <v>25000</v>
      </c>
    </row>
    <row r="8" spans="1:10" s="4" customFormat="1" thickBot="1" x14ac:dyDescent="0.3">
      <c r="A8" s="160" t="s">
        <v>0</v>
      </c>
      <c r="B8" s="51" t="s">
        <v>1</v>
      </c>
      <c r="C8" s="51" t="s">
        <v>2</v>
      </c>
      <c r="D8" s="51" t="s">
        <v>17</v>
      </c>
      <c r="E8" s="51" t="s">
        <v>3</v>
      </c>
      <c r="F8" s="51" t="s">
        <v>18</v>
      </c>
      <c r="G8" s="51" t="s">
        <v>4</v>
      </c>
      <c r="H8" s="51" t="s">
        <v>10</v>
      </c>
      <c r="I8" s="51"/>
    </row>
    <row r="9" spans="1:10" s="2" customFormat="1" thickBot="1" x14ac:dyDescent="0.3">
      <c r="A9" s="78" t="s">
        <v>2839</v>
      </c>
      <c r="B9" s="14" t="s">
        <v>2863</v>
      </c>
      <c r="C9" s="14">
        <v>80</v>
      </c>
      <c r="D9" s="14">
        <v>20</v>
      </c>
      <c r="E9" s="14">
        <v>80</v>
      </c>
      <c r="F9" s="14">
        <v>20</v>
      </c>
      <c r="G9" s="14">
        <v>150</v>
      </c>
      <c r="H9" s="14">
        <v>30</v>
      </c>
      <c r="I9" s="115"/>
      <c r="J9" s="2" t="s">
        <v>989</v>
      </c>
    </row>
    <row r="10" spans="1:10" s="2" customFormat="1" thickBot="1" x14ac:dyDescent="0.3">
      <c r="A10" s="33" t="s">
        <v>2893</v>
      </c>
      <c r="B10" s="34"/>
      <c r="C10" s="34">
        <f>SUM(C9)</f>
        <v>80</v>
      </c>
      <c r="D10" s="34">
        <f t="shared" ref="D10:H10" si="0">SUM(D9)</f>
        <v>20</v>
      </c>
      <c r="E10" s="34">
        <f t="shared" si="0"/>
        <v>80</v>
      </c>
      <c r="F10" s="34">
        <f t="shared" si="0"/>
        <v>20</v>
      </c>
      <c r="G10" s="34">
        <f t="shared" si="0"/>
        <v>150</v>
      </c>
      <c r="H10" s="34">
        <f t="shared" si="0"/>
        <v>30</v>
      </c>
      <c r="I10" s="54"/>
    </row>
    <row r="11" spans="1:10" s="1" customFormat="1" ht="16" x14ac:dyDescent="0.25">
      <c r="A11" s="55">
        <v>44506</v>
      </c>
      <c r="B11" s="53" t="s">
        <v>63</v>
      </c>
      <c r="C11" s="53">
        <v>-41</v>
      </c>
      <c r="D11" s="53">
        <v>-5</v>
      </c>
      <c r="E11" s="53">
        <v>-59</v>
      </c>
      <c r="F11" s="53">
        <v>-7</v>
      </c>
      <c r="G11" s="53">
        <v>-82</v>
      </c>
      <c r="H11" s="354"/>
      <c r="I11" s="354"/>
      <c r="J11" s="1" t="s">
        <v>2939</v>
      </c>
    </row>
    <row r="12" spans="1:10" s="1" customFormat="1" ht="16" x14ac:dyDescent="0.25">
      <c r="A12" s="15" t="s">
        <v>2979</v>
      </c>
      <c r="B12" s="13" t="s">
        <v>63</v>
      </c>
      <c r="C12" s="43"/>
      <c r="D12" s="13">
        <v>-15</v>
      </c>
      <c r="E12" s="13">
        <v>-19</v>
      </c>
      <c r="F12" s="13">
        <v>-12</v>
      </c>
      <c r="G12" s="13">
        <v>-54</v>
      </c>
      <c r="H12" s="13">
        <v>-30</v>
      </c>
      <c r="I12" s="43"/>
      <c r="J12" s="1" t="s">
        <v>2983</v>
      </c>
    </row>
    <row r="13" spans="1:10" s="1" customFormat="1" thickBot="1" x14ac:dyDescent="0.3">
      <c r="A13" s="15" t="s">
        <v>2979</v>
      </c>
      <c r="B13" s="13" t="s">
        <v>63</v>
      </c>
      <c r="C13" s="13">
        <v>-39</v>
      </c>
      <c r="D13" s="43"/>
      <c r="E13" s="43"/>
      <c r="F13" s="13">
        <v>-10</v>
      </c>
      <c r="G13" s="43"/>
      <c r="H13" s="43"/>
      <c r="I13" s="43"/>
      <c r="J13" s="1" t="s">
        <v>2983</v>
      </c>
    </row>
    <row r="14" spans="1:10" s="8" customFormat="1" thickBot="1" x14ac:dyDescent="0.3">
      <c r="A14" s="33" t="s">
        <v>3037</v>
      </c>
      <c r="B14" s="34"/>
      <c r="C14" s="34">
        <f>SUM(C10:C13)</f>
        <v>0</v>
      </c>
      <c r="D14" s="34">
        <f t="shared" ref="D14:H14" si="1">SUM(D10:D13)</f>
        <v>0</v>
      </c>
      <c r="E14" s="34">
        <f t="shared" si="1"/>
        <v>2</v>
      </c>
      <c r="F14" s="56">
        <f t="shared" si="1"/>
        <v>-9</v>
      </c>
      <c r="G14" s="34">
        <f t="shared" si="1"/>
        <v>14</v>
      </c>
      <c r="H14" s="34">
        <f t="shared" si="1"/>
        <v>0</v>
      </c>
      <c r="I14" s="34"/>
    </row>
    <row r="15" spans="1:10" s="49" customFormat="1" ht="16" x14ac:dyDescent="0.25">
      <c r="A15" s="859"/>
      <c r="B15" s="185" t="s">
        <v>967</v>
      </c>
      <c r="C15" s="185"/>
      <c r="D15" s="185"/>
      <c r="E15" s="185">
        <v>-2</v>
      </c>
      <c r="F15" s="185"/>
      <c r="G15" s="185">
        <v>-14</v>
      </c>
      <c r="H15" s="185"/>
      <c r="I15" s="185"/>
      <c r="J15" s="49" t="s">
        <v>211</v>
      </c>
    </row>
    <row r="16" spans="1:10" s="2" customFormat="1" ht="16" x14ac:dyDescent="0.25">
      <c r="A16" s="15"/>
      <c r="B16" s="13"/>
      <c r="C16" s="13"/>
      <c r="D16" s="13"/>
      <c r="E16" s="13"/>
      <c r="F16" s="13"/>
      <c r="G16" s="13"/>
      <c r="H16" s="13"/>
      <c r="I16" s="43"/>
    </row>
    <row r="17" spans="1:9" s="2" customFormat="1" ht="16" x14ac:dyDescent="0.25">
      <c r="A17" s="15"/>
      <c r="B17" s="13"/>
      <c r="C17" s="13"/>
      <c r="D17" s="13"/>
      <c r="E17" s="13"/>
      <c r="F17" s="13"/>
      <c r="G17" s="13"/>
      <c r="H17" s="13"/>
      <c r="I17" s="43"/>
    </row>
    <row r="18" spans="1:9" s="2" customFormat="1" ht="16" x14ac:dyDescent="0.25">
      <c r="A18" s="15"/>
      <c r="B18" s="13"/>
      <c r="C18" s="13"/>
      <c r="D18" s="13"/>
      <c r="E18" s="13"/>
      <c r="F18" s="13"/>
      <c r="G18" s="13"/>
      <c r="H18" s="13"/>
      <c r="I18" s="13"/>
    </row>
    <row r="19" spans="1:9" s="136" customFormat="1" ht="16" x14ac:dyDescent="0.25">
      <c r="A19" s="137"/>
      <c r="B19" s="4"/>
      <c r="C19" s="4"/>
      <c r="D19" s="4"/>
      <c r="E19" s="4"/>
      <c r="F19" s="4"/>
      <c r="G19" s="4"/>
      <c r="H19" s="4"/>
      <c r="I19" s="48"/>
    </row>
    <row r="20" spans="1:9" x14ac:dyDescent="0.25">
      <c r="A20" s="918" t="s">
        <v>3051</v>
      </c>
      <c r="B20" s="919"/>
    </row>
    <row r="21" spans="1:9" x14ac:dyDescent="0.25">
      <c r="A21" s="918" t="s">
        <v>3052</v>
      </c>
      <c r="B21" s="91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tabColor rgb="FFC00000"/>
  </sheetPr>
  <dimension ref="A1:O19"/>
  <sheetViews>
    <sheetView workbookViewId="0">
      <selection activeCell="D18" sqref="D18"/>
    </sheetView>
  </sheetViews>
  <sheetFormatPr baseColWidth="10" defaultColWidth="8.83203125" defaultRowHeight="17" x14ac:dyDescent="0.25"/>
  <cols>
    <col min="1" max="1" width="12.5" style="523" customWidth="1"/>
    <col min="2" max="2" width="21.6640625" style="47" customWidth="1"/>
    <col min="3" max="3" width="9.1640625" style="47" customWidth="1"/>
    <col min="4" max="10" width="8.83203125" style="47"/>
    <col min="11" max="11" width="20.6640625" style="47" customWidth="1"/>
    <col min="12" max="12" width="9" style="47" customWidth="1"/>
    <col min="13" max="16384" width="8.83203125" style="47"/>
  </cols>
  <sheetData>
    <row r="1" spans="1:15" x14ac:dyDescent="0.25">
      <c r="A1" s="128" t="s">
        <v>23</v>
      </c>
      <c r="B1" s="48"/>
      <c r="C1" s="48"/>
    </row>
    <row r="2" spans="1:15" x14ac:dyDescent="0.25">
      <c r="A2" s="128"/>
      <c r="B2" s="48"/>
      <c r="C2" s="48"/>
    </row>
    <row r="3" spans="1:15" x14ac:dyDescent="0.25">
      <c r="A3" s="139" t="s">
        <v>1614</v>
      </c>
      <c r="B3" s="4"/>
    </row>
    <row r="4" spans="1:15" s="20" customFormat="1" ht="16" x14ac:dyDescent="0.25">
      <c r="A4" s="139" t="s">
        <v>3199</v>
      </c>
      <c r="B4" s="3"/>
      <c r="C4" s="3"/>
    </row>
    <row r="5" spans="1:15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/>
      <c r="K5" s="770"/>
      <c r="L5" s="770"/>
    </row>
    <row r="6" spans="1:15" ht="18" thickBot="1" x14ac:dyDescent="0.3">
      <c r="A6" s="160" t="s">
        <v>0</v>
      </c>
      <c r="B6" s="51" t="s">
        <v>1</v>
      </c>
      <c r="C6" s="11" t="s">
        <v>10</v>
      </c>
      <c r="D6" s="11" t="s">
        <v>3</v>
      </c>
      <c r="E6" s="11" t="s">
        <v>4</v>
      </c>
      <c r="F6" s="11" t="s">
        <v>2</v>
      </c>
      <c r="G6" s="11" t="s">
        <v>27</v>
      </c>
      <c r="H6" s="11" t="s">
        <v>31</v>
      </c>
      <c r="I6" s="11" t="s">
        <v>29</v>
      </c>
      <c r="J6" s="11" t="s">
        <v>3408</v>
      </c>
      <c r="K6" s="11" t="s">
        <v>3422</v>
      </c>
      <c r="L6" s="11"/>
    </row>
    <row r="7" spans="1:15" s="19" customFormat="1" thickBot="1" x14ac:dyDescent="0.3">
      <c r="A7" s="76" t="s">
        <v>3200</v>
      </c>
      <c r="B7" s="77" t="s">
        <v>3201</v>
      </c>
      <c r="C7" s="77">
        <v>4</v>
      </c>
      <c r="D7" s="77">
        <v>12</v>
      </c>
      <c r="E7" s="77">
        <v>24</v>
      </c>
      <c r="F7" s="77">
        <v>12</v>
      </c>
      <c r="G7" s="77"/>
      <c r="H7" s="77"/>
      <c r="I7" s="77"/>
      <c r="J7" s="77"/>
      <c r="K7" s="77"/>
      <c r="L7" s="442"/>
    </row>
    <row r="8" spans="1:15" s="19" customFormat="1" thickBot="1" x14ac:dyDescent="0.3">
      <c r="A8" s="33" t="s">
        <v>3224</v>
      </c>
      <c r="B8" s="54"/>
      <c r="C8" s="434">
        <f>SUM(C7)</f>
        <v>4</v>
      </c>
      <c r="D8" s="434">
        <f t="shared" ref="D8:F8" si="0">SUM(D7)</f>
        <v>12</v>
      </c>
      <c r="E8" s="434">
        <f t="shared" si="0"/>
        <v>24</v>
      </c>
      <c r="F8" s="434">
        <f t="shared" si="0"/>
        <v>12</v>
      </c>
      <c r="G8" s="990"/>
      <c r="H8" s="990"/>
      <c r="I8" s="990"/>
      <c r="J8" s="990"/>
      <c r="K8" s="990"/>
      <c r="L8" s="982"/>
    </row>
    <row r="9" spans="1:15" s="715" customFormat="1" thickBot="1" x14ac:dyDescent="0.3">
      <c r="A9" s="428"/>
      <c r="B9" s="429"/>
      <c r="C9" s="1016"/>
      <c r="D9" s="1016"/>
      <c r="E9" s="1016"/>
      <c r="F9" s="1016"/>
      <c r="G9" s="1017"/>
      <c r="H9" s="1017"/>
      <c r="I9" s="1017"/>
      <c r="J9" s="1017"/>
      <c r="K9" s="1017"/>
      <c r="L9" s="1017"/>
    </row>
    <row r="10" spans="1:15" s="715" customFormat="1" thickBot="1" x14ac:dyDescent="0.3">
      <c r="A10" s="33" t="s">
        <v>3283</v>
      </c>
      <c r="B10" s="34"/>
      <c r="C10" s="434">
        <f>SUM(C8:C9)</f>
        <v>4</v>
      </c>
      <c r="D10" s="434">
        <f t="shared" ref="D10:F10" si="1">SUM(D8:D9)</f>
        <v>12</v>
      </c>
      <c r="E10" s="434">
        <f t="shared" si="1"/>
        <v>24</v>
      </c>
      <c r="F10" s="434">
        <f t="shared" si="1"/>
        <v>12</v>
      </c>
      <c r="G10" s="990"/>
      <c r="H10" s="990"/>
      <c r="I10" s="990"/>
      <c r="J10" s="990"/>
      <c r="K10" s="990"/>
      <c r="L10" s="982"/>
    </row>
    <row r="11" spans="1:15" s="19" customFormat="1" ht="16" x14ac:dyDescent="0.25">
      <c r="A11" s="55">
        <v>44206</v>
      </c>
      <c r="B11" s="436" t="s">
        <v>3349</v>
      </c>
      <c r="C11" s="436">
        <v>10</v>
      </c>
      <c r="D11" s="436">
        <v>90</v>
      </c>
      <c r="E11" s="436">
        <v>180</v>
      </c>
      <c r="F11" s="436">
        <v>90</v>
      </c>
      <c r="G11" s="436">
        <v>20</v>
      </c>
      <c r="H11" s="436">
        <v>90</v>
      </c>
      <c r="I11" s="436">
        <v>30</v>
      </c>
      <c r="J11" s="436"/>
      <c r="K11" s="436"/>
      <c r="L11" s="876"/>
    </row>
    <row r="12" spans="1:15" s="19" customFormat="1" ht="16" x14ac:dyDescent="0.25">
      <c r="A12" s="55">
        <v>44418</v>
      </c>
      <c r="B12" s="436" t="s">
        <v>63</v>
      </c>
      <c r="C12" s="876"/>
      <c r="D12" s="436">
        <v>-45</v>
      </c>
      <c r="E12" s="436">
        <v>-145</v>
      </c>
      <c r="F12" s="436">
        <v>-55</v>
      </c>
      <c r="G12" s="436">
        <v>-4</v>
      </c>
      <c r="H12" s="436">
        <v>-85</v>
      </c>
      <c r="I12" s="436">
        <v>-26</v>
      </c>
      <c r="J12" s="436"/>
      <c r="K12" s="436"/>
      <c r="L12" s="876"/>
    </row>
    <row r="13" spans="1:15" s="19" customFormat="1" ht="16" x14ac:dyDescent="0.25">
      <c r="A13" s="55" t="s">
        <v>3390</v>
      </c>
      <c r="B13" s="436" t="s">
        <v>63</v>
      </c>
      <c r="C13" s="436">
        <v>-21</v>
      </c>
      <c r="D13" s="436">
        <v>-59</v>
      </c>
      <c r="E13" s="436">
        <v>-111</v>
      </c>
      <c r="F13" s="436">
        <v>-53</v>
      </c>
      <c r="G13" s="436">
        <v>-17</v>
      </c>
      <c r="H13" s="436">
        <v>-3</v>
      </c>
      <c r="I13" s="436">
        <v>-4</v>
      </c>
      <c r="J13" s="436">
        <v>-7</v>
      </c>
      <c r="K13" s="436"/>
      <c r="L13" s="876"/>
    </row>
    <row r="14" spans="1:15" s="19" customFormat="1" thickBot="1" x14ac:dyDescent="0.3">
      <c r="A14" s="1050" t="s">
        <v>3403</v>
      </c>
      <c r="B14" s="1051" t="s">
        <v>7</v>
      </c>
      <c r="C14" s="1051"/>
      <c r="D14" s="1051"/>
      <c r="E14" s="1051"/>
      <c r="F14" s="1051"/>
      <c r="G14" s="1051"/>
      <c r="H14" s="1051"/>
      <c r="I14" s="1051"/>
      <c r="J14" s="1051"/>
      <c r="K14" s="1051">
        <v>2</v>
      </c>
      <c r="L14" s="1051"/>
      <c r="M14" s="1052" t="s">
        <v>3450</v>
      </c>
      <c r="N14" s="1052"/>
      <c r="O14" s="1052"/>
    </row>
    <row r="15" spans="1:15" s="715" customFormat="1" thickBot="1" x14ac:dyDescent="0.3">
      <c r="A15" s="33" t="s">
        <v>3447</v>
      </c>
      <c r="B15" s="34"/>
      <c r="C15" s="443">
        <f>SUM(C10:C13)</f>
        <v>-7</v>
      </c>
      <c r="D15" s="443">
        <f t="shared" ref="D15:J15" si="2">SUM(D10:D13)</f>
        <v>-2</v>
      </c>
      <c r="E15" s="443">
        <f t="shared" si="2"/>
        <v>-52</v>
      </c>
      <c r="F15" s="443">
        <f t="shared" si="2"/>
        <v>-6</v>
      </c>
      <c r="G15" s="443">
        <f t="shared" si="2"/>
        <v>-1</v>
      </c>
      <c r="H15" s="434">
        <f t="shared" si="2"/>
        <v>2</v>
      </c>
      <c r="I15" s="434">
        <f t="shared" si="2"/>
        <v>0</v>
      </c>
      <c r="J15" s="443">
        <f t="shared" si="2"/>
        <v>-7</v>
      </c>
      <c r="K15" s="490"/>
      <c r="L15" s="1018"/>
    </row>
    <row r="16" spans="1:15" s="20" customFormat="1" ht="16" x14ac:dyDescent="0.25">
      <c r="A16" s="212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</row>
    <row r="17" spans="1:12" s="20" customFormat="1" ht="16" x14ac:dyDescent="0.25">
      <c r="A17" s="212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</row>
    <row r="18" spans="1:12" s="20" customFormat="1" ht="16" x14ac:dyDescent="0.25">
      <c r="A18" s="212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</row>
    <row r="19" spans="1:12" s="20" customFormat="1" ht="16" x14ac:dyDescent="0.25">
      <c r="A19" s="525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tabColor rgb="FFC00000"/>
  </sheetPr>
  <dimension ref="A1:P56"/>
  <sheetViews>
    <sheetView topLeftCell="A37" workbookViewId="0">
      <selection activeCell="Q46" sqref="Q46"/>
    </sheetView>
  </sheetViews>
  <sheetFormatPr baseColWidth="10" defaultColWidth="8.83203125" defaultRowHeight="17" x14ac:dyDescent="0.25"/>
  <cols>
    <col min="1" max="1" width="11.33203125" style="523" customWidth="1"/>
    <col min="2" max="2" width="19.5" style="47" customWidth="1"/>
    <col min="3" max="3" width="11.6640625" style="47" customWidth="1"/>
    <col min="4" max="6" width="8.83203125" style="47"/>
    <col min="7" max="7" width="11.6640625" style="47" customWidth="1"/>
    <col min="8" max="8" width="9.83203125" style="47" customWidth="1"/>
    <col min="9" max="12" width="9" style="47" customWidth="1"/>
    <col min="13" max="16384" width="8.83203125" style="47"/>
  </cols>
  <sheetData>
    <row r="1" spans="1:15" x14ac:dyDescent="0.25">
      <c r="A1" s="128" t="s">
        <v>23</v>
      </c>
      <c r="B1" s="48"/>
      <c r="C1" s="48"/>
    </row>
    <row r="2" spans="1:15" x14ac:dyDescent="0.25">
      <c r="A2" s="128"/>
      <c r="B2" s="48"/>
      <c r="C2" s="48"/>
    </row>
    <row r="3" spans="1:15" x14ac:dyDescent="0.25">
      <c r="A3" s="139" t="s">
        <v>1614</v>
      </c>
      <c r="B3" s="4"/>
    </row>
    <row r="4" spans="1:15" s="20" customFormat="1" ht="16" x14ac:dyDescent="0.25">
      <c r="A4" s="139" t="s">
        <v>1615</v>
      </c>
      <c r="B4" s="3"/>
      <c r="C4" s="3"/>
    </row>
    <row r="5" spans="1:15" s="18" customFormat="1" thickBot="1" x14ac:dyDescent="0.3">
      <c r="A5" s="517"/>
      <c r="C5" s="518">
        <v>30000</v>
      </c>
      <c r="D5" s="518">
        <v>5500</v>
      </c>
      <c r="E5" s="518">
        <v>18000</v>
      </c>
      <c r="F5" s="518"/>
      <c r="G5" s="518"/>
      <c r="H5" s="518"/>
      <c r="I5" s="518"/>
      <c r="J5" s="518"/>
      <c r="K5" s="518"/>
      <c r="L5" s="518"/>
      <c r="M5" s="518"/>
      <c r="N5" s="518"/>
      <c r="O5" s="518"/>
    </row>
    <row r="6" spans="1:15" ht="18" thickBot="1" x14ac:dyDescent="0.3">
      <c r="A6" s="160" t="s">
        <v>0</v>
      </c>
      <c r="B6" s="51" t="s">
        <v>1</v>
      </c>
      <c r="C6" s="138" t="s">
        <v>1616</v>
      </c>
      <c r="D6" s="138" t="s">
        <v>17</v>
      </c>
      <c r="E6" s="138" t="s">
        <v>10</v>
      </c>
      <c r="F6" s="138" t="s">
        <v>4</v>
      </c>
      <c r="G6" s="138" t="s">
        <v>1314</v>
      </c>
      <c r="H6" s="138" t="s">
        <v>134</v>
      </c>
      <c r="I6" s="138" t="s">
        <v>30</v>
      </c>
      <c r="J6" s="138" t="s">
        <v>29</v>
      </c>
      <c r="K6" s="138" t="s">
        <v>18</v>
      </c>
      <c r="L6" s="138" t="s">
        <v>31</v>
      </c>
      <c r="M6" s="138" t="s">
        <v>2</v>
      </c>
      <c r="N6" s="138" t="s">
        <v>26</v>
      </c>
      <c r="O6" s="138" t="s">
        <v>3</v>
      </c>
    </row>
    <row r="7" spans="1:15" s="414" customFormat="1" ht="18" thickBot="1" x14ac:dyDescent="0.3">
      <c r="A7" s="28" t="s">
        <v>237</v>
      </c>
      <c r="B7" s="22" t="s">
        <v>1617</v>
      </c>
      <c r="C7" s="46">
        <v>21</v>
      </c>
      <c r="D7" s="46">
        <v>20</v>
      </c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</row>
    <row r="8" spans="1:15" s="414" customFormat="1" ht="18" thickBot="1" x14ac:dyDescent="0.3">
      <c r="A8" s="33" t="s">
        <v>138</v>
      </c>
      <c r="B8" s="34"/>
      <c r="C8" s="34">
        <f>SUM(C7)</f>
        <v>21</v>
      </c>
      <c r="D8" s="34">
        <f>SUM(D7)</f>
        <v>20</v>
      </c>
      <c r="E8" s="519"/>
      <c r="F8" s="519"/>
      <c r="G8" s="519"/>
      <c r="H8" s="519"/>
      <c r="I8" s="519"/>
      <c r="J8" s="519"/>
      <c r="K8" s="519"/>
      <c r="L8" s="519"/>
      <c r="M8" s="519"/>
      <c r="N8" s="519"/>
      <c r="O8" s="519"/>
    </row>
    <row r="9" spans="1:15" s="414" customFormat="1" ht="18" thickBot="1" x14ac:dyDescent="0.3">
      <c r="A9" s="55">
        <v>43837</v>
      </c>
      <c r="B9" s="53" t="s">
        <v>1618</v>
      </c>
      <c r="C9" s="193"/>
      <c r="D9" s="193"/>
      <c r="E9" s="193">
        <v>45</v>
      </c>
      <c r="F9" s="193"/>
      <c r="G9" s="193"/>
      <c r="H9" s="193"/>
      <c r="I9" s="193"/>
      <c r="J9" s="193"/>
      <c r="K9" s="193"/>
      <c r="L9" s="193"/>
      <c r="M9" s="193"/>
      <c r="N9" s="193"/>
      <c r="O9" s="193"/>
    </row>
    <row r="10" spans="1:15" s="520" customFormat="1" ht="18" thickBot="1" x14ac:dyDescent="0.3">
      <c r="A10" s="33" t="s">
        <v>142</v>
      </c>
      <c r="B10" s="34"/>
      <c r="C10" s="34">
        <f>SUM(C8:C9)</f>
        <v>21</v>
      </c>
      <c r="D10" s="34">
        <f t="shared" ref="D10:E10" si="0">SUM(D8:D9)</f>
        <v>20</v>
      </c>
      <c r="E10" s="34">
        <f t="shared" si="0"/>
        <v>45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1:15" s="414" customFormat="1" ht="18" thickBot="1" x14ac:dyDescent="0.3">
      <c r="A11" s="55" t="s">
        <v>1619</v>
      </c>
      <c r="B11" s="53" t="s">
        <v>63</v>
      </c>
      <c r="C11" s="193"/>
      <c r="D11" s="193"/>
      <c r="E11" s="193">
        <v>-22</v>
      </c>
      <c r="F11" s="193"/>
      <c r="G11" s="193"/>
      <c r="H11" s="193"/>
      <c r="I11" s="193"/>
      <c r="J11" s="193"/>
      <c r="K11" s="193"/>
      <c r="L11" s="193"/>
      <c r="M11" s="193"/>
      <c r="N11" s="193"/>
      <c r="O11" s="193"/>
    </row>
    <row r="12" spans="1:15" s="520" customFormat="1" ht="18" thickBot="1" x14ac:dyDescent="0.3">
      <c r="A12" s="33" t="s">
        <v>147</v>
      </c>
      <c r="B12" s="34"/>
      <c r="C12" s="34">
        <f>SUM(C10:C11)</f>
        <v>21</v>
      </c>
      <c r="D12" s="34">
        <f>SUM(D10:D11)</f>
        <v>20</v>
      </c>
      <c r="E12" s="34">
        <f>SUM(E10:E11)</f>
        <v>23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1:15" s="414" customFormat="1" ht="18" thickBot="1" x14ac:dyDescent="0.3">
      <c r="A13" s="55"/>
      <c r="B13" s="5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</row>
    <row r="14" spans="1:15" s="520" customFormat="1" ht="18" thickBot="1" x14ac:dyDescent="0.3">
      <c r="A14" s="33" t="s">
        <v>148</v>
      </c>
      <c r="B14" s="34"/>
      <c r="C14" s="34">
        <f>SUM(C12:C13)</f>
        <v>21</v>
      </c>
      <c r="D14" s="34">
        <f>SUM(D12:D13)</f>
        <v>20</v>
      </c>
      <c r="E14" s="34">
        <f>SUM(E12:E13)</f>
        <v>23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</row>
    <row r="15" spans="1:15" s="414" customFormat="1" ht="18" thickBot="1" x14ac:dyDescent="0.3">
      <c r="A15" s="55"/>
      <c r="B15" s="53"/>
      <c r="C15" s="193"/>
      <c r="D15" s="193"/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</row>
    <row r="16" spans="1:15" s="520" customFormat="1" ht="18" thickBot="1" x14ac:dyDescent="0.3">
      <c r="A16" s="33" t="s">
        <v>152</v>
      </c>
      <c r="B16" s="34"/>
      <c r="C16" s="34">
        <f>SUM(C14:C15)</f>
        <v>21</v>
      </c>
      <c r="D16" s="34">
        <f>SUM(D14:D15)</f>
        <v>20</v>
      </c>
      <c r="E16" s="34">
        <f>SUM(E14:E15)</f>
        <v>23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1:15" s="414" customFormat="1" ht="18" thickBot="1" x14ac:dyDescent="0.3">
      <c r="A17" s="55"/>
      <c r="B17" s="5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</row>
    <row r="18" spans="1:15" s="520" customFormat="1" ht="18" thickBot="1" x14ac:dyDescent="0.3">
      <c r="A18" s="33" t="s">
        <v>155</v>
      </c>
      <c r="B18" s="34"/>
      <c r="C18" s="34">
        <f>SUM(C16:C17)</f>
        <v>21</v>
      </c>
      <c r="D18" s="34">
        <f>SUM(D16:D17)</f>
        <v>20</v>
      </c>
      <c r="E18" s="34">
        <f>SUM(E16:E17)</f>
        <v>23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</row>
    <row r="19" spans="1:15" s="414" customFormat="1" ht="18" thickBot="1" x14ac:dyDescent="0.3">
      <c r="A19" s="55"/>
      <c r="B19" s="53"/>
      <c r="C19" s="193"/>
      <c r="D19" s="193"/>
      <c r="E19" s="193"/>
      <c r="F19" s="193"/>
      <c r="G19" s="193"/>
      <c r="H19" s="193"/>
      <c r="I19" s="193"/>
      <c r="J19" s="193"/>
      <c r="K19" s="193"/>
      <c r="L19" s="193"/>
      <c r="M19" s="193"/>
      <c r="N19" s="193"/>
      <c r="O19" s="193"/>
    </row>
    <row r="20" spans="1:15" s="520" customFormat="1" ht="18" thickBot="1" x14ac:dyDescent="0.3">
      <c r="A20" s="33" t="s">
        <v>156</v>
      </c>
      <c r="B20" s="34"/>
      <c r="C20" s="34">
        <f>SUM(C18:C19)</f>
        <v>21</v>
      </c>
      <c r="D20" s="34">
        <f>SUM(D18:D19)</f>
        <v>20</v>
      </c>
      <c r="E20" s="34">
        <f>SUM(E18:E19)</f>
        <v>23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</row>
    <row r="21" spans="1:15" s="414" customFormat="1" ht="18" thickBot="1" x14ac:dyDescent="0.3">
      <c r="A21" s="55"/>
      <c r="B21" s="5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</row>
    <row r="22" spans="1:15" s="520" customFormat="1" ht="18" thickBot="1" x14ac:dyDescent="0.3">
      <c r="A22" s="33" t="s">
        <v>2459</v>
      </c>
      <c r="B22" s="34"/>
      <c r="C22" s="34">
        <f>SUM(C20:C21)</f>
        <v>21</v>
      </c>
      <c r="D22" s="34">
        <f>SUM(D20:D21)</f>
        <v>20</v>
      </c>
      <c r="E22" s="34">
        <f>SUM(E20:E21)</f>
        <v>23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</row>
    <row r="23" spans="1:15" s="414" customFormat="1" ht="18" thickBot="1" x14ac:dyDescent="0.3">
      <c r="A23" s="55"/>
      <c r="B23" s="5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</row>
    <row r="24" spans="1:15" s="520" customFormat="1" ht="18" thickBot="1" x14ac:dyDescent="0.3">
      <c r="A24" s="33" t="s">
        <v>2566</v>
      </c>
      <c r="B24" s="34"/>
      <c r="C24" s="34">
        <f>SUM(C22:C23)</f>
        <v>21</v>
      </c>
      <c r="D24" s="34">
        <f>SUM(D22:D23)</f>
        <v>20</v>
      </c>
      <c r="E24" s="34">
        <f>SUM(E22:E23)</f>
        <v>23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</row>
    <row r="25" spans="1:15" s="414" customFormat="1" ht="18" thickBot="1" x14ac:dyDescent="0.3">
      <c r="A25" s="55"/>
      <c r="B25" s="53"/>
      <c r="C25" s="193"/>
      <c r="D25" s="193"/>
      <c r="E25" s="193"/>
      <c r="F25" s="193"/>
      <c r="G25" s="193"/>
      <c r="H25" s="193"/>
      <c r="I25" s="193"/>
      <c r="J25" s="193"/>
      <c r="K25" s="193"/>
      <c r="L25" s="193"/>
      <c r="M25" s="193"/>
      <c r="N25" s="193"/>
      <c r="O25" s="193"/>
    </row>
    <row r="26" spans="1:15" s="520" customFormat="1" ht="18" thickBot="1" x14ac:dyDescent="0.3">
      <c r="A26" s="33" t="s">
        <v>2697</v>
      </c>
      <c r="B26" s="34"/>
      <c r="C26" s="34">
        <f>SUM(C24:C25)</f>
        <v>21</v>
      </c>
      <c r="D26" s="34">
        <f>SUM(D24:D25)</f>
        <v>20</v>
      </c>
      <c r="E26" s="34">
        <f>SUM(E24:E25)</f>
        <v>23</v>
      </c>
      <c r="F26" s="34"/>
      <c r="G26" s="34"/>
      <c r="H26" s="34"/>
      <c r="I26" s="34"/>
      <c r="J26" s="34"/>
      <c r="K26" s="34"/>
      <c r="L26" s="34"/>
      <c r="M26" s="34"/>
      <c r="N26" s="34"/>
      <c r="O26" s="34"/>
    </row>
    <row r="27" spans="1:15" s="836" customFormat="1" ht="18" thickBot="1" x14ac:dyDescent="0.3">
      <c r="A27" s="55" t="s">
        <v>2770</v>
      </c>
      <c r="B27" s="53" t="s">
        <v>63</v>
      </c>
      <c r="C27" s="193">
        <v>-21</v>
      </c>
      <c r="D27" s="397"/>
      <c r="E27" s="193">
        <v>-21</v>
      </c>
      <c r="F27" s="193"/>
      <c r="G27" s="193"/>
      <c r="H27" s="193"/>
      <c r="I27" s="193"/>
      <c r="J27" s="193"/>
      <c r="K27" s="193"/>
      <c r="L27" s="193"/>
      <c r="M27" s="193">
        <v>-12</v>
      </c>
      <c r="N27" s="193">
        <v>-2</v>
      </c>
      <c r="O27" s="193">
        <v>-17</v>
      </c>
    </row>
    <row r="28" spans="1:15" s="520" customFormat="1" ht="18" thickBot="1" x14ac:dyDescent="0.3">
      <c r="A28" s="33" t="s">
        <v>2786</v>
      </c>
      <c r="B28" s="34"/>
      <c r="C28" s="34">
        <f>SUM(C26:C27)</f>
        <v>0</v>
      </c>
      <c r="D28" s="34">
        <f t="shared" ref="D28:M28" si="1">SUM(D26:D27)</f>
        <v>20</v>
      </c>
      <c r="E28" s="34">
        <f t="shared" si="1"/>
        <v>2</v>
      </c>
      <c r="F28" s="34"/>
      <c r="G28" s="34"/>
      <c r="H28" s="34"/>
      <c r="I28" s="34"/>
      <c r="J28" s="34"/>
      <c r="K28" s="34"/>
      <c r="L28" s="34"/>
      <c r="M28" s="56">
        <f t="shared" si="1"/>
        <v>-12</v>
      </c>
      <c r="N28" s="56">
        <f>SUM(N26:N27)</f>
        <v>-2</v>
      </c>
      <c r="O28" s="56">
        <f>SUM(O26:O27)</f>
        <v>-17</v>
      </c>
    </row>
    <row r="29" spans="1:15" s="836" customFormat="1" ht="18" thickBot="1" x14ac:dyDescent="0.3">
      <c r="A29" s="55"/>
      <c r="B29" s="53"/>
      <c r="C29" s="193"/>
      <c r="D29" s="397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</row>
    <row r="30" spans="1:15" s="520" customFormat="1" ht="18" thickBot="1" x14ac:dyDescent="0.3">
      <c r="A30" s="33" t="s">
        <v>2893</v>
      </c>
      <c r="B30" s="34"/>
      <c r="C30" s="34">
        <f>SUM(C28:C29)</f>
        <v>0</v>
      </c>
      <c r="D30" s="34">
        <f t="shared" ref="D30:O30" si="2">SUM(D28:D29)</f>
        <v>20</v>
      </c>
      <c r="E30" s="34">
        <f t="shared" si="2"/>
        <v>2</v>
      </c>
      <c r="F30" s="34"/>
      <c r="G30" s="34"/>
      <c r="H30" s="34"/>
      <c r="I30" s="34"/>
      <c r="J30" s="34"/>
      <c r="K30" s="34"/>
      <c r="L30" s="34"/>
      <c r="M30" s="56">
        <f t="shared" si="2"/>
        <v>-12</v>
      </c>
      <c r="N30" s="56">
        <f t="shared" si="2"/>
        <v>-2</v>
      </c>
      <c r="O30" s="56">
        <f t="shared" si="2"/>
        <v>-17</v>
      </c>
    </row>
    <row r="31" spans="1:15" s="836" customFormat="1" ht="18" thickBot="1" x14ac:dyDescent="0.3">
      <c r="A31" s="55"/>
      <c r="B31" s="53"/>
      <c r="C31" s="193"/>
      <c r="D31" s="397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</row>
    <row r="32" spans="1:15" s="520" customFormat="1" ht="18" thickBot="1" x14ac:dyDescent="0.3">
      <c r="A32" s="33" t="s">
        <v>3037</v>
      </c>
      <c r="B32" s="34"/>
      <c r="C32" s="34">
        <f>SUM(C30:C31)</f>
        <v>0</v>
      </c>
      <c r="D32" s="34">
        <f t="shared" ref="D32:E32" si="3">SUM(D30:D31)</f>
        <v>20</v>
      </c>
      <c r="E32" s="34">
        <f t="shared" si="3"/>
        <v>2</v>
      </c>
      <c r="F32" s="34"/>
      <c r="G32" s="34"/>
      <c r="H32" s="34"/>
      <c r="I32" s="34"/>
      <c r="J32" s="34"/>
      <c r="K32" s="34"/>
      <c r="L32" s="34"/>
      <c r="M32" s="56">
        <f>SUM(M30:M31)</f>
        <v>-12</v>
      </c>
      <c r="N32" s="56">
        <f>SUM(N30:N31)</f>
        <v>-2</v>
      </c>
      <c r="O32" s="56">
        <f>SUM(O30:O31)</f>
        <v>-17</v>
      </c>
    </row>
    <row r="33" spans="1:15" s="836" customFormat="1" ht="18" thickBot="1" x14ac:dyDescent="0.3">
      <c r="A33" s="55" t="s">
        <v>3042</v>
      </c>
      <c r="B33" s="53" t="s">
        <v>3057</v>
      </c>
      <c r="C33" s="392"/>
      <c r="D33" s="25">
        <v>14</v>
      </c>
      <c r="E33" s="25">
        <v>28</v>
      </c>
      <c r="F33" s="25">
        <v>58</v>
      </c>
      <c r="G33" s="25">
        <v>14</v>
      </c>
      <c r="H33" s="25">
        <v>28</v>
      </c>
      <c r="I33" s="25">
        <v>35</v>
      </c>
      <c r="J33" s="25">
        <v>14</v>
      </c>
      <c r="K33" s="25">
        <v>14</v>
      </c>
      <c r="L33" s="25">
        <v>126</v>
      </c>
      <c r="M33" s="392"/>
      <c r="N33" s="25">
        <v>28</v>
      </c>
      <c r="O33" s="25">
        <v>28</v>
      </c>
    </row>
    <row r="34" spans="1:15" s="520" customFormat="1" ht="18" thickBot="1" x14ac:dyDescent="0.3">
      <c r="A34" s="33" t="s">
        <v>3143</v>
      </c>
      <c r="B34" s="34"/>
      <c r="C34" s="34">
        <f>SUM(C32:C33)</f>
        <v>0</v>
      </c>
      <c r="D34" s="34">
        <f t="shared" ref="D34:O34" si="4">SUM(D32:D33)</f>
        <v>34</v>
      </c>
      <c r="E34" s="34">
        <f t="shared" si="4"/>
        <v>30</v>
      </c>
      <c r="F34" s="34">
        <f t="shared" si="4"/>
        <v>58</v>
      </c>
      <c r="G34" s="34">
        <f t="shared" si="4"/>
        <v>14</v>
      </c>
      <c r="H34" s="34">
        <f t="shared" si="4"/>
        <v>28</v>
      </c>
      <c r="I34" s="34">
        <f t="shared" si="4"/>
        <v>35</v>
      </c>
      <c r="J34" s="34">
        <f t="shared" si="4"/>
        <v>14</v>
      </c>
      <c r="K34" s="34">
        <f t="shared" si="4"/>
        <v>14</v>
      </c>
      <c r="L34" s="34">
        <f t="shared" si="4"/>
        <v>126</v>
      </c>
      <c r="M34" s="56">
        <f t="shared" si="4"/>
        <v>-12</v>
      </c>
      <c r="N34" s="34">
        <f t="shared" si="4"/>
        <v>26</v>
      </c>
      <c r="O34" s="34">
        <f t="shared" si="4"/>
        <v>11</v>
      </c>
    </row>
    <row r="35" spans="1:15" s="414" customFormat="1" ht="18" thickBot="1" x14ac:dyDescent="0.3">
      <c r="A35" s="55"/>
      <c r="B35" s="53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</row>
    <row r="36" spans="1:15" s="520" customFormat="1" ht="18" thickBot="1" x14ac:dyDescent="0.3">
      <c r="A36" s="33" t="s">
        <v>3224</v>
      </c>
      <c r="B36" s="34"/>
      <c r="C36" s="34">
        <f>SUM(C34:C35)</f>
        <v>0</v>
      </c>
      <c r="D36" s="34">
        <f>SUM(D34:D35)</f>
        <v>34</v>
      </c>
      <c r="E36" s="34">
        <f>SUM(E34:E35)</f>
        <v>30</v>
      </c>
      <c r="F36" s="34">
        <f t="shared" ref="F36:O36" si="5">SUM(F34:F35)</f>
        <v>58</v>
      </c>
      <c r="G36" s="34">
        <f t="shared" si="5"/>
        <v>14</v>
      </c>
      <c r="H36" s="34">
        <f t="shared" si="5"/>
        <v>28</v>
      </c>
      <c r="I36" s="34">
        <f t="shared" si="5"/>
        <v>35</v>
      </c>
      <c r="J36" s="34">
        <f t="shared" si="5"/>
        <v>14</v>
      </c>
      <c r="K36" s="34">
        <f t="shared" si="5"/>
        <v>14</v>
      </c>
      <c r="L36" s="34">
        <f t="shared" si="5"/>
        <v>126</v>
      </c>
      <c r="M36" s="56">
        <f t="shared" si="5"/>
        <v>-12</v>
      </c>
      <c r="N36" s="34">
        <f t="shared" si="5"/>
        <v>26</v>
      </c>
      <c r="O36" s="34">
        <f t="shared" si="5"/>
        <v>11</v>
      </c>
    </row>
    <row r="37" spans="1:15" s="414" customFormat="1" ht="18" thickBot="1" x14ac:dyDescent="0.3">
      <c r="A37" s="55"/>
      <c r="B37" s="53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1:15" s="520" customFormat="1" ht="18" thickBot="1" x14ac:dyDescent="0.3">
      <c r="A38" s="33" t="s">
        <v>3283</v>
      </c>
      <c r="B38" s="34"/>
      <c r="C38" s="34">
        <f>SUM(C36:C37)</f>
        <v>0</v>
      </c>
      <c r="D38" s="34">
        <f t="shared" ref="D38:N38" si="6">SUM(D36:D37)</f>
        <v>34</v>
      </c>
      <c r="E38" s="34">
        <f t="shared" si="6"/>
        <v>30</v>
      </c>
      <c r="F38" s="34">
        <f t="shared" si="6"/>
        <v>58</v>
      </c>
      <c r="G38" s="34">
        <f t="shared" si="6"/>
        <v>14</v>
      </c>
      <c r="H38" s="34">
        <f t="shared" si="6"/>
        <v>28</v>
      </c>
      <c r="I38" s="34">
        <f t="shared" si="6"/>
        <v>35</v>
      </c>
      <c r="J38" s="34">
        <f t="shared" si="6"/>
        <v>14</v>
      </c>
      <c r="K38" s="34">
        <f t="shared" si="6"/>
        <v>14</v>
      </c>
      <c r="L38" s="34">
        <f t="shared" si="6"/>
        <v>126</v>
      </c>
      <c r="M38" s="56">
        <f t="shared" si="6"/>
        <v>-12</v>
      </c>
      <c r="N38" s="34">
        <f t="shared" si="6"/>
        <v>26</v>
      </c>
      <c r="O38" s="34">
        <f>SUM(O36:O37)</f>
        <v>11</v>
      </c>
    </row>
    <row r="39" spans="1:15" s="414" customFormat="1" ht="18" thickBot="1" x14ac:dyDescent="0.3">
      <c r="A39" s="55"/>
      <c r="B39" s="53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1:15" s="520" customFormat="1" ht="18" thickBot="1" x14ac:dyDescent="0.3">
      <c r="A40" s="33" t="s">
        <v>3447</v>
      </c>
      <c r="B40" s="34"/>
      <c r="C40" s="34">
        <f>SUM(C38:C39)</f>
        <v>0</v>
      </c>
      <c r="D40" s="34">
        <f t="shared" ref="D40:D42" si="7">SUM(D38:D39)</f>
        <v>34</v>
      </c>
      <c r="E40" s="34">
        <f t="shared" ref="E40:E42" si="8">SUM(E38:E39)</f>
        <v>30</v>
      </c>
      <c r="F40" s="34">
        <f t="shared" ref="F40:F42" si="9">SUM(F38:F39)</f>
        <v>58</v>
      </c>
      <c r="G40" s="34">
        <f t="shared" ref="G40:G42" si="10">SUM(G38:G39)</f>
        <v>14</v>
      </c>
      <c r="H40" s="34">
        <f t="shared" ref="H40:H42" si="11">SUM(H38:H39)</f>
        <v>28</v>
      </c>
      <c r="I40" s="34">
        <f t="shared" ref="I40:I42" si="12">SUM(I38:I39)</f>
        <v>35</v>
      </c>
      <c r="J40" s="34">
        <f t="shared" ref="J40:J42" si="13">SUM(J38:J39)</f>
        <v>14</v>
      </c>
      <c r="K40" s="34">
        <f t="shared" ref="K40:K42" si="14">SUM(K38:K39)</f>
        <v>14</v>
      </c>
      <c r="L40" s="34">
        <f t="shared" ref="L40:L42" si="15">SUM(L38:L39)</f>
        <v>126</v>
      </c>
      <c r="M40" s="56">
        <f t="shared" ref="M40:M42" si="16">SUM(M38:M39)</f>
        <v>-12</v>
      </c>
      <c r="N40" s="34">
        <f t="shared" ref="N40:N42" si="17">SUM(N38:N39)</f>
        <v>26</v>
      </c>
      <c r="O40" s="34">
        <f>SUM(O38:O39)</f>
        <v>11</v>
      </c>
    </row>
    <row r="41" spans="1:15" s="414" customFormat="1" ht="18" thickBot="1" x14ac:dyDescent="0.3">
      <c r="A41" s="55"/>
      <c r="B41" s="53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</row>
    <row r="42" spans="1:15" s="520" customFormat="1" ht="18" thickBot="1" x14ac:dyDescent="0.3">
      <c r="A42" s="33" t="s">
        <v>3483</v>
      </c>
      <c r="B42" s="54"/>
      <c r="C42" s="34">
        <f>SUM(C40:C41)</f>
        <v>0</v>
      </c>
      <c r="D42" s="34">
        <f t="shared" si="7"/>
        <v>34</v>
      </c>
      <c r="E42" s="34">
        <f t="shared" si="8"/>
        <v>30</v>
      </c>
      <c r="F42" s="34">
        <f t="shared" si="9"/>
        <v>58</v>
      </c>
      <c r="G42" s="34">
        <f t="shared" si="10"/>
        <v>14</v>
      </c>
      <c r="H42" s="34">
        <f t="shared" si="11"/>
        <v>28</v>
      </c>
      <c r="I42" s="34">
        <f t="shared" si="12"/>
        <v>35</v>
      </c>
      <c r="J42" s="34">
        <f t="shared" si="13"/>
        <v>14</v>
      </c>
      <c r="K42" s="34">
        <f t="shared" si="14"/>
        <v>14</v>
      </c>
      <c r="L42" s="34">
        <f t="shared" si="15"/>
        <v>126</v>
      </c>
      <c r="M42" s="56">
        <f t="shared" si="16"/>
        <v>-12</v>
      </c>
      <c r="N42" s="34">
        <f t="shared" si="17"/>
        <v>26</v>
      </c>
      <c r="O42" s="34">
        <f>SUM(O40:O41)</f>
        <v>11</v>
      </c>
    </row>
    <row r="43" spans="1:15" s="414" customFormat="1" ht="18" thickBot="1" x14ac:dyDescent="0.3">
      <c r="A43" s="55"/>
      <c r="B43" s="53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</row>
    <row r="44" spans="1:15" s="520" customFormat="1" ht="18" thickBot="1" x14ac:dyDescent="0.3">
      <c r="A44" s="290" t="s">
        <v>3731</v>
      </c>
      <c r="B44" s="291"/>
      <c r="C44" s="269">
        <f>SUM(C42:C43)</f>
        <v>0</v>
      </c>
      <c r="D44" s="269">
        <f t="shared" ref="D44:O46" si="18">SUM(D42:D43)</f>
        <v>34</v>
      </c>
      <c r="E44" s="269">
        <f t="shared" si="18"/>
        <v>30</v>
      </c>
      <c r="F44" s="269">
        <f t="shared" si="18"/>
        <v>58</v>
      </c>
      <c r="G44" s="269">
        <f t="shared" si="18"/>
        <v>14</v>
      </c>
      <c r="H44" s="269">
        <f t="shared" si="18"/>
        <v>28</v>
      </c>
      <c r="I44" s="269">
        <f t="shared" si="18"/>
        <v>35</v>
      </c>
      <c r="J44" s="269">
        <f t="shared" si="18"/>
        <v>14</v>
      </c>
      <c r="K44" s="269">
        <f t="shared" si="18"/>
        <v>14</v>
      </c>
      <c r="L44" s="269">
        <f t="shared" si="18"/>
        <v>126</v>
      </c>
      <c r="M44" s="56">
        <f t="shared" si="18"/>
        <v>-12</v>
      </c>
      <c r="N44" s="269">
        <f t="shared" si="18"/>
        <v>26</v>
      </c>
      <c r="O44" s="269">
        <f t="shared" si="18"/>
        <v>11</v>
      </c>
    </row>
    <row r="45" spans="1:15" s="414" customFormat="1" ht="18" thickBot="1" x14ac:dyDescent="0.3">
      <c r="A45" s="55"/>
      <c r="B45" s="53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</row>
    <row r="46" spans="1:15" s="520" customFormat="1" ht="18" thickBot="1" x14ac:dyDescent="0.3">
      <c r="A46" s="33" t="s">
        <v>3943</v>
      </c>
      <c r="B46" s="54"/>
      <c r="C46" s="34">
        <f>SUM(C44:C45)</f>
        <v>0</v>
      </c>
      <c r="D46" s="34">
        <f t="shared" si="18"/>
        <v>34</v>
      </c>
      <c r="E46" s="34">
        <f t="shared" si="18"/>
        <v>30</v>
      </c>
      <c r="F46" s="34">
        <f t="shared" si="18"/>
        <v>58</v>
      </c>
      <c r="G46" s="34">
        <f t="shared" si="18"/>
        <v>14</v>
      </c>
      <c r="H46" s="34">
        <f t="shared" si="18"/>
        <v>28</v>
      </c>
      <c r="I46" s="34">
        <f t="shared" si="18"/>
        <v>35</v>
      </c>
      <c r="J46" s="34">
        <f t="shared" si="18"/>
        <v>14</v>
      </c>
      <c r="K46" s="34">
        <f t="shared" si="18"/>
        <v>14</v>
      </c>
      <c r="L46" s="34">
        <f t="shared" si="18"/>
        <v>126</v>
      </c>
      <c r="M46" s="56">
        <f t="shared" si="18"/>
        <v>-12</v>
      </c>
      <c r="N46" s="34">
        <f t="shared" si="18"/>
        <v>26</v>
      </c>
      <c r="O46" s="34">
        <f t="shared" si="18"/>
        <v>11</v>
      </c>
    </row>
    <row r="47" spans="1:15" s="836" customFormat="1" ht="18" thickBot="1" x14ac:dyDescent="0.3">
      <c r="A47" s="55"/>
      <c r="B47" s="53"/>
      <c r="C47" s="392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</row>
    <row r="48" spans="1:15" s="520" customFormat="1" ht="18" thickBot="1" x14ac:dyDescent="0.3">
      <c r="A48" s="33" t="s">
        <v>4115</v>
      </c>
      <c r="B48" s="54"/>
      <c r="C48" s="34">
        <f>SUM(C46:C47)</f>
        <v>0</v>
      </c>
      <c r="D48" s="34">
        <f t="shared" ref="D48:O48" si="19">SUM(D46:D47)</f>
        <v>34</v>
      </c>
      <c r="E48" s="34">
        <f t="shared" si="19"/>
        <v>30</v>
      </c>
      <c r="F48" s="34">
        <f t="shared" si="19"/>
        <v>58</v>
      </c>
      <c r="G48" s="34">
        <f t="shared" si="19"/>
        <v>14</v>
      </c>
      <c r="H48" s="34">
        <f t="shared" si="19"/>
        <v>28</v>
      </c>
      <c r="I48" s="34">
        <f t="shared" si="19"/>
        <v>35</v>
      </c>
      <c r="J48" s="34">
        <f t="shared" si="19"/>
        <v>14</v>
      </c>
      <c r="K48" s="34">
        <f t="shared" si="19"/>
        <v>14</v>
      </c>
      <c r="L48" s="34">
        <f t="shared" si="19"/>
        <v>126</v>
      </c>
      <c r="M48" s="56">
        <f t="shared" si="19"/>
        <v>-12</v>
      </c>
      <c r="N48" s="34">
        <f t="shared" si="19"/>
        <v>26</v>
      </c>
      <c r="O48" s="34">
        <f t="shared" si="19"/>
        <v>11</v>
      </c>
    </row>
    <row r="49" spans="1:16" s="836" customFormat="1" x14ac:dyDescent="0.25">
      <c r="A49" s="55">
        <v>44898</v>
      </c>
      <c r="B49" s="53" t="s">
        <v>63</v>
      </c>
      <c r="C49" s="392"/>
      <c r="D49" s="25">
        <v>-29</v>
      </c>
      <c r="E49" s="25">
        <v>-30</v>
      </c>
      <c r="F49" s="25">
        <v>-58</v>
      </c>
      <c r="G49" s="25">
        <v>-14</v>
      </c>
      <c r="H49" s="25">
        <v>-28</v>
      </c>
      <c r="I49" s="25">
        <v>-35</v>
      </c>
      <c r="J49" s="25">
        <v>-14</v>
      </c>
      <c r="K49" s="25">
        <v>-5</v>
      </c>
      <c r="L49" s="25">
        <v>-126</v>
      </c>
      <c r="M49" s="25">
        <v>-11</v>
      </c>
      <c r="N49" s="25">
        <v>-15</v>
      </c>
      <c r="O49" s="25">
        <v>-20</v>
      </c>
    </row>
    <row r="50" spans="1:16" s="836" customFormat="1" x14ac:dyDescent="0.25">
      <c r="A50" s="365" t="s">
        <v>4151</v>
      </c>
      <c r="B50" s="354" t="s">
        <v>4152</v>
      </c>
      <c r="C50" s="392"/>
      <c r="D50" s="392"/>
      <c r="E50" s="878"/>
      <c r="F50" s="878"/>
      <c r="G50" s="878"/>
      <c r="H50" s="878"/>
      <c r="I50" s="878"/>
      <c r="J50" s="878"/>
      <c r="K50" s="392"/>
      <c r="L50" s="878"/>
      <c r="M50" s="392">
        <v>23</v>
      </c>
      <c r="N50" s="392"/>
      <c r="O50" s="392"/>
    </row>
    <row r="51" spans="1:16" s="1204" customFormat="1" x14ac:dyDescent="0.25">
      <c r="A51" s="1203" t="s">
        <v>4153</v>
      </c>
      <c r="B51" s="1162"/>
      <c r="C51" s="740"/>
      <c r="D51" s="740"/>
      <c r="E51" s="878"/>
      <c r="F51" s="878"/>
      <c r="G51" s="878"/>
      <c r="H51" s="878"/>
      <c r="I51" s="878"/>
      <c r="J51" s="878"/>
      <c r="K51" s="740"/>
      <c r="L51" s="878"/>
      <c r="M51" s="740"/>
      <c r="N51" s="740"/>
      <c r="O51" s="740">
        <v>9</v>
      </c>
    </row>
    <row r="52" spans="1:16" s="1120" customFormat="1" ht="18" thickBot="1" x14ac:dyDescent="0.3">
      <c r="A52" s="507"/>
      <c r="B52" s="508" t="s">
        <v>967</v>
      </c>
      <c r="C52" s="660"/>
      <c r="D52" s="660">
        <v>-5</v>
      </c>
      <c r="E52" s="878"/>
      <c r="F52" s="878"/>
      <c r="G52" s="878"/>
      <c r="H52" s="878"/>
      <c r="I52" s="878"/>
      <c r="J52" s="878"/>
      <c r="K52" s="660">
        <v>-9</v>
      </c>
      <c r="L52" s="878"/>
      <c r="M52" s="660"/>
      <c r="N52" s="660">
        <v>-11</v>
      </c>
      <c r="O52" s="660"/>
      <c r="P52" s="1120" t="s">
        <v>211</v>
      </c>
    </row>
    <row r="53" spans="1:16" s="520" customFormat="1" ht="18" thickBot="1" x14ac:dyDescent="0.3">
      <c r="A53" s="33" t="s">
        <v>4241</v>
      </c>
      <c r="B53" s="54"/>
      <c r="C53" s="34">
        <f>SUM(C48:C52)</f>
        <v>0</v>
      </c>
      <c r="D53" s="34">
        <f t="shared" ref="D53:O53" si="20">SUM(D48:D52)</f>
        <v>0</v>
      </c>
      <c r="E53" s="34">
        <f t="shared" si="20"/>
        <v>0</v>
      </c>
      <c r="F53" s="34">
        <f t="shared" si="20"/>
        <v>0</v>
      </c>
      <c r="G53" s="34">
        <f t="shared" si="20"/>
        <v>0</v>
      </c>
      <c r="H53" s="34">
        <f t="shared" si="20"/>
        <v>0</v>
      </c>
      <c r="I53" s="34">
        <f t="shared" si="20"/>
        <v>0</v>
      </c>
      <c r="J53" s="34">
        <f t="shared" si="20"/>
        <v>0</v>
      </c>
      <c r="K53" s="34">
        <f t="shared" si="20"/>
        <v>0</v>
      </c>
      <c r="L53" s="34">
        <f t="shared" si="20"/>
        <v>0</v>
      </c>
      <c r="M53" s="34">
        <f t="shared" si="20"/>
        <v>0</v>
      </c>
      <c r="N53" s="34">
        <f t="shared" si="20"/>
        <v>0</v>
      </c>
      <c r="O53" s="34">
        <f t="shared" si="20"/>
        <v>0</v>
      </c>
    </row>
    <row r="54" spans="1:16" s="836" customFormat="1" x14ac:dyDescent="0.25">
      <c r="A54" s="978"/>
      <c r="B54" s="392"/>
      <c r="C54" s="392"/>
      <c r="D54" s="392"/>
      <c r="E54" s="392"/>
      <c r="F54" s="392"/>
      <c r="G54" s="392"/>
      <c r="H54" s="392"/>
      <c r="I54" s="392"/>
      <c r="J54" s="392"/>
      <c r="K54" s="392"/>
      <c r="L54" s="392"/>
      <c r="M54" s="392"/>
      <c r="N54" s="392"/>
      <c r="O54" s="392"/>
    </row>
    <row r="55" spans="1:16" s="414" customFormat="1" ht="18" thickBot="1" x14ac:dyDescent="0.3">
      <c r="A55" s="522"/>
    </row>
    <row r="56" spans="1:16" ht="18" thickBot="1" x14ac:dyDescent="0.3">
      <c r="C56" s="138" t="s">
        <v>1616</v>
      </c>
      <c r="D56" s="138" t="s">
        <v>17</v>
      </c>
      <c r="E56" s="138" t="s">
        <v>10</v>
      </c>
      <c r="F56" s="138" t="s">
        <v>4</v>
      </c>
      <c r="G56" s="138" t="s">
        <v>1314</v>
      </c>
      <c r="H56" s="138" t="s">
        <v>134</v>
      </c>
      <c r="I56" s="138" t="s">
        <v>30</v>
      </c>
      <c r="J56" s="138" t="s">
        <v>29</v>
      </c>
      <c r="K56" s="138" t="s">
        <v>18</v>
      </c>
      <c r="L56" s="138" t="s">
        <v>31</v>
      </c>
      <c r="M56" s="138" t="s">
        <v>2</v>
      </c>
      <c r="N56" s="138" t="s">
        <v>26</v>
      </c>
      <c r="O56" s="138" t="s">
        <v>3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tabColor rgb="FFC00000"/>
  </sheetPr>
  <dimension ref="A1:Q40"/>
  <sheetViews>
    <sheetView topLeftCell="A19" workbookViewId="0">
      <selection activeCell="J19" sqref="J1:J1048576"/>
    </sheetView>
  </sheetViews>
  <sheetFormatPr baseColWidth="10" defaultColWidth="8.83203125" defaultRowHeight="17" x14ac:dyDescent="0.25"/>
  <cols>
    <col min="1" max="1" width="11.33203125" style="523" customWidth="1"/>
    <col min="2" max="2" width="19.5" style="47" customWidth="1"/>
    <col min="3" max="3" width="9.1640625" style="47" customWidth="1"/>
    <col min="4" max="11" width="8.83203125" style="47"/>
    <col min="12" max="12" width="10.33203125" style="47" customWidth="1"/>
    <col min="13" max="15" width="9" style="47" customWidth="1"/>
    <col min="16" max="16384" width="8.83203125" style="47"/>
  </cols>
  <sheetData>
    <row r="1" spans="1:16" x14ac:dyDescent="0.25">
      <c r="A1" s="128" t="s">
        <v>23</v>
      </c>
      <c r="B1" s="48"/>
      <c r="C1" s="48"/>
    </row>
    <row r="2" spans="1:16" x14ac:dyDescent="0.25">
      <c r="A2" s="128"/>
      <c r="B2" s="48"/>
      <c r="C2" s="48"/>
    </row>
    <row r="3" spans="1:16" x14ac:dyDescent="0.25">
      <c r="A3" s="139" t="s">
        <v>1614</v>
      </c>
      <c r="B3" s="4"/>
    </row>
    <row r="4" spans="1:16" s="20" customFormat="1" ht="16" x14ac:dyDescent="0.25">
      <c r="A4" s="139" t="s">
        <v>2732</v>
      </c>
      <c r="B4" s="3"/>
      <c r="C4" s="3"/>
    </row>
    <row r="5" spans="1:16" s="454" customFormat="1" thickBot="1" x14ac:dyDescent="0.3">
      <c r="A5" s="769"/>
      <c r="C5" s="770">
        <v>18000</v>
      </c>
      <c r="D5" s="770">
        <v>4500</v>
      </c>
      <c r="E5" s="770">
        <v>1500</v>
      </c>
      <c r="F5" s="770">
        <v>7000</v>
      </c>
      <c r="G5" s="770">
        <v>30000</v>
      </c>
      <c r="H5" s="770">
        <v>5500</v>
      </c>
      <c r="I5" s="770">
        <v>4500</v>
      </c>
      <c r="J5" s="770">
        <v>2500</v>
      </c>
      <c r="K5" s="770">
        <v>6000</v>
      </c>
      <c r="L5" s="770">
        <v>4500</v>
      </c>
      <c r="M5" s="770">
        <v>17500</v>
      </c>
      <c r="N5" s="770"/>
      <c r="O5" s="770"/>
      <c r="P5" s="770"/>
    </row>
    <row r="6" spans="1:16" ht="18" thickBot="1" x14ac:dyDescent="0.3">
      <c r="A6" s="160" t="s">
        <v>0</v>
      </c>
      <c r="B6" s="51" t="s">
        <v>1</v>
      </c>
      <c r="C6" s="11" t="s">
        <v>10</v>
      </c>
      <c r="D6" s="11" t="s">
        <v>3</v>
      </c>
      <c r="E6" s="11" t="s">
        <v>4</v>
      </c>
      <c r="F6" s="11" t="s">
        <v>26</v>
      </c>
      <c r="G6" s="11" t="s">
        <v>28</v>
      </c>
      <c r="H6" s="11" t="s">
        <v>17</v>
      </c>
      <c r="I6" s="11" t="s">
        <v>18</v>
      </c>
      <c r="J6" s="11" t="s">
        <v>31</v>
      </c>
      <c r="K6" s="11" t="s">
        <v>134</v>
      </c>
      <c r="L6" s="11" t="s">
        <v>2871</v>
      </c>
      <c r="M6" s="11" t="s">
        <v>29</v>
      </c>
      <c r="N6" s="11" t="s">
        <v>27</v>
      </c>
      <c r="O6" s="11" t="s">
        <v>30</v>
      </c>
      <c r="P6" s="138"/>
    </row>
    <row r="7" spans="1:16" s="414" customFormat="1" x14ac:dyDescent="0.25">
      <c r="A7" s="28" t="s">
        <v>2728</v>
      </c>
      <c r="B7" s="22" t="s">
        <v>2733</v>
      </c>
      <c r="C7" s="46">
        <v>3</v>
      </c>
      <c r="D7" s="46">
        <v>12</v>
      </c>
      <c r="E7" s="46">
        <v>4</v>
      </c>
      <c r="F7" s="46">
        <v>6</v>
      </c>
      <c r="G7" s="46">
        <v>1</v>
      </c>
      <c r="H7" s="46"/>
      <c r="I7" s="46"/>
      <c r="J7" s="46"/>
      <c r="K7" s="46"/>
      <c r="L7" s="46"/>
      <c r="M7" s="46"/>
      <c r="N7" s="46"/>
      <c r="O7" s="46"/>
      <c r="P7" s="46"/>
    </row>
    <row r="8" spans="1:16" s="19" customFormat="1" thickBot="1" x14ac:dyDescent="0.3">
      <c r="A8" s="76" t="s">
        <v>2770</v>
      </c>
      <c r="B8" s="77" t="s">
        <v>63</v>
      </c>
      <c r="C8" s="442"/>
      <c r="D8" s="77">
        <v>-12</v>
      </c>
      <c r="E8" s="442"/>
      <c r="F8" s="77">
        <v>-6</v>
      </c>
      <c r="G8" s="442"/>
      <c r="H8" s="442"/>
      <c r="I8" s="442"/>
      <c r="J8" s="442"/>
      <c r="K8" s="442"/>
      <c r="L8" s="442"/>
      <c r="M8" s="442"/>
      <c r="N8" s="442"/>
      <c r="O8" s="442"/>
      <c r="P8" s="442"/>
    </row>
    <row r="9" spans="1:16" s="19" customFormat="1" thickBot="1" x14ac:dyDescent="0.3">
      <c r="A9" s="33" t="s">
        <v>2786</v>
      </c>
      <c r="B9" s="34"/>
      <c r="C9" s="434">
        <f>SUM(C7:C8)</f>
        <v>3</v>
      </c>
      <c r="D9" s="434">
        <f t="shared" ref="D9:G9" si="0">SUM(D7:D8)</f>
        <v>0</v>
      </c>
      <c r="E9" s="434">
        <f t="shared" si="0"/>
        <v>4</v>
      </c>
      <c r="F9" s="434">
        <f t="shared" si="0"/>
        <v>0</v>
      </c>
      <c r="G9" s="434">
        <f t="shared" si="0"/>
        <v>1</v>
      </c>
      <c r="H9" s="434"/>
      <c r="I9" s="434"/>
      <c r="J9" s="434"/>
      <c r="K9" s="434"/>
      <c r="L9" s="434"/>
      <c r="M9" s="434"/>
      <c r="N9" s="434"/>
      <c r="O9" s="434"/>
      <c r="P9" s="434"/>
    </row>
    <row r="10" spans="1:16" s="19" customFormat="1" thickBot="1" x14ac:dyDescent="0.3">
      <c r="A10" s="55" t="s">
        <v>2865</v>
      </c>
      <c r="B10" s="436" t="s">
        <v>2870</v>
      </c>
      <c r="C10" s="436">
        <v>20</v>
      </c>
      <c r="D10" s="436">
        <v>20</v>
      </c>
      <c r="E10" s="436">
        <v>40</v>
      </c>
      <c r="F10" s="436">
        <v>20</v>
      </c>
      <c r="G10" s="436">
        <v>10</v>
      </c>
      <c r="H10" s="436">
        <v>26</v>
      </c>
      <c r="I10" s="436">
        <v>20</v>
      </c>
      <c r="J10" s="436">
        <v>156</v>
      </c>
      <c r="K10" s="436">
        <v>26</v>
      </c>
      <c r="L10" s="436">
        <v>26</v>
      </c>
      <c r="M10" s="436"/>
      <c r="N10" s="436"/>
      <c r="O10" s="436"/>
      <c r="P10" s="876"/>
    </row>
    <row r="11" spans="1:16" s="793" customFormat="1" thickBot="1" x14ac:dyDescent="0.3">
      <c r="A11" s="33" t="s">
        <v>2893</v>
      </c>
      <c r="B11" s="34"/>
      <c r="C11" s="434">
        <f>SUM(C9:C10)</f>
        <v>23</v>
      </c>
      <c r="D11" s="434">
        <f>SUM(D9:D10)</f>
        <v>20</v>
      </c>
      <c r="E11" s="434">
        <f t="shared" ref="E11:L11" si="1">SUM(E9:E10)</f>
        <v>44</v>
      </c>
      <c r="F11" s="434">
        <f t="shared" si="1"/>
        <v>20</v>
      </c>
      <c r="G11" s="434">
        <f t="shared" si="1"/>
        <v>11</v>
      </c>
      <c r="H11" s="434">
        <f t="shared" si="1"/>
        <v>26</v>
      </c>
      <c r="I11" s="434">
        <f t="shared" si="1"/>
        <v>20</v>
      </c>
      <c r="J11" s="434">
        <f t="shared" si="1"/>
        <v>156</v>
      </c>
      <c r="K11" s="434">
        <f t="shared" si="1"/>
        <v>26</v>
      </c>
      <c r="L11" s="434">
        <f t="shared" si="1"/>
        <v>26</v>
      </c>
      <c r="M11" s="434"/>
      <c r="N11" s="434"/>
      <c r="O11" s="434"/>
      <c r="P11" s="434"/>
    </row>
    <row r="12" spans="1:16" s="19" customFormat="1" ht="16" x14ac:dyDescent="0.25">
      <c r="A12" s="12" t="s">
        <v>2985</v>
      </c>
      <c r="B12" s="75" t="s">
        <v>2989</v>
      </c>
      <c r="C12" s="771"/>
      <c r="D12" s="771"/>
      <c r="E12" s="771"/>
      <c r="F12" s="771"/>
      <c r="G12" s="771"/>
      <c r="H12" s="771"/>
      <c r="I12" s="771"/>
      <c r="J12" s="75">
        <v>156</v>
      </c>
      <c r="K12" s="75">
        <v>26</v>
      </c>
      <c r="L12" s="75">
        <v>26</v>
      </c>
      <c r="M12" s="75">
        <v>20</v>
      </c>
      <c r="N12" s="75"/>
      <c r="O12" s="75"/>
      <c r="P12" s="771"/>
    </row>
    <row r="13" spans="1:16" s="19" customFormat="1" thickBot="1" x14ac:dyDescent="0.3">
      <c r="A13" s="12" t="s">
        <v>2985</v>
      </c>
      <c r="B13" s="75" t="s">
        <v>2990</v>
      </c>
      <c r="C13" s="75">
        <v>20</v>
      </c>
      <c r="D13" s="75">
        <v>26</v>
      </c>
      <c r="E13" s="75">
        <v>48</v>
      </c>
      <c r="F13" s="75">
        <v>26</v>
      </c>
      <c r="G13" s="75">
        <v>10</v>
      </c>
      <c r="H13" s="75">
        <v>26</v>
      </c>
      <c r="I13" s="75">
        <v>26</v>
      </c>
      <c r="J13" s="771"/>
      <c r="K13" s="771"/>
      <c r="L13" s="771"/>
      <c r="M13" s="771"/>
      <c r="N13" s="771"/>
      <c r="O13" s="771"/>
      <c r="P13" s="771"/>
    </row>
    <row r="14" spans="1:16" s="715" customFormat="1" thickBot="1" x14ac:dyDescent="0.3">
      <c r="A14" s="33" t="s">
        <v>3037</v>
      </c>
      <c r="B14" s="34"/>
      <c r="C14" s="434">
        <f>SUM(C11:C13)</f>
        <v>43</v>
      </c>
      <c r="D14" s="434">
        <f t="shared" ref="D14:P14" si="2">SUM(D11:D13)</f>
        <v>46</v>
      </c>
      <c r="E14" s="434">
        <f t="shared" si="2"/>
        <v>92</v>
      </c>
      <c r="F14" s="434">
        <f t="shared" si="2"/>
        <v>46</v>
      </c>
      <c r="G14" s="434">
        <f t="shared" si="2"/>
        <v>21</v>
      </c>
      <c r="H14" s="434">
        <f t="shared" si="2"/>
        <v>52</v>
      </c>
      <c r="I14" s="434">
        <f t="shared" si="2"/>
        <v>46</v>
      </c>
      <c r="J14" s="434">
        <f t="shared" si="2"/>
        <v>312</v>
      </c>
      <c r="K14" s="434">
        <f t="shared" si="2"/>
        <v>52</v>
      </c>
      <c r="L14" s="434">
        <f t="shared" si="2"/>
        <v>52</v>
      </c>
      <c r="M14" s="434">
        <f t="shared" si="2"/>
        <v>20</v>
      </c>
      <c r="N14" s="434"/>
      <c r="O14" s="434"/>
      <c r="P14" s="434">
        <f t="shared" si="2"/>
        <v>0</v>
      </c>
    </row>
    <row r="15" spans="1:16" s="19" customFormat="1" thickBot="1" x14ac:dyDescent="0.3">
      <c r="A15" s="12" t="s">
        <v>3110</v>
      </c>
      <c r="B15" s="75" t="s">
        <v>3111</v>
      </c>
      <c r="C15" s="75">
        <v>20</v>
      </c>
      <c r="D15" s="75">
        <v>20</v>
      </c>
      <c r="E15" s="75">
        <v>48</v>
      </c>
      <c r="F15" s="75">
        <v>20</v>
      </c>
      <c r="G15" s="75">
        <v>10</v>
      </c>
      <c r="H15" s="75">
        <v>20</v>
      </c>
      <c r="I15" s="75">
        <v>20</v>
      </c>
      <c r="J15" s="771"/>
      <c r="K15" s="771"/>
      <c r="L15" s="771"/>
      <c r="M15" s="771"/>
      <c r="N15" s="771"/>
      <c r="O15" s="771"/>
      <c r="P15" s="771"/>
    </row>
    <row r="16" spans="1:16" s="715" customFormat="1" thickBot="1" x14ac:dyDescent="0.3">
      <c r="A16" s="33" t="s">
        <v>3143</v>
      </c>
      <c r="B16" s="34"/>
      <c r="C16" s="434">
        <f>SUM(C14:C15)</f>
        <v>63</v>
      </c>
      <c r="D16" s="434">
        <f t="shared" ref="D16:P16" si="3">SUM(D14:D15)</f>
        <v>66</v>
      </c>
      <c r="E16" s="434">
        <f t="shared" si="3"/>
        <v>140</v>
      </c>
      <c r="F16" s="434">
        <f t="shared" si="3"/>
        <v>66</v>
      </c>
      <c r="G16" s="434">
        <f t="shared" si="3"/>
        <v>31</v>
      </c>
      <c r="H16" s="434">
        <f t="shared" si="3"/>
        <v>72</v>
      </c>
      <c r="I16" s="434">
        <f t="shared" si="3"/>
        <v>66</v>
      </c>
      <c r="J16" s="434">
        <f t="shared" si="3"/>
        <v>312</v>
      </c>
      <c r="K16" s="434">
        <f t="shared" si="3"/>
        <v>52</v>
      </c>
      <c r="L16" s="434">
        <f t="shared" si="3"/>
        <v>52</v>
      </c>
      <c r="M16" s="434">
        <f t="shared" si="3"/>
        <v>20</v>
      </c>
      <c r="N16" s="434">
        <f t="shared" si="3"/>
        <v>0</v>
      </c>
      <c r="O16" s="434">
        <f t="shared" si="3"/>
        <v>0</v>
      </c>
      <c r="P16" s="434">
        <f t="shared" si="3"/>
        <v>0</v>
      </c>
    </row>
    <row r="17" spans="1:16" s="19" customFormat="1" thickBot="1" x14ac:dyDescent="0.3">
      <c r="A17" s="12">
        <v>44385</v>
      </c>
      <c r="B17" s="75" t="s">
        <v>3158</v>
      </c>
      <c r="C17" s="771"/>
      <c r="D17" s="75">
        <v>60</v>
      </c>
      <c r="E17" s="75">
        <v>48</v>
      </c>
      <c r="F17" s="75">
        <v>32</v>
      </c>
      <c r="G17" s="771"/>
      <c r="H17" s="771"/>
      <c r="I17" s="771"/>
      <c r="J17" s="75">
        <v>64</v>
      </c>
      <c r="K17" s="771"/>
      <c r="L17" s="771"/>
      <c r="M17" s="75">
        <v>30</v>
      </c>
      <c r="N17" s="75">
        <v>32</v>
      </c>
      <c r="O17" s="75">
        <v>30</v>
      </c>
      <c r="P17" s="771"/>
    </row>
    <row r="18" spans="1:16" s="715" customFormat="1" thickBot="1" x14ac:dyDescent="0.3">
      <c r="A18" s="33" t="s">
        <v>3224</v>
      </c>
      <c r="B18" s="34"/>
      <c r="C18" s="434">
        <f>SUM(C16:C17)</f>
        <v>63</v>
      </c>
      <c r="D18" s="434">
        <f t="shared" ref="D18:P18" si="4">SUM(D16:D17)</f>
        <v>126</v>
      </c>
      <c r="E18" s="434">
        <f t="shared" si="4"/>
        <v>188</v>
      </c>
      <c r="F18" s="434">
        <f t="shared" si="4"/>
        <v>98</v>
      </c>
      <c r="G18" s="434">
        <f t="shared" si="4"/>
        <v>31</v>
      </c>
      <c r="H18" s="434">
        <f t="shared" si="4"/>
        <v>72</v>
      </c>
      <c r="I18" s="434">
        <f t="shared" si="4"/>
        <v>66</v>
      </c>
      <c r="J18" s="434">
        <f t="shared" si="4"/>
        <v>376</v>
      </c>
      <c r="K18" s="434">
        <f t="shared" si="4"/>
        <v>52</v>
      </c>
      <c r="L18" s="434">
        <f t="shared" si="4"/>
        <v>52</v>
      </c>
      <c r="M18" s="434">
        <f t="shared" si="4"/>
        <v>50</v>
      </c>
      <c r="N18" s="434">
        <f t="shared" si="4"/>
        <v>32</v>
      </c>
      <c r="O18" s="434">
        <f t="shared" si="4"/>
        <v>30</v>
      </c>
      <c r="P18" s="434">
        <f t="shared" si="4"/>
        <v>0</v>
      </c>
    </row>
    <row r="19" spans="1:16" s="19" customFormat="1" thickBot="1" x14ac:dyDescent="0.3">
      <c r="A19" s="12">
        <v>44295</v>
      </c>
      <c r="B19" s="75" t="s">
        <v>63</v>
      </c>
      <c r="C19" s="75">
        <v>-31</v>
      </c>
      <c r="D19" s="75">
        <v>-48</v>
      </c>
      <c r="E19" s="75">
        <v>-80</v>
      </c>
      <c r="F19" s="75">
        <v>-48</v>
      </c>
      <c r="G19" s="75">
        <v>-19</v>
      </c>
      <c r="H19" s="75">
        <v>-19</v>
      </c>
      <c r="I19" s="75">
        <v>-14</v>
      </c>
      <c r="J19" s="75">
        <v>-140</v>
      </c>
      <c r="K19" s="771"/>
      <c r="L19" s="771"/>
      <c r="M19" s="771"/>
      <c r="N19" s="75">
        <v>-32</v>
      </c>
      <c r="O19" s="75">
        <v>-4</v>
      </c>
      <c r="P19" s="771"/>
    </row>
    <row r="20" spans="1:16" s="715" customFormat="1" thickBot="1" x14ac:dyDescent="0.3">
      <c r="A20" s="33" t="s">
        <v>3283</v>
      </c>
      <c r="B20" s="34"/>
      <c r="C20" s="434">
        <f>SUM(C18:C19)</f>
        <v>32</v>
      </c>
      <c r="D20" s="434">
        <f t="shared" ref="D20:P20" si="5">SUM(D18:D19)</f>
        <v>78</v>
      </c>
      <c r="E20" s="434">
        <f t="shared" si="5"/>
        <v>108</v>
      </c>
      <c r="F20" s="434">
        <f t="shared" si="5"/>
        <v>50</v>
      </c>
      <c r="G20" s="434">
        <f t="shared" si="5"/>
        <v>12</v>
      </c>
      <c r="H20" s="434">
        <f t="shared" si="5"/>
        <v>53</v>
      </c>
      <c r="I20" s="434">
        <f t="shared" si="5"/>
        <v>52</v>
      </c>
      <c r="J20" s="434">
        <f t="shared" si="5"/>
        <v>236</v>
      </c>
      <c r="K20" s="434">
        <f t="shared" si="5"/>
        <v>52</v>
      </c>
      <c r="L20" s="434">
        <f t="shared" si="5"/>
        <v>52</v>
      </c>
      <c r="M20" s="434">
        <f t="shared" si="5"/>
        <v>50</v>
      </c>
      <c r="N20" s="434">
        <f t="shared" si="5"/>
        <v>0</v>
      </c>
      <c r="O20" s="434">
        <f t="shared" si="5"/>
        <v>26</v>
      </c>
      <c r="P20" s="434">
        <f t="shared" si="5"/>
        <v>0</v>
      </c>
    </row>
    <row r="21" spans="1:16" s="19" customFormat="1" thickBot="1" x14ac:dyDescent="0.3">
      <c r="A21" s="12">
        <v>44510</v>
      </c>
      <c r="B21" s="75" t="s">
        <v>63</v>
      </c>
      <c r="C21" s="75">
        <v>-13</v>
      </c>
      <c r="D21" s="75">
        <v>-37</v>
      </c>
      <c r="E21" s="75">
        <v>-90</v>
      </c>
      <c r="F21" s="75">
        <v>-31</v>
      </c>
      <c r="G21" s="75">
        <v>-2</v>
      </c>
      <c r="H21" s="75">
        <v>-14</v>
      </c>
      <c r="I21" s="75">
        <v>-10</v>
      </c>
      <c r="J21" s="75">
        <v>-66</v>
      </c>
      <c r="K21" s="75">
        <v>-13</v>
      </c>
      <c r="L21" s="75">
        <v>-9</v>
      </c>
      <c r="M21" s="75">
        <v>-43</v>
      </c>
      <c r="N21" s="771"/>
      <c r="O21" s="75">
        <v>-3</v>
      </c>
      <c r="P21" s="771"/>
    </row>
    <row r="22" spans="1:16" s="715" customFormat="1" thickBot="1" x14ac:dyDescent="0.3">
      <c r="A22" s="33" t="s">
        <v>3447</v>
      </c>
      <c r="B22" s="34"/>
      <c r="C22" s="434">
        <f>SUM(C20:C21)</f>
        <v>19</v>
      </c>
      <c r="D22" s="434">
        <f t="shared" ref="D22:P22" si="6">SUM(D20:D21)</f>
        <v>41</v>
      </c>
      <c r="E22" s="434">
        <f t="shared" si="6"/>
        <v>18</v>
      </c>
      <c r="F22" s="434">
        <f t="shared" si="6"/>
        <v>19</v>
      </c>
      <c r="G22" s="434">
        <f t="shared" si="6"/>
        <v>10</v>
      </c>
      <c r="H22" s="434">
        <f t="shared" si="6"/>
        <v>39</v>
      </c>
      <c r="I22" s="434">
        <f t="shared" si="6"/>
        <v>42</v>
      </c>
      <c r="J22" s="434">
        <f t="shared" si="6"/>
        <v>170</v>
      </c>
      <c r="K22" s="434">
        <f t="shared" si="6"/>
        <v>39</v>
      </c>
      <c r="L22" s="434">
        <f t="shared" si="6"/>
        <v>43</v>
      </c>
      <c r="M22" s="434">
        <f t="shared" si="6"/>
        <v>7</v>
      </c>
      <c r="N22" s="434">
        <f t="shared" si="6"/>
        <v>0</v>
      </c>
      <c r="O22" s="434">
        <f t="shared" si="6"/>
        <v>23</v>
      </c>
      <c r="P22" s="434">
        <f t="shared" si="6"/>
        <v>0</v>
      </c>
    </row>
    <row r="23" spans="1:16" s="19" customFormat="1" thickBot="1" x14ac:dyDescent="0.3">
      <c r="A23" s="12">
        <v>44266</v>
      </c>
      <c r="B23" s="75" t="s">
        <v>63</v>
      </c>
      <c r="C23" s="75">
        <v>-6</v>
      </c>
      <c r="D23" s="75">
        <v>-9</v>
      </c>
      <c r="E23" s="75">
        <v>-15</v>
      </c>
      <c r="F23" s="75">
        <v>-13</v>
      </c>
      <c r="G23" s="75">
        <v>-3</v>
      </c>
      <c r="H23" s="75">
        <v>-11</v>
      </c>
      <c r="I23" s="75">
        <v>-7</v>
      </c>
      <c r="J23" s="75">
        <v>-14</v>
      </c>
      <c r="K23" s="771"/>
      <c r="L23" s="771"/>
      <c r="M23" s="771"/>
      <c r="N23" s="771"/>
      <c r="O23" s="771"/>
      <c r="P23" s="771"/>
    </row>
    <row r="24" spans="1:16" s="715" customFormat="1" thickBot="1" x14ac:dyDescent="0.3">
      <c r="A24" s="33" t="s">
        <v>3483</v>
      </c>
      <c r="B24" s="54"/>
      <c r="C24" s="434">
        <f>SUM(C22:C23)</f>
        <v>13</v>
      </c>
      <c r="D24" s="434">
        <f t="shared" ref="D24:P24" si="7">SUM(D22:D23)</f>
        <v>32</v>
      </c>
      <c r="E24" s="434">
        <f t="shared" si="7"/>
        <v>3</v>
      </c>
      <c r="F24" s="434">
        <f t="shared" si="7"/>
        <v>6</v>
      </c>
      <c r="G24" s="434">
        <f t="shared" si="7"/>
        <v>7</v>
      </c>
      <c r="H24" s="434">
        <f t="shared" si="7"/>
        <v>28</v>
      </c>
      <c r="I24" s="434">
        <f t="shared" si="7"/>
        <v>35</v>
      </c>
      <c r="J24" s="434">
        <f t="shared" si="7"/>
        <v>156</v>
      </c>
      <c r="K24" s="434">
        <f t="shared" si="7"/>
        <v>39</v>
      </c>
      <c r="L24" s="434">
        <f t="shared" si="7"/>
        <v>43</v>
      </c>
      <c r="M24" s="434">
        <f t="shared" si="7"/>
        <v>7</v>
      </c>
      <c r="N24" s="434">
        <f t="shared" si="7"/>
        <v>0</v>
      </c>
      <c r="O24" s="434">
        <f t="shared" si="7"/>
        <v>23</v>
      </c>
      <c r="P24" s="434">
        <f t="shared" si="7"/>
        <v>0</v>
      </c>
    </row>
    <row r="25" spans="1:16" s="18" customFormat="1" thickBot="1" x14ac:dyDescent="0.3">
      <c r="A25" s="212"/>
      <c r="B25" s="213"/>
      <c r="C25" s="213"/>
      <c r="D25" s="213"/>
      <c r="E25" s="213"/>
      <c r="F25" s="213"/>
      <c r="G25" s="213"/>
      <c r="H25" s="213"/>
      <c r="I25" s="213"/>
      <c r="J25" s="213"/>
      <c r="K25" s="537"/>
      <c r="L25" s="537"/>
      <c r="M25" s="537"/>
      <c r="N25" s="537"/>
      <c r="O25" s="537"/>
      <c r="P25" s="537"/>
    </row>
    <row r="26" spans="1:16" s="715" customFormat="1" thickBot="1" x14ac:dyDescent="0.3">
      <c r="A26" s="290" t="s">
        <v>3731</v>
      </c>
      <c r="B26" s="291"/>
      <c r="C26" s="538">
        <f>SUM(C24:C25)</f>
        <v>13</v>
      </c>
      <c r="D26" s="538">
        <f t="shared" ref="D26:P26" si="8">SUM(D24:D25)</f>
        <v>32</v>
      </c>
      <c r="E26" s="538">
        <f t="shared" si="8"/>
        <v>3</v>
      </c>
      <c r="F26" s="538">
        <f t="shared" si="8"/>
        <v>6</v>
      </c>
      <c r="G26" s="538">
        <f t="shared" si="8"/>
        <v>7</v>
      </c>
      <c r="H26" s="538">
        <f t="shared" si="8"/>
        <v>28</v>
      </c>
      <c r="I26" s="538">
        <f t="shared" si="8"/>
        <v>35</v>
      </c>
      <c r="J26" s="538">
        <f t="shared" si="8"/>
        <v>156</v>
      </c>
      <c r="K26" s="538">
        <f t="shared" si="8"/>
        <v>39</v>
      </c>
      <c r="L26" s="538">
        <f t="shared" si="8"/>
        <v>43</v>
      </c>
      <c r="M26" s="538">
        <f t="shared" si="8"/>
        <v>7</v>
      </c>
      <c r="N26" s="538">
        <f t="shared" si="8"/>
        <v>0</v>
      </c>
      <c r="O26" s="538">
        <f t="shared" si="8"/>
        <v>23</v>
      </c>
      <c r="P26" s="538">
        <f t="shared" si="8"/>
        <v>0</v>
      </c>
    </row>
    <row r="27" spans="1:16" s="18" customFormat="1" thickBot="1" x14ac:dyDescent="0.3">
      <c r="A27" s="212"/>
      <c r="B27" s="213"/>
      <c r="C27" s="537"/>
      <c r="D27" s="213"/>
      <c r="E27" s="213"/>
      <c r="F27" s="213"/>
      <c r="G27" s="537"/>
      <c r="H27" s="537"/>
      <c r="I27" s="537"/>
      <c r="J27" s="213"/>
      <c r="K27" s="537"/>
      <c r="L27" s="537"/>
      <c r="M27" s="213"/>
      <c r="N27" s="213"/>
      <c r="O27" s="213"/>
      <c r="P27" s="537"/>
    </row>
    <row r="28" spans="1:16" s="715" customFormat="1" thickBot="1" x14ac:dyDescent="0.3">
      <c r="A28" s="33" t="s">
        <v>3943</v>
      </c>
      <c r="B28" s="54"/>
      <c r="C28" s="434">
        <f>SUM(C26:C27)</f>
        <v>13</v>
      </c>
      <c r="D28" s="434">
        <f t="shared" ref="D28:P30" si="9">SUM(D26:D27)</f>
        <v>32</v>
      </c>
      <c r="E28" s="434">
        <f t="shared" si="9"/>
        <v>3</v>
      </c>
      <c r="F28" s="434">
        <f t="shared" si="9"/>
        <v>6</v>
      </c>
      <c r="G28" s="434">
        <f t="shared" si="9"/>
        <v>7</v>
      </c>
      <c r="H28" s="434">
        <f t="shared" si="9"/>
        <v>28</v>
      </c>
      <c r="I28" s="434">
        <f t="shared" si="9"/>
        <v>35</v>
      </c>
      <c r="J28" s="434">
        <f t="shared" si="9"/>
        <v>156</v>
      </c>
      <c r="K28" s="434">
        <f t="shared" si="9"/>
        <v>39</v>
      </c>
      <c r="L28" s="434">
        <f t="shared" si="9"/>
        <v>43</v>
      </c>
      <c r="M28" s="434">
        <f t="shared" si="9"/>
        <v>7</v>
      </c>
      <c r="N28" s="434">
        <f t="shared" si="9"/>
        <v>0</v>
      </c>
      <c r="O28" s="434">
        <f t="shared" si="9"/>
        <v>23</v>
      </c>
      <c r="P28" s="434">
        <f t="shared" si="9"/>
        <v>0</v>
      </c>
    </row>
    <row r="29" spans="1:16" s="18" customFormat="1" thickBot="1" x14ac:dyDescent="0.3">
      <c r="A29" s="212"/>
      <c r="B29" s="213"/>
      <c r="C29" s="537"/>
      <c r="D29" s="213"/>
      <c r="E29" s="213"/>
      <c r="F29" s="213"/>
      <c r="G29" s="537"/>
      <c r="H29" s="537"/>
      <c r="I29" s="537"/>
      <c r="J29" s="213"/>
      <c r="K29" s="537"/>
      <c r="L29" s="537"/>
      <c r="M29" s="213"/>
      <c r="N29" s="213"/>
      <c r="O29" s="213"/>
      <c r="P29" s="537"/>
    </row>
    <row r="30" spans="1:16" s="715" customFormat="1" thickBot="1" x14ac:dyDescent="0.3">
      <c r="A30" s="33" t="s">
        <v>4115</v>
      </c>
      <c r="B30" s="54"/>
      <c r="C30" s="434">
        <f>SUM(C28:C29)</f>
        <v>13</v>
      </c>
      <c r="D30" s="434">
        <f t="shared" si="9"/>
        <v>32</v>
      </c>
      <c r="E30" s="434">
        <f t="shared" si="9"/>
        <v>3</v>
      </c>
      <c r="F30" s="434">
        <f t="shared" si="9"/>
        <v>6</v>
      </c>
      <c r="G30" s="434">
        <f t="shared" si="9"/>
        <v>7</v>
      </c>
      <c r="H30" s="434">
        <f t="shared" si="9"/>
        <v>28</v>
      </c>
      <c r="I30" s="434">
        <f t="shared" si="9"/>
        <v>35</v>
      </c>
      <c r="J30" s="434">
        <f t="shared" si="9"/>
        <v>156</v>
      </c>
      <c r="K30" s="434">
        <f t="shared" si="9"/>
        <v>39</v>
      </c>
      <c r="L30" s="434">
        <f t="shared" si="9"/>
        <v>43</v>
      </c>
      <c r="M30" s="434">
        <f t="shared" si="9"/>
        <v>7</v>
      </c>
      <c r="N30" s="434">
        <f t="shared" si="9"/>
        <v>0</v>
      </c>
      <c r="O30" s="434">
        <f t="shared" si="9"/>
        <v>23</v>
      </c>
      <c r="P30" s="434">
        <f t="shared" si="9"/>
        <v>0</v>
      </c>
    </row>
    <row r="31" spans="1:16" s="19" customFormat="1" ht="16" x14ac:dyDescent="0.25">
      <c r="A31" s="12" t="s">
        <v>4151</v>
      </c>
      <c r="B31" s="75" t="s">
        <v>63</v>
      </c>
      <c r="C31" s="75">
        <v>-12</v>
      </c>
      <c r="D31" s="75">
        <v>-15</v>
      </c>
      <c r="E31" s="75">
        <v>-15</v>
      </c>
      <c r="F31" s="75">
        <v>-6</v>
      </c>
      <c r="G31" s="75">
        <v>-7</v>
      </c>
      <c r="H31" s="75">
        <v>-8</v>
      </c>
      <c r="I31" s="75">
        <v>-22</v>
      </c>
      <c r="J31" s="75">
        <v>-8</v>
      </c>
      <c r="K31" s="771"/>
      <c r="L31" s="771"/>
      <c r="M31" s="771"/>
      <c r="N31" s="771"/>
      <c r="O31" s="771"/>
      <c r="P31" s="771"/>
    </row>
    <row r="32" spans="1:16" s="19" customFormat="1" ht="16" x14ac:dyDescent="0.25">
      <c r="A32" s="250" t="s">
        <v>4154</v>
      </c>
      <c r="B32" s="771"/>
      <c r="C32" s="771"/>
      <c r="D32" s="771">
        <v>-9</v>
      </c>
      <c r="E32" s="771"/>
      <c r="F32" s="771"/>
      <c r="G32" s="771"/>
      <c r="H32" s="771"/>
      <c r="I32" s="771"/>
      <c r="J32" s="771"/>
      <c r="K32" s="771"/>
      <c r="L32" s="771"/>
      <c r="M32" s="771"/>
      <c r="N32" s="771"/>
      <c r="O32" s="771"/>
      <c r="P32" s="771"/>
    </row>
    <row r="33" spans="1:17" s="441" customFormat="1" ht="18" thickBot="1" x14ac:dyDescent="0.3">
      <c r="A33" s="699"/>
      <c r="B33" s="824" t="s">
        <v>967</v>
      </c>
      <c r="C33" s="824">
        <v>-1</v>
      </c>
      <c r="D33" s="824">
        <v>-8</v>
      </c>
      <c r="E33" s="824"/>
      <c r="F33" s="1199"/>
      <c r="G33" s="1199"/>
      <c r="H33" s="824">
        <v>-20</v>
      </c>
      <c r="I33" s="824">
        <v>-13</v>
      </c>
      <c r="J33" s="824">
        <v>-148</v>
      </c>
      <c r="K33" s="824">
        <v>-39</v>
      </c>
      <c r="L33" s="824">
        <v>-43</v>
      </c>
      <c r="M33" s="824">
        <v>-7</v>
      </c>
      <c r="N33" s="824"/>
      <c r="O33" s="824">
        <v>-23</v>
      </c>
      <c r="P33" s="824"/>
      <c r="Q33" s="1120" t="s">
        <v>211</v>
      </c>
    </row>
    <row r="34" spans="1:17" s="715" customFormat="1" thickBot="1" x14ac:dyDescent="0.3">
      <c r="A34" s="33" t="s">
        <v>4241</v>
      </c>
      <c r="B34" s="54"/>
      <c r="C34" s="434">
        <f>SUM(C30:C33)</f>
        <v>0</v>
      </c>
      <c r="D34" s="434">
        <f t="shared" ref="D34:P34" si="10">SUM(D30:D33)</f>
        <v>0</v>
      </c>
      <c r="E34" s="443">
        <f t="shared" si="10"/>
        <v>-12</v>
      </c>
      <c r="F34" s="434">
        <f t="shared" si="10"/>
        <v>0</v>
      </c>
      <c r="G34" s="434">
        <f t="shared" si="10"/>
        <v>0</v>
      </c>
      <c r="H34" s="434">
        <f t="shared" si="10"/>
        <v>0</v>
      </c>
      <c r="I34" s="434">
        <f t="shared" si="10"/>
        <v>0</v>
      </c>
      <c r="J34" s="434">
        <f t="shared" si="10"/>
        <v>0</v>
      </c>
      <c r="K34" s="434">
        <f t="shared" si="10"/>
        <v>0</v>
      </c>
      <c r="L34" s="434">
        <f t="shared" si="10"/>
        <v>0</v>
      </c>
      <c r="M34" s="434">
        <f t="shared" si="10"/>
        <v>0</v>
      </c>
      <c r="N34" s="434">
        <f t="shared" si="10"/>
        <v>0</v>
      </c>
      <c r="O34" s="434">
        <f t="shared" si="10"/>
        <v>0</v>
      </c>
      <c r="P34" s="434">
        <f t="shared" si="10"/>
        <v>0</v>
      </c>
    </row>
    <row r="35" spans="1:17" s="20" customFormat="1" ht="16" x14ac:dyDescent="0.25">
      <c r="A35" s="212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</row>
    <row r="36" spans="1:17" s="793" customFormat="1" thickBot="1" x14ac:dyDescent="0.3">
      <c r="A36" s="1230"/>
      <c r="B36" s="1231"/>
      <c r="C36" s="1231"/>
      <c r="D36" s="1231"/>
      <c r="E36" s="1231"/>
      <c r="F36" s="1231"/>
      <c r="G36" s="1231"/>
      <c r="H36" s="1231"/>
      <c r="I36" s="1231"/>
      <c r="J36" s="1231"/>
      <c r="K36" s="1231"/>
      <c r="L36" s="1231"/>
      <c r="M36" s="1231"/>
      <c r="N36" s="1231"/>
      <c r="O36" s="1231"/>
      <c r="P36" s="1231"/>
    </row>
    <row r="37" spans="1:17" ht="18" thickBot="1" x14ac:dyDescent="0.3">
      <c r="C37" s="11" t="s">
        <v>10</v>
      </c>
      <c r="D37" s="11" t="s">
        <v>3</v>
      </c>
      <c r="E37" s="11" t="s">
        <v>4</v>
      </c>
      <c r="F37" s="11" t="s">
        <v>26</v>
      </c>
      <c r="G37" s="11" t="s">
        <v>28</v>
      </c>
      <c r="H37" s="11" t="s">
        <v>17</v>
      </c>
      <c r="I37" s="11" t="s">
        <v>18</v>
      </c>
      <c r="J37" s="11" t="s">
        <v>31</v>
      </c>
      <c r="K37" s="11" t="s">
        <v>134</v>
      </c>
      <c r="L37" s="11" t="s">
        <v>2871</v>
      </c>
      <c r="M37" s="11" t="s">
        <v>29</v>
      </c>
      <c r="N37" s="11" t="s">
        <v>27</v>
      </c>
      <c r="O37" s="11" t="s">
        <v>30</v>
      </c>
      <c r="P37" s="138"/>
    </row>
    <row r="38" spans="1:17" x14ac:dyDescent="0.25">
      <c r="A38" s="523" t="s">
        <v>2942</v>
      </c>
    </row>
    <row r="39" spans="1:17" x14ac:dyDescent="0.25">
      <c r="A39" s="936" t="s">
        <v>3237</v>
      </c>
      <c r="B39" s="937"/>
      <c r="C39" s="937"/>
    </row>
    <row r="40" spans="1:17" x14ac:dyDescent="0.25">
      <c r="A40" s="936" t="s">
        <v>3238</v>
      </c>
      <c r="B40" s="937"/>
      <c r="C40" s="937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tabColor rgb="FFC00000"/>
  </sheetPr>
  <dimension ref="A1:Q33"/>
  <sheetViews>
    <sheetView topLeftCell="A16" workbookViewId="0">
      <selection activeCell="K25" sqref="K25"/>
    </sheetView>
  </sheetViews>
  <sheetFormatPr baseColWidth="10" defaultColWidth="8.83203125" defaultRowHeight="17" x14ac:dyDescent="0.25"/>
  <cols>
    <col min="1" max="1" width="11.33203125" style="523" customWidth="1"/>
    <col min="2" max="2" width="21.6640625" style="47" customWidth="1"/>
    <col min="3" max="3" width="9.1640625" style="47" customWidth="1"/>
    <col min="4" max="13" width="8.83203125" style="47"/>
    <col min="14" max="14" width="10.1640625" style="47" customWidth="1"/>
    <col min="15" max="15" width="10" style="47" customWidth="1"/>
    <col min="16" max="16" width="9" style="47" customWidth="1"/>
    <col min="17" max="16384" width="8.83203125" style="47"/>
  </cols>
  <sheetData>
    <row r="1" spans="1:16" x14ac:dyDescent="0.25">
      <c r="A1" s="128" t="s">
        <v>23</v>
      </c>
      <c r="B1" s="48"/>
      <c r="C1" s="48"/>
    </row>
    <row r="2" spans="1:16" x14ac:dyDescent="0.25">
      <c r="A2" s="128"/>
      <c r="B2" s="48"/>
      <c r="C2" s="48"/>
    </row>
    <row r="3" spans="1:16" s="414" customFormat="1" x14ac:dyDescent="0.25">
      <c r="A3" s="139" t="s">
        <v>1614</v>
      </c>
      <c r="B3" s="2"/>
    </row>
    <row r="4" spans="1:16" s="23" customFormat="1" ht="16" x14ac:dyDescent="0.25">
      <c r="A4" s="139" t="s">
        <v>3313</v>
      </c>
      <c r="B4" s="3"/>
      <c r="C4" s="3"/>
    </row>
    <row r="5" spans="1:16" s="454" customFormat="1" thickBot="1" x14ac:dyDescent="0.3">
      <c r="A5" s="769"/>
      <c r="C5" s="770"/>
      <c r="D5" s="770"/>
      <c r="E5" s="770"/>
      <c r="F5" s="770"/>
      <c r="G5" s="770"/>
      <c r="H5" s="770"/>
      <c r="I5" s="770"/>
      <c r="J5" s="770">
        <v>3000</v>
      </c>
      <c r="K5" s="770"/>
      <c r="L5" s="770"/>
      <c r="M5" s="770"/>
      <c r="N5" s="770"/>
      <c r="O5" s="770"/>
      <c r="P5" s="770"/>
    </row>
    <row r="6" spans="1:16" s="414" customFormat="1" ht="18" thickBot="1" x14ac:dyDescent="0.3">
      <c r="A6" s="675" t="s">
        <v>0</v>
      </c>
      <c r="B6" s="271" t="s">
        <v>1</v>
      </c>
      <c r="C6" s="11" t="s">
        <v>2</v>
      </c>
      <c r="D6" s="11" t="s">
        <v>3</v>
      </c>
      <c r="E6" s="11" t="s">
        <v>17</v>
      </c>
      <c r="F6" s="11" t="s">
        <v>18</v>
      </c>
      <c r="G6" s="11" t="s">
        <v>10</v>
      </c>
      <c r="H6" s="11" t="s">
        <v>4</v>
      </c>
      <c r="I6" s="11" t="s">
        <v>28</v>
      </c>
      <c r="J6" s="11" t="s">
        <v>1152</v>
      </c>
      <c r="K6" s="11" t="s">
        <v>134</v>
      </c>
      <c r="L6" s="11" t="s">
        <v>31</v>
      </c>
      <c r="M6" s="11" t="s">
        <v>30</v>
      </c>
      <c r="N6" s="11" t="s">
        <v>2871</v>
      </c>
      <c r="O6" s="11" t="s">
        <v>3817</v>
      </c>
      <c r="P6" s="11"/>
    </row>
    <row r="7" spans="1:16" s="19" customFormat="1" ht="16" x14ac:dyDescent="0.25">
      <c r="A7" s="55" t="s">
        <v>3310</v>
      </c>
      <c r="B7" s="436" t="s">
        <v>3314</v>
      </c>
      <c r="C7" s="436">
        <v>32</v>
      </c>
      <c r="D7" s="436">
        <v>32</v>
      </c>
      <c r="E7" s="436">
        <v>32</v>
      </c>
      <c r="F7" s="436">
        <v>32</v>
      </c>
      <c r="G7" s="436">
        <v>10</v>
      </c>
      <c r="H7" s="436">
        <v>64</v>
      </c>
      <c r="I7" s="436">
        <v>20</v>
      </c>
      <c r="J7" s="876"/>
      <c r="K7" s="876"/>
      <c r="L7" s="876"/>
      <c r="M7" s="876"/>
      <c r="N7" s="876"/>
      <c r="O7" s="876"/>
      <c r="P7" s="876"/>
    </row>
    <row r="8" spans="1:16" s="19" customFormat="1" ht="16" x14ac:dyDescent="0.25">
      <c r="A8" s="55" t="s">
        <v>3310</v>
      </c>
      <c r="B8" s="436" t="s">
        <v>3315</v>
      </c>
      <c r="C8" s="876"/>
      <c r="D8" s="876"/>
      <c r="E8" s="876"/>
      <c r="F8" s="876"/>
      <c r="G8" s="876"/>
      <c r="H8" s="876"/>
      <c r="I8" s="876"/>
      <c r="J8" s="436">
        <v>64</v>
      </c>
      <c r="K8" s="436">
        <v>86</v>
      </c>
      <c r="L8" s="436">
        <v>100</v>
      </c>
      <c r="M8" s="436"/>
      <c r="N8" s="436"/>
      <c r="O8" s="436"/>
      <c r="P8" s="876"/>
    </row>
    <row r="9" spans="1:16" s="715" customFormat="1" thickBot="1" x14ac:dyDescent="0.3">
      <c r="A9" s="1053" t="s">
        <v>3342</v>
      </c>
      <c r="B9" s="1054" t="s">
        <v>3322</v>
      </c>
      <c r="C9" s="1016"/>
      <c r="D9" s="1016"/>
      <c r="E9" s="1016"/>
      <c r="F9" s="1016"/>
      <c r="G9" s="1054">
        <v>22</v>
      </c>
      <c r="H9" s="1016"/>
      <c r="I9" s="1054">
        <v>4</v>
      </c>
      <c r="J9" s="1016"/>
      <c r="K9" s="1016"/>
      <c r="L9" s="1054">
        <v>120</v>
      </c>
      <c r="M9" s="1054"/>
      <c r="N9" s="1054"/>
      <c r="O9" s="1054"/>
      <c r="P9" s="1016"/>
    </row>
    <row r="10" spans="1:16" s="18" customFormat="1" thickBot="1" x14ac:dyDescent="0.3">
      <c r="A10" s="33" t="s">
        <v>3283</v>
      </c>
      <c r="B10" s="34"/>
      <c r="C10" s="434">
        <f>SUM(C7:C9)</f>
        <v>32</v>
      </c>
      <c r="D10" s="434">
        <f t="shared" ref="D10:L10" si="0">SUM(D7:D9)</f>
        <v>32</v>
      </c>
      <c r="E10" s="434">
        <f t="shared" si="0"/>
        <v>32</v>
      </c>
      <c r="F10" s="434">
        <f t="shared" si="0"/>
        <v>32</v>
      </c>
      <c r="G10" s="434">
        <f t="shared" si="0"/>
        <v>32</v>
      </c>
      <c r="H10" s="434">
        <f t="shared" si="0"/>
        <v>64</v>
      </c>
      <c r="I10" s="434">
        <f t="shared" si="0"/>
        <v>24</v>
      </c>
      <c r="J10" s="434">
        <f t="shared" si="0"/>
        <v>64</v>
      </c>
      <c r="K10" s="434">
        <f t="shared" si="0"/>
        <v>86</v>
      </c>
      <c r="L10" s="434">
        <f t="shared" si="0"/>
        <v>220</v>
      </c>
      <c r="M10" s="990"/>
      <c r="N10" s="990"/>
      <c r="O10" s="990"/>
      <c r="P10" s="982"/>
    </row>
    <row r="11" spans="1:16" s="18" customFormat="1" thickBot="1" x14ac:dyDescent="0.3">
      <c r="A11" s="741"/>
      <c r="B11" s="529"/>
      <c r="C11" s="947"/>
      <c r="D11" s="529"/>
      <c r="E11" s="529"/>
      <c r="F11" s="529"/>
      <c r="G11" s="529"/>
      <c r="H11" s="529"/>
      <c r="I11" s="529"/>
      <c r="J11" s="529"/>
      <c r="K11" s="529"/>
      <c r="L11" s="529"/>
      <c r="M11" s="529"/>
      <c r="N11" s="529"/>
      <c r="O11" s="529"/>
      <c r="P11" s="529"/>
    </row>
    <row r="12" spans="1:16" s="19" customFormat="1" thickBot="1" x14ac:dyDescent="0.3">
      <c r="A12" s="33" t="s">
        <v>3447</v>
      </c>
      <c r="B12" s="34"/>
      <c r="C12" s="434">
        <f>SUM(C10:C11)</f>
        <v>32</v>
      </c>
      <c r="D12" s="434">
        <f t="shared" ref="D12:L14" si="1">SUM(D10:D11)</f>
        <v>32</v>
      </c>
      <c r="E12" s="434">
        <f t="shared" si="1"/>
        <v>32</v>
      </c>
      <c r="F12" s="434">
        <f t="shared" si="1"/>
        <v>32</v>
      </c>
      <c r="G12" s="434">
        <f t="shared" si="1"/>
        <v>32</v>
      </c>
      <c r="H12" s="434">
        <f t="shared" si="1"/>
        <v>64</v>
      </c>
      <c r="I12" s="434">
        <f t="shared" si="1"/>
        <v>24</v>
      </c>
      <c r="J12" s="434">
        <f t="shared" si="1"/>
        <v>64</v>
      </c>
      <c r="K12" s="434">
        <f t="shared" si="1"/>
        <v>86</v>
      </c>
      <c r="L12" s="434">
        <f t="shared" si="1"/>
        <v>220</v>
      </c>
      <c r="M12" s="990"/>
      <c r="N12" s="990"/>
      <c r="O12" s="990"/>
      <c r="P12" s="982"/>
    </row>
    <row r="13" spans="1:16" s="18" customFormat="1" thickBot="1" x14ac:dyDescent="0.3">
      <c r="A13" s="1071"/>
      <c r="B13" s="1072"/>
      <c r="C13" s="529"/>
      <c r="D13" s="529"/>
      <c r="E13" s="529"/>
      <c r="F13" s="529"/>
      <c r="G13" s="529"/>
      <c r="H13" s="529"/>
      <c r="I13" s="947"/>
      <c r="J13" s="947"/>
      <c r="K13" s="947"/>
      <c r="L13" s="947"/>
      <c r="M13" s="947"/>
      <c r="N13" s="947"/>
      <c r="O13" s="947"/>
      <c r="P13" s="947"/>
    </row>
    <row r="14" spans="1:16" s="19" customFormat="1" thickBot="1" x14ac:dyDescent="0.3">
      <c r="A14" s="33" t="s">
        <v>3483</v>
      </c>
      <c r="B14" s="54"/>
      <c r="C14" s="434">
        <f>SUM(C12:C13)</f>
        <v>32</v>
      </c>
      <c r="D14" s="434">
        <f t="shared" si="1"/>
        <v>32</v>
      </c>
      <c r="E14" s="434">
        <f t="shared" si="1"/>
        <v>32</v>
      </c>
      <c r="F14" s="434">
        <f t="shared" si="1"/>
        <v>32</v>
      </c>
      <c r="G14" s="434">
        <f t="shared" si="1"/>
        <v>32</v>
      </c>
      <c r="H14" s="434">
        <f t="shared" si="1"/>
        <v>64</v>
      </c>
      <c r="I14" s="434">
        <f t="shared" si="1"/>
        <v>24</v>
      </c>
      <c r="J14" s="434">
        <f t="shared" si="1"/>
        <v>64</v>
      </c>
      <c r="K14" s="434">
        <f t="shared" si="1"/>
        <v>86</v>
      </c>
      <c r="L14" s="434">
        <f t="shared" si="1"/>
        <v>220</v>
      </c>
      <c r="M14" s="990"/>
      <c r="N14" s="990"/>
      <c r="O14" s="990"/>
      <c r="P14" s="982"/>
    </row>
    <row r="15" spans="1:16" s="18" customFormat="1" thickBot="1" x14ac:dyDescent="0.3">
      <c r="A15" s="1071">
        <v>44267</v>
      </c>
      <c r="B15" s="1134" t="s">
        <v>3587</v>
      </c>
      <c r="C15" s="529">
        <v>12</v>
      </c>
      <c r="D15" s="529">
        <v>12</v>
      </c>
      <c r="E15" s="529">
        <v>12</v>
      </c>
      <c r="F15" s="529">
        <v>12</v>
      </c>
      <c r="G15" s="529">
        <v>12</v>
      </c>
      <c r="H15" s="529">
        <v>24</v>
      </c>
      <c r="I15" s="947"/>
      <c r="J15" s="947"/>
      <c r="K15" s="947"/>
      <c r="L15" s="947"/>
      <c r="M15" s="947"/>
      <c r="N15" s="947"/>
      <c r="O15" s="947"/>
      <c r="P15" s="947"/>
    </row>
    <row r="16" spans="1:16" s="715" customFormat="1" thickBot="1" x14ac:dyDescent="0.3">
      <c r="A16" s="290" t="s">
        <v>3731</v>
      </c>
      <c r="B16" s="291"/>
      <c r="C16" s="538">
        <f>SUM(C14:C15)</f>
        <v>44</v>
      </c>
      <c r="D16" s="538">
        <f t="shared" ref="D16:P16" si="2">SUM(D14:D15)</f>
        <v>44</v>
      </c>
      <c r="E16" s="538">
        <f t="shared" si="2"/>
        <v>44</v>
      </c>
      <c r="F16" s="538">
        <f t="shared" si="2"/>
        <v>44</v>
      </c>
      <c r="G16" s="538">
        <f t="shared" si="2"/>
        <v>44</v>
      </c>
      <c r="H16" s="538">
        <f t="shared" si="2"/>
        <v>88</v>
      </c>
      <c r="I16" s="538">
        <f t="shared" si="2"/>
        <v>24</v>
      </c>
      <c r="J16" s="538">
        <f t="shared" si="2"/>
        <v>64</v>
      </c>
      <c r="K16" s="538">
        <f t="shared" si="2"/>
        <v>86</v>
      </c>
      <c r="L16" s="538">
        <f t="shared" si="2"/>
        <v>220</v>
      </c>
      <c r="M16" s="538">
        <f t="shared" si="2"/>
        <v>0</v>
      </c>
      <c r="N16" s="538"/>
      <c r="O16" s="538"/>
      <c r="P16" s="538">
        <f t="shared" si="2"/>
        <v>0</v>
      </c>
    </row>
    <row r="17" spans="1:17" s="19" customFormat="1" ht="16" x14ac:dyDescent="0.25">
      <c r="A17" s="55">
        <v>44621</v>
      </c>
      <c r="B17" s="1103" t="s">
        <v>63</v>
      </c>
      <c r="C17" s="436">
        <v>-41</v>
      </c>
      <c r="D17" s="436">
        <v>-13</v>
      </c>
      <c r="E17" s="436">
        <v>-8</v>
      </c>
      <c r="F17" s="436">
        <v>-4</v>
      </c>
      <c r="G17" s="436">
        <v>-10</v>
      </c>
      <c r="H17" s="436">
        <v>-94</v>
      </c>
      <c r="I17" s="436">
        <v>-15</v>
      </c>
      <c r="J17" s="436">
        <v>-63</v>
      </c>
      <c r="K17" s="436">
        <v>-72</v>
      </c>
      <c r="L17" s="436">
        <v>-276</v>
      </c>
      <c r="M17" s="436">
        <v>-20</v>
      </c>
      <c r="N17" s="436"/>
      <c r="O17" s="436"/>
      <c r="P17" s="876"/>
    </row>
    <row r="18" spans="1:17" s="19" customFormat="1" ht="16" x14ac:dyDescent="0.25">
      <c r="A18" s="55">
        <v>44896</v>
      </c>
      <c r="B18" s="1103" t="s">
        <v>63</v>
      </c>
      <c r="C18" s="436">
        <v>-15</v>
      </c>
      <c r="D18" s="876"/>
      <c r="E18" s="876"/>
      <c r="F18" s="876"/>
      <c r="G18" s="436">
        <v>-28</v>
      </c>
      <c r="H18" s="876"/>
      <c r="I18" s="436">
        <v>-11</v>
      </c>
      <c r="J18" s="876"/>
      <c r="K18" s="876"/>
      <c r="L18" s="876"/>
      <c r="M18" s="876"/>
      <c r="N18" s="876"/>
      <c r="O18" s="876"/>
      <c r="P18" s="876"/>
    </row>
    <row r="19" spans="1:17" s="19" customFormat="1" thickBot="1" x14ac:dyDescent="0.3">
      <c r="A19" s="55" t="s">
        <v>3805</v>
      </c>
      <c r="B19" s="1103" t="s">
        <v>63</v>
      </c>
      <c r="C19" s="876"/>
      <c r="D19" s="436">
        <v>-44</v>
      </c>
      <c r="E19" s="436">
        <v>-44</v>
      </c>
      <c r="F19" s="436">
        <v>-31</v>
      </c>
      <c r="G19" s="436">
        <v>-5</v>
      </c>
      <c r="H19" s="436">
        <v>-8</v>
      </c>
      <c r="I19" s="876"/>
      <c r="J19" s="876"/>
      <c r="K19" s="876"/>
      <c r="L19" s="436">
        <v>-8</v>
      </c>
      <c r="M19" s="876"/>
      <c r="N19" s="436">
        <v>-15</v>
      </c>
      <c r="O19" s="436">
        <v>-3</v>
      </c>
      <c r="P19" s="876"/>
    </row>
    <row r="20" spans="1:17" s="715" customFormat="1" thickBot="1" x14ac:dyDescent="0.3">
      <c r="A20" s="33" t="s">
        <v>3943</v>
      </c>
      <c r="B20" s="54"/>
      <c r="C20" s="443">
        <f>SUM(C16:C19)</f>
        <v>-12</v>
      </c>
      <c r="D20" s="443">
        <f t="shared" ref="D20:P20" si="3">SUM(D16:D19)</f>
        <v>-13</v>
      </c>
      <c r="E20" s="443">
        <f t="shared" si="3"/>
        <v>-8</v>
      </c>
      <c r="F20" s="434">
        <f t="shared" si="3"/>
        <v>9</v>
      </c>
      <c r="G20" s="434">
        <f t="shared" si="3"/>
        <v>1</v>
      </c>
      <c r="H20" s="443">
        <f t="shared" si="3"/>
        <v>-14</v>
      </c>
      <c r="I20" s="443">
        <f>SUM(I16:I19)</f>
        <v>-2</v>
      </c>
      <c r="J20" s="434">
        <f t="shared" si="3"/>
        <v>1</v>
      </c>
      <c r="K20" s="434">
        <f t="shared" si="3"/>
        <v>14</v>
      </c>
      <c r="L20" s="443">
        <f t="shared" si="3"/>
        <v>-64</v>
      </c>
      <c r="M20" s="443">
        <f t="shared" si="3"/>
        <v>-20</v>
      </c>
      <c r="N20" s="443">
        <f t="shared" si="3"/>
        <v>-15</v>
      </c>
      <c r="O20" s="443">
        <f t="shared" si="3"/>
        <v>-3</v>
      </c>
      <c r="P20" s="434">
        <f t="shared" si="3"/>
        <v>0</v>
      </c>
    </row>
    <row r="21" spans="1:17" s="18" customFormat="1" thickBot="1" x14ac:dyDescent="0.3">
      <c r="A21" s="741"/>
      <c r="B21" s="1103"/>
      <c r="C21" s="947"/>
      <c r="D21" s="529"/>
      <c r="E21" s="529"/>
      <c r="F21" s="529"/>
      <c r="G21" s="529"/>
      <c r="H21" s="529"/>
      <c r="I21" s="947"/>
      <c r="J21" s="947"/>
      <c r="K21" s="947"/>
      <c r="L21" s="529"/>
      <c r="M21" s="947"/>
      <c r="N21" s="529"/>
      <c r="O21" s="529"/>
      <c r="P21" s="947"/>
    </row>
    <row r="22" spans="1:17" s="715" customFormat="1" thickBot="1" x14ac:dyDescent="0.3">
      <c r="A22" s="33" t="s">
        <v>4115</v>
      </c>
      <c r="B22" s="54"/>
      <c r="C22" s="443">
        <f>SUM(C20:C21)</f>
        <v>-12</v>
      </c>
      <c r="D22" s="443">
        <f t="shared" ref="D22:P22" si="4">SUM(D20:D21)</f>
        <v>-13</v>
      </c>
      <c r="E22" s="443">
        <f t="shared" si="4"/>
        <v>-8</v>
      </c>
      <c r="F22" s="434">
        <f t="shared" si="4"/>
        <v>9</v>
      </c>
      <c r="G22" s="434">
        <f t="shared" si="4"/>
        <v>1</v>
      </c>
      <c r="H22" s="443">
        <f t="shared" si="4"/>
        <v>-14</v>
      </c>
      <c r="I22" s="443">
        <f t="shared" si="4"/>
        <v>-2</v>
      </c>
      <c r="J22" s="434">
        <f t="shared" si="4"/>
        <v>1</v>
      </c>
      <c r="K22" s="434">
        <f t="shared" si="4"/>
        <v>14</v>
      </c>
      <c r="L22" s="443">
        <f t="shared" si="4"/>
        <v>-64</v>
      </c>
      <c r="M22" s="443">
        <f t="shared" si="4"/>
        <v>-20</v>
      </c>
      <c r="N22" s="443">
        <f t="shared" si="4"/>
        <v>-15</v>
      </c>
      <c r="O22" s="443">
        <f t="shared" si="4"/>
        <v>-3</v>
      </c>
      <c r="P22" s="434">
        <f t="shared" si="4"/>
        <v>0</v>
      </c>
    </row>
    <row r="23" spans="1:17" s="18" customFormat="1" thickBot="1" x14ac:dyDescent="0.3">
      <c r="A23" s="741"/>
      <c r="B23" s="1103"/>
      <c r="C23" s="529"/>
      <c r="D23" s="947"/>
      <c r="E23" s="947"/>
      <c r="F23" s="947"/>
      <c r="G23" s="529"/>
      <c r="H23" s="947"/>
      <c r="I23" s="529"/>
      <c r="J23" s="947"/>
      <c r="K23" s="947"/>
      <c r="L23" s="947"/>
      <c r="M23" s="947"/>
      <c r="N23" s="947"/>
      <c r="O23" s="947"/>
      <c r="P23" s="947"/>
    </row>
    <row r="24" spans="1:17" s="715" customFormat="1" thickBot="1" x14ac:dyDescent="0.3">
      <c r="A24" s="33" t="s">
        <v>4241</v>
      </c>
      <c r="B24" s="54"/>
      <c r="C24" s="443">
        <f>SUM(C22:C23)</f>
        <v>-12</v>
      </c>
      <c r="D24" s="443">
        <f t="shared" ref="D24:P24" si="5">SUM(D22:D23)</f>
        <v>-13</v>
      </c>
      <c r="E24" s="443">
        <f t="shared" si="5"/>
        <v>-8</v>
      </c>
      <c r="F24" s="434">
        <f t="shared" si="5"/>
        <v>9</v>
      </c>
      <c r="G24" s="434">
        <f t="shared" si="5"/>
        <v>1</v>
      </c>
      <c r="H24" s="443">
        <f t="shared" si="5"/>
        <v>-14</v>
      </c>
      <c r="I24" s="443">
        <f t="shared" si="5"/>
        <v>-2</v>
      </c>
      <c r="J24" s="434">
        <f t="shared" si="5"/>
        <v>1</v>
      </c>
      <c r="K24" s="434">
        <f t="shared" si="5"/>
        <v>14</v>
      </c>
      <c r="L24" s="443">
        <f t="shared" si="5"/>
        <v>-64</v>
      </c>
      <c r="M24" s="443">
        <f t="shared" si="5"/>
        <v>-20</v>
      </c>
      <c r="N24" s="443">
        <f t="shared" si="5"/>
        <v>-15</v>
      </c>
      <c r="O24" s="443">
        <f t="shared" si="5"/>
        <v>-3</v>
      </c>
      <c r="P24" s="434">
        <f t="shared" si="5"/>
        <v>0</v>
      </c>
    </row>
    <row r="25" spans="1:17" s="1254" customFormat="1" ht="16" x14ac:dyDescent="0.25">
      <c r="A25" s="1251" t="s">
        <v>4310</v>
      </c>
      <c r="B25" s="1252" t="s">
        <v>967</v>
      </c>
      <c r="C25" s="1253"/>
      <c r="D25" s="1253"/>
      <c r="E25" s="1253"/>
      <c r="F25" s="1253">
        <v>-9</v>
      </c>
      <c r="G25" s="1253">
        <v>-1</v>
      </c>
      <c r="H25" s="1253"/>
      <c r="I25" s="1253"/>
      <c r="J25" s="1253">
        <v>-1</v>
      </c>
      <c r="K25" s="1253">
        <v>-14</v>
      </c>
      <c r="L25" s="1253"/>
      <c r="M25" s="1253"/>
      <c r="N25" s="1253"/>
      <c r="O25" s="1253"/>
      <c r="P25" s="1253"/>
      <c r="Q25" s="1254" t="s">
        <v>211</v>
      </c>
    </row>
    <row r="26" spans="1:17" s="18" customFormat="1" thickBot="1" x14ac:dyDescent="0.3">
      <c r="A26" s="1255" t="s">
        <v>4327</v>
      </c>
      <c r="B26" s="539" t="s">
        <v>4331</v>
      </c>
      <c r="C26" s="947">
        <v>12</v>
      </c>
      <c r="D26" s="947">
        <v>13</v>
      </c>
      <c r="E26" s="947">
        <v>8</v>
      </c>
      <c r="F26" s="947"/>
      <c r="G26" s="947"/>
      <c r="H26" s="947">
        <v>14</v>
      </c>
      <c r="I26" s="947">
        <v>2</v>
      </c>
      <c r="J26" s="947"/>
      <c r="K26" s="947"/>
      <c r="L26" s="947">
        <v>64</v>
      </c>
      <c r="M26" s="947">
        <v>20</v>
      </c>
      <c r="N26" s="947">
        <v>15</v>
      </c>
      <c r="O26" s="947">
        <v>3</v>
      </c>
      <c r="P26" s="947"/>
      <c r="Q26" s="18" t="s">
        <v>4337</v>
      </c>
    </row>
    <row r="27" spans="1:17" s="715" customFormat="1" thickBot="1" x14ac:dyDescent="0.3">
      <c r="A27" s="33" t="s">
        <v>4338</v>
      </c>
      <c r="B27" s="54"/>
      <c r="C27" s="434">
        <f>SUM(C24:C26)</f>
        <v>0</v>
      </c>
      <c r="D27" s="434">
        <f t="shared" ref="D27:P27" si="6">SUM(D24:D26)</f>
        <v>0</v>
      </c>
      <c r="E27" s="434">
        <f t="shared" si="6"/>
        <v>0</v>
      </c>
      <c r="F27" s="434">
        <f t="shared" si="6"/>
        <v>0</v>
      </c>
      <c r="G27" s="434">
        <f t="shared" si="6"/>
        <v>0</v>
      </c>
      <c r="H27" s="434">
        <f t="shared" si="6"/>
        <v>0</v>
      </c>
      <c r="I27" s="434">
        <f t="shared" si="6"/>
        <v>0</v>
      </c>
      <c r="J27" s="434">
        <f t="shared" si="6"/>
        <v>0</v>
      </c>
      <c r="K27" s="434">
        <f t="shared" si="6"/>
        <v>0</v>
      </c>
      <c r="L27" s="434">
        <f t="shared" si="6"/>
        <v>0</v>
      </c>
      <c r="M27" s="434">
        <f t="shared" si="6"/>
        <v>0</v>
      </c>
      <c r="N27" s="434">
        <f t="shared" si="6"/>
        <v>0</v>
      </c>
      <c r="O27" s="434">
        <f t="shared" si="6"/>
        <v>0</v>
      </c>
      <c r="P27" s="434">
        <f t="shared" si="6"/>
        <v>0</v>
      </c>
    </row>
    <row r="28" spans="1:17" s="20" customFormat="1" ht="16" x14ac:dyDescent="0.25">
      <c r="A28" s="212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</row>
    <row r="29" spans="1:17" s="20" customFormat="1" thickBot="1" x14ac:dyDescent="0.3">
      <c r="A29" s="525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</row>
    <row r="30" spans="1:17" ht="18" thickBot="1" x14ac:dyDescent="0.3">
      <c r="C30" s="11" t="s">
        <v>2</v>
      </c>
      <c r="D30" s="11" t="s">
        <v>3</v>
      </c>
      <c r="E30" s="11" t="s">
        <v>17</v>
      </c>
      <c r="F30" s="11" t="s">
        <v>18</v>
      </c>
      <c r="G30" s="11" t="s">
        <v>10</v>
      </c>
      <c r="H30" s="11" t="s">
        <v>4</v>
      </c>
      <c r="I30" s="11" t="s">
        <v>28</v>
      </c>
      <c r="J30" s="11" t="s">
        <v>1152</v>
      </c>
      <c r="K30" s="11" t="s">
        <v>134</v>
      </c>
      <c r="L30" s="11" t="s">
        <v>31</v>
      </c>
      <c r="M30" s="11" t="s">
        <v>30</v>
      </c>
      <c r="N30" s="11" t="s">
        <v>2871</v>
      </c>
      <c r="O30" s="11" t="s">
        <v>3817</v>
      </c>
      <c r="P30" s="11"/>
    </row>
    <row r="31" spans="1:17" x14ac:dyDescent="0.25">
      <c r="A31" s="1019" t="s">
        <v>3451</v>
      </c>
      <c r="B31" s="452"/>
    </row>
    <row r="33" spans="1:1" x14ac:dyDescent="0.25">
      <c r="A33" s="523" t="s">
        <v>4306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tabColor rgb="FFFFFF00"/>
  </sheetPr>
  <dimension ref="A1:E11"/>
  <sheetViews>
    <sheetView workbookViewId="0">
      <selection activeCell="B19" sqref="B19"/>
    </sheetView>
  </sheetViews>
  <sheetFormatPr baseColWidth="10" defaultColWidth="8.83203125" defaultRowHeight="17" x14ac:dyDescent="0.25"/>
  <cols>
    <col min="1" max="1" width="11.6640625" style="523" customWidth="1"/>
    <col min="2" max="2" width="21.6640625" style="47" customWidth="1"/>
    <col min="3" max="16384" width="8.83203125" style="47"/>
  </cols>
  <sheetData>
    <row r="1" spans="1:5" x14ac:dyDescent="0.25">
      <c r="A1" s="128" t="s">
        <v>23</v>
      </c>
      <c r="B1" s="48"/>
    </row>
    <row r="2" spans="1:5" x14ac:dyDescent="0.25">
      <c r="A2" s="128"/>
      <c r="B2" s="48"/>
    </row>
    <row r="3" spans="1:5" x14ac:dyDescent="0.25">
      <c r="A3" s="139" t="s">
        <v>1614</v>
      </c>
      <c r="B3" s="4"/>
    </row>
    <row r="4" spans="1:5" s="20" customFormat="1" ht="16" x14ac:dyDescent="0.25">
      <c r="A4" s="139" t="s">
        <v>3376</v>
      </c>
      <c r="B4" s="3"/>
    </row>
    <row r="5" spans="1:5" s="454" customFormat="1" thickBot="1" x14ac:dyDescent="0.3">
      <c r="A5" s="769"/>
      <c r="C5" s="770"/>
      <c r="D5" s="770"/>
    </row>
    <row r="6" spans="1:5" ht="18" thickBot="1" x14ac:dyDescent="0.3">
      <c r="A6" s="1093" t="s">
        <v>0</v>
      </c>
      <c r="B6" s="1094" t="s">
        <v>1</v>
      </c>
      <c r="C6" s="1095" t="s">
        <v>31</v>
      </c>
      <c r="D6" s="1095" t="s">
        <v>29</v>
      </c>
    </row>
    <row r="7" spans="1:5" s="18" customFormat="1" ht="16" x14ac:dyDescent="0.25">
      <c r="A7" s="996" t="s">
        <v>3372</v>
      </c>
      <c r="B7" s="997" t="s">
        <v>3374</v>
      </c>
      <c r="C7" s="997">
        <v>1</v>
      </c>
      <c r="D7" s="997">
        <v>1</v>
      </c>
      <c r="E7" s="998" t="s">
        <v>3375</v>
      </c>
    </row>
    <row r="8" spans="1:5" s="20" customFormat="1" ht="16" x14ac:dyDescent="0.25">
      <c r="A8" s="212"/>
      <c r="B8" s="213"/>
      <c r="C8" s="213"/>
      <c r="D8" s="213"/>
    </row>
    <row r="9" spans="1:5" s="20" customFormat="1" ht="16" x14ac:dyDescent="0.25">
      <c r="A9" s="212"/>
      <c r="B9" s="213"/>
      <c r="C9" s="213"/>
      <c r="D9" s="213"/>
    </row>
    <row r="10" spans="1:5" s="20" customFormat="1" ht="16" x14ac:dyDescent="0.25">
      <c r="A10" s="212"/>
      <c r="B10" s="213"/>
      <c r="C10" s="213"/>
      <c r="D10" s="213"/>
    </row>
    <row r="11" spans="1:5" s="20" customFormat="1" ht="16" x14ac:dyDescent="0.25">
      <c r="A11" s="525"/>
      <c r="B11" s="213"/>
      <c r="C11" s="213"/>
      <c r="D11" s="213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tabColor rgb="FFC00000"/>
  </sheetPr>
  <dimension ref="A1:O80"/>
  <sheetViews>
    <sheetView topLeftCell="A61" workbookViewId="0">
      <selection activeCell="B75" sqref="B75"/>
    </sheetView>
  </sheetViews>
  <sheetFormatPr baseColWidth="10" defaultColWidth="8.83203125" defaultRowHeight="16" x14ac:dyDescent="0.25"/>
  <cols>
    <col min="1" max="1" width="12" style="20" bestFit="1" customWidth="1"/>
    <col min="2" max="2" width="27.33203125" style="20" customWidth="1"/>
    <col min="3" max="3" width="9.5" style="20" customWidth="1"/>
    <col min="4" max="4" width="9.6640625" style="20" customWidth="1"/>
    <col min="5" max="5" width="9.5" style="20" customWidth="1"/>
    <col min="6" max="6" width="10.83203125" style="20" customWidth="1"/>
    <col min="7" max="8" width="8.33203125" style="23" customWidth="1"/>
    <col min="9" max="9" width="9.5" style="20" customWidth="1"/>
    <col min="10" max="10" width="8.33203125" style="20" customWidth="1"/>
    <col min="11" max="14" width="9.1640625" style="20" customWidth="1"/>
    <col min="15" max="16384" width="8.83203125" style="20"/>
  </cols>
  <sheetData>
    <row r="1" spans="1:14" s="47" customFormat="1" ht="17" x14ac:dyDescent="0.25">
      <c r="A1" s="128" t="s">
        <v>23</v>
      </c>
      <c r="B1" s="48"/>
      <c r="C1" s="48"/>
      <c r="G1" s="414"/>
      <c r="H1" s="414"/>
    </row>
    <row r="3" spans="1:14" s="18" customFormat="1" x14ac:dyDescent="0.25">
      <c r="A3" s="18" t="s">
        <v>1632</v>
      </c>
      <c r="G3" s="19"/>
      <c r="H3" s="19"/>
    </row>
    <row r="4" spans="1:14" s="18" customFormat="1" x14ac:dyDescent="0.25">
      <c r="A4" s="18" t="s">
        <v>1633</v>
      </c>
      <c r="G4" s="19"/>
      <c r="H4" s="19"/>
    </row>
    <row r="5" spans="1:14" ht="17" thickBot="1" x14ac:dyDescent="0.3">
      <c r="C5" s="30">
        <v>18000</v>
      </c>
      <c r="D5" s="30">
        <v>4500</v>
      </c>
      <c r="E5" s="30">
        <v>6000</v>
      </c>
      <c r="H5" s="433">
        <v>5550</v>
      </c>
      <c r="I5" s="518">
        <v>21000</v>
      </c>
      <c r="J5" s="30">
        <v>4260</v>
      </c>
      <c r="K5" s="518">
        <v>45000</v>
      </c>
      <c r="L5" s="518"/>
      <c r="M5" s="518">
        <v>1080</v>
      </c>
      <c r="N5" s="518"/>
    </row>
    <row r="6" spans="1:14" ht="17" thickBot="1" x14ac:dyDescent="0.3">
      <c r="A6" s="531" t="s">
        <v>0</v>
      </c>
      <c r="B6" s="532" t="s">
        <v>1634</v>
      </c>
      <c r="C6" s="532" t="s">
        <v>1635</v>
      </c>
      <c r="D6" s="532" t="s">
        <v>380</v>
      </c>
      <c r="E6" s="532" t="s">
        <v>1636</v>
      </c>
      <c r="F6" s="533" t="s">
        <v>1637</v>
      </c>
      <c r="G6" s="837" t="s">
        <v>32</v>
      </c>
      <c r="H6" s="837" t="s">
        <v>26</v>
      </c>
      <c r="I6" s="533" t="s">
        <v>10</v>
      </c>
      <c r="J6" s="533" t="s">
        <v>3</v>
      </c>
      <c r="K6" s="533" t="s">
        <v>28</v>
      </c>
      <c r="L6" s="533" t="s">
        <v>27</v>
      </c>
      <c r="M6" s="533" t="s">
        <v>4</v>
      </c>
      <c r="N6" s="837" t="s">
        <v>2</v>
      </c>
    </row>
    <row r="7" spans="1:14" s="23" customFormat="1" ht="17" thickBot="1" x14ac:dyDescent="0.3">
      <c r="A7" s="534" t="s">
        <v>622</v>
      </c>
      <c r="B7" s="188" t="s">
        <v>1638</v>
      </c>
      <c r="C7" s="188">
        <v>48</v>
      </c>
      <c r="D7" s="188">
        <v>370</v>
      </c>
      <c r="E7" s="188">
        <v>185</v>
      </c>
      <c r="F7" s="188"/>
      <c r="G7" s="188"/>
      <c r="H7" s="188"/>
      <c r="I7" s="188"/>
      <c r="J7" s="188"/>
      <c r="K7" s="188"/>
      <c r="L7" s="188"/>
      <c r="M7" s="188"/>
      <c r="N7" s="188"/>
    </row>
    <row r="8" spans="1:14" s="23" customFormat="1" ht="17" thickBot="1" x14ac:dyDescent="0.3">
      <c r="A8" s="33" t="s">
        <v>1639</v>
      </c>
      <c r="B8" s="54"/>
      <c r="C8" s="434">
        <f>SUM(C7)</f>
        <v>48</v>
      </c>
      <c r="D8" s="434">
        <f t="shared" ref="D8:E8" si="0">SUM(D7)</f>
        <v>370</v>
      </c>
      <c r="E8" s="434">
        <f t="shared" si="0"/>
        <v>185</v>
      </c>
      <c r="F8" s="535"/>
      <c r="G8" s="535"/>
      <c r="H8" s="535"/>
      <c r="I8" s="535"/>
      <c r="J8" s="535"/>
      <c r="K8" s="535"/>
      <c r="L8" s="535"/>
      <c r="M8" s="535"/>
      <c r="N8" s="535"/>
    </row>
    <row r="9" spans="1:14" s="23" customFormat="1" x14ac:dyDescent="0.25">
      <c r="A9" s="12" t="s">
        <v>651</v>
      </c>
      <c r="B9" s="13" t="s">
        <v>63</v>
      </c>
      <c r="C9" s="436"/>
      <c r="D9" s="436">
        <v>-200</v>
      </c>
      <c r="E9" s="436">
        <v>-45</v>
      </c>
      <c r="F9" s="436">
        <v>-55</v>
      </c>
      <c r="G9" s="436"/>
      <c r="H9" s="436"/>
      <c r="I9" s="436"/>
      <c r="J9" s="436"/>
      <c r="K9" s="436"/>
      <c r="L9" s="436"/>
      <c r="M9" s="436"/>
      <c r="N9" s="436"/>
    </row>
    <row r="10" spans="1:14" s="23" customFormat="1" x14ac:dyDescent="0.25">
      <c r="A10" s="511" t="s">
        <v>1640</v>
      </c>
      <c r="B10" s="75" t="s">
        <v>63</v>
      </c>
      <c r="C10" s="75"/>
      <c r="D10" s="75">
        <v>-170</v>
      </c>
      <c r="E10" s="75"/>
      <c r="F10" s="75">
        <v>-85</v>
      </c>
      <c r="G10" s="75"/>
      <c r="H10" s="75"/>
      <c r="I10" s="75"/>
      <c r="J10" s="75"/>
      <c r="K10" s="75"/>
      <c r="L10" s="75"/>
      <c r="M10" s="75"/>
      <c r="N10" s="75"/>
    </row>
    <row r="11" spans="1:14" s="23" customFormat="1" ht="17" thickBot="1" x14ac:dyDescent="0.3">
      <c r="A11" s="75" t="s">
        <v>1199</v>
      </c>
      <c r="B11" s="75" t="s">
        <v>1641</v>
      </c>
      <c r="C11" s="75"/>
      <c r="D11" s="75"/>
      <c r="E11" s="75"/>
      <c r="F11" s="75"/>
      <c r="G11" s="75">
        <v>70</v>
      </c>
      <c r="H11" s="75"/>
      <c r="I11" s="75"/>
      <c r="J11" s="75"/>
      <c r="K11" s="75"/>
      <c r="L11" s="75"/>
      <c r="M11" s="75"/>
      <c r="N11" s="75"/>
    </row>
    <row r="12" spans="1:14" s="437" customFormat="1" ht="17" thickBot="1" x14ac:dyDescent="0.3">
      <c r="A12" s="33" t="s">
        <v>1642</v>
      </c>
      <c r="B12" s="54"/>
      <c r="C12" s="434">
        <f>SUM(C8:C11)</f>
        <v>48</v>
      </c>
      <c r="D12" s="434">
        <f t="shared" ref="D12:G12" si="1">SUM(D8:D11)</f>
        <v>0</v>
      </c>
      <c r="E12" s="434">
        <f t="shared" si="1"/>
        <v>140</v>
      </c>
      <c r="F12" s="443">
        <f t="shared" si="1"/>
        <v>-140</v>
      </c>
      <c r="G12" s="434">
        <f t="shared" si="1"/>
        <v>70</v>
      </c>
      <c r="H12" s="434"/>
      <c r="I12" s="434"/>
      <c r="J12" s="434"/>
      <c r="K12" s="434"/>
      <c r="L12" s="434"/>
      <c r="M12" s="434"/>
      <c r="N12" s="434"/>
    </row>
    <row r="13" spans="1:14" s="23" customFormat="1" x14ac:dyDescent="0.25">
      <c r="A13" s="12">
        <v>44140</v>
      </c>
      <c r="B13" s="75" t="s">
        <v>63</v>
      </c>
      <c r="C13" s="75">
        <v>-39</v>
      </c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</row>
    <row r="14" spans="1:14" s="23" customFormat="1" ht="15.75" customHeight="1" x14ac:dyDescent="0.25">
      <c r="A14" s="12">
        <v>44140</v>
      </c>
      <c r="B14" s="75" t="s">
        <v>1643</v>
      </c>
      <c r="C14" s="75"/>
      <c r="D14" s="75"/>
      <c r="E14" s="75"/>
      <c r="F14" s="75">
        <v>180</v>
      </c>
      <c r="G14" s="75"/>
      <c r="H14" s="75"/>
      <c r="I14" s="75"/>
      <c r="J14" s="75"/>
      <c r="K14" s="75"/>
      <c r="L14" s="75"/>
      <c r="M14" s="75"/>
      <c r="N14" s="75"/>
    </row>
    <row r="15" spans="1:14" s="23" customFormat="1" x14ac:dyDescent="0.25">
      <c r="A15" s="12">
        <v>44170</v>
      </c>
      <c r="B15" s="13" t="s">
        <v>63</v>
      </c>
      <c r="C15" s="75"/>
      <c r="D15" s="75"/>
      <c r="E15" s="75">
        <v>-179</v>
      </c>
      <c r="F15" s="75"/>
      <c r="G15" s="75"/>
      <c r="H15" s="75"/>
      <c r="I15" s="75"/>
      <c r="J15" s="75"/>
      <c r="K15" s="75"/>
      <c r="L15" s="75"/>
      <c r="M15" s="75"/>
      <c r="N15" s="75"/>
    </row>
    <row r="16" spans="1:14" s="23" customFormat="1" ht="17" thickBot="1" x14ac:dyDescent="0.3">
      <c r="A16" s="75" t="s">
        <v>1644</v>
      </c>
      <c r="B16" s="75" t="s">
        <v>63</v>
      </c>
      <c r="C16" s="75">
        <v>-7</v>
      </c>
      <c r="D16" s="75"/>
      <c r="E16" s="75">
        <v>-1</v>
      </c>
      <c r="F16" s="75"/>
      <c r="G16" s="75">
        <v>-38</v>
      </c>
      <c r="H16" s="75">
        <v>-8</v>
      </c>
      <c r="I16" s="75"/>
      <c r="J16" s="75"/>
      <c r="K16" s="75"/>
      <c r="L16" s="75"/>
      <c r="M16" s="75"/>
      <c r="N16" s="75"/>
    </row>
    <row r="17" spans="1:14" s="437" customFormat="1" ht="17" thickBot="1" x14ac:dyDescent="0.3">
      <c r="A17" s="33" t="s">
        <v>1645</v>
      </c>
      <c r="B17" s="54"/>
      <c r="C17" s="434">
        <f>SUM(C12:C16)</f>
        <v>2</v>
      </c>
      <c r="D17" s="434">
        <f t="shared" ref="D17:H17" si="2">SUM(D12:D16)</f>
        <v>0</v>
      </c>
      <c r="E17" s="443">
        <f t="shared" si="2"/>
        <v>-40</v>
      </c>
      <c r="F17" s="536">
        <f t="shared" si="2"/>
        <v>40</v>
      </c>
      <c r="G17" s="434">
        <f t="shared" si="2"/>
        <v>32</v>
      </c>
      <c r="H17" s="443">
        <f t="shared" si="2"/>
        <v>-8</v>
      </c>
      <c r="I17" s="443"/>
      <c r="J17" s="443"/>
      <c r="K17" s="443"/>
      <c r="L17" s="443"/>
      <c r="M17" s="443"/>
      <c r="N17" s="443"/>
    </row>
    <row r="18" spans="1:14" s="18" customFormat="1" x14ac:dyDescent="0.25">
      <c r="A18" s="537" t="s">
        <v>1646</v>
      </c>
      <c r="B18" s="537" t="s">
        <v>1647</v>
      </c>
      <c r="C18" s="537"/>
      <c r="D18" s="537"/>
      <c r="E18" s="537">
        <v>40</v>
      </c>
      <c r="F18" s="537"/>
      <c r="G18" s="771"/>
      <c r="H18" s="771">
        <v>8</v>
      </c>
      <c r="I18" s="537"/>
      <c r="J18" s="537"/>
      <c r="K18" s="537"/>
      <c r="L18" s="537"/>
      <c r="M18" s="537"/>
      <c r="N18" s="537"/>
    </row>
    <row r="19" spans="1:14" ht="17" thickBot="1" x14ac:dyDescent="0.3">
      <c r="A19" s="55" t="s">
        <v>1646</v>
      </c>
      <c r="B19" s="436" t="s">
        <v>63</v>
      </c>
      <c r="C19" s="75">
        <v>-1</v>
      </c>
      <c r="D19" s="213"/>
      <c r="E19" s="213"/>
      <c r="F19" s="213"/>
      <c r="G19" s="75">
        <v>-32</v>
      </c>
      <c r="H19" s="75"/>
      <c r="I19" s="213"/>
      <c r="J19" s="213"/>
      <c r="K19" s="213"/>
      <c r="L19" s="213"/>
      <c r="M19" s="213"/>
      <c r="N19" s="213"/>
    </row>
    <row r="20" spans="1:14" s="437" customFormat="1" ht="17" thickBot="1" x14ac:dyDescent="0.3">
      <c r="A20" s="33" t="s">
        <v>138</v>
      </c>
      <c r="B20" s="54"/>
      <c r="C20" s="434">
        <f t="shared" ref="C20:H20" si="3">SUM(C17:C19)</f>
        <v>1</v>
      </c>
      <c r="D20" s="434">
        <f t="shared" si="3"/>
        <v>0</v>
      </c>
      <c r="E20" s="434">
        <f t="shared" si="3"/>
        <v>0</v>
      </c>
      <c r="F20" s="536">
        <f t="shared" si="3"/>
        <v>40</v>
      </c>
      <c r="G20" s="434">
        <f t="shared" si="3"/>
        <v>0</v>
      </c>
      <c r="H20" s="434">
        <f t="shared" si="3"/>
        <v>0</v>
      </c>
      <c r="I20" s="434"/>
      <c r="J20" s="434"/>
      <c r="K20" s="434"/>
      <c r="L20" s="434"/>
      <c r="M20" s="434"/>
      <c r="N20" s="434"/>
    </row>
    <row r="21" spans="1:14" s="23" customFormat="1" x14ac:dyDescent="0.25">
      <c r="A21" s="12">
        <v>44142</v>
      </c>
      <c r="B21" s="75" t="s">
        <v>1648</v>
      </c>
      <c r="C21" s="75"/>
      <c r="D21" s="75"/>
      <c r="E21" s="75"/>
      <c r="F21" s="75"/>
      <c r="G21" s="75"/>
      <c r="H21" s="75"/>
      <c r="I21" s="75">
        <v>3</v>
      </c>
      <c r="J21" s="75">
        <v>20</v>
      </c>
      <c r="K21" s="75">
        <v>10</v>
      </c>
      <c r="L21" s="75"/>
      <c r="M21" s="75"/>
      <c r="N21" s="75"/>
    </row>
    <row r="22" spans="1:14" s="23" customFormat="1" ht="17" thickBot="1" x14ac:dyDescent="0.3">
      <c r="A22" s="12">
        <v>44142</v>
      </c>
      <c r="B22" s="13" t="s">
        <v>63</v>
      </c>
      <c r="C22" s="75">
        <v>-1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</row>
    <row r="23" spans="1:14" s="437" customFormat="1" ht="17" thickBot="1" x14ac:dyDescent="0.3">
      <c r="A23" s="33" t="s">
        <v>142</v>
      </c>
      <c r="B23" s="54"/>
      <c r="C23" s="434">
        <f>SUM(C20:C22)</f>
        <v>0</v>
      </c>
      <c r="D23" s="434">
        <f t="shared" ref="D23:J23" si="4">SUM(D20:D22)</f>
        <v>0</v>
      </c>
      <c r="E23" s="434">
        <f t="shared" si="4"/>
        <v>0</v>
      </c>
      <c r="F23" s="536">
        <f t="shared" si="4"/>
        <v>40</v>
      </c>
      <c r="G23" s="434">
        <f t="shared" si="4"/>
        <v>0</v>
      </c>
      <c r="H23" s="434">
        <f t="shared" si="4"/>
        <v>0</v>
      </c>
      <c r="I23" s="434">
        <f t="shared" si="4"/>
        <v>3</v>
      </c>
      <c r="J23" s="538">
        <f t="shared" si="4"/>
        <v>20</v>
      </c>
      <c r="K23" s="434">
        <f>SUM(K20:K22)</f>
        <v>10</v>
      </c>
      <c r="L23" s="434"/>
      <c r="M23" s="434"/>
      <c r="N23" s="434"/>
    </row>
    <row r="24" spans="1:14" s="23" customFormat="1" x14ac:dyDescent="0.25">
      <c r="A24" s="12" t="s">
        <v>1458</v>
      </c>
      <c r="B24" s="13" t="s">
        <v>1649</v>
      </c>
      <c r="C24" s="75"/>
      <c r="D24" s="75"/>
      <c r="E24" s="75"/>
      <c r="F24" s="75"/>
      <c r="G24" s="75"/>
      <c r="H24" s="75">
        <v>18</v>
      </c>
      <c r="I24" s="75"/>
      <c r="J24" s="75">
        <v>18</v>
      </c>
      <c r="K24" s="75"/>
      <c r="L24" s="75"/>
      <c r="M24" s="75"/>
      <c r="N24" s="75"/>
    </row>
    <row r="25" spans="1:14" s="23" customFormat="1" ht="17" thickBot="1" x14ac:dyDescent="0.3">
      <c r="A25" s="75" t="s">
        <v>278</v>
      </c>
      <c r="B25" s="75" t="s">
        <v>1650</v>
      </c>
      <c r="C25" s="75"/>
      <c r="D25" s="75"/>
      <c r="E25" s="75"/>
      <c r="F25" s="75"/>
      <c r="G25" s="75">
        <v>30</v>
      </c>
      <c r="H25" s="75">
        <v>45</v>
      </c>
      <c r="I25" s="75"/>
      <c r="J25" s="75">
        <v>60</v>
      </c>
      <c r="K25" s="75"/>
      <c r="L25" s="75">
        <v>30</v>
      </c>
      <c r="M25" s="75"/>
      <c r="N25" s="75"/>
    </row>
    <row r="26" spans="1:14" s="437" customFormat="1" ht="17" thickBot="1" x14ac:dyDescent="0.3">
      <c r="A26" s="33" t="s">
        <v>147</v>
      </c>
      <c r="B26" s="54"/>
      <c r="C26" s="434">
        <f>SUM(C23:C25)</f>
        <v>0</v>
      </c>
      <c r="D26" s="434">
        <f t="shared" ref="D26:L26" si="5">SUM(D23:D25)</f>
        <v>0</v>
      </c>
      <c r="E26" s="434">
        <f t="shared" si="5"/>
        <v>0</v>
      </c>
      <c r="F26" s="536">
        <f t="shared" si="5"/>
        <v>40</v>
      </c>
      <c r="G26" s="434">
        <f>SUM(G23:G25)</f>
        <v>30</v>
      </c>
      <c r="H26" s="434">
        <f t="shared" si="5"/>
        <v>63</v>
      </c>
      <c r="I26" s="434">
        <f t="shared" si="5"/>
        <v>3</v>
      </c>
      <c r="J26" s="434">
        <f t="shared" si="5"/>
        <v>98</v>
      </c>
      <c r="K26" s="434">
        <f t="shared" si="5"/>
        <v>10</v>
      </c>
      <c r="L26" s="434">
        <f t="shared" si="5"/>
        <v>30</v>
      </c>
      <c r="M26" s="434"/>
      <c r="N26" s="434"/>
    </row>
    <row r="27" spans="1:14" ht="17" thickBot="1" x14ac:dyDescent="0.3">
      <c r="A27" s="213" t="s">
        <v>213</v>
      </c>
      <c r="B27" s="213" t="s">
        <v>63</v>
      </c>
      <c r="C27" s="213"/>
      <c r="D27" s="213"/>
      <c r="E27" s="213"/>
      <c r="F27" s="213"/>
      <c r="G27" s="75"/>
      <c r="H27" s="75">
        <v>-18</v>
      </c>
      <c r="I27" s="75"/>
      <c r="J27" s="75">
        <v>-18</v>
      </c>
      <c r="K27" s="213"/>
      <c r="L27" s="213"/>
      <c r="M27" s="213"/>
      <c r="N27" s="213"/>
    </row>
    <row r="28" spans="1:14" s="437" customFormat="1" ht="17" thickBot="1" x14ac:dyDescent="0.3">
      <c r="A28" s="33" t="s">
        <v>148</v>
      </c>
      <c r="B28" s="54"/>
      <c r="C28" s="434">
        <f t="shared" ref="C28:L28" si="6">SUM(C26:C27)</f>
        <v>0</v>
      </c>
      <c r="D28" s="434">
        <f t="shared" si="6"/>
        <v>0</v>
      </c>
      <c r="E28" s="434">
        <f t="shared" si="6"/>
        <v>0</v>
      </c>
      <c r="F28" s="536">
        <f t="shared" si="6"/>
        <v>40</v>
      </c>
      <c r="G28" s="434">
        <f t="shared" si="6"/>
        <v>30</v>
      </c>
      <c r="H28" s="434">
        <f t="shared" si="6"/>
        <v>45</v>
      </c>
      <c r="I28" s="434">
        <f t="shared" si="6"/>
        <v>3</v>
      </c>
      <c r="J28" s="434">
        <f t="shared" si="6"/>
        <v>80</v>
      </c>
      <c r="K28" s="434">
        <f t="shared" si="6"/>
        <v>10</v>
      </c>
      <c r="L28" s="434">
        <f t="shared" si="6"/>
        <v>30</v>
      </c>
      <c r="M28" s="434"/>
      <c r="N28" s="434"/>
    </row>
    <row r="29" spans="1:14" s="437" customFormat="1" ht="17" thickBot="1" x14ac:dyDescent="0.3">
      <c r="A29" s="397"/>
      <c r="B29" s="397"/>
      <c r="C29" s="539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</row>
    <row r="30" spans="1:14" s="437" customFormat="1" ht="17" thickBot="1" x14ac:dyDescent="0.3">
      <c r="A30" s="33" t="s">
        <v>152</v>
      </c>
      <c r="B30" s="54"/>
      <c r="C30" s="434">
        <f>SUM(C28:C29)</f>
        <v>0</v>
      </c>
      <c r="D30" s="434">
        <f t="shared" ref="D30:M30" si="7">SUM(D28:D29)</f>
        <v>0</v>
      </c>
      <c r="E30" s="434">
        <f t="shared" si="7"/>
        <v>0</v>
      </c>
      <c r="F30" s="536">
        <f t="shared" si="7"/>
        <v>40</v>
      </c>
      <c r="G30" s="434">
        <f t="shared" si="7"/>
        <v>30</v>
      </c>
      <c r="H30" s="434">
        <f t="shared" si="7"/>
        <v>45</v>
      </c>
      <c r="I30" s="434">
        <f t="shared" si="7"/>
        <v>3</v>
      </c>
      <c r="J30" s="434">
        <f t="shared" si="7"/>
        <v>80</v>
      </c>
      <c r="K30" s="434">
        <f t="shared" si="7"/>
        <v>10</v>
      </c>
      <c r="L30" s="434">
        <f t="shared" si="7"/>
        <v>30</v>
      </c>
      <c r="M30" s="434">
        <f t="shared" si="7"/>
        <v>0</v>
      </c>
      <c r="N30" s="434"/>
    </row>
    <row r="31" spans="1:14" s="23" customFormat="1" x14ac:dyDescent="0.25">
      <c r="A31" s="511">
        <v>43872</v>
      </c>
      <c r="B31" s="75" t="s">
        <v>1651</v>
      </c>
      <c r="C31" s="75"/>
      <c r="D31" s="75"/>
      <c r="E31" s="75"/>
      <c r="F31" s="75"/>
      <c r="G31" s="75"/>
      <c r="H31" s="75">
        <v>100</v>
      </c>
      <c r="I31" s="75"/>
      <c r="J31" s="75">
        <v>150</v>
      </c>
      <c r="K31" s="75"/>
      <c r="L31" s="75"/>
      <c r="M31" s="75">
        <v>200</v>
      </c>
      <c r="N31" s="75"/>
    </row>
    <row r="32" spans="1:14" s="23" customFormat="1" x14ac:dyDescent="0.25">
      <c r="A32" s="511">
        <v>43962</v>
      </c>
      <c r="B32" s="75" t="s">
        <v>1652</v>
      </c>
      <c r="C32" s="75"/>
      <c r="D32" s="75"/>
      <c r="E32" s="75"/>
      <c r="F32" s="75"/>
      <c r="G32" s="75"/>
      <c r="H32" s="75">
        <v>100</v>
      </c>
      <c r="I32" s="75"/>
      <c r="J32" s="75">
        <v>250</v>
      </c>
      <c r="K32" s="75"/>
      <c r="L32" s="75"/>
      <c r="M32" s="75">
        <v>200</v>
      </c>
      <c r="N32" s="75"/>
    </row>
    <row r="33" spans="1:14" s="23" customFormat="1" ht="17" thickBot="1" x14ac:dyDescent="0.3">
      <c r="A33" s="540" t="s">
        <v>8</v>
      </c>
      <c r="B33" s="75" t="s">
        <v>1653</v>
      </c>
      <c r="C33" s="75"/>
      <c r="D33" s="75"/>
      <c r="E33" s="75"/>
      <c r="F33" s="75"/>
      <c r="G33" s="75"/>
      <c r="H33" s="75"/>
      <c r="I33" s="75"/>
      <c r="J33" s="75"/>
      <c r="K33" s="75"/>
      <c r="L33" s="75">
        <v>100</v>
      </c>
      <c r="M33" s="75"/>
      <c r="N33" s="75"/>
    </row>
    <row r="34" spans="1:14" s="437" customFormat="1" ht="17" thickBot="1" x14ac:dyDescent="0.3">
      <c r="A34" s="33" t="s">
        <v>155</v>
      </c>
      <c r="B34" s="54"/>
      <c r="C34" s="434">
        <f>SUM(C30:C33)</f>
        <v>0</v>
      </c>
      <c r="D34" s="434">
        <f t="shared" ref="D34:M34" si="8">SUM(D30:D33)</f>
        <v>0</v>
      </c>
      <c r="E34" s="434">
        <f t="shared" si="8"/>
        <v>0</v>
      </c>
      <c r="F34" s="536">
        <f t="shared" si="8"/>
        <v>40</v>
      </c>
      <c r="G34" s="434">
        <f t="shared" si="8"/>
        <v>30</v>
      </c>
      <c r="H34" s="434">
        <f t="shared" si="8"/>
        <v>245</v>
      </c>
      <c r="I34" s="434">
        <f t="shared" si="8"/>
        <v>3</v>
      </c>
      <c r="J34" s="434">
        <f t="shared" si="8"/>
        <v>480</v>
      </c>
      <c r="K34" s="434">
        <f t="shared" si="8"/>
        <v>10</v>
      </c>
      <c r="L34" s="434">
        <f t="shared" si="8"/>
        <v>130</v>
      </c>
      <c r="M34" s="434">
        <f t="shared" si="8"/>
        <v>400</v>
      </c>
      <c r="N34" s="434"/>
    </row>
    <row r="35" spans="1:14" s="23" customFormat="1" x14ac:dyDescent="0.25">
      <c r="A35" s="540">
        <v>44177</v>
      </c>
      <c r="B35" s="75" t="s">
        <v>1654</v>
      </c>
      <c r="C35" s="75"/>
      <c r="D35" s="75"/>
      <c r="E35" s="75"/>
      <c r="F35" s="75"/>
      <c r="G35" s="75"/>
      <c r="H35" s="75">
        <v>84</v>
      </c>
      <c r="I35" s="75"/>
      <c r="J35" s="75">
        <v>200</v>
      </c>
      <c r="K35" s="75"/>
      <c r="L35" s="75">
        <v>90</v>
      </c>
      <c r="M35" s="75">
        <v>440</v>
      </c>
      <c r="N35" s="75"/>
    </row>
    <row r="36" spans="1:14" s="23" customFormat="1" x14ac:dyDescent="0.25">
      <c r="A36" s="540" t="s">
        <v>123</v>
      </c>
      <c r="B36" s="75" t="s">
        <v>1655</v>
      </c>
      <c r="C36" s="75"/>
      <c r="D36" s="75"/>
      <c r="E36" s="75"/>
      <c r="F36" s="75"/>
      <c r="G36" s="75"/>
      <c r="H36" s="75">
        <v>120</v>
      </c>
      <c r="I36" s="75"/>
      <c r="J36" s="75">
        <v>200</v>
      </c>
      <c r="K36" s="75"/>
      <c r="L36" s="75"/>
      <c r="M36" s="75"/>
      <c r="N36" s="75"/>
    </row>
    <row r="37" spans="1:14" s="23" customFormat="1" ht="17" thickBot="1" x14ac:dyDescent="0.3">
      <c r="A37" s="511" t="s">
        <v>922</v>
      </c>
      <c r="B37" s="75" t="s">
        <v>1656</v>
      </c>
      <c r="C37" s="75"/>
      <c r="D37" s="75"/>
      <c r="E37" s="75"/>
      <c r="F37" s="75"/>
      <c r="G37" s="75"/>
      <c r="H37" s="75">
        <v>46</v>
      </c>
      <c r="I37" s="75"/>
      <c r="J37" s="75">
        <v>12</v>
      </c>
      <c r="K37" s="75"/>
      <c r="L37" s="75"/>
      <c r="M37" s="75"/>
      <c r="N37" s="75"/>
    </row>
    <row r="38" spans="1:14" s="437" customFormat="1" ht="17" thickBot="1" x14ac:dyDescent="0.3">
      <c r="A38" s="33" t="s">
        <v>156</v>
      </c>
      <c r="B38" s="54"/>
      <c r="C38" s="434">
        <f>SUM(C34:C37)</f>
        <v>0</v>
      </c>
      <c r="D38" s="434">
        <f t="shared" ref="D38:M38" si="9">SUM(D34:D37)</f>
        <v>0</v>
      </c>
      <c r="E38" s="434">
        <f t="shared" si="9"/>
        <v>0</v>
      </c>
      <c r="F38" s="536">
        <f t="shared" si="9"/>
        <v>40</v>
      </c>
      <c r="G38" s="434">
        <f>SUM(G34:G37)</f>
        <v>30</v>
      </c>
      <c r="H38" s="434">
        <f t="shared" si="9"/>
        <v>495</v>
      </c>
      <c r="I38" s="434">
        <f t="shared" si="9"/>
        <v>3</v>
      </c>
      <c r="J38" s="434">
        <f t="shared" si="9"/>
        <v>892</v>
      </c>
      <c r="K38" s="434">
        <f t="shared" si="9"/>
        <v>10</v>
      </c>
      <c r="L38" s="434">
        <f t="shared" si="9"/>
        <v>220</v>
      </c>
      <c r="M38" s="434">
        <f t="shared" si="9"/>
        <v>840</v>
      </c>
      <c r="N38" s="434"/>
    </row>
    <row r="39" spans="1:14" s="23" customFormat="1" ht="17" thickBot="1" x14ac:dyDescent="0.3">
      <c r="A39" s="511" t="s">
        <v>2460</v>
      </c>
      <c r="B39" s="75" t="s">
        <v>63</v>
      </c>
      <c r="C39" s="75"/>
      <c r="D39" s="75"/>
      <c r="E39" s="75"/>
      <c r="F39" s="75"/>
      <c r="G39" s="75"/>
      <c r="H39" s="75"/>
      <c r="I39" s="75">
        <v>-3</v>
      </c>
      <c r="J39" s="75"/>
      <c r="K39" s="75">
        <v>-10</v>
      </c>
      <c r="L39" s="75"/>
      <c r="M39" s="75"/>
      <c r="N39" s="75"/>
    </row>
    <row r="40" spans="1:14" s="437" customFormat="1" ht="17" thickBot="1" x14ac:dyDescent="0.3">
      <c r="A40" s="33" t="s">
        <v>2459</v>
      </c>
      <c r="B40" s="54"/>
      <c r="C40" s="434">
        <f>SUM(C38:C39)</f>
        <v>0</v>
      </c>
      <c r="D40" s="434">
        <f>SUM(D38:D39)</f>
        <v>0</v>
      </c>
      <c r="E40" s="434">
        <f t="shared" ref="E40:M40" si="10">SUM(E38:E39)</f>
        <v>0</v>
      </c>
      <c r="F40" s="536">
        <f t="shared" si="10"/>
        <v>40</v>
      </c>
      <c r="G40" s="434">
        <f t="shared" si="10"/>
        <v>30</v>
      </c>
      <c r="H40" s="434">
        <f t="shared" si="10"/>
        <v>495</v>
      </c>
      <c r="I40" s="434">
        <f t="shared" si="10"/>
        <v>0</v>
      </c>
      <c r="J40" s="434">
        <f t="shared" si="10"/>
        <v>892</v>
      </c>
      <c r="K40" s="434">
        <f>SUM(K38:K39)</f>
        <v>0</v>
      </c>
      <c r="L40" s="434">
        <f t="shared" si="10"/>
        <v>220</v>
      </c>
      <c r="M40" s="434">
        <f t="shared" si="10"/>
        <v>840</v>
      </c>
      <c r="N40" s="434"/>
    </row>
    <row r="41" spans="1:14" s="19" customFormat="1" x14ac:dyDescent="0.25">
      <c r="A41" s="12">
        <v>44471</v>
      </c>
      <c r="B41" s="75" t="s">
        <v>63</v>
      </c>
      <c r="C41" s="771"/>
      <c r="D41" s="771"/>
      <c r="E41" s="771"/>
      <c r="F41" s="771"/>
      <c r="G41" s="75">
        <v>-12</v>
      </c>
      <c r="H41" s="75">
        <v>-79</v>
      </c>
      <c r="I41" s="771"/>
      <c r="J41" s="75">
        <v>-175</v>
      </c>
      <c r="K41" s="771"/>
      <c r="L41" s="75">
        <v>-80</v>
      </c>
      <c r="M41" s="75">
        <v>-105</v>
      </c>
      <c r="N41" s="75"/>
    </row>
    <row r="42" spans="1:14" s="23" customFormat="1" ht="17" thickBot="1" x14ac:dyDescent="0.3">
      <c r="A42" s="511" t="s">
        <v>2560</v>
      </c>
      <c r="B42" s="75" t="s">
        <v>63</v>
      </c>
      <c r="C42" s="75"/>
      <c r="D42" s="75"/>
      <c r="E42" s="75"/>
      <c r="F42" s="75"/>
      <c r="G42" s="75">
        <v>-9</v>
      </c>
      <c r="H42" s="75">
        <v>-36</v>
      </c>
      <c r="I42" s="75"/>
      <c r="J42" s="75">
        <v>-117</v>
      </c>
      <c r="K42" s="75"/>
      <c r="L42" s="75">
        <v>-8</v>
      </c>
      <c r="M42" s="75">
        <v>-9</v>
      </c>
      <c r="N42" s="75"/>
    </row>
    <row r="43" spans="1:14" s="437" customFormat="1" ht="17" thickBot="1" x14ac:dyDescent="0.3">
      <c r="A43" s="33" t="s">
        <v>2566</v>
      </c>
      <c r="B43" s="54"/>
      <c r="C43" s="434">
        <f>SUM(C40:C42)</f>
        <v>0</v>
      </c>
      <c r="D43" s="434">
        <f t="shared" ref="D43:M43" si="11">SUM(D40:D42)</f>
        <v>0</v>
      </c>
      <c r="E43" s="434">
        <f t="shared" si="11"/>
        <v>0</v>
      </c>
      <c r="F43" s="536">
        <f t="shared" si="11"/>
        <v>40</v>
      </c>
      <c r="G43" s="434">
        <f t="shared" si="11"/>
        <v>9</v>
      </c>
      <c r="H43" s="434">
        <f t="shared" si="11"/>
        <v>380</v>
      </c>
      <c r="I43" s="434">
        <f t="shared" si="11"/>
        <v>0</v>
      </c>
      <c r="J43" s="434">
        <f>SUM(J40:J42)</f>
        <v>600</v>
      </c>
      <c r="K43" s="434">
        <f t="shared" si="11"/>
        <v>0</v>
      </c>
      <c r="L43" s="434">
        <f t="shared" si="11"/>
        <v>132</v>
      </c>
      <c r="M43" s="434">
        <f t="shared" si="11"/>
        <v>726</v>
      </c>
      <c r="N43" s="434"/>
    </row>
    <row r="44" spans="1:14" s="19" customFormat="1" ht="17" thickBot="1" x14ac:dyDescent="0.3">
      <c r="A44" s="511" t="s">
        <v>2658</v>
      </c>
      <c r="B44" s="75" t="s">
        <v>63</v>
      </c>
      <c r="C44" s="771"/>
      <c r="D44" s="771"/>
      <c r="E44" s="771"/>
      <c r="F44" s="771"/>
      <c r="G44" s="75">
        <v>-1</v>
      </c>
      <c r="H44" s="75">
        <v>-100</v>
      </c>
      <c r="I44" s="771"/>
      <c r="J44" s="75">
        <v>-133</v>
      </c>
      <c r="K44" s="771"/>
      <c r="L44" s="75">
        <v>-46</v>
      </c>
      <c r="M44" s="75">
        <v>-289</v>
      </c>
      <c r="N44" s="75"/>
    </row>
    <row r="45" spans="1:14" s="437" customFormat="1" ht="17" thickBot="1" x14ac:dyDescent="0.3">
      <c r="A45" s="33" t="s">
        <v>2697</v>
      </c>
      <c r="B45" s="54"/>
      <c r="C45" s="434">
        <f>SUM(C43:C44)</f>
        <v>0</v>
      </c>
      <c r="D45" s="434">
        <f t="shared" ref="D45:M45" si="12">SUM(D43:D44)</f>
        <v>0</v>
      </c>
      <c r="E45" s="434">
        <f t="shared" si="12"/>
        <v>0</v>
      </c>
      <c r="F45" s="536">
        <f t="shared" si="12"/>
        <v>40</v>
      </c>
      <c r="G45" s="434">
        <f t="shared" si="12"/>
        <v>8</v>
      </c>
      <c r="H45" s="434">
        <f t="shared" si="12"/>
        <v>280</v>
      </c>
      <c r="I45" s="434">
        <f t="shared" si="12"/>
        <v>0</v>
      </c>
      <c r="J45" s="434">
        <f t="shared" si="12"/>
        <v>467</v>
      </c>
      <c r="K45" s="434">
        <f t="shared" si="12"/>
        <v>0</v>
      </c>
      <c r="L45" s="434">
        <f t="shared" si="12"/>
        <v>86</v>
      </c>
      <c r="M45" s="434">
        <f t="shared" si="12"/>
        <v>437</v>
      </c>
      <c r="N45" s="434"/>
    </row>
    <row r="46" spans="1:14" s="19" customFormat="1" ht="17" thickBot="1" x14ac:dyDescent="0.3">
      <c r="A46" s="511"/>
      <c r="B46" s="75"/>
      <c r="C46" s="771"/>
      <c r="D46" s="771"/>
      <c r="E46" s="771"/>
      <c r="F46" s="771"/>
      <c r="G46" s="771"/>
      <c r="H46" s="75"/>
      <c r="I46" s="75"/>
      <c r="J46" s="75"/>
      <c r="K46" s="75"/>
      <c r="L46" s="771"/>
      <c r="M46" s="75"/>
      <c r="N46" s="75"/>
    </row>
    <row r="47" spans="1:14" s="437" customFormat="1" ht="17" thickBot="1" x14ac:dyDescent="0.3">
      <c r="A47" s="33" t="s">
        <v>2786</v>
      </c>
      <c r="B47" s="54"/>
      <c r="C47" s="434">
        <f t="shared" ref="C47:M47" si="13">SUM(C45:C46)</f>
        <v>0</v>
      </c>
      <c r="D47" s="434">
        <f t="shared" si="13"/>
        <v>0</v>
      </c>
      <c r="E47" s="434">
        <f t="shared" si="13"/>
        <v>0</v>
      </c>
      <c r="F47" s="536">
        <f t="shared" si="13"/>
        <v>40</v>
      </c>
      <c r="G47" s="434">
        <f t="shared" si="13"/>
        <v>8</v>
      </c>
      <c r="H47" s="434">
        <f t="shared" si="13"/>
        <v>280</v>
      </c>
      <c r="I47" s="434">
        <f t="shared" si="13"/>
        <v>0</v>
      </c>
      <c r="J47" s="434">
        <f t="shared" si="13"/>
        <v>467</v>
      </c>
      <c r="K47" s="434">
        <f t="shared" si="13"/>
        <v>0</v>
      </c>
      <c r="L47" s="434">
        <f t="shared" si="13"/>
        <v>86</v>
      </c>
      <c r="M47" s="434">
        <f t="shared" si="13"/>
        <v>437</v>
      </c>
      <c r="N47" s="434"/>
    </row>
    <row r="48" spans="1:14" s="18" customFormat="1" ht="17" thickBot="1" x14ac:dyDescent="0.3">
      <c r="A48" s="541" t="s">
        <v>2888</v>
      </c>
      <c r="B48" s="213" t="s">
        <v>2889</v>
      </c>
      <c r="C48" s="537"/>
      <c r="D48" s="537"/>
      <c r="E48" s="537"/>
      <c r="F48" s="537"/>
      <c r="G48" s="771"/>
      <c r="H48" s="75">
        <v>64</v>
      </c>
      <c r="I48" s="771"/>
      <c r="J48" s="75">
        <v>94</v>
      </c>
      <c r="K48" s="771"/>
      <c r="L48" s="771"/>
      <c r="M48" s="75">
        <v>84</v>
      </c>
      <c r="N48" s="75"/>
    </row>
    <row r="49" spans="1:14" s="437" customFormat="1" ht="17" thickBot="1" x14ac:dyDescent="0.3">
      <c r="A49" s="33" t="s">
        <v>2893</v>
      </c>
      <c r="B49" s="54"/>
      <c r="C49" s="434">
        <f>SUM(C47:C48)</f>
        <v>0</v>
      </c>
      <c r="D49" s="434">
        <f t="shared" ref="D49:L49" si="14">SUM(D47:D48)</f>
        <v>0</v>
      </c>
      <c r="E49" s="434">
        <f t="shared" si="14"/>
        <v>0</v>
      </c>
      <c r="F49" s="536">
        <f t="shared" si="14"/>
        <v>40</v>
      </c>
      <c r="G49" s="434">
        <f>SUM(G47:G48)</f>
        <v>8</v>
      </c>
      <c r="H49" s="434">
        <f t="shared" si="14"/>
        <v>344</v>
      </c>
      <c r="I49" s="434">
        <f t="shared" si="14"/>
        <v>0</v>
      </c>
      <c r="J49" s="434">
        <f t="shared" si="14"/>
        <v>561</v>
      </c>
      <c r="K49" s="434">
        <f t="shared" si="14"/>
        <v>0</v>
      </c>
      <c r="L49" s="434">
        <f t="shared" si="14"/>
        <v>86</v>
      </c>
      <c r="M49" s="434">
        <f>SUM(M47:M48)</f>
        <v>521</v>
      </c>
      <c r="N49" s="434"/>
    </row>
    <row r="50" spans="1:14" s="23" customFormat="1" ht="17" thickBot="1" x14ac:dyDescent="0.3">
      <c r="A50" s="12">
        <v>44322</v>
      </c>
      <c r="B50" s="75" t="s">
        <v>2927</v>
      </c>
      <c r="C50" s="75"/>
      <c r="D50" s="75"/>
      <c r="E50" s="75"/>
      <c r="F50" s="75"/>
      <c r="G50" s="75"/>
      <c r="H50" s="75"/>
      <c r="I50" s="75">
        <v>31</v>
      </c>
      <c r="J50" s="75"/>
      <c r="K50" s="75"/>
      <c r="L50" s="75"/>
      <c r="M50" s="75"/>
      <c r="N50" s="75"/>
    </row>
    <row r="51" spans="1:14" s="437" customFormat="1" ht="17" thickBot="1" x14ac:dyDescent="0.3">
      <c r="A51" s="33" t="s">
        <v>3037</v>
      </c>
      <c r="B51" s="54"/>
      <c r="C51" s="434">
        <f>SUM(C49:C50)</f>
        <v>0</v>
      </c>
      <c r="D51" s="434">
        <f t="shared" ref="D51:M51" si="15">SUM(D49:D50)</f>
        <v>0</v>
      </c>
      <c r="E51" s="434">
        <f t="shared" si="15"/>
        <v>0</v>
      </c>
      <c r="F51" s="536">
        <f t="shared" si="15"/>
        <v>40</v>
      </c>
      <c r="G51" s="434">
        <f t="shared" si="15"/>
        <v>8</v>
      </c>
      <c r="H51" s="434">
        <f t="shared" si="15"/>
        <v>344</v>
      </c>
      <c r="I51" s="434">
        <f t="shared" si="15"/>
        <v>31</v>
      </c>
      <c r="J51" s="434">
        <f t="shared" si="15"/>
        <v>561</v>
      </c>
      <c r="K51" s="434">
        <f t="shared" si="15"/>
        <v>0</v>
      </c>
      <c r="L51" s="434">
        <f t="shared" si="15"/>
        <v>86</v>
      </c>
      <c r="M51" s="434">
        <f t="shared" si="15"/>
        <v>521</v>
      </c>
      <c r="N51" s="434"/>
    </row>
    <row r="52" spans="1:14" s="18" customFormat="1" ht="17" thickBot="1" x14ac:dyDescent="0.3">
      <c r="A52" s="541"/>
      <c r="B52" s="213"/>
      <c r="C52" s="537"/>
      <c r="D52" s="537"/>
      <c r="E52" s="537"/>
      <c r="F52" s="537"/>
      <c r="G52" s="75"/>
      <c r="H52" s="75"/>
      <c r="I52" s="537"/>
      <c r="J52" s="213"/>
      <c r="K52" s="771"/>
      <c r="L52" s="213"/>
      <c r="M52" s="213"/>
      <c r="N52" s="213"/>
    </row>
    <row r="53" spans="1:14" s="437" customFormat="1" ht="17" thickBot="1" x14ac:dyDescent="0.3">
      <c r="A53" s="33" t="s">
        <v>3143</v>
      </c>
      <c r="B53" s="54"/>
      <c r="C53" s="434">
        <f>SUM(C51:C52)</f>
        <v>0</v>
      </c>
      <c r="D53" s="434">
        <f t="shared" ref="D53:M53" si="16">SUM(D51:D52)</f>
        <v>0</v>
      </c>
      <c r="E53" s="434">
        <f t="shared" si="16"/>
        <v>0</v>
      </c>
      <c r="F53" s="536">
        <f t="shared" si="16"/>
        <v>40</v>
      </c>
      <c r="G53" s="434">
        <f>SUM(G51:G52)</f>
        <v>8</v>
      </c>
      <c r="H53" s="434">
        <f t="shared" si="16"/>
        <v>344</v>
      </c>
      <c r="I53" s="434">
        <f t="shared" si="16"/>
        <v>31</v>
      </c>
      <c r="J53" s="434">
        <f t="shared" si="16"/>
        <v>561</v>
      </c>
      <c r="K53" s="434">
        <f t="shared" si="16"/>
        <v>0</v>
      </c>
      <c r="L53" s="434">
        <f t="shared" si="16"/>
        <v>86</v>
      </c>
      <c r="M53" s="434">
        <f t="shared" si="16"/>
        <v>521</v>
      </c>
      <c r="N53" s="434"/>
    </row>
    <row r="54" spans="1:14" s="19" customFormat="1" x14ac:dyDescent="0.25">
      <c r="A54" s="511" t="s">
        <v>3183</v>
      </c>
      <c r="B54" s="75" t="s">
        <v>63</v>
      </c>
      <c r="C54" s="771"/>
      <c r="D54" s="771"/>
      <c r="E54" s="771"/>
      <c r="F54" s="771"/>
      <c r="G54" s="75">
        <v>-6</v>
      </c>
      <c r="H54" s="75">
        <v>-112</v>
      </c>
      <c r="I54" s="771"/>
      <c r="J54" s="75">
        <v>-120</v>
      </c>
      <c r="K54" s="771"/>
      <c r="L54" s="75">
        <v>-33</v>
      </c>
      <c r="M54" s="75">
        <v>-75</v>
      </c>
      <c r="N54" s="75"/>
    </row>
    <row r="55" spans="1:14" s="19" customFormat="1" ht="17" thickBot="1" x14ac:dyDescent="0.3">
      <c r="A55" s="511" t="s">
        <v>3204</v>
      </c>
      <c r="B55" s="75" t="s">
        <v>63</v>
      </c>
      <c r="C55" s="771"/>
      <c r="D55" s="771"/>
      <c r="E55" s="771"/>
      <c r="F55" s="771"/>
      <c r="G55" s="771"/>
      <c r="H55" s="75">
        <v>-24</v>
      </c>
      <c r="I55" s="75">
        <v>-1</v>
      </c>
      <c r="J55" s="75">
        <v>-37</v>
      </c>
      <c r="K55" s="771"/>
      <c r="L55" s="771"/>
      <c r="M55" s="75">
        <v>-16</v>
      </c>
      <c r="N55" s="75"/>
    </row>
    <row r="56" spans="1:14" s="437" customFormat="1" ht="17" thickBot="1" x14ac:dyDescent="0.3">
      <c r="A56" s="33" t="s">
        <v>3224</v>
      </c>
      <c r="B56" s="54"/>
      <c r="C56" s="434">
        <f>SUM(C53:C55)</f>
        <v>0</v>
      </c>
      <c r="D56" s="434">
        <f t="shared" ref="D56:M56" si="17">SUM(D53:D55)</f>
        <v>0</v>
      </c>
      <c r="E56" s="434">
        <f t="shared" si="17"/>
        <v>0</v>
      </c>
      <c r="F56" s="536">
        <f t="shared" si="17"/>
        <v>40</v>
      </c>
      <c r="G56" s="434">
        <f t="shared" si="17"/>
        <v>2</v>
      </c>
      <c r="H56" s="434">
        <f t="shared" si="17"/>
        <v>208</v>
      </c>
      <c r="I56" s="434">
        <f t="shared" si="17"/>
        <v>30</v>
      </c>
      <c r="J56" s="434">
        <f t="shared" si="17"/>
        <v>404</v>
      </c>
      <c r="K56" s="434">
        <f t="shared" si="17"/>
        <v>0</v>
      </c>
      <c r="L56" s="434">
        <f t="shared" si="17"/>
        <v>53</v>
      </c>
      <c r="M56" s="434">
        <f t="shared" si="17"/>
        <v>430</v>
      </c>
      <c r="N56" s="434"/>
    </row>
    <row r="57" spans="1:14" s="19" customFormat="1" ht="17" thickBot="1" x14ac:dyDescent="0.3">
      <c r="A57" s="511" t="s">
        <v>3289</v>
      </c>
      <c r="B57" s="75" t="s">
        <v>63</v>
      </c>
      <c r="C57" s="771"/>
      <c r="D57" s="771"/>
      <c r="E57" s="771"/>
      <c r="F57" s="771"/>
      <c r="G57" s="771"/>
      <c r="H57" s="75">
        <v>-38</v>
      </c>
      <c r="I57" s="771"/>
      <c r="J57" s="771"/>
      <c r="K57" s="771"/>
      <c r="L57" s="771"/>
      <c r="M57" s="75">
        <v>-25</v>
      </c>
      <c r="N57" s="75"/>
    </row>
    <row r="58" spans="1:14" s="437" customFormat="1" ht="17" thickBot="1" x14ac:dyDescent="0.3">
      <c r="A58" s="33" t="s">
        <v>3283</v>
      </c>
      <c r="B58" s="54"/>
      <c r="C58" s="434">
        <f>SUM(C56:C57)</f>
        <v>0</v>
      </c>
      <c r="D58" s="434">
        <f t="shared" ref="D58:M58" si="18">SUM(D56:D57)</f>
        <v>0</v>
      </c>
      <c r="E58" s="434">
        <f t="shared" si="18"/>
        <v>0</v>
      </c>
      <c r="F58" s="536">
        <f t="shared" si="18"/>
        <v>40</v>
      </c>
      <c r="G58" s="434">
        <f t="shared" si="18"/>
        <v>2</v>
      </c>
      <c r="H58" s="434">
        <f t="shared" si="18"/>
        <v>170</v>
      </c>
      <c r="I58" s="434">
        <f t="shared" si="18"/>
        <v>30</v>
      </c>
      <c r="J58" s="434">
        <f t="shared" si="18"/>
        <v>404</v>
      </c>
      <c r="K58" s="434">
        <f t="shared" si="18"/>
        <v>0</v>
      </c>
      <c r="L58" s="434">
        <f t="shared" si="18"/>
        <v>53</v>
      </c>
      <c r="M58" s="434">
        <f t="shared" si="18"/>
        <v>405</v>
      </c>
      <c r="N58" s="434"/>
    </row>
    <row r="59" spans="1:14" s="19" customFormat="1" ht="17" thickBot="1" x14ac:dyDescent="0.3">
      <c r="A59" s="511"/>
      <c r="B59" s="75"/>
      <c r="C59" s="771"/>
      <c r="D59" s="771"/>
      <c r="E59" s="771"/>
      <c r="F59" s="771"/>
      <c r="G59" s="771"/>
      <c r="H59" s="75"/>
      <c r="I59" s="771"/>
      <c r="J59" s="771"/>
      <c r="K59" s="771"/>
      <c r="L59" s="771"/>
      <c r="M59" s="75"/>
      <c r="N59" s="75"/>
    </row>
    <row r="60" spans="1:14" s="437" customFormat="1" ht="17" thickBot="1" x14ac:dyDescent="0.3">
      <c r="A60" s="33" t="s">
        <v>3447</v>
      </c>
      <c r="B60" s="54"/>
      <c r="C60" s="434">
        <f>SUM(C58:C59)</f>
        <v>0</v>
      </c>
      <c r="D60" s="434">
        <f t="shared" ref="D60:M62" si="19">SUM(D58:D59)</f>
        <v>0</v>
      </c>
      <c r="E60" s="434">
        <f t="shared" si="19"/>
        <v>0</v>
      </c>
      <c r="F60" s="536">
        <f t="shared" si="19"/>
        <v>40</v>
      </c>
      <c r="G60" s="434">
        <f t="shared" si="19"/>
        <v>2</v>
      </c>
      <c r="H60" s="434">
        <f t="shared" si="19"/>
        <v>170</v>
      </c>
      <c r="I60" s="434">
        <f t="shared" si="19"/>
        <v>30</v>
      </c>
      <c r="J60" s="434">
        <f t="shared" si="19"/>
        <v>404</v>
      </c>
      <c r="K60" s="434">
        <f t="shared" si="19"/>
        <v>0</v>
      </c>
      <c r="L60" s="434">
        <f t="shared" si="19"/>
        <v>53</v>
      </c>
      <c r="M60" s="434">
        <f t="shared" si="19"/>
        <v>405</v>
      </c>
      <c r="N60" s="434"/>
    </row>
    <row r="61" spans="1:14" s="18" customFormat="1" ht="17" thickBot="1" x14ac:dyDescent="0.3">
      <c r="A61" s="541"/>
      <c r="B61" s="213"/>
      <c r="C61" s="537"/>
      <c r="D61" s="537"/>
      <c r="E61" s="537"/>
      <c r="F61" s="537"/>
      <c r="G61" s="75"/>
      <c r="H61" s="75"/>
      <c r="I61" s="537"/>
      <c r="J61" s="537"/>
      <c r="K61" s="771"/>
      <c r="L61" s="213"/>
      <c r="M61" s="213"/>
      <c r="N61" s="213"/>
    </row>
    <row r="62" spans="1:14" s="437" customFormat="1" ht="17" thickBot="1" x14ac:dyDescent="0.3">
      <c r="A62" s="33" t="s">
        <v>3483</v>
      </c>
      <c r="B62" s="54"/>
      <c r="C62" s="434">
        <f>SUM(C60:C61)</f>
        <v>0</v>
      </c>
      <c r="D62" s="434">
        <f>SUM(D60:D61)</f>
        <v>0</v>
      </c>
      <c r="E62" s="434">
        <f>SUM(E60:E61)</f>
        <v>0</v>
      </c>
      <c r="F62" s="536">
        <f t="shared" si="19"/>
        <v>40</v>
      </c>
      <c r="G62" s="434">
        <f t="shared" si="19"/>
        <v>2</v>
      </c>
      <c r="H62" s="434">
        <f t="shared" si="19"/>
        <v>170</v>
      </c>
      <c r="I62" s="434">
        <f t="shared" si="19"/>
        <v>30</v>
      </c>
      <c r="J62" s="434">
        <f t="shared" si="19"/>
        <v>404</v>
      </c>
      <c r="K62" s="434">
        <f t="shared" si="19"/>
        <v>0</v>
      </c>
      <c r="L62" s="434">
        <f t="shared" si="19"/>
        <v>53</v>
      </c>
      <c r="M62" s="434">
        <f t="shared" si="19"/>
        <v>405</v>
      </c>
      <c r="N62" s="434"/>
    </row>
    <row r="63" spans="1:14" s="18" customFormat="1" x14ac:dyDescent="0.25">
      <c r="A63" s="1135">
        <v>44208</v>
      </c>
      <c r="B63" s="1136" t="s">
        <v>3617</v>
      </c>
      <c r="C63" s="1085"/>
      <c r="D63" s="1085"/>
      <c r="E63" s="1085"/>
      <c r="F63" s="1085"/>
      <c r="G63" s="1085"/>
      <c r="H63" s="1085">
        <v>-11</v>
      </c>
      <c r="I63" s="1085">
        <v>-9</v>
      </c>
      <c r="J63" s="1085"/>
      <c r="K63" s="1085"/>
      <c r="L63" s="1085">
        <v>-5</v>
      </c>
      <c r="M63" s="1085"/>
      <c r="N63" s="1085"/>
    </row>
    <row r="64" spans="1:14" s="18" customFormat="1" x14ac:dyDescent="0.25">
      <c r="A64" s="212">
        <v>44267</v>
      </c>
      <c r="B64" s="213" t="s">
        <v>63</v>
      </c>
      <c r="C64" s="537"/>
      <c r="D64" s="537"/>
      <c r="E64" s="537"/>
      <c r="F64" s="537"/>
      <c r="G64" s="213">
        <v>-9</v>
      </c>
      <c r="H64" s="213">
        <v>-118</v>
      </c>
      <c r="I64" s="537"/>
      <c r="J64" s="537"/>
      <c r="K64" s="537"/>
      <c r="L64" s="213">
        <v>-10</v>
      </c>
      <c r="M64" s="213">
        <v>-219</v>
      </c>
      <c r="N64" s="213"/>
    </row>
    <row r="65" spans="1:15" s="18" customFormat="1" ht="17" thickBot="1" x14ac:dyDescent="0.3">
      <c r="A65" s="212">
        <v>44481</v>
      </c>
      <c r="B65" s="213" t="s">
        <v>63</v>
      </c>
      <c r="C65" s="537"/>
      <c r="D65" s="537"/>
      <c r="E65" s="537"/>
      <c r="F65" s="537"/>
      <c r="G65" s="537"/>
      <c r="H65" s="213">
        <v>-32</v>
      </c>
      <c r="I65" s="213">
        <v>-19</v>
      </c>
      <c r="J65" s="213">
        <v>-217</v>
      </c>
      <c r="K65" s="537"/>
      <c r="L65" s="537"/>
      <c r="M65" s="213">
        <v>-19</v>
      </c>
      <c r="N65" s="213"/>
    </row>
    <row r="66" spans="1:15" s="437" customFormat="1" ht="17" thickBot="1" x14ac:dyDescent="0.3">
      <c r="A66" s="290" t="s">
        <v>3731</v>
      </c>
      <c r="B66" s="291"/>
      <c r="C66" s="538">
        <f>SUM(C62:C65)</f>
        <v>0</v>
      </c>
      <c r="D66" s="538">
        <f t="shared" ref="D66:M66" si="20">SUM(D62:D65)</f>
        <v>0</v>
      </c>
      <c r="E66" s="538">
        <f t="shared" si="20"/>
        <v>0</v>
      </c>
      <c r="F66" s="1126">
        <f t="shared" si="20"/>
        <v>40</v>
      </c>
      <c r="G66" s="443">
        <f t="shared" si="20"/>
        <v>-7</v>
      </c>
      <c r="H66" s="538">
        <f t="shared" si="20"/>
        <v>9</v>
      </c>
      <c r="I66" s="538">
        <f t="shared" si="20"/>
        <v>2</v>
      </c>
      <c r="J66" s="538">
        <f t="shared" si="20"/>
        <v>187</v>
      </c>
      <c r="K66" s="538">
        <f t="shared" si="20"/>
        <v>0</v>
      </c>
      <c r="L66" s="538">
        <f t="shared" si="20"/>
        <v>38</v>
      </c>
      <c r="M66" s="538">
        <f t="shared" si="20"/>
        <v>167</v>
      </c>
      <c r="N66" s="538"/>
    </row>
    <row r="67" spans="1:15" s="18" customFormat="1" ht="17" thickBot="1" x14ac:dyDescent="0.3">
      <c r="A67" s="541"/>
      <c r="B67" s="213"/>
      <c r="C67" s="537"/>
      <c r="D67" s="537"/>
      <c r="E67" s="537"/>
      <c r="F67" s="537"/>
      <c r="G67" s="771"/>
      <c r="H67" s="75"/>
      <c r="I67" s="213"/>
      <c r="J67" s="213"/>
      <c r="K67" s="771"/>
      <c r="L67" s="537"/>
      <c r="M67" s="213"/>
      <c r="N67" s="213"/>
    </row>
    <row r="68" spans="1:15" s="437" customFormat="1" ht="17" thickBot="1" x14ac:dyDescent="0.3">
      <c r="A68" s="33" t="s">
        <v>3943</v>
      </c>
      <c r="B68" s="54"/>
      <c r="C68" s="434">
        <f>SUM(C66:C67)</f>
        <v>0</v>
      </c>
      <c r="D68" s="434">
        <f t="shared" ref="D68:M68" si="21">SUM(D66:D67)</f>
        <v>0</v>
      </c>
      <c r="E68" s="434">
        <f t="shared" si="21"/>
        <v>0</v>
      </c>
      <c r="F68" s="1160">
        <f t="shared" si="21"/>
        <v>40</v>
      </c>
      <c r="G68" s="1161">
        <f t="shared" si="21"/>
        <v>-7</v>
      </c>
      <c r="H68" s="434">
        <f t="shared" si="21"/>
        <v>9</v>
      </c>
      <c r="I68" s="434">
        <f t="shared" si="21"/>
        <v>2</v>
      </c>
      <c r="J68" s="434">
        <f t="shared" si="21"/>
        <v>187</v>
      </c>
      <c r="K68" s="434">
        <f t="shared" si="21"/>
        <v>0</v>
      </c>
      <c r="L68" s="434">
        <f t="shared" si="21"/>
        <v>38</v>
      </c>
      <c r="M68" s="434">
        <f t="shared" si="21"/>
        <v>167</v>
      </c>
      <c r="N68" s="434"/>
    </row>
    <row r="69" spans="1:15" s="18" customFormat="1" ht="17" thickBot="1" x14ac:dyDescent="0.3">
      <c r="A69" s="725">
        <v>44563</v>
      </c>
      <c r="B69" s="439" t="s">
        <v>3975</v>
      </c>
      <c r="C69" s="1198"/>
      <c r="D69" s="1198"/>
      <c r="E69" s="1198"/>
      <c r="F69" s="1198"/>
      <c r="G69" s="440">
        <v>33</v>
      </c>
      <c r="H69" s="77"/>
      <c r="I69" s="527"/>
      <c r="J69" s="440">
        <v>38</v>
      </c>
      <c r="K69" s="442"/>
      <c r="L69" s="1198"/>
      <c r="M69" s="440">
        <v>183</v>
      </c>
      <c r="N69" s="792">
        <v>11</v>
      </c>
    </row>
    <row r="70" spans="1:15" s="18" customFormat="1" ht="17" thickBot="1" x14ac:dyDescent="0.3">
      <c r="A70" s="33" t="s">
        <v>4115</v>
      </c>
      <c r="B70" s="54"/>
      <c r="C70" s="434">
        <f>SUM(C68:C69)</f>
        <v>0</v>
      </c>
      <c r="D70" s="434">
        <f t="shared" ref="D70:N70" si="22">SUM(D68:D69)</f>
        <v>0</v>
      </c>
      <c r="E70" s="434">
        <f t="shared" si="22"/>
        <v>0</v>
      </c>
      <c r="F70" s="1160">
        <f t="shared" si="22"/>
        <v>40</v>
      </c>
      <c r="G70" s="434">
        <f>SUM(G68:G69)</f>
        <v>26</v>
      </c>
      <c r="H70" s="434">
        <f t="shared" si="22"/>
        <v>9</v>
      </c>
      <c r="I70" s="434">
        <f t="shared" si="22"/>
        <v>2</v>
      </c>
      <c r="J70" s="434">
        <f t="shared" si="22"/>
        <v>225</v>
      </c>
      <c r="K70" s="434">
        <f t="shared" si="22"/>
        <v>0</v>
      </c>
      <c r="L70" s="434">
        <f t="shared" si="22"/>
        <v>38</v>
      </c>
      <c r="M70" s="434">
        <f t="shared" si="22"/>
        <v>350</v>
      </c>
      <c r="N70" s="434">
        <f t="shared" si="22"/>
        <v>11</v>
      </c>
    </row>
    <row r="71" spans="1:15" ht="17.25" customHeight="1" thickBot="1" x14ac:dyDescent="0.3">
      <c r="A71" s="529"/>
      <c r="B71" s="529"/>
      <c r="C71" s="529"/>
      <c r="D71" s="529"/>
      <c r="E71" s="529"/>
      <c r="F71" s="529"/>
      <c r="G71" s="436"/>
      <c r="H71" s="436"/>
      <c r="I71" s="529"/>
      <c r="J71" s="529"/>
      <c r="K71" s="436"/>
      <c r="L71" s="529"/>
      <c r="M71" s="529"/>
      <c r="N71" s="529"/>
    </row>
    <row r="72" spans="1:15" s="793" customFormat="1" ht="17" thickBot="1" x14ac:dyDescent="0.3">
      <c r="A72" s="33" t="s">
        <v>4241</v>
      </c>
      <c r="B72" s="54"/>
      <c r="C72" s="434">
        <f>SUM(C70:C71)</f>
        <v>0</v>
      </c>
      <c r="D72" s="434">
        <f t="shared" ref="D72:N72" si="23">SUM(D70:D71)</f>
        <v>0</v>
      </c>
      <c r="E72" s="434">
        <f t="shared" si="23"/>
        <v>0</v>
      </c>
      <c r="F72" s="1232">
        <f t="shared" si="23"/>
        <v>40</v>
      </c>
      <c r="G72" s="434">
        <f>SUM(G70:G71)</f>
        <v>26</v>
      </c>
      <c r="H72" s="434">
        <f>SUM(H70:H71)</f>
        <v>9</v>
      </c>
      <c r="I72" s="434">
        <f t="shared" si="23"/>
        <v>2</v>
      </c>
      <c r="J72" s="434">
        <f t="shared" si="23"/>
        <v>225</v>
      </c>
      <c r="K72" s="434">
        <f t="shared" si="23"/>
        <v>0</v>
      </c>
      <c r="L72" s="434">
        <f t="shared" si="23"/>
        <v>38</v>
      </c>
      <c r="M72" s="434">
        <f t="shared" si="23"/>
        <v>350</v>
      </c>
      <c r="N72" s="434">
        <f t="shared" si="23"/>
        <v>11</v>
      </c>
    </row>
    <row r="73" spans="1:15" s="441" customFormat="1" ht="17.25" customHeight="1" x14ac:dyDescent="0.25">
      <c r="A73" s="1166"/>
      <c r="B73" s="1166" t="s">
        <v>967</v>
      </c>
      <c r="C73" s="1166"/>
      <c r="D73" s="1166"/>
      <c r="E73" s="1166"/>
      <c r="F73" s="1166"/>
      <c r="G73" s="1166">
        <v>-26</v>
      </c>
      <c r="H73" s="1166">
        <v>-9</v>
      </c>
      <c r="I73" s="1166">
        <v>-2</v>
      </c>
      <c r="J73" s="1166">
        <v>-225</v>
      </c>
      <c r="K73" s="1166"/>
      <c r="L73" s="1166">
        <v>-38</v>
      </c>
      <c r="M73" s="1166">
        <v>-350</v>
      </c>
      <c r="N73" s="1166">
        <v>-11</v>
      </c>
      <c r="O73" s="441" t="s">
        <v>211</v>
      </c>
    </row>
    <row r="74" spans="1:15" ht="17.25" customHeight="1" x14ac:dyDescent="0.25">
      <c r="A74" s="529"/>
      <c r="B74" s="529"/>
      <c r="C74" s="529"/>
      <c r="D74" s="529"/>
      <c r="E74" s="529"/>
      <c r="F74" s="529"/>
      <c r="G74" s="436"/>
      <c r="H74" s="436"/>
      <c r="I74" s="529"/>
      <c r="J74" s="529"/>
      <c r="K74" s="436"/>
      <c r="L74" s="529"/>
      <c r="M74" s="529"/>
      <c r="N74" s="529"/>
    </row>
    <row r="75" spans="1:15" s="23" customFormat="1" ht="17" thickBot="1" x14ac:dyDescent="0.3">
      <c r="A75" s="75"/>
      <c r="B75" s="75"/>
      <c r="C75" s="75"/>
      <c r="D75" s="75"/>
      <c r="E75" s="75"/>
      <c r="F75" s="771"/>
      <c r="G75" s="771"/>
      <c r="H75" s="75"/>
      <c r="I75" s="75"/>
      <c r="J75" s="75"/>
      <c r="K75" s="75"/>
      <c r="L75" s="771"/>
      <c r="M75" s="75"/>
      <c r="N75" s="75"/>
    </row>
    <row r="76" spans="1:15" ht="17" thickBot="1" x14ac:dyDescent="0.3">
      <c r="A76" s="542"/>
      <c r="B76" s="542"/>
      <c r="C76" s="532" t="s">
        <v>1635</v>
      </c>
      <c r="D76" s="532" t="s">
        <v>380</v>
      </c>
      <c r="E76" s="532" t="s">
        <v>1636</v>
      </c>
      <c r="F76" s="533" t="s">
        <v>1637</v>
      </c>
      <c r="G76" s="837" t="s">
        <v>32</v>
      </c>
      <c r="H76" s="837" t="s">
        <v>26</v>
      </c>
      <c r="I76" s="533" t="s">
        <v>10</v>
      </c>
      <c r="J76" s="533" t="s">
        <v>3</v>
      </c>
      <c r="K76" s="837" t="s">
        <v>28</v>
      </c>
      <c r="L76" s="533" t="s">
        <v>27</v>
      </c>
      <c r="M76" s="533" t="s">
        <v>4</v>
      </c>
      <c r="N76" s="837" t="s">
        <v>2</v>
      </c>
    </row>
    <row r="78" spans="1:15" x14ac:dyDescent="0.25">
      <c r="A78" s="20" t="s">
        <v>1657</v>
      </c>
    </row>
    <row r="79" spans="1:15" x14ac:dyDescent="0.25">
      <c r="A79" s="20" t="s">
        <v>1658</v>
      </c>
    </row>
    <row r="80" spans="1:15" s="18" customFormat="1" x14ac:dyDescent="0.25">
      <c r="G80" s="19"/>
      <c r="H80" s="1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tabColor rgb="FFC00000"/>
  </sheetPr>
  <dimension ref="A1:E23"/>
  <sheetViews>
    <sheetView topLeftCell="A16" workbookViewId="0">
      <selection activeCell="D18" sqref="D18"/>
    </sheetView>
  </sheetViews>
  <sheetFormatPr baseColWidth="10" defaultColWidth="8.83203125" defaultRowHeight="17" x14ac:dyDescent="0.25"/>
  <cols>
    <col min="1" max="1" width="11.33203125" style="523" customWidth="1"/>
    <col min="2" max="2" width="21.6640625" style="47" customWidth="1"/>
    <col min="3" max="3" width="17.83203125" style="47" customWidth="1"/>
    <col min="4" max="4" width="9" style="47" customWidth="1"/>
    <col min="5" max="16384" width="8.83203125" style="47"/>
  </cols>
  <sheetData>
    <row r="1" spans="1:4" x14ac:dyDescent="0.25">
      <c r="A1" s="128" t="s">
        <v>23</v>
      </c>
      <c r="B1" s="48"/>
    </row>
    <row r="2" spans="1:4" x14ac:dyDescent="0.25">
      <c r="A2" s="128"/>
      <c r="B2" s="48"/>
    </row>
    <row r="3" spans="1:4" s="414" customFormat="1" x14ac:dyDescent="0.25">
      <c r="A3" s="139" t="s">
        <v>1614</v>
      </c>
      <c r="B3" s="2"/>
    </row>
    <row r="4" spans="1:4" s="23" customFormat="1" ht="16" x14ac:dyDescent="0.25">
      <c r="A4" s="139" t="s">
        <v>3462</v>
      </c>
      <c r="B4" s="3"/>
    </row>
    <row r="5" spans="1:4" s="454" customFormat="1" thickBot="1" x14ac:dyDescent="0.3">
      <c r="A5" s="769"/>
      <c r="C5" s="770">
        <v>15000</v>
      </c>
      <c r="D5" s="770"/>
    </row>
    <row r="6" spans="1:4" s="414" customFormat="1" ht="18" thickBot="1" x14ac:dyDescent="0.3">
      <c r="A6" s="675" t="s">
        <v>0</v>
      </c>
      <c r="B6" s="271" t="s">
        <v>1</v>
      </c>
      <c r="C6" s="11" t="s">
        <v>3463</v>
      </c>
      <c r="D6" s="11"/>
    </row>
    <row r="7" spans="1:4" s="18" customFormat="1" thickBot="1" x14ac:dyDescent="0.3">
      <c r="A7" s="1077">
        <v>44297</v>
      </c>
      <c r="B7" s="1078" t="s">
        <v>3464</v>
      </c>
      <c r="C7" s="188">
        <v>98</v>
      </c>
      <c r="D7" s="1079"/>
    </row>
    <row r="8" spans="1:4" s="18" customFormat="1" thickBot="1" x14ac:dyDescent="0.3">
      <c r="A8" s="33" t="s">
        <v>3483</v>
      </c>
      <c r="B8" s="54"/>
      <c r="C8" s="434">
        <f>SUM(C7)</f>
        <v>98</v>
      </c>
      <c r="D8" s="1092"/>
    </row>
    <row r="9" spans="1:4" s="793" customFormat="1" thickBot="1" x14ac:dyDescent="0.3">
      <c r="A9" s="1080"/>
      <c r="B9" s="1081"/>
      <c r="C9" s="1082"/>
      <c r="D9" s="1083"/>
    </row>
    <row r="10" spans="1:4" s="793" customFormat="1" thickBot="1" x14ac:dyDescent="0.3">
      <c r="A10" s="290" t="s">
        <v>3731</v>
      </c>
      <c r="B10" s="291"/>
      <c r="C10" s="538">
        <f>SUM(C8:C9)</f>
        <v>98</v>
      </c>
      <c r="D10" s="1092"/>
    </row>
    <row r="11" spans="1:4" s="20" customFormat="1" thickBot="1" x14ac:dyDescent="0.3">
      <c r="A11" s="212"/>
      <c r="B11" s="213"/>
      <c r="C11" s="213"/>
      <c r="D11" s="213"/>
    </row>
    <row r="12" spans="1:4" s="793" customFormat="1" thickBot="1" x14ac:dyDescent="0.3">
      <c r="A12" s="33" t="s">
        <v>3943</v>
      </c>
      <c r="B12" s="54"/>
      <c r="C12" s="434">
        <f>SUM(C10:C11)</f>
        <v>98</v>
      </c>
      <c r="D12" s="982"/>
    </row>
    <row r="13" spans="1:4" s="20" customFormat="1" thickBot="1" x14ac:dyDescent="0.3">
      <c r="A13" s="212"/>
      <c r="B13" s="213"/>
      <c r="C13" s="213"/>
      <c r="D13" s="213"/>
    </row>
    <row r="14" spans="1:4" s="793" customFormat="1" thickBot="1" x14ac:dyDescent="0.3">
      <c r="A14" s="33" t="s">
        <v>4115</v>
      </c>
      <c r="B14" s="54"/>
      <c r="C14" s="434">
        <f>SUM(C12:C13)</f>
        <v>98</v>
      </c>
      <c r="D14" s="982"/>
    </row>
    <row r="15" spans="1:4" s="20" customFormat="1" thickBot="1" x14ac:dyDescent="0.3">
      <c r="A15" s="212"/>
      <c r="B15" s="213"/>
      <c r="C15" s="213"/>
      <c r="D15" s="213"/>
    </row>
    <row r="16" spans="1:4" s="793" customFormat="1" thickBot="1" x14ac:dyDescent="0.3">
      <c r="A16" s="33" t="s">
        <v>4241</v>
      </c>
      <c r="B16" s="54"/>
      <c r="C16" s="434">
        <f>SUM(C14:C15)</f>
        <v>98</v>
      </c>
      <c r="D16" s="982"/>
    </row>
    <row r="17" spans="1:5" s="23" customFormat="1" thickBot="1" x14ac:dyDescent="0.3">
      <c r="A17" s="12" t="s">
        <v>4327</v>
      </c>
      <c r="B17" s="75" t="s">
        <v>63</v>
      </c>
      <c r="C17" s="75">
        <v>-96</v>
      </c>
      <c r="D17" s="75"/>
      <c r="E17" s="1"/>
    </row>
    <row r="18" spans="1:5" s="715" customFormat="1" thickBot="1" x14ac:dyDescent="0.3">
      <c r="A18" s="33" t="s">
        <v>4338</v>
      </c>
      <c r="B18" s="54"/>
      <c r="C18" s="434">
        <f>SUM(C16:C17)</f>
        <v>2</v>
      </c>
      <c r="D18" s="982"/>
    </row>
    <row r="19" spans="1:5" s="20" customFormat="1" thickBot="1" x14ac:dyDescent="0.3">
      <c r="A19" s="212"/>
      <c r="B19" s="213"/>
      <c r="C19" s="213"/>
      <c r="D19" s="213"/>
    </row>
    <row r="20" spans="1:5" s="715" customFormat="1" thickBot="1" x14ac:dyDescent="0.3">
      <c r="A20" s="33" t="s">
        <v>4537</v>
      </c>
      <c r="B20" s="54"/>
      <c r="C20" s="434">
        <f>SUM(C18:C19)</f>
        <v>2</v>
      </c>
      <c r="D20" s="982"/>
    </row>
    <row r="21" spans="1:5" s="20" customFormat="1" thickBot="1" x14ac:dyDescent="0.3">
      <c r="A21" s="212">
        <v>44840</v>
      </c>
      <c r="B21" s="213" t="s">
        <v>63</v>
      </c>
      <c r="C21" s="75">
        <v>-2</v>
      </c>
      <c r="D21" s="213"/>
    </row>
    <row r="22" spans="1:5" s="715" customFormat="1" thickBot="1" x14ac:dyDescent="0.3">
      <c r="A22" s="33" t="s">
        <v>4795</v>
      </c>
      <c r="B22" s="54"/>
      <c r="C22" s="434">
        <f>SUM(C20:C21)</f>
        <v>0</v>
      </c>
      <c r="D22" s="982"/>
    </row>
    <row r="23" spans="1:5" s="20" customFormat="1" ht="16" x14ac:dyDescent="0.25">
      <c r="A23" s="525"/>
      <c r="B23" s="213"/>
      <c r="C23" s="213"/>
      <c r="D23" s="213"/>
    </row>
  </sheetData>
  <pageMargins left="0.7" right="0.7" top="0.75" bottom="0.75" header="0.3" footer="0.3"/>
  <pageSetup orientation="portrait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tabColor rgb="FF7030A0"/>
  </sheetPr>
  <dimension ref="A1:H14"/>
  <sheetViews>
    <sheetView workbookViewId="0">
      <selection activeCell="A16" sqref="A16"/>
    </sheetView>
  </sheetViews>
  <sheetFormatPr baseColWidth="10" defaultColWidth="9" defaultRowHeight="16" x14ac:dyDescent="0.25"/>
  <cols>
    <col min="1" max="1" width="14.33203125" style="2" customWidth="1"/>
    <col min="2" max="2" width="23.83203125" style="2" customWidth="1"/>
    <col min="3" max="3" width="11.5" style="2" customWidth="1"/>
    <col min="4" max="7" width="12.1640625" style="2" customWidth="1"/>
    <col min="8" max="16384" width="9" style="2"/>
  </cols>
  <sheetData>
    <row r="1" spans="1:8" s="1" customFormat="1" x14ac:dyDescent="0.25">
      <c r="A1" s="1" t="s">
        <v>23</v>
      </c>
    </row>
    <row r="2" spans="1:8" s="1" customFormat="1" x14ac:dyDescent="0.25"/>
    <row r="3" spans="1:8" s="1" customFormat="1" x14ac:dyDescent="0.25">
      <c r="A3" s="1" t="s">
        <v>384</v>
      </c>
      <c r="C3" s="2"/>
    </row>
    <row r="4" spans="1:8" s="1" customFormat="1" x14ac:dyDescent="0.25">
      <c r="A4" s="3" t="s">
        <v>6812</v>
      </c>
      <c r="B4" s="3"/>
      <c r="C4" s="3"/>
      <c r="D4" s="3"/>
      <c r="E4" s="3"/>
      <c r="F4" s="3"/>
      <c r="G4" s="3"/>
    </row>
    <row r="5" spans="1:8" s="1" customFormat="1" x14ac:dyDescent="0.25">
      <c r="A5" s="3" t="s">
        <v>2876</v>
      </c>
      <c r="B5" s="3"/>
      <c r="C5" s="3"/>
      <c r="D5" s="3"/>
      <c r="E5" s="3"/>
      <c r="F5" s="3"/>
      <c r="G5" s="3"/>
    </row>
    <row r="6" spans="1:8" s="1" customFormat="1" ht="17" thickBot="1" x14ac:dyDescent="0.3">
      <c r="A6" s="3"/>
      <c r="B6" s="3"/>
      <c r="C6" s="320"/>
      <c r="D6" s="320"/>
      <c r="E6" s="320"/>
      <c r="F6" s="320"/>
      <c r="G6" s="320"/>
    </row>
    <row r="7" spans="1:8" ht="17" thickBot="1" x14ac:dyDescent="0.3">
      <c r="A7" s="209" t="s">
        <v>0</v>
      </c>
      <c r="B7" s="209" t="s">
        <v>1</v>
      </c>
      <c r="C7" s="209" t="s">
        <v>6811</v>
      </c>
      <c r="D7" s="209" t="s">
        <v>7163</v>
      </c>
      <c r="E7" s="209" t="s">
        <v>380</v>
      </c>
      <c r="F7" s="209" t="s">
        <v>2879</v>
      </c>
      <c r="G7" s="209" t="s">
        <v>6651</v>
      </c>
    </row>
    <row r="8" spans="1:8" s="49" customFormat="1" x14ac:dyDescent="0.25">
      <c r="A8" s="699">
        <v>45113</v>
      </c>
      <c r="B8" s="432" t="s">
        <v>6813</v>
      </c>
      <c r="C8" s="185">
        <v>500</v>
      </c>
      <c r="D8" s="185"/>
      <c r="E8" s="185"/>
      <c r="F8" s="185"/>
      <c r="G8" s="185"/>
      <c r="H8" s="49" t="s">
        <v>3022</v>
      </c>
    </row>
    <row r="9" spans="1:8" s="49" customFormat="1" x14ac:dyDescent="0.25">
      <c r="A9" s="699">
        <v>45207</v>
      </c>
      <c r="B9" s="824" t="s">
        <v>7162</v>
      </c>
      <c r="C9" s="185"/>
      <c r="D9" s="185">
        <v>1000</v>
      </c>
      <c r="E9" s="185"/>
      <c r="F9" s="185"/>
      <c r="G9" s="185"/>
      <c r="H9" s="49" t="s">
        <v>3022</v>
      </c>
    </row>
    <row r="10" spans="1:8" s="49" customFormat="1" x14ac:dyDescent="0.25">
      <c r="A10" s="507" t="s">
        <v>7931</v>
      </c>
      <c r="B10" s="824" t="s">
        <v>7932</v>
      </c>
      <c r="C10" s="185"/>
      <c r="D10" s="185">
        <v>1000</v>
      </c>
      <c r="E10" s="185"/>
      <c r="F10" s="185"/>
      <c r="G10" s="185"/>
      <c r="H10" s="49" t="s">
        <v>3022</v>
      </c>
    </row>
    <row r="11" spans="1:8" s="49" customFormat="1" x14ac:dyDescent="0.25">
      <c r="A11" s="699">
        <v>45355</v>
      </c>
      <c r="B11" s="432" t="s">
        <v>8883</v>
      </c>
      <c r="C11" s="185"/>
      <c r="D11" s="185"/>
      <c r="E11" s="185">
        <v>200</v>
      </c>
      <c r="F11" s="185">
        <v>100</v>
      </c>
      <c r="G11" s="185"/>
      <c r="H11" s="49" t="s">
        <v>3022</v>
      </c>
    </row>
    <row r="12" spans="1:8" s="49" customFormat="1" x14ac:dyDescent="0.25">
      <c r="A12" s="699">
        <v>45418</v>
      </c>
      <c r="B12" s="432" t="s">
        <v>9319</v>
      </c>
      <c r="C12" s="185"/>
      <c r="D12" s="185"/>
      <c r="E12" s="185">
        <v>100</v>
      </c>
      <c r="F12" s="185"/>
      <c r="G12" s="185">
        <v>50</v>
      </c>
      <c r="H12" s="49" t="s">
        <v>3022</v>
      </c>
    </row>
    <row r="13" spans="1:8" x14ac:dyDescent="0.25">
      <c r="A13" s="13"/>
      <c r="B13" s="13"/>
      <c r="C13" s="13"/>
      <c r="D13" s="13"/>
      <c r="E13" s="13"/>
      <c r="F13" s="13"/>
      <c r="G13" s="13"/>
    </row>
    <row r="14" spans="1:8" x14ac:dyDescent="0.25">
      <c r="A14" s="13"/>
      <c r="B14" s="13"/>
      <c r="C14" s="13"/>
      <c r="D14" s="13"/>
      <c r="E14" s="13"/>
      <c r="F14" s="13"/>
      <c r="G14" s="13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tabColor rgb="FF7030A0"/>
  </sheetPr>
  <dimension ref="A1:F14"/>
  <sheetViews>
    <sheetView workbookViewId="0">
      <selection sqref="A1:XFD1048576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11.5" style="2" customWidth="1"/>
    <col min="4" max="4" width="10.1640625" style="2" customWidth="1"/>
    <col min="5" max="5" width="9.1640625" style="2" customWidth="1"/>
    <col min="6" max="16384" width="9" style="2"/>
  </cols>
  <sheetData>
    <row r="1" spans="1:6" s="1" customFormat="1" x14ac:dyDescent="0.25">
      <c r="A1" s="1" t="s">
        <v>23</v>
      </c>
    </row>
    <row r="2" spans="1:6" s="1" customFormat="1" x14ac:dyDescent="0.25"/>
    <row r="3" spans="1:6" s="1" customFormat="1" x14ac:dyDescent="0.25">
      <c r="A3" s="1" t="s">
        <v>384</v>
      </c>
      <c r="C3" s="2"/>
    </row>
    <row r="4" spans="1:6" s="1" customFormat="1" x14ac:dyDescent="0.25">
      <c r="A4" s="3" t="s">
        <v>6607</v>
      </c>
      <c r="B4" s="3"/>
      <c r="C4" s="3"/>
      <c r="D4" s="3"/>
      <c r="E4" s="3"/>
    </row>
    <row r="5" spans="1:6" s="1" customFormat="1" x14ac:dyDescent="0.25">
      <c r="A5" s="3" t="s">
        <v>2876</v>
      </c>
      <c r="B5" s="3"/>
      <c r="C5" s="3"/>
      <c r="D5" s="3"/>
      <c r="E5" s="3"/>
    </row>
    <row r="6" spans="1:6" s="1" customFormat="1" ht="17" thickBot="1" x14ac:dyDescent="0.3">
      <c r="A6" s="3"/>
      <c r="B6" s="3"/>
      <c r="C6" s="320"/>
      <c r="D6" s="320"/>
      <c r="E6" s="320"/>
    </row>
    <row r="7" spans="1:6" ht="17" thickBot="1" x14ac:dyDescent="0.3">
      <c r="A7" s="209" t="s">
        <v>0</v>
      </c>
      <c r="B7" s="209" t="s">
        <v>1</v>
      </c>
      <c r="C7" s="209" t="s">
        <v>2879</v>
      </c>
      <c r="D7" s="209" t="s">
        <v>380</v>
      </c>
      <c r="E7" s="209"/>
    </row>
    <row r="8" spans="1:6" s="49" customFormat="1" x14ac:dyDescent="0.25">
      <c r="A8" s="699">
        <v>45174</v>
      </c>
      <c r="B8" s="432" t="s">
        <v>6608</v>
      </c>
      <c r="C8" s="185">
        <v>50</v>
      </c>
      <c r="D8" s="185"/>
      <c r="E8" s="185"/>
      <c r="F8" s="49" t="s">
        <v>3022</v>
      </c>
    </row>
    <row r="9" spans="1:6" s="49" customFormat="1" x14ac:dyDescent="0.25">
      <c r="A9" s="699">
        <v>45204</v>
      </c>
      <c r="B9" s="432" t="s">
        <v>6613</v>
      </c>
      <c r="C9" s="185"/>
      <c r="D9" s="185">
        <v>100</v>
      </c>
      <c r="E9" s="185"/>
      <c r="F9" s="49" t="s">
        <v>3022</v>
      </c>
    </row>
    <row r="10" spans="1:6" s="49" customFormat="1" x14ac:dyDescent="0.25">
      <c r="A10" s="699"/>
      <c r="B10" s="432"/>
      <c r="C10" s="185"/>
      <c r="D10" s="185"/>
      <c r="E10" s="185"/>
    </row>
    <row r="11" spans="1:6" s="49" customFormat="1" x14ac:dyDescent="0.25">
      <c r="A11" s="699"/>
      <c r="B11" s="432"/>
      <c r="C11" s="185"/>
      <c r="D11" s="185"/>
      <c r="E11" s="185"/>
    </row>
    <row r="12" spans="1:6" s="49" customFormat="1" x14ac:dyDescent="0.25">
      <c r="A12" s="699"/>
      <c r="B12" s="432"/>
      <c r="C12" s="185"/>
      <c r="D12" s="185"/>
      <c r="E12" s="185"/>
    </row>
    <row r="13" spans="1:6" x14ac:dyDescent="0.25">
      <c r="A13" s="13"/>
      <c r="B13" s="13"/>
      <c r="C13" s="13"/>
      <c r="D13" s="13"/>
      <c r="E13" s="13"/>
    </row>
    <row r="14" spans="1:6" x14ac:dyDescent="0.25">
      <c r="A14" s="13"/>
      <c r="B14" s="13"/>
      <c r="C14" s="13"/>
      <c r="D14" s="13"/>
      <c r="E14" s="13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tabColor rgb="FFC00000"/>
  </sheetPr>
  <dimension ref="A1:H23"/>
  <sheetViews>
    <sheetView workbookViewId="0">
      <selection activeCell="B17" sqref="B17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9.33203125" style="158" customWidth="1"/>
    <col min="5" max="7" width="9.1640625" style="158" customWidth="1"/>
    <col min="8" max="8" width="10.33203125" style="158" customWidth="1"/>
    <col min="9" max="16384" width="9" style="149"/>
  </cols>
  <sheetData>
    <row r="1" spans="1:8" s="48" customFormat="1" ht="16" x14ac:dyDescent="0.25">
      <c r="A1" s="128" t="s">
        <v>23</v>
      </c>
    </row>
    <row r="2" spans="1:8" s="48" customFormat="1" ht="16" x14ac:dyDescent="0.25">
      <c r="A2" s="128"/>
    </row>
    <row r="3" spans="1:8" s="48" customFormat="1" ht="16" x14ac:dyDescent="0.25">
      <c r="A3" s="128" t="s">
        <v>7055</v>
      </c>
    </row>
    <row r="4" spans="1:8" s="48" customFormat="1" ht="16" x14ac:dyDescent="0.25">
      <c r="A4" s="139" t="s">
        <v>7056</v>
      </c>
      <c r="B4" s="3"/>
      <c r="C4" s="3"/>
      <c r="D4" s="3"/>
      <c r="E4" s="3"/>
      <c r="F4" s="3"/>
      <c r="G4" s="3"/>
      <c r="H4" s="3"/>
    </row>
    <row r="5" spans="1:8" s="49" customFormat="1" thickBot="1" x14ac:dyDescent="0.3">
      <c r="A5" s="516"/>
      <c r="C5" s="518">
        <v>6500</v>
      </c>
      <c r="D5" s="518">
        <v>4500</v>
      </c>
      <c r="E5" s="518">
        <v>1400</v>
      </c>
      <c r="F5" s="30">
        <v>4500</v>
      </c>
      <c r="G5" s="518">
        <v>18000</v>
      </c>
      <c r="H5" s="30"/>
    </row>
    <row r="6" spans="1:8" s="4" customFormat="1" thickBot="1" x14ac:dyDescent="0.3">
      <c r="A6" s="160" t="s">
        <v>0</v>
      </c>
      <c r="B6" s="51" t="s">
        <v>1</v>
      </c>
      <c r="C6" s="51" t="s">
        <v>26</v>
      </c>
      <c r="D6" s="51" t="s">
        <v>3</v>
      </c>
      <c r="E6" s="51" t="s">
        <v>4</v>
      </c>
      <c r="F6" s="51" t="s">
        <v>27</v>
      </c>
      <c r="G6" s="51" t="s">
        <v>10</v>
      </c>
      <c r="H6" s="51"/>
    </row>
    <row r="7" spans="1:8" s="2" customFormat="1" thickBot="1" x14ac:dyDescent="0.3">
      <c r="A7" s="78" t="s">
        <v>7053</v>
      </c>
      <c r="B7" s="14" t="s">
        <v>7057</v>
      </c>
      <c r="C7" s="14">
        <v>16</v>
      </c>
      <c r="D7" s="14">
        <v>16</v>
      </c>
      <c r="E7" s="14">
        <v>16</v>
      </c>
      <c r="F7" s="14">
        <v>8</v>
      </c>
      <c r="G7" s="14">
        <v>4</v>
      </c>
      <c r="H7" s="14"/>
    </row>
    <row r="8" spans="1:8" s="2" customFormat="1" thickBot="1" x14ac:dyDescent="0.3">
      <c r="A8" s="33" t="s">
        <v>7128</v>
      </c>
      <c r="B8" s="54"/>
      <c r="C8" s="34">
        <f>SUM(C7)</f>
        <v>16</v>
      </c>
      <c r="D8" s="34">
        <f t="shared" ref="D8:G8" si="0">SUM(D7)</f>
        <v>16</v>
      </c>
      <c r="E8" s="34">
        <f t="shared" si="0"/>
        <v>16</v>
      </c>
      <c r="F8" s="34">
        <f t="shared" si="0"/>
        <v>8</v>
      </c>
      <c r="G8" s="34">
        <f t="shared" si="0"/>
        <v>4</v>
      </c>
      <c r="H8" s="54"/>
    </row>
    <row r="9" spans="1:8" s="2" customFormat="1" thickBot="1" x14ac:dyDescent="0.3">
      <c r="A9" s="301"/>
      <c r="B9" s="53"/>
      <c r="C9" s="53"/>
      <c r="D9" s="53"/>
      <c r="E9" s="53"/>
      <c r="F9" s="53"/>
      <c r="G9" s="53"/>
      <c r="H9" s="53"/>
    </row>
    <row r="10" spans="1:8" s="2" customFormat="1" thickBot="1" x14ac:dyDescent="0.3">
      <c r="A10" s="33" t="s">
        <v>7363</v>
      </c>
      <c r="B10" s="54"/>
      <c r="C10" s="34">
        <f>SUM(C8:C9)</f>
        <v>16</v>
      </c>
      <c r="D10" s="34">
        <f t="shared" ref="D10:G10" si="1">SUM(D8:D9)</f>
        <v>16</v>
      </c>
      <c r="E10" s="34">
        <f t="shared" si="1"/>
        <v>16</v>
      </c>
      <c r="F10" s="34">
        <f t="shared" si="1"/>
        <v>8</v>
      </c>
      <c r="G10" s="34">
        <f t="shared" si="1"/>
        <v>4</v>
      </c>
      <c r="H10" s="54"/>
    </row>
    <row r="11" spans="1:8" s="2" customFormat="1" thickBot="1" x14ac:dyDescent="0.3">
      <c r="A11" s="12"/>
      <c r="B11" s="13"/>
      <c r="C11" s="13"/>
      <c r="D11" s="13"/>
      <c r="E11" s="13"/>
      <c r="F11" s="13"/>
      <c r="G11" s="13"/>
      <c r="H11" s="13"/>
    </row>
    <row r="12" spans="1:8" s="8" customFormat="1" thickBot="1" x14ac:dyDescent="0.3">
      <c r="A12" s="33" t="s">
        <v>7418</v>
      </c>
      <c r="B12" s="54"/>
      <c r="C12" s="34">
        <f>SUM(C10:C11)</f>
        <v>16</v>
      </c>
      <c r="D12" s="34">
        <f>SUM(D10:D11)</f>
        <v>16</v>
      </c>
      <c r="E12" s="34">
        <f>SUM(E10:E11)</f>
        <v>16</v>
      </c>
      <c r="F12" s="34">
        <f>SUM(F10:F11)</f>
        <v>8</v>
      </c>
      <c r="G12" s="34">
        <f>SUM(G10:G11)</f>
        <v>4</v>
      </c>
      <c r="H12" s="54"/>
    </row>
    <row r="13" spans="1:8" s="136" customFormat="1" thickBot="1" x14ac:dyDescent="0.3">
      <c r="A13" s="212">
        <v>45270</v>
      </c>
      <c r="B13" s="162" t="s">
        <v>63</v>
      </c>
      <c r="C13" s="162">
        <v>-16</v>
      </c>
      <c r="D13" s="162">
        <v>-16</v>
      </c>
      <c r="E13" s="162">
        <v>-16</v>
      </c>
      <c r="F13" s="162">
        <v>-8</v>
      </c>
      <c r="G13" s="162">
        <v>-4</v>
      </c>
      <c r="H13" s="162"/>
    </row>
    <row r="14" spans="1:8" s="197" customFormat="1" thickBot="1" x14ac:dyDescent="0.3">
      <c r="A14" s="290" t="s">
        <v>7845</v>
      </c>
      <c r="B14" s="291"/>
      <c r="C14" s="269">
        <f>SUM(C12:C13)</f>
        <v>0</v>
      </c>
      <c r="D14" s="269">
        <f>SUM(D12:D13)</f>
        <v>0</v>
      </c>
      <c r="E14" s="269">
        <f>SUM(E12:E13)</f>
        <v>0</v>
      </c>
      <c r="F14" s="269">
        <f>SUM(F12:F13)</f>
        <v>0</v>
      </c>
      <c r="G14" s="269">
        <f>SUM(G12:G13)</f>
        <v>0</v>
      </c>
      <c r="H14" s="291"/>
    </row>
    <row r="15" spans="1:8" s="2" customFormat="1" ht="16" x14ac:dyDescent="0.25">
      <c r="A15" s="12"/>
      <c r="B15" s="13"/>
      <c r="C15" s="13"/>
      <c r="D15" s="13"/>
      <c r="E15" s="13"/>
      <c r="F15" s="13"/>
      <c r="G15" s="13"/>
      <c r="H15" s="13"/>
    </row>
    <row r="16" spans="1:8" s="2" customFormat="1" ht="16" x14ac:dyDescent="0.25">
      <c r="A16" s="12"/>
      <c r="B16" s="13"/>
      <c r="C16" s="13"/>
      <c r="D16" s="13"/>
      <c r="E16" s="13"/>
      <c r="F16" s="13"/>
      <c r="G16" s="13"/>
      <c r="H16" s="13"/>
    </row>
    <row r="17" spans="1:8" s="2" customFormat="1" ht="16" x14ac:dyDescent="0.25">
      <c r="A17" s="12"/>
      <c r="B17" s="13"/>
      <c r="C17" s="13"/>
      <c r="D17" s="13"/>
      <c r="E17" s="13"/>
      <c r="F17" s="13"/>
      <c r="G17" s="13"/>
      <c r="H17" s="13"/>
    </row>
    <row r="18" spans="1:8" s="1" customFormat="1" ht="16" x14ac:dyDescent="0.25">
      <c r="A18" s="367"/>
      <c r="B18" s="43"/>
      <c r="C18" s="43"/>
      <c r="D18" s="43"/>
      <c r="E18" s="43"/>
      <c r="F18" s="43"/>
      <c r="G18" s="43"/>
      <c r="H18" s="43"/>
    </row>
    <row r="19" spans="1:8" s="136" customFormat="1" ht="16" x14ac:dyDescent="0.25">
      <c r="A19" s="137"/>
      <c r="B19" s="4"/>
      <c r="C19" s="4"/>
      <c r="D19" s="4"/>
      <c r="E19" s="4"/>
      <c r="F19" s="4"/>
      <c r="G19" s="4"/>
      <c r="H19" s="4"/>
    </row>
    <row r="20" spans="1:8" x14ac:dyDescent="0.25">
      <c r="A20" s="1336"/>
      <c r="B20" s="259"/>
      <c r="C20" s="259"/>
      <c r="D20" s="259"/>
    </row>
    <row r="21" spans="1:8" x14ac:dyDescent="0.25">
      <c r="A21" s="1336"/>
      <c r="B21" s="259"/>
      <c r="C21" s="259"/>
      <c r="D21" s="259"/>
    </row>
    <row r="22" spans="1:8" x14ac:dyDescent="0.25">
      <c r="A22" s="1336"/>
      <c r="B22" s="259"/>
      <c r="C22" s="259"/>
      <c r="D22" s="259"/>
    </row>
    <row r="23" spans="1:8" x14ac:dyDescent="0.25">
      <c r="A23" s="1336"/>
      <c r="B23" s="259"/>
      <c r="C23" s="259"/>
      <c r="D23" s="259"/>
    </row>
  </sheetData>
  <pageMargins left="0.7" right="0.7" top="0.75" bottom="0.75" header="0.3" footer="0.3"/>
  <pageSetup orientation="portrait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tabColor rgb="FFC00000"/>
  </sheetPr>
  <dimension ref="A1:L23"/>
  <sheetViews>
    <sheetView workbookViewId="0">
      <selection activeCell="C6" sqref="C6:K7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9.33203125" style="158" customWidth="1"/>
    <col min="5" max="11" width="9.1640625" style="158" customWidth="1"/>
    <col min="12" max="12" width="10.33203125" style="158" customWidth="1"/>
    <col min="13" max="16384" width="9" style="149"/>
  </cols>
  <sheetData>
    <row r="1" spans="1:12" s="48" customFormat="1" ht="16" x14ac:dyDescent="0.25">
      <c r="A1" s="128" t="s">
        <v>23</v>
      </c>
    </row>
    <row r="2" spans="1:12" s="48" customFormat="1" ht="16" x14ac:dyDescent="0.25">
      <c r="A2" s="128"/>
    </row>
    <row r="3" spans="1:12" s="48" customFormat="1" ht="16" x14ac:dyDescent="0.25">
      <c r="A3" s="128" t="s">
        <v>1602</v>
      </c>
    </row>
    <row r="4" spans="1:12" s="48" customFormat="1" ht="16" x14ac:dyDescent="0.25">
      <c r="A4" s="139" t="s">
        <v>6323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2" s="49" customFormat="1" thickBot="1" x14ac:dyDescent="0.3">
      <c r="A5" s="516"/>
      <c r="C5" s="30">
        <v>21000</v>
      </c>
      <c r="D5" s="30">
        <v>18000</v>
      </c>
      <c r="E5" s="30">
        <v>4500</v>
      </c>
      <c r="F5" s="30">
        <v>4500</v>
      </c>
      <c r="G5" s="30">
        <v>6750</v>
      </c>
      <c r="H5" s="30">
        <v>5000</v>
      </c>
      <c r="I5" s="30">
        <v>1500</v>
      </c>
      <c r="J5" s="30">
        <v>25000</v>
      </c>
      <c r="K5" s="30">
        <v>2700</v>
      </c>
      <c r="L5" s="30"/>
    </row>
    <row r="6" spans="1:12" s="4" customFormat="1" thickBot="1" x14ac:dyDescent="0.3">
      <c r="A6" s="160" t="s">
        <v>0</v>
      </c>
      <c r="B6" s="51" t="s">
        <v>1</v>
      </c>
      <c r="C6" s="51" t="s">
        <v>378</v>
      </c>
      <c r="D6" s="51" t="s">
        <v>29</v>
      </c>
      <c r="E6" s="51" t="s">
        <v>27</v>
      </c>
      <c r="F6" s="51" t="s">
        <v>32</v>
      </c>
      <c r="G6" s="51" t="s">
        <v>2</v>
      </c>
      <c r="H6" s="51" t="s">
        <v>3</v>
      </c>
      <c r="I6" s="51" t="s">
        <v>4</v>
      </c>
      <c r="J6" s="51" t="s">
        <v>14</v>
      </c>
      <c r="K6" s="51" t="s">
        <v>31</v>
      </c>
      <c r="L6" s="51"/>
    </row>
    <row r="7" spans="1:12" s="2" customFormat="1" thickBot="1" x14ac:dyDescent="0.3">
      <c r="A7" s="76">
        <v>45110</v>
      </c>
      <c r="B7" s="14" t="s">
        <v>6324</v>
      </c>
      <c r="C7" s="14">
        <v>20</v>
      </c>
      <c r="D7" s="14">
        <v>20</v>
      </c>
      <c r="E7" s="14">
        <v>20</v>
      </c>
      <c r="F7" s="14">
        <v>20</v>
      </c>
      <c r="G7" s="14"/>
      <c r="H7" s="14"/>
      <c r="I7" s="14"/>
      <c r="J7" s="14"/>
      <c r="K7" s="14"/>
      <c r="L7" s="14"/>
    </row>
    <row r="8" spans="1:12" s="1" customFormat="1" thickBot="1" x14ac:dyDescent="0.3">
      <c r="A8" s="33" t="s">
        <v>6430</v>
      </c>
      <c r="B8" s="54"/>
      <c r="C8" s="34">
        <f>SUM(C7)</f>
        <v>20</v>
      </c>
      <c r="D8" s="34">
        <f t="shared" ref="D8:F8" si="0">SUM(D7)</f>
        <v>20</v>
      </c>
      <c r="E8" s="34">
        <f t="shared" si="0"/>
        <v>20</v>
      </c>
      <c r="F8" s="34">
        <f t="shared" si="0"/>
        <v>20</v>
      </c>
      <c r="G8" s="390"/>
      <c r="H8" s="390"/>
      <c r="I8" s="390"/>
      <c r="J8" s="390"/>
      <c r="K8" s="390"/>
      <c r="L8" s="54"/>
    </row>
    <row r="9" spans="1:12" s="2" customFormat="1" thickBot="1" x14ac:dyDescent="0.3">
      <c r="A9" s="301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</row>
    <row r="10" spans="1:12" s="6" customFormat="1" thickBot="1" x14ac:dyDescent="0.3">
      <c r="A10" s="290" t="s">
        <v>6553</v>
      </c>
      <c r="B10" s="291"/>
      <c r="C10" s="269">
        <f>SUM(C8:C9)</f>
        <v>20</v>
      </c>
      <c r="D10" s="269">
        <f t="shared" ref="D10:F10" si="1">SUM(D8:D9)</f>
        <v>20</v>
      </c>
      <c r="E10" s="269">
        <f t="shared" si="1"/>
        <v>20</v>
      </c>
      <c r="F10" s="269">
        <f t="shared" si="1"/>
        <v>20</v>
      </c>
      <c r="G10" s="608"/>
      <c r="H10" s="608"/>
      <c r="I10" s="608"/>
      <c r="J10" s="608"/>
      <c r="K10" s="608"/>
      <c r="L10" s="291"/>
    </row>
    <row r="11" spans="1:12" s="1" customFormat="1" thickBot="1" x14ac:dyDescent="0.3">
      <c r="A11" s="78" t="s">
        <v>6762</v>
      </c>
      <c r="B11" s="14" t="s">
        <v>6763</v>
      </c>
      <c r="C11" s="115"/>
      <c r="D11" s="115"/>
      <c r="E11" s="115"/>
      <c r="F11" s="115"/>
      <c r="G11" s="14">
        <v>10</v>
      </c>
      <c r="H11" s="14">
        <v>10</v>
      </c>
      <c r="I11" s="14">
        <v>12</v>
      </c>
      <c r="J11" s="14">
        <v>8</v>
      </c>
      <c r="K11" s="14">
        <v>8</v>
      </c>
      <c r="L11" s="115"/>
    </row>
    <row r="12" spans="1:12" s="6" customFormat="1" thickBot="1" x14ac:dyDescent="0.3">
      <c r="A12" s="33" t="s">
        <v>6574</v>
      </c>
      <c r="B12" s="54"/>
      <c r="C12" s="34">
        <f>SUM(C10:C11)</f>
        <v>20</v>
      </c>
      <c r="D12" s="34">
        <f t="shared" ref="D12:K12" si="2">SUM(D10:D11)</f>
        <v>20</v>
      </c>
      <c r="E12" s="34">
        <f t="shared" si="2"/>
        <v>20</v>
      </c>
      <c r="F12" s="34">
        <f t="shared" si="2"/>
        <v>20</v>
      </c>
      <c r="G12" s="34">
        <f t="shared" si="2"/>
        <v>10</v>
      </c>
      <c r="H12" s="34">
        <f t="shared" si="2"/>
        <v>10</v>
      </c>
      <c r="I12" s="34">
        <f t="shared" si="2"/>
        <v>12</v>
      </c>
      <c r="J12" s="34">
        <f t="shared" si="2"/>
        <v>8</v>
      </c>
      <c r="K12" s="34">
        <f t="shared" si="2"/>
        <v>8</v>
      </c>
      <c r="L12" s="54"/>
    </row>
    <row r="13" spans="1:12" s="2" customFormat="1" thickBot="1" x14ac:dyDescent="0.3">
      <c r="A13" s="15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</row>
    <row r="14" spans="1:12" s="6" customFormat="1" thickBot="1" x14ac:dyDescent="0.3">
      <c r="A14" s="33" t="s">
        <v>6955</v>
      </c>
      <c r="B14" s="54"/>
      <c r="C14" s="34">
        <f t="shared" ref="C14:K14" si="3">SUM(C12:C13)</f>
        <v>20</v>
      </c>
      <c r="D14" s="34">
        <f t="shared" si="3"/>
        <v>20</v>
      </c>
      <c r="E14" s="34">
        <f t="shared" si="3"/>
        <v>20</v>
      </c>
      <c r="F14" s="34">
        <f t="shared" si="3"/>
        <v>20</v>
      </c>
      <c r="G14" s="34">
        <f t="shared" si="3"/>
        <v>10</v>
      </c>
      <c r="H14" s="34">
        <f t="shared" si="3"/>
        <v>10</v>
      </c>
      <c r="I14" s="34">
        <f t="shared" si="3"/>
        <v>12</v>
      </c>
      <c r="J14" s="34">
        <f t="shared" si="3"/>
        <v>8</v>
      </c>
      <c r="K14" s="34">
        <f t="shared" si="3"/>
        <v>8</v>
      </c>
      <c r="L14" s="54"/>
    </row>
    <row r="15" spans="1:12" s="1" customFormat="1" ht="16" x14ac:dyDescent="0.25">
      <c r="A15" s="12">
        <v>45237</v>
      </c>
      <c r="B15" s="53" t="s">
        <v>63</v>
      </c>
      <c r="C15" s="13">
        <v>-20</v>
      </c>
      <c r="D15" s="13">
        <v>-20</v>
      </c>
      <c r="E15" s="13">
        <v>-20</v>
      </c>
      <c r="F15" s="13">
        <v>-20</v>
      </c>
      <c r="G15" s="13">
        <v>-10</v>
      </c>
      <c r="H15" s="13">
        <v>-10</v>
      </c>
      <c r="I15" s="43"/>
      <c r="J15" s="13">
        <v>-8</v>
      </c>
      <c r="K15" s="43"/>
      <c r="L15" s="43"/>
    </row>
    <row r="16" spans="1:12" s="1" customFormat="1" thickBot="1" x14ac:dyDescent="0.3">
      <c r="A16" s="12">
        <v>45237</v>
      </c>
      <c r="B16" s="53" t="s">
        <v>63</v>
      </c>
      <c r="C16" s="43"/>
      <c r="D16" s="43"/>
      <c r="E16" s="43"/>
      <c r="F16" s="43"/>
      <c r="G16" s="43"/>
      <c r="H16" s="43"/>
      <c r="I16" s="13">
        <v>-12</v>
      </c>
      <c r="J16" s="43"/>
      <c r="K16" s="13">
        <v>-8</v>
      </c>
      <c r="L16" s="43"/>
    </row>
    <row r="17" spans="1:12" s="6" customFormat="1" thickBot="1" x14ac:dyDescent="0.3">
      <c r="A17" s="33" t="s">
        <v>7128</v>
      </c>
      <c r="B17" s="54"/>
      <c r="C17" s="34">
        <f>SUM(C14:C16)</f>
        <v>0</v>
      </c>
      <c r="D17" s="34">
        <f t="shared" ref="D17:K17" si="4">SUM(D14:D16)</f>
        <v>0</v>
      </c>
      <c r="E17" s="34">
        <f t="shared" si="4"/>
        <v>0</v>
      </c>
      <c r="F17" s="34">
        <f t="shared" si="4"/>
        <v>0</v>
      </c>
      <c r="G17" s="34">
        <f t="shared" si="4"/>
        <v>0</v>
      </c>
      <c r="H17" s="34">
        <f t="shared" si="4"/>
        <v>0</v>
      </c>
      <c r="I17" s="34">
        <f t="shared" si="4"/>
        <v>0</v>
      </c>
      <c r="J17" s="34">
        <f t="shared" si="4"/>
        <v>0</v>
      </c>
      <c r="K17" s="34">
        <f t="shared" si="4"/>
        <v>0</v>
      </c>
      <c r="L17" s="54"/>
    </row>
    <row r="18" spans="1:12" s="1" customFormat="1" ht="16" x14ac:dyDescent="0.25">
      <c r="A18" s="367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</row>
    <row r="19" spans="1:12" s="136" customFormat="1" ht="16" x14ac:dyDescent="0.25">
      <c r="A19" s="13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spans="1:12" x14ac:dyDescent="0.25">
      <c r="A20" s="1336"/>
      <c r="B20" s="259"/>
      <c r="C20" s="259"/>
      <c r="D20" s="259"/>
    </row>
    <row r="21" spans="1:12" x14ac:dyDescent="0.25">
      <c r="A21" s="1336"/>
      <c r="B21" s="259"/>
      <c r="C21" s="259"/>
      <c r="D21" s="259"/>
    </row>
    <row r="22" spans="1:12" x14ac:dyDescent="0.25">
      <c r="A22" s="1336"/>
      <c r="B22" s="259"/>
      <c r="C22" s="259"/>
      <c r="D22" s="259"/>
    </row>
    <row r="23" spans="1:12" x14ac:dyDescent="0.25">
      <c r="A23" s="1336"/>
      <c r="B23" s="259"/>
      <c r="C23" s="259"/>
      <c r="D23" s="259"/>
    </row>
  </sheetData>
  <pageMargins left="0.7" right="0.7" top="0.75" bottom="0.75" header="0.3" footer="0.3"/>
  <pageSetup orientation="portrait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L23"/>
  <sheetViews>
    <sheetView topLeftCell="A3" workbookViewId="0">
      <selection activeCell="C6" sqref="C6:J6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9.33203125" style="158" customWidth="1"/>
    <col min="5" max="5" width="8.5" style="158" customWidth="1"/>
    <col min="6" max="9" width="9.1640625" style="158" customWidth="1"/>
    <col min="10" max="11" width="10.33203125" style="158" customWidth="1"/>
    <col min="12" max="16384" width="9" style="149"/>
  </cols>
  <sheetData>
    <row r="1" spans="1:12" s="48" customFormat="1" ht="16" x14ac:dyDescent="0.25">
      <c r="A1" s="128" t="s">
        <v>23</v>
      </c>
    </row>
    <row r="2" spans="1:12" s="48" customFormat="1" ht="16" x14ac:dyDescent="0.25">
      <c r="A2" s="128"/>
    </row>
    <row r="3" spans="1:12" s="48" customFormat="1" ht="16" x14ac:dyDescent="0.25">
      <c r="A3" s="128" t="s">
        <v>1602</v>
      </c>
    </row>
    <row r="4" spans="1:12" s="48" customFormat="1" ht="16" x14ac:dyDescent="0.25">
      <c r="A4" s="139" t="s">
        <v>6110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2" s="49" customFormat="1" thickBot="1" x14ac:dyDescent="0.3">
      <c r="A5" s="516"/>
      <c r="C5" s="30">
        <v>6750</v>
      </c>
      <c r="D5" s="30">
        <v>6000</v>
      </c>
      <c r="E5" s="30">
        <v>5000</v>
      </c>
      <c r="F5" s="30">
        <v>5000</v>
      </c>
      <c r="G5" s="30">
        <v>1500</v>
      </c>
      <c r="H5" s="30">
        <v>4500</v>
      </c>
      <c r="I5" s="30">
        <v>25000</v>
      </c>
      <c r="J5" s="30">
        <v>21000</v>
      </c>
      <c r="K5" s="30"/>
    </row>
    <row r="6" spans="1:12" s="4" customFormat="1" thickBot="1" x14ac:dyDescent="0.3">
      <c r="A6" s="160" t="s">
        <v>0</v>
      </c>
      <c r="B6" s="51" t="s">
        <v>1</v>
      </c>
      <c r="C6" s="51" t="s">
        <v>2</v>
      </c>
      <c r="D6" s="51" t="s">
        <v>17</v>
      </c>
      <c r="E6" s="51" t="s">
        <v>3</v>
      </c>
      <c r="F6" s="51" t="s">
        <v>18</v>
      </c>
      <c r="G6" s="51" t="s">
        <v>4</v>
      </c>
      <c r="H6" s="51" t="s">
        <v>27</v>
      </c>
      <c r="I6" s="51" t="s">
        <v>10</v>
      </c>
      <c r="J6" s="51" t="s">
        <v>378</v>
      </c>
      <c r="K6" s="51"/>
    </row>
    <row r="7" spans="1:12" s="2" customFormat="1" thickBot="1" x14ac:dyDescent="0.3">
      <c r="A7" s="76">
        <v>44959</v>
      </c>
      <c r="B7" s="14" t="s">
        <v>6111</v>
      </c>
      <c r="C7" s="14">
        <v>10</v>
      </c>
      <c r="D7" s="14">
        <v>10</v>
      </c>
      <c r="E7" s="14">
        <v>10</v>
      </c>
      <c r="F7" s="14">
        <v>10</v>
      </c>
      <c r="G7" s="14">
        <v>20</v>
      </c>
      <c r="H7" s="14">
        <v>20</v>
      </c>
      <c r="I7" s="14">
        <v>5</v>
      </c>
      <c r="J7" s="14">
        <v>10</v>
      </c>
      <c r="K7" s="14"/>
    </row>
    <row r="8" spans="1:12" s="1" customFormat="1" thickBot="1" x14ac:dyDescent="0.3">
      <c r="A8" s="33" t="s">
        <v>6304</v>
      </c>
      <c r="B8" s="54"/>
      <c r="C8" s="34">
        <f>SUM(C7)</f>
        <v>10</v>
      </c>
      <c r="D8" s="34">
        <f t="shared" ref="D8:J8" si="0">SUM(D7)</f>
        <v>10</v>
      </c>
      <c r="E8" s="34">
        <f t="shared" si="0"/>
        <v>10</v>
      </c>
      <c r="F8" s="34">
        <f t="shared" si="0"/>
        <v>10</v>
      </c>
      <c r="G8" s="34">
        <f t="shared" si="0"/>
        <v>20</v>
      </c>
      <c r="H8" s="34">
        <f t="shared" si="0"/>
        <v>20</v>
      </c>
      <c r="I8" s="34">
        <f t="shared" si="0"/>
        <v>5</v>
      </c>
      <c r="J8" s="34">
        <f t="shared" si="0"/>
        <v>10</v>
      </c>
      <c r="K8" s="54"/>
    </row>
    <row r="9" spans="1:12" s="2" customFormat="1" thickBot="1" x14ac:dyDescent="0.3">
      <c r="A9" s="301"/>
      <c r="B9" s="53"/>
      <c r="C9" s="53"/>
      <c r="D9" s="53"/>
      <c r="E9" s="53"/>
      <c r="F9" s="53"/>
      <c r="G9" s="53"/>
      <c r="H9" s="53"/>
      <c r="I9" s="53"/>
      <c r="J9" s="53"/>
      <c r="K9" s="53"/>
    </row>
    <row r="10" spans="1:12" s="1" customFormat="1" thickBot="1" x14ac:dyDescent="0.3">
      <c r="A10" s="33" t="s">
        <v>6430</v>
      </c>
      <c r="B10" s="54"/>
      <c r="C10" s="34">
        <f>SUM(C8:C9)</f>
        <v>10</v>
      </c>
      <c r="D10" s="34">
        <f t="shared" ref="D10:J10" si="1">SUM(D8:D9)</f>
        <v>10</v>
      </c>
      <c r="E10" s="34">
        <f t="shared" si="1"/>
        <v>10</v>
      </c>
      <c r="F10" s="34">
        <f t="shared" si="1"/>
        <v>10</v>
      </c>
      <c r="G10" s="34">
        <f t="shared" si="1"/>
        <v>20</v>
      </c>
      <c r="H10" s="34">
        <f t="shared" si="1"/>
        <v>20</v>
      </c>
      <c r="I10" s="34">
        <f t="shared" si="1"/>
        <v>5</v>
      </c>
      <c r="J10" s="34">
        <f t="shared" si="1"/>
        <v>10</v>
      </c>
      <c r="K10" s="54"/>
    </row>
    <row r="11" spans="1:12" s="49" customFormat="1" ht="16" x14ac:dyDescent="0.25">
      <c r="A11" s="431">
        <v>44930</v>
      </c>
      <c r="B11" s="432" t="s">
        <v>4156</v>
      </c>
      <c r="C11" s="432">
        <v>-10</v>
      </c>
      <c r="D11" s="432">
        <v>-10</v>
      </c>
      <c r="E11" s="432">
        <v>-10</v>
      </c>
      <c r="F11" s="432">
        <v>-10</v>
      </c>
      <c r="G11" s="432">
        <v>-20</v>
      </c>
      <c r="H11" s="432">
        <v>-20</v>
      </c>
      <c r="I11" s="432">
        <v>-5</v>
      </c>
      <c r="J11" s="432">
        <v>-10</v>
      </c>
      <c r="K11" s="432"/>
      <c r="L11" s="49" t="s">
        <v>211</v>
      </c>
    </row>
    <row r="12" spans="1:12" s="2" customFormat="1" ht="16" x14ac:dyDescent="0.25">
      <c r="A12" s="15"/>
      <c r="B12" s="13"/>
      <c r="C12" s="13"/>
      <c r="D12" s="13"/>
      <c r="E12" s="13"/>
      <c r="F12" s="13"/>
      <c r="G12" s="13"/>
      <c r="H12" s="13"/>
      <c r="I12" s="13"/>
      <c r="J12" s="13"/>
      <c r="K12" s="13"/>
    </row>
    <row r="13" spans="1:12" s="2" customFormat="1" ht="16" x14ac:dyDescent="0.25">
      <c r="A13" s="1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4" spans="1:12" s="2" customFormat="1" ht="16" x14ac:dyDescent="0.25">
      <c r="A14" s="15"/>
      <c r="B14" s="13"/>
      <c r="C14" s="13"/>
      <c r="D14" s="13"/>
      <c r="E14" s="13"/>
      <c r="F14" s="13"/>
      <c r="G14" s="13"/>
      <c r="H14" s="13"/>
      <c r="I14" s="13"/>
      <c r="J14" s="13"/>
      <c r="K14" s="13"/>
    </row>
    <row r="15" spans="1:12" s="2" customFormat="1" ht="16" x14ac:dyDescent="0.25">
      <c r="A15" s="1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2" s="2" customFormat="1" ht="16" x14ac:dyDescent="0.25">
      <c r="A16" s="1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11" s="2" customFormat="1" ht="16" x14ac:dyDescent="0.25">
      <c r="A17" s="1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11" s="1" customFormat="1" ht="16" x14ac:dyDescent="0.25">
      <c r="A18" s="367"/>
      <c r="B18" s="43"/>
      <c r="C18" s="43">
        <f>SUM(C10:C13)</f>
        <v>0</v>
      </c>
      <c r="D18" s="43">
        <f t="shared" ref="D18:J18" si="2">SUM(D10:D13)</f>
        <v>0</v>
      </c>
      <c r="E18" s="43">
        <f t="shared" si="2"/>
        <v>0</v>
      </c>
      <c r="F18" s="43">
        <f t="shared" si="2"/>
        <v>0</v>
      </c>
      <c r="G18" s="43">
        <f t="shared" si="2"/>
        <v>0</v>
      </c>
      <c r="H18" s="43">
        <f t="shared" si="2"/>
        <v>0</v>
      </c>
      <c r="I18" s="43">
        <f t="shared" si="2"/>
        <v>0</v>
      </c>
      <c r="J18" s="43">
        <f t="shared" si="2"/>
        <v>0</v>
      </c>
      <c r="K18" s="43"/>
    </row>
    <row r="19" spans="1:11" s="136" customFormat="1" ht="16" x14ac:dyDescent="0.25">
      <c r="A19" s="137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 x14ac:dyDescent="0.25">
      <c r="A20" s="1336"/>
      <c r="B20" s="259"/>
      <c r="C20" s="259"/>
      <c r="D20" s="259"/>
    </row>
    <row r="21" spans="1:11" x14ac:dyDescent="0.25">
      <c r="A21" s="1336"/>
      <c r="B21" s="259"/>
      <c r="C21" s="259"/>
      <c r="D21" s="259"/>
    </row>
    <row r="22" spans="1:11" x14ac:dyDescent="0.25">
      <c r="A22" s="1336"/>
      <c r="B22" s="259"/>
      <c r="C22" s="259"/>
      <c r="D22" s="259"/>
    </row>
    <row r="23" spans="1:11" x14ac:dyDescent="0.25">
      <c r="A23" s="1336"/>
      <c r="B23" s="259"/>
      <c r="C23" s="259"/>
      <c r="D23" s="259"/>
    </row>
  </sheetData>
  <pageMargins left="0.7" right="0.7" top="0.75" bottom="0.75" header="0.3" footer="0.3"/>
  <pageSetup orientation="portrait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tabColor rgb="FF7030A0"/>
  </sheetPr>
  <dimension ref="A1:G18"/>
  <sheetViews>
    <sheetView workbookViewId="0">
      <selection activeCell="A14" sqref="A14:B14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6" width="11.5" style="2" customWidth="1"/>
    <col min="7" max="16384" width="9" style="2"/>
  </cols>
  <sheetData>
    <row r="1" spans="1:7" s="1" customFormat="1" x14ac:dyDescent="0.25">
      <c r="A1" s="1" t="s">
        <v>23</v>
      </c>
    </row>
    <row r="2" spans="1:7" s="1" customFormat="1" x14ac:dyDescent="0.25"/>
    <row r="3" spans="1:7" s="1" customFormat="1" x14ac:dyDescent="0.25">
      <c r="A3" s="1" t="s">
        <v>384</v>
      </c>
      <c r="C3" s="2"/>
      <c r="D3" s="2"/>
      <c r="E3" s="2"/>
      <c r="F3" s="2"/>
    </row>
    <row r="4" spans="1:7" s="1" customFormat="1" x14ac:dyDescent="0.25">
      <c r="A4" s="3" t="s">
        <v>9040</v>
      </c>
      <c r="B4" s="3"/>
      <c r="C4" s="3"/>
      <c r="D4" s="3"/>
      <c r="E4" s="3"/>
      <c r="F4" s="3"/>
    </row>
    <row r="5" spans="1:7" s="1" customFormat="1" x14ac:dyDescent="0.25">
      <c r="A5" s="3" t="s">
        <v>2876</v>
      </c>
      <c r="B5" s="3"/>
      <c r="C5" s="3"/>
      <c r="D5" s="3"/>
      <c r="E5" s="3"/>
      <c r="F5" s="3"/>
    </row>
    <row r="6" spans="1:7" s="1" customFormat="1" ht="17" thickBot="1" x14ac:dyDescent="0.3">
      <c r="A6" s="3"/>
      <c r="B6" s="3"/>
      <c r="C6" s="320"/>
      <c r="D6" s="320"/>
      <c r="E6" s="320"/>
      <c r="F6" s="320"/>
    </row>
    <row r="7" spans="1:7" ht="17" thickBot="1" x14ac:dyDescent="0.3">
      <c r="A7" s="209" t="s">
        <v>0</v>
      </c>
      <c r="B7" s="209" t="s">
        <v>1</v>
      </c>
      <c r="C7" s="209" t="s">
        <v>31</v>
      </c>
      <c r="D7" s="209" t="s">
        <v>9089</v>
      </c>
      <c r="E7" s="209" t="s">
        <v>380</v>
      </c>
      <c r="F7" s="209" t="s">
        <v>365</v>
      </c>
    </row>
    <row r="8" spans="1:7" s="49" customFormat="1" x14ac:dyDescent="0.25">
      <c r="A8" s="699">
        <v>45327</v>
      </c>
      <c r="B8" s="432" t="s">
        <v>9041</v>
      </c>
      <c r="C8" s="185">
        <v>250</v>
      </c>
      <c r="D8" s="185"/>
      <c r="E8" s="185"/>
      <c r="F8" s="185"/>
      <c r="G8" s="49" t="s">
        <v>3022</v>
      </c>
    </row>
    <row r="9" spans="1:7" s="49" customFormat="1" x14ac:dyDescent="0.25">
      <c r="A9" s="507">
        <v>45570</v>
      </c>
      <c r="B9" s="824" t="s">
        <v>9088</v>
      </c>
      <c r="C9" s="185"/>
      <c r="D9" s="185">
        <v>20</v>
      </c>
      <c r="E9" s="185">
        <v>100</v>
      </c>
      <c r="F9" s="185"/>
      <c r="G9" s="49" t="s">
        <v>3022</v>
      </c>
    </row>
    <row r="10" spans="1:7" s="49" customFormat="1" x14ac:dyDescent="0.25">
      <c r="A10" s="1726" t="s">
        <v>9226</v>
      </c>
      <c r="B10" s="1166" t="s">
        <v>9228</v>
      </c>
      <c r="C10" s="185">
        <v>200</v>
      </c>
      <c r="D10" s="185"/>
      <c r="E10" s="185"/>
      <c r="F10" s="185"/>
      <c r="G10" s="49" t="s">
        <v>3022</v>
      </c>
    </row>
    <row r="11" spans="1:7" s="49" customFormat="1" x14ac:dyDescent="0.25">
      <c r="A11" s="699" t="s">
        <v>9258</v>
      </c>
      <c r="B11" s="1166" t="s">
        <v>9262</v>
      </c>
      <c r="C11" s="185"/>
      <c r="D11" s="185"/>
      <c r="E11" s="185"/>
      <c r="F11" s="185">
        <v>300</v>
      </c>
      <c r="G11" s="49" t="s">
        <v>3022</v>
      </c>
    </row>
    <row r="12" spans="1:7" s="49" customFormat="1" x14ac:dyDescent="0.25">
      <c r="A12" s="1726">
        <v>45479</v>
      </c>
      <c r="B12" s="1166" t="s">
        <v>9357</v>
      </c>
      <c r="C12" s="185">
        <v>100</v>
      </c>
      <c r="D12" s="185"/>
      <c r="E12" s="185"/>
      <c r="F12" s="185">
        <v>100</v>
      </c>
      <c r="G12" s="49" t="s">
        <v>3022</v>
      </c>
    </row>
    <row r="13" spans="1:7" s="49" customFormat="1" x14ac:dyDescent="0.25">
      <c r="A13" s="1726" t="s">
        <v>9402</v>
      </c>
      <c r="B13" s="1166" t="s">
        <v>9413</v>
      </c>
      <c r="C13" s="185"/>
      <c r="D13" s="185">
        <v>20</v>
      </c>
      <c r="E13" s="185">
        <v>150</v>
      </c>
      <c r="F13" s="185"/>
      <c r="G13" s="49" t="s">
        <v>3022</v>
      </c>
    </row>
    <row r="14" spans="1:7" s="49" customFormat="1" x14ac:dyDescent="0.25">
      <c r="A14" s="71" t="s">
        <v>9443</v>
      </c>
      <c r="B14" s="185" t="s">
        <v>9446</v>
      </c>
      <c r="C14" s="185">
        <v>200</v>
      </c>
      <c r="D14" s="185"/>
      <c r="E14" s="185"/>
      <c r="F14" s="185">
        <v>200</v>
      </c>
      <c r="G14" s="49" t="s">
        <v>3022</v>
      </c>
    </row>
    <row r="15" spans="1:7" x14ac:dyDescent="0.25">
      <c r="A15" s="71"/>
      <c r="B15" s="185"/>
      <c r="C15" s="13"/>
      <c r="D15" s="13"/>
      <c r="E15" s="13"/>
      <c r="F15" s="13"/>
    </row>
    <row r="16" spans="1:7" x14ac:dyDescent="0.25">
      <c r="A16" s="71"/>
      <c r="B16" s="185"/>
      <c r="C16" s="13"/>
      <c r="D16" s="13"/>
      <c r="E16" s="13"/>
      <c r="F16" s="13"/>
    </row>
    <row r="17" spans="1:6" x14ac:dyDescent="0.25">
      <c r="A17" s="71"/>
      <c r="B17" s="185"/>
      <c r="C17" s="13"/>
      <c r="D17" s="13"/>
      <c r="E17" s="13"/>
      <c r="F17" s="13"/>
    </row>
    <row r="18" spans="1:6" x14ac:dyDescent="0.25">
      <c r="A18" s="13"/>
      <c r="B18" s="13"/>
      <c r="C18" s="13"/>
      <c r="D18" s="13"/>
      <c r="E18" s="13"/>
      <c r="F18" s="13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F15"/>
  <sheetViews>
    <sheetView workbookViewId="0">
      <selection activeCell="B18" sqref="B18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5" width="10" style="1610" customWidth="1"/>
    <col min="6" max="6" width="10.33203125" style="158" customWidth="1"/>
    <col min="7" max="16384" width="9" style="149"/>
  </cols>
  <sheetData>
    <row r="1" spans="1:6" s="48" customFormat="1" ht="16" x14ac:dyDescent="0.25">
      <c r="A1" s="128" t="s">
        <v>23</v>
      </c>
      <c r="D1" s="129"/>
      <c r="E1" s="129"/>
    </row>
    <row r="2" spans="1:6" s="48" customFormat="1" ht="16" x14ac:dyDescent="0.25">
      <c r="A2" s="128"/>
      <c r="D2" s="129"/>
      <c r="E2" s="129"/>
    </row>
    <row r="3" spans="1:6" s="48" customFormat="1" ht="16" x14ac:dyDescent="0.25">
      <c r="A3" s="128" t="s">
        <v>9460</v>
      </c>
      <c r="D3" s="129"/>
      <c r="E3" s="129"/>
    </row>
    <row r="4" spans="1:6" s="48" customFormat="1" ht="16" x14ac:dyDescent="0.25">
      <c r="A4" s="139" t="s">
        <v>9461</v>
      </c>
      <c r="B4" s="3"/>
      <c r="C4" s="3"/>
      <c r="D4" s="103"/>
      <c r="E4" s="103"/>
      <c r="F4" s="3"/>
    </row>
    <row r="5" spans="1:6" s="49" customFormat="1" thickBot="1" x14ac:dyDescent="0.3">
      <c r="A5" s="516"/>
      <c r="C5" s="30"/>
      <c r="D5" s="7"/>
      <c r="E5" s="7"/>
      <c r="F5" s="30"/>
    </row>
    <row r="6" spans="1:6" s="4" customFormat="1" thickBot="1" x14ac:dyDescent="0.3">
      <c r="A6" s="1093" t="s">
        <v>0</v>
      </c>
      <c r="B6" s="1094" t="s">
        <v>1</v>
      </c>
      <c r="C6" s="1094" t="s">
        <v>29</v>
      </c>
      <c r="D6" s="1094" t="s">
        <v>378</v>
      </c>
      <c r="E6" s="1094" t="s">
        <v>32</v>
      </c>
      <c r="F6" s="1094"/>
    </row>
    <row r="7" spans="1:6" s="1" customFormat="1" ht="16" x14ac:dyDescent="0.25">
      <c r="A7" s="113" t="s">
        <v>9458</v>
      </c>
      <c r="B7" s="114" t="s">
        <v>9462</v>
      </c>
      <c r="C7" s="582">
        <v>50</v>
      </c>
      <c r="D7" s="665">
        <v>50</v>
      </c>
      <c r="E7" s="665">
        <v>31</v>
      </c>
      <c r="F7" s="1262"/>
    </row>
    <row r="8" spans="1:6" s="1" customFormat="1" thickBot="1" x14ac:dyDescent="0.3">
      <c r="A8" s="109" t="s">
        <v>9466</v>
      </c>
      <c r="B8" s="527" t="s">
        <v>9470</v>
      </c>
      <c r="C8" s="22">
        <v>143</v>
      </c>
      <c r="D8" s="609"/>
      <c r="E8" s="404">
        <v>69</v>
      </c>
      <c r="F8" s="370"/>
    </row>
    <row r="9" spans="1:6" s="1" customFormat="1" thickBot="1" x14ac:dyDescent="0.3">
      <c r="A9" s="33" t="s">
        <v>9474</v>
      </c>
      <c r="B9" s="54"/>
      <c r="C9" s="34">
        <f>SUM(C7:C8)</f>
        <v>193</v>
      </c>
      <c r="D9" s="34">
        <f t="shared" ref="D9:E9" si="0">SUM(D7:D8)</f>
        <v>50</v>
      </c>
      <c r="E9" s="34">
        <f t="shared" si="0"/>
        <v>100</v>
      </c>
      <c r="F9" s="54"/>
    </row>
    <row r="10" spans="1:6" s="2" customFormat="1" ht="16" x14ac:dyDescent="0.25">
      <c r="A10" s="1181"/>
      <c r="B10" s="69"/>
      <c r="C10" s="53"/>
      <c r="D10" s="193"/>
      <c r="E10" s="193"/>
      <c r="F10" s="53"/>
    </row>
    <row r="11" spans="1:6" s="2" customFormat="1" ht="16" x14ac:dyDescent="0.25">
      <c r="A11" s="1181"/>
      <c r="B11" s="69"/>
      <c r="C11" s="53"/>
      <c r="D11" s="193"/>
      <c r="E11" s="193"/>
      <c r="F11" s="53"/>
    </row>
    <row r="12" spans="1:6" s="2" customFormat="1" ht="16" x14ac:dyDescent="0.25">
      <c r="A12" s="1181"/>
      <c r="B12" s="69"/>
      <c r="C12" s="53"/>
      <c r="D12" s="193"/>
      <c r="E12" s="193"/>
      <c r="F12" s="53"/>
    </row>
    <row r="13" spans="1:6" s="1" customFormat="1" ht="16" x14ac:dyDescent="0.25">
      <c r="A13" s="367"/>
      <c r="B13" s="43"/>
      <c r="C13" s="43"/>
      <c r="D13" s="392"/>
      <c r="E13" s="392"/>
      <c r="F13" s="43"/>
    </row>
    <row r="14" spans="1:6" s="136" customFormat="1" ht="16" x14ac:dyDescent="0.25">
      <c r="A14" s="137"/>
      <c r="B14" s="4"/>
      <c r="C14" s="4"/>
      <c r="D14" s="144"/>
      <c r="E14" s="144"/>
      <c r="F14" s="4"/>
    </row>
    <row r="15" spans="1:6" x14ac:dyDescent="0.25">
      <c r="A15" s="1336"/>
      <c r="B15" s="259"/>
      <c r="C15" s="259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S59"/>
  <sheetViews>
    <sheetView topLeftCell="A43" workbookViewId="0">
      <selection activeCell="F52" sqref="F52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8.5" style="158" customWidth="1"/>
    <col min="5" max="8" width="9.1640625" style="158" customWidth="1"/>
    <col min="9" max="13" width="10" style="158" customWidth="1"/>
    <col min="14" max="14" width="10" style="158" hidden="1" customWidth="1"/>
    <col min="15" max="17" width="10" style="158" customWidth="1"/>
    <col min="18" max="18" width="10.33203125" style="158" customWidth="1"/>
    <col min="19" max="16384" width="9" style="149"/>
  </cols>
  <sheetData>
    <row r="1" spans="1:19" s="48" customFormat="1" ht="16" x14ac:dyDescent="0.25">
      <c r="A1" s="128" t="s">
        <v>23</v>
      </c>
    </row>
    <row r="2" spans="1:19" s="48" customFormat="1" ht="16" x14ac:dyDescent="0.25">
      <c r="A2" s="128"/>
    </row>
    <row r="3" spans="1:19" s="48" customFormat="1" ht="16" x14ac:dyDescent="0.25">
      <c r="A3" s="128" t="s">
        <v>1602</v>
      </c>
    </row>
    <row r="4" spans="1:19" s="48" customFormat="1" ht="16" x14ac:dyDescent="0.25">
      <c r="A4" s="139" t="s">
        <v>6112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656" t="s">
        <v>22</v>
      </c>
      <c r="O4" s="3"/>
      <c r="P4" s="3"/>
      <c r="Q4" s="3"/>
      <c r="R4" s="3"/>
    </row>
    <row r="5" spans="1:19" s="49" customFormat="1" thickBot="1" x14ac:dyDescent="0.3">
      <c r="A5" s="516"/>
      <c r="C5" s="30">
        <v>6750</v>
      </c>
      <c r="D5" s="30">
        <v>5000</v>
      </c>
      <c r="E5" s="30">
        <v>4500</v>
      </c>
      <c r="F5" s="30">
        <v>25000</v>
      </c>
      <c r="G5" s="30">
        <v>21000</v>
      </c>
      <c r="H5" s="30">
        <v>4500</v>
      </c>
      <c r="I5" s="30">
        <v>4200</v>
      </c>
      <c r="J5" s="30">
        <v>6000</v>
      </c>
      <c r="K5" s="30">
        <v>6000</v>
      </c>
      <c r="L5" s="30">
        <v>5000</v>
      </c>
      <c r="M5" s="30">
        <v>1500</v>
      </c>
      <c r="N5" s="1559">
        <v>12000</v>
      </c>
      <c r="O5" s="30">
        <v>6750</v>
      </c>
      <c r="P5" s="30">
        <v>6000</v>
      </c>
      <c r="Q5" s="30">
        <v>5000</v>
      </c>
      <c r="R5" s="30"/>
    </row>
    <row r="6" spans="1:19" s="4" customFormat="1" thickBot="1" x14ac:dyDescent="0.3">
      <c r="A6" s="160" t="s">
        <v>0</v>
      </c>
      <c r="B6" s="51" t="s">
        <v>1</v>
      </c>
      <c r="C6" s="51" t="s">
        <v>2</v>
      </c>
      <c r="D6" s="51" t="s">
        <v>3</v>
      </c>
      <c r="E6" s="51" t="s">
        <v>27</v>
      </c>
      <c r="F6" s="51" t="s">
        <v>10</v>
      </c>
      <c r="G6" s="51" t="s">
        <v>378</v>
      </c>
      <c r="H6" s="51" t="s">
        <v>32</v>
      </c>
      <c r="I6" s="51" t="s">
        <v>380</v>
      </c>
      <c r="J6" s="51" t="s">
        <v>1637</v>
      </c>
      <c r="K6" s="51" t="s">
        <v>17</v>
      </c>
      <c r="L6" s="51" t="s">
        <v>18</v>
      </c>
      <c r="M6" s="51" t="s">
        <v>4</v>
      </c>
      <c r="N6" s="1560" t="s">
        <v>6517</v>
      </c>
      <c r="O6" s="51" t="s">
        <v>26</v>
      </c>
      <c r="P6" s="51" t="s">
        <v>969</v>
      </c>
      <c r="Q6" s="51" t="s">
        <v>1271</v>
      </c>
      <c r="R6" s="51"/>
    </row>
    <row r="7" spans="1:19" s="2" customFormat="1" ht="16" x14ac:dyDescent="0.25">
      <c r="A7" s="12">
        <v>44959</v>
      </c>
      <c r="B7" s="13" t="s">
        <v>6113</v>
      </c>
      <c r="C7" s="13">
        <v>12</v>
      </c>
      <c r="D7" s="13">
        <v>12</v>
      </c>
      <c r="E7" s="13">
        <v>12</v>
      </c>
      <c r="F7" s="13">
        <v>3</v>
      </c>
      <c r="G7" s="13"/>
      <c r="H7" s="13"/>
      <c r="I7" s="13"/>
      <c r="J7" s="13"/>
      <c r="K7" s="13"/>
      <c r="L7" s="13"/>
      <c r="M7" s="13"/>
      <c r="N7" s="1437"/>
      <c r="O7" s="13"/>
      <c r="P7" s="13"/>
      <c r="Q7" s="13"/>
      <c r="R7" s="13"/>
    </row>
    <row r="8" spans="1:19" s="1" customFormat="1" ht="16" x14ac:dyDescent="0.25">
      <c r="A8" s="76" t="s">
        <v>6230</v>
      </c>
      <c r="B8" s="14" t="s">
        <v>6232</v>
      </c>
      <c r="C8" s="43"/>
      <c r="D8" s="43"/>
      <c r="E8" s="13">
        <v>120</v>
      </c>
      <c r="F8" s="43"/>
      <c r="G8" s="13">
        <v>120</v>
      </c>
      <c r="H8" s="13">
        <v>74</v>
      </c>
      <c r="I8" s="13">
        <v>100</v>
      </c>
      <c r="J8" s="13">
        <v>50</v>
      </c>
      <c r="K8" s="13"/>
      <c r="L8" s="13"/>
      <c r="M8" s="13"/>
      <c r="N8" s="1437"/>
      <c r="O8" s="13"/>
      <c r="P8" s="13"/>
      <c r="Q8" s="13"/>
      <c r="R8" s="43"/>
    </row>
    <row r="9" spans="1:19" s="2" customFormat="1" thickBot="1" x14ac:dyDescent="0.3">
      <c r="A9" s="78" t="s">
        <v>6237</v>
      </c>
      <c r="B9" s="14" t="s">
        <v>6238</v>
      </c>
      <c r="C9" s="14"/>
      <c r="D9" s="14"/>
      <c r="E9" s="14"/>
      <c r="F9" s="14"/>
      <c r="G9" s="14"/>
      <c r="H9" s="14">
        <v>46</v>
      </c>
      <c r="I9" s="14"/>
      <c r="J9" s="14"/>
      <c r="K9" s="14"/>
      <c r="L9" s="14"/>
      <c r="M9" s="14"/>
      <c r="N9" s="238"/>
      <c r="O9" s="14"/>
      <c r="P9" s="14"/>
      <c r="Q9" s="14"/>
      <c r="R9" s="14"/>
    </row>
    <row r="10" spans="1:19" s="2" customFormat="1" thickBot="1" x14ac:dyDescent="0.3">
      <c r="A10" s="33" t="s">
        <v>6304</v>
      </c>
      <c r="B10" s="54"/>
      <c r="C10" s="34">
        <f>SUM(C7:C9)</f>
        <v>12</v>
      </c>
      <c r="D10" s="34">
        <f t="shared" ref="D10:R10" si="0">SUM(D7:D9)</f>
        <v>12</v>
      </c>
      <c r="E10" s="34">
        <f t="shared" si="0"/>
        <v>132</v>
      </c>
      <c r="F10" s="34">
        <f t="shared" si="0"/>
        <v>3</v>
      </c>
      <c r="G10" s="34">
        <f t="shared" si="0"/>
        <v>120</v>
      </c>
      <c r="H10" s="34">
        <f t="shared" si="0"/>
        <v>120</v>
      </c>
      <c r="I10" s="34">
        <f t="shared" si="0"/>
        <v>100</v>
      </c>
      <c r="J10" s="34">
        <f t="shared" si="0"/>
        <v>50</v>
      </c>
      <c r="K10" s="34">
        <f t="shared" si="0"/>
        <v>0</v>
      </c>
      <c r="L10" s="34">
        <f t="shared" si="0"/>
        <v>0</v>
      </c>
      <c r="M10" s="34">
        <f t="shared" si="0"/>
        <v>0</v>
      </c>
      <c r="N10" s="56"/>
      <c r="O10" s="34"/>
      <c r="P10" s="34"/>
      <c r="Q10" s="34"/>
      <c r="R10" s="34">
        <f t="shared" si="0"/>
        <v>0</v>
      </c>
    </row>
    <row r="11" spans="1:19" s="2" customFormat="1" ht="16" x14ac:dyDescent="0.25">
      <c r="A11" s="55">
        <v>44988</v>
      </c>
      <c r="B11" s="22" t="s">
        <v>6280</v>
      </c>
      <c r="C11" s="53"/>
      <c r="D11" s="53"/>
      <c r="E11" s="53"/>
      <c r="F11" s="53"/>
      <c r="G11" s="53"/>
      <c r="H11" s="53">
        <v>60</v>
      </c>
      <c r="I11" s="53"/>
      <c r="J11" s="53"/>
      <c r="K11" s="53">
        <v>30</v>
      </c>
      <c r="L11" s="53">
        <v>30</v>
      </c>
      <c r="M11" s="53"/>
      <c r="N11" s="999"/>
      <c r="O11" s="53"/>
      <c r="P11" s="53"/>
      <c r="Q11" s="53"/>
      <c r="R11" s="53"/>
    </row>
    <row r="12" spans="1:19" s="1" customFormat="1" ht="16" x14ac:dyDescent="0.25">
      <c r="A12" s="12" t="s">
        <v>6371</v>
      </c>
      <c r="B12" s="13" t="s">
        <v>6392</v>
      </c>
      <c r="C12" s="14">
        <v>50</v>
      </c>
      <c r="D12" s="14">
        <v>50</v>
      </c>
      <c r="E12" s="14">
        <v>100</v>
      </c>
      <c r="F12" s="115"/>
      <c r="G12" s="115"/>
      <c r="H12" s="14">
        <v>140</v>
      </c>
      <c r="I12" s="115"/>
      <c r="J12" s="115"/>
      <c r="K12" s="14">
        <v>50</v>
      </c>
      <c r="L12" s="14">
        <v>50</v>
      </c>
      <c r="M12" s="14">
        <v>100</v>
      </c>
      <c r="N12" s="238"/>
      <c r="O12" s="14"/>
      <c r="P12" s="14"/>
      <c r="Q12" s="14"/>
      <c r="R12" s="115"/>
    </row>
    <row r="13" spans="1:19" s="1" customFormat="1" thickBot="1" x14ac:dyDescent="0.3">
      <c r="A13" s="76" t="s">
        <v>6382</v>
      </c>
      <c r="B13" s="77" t="s">
        <v>6399</v>
      </c>
      <c r="C13" s="13">
        <v>100</v>
      </c>
      <c r="D13" s="13">
        <v>100</v>
      </c>
      <c r="E13" s="13">
        <v>40</v>
      </c>
      <c r="F13" s="43"/>
      <c r="G13" s="43"/>
      <c r="H13" s="43"/>
      <c r="I13" s="43"/>
      <c r="J13" s="43"/>
      <c r="K13" s="13">
        <v>25</v>
      </c>
      <c r="L13" s="13">
        <v>25</v>
      </c>
      <c r="M13" s="13">
        <v>160</v>
      </c>
      <c r="N13" s="1437"/>
      <c r="O13" s="13"/>
      <c r="P13" s="13"/>
      <c r="Q13" s="13"/>
      <c r="R13" s="43"/>
    </row>
    <row r="14" spans="1:19" s="2" customFormat="1" thickBot="1" x14ac:dyDescent="0.3">
      <c r="A14" s="33" t="s">
        <v>6430</v>
      </c>
      <c r="B14" s="54"/>
      <c r="C14" s="34">
        <f>SUM(C10:C13)</f>
        <v>162</v>
      </c>
      <c r="D14" s="34">
        <f t="shared" ref="D14:R14" si="1">SUM(D10:D13)</f>
        <v>162</v>
      </c>
      <c r="E14" s="34">
        <f t="shared" si="1"/>
        <v>272</v>
      </c>
      <c r="F14" s="34">
        <f t="shared" si="1"/>
        <v>3</v>
      </c>
      <c r="G14" s="34">
        <f t="shared" si="1"/>
        <v>120</v>
      </c>
      <c r="H14" s="34">
        <f t="shared" si="1"/>
        <v>320</v>
      </c>
      <c r="I14" s="34">
        <f t="shared" si="1"/>
        <v>100</v>
      </c>
      <c r="J14" s="34">
        <f t="shared" si="1"/>
        <v>50</v>
      </c>
      <c r="K14" s="34">
        <f t="shared" si="1"/>
        <v>105</v>
      </c>
      <c r="L14" s="34">
        <f t="shared" si="1"/>
        <v>105</v>
      </c>
      <c r="M14" s="34">
        <f t="shared" si="1"/>
        <v>260</v>
      </c>
      <c r="N14" s="56"/>
      <c r="O14" s="34"/>
      <c r="P14" s="34"/>
      <c r="Q14" s="34"/>
      <c r="R14" s="34">
        <f t="shared" si="1"/>
        <v>0</v>
      </c>
    </row>
    <row r="15" spans="1:19" s="49" customFormat="1" ht="16" x14ac:dyDescent="0.25">
      <c r="A15" s="431">
        <v>44930</v>
      </c>
      <c r="B15" s="432" t="s">
        <v>4156</v>
      </c>
      <c r="C15" s="185">
        <v>-12</v>
      </c>
      <c r="D15" s="185">
        <v>-12</v>
      </c>
      <c r="E15" s="185">
        <v>-12</v>
      </c>
      <c r="F15" s="185">
        <v>-3</v>
      </c>
      <c r="G15" s="185"/>
      <c r="H15" s="185"/>
      <c r="I15" s="185"/>
      <c r="J15" s="185"/>
      <c r="K15" s="185"/>
      <c r="L15" s="185"/>
      <c r="M15" s="185"/>
      <c r="N15" s="872"/>
      <c r="O15" s="185"/>
      <c r="P15" s="185"/>
      <c r="Q15" s="185"/>
      <c r="R15" s="185"/>
      <c r="S15" s="49" t="s">
        <v>211</v>
      </c>
    </row>
    <row r="16" spans="1:19" s="49" customFormat="1" ht="16" x14ac:dyDescent="0.25">
      <c r="A16" s="699">
        <v>45203</v>
      </c>
      <c r="B16" s="432" t="s">
        <v>4156</v>
      </c>
      <c r="C16" s="185"/>
      <c r="D16" s="185"/>
      <c r="E16" s="185"/>
      <c r="F16" s="185"/>
      <c r="G16" s="185"/>
      <c r="H16" s="185"/>
      <c r="I16" s="185"/>
      <c r="J16" s="185">
        <v>-30</v>
      </c>
      <c r="K16" s="185"/>
      <c r="L16" s="185"/>
      <c r="M16" s="185"/>
      <c r="N16" s="872"/>
      <c r="O16" s="185"/>
      <c r="P16" s="185"/>
      <c r="Q16" s="185"/>
      <c r="R16" s="185"/>
      <c r="S16" s="49" t="s">
        <v>211</v>
      </c>
    </row>
    <row r="17" spans="1:19" s="1249" customFormat="1" thickBot="1" x14ac:dyDescent="0.3">
      <c r="A17" s="1524">
        <v>45234</v>
      </c>
      <c r="B17" s="1525" t="s">
        <v>6516</v>
      </c>
      <c r="C17" s="1526"/>
      <c r="D17" s="1526"/>
      <c r="E17" s="1526"/>
      <c r="F17" s="1526"/>
      <c r="G17" s="1526"/>
      <c r="H17" s="1526"/>
      <c r="I17" s="1526">
        <v>300</v>
      </c>
      <c r="J17" s="1526">
        <v>70</v>
      </c>
      <c r="K17" s="1526"/>
      <c r="L17" s="1526"/>
      <c r="M17" s="1526"/>
      <c r="N17" s="1561">
        <v>15</v>
      </c>
      <c r="O17" s="1526"/>
      <c r="P17" s="1526"/>
      <c r="Q17" s="1526"/>
      <c r="R17" s="1526"/>
      <c r="S17" s="1249" t="s">
        <v>6557</v>
      </c>
    </row>
    <row r="18" spans="1:19" s="8" customFormat="1" thickBot="1" x14ac:dyDescent="0.3">
      <c r="A18" s="33" t="s">
        <v>6553</v>
      </c>
      <c r="B18" s="54"/>
      <c r="C18" s="34">
        <f t="shared" ref="C18:K18" si="2">SUM(C14:C16)</f>
        <v>150</v>
      </c>
      <c r="D18" s="34">
        <f t="shared" si="2"/>
        <v>150</v>
      </c>
      <c r="E18" s="34">
        <f t="shared" si="2"/>
        <v>260</v>
      </c>
      <c r="F18" s="34">
        <f t="shared" si="2"/>
        <v>0</v>
      </c>
      <c r="G18" s="34">
        <f t="shared" si="2"/>
        <v>120</v>
      </c>
      <c r="H18" s="34">
        <f t="shared" si="2"/>
        <v>320</v>
      </c>
      <c r="I18" s="34">
        <f t="shared" si="2"/>
        <v>100</v>
      </c>
      <c r="J18" s="34">
        <f t="shared" si="2"/>
        <v>20</v>
      </c>
      <c r="K18" s="34">
        <f t="shared" si="2"/>
        <v>105</v>
      </c>
      <c r="L18" s="34">
        <f t="shared" ref="L18:R18" si="3">SUM(L14:L16)</f>
        <v>105</v>
      </c>
      <c r="M18" s="34">
        <f t="shared" si="3"/>
        <v>260</v>
      </c>
      <c r="N18" s="56">
        <f t="shared" si="3"/>
        <v>0</v>
      </c>
      <c r="O18" s="34"/>
      <c r="P18" s="34"/>
      <c r="Q18" s="34"/>
      <c r="R18" s="34">
        <f t="shared" si="3"/>
        <v>0</v>
      </c>
    </row>
    <row r="19" spans="1:19" s="1" customFormat="1" ht="16" x14ac:dyDescent="0.25">
      <c r="A19" s="55" t="s">
        <v>6665</v>
      </c>
      <c r="B19" s="77" t="s">
        <v>6666</v>
      </c>
      <c r="C19" s="43"/>
      <c r="D19" s="13">
        <v>20</v>
      </c>
      <c r="E19" s="43"/>
      <c r="F19" s="43"/>
      <c r="G19" s="43"/>
      <c r="H19" s="13">
        <v>50</v>
      </c>
      <c r="I19" s="43"/>
      <c r="J19" s="43"/>
      <c r="K19" s="13">
        <v>30</v>
      </c>
      <c r="L19" s="13">
        <v>30</v>
      </c>
      <c r="M19" s="13">
        <v>50</v>
      </c>
      <c r="N19" s="391"/>
      <c r="O19" s="13">
        <v>20</v>
      </c>
      <c r="P19" s="13"/>
      <c r="Q19" s="13"/>
      <c r="R19" s="43"/>
    </row>
    <row r="20" spans="1:19" s="1" customFormat="1" thickBot="1" x14ac:dyDescent="0.3">
      <c r="A20" s="28" t="s">
        <v>6741</v>
      </c>
      <c r="B20" s="77" t="s">
        <v>6742</v>
      </c>
      <c r="C20" s="115"/>
      <c r="D20" s="115"/>
      <c r="E20" s="115"/>
      <c r="F20" s="115"/>
      <c r="G20" s="14">
        <v>60</v>
      </c>
      <c r="H20" s="14">
        <v>120</v>
      </c>
      <c r="I20" s="115"/>
      <c r="J20" s="115"/>
      <c r="K20" s="115"/>
      <c r="L20" s="115"/>
      <c r="M20" s="115"/>
      <c r="N20" s="959"/>
      <c r="O20" s="115"/>
      <c r="P20" s="115"/>
      <c r="Q20" s="115"/>
      <c r="R20" s="115"/>
    </row>
    <row r="21" spans="1:19" s="1" customFormat="1" thickBot="1" x14ac:dyDescent="0.3">
      <c r="A21" s="33" t="s">
        <v>6574</v>
      </c>
      <c r="B21" s="54"/>
      <c r="C21" s="34">
        <f>SUM(C18:C20)</f>
        <v>150</v>
      </c>
      <c r="D21" s="34">
        <f t="shared" ref="D21:R21" si="4">SUM(D18:D20)</f>
        <v>170</v>
      </c>
      <c r="E21" s="34">
        <f t="shared" si="4"/>
        <v>260</v>
      </c>
      <c r="F21" s="34">
        <f t="shared" si="4"/>
        <v>0</v>
      </c>
      <c r="G21" s="34">
        <f t="shared" si="4"/>
        <v>180</v>
      </c>
      <c r="H21" s="34">
        <f t="shared" si="4"/>
        <v>490</v>
      </c>
      <c r="I21" s="34">
        <f t="shared" si="4"/>
        <v>100</v>
      </c>
      <c r="J21" s="34">
        <f t="shared" si="4"/>
        <v>20</v>
      </c>
      <c r="K21" s="34">
        <f t="shared" si="4"/>
        <v>135</v>
      </c>
      <c r="L21" s="34">
        <f t="shared" si="4"/>
        <v>135</v>
      </c>
      <c r="M21" s="34">
        <f t="shared" si="4"/>
        <v>310</v>
      </c>
      <c r="N21" s="56">
        <f t="shared" si="4"/>
        <v>0</v>
      </c>
      <c r="O21" s="34">
        <f t="shared" si="4"/>
        <v>20</v>
      </c>
      <c r="P21" s="34">
        <f t="shared" si="4"/>
        <v>0</v>
      </c>
      <c r="Q21" s="34">
        <f t="shared" si="4"/>
        <v>0</v>
      </c>
      <c r="R21" s="34">
        <f t="shared" si="4"/>
        <v>0</v>
      </c>
    </row>
    <row r="22" spans="1:19" s="2" customFormat="1" ht="16" x14ac:dyDescent="0.25">
      <c r="A22" s="55">
        <v>45113</v>
      </c>
      <c r="B22" s="188" t="s">
        <v>7</v>
      </c>
      <c r="C22" s="53"/>
      <c r="D22" s="53">
        <v>80</v>
      </c>
      <c r="E22" s="53"/>
      <c r="F22" s="53"/>
      <c r="G22" s="53"/>
      <c r="H22" s="53">
        <v>40</v>
      </c>
      <c r="I22" s="53"/>
      <c r="J22" s="53"/>
      <c r="K22" s="53"/>
      <c r="L22" s="53"/>
      <c r="M22" s="53">
        <v>160</v>
      </c>
      <c r="N22" s="999"/>
      <c r="O22" s="53">
        <v>80</v>
      </c>
      <c r="P22" s="53"/>
      <c r="Q22" s="53"/>
      <c r="R22" s="53"/>
    </row>
    <row r="23" spans="1:19" s="1" customFormat="1" thickBot="1" x14ac:dyDescent="0.3">
      <c r="A23" s="12">
        <v>45144</v>
      </c>
      <c r="B23" s="13" t="s">
        <v>6818</v>
      </c>
      <c r="C23" s="43"/>
      <c r="D23" s="43"/>
      <c r="E23" s="13">
        <v>43</v>
      </c>
      <c r="F23" s="43"/>
      <c r="G23" s="43"/>
      <c r="H23" s="13">
        <v>117</v>
      </c>
      <c r="I23" s="43"/>
      <c r="J23" s="43"/>
      <c r="K23" s="43"/>
      <c r="L23" s="43"/>
      <c r="M23" s="43"/>
      <c r="N23" s="391"/>
      <c r="O23" s="43"/>
      <c r="P23" s="13">
        <v>80</v>
      </c>
      <c r="Q23" s="13">
        <v>80</v>
      </c>
      <c r="R23" s="43"/>
    </row>
    <row r="24" spans="1:19" s="6" customFormat="1" thickBot="1" x14ac:dyDescent="0.3">
      <c r="A24" s="33" t="s">
        <v>6955</v>
      </c>
      <c r="B24" s="54"/>
      <c r="C24" s="34">
        <f>SUM(C21:C23)</f>
        <v>150</v>
      </c>
      <c r="D24" s="34">
        <f t="shared" ref="D24:R24" si="5">SUM(D21:D23)</f>
        <v>250</v>
      </c>
      <c r="E24" s="34">
        <f t="shared" si="5"/>
        <v>303</v>
      </c>
      <c r="F24" s="34">
        <f t="shared" si="5"/>
        <v>0</v>
      </c>
      <c r="G24" s="34">
        <f t="shared" si="5"/>
        <v>180</v>
      </c>
      <c r="H24" s="34">
        <f t="shared" si="5"/>
        <v>647</v>
      </c>
      <c r="I24" s="34">
        <f t="shared" si="5"/>
        <v>100</v>
      </c>
      <c r="J24" s="34">
        <f t="shared" si="5"/>
        <v>20</v>
      </c>
      <c r="K24" s="34">
        <f t="shared" si="5"/>
        <v>135</v>
      </c>
      <c r="L24" s="34">
        <f t="shared" si="5"/>
        <v>135</v>
      </c>
      <c r="M24" s="34">
        <f t="shared" si="5"/>
        <v>470</v>
      </c>
      <c r="N24" s="56">
        <f t="shared" si="5"/>
        <v>0</v>
      </c>
      <c r="O24" s="34">
        <f t="shared" si="5"/>
        <v>100</v>
      </c>
      <c r="P24" s="34">
        <f t="shared" si="5"/>
        <v>80</v>
      </c>
      <c r="Q24" s="34">
        <f t="shared" si="5"/>
        <v>80</v>
      </c>
      <c r="R24" s="34">
        <f t="shared" si="5"/>
        <v>0</v>
      </c>
    </row>
    <row r="25" spans="1:19" s="2" customFormat="1" thickBot="1" x14ac:dyDescent="0.3">
      <c r="A25" s="12">
        <v>44933</v>
      </c>
      <c r="B25" s="13" t="s">
        <v>6949</v>
      </c>
      <c r="C25" s="13"/>
      <c r="D25" s="13"/>
      <c r="E25" s="13"/>
      <c r="F25" s="13"/>
      <c r="G25" s="13"/>
      <c r="H25" s="13"/>
      <c r="I25" s="13">
        <v>50</v>
      </c>
      <c r="J25" s="13"/>
      <c r="K25" s="13"/>
      <c r="L25" s="13"/>
      <c r="M25" s="13"/>
      <c r="N25" s="1437"/>
      <c r="O25" s="13"/>
      <c r="P25" s="13"/>
      <c r="Q25" s="13"/>
      <c r="R25" s="13"/>
    </row>
    <row r="26" spans="1:19" s="6" customFormat="1" thickBot="1" x14ac:dyDescent="0.3">
      <c r="A26" s="33" t="s">
        <v>7128</v>
      </c>
      <c r="B26" s="54"/>
      <c r="C26" s="34">
        <f>SUM(C24:C25)</f>
        <v>150</v>
      </c>
      <c r="D26" s="34">
        <f t="shared" ref="D26:R28" si="6">SUM(D24:D25)</f>
        <v>250</v>
      </c>
      <c r="E26" s="34">
        <f t="shared" si="6"/>
        <v>303</v>
      </c>
      <c r="F26" s="34">
        <f t="shared" si="6"/>
        <v>0</v>
      </c>
      <c r="G26" s="34">
        <f t="shared" si="6"/>
        <v>180</v>
      </c>
      <c r="H26" s="34">
        <f t="shared" si="6"/>
        <v>647</v>
      </c>
      <c r="I26" s="34">
        <f t="shared" si="6"/>
        <v>150</v>
      </c>
      <c r="J26" s="34">
        <f t="shared" si="6"/>
        <v>20</v>
      </c>
      <c r="K26" s="34">
        <f t="shared" si="6"/>
        <v>135</v>
      </c>
      <c r="L26" s="34">
        <f t="shared" si="6"/>
        <v>135</v>
      </c>
      <c r="M26" s="34">
        <f t="shared" si="6"/>
        <v>470</v>
      </c>
      <c r="N26" s="56">
        <f t="shared" si="6"/>
        <v>0</v>
      </c>
      <c r="O26" s="34">
        <f t="shared" si="6"/>
        <v>100</v>
      </c>
      <c r="P26" s="34">
        <f t="shared" si="6"/>
        <v>80</v>
      </c>
      <c r="Q26" s="34">
        <f t="shared" si="6"/>
        <v>80</v>
      </c>
      <c r="R26" s="34">
        <f t="shared" si="6"/>
        <v>0</v>
      </c>
    </row>
    <row r="27" spans="1:19" s="2" customFormat="1" thickBot="1" x14ac:dyDescent="0.3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437"/>
      <c r="O27" s="13"/>
      <c r="P27" s="13"/>
      <c r="Q27" s="13"/>
      <c r="R27" s="13"/>
    </row>
    <row r="28" spans="1:19" s="6" customFormat="1" thickBot="1" x14ac:dyDescent="0.3">
      <c r="A28" s="33" t="s">
        <v>7363</v>
      </c>
      <c r="B28" s="54"/>
      <c r="C28" s="34">
        <f>SUM(C26:C27)</f>
        <v>150</v>
      </c>
      <c r="D28" s="34">
        <f>SUM(D26:D27)</f>
        <v>250</v>
      </c>
      <c r="E28" s="34">
        <f>SUM(E26:E27)</f>
        <v>303</v>
      </c>
      <c r="F28" s="34">
        <f t="shared" si="6"/>
        <v>0</v>
      </c>
      <c r="G28" s="34">
        <f t="shared" ref="G28:M28" si="7">SUM(G26:G27)</f>
        <v>180</v>
      </c>
      <c r="H28" s="34">
        <f t="shared" si="7"/>
        <v>647</v>
      </c>
      <c r="I28" s="34">
        <f t="shared" si="7"/>
        <v>150</v>
      </c>
      <c r="J28" s="34">
        <f t="shared" si="7"/>
        <v>20</v>
      </c>
      <c r="K28" s="34">
        <f t="shared" si="7"/>
        <v>135</v>
      </c>
      <c r="L28" s="34">
        <f t="shared" si="7"/>
        <v>135</v>
      </c>
      <c r="M28" s="34">
        <f t="shared" si="7"/>
        <v>470</v>
      </c>
      <c r="N28" s="34">
        <f t="shared" si="6"/>
        <v>0</v>
      </c>
      <c r="O28" s="34">
        <f>SUM(O26:O27)</f>
        <v>100</v>
      </c>
      <c r="P28" s="34">
        <f>SUM(P26:P27)</f>
        <v>80</v>
      </c>
      <c r="Q28" s="34">
        <f>SUM(Q26:Q27)</f>
        <v>80</v>
      </c>
      <c r="R28" s="34">
        <f>SUM(R26:R27)</f>
        <v>0</v>
      </c>
    </row>
    <row r="29" spans="1:19" s="1" customFormat="1" ht="16" x14ac:dyDescent="0.25">
      <c r="A29" s="12">
        <v>45147</v>
      </c>
      <c r="B29" s="53" t="s">
        <v>63</v>
      </c>
      <c r="C29" s="43"/>
      <c r="D29" s="43"/>
      <c r="E29" s="13">
        <v>-70</v>
      </c>
      <c r="F29" s="43"/>
      <c r="G29" s="13">
        <v>-29</v>
      </c>
      <c r="H29" s="13">
        <v>-100</v>
      </c>
      <c r="I29" s="43"/>
      <c r="J29" s="43"/>
      <c r="K29" s="13">
        <v>-68</v>
      </c>
      <c r="L29" s="43"/>
      <c r="M29" s="43"/>
      <c r="N29" s="391"/>
      <c r="O29" s="43"/>
      <c r="P29" s="13">
        <v>-10</v>
      </c>
      <c r="Q29" s="43"/>
      <c r="R29" s="43"/>
    </row>
    <row r="30" spans="1:19" s="1" customFormat="1" ht="16" x14ac:dyDescent="0.25">
      <c r="A30" s="55">
        <v>45239</v>
      </c>
      <c r="B30" s="53" t="s">
        <v>63</v>
      </c>
      <c r="C30" s="13">
        <v>-63</v>
      </c>
      <c r="D30" s="43"/>
      <c r="E30" s="43"/>
      <c r="F30" s="43"/>
      <c r="G30" s="13">
        <v>-32</v>
      </c>
      <c r="H30" s="13">
        <v>-197</v>
      </c>
      <c r="I30" s="43"/>
      <c r="J30" s="43"/>
      <c r="K30" s="43"/>
      <c r="L30" s="43"/>
      <c r="M30" s="43"/>
      <c r="N30" s="391"/>
      <c r="O30" s="13">
        <v>-5</v>
      </c>
      <c r="P30" s="43"/>
      <c r="Q30" s="43"/>
      <c r="R30" s="43"/>
    </row>
    <row r="31" spans="1:19" s="1" customFormat="1" thickBot="1" x14ac:dyDescent="0.3">
      <c r="A31" s="12" t="s">
        <v>7511</v>
      </c>
      <c r="B31" s="75" t="s">
        <v>63</v>
      </c>
      <c r="C31" s="13">
        <v>-43</v>
      </c>
      <c r="D31" s="43"/>
      <c r="E31" s="43"/>
      <c r="F31" s="43"/>
      <c r="G31" s="13">
        <v>-40</v>
      </c>
      <c r="H31" s="13">
        <v>-100</v>
      </c>
      <c r="I31" s="43"/>
      <c r="J31" s="43"/>
      <c r="K31" s="43"/>
      <c r="L31" s="43"/>
      <c r="M31" s="13">
        <v>-101</v>
      </c>
      <c r="N31" s="391"/>
      <c r="O31" s="13">
        <v>-24</v>
      </c>
      <c r="P31" s="13">
        <v>-35</v>
      </c>
      <c r="Q31" s="43"/>
      <c r="R31" s="43"/>
    </row>
    <row r="32" spans="1:19" s="6" customFormat="1" thickBot="1" x14ac:dyDescent="0.3">
      <c r="A32" s="33" t="s">
        <v>7418</v>
      </c>
      <c r="B32" s="54"/>
      <c r="C32" s="34">
        <f>SUM(C28:C31)</f>
        <v>44</v>
      </c>
      <c r="D32" s="34">
        <f t="shared" ref="D32:R32" si="8">SUM(D28:D31)</f>
        <v>250</v>
      </c>
      <c r="E32" s="34">
        <f t="shared" si="8"/>
        <v>233</v>
      </c>
      <c r="F32" s="34">
        <f t="shared" si="8"/>
        <v>0</v>
      </c>
      <c r="G32" s="34">
        <f t="shared" si="8"/>
        <v>79</v>
      </c>
      <c r="H32" s="34">
        <f t="shared" si="8"/>
        <v>250</v>
      </c>
      <c r="I32" s="34">
        <f t="shared" si="8"/>
        <v>150</v>
      </c>
      <c r="J32" s="34">
        <f t="shared" si="8"/>
        <v>20</v>
      </c>
      <c r="K32" s="34">
        <f t="shared" si="8"/>
        <v>67</v>
      </c>
      <c r="L32" s="34">
        <f t="shared" si="8"/>
        <v>135</v>
      </c>
      <c r="M32" s="34">
        <f t="shared" si="8"/>
        <v>369</v>
      </c>
      <c r="N32" s="34">
        <f t="shared" si="8"/>
        <v>0</v>
      </c>
      <c r="O32" s="34">
        <f t="shared" si="8"/>
        <v>71</v>
      </c>
      <c r="P32" s="34">
        <f t="shared" si="8"/>
        <v>35</v>
      </c>
      <c r="Q32" s="34">
        <f t="shared" si="8"/>
        <v>80</v>
      </c>
      <c r="R32" s="34">
        <f t="shared" si="8"/>
        <v>0</v>
      </c>
    </row>
    <row r="33" spans="1:18" s="200" customFormat="1" thickBot="1" x14ac:dyDescent="0.3">
      <c r="A33" s="212">
        <v>45026</v>
      </c>
      <c r="B33" s="213" t="s">
        <v>63</v>
      </c>
      <c r="C33" s="742"/>
      <c r="D33" s="162">
        <v>-120</v>
      </c>
      <c r="E33" s="162">
        <v>-100</v>
      </c>
      <c r="F33" s="742"/>
      <c r="G33" s="742"/>
      <c r="H33" s="162">
        <v>-100</v>
      </c>
      <c r="I33" s="162">
        <v>-150</v>
      </c>
      <c r="J33" s="162">
        <v>-20</v>
      </c>
      <c r="K33" s="162">
        <v>-41</v>
      </c>
      <c r="L33" s="162">
        <v>-90</v>
      </c>
      <c r="M33" s="742"/>
      <c r="N33" s="1136"/>
      <c r="O33" s="162">
        <v>-26</v>
      </c>
      <c r="P33" s="162">
        <v>-21</v>
      </c>
      <c r="Q33" s="162">
        <v>-40</v>
      </c>
      <c r="R33" s="742"/>
    </row>
    <row r="34" spans="1:18" s="941" customFormat="1" thickBot="1" x14ac:dyDescent="0.3">
      <c r="A34" s="290" t="s">
        <v>7845</v>
      </c>
      <c r="B34" s="291"/>
      <c r="C34" s="269">
        <f>SUM(C32:C33)</f>
        <v>44</v>
      </c>
      <c r="D34" s="269">
        <f>SUM(D32:D33)</f>
        <v>130</v>
      </c>
      <c r="E34" s="269">
        <f t="shared" ref="E34:R34" si="9">SUM(E32:E33)</f>
        <v>133</v>
      </c>
      <c r="F34" s="269">
        <f t="shared" si="9"/>
        <v>0</v>
      </c>
      <c r="G34" s="269">
        <f t="shared" si="9"/>
        <v>79</v>
      </c>
      <c r="H34" s="269">
        <f t="shared" si="9"/>
        <v>150</v>
      </c>
      <c r="I34" s="269">
        <f t="shared" si="9"/>
        <v>0</v>
      </c>
      <c r="J34" s="269">
        <f t="shared" si="9"/>
        <v>0</v>
      </c>
      <c r="K34" s="269">
        <f t="shared" si="9"/>
        <v>26</v>
      </c>
      <c r="L34" s="269">
        <f t="shared" si="9"/>
        <v>45</v>
      </c>
      <c r="M34" s="269">
        <f t="shared" si="9"/>
        <v>369</v>
      </c>
      <c r="N34" s="269">
        <f t="shared" si="9"/>
        <v>0</v>
      </c>
      <c r="O34" s="269">
        <f t="shared" si="9"/>
        <v>45</v>
      </c>
      <c r="P34" s="269">
        <f t="shared" si="9"/>
        <v>14</v>
      </c>
      <c r="Q34" s="269">
        <f t="shared" si="9"/>
        <v>40</v>
      </c>
      <c r="R34" s="269">
        <f t="shared" si="9"/>
        <v>0</v>
      </c>
    </row>
    <row r="35" spans="1:18" s="1" customFormat="1" thickBot="1" x14ac:dyDescent="0.3">
      <c r="A35" s="12" t="s">
        <v>7998</v>
      </c>
      <c r="B35" s="75" t="s">
        <v>63</v>
      </c>
      <c r="C35" s="43"/>
      <c r="D35" s="13">
        <v>-30</v>
      </c>
      <c r="E35" s="13">
        <v>-131</v>
      </c>
      <c r="F35" s="43"/>
      <c r="G35" s="13">
        <v>-65</v>
      </c>
      <c r="H35" s="13">
        <v>-113</v>
      </c>
      <c r="I35" s="43"/>
      <c r="J35" s="43"/>
      <c r="K35" s="13">
        <v>-22</v>
      </c>
      <c r="L35" s="13">
        <v>-9</v>
      </c>
      <c r="M35" s="13">
        <v>-102</v>
      </c>
      <c r="N35" s="391"/>
      <c r="O35" s="43"/>
      <c r="P35" s="13">
        <v>-14</v>
      </c>
      <c r="Q35" s="13">
        <v>-21</v>
      </c>
      <c r="R35" s="43"/>
    </row>
    <row r="36" spans="1:18" s="6" customFormat="1" thickBot="1" x14ac:dyDescent="0.3">
      <c r="A36" s="33" t="s">
        <v>8111</v>
      </c>
      <c r="B36" s="54"/>
      <c r="C36" s="34">
        <f>SUM(C34:C35)</f>
        <v>44</v>
      </c>
      <c r="D36" s="34">
        <f>SUM(D34:D35)</f>
        <v>100</v>
      </c>
      <c r="E36" s="34">
        <f t="shared" ref="E36:R36" si="10">SUM(E34:E35)</f>
        <v>2</v>
      </c>
      <c r="F36" s="34">
        <f t="shared" si="10"/>
        <v>0</v>
      </c>
      <c r="G36" s="34">
        <f t="shared" si="10"/>
        <v>14</v>
      </c>
      <c r="H36" s="34">
        <f t="shared" si="10"/>
        <v>37</v>
      </c>
      <c r="I36" s="34">
        <f t="shared" si="10"/>
        <v>0</v>
      </c>
      <c r="J36" s="34">
        <f t="shared" si="10"/>
        <v>0</v>
      </c>
      <c r="K36" s="34">
        <f t="shared" si="10"/>
        <v>4</v>
      </c>
      <c r="L36" s="34">
        <f t="shared" si="10"/>
        <v>36</v>
      </c>
      <c r="M36" s="34">
        <f t="shared" si="10"/>
        <v>267</v>
      </c>
      <c r="N36" s="34">
        <f t="shared" si="10"/>
        <v>0</v>
      </c>
      <c r="O36" s="34">
        <f t="shared" si="10"/>
        <v>45</v>
      </c>
      <c r="P36" s="34">
        <f t="shared" si="10"/>
        <v>0</v>
      </c>
      <c r="Q36" s="34">
        <f t="shared" si="10"/>
        <v>19</v>
      </c>
      <c r="R36" s="34">
        <f t="shared" si="10"/>
        <v>0</v>
      </c>
    </row>
    <row r="37" spans="1:18" s="2" customFormat="1" ht="16" x14ac:dyDescent="0.25">
      <c r="A37" s="168" t="s">
        <v>8263</v>
      </c>
      <c r="B37" s="13" t="s">
        <v>63</v>
      </c>
      <c r="C37" s="13">
        <v>-20</v>
      </c>
      <c r="D37" s="13">
        <v>-8</v>
      </c>
      <c r="E37" s="13"/>
      <c r="F37" s="13"/>
      <c r="G37" s="13"/>
      <c r="H37" s="13"/>
      <c r="I37" s="13"/>
      <c r="J37" s="13"/>
      <c r="K37" s="13"/>
      <c r="L37" s="13"/>
      <c r="M37" s="13"/>
      <c r="N37" s="1437"/>
      <c r="O37" s="13"/>
      <c r="P37" s="13"/>
      <c r="Q37" s="13"/>
      <c r="R37" s="13"/>
    </row>
    <row r="38" spans="1:18" s="2" customFormat="1" thickBot="1" x14ac:dyDescent="0.3">
      <c r="A38" s="190" t="s">
        <v>8267</v>
      </c>
      <c r="B38" s="14" t="s">
        <v>63</v>
      </c>
      <c r="C38" s="14"/>
      <c r="D38" s="14">
        <v>-22</v>
      </c>
      <c r="E38" s="14"/>
      <c r="F38" s="14"/>
      <c r="G38" s="14"/>
      <c r="H38" s="14"/>
      <c r="I38" s="14"/>
      <c r="J38" s="14"/>
      <c r="K38" s="14"/>
      <c r="L38" s="14"/>
      <c r="M38" s="14">
        <v>-11</v>
      </c>
      <c r="N38" s="238"/>
      <c r="O38" s="14"/>
      <c r="P38" s="14"/>
      <c r="Q38" s="14"/>
      <c r="R38" s="14"/>
    </row>
    <row r="39" spans="1:18" s="2" customFormat="1" thickBot="1" x14ac:dyDescent="0.3">
      <c r="A39" s="33" t="s">
        <v>8272</v>
      </c>
      <c r="B39" s="54"/>
      <c r="C39" s="34">
        <f>SUM(C36:C38)</f>
        <v>24</v>
      </c>
      <c r="D39" s="34">
        <f t="shared" ref="D39:R39" si="11">SUM(D36:D38)</f>
        <v>70</v>
      </c>
      <c r="E39" s="34">
        <f t="shared" si="11"/>
        <v>2</v>
      </c>
      <c r="F39" s="34">
        <f t="shared" si="11"/>
        <v>0</v>
      </c>
      <c r="G39" s="34">
        <f t="shared" si="11"/>
        <v>14</v>
      </c>
      <c r="H39" s="34">
        <f t="shared" si="11"/>
        <v>37</v>
      </c>
      <c r="I39" s="34">
        <f t="shared" si="11"/>
        <v>0</v>
      </c>
      <c r="J39" s="34">
        <f t="shared" si="11"/>
        <v>0</v>
      </c>
      <c r="K39" s="34">
        <f t="shared" si="11"/>
        <v>4</v>
      </c>
      <c r="L39" s="34">
        <f t="shared" si="11"/>
        <v>36</v>
      </c>
      <c r="M39" s="34">
        <f t="shared" si="11"/>
        <v>256</v>
      </c>
      <c r="N39" s="34">
        <f t="shared" si="11"/>
        <v>0</v>
      </c>
      <c r="O39" s="34">
        <f t="shared" si="11"/>
        <v>45</v>
      </c>
      <c r="P39" s="34">
        <f t="shared" si="11"/>
        <v>0</v>
      </c>
      <c r="Q39" s="34">
        <f t="shared" si="11"/>
        <v>19</v>
      </c>
      <c r="R39" s="34">
        <f t="shared" si="11"/>
        <v>0</v>
      </c>
    </row>
    <row r="40" spans="1:18" s="2" customFormat="1" thickBot="1" x14ac:dyDescent="0.3">
      <c r="A40" s="55"/>
      <c r="B40" s="529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999"/>
      <c r="O40" s="53"/>
      <c r="P40" s="53"/>
      <c r="Q40" s="53"/>
      <c r="R40" s="53"/>
    </row>
    <row r="41" spans="1:18" s="8" customFormat="1" thickBot="1" x14ac:dyDescent="0.3">
      <c r="A41" s="33" t="s">
        <v>8436</v>
      </c>
      <c r="B41" s="54"/>
      <c r="C41" s="34">
        <f>SUM(C39:C40)</f>
        <v>24</v>
      </c>
      <c r="D41" s="34">
        <f t="shared" ref="D41:R47" si="12">SUM(D39:D40)</f>
        <v>70</v>
      </c>
      <c r="E41" s="34">
        <f t="shared" si="12"/>
        <v>2</v>
      </c>
      <c r="F41" s="34">
        <f t="shared" si="12"/>
        <v>0</v>
      </c>
      <c r="G41" s="34">
        <f t="shared" si="12"/>
        <v>14</v>
      </c>
      <c r="H41" s="34">
        <f t="shared" si="12"/>
        <v>37</v>
      </c>
      <c r="I41" s="34">
        <f t="shared" si="12"/>
        <v>0</v>
      </c>
      <c r="J41" s="34">
        <f t="shared" si="12"/>
        <v>0</v>
      </c>
      <c r="K41" s="34">
        <f t="shared" si="12"/>
        <v>4</v>
      </c>
      <c r="L41" s="34">
        <f t="shared" si="12"/>
        <v>36</v>
      </c>
      <c r="M41" s="34">
        <f t="shared" si="12"/>
        <v>256</v>
      </c>
      <c r="N41" s="34">
        <f t="shared" si="12"/>
        <v>0</v>
      </c>
      <c r="O41" s="34">
        <f t="shared" si="12"/>
        <v>45</v>
      </c>
      <c r="P41" s="34">
        <f t="shared" si="12"/>
        <v>0</v>
      </c>
      <c r="Q41" s="34">
        <f t="shared" si="12"/>
        <v>19</v>
      </c>
      <c r="R41" s="34">
        <f t="shared" si="12"/>
        <v>0</v>
      </c>
    </row>
    <row r="42" spans="1:18" s="2" customFormat="1" thickBot="1" x14ac:dyDescent="0.3">
      <c r="A42" s="55"/>
      <c r="B42" s="529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999"/>
      <c r="O42" s="53"/>
      <c r="P42" s="53"/>
      <c r="Q42" s="53"/>
      <c r="R42" s="53"/>
    </row>
    <row r="43" spans="1:18" s="8" customFormat="1" thickBot="1" x14ac:dyDescent="0.3">
      <c r="A43" s="33" t="s">
        <v>8696</v>
      </c>
      <c r="B43" s="54"/>
      <c r="C43" s="34">
        <f>SUM(C41:C42)</f>
        <v>24</v>
      </c>
      <c r="D43" s="34">
        <f>SUM(D41:D42)</f>
        <v>70</v>
      </c>
      <c r="E43" s="34">
        <f>SUM(E41:E42)</f>
        <v>2</v>
      </c>
      <c r="F43" s="34">
        <f t="shared" si="12"/>
        <v>0</v>
      </c>
      <c r="G43" s="34">
        <f>SUM(G41:G42)</f>
        <v>14</v>
      </c>
      <c r="H43" s="34">
        <f>SUM(H41:H42)</f>
        <v>37</v>
      </c>
      <c r="I43" s="34">
        <f t="shared" si="12"/>
        <v>0</v>
      </c>
      <c r="J43" s="34">
        <f t="shared" si="12"/>
        <v>0</v>
      </c>
      <c r="K43" s="34">
        <f>SUM(K41:K42)</f>
        <v>4</v>
      </c>
      <c r="L43" s="34">
        <f>SUM(L41:L42)</f>
        <v>36</v>
      </c>
      <c r="M43" s="34">
        <f>SUM(M41:M42)</f>
        <v>256</v>
      </c>
      <c r="N43" s="34">
        <f t="shared" si="12"/>
        <v>0</v>
      </c>
      <c r="O43" s="34">
        <f>SUM(O41:O42)</f>
        <v>45</v>
      </c>
      <c r="P43" s="34">
        <f t="shared" si="12"/>
        <v>0</v>
      </c>
      <c r="Q43" s="34">
        <f>SUM(Q41:Q42)</f>
        <v>19</v>
      </c>
      <c r="R43" s="34">
        <f t="shared" si="12"/>
        <v>0</v>
      </c>
    </row>
    <row r="44" spans="1:18" s="2" customFormat="1" thickBot="1" x14ac:dyDescent="0.3">
      <c r="A44" s="55"/>
      <c r="B44" s="529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999"/>
      <c r="O44" s="53"/>
      <c r="P44" s="53"/>
      <c r="Q44" s="53"/>
      <c r="R44" s="53"/>
    </row>
    <row r="45" spans="1:18" s="8" customFormat="1" thickBot="1" x14ac:dyDescent="0.3">
      <c r="A45" s="33" t="s">
        <v>8854</v>
      </c>
      <c r="B45" s="54"/>
      <c r="C45" s="34">
        <f>SUM(C43:C44)</f>
        <v>24</v>
      </c>
      <c r="D45" s="34">
        <f>SUM(D43:D44)</f>
        <v>70</v>
      </c>
      <c r="E45" s="34">
        <f>SUM(E43:E44)</f>
        <v>2</v>
      </c>
      <c r="F45" s="34">
        <f t="shared" si="12"/>
        <v>0</v>
      </c>
      <c r="G45" s="34">
        <f>SUM(G43:G44)</f>
        <v>14</v>
      </c>
      <c r="H45" s="34">
        <f>SUM(H43:H44)</f>
        <v>37</v>
      </c>
      <c r="I45" s="34">
        <f t="shared" si="12"/>
        <v>0</v>
      </c>
      <c r="J45" s="34">
        <f t="shared" si="12"/>
        <v>0</v>
      </c>
      <c r="K45" s="34">
        <f>SUM(K43:K44)</f>
        <v>4</v>
      </c>
      <c r="L45" s="34">
        <f>SUM(L43:L44)</f>
        <v>36</v>
      </c>
      <c r="M45" s="34">
        <f>SUM(M43:M44)</f>
        <v>256</v>
      </c>
      <c r="N45" s="34">
        <f t="shared" si="12"/>
        <v>0</v>
      </c>
      <c r="O45" s="34">
        <f>SUM(O43:O44)</f>
        <v>45</v>
      </c>
      <c r="P45" s="34">
        <f t="shared" si="12"/>
        <v>0</v>
      </c>
      <c r="Q45" s="34">
        <f>SUM(Q43:Q44)</f>
        <v>19</v>
      </c>
      <c r="R45" s="34">
        <f t="shared" si="12"/>
        <v>0</v>
      </c>
    </row>
    <row r="46" spans="1:18" s="1" customFormat="1" thickBot="1" x14ac:dyDescent="0.3">
      <c r="A46" s="55"/>
      <c r="B46" s="529"/>
      <c r="C46" s="354"/>
      <c r="D46" s="53"/>
      <c r="E46" s="354"/>
      <c r="F46" s="354"/>
      <c r="G46" s="354"/>
      <c r="H46" s="354"/>
      <c r="I46" s="354"/>
      <c r="J46" s="354"/>
      <c r="K46" s="354"/>
      <c r="L46" s="354"/>
      <c r="M46" s="53"/>
      <c r="N46" s="1000"/>
      <c r="O46" s="53"/>
      <c r="P46" s="354"/>
      <c r="Q46" s="354"/>
      <c r="R46" s="354"/>
    </row>
    <row r="47" spans="1:18" s="8" customFormat="1" thickBot="1" x14ac:dyDescent="0.3">
      <c r="A47" s="33" t="s">
        <v>8896</v>
      </c>
      <c r="B47" s="54"/>
      <c r="C47" s="34">
        <f t="shared" ref="C47:H47" si="13">SUM(C45:C46)</f>
        <v>24</v>
      </c>
      <c r="D47" s="34">
        <f t="shared" si="13"/>
        <v>70</v>
      </c>
      <c r="E47" s="34">
        <f t="shared" si="13"/>
        <v>2</v>
      </c>
      <c r="F47" s="34">
        <f t="shared" si="13"/>
        <v>0</v>
      </c>
      <c r="G47" s="34">
        <f t="shared" si="13"/>
        <v>14</v>
      </c>
      <c r="H47" s="34">
        <f t="shared" si="13"/>
        <v>37</v>
      </c>
      <c r="I47" s="34">
        <f t="shared" si="12"/>
        <v>0</v>
      </c>
      <c r="J47" s="34">
        <f t="shared" si="12"/>
        <v>0</v>
      </c>
      <c r="K47" s="34">
        <f>SUM(K45:K46)</f>
        <v>4</v>
      </c>
      <c r="L47" s="34">
        <f>SUM(L45:L46)</f>
        <v>36</v>
      </c>
      <c r="M47" s="34">
        <f>SUM(M45:M46)</f>
        <v>256</v>
      </c>
      <c r="N47" s="34">
        <f t="shared" si="12"/>
        <v>0</v>
      </c>
      <c r="O47" s="34">
        <f>SUM(O45:O46)</f>
        <v>45</v>
      </c>
      <c r="P47" s="34">
        <f t="shared" si="12"/>
        <v>0</v>
      </c>
      <c r="Q47" s="34">
        <f>SUM(Q45:Q46)</f>
        <v>19</v>
      </c>
      <c r="R47" s="34">
        <f>SUM(R45:R46)</f>
        <v>0</v>
      </c>
    </row>
    <row r="48" spans="1:18" s="1" customFormat="1" ht="16" x14ac:dyDescent="0.25">
      <c r="A48" s="55" t="s">
        <v>9132</v>
      </c>
      <c r="B48" s="529" t="s">
        <v>63</v>
      </c>
      <c r="C48" s="354"/>
      <c r="D48" s="53">
        <v>-20</v>
      </c>
      <c r="E48" s="354"/>
      <c r="F48" s="354"/>
      <c r="G48" s="354"/>
      <c r="H48" s="354"/>
      <c r="I48" s="354"/>
      <c r="J48" s="354"/>
      <c r="K48" s="354"/>
      <c r="L48" s="354"/>
      <c r="M48" s="53">
        <v>-43</v>
      </c>
      <c r="N48" s="1000"/>
      <c r="O48" s="53">
        <v>-20</v>
      </c>
      <c r="P48" s="354"/>
      <c r="Q48" s="354"/>
      <c r="R48" s="354"/>
    </row>
    <row r="49" spans="1:18" s="1" customFormat="1" ht="16" x14ac:dyDescent="0.25">
      <c r="A49" s="55"/>
      <c r="B49" s="529"/>
      <c r="C49" s="354"/>
      <c r="D49" s="53"/>
      <c r="E49" s="354"/>
      <c r="F49" s="354"/>
      <c r="G49" s="354"/>
      <c r="H49" s="354"/>
      <c r="I49" s="354"/>
      <c r="J49" s="354"/>
      <c r="K49" s="354"/>
      <c r="L49" s="354"/>
      <c r="M49" s="53"/>
      <c r="N49" s="1000"/>
      <c r="O49" s="53"/>
      <c r="P49" s="354"/>
      <c r="Q49" s="354"/>
      <c r="R49" s="354"/>
    </row>
    <row r="50" spans="1:18" s="1" customFormat="1" ht="16" x14ac:dyDescent="0.25">
      <c r="A50" s="55"/>
      <c r="B50" s="529"/>
      <c r="C50" s="354"/>
      <c r="D50" s="53"/>
      <c r="E50" s="354"/>
      <c r="F50" s="354"/>
      <c r="G50" s="354"/>
      <c r="H50" s="354"/>
      <c r="I50" s="354"/>
      <c r="J50" s="354"/>
      <c r="K50" s="354"/>
      <c r="L50" s="354"/>
      <c r="M50" s="53"/>
      <c r="N50" s="1000"/>
      <c r="O50" s="53"/>
      <c r="P50" s="354"/>
      <c r="Q50" s="354"/>
      <c r="R50" s="354"/>
    </row>
    <row r="51" spans="1:18" s="1" customFormat="1" ht="16" x14ac:dyDescent="0.25">
      <c r="A51" s="55"/>
      <c r="B51" s="529"/>
      <c r="C51" s="354"/>
      <c r="D51" s="53"/>
      <c r="E51" s="354"/>
      <c r="F51" s="354"/>
      <c r="G51" s="354"/>
      <c r="H51" s="354"/>
      <c r="I51" s="354"/>
      <c r="J51" s="354"/>
      <c r="K51" s="354"/>
      <c r="L51" s="354"/>
      <c r="M51" s="53"/>
      <c r="N51" s="1000"/>
      <c r="O51" s="53"/>
      <c r="P51" s="354"/>
      <c r="Q51" s="354"/>
      <c r="R51" s="354"/>
    </row>
    <row r="52" spans="1:18" s="1" customFormat="1" ht="16" x14ac:dyDescent="0.25">
      <c r="A52" s="55"/>
      <c r="B52" s="529"/>
      <c r="C52" s="354"/>
      <c r="D52" s="53"/>
      <c r="E52" s="354"/>
      <c r="F52" s="354"/>
      <c r="G52" s="354"/>
      <c r="H52" s="354"/>
      <c r="I52" s="354"/>
      <c r="J52" s="354"/>
      <c r="K52" s="354"/>
      <c r="L52" s="354"/>
      <c r="M52" s="53"/>
      <c r="N52" s="1000"/>
      <c r="O52" s="53"/>
      <c r="P52" s="354"/>
      <c r="Q52" s="354"/>
      <c r="R52" s="354"/>
    </row>
    <row r="53" spans="1:18" s="2" customFormat="1" ht="16" x14ac:dyDescent="0.25">
      <c r="A53" s="55"/>
      <c r="B53" s="529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999"/>
      <c r="O53" s="53"/>
      <c r="P53" s="53"/>
      <c r="Q53" s="53"/>
      <c r="R53" s="53"/>
    </row>
    <row r="54" spans="1:18" s="1" customFormat="1" ht="16" x14ac:dyDescent="0.25">
      <c r="A54" s="367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391"/>
      <c r="O54" s="43"/>
      <c r="P54" s="43"/>
      <c r="Q54" s="43"/>
      <c r="R54" s="43"/>
    </row>
    <row r="55" spans="1:18" s="136" customFormat="1" thickBot="1" x14ac:dyDescent="0.3">
      <c r="A55" s="13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spans="1:18" ht="18" thickBot="1" x14ac:dyDescent="0.3">
      <c r="A56" s="1336"/>
      <c r="B56" s="259"/>
      <c r="C56" s="51" t="s">
        <v>2</v>
      </c>
      <c r="D56" s="51" t="s">
        <v>3</v>
      </c>
      <c r="E56" s="51" t="s">
        <v>27</v>
      </c>
      <c r="F56" s="51" t="s">
        <v>10</v>
      </c>
      <c r="G56" s="51" t="s">
        <v>378</v>
      </c>
      <c r="H56" s="51" t="s">
        <v>32</v>
      </c>
      <c r="I56" s="51" t="s">
        <v>380</v>
      </c>
      <c r="J56" s="51" t="s">
        <v>1637</v>
      </c>
      <c r="K56" s="51" t="s">
        <v>17</v>
      </c>
      <c r="L56" s="51" t="s">
        <v>18</v>
      </c>
      <c r="M56" s="51" t="s">
        <v>4</v>
      </c>
      <c r="N56" s="1560" t="s">
        <v>6517</v>
      </c>
      <c r="O56" s="51" t="s">
        <v>26</v>
      </c>
      <c r="P56" s="51" t="s">
        <v>969</v>
      </c>
      <c r="Q56" s="51" t="s">
        <v>1271</v>
      </c>
      <c r="R56" s="51"/>
    </row>
    <row r="57" spans="1:18" x14ac:dyDescent="0.25">
      <c r="A57" s="1336"/>
      <c r="B57" s="259"/>
      <c r="C57" s="259"/>
    </row>
    <row r="58" spans="1:18" x14ac:dyDescent="0.25">
      <c r="A58" s="1336"/>
      <c r="B58" s="259"/>
      <c r="C58" s="259"/>
    </row>
    <row r="59" spans="1:18" x14ac:dyDescent="0.25">
      <c r="A59" s="1336"/>
      <c r="B59" s="259"/>
      <c r="C59" s="259"/>
    </row>
  </sheetData>
  <pageMargins left="0.7" right="0.7" top="0.75" bottom="0.75" header="0.3" footer="0.3"/>
  <pageSetup orientation="portrait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K31"/>
  <sheetViews>
    <sheetView topLeftCell="A10" workbookViewId="0">
      <selection activeCell="E14" sqref="E14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8.5" style="158" customWidth="1"/>
    <col min="5" max="8" width="9.1640625" style="158" customWidth="1"/>
    <col min="9" max="9" width="10" style="158" customWidth="1"/>
    <col min="10" max="10" width="10" style="158" hidden="1" customWidth="1"/>
    <col min="11" max="11" width="10.33203125" style="158" customWidth="1"/>
    <col min="12" max="16384" width="9" style="149"/>
  </cols>
  <sheetData>
    <row r="1" spans="1:11" s="48" customFormat="1" ht="16" x14ac:dyDescent="0.25">
      <c r="A1" s="128" t="s">
        <v>23</v>
      </c>
    </row>
    <row r="2" spans="1:11" s="48" customFormat="1" ht="16" x14ac:dyDescent="0.25">
      <c r="A2" s="128"/>
    </row>
    <row r="3" spans="1:11" s="48" customFormat="1" ht="16" x14ac:dyDescent="0.25">
      <c r="A3" s="128" t="s">
        <v>1602</v>
      </c>
    </row>
    <row r="4" spans="1:11" s="48" customFormat="1" ht="16" x14ac:dyDescent="0.25">
      <c r="A4" s="139" t="s">
        <v>7399</v>
      </c>
      <c r="B4" s="3"/>
      <c r="C4" s="3"/>
      <c r="D4" s="3"/>
      <c r="E4" s="3"/>
      <c r="F4" s="3"/>
      <c r="G4" s="3"/>
      <c r="H4" s="3"/>
      <c r="I4" s="3"/>
      <c r="J4" s="656" t="s">
        <v>22</v>
      </c>
      <c r="K4" s="3"/>
    </row>
    <row r="5" spans="1:11" s="49" customFormat="1" thickBot="1" x14ac:dyDescent="0.3">
      <c r="A5" s="516"/>
      <c r="C5" s="30">
        <v>6750</v>
      </c>
      <c r="D5" s="30">
        <v>5000</v>
      </c>
      <c r="E5" s="30">
        <v>45000</v>
      </c>
      <c r="F5" s="30">
        <v>18000</v>
      </c>
      <c r="G5" s="30">
        <v>2400</v>
      </c>
      <c r="H5" s="30">
        <v>25000</v>
      </c>
      <c r="I5" s="30">
        <v>1500</v>
      </c>
      <c r="J5" s="1559"/>
      <c r="K5" s="30"/>
    </row>
    <row r="6" spans="1:11" s="4" customFormat="1" thickBot="1" x14ac:dyDescent="0.3">
      <c r="A6" s="160" t="s">
        <v>0</v>
      </c>
      <c r="B6" s="51" t="s">
        <v>1</v>
      </c>
      <c r="C6" s="51" t="s">
        <v>2</v>
      </c>
      <c r="D6" s="51" t="s">
        <v>3</v>
      </c>
      <c r="E6" s="51" t="s">
        <v>28</v>
      </c>
      <c r="F6" s="51" t="s">
        <v>29</v>
      </c>
      <c r="G6" s="51" t="s">
        <v>31</v>
      </c>
      <c r="H6" s="51" t="s">
        <v>7401</v>
      </c>
      <c r="I6" s="51" t="s">
        <v>4</v>
      </c>
      <c r="J6" s="1560" t="s">
        <v>6517</v>
      </c>
      <c r="K6" s="51"/>
    </row>
    <row r="7" spans="1:11" s="1" customFormat="1" thickBot="1" x14ac:dyDescent="0.3">
      <c r="A7" s="76" t="s">
        <v>7397</v>
      </c>
      <c r="B7" s="14" t="s">
        <v>7400</v>
      </c>
      <c r="C7" s="14">
        <v>20</v>
      </c>
      <c r="D7" s="14">
        <v>30</v>
      </c>
      <c r="E7" s="14">
        <v>5</v>
      </c>
      <c r="F7" s="14">
        <v>10</v>
      </c>
      <c r="G7" s="14">
        <v>10</v>
      </c>
      <c r="H7" s="14">
        <v>20</v>
      </c>
      <c r="I7" s="14">
        <v>12</v>
      </c>
      <c r="J7" s="959"/>
      <c r="K7" s="115"/>
    </row>
    <row r="8" spans="1:11" s="1" customFormat="1" thickBot="1" x14ac:dyDescent="0.3">
      <c r="A8" s="33" t="s">
        <v>7418</v>
      </c>
      <c r="B8" s="54"/>
      <c r="C8" s="34">
        <f t="shared" ref="C8:I8" si="0">SUM(C7)</f>
        <v>20</v>
      </c>
      <c r="D8" s="34">
        <f t="shared" si="0"/>
        <v>30</v>
      </c>
      <c r="E8" s="34">
        <f t="shared" si="0"/>
        <v>5</v>
      </c>
      <c r="F8" s="34">
        <f t="shared" si="0"/>
        <v>10</v>
      </c>
      <c r="G8" s="34">
        <f t="shared" si="0"/>
        <v>10</v>
      </c>
      <c r="H8" s="34">
        <f t="shared" si="0"/>
        <v>20</v>
      </c>
      <c r="I8" s="34">
        <f t="shared" si="0"/>
        <v>12</v>
      </c>
      <c r="J8" s="34"/>
      <c r="K8" s="54"/>
    </row>
    <row r="9" spans="1:11" s="2" customFormat="1" thickBot="1" x14ac:dyDescent="0.3">
      <c r="A9" s="379"/>
      <c r="B9" s="22"/>
      <c r="C9" s="22"/>
      <c r="D9" s="22"/>
      <c r="E9" s="22"/>
      <c r="F9" s="22"/>
      <c r="G9" s="22"/>
      <c r="H9" s="22"/>
      <c r="I9" s="22"/>
      <c r="J9" s="1607"/>
      <c r="K9" s="22"/>
    </row>
    <row r="10" spans="1:11" s="6" customFormat="1" thickBot="1" x14ac:dyDescent="0.3">
      <c r="A10" s="290" t="s">
        <v>7845</v>
      </c>
      <c r="B10" s="291"/>
      <c r="C10" s="269">
        <f>SUM(C8:C9)</f>
        <v>20</v>
      </c>
      <c r="D10" s="269">
        <f t="shared" ref="D10:I10" si="1">SUM(D8:D9)</f>
        <v>30</v>
      </c>
      <c r="E10" s="269">
        <f t="shared" si="1"/>
        <v>5</v>
      </c>
      <c r="F10" s="269">
        <f t="shared" si="1"/>
        <v>10</v>
      </c>
      <c r="G10" s="269">
        <f t="shared" si="1"/>
        <v>10</v>
      </c>
      <c r="H10" s="269">
        <f t="shared" si="1"/>
        <v>20</v>
      </c>
      <c r="I10" s="269">
        <f t="shared" si="1"/>
        <v>12</v>
      </c>
      <c r="J10" s="269"/>
      <c r="K10" s="291"/>
    </row>
    <row r="11" spans="1:11" s="2" customFormat="1" thickBot="1" x14ac:dyDescent="0.3">
      <c r="A11" s="379"/>
      <c r="B11" s="22"/>
      <c r="C11" s="22"/>
      <c r="D11" s="22"/>
      <c r="E11" s="22"/>
      <c r="F11" s="22"/>
      <c r="G11" s="22"/>
      <c r="H11" s="22"/>
      <c r="I11" s="22"/>
      <c r="J11" s="1607"/>
      <c r="K11" s="22"/>
    </row>
    <row r="12" spans="1:11" s="6" customFormat="1" thickBot="1" x14ac:dyDescent="0.3">
      <c r="A12" s="33" t="s">
        <v>8111</v>
      </c>
      <c r="B12" s="54"/>
      <c r="C12" s="34">
        <f t="shared" ref="C12:I12" si="2">SUM(C10:C11)</f>
        <v>20</v>
      </c>
      <c r="D12" s="34">
        <f t="shared" si="2"/>
        <v>30</v>
      </c>
      <c r="E12" s="34">
        <f t="shared" si="2"/>
        <v>5</v>
      </c>
      <c r="F12" s="34">
        <f t="shared" si="2"/>
        <v>10</v>
      </c>
      <c r="G12" s="34">
        <f t="shared" si="2"/>
        <v>10</v>
      </c>
      <c r="H12" s="34">
        <f t="shared" si="2"/>
        <v>20</v>
      </c>
      <c r="I12" s="34">
        <f t="shared" si="2"/>
        <v>12</v>
      </c>
      <c r="J12" s="34"/>
      <c r="K12" s="54"/>
    </row>
    <row r="13" spans="1:11" s="361" customFormat="1" thickBot="1" x14ac:dyDescent="0.3">
      <c r="A13" s="1162" t="s">
        <v>8267</v>
      </c>
      <c r="B13" s="360" t="s">
        <v>8504</v>
      </c>
      <c r="C13" s="1348"/>
      <c r="D13" s="1348"/>
      <c r="E13" s="1348">
        <v>-5</v>
      </c>
      <c r="F13" s="1348">
        <v>-9</v>
      </c>
      <c r="G13" s="1348">
        <v>-10</v>
      </c>
      <c r="H13" s="1348">
        <v>-10</v>
      </c>
      <c r="I13" s="1348"/>
      <c r="J13" s="1658"/>
      <c r="K13" s="1348"/>
    </row>
    <row r="14" spans="1:11" s="2" customFormat="1" thickBot="1" x14ac:dyDescent="0.3">
      <c r="A14" s="33" t="s">
        <v>8272</v>
      </c>
      <c r="B14" s="54"/>
      <c r="C14" s="34">
        <f>SUM(C12:C13)</f>
        <v>20</v>
      </c>
      <c r="D14" s="34">
        <f t="shared" ref="D14:I16" si="3">SUM(D12:D13)</f>
        <v>30</v>
      </c>
      <c r="E14" s="34">
        <f t="shared" si="3"/>
        <v>0</v>
      </c>
      <c r="F14" s="34">
        <f t="shared" si="3"/>
        <v>1</v>
      </c>
      <c r="G14" s="34">
        <f t="shared" si="3"/>
        <v>0</v>
      </c>
      <c r="H14" s="34">
        <f t="shared" si="3"/>
        <v>10</v>
      </c>
      <c r="I14" s="34">
        <f t="shared" si="3"/>
        <v>12</v>
      </c>
      <c r="J14" s="34"/>
      <c r="K14" s="54"/>
    </row>
    <row r="15" spans="1:11" s="2" customFormat="1" thickBot="1" x14ac:dyDescent="0.3">
      <c r="A15" s="55"/>
      <c r="B15" s="53"/>
      <c r="C15" s="53"/>
      <c r="D15" s="53"/>
      <c r="E15" s="53"/>
      <c r="F15" s="53"/>
      <c r="G15" s="53"/>
      <c r="H15" s="53"/>
      <c r="I15" s="53"/>
      <c r="J15" s="999"/>
      <c r="K15" s="53"/>
    </row>
    <row r="16" spans="1:11" s="8" customFormat="1" thickBot="1" x14ac:dyDescent="0.3">
      <c r="A16" s="33" t="s">
        <v>8436</v>
      </c>
      <c r="B16" s="54"/>
      <c r="C16" s="34">
        <f>SUM(C14:C15)</f>
        <v>20</v>
      </c>
      <c r="D16" s="34">
        <f t="shared" si="3"/>
        <v>30</v>
      </c>
      <c r="E16" s="34">
        <f t="shared" si="3"/>
        <v>0</v>
      </c>
      <c r="F16" s="34">
        <f t="shared" si="3"/>
        <v>1</v>
      </c>
      <c r="G16" s="34">
        <f t="shared" si="3"/>
        <v>0</v>
      </c>
      <c r="H16" s="34">
        <f t="shared" si="3"/>
        <v>10</v>
      </c>
      <c r="I16" s="34">
        <f t="shared" si="3"/>
        <v>12</v>
      </c>
      <c r="J16" s="34"/>
      <c r="K16" s="54"/>
    </row>
    <row r="17" spans="1:11" s="2" customFormat="1" thickBot="1" x14ac:dyDescent="0.3">
      <c r="A17" s="55"/>
      <c r="B17" s="53"/>
      <c r="C17" s="53"/>
      <c r="D17" s="53"/>
      <c r="E17" s="53"/>
      <c r="F17" s="53"/>
      <c r="G17" s="53"/>
      <c r="H17" s="53"/>
      <c r="I17" s="53"/>
      <c r="J17" s="999"/>
      <c r="K17" s="53"/>
    </row>
    <row r="18" spans="1:11" s="8" customFormat="1" thickBot="1" x14ac:dyDescent="0.3">
      <c r="A18" s="33" t="s">
        <v>8696</v>
      </c>
      <c r="B18" s="54"/>
      <c r="C18" s="34">
        <f t="shared" ref="C18:I22" si="4">SUM(C16:C17)</f>
        <v>20</v>
      </c>
      <c r="D18" s="34">
        <f t="shared" si="4"/>
        <v>30</v>
      </c>
      <c r="E18" s="34">
        <f t="shared" si="4"/>
        <v>0</v>
      </c>
      <c r="F18" s="34">
        <f t="shared" si="4"/>
        <v>1</v>
      </c>
      <c r="G18" s="34">
        <f t="shared" si="4"/>
        <v>0</v>
      </c>
      <c r="H18" s="34">
        <f t="shared" si="4"/>
        <v>10</v>
      </c>
      <c r="I18" s="34">
        <f t="shared" si="4"/>
        <v>12</v>
      </c>
      <c r="J18" s="34"/>
      <c r="K18" s="54"/>
    </row>
    <row r="19" spans="1:11" s="2" customFormat="1" thickBot="1" x14ac:dyDescent="0.3">
      <c r="A19" s="55"/>
      <c r="B19" s="53"/>
      <c r="C19" s="53"/>
      <c r="D19" s="53"/>
      <c r="E19" s="53"/>
      <c r="F19" s="53"/>
      <c r="G19" s="53"/>
      <c r="H19" s="53"/>
      <c r="I19" s="53"/>
      <c r="J19" s="999"/>
      <c r="K19" s="53"/>
    </row>
    <row r="20" spans="1:11" s="8" customFormat="1" thickBot="1" x14ac:dyDescent="0.3">
      <c r="A20" s="33" t="s">
        <v>8854</v>
      </c>
      <c r="B20" s="54"/>
      <c r="C20" s="34">
        <f>SUM(C18:C19)</f>
        <v>20</v>
      </c>
      <c r="D20" s="34">
        <f>SUM(D18:D19)</f>
        <v>30</v>
      </c>
      <c r="E20" s="34">
        <f t="shared" si="4"/>
        <v>0</v>
      </c>
      <c r="F20" s="34">
        <f>SUM(F18:F19)</f>
        <v>1</v>
      </c>
      <c r="G20" s="34">
        <f t="shared" si="4"/>
        <v>0</v>
      </c>
      <c r="H20" s="34">
        <f t="shared" si="4"/>
        <v>10</v>
      </c>
      <c r="I20" s="34">
        <f t="shared" si="4"/>
        <v>12</v>
      </c>
      <c r="J20" s="34"/>
      <c r="K20" s="54"/>
    </row>
    <row r="21" spans="1:11" s="2" customFormat="1" thickBot="1" x14ac:dyDescent="0.3">
      <c r="A21" s="55"/>
      <c r="B21" s="53"/>
      <c r="C21" s="53"/>
      <c r="D21" s="53"/>
      <c r="E21" s="53"/>
      <c r="F21" s="53"/>
      <c r="G21" s="53"/>
      <c r="H21" s="53"/>
      <c r="I21" s="53"/>
      <c r="J21" s="999"/>
      <c r="K21" s="53"/>
    </row>
    <row r="22" spans="1:11" s="8" customFormat="1" thickBot="1" x14ac:dyDescent="0.3">
      <c r="A22" s="33" t="s">
        <v>8896</v>
      </c>
      <c r="B22" s="54"/>
      <c r="C22" s="34">
        <f>SUM(C20:C21)</f>
        <v>20</v>
      </c>
      <c r="D22" s="34">
        <f>SUM(D20:D21)</f>
        <v>30</v>
      </c>
      <c r="E22" s="34">
        <f t="shared" si="4"/>
        <v>0</v>
      </c>
      <c r="F22" s="34">
        <f>SUM(F20:F21)</f>
        <v>1</v>
      </c>
      <c r="G22" s="34">
        <f t="shared" si="4"/>
        <v>0</v>
      </c>
      <c r="H22" s="34">
        <f t="shared" si="4"/>
        <v>10</v>
      </c>
      <c r="I22" s="34">
        <f t="shared" si="4"/>
        <v>12</v>
      </c>
      <c r="J22" s="34"/>
      <c r="K22" s="54"/>
    </row>
    <row r="23" spans="1:11" s="2" customFormat="1" ht="16" x14ac:dyDescent="0.25">
      <c r="A23" s="55"/>
      <c r="B23" s="53"/>
      <c r="C23" s="53"/>
      <c r="D23" s="53"/>
      <c r="E23" s="53"/>
      <c r="F23" s="53"/>
      <c r="G23" s="53"/>
      <c r="H23" s="53"/>
      <c r="I23" s="53"/>
      <c r="J23" s="999"/>
      <c r="K23" s="53"/>
    </row>
    <row r="24" spans="1:11" s="2" customFormat="1" ht="16" x14ac:dyDescent="0.25">
      <c r="A24" s="55"/>
      <c r="B24" s="53"/>
      <c r="C24" s="53"/>
      <c r="D24" s="53"/>
      <c r="E24" s="53"/>
      <c r="F24" s="53"/>
      <c r="G24" s="53"/>
      <c r="H24" s="53"/>
      <c r="I24" s="53"/>
      <c r="J24" s="999"/>
      <c r="K24" s="53"/>
    </row>
    <row r="25" spans="1:11" s="2" customFormat="1" ht="16" x14ac:dyDescent="0.25">
      <c r="A25" s="55"/>
      <c r="B25" s="53"/>
      <c r="C25" s="53"/>
      <c r="D25" s="53"/>
      <c r="E25" s="53"/>
      <c r="F25" s="53"/>
      <c r="G25" s="53"/>
      <c r="H25" s="53"/>
      <c r="I25" s="53"/>
      <c r="J25" s="999"/>
      <c r="K25" s="53"/>
    </row>
    <row r="26" spans="1:11" s="2" customFormat="1" ht="16" x14ac:dyDescent="0.25">
      <c r="A26" s="15"/>
      <c r="B26" s="13"/>
      <c r="C26" s="13"/>
      <c r="D26" s="13"/>
      <c r="E26" s="13"/>
      <c r="F26" s="13"/>
      <c r="G26" s="13"/>
      <c r="H26" s="13"/>
      <c r="I26" s="13"/>
      <c r="J26" s="1437"/>
      <c r="K26" s="13"/>
    </row>
    <row r="27" spans="1:11" s="1" customFormat="1" ht="16" x14ac:dyDescent="0.25">
      <c r="A27" s="367"/>
      <c r="B27" s="43"/>
      <c r="C27" s="43"/>
      <c r="D27" s="43"/>
      <c r="E27" s="43"/>
      <c r="F27" s="43"/>
      <c r="G27" s="43"/>
      <c r="H27" s="43"/>
      <c r="I27" s="43"/>
      <c r="J27" s="391"/>
      <c r="K27" s="43"/>
    </row>
    <row r="28" spans="1:11" s="136" customFormat="1" thickBot="1" x14ac:dyDescent="0.3">
      <c r="A28" s="137"/>
      <c r="B28" s="4"/>
      <c r="C28" s="4"/>
      <c r="D28" s="4"/>
      <c r="E28" s="4"/>
      <c r="F28" s="4"/>
      <c r="G28" s="4"/>
      <c r="H28" s="4"/>
      <c r="I28" s="4"/>
      <c r="J28" s="4"/>
      <c r="K28" s="4"/>
    </row>
    <row r="29" spans="1:11" ht="18" thickBot="1" x14ac:dyDescent="0.3">
      <c r="A29" s="1336"/>
      <c r="B29" s="259"/>
      <c r="C29" s="51" t="s">
        <v>2</v>
      </c>
      <c r="D29" s="51" t="s">
        <v>3</v>
      </c>
      <c r="E29" s="51" t="s">
        <v>28</v>
      </c>
      <c r="F29" s="51" t="s">
        <v>29</v>
      </c>
      <c r="G29" s="51" t="s">
        <v>31</v>
      </c>
      <c r="H29" s="51" t="s">
        <v>7401</v>
      </c>
      <c r="I29" s="51" t="s">
        <v>4</v>
      </c>
      <c r="J29" s="1560" t="s">
        <v>6517</v>
      </c>
      <c r="K29" s="51"/>
    </row>
    <row r="30" spans="1:11" x14ac:dyDescent="0.25">
      <c r="A30" s="1336"/>
      <c r="B30" s="259"/>
      <c r="C30" s="259"/>
    </row>
    <row r="31" spans="1:11" x14ac:dyDescent="0.25">
      <c r="A31" s="1336"/>
      <c r="B31" s="259"/>
      <c r="C31" s="259"/>
    </row>
  </sheetData>
  <pageMargins left="0.7" right="0.7" top="0.75" bottom="0.75" header="0.3" footer="0.3"/>
  <pageSetup orientation="portrait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P55"/>
  <sheetViews>
    <sheetView topLeftCell="A28" workbookViewId="0">
      <selection activeCell="E44" sqref="E44"/>
    </sheetView>
  </sheetViews>
  <sheetFormatPr baseColWidth="10" defaultColWidth="9" defaultRowHeight="17" x14ac:dyDescent="0.25"/>
  <cols>
    <col min="1" max="1" width="14" style="157" customWidth="1"/>
    <col min="2" max="2" width="19.6640625" style="158" customWidth="1"/>
    <col min="3" max="3" width="8.6640625" style="158" customWidth="1"/>
    <col min="4" max="4" width="8.33203125" style="158" customWidth="1"/>
    <col min="5" max="5" width="7.83203125" style="158" customWidth="1"/>
    <col min="6" max="9" width="9.1640625" style="158" customWidth="1"/>
    <col min="10" max="14" width="10.33203125" style="158" customWidth="1"/>
    <col min="15" max="15" width="8.33203125" style="259" customWidth="1"/>
    <col min="16" max="16384" width="9" style="149"/>
  </cols>
  <sheetData>
    <row r="1" spans="1:16" s="48" customFormat="1" ht="16" x14ac:dyDescent="0.25">
      <c r="A1" s="128" t="s">
        <v>23</v>
      </c>
    </row>
    <row r="2" spans="1:16" s="48" customFormat="1" ht="16" x14ac:dyDescent="0.25">
      <c r="A2" s="128"/>
    </row>
    <row r="3" spans="1:16" s="48" customFormat="1" ht="16" x14ac:dyDescent="0.25">
      <c r="A3" s="128" t="s">
        <v>1602</v>
      </c>
    </row>
    <row r="4" spans="1:16" s="48" customFormat="1" ht="16" x14ac:dyDescent="0.25">
      <c r="A4" s="139" t="s">
        <v>3443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" s="48" customFormat="1" ht="16" x14ac:dyDescent="0.25">
      <c r="A5" s="691" t="s">
        <v>3449</v>
      </c>
      <c r="B5" s="65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6" s="49" customFormat="1" thickBot="1" x14ac:dyDescent="0.3">
      <c r="A6" s="516"/>
      <c r="C6" s="30">
        <v>25000</v>
      </c>
      <c r="D6" s="30">
        <v>6750</v>
      </c>
      <c r="E6" s="30">
        <v>5000</v>
      </c>
      <c r="F6" s="30">
        <v>18000</v>
      </c>
      <c r="G6" s="30">
        <v>2400</v>
      </c>
      <c r="H6" s="30">
        <v>4500</v>
      </c>
      <c r="I6" s="30">
        <v>1500</v>
      </c>
      <c r="J6" s="30"/>
      <c r="K6" s="30">
        <v>5000</v>
      </c>
      <c r="L6" s="30">
        <v>6000</v>
      </c>
      <c r="M6" s="30">
        <v>25000</v>
      </c>
      <c r="N6" s="30">
        <v>21000</v>
      </c>
    </row>
    <row r="7" spans="1:16" s="4" customFormat="1" thickBot="1" x14ac:dyDescent="0.3">
      <c r="A7" s="160" t="s">
        <v>0</v>
      </c>
      <c r="B7" s="51" t="s">
        <v>1</v>
      </c>
      <c r="C7" s="51" t="s">
        <v>10</v>
      </c>
      <c r="D7" s="51" t="s">
        <v>2</v>
      </c>
      <c r="E7" s="51" t="s">
        <v>3</v>
      </c>
      <c r="F7" s="51" t="s">
        <v>29</v>
      </c>
      <c r="G7" s="51" t="s">
        <v>31</v>
      </c>
      <c r="H7" s="51" t="s">
        <v>27</v>
      </c>
      <c r="I7" s="51" t="s">
        <v>4</v>
      </c>
      <c r="J7" s="51" t="s">
        <v>2871</v>
      </c>
      <c r="K7" s="51" t="s">
        <v>18</v>
      </c>
      <c r="L7" s="51" t="s">
        <v>17</v>
      </c>
      <c r="M7" s="51" t="s">
        <v>14</v>
      </c>
      <c r="N7" s="51" t="s">
        <v>378</v>
      </c>
      <c r="O7" s="51"/>
    </row>
    <row r="8" spans="1:16" s="2" customFormat="1" thickBot="1" x14ac:dyDescent="0.3">
      <c r="A8" s="78" t="s">
        <v>3437</v>
      </c>
      <c r="B8" s="78" t="s">
        <v>3444</v>
      </c>
      <c r="C8" s="1047">
        <v>10</v>
      </c>
      <c r="D8" s="14">
        <v>80</v>
      </c>
      <c r="E8" s="14">
        <v>80</v>
      </c>
      <c r="F8" s="14">
        <v>8</v>
      </c>
      <c r="G8" s="14">
        <v>8</v>
      </c>
      <c r="H8" s="14">
        <v>12</v>
      </c>
      <c r="I8" s="14">
        <v>160</v>
      </c>
      <c r="J8" s="14"/>
      <c r="K8" s="14"/>
      <c r="L8" s="14"/>
      <c r="M8" s="14"/>
      <c r="N8" s="14"/>
      <c r="O8" s="115"/>
      <c r="P8" s="2" t="s">
        <v>989</v>
      </c>
    </row>
    <row r="9" spans="1:16" s="2" customFormat="1" thickBot="1" x14ac:dyDescent="0.3">
      <c r="A9" s="33" t="s">
        <v>3447</v>
      </c>
      <c r="B9" s="34"/>
      <c r="C9" s="34">
        <f>SUM(C8)</f>
        <v>10</v>
      </c>
      <c r="D9" s="34">
        <f t="shared" ref="D9:I9" si="0">SUM(D8)</f>
        <v>80</v>
      </c>
      <c r="E9" s="34">
        <f t="shared" si="0"/>
        <v>80</v>
      </c>
      <c r="F9" s="34">
        <f t="shared" si="0"/>
        <v>8</v>
      </c>
      <c r="G9" s="34">
        <f t="shared" si="0"/>
        <v>8</v>
      </c>
      <c r="H9" s="34">
        <f t="shared" si="0"/>
        <v>12</v>
      </c>
      <c r="I9" s="34">
        <f t="shared" si="0"/>
        <v>160</v>
      </c>
      <c r="J9" s="390"/>
      <c r="K9" s="390"/>
      <c r="L9" s="390"/>
      <c r="M9" s="390"/>
      <c r="N9" s="390"/>
      <c r="O9" s="54"/>
    </row>
    <row r="10" spans="1:16" s="2" customFormat="1" thickBot="1" x14ac:dyDescent="0.3">
      <c r="A10" s="301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354"/>
    </row>
    <row r="11" spans="1:16" s="2" customFormat="1" thickBot="1" x14ac:dyDescent="0.3">
      <c r="A11" s="33" t="s">
        <v>3483</v>
      </c>
      <c r="B11" s="54"/>
      <c r="C11" s="34">
        <f>SUM(C9:C10)</f>
        <v>10</v>
      </c>
      <c r="D11" s="34">
        <f t="shared" ref="D11:I11" si="1">SUM(D9:D10)</f>
        <v>80</v>
      </c>
      <c r="E11" s="34">
        <f t="shared" si="1"/>
        <v>80</v>
      </c>
      <c r="F11" s="34">
        <f t="shared" si="1"/>
        <v>8</v>
      </c>
      <c r="G11" s="34">
        <f t="shared" si="1"/>
        <v>8</v>
      </c>
      <c r="H11" s="34">
        <f t="shared" si="1"/>
        <v>12</v>
      </c>
      <c r="I11" s="34">
        <f t="shared" si="1"/>
        <v>160</v>
      </c>
      <c r="J11" s="390"/>
      <c r="K11" s="390"/>
      <c r="L11" s="390"/>
      <c r="M11" s="390"/>
      <c r="N11" s="390"/>
      <c r="O11" s="54"/>
    </row>
    <row r="12" spans="1:16" s="200" customFormat="1" thickBot="1" x14ac:dyDescent="0.3">
      <c r="A12" s="525" t="s">
        <v>3651</v>
      </c>
      <c r="B12" s="162" t="s">
        <v>63</v>
      </c>
      <c r="C12" s="162">
        <v>-2</v>
      </c>
      <c r="D12" s="162">
        <v>-53</v>
      </c>
      <c r="E12" s="162">
        <v>-33</v>
      </c>
      <c r="F12" s="742"/>
      <c r="G12" s="742"/>
      <c r="H12" s="742"/>
      <c r="I12" s="162">
        <v>-100</v>
      </c>
      <c r="J12" s="162"/>
      <c r="K12" s="162"/>
      <c r="L12" s="162"/>
      <c r="M12" s="162"/>
      <c r="N12" s="162"/>
      <c r="O12" s="742"/>
      <c r="P12" s="200" t="s">
        <v>3657</v>
      </c>
    </row>
    <row r="13" spans="1:16" s="197" customFormat="1" thickBot="1" x14ac:dyDescent="0.3">
      <c r="A13" s="290" t="s">
        <v>3731</v>
      </c>
      <c r="B13" s="291"/>
      <c r="C13" s="269">
        <f>SUM(C11:C12)</f>
        <v>8</v>
      </c>
      <c r="D13" s="269">
        <f t="shared" ref="D13:H13" si="2">SUM(D11:D12)</f>
        <v>27</v>
      </c>
      <c r="E13" s="269">
        <f t="shared" si="2"/>
        <v>47</v>
      </c>
      <c r="F13" s="269">
        <f t="shared" si="2"/>
        <v>8</v>
      </c>
      <c r="G13" s="269">
        <f t="shared" si="2"/>
        <v>8</v>
      </c>
      <c r="H13" s="269">
        <f t="shared" si="2"/>
        <v>12</v>
      </c>
      <c r="I13" s="269">
        <f>SUM(I11:I12)</f>
        <v>60</v>
      </c>
      <c r="J13" s="608"/>
      <c r="K13" s="608"/>
      <c r="L13" s="608"/>
      <c r="M13" s="608"/>
      <c r="N13" s="608"/>
      <c r="O13" s="291"/>
    </row>
    <row r="14" spans="1:16" s="1" customFormat="1" thickBot="1" x14ac:dyDescent="0.3">
      <c r="A14" s="15" t="s">
        <v>3812</v>
      </c>
      <c r="B14" s="13" t="s">
        <v>63</v>
      </c>
      <c r="C14" s="13">
        <v>-3</v>
      </c>
      <c r="D14" s="13">
        <v>-15</v>
      </c>
      <c r="E14" s="13">
        <v>-18</v>
      </c>
      <c r="F14" s="43"/>
      <c r="G14" s="43"/>
      <c r="H14" s="13">
        <v>-11</v>
      </c>
      <c r="I14" s="13">
        <v>-18</v>
      </c>
      <c r="J14" s="13"/>
      <c r="K14" s="13"/>
      <c r="L14" s="13"/>
      <c r="M14" s="13"/>
      <c r="N14" s="13"/>
      <c r="O14" s="43"/>
    </row>
    <row r="15" spans="1:16" s="8" customFormat="1" thickBot="1" x14ac:dyDescent="0.3">
      <c r="A15" s="33" t="s">
        <v>3943</v>
      </c>
      <c r="B15" s="54"/>
      <c r="C15" s="34">
        <f>SUM(C13:C14)</f>
        <v>5</v>
      </c>
      <c r="D15" s="34">
        <f t="shared" ref="D15:O17" si="3">SUM(D13:D14)</f>
        <v>12</v>
      </c>
      <c r="E15" s="34">
        <f t="shared" si="3"/>
        <v>29</v>
      </c>
      <c r="F15" s="34">
        <f t="shared" si="3"/>
        <v>8</v>
      </c>
      <c r="G15" s="34">
        <f t="shared" si="3"/>
        <v>8</v>
      </c>
      <c r="H15" s="34">
        <f t="shared" si="3"/>
        <v>1</v>
      </c>
      <c r="I15" s="34">
        <f t="shared" si="3"/>
        <v>42</v>
      </c>
      <c r="J15" s="34">
        <f t="shared" si="3"/>
        <v>0</v>
      </c>
      <c r="K15" s="34"/>
      <c r="L15" s="34"/>
      <c r="M15" s="34"/>
      <c r="N15" s="34"/>
      <c r="O15" s="34">
        <f t="shared" si="3"/>
        <v>0</v>
      </c>
    </row>
    <row r="16" spans="1:16" s="1" customFormat="1" thickBot="1" x14ac:dyDescent="0.3">
      <c r="A16" s="12">
        <v>44653</v>
      </c>
      <c r="B16" s="13" t="s">
        <v>63</v>
      </c>
      <c r="C16" s="13">
        <v>-4</v>
      </c>
      <c r="D16" s="13">
        <v>-12</v>
      </c>
      <c r="E16" s="13">
        <v>-22</v>
      </c>
      <c r="F16" s="43"/>
      <c r="G16" s="13">
        <v>-8</v>
      </c>
      <c r="H16" s="43"/>
      <c r="I16" s="13">
        <v>-13</v>
      </c>
      <c r="J16" s="13">
        <v>-6</v>
      </c>
      <c r="K16" s="13"/>
      <c r="L16" s="13"/>
      <c r="M16" s="13"/>
      <c r="N16" s="13"/>
      <c r="O16" s="43"/>
      <c r="P16" s="1" t="s">
        <v>3657</v>
      </c>
    </row>
    <row r="17" spans="1:16" s="8" customFormat="1" thickBot="1" x14ac:dyDescent="0.3">
      <c r="A17" s="33" t="s">
        <v>4115</v>
      </c>
      <c r="B17" s="54"/>
      <c r="C17" s="34">
        <f>SUM(C15:C16)</f>
        <v>1</v>
      </c>
      <c r="D17" s="34">
        <f t="shared" ref="D17:J17" si="4">SUM(D15:D16)</f>
        <v>0</v>
      </c>
      <c r="E17" s="34">
        <f t="shared" si="4"/>
        <v>7</v>
      </c>
      <c r="F17" s="34">
        <f t="shared" si="4"/>
        <v>8</v>
      </c>
      <c r="G17" s="34">
        <f t="shared" si="4"/>
        <v>0</v>
      </c>
      <c r="H17" s="34">
        <f t="shared" si="4"/>
        <v>1</v>
      </c>
      <c r="I17" s="34">
        <f t="shared" si="4"/>
        <v>29</v>
      </c>
      <c r="J17" s="56">
        <f t="shared" si="4"/>
        <v>-6</v>
      </c>
      <c r="K17" s="34"/>
      <c r="L17" s="34"/>
      <c r="M17" s="34"/>
      <c r="N17" s="34"/>
      <c r="O17" s="34">
        <f t="shared" si="3"/>
        <v>0</v>
      </c>
    </row>
    <row r="18" spans="1:16" s="1" customFormat="1" thickBot="1" x14ac:dyDescent="0.3">
      <c r="A18" s="15" t="s">
        <v>4091</v>
      </c>
      <c r="B18" s="13" t="s">
        <v>4100</v>
      </c>
      <c r="C18" s="13">
        <v>24</v>
      </c>
      <c r="D18" s="13">
        <v>60</v>
      </c>
      <c r="E18" s="13">
        <v>60</v>
      </c>
      <c r="F18" s="13">
        <v>24</v>
      </c>
      <c r="G18" s="13">
        <v>36</v>
      </c>
      <c r="H18" s="13">
        <v>12</v>
      </c>
      <c r="I18" s="13">
        <v>96</v>
      </c>
      <c r="J18" s="43"/>
      <c r="K18" s="13">
        <v>12</v>
      </c>
      <c r="L18" s="13">
        <v>12</v>
      </c>
      <c r="M18" s="13">
        <v>24</v>
      </c>
      <c r="N18" s="13"/>
      <c r="O18" s="43"/>
      <c r="P18" s="1" t="s">
        <v>998</v>
      </c>
    </row>
    <row r="19" spans="1:16" s="8" customFormat="1" thickBot="1" x14ac:dyDescent="0.3">
      <c r="A19" s="33" t="s">
        <v>4241</v>
      </c>
      <c r="B19" s="54"/>
      <c r="C19" s="34">
        <f>SUM(C17:C18)</f>
        <v>25</v>
      </c>
      <c r="D19" s="34">
        <f t="shared" ref="D19:O19" si="5">SUM(D17:D18)</f>
        <v>60</v>
      </c>
      <c r="E19" s="34">
        <f t="shared" si="5"/>
        <v>67</v>
      </c>
      <c r="F19" s="34">
        <f t="shared" si="5"/>
        <v>32</v>
      </c>
      <c r="G19" s="34">
        <f t="shared" si="5"/>
        <v>36</v>
      </c>
      <c r="H19" s="34">
        <f t="shared" si="5"/>
        <v>13</v>
      </c>
      <c r="I19" s="34">
        <f t="shared" si="5"/>
        <v>125</v>
      </c>
      <c r="J19" s="56">
        <f t="shared" si="5"/>
        <v>-6</v>
      </c>
      <c r="K19" s="34">
        <f t="shared" si="5"/>
        <v>12</v>
      </c>
      <c r="L19" s="34">
        <f t="shared" si="5"/>
        <v>12</v>
      </c>
      <c r="M19" s="34">
        <f t="shared" si="5"/>
        <v>24</v>
      </c>
      <c r="N19" s="34"/>
      <c r="O19" s="34">
        <f t="shared" si="5"/>
        <v>0</v>
      </c>
    </row>
    <row r="20" spans="1:16" s="2" customFormat="1" thickBot="1" x14ac:dyDescent="0.3">
      <c r="A20" s="15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43"/>
    </row>
    <row r="21" spans="1:16" s="8" customFormat="1" thickBot="1" x14ac:dyDescent="0.3">
      <c r="A21" s="33" t="s">
        <v>4338</v>
      </c>
      <c r="B21" s="54"/>
      <c r="C21" s="34">
        <f>SUM(C19:C20)</f>
        <v>25</v>
      </c>
      <c r="D21" s="34">
        <f t="shared" ref="D21:O21" si="6">SUM(D19:D20)</f>
        <v>60</v>
      </c>
      <c r="E21" s="34">
        <f t="shared" si="6"/>
        <v>67</v>
      </c>
      <c r="F21" s="34">
        <f t="shared" si="6"/>
        <v>32</v>
      </c>
      <c r="G21" s="34">
        <f t="shared" si="6"/>
        <v>36</v>
      </c>
      <c r="H21" s="34">
        <f t="shared" si="6"/>
        <v>13</v>
      </c>
      <c r="I21" s="34">
        <f t="shared" si="6"/>
        <v>125</v>
      </c>
      <c r="J21" s="56">
        <f t="shared" si="6"/>
        <v>-6</v>
      </c>
      <c r="K21" s="34">
        <f t="shared" si="6"/>
        <v>12</v>
      </c>
      <c r="L21" s="34">
        <f t="shared" si="6"/>
        <v>12</v>
      </c>
      <c r="M21" s="34">
        <f t="shared" si="6"/>
        <v>24</v>
      </c>
      <c r="N21" s="34"/>
      <c r="O21" s="34">
        <f t="shared" si="6"/>
        <v>0</v>
      </c>
    </row>
    <row r="22" spans="1:16" s="1" customFormat="1" ht="16" x14ac:dyDescent="0.25">
      <c r="A22" s="12" t="s">
        <v>4426</v>
      </c>
      <c r="B22" s="13" t="s">
        <v>63</v>
      </c>
      <c r="C22" s="43"/>
      <c r="D22" s="43"/>
      <c r="E22" s="43"/>
      <c r="F22" s="13">
        <v>-20</v>
      </c>
      <c r="G22" s="13">
        <v>-32</v>
      </c>
      <c r="H22" s="13">
        <v>-4</v>
      </c>
      <c r="I22" s="43"/>
      <c r="J22" s="43"/>
      <c r="K22" s="43"/>
      <c r="L22" s="43"/>
      <c r="M22" s="13">
        <v>-24</v>
      </c>
      <c r="N22" s="13"/>
      <c r="O22" s="43"/>
    </row>
    <row r="23" spans="1:16" s="1" customFormat="1" thickBot="1" x14ac:dyDescent="0.3">
      <c r="A23" s="12" t="s">
        <v>4426</v>
      </c>
      <c r="B23" s="13" t="s">
        <v>63</v>
      </c>
      <c r="C23" s="13">
        <v>-15</v>
      </c>
      <c r="D23" s="25">
        <v>-48</v>
      </c>
      <c r="E23" s="13">
        <v>-48</v>
      </c>
      <c r="F23" s="43"/>
      <c r="G23" s="43"/>
      <c r="H23" s="43"/>
      <c r="I23" s="13">
        <v>-66</v>
      </c>
      <c r="J23" s="43"/>
      <c r="K23" s="13">
        <v>-6</v>
      </c>
      <c r="L23" s="13">
        <v>-6</v>
      </c>
      <c r="M23" s="43"/>
      <c r="N23" s="43"/>
      <c r="O23" s="43"/>
    </row>
    <row r="24" spans="1:16" s="8" customFormat="1" thickBot="1" x14ac:dyDescent="0.3">
      <c r="A24" s="33" t="s">
        <v>4537</v>
      </c>
      <c r="B24" s="54"/>
      <c r="C24" s="34">
        <f>SUM(C21:C23)</f>
        <v>10</v>
      </c>
      <c r="D24" s="34">
        <f t="shared" ref="D24:I24" si="7">SUM(D21:D23)</f>
        <v>12</v>
      </c>
      <c r="E24" s="34">
        <f t="shared" si="7"/>
        <v>19</v>
      </c>
      <c r="F24" s="34">
        <f t="shared" si="7"/>
        <v>12</v>
      </c>
      <c r="G24" s="34">
        <f t="shared" si="7"/>
        <v>4</v>
      </c>
      <c r="H24" s="34">
        <f t="shared" si="7"/>
        <v>9</v>
      </c>
      <c r="I24" s="34">
        <f t="shared" si="7"/>
        <v>59</v>
      </c>
      <c r="J24" s="56">
        <f t="shared" ref="J24" si="8">SUM(J21:J23)</f>
        <v>-6</v>
      </c>
      <c r="K24" s="34">
        <f t="shared" ref="K24" si="9">SUM(K21:K23)</f>
        <v>6</v>
      </c>
      <c r="L24" s="34">
        <f t="shared" ref="L24" si="10">SUM(L21:L23)</f>
        <v>6</v>
      </c>
      <c r="M24" s="34">
        <f t="shared" ref="M24" si="11">SUM(M21:M23)</f>
        <v>0</v>
      </c>
      <c r="N24" s="34"/>
      <c r="O24" s="34">
        <f t="shared" ref="O24" si="12">SUM(O21:O23)</f>
        <v>0</v>
      </c>
    </row>
    <row r="25" spans="1:16" s="2" customFormat="1" thickBot="1" x14ac:dyDescent="0.3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43"/>
    </row>
    <row r="26" spans="1:16" s="8" customFormat="1" thickBot="1" x14ac:dyDescent="0.3">
      <c r="A26" s="33" t="s">
        <v>4795</v>
      </c>
      <c r="B26" s="54"/>
      <c r="C26" s="34">
        <f>SUM(C24:C25)</f>
        <v>10</v>
      </c>
      <c r="D26" s="34">
        <f t="shared" ref="D26:O34" si="13">SUM(D24:D25)</f>
        <v>12</v>
      </c>
      <c r="E26" s="34">
        <f t="shared" si="13"/>
        <v>19</v>
      </c>
      <c r="F26" s="34">
        <f t="shared" si="13"/>
        <v>12</v>
      </c>
      <c r="G26" s="34">
        <f t="shared" si="13"/>
        <v>4</v>
      </c>
      <c r="H26" s="34">
        <f t="shared" si="13"/>
        <v>9</v>
      </c>
      <c r="I26" s="34">
        <f t="shared" si="13"/>
        <v>59</v>
      </c>
      <c r="J26" s="56">
        <f t="shared" si="13"/>
        <v>-6</v>
      </c>
      <c r="K26" s="34">
        <f t="shared" si="13"/>
        <v>6</v>
      </c>
      <c r="L26" s="34">
        <f t="shared" si="13"/>
        <v>6</v>
      </c>
      <c r="M26" s="34">
        <f t="shared" si="13"/>
        <v>0</v>
      </c>
      <c r="N26" s="34"/>
      <c r="O26" s="34">
        <f t="shared" si="13"/>
        <v>0</v>
      </c>
    </row>
    <row r="27" spans="1:16" s="2" customFormat="1" thickBot="1" x14ac:dyDescent="0.3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43"/>
    </row>
    <row r="28" spans="1:16" s="8" customFormat="1" thickBot="1" x14ac:dyDescent="0.3">
      <c r="A28" s="33" t="s">
        <v>4860</v>
      </c>
      <c r="B28" s="54"/>
      <c r="C28" s="34">
        <f>SUM(C26:C27)</f>
        <v>10</v>
      </c>
      <c r="D28" s="34">
        <f t="shared" si="13"/>
        <v>12</v>
      </c>
      <c r="E28" s="34">
        <f t="shared" si="13"/>
        <v>19</v>
      </c>
      <c r="F28" s="34">
        <f t="shared" si="13"/>
        <v>12</v>
      </c>
      <c r="G28" s="34">
        <f t="shared" si="13"/>
        <v>4</v>
      </c>
      <c r="H28" s="34">
        <f t="shared" si="13"/>
        <v>9</v>
      </c>
      <c r="I28" s="34">
        <f t="shared" si="13"/>
        <v>59</v>
      </c>
      <c r="J28" s="56">
        <f t="shared" si="13"/>
        <v>-6</v>
      </c>
      <c r="K28" s="34">
        <f t="shared" si="13"/>
        <v>6</v>
      </c>
      <c r="L28" s="34">
        <f t="shared" si="13"/>
        <v>6</v>
      </c>
      <c r="M28" s="34">
        <f t="shared" si="13"/>
        <v>0</v>
      </c>
      <c r="N28" s="34"/>
      <c r="O28" s="34">
        <f t="shared" si="13"/>
        <v>0</v>
      </c>
    </row>
    <row r="29" spans="1:16" s="2" customFormat="1" thickBot="1" x14ac:dyDescent="0.3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43"/>
    </row>
    <row r="30" spans="1:16" s="8" customFormat="1" thickBot="1" x14ac:dyDescent="0.3">
      <c r="A30" s="33" t="s">
        <v>4972</v>
      </c>
      <c r="B30" s="54"/>
      <c r="C30" s="34">
        <f>SUM(C28:C29)</f>
        <v>10</v>
      </c>
      <c r="D30" s="34">
        <f t="shared" si="13"/>
        <v>12</v>
      </c>
      <c r="E30" s="34">
        <f t="shared" si="13"/>
        <v>19</v>
      </c>
      <c r="F30" s="34">
        <f t="shared" si="13"/>
        <v>12</v>
      </c>
      <c r="G30" s="34">
        <f t="shared" si="13"/>
        <v>4</v>
      </c>
      <c r="H30" s="34">
        <f t="shared" si="13"/>
        <v>9</v>
      </c>
      <c r="I30" s="34">
        <f t="shared" si="13"/>
        <v>59</v>
      </c>
      <c r="J30" s="56">
        <f t="shared" si="13"/>
        <v>-6</v>
      </c>
      <c r="K30" s="34">
        <f t="shared" si="13"/>
        <v>6</v>
      </c>
      <c r="L30" s="34">
        <f t="shared" si="13"/>
        <v>6</v>
      </c>
      <c r="M30" s="34">
        <f t="shared" si="13"/>
        <v>0</v>
      </c>
      <c r="N30" s="34"/>
      <c r="O30" s="34">
        <f t="shared" si="13"/>
        <v>0</v>
      </c>
    </row>
    <row r="31" spans="1:16" s="2" customFormat="1" thickBot="1" x14ac:dyDescent="0.3">
      <c r="A31" s="15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43"/>
    </row>
    <row r="32" spans="1:16" s="8" customFormat="1" thickBot="1" x14ac:dyDescent="0.3">
      <c r="A32" s="33" t="s">
        <v>5281</v>
      </c>
      <c r="B32" s="54"/>
      <c r="C32" s="34">
        <f>SUM(C30:C31)</f>
        <v>10</v>
      </c>
      <c r="D32" s="34">
        <f>SUM(D30:D31)</f>
        <v>12</v>
      </c>
      <c r="E32" s="34">
        <f t="shared" si="13"/>
        <v>19</v>
      </c>
      <c r="F32" s="34">
        <f t="shared" si="13"/>
        <v>12</v>
      </c>
      <c r="G32" s="34">
        <f t="shared" si="13"/>
        <v>4</v>
      </c>
      <c r="H32" s="34">
        <f t="shared" si="13"/>
        <v>9</v>
      </c>
      <c r="I32" s="34">
        <f t="shared" si="13"/>
        <v>59</v>
      </c>
      <c r="J32" s="56">
        <f t="shared" si="13"/>
        <v>-6</v>
      </c>
      <c r="K32" s="34">
        <f t="shared" si="13"/>
        <v>6</v>
      </c>
      <c r="L32" s="34">
        <f t="shared" si="13"/>
        <v>6</v>
      </c>
      <c r="M32" s="34">
        <f t="shared" si="13"/>
        <v>0</v>
      </c>
      <c r="N32" s="34"/>
      <c r="O32" s="34">
        <f t="shared" si="13"/>
        <v>0</v>
      </c>
    </row>
    <row r="33" spans="1:16" s="2" customFormat="1" thickBot="1" x14ac:dyDescent="0.3">
      <c r="A33" s="15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43"/>
    </row>
    <row r="34" spans="1:16" s="8" customFormat="1" thickBot="1" x14ac:dyDescent="0.3">
      <c r="A34" s="33" t="s">
        <v>5417</v>
      </c>
      <c r="B34" s="54"/>
      <c r="C34" s="34">
        <f>SUM(C32:C33)</f>
        <v>10</v>
      </c>
      <c r="D34" s="34">
        <f>SUM(D32:D33)</f>
        <v>12</v>
      </c>
      <c r="E34" s="34">
        <f t="shared" si="13"/>
        <v>19</v>
      </c>
      <c r="F34" s="34">
        <f t="shared" si="13"/>
        <v>12</v>
      </c>
      <c r="G34" s="34">
        <f t="shared" si="13"/>
        <v>4</v>
      </c>
      <c r="H34" s="34">
        <f t="shared" si="13"/>
        <v>9</v>
      </c>
      <c r="I34" s="34">
        <f t="shared" si="13"/>
        <v>59</v>
      </c>
      <c r="J34" s="56">
        <f t="shared" si="13"/>
        <v>-6</v>
      </c>
      <c r="K34" s="34">
        <f t="shared" si="13"/>
        <v>6</v>
      </c>
      <c r="L34" s="34">
        <f t="shared" si="13"/>
        <v>6</v>
      </c>
      <c r="M34" s="34">
        <f t="shared" si="13"/>
        <v>0</v>
      </c>
      <c r="N34" s="34"/>
      <c r="O34" s="34">
        <f t="shared" si="13"/>
        <v>0</v>
      </c>
    </row>
    <row r="35" spans="1:16" s="2" customFormat="1" ht="16" x14ac:dyDescent="0.25">
      <c r="A35" s="15" t="s">
        <v>5626</v>
      </c>
      <c r="B35" s="13" t="s">
        <v>63</v>
      </c>
      <c r="C35" s="13">
        <v>-2</v>
      </c>
      <c r="D35" s="13">
        <v>-6</v>
      </c>
      <c r="E35" s="13">
        <v>-6</v>
      </c>
      <c r="F35" s="13"/>
      <c r="G35" s="13"/>
      <c r="H35" s="13">
        <v>-8</v>
      </c>
      <c r="I35" s="13">
        <v>-19</v>
      </c>
      <c r="J35" s="13"/>
      <c r="K35" s="13"/>
      <c r="L35" s="13"/>
      <c r="M35" s="13"/>
      <c r="N35" s="13"/>
      <c r="O35" s="43"/>
    </row>
    <row r="36" spans="1:16" s="2" customFormat="1" ht="16" x14ac:dyDescent="0.25">
      <c r="A36" s="15" t="s">
        <v>5626</v>
      </c>
      <c r="B36" s="13" t="s">
        <v>5647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>
        <v>18</v>
      </c>
      <c r="O36" s="43"/>
      <c r="P36" s="2" t="s">
        <v>1608</v>
      </c>
    </row>
    <row r="37" spans="1:16" s="49" customFormat="1" thickBot="1" x14ac:dyDescent="0.3">
      <c r="A37" s="1414" t="s">
        <v>5748</v>
      </c>
      <c r="B37" s="895"/>
      <c r="C37" s="439">
        <v>-8</v>
      </c>
      <c r="D37" s="439">
        <v>-6</v>
      </c>
      <c r="E37" s="439">
        <v>-13</v>
      </c>
      <c r="F37" s="439"/>
      <c r="G37" s="439"/>
      <c r="H37" s="439">
        <v>-1</v>
      </c>
      <c r="I37" s="439">
        <v>-40</v>
      </c>
      <c r="J37" s="439"/>
      <c r="K37" s="439">
        <v>-6</v>
      </c>
      <c r="L37" s="439">
        <v>-6</v>
      </c>
      <c r="M37" s="439"/>
      <c r="N37" s="439"/>
      <c r="O37" s="439"/>
    </row>
    <row r="38" spans="1:16" s="8" customFormat="1" thickBot="1" x14ac:dyDescent="0.3">
      <c r="A38" s="33" t="s">
        <v>5494</v>
      </c>
      <c r="B38" s="54"/>
      <c r="C38" s="34">
        <f t="shared" ref="C38:H38" si="14">SUM(C34:C37)</f>
        <v>0</v>
      </c>
      <c r="D38" s="34">
        <f t="shared" si="14"/>
        <v>0</v>
      </c>
      <c r="E38" s="34">
        <f t="shared" si="14"/>
        <v>0</v>
      </c>
      <c r="F38" s="34">
        <f t="shared" si="14"/>
        <v>12</v>
      </c>
      <c r="G38" s="34">
        <f t="shared" si="14"/>
        <v>4</v>
      </c>
      <c r="H38" s="34">
        <f t="shared" si="14"/>
        <v>0</v>
      </c>
      <c r="I38" s="34">
        <f t="shared" ref="I38:O38" si="15">SUM(I34:I37)</f>
        <v>0</v>
      </c>
      <c r="J38" s="56">
        <f t="shared" si="15"/>
        <v>-6</v>
      </c>
      <c r="K38" s="34">
        <f t="shared" si="15"/>
        <v>0</v>
      </c>
      <c r="L38" s="34">
        <f t="shared" si="15"/>
        <v>0</v>
      </c>
      <c r="M38" s="34">
        <f t="shared" si="15"/>
        <v>0</v>
      </c>
      <c r="N38" s="34">
        <f>SUM(N34:N37)</f>
        <v>18</v>
      </c>
      <c r="O38" s="34">
        <f t="shared" si="15"/>
        <v>0</v>
      </c>
    </row>
    <row r="39" spans="1:16" s="1" customFormat="1" thickBot="1" x14ac:dyDescent="0.3">
      <c r="A39" s="1359"/>
      <c r="B39" s="989" t="s">
        <v>6264</v>
      </c>
      <c r="C39" s="43"/>
      <c r="D39" s="43"/>
      <c r="E39" s="43"/>
      <c r="F39" s="43">
        <v>-4</v>
      </c>
      <c r="G39" s="43"/>
      <c r="H39" s="43"/>
      <c r="I39" s="43"/>
      <c r="J39" s="43"/>
      <c r="K39" s="43"/>
      <c r="L39" s="43"/>
      <c r="M39" s="43"/>
      <c r="N39" s="43"/>
      <c r="O39" s="43"/>
    </row>
    <row r="40" spans="1:16" s="8" customFormat="1" thickBot="1" x14ac:dyDescent="0.3">
      <c r="A40" s="33" t="s">
        <v>5910</v>
      </c>
      <c r="B40" s="54"/>
      <c r="C40" s="34">
        <f>SUM(C38:C39)</f>
        <v>0</v>
      </c>
      <c r="D40" s="34">
        <f t="shared" ref="D40:O40" si="16">SUM(D38:D39)</f>
        <v>0</v>
      </c>
      <c r="E40" s="34">
        <f t="shared" si="16"/>
        <v>0</v>
      </c>
      <c r="F40" s="34">
        <f t="shared" si="16"/>
        <v>8</v>
      </c>
      <c r="G40" s="34">
        <f t="shared" si="16"/>
        <v>4</v>
      </c>
      <c r="H40" s="34">
        <f t="shared" si="16"/>
        <v>0</v>
      </c>
      <c r="I40" s="34">
        <f t="shared" si="16"/>
        <v>0</v>
      </c>
      <c r="J40" s="56">
        <f t="shared" si="16"/>
        <v>-6</v>
      </c>
      <c r="K40" s="34">
        <f t="shared" si="16"/>
        <v>0</v>
      </c>
      <c r="L40" s="34">
        <f t="shared" si="16"/>
        <v>0</v>
      </c>
      <c r="M40" s="34">
        <f t="shared" si="16"/>
        <v>0</v>
      </c>
      <c r="N40" s="34">
        <f t="shared" si="16"/>
        <v>18</v>
      </c>
      <c r="O40" s="34">
        <f t="shared" si="16"/>
        <v>0</v>
      </c>
    </row>
    <row r="41" spans="1:16" s="2" customFormat="1" thickBot="1" x14ac:dyDescent="0.3">
      <c r="A41" s="12" t="s">
        <v>5958</v>
      </c>
      <c r="B41" s="13" t="s">
        <v>63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>
        <v>-18</v>
      </c>
      <c r="O41" s="43"/>
    </row>
    <row r="42" spans="1:16" s="8" customFormat="1" thickBot="1" x14ac:dyDescent="0.3">
      <c r="A42" s="33" t="s">
        <v>6057</v>
      </c>
      <c r="B42" s="54"/>
      <c r="C42" s="34">
        <f>SUM(C40:C41)</f>
        <v>0</v>
      </c>
      <c r="D42" s="34">
        <f>SUM(D40:D41)</f>
        <v>0</v>
      </c>
      <c r="E42" s="34">
        <f t="shared" ref="E42" si="17">SUM(E40:E41)</f>
        <v>0</v>
      </c>
      <c r="F42" s="34">
        <f>SUM(F40:F41)</f>
        <v>8</v>
      </c>
      <c r="G42" s="34">
        <f>SUM(G40:G41)</f>
        <v>4</v>
      </c>
      <c r="H42" s="34">
        <f>SUM(H40:H41)</f>
        <v>0</v>
      </c>
      <c r="I42" s="34">
        <f>SUM(I40:I41)</f>
        <v>0</v>
      </c>
      <c r="J42" s="56">
        <f t="shared" ref="J42" si="18">SUM(J40:J41)</f>
        <v>-6</v>
      </c>
      <c r="K42" s="34">
        <f t="shared" ref="K42" si="19">SUM(K40:K41)</f>
        <v>0</v>
      </c>
      <c r="L42" s="34">
        <f t="shared" ref="L42" si="20">SUM(L40:L41)</f>
        <v>0</v>
      </c>
      <c r="M42" s="34">
        <f t="shared" ref="M42" si="21">SUM(M40:M41)</f>
        <v>0</v>
      </c>
      <c r="N42" s="34">
        <f>SUM(N40:N41)</f>
        <v>0</v>
      </c>
      <c r="O42" s="34">
        <f t="shared" ref="O42" si="22">SUM(O40:O41)</f>
        <v>0</v>
      </c>
    </row>
    <row r="43" spans="1:16" s="49" customFormat="1" ht="16" x14ac:dyDescent="0.25">
      <c r="A43" s="859"/>
      <c r="B43" s="185" t="s">
        <v>967</v>
      </c>
      <c r="C43" s="185"/>
      <c r="D43" s="185"/>
      <c r="E43" s="185"/>
      <c r="F43" s="185">
        <v>-8</v>
      </c>
      <c r="G43" s="185">
        <v>-4</v>
      </c>
      <c r="H43" s="185"/>
      <c r="I43" s="185"/>
      <c r="J43" s="185"/>
      <c r="K43" s="185"/>
      <c r="L43" s="185"/>
      <c r="M43" s="185"/>
      <c r="N43" s="185"/>
      <c r="O43" s="185"/>
      <c r="P43" s="49" t="s">
        <v>211</v>
      </c>
    </row>
    <row r="44" spans="1:16" s="2" customFormat="1" ht="16" x14ac:dyDescent="0.25">
      <c r="A44" s="1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</row>
    <row r="45" spans="1:16" s="136" customFormat="1" thickBot="1" x14ac:dyDescent="0.3">
      <c r="A45" s="13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8"/>
    </row>
    <row r="46" spans="1:16" ht="18" thickBot="1" x14ac:dyDescent="0.3">
      <c r="C46" s="51" t="s">
        <v>10</v>
      </c>
      <c r="D46" s="51" t="s">
        <v>2</v>
      </c>
      <c r="E46" s="51" t="s">
        <v>3</v>
      </c>
      <c r="F46" s="51" t="s">
        <v>29</v>
      </c>
      <c r="G46" s="51" t="s">
        <v>31</v>
      </c>
      <c r="H46" s="51" t="s">
        <v>27</v>
      </c>
      <c r="I46" s="51" t="s">
        <v>4</v>
      </c>
      <c r="J46" s="51" t="s">
        <v>2871</v>
      </c>
      <c r="K46" s="51" t="s">
        <v>18</v>
      </c>
      <c r="L46" s="51" t="s">
        <v>17</v>
      </c>
      <c r="M46" s="51" t="s">
        <v>14</v>
      </c>
      <c r="N46" s="51" t="s">
        <v>378</v>
      </c>
      <c r="O46" s="51"/>
    </row>
    <row r="47" spans="1:16" x14ac:dyDescent="0.25">
      <c r="A47" s="1336" t="s">
        <v>5139</v>
      </c>
      <c r="B47" s="259"/>
      <c r="C47" s="259"/>
    </row>
    <row r="48" spans="1:16" x14ac:dyDescent="0.25">
      <c r="A48" s="1336" t="s">
        <v>5138</v>
      </c>
      <c r="B48" s="259"/>
      <c r="C48" s="259"/>
      <c r="D48" s="259"/>
    </row>
    <row r="49" spans="1:4" x14ac:dyDescent="0.25">
      <c r="A49" s="1336" t="s">
        <v>5131</v>
      </c>
      <c r="B49" s="259"/>
      <c r="C49" s="259"/>
      <c r="D49" s="259"/>
    </row>
    <row r="50" spans="1:4" x14ac:dyDescent="0.25">
      <c r="A50" s="1336" t="s">
        <v>5132</v>
      </c>
      <c r="B50" s="259"/>
      <c r="C50" s="259"/>
      <c r="D50" s="259"/>
    </row>
    <row r="51" spans="1:4" x14ac:dyDescent="0.25">
      <c r="A51" s="1336" t="s">
        <v>5133</v>
      </c>
      <c r="B51" s="259"/>
      <c r="C51" s="259"/>
      <c r="D51" s="259"/>
    </row>
    <row r="52" spans="1:4" x14ac:dyDescent="0.25">
      <c r="A52" s="1336" t="s">
        <v>5134</v>
      </c>
      <c r="B52" s="259"/>
      <c r="C52" s="259"/>
      <c r="D52" s="259"/>
    </row>
    <row r="53" spans="1:4" x14ac:dyDescent="0.25">
      <c r="A53" s="1336" t="s">
        <v>5135</v>
      </c>
      <c r="B53" s="259"/>
      <c r="C53" s="259"/>
      <c r="D53" s="259"/>
    </row>
    <row r="54" spans="1:4" x14ac:dyDescent="0.25">
      <c r="A54" s="1336" t="s">
        <v>5136</v>
      </c>
      <c r="B54" s="259"/>
      <c r="C54" s="259"/>
      <c r="D54" s="259"/>
    </row>
    <row r="55" spans="1:4" x14ac:dyDescent="0.25">
      <c r="A55" s="1336" t="s">
        <v>5137</v>
      </c>
      <c r="B55" s="259"/>
      <c r="C55" s="259"/>
      <c r="D55" s="259"/>
    </row>
  </sheetData>
  <pageMargins left="0.7" right="0.7" top="0.75" bottom="0.75" header="0.3" footer="0.3"/>
  <pageSetup orientation="portrait" horizontalDpi="4294967293" verticalDpi="4294967293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O39"/>
  <sheetViews>
    <sheetView workbookViewId="0">
      <selection activeCell="H7" sqref="H6:H7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9.33203125" style="158" customWidth="1"/>
    <col min="5" max="5" width="8.5" style="158" customWidth="1"/>
    <col min="6" max="9" width="9.1640625" style="158" customWidth="1"/>
    <col min="10" max="13" width="10.33203125" style="158" customWidth="1"/>
    <col min="14" max="14" width="13.6640625" style="149" customWidth="1"/>
    <col min="15" max="16384" width="9" style="149"/>
  </cols>
  <sheetData>
    <row r="1" spans="1:15" s="48" customFormat="1" ht="16" x14ac:dyDescent="0.25">
      <c r="A1" s="128" t="s">
        <v>23</v>
      </c>
    </row>
    <row r="2" spans="1:15" s="48" customFormat="1" ht="16" x14ac:dyDescent="0.25">
      <c r="A2" s="128"/>
    </row>
    <row r="3" spans="1:15" s="48" customFormat="1" ht="16" x14ac:dyDescent="0.25">
      <c r="A3" s="128" t="s">
        <v>1602</v>
      </c>
    </row>
    <row r="4" spans="1:15" s="48" customFormat="1" ht="16" x14ac:dyDescent="0.25">
      <c r="A4" s="139" t="s">
        <v>4987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5" s="48" customFormat="1" x14ac:dyDescent="0.25">
      <c r="A5" s="1336" t="s">
        <v>5197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1:15" s="49" customFormat="1" thickBot="1" x14ac:dyDescent="0.3">
      <c r="A6" s="516"/>
      <c r="C6" s="30">
        <v>45000</v>
      </c>
      <c r="D6" s="30">
        <v>25000</v>
      </c>
      <c r="E6" s="30">
        <v>1500</v>
      </c>
      <c r="F6" s="30">
        <v>6000</v>
      </c>
      <c r="G6" s="30">
        <v>4500</v>
      </c>
      <c r="H6" s="30">
        <v>5000</v>
      </c>
      <c r="I6" s="30">
        <v>5000</v>
      </c>
      <c r="J6" s="30">
        <v>6750</v>
      </c>
      <c r="K6" s="30">
        <v>18000</v>
      </c>
      <c r="L6" s="30">
        <v>2400</v>
      </c>
      <c r="M6" s="30"/>
    </row>
    <row r="7" spans="1:15" s="4" customFormat="1" thickBot="1" x14ac:dyDescent="0.3">
      <c r="A7" s="160" t="s">
        <v>0</v>
      </c>
      <c r="B7" s="51" t="s">
        <v>1</v>
      </c>
      <c r="C7" s="51" t="s">
        <v>28</v>
      </c>
      <c r="D7" s="51" t="s">
        <v>10</v>
      </c>
      <c r="E7" s="51" t="s">
        <v>4</v>
      </c>
      <c r="F7" s="51" t="s">
        <v>17</v>
      </c>
      <c r="G7" s="51" t="s">
        <v>27</v>
      </c>
      <c r="H7" s="51" t="s">
        <v>3</v>
      </c>
      <c r="I7" s="51" t="s">
        <v>18</v>
      </c>
      <c r="J7" s="51" t="s">
        <v>26</v>
      </c>
      <c r="K7" s="51" t="s">
        <v>1050</v>
      </c>
      <c r="L7" s="51" t="s">
        <v>31</v>
      </c>
      <c r="M7" s="51"/>
    </row>
    <row r="8" spans="1:15" s="2" customFormat="1" ht="16" x14ac:dyDescent="0.25">
      <c r="A8" s="12" t="s">
        <v>4985</v>
      </c>
      <c r="B8" s="13" t="s">
        <v>4988</v>
      </c>
      <c r="C8" s="13">
        <v>6</v>
      </c>
      <c r="D8" s="13">
        <v>10</v>
      </c>
      <c r="E8" s="13">
        <v>100</v>
      </c>
      <c r="F8" s="13">
        <v>22</v>
      </c>
      <c r="G8" s="13">
        <v>30</v>
      </c>
      <c r="H8" s="13">
        <v>80</v>
      </c>
      <c r="I8" s="13">
        <v>40</v>
      </c>
      <c r="J8" s="13">
        <v>84</v>
      </c>
      <c r="K8" s="13">
        <v>30</v>
      </c>
      <c r="L8" s="13">
        <v>50</v>
      </c>
      <c r="M8" s="13"/>
      <c r="N8" s="2" t="s">
        <v>989</v>
      </c>
      <c r="O8" s="2" t="s">
        <v>3022</v>
      </c>
    </row>
    <row r="9" spans="1:15" s="1" customFormat="1" ht="16" x14ac:dyDescent="0.25">
      <c r="A9" s="12" t="s">
        <v>4991</v>
      </c>
      <c r="B9" s="13" t="s">
        <v>4995</v>
      </c>
      <c r="C9" s="13">
        <v>6</v>
      </c>
      <c r="D9" s="13">
        <v>72</v>
      </c>
      <c r="E9" s="13">
        <v>128</v>
      </c>
      <c r="F9" s="13">
        <v>16</v>
      </c>
      <c r="G9" s="13">
        <v>66</v>
      </c>
      <c r="H9" s="13">
        <v>136</v>
      </c>
      <c r="I9" s="13">
        <v>32</v>
      </c>
      <c r="J9" s="13">
        <v>30</v>
      </c>
      <c r="K9" s="43"/>
      <c r="L9" s="13">
        <v>40</v>
      </c>
      <c r="M9" s="43"/>
      <c r="N9" s="2" t="s">
        <v>989</v>
      </c>
      <c r="O9" s="2" t="s">
        <v>3022</v>
      </c>
    </row>
    <row r="10" spans="1:15" s="2" customFormat="1" ht="16" x14ac:dyDescent="0.25">
      <c r="A10" s="15" t="s">
        <v>5004</v>
      </c>
      <c r="B10" s="13" t="s">
        <v>5010</v>
      </c>
      <c r="C10" s="13"/>
      <c r="D10" s="13">
        <v>43</v>
      </c>
      <c r="E10" s="13"/>
      <c r="F10" s="13">
        <v>16</v>
      </c>
      <c r="G10" s="13">
        <v>96</v>
      </c>
      <c r="H10" s="13">
        <v>100</v>
      </c>
      <c r="I10" s="13">
        <v>20</v>
      </c>
      <c r="J10" s="13">
        <v>84</v>
      </c>
      <c r="K10" s="13"/>
      <c r="L10" s="13"/>
      <c r="M10" s="13"/>
      <c r="N10" s="2" t="s">
        <v>998</v>
      </c>
      <c r="O10" s="2" t="s">
        <v>3022</v>
      </c>
    </row>
    <row r="11" spans="1:15" s="2" customFormat="1" ht="16" x14ac:dyDescent="0.25">
      <c r="A11" s="15" t="s">
        <v>5014</v>
      </c>
      <c r="B11" s="13" t="s">
        <v>5015</v>
      </c>
      <c r="C11" s="13"/>
      <c r="D11" s="13">
        <v>79</v>
      </c>
      <c r="E11" s="13">
        <v>228</v>
      </c>
      <c r="F11" s="13"/>
      <c r="G11" s="13"/>
      <c r="H11" s="13">
        <v>116</v>
      </c>
      <c r="I11" s="13"/>
      <c r="J11" s="13">
        <v>30</v>
      </c>
      <c r="K11" s="13"/>
      <c r="L11" s="13"/>
      <c r="M11" s="13"/>
      <c r="N11" s="2" t="s">
        <v>989</v>
      </c>
      <c r="O11" s="2" t="s">
        <v>3022</v>
      </c>
    </row>
    <row r="12" spans="1:15" s="2" customFormat="1" thickBot="1" x14ac:dyDescent="0.3">
      <c r="A12" s="78" t="s">
        <v>4971</v>
      </c>
      <c r="B12" s="14" t="s">
        <v>5020</v>
      </c>
      <c r="C12" s="14">
        <v>12</v>
      </c>
      <c r="D12" s="14">
        <v>111</v>
      </c>
      <c r="E12" s="14"/>
      <c r="F12" s="14">
        <v>22</v>
      </c>
      <c r="G12" s="14"/>
      <c r="H12" s="14"/>
      <c r="I12" s="14">
        <v>52</v>
      </c>
      <c r="J12" s="14"/>
      <c r="K12" s="14"/>
      <c r="L12" s="14"/>
      <c r="M12" s="14"/>
      <c r="N12" s="2" t="s">
        <v>998</v>
      </c>
      <c r="O12" s="2" t="s">
        <v>3022</v>
      </c>
    </row>
    <row r="13" spans="1:15" s="2" customFormat="1" thickBot="1" x14ac:dyDescent="0.3">
      <c r="A13" s="33" t="s">
        <v>4972</v>
      </c>
      <c r="B13" s="54"/>
      <c r="C13" s="34">
        <f>SUM(C8:C12)</f>
        <v>24</v>
      </c>
      <c r="D13" s="34">
        <f t="shared" ref="D13:M13" si="0">SUM(D8:D12)</f>
        <v>315</v>
      </c>
      <c r="E13" s="34">
        <f t="shared" si="0"/>
        <v>456</v>
      </c>
      <c r="F13" s="34">
        <f t="shared" si="0"/>
        <v>76</v>
      </c>
      <c r="G13" s="34">
        <f t="shared" si="0"/>
        <v>192</v>
      </c>
      <c r="H13" s="34">
        <f t="shared" si="0"/>
        <v>432</v>
      </c>
      <c r="I13" s="34">
        <f t="shared" si="0"/>
        <v>144</v>
      </c>
      <c r="J13" s="34">
        <f t="shared" si="0"/>
        <v>228</v>
      </c>
      <c r="K13" s="34">
        <f t="shared" si="0"/>
        <v>30</v>
      </c>
      <c r="L13" s="34">
        <f t="shared" si="0"/>
        <v>90</v>
      </c>
      <c r="M13" s="34">
        <f t="shared" si="0"/>
        <v>0</v>
      </c>
    </row>
    <row r="14" spans="1:15" s="2" customFormat="1" ht="16" x14ac:dyDescent="0.25">
      <c r="A14" s="55">
        <v>44601</v>
      </c>
      <c r="B14" s="53" t="s">
        <v>5070</v>
      </c>
      <c r="C14" s="53"/>
      <c r="D14" s="53"/>
      <c r="E14" s="53"/>
      <c r="F14" s="53"/>
      <c r="G14" s="53"/>
      <c r="H14" s="53"/>
      <c r="I14" s="53"/>
      <c r="J14" s="53"/>
      <c r="K14" s="53">
        <v>26</v>
      </c>
      <c r="L14" s="53">
        <v>35</v>
      </c>
      <c r="M14" s="53"/>
      <c r="N14" s="2" t="s">
        <v>989</v>
      </c>
      <c r="O14" s="2" t="s">
        <v>3022</v>
      </c>
    </row>
    <row r="15" spans="1:15" s="2" customFormat="1" ht="16" x14ac:dyDescent="0.25">
      <c r="A15" s="12" t="s">
        <v>5153</v>
      </c>
      <c r="B15" s="13" t="s">
        <v>63</v>
      </c>
      <c r="C15" s="13"/>
      <c r="D15" s="13">
        <v>-70</v>
      </c>
      <c r="E15" s="13">
        <v>-43</v>
      </c>
      <c r="F15" s="13">
        <v>-14</v>
      </c>
      <c r="G15" s="13">
        <v>-79</v>
      </c>
      <c r="H15" s="13">
        <v>-44</v>
      </c>
      <c r="I15" s="13">
        <v>-16</v>
      </c>
      <c r="J15" s="13">
        <v>-31</v>
      </c>
      <c r="K15" s="13"/>
      <c r="L15" s="13"/>
      <c r="M15" s="13"/>
      <c r="N15" s="2" t="s">
        <v>989</v>
      </c>
      <c r="O15" s="2" t="s">
        <v>3022</v>
      </c>
    </row>
    <row r="16" spans="1:15" s="2" customFormat="1" ht="16" x14ac:dyDescent="0.25">
      <c r="A16" s="12" t="s">
        <v>5206</v>
      </c>
      <c r="B16" s="13" t="s">
        <v>63</v>
      </c>
      <c r="C16" s="13">
        <v>-5</v>
      </c>
      <c r="D16" s="13">
        <v>-26</v>
      </c>
      <c r="E16" s="13"/>
      <c r="F16" s="13"/>
      <c r="G16" s="13"/>
      <c r="H16" s="13">
        <v>-53</v>
      </c>
      <c r="I16" s="13">
        <v>-18</v>
      </c>
      <c r="J16" s="13">
        <v>-84</v>
      </c>
      <c r="K16" s="13"/>
      <c r="L16" s="13"/>
      <c r="M16" s="13"/>
      <c r="N16" s="2" t="s">
        <v>998</v>
      </c>
      <c r="O16" s="2" t="s">
        <v>3022</v>
      </c>
    </row>
    <row r="17" spans="1:15" s="2" customFormat="1" ht="16" x14ac:dyDescent="0.25">
      <c r="A17" s="12" t="s">
        <v>5220</v>
      </c>
      <c r="B17" s="13" t="s">
        <v>63</v>
      </c>
      <c r="C17" s="13"/>
      <c r="D17" s="13"/>
      <c r="E17" s="13"/>
      <c r="F17" s="13"/>
      <c r="G17" s="13"/>
      <c r="H17" s="13"/>
      <c r="I17" s="13"/>
      <c r="J17" s="13"/>
      <c r="K17" s="13"/>
      <c r="L17" s="13">
        <v>-98</v>
      </c>
      <c r="M17" s="13"/>
      <c r="N17" s="2" t="s">
        <v>998</v>
      </c>
      <c r="O17" s="2" t="s">
        <v>3022</v>
      </c>
    </row>
    <row r="18" spans="1:15" s="2" customFormat="1" ht="16" x14ac:dyDescent="0.25">
      <c r="A18" s="55" t="s">
        <v>5220</v>
      </c>
      <c r="B18" s="13" t="s">
        <v>63</v>
      </c>
      <c r="C18" s="13"/>
      <c r="D18" s="13">
        <v>-30</v>
      </c>
      <c r="E18" s="13">
        <v>-392</v>
      </c>
      <c r="F18" s="13"/>
      <c r="G18" s="13">
        <v>-60</v>
      </c>
      <c r="H18" s="13">
        <v>-100</v>
      </c>
      <c r="I18" s="13">
        <v>-50</v>
      </c>
      <c r="J18" s="13">
        <v>-84</v>
      </c>
      <c r="K18" s="13"/>
      <c r="L18" s="13"/>
      <c r="M18" s="13"/>
      <c r="N18" s="2" t="s">
        <v>998</v>
      </c>
      <c r="O18" s="2" t="s">
        <v>3022</v>
      </c>
    </row>
    <row r="19" spans="1:15" s="2" customFormat="1" ht="16" x14ac:dyDescent="0.25">
      <c r="A19" s="55" t="s">
        <v>5238</v>
      </c>
      <c r="B19" s="13" t="s">
        <v>63</v>
      </c>
      <c r="C19" s="13">
        <v>-11</v>
      </c>
      <c r="D19" s="13">
        <v>-111</v>
      </c>
      <c r="E19" s="13"/>
      <c r="F19" s="13"/>
      <c r="G19" s="13"/>
      <c r="H19" s="13"/>
      <c r="I19" s="13"/>
      <c r="J19" s="13"/>
      <c r="K19" s="13">
        <v>-35</v>
      </c>
      <c r="L19" s="13"/>
      <c r="M19" s="13"/>
      <c r="N19" s="2" t="s">
        <v>989</v>
      </c>
      <c r="O19" s="2" t="s">
        <v>3022</v>
      </c>
    </row>
    <row r="20" spans="1:15" s="1" customFormat="1" ht="16" x14ac:dyDescent="0.25">
      <c r="A20" s="55" t="s">
        <v>5248</v>
      </c>
      <c r="B20" s="13" t="s">
        <v>63</v>
      </c>
      <c r="C20" s="43"/>
      <c r="D20" s="13">
        <v>-73</v>
      </c>
      <c r="E20" s="43"/>
      <c r="F20" s="13">
        <v>-8</v>
      </c>
      <c r="G20" s="13">
        <v>-43</v>
      </c>
      <c r="H20" s="43"/>
      <c r="I20" s="43"/>
      <c r="J20" s="13">
        <v>-23</v>
      </c>
      <c r="K20" s="13">
        <v>-25</v>
      </c>
      <c r="L20" s="13">
        <v>-22</v>
      </c>
      <c r="M20" s="43"/>
      <c r="N20" s="2" t="s">
        <v>998</v>
      </c>
      <c r="O20" s="2" t="s">
        <v>3022</v>
      </c>
    </row>
    <row r="21" spans="1:15" s="2" customFormat="1" thickBot="1" x14ac:dyDescent="0.3">
      <c r="A21" s="55" t="s">
        <v>5248</v>
      </c>
      <c r="B21" s="13" t="s">
        <v>63</v>
      </c>
      <c r="C21" s="13"/>
      <c r="D21" s="13"/>
      <c r="E21" s="13"/>
      <c r="F21" s="13"/>
      <c r="G21" s="13"/>
      <c r="H21" s="13">
        <v>-214</v>
      </c>
      <c r="I21" s="13">
        <v>-56</v>
      </c>
      <c r="J21" s="13"/>
      <c r="K21" s="13"/>
      <c r="L21" s="13"/>
      <c r="M21" s="13"/>
      <c r="N21" s="2" t="s">
        <v>998</v>
      </c>
      <c r="O21" s="2" t="s">
        <v>3022</v>
      </c>
    </row>
    <row r="22" spans="1:15" s="8" customFormat="1" thickBot="1" x14ac:dyDescent="0.3">
      <c r="A22" s="33" t="s">
        <v>5281</v>
      </c>
      <c r="B22" s="54"/>
      <c r="C22" s="34">
        <f>SUM(C13:C21)</f>
        <v>8</v>
      </c>
      <c r="D22" s="34">
        <f t="shared" ref="D22:M22" si="1">SUM(D13:D21)</f>
        <v>5</v>
      </c>
      <c r="E22" s="34">
        <f t="shared" si="1"/>
        <v>21</v>
      </c>
      <c r="F22" s="34">
        <f t="shared" si="1"/>
        <v>54</v>
      </c>
      <c r="G22" s="34">
        <f t="shared" si="1"/>
        <v>10</v>
      </c>
      <c r="H22" s="34">
        <f t="shared" si="1"/>
        <v>21</v>
      </c>
      <c r="I22" s="34">
        <f t="shared" si="1"/>
        <v>4</v>
      </c>
      <c r="J22" s="34">
        <f t="shared" si="1"/>
        <v>6</v>
      </c>
      <c r="K22" s="56">
        <f t="shared" si="1"/>
        <v>-4</v>
      </c>
      <c r="L22" s="34">
        <f t="shared" si="1"/>
        <v>5</v>
      </c>
      <c r="M22" s="34">
        <f t="shared" si="1"/>
        <v>0</v>
      </c>
    </row>
    <row r="23" spans="1:15" s="2" customFormat="1" ht="16" x14ac:dyDescent="0.25">
      <c r="A23" s="55">
        <v>44691</v>
      </c>
      <c r="B23" s="13" t="s">
        <v>63</v>
      </c>
      <c r="C23" s="13"/>
      <c r="D23" s="13"/>
      <c r="E23" s="13"/>
      <c r="F23" s="13"/>
      <c r="G23" s="13"/>
      <c r="H23" s="13">
        <v>-9</v>
      </c>
      <c r="I23" s="13">
        <v>-8</v>
      </c>
      <c r="J23" s="13"/>
      <c r="K23" s="13"/>
      <c r="L23" s="13"/>
      <c r="M23" s="13"/>
      <c r="N23" s="2" t="s">
        <v>5288</v>
      </c>
      <c r="O23" s="2" t="s">
        <v>3022</v>
      </c>
    </row>
    <row r="24" spans="1:15" s="2" customFormat="1" thickBot="1" x14ac:dyDescent="0.3">
      <c r="A24" s="55">
        <v>44691</v>
      </c>
      <c r="B24" s="13" t="s">
        <v>63</v>
      </c>
      <c r="C24" s="13">
        <v>-8</v>
      </c>
      <c r="D24" s="13">
        <v>-5</v>
      </c>
      <c r="E24" s="13">
        <v>-13</v>
      </c>
      <c r="F24" s="13">
        <v>-56</v>
      </c>
      <c r="G24" s="13">
        <v>-10</v>
      </c>
      <c r="H24" s="13"/>
      <c r="I24" s="13"/>
      <c r="J24" s="13">
        <v>-6</v>
      </c>
      <c r="K24" s="13"/>
      <c r="L24" s="13"/>
      <c r="M24" s="13"/>
      <c r="N24" s="2" t="s">
        <v>998</v>
      </c>
      <c r="O24" s="2" t="s">
        <v>3022</v>
      </c>
    </row>
    <row r="25" spans="1:15" s="8" customFormat="1" thickBot="1" x14ac:dyDescent="0.3">
      <c r="A25" s="33" t="s">
        <v>5417</v>
      </c>
      <c r="B25" s="54"/>
      <c r="C25" s="34">
        <f>SUM(C22:C24)</f>
        <v>0</v>
      </c>
      <c r="D25" s="34">
        <f t="shared" ref="D25:M25" si="2">SUM(D22:D24)</f>
        <v>0</v>
      </c>
      <c r="E25" s="34">
        <f t="shared" si="2"/>
        <v>8</v>
      </c>
      <c r="F25" s="56">
        <f>SUM(F22:F24)</f>
        <v>-2</v>
      </c>
      <c r="G25" s="34">
        <f t="shared" si="2"/>
        <v>0</v>
      </c>
      <c r="H25" s="34">
        <f t="shared" si="2"/>
        <v>12</v>
      </c>
      <c r="I25" s="56">
        <f t="shared" si="2"/>
        <v>-4</v>
      </c>
      <c r="J25" s="34">
        <f t="shared" si="2"/>
        <v>0</v>
      </c>
      <c r="K25" s="56">
        <f t="shared" si="2"/>
        <v>-4</v>
      </c>
      <c r="L25" s="34">
        <f t="shared" si="2"/>
        <v>5</v>
      </c>
      <c r="M25" s="34">
        <f t="shared" si="2"/>
        <v>0</v>
      </c>
    </row>
    <row r="26" spans="1:15" s="2" customFormat="1" thickBot="1" x14ac:dyDescent="0.3">
      <c r="A26" s="15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</row>
    <row r="27" spans="1:15" s="8" customFormat="1" thickBot="1" x14ac:dyDescent="0.3">
      <c r="A27" s="33" t="s">
        <v>5494</v>
      </c>
      <c r="B27" s="54"/>
      <c r="C27" s="34">
        <f>SUM(C25:C26)</f>
        <v>0</v>
      </c>
      <c r="D27" s="34">
        <f t="shared" ref="D27:M31" si="3">SUM(D25:D26)</f>
        <v>0</v>
      </c>
      <c r="E27" s="34">
        <f>SUM(E25:E26)</f>
        <v>8</v>
      </c>
      <c r="F27" s="56">
        <f t="shared" si="3"/>
        <v>-2</v>
      </c>
      <c r="G27" s="34">
        <f t="shared" si="3"/>
        <v>0</v>
      </c>
      <c r="H27" s="34">
        <f t="shared" si="3"/>
        <v>12</v>
      </c>
      <c r="I27" s="56">
        <f t="shared" si="3"/>
        <v>-4</v>
      </c>
      <c r="J27" s="34">
        <f t="shared" si="3"/>
        <v>0</v>
      </c>
      <c r="K27" s="56">
        <f>SUM(K25:K26)</f>
        <v>-4</v>
      </c>
      <c r="L27" s="34">
        <f t="shared" si="3"/>
        <v>5</v>
      </c>
      <c r="M27" s="34">
        <f t="shared" si="3"/>
        <v>0</v>
      </c>
    </row>
    <row r="28" spans="1:15" s="2" customFormat="1" thickBot="1" x14ac:dyDescent="0.3">
      <c r="A28" s="15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</row>
    <row r="29" spans="1:15" s="8" customFormat="1" thickBot="1" x14ac:dyDescent="0.3">
      <c r="A29" s="40" t="s">
        <v>5910</v>
      </c>
      <c r="B29" s="258"/>
      <c r="C29" s="41">
        <f>SUM(C27:C28)</f>
        <v>0</v>
      </c>
      <c r="D29" s="41">
        <f t="shared" si="3"/>
        <v>0</v>
      </c>
      <c r="E29" s="181">
        <f>SUM(E27:E28)</f>
        <v>8</v>
      </c>
      <c r="F29" s="56">
        <f t="shared" si="3"/>
        <v>-2</v>
      </c>
      <c r="G29" s="41">
        <f t="shared" si="3"/>
        <v>0</v>
      </c>
      <c r="H29" s="181">
        <f t="shared" si="3"/>
        <v>12</v>
      </c>
      <c r="I29" s="56">
        <f t="shared" si="3"/>
        <v>-4</v>
      </c>
      <c r="J29" s="41">
        <f t="shared" si="3"/>
        <v>0</v>
      </c>
      <c r="K29" s="56">
        <f>SUM(K27:K28)</f>
        <v>-4</v>
      </c>
      <c r="L29" s="181">
        <f t="shared" si="3"/>
        <v>5</v>
      </c>
      <c r="M29" s="41">
        <f t="shared" si="3"/>
        <v>0</v>
      </c>
      <c r="N29" s="8" t="s">
        <v>6309</v>
      </c>
    </row>
    <row r="30" spans="1:15" s="2" customFormat="1" thickBot="1" x14ac:dyDescent="0.3">
      <c r="A30" s="15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</row>
    <row r="31" spans="1:15" s="8" customFormat="1" thickBot="1" x14ac:dyDescent="0.3">
      <c r="A31" s="40" t="s">
        <v>6057</v>
      </c>
      <c r="B31" s="258"/>
      <c r="C31" s="41">
        <f>SUM(C29:C30)</f>
        <v>0</v>
      </c>
      <c r="D31" s="41">
        <f t="shared" si="3"/>
        <v>0</v>
      </c>
      <c r="E31" s="181">
        <f>SUM(E29:E30)</f>
        <v>8</v>
      </c>
      <c r="F31" s="56">
        <f t="shared" si="3"/>
        <v>-2</v>
      </c>
      <c r="G31" s="41">
        <f t="shared" si="3"/>
        <v>0</v>
      </c>
      <c r="H31" s="181">
        <f t="shared" si="3"/>
        <v>12</v>
      </c>
      <c r="I31" s="56">
        <f t="shared" si="3"/>
        <v>-4</v>
      </c>
      <c r="J31" s="41">
        <f t="shared" si="3"/>
        <v>0</v>
      </c>
      <c r="K31" s="56">
        <f>SUM(K29:K30)</f>
        <v>-4</v>
      </c>
      <c r="L31" s="181">
        <f t="shared" si="3"/>
        <v>5</v>
      </c>
      <c r="M31" s="41">
        <f t="shared" si="3"/>
        <v>0</v>
      </c>
      <c r="N31" s="8" t="s">
        <v>6309</v>
      </c>
    </row>
    <row r="32" spans="1:15" s="49" customFormat="1" ht="16" x14ac:dyDescent="0.25">
      <c r="A32" s="859"/>
      <c r="B32" s="185" t="s">
        <v>967</v>
      </c>
      <c r="C32" s="185"/>
      <c r="D32" s="185"/>
      <c r="E32" s="185">
        <v>-8</v>
      </c>
      <c r="F32" s="185"/>
      <c r="G32" s="185"/>
      <c r="H32" s="185">
        <v>-12</v>
      </c>
      <c r="I32" s="185"/>
      <c r="J32" s="185"/>
      <c r="K32" s="185"/>
      <c r="L32" s="185">
        <v>-5</v>
      </c>
      <c r="M32" s="185"/>
      <c r="N32" s="49" t="s">
        <v>211</v>
      </c>
    </row>
    <row r="33" spans="1:13" s="2" customFormat="1" ht="16" x14ac:dyDescent="0.25">
      <c r="A33" s="15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</row>
    <row r="34" spans="1:13" s="1" customFormat="1" ht="16" x14ac:dyDescent="0.25">
      <c r="A34" s="367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</row>
    <row r="35" spans="1:13" s="136" customFormat="1" ht="16" x14ac:dyDescent="0.25">
      <c r="A35" s="13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25">
      <c r="A36" s="1336" t="s">
        <v>5195</v>
      </c>
      <c r="B36" s="259"/>
      <c r="C36" s="259"/>
      <c r="D36" s="259"/>
    </row>
    <row r="37" spans="1:13" x14ac:dyDescent="0.25">
      <c r="A37" s="1336"/>
      <c r="B37" s="259"/>
      <c r="C37" s="259"/>
      <c r="D37" s="259"/>
    </row>
    <row r="38" spans="1:13" x14ac:dyDescent="0.25">
      <c r="A38" s="1336" t="s">
        <v>5196</v>
      </c>
      <c r="B38" s="259"/>
      <c r="C38" s="259"/>
      <c r="D38" s="259"/>
    </row>
    <row r="39" spans="1:13" x14ac:dyDescent="0.25">
      <c r="A39" s="1336" t="s">
        <v>5197</v>
      </c>
      <c r="B39" s="259"/>
      <c r="C39" s="259"/>
      <c r="D39" s="259"/>
    </row>
  </sheetData>
  <pageMargins left="0.7" right="0.7" top="0.75" bottom="0.75" header="0.3" footer="0.3"/>
  <pageSetup orientation="portrait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tabColor rgb="FFC00000"/>
  </sheetPr>
  <dimension ref="A1:L25"/>
  <sheetViews>
    <sheetView topLeftCell="A2" workbookViewId="0">
      <selection activeCell="L16" sqref="L16"/>
    </sheetView>
  </sheetViews>
  <sheetFormatPr baseColWidth="10" defaultColWidth="9" defaultRowHeight="17" x14ac:dyDescent="0.25"/>
  <cols>
    <col min="1" max="1" width="14" style="157" customWidth="1"/>
    <col min="2" max="2" width="29.5" style="158" customWidth="1"/>
    <col min="3" max="3" width="8.6640625" style="158" customWidth="1"/>
    <col min="4" max="4" width="8.5" style="158" customWidth="1"/>
    <col min="5" max="5" width="10" style="158" customWidth="1"/>
    <col min="6" max="6" width="10" style="158" hidden="1" customWidth="1"/>
    <col min="7" max="11" width="10" style="1610" customWidth="1"/>
    <col min="12" max="12" width="10.33203125" style="158" customWidth="1"/>
    <col min="13" max="16384" width="9" style="149"/>
  </cols>
  <sheetData>
    <row r="1" spans="1:12" s="48" customFormat="1" ht="16" x14ac:dyDescent="0.25">
      <c r="A1" s="128" t="s">
        <v>23</v>
      </c>
      <c r="G1" s="129"/>
      <c r="H1" s="129"/>
      <c r="I1" s="129"/>
      <c r="J1" s="129"/>
      <c r="K1" s="129"/>
    </row>
    <row r="2" spans="1:12" s="48" customFormat="1" ht="16" x14ac:dyDescent="0.25">
      <c r="A2" s="128"/>
      <c r="G2" s="129"/>
      <c r="H2" s="129"/>
      <c r="I2" s="129"/>
      <c r="J2" s="129"/>
      <c r="K2" s="129"/>
    </row>
    <row r="3" spans="1:12" s="48" customFormat="1" ht="16" x14ac:dyDescent="0.25">
      <c r="A3" s="128" t="s">
        <v>1602</v>
      </c>
      <c r="G3" s="129"/>
      <c r="H3" s="129"/>
      <c r="I3" s="129"/>
      <c r="J3" s="129"/>
      <c r="K3" s="129"/>
    </row>
    <row r="4" spans="1:12" s="48" customFormat="1" ht="16" x14ac:dyDescent="0.25">
      <c r="A4" s="139" t="s">
        <v>7600</v>
      </c>
      <c r="B4" s="3"/>
      <c r="C4" s="3"/>
      <c r="D4" s="3"/>
      <c r="E4" s="3"/>
      <c r="F4" s="656" t="s">
        <v>22</v>
      </c>
      <c r="G4" s="103"/>
      <c r="H4" s="103"/>
      <c r="I4" s="103"/>
      <c r="J4" s="103"/>
      <c r="K4" s="103"/>
      <c r="L4" s="3"/>
    </row>
    <row r="5" spans="1:12" s="49" customFormat="1" thickBot="1" x14ac:dyDescent="0.3">
      <c r="A5" s="516"/>
      <c r="C5" s="30">
        <v>6750</v>
      </c>
      <c r="D5" s="30">
        <v>5000</v>
      </c>
      <c r="E5" s="30">
        <v>1500</v>
      </c>
      <c r="F5" s="1559"/>
      <c r="G5" s="7"/>
      <c r="H5" s="7"/>
      <c r="I5" s="7"/>
      <c r="J5" s="7"/>
      <c r="K5" s="7"/>
      <c r="L5" s="30"/>
    </row>
    <row r="6" spans="1:12" s="4" customFormat="1" thickBot="1" x14ac:dyDescent="0.3">
      <c r="A6" s="160" t="s">
        <v>0</v>
      </c>
      <c r="B6" s="51" t="s">
        <v>1</v>
      </c>
      <c r="C6" s="51" t="s">
        <v>2</v>
      </c>
      <c r="D6" s="51" t="s">
        <v>3</v>
      </c>
      <c r="E6" s="51" t="s">
        <v>4</v>
      </c>
      <c r="F6" s="1560" t="s">
        <v>6517</v>
      </c>
      <c r="G6" s="51" t="s">
        <v>28</v>
      </c>
      <c r="H6" s="51" t="s">
        <v>29</v>
      </c>
      <c r="I6" s="51" t="s">
        <v>31</v>
      </c>
      <c r="J6" s="51" t="s">
        <v>14</v>
      </c>
      <c r="K6" s="51" t="s">
        <v>10</v>
      </c>
      <c r="L6" s="52"/>
    </row>
    <row r="7" spans="1:12" s="129" customFormat="1" thickBot="1" x14ac:dyDescent="0.3">
      <c r="A7" s="564" t="s">
        <v>7367</v>
      </c>
      <c r="B7" s="1412" t="s">
        <v>8273</v>
      </c>
      <c r="C7" s="564"/>
      <c r="D7" s="564"/>
      <c r="E7" s="564"/>
      <c r="F7" s="564"/>
      <c r="G7" s="564"/>
      <c r="H7" s="564"/>
      <c r="I7" s="564">
        <v>30</v>
      </c>
      <c r="J7" s="1641"/>
      <c r="K7" s="564">
        <v>10</v>
      </c>
      <c r="L7" s="564"/>
    </row>
    <row r="8" spans="1:12" s="200" customFormat="1" thickBot="1" x14ac:dyDescent="0.3">
      <c r="A8" s="290" t="s">
        <v>7418</v>
      </c>
      <c r="B8" s="291"/>
      <c r="C8" s="269">
        <f>SUM(C7)</f>
        <v>0</v>
      </c>
      <c r="D8" s="269">
        <f t="shared" ref="D8" si="0">SUM(D7)</f>
        <v>0</v>
      </c>
      <c r="E8" s="269">
        <f>SUM(E7)</f>
        <v>0</v>
      </c>
      <c r="F8" s="269"/>
      <c r="G8" s="269">
        <f t="shared" ref="G8:K8" si="1">SUM(G7)</f>
        <v>0</v>
      </c>
      <c r="H8" s="269">
        <f t="shared" si="1"/>
        <v>0</v>
      </c>
      <c r="I8" s="269">
        <f t="shared" si="1"/>
        <v>30</v>
      </c>
      <c r="J8" s="269">
        <f t="shared" si="1"/>
        <v>0</v>
      </c>
      <c r="K8" s="269">
        <f t="shared" si="1"/>
        <v>10</v>
      </c>
      <c r="L8" s="269">
        <f>SUM(L7)</f>
        <v>0</v>
      </c>
    </row>
    <row r="9" spans="1:12" s="200" customFormat="1" thickBot="1" x14ac:dyDescent="0.3">
      <c r="A9" s="700">
        <v>45179</v>
      </c>
      <c r="B9" s="858" t="s">
        <v>7601</v>
      </c>
      <c r="C9" s="858">
        <v>30</v>
      </c>
      <c r="D9" s="858">
        <v>40</v>
      </c>
      <c r="E9" s="858">
        <v>80</v>
      </c>
      <c r="F9" s="1626"/>
      <c r="G9" s="1636"/>
      <c r="H9" s="1636"/>
      <c r="I9" s="1636"/>
      <c r="J9" s="1636"/>
      <c r="K9" s="1636"/>
      <c r="L9" s="1412"/>
    </row>
    <row r="10" spans="1:12" s="200" customFormat="1" thickBot="1" x14ac:dyDescent="0.3">
      <c r="A10" s="290" t="s">
        <v>7845</v>
      </c>
      <c r="B10" s="291"/>
      <c r="C10" s="269">
        <f>SUM(C8:C9)</f>
        <v>30</v>
      </c>
      <c r="D10" s="269">
        <f t="shared" ref="D10:L10" si="2">SUM(D8:D9)</f>
        <v>40</v>
      </c>
      <c r="E10" s="269">
        <f t="shared" si="2"/>
        <v>80</v>
      </c>
      <c r="F10" s="269">
        <f t="shared" si="2"/>
        <v>0</v>
      </c>
      <c r="G10" s="269">
        <f t="shared" si="2"/>
        <v>0</v>
      </c>
      <c r="H10" s="269">
        <f t="shared" si="2"/>
        <v>0</v>
      </c>
      <c r="I10" s="269">
        <f t="shared" si="2"/>
        <v>30</v>
      </c>
      <c r="J10" s="269">
        <f t="shared" si="2"/>
        <v>0</v>
      </c>
      <c r="K10" s="269">
        <f t="shared" si="2"/>
        <v>10</v>
      </c>
      <c r="L10" s="269">
        <f t="shared" si="2"/>
        <v>0</v>
      </c>
    </row>
    <row r="11" spans="1:12" s="2" customFormat="1" thickBot="1" x14ac:dyDescent="0.3">
      <c r="A11" s="379"/>
      <c r="B11" s="22"/>
      <c r="C11" s="22"/>
      <c r="D11" s="22"/>
      <c r="E11" s="22"/>
      <c r="F11" s="1607"/>
      <c r="G11" s="404"/>
      <c r="H11" s="404"/>
      <c r="I11" s="404"/>
      <c r="J11" s="404"/>
      <c r="K11" s="404"/>
      <c r="L11" s="22"/>
    </row>
    <row r="12" spans="1:12" s="941" customFormat="1" thickBot="1" x14ac:dyDescent="0.3">
      <c r="A12" s="33" t="s">
        <v>8111</v>
      </c>
      <c r="B12" s="54"/>
      <c r="C12" s="34">
        <f>SUM(C10:C11)</f>
        <v>30</v>
      </c>
      <c r="D12" s="34">
        <f t="shared" ref="D12:L12" si="3">SUM(D10:D11)</f>
        <v>40</v>
      </c>
      <c r="E12" s="34">
        <f t="shared" si="3"/>
        <v>80</v>
      </c>
      <c r="F12" s="34">
        <f t="shared" si="3"/>
        <v>0</v>
      </c>
      <c r="G12" s="34">
        <f t="shared" si="3"/>
        <v>0</v>
      </c>
      <c r="H12" s="34">
        <f t="shared" si="3"/>
        <v>0</v>
      </c>
      <c r="I12" s="34">
        <f t="shared" si="3"/>
        <v>30</v>
      </c>
      <c r="J12" s="34">
        <f t="shared" si="3"/>
        <v>0</v>
      </c>
      <c r="K12" s="34">
        <f t="shared" si="3"/>
        <v>10</v>
      </c>
      <c r="L12" s="34">
        <f t="shared" si="3"/>
        <v>0</v>
      </c>
    </row>
    <row r="13" spans="1:12" s="1" customFormat="1" ht="16" x14ac:dyDescent="0.25">
      <c r="A13" s="168" t="s">
        <v>8263</v>
      </c>
      <c r="B13" s="13" t="s">
        <v>63</v>
      </c>
      <c r="C13" s="13">
        <v>-30</v>
      </c>
      <c r="D13" s="13">
        <v>-40</v>
      </c>
      <c r="E13" s="13">
        <v>-3</v>
      </c>
      <c r="F13" s="391"/>
      <c r="G13" s="392"/>
      <c r="H13" s="392"/>
      <c r="I13" s="392"/>
      <c r="J13" s="392"/>
      <c r="K13" s="392"/>
      <c r="L13" s="43"/>
    </row>
    <row r="14" spans="1:12" s="1" customFormat="1" ht="16" x14ac:dyDescent="0.25">
      <c r="A14" s="168" t="s">
        <v>8267</v>
      </c>
      <c r="B14" s="13" t="s">
        <v>63</v>
      </c>
      <c r="C14" s="43"/>
      <c r="D14" s="13"/>
      <c r="E14" s="13">
        <v>-77</v>
      </c>
      <c r="F14" s="391"/>
      <c r="G14" s="25">
        <v>-5</v>
      </c>
      <c r="H14" s="25">
        <v>-9</v>
      </c>
      <c r="I14" s="25">
        <v>-40</v>
      </c>
      <c r="J14" s="25">
        <v>-10</v>
      </c>
      <c r="K14" s="25">
        <v>-10</v>
      </c>
      <c r="L14" s="43"/>
    </row>
    <row r="15" spans="1:12" s="1" customFormat="1" thickBot="1" x14ac:dyDescent="0.3">
      <c r="A15" s="800" t="s">
        <v>8267</v>
      </c>
      <c r="B15" s="989" t="s">
        <v>8505</v>
      </c>
      <c r="C15" s="370"/>
      <c r="D15" s="370"/>
      <c r="E15" s="370"/>
      <c r="F15" s="1100"/>
      <c r="G15" s="609">
        <v>5</v>
      </c>
      <c r="H15" s="609">
        <v>9</v>
      </c>
      <c r="I15" s="609">
        <v>10</v>
      </c>
      <c r="J15" s="609">
        <v>10</v>
      </c>
      <c r="K15" s="609"/>
      <c r="L15" s="370"/>
    </row>
    <row r="16" spans="1:12" s="941" customFormat="1" thickBot="1" x14ac:dyDescent="0.3">
      <c r="A16" s="33" t="s">
        <v>8272</v>
      </c>
      <c r="B16" s="54"/>
      <c r="C16" s="34">
        <f>SUM(C12:C15)</f>
        <v>0</v>
      </c>
      <c r="D16" s="34">
        <f t="shared" ref="D16:L16" si="4">SUM(D12:D15)</f>
        <v>0</v>
      </c>
      <c r="E16" s="34">
        <f t="shared" si="4"/>
        <v>0</v>
      </c>
      <c r="F16" s="34">
        <f t="shared" si="4"/>
        <v>0</v>
      </c>
      <c r="G16" s="34">
        <f t="shared" si="4"/>
        <v>0</v>
      </c>
      <c r="H16" s="34">
        <f t="shared" si="4"/>
        <v>0</v>
      </c>
      <c r="I16" s="34">
        <f t="shared" si="4"/>
        <v>0</v>
      </c>
      <c r="J16" s="34">
        <f t="shared" si="4"/>
        <v>0</v>
      </c>
      <c r="K16" s="34">
        <f t="shared" si="4"/>
        <v>0</v>
      </c>
      <c r="L16" s="34">
        <f t="shared" si="4"/>
        <v>0</v>
      </c>
    </row>
    <row r="17" spans="1:12" s="2" customFormat="1" ht="16" x14ac:dyDescent="0.25">
      <c r="A17" s="168"/>
      <c r="B17" s="13"/>
      <c r="C17" s="13"/>
      <c r="D17" s="13"/>
      <c r="E17" s="13"/>
      <c r="F17" s="1437"/>
      <c r="G17" s="25"/>
      <c r="H17" s="25"/>
      <c r="I17" s="25"/>
      <c r="J17" s="25"/>
      <c r="K17" s="25"/>
      <c r="L17" s="13"/>
    </row>
    <row r="18" spans="1:12" s="2" customFormat="1" ht="16" x14ac:dyDescent="0.25">
      <c r="A18" s="168"/>
      <c r="B18" s="13"/>
      <c r="C18" s="13"/>
      <c r="D18" s="13"/>
      <c r="E18" s="13"/>
      <c r="F18" s="1437"/>
      <c r="G18" s="25"/>
      <c r="H18" s="25"/>
      <c r="I18" s="25"/>
      <c r="J18" s="25"/>
      <c r="K18" s="25"/>
      <c r="L18" s="13"/>
    </row>
    <row r="19" spans="1:12" s="2" customFormat="1" ht="16" x14ac:dyDescent="0.25">
      <c r="A19" s="168"/>
      <c r="B19" s="13"/>
      <c r="C19" s="13"/>
      <c r="D19" s="13"/>
      <c r="E19" s="13"/>
      <c r="F19" s="1437"/>
      <c r="G19" s="25"/>
      <c r="H19" s="25"/>
      <c r="I19" s="25"/>
      <c r="J19" s="25"/>
      <c r="K19" s="25"/>
      <c r="L19" s="13"/>
    </row>
    <row r="20" spans="1:12" s="2" customFormat="1" ht="16" x14ac:dyDescent="0.25">
      <c r="A20" s="15"/>
      <c r="B20" s="13"/>
      <c r="C20" s="13"/>
      <c r="D20" s="13"/>
      <c r="E20" s="13"/>
      <c r="F20" s="1437"/>
      <c r="G20" s="25"/>
      <c r="H20" s="25"/>
      <c r="I20" s="25"/>
      <c r="J20" s="25"/>
      <c r="K20" s="25"/>
      <c r="L20" s="13"/>
    </row>
    <row r="21" spans="1:12" s="1" customFormat="1" ht="16" x14ac:dyDescent="0.25">
      <c r="A21" s="367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1:12" s="136" customFormat="1" thickBot="1" x14ac:dyDescent="0.3">
      <c r="A22" s="137"/>
      <c r="B22" s="4"/>
      <c r="C22" s="4"/>
      <c r="D22" s="4"/>
      <c r="E22" s="4"/>
      <c r="F22" s="4"/>
      <c r="G22" s="144"/>
      <c r="H22" s="144"/>
      <c r="I22" s="144"/>
      <c r="J22" s="144"/>
      <c r="K22" s="144"/>
      <c r="L22" s="4"/>
    </row>
    <row r="23" spans="1:12" ht="18" thickBot="1" x14ac:dyDescent="0.3">
      <c r="A23" s="1336"/>
      <c r="B23" s="259"/>
      <c r="C23" s="51" t="s">
        <v>2</v>
      </c>
      <c r="D23" s="51" t="s">
        <v>3</v>
      </c>
      <c r="E23" s="51" t="s">
        <v>4</v>
      </c>
      <c r="F23" s="1560" t="s">
        <v>6517</v>
      </c>
      <c r="G23" s="51" t="s">
        <v>28</v>
      </c>
      <c r="H23" s="51" t="s">
        <v>29</v>
      </c>
      <c r="I23" s="51" t="s">
        <v>31</v>
      </c>
      <c r="J23" s="51" t="s">
        <v>14</v>
      </c>
      <c r="K23" s="51" t="s">
        <v>10</v>
      </c>
      <c r="L23" s="51"/>
    </row>
    <row r="24" spans="1:12" x14ac:dyDescent="0.25">
      <c r="A24" s="1336"/>
      <c r="B24" s="259"/>
      <c r="C24" s="259"/>
    </row>
    <row r="25" spans="1:12" x14ac:dyDescent="0.25">
      <c r="A25" s="1336"/>
      <c r="B25" s="259"/>
      <c r="C25" s="259"/>
    </row>
  </sheetData>
  <pageMargins left="0.7" right="0.7" top="0.75" bottom="0.75" header="0.3" footer="0.3"/>
  <pageSetup orientation="portrait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J21"/>
  <sheetViews>
    <sheetView topLeftCell="A4" workbookViewId="0">
      <selection activeCell="I22" sqref="I22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8.5" style="158" customWidth="1"/>
    <col min="5" max="5" width="10" style="158" customWidth="1"/>
    <col min="6" max="6" width="10" style="158" hidden="1" customWidth="1"/>
    <col min="7" max="9" width="10" style="1610" customWidth="1"/>
    <col min="10" max="10" width="10.33203125" style="158" customWidth="1"/>
    <col min="11" max="16384" width="9" style="149"/>
  </cols>
  <sheetData>
    <row r="1" spans="1:10" s="48" customFormat="1" ht="16" x14ac:dyDescent="0.25">
      <c r="A1" s="128" t="s">
        <v>23</v>
      </c>
      <c r="G1" s="129"/>
      <c r="H1" s="129"/>
      <c r="I1" s="129"/>
    </row>
    <row r="2" spans="1:10" s="48" customFormat="1" ht="16" x14ac:dyDescent="0.25">
      <c r="A2" s="128"/>
      <c r="G2" s="129"/>
      <c r="H2" s="129"/>
      <c r="I2" s="129"/>
    </row>
    <row r="3" spans="1:10" s="48" customFormat="1" ht="16" x14ac:dyDescent="0.25">
      <c r="A3" s="128" t="s">
        <v>1602</v>
      </c>
      <c r="G3" s="129"/>
      <c r="H3" s="129"/>
      <c r="I3" s="129"/>
    </row>
    <row r="4" spans="1:10" s="48" customFormat="1" ht="16" x14ac:dyDescent="0.25">
      <c r="A4" s="139" t="s">
        <v>8408</v>
      </c>
      <c r="B4" s="3"/>
      <c r="C4" s="3"/>
      <c r="D4" s="3"/>
      <c r="E4" s="3"/>
      <c r="F4" s="656" t="s">
        <v>22</v>
      </c>
      <c r="G4" s="103"/>
      <c r="H4" s="103"/>
      <c r="I4" s="103"/>
      <c r="J4" s="3"/>
    </row>
    <row r="5" spans="1:10" s="49" customFormat="1" thickBot="1" x14ac:dyDescent="0.3">
      <c r="A5" s="516"/>
      <c r="C5" s="30"/>
      <c r="D5" s="30"/>
      <c r="E5" s="30"/>
      <c r="F5" s="1559"/>
      <c r="G5" s="7"/>
      <c r="H5" s="7"/>
      <c r="I5" s="7"/>
      <c r="J5" s="30"/>
    </row>
    <row r="6" spans="1:10" s="4" customFormat="1" thickBot="1" x14ac:dyDescent="0.3">
      <c r="A6" s="1093" t="s">
        <v>0</v>
      </c>
      <c r="B6" s="1094" t="s">
        <v>1</v>
      </c>
      <c r="C6" s="1094" t="s">
        <v>2</v>
      </c>
      <c r="D6" s="1094" t="s">
        <v>3</v>
      </c>
      <c r="E6" s="1094" t="s">
        <v>10</v>
      </c>
      <c r="F6" s="1094" t="s">
        <v>6517</v>
      </c>
      <c r="G6" s="1094" t="s">
        <v>4</v>
      </c>
      <c r="H6" s="1094" t="s">
        <v>378</v>
      </c>
      <c r="I6" s="1094" t="s">
        <v>26</v>
      </c>
      <c r="J6" s="1094"/>
    </row>
    <row r="7" spans="1:10" s="1" customFormat="1" thickBot="1" x14ac:dyDescent="0.3">
      <c r="A7" s="73" t="s">
        <v>8409</v>
      </c>
      <c r="B7" s="74" t="s">
        <v>8410</v>
      </c>
      <c r="C7" s="22">
        <v>40</v>
      </c>
      <c r="D7" s="22">
        <v>40</v>
      </c>
      <c r="E7" s="22">
        <v>20</v>
      </c>
      <c r="F7" s="1100"/>
      <c r="G7" s="404">
        <v>50</v>
      </c>
      <c r="H7" s="404">
        <v>20</v>
      </c>
      <c r="I7" s="404"/>
      <c r="J7" s="370"/>
    </row>
    <row r="8" spans="1:10" s="2" customFormat="1" thickBot="1" x14ac:dyDescent="0.3">
      <c r="A8" s="33" t="s">
        <v>8436</v>
      </c>
      <c r="B8" s="54"/>
      <c r="C8" s="34">
        <f>SUM(C7)</f>
        <v>40</v>
      </c>
      <c r="D8" s="34">
        <f>SUM(D7)</f>
        <v>40</v>
      </c>
      <c r="E8" s="34">
        <f>SUM(E7)</f>
        <v>20</v>
      </c>
      <c r="F8" s="34">
        <f t="shared" ref="F8" si="0">SUM(F7)</f>
        <v>0</v>
      </c>
      <c r="G8" s="34">
        <f>SUM(G7)</f>
        <v>50</v>
      </c>
      <c r="H8" s="34">
        <f>SUM(H7)</f>
        <v>20</v>
      </c>
      <c r="I8" s="390"/>
      <c r="J8" s="54"/>
    </row>
    <row r="9" spans="1:10" s="2" customFormat="1" thickBot="1" x14ac:dyDescent="0.3">
      <c r="A9" s="35" t="s">
        <v>8578</v>
      </c>
      <c r="B9" s="74" t="s">
        <v>8584</v>
      </c>
      <c r="C9" s="53"/>
      <c r="D9" s="53">
        <v>100</v>
      </c>
      <c r="E9" s="53"/>
      <c r="F9" s="999"/>
      <c r="G9" s="193"/>
      <c r="H9" s="193"/>
      <c r="I9" s="193">
        <v>50</v>
      </c>
      <c r="J9" s="53"/>
    </row>
    <row r="10" spans="1:10" s="8" customFormat="1" thickBot="1" x14ac:dyDescent="0.3">
      <c r="A10" s="33" t="s">
        <v>8696</v>
      </c>
      <c r="B10" s="54"/>
      <c r="C10" s="34">
        <f>SUM(C8:C9)</f>
        <v>40</v>
      </c>
      <c r="D10" s="34">
        <f t="shared" ref="D10:J14" si="1">SUM(D8:D9)</f>
        <v>140</v>
      </c>
      <c r="E10" s="34">
        <f t="shared" si="1"/>
        <v>20</v>
      </c>
      <c r="F10" s="34">
        <f t="shared" si="1"/>
        <v>0</v>
      </c>
      <c r="G10" s="34">
        <f t="shared" si="1"/>
        <v>50</v>
      </c>
      <c r="H10" s="34">
        <f t="shared" si="1"/>
        <v>20</v>
      </c>
      <c r="I10" s="34">
        <f t="shared" si="1"/>
        <v>50</v>
      </c>
      <c r="J10" s="34">
        <f t="shared" si="1"/>
        <v>0</v>
      </c>
    </row>
    <row r="11" spans="1:10" s="2" customFormat="1" thickBot="1" x14ac:dyDescent="0.3">
      <c r="A11" s="1181"/>
      <c r="B11" s="74"/>
      <c r="C11" s="53"/>
      <c r="D11" s="53"/>
      <c r="E11" s="53"/>
      <c r="F11" s="999"/>
      <c r="G11" s="193"/>
      <c r="H11" s="193"/>
      <c r="I11" s="193"/>
      <c r="J11" s="53"/>
    </row>
    <row r="12" spans="1:10" s="8" customFormat="1" thickBot="1" x14ac:dyDescent="0.3">
      <c r="A12" s="33" t="s">
        <v>8854</v>
      </c>
      <c r="B12" s="54"/>
      <c r="C12" s="34">
        <f>SUM(C10:C11)</f>
        <v>40</v>
      </c>
      <c r="D12" s="34">
        <f>SUM(D10:D11)</f>
        <v>140</v>
      </c>
      <c r="E12" s="34">
        <f>SUM(E10:E11)</f>
        <v>20</v>
      </c>
      <c r="F12" s="34">
        <f t="shared" si="1"/>
        <v>0</v>
      </c>
      <c r="G12" s="34">
        <f>SUM(G10:G11)</f>
        <v>50</v>
      </c>
      <c r="H12" s="34">
        <f>SUM(H10:H11)</f>
        <v>20</v>
      </c>
      <c r="I12" s="34">
        <f>SUM(I10:I11)</f>
        <v>50</v>
      </c>
      <c r="J12" s="34">
        <f t="shared" si="1"/>
        <v>0</v>
      </c>
    </row>
    <row r="13" spans="1:10" s="1" customFormat="1" thickBot="1" x14ac:dyDescent="0.3">
      <c r="A13" s="35">
        <v>45326</v>
      </c>
      <c r="B13" s="74" t="s">
        <v>63</v>
      </c>
      <c r="C13" s="354"/>
      <c r="D13" s="53">
        <v>-80</v>
      </c>
      <c r="E13" s="354"/>
      <c r="F13" s="1000"/>
      <c r="G13" s="397"/>
      <c r="H13" s="193">
        <v>-20</v>
      </c>
      <c r="I13" s="193">
        <v>-30</v>
      </c>
      <c r="J13" s="354"/>
    </row>
    <row r="14" spans="1:10" s="8" customFormat="1" thickBot="1" x14ac:dyDescent="0.3">
      <c r="A14" s="33" t="s">
        <v>8896</v>
      </c>
      <c r="B14" s="54"/>
      <c r="C14" s="34">
        <f>SUM(C12:C13)</f>
        <v>40</v>
      </c>
      <c r="D14" s="34">
        <f>SUM(D12:D13)</f>
        <v>60</v>
      </c>
      <c r="E14" s="34">
        <f>SUM(E12:E13)</f>
        <v>20</v>
      </c>
      <c r="F14" s="34">
        <f t="shared" si="1"/>
        <v>0</v>
      </c>
      <c r="G14" s="34">
        <f>SUM(G12:G13)</f>
        <v>50</v>
      </c>
      <c r="H14" s="34">
        <f>SUM(H12:H13)</f>
        <v>0</v>
      </c>
      <c r="I14" s="34">
        <f>SUM(I12:I13)</f>
        <v>20</v>
      </c>
      <c r="J14" s="34">
        <f t="shared" si="1"/>
        <v>0</v>
      </c>
    </row>
    <row r="15" spans="1:10" s="1" customFormat="1" ht="16" x14ac:dyDescent="0.25">
      <c r="A15" s="256" t="s">
        <v>9120</v>
      </c>
      <c r="B15" s="13" t="s">
        <v>63</v>
      </c>
      <c r="C15" s="53">
        <v>-40</v>
      </c>
      <c r="D15" s="53">
        <v>-36</v>
      </c>
      <c r="E15" s="53">
        <v>-16</v>
      </c>
      <c r="F15" s="1000"/>
      <c r="G15" s="397"/>
      <c r="H15" s="397"/>
      <c r="I15" s="397"/>
      <c r="J15" s="354"/>
    </row>
    <row r="16" spans="1:10" s="1" customFormat="1" ht="16" x14ac:dyDescent="0.25">
      <c r="A16" s="55" t="s">
        <v>9132</v>
      </c>
      <c r="B16" s="529" t="s">
        <v>63</v>
      </c>
      <c r="C16" s="53"/>
      <c r="D16" s="53"/>
      <c r="E16" s="53">
        <v>-4</v>
      </c>
      <c r="F16" s="1000"/>
      <c r="G16" s="397"/>
      <c r="H16" s="397"/>
      <c r="I16" s="397"/>
      <c r="J16" s="354"/>
    </row>
    <row r="17" spans="1:10" s="2" customFormat="1" ht="16" x14ac:dyDescent="0.25">
      <c r="A17" s="817"/>
      <c r="B17" s="84"/>
      <c r="C17" s="53"/>
      <c r="D17" s="53"/>
      <c r="E17" s="53"/>
      <c r="F17" s="999"/>
      <c r="G17" s="193"/>
      <c r="H17" s="193"/>
      <c r="I17" s="193"/>
      <c r="J17" s="53"/>
    </row>
    <row r="18" spans="1:10" s="1" customFormat="1" ht="16" x14ac:dyDescent="0.25">
      <c r="A18" s="367"/>
      <c r="B18" s="43"/>
      <c r="C18" s="43"/>
      <c r="D18" s="43"/>
      <c r="E18" s="43"/>
      <c r="F18" s="391"/>
      <c r="G18" s="392"/>
      <c r="H18" s="392"/>
      <c r="I18" s="392"/>
      <c r="J18" s="43"/>
    </row>
    <row r="19" spans="1:10" s="136" customFormat="1" ht="16" x14ac:dyDescent="0.25">
      <c r="A19" s="137"/>
      <c r="B19" s="4"/>
      <c r="C19" s="4"/>
      <c r="D19" s="4"/>
      <c r="E19" s="4"/>
      <c r="F19" s="4"/>
      <c r="G19" s="144"/>
      <c r="H19" s="144"/>
      <c r="I19" s="144"/>
      <c r="J19" s="4"/>
    </row>
    <row r="20" spans="1:10" x14ac:dyDescent="0.25">
      <c r="A20" s="1336" t="s">
        <v>9118</v>
      </c>
      <c r="B20" s="259"/>
      <c r="C20" s="259"/>
    </row>
    <row r="21" spans="1:10" x14ac:dyDescent="0.25">
      <c r="A21" s="1336"/>
      <c r="B21" s="259"/>
      <c r="C21" s="259"/>
    </row>
  </sheetData>
  <pageMargins left="0.7" right="0.7" top="0.75" bottom="0.75" header="0.3" footer="0.3"/>
  <pageSetup orientation="portrait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T42"/>
  <sheetViews>
    <sheetView topLeftCell="A17" workbookViewId="0">
      <selection activeCell="G30" sqref="G30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8.6640625" style="158" customWidth="1"/>
    <col min="4" max="4" width="8.5" style="158" customWidth="1"/>
    <col min="5" max="5" width="10" style="158" customWidth="1"/>
    <col min="6" max="6" width="10" style="158" hidden="1" customWidth="1"/>
    <col min="7" max="8" width="10" style="1610" customWidth="1"/>
    <col min="9" max="9" width="12.5" style="1610" customWidth="1"/>
    <col min="10" max="10" width="22.6640625" style="1610" customWidth="1"/>
    <col min="11" max="17" width="11.33203125" style="1610" customWidth="1"/>
    <col min="18" max="18" width="10.33203125" style="158" customWidth="1"/>
    <col min="19" max="19" width="15.5" style="149" customWidth="1"/>
    <col min="20" max="16384" width="9" style="149"/>
  </cols>
  <sheetData>
    <row r="1" spans="1:20" s="48" customFormat="1" ht="16" x14ac:dyDescent="0.25">
      <c r="A1" s="128" t="s">
        <v>23</v>
      </c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</row>
    <row r="2" spans="1:20" s="48" customFormat="1" ht="16" x14ac:dyDescent="0.25">
      <c r="A2" s="128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</row>
    <row r="3" spans="1:20" s="48" customFormat="1" ht="16" x14ac:dyDescent="0.25">
      <c r="A3" s="128" t="s">
        <v>1602</v>
      </c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</row>
    <row r="4" spans="1:20" s="48" customFormat="1" ht="16" x14ac:dyDescent="0.25">
      <c r="A4" s="139" t="s">
        <v>8501</v>
      </c>
      <c r="B4" s="3"/>
      <c r="C4" s="3"/>
      <c r="D4" s="3"/>
      <c r="E4" s="3"/>
      <c r="F4" s="656" t="s">
        <v>22</v>
      </c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3"/>
    </row>
    <row r="5" spans="1:20" s="49" customFormat="1" thickBot="1" x14ac:dyDescent="0.3">
      <c r="A5" s="516"/>
      <c r="C5" s="30"/>
      <c r="D5" s="30"/>
      <c r="E5" s="30"/>
      <c r="F5" s="1559"/>
      <c r="G5" s="7"/>
      <c r="H5" s="7"/>
      <c r="I5" s="7"/>
      <c r="J5" s="7"/>
      <c r="K5" s="7"/>
      <c r="L5" s="7"/>
      <c r="M5" s="7"/>
      <c r="N5" s="7"/>
      <c r="O5" s="7"/>
      <c r="P5" s="7">
        <v>3000</v>
      </c>
      <c r="Q5" s="7">
        <v>25000</v>
      </c>
      <c r="R5" s="30"/>
    </row>
    <row r="6" spans="1:20" s="4" customFormat="1" thickBot="1" x14ac:dyDescent="0.3">
      <c r="A6" s="1093" t="s">
        <v>0</v>
      </c>
      <c r="B6" s="1094" t="s">
        <v>1</v>
      </c>
      <c r="C6" s="1094" t="s">
        <v>2</v>
      </c>
      <c r="D6" s="1094" t="s">
        <v>3</v>
      </c>
      <c r="E6" s="1094" t="s">
        <v>4</v>
      </c>
      <c r="F6" s="1094" t="s">
        <v>6517</v>
      </c>
      <c r="G6" s="1094" t="s">
        <v>27</v>
      </c>
      <c r="H6" s="1094" t="s">
        <v>32</v>
      </c>
      <c r="I6" s="1094" t="s">
        <v>8156</v>
      </c>
      <c r="J6" s="1094" t="s">
        <v>8158</v>
      </c>
      <c r="K6" s="1094" t="s">
        <v>380</v>
      </c>
      <c r="L6" s="1094" t="s">
        <v>134</v>
      </c>
      <c r="M6" s="1094" t="s">
        <v>17</v>
      </c>
      <c r="N6" s="1094" t="s">
        <v>26</v>
      </c>
      <c r="O6" s="1094" t="s">
        <v>10</v>
      </c>
      <c r="P6" s="1094" t="s">
        <v>31</v>
      </c>
      <c r="Q6" s="1094" t="s">
        <v>29</v>
      </c>
      <c r="R6" s="1094"/>
    </row>
    <row r="7" spans="1:20" s="1" customFormat="1" ht="16" x14ac:dyDescent="0.25">
      <c r="A7" s="379" t="s">
        <v>8151</v>
      </c>
      <c r="B7" s="22" t="s">
        <v>8157</v>
      </c>
      <c r="C7" s="22">
        <v>20</v>
      </c>
      <c r="D7" s="22">
        <v>20</v>
      </c>
      <c r="E7" s="22">
        <v>40</v>
      </c>
      <c r="F7" s="1100"/>
      <c r="G7" s="404">
        <v>160</v>
      </c>
      <c r="H7" s="404">
        <v>160</v>
      </c>
      <c r="I7" s="404">
        <v>50</v>
      </c>
      <c r="J7" s="404"/>
      <c r="K7" s="404"/>
      <c r="L7" s="404"/>
      <c r="M7" s="404"/>
      <c r="N7" s="404"/>
      <c r="O7" s="404"/>
      <c r="P7" s="404"/>
      <c r="Q7" s="404"/>
      <c r="R7" s="370"/>
    </row>
    <row r="8" spans="1:20" s="2" customFormat="1" ht="16" x14ac:dyDescent="0.25">
      <c r="A8" s="15" t="s">
        <v>8151</v>
      </c>
      <c r="B8" s="13" t="s">
        <v>8159</v>
      </c>
      <c r="C8" s="13"/>
      <c r="D8" s="13"/>
      <c r="E8" s="13"/>
      <c r="F8" s="1437"/>
      <c r="G8" s="25"/>
      <c r="H8" s="25"/>
      <c r="I8" s="25"/>
      <c r="J8" s="25">
        <v>160</v>
      </c>
      <c r="K8" s="25"/>
      <c r="L8" s="25"/>
      <c r="M8" s="25"/>
      <c r="N8" s="25"/>
      <c r="O8" s="25"/>
      <c r="P8" s="25"/>
      <c r="Q8" s="25"/>
      <c r="R8" s="13"/>
    </row>
    <row r="9" spans="1:20" s="2" customFormat="1" thickBot="1" x14ac:dyDescent="0.3">
      <c r="A9" s="78" t="s">
        <v>8197</v>
      </c>
      <c r="B9" s="14" t="s">
        <v>8201</v>
      </c>
      <c r="C9" s="14"/>
      <c r="D9" s="14"/>
      <c r="E9" s="14"/>
      <c r="F9" s="238"/>
      <c r="G9" s="46"/>
      <c r="H9" s="46"/>
      <c r="I9" s="46"/>
      <c r="J9" s="46"/>
      <c r="K9" s="46">
        <v>100</v>
      </c>
      <c r="L9" s="46">
        <v>160</v>
      </c>
      <c r="M9" s="46"/>
      <c r="N9" s="46"/>
      <c r="O9" s="46"/>
      <c r="P9" s="46"/>
      <c r="Q9" s="46"/>
      <c r="R9" s="14"/>
    </row>
    <row r="10" spans="1:20" s="2" customFormat="1" thickBot="1" x14ac:dyDescent="0.3">
      <c r="A10" s="33" t="s">
        <v>8272</v>
      </c>
      <c r="B10" s="54"/>
      <c r="C10" s="34">
        <f>SUM(C7:C9)</f>
        <v>20</v>
      </c>
      <c r="D10" s="34">
        <f t="shared" ref="D10:R10" si="0">SUM(D7:D9)</f>
        <v>20</v>
      </c>
      <c r="E10" s="34">
        <f t="shared" si="0"/>
        <v>40</v>
      </c>
      <c r="F10" s="34">
        <f t="shared" si="0"/>
        <v>0</v>
      </c>
      <c r="G10" s="34">
        <f t="shared" si="0"/>
        <v>160</v>
      </c>
      <c r="H10" s="34">
        <f t="shared" si="0"/>
        <v>160</v>
      </c>
      <c r="I10" s="34">
        <f t="shared" si="0"/>
        <v>50</v>
      </c>
      <c r="J10" s="34">
        <f t="shared" si="0"/>
        <v>160</v>
      </c>
      <c r="K10" s="34">
        <f t="shared" si="0"/>
        <v>100</v>
      </c>
      <c r="L10" s="34">
        <f t="shared" si="0"/>
        <v>160</v>
      </c>
      <c r="M10" s="34"/>
      <c r="N10" s="34"/>
      <c r="O10" s="34"/>
      <c r="P10" s="34"/>
      <c r="Q10" s="34"/>
      <c r="R10" s="34">
        <f t="shared" si="0"/>
        <v>0</v>
      </c>
    </row>
    <row r="11" spans="1:20" s="1" customFormat="1" thickBot="1" x14ac:dyDescent="0.3">
      <c r="A11" s="37">
        <v>45505</v>
      </c>
      <c r="B11" s="38" t="s">
        <v>8310</v>
      </c>
      <c r="C11" s="354"/>
      <c r="D11" s="354"/>
      <c r="E11" s="354"/>
      <c r="F11" s="1000"/>
      <c r="G11" s="397"/>
      <c r="H11" s="193">
        <v>50</v>
      </c>
      <c r="I11" s="397"/>
      <c r="J11" s="193">
        <v>160</v>
      </c>
      <c r="K11" s="397"/>
      <c r="L11" s="193">
        <v>76</v>
      </c>
      <c r="M11" s="193">
        <v>50</v>
      </c>
      <c r="N11" s="193"/>
      <c r="O11" s="193"/>
      <c r="P11" s="193"/>
      <c r="Q11" s="193"/>
      <c r="R11" s="354"/>
    </row>
    <row r="12" spans="1:20" s="8" customFormat="1" thickBot="1" x14ac:dyDescent="0.3">
      <c r="A12" s="33" t="s">
        <v>8436</v>
      </c>
      <c r="B12" s="54"/>
      <c r="C12" s="34">
        <f>SUM(C10:C11)</f>
        <v>20</v>
      </c>
      <c r="D12" s="34">
        <f>SUM(D10:D11)</f>
        <v>20</v>
      </c>
      <c r="E12" s="34">
        <f>SUM(E10:E11)</f>
        <v>40</v>
      </c>
      <c r="F12" s="34">
        <f t="shared" ref="F12:R12" si="1">SUM(F10:F11)</f>
        <v>0</v>
      </c>
      <c r="G12" s="34">
        <f t="shared" ref="G12:M12" si="2">SUM(G10:G11)</f>
        <v>160</v>
      </c>
      <c r="H12" s="34">
        <f t="shared" si="2"/>
        <v>210</v>
      </c>
      <c r="I12" s="34">
        <f t="shared" si="2"/>
        <v>50</v>
      </c>
      <c r="J12" s="34">
        <f t="shared" si="2"/>
        <v>320</v>
      </c>
      <c r="K12" s="34">
        <f t="shared" si="2"/>
        <v>100</v>
      </c>
      <c r="L12" s="34">
        <f t="shared" si="2"/>
        <v>236</v>
      </c>
      <c r="M12" s="34">
        <f t="shared" si="2"/>
        <v>50</v>
      </c>
      <c r="N12" s="34"/>
      <c r="O12" s="34"/>
      <c r="P12" s="34"/>
      <c r="Q12" s="34"/>
      <c r="R12" s="34">
        <f t="shared" si="1"/>
        <v>0</v>
      </c>
    </row>
    <row r="13" spans="1:20" s="1" customFormat="1" ht="16" x14ac:dyDescent="0.25">
      <c r="A13" s="37" t="s">
        <v>8533</v>
      </c>
      <c r="B13" s="38" t="s">
        <v>63</v>
      </c>
      <c r="C13" s="53">
        <v>-19</v>
      </c>
      <c r="D13" s="53">
        <v>-20</v>
      </c>
      <c r="E13" s="354"/>
      <c r="F13" s="1000"/>
      <c r="G13" s="193">
        <v>-143</v>
      </c>
      <c r="H13" s="193">
        <v>-205</v>
      </c>
      <c r="I13" s="193">
        <v>-50</v>
      </c>
      <c r="J13" s="397"/>
      <c r="K13" s="193">
        <v>-100</v>
      </c>
      <c r="L13" s="193">
        <v>-196</v>
      </c>
      <c r="M13" s="397"/>
      <c r="N13" s="397"/>
      <c r="O13" s="397"/>
      <c r="P13" s="397"/>
      <c r="Q13" s="397"/>
      <c r="R13" s="354"/>
    </row>
    <row r="14" spans="1:20" s="1" customFormat="1" ht="16" x14ac:dyDescent="0.25">
      <c r="A14" s="37" t="s">
        <v>8533</v>
      </c>
      <c r="B14" s="38" t="s">
        <v>63</v>
      </c>
      <c r="C14" s="354"/>
      <c r="D14" s="354"/>
      <c r="E14" s="53">
        <v>-40</v>
      </c>
      <c r="F14" s="1000"/>
      <c r="G14" s="397"/>
      <c r="H14" s="397"/>
      <c r="I14" s="397"/>
      <c r="J14" s="193">
        <v>-317</v>
      </c>
      <c r="K14" s="397"/>
      <c r="L14" s="397"/>
      <c r="M14" s="193">
        <v>-41</v>
      </c>
      <c r="N14" s="193"/>
      <c r="O14" s="193"/>
      <c r="P14" s="193"/>
      <c r="Q14" s="193"/>
      <c r="R14" s="354"/>
      <c r="S14" s="1" t="s">
        <v>8918</v>
      </c>
    </row>
    <row r="15" spans="1:20" s="2" customFormat="1" ht="16" x14ac:dyDescent="0.25">
      <c r="A15" s="55" t="s">
        <v>8598</v>
      </c>
      <c r="B15" s="53" t="s">
        <v>8600</v>
      </c>
      <c r="C15" s="53"/>
      <c r="D15" s="53">
        <v>100</v>
      </c>
      <c r="E15" s="53"/>
      <c r="F15" s="999"/>
      <c r="G15" s="193">
        <v>24</v>
      </c>
      <c r="H15" s="193"/>
      <c r="I15" s="193"/>
      <c r="J15" s="193"/>
      <c r="K15" s="193"/>
      <c r="L15" s="193"/>
      <c r="M15" s="193"/>
      <c r="N15" s="193">
        <v>100</v>
      </c>
      <c r="O15" s="193">
        <v>100</v>
      </c>
      <c r="P15" s="193"/>
      <c r="Q15" s="193"/>
      <c r="R15" s="53"/>
      <c r="S15" s="1" t="s">
        <v>8918</v>
      </c>
      <c r="T15" s="1"/>
    </row>
    <row r="16" spans="1:20" s="2" customFormat="1" thickBot="1" x14ac:dyDescent="0.3">
      <c r="A16" s="55" t="s">
        <v>8649</v>
      </c>
      <c r="B16" s="53" t="s">
        <v>6189</v>
      </c>
      <c r="C16" s="53"/>
      <c r="D16" s="53"/>
      <c r="E16" s="53"/>
      <c r="F16" s="999"/>
      <c r="G16" s="193">
        <v>43</v>
      </c>
      <c r="H16" s="193"/>
      <c r="I16" s="193"/>
      <c r="J16" s="193"/>
      <c r="K16" s="193"/>
      <c r="L16" s="193"/>
      <c r="M16" s="193"/>
      <c r="N16" s="193"/>
      <c r="O16" s="193"/>
      <c r="P16" s="193"/>
      <c r="Q16" s="193"/>
      <c r="R16" s="53"/>
    </row>
    <row r="17" spans="1:20" s="8" customFormat="1" thickBot="1" x14ac:dyDescent="0.3">
      <c r="A17" s="33" t="s">
        <v>8696</v>
      </c>
      <c r="B17" s="54"/>
      <c r="C17" s="34">
        <f>SUM(C12:C16)</f>
        <v>1</v>
      </c>
      <c r="D17" s="34">
        <f t="shared" ref="D17:R17" si="3">SUM(D12:D16)</f>
        <v>100</v>
      </c>
      <c r="E17" s="34">
        <f t="shared" si="3"/>
        <v>0</v>
      </c>
      <c r="F17" s="34">
        <f t="shared" si="3"/>
        <v>0</v>
      </c>
      <c r="G17" s="34">
        <f>SUM(G12:G16)</f>
        <v>84</v>
      </c>
      <c r="H17" s="34">
        <f t="shared" si="3"/>
        <v>5</v>
      </c>
      <c r="I17" s="34">
        <f t="shared" si="3"/>
        <v>0</v>
      </c>
      <c r="J17" s="34">
        <f t="shared" si="3"/>
        <v>3</v>
      </c>
      <c r="K17" s="34">
        <f t="shared" si="3"/>
        <v>0</v>
      </c>
      <c r="L17" s="34">
        <f t="shared" si="3"/>
        <v>40</v>
      </c>
      <c r="M17" s="34">
        <f t="shared" si="3"/>
        <v>9</v>
      </c>
      <c r="N17" s="34">
        <f t="shared" si="3"/>
        <v>100</v>
      </c>
      <c r="O17" s="34">
        <f t="shared" si="3"/>
        <v>100</v>
      </c>
      <c r="P17" s="34"/>
      <c r="Q17" s="34"/>
      <c r="R17" s="34">
        <f t="shared" si="3"/>
        <v>0</v>
      </c>
    </row>
    <row r="18" spans="1:20" s="2" customFormat="1" ht="16" x14ac:dyDescent="0.25">
      <c r="A18" s="809">
        <v>44929</v>
      </c>
      <c r="B18" s="77" t="s">
        <v>8675</v>
      </c>
      <c r="C18" s="53"/>
      <c r="D18" s="53"/>
      <c r="E18" s="53"/>
      <c r="F18" s="999"/>
      <c r="G18" s="193">
        <v>131</v>
      </c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53"/>
      <c r="S18" s="2" t="s">
        <v>998</v>
      </c>
    </row>
    <row r="19" spans="1:20" s="1" customFormat="1" ht="16" x14ac:dyDescent="0.25">
      <c r="A19" s="35" t="s">
        <v>8774</v>
      </c>
      <c r="B19" s="74" t="s">
        <v>6189</v>
      </c>
      <c r="C19" s="53">
        <v>35</v>
      </c>
      <c r="D19" s="193">
        <v>82</v>
      </c>
      <c r="E19" s="354"/>
      <c r="F19" s="1000"/>
      <c r="G19" s="397"/>
      <c r="H19" s="397"/>
      <c r="I19" s="397"/>
      <c r="J19" s="397"/>
      <c r="K19" s="397"/>
      <c r="L19" s="397"/>
      <c r="M19" s="397"/>
      <c r="N19" s="53">
        <v>30</v>
      </c>
      <c r="O19" s="397"/>
      <c r="P19" s="53">
        <v>56</v>
      </c>
      <c r="Q19" s="397"/>
      <c r="R19" s="354"/>
      <c r="S19" s="1" t="s">
        <v>998</v>
      </c>
      <c r="T19" s="1" t="s">
        <v>8982</v>
      </c>
    </row>
    <row r="20" spans="1:20" s="1" customFormat="1" ht="16" x14ac:dyDescent="0.25">
      <c r="A20" s="35" t="s">
        <v>8783</v>
      </c>
      <c r="B20" s="74" t="s">
        <v>6189</v>
      </c>
      <c r="C20" s="354"/>
      <c r="D20" s="193">
        <v>14</v>
      </c>
      <c r="E20" s="354"/>
      <c r="F20" s="1000"/>
      <c r="G20" s="397"/>
      <c r="H20" s="397"/>
      <c r="I20" s="397"/>
      <c r="J20" s="397"/>
      <c r="K20" s="397"/>
      <c r="L20" s="397"/>
      <c r="M20" s="397"/>
      <c r="N20" s="53">
        <v>14</v>
      </c>
      <c r="O20" s="397"/>
      <c r="P20" s="53">
        <v>18</v>
      </c>
      <c r="Q20" s="193">
        <v>4</v>
      </c>
      <c r="R20" s="354"/>
      <c r="S20" s="1" t="s">
        <v>998</v>
      </c>
      <c r="T20" s="1" t="s">
        <v>8982</v>
      </c>
    </row>
    <row r="21" spans="1:20" s="1" customFormat="1" thickBot="1" x14ac:dyDescent="0.3">
      <c r="A21" s="12" t="s">
        <v>8791</v>
      </c>
      <c r="B21" s="75" t="s">
        <v>8793</v>
      </c>
      <c r="C21" s="53">
        <v>15</v>
      </c>
      <c r="D21" s="53">
        <v>4</v>
      </c>
      <c r="E21" s="354"/>
      <c r="F21" s="1000"/>
      <c r="G21" s="397"/>
      <c r="H21" s="397"/>
      <c r="I21" s="397"/>
      <c r="J21" s="397"/>
      <c r="K21" s="397"/>
      <c r="L21" s="193">
        <v>30</v>
      </c>
      <c r="M21" s="397"/>
      <c r="N21" s="193">
        <v>6</v>
      </c>
      <c r="O21" s="397"/>
      <c r="P21" s="25">
        <v>26</v>
      </c>
      <c r="Q21" s="193">
        <v>42</v>
      </c>
      <c r="R21" s="354"/>
      <c r="S21" s="1" t="s">
        <v>989</v>
      </c>
    </row>
    <row r="22" spans="1:20" s="8" customFormat="1" thickBot="1" x14ac:dyDescent="0.3">
      <c r="A22" s="33" t="s">
        <v>8854</v>
      </c>
      <c r="B22" s="54"/>
      <c r="C22" s="34">
        <f>SUM(C17:C21)</f>
        <v>51</v>
      </c>
      <c r="D22" s="34">
        <f>SUM(D17:D21)</f>
        <v>200</v>
      </c>
      <c r="E22" s="34">
        <f>SUM(E17:E21)</f>
        <v>0</v>
      </c>
      <c r="F22" s="34">
        <f t="shared" ref="F22" si="4">SUM(F17:F21)</f>
        <v>0</v>
      </c>
      <c r="G22" s="34">
        <f t="shared" ref="G22:R22" si="5">SUM(G17:G21)</f>
        <v>215</v>
      </c>
      <c r="H22" s="34">
        <f t="shared" si="5"/>
        <v>5</v>
      </c>
      <c r="I22" s="34">
        <f t="shared" si="5"/>
        <v>0</v>
      </c>
      <c r="J22" s="34">
        <f t="shared" si="5"/>
        <v>3</v>
      </c>
      <c r="K22" s="34">
        <f t="shared" si="5"/>
        <v>0</v>
      </c>
      <c r="L22" s="34">
        <f t="shared" si="5"/>
        <v>70</v>
      </c>
      <c r="M22" s="34">
        <f t="shared" si="5"/>
        <v>9</v>
      </c>
      <c r="N22" s="34">
        <f t="shared" si="5"/>
        <v>150</v>
      </c>
      <c r="O22" s="34">
        <f t="shared" si="5"/>
        <v>100</v>
      </c>
      <c r="P22" s="34">
        <f t="shared" si="5"/>
        <v>100</v>
      </c>
      <c r="Q22" s="34">
        <f t="shared" si="5"/>
        <v>46</v>
      </c>
      <c r="R22" s="34">
        <f t="shared" si="5"/>
        <v>0</v>
      </c>
    </row>
    <row r="23" spans="1:20" s="1" customFormat="1" ht="16" x14ac:dyDescent="0.25">
      <c r="A23" s="12" t="s">
        <v>8926</v>
      </c>
      <c r="B23" s="436" t="s">
        <v>63</v>
      </c>
      <c r="C23" s="53">
        <v>-45</v>
      </c>
      <c r="D23" s="53">
        <v>-76</v>
      </c>
      <c r="E23" s="354"/>
      <c r="F23" s="1000"/>
      <c r="G23" s="193">
        <v>-9</v>
      </c>
      <c r="H23" s="397"/>
      <c r="I23" s="397"/>
      <c r="J23" s="397"/>
      <c r="K23" s="397"/>
      <c r="L23" s="397"/>
      <c r="M23" s="397"/>
      <c r="N23" s="193">
        <v>-54</v>
      </c>
      <c r="O23" s="193">
        <v>-15</v>
      </c>
      <c r="P23" s="397"/>
      <c r="Q23" s="397"/>
      <c r="R23" s="354"/>
      <c r="S23" s="1" t="s">
        <v>8936</v>
      </c>
    </row>
    <row r="24" spans="1:20" s="1" customFormat="1" thickBot="1" x14ac:dyDescent="0.3">
      <c r="A24" s="12" t="s">
        <v>8952</v>
      </c>
      <c r="B24" s="436" t="s">
        <v>63</v>
      </c>
      <c r="C24" s="354"/>
      <c r="D24" s="354"/>
      <c r="E24" s="354"/>
      <c r="F24" s="1000"/>
      <c r="G24" s="193">
        <v>-124</v>
      </c>
      <c r="H24" s="397"/>
      <c r="I24" s="397"/>
      <c r="J24" s="397"/>
      <c r="K24" s="397"/>
      <c r="L24" s="397"/>
      <c r="M24" s="397"/>
      <c r="N24" s="397"/>
      <c r="O24" s="397"/>
      <c r="P24" s="193">
        <v>-82</v>
      </c>
      <c r="Q24" s="193">
        <v>-28</v>
      </c>
      <c r="R24" s="354"/>
      <c r="S24" s="1" t="s">
        <v>8936</v>
      </c>
    </row>
    <row r="25" spans="1:20" s="8" customFormat="1" thickBot="1" x14ac:dyDescent="0.3">
      <c r="A25" s="33" t="s">
        <v>8896</v>
      </c>
      <c r="B25" s="54"/>
      <c r="C25" s="34">
        <f>SUM(C22:C24)</f>
        <v>6</v>
      </c>
      <c r="D25" s="34">
        <f t="shared" ref="D25:Q25" si="6">SUM(D22:D24)</f>
        <v>124</v>
      </c>
      <c r="E25" s="34">
        <f t="shared" si="6"/>
        <v>0</v>
      </c>
      <c r="F25" s="34">
        <f t="shared" si="6"/>
        <v>0</v>
      </c>
      <c r="G25" s="34">
        <f t="shared" si="6"/>
        <v>82</v>
      </c>
      <c r="H25" s="34">
        <f t="shared" si="6"/>
        <v>5</v>
      </c>
      <c r="I25" s="34">
        <f t="shared" si="6"/>
        <v>0</v>
      </c>
      <c r="J25" s="34">
        <f t="shared" si="6"/>
        <v>3</v>
      </c>
      <c r="K25" s="34">
        <f t="shared" si="6"/>
        <v>0</v>
      </c>
      <c r="L25" s="34">
        <f t="shared" si="6"/>
        <v>70</v>
      </c>
      <c r="M25" s="34">
        <f t="shared" si="6"/>
        <v>9</v>
      </c>
      <c r="N25" s="34">
        <f t="shared" si="6"/>
        <v>96</v>
      </c>
      <c r="O25" s="34">
        <f t="shared" si="6"/>
        <v>85</v>
      </c>
      <c r="P25" s="34">
        <f t="shared" si="6"/>
        <v>18</v>
      </c>
      <c r="Q25" s="34">
        <f t="shared" si="6"/>
        <v>18</v>
      </c>
      <c r="R25" s="34">
        <f>SUM(R22:R24)</f>
        <v>0</v>
      </c>
    </row>
    <row r="26" spans="1:20" s="1" customFormat="1" ht="16" x14ac:dyDescent="0.25">
      <c r="A26" s="817" t="s">
        <v>9203</v>
      </c>
      <c r="B26" s="84" t="s">
        <v>63</v>
      </c>
      <c r="C26" s="53">
        <v>-6</v>
      </c>
      <c r="D26" s="53">
        <v>-36</v>
      </c>
      <c r="E26" s="354"/>
      <c r="F26" s="1000"/>
      <c r="G26" s="193">
        <v>-5</v>
      </c>
      <c r="H26" s="193">
        <v>-1</v>
      </c>
      <c r="I26" s="397"/>
      <c r="J26" s="397"/>
      <c r="K26" s="397"/>
      <c r="L26" s="193">
        <v>-2</v>
      </c>
      <c r="M26" s="397"/>
      <c r="N26" s="193">
        <v>-79</v>
      </c>
      <c r="O26" s="193">
        <v>-61</v>
      </c>
      <c r="P26" s="397"/>
      <c r="Q26" s="397"/>
      <c r="R26" s="354"/>
    </row>
    <row r="27" spans="1:20" s="1" customFormat="1" ht="16" x14ac:dyDescent="0.25">
      <c r="A27" s="55">
        <v>45418</v>
      </c>
      <c r="B27" s="84" t="s">
        <v>63</v>
      </c>
      <c r="C27" s="354"/>
      <c r="D27" s="53">
        <v>-55</v>
      </c>
      <c r="E27" s="354"/>
      <c r="F27" s="1000"/>
      <c r="G27" s="193">
        <v>-11</v>
      </c>
      <c r="H27" s="397"/>
      <c r="I27" s="397"/>
      <c r="J27" s="397"/>
      <c r="K27" s="397"/>
      <c r="L27" s="193">
        <v>-11</v>
      </c>
      <c r="M27" s="397"/>
      <c r="N27" s="193">
        <v>-17</v>
      </c>
      <c r="O27" s="193">
        <v>-21</v>
      </c>
      <c r="P27" s="397"/>
      <c r="Q27" s="193">
        <v>-11</v>
      </c>
      <c r="R27" s="354"/>
      <c r="S27" s="1" t="s">
        <v>998</v>
      </c>
    </row>
    <row r="28" spans="1:20" s="1" customFormat="1" ht="16" x14ac:dyDescent="0.25">
      <c r="A28" s="55"/>
      <c r="B28" s="84"/>
      <c r="C28" s="354"/>
      <c r="D28" s="53"/>
      <c r="E28" s="354"/>
      <c r="F28" s="1000"/>
      <c r="G28" s="193"/>
      <c r="H28" s="397"/>
      <c r="I28" s="397"/>
      <c r="J28" s="397"/>
      <c r="K28" s="397"/>
      <c r="L28" s="193"/>
      <c r="M28" s="397"/>
      <c r="N28" s="193"/>
      <c r="O28" s="193"/>
      <c r="P28" s="397"/>
      <c r="Q28" s="193"/>
      <c r="R28" s="354"/>
    </row>
    <row r="29" spans="1:20" s="1" customFormat="1" ht="16" x14ac:dyDescent="0.25">
      <c r="A29" s="55"/>
      <c r="B29" s="84"/>
      <c r="C29" s="354"/>
      <c r="D29" s="53"/>
      <c r="E29" s="354"/>
      <c r="F29" s="1000"/>
      <c r="G29" s="193"/>
      <c r="H29" s="397"/>
      <c r="I29" s="397"/>
      <c r="J29" s="397"/>
      <c r="K29" s="397"/>
      <c r="L29" s="193"/>
      <c r="M29" s="397"/>
      <c r="N29" s="193"/>
      <c r="O29" s="193"/>
      <c r="P29" s="397"/>
      <c r="Q29" s="193"/>
      <c r="R29" s="354"/>
    </row>
    <row r="30" spans="1:20" s="2" customFormat="1" ht="16" x14ac:dyDescent="0.25">
      <c r="A30" s="817"/>
      <c r="B30" s="84"/>
      <c r="C30" s="53"/>
      <c r="D30" s="53"/>
      <c r="E30" s="53"/>
      <c r="F30" s="999"/>
      <c r="G30" s="193"/>
      <c r="H30" s="193"/>
      <c r="I30" s="193"/>
      <c r="J30" s="193"/>
      <c r="K30" s="193"/>
      <c r="L30" s="193"/>
      <c r="M30" s="193"/>
      <c r="N30" s="193"/>
      <c r="O30" s="193"/>
      <c r="P30" s="193"/>
      <c r="Q30" s="193"/>
      <c r="R30" s="53"/>
    </row>
    <row r="31" spans="1:20" s="2" customFormat="1" ht="16" x14ac:dyDescent="0.25">
      <c r="A31" s="817"/>
      <c r="B31" s="84"/>
      <c r="C31" s="53"/>
      <c r="D31" s="53"/>
      <c r="E31" s="53"/>
      <c r="F31" s="999"/>
      <c r="G31" s="193"/>
      <c r="H31" s="193"/>
      <c r="I31" s="193"/>
      <c r="J31" s="193"/>
      <c r="K31" s="193"/>
      <c r="L31" s="193"/>
      <c r="M31" s="193"/>
      <c r="N31" s="193"/>
      <c r="O31" s="193"/>
      <c r="P31" s="193"/>
      <c r="Q31" s="193"/>
      <c r="R31" s="53"/>
    </row>
    <row r="32" spans="1:20" s="1" customFormat="1" thickBot="1" x14ac:dyDescent="0.3">
      <c r="A32" s="367"/>
      <c r="B32" s="43"/>
      <c r="C32" s="43"/>
      <c r="D32" s="43"/>
      <c r="E32" s="43"/>
      <c r="F32" s="391"/>
      <c r="G32" s="392"/>
      <c r="H32" s="392"/>
      <c r="I32" s="392"/>
      <c r="J32" s="392"/>
      <c r="K32" s="392"/>
      <c r="L32" s="392"/>
      <c r="M32" s="392"/>
      <c r="N32" s="392"/>
      <c r="O32" s="392"/>
      <c r="P32" s="392"/>
      <c r="Q32" s="392"/>
      <c r="R32" s="43"/>
    </row>
    <row r="33" spans="1:18" s="136" customFormat="1" thickBot="1" x14ac:dyDescent="0.3">
      <c r="A33" s="137"/>
      <c r="B33" s="4"/>
      <c r="C33" s="1094" t="s">
        <v>2</v>
      </c>
      <c r="D33" s="1094" t="s">
        <v>3</v>
      </c>
      <c r="E33" s="1094" t="s">
        <v>4</v>
      </c>
      <c r="F33" s="1094" t="s">
        <v>6517</v>
      </c>
      <c r="G33" s="1094" t="s">
        <v>27</v>
      </c>
      <c r="H33" s="1094" t="s">
        <v>32</v>
      </c>
      <c r="I33" s="1094" t="s">
        <v>8156</v>
      </c>
      <c r="J33" s="1094" t="s">
        <v>8158</v>
      </c>
      <c r="K33" s="1094" t="s">
        <v>380</v>
      </c>
      <c r="L33" s="1094" t="s">
        <v>134</v>
      </c>
      <c r="M33" s="1094" t="s">
        <v>17</v>
      </c>
      <c r="N33" s="1094" t="s">
        <v>26</v>
      </c>
      <c r="O33" s="1094" t="s">
        <v>10</v>
      </c>
      <c r="P33" s="1094" t="s">
        <v>31</v>
      </c>
      <c r="Q33" s="1094" t="s">
        <v>29</v>
      </c>
      <c r="R33" s="1094"/>
    </row>
    <row r="34" spans="1:18" s="136" customFormat="1" ht="16" x14ac:dyDescent="0.25">
      <c r="A34" s="137"/>
      <c r="B34" s="4"/>
      <c r="C34" s="4"/>
      <c r="D34" s="4"/>
      <c r="E34" s="4"/>
      <c r="F34" s="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4"/>
    </row>
    <row r="35" spans="1:18" s="136" customFormat="1" ht="16" x14ac:dyDescent="0.25">
      <c r="A35" s="285" t="s">
        <v>9326</v>
      </c>
      <c r="B35" s="413"/>
      <c r="C35" s="413"/>
      <c r="D35" s="413"/>
      <c r="E35" s="413"/>
      <c r="F35" s="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4"/>
    </row>
    <row r="36" spans="1:18" s="136" customFormat="1" ht="16" x14ac:dyDescent="0.25">
      <c r="A36" s="137"/>
      <c r="B36" s="4"/>
      <c r="C36" s="4"/>
      <c r="D36" s="4"/>
      <c r="E36" s="4"/>
      <c r="F36" s="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4"/>
    </row>
    <row r="37" spans="1:18" s="136" customFormat="1" ht="16" x14ac:dyDescent="0.25">
      <c r="A37" s="137"/>
      <c r="B37" s="4"/>
      <c r="C37" s="4"/>
      <c r="D37" s="4"/>
      <c r="E37" s="4"/>
      <c r="F37" s="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4"/>
    </row>
    <row r="38" spans="1:18" x14ac:dyDescent="0.25">
      <c r="A38" s="1336" t="s">
        <v>8490</v>
      </c>
      <c r="B38" s="259"/>
      <c r="C38" s="259"/>
    </row>
    <row r="39" spans="1:18" x14ac:dyDescent="0.25">
      <c r="A39" s="1336" t="s">
        <v>8596</v>
      </c>
      <c r="B39" s="259"/>
      <c r="C39" s="259"/>
    </row>
    <row r="40" spans="1:18" x14ac:dyDescent="0.25">
      <c r="A40" s="1336" t="s">
        <v>8919</v>
      </c>
      <c r="B40" s="259"/>
      <c r="C40" s="259"/>
    </row>
    <row r="41" spans="1:18" x14ac:dyDescent="0.25">
      <c r="A41" s="157" t="s">
        <v>8920</v>
      </c>
    </row>
    <row r="42" spans="1:18" x14ac:dyDescent="0.25">
      <c r="A42" s="157" t="s">
        <v>8921</v>
      </c>
    </row>
  </sheetData>
  <pageMargins left="0.7" right="0.7" top="0.75" bottom="0.75" header="0.3" footer="0.3"/>
  <pageSetup orientation="portrait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tabColor rgb="FFC00000"/>
  </sheetPr>
  <dimension ref="A1:L50"/>
  <sheetViews>
    <sheetView topLeftCell="A37" workbookViewId="0">
      <selection activeCell="E53" sqref="E53"/>
    </sheetView>
  </sheetViews>
  <sheetFormatPr baseColWidth="10" defaultColWidth="9" defaultRowHeight="17" x14ac:dyDescent="0.25"/>
  <cols>
    <col min="1" max="1" width="14" style="157" customWidth="1"/>
    <col min="2" max="2" width="19.6640625" style="158" customWidth="1"/>
    <col min="3" max="3" width="9.83203125" style="158" customWidth="1"/>
    <col min="4" max="4" width="10.83203125" style="158" customWidth="1"/>
    <col min="5" max="5" width="10.5" style="158" customWidth="1"/>
    <col min="6" max="8" width="10.83203125" style="158" customWidth="1"/>
    <col min="9" max="9" width="8.33203125" style="259" customWidth="1"/>
    <col min="10" max="10" width="9" style="149"/>
    <col min="11" max="11" width="12.6640625" style="149" customWidth="1"/>
    <col min="12" max="16384" width="9" style="149"/>
  </cols>
  <sheetData>
    <row r="1" spans="1:9" s="48" customFormat="1" ht="16" x14ac:dyDescent="0.25">
      <c r="A1" s="128" t="s">
        <v>23</v>
      </c>
    </row>
    <row r="2" spans="1:9" s="48" customFormat="1" ht="16" x14ac:dyDescent="0.25">
      <c r="A2" s="128"/>
    </row>
    <row r="3" spans="1:9" s="48" customFormat="1" ht="16" x14ac:dyDescent="0.25">
      <c r="A3" s="128" t="s">
        <v>4597</v>
      </c>
    </row>
    <row r="4" spans="1:9" s="48" customFormat="1" ht="16" x14ac:dyDescent="0.25">
      <c r="A4" s="139" t="s">
        <v>4598</v>
      </c>
      <c r="B4" s="3"/>
      <c r="C4" s="319">
        <v>294500</v>
      </c>
      <c r="D4" s="319">
        <v>175000</v>
      </c>
      <c r="E4" s="319"/>
      <c r="F4" s="319"/>
      <c r="G4" s="319">
        <v>270000</v>
      </c>
      <c r="H4" s="319">
        <v>180000</v>
      </c>
      <c r="I4" s="3"/>
    </row>
    <row r="5" spans="1:9" s="49" customFormat="1" thickBot="1" x14ac:dyDescent="0.3">
      <c r="A5" s="516" t="s">
        <v>3512</v>
      </c>
      <c r="C5" s="30">
        <v>7000</v>
      </c>
      <c r="D5" s="30">
        <v>5000</v>
      </c>
      <c r="E5" s="30">
        <v>7000</v>
      </c>
      <c r="F5" s="30">
        <v>7000</v>
      </c>
      <c r="G5" s="30">
        <v>6000</v>
      </c>
      <c r="H5" s="30">
        <v>6500</v>
      </c>
    </row>
    <row r="6" spans="1:9" s="4" customFormat="1" thickBot="1" x14ac:dyDescent="0.3">
      <c r="A6" s="160" t="s">
        <v>0</v>
      </c>
      <c r="B6" s="51" t="s">
        <v>1</v>
      </c>
      <c r="C6" s="51" t="s">
        <v>494</v>
      </c>
      <c r="D6" s="51" t="s">
        <v>4603</v>
      </c>
      <c r="E6" s="51" t="s">
        <v>3167</v>
      </c>
      <c r="F6" s="51" t="s">
        <v>1318</v>
      </c>
      <c r="G6" s="51" t="s">
        <v>546</v>
      </c>
      <c r="H6" s="51" t="s">
        <v>4606</v>
      </c>
      <c r="I6" s="51"/>
    </row>
    <row r="7" spans="1:9" s="2" customFormat="1" ht="16" x14ac:dyDescent="0.25">
      <c r="A7" s="12" t="s">
        <v>4594</v>
      </c>
      <c r="B7" s="13" t="s">
        <v>4599</v>
      </c>
      <c r="C7" s="13">
        <v>144</v>
      </c>
      <c r="D7" s="13"/>
      <c r="E7" s="13"/>
      <c r="F7" s="13"/>
      <c r="G7" s="13"/>
      <c r="H7" s="13"/>
      <c r="I7" s="43"/>
    </row>
    <row r="8" spans="1:9" s="1" customFormat="1" ht="16" x14ac:dyDescent="0.25">
      <c r="A8" s="12" t="s">
        <v>4594</v>
      </c>
      <c r="B8" s="13" t="s">
        <v>4602</v>
      </c>
      <c r="C8" s="43"/>
      <c r="D8" s="13">
        <v>200</v>
      </c>
      <c r="E8" s="13">
        <v>100</v>
      </c>
      <c r="F8" s="13">
        <v>100</v>
      </c>
      <c r="G8" s="13"/>
      <c r="H8" s="13"/>
      <c r="I8" s="43"/>
    </row>
    <row r="9" spans="1:9" s="1" customFormat="1" ht="16" x14ac:dyDescent="0.25">
      <c r="A9" s="12" t="s">
        <v>4594</v>
      </c>
      <c r="B9" s="13" t="s">
        <v>4604</v>
      </c>
      <c r="C9" s="43"/>
      <c r="D9" s="13">
        <v>300</v>
      </c>
      <c r="E9" s="13">
        <v>50</v>
      </c>
      <c r="F9" s="13">
        <v>50</v>
      </c>
      <c r="G9" s="13">
        <v>135</v>
      </c>
      <c r="H9" s="13"/>
      <c r="I9" s="43"/>
    </row>
    <row r="10" spans="1:9" s="1" customFormat="1" ht="16" x14ac:dyDescent="0.25">
      <c r="A10" s="12" t="s">
        <v>4611</v>
      </c>
      <c r="B10" s="13" t="s">
        <v>4616</v>
      </c>
      <c r="C10" s="13">
        <v>150</v>
      </c>
      <c r="D10" s="13">
        <v>100</v>
      </c>
      <c r="E10" s="43"/>
      <c r="F10" s="43"/>
      <c r="G10" s="43"/>
      <c r="H10" s="43"/>
      <c r="I10" s="43"/>
    </row>
    <row r="11" spans="1:9" s="1" customFormat="1" ht="16" x14ac:dyDescent="0.25">
      <c r="A11" s="12" t="s">
        <v>4611</v>
      </c>
      <c r="B11" s="13" t="s">
        <v>4614</v>
      </c>
      <c r="C11" s="43"/>
      <c r="D11" s="13">
        <v>100</v>
      </c>
      <c r="E11" s="13">
        <v>268</v>
      </c>
      <c r="F11" s="13">
        <v>268</v>
      </c>
      <c r="G11" s="43"/>
      <c r="H11" s="43"/>
      <c r="I11" s="43"/>
    </row>
    <row r="12" spans="1:9" s="2" customFormat="1" ht="16" x14ac:dyDescent="0.25">
      <c r="A12" s="12" t="s">
        <v>4611</v>
      </c>
      <c r="B12" s="13" t="s">
        <v>4615</v>
      </c>
      <c r="C12" s="13"/>
      <c r="D12" s="13">
        <v>600</v>
      </c>
      <c r="E12" s="13"/>
      <c r="F12" s="13"/>
      <c r="G12" s="13"/>
      <c r="H12" s="13"/>
      <c r="I12" s="43"/>
    </row>
    <row r="13" spans="1:9" s="1" customFormat="1" ht="16" x14ac:dyDescent="0.25">
      <c r="A13" s="55" t="s">
        <v>4617</v>
      </c>
      <c r="B13" s="13" t="s">
        <v>4621</v>
      </c>
      <c r="C13" s="13">
        <v>150</v>
      </c>
      <c r="D13" s="13">
        <v>150</v>
      </c>
      <c r="E13" s="43"/>
      <c r="F13" s="43"/>
      <c r="G13" s="43"/>
      <c r="H13" s="43"/>
      <c r="I13" s="43"/>
    </row>
    <row r="14" spans="1:9" s="2" customFormat="1" ht="16" x14ac:dyDescent="0.25">
      <c r="A14" s="55" t="s">
        <v>4617</v>
      </c>
      <c r="B14" s="13" t="s">
        <v>4620</v>
      </c>
      <c r="C14" s="13"/>
      <c r="D14" s="13">
        <v>150</v>
      </c>
      <c r="E14" s="13"/>
      <c r="F14" s="13"/>
      <c r="G14" s="13">
        <v>200</v>
      </c>
      <c r="H14" s="13"/>
      <c r="I14" s="43"/>
    </row>
    <row r="15" spans="1:9" s="2" customFormat="1" ht="16" x14ac:dyDescent="0.25">
      <c r="A15" s="55" t="s">
        <v>4636</v>
      </c>
      <c r="B15" s="13" t="s">
        <v>4638</v>
      </c>
      <c r="C15" s="13">
        <v>72</v>
      </c>
      <c r="D15" s="13">
        <v>1184</v>
      </c>
      <c r="E15" s="13"/>
      <c r="F15" s="13"/>
      <c r="G15" s="13"/>
      <c r="H15" s="13"/>
      <c r="I15" s="43"/>
    </row>
    <row r="16" spans="1:9" s="2" customFormat="1" thickBot="1" x14ac:dyDescent="0.3">
      <c r="A16" s="28" t="s">
        <v>4643</v>
      </c>
      <c r="B16" s="14" t="s">
        <v>4649</v>
      </c>
      <c r="C16" s="14"/>
      <c r="D16" s="14"/>
      <c r="E16" s="14"/>
      <c r="F16" s="14"/>
      <c r="G16" s="14">
        <v>160</v>
      </c>
      <c r="H16" s="14"/>
      <c r="I16" s="115"/>
    </row>
    <row r="17" spans="1:9" s="2" customFormat="1" thickBot="1" x14ac:dyDescent="0.3">
      <c r="A17" s="33" t="s">
        <v>4795</v>
      </c>
      <c r="B17" s="54"/>
      <c r="C17" s="34">
        <f>SUM(C7:C16)</f>
        <v>516</v>
      </c>
      <c r="D17" s="34">
        <f t="shared" ref="D17:I17" si="0">SUM(D7:D16)</f>
        <v>2784</v>
      </c>
      <c r="E17" s="34">
        <f>SUM(E7:E16)</f>
        <v>418</v>
      </c>
      <c r="F17" s="34">
        <f t="shared" si="0"/>
        <v>418</v>
      </c>
      <c r="G17" s="34">
        <f t="shared" si="0"/>
        <v>495</v>
      </c>
      <c r="H17" s="34">
        <f t="shared" si="0"/>
        <v>0</v>
      </c>
      <c r="I17" s="34">
        <f t="shared" si="0"/>
        <v>0</v>
      </c>
    </row>
    <row r="18" spans="1:9" s="2" customFormat="1" thickBot="1" x14ac:dyDescent="0.3">
      <c r="A18" s="55" t="s">
        <v>4807</v>
      </c>
      <c r="B18" s="53" t="s">
        <v>4808</v>
      </c>
      <c r="C18" s="53"/>
      <c r="D18" s="53">
        <v>652</v>
      </c>
      <c r="E18" s="53"/>
      <c r="F18" s="53"/>
      <c r="G18" s="53">
        <v>509</v>
      </c>
      <c r="H18" s="53"/>
      <c r="I18" s="354"/>
    </row>
    <row r="19" spans="1:9" s="2" customFormat="1" thickBot="1" x14ac:dyDescent="0.3">
      <c r="A19" s="33" t="s">
        <v>4860</v>
      </c>
      <c r="B19" s="54"/>
      <c r="C19" s="34">
        <f>SUM(C17:C18)</f>
        <v>516</v>
      </c>
      <c r="D19" s="34">
        <f t="shared" ref="D19:I19" si="1">SUM(D17:D18)</f>
        <v>3436</v>
      </c>
      <c r="E19" s="34">
        <f t="shared" si="1"/>
        <v>418</v>
      </c>
      <c r="F19" s="34">
        <f t="shared" si="1"/>
        <v>418</v>
      </c>
      <c r="G19" s="34">
        <f t="shared" si="1"/>
        <v>1004</v>
      </c>
      <c r="H19" s="34">
        <f t="shared" si="1"/>
        <v>0</v>
      </c>
      <c r="I19" s="34">
        <f t="shared" si="1"/>
        <v>0</v>
      </c>
    </row>
    <row r="20" spans="1:9" s="2" customFormat="1" ht="16" x14ac:dyDescent="0.25">
      <c r="A20" s="55" t="s">
        <v>4940</v>
      </c>
      <c r="B20" s="13" t="s">
        <v>63</v>
      </c>
      <c r="C20" s="13"/>
      <c r="D20" s="13">
        <v>-500</v>
      </c>
      <c r="E20" s="13"/>
      <c r="F20" s="13"/>
      <c r="G20" s="13">
        <v>-50</v>
      </c>
      <c r="H20" s="13"/>
      <c r="I20" s="43"/>
    </row>
    <row r="21" spans="1:9" s="2" customFormat="1" thickBot="1" x14ac:dyDescent="0.3">
      <c r="A21" s="55" t="s">
        <v>4950</v>
      </c>
      <c r="B21" s="13" t="s">
        <v>63</v>
      </c>
      <c r="C21" s="13"/>
      <c r="D21" s="13">
        <v>-418</v>
      </c>
      <c r="E21" s="13"/>
      <c r="F21" s="13"/>
      <c r="G21" s="13">
        <v>-188</v>
      </c>
      <c r="H21" s="13"/>
      <c r="I21" s="43"/>
    </row>
    <row r="22" spans="1:9" s="8" customFormat="1" thickBot="1" x14ac:dyDescent="0.3">
      <c r="A22" s="33" t="s">
        <v>4972</v>
      </c>
      <c r="B22" s="54"/>
      <c r="C22" s="34">
        <f>SUM(C19:C21)</f>
        <v>516</v>
      </c>
      <c r="D22" s="34">
        <f>SUM(D19:D21)</f>
        <v>2518</v>
      </c>
      <c r="E22" s="34">
        <f t="shared" ref="E22:I22" si="2">SUM(E19:E21)</f>
        <v>418</v>
      </c>
      <c r="F22" s="34">
        <f t="shared" si="2"/>
        <v>418</v>
      </c>
      <c r="G22" s="34">
        <f>SUM(G19:G21)</f>
        <v>766</v>
      </c>
      <c r="H22" s="34">
        <f t="shared" si="2"/>
        <v>0</v>
      </c>
      <c r="I22" s="54">
        <f t="shared" si="2"/>
        <v>0</v>
      </c>
    </row>
    <row r="23" spans="1:9" s="8" customFormat="1" thickBot="1" x14ac:dyDescent="0.3">
      <c r="A23" s="397"/>
      <c r="B23" s="397"/>
      <c r="C23" s="397"/>
      <c r="D23" s="397"/>
      <c r="E23" s="397"/>
      <c r="F23" s="397"/>
      <c r="G23" s="397"/>
      <c r="H23" s="397"/>
      <c r="I23" s="397"/>
    </row>
    <row r="24" spans="1:9" s="8" customFormat="1" thickBot="1" x14ac:dyDescent="0.3">
      <c r="A24" s="33" t="s">
        <v>5281</v>
      </c>
      <c r="B24" s="54"/>
      <c r="C24" s="34">
        <f>SUM(C22:C23)</f>
        <v>516</v>
      </c>
      <c r="D24" s="34">
        <f t="shared" ref="D24:I24" si="3">SUM(D22:D23)</f>
        <v>2518</v>
      </c>
      <c r="E24" s="34">
        <f t="shared" si="3"/>
        <v>418</v>
      </c>
      <c r="F24" s="34">
        <f t="shared" si="3"/>
        <v>418</v>
      </c>
      <c r="G24" s="34">
        <f t="shared" si="3"/>
        <v>766</v>
      </c>
      <c r="H24" s="34">
        <f t="shared" si="3"/>
        <v>0</v>
      </c>
      <c r="I24" s="54">
        <f t="shared" si="3"/>
        <v>0</v>
      </c>
    </row>
    <row r="25" spans="1:9" s="2" customFormat="1" ht="16" x14ac:dyDescent="0.25">
      <c r="A25" s="55">
        <v>44661</v>
      </c>
      <c r="B25" s="53" t="s">
        <v>63</v>
      </c>
      <c r="C25" s="53"/>
      <c r="D25" s="53">
        <v>-400</v>
      </c>
      <c r="E25" s="53"/>
      <c r="F25" s="53"/>
      <c r="G25" s="53">
        <v>-60</v>
      </c>
      <c r="H25" s="53"/>
      <c r="I25" s="354"/>
    </row>
    <row r="26" spans="1:9" s="2" customFormat="1" ht="16" x14ac:dyDescent="0.25">
      <c r="A26" s="55">
        <v>44722</v>
      </c>
      <c r="B26" s="13" t="s">
        <v>63</v>
      </c>
      <c r="C26" s="13"/>
      <c r="D26" s="13">
        <v>-500</v>
      </c>
      <c r="E26" s="13"/>
      <c r="F26" s="13"/>
      <c r="G26" s="13"/>
      <c r="H26" s="13"/>
      <c r="I26" s="43"/>
    </row>
    <row r="27" spans="1:9" s="2" customFormat="1" ht="16" x14ac:dyDescent="0.25">
      <c r="A27" s="55">
        <v>44905</v>
      </c>
      <c r="B27" s="13" t="s">
        <v>63</v>
      </c>
      <c r="C27" s="13"/>
      <c r="D27" s="13">
        <v>-500</v>
      </c>
      <c r="E27" s="13">
        <v>-100</v>
      </c>
      <c r="F27" s="13"/>
      <c r="G27" s="13"/>
      <c r="H27" s="13"/>
      <c r="I27" s="43"/>
    </row>
    <row r="28" spans="1:9" s="2" customFormat="1" ht="16" x14ac:dyDescent="0.25">
      <c r="A28" s="55" t="s">
        <v>5379</v>
      </c>
      <c r="B28" s="13" t="s">
        <v>63</v>
      </c>
      <c r="C28" s="13"/>
      <c r="D28" s="13">
        <v>-400</v>
      </c>
      <c r="E28" s="13"/>
      <c r="F28" s="13"/>
      <c r="G28" s="13"/>
      <c r="H28" s="13"/>
      <c r="I28" s="43"/>
    </row>
    <row r="29" spans="1:9" s="2" customFormat="1" thickBot="1" x14ac:dyDescent="0.3">
      <c r="A29" s="55" t="s">
        <v>5379</v>
      </c>
      <c r="B29" s="13" t="s">
        <v>63</v>
      </c>
      <c r="C29" s="13">
        <v>-190</v>
      </c>
      <c r="D29" s="13"/>
      <c r="E29" s="13">
        <v>-125</v>
      </c>
      <c r="F29" s="13">
        <v>-30</v>
      </c>
      <c r="G29" s="13"/>
      <c r="H29" s="13"/>
      <c r="I29" s="43"/>
    </row>
    <row r="30" spans="1:9" s="8" customFormat="1" thickBot="1" x14ac:dyDescent="0.3">
      <c r="A30" s="33" t="s">
        <v>5417</v>
      </c>
      <c r="B30" s="54"/>
      <c r="C30" s="34">
        <f>SUM(C24:C29)</f>
        <v>326</v>
      </c>
      <c r="D30" s="34">
        <f t="shared" ref="D30:I30" si="4">SUM(D24:D29)</f>
        <v>718</v>
      </c>
      <c r="E30" s="34">
        <f t="shared" si="4"/>
        <v>193</v>
      </c>
      <c r="F30" s="34">
        <f t="shared" si="4"/>
        <v>388</v>
      </c>
      <c r="G30" s="34">
        <f t="shared" si="4"/>
        <v>706</v>
      </c>
      <c r="H30" s="34">
        <f t="shared" si="4"/>
        <v>0</v>
      </c>
      <c r="I30" s="34">
        <f t="shared" si="4"/>
        <v>0</v>
      </c>
    </row>
    <row r="31" spans="1:9" s="2" customFormat="1" ht="16" x14ac:dyDescent="0.25">
      <c r="A31" s="55">
        <v>44784</v>
      </c>
      <c r="B31" s="13" t="s">
        <v>63</v>
      </c>
      <c r="C31" s="13"/>
      <c r="D31" s="13"/>
      <c r="E31" s="13"/>
      <c r="F31" s="13"/>
      <c r="G31" s="13">
        <v>-230</v>
      </c>
      <c r="H31" s="13"/>
      <c r="I31" s="43"/>
    </row>
    <row r="32" spans="1:9" s="2" customFormat="1" ht="16" x14ac:dyDescent="0.25">
      <c r="A32" s="55">
        <v>44845</v>
      </c>
      <c r="B32" s="13" t="s">
        <v>63</v>
      </c>
      <c r="C32" s="13">
        <v>-130</v>
      </c>
      <c r="D32" s="13"/>
      <c r="E32" s="13"/>
      <c r="F32" s="13"/>
      <c r="G32" s="13"/>
      <c r="H32" s="13"/>
      <c r="I32" s="43"/>
    </row>
    <row r="33" spans="1:12" s="2" customFormat="1" ht="16" x14ac:dyDescent="0.25">
      <c r="A33" s="55">
        <v>44876</v>
      </c>
      <c r="B33" s="13" t="s">
        <v>63</v>
      </c>
      <c r="C33" s="13"/>
      <c r="D33" s="13">
        <v>-350</v>
      </c>
      <c r="E33" s="13"/>
      <c r="F33" s="13"/>
      <c r="G33" s="13">
        <v>-200</v>
      </c>
      <c r="H33" s="13"/>
      <c r="I33" s="43"/>
    </row>
    <row r="34" spans="1:12" s="2" customFormat="1" thickBot="1" x14ac:dyDescent="0.3">
      <c r="A34" s="55" t="s">
        <v>5576</v>
      </c>
      <c r="B34" s="13" t="s">
        <v>63</v>
      </c>
      <c r="C34" s="13">
        <v>-125</v>
      </c>
      <c r="D34" s="13">
        <v>-85</v>
      </c>
      <c r="E34" s="13"/>
      <c r="F34" s="13"/>
      <c r="G34" s="13">
        <v>-126</v>
      </c>
      <c r="H34" s="13"/>
      <c r="I34" s="43"/>
    </row>
    <row r="35" spans="1:12" s="8" customFormat="1" thickBot="1" x14ac:dyDescent="0.3">
      <c r="A35" s="33" t="s">
        <v>5494</v>
      </c>
      <c r="B35" s="54"/>
      <c r="C35" s="34">
        <f>SUM(C30:C34)</f>
        <v>71</v>
      </c>
      <c r="D35" s="34">
        <f>SUM(D30:D34)</f>
        <v>283</v>
      </c>
      <c r="E35" s="34">
        <f>SUM(E30:E34)</f>
        <v>193</v>
      </c>
      <c r="F35" s="34">
        <f>SUM(F30:F34)</f>
        <v>388</v>
      </c>
      <c r="G35" s="34">
        <f>SUM(G30:G34)</f>
        <v>150</v>
      </c>
      <c r="H35" s="34">
        <f t="shared" ref="H35:I35" si="5">SUM(H29:H34)</f>
        <v>0</v>
      </c>
      <c r="I35" s="34">
        <f t="shared" si="5"/>
        <v>0</v>
      </c>
    </row>
    <row r="36" spans="1:12" s="2" customFormat="1" thickBot="1" x14ac:dyDescent="0.3">
      <c r="A36" s="741"/>
      <c r="B36" s="13"/>
      <c r="C36" s="13"/>
      <c r="D36" s="13"/>
      <c r="E36" s="13"/>
      <c r="F36" s="13"/>
      <c r="G36" s="13"/>
      <c r="H36" s="13"/>
      <c r="I36" s="43"/>
    </row>
    <row r="37" spans="1:12" s="8" customFormat="1" thickBot="1" x14ac:dyDescent="0.3">
      <c r="A37" s="33" t="s">
        <v>5910</v>
      </c>
      <c r="B37" s="54"/>
      <c r="C37" s="34">
        <f>SUM(C35:C36)</f>
        <v>71</v>
      </c>
      <c r="D37" s="34">
        <f t="shared" ref="D37:I37" si="6">SUM(D35:D36)</f>
        <v>283</v>
      </c>
      <c r="E37" s="34">
        <f t="shared" si="6"/>
        <v>193</v>
      </c>
      <c r="F37" s="34">
        <f t="shared" si="6"/>
        <v>388</v>
      </c>
      <c r="G37" s="34">
        <f t="shared" si="6"/>
        <v>150</v>
      </c>
      <c r="H37" s="34">
        <f t="shared" si="6"/>
        <v>0</v>
      </c>
      <c r="I37" s="34">
        <f t="shared" si="6"/>
        <v>0</v>
      </c>
    </row>
    <row r="38" spans="1:12" s="2" customFormat="1" ht="16" x14ac:dyDescent="0.25">
      <c r="A38" s="55">
        <v>45078</v>
      </c>
      <c r="B38" s="13" t="s">
        <v>63</v>
      </c>
      <c r="C38" s="13">
        <v>-13</v>
      </c>
      <c r="D38" s="13">
        <v>-283</v>
      </c>
      <c r="E38" s="13"/>
      <c r="F38" s="13"/>
      <c r="G38" s="13">
        <v>-13</v>
      </c>
      <c r="H38" s="13"/>
      <c r="I38" s="43"/>
    </row>
    <row r="39" spans="1:12" s="2" customFormat="1" ht="16" x14ac:dyDescent="0.25">
      <c r="A39" s="12">
        <v>45202</v>
      </c>
      <c r="B39" s="13" t="s">
        <v>63</v>
      </c>
      <c r="C39" s="13">
        <v>-55</v>
      </c>
      <c r="D39" s="13"/>
      <c r="E39" s="13"/>
      <c r="F39" s="13"/>
      <c r="G39" s="13"/>
      <c r="H39" s="13"/>
      <c r="I39" s="43"/>
    </row>
    <row r="40" spans="1:12" s="2" customFormat="1" ht="16" x14ac:dyDescent="0.25">
      <c r="A40" s="12" t="s">
        <v>6382</v>
      </c>
      <c r="B40" s="13" t="s">
        <v>63</v>
      </c>
      <c r="C40" s="13">
        <v>-2</v>
      </c>
      <c r="D40" s="13"/>
      <c r="E40" s="13">
        <v>-192</v>
      </c>
      <c r="F40" s="13">
        <v>-136</v>
      </c>
      <c r="G40" s="13"/>
      <c r="H40" s="13"/>
      <c r="I40" s="43"/>
    </row>
    <row r="41" spans="1:12" s="2" customFormat="1" ht="16" x14ac:dyDescent="0.25">
      <c r="A41" s="12">
        <v>45234</v>
      </c>
      <c r="B41" s="13" t="s">
        <v>63</v>
      </c>
      <c r="C41" s="13"/>
      <c r="D41" s="13"/>
      <c r="E41" s="13">
        <v>-1</v>
      </c>
      <c r="F41" s="13">
        <v>-55</v>
      </c>
      <c r="G41" s="13"/>
      <c r="H41" s="13"/>
      <c r="I41" s="43"/>
    </row>
    <row r="42" spans="1:12" s="49" customFormat="1" thickBot="1" x14ac:dyDescent="0.3">
      <c r="A42" s="438">
        <v>45170</v>
      </c>
      <c r="B42" s="895" t="s">
        <v>210</v>
      </c>
      <c r="C42" s="439">
        <v>-1</v>
      </c>
      <c r="D42" s="439"/>
      <c r="E42" s="439"/>
      <c r="F42" s="439">
        <v>-197</v>
      </c>
      <c r="G42" s="439">
        <v>-137</v>
      </c>
      <c r="H42" s="439"/>
      <c r="I42" s="439"/>
      <c r="J42" s="49" t="s">
        <v>211</v>
      </c>
      <c r="L42" s="49" t="s">
        <v>6523</v>
      </c>
    </row>
    <row r="43" spans="1:12" s="8" customFormat="1" thickBot="1" x14ac:dyDescent="0.3">
      <c r="A43" s="33" t="s">
        <v>6057</v>
      </c>
      <c r="B43" s="54"/>
      <c r="C43" s="34">
        <f>SUM(C37:C42)</f>
        <v>0</v>
      </c>
      <c r="D43" s="34">
        <f t="shared" ref="D43:G43" si="7">SUM(D37:D42)</f>
        <v>0</v>
      </c>
      <c r="E43" s="34">
        <f t="shared" si="7"/>
        <v>0</v>
      </c>
      <c r="F43" s="34">
        <f t="shared" si="7"/>
        <v>0</v>
      </c>
      <c r="G43" s="34">
        <f t="shared" si="7"/>
        <v>0</v>
      </c>
      <c r="H43" s="34">
        <f t="shared" ref="H43:I43" si="8">SUM(H37:H38)</f>
        <v>0</v>
      </c>
      <c r="I43" s="34">
        <f t="shared" si="8"/>
        <v>0</v>
      </c>
    </row>
    <row r="44" spans="1:12" s="2" customFormat="1" ht="16" x14ac:dyDescent="0.25">
      <c r="A44" s="55"/>
      <c r="B44" s="13"/>
      <c r="C44" s="13"/>
      <c r="D44" s="13"/>
      <c r="E44" s="13"/>
      <c r="F44" s="13"/>
      <c r="G44" s="13"/>
      <c r="H44" s="13"/>
      <c r="I44" s="43"/>
    </row>
    <row r="45" spans="1:12" s="2" customFormat="1" ht="16" x14ac:dyDescent="0.25">
      <c r="A45" s="15"/>
      <c r="B45" s="13"/>
      <c r="C45" s="13"/>
      <c r="D45" s="13"/>
      <c r="E45" s="13"/>
      <c r="F45" s="13"/>
      <c r="G45" s="13"/>
      <c r="H45" s="13"/>
      <c r="I45" s="43"/>
    </row>
    <row r="46" spans="1:12" s="1" customFormat="1" thickBot="1" x14ac:dyDescent="0.3">
      <c r="A46" s="367"/>
      <c r="B46" s="43"/>
      <c r="C46" s="43"/>
      <c r="D46" s="43"/>
      <c r="E46" s="43"/>
      <c r="F46" s="43"/>
      <c r="G46" s="43"/>
      <c r="H46" s="43"/>
      <c r="I46" s="43"/>
    </row>
    <row r="47" spans="1:12" s="136" customFormat="1" thickBot="1" x14ac:dyDescent="0.3">
      <c r="A47" s="137"/>
      <c r="B47" s="4"/>
      <c r="C47" s="51" t="s">
        <v>494</v>
      </c>
      <c r="D47" s="51" t="s">
        <v>4603</v>
      </c>
      <c r="E47" s="51" t="s">
        <v>3167</v>
      </c>
      <c r="F47" s="51" t="s">
        <v>1318</v>
      </c>
      <c r="G47" s="51" t="s">
        <v>546</v>
      </c>
      <c r="H47" s="51" t="s">
        <v>4606</v>
      </c>
      <c r="I47" s="48"/>
    </row>
    <row r="48" spans="1:12" x14ac:dyDescent="0.25">
      <c r="A48" s="918" t="s">
        <v>4625</v>
      </c>
      <c r="B48" s="919"/>
      <c r="C48" s="919"/>
      <c r="D48" s="919"/>
      <c r="E48" s="919"/>
      <c r="F48" s="974"/>
    </row>
    <row r="50" spans="1:1" x14ac:dyDescent="0.25">
      <c r="A50" s="157" t="s">
        <v>6339</v>
      </c>
    </row>
  </sheetData>
  <pageMargins left="0.7" right="0.7" top="0.75" bottom="0.75" header="0.3" footer="0.3"/>
  <pageSetup orientation="portrait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Y174"/>
  <sheetViews>
    <sheetView topLeftCell="A148" zoomScaleNormal="100" workbookViewId="0">
      <selection activeCell="C164" sqref="C164"/>
    </sheetView>
  </sheetViews>
  <sheetFormatPr baseColWidth="10" defaultColWidth="9" defaultRowHeight="17" x14ac:dyDescent="0.25"/>
  <cols>
    <col min="1" max="1" width="14" style="157" customWidth="1"/>
    <col min="2" max="2" width="19.6640625" style="158" customWidth="1"/>
    <col min="3" max="21" width="10.83203125" style="158" customWidth="1"/>
    <col min="22" max="23" width="14.5" style="158" customWidth="1"/>
    <col min="24" max="24" width="10.83203125" style="158" customWidth="1"/>
    <col min="25" max="16384" width="9" style="149"/>
  </cols>
  <sheetData>
    <row r="1" spans="1:24" s="48" customFormat="1" ht="16" x14ac:dyDescent="0.25">
      <c r="A1" s="128" t="s">
        <v>23</v>
      </c>
    </row>
    <row r="2" spans="1:24" s="48" customFormat="1" ht="16" x14ac:dyDescent="0.25">
      <c r="A2" s="128"/>
    </row>
    <row r="3" spans="1:24" s="48" customFormat="1" ht="16" x14ac:dyDescent="0.25">
      <c r="A3" s="128" t="s">
        <v>4597</v>
      </c>
    </row>
    <row r="4" spans="1:24" s="48" customFormat="1" ht="16" x14ac:dyDescent="0.25">
      <c r="A4" s="139" t="s">
        <v>5167</v>
      </c>
      <c r="B4" s="3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</row>
    <row r="5" spans="1:24" s="49" customFormat="1" thickBot="1" x14ac:dyDescent="0.3">
      <c r="A5" s="516"/>
      <c r="C5" s="30">
        <v>4500</v>
      </c>
      <c r="D5" s="30">
        <v>4500</v>
      </c>
      <c r="E5" s="30">
        <v>4500</v>
      </c>
      <c r="F5" s="30">
        <v>5750</v>
      </c>
      <c r="G5" s="30">
        <v>1500</v>
      </c>
      <c r="H5" s="30">
        <v>5000</v>
      </c>
      <c r="I5" s="30">
        <v>4500</v>
      </c>
      <c r="J5" s="30">
        <v>4500</v>
      </c>
      <c r="K5" s="30">
        <v>4500</v>
      </c>
      <c r="L5" s="30">
        <v>7000</v>
      </c>
      <c r="M5" s="30">
        <v>7000</v>
      </c>
      <c r="N5" s="30">
        <v>7000</v>
      </c>
      <c r="O5" s="30">
        <v>7000</v>
      </c>
      <c r="P5" s="30">
        <v>21000</v>
      </c>
      <c r="Q5" s="30">
        <v>2750</v>
      </c>
      <c r="R5" s="30">
        <v>6500</v>
      </c>
      <c r="S5" s="30">
        <v>7000</v>
      </c>
      <c r="T5" s="30">
        <v>5000</v>
      </c>
      <c r="U5" s="30">
        <v>7000</v>
      </c>
      <c r="V5" s="30">
        <v>15000</v>
      </c>
      <c r="W5" s="30">
        <v>6500</v>
      </c>
      <c r="X5" s="30"/>
    </row>
    <row r="6" spans="1:24" s="4" customFormat="1" ht="18" thickBot="1" x14ac:dyDescent="0.3">
      <c r="A6" s="160" t="s">
        <v>0</v>
      </c>
      <c r="B6" s="51" t="s">
        <v>1</v>
      </c>
      <c r="C6" s="26" t="s">
        <v>27</v>
      </c>
      <c r="D6" s="27" t="s">
        <v>32</v>
      </c>
      <c r="E6" s="27" t="s">
        <v>3</v>
      </c>
      <c r="F6" s="27" t="s">
        <v>2</v>
      </c>
      <c r="G6" s="27" t="s">
        <v>4</v>
      </c>
      <c r="H6" s="27" t="s">
        <v>17</v>
      </c>
      <c r="I6" s="27" t="s">
        <v>18</v>
      </c>
      <c r="J6" s="27" t="s">
        <v>377</v>
      </c>
      <c r="K6" s="27" t="s">
        <v>379</v>
      </c>
      <c r="L6" s="27" t="s">
        <v>3167</v>
      </c>
      <c r="M6" s="27" t="s">
        <v>3270</v>
      </c>
      <c r="N6" s="27" t="s">
        <v>1318</v>
      </c>
      <c r="O6" s="27" t="s">
        <v>2600</v>
      </c>
      <c r="P6" s="27" t="s">
        <v>6285</v>
      </c>
      <c r="Q6" s="27" t="s">
        <v>31</v>
      </c>
      <c r="R6" s="10" t="s">
        <v>492</v>
      </c>
      <c r="S6" s="10" t="s">
        <v>494</v>
      </c>
      <c r="T6" s="10" t="s">
        <v>1313</v>
      </c>
      <c r="U6" s="10" t="s">
        <v>386</v>
      </c>
      <c r="V6" s="32" t="s">
        <v>5720</v>
      </c>
      <c r="W6" s="271" t="s">
        <v>546</v>
      </c>
      <c r="X6" s="1551"/>
    </row>
    <row r="7" spans="1:24" s="2" customFormat="1" ht="16" x14ac:dyDescent="0.25">
      <c r="A7" s="12" t="s">
        <v>5168</v>
      </c>
      <c r="B7" s="13" t="s">
        <v>5169</v>
      </c>
      <c r="C7" s="13">
        <v>385</v>
      </c>
      <c r="D7" s="13">
        <v>385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53"/>
      <c r="U7" s="53"/>
      <c r="V7" s="53"/>
      <c r="W7" s="53"/>
      <c r="X7" s="13"/>
    </row>
    <row r="8" spans="1:24" s="1" customFormat="1" ht="16" x14ac:dyDescent="0.25">
      <c r="A8" s="12" t="s">
        <v>5168</v>
      </c>
      <c r="B8" s="13" t="s">
        <v>5170</v>
      </c>
      <c r="C8" s="13"/>
      <c r="D8" s="13"/>
      <c r="E8" s="13"/>
      <c r="F8" s="13">
        <v>100</v>
      </c>
      <c r="G8" s="13">
        <v>400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spans="1:24" s="1" customFormat="1" ht="16" x14ac:dyDescent="0.25">
      <c r="A9" s="12" t="s">
        <v>5168</v>
      </c>
      <c r="B9" s="13" t="s">
        <v>5170</v>
      </c>
      <c r="C9" s="13"/>
      <c r="D9" s="13"/>
      <c r="E9" s="1422">
        <v>500</v>
      </c>
      <c r="F9" s="1422">
        <v>300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</row>
    <row r="10" spans="1:24" s="1" customFormat="1" ht="16" x14ac:dyDescent="0.25">
      <c r="A10" s="12" t="s">
        <v>5174</v>
      </c>
      <c r="B10" s="13" t="s">
        <v>5176</v>
      </c>
      <c r="C10" s="13">
        <v>350</v>
      </c>
      <c r="D10" s="13">
        <v>350</v>
      </c>
      <c r="E10" s="13">
        <v>345</v>
      </c>
      <c r="F10" s="13">
        <v>200</v>
      </c>
      <c r="G10" s="43"/>
      <c r="H10" s="13">
        <v>50</v>
      </c>
      <c r="I10" s="13">
        <v>100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43"/>
    </row>
    <row r="11" spans="1:24" s="1" customFormat="1" ht="16" x14ac:dyDescent="0.25">
      <c r="A11" s="12" t="s">
        <v>5174</v>
      </c>
      <c r="B11" s="13" t="s">
        <v>5176</v>
      </c>
      <c r="C11" s="13"/>
      <c r="D11" s="43"/>
      <c r="E11" s="43"/>
      <c r="F11" s="43"/>
      <c r="G11" s="1422">
        <v>335</v>
      </c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</row>
    <row r="12" spans="1:24" s="2" customFormat="1" ht="16" x14ac:dyDescent="0.25">
      <c r="A12" s="12" t="s">
        <v>5177</v>
      </c>
      <c r="B12" s="13" t="s">
        <v>5178</v>
      </c>
      <c r="C12" s="13"/>
      <c r="D12" s="13"/>
      <c r="E12" s="13"/>
      <c r="F12" s="13">
        <v>85</v>
      </c>
      <c r="G12" s="13"/>
      <c r="H12" s="13"/>
      <c r="I12" s="13">
        <v>35</v>
      </c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</row>
    <row r="13" spans="1:24" s="2" customFormat="1" thickBot="1" x14ac:dyDescent="0.3">
      <c r="A13" s="28" t="s">
        <v>5220</v>
      </c>
      <c r="B13" s="14" t="s">
        <v>5221</v>
      </c>
      <c r="C13" s="14"/>
      <c r="D13" s="14"/>
      <c r="E13" s="14"/>
      <c r="F13" s="14"/>
      <c r="G13" s="14"/>
      <c r="H13" s="14">
        <v>50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</row>
    <row r="14" spans="1:24" s="2" customFormat="1" thickBot="1" x14ac:dyDescent="0.3">
      <c r="A14" s="33" t="s">
        <v>5281</v>
      </c>
      <c r="B14" s="54"/>
      <c r="C14" s="34">
        <f t="shared" ref="C14:I14" si="0">SUM(C7:C13)</f>
        <v>735</v>
      </c>
      <c r="D14" s="34">
        <f t="shared" si="0"/>
        <v>735</v>
      </c>
      <c r="E14" s="34">
        <f t="shared" si="0"/>
        <v>845</v>
      </c>
      <c r="F14" s="34">
        <f t="shared" si="0"/>
        <v>685</v>
      </c>
      <c r="G14" s="34">
        <f t="shared" si="0"/>
        <v>735</v>
      </c>
      <c r="H14" s="34">
        <f t="shared" si="0"/>
        <v>100</v>
      </c>
      <c r="I14" s="34">
        <f t="shared" si="0"/>
        <v>135</v>
      </c>
      <c r="J14" s="390"/>
      <c r="K14" s="390"/>
      <c r="L14" s="390"/>
      <c r="M14" s="390"/>
      <c r="N14" s="390"/>
      <c r="O14" s="390"/>
      <c r="P14" s="390"/>
      <c r="Q14" s="390"/>
      <c r="R14" s="390"/>
      <c r="S14" s="390"/>
      <c r="T14" s="390"/>
      <c r="U14" s="390"/>
      <c r="V14" s="390"/>
      <c r="W14" s="390"/>
      <c r="X14" s="54"/>
    </row>
    <row r="15" spans="1:24" s="2" customFormat="1" ht="16" x14ac:dyDescent="0.25">
      <c r="A15" s="55">
        <v>44630</v>
      </c>
      <c r="B15" s="53" t="s">
        <v>5265</v>
      </c>
      <c r="C15" s="53">
        <v>150</v>
      </c>
      <c r="D15" s="53"/>
      <c r="E15" s="53"/>
      <c r="F15" s="53"/>
      <c r="G15" s="53"/>
      <c r="H15" s="53">
        <v>18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</row>
    <row r="16" spans="1:24" s="2" customFormat="1" ht="16" x14ac:dyDescent="0.25">
      <c r="A16" s="55">
        <v>44661</v>
      </c>
      <c r="B16" s="13" t="s">
        <v>5268</v>
      </c>
      <c r="C16" s="13">
        <v>150</v>
      </c>
      <c r="D16" s="13"/>
      <c r="E16" s="13"/>
      <c r="F16" s="13"/>
      <c r="G16" s="13"/>
      <c r="H16" s="13">
        <v>130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</row>
    <row r="17" spans="1:25" s="2" customFormat="1" ht="16" x14ac:dyDescent="0.25">
      <c r="A17" s="55">
        <v>44844</v>
      </c>
      <c r="B17" s="13" t="s">
        <v>5299</v>
      </c>
      <c r="C17" s="13">
        <v>435</v>
      </c>
      <c r="D17" s="13">
        <v>300</v>
      </c>
      <c r="E17" s="13"/>
      <c r="F17" s="13"/>
      <c r="G17" s="13"/>
      <c r="H17" s="13">
        <v>52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</row>
    <row r="18" spans="1:25" s="2" customFormat="1" ht="16" x14ac:dyDescent="0.25">
      <c r="A18" s="55">
        <v>44875</v>
      </c>
      <c r="B18" s="13" t="s">
        <v>5303</v>
      </c>
      <c r="C18" s="13"/>
      <c r="D18" s="13"/>
      <c r="E18" s="13"/>
      <c r="F18" s="13"/>
      <c r="G18" s="13"/>
      <c r="H18" s="13"/>
      <c r="I18" s="13">
        <v>100</v>
      </c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</row>
    <row r="19" spans="1:25" s="2" customFormat="1" ht="16" x14ac:dyDescent="0.25">
      <c r="A19" s="55" t="s">
        <v>5362</v>
      </c>
      <c r="B19" s="13" t="s">
        <v>5366</v>
      </c>
      <c r="C19" s="13"/>
      <c r="D19" s="13"/>
      <c r="E19" s="13"/>
      <c r="F19" s="13"/>
      <c r="G19" s="13"/>
      <c r="H19" s="13">
        <v>100</v>
      </c>
      <c r="I19" s="13">
        <v>80</v>
      </c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</row>
    <row r="20" spans="1:25" s="2" customFormat="1" ht="16" x14ac:dyDescent="0.25">
      <c r="A20" s="55" t="s">
        <v>5379</v>
      </c>
      <c r="B20" s="13" t="s">
        <v>5380</v>
      </c>
      <c r="C20" s="13"/>
      <c r="D20" s="13"/>
      <c r="E20" s="13">
        <v>300</v>
      </c>
      <c r="F20" s="13">
        <v>200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</row>
    <row r="21" spans="1:25" s="2" customFormat="1" ht="16" x14ac:dyDescent="0.25">
      <c r="A21" s="55" t="s">
        <v>5379</v>
      </c>
      <c r="B21" s="13" t="s">
        <v>5380</v>
      </c>
      <c r="C21" s="13"/>
      <c r="D21" s="13"/>
      <c r="E21" s="13"/>
      <c r="F21" s="13"/>
      <c r="G21" s="13"/>
      <c r="H21" s="13"/>
      <c r="I21" s="1422">
        <v>120</v>
      </c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13"/>
    </row>
    <row r="22" spans="1:25" s="1" customFormat="1" thickBot="1" x14ac:dyDescent="0.3">
      <c r="A22" s="55" t="s">
        <v>5403</v>
      </c>
      <c r="B22" s="13" t="s">
        <v>5406</v>
      </c>
      <c r="C22" s="43"/>
      <c r="D22" s="13">
        <v>435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</row>
    <row r="23" spans="1:25" s="2" customFormat="1" thickBot="1" x14ac:dyDescent="0.3">
      <c r="A23" s="33" t="s">
        <v>5417</v>
      </c>
      <c r="B23" s="54"/>
      <c r="C23" s="34">
        <f t="shared" ref="C23:I23" si="1">SUM(C14:C22)</f>
        <v>1470</v>
      </c>
      <c r="D23" s="34">
        <f t="shared" si="1"/>
        <v>1470</v>
      </c>
      <c r="E23" s="34">
        <f t="shared" si="1"/>
        <v>1145</v>
      </c>
      <c r="F23" s="34">
        <f t="shared" si="1"/>
        <v>885</v>
      </c>
      <c r="G23" s="34">
        <f t="shared" si="1"/>
        <v>735</v>
      </c>
      <c r="H23" s="34">
        <f t="shared" si="1"/>
        <v>400</v>
      </c>
      <c r="I23" s="34">
        <f t="shared" si="1"/>
        <v>435</v>
      </c>
      <c r="J23" s="390"/>
      <c r="K23" s="390"/>
      <c r="L23" s="390"/>
      <c r="M23" s="390"/>
      <c r="N23" s="390"/>
      <c r="O23" s="390"/>
      <c r="P23" s="390"/>
      <c r="Q23" s="390"/>
      <c r="R23" s="390"/>
      <c r="S23" s="390"/>
      <c r="T23" s="390"/>
      <c r="U23" s="390"/>
      <c r="V23" s="390"/>
      <c r="W23" s="390"/>
      <c r="X23" s="54"/>
    </row>
    <row r="24" spans="1:25" s="1" customFormat="1" ht="16" x14ac:dyDescent="0.25">
      <c r="A24" s="55">
        <v>44572</v>
      </c>
      <c r="B24" s="13" t="s">
        <v>5444</v>
      </c>
      <c r="C24" s="13">
        <v>400</v>
      </c>
      <c r="D24" s="1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</row>
    <row r="25" spans="1:25" s="1" customFormat="1" ht="16" x14ac:dyDescent="0.25">
      <c r="A25" s="55">
        <v>44784</v>
      </c>
      <c r="B25" s="13" t="s">
        <v>5476</v>
      </c>
      <c r="C25" s="13">
        <v>400</v>
      </c>
      <c r="D25" s="13">
        <v>400</v>
      </c>
      <c r="E25" s="13">
        <v>200</v>
      </c>
      <c r="F25" s="13">
        <v>200</v>
      </c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</row>
    <row r="26" spans="1:25" s="2" customFormat="1" ht="16" x14ac:dyDescent="0.25">
      <c r="A26" s="55" t="s">
        <v>5512</v>
      </c>
      <c r="B26" s="13" t="s">
        <v>5515</v>
      </c>
      <c r="C26" s="13"/>
      <c r="D26" s="13"/>
      <c r="E26" s="13"/>
      <c r="F26" s="13"/>
      <c r="G26" s="13">
        <v>200</v>
      </c>
      <c r="H26" s="13">
        <v>120</v>
      </c>
      <c r="I26" s="13">
        <v>120</v>
      </c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</row>
    <row r="27" spans="1:25" s="2" customFormat="1" ht="16" x14ac:dyDescent="0.25">
      <c r="A27" s="12" t="s">
        <v>5517</v>
      </c>
      <c r="B27" s="53" t="s">
        <v>5522</v>
      </c>
      <c r="C27" s="14"/>
      <c r="D27" s="14"/>
      <c r="E27" s="14"/>
      <c r="F27" s="14"/>
      <c r="G27" s="14"/>
      <c r="H27" s="14">
        <v>50</v>
      </c>
      <c r="I27" s="14">
        <v>50</v>
      </c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</row>
    <row r="28" spans="1:25" s="2" customFormat="1" thickBot="1" x14ac:dyDescent="0.3">
      <c r="A28" s="12" t="s">
        <v>5627</v>
      </c>
      <c r="B28" s="53" t="s">
        <v>5653</v>
      </c>
      <c r="C28" s="14">
        <v>250</v>
      </c>
      <c r="D28" s="14">
        <v>250</v>
      </c>
      <c r="E28" s="14">
        <v>100</v>
      </c>
      <c r="F28" s="14">
        <v>100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</row>
    <row r="29" spans="1:25" s="2" customFormat="1" thickBot="1" x14ac:dyDescent="0.3">
      <c r="A29" s="33" t="s">
        <v>5494</v>
      </c>
      <c r="B29" s="54"/>
      <c r="C29" s="34">
        <f>SUM(C23:C28)</f>
        <v>2520</v>
      </c>
      <c r="D29" s="34">
        <f t="shared" ref="D29:H29" si="2">SUM(D23:D28)</f>
        <v>2120</v>
      </c>
      <c r="E29" s="34">
        <f t="shared" si="2"/>
        <v>1445</v>
      </c>
      <c r="F29" s="34">
        <f t="shared" si="2"/>
        <v>1185</v>
      </c>
      <c r="G29" s="34">
        <f t="shared" si="2"/>
        <v>935</v>
      </c>
      <c r="H29" s="34">
        <f t="shared" si="2"/>
        <v>570</v>
      </c>
      <c r="I29" s="34">
        <f>SUM(I23:I28)</f>
        <v>605</v>
      </c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54"/>
      <c r="Y29" s="1535" t="s">
        <v>6718</v>
      </c>
    </row>
    <row r="30" spans="1:25" s="2" customFormat="1" ht="16" x14ac:dyDescent="0.25">
      <c r="A30" s="12">
        <v>44573</v>
      </c>
      <c r="B30" s="53" t="s">
        <v>5665</v>
      </c>
      <c r="C30" s="14"/>
      <c r="D30" s="14"/>
      <c r="E30" s="14">
        <v>240</v>
      </c>
      <c r="F30" s="14">
        <v>150</v>
      </c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</row>
    <row r="31" spans="1:25" s="2" customFormat="1" ht="16" x14ac:dyDescent="0.25">
      <c r="A31" s="55">
        <v>44604</v>
      </c>
      <c r="B31" s="13" t="s">
        <v>5670</v>
      </c>
      <c r="C31" s="14">
        <v>100</v>
      </c>
      <c r="D31" s="14">
        <v>100</v>
      </c>
      <c r="E31" s="14">
        <v>200</v>
      </c>
      <c r="F31" s="14">
        <v>200</v>
      </c>
      <c r="G31" s="14"/>
      <c r="H31" s="14"/>
      <c r="I31" s="14"/>
      <c r="J31" s="14">
        <v>10</v>
      </c>
      <c r="K31" s="14">
        <v>306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 spans="1:25" s="2" customFormat="1" thickBot="1" x14ac:dyDescent="0.3">
      <c r="A32" s="12" t="s">
        <v>5861</v>
      </c>
      <c r="B32" s="13" t="s">
        <v>5865</v>
      </c>
      <c r="C32" s="14">
        <v>400</v>
      </c>
      <c r="D32" s="14">
        <v>200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</row>
    <row r="33" spans="1:25" s="8" customFormat="1" thickBot="1" x14ac:dyDescent="0.3">
      <c r="A33" s="33" t="s">
        <v>5910</v>
      </c>
      <c r="B33" s="54"/>
      <c r="C33" s="34">
        <f>SUM(C29:C32)</f>
        <v>3020</v>
      </c>
      <c r="D33" s="34">
        <f t="shared" ref="D33:X33" si="3">SUM(D29:D32)</f>
        <v>2420</v>
      </c>
      <c r="E33" s="34">
        <f t="shared" si="3"/>
        <v>1885</v>
      </c>
      <c r="F33" s="34">
        <f t="shared" si="3"/>
        <v>1535</v>
      </c>
      <c r="G33" s="34">
        <f t="shared" si="3"/>
        <v>935</v>
      </c>
      <c r="H33" s="34">
        <f t="shared" si="3"/>
        <v>570</v>
      </c>
      <c r="I33" s="34">
        <f t="shared" si="3"/>
        <v>605</v>
      </c>
      <c r="J33" s="34">
        <f t="shared" si="3"/>
        <v>10</v>
      </c>
      <c r="K33" s="34">
        <f t="shared" si="3"/>
        <v>306</v>
      </c>
      <c r="L33" s="34">
        <f t="shared" si="3"/>
        <v>0</v>
      </c>
      <c r="M33" s="34">
        <f t="shared" si="3"/>
        <v>0</v>
      </c>
      <c r="N33" s="34">
        <f t="shared" si="3"/>
        <v>0</v>
      </c>
      <c r="O33" s="34">
        <f t="shared" si="3"/>
        <v>0</v>
      </c>
      <c r="P33" s="34"/>
      <c r="Q33" s="34"/>
      <c r="R33" s="34"/>
      <c r="S33" s="34"/>
      <c r="T33" s="34"/>
      <c r="U33" s="34"/>
      <c r="V33" s="34"/>
      <c r="W33" s="34"/>
      <c r="X33" s="34">
        <f t="shared" si="3"/>
        <v>0</v>
      </c>
      <c r="Y33" s="1535" t="s">
        <v>6717</v>
      </c>
    </row>
    <row r="34" spans="1:25" s="2" customFormat="1" ht="16" x14ac:dyDescent="0.25">
      <c r="A34" s="12" t="s">
        <v>5993</v>
      </c>
      <c r="B34" s="13" t="s">
        <v>5994</v>
      </c>
      <c r="C34" s="14"/>
      <c r="D34" s="14"/>
      <c r="E34" s="14"/>
      <c r="F34" s="14">
        <v>250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</row>
    <row r="35" spans="1:25" s="2" customFormat="1" thickBot="1" x14ac:dyDescent="0.3">
      <c r="A35" s="12" t="s">
        <v>6024</v>
      </c>
      <c r="B35" s="13" t="s">
        <v>6025</v>
      </c>
      <c r="C35" s="14">
        <v>282</v>
      </c>
      <c r="D35" s="14">
        <v>282</v>
      </c>
      <c r="E35" s="14"/>
      <c r="F35" s="14"/>
      <c r="G35" s="14"/>
      <c r="H35" s="14"/>
      <c r="I35" s="14"/>
      <c r="J35" s="14">
        <v>18</v>
      </c>
      <c r="K35" s="14">
        <v>28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</row>
    <row r="36" spans="1:25" s="8" customFormat="1" thickBot="1" x14ac:dyDescent="0.3">
      <c r="A36" s="33" t="s">
        <v>6057</v>
      </c>
      <c r="B36" s="54"/>
      <c r="C36" s="34">
        <f>SUM(C33:C35)</f>
        <v>3302</v>
      </c>
      <c r="D36" s="34">
        <f t="shared" ref="D36:X36" si="4">SUM(D33:D35)</f>
        <v>2702</v>
      </c>
      <c r="E36" s="34">
        <f t="shared" si="4"/>
        <v>1885</v>
      </c>
      <c r="F36" s="34">
        <f t="shared" si="4"/>
        <v>1785</v>
      </c>
      <c r="G36" s="34">
        <f t="shared" si="4"/>
        <v>935</v>
      </c>
      <c r="H36" s="34">
        <f t="shared" si="4"/>
        <v>570</v>
      </c>
      <c r="I36" s="34">
        <f t="shared" si="4"/>
        <v>605</v>
      </c>
      <c r="J36" s="34">
        <f t="shared" si="4"/>
        <v>28</v>
      </c>
      <c r="K36" s="34">
        <f t="shared" si="4"/>
        <v>334</v>
      </c>
      <c r="L36" s="34">
        <f t="shared" si="4"/>
        <v>0</v>
      </c>
      <c r="M36" s="34">
        <f t="shared" si="4"/>
        <v>0</v>
      </c>
      <c r="N36" s="34">
        <f t="shared" si="4"/>
        <v>0</v>
      </c>
      <c r="O36" s="34">
        <f t="shared" si="4"/>
        <v>0</v>
      </c>
      <c r="P36" s="34"/>
      <c r="Q36" s="34"/>
      <c r="R36" s="34"/>
      <c r="S36" s="34"/>
      <c r="T36" s="34"/>
      <c r="U36" s="34"/>
      <c r="V36" s="34"/>
      <c r="W36" s="34"/>
      <c r="X36" s="34">
        <f t="shared" si="4"/>
        <v>0</v>
      </c>
      <c r="Y36" s="1535" t="s">
        <v>6716</v>
      </c>
    </row>
    <row r="37" spans="1:25" s="2" customFormat="1" ht="16" x14ac:dyDescent="0.25">
      <c r="A37" s="12">
        <v>45079</v>
      </c>
      <c r="B37" s="13" t="s">
        <v>7</v>
      </c>
      <c r="C37" s="14">
        <v>13</v>
      </c>
      <c r="D37" s="14">
        <v>2</v>
      </c>
      <c r="E37" s="14">
        <v>110</v>
      </c>
      <c r="F37" s="14">
        <v>115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</row>
    <row r="38" spans="1:25" s="2" customFormat="1" ht="16" x14ac:dyDescent="0.25">
      <c r="A38" s="12">
        <v>45109</v>
      </c>
      <c r="B38" s="13" t="s">
        <v>6140</v>
      </c>
      <c r="C38" s="14">
        <v>126</v>
      </c>
      <c r="D38" s="14"/>
      <c r="E38" s="14">
        <v>100</v>
      </c>
      <c r="F38" s="14">
        <v>100</v>
      </c>
      <c r="G38" s="14"/>
      <c r="H38" s="14"/>
      <c r="I38" s="14"/>
      <c r="J38" s="14"/>
      <c r="K38" s="14">
        <v>93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spans="1:25" s="2" customFormat="1" ht="16" x14ac:dyDescent="0.25">
      <c r="A39" s="12">
        <v>45262</v>
      </c>
      <c r="B39" s="13" t="s">
        <v>6152</v>
      </c>
      <c r="C39" s="14">
        <v>200</v>
      </c>
      <c r="D39" s="14">
        <v>200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 spans="1:25" s="2" customFormat="1" ht="16" x14ac:dyDescent="0.25">
      <c r="A40" s="12" t="s">
        <v>6174</v>
      </c>
      <c r="B40" s="13" t="s">
        <v>6177</v>
      </c>
      <c r="C40" s="14">
        <v>200</v>
      </c>
      <c r="D40" s="14">
        <v>200</v>
      </c>
      <c r="E40" s="14">
        <v>200</v>
      </c>
      <c r="F40" s="14">
        <v>100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</row>
    <row r="41" spans="1:25" s="2" customFormat="1" ht="16" x14ac:dyDescent="0.25">
      <c r="A41" s="12" t="s">
        <v>6198</v>
      </c>
      <c r="B41" s="13" t="s">
        <v>6211</v>
      </c>
      <c r="C41" s="14"/>
      <c r="D41" s="14"/>
      <c r="E41" s="14"/>
      <c r="F41" s="14"/>
      <c r="G41" s="14"/>
      <c r="H41" s="14"/>
      <c r="I41" s="14"/>
      <c r="J41" s="14"/>
      <c r="K41" s="14"/>
      <c r="L41" s="14">
        <v>236</v>
      </c>
      <c r="M41" s="14">
        <v>14</v>
      </c>
      <c r="N41" s="14">
        <v>80</v>
      </c>
      <c r="O41" s="14">
        <v>170</v>
      </c>
      <c r="P41" s="14"/>
      <c r="Q41" s="14"/>
      <c r="R41" s="14"/>
      <c r="S41" s="14"/>
      <c r="T41" s="14"/>
      <c r="U41" s="14"/>
      <c r="V41" s="14"/>
      <c r="W41" s="14"/>
      <c r="X41" s="14"/>
    </row>
    <row r="42" spans="1:25" s="1" customFormat="1" ht="16" x14ac:dyDescent="0.25">
      <c r="A42" s="15" t="s">
        <v>6230</v>
      </c>
      <c r="B42" s="14" t="s">
        <v>6240</v>
      </c>
      <c r="C42" s="115"/>
      <c r="D42" s="115"/>
      <c r="E42" s="115"/>
      <c r="F42" s="115"/>
      <c r="G42" s="115"/>
      <c r="H42" s="115"/>
      <c r="I42" s="115"/>
      <c r="J42" s="115"/>
      <c r="K42" s="115"/>
      <c r="L42" s="14">
        <v>224</v>
      </c>
      <c r="M42" s="14">
        <v>52</v>
      </c>
      <c r="N42" s="14">
        <v>48</v>
      </c>
      <c r="O42" s="14">
        <v>32</v>
      </c>
      <c r="P42" s="14"/>
      <c r="Q42" s="14"/>
      <c r="R42" s="14"/>
      <c r="S42" s="14"/>
      <c r="T42" s="14"/>
      <c r="U42" s="14"/>
      <c r="V42" s="14"/>
      <c r="W42" s="14"/>
      <c r="X42" s="115"/>
    </row>
    <row r="43" spans="1:25" s="1" customFormat="1" ht="16" x14ac:dyDescent="0.25">
      <c r="A43" s="15" t="s">
        <v>6237</v>
      </c>
      <c r="B43" s="14" t="s">
        <v>6241</v>
      </c>
      <c r="C43" s="14">
        <v>50</v>
      </c>
      <c r="D43" s="14">
        <v>50</v>
      </c>
      <c r="E43" s="115"/>
      <c r="F43" s="115"/>
      <c r="G43" s="14">
        <v>300</v>
      </c>
      <c r="H43" s="14">
        <v>150</v>
      </c>
      <c r="I43" s="14">
        <v>100</v>
      </c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</row>
    <row r="44" spans="1:25" s="1" customFormat="1" ht="16" x14ac:dyDescent="0.25">
      <c r="A44" s="15" t="s">
        <v>6247</v>
      </c>
      <c r="B44" s="14" t="s">
        <v>6254</v>
      </c>
      <c r="C44" s="14"/>
      <c r="D44" s="14"/>
      <c r="E44" s="115"/>
      <c r="F44" s="115"/>
      <c r="G44" s="14"/>
      <c r="H44" s="14"/>
      <c r="I44" s="14"/>
      <c r="J44" s="115"/>
      <c r="K44" s="115"/>
      <c r="L44" s="115"/>
      <c r="M44" s="115"/>
      <c r="N44" s="14">
        <v>96</v>
      </c>
      <c r="O44" s="14">
        <v>100</v>
      </c>
      <c r="P44" s="14"/>
      <c r="Q44" s="14"/>
      <c r="R44" s="14"/>
      <c r="S44" s="14"/>
      <c r="T44" s="14"/>
      <c r="U44" s="14"/>
      <c r="V44" s="14"/>
      <c r="W44" s="14"/>
      <c r="X44" s="115"/>
    </row>
    <row r="45" spans="1:25" s="1" customFormat="1" ht="16" x14ac:dyDescent="0.25">
      <c r="A45" s="15" t="s">
        <v>6247</v>
      </c>
      <c r="B45" s="14" t="s">
        <v>6248</v>
      </c>
      <c r="C45" s="14">
        <v>30</v>
      </c>
      <c r="D45" s="14">
        <v>30</v>
      </c>
      <c r="E45" s="14">
        <v>100</v>
      </c>
      <c r="F45" s="14">
        <v>50</v>
      </c>
      <c r="G45" s="14">
        <v>200</v>
      </c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</row>
    <row r="46" spans="1:25" s="1" customFormat="1" thickBot="1" x14ac:dyDescent="0.3">
      <c r="A46" s="15" t="s">
        <v>6243</v>
      </c>
      <c r="B46" s="14" t="s">
        <v>6267</v>
      </c>
      <c r="C46" s="115"/>
      <c r="D46" s="115"/>
      <c r="E46" s="14">
        <v>80</v>
      </c>
      <c r="F46" s="14">
        <v>76</v>
      </c>
      <c r="G46" s="14">
        <v>100</v>
      </c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</row>
    <row r="47" spans="1:25" s="8" customFormat="1" thickBot="1" x14ac:dyDescent="0.3">
      <c r="A47" s="33" t="s">
        <v>6304</v>
      </c>
      <c r="B47" s="54"/>
      <c r="C47" s="34">
        <f>SUM(C36:C46)</f>
        <v>3921</v>
      </c>
      <c r="D47" s="34">
        <f t="shared" ref="D47:X47" si="5">SUM(D36:D46)</f>
        <v>3184</v>
      </c>
      <c r="E47" s="34">
        <f t="shared" si="5"/>
        <v>2475</v>
      </c>
      <c r="F47" s="34">
        <f t="shared" si="5"/>
        <v>2226</v>
      </c>
      <c r="G47" s="34">
        <f t="shared" si="5"/>
        <v>1535</v>
      </c>
      <c r="H47" s="34">
        <f t="shared" si="5"/>
        <v>720</v>
      </c>
      <c r="I47" s="34">
        <f t="shared" si="5"/>
        <v>705</v>
      </c>
      <c r="J47" s="34">
        <f t="shared" si="5"/>
        <v>28</v>
      </c>
      <c r="K47" s="34">
        <f t="shared" si="5"/>
        <v>427</v>
      </c>
      <c r="L47" s="34">
        <f t="shared" si="5"/>
        <v>460</v>
      </c>
      <c r="M47" s="34">
        <f t="shared" si="5"/>
        <v>66</v>
      </c>
      <c r="N47" s="34">
        <f t="shared" si="5"/>
        <v>224</v>
      </c>
      <c r="O47" s="34">
        <f t="shared" si="5"/>
        <v>302</v>
      </c>
      <c r="P47" s="34">
        <f t="shared" si="5"/>
        <v>0</v>
      </c>
      <c r="Q47" s="34">
        <f t="shared" si="5"/>
        <v>0</v>
      </c>
      <c r="R47" s="34"/>
      <c r="S47" s="34"/>
      <c r="T47" s="34"/>
      <c r="U47" s="34"/>
      <c r="V47" s="34"/>
      <c r="W47" s="34"/>
      <c r="X47" s="34">
        <f t="shared" si="5"/>
        <v>0</v>
      </c>
    </row>
    <row r="48" spans="1:25" s="1" customFormat="1" ht="16" x14ac:dyDescent="0.25">
      <c r="A48" s="12">
        <v>44929</v>
      </c>
      <c r="B48" s="14" t="s">
        <v>6268</v>
      </c>
      <c r="C48" s="115"/>
      <c r="D48" s="115"/>
      <c r="E48" s="14">
        <v>80</v>
      </c>
      <c r="F48" s="14">
        <v>80</v>
      </c>
      <c r="G48" s="14">
        <v>300</v>
      </c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</row>
    <row r="49" spans="1:24" s="1" customFormat="1" ht="16" x14ac:dyDescent="0.25">
      <c r="A49" s="12">
        <v>44929</v>
      </c>
      <c r="B49" s="14" t="s">
        <v>6189</v>
      </c>
      <c r="C49" s="14">
        <v>14</v>
      </c>
      <c r="D49" s="115"/>
      <c r="E49" s="14">
        <v>58</v>
      </c>
      <c r="F49" s="14">
        <v>45</v>
      </c>
      <c r="G49" s="14">
        <v>20</v>
      </c>
      <c r="H49" s="14">
        <v>5</v>
      </c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</row>
    <row r="50" spans="1:24" s="2" customFormat="1" ht="16" x14ac:dyDescent="0.25">
      <c r="A50" s="12">
        <v>44929</v>
      </c>
      <c r="B50" s="14" t="s">
        <v>6275</v>
      </c>
      <c r="C50" s="14"/>
      <c r="D50" s="14"/>
      <c r="E50" s="14"/>
      <c r="F50" s="14"/>
      <c r="G50" s="14"/>
      <c r="H50" s="14"/>
      <c r="I50" s="14"/>
      <c r="J50" s="14"/>
      <c r="K50" s="14"/>
      <c r="L50" s="14">
        <v>59</v>
      </c>
      <c r="M50" s="14">
        <v>41</v>
      </c>
      <c r="N50" s="14">
        <v>149</v>
      </c>
      <c r="O50" s="14">
        <v>51</v>
      </c>
      <c r="P50" s="14"/>
      <c r="Q50" s="14"/>
      <c r="R50" s="14"/>
      <c r="S50" s="14"/>
      <c r="T50" s="14"/>
      <c r="U50" s="14"/>
      <c r="V50" s="14"/>
      <c r="W50" s="14"/>
      <c r="X50" s="14"/>
    </row>
    <row r="51" spans="1:24" s="2" customFormat="1" ht="16" x14ac:dyDescent="0.25">
      <c r="A51" s="12">
        <v>44960</v>
      </c>
      <c r="B51" s="14" t="s">
        <v>6189</v>
      </c>
      <c r="C51" s="14">
        <v>3</v>
      </c>
      <c r="D51" s="14">
        <v>405</v>
      </c>
      <c r="E51" s="14">
        <v>188</v>
      </c>
      <c r="F51" s="14"/>
      <c r="G51" s="14"/>
      <c r="H51" s="14"/>
      <c r="I51" s="14">
        <v>108</v>
      </c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</row>
    <row r="52" spans="1:24" s="2" customFormat="1" ht="16" x14ac:dyDescent="0.25">
      <c r="A52" s="12">
        <v>44988</v>
      </c>
      <c r="B52" s="14" t="s">
        <v>6189</v>
      </c>
      <c r="C52" s="14">
        <v>348</v>
      </c>
      <c r="D52" s="14"/>
      <c r="E52" s="14"/>
      <c r="F52" s="14">
        <v>19</v>
      </c>
      <c r="G52" s="14"/>
      <c r="H52" s="14">
        <v>14</v>
      </c>
      <c r="I52" s="14"/>
      <c r="J52" s="14"/>
      <c r="K52" s="14"/>
      <c r="L52" s="14"/>
      <c r="M52" s="14"/>
      <c r="N52" s="14"/>
      <c r="O52" s="14"/>
      <c r="P52" s="14">
        <v>10</v>
      </c>
      <c r="Q52" s="14"/>
      <c r="R52" s="14"/>
      <c r="S52" s="14"/>
      <c r="T52" s="14"/>
      <c r="U52" s="14"/>
      <c r="V52" s="14"/>
      <c r="W52" s="14"/>
      <c r="X52" s="14"/>
    </row>
    <row r="53" spans="1:24" s="1" customFormat="1" ht="16" x14ac:dyDescent="0.25">
      <c r="A53" s="12">
        <v>45019</v>
      </c>
      <c r="B53" s="78" t="s">
        <v>6284</v>
      </c>
      <c r="C53" s="115"/>
      <c r="D53" s="115"/>
      <c r="E53" s="14">
        <v>210</v>
      </c>
      <c r="F53" s="14">
        <v>300</v>
      </c>
      <c r="G53" s="14">
        <v>200</v>
      </c>
      <c r="H53" s="115"/>
      <c r="I53" s="115"/>
      <c r="J53" s="115"/>
      <c r="K53" s="115"/>
      <c r="L53" s="115"/>
      <c r="M53" s="115"/>
      <c r="N53" s="115"/>
      <c r="O53" s="115"/>
      <c r="P53" s="14">
        <v>230</v>
      </c>
      <c r="Q53" s="14">
        <v>700</v>
      </c>
      <c r="R53" s="14"/>
      <c r="S53" s="14"/>
      <c r="T53" s="14"/>
      <c r="U53" s="14"/>
      <c r="V53" s="14"/>
      <c r="W53" s="14"/>
      <c r="X53" s="115"/>
    </row>
    <row r="54" spans="1:24" s="1" customFormat="1" ht="16" x14ac:dyDescent="0.25">
      <c r="A54" s="12">
        <v>45019</v>
      </c>
      <c r="B54" s="78" t="s">
        <v>6289</v>
      </c>
      <c r="C54" s="115"/>
      <c r="D54" s="115"/>
      <c r="E54" s="14"/>
      <c r="F54" s="14"/>
      <c r="G54" s="14"/>
      <c r="H54" s="115"/>
      <c r="I54" s="115"/>
      <c r="J54" s="115"/>
      <c r="K54" s="115"/>
      <c r="L54" s="14">
        <v>250</v>
      </c>
      <c r="M54" s="14"/>
      <c r="N54" s="14">
        <v>300</v>
      </c>
      <c r="O54" s="115"/>
      <c r="P54" s="14"/>
      <c r="Q54" s="14"/>
      <c r="R54" s="14"/>
      <c r="S54" s="14"/>
      <c r="T54" s="14"/>
      <c r="U54" s="14"/>
      <c r="V54" s="14"/>
      <c r="W54" s="14"/>
      <c r="X54" s="115"/>
    </row>
    <row r="55" spans="1:24" s="2" customFormat="1" ht="16" x14ac:dyDescent="0.25">
      <c r="A55" s="12">
        <v>45080</v>
      </c>
      <c r="B55" s="14" t="s">
        <v>6189</v>
      </c>
      <c r="C55" s="14">
        <v>125</v>
      </c>
      <c r="D55" s="14"/>
      <c r="E55" s="14"/>
      <c r="F55" s="14"/>
      <c r="G55" s="14">
        <v>240</v>
      </c>
      <c r="H55" s="14">
        <v>116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</row>
    <row r="56" spans="1:24" s="2" customFormat="1" ht="16" x14ac:dyDescent="0.25">
      <c r="A56" s="12">
        <v>45110</v>
      </c>
      <c r="B56" s="13" t="s">
        <v>6322</v>
      </c>
      <c r="C56" s="14"/>
      <c r="D56" s="14"/>
      <c r="E56" s="14"/>
      <c r="F56" s="14"/>
      <c r="G56" s="14"/>
      <c r="H56" s="14"/>
      <c r="I56" s="14"/>
      <c r="J56" s="14"/>
      <c r="K56" s="14"/>
      <c r="L56" s="14">
        <v>32</v>
      </c>
      <c r="M56" s="14">
        <v>68</v>
      </c>
      <c r="N56" s="14">
        <v>107</v>
      </c>
      <c r="O56" s="14">
        <v>89</v>
      </c>
      <c r="P56" s="14"/>
      <c r="Q56" s="14"/>
      <c r="R56" s="14"/>
      <c r="S56" s="14"/>
      <c r="T56" s="14"/>
      <c r="U56" s="14"/>
      <c r="V56" s="14"/>
      <c r="W56" s="14"/>
      <c r="X56" s="14"/>
    </row>
    <row r="57" spans="1:24" s="1" customFormat="1" ht="16" x14ac:dyDescent="0.25">
      <c r="A57" s="12">
        <v>45110</v>
      </c>
      <c r="B57" s="13" t="s">
        <v>6326</v>
      </c>
      <c r="C57" s="115"/>
      <c r="D57" s="115"/>
      <c r="E57" s="14"/>
      <c r="F57" s="14"/>
      <c r="G57" s="14"/>
      <c r="H57" s="115"/>
      <c r="I57" s="115"/>
      <c r="J57" s="115"/>
      <c r="K57" s="115"/>
      <c r="L57" s="115"/>
      <c r="M57" s="115"/>
      <c r="N57" s="115"/>
      <c r="O57" s="115"/>
      <c r="P57" s="14">
        <v>50</v>
      </c>
      <c r="Q57" s="14">
        <v>500</v>
      </c>
      <c r="R57" s="14"/>
      <c r="S57" s="14"/>
      <c r="T57" s="14"/>
      <c r="U57" s="14"/>
      <c r="V57" s="14"/>
      <c r="W57" s="14"/>
      <c r="X57" s="115"/>
    </row>
    <row r="58" spans="1:24" s="1" customFormat="1" ht="16" x14ac:dyDescent="0.25">
      <c r="A58" s="250">
        <v>45141</v>
      </c>
      <c r="B58" s="115" t="s">
        <v>6189</v>
      </c>
      <c r="C58" s="115">
        <v>54</v>
      </c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</row>
    <row r="59" spans="1:24" s="2" customFormat="1" ht="16" x14ac:dyDescent="0.25">
      <c r="A59" s="12" t="s">
        <v>6345</v>
      </c>
      <c r="B59" s="13" t="s">
        <v>6362</v>
      </c>
      <c r="C59" s="14">
        <v>140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</row>
    <row r="60" spans="1:24" s="2" customFormat="1" ht="16" x14ac:dyDescent="0.25">
      <c r="A60" s="12" t="s">
        <v>6313</v>
      </c>
      <c r="B60" s="13" t="s">
        <v>6353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>
        <v>474</v>
      </c>
      <c r="P60" s="14"/>
      <c r="Q60" s="14"/>
      <c r="R60" s="14"/>
      <c r="S60" s="14"/>
      <c r="T60" s="14"/>
      <c r="U60" s="14"/>
      <c r="V60" s="14"/>
      <c r="W60" s="14"/>
      <c r="X60" s="14"/>
    </row>
    <row r="61" spans="1:24" s="2" customFormat="1" ht="16" x14ac:dyDescent="0.25">
      <c r="A61" s="12" t="s">
        <v>6364</v>
      </c>
      <c r="B61" s="14" t="s">
        <v>7</v>
      </c>
      <c r="C61" s="14">
        <v>50</v>
      </c>
      <c r="D61" s="14"/>
      <c r="E61" s="14"/>
      <c r="F61" s="14">
        <v>115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</row>
    <row r="62" spans="1:24" s="2" customFormat="1" ht="16" x14ac:dyDescent="0.25">
      <c r="A62" s="12" t="s">
        <v>6372</v>
      </c>
      <c r="B62" s="13" t="s">
        <v>6374</v>
      </c>
      <c r="C62" s="14"/>
      <c r="D62" s="14"/>
      <c r="E62" s="14">
        <v>400</v>
      </c>
      <c r="F62" s="14">
        <v>50</v>
      </c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</row>
    <row r="63" spans="1:24" s="1" customFormat="1" ht="16" x14ac:dyDescent="0.25">
      <c r="A63" s="12" t="s">
        <v>6382</v>
      </c>
      <c r="B63" s="13" t="s">
        <v>6395</v>
      </c>
      <c r="C63" s="115"/>
      <c r="D63" s="14">
        <v>100</v>
      </c>
      <c r="E63" s="115"/>
      <c r="F63" s="115"/>
      <c r="G63" s="115"/>
      <c r="H63" s="115"/>
      <c r="I63" s="14">
        <v>100</v>
      </c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</row>
    <row r="64" spans="1:24" s="1" customFormat="1" ht="16" x14ac:dyDescent="0.25">
      <c r="A64" s="12" t="s">
        <v>6413</v>
      </c>
      <c r="B64" s="13" t="s">
        <v>6423</v>
      </c>
      <c r="C64" s="14">
        <v>90</v>
      </c>
      <c r="D64" s="14">
        <v>180</v>
      </c>
      <c r="E64" s="14">
        <v>100</v>
      </c>
      <c r="F64" s="14">
        <v>90</v>
      </c>
      <c r="G64" s="14">
        <v>600</v>
      </c>
      <c r="H64" s="115"/>
      <c r="I64" s="14">
        <v>80</v>
      </c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</row>
    <row r="65" spans="1:25" s="2" customFormat="1" thickBot="1" x14ac:dyDescent="0.3">
      <c r="A65" s="13" t="s">
        <v>6426</v>
      </c>
      <c r="B65" s="14" t="s">
        <v>6428</v>
      </c>
      <c r="C65" s="14">
        <v>100</v>
      </c>
      <c r="D65" s="14"/>
      <c r="E65" s="14">
        <v>110</v>
      </c>
      <c r="F65" s="14">
        <v>110</v>
      </c>
      <c r="G65" s="14"/>
      <c r="H65" s="14"/>
      <c r="I65" s="14">
        <v>8</v>
      </c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</row>
    <row r="66" spans="1:25" s="8" customFormat="1" thickBot="1" x14ac:dyDescent="0.3">
      <c r="A66" s="33" t="s">
        <v>6430</v>
      </c>
      <c r="B66" s="54"/>
      <c r="C66" s="34">
        <f t="shared" ref="C66:X66" si="6">SUM(C47:C65)</f>
        <v>4845</v>
      </c>
      <c r="D66" s="34">
        <f t="shared" si="6"/>
        <v>3869</v>
      </c>
      <c r="E66" s="34">
        <f t="shared" si="6"/>
        <v>3621</v>
      </c>
      <c r="F66" s="34">
        <f t="shared" si="6"/>
        <v>3035</v>
      </c>
      <c r="G66" s="34">
        <f t="shared" si="6"/>
        <v>2895</v>
      </c>
      <c r="H66" s="34">
        <f t="shared" si="6"/>
        <v>855</v>
      </c>
      <c r="I66" s="34">
        <f t="shared" si="6"/>
        <v>1001</v>
      </c>
      <c r="J66" s="34">
        <f t="shared" si="6"/>
        <v>28</v>
      </c>
      <c r="K66" s="34">
        <f t="shared" si="6"/>
        <v>427</v>
      </c>
      <c r="L66" s="34">
        <f t="shared" si="6"/>
        <v>801</v>
      </c>
      <c r="M66" s="34">
        <f t="shared" si="6"/>
        <v>175</v>
      </c>
      <c r="N66" s="34">
        <f t="shared" si="6"/>
        <v>780</v>
      </c>
      <c r="O66" s="34">
        <f t="shared" si="6"/>
        <v>916</v>
      </c>
      <c r="P66" s="34">
        <f t="shared" si="6"/>
        <v>290</v>
      </c>
      <c r="Q66" s="34">
        <f t="shared" si="6"/>
        <v>1200</v>
      </c>
      <c r="R66" s="34"/>
      <c r="S66" s="34"/>
      <c r="T66" s="34"/>
      <c r="U66" s="34"/>
      <c r="V66" s="34"/>
      <c r="W66" s="34"/>
      <c r="X66" s="34">
        <f t="shared" si="6"/>
        <v>0</v>
      </c>
    </row>
    <row r="67" spans="1:25" s="2" customFormat="1" thickBot="1" x14ac:dyDescent="0.3">
      <c r="A67" s="99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5" s="8" customFormat="1" thickBot="1" x14ac:dyDescent="0.3">
      <c r="A68" s="33" t="s">
        <v>6553</v>
      </c>
      <c r="B68" s="54"/>
      <c r="C68" s="34">
        <f>SUM(C66:C67)</f>
        <v>4845</v>
      </c>
      <c r="D68" s="34">
        <f t="shared" ref="D68:X68" si="7">SUM(D66:D67)</f>
        <v>3869</v>
      </c>
      <c r="E68" s="34">
        <f t="shared" si="7"/>
        <v>3621</v>
      </c>
      <c r="F68" s="34">
        <f t="shared" si="7"/>
        <v>3035</v>
      </c>
      <c r="G68" s="34">
        <f t="shared" si="7"/>
        <v>2895</v>
      </c>
      <c r="H68" s="34">
        <f t="shared" si="7"/>
        <v>855</v>
      </c>
      <c r="I68" s="34">
        <f t="shared" si="7"/>
        <v>1001</v>
      </c>
      <c r="J68" s="34">
        <f t="shared" si="7"/>
        <v>28</v>
      </c>
      <c r="K68" s="34">
        <f t="shared" si="7"/>
        <v>427</v>
      </c>
      <c r="L68" s="34">
        <f t="shared" si="7"/>
        <v>801</v>
      </c>
      <c r="M68" s="34">
        <f t="shared" si="7"/>
        <v>175</v>
      </c>
      <c r="N68" s="34">
        <f t="shared" si="7"/>
        <v>780</v>
      </c>
      <c r="O68" s="34">
        <f t="shared" si="7"/>
        <v>916</v>
      </c>
      <c r="P68" s="34">
        <f t="shared" si="7"/>
        <v>290</v>
      </c>
      <c r="Q68" s="34">
        <f t="shared" si="7"/>
        <v>1200</v>
      </c>
      <c r="R68" s="1546"/>
      <c r="S68" s="1546"/>
      <c r="T68" s="1546"/>
      <c r="U68" s="1546"/>
      <c r="V68" s="1546"/>
      <c r="W68" s="1546"/>
      <c r="X68" s="34">
        <f t="shared" si="7"/>
        <v>0</v>
      </c>
      <c r="Y68" s="1535" t="s">
        <v>6756</v>
      </c>
    </row>
    <row r="69" spans="1:25" s="2" customFormat="1" ht="16" x14ac:dyDescent="0.25">
      <c r="A69" s="73">
        <v>45051</v>
      </c>
      <c r="B69" s="74" t="s">
        <v>63</v>
      </c>
      <c r="C69" s="14">
        <v>-147</v>
      </c>
      <c r="D69" s="14"/>
      <c r="E69" s="14">
        <v>-161</v>
      </c>
      <c r="F69" s="14">
        <v>-219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</row>
    <row r="70" spans="1:25" s="2" customFormat="1" ht="16" x14ac:dyDescent="0.25">
      <c r="A70" s="12" t="s">
        <v>6720</v>
      </c>
      <c r="B70" s="13" t="s">
        <v>6725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>
        <v>200</v>
      </c>
      <c r="S70" s="14">
        <v>200</v>
      </c>
      <c r="T70" s="14"/>
      <c r="U70" s="14"/>
      <c r="V70" s="14"/>
      <c r="W70" s="14"/>
      <c r="X70" s="14"/>
    </row>
    <row r="71" spans="1:25" s="1" customFormat="1" ht="16" x14ac:dyDescent="0.25">
      <c r="A71" s="55" t="s">
        <v>6729</v>
      </c>
      <c r="B71" s="13" t="s">
        <v>6740</v>
      </c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4">
        <v>500</v>
      </c>
      <c r="U71" s="14"/>
      <c r="V71" s="14"/>
      <c r="W71" s="14"/>
      <c r="X71" s="115"/>
    </row>
    <row r="72" spans="1:25" s="1" customFormat="1" ht="16" x14ac:dyDescent="0.25">
      <c r="A72" s="55" t="s">
        <v>6741</v>
      </c>
      <c r="B72" s="13" t="s">
        <v>6746</v>
      </c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4">
        <v>100</v>
      </c>
      <c r="N72" s="115"/>
      <c r="O72" s="14">
        <v>100</v>
      </c>
      <c r="P72" s="115"/>
      <c r="Q72" s="115"/>
      <c r="R72" s="14">
        <v>100</v>
      </c>
      <c r="S72" s="14">
        <v>100</v>
      </c>
      <c r="T72" s="115"/>
      <c r="U72" s="115"/>
      <c r="V72" s="115"/>
      <c r="W72" s="115"/>
      <c r="X72" s="115"/>
    </row>
    <row r="73" spans="1:25" s="1" customFormat="1" ht="16" x14ac:dyDescent="0.25">
      <c r="A73" s="55" t="s">
        <v>6759</v>
      </c>
      <c r="B73" s="13" t="s">
        <v>6760</v>
      </c>
      <c r="C73" s="115"/>
      <c r="D73" s="115"/>
      <c r="E73" s="115"/>
      <c r="F73" s="115"/>
      <c r="G73" s="115"/>
      <c r="H73" s="14">
        <v>50</v>
      </c>
      <c r="I73" s="14">
        <v>50</v>
      </c>
      <c r="J73" s="115"/>
      <c r="K73" s="115"/>
      <c r="L73" s="115"/>
      <c r="M73" s="115"/>
      <c r="N73" s="115"/>
      <c r="O73" s="115"/>
      <c r="P73" s="115"/>
      <c r="Q73" s="115"/>
      <c r="R73" s="14">
        <v>75</v>
      </c>
      <c r="S73" s="14">
        <v>75</v>
      </c>
      <c r="T73" s="115"/>
      <c r="U73" s="115"/>
      <c r="V73" s="115"/>
      <c r="W73" s="115"/>
      <c r="X73" s="115"/>
    </row>
    <row r="74" spans="1:25" s="1" customFormat="1" thickBot="1" x14ac:dyDescent="0.3">
      <c r="A74" s="55" t="s">
        <v>6768</v>
      </c>
      <c r="B74" s="13" t="s">
        <v>6778</v>
      </c>
      <c r="C74" s="115"/>
      <c r="D74" s="115"/>
      <c r="E74" s="115"/>
      <c r="F74" s="14">
        <v>50</v>
      </c>
      <c r="G74" s="14">
        <v>200</v>
      </c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</row>
    <row r="75" spans="1:25" s="8" customFormat="1" thickBot="1" x14ac:dyDescent="0.3">
      <c r="A75" s="33" t="s">
        <v>6574</v>
      </c>
      <c r="B75" s="54"/>
      <c r="C75" s="34">
        <f>SUM(C68:C74)</f>
        <v>4698</v>
      </c>
      <c r="D75" s="34">
        <f t="shared" ref="D75:X75" si="8">SUM(D68:D74)</f>
        <v>3869</v>
      </c>
      <c r="E75" s="34">
        <f t="shared" si="8"/>
        <v>3460</v>
      </c>
      <c r="F75" s="34">
        <f t="shared" si="8"/>
        <v>2866</v>
      </c>
      <c r="G75" s="34">
        <f t="shared" si="8"/>
        <v>3095</v>
      </c>
      <c r="H75" s="34">
        <f t="shared" si="8"/>
        <v>905</v>
      </c>
      <c r="I75" s="34">
        <f t="shared" si="8"/>
        <v>1051</v>
      </c>
      <c r="J75" s="34">
        <f t="shared" si="8"/>
        <v>28</v>
      </c>
      <c r="K75" s="34">
        <f t="shared" si="8"/>
        <v>427</v>
      </c>
      <c r="L75" s="34">
        <f t="shared" si="8"/>
        <v>801</v>
      </c>
      <c r="M75" s="34">
        <f t="shared" si="8"/>
        <v>275</v>
      </c>
      <c r="N75" s="34">
        <f t="shared" si="8"/>
        <v>780</v>
      </c>
      <c r="O75" s="34">
        <f t="shared" si="8"/>
        <v>1016</v>
      </c>
      <c r="P75" s="34">
        <f t="shared" si="8"/>
        <v>290</v>
      </c>
      <c r="Q75" s="34">
        <f t="shared" si="8"/>
        <v>1200</v>
      </c>
      <c r="R75" s="34">
        <f t="shared" si="8"/>
        <v>375</v>
      </c>
      <c r="S75" s="34">
        <f t="shared" si="8"/>
        <v>375</v>
      </c>
      <c r="T75" s="34">
        <f t="shared" si="8"/>
        <v>500</v>
      </c>
      <c r="U75" s="34">
        <f t="shared" si="8"/>
        <v>0</v>
      </c>
      <c r="V75" s="34">
        <f t="shared" si="8"/>
        <v>0</v>
      </c>
      <c r="W75" s="34">
        <f t="shared" si="8"/>
        <v>0</v>
      </c>
      <c r="X75" s="34">
        <f t="shared" si="8"/>
        <v>0</v>
      </c>
      <c r="Y75" s="1558" t="s">
        <v>6756</v>
      </c>
    </row>
    <row r="76" spans="1:25" s="1" customFormat="1" ht="16" x14ac:dyDescent="0.25">
      <c r="A76" s="12">
        <v>44963</v>
      </c>
      <c r="B76" s="14" t="s">
        <v>6784</v>
      </c>
      <c r="C76" s="115"/>
      <c r="D76" s="115"/>
      <c r="E76" s="115"/>
      <c r="F76" s="14">
        <v>100</v>
      </c>
      <c r="G76" s="14">
        <v>25</v>
      </c>
      <c r="H76" s="14">
        <v>100</v>
      </c>
      <c r="I76" s="14">
        <v>100</v>
      </c>
      <c r="J76" s="14">
        <v>12</v>
      </c>
      <c r="K76" s="14">
        <v>10</v>
      </c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</row>
    <row r="77" spans="1:25" s="1" customFormat="1" ht="16" x14ac:dyDescent="0.25">
      <c r="A77" s="12">
        <v>44963</v>
      </c>
      <c r="B77" s="14" t="s">
        <v>6786</v>
      </c>
      <c r="C77" s="115"/>
      <c r="D77" s="115"/>
      <c r="E77" s="115"/>
      <c r="F77" s="115"/>
      <c r="G77" s="14">
        <v>250</v>
      </c>
      <c r="H77" s="115"/>
      <c r="I77" s="115"/>
      <c r="J77" s="115"/>
      <c r="K77" s="115"/>
      <c r="L77" s="14"/>
      <c r="M77" s="14"/>
      <c r="N77" s="115"/>
      <c r="O77" s="115"/>
      <c r="P77" s="115"/>
      <c r="Q77" s="115"/>
      <c r="R77" s="14">
        <v>100</v>
      </c>
      <c r="S77" s="14">
        <v>100</v>
      </c>
      <c r="T77" s="14">
        <v>100</v>
      </c>
      <c r="U77" s="14">
        <v>100</v>
      </c>
      <c r="V77" s="14"/>
      <c r="W77" s="14"/>
      <c r="X77" s="115"/>
    </row>
    <row r="78" spans="1:25" s="1" customFormat="1" ht="16" x14ac:dyDescent="0.25">
      <c r="A78" s="55">
        <v>45022</v>
      </c>
      <c r="B78" s="14" t="s">
        <v>6794</v>
      </c>
      <c r="C78" s="14">
        <v>71</v>
      </c>
      <c r="D78" s="14">
        <v>197</v>
      </c>
      <c r="E78" s="115"/>
      <c r="F78" s="14">
        <v>68</v>
      </c>
      <c r="G78" s="14">
        <v>250</v>
      </c>
      <c r="H78" s="14">
        <v>14</v>
      </c>
      <c r="I78" s="14">
        <v>14</v>
      </c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</row>
    <row r="79" spans="1:25" s="1" customFormat="1" ht="16" x14ac:dyDescent="0.25">
      <c r="A79" s="12">
        <v>45052</v>
      </c>
      <c r="B79" s="14" t="s">
        <v>6796</v>
      </c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4">
        <v>100</v>
      </c>
      <c r="O79" s="14">
        <v>13</v>
      </c>
      <c r="P79" s="115"/>
      <c r="Q79" s="115"/>
      <c r="R79" s="14">
        <v>200</v>
      </c>
      <c r="S79" s="14">
        <v>100</v>
      </c>
      <c r="T79" s="14">
        <v>200</v>
      </c>
      <c r="U79" s="14">
        <v>100</v>
      </c>
      <c r="V79" s="14"/>
      <c r="W79" s="14"/>
      <c r="X79" s="115"/>
    </row>
    <row r="80" spans="1:25" s="1" customFormat="1" ht="16" x14ac:dyDescent="0.25">
      <c r="A80" s="55">
        <v>45083</v>
      </c>
      <c r="B80" s="13" t="s">
        <v>6806</v>
      </c>
      <c r="C80" s="115"/>
      <c r="D80" s="115"/>
      <c r="E80" s="115"/>
      <c r="F80" s="115"/>
      <c r="G80" s="14">
        <v>200</v>
      </c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4">
        <v>100</v>
      </c>
      <c r="S80" s="14">
        <v>48</v>
      </c>
      <c r="T80" s="115"/>
      <c r="U80" s="115"/>
      <c r="V80" s="115"/>
      <c r="W80" s="115"/>
      <c r="X80" s="115"/>
    </row>
    <row r="81" spans="1:25" s="1" customFormat="1" ht="16" x14ac:dyDescent="0.25">
      <c r="A81" s="12">
        <v>45144</v>
      </c>
      <c r="B81" s="13" t="s">
        <v>6817</v>
      </c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4">
        <v>100</v>
      </c>
      <c r="S81" s="115"/>
      <c r="T81" s="14">
        <v>200</v>
      </c>
      <c r="U81" s="115"/>
      <c r="V81" s="115"/>
      <c r="W81" s="115"/>
      <c r="X81" s="115"/>
    </row>
    <row r="82" spans="1:25" s="1" customFormat="1" ht="16" x14ac:dyDescent="0.25">
      <c r="A82" s="12">
        <v>45144</v>
      </c>
      <c r="B82" s="13" t="s">
        <v>6820</v>
      </c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4"/>
      <c r="O82" s="14"/>
      <c r="P82" s="115"/>
      <c r="Q82" s="115"/>
      <c r="R82" s="14"/>
      <c r="S82" s="14"/>
      <c r="T82" s="14"/>
      <c r="U82" s="14"/>
      <c r="V82" s="14">
        <v>500</v>
      </c>
      <c r="W82" s="14"/>
      <c r="X82" s="115"/>
    </row>
    <row r="83" spans="1:25" s="1" customFormat="1" ht="16" x14ac:dyDescent="0.25">
      <c r="A83" s="55">
        <v>45175</v>
      </c>
      <c r="B83" s="13" t="s">
        <v>6825</v>
      </c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4"/>
      <c r="O83" s="14"/>
      <c r="P83" s="115"/>
      <c r="Q83" s="115"/>
      <c r="R83" s="14">
        <v>200</v>
      </c>
      <c r="S83" s="14"/>
      <c r="T83" s="14">
        <v>200</v>
      </c>
      <c r="U83" s="14"/>
      <c r="V83" s="14"/>
      <c r="W83" s="14"/>
      <c r="X83" s="115"/>
    </row>
    <row r="84" spans="1:25" s="1" customFormat="1" ht="16" x14ac:dyDescent="0.25">
      <c r="A84" s="55">
        <v>45205</v>
      </c>
      <c r="B84" s="13" t="s">
        <v>6832</v>
      </c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4"/>
      <c r="O84" s="14"/>
      <c r="P84" s="115"/>
      <c r="Q84" s="115"/>
      <c r="R84" s="14"/>
      <c r="S84" s="14"/>
      <c r="T84" s="14">
        <v>200</v>
      </c>
      <c r="U84" s="14"/>
      <c r="V84" s="14"/>
      <c r="W84" s="14">
        <v>150</v>
      </c>
      <c r="X84" s="115"/>
    </row>
    <row r="85" spans="1:25" s="1" customFormat="1" ht="16" x14ac:dyDescent="0.25">
      <c r="A85" s="28">
        <v>45266</v>
      </c>
      <c r="B85" s="188" t="s">
        <v>6849</v>
      </c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4"/>
      <c r="O85" s="14"/>
      <c r="P85" s="115"/>
      <c r="Q85" s="115"/>
      <c r="R85" s="14">
        <v>100</v>
      </c>
      <c r="S85" s="14"/>
      <c r="T85" s="14">
        <v>100</v>
      </c>
      <c r="U85" s="14"/>
      <c r="V85" s="14">
        <v>76</v>
      </c>
      <c r="W85" s="14"/>
      <c r="X85" s="115"/>
    </row>
    <row r="86" spans="1:25" s="1" customFormat="1" ht="16" x14ac:dyDescent="0.25">
      <c r="A86" s="12" t="s">
        <v>6852</v>
      </c>
      <c r="B86" s="75" t="s">
        <v>6853</v>
      </c>
      <c r="C86" s="115"/>
      <c r="D86" s="115"/>
      <c r="E86" s="115"/>
      <c r="F86" s="115"/>
      <c r="G86" s="14">
        <v>200</v>
      </c>
      <c r="H86" s="115"/>
      <c r="I86" s="115"/>
      <c r="J86" s="115"/>
      <c r="K86" s="115"/>
      <c r="L86" s="115"/>
      <c r="M86" s="115"/>
      <c r="N86" s="14">
        <v>4</v>
      </c>
      <c r="O86" s="14">
        <v>2</v>
      </c>
      <c r="P86" s="115"/>
      <c r="Q86" s="115"/>
      <c r="R86" s="14">
        <v>50</v>
      </c>
      <c r="S86" s="115"/>
      <c r="T86" s="14">
        <v>50</v>
      </c>
      <c r="U86" s="115"/>
      <c r="V86" s="14">
        <v>75</v>
      </c>
      <c r="W86" s="115"/>
      <c r="X86" s="115"/>
    </row>
    <row r="87" spans="1:25" s="1" customFormat="1" ht="16" x14ac:dyDescent="0.25">
      <c r="A87" s="12" t="s">
        <v>6867</v>
      </c>
      <c r="B87" s="75" t="s">
        <v>6868</v>
      </c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4">
        <v>400</v>
      </c>
      <c r="U87" s="115">
        <v>100</v>
      </c>
      <c r="V87" s="14">
        <v>100</v>
      </c>
      <c r="W87" s="14">
        <v>200</v>
      </c>
      <c r="X87" s="115"/>
    </row>
    <row r="88" spans="1:25" s="1" customFormat="1" ht="16" x14ac:dyDescent="0.25">
      <c r="A88" s="12" t="s">
        <v>6876</v>
      </c>
      <c r="B88" s="75" t="s">
        <v>6877</v>
      </c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4">
        <v>125</v>
      </c>
      <c r="S88" s="115"/>
      <c r="T88" s="14">
        <v>250</v>
      </c>
      <c r="U88" s="115"/>
      <c r="V88" s="115"/>
      <c r="W88" s="14">
        <v>100</v>
      </c>
      <c r="X88" s="115"/>
    </row>
    <row r="89" spans="1:25" s="1" customFormat="1" ht="16" x14ac:dyDescent="0.25">
      <c r="A89" s="12" t="s">
        <v>6878</v>
      </c>
      <c r="B89" s="75" t="s">
        <v>6884</v>
      </c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4">
        <v>17</v>
      </c>
      <c r="T89" s="14">
        <v>100</v>
      </c>
      <c r="U89" s="115"/>
      <c r="V89" s="14">
        <v>50</v>
      </c>
      <c r="W89" s="14">
        <v>50</v>
      </c>
      <c r="X89" s="115"/>
    </row>
    <row r="90" spans="1:25" s="1" customFormat="1" ht="16" x14ac:dyDescent="0.25">
      <c r="A90" s="55" t="s">
        <v>6885</v>
      </c>
      <c r="B90" s="75" t="s">
        <v>6886</v>
      </c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4">
        <v>1500</v>
      </c>
      <c r="U90" s="115"/>
      <c r="V90" s="115"/>
      <c r="W90" s="14">
        <v>200</v>
      </c>
      <c r="X90" s="115"/>
    </row>
    <row r="91" spans="1:25" s="1" customFormat="1" ht="16" x14ac:dyDescent="0.25">
      <c r="A91" s="55" t="s">
        <v>6889</v>
      </c>
      <c r="B91" s="75" t="s">
        <v>6893</v>
      </c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4">
        <v>300</v>
      </c>
      <c r="W91" s="115"/>
      <c r="X91" s="115"/>
    </row>
    <row r="92" spans="1:25" s="1" customFormat="1" thickBot="1" x14ac:dyDescent="0.3">
      <c r="A92" s="12" t="s">
        <v>6940</v>
      </c>
      <c r="B92" s="75" t="s">
        <v>6941</v>
      </c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4">
        <v>300</v>
      </c>
      <c r="W92" s="115"/>
      <c r="X92" s="115"/>
    </row>
    <row r="93" spans="1:25" s="8" customFormat="1" thickBot="1" x14ac:dyDescent="0.3">
      <c r="A93" s="33" t="s">
        <v>6955</v>
      </c>
      <c r="B93" s="54"/>
      <c r="C93" s="34">
        <f>SUM(C75:C92)</f>
        <v>4769</v>
      </c>
      <c r="D93" s="34">
        <f t="shared" ref="D93:W93" si="9">SUM(D75:D92)</f>
        <v>4066</v>
      </c>
      <c r="E93" s="34">
        <f t="shared" si="9"/>
        <v>3460</v>
      </c>
      <c r="F93" s="34">
        <f t="shared" si="9"/>
        <v>3034</v>
      </c>
      <c r="G93" s="34">
        <f t="shared" si="9"/>
        <v>4020</v>
      </c>
      <c r="H93" s="34">
        <f t="shared" si="9"/>
        <v>1019</v>
      </c>
      <c r="I93" s="34">
        <f t="shared" si="9"/>
        <v>1165</v>
      </c>
      <c r="J93" s="34">
        <f t="shared" si="9"/>
        <v>40</v>
      </c>
      <c r="K93" s="34">
        <f t="shared" si="9"/>
        <v>437</v>
      </c>
      <c r="L93" s="34">
        <f t="shared" si="9"/>
        <v>801</v>
      </c>
      <c r="M93" s="34">
        <f t="shared" si="9"/>
        <v>275</v>
      </c>
      <c r="N93" s="34">
        <f t="shared" si="9"/>
        <v>884</v>
      </c>
      <c r="O93" s="34">
        <f t="shared" si="9"/>
        <v>1031</v>
      </c>
      <c r="P93" s="34">
        <f t="shared" si="9"/>
        <v>290</v>
      </c>
      <c r="Q93" s="34">
        <f t="shared" si="9"/>
        <v>1200</v>
      </c>
      <c r="R93" s="34">
        <f t="shared" si="9"/>
        <v>1350</v>
      </c>
      <c r="S93" s="34">
        <f t="shared" si="9"/>
        <v>640</v>
      </c>
      <c r="T93" s="34">
        <f t="shared" si="9"/>
        <v>3800</v>
      </c>
      <c r="U93" s="34">
        <f t="shared" si="9"/>
        <v>300</v>
      </c>
      <c r="V93" s="34">
        <f t="shared" si="9"/>
        <v>1401</v>
      </c>
      <c r="W93" s="34">
        <f t="shared" si="9"/>
        <v>700</v>
      </c>
      <c r="X93" s="34">
        <f>SUM(X75:X92)</f>
        <v>0</v>
      </c>
      <c r="Y93" s="1558"/>
    </row>
    <row r="94" spans="1:25" s="1" customFormat="1" ht="16" x14ac:dyDescent="0.25">
      <c r="A94" s="55">
        <v>45053</v>
      </c>
      <c r="B94" s="75" t="s">
        <v>401</v>
      </c>
      <c r="C94" s="115"/>
      <c r="D94" s="115"/>
      <c r="E94" s="115"/>
      <c r="F94" s="115"/>
      <c r="G94" s="14">
        <v>-4</v>
      </c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4">
        <v>-9</v>
      </c>
      <c r="T94" s="14">
        <v>-912</v>
      </c>
      <c r="U94" s="115"/>
      <c r="V94" s="115"/>
      <c r="W94" s="14">
        <v>-53</v>
      </c>
      <c r="X94" s="115"/>
    </row>
    <row r="95" spans="1:25" s="1" customFormat="1" ht="16" x14ac:dyDescent="0.25">
      <c r="A95" s="12" t="s">
        <v>7042</v>
      </c>
      <c r="B95" s="75" t="s">
        <v>63</v>
      </c>
      <c r="C95" s="14">
        <v>-1</v>
      </c>
      <c r="D95" s="115"/>
      <c r="E95" s="115"/>
      <c r="F95" s="14">
        <v>-443</v>
      </c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4"/>
      <c r="W95" s="115"/>
      <c r="X95" s="115"/>
    </row>
    <row r="96" spans="1:25" s="1" customFormat="1" ht="16" x14ac:dyDescent="0.25">
      <c r="A96" s="12" t="s">
        <v>7084</v>
      </c>
      <c r="B96" s="75" t="s">
        <v>63</v>
      </c>
      <c r="C96" s="14">
        <v>-265</v>
      </c>
      <c r="D96" s="14">
        <v>-116</v>
      </c>
      <c r="E96" s="115"/>
      <c r="F96" s="14">
        <v>-146</v>
      </c>
      <c r="G96" s="115"/>
      <c r="H96" s="115"/>
      <c r="I96" s="115"/>
      <c r="J96" s="14">
        <v>-4</v>
      </c>
      <c r="K96" s="14">
        <v>-19</v>
      </c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</row>
    <row r="97" spans="1:25" s="1" customFormat="1" ht="16" x14ac:dyDescent="0.25">
      <c r="A97" s="12" t="s">
        <v>7076</v>
      </c>
      <c r="B97" s="75" t="s">
        <v>63</v>
      </c>
      <c r="C97" s="14">
        <v>-146</v>
      </c>
      <c r="D97" s="14">
        <v>-2</v>
      </c>
      <c r="E97" s="14">
        <v>-221</v>
      </c>
      <c r="F97" s="14">
        <v>-135</v>
      </c>
      <c r="G97" s="115"/>
      <c r="H97" s="115"/>
      <c r="I97" s="14">
        <v>-56</v>
      </c>
      <c r="J97" s="14">
        <v>-7</v>
      </c>
      <c r="K97" s="14">
        <v>-1</v>
      </c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</row>
    <row r="98" spans="1:25" s="1" customFormat="1" thickBot="1" x14ac:dyDescent="0.3">
      <c r="A98" s="12" t="s">
        <v>7094</v>
      </c>
      <c r="B98" s="75" t="s">
        <v>63</v>
      </c>
      <c r="C98" s="14">
        <v>-230</v>
      </c>
      <c r="D98" s="14">
        <v>-181</v>
      </c>
      <c r="E98" s="115"/>
      <c r="F98" s="14">
        <v>-39</v>
      </c>
      <c r="G98" s="14">
        <v>-495</v>
      </c>
      <c r="H98" s="115"/>
      <c r="I98" s="115"/>
      <c r="J98" s="14">
        <v>-8</v>
      </c>
      <c r="K98" s="14">
        <v>-23</v>
      </c>
      <c r="L98" s="14">
        <v>-14</v>
      </c>
      <c r="M98" s="115"/>
      <c r="N98" s="14">
        <v>-62</v>
      </c>
      <c r="O98" s="14">
        <v>-55</v>
      </c>
      <c r="P98" s="115"/>
      <c r="Q98" s="115"/>
      <c r="R98" s="115"/>
      <c r="S98" s="115"/>
      <c r="T98" s="115"/>
      <c r="U98" s="115"/>
      <c r="V98" s="115"/>
      <c r="W98" s="115"/>
      <c r="X98" s="115"/>
    </row>
    <row r="99" spans="1:25" s="8" customFormat="1" ht="16.5" customHeight="1" thickBot="1" x14ac:dyDescent="0.3">
      <c r="A99" s="33" t="s">
        <v>7128</v>
      </c>
      <c r="B99" s="54"/>
      <c r="C99" s="34">
        <f>SUM(C93:C98)</f>
        <v>4127</v>
      </c>
      <c r="D99" s="34">
        <f t="shared" ref="D99:X99" si="10">SUM(D93:D98)</f>
        <v>3767</v>
      </c>
      <c r="E99" s="34">
        <f t="shared" si="10"/>
        <v>3239</v>
      </c>
      <c r="F99" s="34">
        <f t="shared" si="10"/>
        <v>2271</v>
      </c>
      <c r="G99" s="34">
        <f t="shared" si="10"/>
        <v>3521</v>
      </c>
      <c r="H99" s="34">
        <f t="shared" si="10"/>
        <v>1019</v>
      </c>
      <c r="I99" s="34">
        <f t="shared" si="10"/>
        <v>1109</v>
      </c>
      <c r="J99" s="34">
        <f t="shared" si="10"/>
        <v>21</v>
      </c>
      <c r="K99" s="34">
        <f t="shared" si="10"/>
        <v>394</v>
      </c>
      <c r="L99" s="34">
        <f t="shared" si="10"/>
        <v>787</v>
      </c>
      <c r="M99" s="34">
        <f t="shared" si="10"/>
        <v>275</v>
      </c>
      <c r="N99" s="34">
        <f t="shared" si="10"/>
        <v>822</v>
      </c>
      <c r="O99" s="34">
        <f t="shared" si="10"/>
        <v>976</v>
      </c>
      <c r="P99" s="34">
        <f t="shared" si="10"/>
        <v>290</v>
      </c>
      <c r="Q99" s="34">
        <f t="shared" si="10"/>
        <v>1200</v>
      </c>
      <c r="R99" s="34">
        <f t="shared" si="10"/>
        <v>1350</v>
      </c>
      <c r="S99" s="34">
        <f t="shared" si="10"/>
        <v>631</v>
      </c>
      <c r="T99" s="34">
        <f t="shared" si="10"/>
        <v>2888</v>
      </c>
      <c r="U99" s="34">
        <f t="shared" si="10"/>
        <v>300</v>
      </c>
      <c r="V99" s="34">
        <f t="shared" si="10"/>
        <v>1401</v>
      </c>
      <c r="W99" s="34">
        <f t="shared" si="10"/>
        <v>647</v>
      </c>
      <c r="X99" s="34">
        <f t="shared" si="10"/>
        <v>0</v>
      </c>
      <c r="Y99" s="1558"/>
    </row>
    <row r="100" spans="1:25" s="8" customFormat="1" ht="16.5" customHeight="1" x14ac:dyDescent="0.25">
      <c r="A100" s="864">
        <v>44934</v>
      </c>
      <c r="B100" s="429" t="s">
        <v>7366</v>
      </c>
      <c r="C100" s="609"/>
      <c r="D100" s="609"/>
      <c r="E100" s="609"/>
      <c r="F100" s="609"/>
      <c r="G100" s="609"/>
      <c r="H100" s="609"/>
      <c r="I100" s="609"/>
      <c r="J100" s="609"/>
      <c r="K100" s="609"/>
      <c r="L100" s="609"/>
      <c r="M100" s="609"/>
      <c r="N100" s="609"/>
      <c r="O100" s="609"/>
      <c r="P100" s="609"/>
      <c r="Q100" s="609"/>
      <c r="R100" s="609"/>
      <c r="S100" s="609"/>
      <c r="T100" s="609"/>
      <c r="U100" s="609"/>
      <c r="V100" s="609"/>
      <c r="W100" s="609"/>
      <c r="X100" s="609"/>
      <c r="Y100" s="1558"/>
    </row>
    <row r="101" spans="1:25" s="1" customFormat="1" ht="16" x14ac:dyDescent="0.25">
      <c r="A101" s="12">
        <v>45115</v>
      </c>
      <c r="B101" s="77" t="s">
        <v>63</v>
      </c>
      <c r="C101" s="14">
        <v>-132</v>
      </c>
      <c r="D101" s="14">
        <v>-82</v>
      </c>
      <c r="E101" s="14">
        <v>-202</v>
      </c>
      <c r="F101" s="14">
        <v>-52</v>
      </c>
      <c r="G101" s="14">
        <v>-271</v>
      </c>
      <c r="H101" s="14">
        <v>-84</v>
      </c>
      <c r="I101" s="14">
        <v>-80</v>
      </c>
      <c r="J101" s="14">
        <v>-3</v>
      </c>
      <c r="K101" s="14">
        <v>-16</v>
      </c>
      <c r="L101" s="115"/>
      <c r="M101" s="14">
        <v>-8</v>
      </c>
      <c r="N101" s="115"/>
      <c r="O101" s="14">
        <v>-2</v>
      </c>
      <c r="P101" s="115"/>
      <c r="Q101" s="115"/>
      <c r="R101" s="115"/>
      <c r="S101" s="115"/>
      <c r="T101" s="115"/>
      <c r="U101" s="115"/>
      <c r="V101" s="115"/>
      <c r="W101" s="115"/>
      <c r="X101" s="115"/>
    </row>
    <row r="102" spans="1:25" s="2" customFormat="1" ht="16" x14ac:dyDescent="0.25">
      <c r="A102" s="12">
        <v>45207</v>
      </c>
      <c r="B102" s="77" t="s">
        <v>63</v>
      </c>
      <c r="C102" s="14">
        <v>-61</v>
      </c>
      <c r="D102" s="14">
        <v>-70</v>
      </c>
      <c r="E102" s="14"/>
      <c r="F102" s="14"/>
      <c r="G102" s="14"/>
      <c r="H102" s="14"/>
      <c r="I102" s="14"/>
      <c r="J102" s="14"/>
      <c r="K102" s="14"/>
      <c r="L102" s="14">
        <v>-72</v>
      </c>
      <c r="M102" s="14">
        <v>-60</v>
      </c>
      <c r="N102" s="14">
        <v>-85</v>
      </c>
      <c r="O102" s="14">
        <v>-55</v>
      </c>
      <c r="P102" s="14"/>
      <c r="Q102" s="14"/>
      <c r="R102" s="14">
        <v>-10</v>
      </c>
      <c r="S102" s="14"/>
      <c r="T102" s="14">
        <v>-320</v>
      </c>
      <c r="U102" s="14">
        <v>-31</v>
      </c>
      <c r="V102" s="14"/>
      <c r="W102" s="14">
        <v>-59</v>
      </c>
      <c r="X102" s="14"/>
    </row>
    <row r="103" spans="1:25" s="2" customFormat="1" ht="16" x14ac:dyDescent="0.25">
      <c r="A103" s="12" t="s">
        <v>7210</v>
      </c>
      <c r="B103" s="13" t="s">
        <v>63</v>
      </c>
      <c r="C103" s="14">
        <v>-191</v>
      </c>
      <c r="D103" s="14">
        <v>-239</v>
      </c>
      <c r="E103" s="14">
        <v>-184</v>
      </c>
      <c r="F103" s="14"/>
      <c r="G103" s="14"/>
      <c r="H103" s="14"/>
      <c r="I103" s="14">
        <v>-64</v>
      </c>
      <c r="J103" s="14"/>
      <c r="K103" s="14"/>
      <c r="L103" s="46">
        <v>-60</v>
      </c>
      <c r="M103" s="46">
        <v>-48</v>
      </c>
      <c r="N103" s="46">
        <v>-141</v>
      </c>
      <c r="O103" s="46">
        <v>-32</v>
      </c>
      <c r="P103" s="14"/>
      <c r="Q103" s="14"/>
      <c r="R103" s="14"/>
      <c r="S103" s="14"/>
      <c r="T103" s="14"/>
      <c r="U103" s="14">
        <v>-8</v>
      </c>
      <c r="V103" s="14"/>
      <c r="W103" s="14"/>
      <c r="X103" s="14"/>
    </row>
    <row r="104" spans="1:25" s="1" customFormat="1" ht="16" x14ac:dyDescent="0.25">
      <c r="A104" s="12" t="s">
        <v>7252</v>
      </c>
      <c r="B104" s="13" t="s">
        <v>63</v>
      </c>
      <c r="C104" s="14"/>
      <c r="D104" s="14"/>
      <c r="E104" s="14"/>
      <c r="F104" s="115"/>
      <c r="G104" s="115"/>
      <c r="H104" s="115"/>
      <c r="I104" s="14"/>
      <c r="J104" s="115"/>
      <c r="K104" s="115"/>
      <c r="L104" s="14"/>
      <c r="M104" s="115"/>
      <c r="N104" s="14"/>
      <c r="O104" s="115"/>
      <c r="P104" s="115"/>
      <c r="Q104" s="115"/>
      <c r="R104" s="14">
        <v>-43</v>
      </c>
      <c r="S104" s="115"/>
      <c r="T104" s="14">
        <v>-330</v>
      </c>
      <c r="U104" s="14"/>
      <c r="V104" s="14">
        <v>-212</v>
      </c>
      <c r="W104" s="14">
        <v>-119</v>
      </c>
      <c r="X104" s="115"/>
    </row>
    <row r="105" spans="1:25" s="1" customFormat="1" ht="16" x14ac:dyDescent="0.25">
      <c r="A105" s="12" t="s">
        <v>7265</v>
      </c>
      <c r="B105" s="13" t="s">
        <v>63</v>
      </c>
      <c r="C105" s="14">
        <v>-150</v>
      </c>
      <c r="D105" s="14">
        <v>-171</v>
      </c>
      <c r="E105" s="115"/>
      <c r="F105" s="14">
        <v>-126</v>
      </c>
      <c r="G105" s="115"/>
      <c r="H105" s="14">
        <v>-47</v>
      </c>
      <c r="I105" s="115"/>
      <c r="J105" s="14">
        <v>-19</v>
      </c>
      <c r="K105" s="115"/>
      <c r="L105" s="115"/>
      <c r="M105" s="115"/>
      <c r="N105" s="14">
        <v>-8</v>
      </c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</row>
    <row r="106" spans="1:25" s="1" customFormat="1" ht="16" x14ac:dyDescent="0.25">
      <c r="A106" s="12" t="s">
        <v>7284</v>
      </c>
      <c r="B106" s="13" t="s">
        <v>63</v>
      </c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4">
        <v>-86</v>
      </c>
      <c r="S106" s="115"/>
      <c r="T106" s="14">
        <v>-250</v>
      </c>
      <c r="U106" s="115"/>
      <c r="V106" s="14">
        <v>-24</v>
      </c>
      <c r="W106" s="115"/>
      <c r="X106" s="115"/>
    </row>
    <row r="107" spans="1:25" s="1" customFormat="1" thickBot="1" x14ac:dyDescent="0.3">
      <c r="A107" s="12" t="s">
        <v>7313</v>
      </c>
      <c r="B107" s="53" t="s">
        <v>63</v>
      </c>
      <c r="C107" s="14">
        <v>-202</v>
      </c>
      <c r="D107" s="14">
        <v>-202</v>
      </c>
      <c r="E107" s="115"/>
      <c r="F107" s="14">
        <v>-95</v>
      </c>
      <c r="G107" s="115"/>
      <c r="H107" s="14">
        <v>-48</v>
      </c>
      <c r="I107" s="115"/>
      <c r="J107" s="14">
        <v>-3</v>
      </c>
      <c r="K107" s="14">
        <v>-27</v>
      </c>
      <c r="L107" s="14">
        <v>-3</v>
      </c>
      <c r="M107" s="14">
        <v>-1</v>
      </c>
      <c r="N107" s="14">
        <v>-15</v>
      </c>
      <c r="O107" s="14">
        <v>-14</v>
      </c>
      <c r="P107" s="115"/>
      <c r="Q107" s="115"/>
      <c r="R107" s="115"/>
      <c r="S107" s="115"/>
      <c r="T107" s="115"/>
      <c r="U107" s="115"/>
      <c r="V107" s="115"/>
      <c r="W107" s="115"/>
      <c r="X107" s="115"/>
    </row>
    <row r="108" spans="1:25" s="8" customFormat="1" thickBot="1" x14ac:dyDescent="0.3">
      <c r="A108" s="33" t="s">
        <v>7363</v>
      </c>
      <c r="B108" s="54"/>
      <c r="C108" s="34">
        <f>SUM(C99:C107)</f>
        <v>3391</v>
      </c>
      <c r="D108" s="34">
        <f t="shared" ref="D108:X108" si="11">SUM(D99:D107)</f>
        <v>3003</v>
      </c>
      <c r="E108" s="34">
        <f t="shared" si="11"/>
        <v>2853</v>
      </c>
      <c r="F108" s="34">
        <f t="shared" si="11"/>
        <v>1998</v>
      </c>
      <c r="G108" s="34">
        <f t="shared" si="11"/>
        <v>3250</v>
      </c>
      <c r="H108" s="34">
        <f t="shared" si="11"/>
        <v>840</v>
      </c>
      <c r="I108" s="34">
        <f t="shared" si="11"/>
        <v>965</v>
      </c>
      <c r="J108" s="56">
        <f t="shared" si="11"/>
        <v>-4</v>
      </c>
      <c r="K108" s="34">
        <f t="shared" si="11"/>
        <v>351</v>
      </c>
      <c r="L108" s="34">
        <f t="shared" si="11"/>
        <v>652</v>
      </c>
      <c r="M108" s="34">
        <f t="shared" si="11"/>
        <v>158</v>
      </c>
      <c r="N108" s="34">
        <f t="shared" si="11"/>
        <v>573</v>
      </c>
      <c r="O108" s="34">
        <f t="shared" si="11"/>
        <v>873</v>
      </c>
      <c r="P108" s="34">
        <f t="shared" si="11"/>
        <v>290</v>
      </c>
      <c r="Q108" s="34">
        <f t="shared" si="11"/>
        <v>1200</v>
      </c>
      <c r="R108" s="34">
        <f t="shared" si="11"/>
        <v>1211</v>
      </c>
      <c r="S108" s="34">
        <f t="shared" si="11"/>
        <v>631</v>
      </c>
      <c r="T108" s="34">
        <f t="shared" si="11"/>
        <v>1988</v>
      </c>
      <c r="U108" s="34">
        <f t="shared" si="11"/>
        <v>261</v>
      </c>
      <c r="V108" s="34">
        <f t="shared" si="11"/>
        <v>1165</v>
      </c>
      <c r="W108" s="34">
        <f t="shared" si="11"/>
        <v>469</v>
      </c>
      <c r="X108" s="34">
        <f t="shared" si="11"/>
        <v>0</v>
      </c>
      <c r="Y108" s="1558" t="s">
        <v>6790</v>
      </c>
    </row>
    <row r="109" spans="1:25" s="1" customFormat="1" ht="16" x14ac:dyDescent="0.25">
      <c r="A109" s="12">
        <v>45086</v>
      </c>
      <c r="B109" s="75" t="s">
        <v>401</v>
      </c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4">
        <v>-81</v>
      </c>
      <c r="S109" s="14">
        <v>-47</v>
      </c>
      <c r="T109" s="14">
        <v>-296</v>
      </c>
      <c r="U109" s="115"/>
      <c r="V109" s="14">
        <v>-213</v>
      </c>
      <c r="W109" s="14">
        <v>-123</v>
      </c>
      <c r="X109" s="115"/>
    </row>
    <row r="110" spans="1:25" s="1" customFormat="1" ht="16" x14ac:dyDescent="0.25">
      <c r="A110" s="55">
        <v>45116</v>
      </c>
      <c r="B110" s="53" t="s">
        <v>63</v>
      </c>
      <c r="C110" s="14">
        <v>-492</v>
      </c>
      <c r="D110" s="14">
        <v>-355</v>
      </c>
      <c r="E110" s="115"/>
      <c r="F110" s="115"/>
      <c r="G110" s="14"/>
      <c r="H110" s="115"/>
      <c r="I110" s="115"/>
      <c r="J110" s="14">
        <v>-5</v>
      </c>
      <c r="K110" s="14">
        <v>-44</v>
      </c>
      <c r="L110" s="115"/>
      <c r="M110" s="14">
        <v>-5</v>
      </c>
      <c r="N110" s="115"/>
      <c r="O110" s="14">
        <v>-6</v>
      </c>
      <c r="P110" s="115"/>
      <c r="Q110" s="115"/>
      <c r="R110" s="115"/>
      <c r="S110" s="115"/>
      <c r="T110" s="115"/>
      <c r="U110" s="115"/>
      <c r="V110" s="115"/>
      <c r="W110" s="115"/>
      <c r="X110" s="115"/>
    </row>
    <row r="111" spans="1:25" s="1" customFormat="1" ht="16" x14ac:dyDescent="0.25">
      <c r="A111" s="55">
        <v>45239</v>
      </c>
      <c r="B111" s="53" t="s">
        <v>63</v>
      </c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4">
        <v>-172</v>
      </c>
      <c r="S111" s="14">
        <v>-132</v>
      </c>
      <c r="T111" s="14">
        <v>-215</v>
      </c>
      <c r="U111" s="115"/>
      <c r="V111" s="14">
        <v>-58</v>
      </c>
      <c r="W111" s="14">
        <v>-32</v>
      </c>
      <c r="X111" s="115"/>
    </row>
    <row r="112" spans="1:25" s="1" customFormat="1" ht="16" x14ac:dyDescent="0.25">
      <c r="A112" s="12">
        <v>45269</v>
      </c>
      <c r="B112" s="75" t="s">
        <v>401</v>
      </c>
      <c r="C112" s="115"/>
      <c r="D112" s="115"/>
      <c r="E112" s="14">
        <v>-71</v>
      </c>
      <c r="F112" s="14">
        <v>-97</v>
      </c>
      <c r="G112" s="115"/>
      <c r="H112" s="115"/>
      <c r="I112" s="14">
        <v>-43</v>
      </c>
      <c r="J112" s="115"/>
      <c r="K112" s="115"/>
      <c r="L112" s="115"/>
      <c r="M112" s="115"/>
      <c r="N112" s="115"/>
      <c r="O112" s="115"/>
      <c r="P112" s="115"/>
      <c r="Q112" s="115"/>
      <c r="R112" s="14">
        <v>-48</v>
      </c>
      <c r="S112" s="14">
        <v>-37</v>
      </c>
      <c r="T112" s="14">
        <v>-84</v>
      </c>
      <c r="U112" s="115"/>
      <c r="V112" s="14">
        <v>-100</v>
      </c>
      <c r="W112" s="14">
        <v>-30</v>
      </c>
      <c r="X112" s="115"/>
    </row>
    <row r="113" spans="1:25" s="1" customFormat="1" ht="16" x14ac:dyDescent="0.25">
      <c r="A113" s="13" t="s">
        <v>7442</v>
      </c>
      <c r="B113" s="53" t="s">
        <v>63</v>
      </c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4">
        <v>-257</v>
      </c>
      <c r="S113" s="14">
        <v>-115</v>
      </c>
      <c r="T113" s="14">
        <v>-303</v>
      </c>
      <c r="U113" s="115"/>
      <c r="V113" s="14">
        <v>-110</v>
      </c>
      <c r="W113" s="14">
        <v>-31</v>
      </c>
      <c r="X113" s="115"/>
    </row>
    <row r="114" spans="1:25" s="1" customFormat="1" ht="16" x14ac:dyDescent="0.25">
      <c r="A114" s="12" t="s">
        <v>7511</v>
      </c>
      <c r="B114" s="75" t="s">
        <v>63</v>
      </c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4">
        <v>-88</v>
      </c>
      <c r="S114" s="14">
        <v>-45</v>
      </c>
      <c r="T114" s="14">
        <v>-28</v>
      </c>
      <c r="U114" s="115"/>
      <c r="V114" s="14">
        <v>-115</v>
      </c>
      <c r="W114" s="14">
        <v>-16</v>
      </c>
      <c r="X114" s="115"/>
    </row>
    <row r="115" spans="1:25" s="1" customFormat="1" thickBot="1" x14ac:dyDescent="0.3">
      <c r="A115" s="12" t="s">
        <v>7511</v>
      </c>
      <c r="B115" s="75" t="s">
        <v>63</v>
      </c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4">
        <v>-151</v>
      </c>
      <c r="S115" s="14">
        <v>-95</v>
      </c>
      <c r="T115" s="14">
        <v>-158</v>
      </c>
      <c r="U115" s="115"/>
      <c r="V115" s="14">
        <v>-189</v>
      </c>
      <c r="W115" s="14">
        <v>-11</v>
      </c>
      <c r="X115" s="115"/>
    </row>
    <row r="116" spans="1:25" s="8" customFormat="1" thickBot="1" x14ac:dyDescent="0.3">
      <c r="A116" s="33" t="s">
        <v>7418</v>
      </c>
      <c r="B116" s="54"/>
      <c r="C116" s="34">
        <f>SUM(C108:C115)</f>
        <v>2899</v>
      </c>
      <c r="D116" s="34">
        <f>SUM(D108:D115)</f>
        <v>2648</v>
      </c>
      <c r="E116" s="34">
        <f>SUM(E108:E115)</f>
        <v>2782</v>
      </c>
      <c r="F116" s="34">
        <f>SUM(F108:F115)</f>
        <v>1901</v>
      </c>
      <c r="G116" s="34">
        <f>SUM(G108:G115)</f>
        <v>3250</v>
      </c>
      <c r="H116" s="34">
        <f t="shared" ref="H116:X116" si="12">SUM(H108:H115)</f>
        <v>840</v>
      </c>
      <c r="I116" s="34">
        <f>SUM(I108:I115)</f>
        <v>922</v>
      </c>
      <c r="J116" s="56">
        <f t="shared" si="12"/>
        <v>-9</v>
      </c>
      <c r="K116" s="34">
        <f t="shared" si="12"/>
        <v>307</v>
      </c>
      <c r="L116" s="34">
        <f t="shared" si="12"/>
        <v>652</v>
      </c>
      <c r="M116" s="34">
        <f t="shared" si="12"/>
        <v>153</v>
      </c>
      <c r="N116" s="34">
        <f t="shared" si="12"/>
        <v>573</v>
      </c>
      <c r="O116" s="34">
        <f t="shared" si="12"/>
        <v>867</v>
      </c>
      <c r="P116" s="34">
        <f t="shared" si="12"/>
        <v>290</v>
      </c>
      <c r="Q116" s="34">
        <f t="shared" si="12"/>
        <v>1200</v>
      </c>
      <c r="R116" s="34">
        <f t="shared" si="12"/>
        <v>414</v>
      </c>
      <c r="S116" s="34">
        <f t="shared" si="12"/>
        <v>160</v>
      </c>
      <c r="T116" s="34">
        <f t="shared" si="12"/>
        <v>904</v>
      </c>
      <c r="U116" s="34">
        <f t="shared" si="12"/>
        <v>261</v>
      </c>
      <c r="V116" s="34">
        <f t="shared" si="12"/>
        <v>380</v>
      </c>
      <c r="W116" s="34">
        <f t="shared" si="12"/>
        <v>226</v>
      </c>
      <c r="X116" s="41">
        <f t="shared" si="12"/>
        <v>0</v>
      </c>
      <c r="Y116" s="1558" t="s">
        <v>6790</v>
      </c>
    </row>
    <row r="117" spans="1:25" s="1" customFormat="1" ht="16" x14ac:dyDescent="0.25">
      <c r="A117" s="55">
        <v>44967</v>
      </c>
      <c r="B117" s="436" t="s">
        <v>63</v>
      </c>
      <c r="C117" s="14">
        <v>-19</v>
      </c>
      <c r="D117" s="14">
        <v>-16</v>
      </c>
      <c r="E117" s="115"/>
      <c r="F117" s="115"/>
      <c r="G117" s="115"/>
      <c r="H117" s="115"/>
      <c r="I117" s="115"/>
      <c r="J117" s="115"/>
      <c r="K117" s="115"/>
      <c r="L117" s="14">
        <v>-22</v>
      </c>
      <c r="M117" s="14">
        <v>-28</v>
      </c>
      <c r="N117" s="14">
        <v>-2</v>
      </c>
      <c r="O117" s="115"/>
      <c r="P117" s="115"/>
      <c r="Q117" s="115"/>
      <c r="R117" s="14">
        <v>-193</v>
      </c>
      <c r="S117" s="14">
        <v>-66</v>
      </c>
      <c r="T117" s="14">
        <v>-281</v>
      </c>
      <c r="U117" s="115"/>
      <c r="V117" s="14">
        <v>-113</v>
      </c>
      <c r="W117" s="14">
        <v>-35</v>
      </c>
      <c r="X117" s="115"/>
    </row>
    <row r="118" spans="1:25" s="1" customFormat="1" ht="16" x14ac:dyDescent="0.25">
      <c r="A118" s="55">
        <v>44995</v>
      </c>
      <c r="B118" s="53" t="s">
        <v>63</v>
      </c>
      <c r="C118" s="14">
        <v>-67</v>
      </c>
      <c r="D118" s="14">
        <v>-108</v>
      </c>
      <c r="E118" s="115"/>
      <c r="F118" s="14">
        <v>-120</v>
      </c>
      <c r="G118" s="115"/>
      <c r="H118" s="115"/>
      <c r="I118" s="115"/>
      <c r="J118" s="115"/>
      <c r="K118" s="115"/>
      <c r="L118" s="14">
        <v>-6</v>
      </c>
      <c r="M118" s="115"/>
      <c r="N118" s="14">
        <v>-1</v>
      </c>
      <c r="O118" s="115"/>
      <c r="P118" s="115"/>
      <c r="Q118" s="115"/>
      <c r="R118" s="14">
        <v>-6</v>
      </c>
      <c r="S118" s="115"/>
      <c r="T118" s="14">
        <v>-134</v>
      </c>
      <c r="U118" s="115"/>
      <c r="V118" s="115"/>
      <c r="W118" s="14">
        <v>-38</v>
      </c>
      <c r="X118" s="115"/>
    </row>
    <row r="119" spans="1:25" s="1" customFormat="1" ht="16" x14ac:dyDescent="0.25">
      <c r="A119" s="12">
        <v>45087</v>
      </c>
      <c r="B119" s="436" t="s">
        <v>63</v>
      </c>
      <c r="C119" s="14"/>
      <c r="D119" s="14"/>
      <c r="E119" s="14">
        <v>-100</v>
      </c>
      <c r="F119" s="14">
        <v>-84</v>
      </c>
      <c r="G119" s="115"/>
      <c r="H119" s="14">
        <v>-35</v>
      </c>
      <c r="I119" s="14">
        <v>-35</v>
      </c>
      <c r="J119" s="115"/>
      <c r="K119" s="115"/>
      <c r="L119" s="14"/>
      <c r="M119" s="14"/>
      <c r="N119" s="14"/>
      <c r="O119" s="115"/>
      <c r="P119" s="115"/>
      <c r="Q119" s="115"/>
      <c r="R119" s="14"/>
      <c r="S119" s="14"/>
      <c r="T119" s="14"/>
      <c r="U119" s="115"/>
      <c r="V119" s="14"/>
      <c r="W119" s="14"/>
      <c r="X119" s="115"/>
    </row>
    <row r="120" spans="1:25" s="1" customFormat="1" ht="16" x14ac:dyDescent="0.25">
      <c r="A120" s="55">
        <v>45209</v>
      </c>
      <c r="B120" s="53" t="s">
        <v>63</v>
      </c>
      <c r="C120" s="115"/>
      <c r="D120" s="115"/>
      <c r="E120" s="14">
        <v>-52</v>
      </c>
      <c r="F120" s="14">
        <v>-113</v>
      </c>
      <c r="G120" s="115"/>
      <c r="H120" s="14">
        <v>-45</v>
      </c>
      <c r="I120" s="14">
        <v>-9</v>
      </c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</row>
    <row r="121" spans="1:25" s="1" customFormat="1" ht="16" x14ac:dyDescent="0.25">
      <c r="A121" s="55">
        <v>45240</v>
      </c>
      <c r="B121" s="436" t="s">
        <v>63</v>
      </c>
      <c r="C121" s="115"/>
      <c r="D121" s="115"/>
      <c r="E121" s="115"/>
      <c r="F121" s="14">
        <v>-38</v>
      </c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4">
        <v>-40</v>
      </c>
      <c r="U121" s="115"/>
      <c r="V121" s="115"/>
      <c r="W121" s="115"/>
      <c r="X121" s="115"/>
    </row>
    <row r="122" spans="1:25" s="1" customFormat="1" ht="16" x14ac:dyDescent="0.25">
      <c r="A122" s="55" t="s">
        <v>7663</v>
      </c>
      <c r="B122" s="436" t="s">
        <v>63</v>
      </c>
      <c r="C122" s="14">
        <v>-52</v>
      </c>
      <c r="D122" s="14">
        <v>-25</v>
      </c>
      <c r="E122" s="14">
        <v>-111</v>
      </c>
      <c r="F122" s="14">
        <v>-130</v>
      </c>
      <c r="G122" s="14">
        <v>-291</v>
      </c>
      <c r="H122" s="14">
        <v>-28</v>
      </c>
      <c r="I122" s="14">
        <v>-13</v>
      </c>
      <c r="J122" s="115"/>
      <c r="K122" s="14">
        <v>-1</v>
      </c>
      <c r="L122" s="14">
        <v>-20</v>
      </c>
      <c r="M122" s="14">
        <v>-27</v>
      </c>
      <c r="N122" s="14">
        <v>-17</v>
      </c>
      <c r="O122" s="14">
        <v>-15</v>
      </c>
      <c r="P122" s="115"/>
      <c r="Q122" s="115"/>
      <c r="R122" s="115"/>
      <c r="S122" s="115"/>
      <c r="T122" s="115"/>
      <c r="U122" s="115"/>
      <c r="V122" s="115"/>
      <c r="W122" s="115"/>
      <c r="X122" s="115"/>
    </row>
    <row r="123" spans="1:25" s="1" customFormat="1" ht="16" x14ac:dyDescent="0.25">
      <c r="A123" s="12" t="s">
        <v>7661</v>
      </c>
      <c r="B123" s="14" t="s">
        <v>401</v>
      </c>
      <c r="C123" s="14">
        <v>-163</v>
      </c>
      <c r="D123" s="14">
        <v>-262</v>
      </c>
      <c r="E123" s="115"/>
      <c r="F123" s="115"/>
      <c r="G123" s="14">
        <v>-160</v>
      </c>
      <c r="H123" s="115"/>
      <c r="I123" s="115"/>
      <c r="J123" s="14">
        <v>-2</v>
      </c>
      <c r="K123" s="14">
        <v>-12</v>
      </c>
      <c r="L123" s="14">
        <v>-1</v>
      </c>
      <c r="M123" s="14">
        <v>-1</v>
      </c>
      <c r="N123" s="14">
        <v>-2</v>
      </c>
      <c r="O123" s="115"/>
      <c r="P123" s="115"/>
      <c r="Q123" s="115"/>
      <c r="R123" s="14">
        <v>-91</v>
      </c>
      <c r="S123" s="14">
        <v>-26</v>
      </c>
      <c r="T123" s="14">
        <v>-110</v>
      </c>
      <c r="U123" s="115"/>
      <c r="V123" s="14">
        <v>-160</v>
      </c>
      <c r="W123" s="14">
        <v>-65</v>
      </c>
      <c r="X123" s="115"/>
    </row>
    <row r="124" spans="1:25" s="1" customFormat="1" ht="16" x14ac:dyDescent="0.25">
      <c r="A124" s="12" t="s">
        <v>7661</v>
      </c>
      <c r="B124" s="14" t="s">
        <v>401</v>
      </c>
      <c r="C124" s="14">
        <v>-418</v>
      </c>
      <c r="D124" s="14">
        <v>-537</v>
      </c>
      <c r="E124" s="115"/>
      <c r="F124" s="115"/>
      <c r="G124" s="115"/>
      <c r="H124" s="115"/>
      <c r="I124" s="115"/>
      <c r="J124" s="14">
        <v>-2</v>
      </c>
      <c r="K124" s="14">
        <v>-17</v>
      </c>
      <c r="L124" s="14">
        <v>-26</v>
      </c>
      <c r="M124" s="14">
        <v>-23</v>
      </c>
      <c r="N124" s="14">
        <v>-27</v>
      </c>
      <c r="O124" s="14">
        <v>-15</v>
      </c>
      <c r="P124" s="115"/>
      <c r="Q124" s="115"/>
      <c r="R124" s="115"/>
      <c r="S124" s="115"/>
      <c r="T124" s="115"/>
      <c r="U124" s="14">
        <v>-3</v>
      </c>
      <c r="V124" s="115"/>
      <c r="W124" s="115"/>
      <c r="X124" s="115"/>
    </row>
    <row r="125" spans="1:25" s="1" customFormat="1" ht="16" x14ac:dyDescent="0.25">
      <c r="A125" s="12" t="s">
        <v>7695</v>
      </c>
      <c r="B125" s="13" t="s">
        <v>63</v>
      </c>
      <c r="C125" s="14">
        <v>-165</v>
      </c>
      <c r="D125" s="14">
        <v>-123</v>
      </c>
      <c r="E125" s="115"/>
      <c r="F125" s="115"/>
      <c r="G125" s="115"/>
      <c r="H125" s="115"/>
      <c r="I125" s="115"/>
      <c r="J125" s="14">
        <v>-5</v>
      </c>
      <c r="K125" s="14">
        <v>-8</v>
      </c>
      <c r="L125" s="14">
        <v>-95</v>
      </c>
      <c r="M125" s="14">
        <v>-95</v>
      </c>
      <c r="N125" s="14">
        <v>-218</v>
      </c>
      <c r="O125" s="14">
        <v>-93</v>
      </c>
      <c r="P125" s="115"/>
      <c r="Q125" s="115"/>
      <c r="R125" s="115"/>
      <c r="S125" s="115"/>
      <c r="T125" s="115"/>
      <c r="U125" s="14">
        <v>-39</v>
      </c>
      <c r="V125" s="115"/>
      <c r="W125" s="115"/>
      <c r="X125" s="115"/>
    </row>
    <row r="126" spans="1:25" s="1" customFormat="1" ht="16" x14ac:dyDescent="0.25">
      <c r="A126" s="12" t="s">
        <v>7695</v>
      </c>
      <c r="B126" s="13" t="s">
        <v>63</v>
      </c>
      <c r="C126" s="115"/>
      <c r="D126" s="115"/>
      <c r="E126" s="14">
        <v>-161</v>
      </c>
      <c r="F126" s="14">
        <v>-134</v>
      </c>
      <c r="G126" s="14">
        <v>-137</v>
      </c>
      <c r="H126" s="14">
        <v>-33</v>
      </c>
      <c r="I126" s="14">
        <v>-45</v>
      </c>
      <c r="J126" s="115"/>
      <c r="K126" s="115"/>
      <c r="L126" s="115"/>
      <c r="M126" s="115"/>
      <c r="N126" s="115"/>
      <c r="O126" s="115"/>
      <c r="P126" s="115"/>
      <c r="Q126" s="14">
        <v>-192</v>
      </c>
      <c r="R126" s="115"/>
      <c r="S126" s="115"/>
      <c r="T126" s="115"/>
      <c r="U126" s="115"/>
      <c r="V126" s="115"/>
      <c r="W126" s="115"/>
      <c r="X126" s="115"/>
    </row>
    <row r="127" spans="1:25" s="1" customFormat="1" ht="16" x14ac:dyDescent="0.25">
      <c r="A127" s="13" t="s">
        <v>7726</v>
      </c>
      <c r="B127" s="75" t="s">
        <v>63</v>
      </c>
      <c r="C127" s="14">
        <v>-97</v>
      </c>
      <c r="D127" s="14">
        <v>-89</v>
      </c>
      <c r="E127" s="115"/>
      <c r="F127" s="115"/>
      <c r="G127" s="115"/>
      <c r="H127" s="115"/>
      <c r="I127" s="115"/>
      <c r="J127" s="14">
        <v>-2</v>
      </c>
      <c r="K127" s="14">
        <v>-5</v>
      </c>
      <c r="L127" s="14">
        <v>-166</v>
      </c>
      <c r="M127" s="14">
        <v>-184</v>
      </c>
      <c r="N127" s="115">
        <v>-203</v>
      </c>
      <c r="O127" s="14">
        <v>-122</v>
      </c>
      <c r="P127" s="115"/>
      <c r="Q127" s="115"/>
      <c r="R127" s="115"/>
      <c r="S127" s="115"/>
      <c r="T127" s="115"/>
      <c r="U127" s="14">
        <v>-49</v>
      </c>
      <c r="V127" s="115"/>
      <c r="W127" s="115"/>
      <c r="X127" s="115"/>
    </row>
    <row r="128" spans="1:25" s="1" customFormat="1" ht="16" x14ac:dyDescent="0.25">
      <c r="A128" s="13" t="s">
        <v>7739</v>
      </c>
      <c r="B128" s="13" t="s">
        <v>63</v>
      </c>
      <c r="C128" s="14">
        <v>-26</v>
      </c>
      <c r="D128" s="14">
        <v>-36</v>
      </c>
      <c r="E128" s="14">
        <v>-79</v>
      </c>
      <c r="F128" s="14">
        <v>-120</v>
      </c>
      <c r="G128" s="14">
        <v>-110</v>
      </c>
      <c r="H128" s="14">
        <v>-20</v>
      </c>
      <c r="I128" s="14">
        <v>-19</v>
      </c>
      <c r="J128" s="115"/>
      <c r="K128" s="115"/>
      <c r="L128" s="14">
        <v>-1</v>
      </c>
      <c r="M128" s="115"/>
      <c r="N128" s="14">
        <v>-4</v>
      </c>
      <c r="O128" s="14">
        <v>-1</v>
      </c>
      <c r="P128" s="115"/>
      <c r="Q128" s="14">
        <v>-15</v>
      </c>
      <c r="R128" s="14">
        <v>-39</v>
      </c>
      <c r="S128" s="14">
        <v>-25</v>
      </c>
      <c r="T128" s="14">
        <v>-30</v>
      </c>
      <c r="U128" s="115"/>
      <c r="V128" s="115"/>
      <c r="W128" s="14">
        <v>-3</v>
      </c>
      <c r="X128" s="115"/>
      <c r="Y128" s="1" t="s">
        <v>7747</v>
      </c>
    </row>
    <row r="129" spans="1:25" s="1" customFormat="1" ht="16" x14ac:dyDescent="0.25">
      <c r="A129" s="13" t="s">
        <v>7739</v>
      </c>
      <c r="B129" s="13" t="s">
        <v>63</v>
      </c>
      <c r="C129" s="14">
        <v>-400</v>
      </c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</row>
    <row r="130" spans="1:25" s="1" customFormat="1" ht="16" x14ac:dyDescent="0.25">
      <c r="A130" s="13" t="s">
        <v>7739</v>
      </c>
      <c r="B130" s="13" t="s">
        <v>63</v>
      </c>
      <c r="C130" s="14">
        <v>-84</v>
      </c>
      <c r="D130" s="14">
        <v>-57</v>
      </c>
      <c r="E130" s="14">
        <v>-250</v>
      </c>
      <c r="F130" s="14">
        <v>-66</v>
      </c>
      <c r="G130" s="115"/>
      <c r="H130" s="14">
        <v>-61</v>
      </c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</row>
    <row r="131" spans="1:25" s="1" customFormat="1" ht="16" x14ac:dyDescent="0.25">
      <c r="A131" s="12" t="s">
        <v>7751</v>
      </c>
      <c r="B131" s="13" t="s">
        <v>63</v>
      </c>
      <c r="C131" s="14">
        <v>-8</v>
      </c>
      <c r="D131" s="14">
        <v>-12</v>
      </c>
      <c r="E131" s="14">
        <v>-100</v>
      </c>
      <c r="F131" s="14">
        <v>-83</v>
      </c>
      <c r="G131" s="14">
        <v>-24</v>
      </c>
      <c r="H131" s="14">
        <v>-32</v>
      </c>
      <c r="I131" s="14">
        <v>-5</v>
      </c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</row>
    <row r="132" spans="1:25" s="1" customFormat="1" thickBot="1" x14ac:dyDescent="0.3">
      <c r="A132" s="12" t="s">
        <v>7786</v>
      </c>
      <c r="B132" s="13" t="s">
        <v>63</v>
      </c>
      <c r="C132" s="14">
        <v>-110</v>
      </c>
      <c r="D132" s="14">
        <v>-409</v>
      </c>
      <c r="E132" s="115"/>
      <c r="F132" s="115"/>
      <c r="G132" s="115"/>
      <c r="H132" s="115"/>
      <c r="I132" s="115"/>
      <c r="J132" s="115"/>
      <c r="K132" s="115"/>
      <c r="L132" s="115"/>
      <c r="M132" s="115"/>
      <c r="N132" s="14">
        <v>-94</v>
      </c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</row>
    <row r="133" spans="1:25" s="8" customFormat="1" thickBot="1" x14ac:dyDescent="0.3">
      <c r="A133" s="33" t="s">
        <v>7845</v>
      </c>
      <c r="B133" s="54"/>
      <c r="C133" s="34">
        <f>SUM(C116:C132)</f>
        <v>1290</v>
      </c>
      <c r="D133" s="34">
        <f t="shared" ref="D133:X133" si="13">SUM(D116:D132)</f>
        <v>974</v>
      </c>
      <c r="E133" s="34">
        <f t="shared" si="13"/>
        <v>1929</v>
      </c>
      <c r="F133" s="34">
        <f t="shared" si="13"/>
        <v>1013</v>
      </c>
      <c r="G133" s="34">
        <f t="shared" si="13"/>
        <v>2528</v>
      </c>
      <c r="H133" s="34">
        <f t="shared" si="13"/>
        <v>586</v>
      </c>
      <c r="I133" s="34">
        <f t="shared" si="13"/>
        <v>796</v>
      </c>
      <c r="J133" s="56">
        <f t="shared" si="13"/>
        <v>-20</v>
      </c>
      <c r="K133" s="34">
        <f t="shared" si="13"/>
        <v>264</v>
      </c>
      <c r="L133" s="34">
        <f>SUM(L116:L132)</f>
        <v>315</v>
      </c>
      <c r="M133" s="56">
        <f t="shared" si="13"/>
        <v>-205</v>
      </c>
      <c r="N133" s="34">
        <f t="shared" si="13"/>
        <v>5</v>
      </c>
      <c r="O133" s="34">
        <f t="shared" si="13"/>
        <v>621</v>
      </c>
      <c r="P133" s="34">
        <f t="shared" si="13"/>
        <v>290</v>
      </c>
      <c r="Q133" s="34">
        <f t="shared" si="13"/>
        <v>993</v>
      </c>
      <c r="R133" s="34">
        <f t="shared" si="13"/>
        <v>85</v>
      </c>
      <c r="S133" s="34">
        <f t="shared" si="13"/>
        <v>43</v>
      </c>
      <c r="T133" s="34">
        <f t="shared" si="13"/>
        <v>309</v>
      </c>
      <c r="U133" s="34">
        <f t="shared" si="13"/>
        <v>170</v>
      </c>
      <c r="V133" s="34">
        <f t="shared" si="13"/>
        <v>107</v>
      </c>
      <c r="W133" s="34">
        <f t="shared" si="13"/>
        <v>85</v>
      </c>
      <c r="X133" s="34">
        <f t="shared" si="13"/>
        <v>0</v>
      </c>
      <c r="Y133" s="1558"/>
    </row>
    <row r="134" spans="1:25" s="626" customFormat="1" ht="16" x14ac:dyDescent="0.25">
      <c r="A134" s="775">
        <v>44937</v>
      </c>
      <c r="B134" s="1468" t="s">
        <v>7946</v>
      </c>
      <c r="C134" s="737"/>
      <c r="D134" s="430"/>
      <c r="E134" s="430"/>
      <c r="F134" s="737"/>
      <c r="G134" s="430"/>
      <c r="H134" s="430"/>
      <c r="I134" s="430"/>
      <c r="J134" s="737">
        <v>20</v>
      </c>
      <c r="K134" s="737">
        <v>-20</v>
      </c>
      <c r="L134" s="737">
        <v>-205</v>
      </c>
      <c r="M134" s="737">
        <v>205</v>
      </c>
      <c r="N134" s="737"/>
      <c r="O134" s="737"/>
      <c r="P134" s="737"/>
      <c r="Q134" s="737"/>
      <c r="R134" s="737"/>
      <c r="S134" s="737"/>
      <c r="T134" s="737"/>
      <c r="U134" s="737"/>
      <c r="V134" s="737"/>
      <c r="W134" s="737"/>
      <c r="X134" s="737"/>
      <c r="Y134" s="1624"/>
    </row>
    <row r="135" spans="1:25" s="1" customFormat="1" ht="16" x14ac:dyDescent="0.25">
      <c r="A135" s="55">
        <v>45118</v>
      </c>
      <c r="B135" s="13" t="s">
        <v>63</v>
      </c>
      <c r="C135" s="14"/>
      <c r="D135" s="14"/>
      <c r="E135" s="14">
        <v>-240</v>
      </c>
      <c r="F135" s="14">
        <v>-78</v>
      </c>
      <c r="G135" s="115"/>
      <c r="H135" s="115"/>
      <c r="I135" s="115"/>
      <c r="J135" s="115"/>
      <c r="K135" s="115"/>
      <c r="L135" s="115"/>
      <c r="M135" s="115"/>
      <c r="N135" s="14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</row>
    <row r="136" spans="1:25" s="1" customFormat="1" ht="16" x14ac:dyDescent="0.25">
      <c r="A136" s="55">
        <v>45241</v>
      </c>
      <c r="B136" s="13" t="s">
        <v>63</v>
      </c>
      <c r="C136" s="14">
        <v>-101</v>
      </c>
      <c r="D136" s="14">
        <v>-151</v>
      </c>
      <c r="E136" s="115"/>
      <c r="F136" s="14">
        <v>-24</v>
      </c>
      <c r="G136" s="115"/>
      <c r="H136" s="14">
        <v>-104</v>
      </c>
      <c r="I136" s="14">
        <v>-95</v>
      </c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</row>
    <row r="137" spans="1:25" s="1" customFormat="1" ht="16" x14ac:dyDescent="0.25">
      <c r="A137" s="55" t="s">
        <v>7907</v>
      </c>
      <c r="B137" s="75" t="s">
        <v>63</v>
      </c>
      <c r="C137" s="14">
        <v>-91</v>
      </c>
      <c r="D137" s="14">
        <v>-105</v>
      </c>
      <c r="E137" s="14">
        <v>-28</v>
      </c>
      <c r="F137" s="14">
        <v>-28</v>
      </c>
      <c r="G137" s="115"/>
      <c r="H137" s="14">
        <v>-29</v>
      </c>
      <c r="I137" s="14">
        <v>-6</v>
      </c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</row>
    <row r="138" spans="1:25" s="1" customFormat="1" ht="16" x14ac:dyDescent="0.25">
      <c r="A138" s="55" t="s">
        <v>7924</v>
      </c>
      <c r="B138" s="53" t="s">
        <v>63</v>
      </c>
      <c r="C138" s="115"/>
      <c r="D138" s="115"/>
      <c r="E138" s="14">
        <v>-58</v>
      </c>
      <c r="F138" s="115"/>
      <c r="G138" s="14">
        <v>-976</v>
      </c>
      <c r="H138" s="14">
        <v>-49</v>
      </c>
      <c r="I138" s="14">
        <v>-86</v>
      </c>
      <c r="J138" s="115"/>
      <c r="K138" s="115"/>
      <c r="L138" s="14">
        <v>-61</v>
      </c>
      <c r="M138" s="14">
        <v>-51</v>
      </c>
      <c r="N138" s="14">
        <v>-126</v>
      </c>
      <c r="O138" s="14">
        <v>-96</v>
      </c>
      <c r="P138" s="115"/>
      <c r="Q138" s="115"/>
      <c r="R138" s="115"/>
      <c r="S138" s="115"/>
      <c r="T138" s="115"/>
      <c r="U138" s="115"/>
      <c r="V138" s="115"/>
      <c r="W138" s="115"/>
      <c r="X138" s="115"/>
    </row>
    <row r="139" spans="1:25" s="361" customFormat="1" ht="16" x14ac:dyDescent="0.25">
      <c r="A139" s="1203" t="s">
        <v>7924</v>
      </c>
      <c r="B139" s="740" t="s">
        <v>7946</v>
      </c>
      <c r="C139" s="246"/>
      <c r="D139" s="246"/>
      <c r="E139" s="246"/>
      <c r="F139" s="246"/>
      <c r="G139" s="246"/>
      <c r="H139" s="246"/>
      <c r="I139" s="246"/>
      <c r="J139" s="785"/>
      <c r="K139" s="785"/>
      <c r="L139" s="785">
        <v>-48</v>
      </c>
      <c r="M139" s="785">
        <v>48</v>
      </c>
      <c r="N139" s="785">
        <v>121</v>
      </c>
      <c r="O139" s="785">
        <v>-121</v>
      </c>
      <c r="P139" s="785"/>
      <c r="Q139" s="785"/>
      <c r="R139" s="785"/>
      <c r="S139" s="785"/>
      <c r="T139" s="785"/>
      <c r="U139" s="785"/>
      <c r="V139" s="785"/>
      <c r="W139" s="785"/>
      <c r="X139" s="785"/>
    </row>
    <row r="140" spans="1:25" s="361" customFormat="1" ht="16" x14ac:dyDescent="0.25">
      <c r="A140" s="1203" t="s">
        <v>7924</v>
      </c>
      <c r="B140" s="1578" t="s">
        <v>7946</v>
      </c>
      <c r="C140" s="246"/>
      <c r="D140" s="246"/>
      <c r="E140" s="246"/>
      <c r="F140" s="246"/>
      <c r="G140" s="246"/>
      <c r="H140" s="246"/>
      <c r="I140" s="246"/>
      <c r="J140" s="785"/>
      <c r="K140" s="785"/>
      <c r="L140" s="785"/>
      <c r="M140" s="785">
        <v>4</v>
      </c>
      <c r="N140" s="785"/>
      <c r="O140" s="785">
        <v>-4</v>
      </c>
      <c r="P140" s="785"/>
      <c r="Q140" s="785"/>
      <c r="R140" s="785"/>
      <c r="S140" s="785"/>
      <c r="T140" s="785"/>
      <c r="U140" s="785"/>
      <c r="V140" s="785"/>
      <c r="W140" s="785"/>
      <c r="X140" s="785"/>
    </row>
    <row r="141" spans="1:25" s="1" customFormat="1" ht="16" x14ac:dyDescent="0.25">
      <c r="A141" s="55" t="s">
        <v>7924</v>
      </c>
      <c r="B141" s="53" t="s">
        <v>7930</v>
      </c>
      <c r="C141" s="14"/>
      <c r="D141" s="14"/>
      <c r="E141" s="14"/>
      <c r="F141" s="14"/>
      <c r="G141" s="115"/>
      <c r="H141" s="115"/>
      <c r="I141" s="115"/>
      <c r="J141" s="115"/>
      <c r="K141" s="115"/>
      <c r="L141" s="14">
        <v>-1</v>
      </c>
      <c r="M141" s="14">
        <v>-1</v>
      </c>
      <c r="N141" s="14">
        <v>-3</v>
      </c>
      <c r="O141" s="14">
        <v>-4</v>
      </c>
      <c r="P141" s="115"/>
      <c r="Q141" s="115"/>
      <c r="R141" s="115"/>
      <c r="S141" s="115"/>
      <c r="T141" s="115"/>
      <c r="U141" s="115"/>
      <c r="V141" s="115"/>
      <c r="W141" s="115"/>
      <c r="X141" s="115"/>
    </row>
    <row r="142" spans="1:25" s="361" customFormat="1" ht="16" x14ac:dyDescent="0.25">
      <c r="A142" s="1203" t="s">
        <v>7924</v>
      </c>
      <c r="B142" s="740" t="s">
        <v>7946</v>
      </c>
      <c r="C142" s="246"/>
      <c r="D142" s="246"/>
      <c r="E142" s="246"/>
      <c r="F142" s="246"/>
      <c r="G142" s="246"/>
      <c r="H142" s="246"/>
      <c r="I142" s="246"/>
      <c r="J142" s="785"/>
      <c r="K142" s="785"/>
      <c r="L142" s="246"/>
      <c r="M142" s="785"/>
      <c r="N142" s="785">
        <v>3</v>
      </c>
      <c r="O142" s="785">
        <v>-3</v>
      </c>
      <c r="P142" s="785"/>
      <c r="Q142" s="785"/>
      <c r="R142" s="785"/>
      <c r="S142" s="785"/>
      <c r="T142" s="785"/>
      <c r="U142" s="785"/>
      <c r="V142" s="785"/>
      <c r="W142" s="785"/>
      <c r="X142" s="785"/>
    </row>
    <row r="143" spans="1:25" s="1" customFormat="1" ht="16" x14ac:dyDescent="0.25">
      <c r="A143" s="12" t="s">
        <v>7998</v>
      </c>
      <c r="B143" s="75" t="s">
        <v>63</v>
      </c>
      <c r="C143" s="14">
        <v>-199</v>
      </c>
      <c r="D143" s="14">
        <v>-239</v>
      </c>
      <c r="E143" s="14">
        <v>-219</v>
      </c>
      <c r="F143" s="115"/>
      <c r="G143" s="115"/>
      <c r="H143" s="115"/>
      <c r="I143" s="14">
        <v>-31</v>
      </c>
      <c r="J143" s="115"/>
      <c r="K143" s="14">
        <v>-38</v>
      </c>
      <c r="L143" s="115"/>
      <c r="M143" s="115"/>
      <c r="N143" s="115"/>
      <c r="O143" s="115"/>
      <c r="P143" s="115"/>
      <c r="Q143" s="14">
        <v>-500</v>
      </c>
      <c r="R143" s="14">
        <v>-76</v>
      </c>
      <c r="S143" s="115"/>
      <c r="T143" s="115"/>
      <c r="U143" s="115"/>
      <c r="V143" s="115"/>
      <c r="W143" s="14">
        <v>-48</v>
      </c>
      <c r="X143" s="115"/>
    </row>
    <row r="144" spans="1:25" s="1" customFormat="1" thickBot="1" x14ac:dyDescent="0.3">
      <c r="A144" s="12" t="s">
        <v>8060</v>
      </c>
      <c r="B144" s="14" t="s">
        <v>63</v>
      </c>
      <c r="C144" s="115"/>
      <c r="D144" s="115"/>
      <c r="E144" s="14">
        <v>-110</v>
      </c>
      <c r="F144" s="14">
        <v>-60</v>
      </c>
      <c r="G144" s="14">
        <v>-112</v>
      </c>
      <c r="H144" s="14">
        <v>-21</v>
      </c>
      <c r="I144" s="14">
        <v>-15</v>
      </c>
      <c r="J144" s="115"/>
      <c r="K144" s="115"/>
      <c r="L144" s="115"/>
      <c r="M144" s="115"/>
      <c r="N144" s="115"/>
      <c r="O144" s="115"/>
      <c r="P144" s="115"/>
      <c r="Q144" s="14">
        <v>-46</v>
      </c>
      <c r="R144" s="115"/>
      <c r="S144" s="115"/>
      <c r="T144" s="115"/>
      <c r="U144" s="115"/>
      <c r="V144" s="115"/>
      <c r="W144" s="115"/>
      <c r="X144" s="115"/>
    </row>
    <row r="145" spans="1:25" s="8" customFormat="1" thickBot="1" x14ac:dyDescent="0.3">
      <c r="A145" s="33" t="s">
        <v>8111</v>
      </c>
      <c r="B145" s="54"/>
      <c r="C145" s="34">
        <f t="shared" ref="C145:W145" si="14">SUM(C133:C144)</f>
        <v>899</v>
      </c>
      <c r="D145" s="34">
        <f t="shared" si="14"/>
        <v>479</v>
      </c>
      <c r="E145" s="34">
        <f t="shared" si="14"/>
        <v>1274</v>
      </c>
      <c r="F145" s="34">
        <f t="shared" si="14"/>
        <v>823</v>
      </c>
      <c r="G145" s="34">
        <f t="shared" si="14"/>
        <v>1440</v>
      </c>
      <c r="H145" s="34">
        <f t="shared" si="14"/>
        <v>383</v>
      </c>
      <c r="I145" s="34">
        <f t="shared" si="14"/>
        <v>563</v>
      </c>
      <c r="J145" s="34">
        <f t="shared" si="14"/>
        <v>0</v>
      </c>
      <c r="K145" s="34">
        <f t="shared" si="14"/>
        <v>206</v>
      </c>
      <c r="L145" s="34">
        <f t="shared" si="14"/>
        <v>0</v>
      </c>
      <c r="M145" s="34">
        <f t="shared" si="14"/>
        <v>0</v>
      </c>
      <c r="N145" s="34">
        <f t="shared" si="14"/>
        <v>0</v>
      </c>
      <c r="O145" s="34">
        <f t="shared" si="14"/>
        <v>393</v>
      </c>
      <c r="P145" s="34">
        <f t="shared" si="14"/>
        <v>290</v>
      </c>
      <c r="Q145" s="34">
        <f t="shared" si="14"/>
        <v>447</v>
      </c>
      <c r="R145" s="34">
        <f t="shared" si="14"/>
        <v>9</v>
      </c>
      <c r="S145" s="34">
        <f t="shared" si="14"/>
        <v>43</v>
      </c>
      <c r="T145" s="34">
        <f t="shared" si="14"/>
        <v>309</v>
      </c>
      <c r="U145" s="34">
        <f t="shared" si="14"/>
        <v>170</v>
      </c>
      <c r="V145" s="34">
        <f t="shared" si="14"/>
        <v>107</v>
      </c>
      <c r="W145" s="34">
        <f t="shared" si="14"/>
        <v>37</v>
      </c>
      <c r="X145" s="34">
        <f t="shared" ref="X145" si="15">SUM(X133:X144)</f>
        <v>0</v>
      </c>
      <c r="Y145" s="1558"/>
    </row>
    <row r="146" spans="1:25" s="1" customFormat="1" ht="16" x14ac:dyDescent="0.25">
      <c r="A146" s="12">
        <v>45119</v>
      </c>
      <c r="B146" s="75" t="s">
        <v>63</v>
      </c>
      <c r="C146" s="115"/>
      <c r="D146" s="115"/>
      <c r="E146" s="14">
        <v>-149</v>
      </c>
      <c r="F146" s="14">
        <v>-100</v>
      </c>
      <c r="G146" s="14">
        <v>-240</v>
      </c>
      <c r="H146" s="14">
        <v>-49</v>
      </c>
      <c r="I146" s="14">
        <v>-56</v>
      </c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</row>
    <row r="147" spans="1:25" s="1" customFormat="1" ht="16" x14ac:dyDescent="0.25">
      <c r="A147" s="55">
        <v>45150</v>
      </c>
      <c r="B147" s="75" t="s">
        <v>63</v>
      </c>
      <c r="C147" s="115"/>
      <c r="D147" s="115"/>
      <c r="E147" s="14">
        <v>-30</v>
      </c>
      <c r="F147" s="14">
        <v>-141</v>
      </c>
      <c r="G147" s="115"/>
      <c r="H147" s="14">
        <v>-39</v>
      </c>
      <c r="I147" s="115"/>
      <c r="J147" s="115"/>
      <c r="K147" s="115"/>
      <c r="L147" s="115"/>
      <c r="M147" s="115"/>
      <c r="N147" s="14"/>
      <c r="O147" s="14">
        <v>-141</v>
      </c>
      <c r="P147" s="115"/>
      <c r="Q147" s="115"/>
      <c r="R147" s="115"/>
      <c r="S147" s="115"/>
      <c r="T147" s="115"/>
      <c r="U147" s="14">
        <v>-28</v>
      </c>
      <c r="V147" s="115"/>
      <c r="W147" s="115"/>
      <c r="X147" s="115"/>
    </row>
    <row r="148" spans="1:25" s="1" customFormat="1" ht="16" x14ac:dyDescent="0.25">
      <c r="A148" s="12" t="s">
        <v>8146</v>
      </c>
      <c r="B148" s="14" t="s">
        <v>63</v>
      </c>
      <c r="C148" s="14">
        <v>-500</v>
      </c>
      <c r="D148" s="14">
        <v>-160</v>
      </c>
      <c r="E148" s="14">
        <v>-44</v>
      </c>
      <c r="F148" s="14">
        <v>-9</v>
      </c>
      <c r="G148" s="115"/>
      <c r="H148" s="14">
        <v>-28</v>
      </c>
      <c r="I148" s="14">
        <v>-11</v>
      </c>
      <c r="J148" s="115"/>
      <c r="K148" s="14">
        <v>-12</v>
      </c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4">
        <v>-7</v>
      </c>
      <c r="X148" s="115"/>
    </row>
    <row r="149" spans="1:25" s="1" customFormat="1" thickBot="1" x14ac:dyDescent="0.3">
      <c r="A149" s="38" t="s">
        <v>8205</v>
      </c>
      <c r="B149" s="14" t="s">
        <v>63</v>
      </c>
      <c r="C149" s="14">
        <v>-15</v>
      </c>
      <c r="D149" s="14">
        <v>-12</v>
      </c>
      <c r="E149" s="14">
        <v>-30</v>
      </c>
      <c r="F149" s="14">
        <v>-15</v>
      </c>
      <c r="G149" s="14">
        <v>-431</v>
      </c>
      <c r="H149" s="14">
        <v>-27</v>
      </c>
      <c r="I149" s="14">
        <v>-11</v>
      </c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</row>
    <row r="150" spans="1:25" s="8" customFormat="1" thickBot="1" x14ac:dyDescent="0.3">
      <c r="A150" s="33" t="s">
        <v>8272</v>
      </c>
      <c r="B150" s="54"/>
      <c r="C150" s="34">
        <f t="shared" ref="C150:X150" si="16">SUM(C145:C149)</f>
        <v>384</v>
      </c>
      <c r="D150" s="34">
        <f t="shared" si="16"/>
        <v>307</v>
      </c>
      <c r="E150" s="34">
        <f t="shared" si="16"/>
        <v>1021</v>
      </c>
      <c r="F150" s="34">
        <f t="shared" si="16"/>
        <v>558</v>
      </c>
      <c r="G150" s="34">
        <f t="shared" si="16"/>
        <v>769</v>
      </c>
      <c r="H150" s="34">
        <f t="shared" si="16"/>
        <v>240</v>
      </c>
      <c r="I150" s="34">
        <f t="shared" si="16"/>
        <v>485</v>
      </c>
      <c r="J150" s="34">
        <f t="shared" si="16"/>
        <v>0</v>
      </c>
      <c r="K150" s="34">
        <f t="shared" si="16"/>
        <v>194</v>
      </c>
      <c r="L150" s="34">
        <f t="shared" si="16"/>
        <v>0</v>
      </c>
      <c r="M150" s="34">
        <f t="shared" si="16"/>
        <v>0</v>
      </c>
      <c r="N150" s="34">
        <f t="shared" si="16"/>
        <v>0</v>
      </c>
      <c r="O150" s="34">
        <f t="shared" si="16"/>
        <v>252</v>
      </c>
      <c r="P150" s="34">
        <f t="shared" si="16"/>
        <v>290</v>
      </c>
      <c r="Q150" s="34">
        <f t="shared" si="16"/>
        <v>447</v>
      </c>
      <c r="R150" s="34">
        <f t="shared" si="16"/>
        <v>9</v>
      </c>
      <c r="S150" s="34">
        <f t="shared" si="16"/>
        <v>43</v>
      </c>
      <c r="T150" s="34">
        <f t="shared" si="16"/>
        <v>309</v>
      </c>
      <c r="U150" s="34">
        <f t="shared" si="16"/>
        <v>142</v>
      </c>
      <c r="V150" s="34">
        <f t="shared" si="16"/>
        <v>107</v>
      </c>
      <c r="W150" s="34">
        <f t="shared" si="16"/>
        <v>30</v>
      </c>
      <c r="X150" s="34">
        <f t="shared" si="16"/>
        <v>0</v>
      </c>
      <c r="Y150" s="1558" t="s">
        <v>8667</v>
      </c>
    </row>
    <row r="151" spans="1:25" s="1" customFormat="1" ht="16" x14ac:dyDescent="0.25">
      <c r="A151" s="55">
        <v>45536</v>
      </c>
      <c r="B151" s="436" t="s">
        <v>63</v>
      </c>
      <c r="C151" s="115"/>
      <c r="D151" s="115"/>
      <c r="E151" s="14">
        <v>-53</v>
      </c>
      <c r="F151" s="14">
        <v>-71</v>
      </c>
      <c r="G151" s="14">
        <v>-65</v>
      </c>
      <c r="H151" s="14">
        <v>-27</v>
      </c>
      <c r="I151" s="14">
        <v>-7</v>
      </c>
      <c r="J151" s="115"/>
      <c r="K151" s="115"/>
      <c r="L151" s="115"/>
      <c r="M151" s="115"/>
      <c r="N151" s="115"/>
      <c r="O151" s="115"/>
      <c r="P151" s="115"/>
      <c r="Q151" s="14">
        <v>-430</v>
      </c>
      <c r="R151" s="14">
        <v>-3</v>
      </c>
      <c r="S151" s="115"/>
      <c r="T151" s="115"/>
      <c r="U151" s="115"/>
      <c r="V151" s="115"/>
      <c r="W151" s="14">
        <v>-1</v>
      </c>
      <c r="X151" s="115"/>
    </row>
    <row r="152" spans="1:25" s="1" customFormat="1" ht="16" x14ac:dyDescent="0.25">
      <c r="A152" s="55" t="s">
        <v>8278</v>
      </c>
      <c r="B152" s="77" t="s">
        <v>63</v>
      </c>
      <c r="C152" s="14">
        <v>-39</v>
      </c>
      <c r="D152" s="14">
        <v>-68</v>
      </c>
      <c r="E152" s="14">
        <v>-21</v>
      </c>
      <c r="F152" s="14">
        <v>-19</v>
      </c>
      <c r="G152" s="14">
        <v>-27</v>
      </c>
      <c r="H152" s="14">
        <v>-7</v>
      </c>
      <c r="I152" s="14">
        <v>-3</v>
      </c>
      <c r="J152" s="115"/>
      <c r="K152" s="14">
        <v>-1</v>
      </c>
      <c r="L152" s="115"/>
      <c r="M152" s="115"/>
      <c r="N152" s="14">
        <v>-5</v>
      </c>
      <c r="O152" s="115"/>
      <c r="P152" s="115"/>
      <c r="Q152" s="14">
        <v>-20</v>
      </c>
      <c r="R152" s="115"/>
      <c r="S152" s="115"/>
      <c r="T152" s="115"/>
      <c r="U152" s="115"/>
      <c r="V152" s="115"/>
      <c r="W152" s="115"/>
      <c r="X152" s="115"/>
    </row>
    <row r="153" spans="1:25" s="1" customFormat="1" thickBot="1" x14ac:dyDescent="0.3">
      <c r="A153" s="55" t="s">
        <v>8425</v>
      </c>
      <c r="B153" s="77" t="s">
        <v>63</v>
      </c>
      <c r="C153" s="115"/>
      <c r="D153" s="115"/>
      <c r="E153" s="115"/>
      <c r="F153" s="115"/>
      <c r="G153" s="14">
        <v>-677</v>
      </c>
      <c r="H153" s="115"/>
      <c r="I153" s="115"/>
      <c r="J153" s="115"/>
      <c r="K153" s="115"/>
      <c r="L153" s="115"/>
      <c r="M153" s="115"/>
      <c r="N153" s="115"/>
      <c r="O153" s="115"/>
      <c r="P153" s="115">
        <v>-50</v>
      </c>
      <c r="Q153" s="115"/>
      <c r="R153" s="115"/>
      <c r="S153" s="115"/>
      <c r="T153" s="115"/>
      <c r="U153" s="115"/>
      <c r="V153" s="14">
        <v>-107</v>
      </c>
      <c r="W153" s="115"/>
      <c r="X153" s="115"/>
    </row>
    <row r="154" spans="1:25" s="8" customFormat="1" thickBot="1" x14ac:dyDescent="0.3">
      <c r="A154" s="33" t="s">
        <v>8436</v>
      </c>
      <c r="B154" s="54"/>
      <c r="C154" s="34">
        <f t="shared" ref="C154:X154" si="17">SUM(C150:C153)</f>
        <v>345</v>
      </c>
      <c r="D154" s="34">
        <f t="shared" si="17"/>
        <v>239</v>
      </c>
      <c r="E154" s="34">
        <f t="shared" si="17"/>
        <v>947</v>
      </c>
      <c r="F154" s="34">
        <f t="shared" si="17"/>
        <v>468</v>
      </c>
      <c r="G154" s="34">
        <f t="shared" si="17"/>
        <v>0</v>
      </c>
      <c r="H154" s="34">
        <f t="shared" si="17"/>
        <v>206</v>
      </c>
      <c r="I154" s="34">
        <f t="shared" si="17"/>
        <v>475</v>
      </c>
      <c r="J154" s="34">
        <f t="shared" si="17"/>
        <v>0</v>
      </c>
      <c r="K154" s="34">
        <f t="shared" si="17"/>
        <v>193</v>
      </c>
      <c r="L154" s="34">
        <f t="shared" si="17"/>
        <v>0</v>
      </c>
      <c r="M154" s="34">
        <f t="shared" si="17"/>
        <v>0</v>
      </c>
      <c r="N154" s="56">
        <f t="shared" si="17"/>
        <v>-5</v>
      </c>
      <c r="O154" s="34">
        <f t="shared" si="17"/>
        <v>252</v>
      </c>
      <c r="P154" s="34">
        <f t="shared" si="17"/>
        <v>240</v>
      </c>
      <c r="Q154" s="56">
        <f t="shared" si="17"/>
        <v>-3</v>
      </c>
      <c r="R154" s="34">
        <f t="shared" si="17"/>
        <v>6</v>
      </c>
      <c r="S154" s="34">
        <f t="shared" si="17"/>
        <v>43</v>
      </c>
      <c r="T154" s="34">
        <f t="shared" si="17"/>
        <v>309</v>
      </c>
      <c r="U154" s="34">
        <f t="shared" si="17"/>
        <v>142</v>
      </c>
      <c r="V154" s="34">
        <f t="shared" si="17"/>
        <v>0</v>
      </c>
      <c r="W154" s="34">
        <f t="shared" si="17"/>
        <v>29</v>
      </c>
      <c r="X154" s="34">
        <f t="shared" si="17"/>
        <v>0</v>
      </c>
      <c r="Y154" s="1558" t="s">
        <v>8667</v>
      </c>
    </row>
    <row r="155" spans="1:25" s="1" customFormat="1" ht="16" x14ac:dyDescent="0.25">
      <c r="A155" s="1181">
        <v>45414</v>
      </c>
      <c r="B155" s="527" t="s">
        <v>63</v>
      </c>
      <c r="C155" s="246"/>
      <c r="D155" s="246"/>
      <c r="E155" s="247">
        <v>-74</v>
      </c>
      <c r="F155" s="247">
        <v>-18</v>
      </c>
      <c r="G155" s="14"/>
      <c r="H155" s="247">
        <v>-18</v>
      </c>
      <c r="I155" s="247">
        <v>-8</v>
      </c>
      <c r="J155" s="115"/>
      <c r="K155" s="115"/>
      <c r="L155" s="115"/>
      <c r="M155" s="115"/>
      <c r="N155" s="115"/>
      <c r="O155" s="115"/>
      <c r="P155" s="247">
        <v>-51</v>
      </c>
      <c r="Q155" s="115"/>
      <c r="R155" s="115"/>
      <c r="S155" s="115"/>
      <c r="T155" s="115"/>
      <c r="U155" s="115"/>
      <c r="V155" s="14"/>
      <c r="W155" s="115"/>
      <c r="X155" s="115"/>
    </row>
    <row r="156" spans="1:25" s="1" customFormat="1" ht="16" x14ac:dyDescent="0.25">
      <c r="A156" s="1181">
        <v>45414</v>
      </c>
      <c r="B156" s="527" t="s">
        <v>63</v>
      </c>
      <c r="C156" s="247"/>
      <c r="D156" s="247"/>
      <c r="E156" s="246"/>
      <c r="F156" s="247">
        <v>-22</v>
      </c>
      <c r="G156" s="115"/>
      <c r="H156" s="246"/>
      <c r="I156" s="246"/>
      <c r="J156" s="115"/>
      <c r="K156" s="115"/>
      <c r="L156" s="115"/>
      <c r="M156" s="115"/>
      <c r="N156" s="14"/>
      <c r="O156" s="115"/>
      <c r="P156" s="246"/>
      <c r="Q156" s="115"/>
      <c r="R156" s="115"/>
      <c r="S156" s="115"/>
      <c r="T156" s="115"/>
      <c r="U156" s="115"/>
      <c r="V156" s="115"/>
      <c r="W156" s="115"/>
      <c r="X156" s="115"/>
      <c r="Y156" s="1" t="s">
        <v>26</v>
      </c>
    </row>
    <row r="157" spans="1:25" s="361" customFormat="1" thickBot="1" x14ac:dyDescent="0.3">
      <c r="A157" s="1451" t="s">
        <v>8608</v>
      </c>
      <c r="B157" s="1667"/>
      <c r="C157" s="246"/>
      <c r="D157" s="246"/>
      <c r="E157" s="246"/>
      <c r="F157" s="246"/>
      <c r="G157" s="785"/>
      <c r="H157" s="246"/>
      <c r="I157" s="246"/>
      <c r="J157" s="785"/>
      <c r="K157" s="785"/>
      <c r="L157" s="785"/>
      <c r="M157" s="785"/>
      <c r="N157" s="785">
        <v>5</v>
      </c>
      <c r="O157" s="785">
        <v>-5</v>
      </c>
      <c r="P157" s="246"/>
      <c r="Q157" s="785"/>
      <c r="R157" s="785"/>
      <c r="S157" s="785"/>
      <c r="T157" s="785"/>
      <c r="U157" s="785"/>
      <c r="V157" s="785"/>
      <c r="W157" s="785"/>
      <c r="X157" s="785"/>
    </row>
    <row r="158" spans="1:25" s="8" customFormat="1" thickBot="1" x14ac:dyDescent="0.3">
      <c r="A158" s="40" t="s">
        <v>8696</v>
      </c>
      <c r="B158" s="258"/>
      <c r="C158" s="181">
        <f>SUM(C154:C157)</f>
        <v>345</v>
      </c>
      <c r="D158" s="181">
        <f t="shared" ref="D158:X158" si="18">SUM(D154:D157)</f>
        <v>239</v>
      </c>
      <c r="E158" s="181">
        <f t="shared" si="18"/>
        <v>873</v>
      </c>
      <c r="F158" s="181">
        <f t="shared" si="18"/>
        <v>428</v>
      </c>
      <c r="G158" s="41">
        <f t="shared" si="18"/>
        <v>0</v>
      </c>
      <c r="H158" s="181">
        <f t="shared" si="18"/>
        <v>188</v>
      </c>
      <c r="I158" s="181">
        <f t="shared" si="18"/>
        <v>467</v>
      </c>
      <c r="J158" s="41">
        <f t="shared" si="18"/>
        <v>0</v>
      </c>
      <c r="K158" s="181">
        <f t="shared" si="18"/>
        <v>193</v>
      </c>
      <c r="L158" s="41">
        <f t="shared" si="18"/>
        <v>0</v>
      </c>
      <c r="M158" s="41">
        <f t="shared" si="18"/>
        <v>0</v>
      </c>
      <c r="N158" s="181">
        <f t="shared" si="18"/>
        <v>0</v>
      </c>
      <c r="O158" s="181">
        <f t="shared" si="18"/>
        <v>247</v>
      </c>
      <c r="P158" s="181">
        <f t="shared" si="18"/>
        <v>189</v>
      </c>
      <c r="Q158" s="56">
        <f t="shared" si="18"/>
        <v>-3</v>
      </c>
      <c r="R158" s="181">
        <f t="shared" si="18"/>
        <v>6</v>
      </c>
      <c r="S158" s="181">
        <f t="shared" si="18"/>
        <v>43</v>
      </c>
      <c r="T158" s="181">
        <f t="shared" si="18"/>
        <v>309</v>
      </c>
      <c r="U158" s="181">
        <f t="shared" si="18"/>
        <v>142</v>
      </c>
      <c r="V158" s="41">
        <f t="shared" si="18"/>
        <v>0</v>
      </c>
      <c r="W158" s="181">
        <f t="shared" si="18"/>
        <v>29</v>
      </c>
      <c r="X158" s="41">
        <f t="shared" si="18"/>
        <v>0</v>
      </c>
      <c r="Y158" s="1558"/>
    </row>
    <row r="159" spans="1:25" s="1" customFormat="1" ht="16" x14ac:dyDescent="0.25">
      <c r="A159" s="256">
        <v>45629</v>
      </c>
      <c r="B159" s="527" t="s">
        <v>63</v>
      </c>
      <c r="C159" s="115"/>
      <c r="D159" s="115"/>
      <c r="E159" s="115"/>
      <c r="F159" s="14">
        <v>-45</v>
      </c>
      <c r="G159" s="115"/>
      <c r="H159" s="14">
        <v>-2</v>
      </c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</row>
    <row r="160" spans="1:25" s="49" customFormat="1" ht="16" x14ac:dyDescent="0.25">
      <c r="A160" s="1726"/>
      <c r="B160" s="792" t="s">
        <v>967</v>
      </c>
      <c r="C160" s="432">
        <v>-345</v>
      </c>
      <c r="D160" s="432">
        <v>-239</v>
      </c>
      <c r="E160" s="432">
        <v>-873</v>
      </c>
      <c r="F160" s="432">
        <v>-383</v>
      </c>
      <c r="G160" s="432"/>
      <c r="H160" s="432">
        <v>-186</v>
      </c>
      <c r="I160" s="432">
        <v>-467</v>
      </c>
      <c r="J160" s="432"/>
      <c r="K160" s="432">
        <v>-193</v>
      </c>
      <c r="L160" s="432"/>
      <c r="M160" s="432"/>
      <c r="N160" s="432"/>
      <c r="O160" s="432">
        <v>-247</v>
      </c>
      <c r="P160" s="432">
        <v>-189</v>
      </c>
      <c r="Q160" s="432"/>
      <c r="R160" s="432">
        <v>-6</v>
      </c>
      <c r="S160" s="432">
        <v>-43</v>
      </c>
      <c r="T160" s="432">
        <v>-309</v>
      </c>
      <c r="U160" s="432">
        <v>-142</v>
      </c>
      <c r="V160" s="432"/>
      <c r="W160" s="432">
        <v>-29</v>
      </c>
      <c r="X160" s="432"/>
    </row>
    <row r="161" spans="1:24" s="1" customFormat="1" ht="16" x14ac:dyDescent="0.25">
      <c r="A161" s="1181"/>
      <c r="B161" s="527"/>
      <c r="C161" s="14"/>
      <c r="D161" s="14"/>
      <c r="E161" s="115"/>
      <c r="F161" s="14"/>
      <c r="G161" s="115"/>
      <c r="H161" s="115"/>
      <c r="I161" s="115"/>
      <c r="J161" s="115"/>
      <c r="K161" s="115"/>
      <c r="L161" s="115"/>
      <c r="M161" s="115"/>
      <c r="N161" s="14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</row>
    <row r="162" spans="1:24" s="1" customFormat="1" ht="16" x14ac:dyDescent="0.25">
      <c r="A162" s="12"/>
      <c r="B162" s="13"/>
      <c r="C162" s="14"/>
      <c r="D162" s="14"/>
      <c r="E162" s="115"/>
      <c r="F162" s="115"/>
      <c r="G162" s="115"/>
      <c r="H162" s="115"/>
      <c r="I162" s="115"/>
      <c r="J162" s="115"/>
      <c r="K162" s="115"/>
      <c r="L162" s="115"/>
      <c r="M162" s="115"/>
      <c r="N162" s="14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</row>
    <row r="163" spans="1:24" s="1" customFormat="1" thickBot="1" x14ac:dyDescent="0.3">
      <c r="A163" s="365"/>
      <c r="B163" s="370"/>
      <c r="C163" s="115">
        <f>SUM(C158:C161)</f>
        <v>0</v>
      </c>
      <c r="D163" s="115">
        <f t="shared" ref="D163:X163" si="19">SUM(D158:D161)</f>
        <v>0</v>
      </c>
      <c r="E163" s="115">
        <f t="shared" si="19"/>
        <v>0</v>
      </c>
      <c r="F163" s="115">
        <f t="shared" si="19"/>
        <v>0</v>
      </c>
      <c r="G163" s="115">
        <f t="shared" si="19"/>
        <v>0</v>
      </c>
      <c r="H163" s="115">
        <f t="shared" si="19"/>
        <v>0</v>
      </c>
      <c r="I163" s="115">
        <f t="shared" si="19"/>
        <v>0</v>
      </c>
      <c r="J163" s="115">
        <f t="shared" si="19"/>
        <v>0</v>
      </c>
      <c r="K163" s="115">
        <f t="shared" si="19"/>
        <v>0</v>
      </c>
      <c r="L163" s="115">
        <f t="shared" si="19"/>
        <v>0</v>
      </c>
      <c r="M163" s="115">
        <f t="shared" si="19"/>
        <v>0</v>
      </c>
      <c r="N163" s="115">
        <f t="shared" si="19"/>
        <v>0</v>
      </c>
      <c r="O163" s="115">
        <f t="shared" si="19"/>
        <v>0</v>
      </c>
      <c r="P163" s="115">
        <f t="shared" si="19"/>
        <v>0</v>
      </c>
      <c r="Q163" s="115">
        <f t="shared" si="19"/>
        <v>-3</v>
      </c>
      <c r="R163" s="115">
        <f t="shared" si="19"/>
        <v>0</v>
      </c>
      <c r="S163" s="115">
        <f t="shared" si="19"/>
        <v>0</v>
      </c>
      <c r="T163" s="115">
        <f t="shared" si="19"/>
        <v>0</v>
      </c>
      <c r="U163" s="115">
        <f t="shared" si="19"/>
        <v>0</v>
      </c>
      <c r="V163" s="115">
        <f t="shared" si="19"/>
        <v>0</v>
      </c>
      <c r="W163" s="115">
        <f t="shared" si="19"/>
        <v>0</v>
      </c>
      <c r="X163" s="115">
        <f t="shared" si="19"/>
        <v>0</v>
      </c>
    </row>
    <row r="164" spans="1:24" s="2" customFormat="1" thickBot="1" x14ac:dyDescent="0.3">
      <c r="A164" s="418" t="s">
        <v>927</v>
      </c>
      <c r="B164" s="204"/>
      <c r="C164" s="220"/>
      <c r="D164" s="220"/>
      <c r="E164" s="220"/>
      <c r="F164" s="220"/>
      <c r="G164" s="220"/>
      <c r="H164" s="220"/>
      <c r="I164" s="220"/>
      <c r="J164" s="1550"/>
      <c r="K164" s="1550"/>
      <c r="L164" s="1550"/>
      <c r="M164" s="1550"/>
      <c r="N164" s="1550"/>
      <c r="O164" s="1550"/>
      <c r="P164" s="1550"/>
      <c r="Q164" s="1550"/>
      <c r="R164" s="1550"/>
      <c r="S164" s="1550"/>
      <c r="T164" s="1550"/>
      <c r="U164" s="1550"/>
      <c r="V164" s="1550"/>
      <c r="W164" s="1550"/>
      <c r="X164" s="412"/>
    </row>
    <row r="165" spans="1:24" ht="18" thickBot="1" x14ac:dyDescent="0.3">
      <c r="C165" s="26" t="s">
        <v>27</v>
      </c>
      <c r="D165" s="27" t="s">
        <v>32</v>
      </c>
      <c r="E165" s="27" t="s">
        <v>3</v>
      </c>
      <c r="F165" s="27" t="s">
        <v>2</v>
      </c>
      <c r="G165" s="27" t="s">
        <v>4</v>
      </c>
      <c r="H165" s="27" t="s">
        <v>17</v>
      </c>
      <c r="I165" s="27" t="s">
        <v>18</v>
      </c>
      <c r="J165" s="27" t="s">
        <v>377</v>
      </c>
      <c r="K165" s="27" t="s">
        <v>379</v>
      </c>
      <c r="L165" s="27" t="s">
        <v>3167</v>
      </c>
      <c r="M165" s="27" t="s">
        <v>3270</v>
      </c>
      <c r="N165" s="27" t="s">
        <v>1318</v>
      </c>
      <c r="O165" s="27" t="s">
        <v>2600</v>
      </c>
      <c r="P165" s="27" t="s">
        <v>6285</v>
      </c>
      <c r="Q165" s="27" t="s">
        <v>31</v>
      </c>
      <c r="R165" s="10" t="s">
        <v>492</v>
      </c>
      <c r="S165" s="10" t="s">
        <v>494</v>
      </c>
      <c r="T165" s="10" t="s">
        <v>1313</v>
      </c>
      <c r="U165" s="10" t="s">
        <v>386</v>
      </c>
      <c r="V165" s="32" t="s">
        <v>5720</v>
      </c>
      <c r="W165" s="10" t="s">
        <v>546</v>
      </c>
      <c r="X165" s="1551"/>
    </row>
    <row r="166" spans="1:24" x14ac:dyDescent="0.25">
      <c r="A166" s="1336" t="s">
        <v>5171</v>
      </c>
      <c r="B166" s="259"/>
    </row>
    <row r="167" spans="1:24" x14ac:dyDescent="0.25">
      <c r="A167" s="1336" t="s">
        <v>5172</v>
      </c>
      <c r="D167" s="919" t="s">
        <v>7326</v>
      </c>
      <c r="E167" s="919"/>
      <c r="F167" s="919"/>
      <c r="G167" s="919"/>
      <c r="H167" s="974"/>
    </row>
    <row r="168" spans="1:24" x14ac:dyDescent="0.25">
      <c r="D168" s="919" t="s">
        <v>7327</v>
      </c>
      <c r="E168" s="919"/>
      <c r="F168" s="919"/>
      <c r="G168" s="919"/>
      <c r="H168" s="919"/>
      <c r="I168" s="919"/>
      <c r="J168" s="919"/>
      <c r="K168" s="919"/>
      <c r="L168" s="919"/>
      <c r="M168" s="919"/>
      <c r="N168" s="919"/>
      <c r="O168" s="974"/>
    </row>
    <row r="170" spans="1:24" x14ac:dyDescent="0.25">
      <c r="A170" s="1336" t="s">
        <v>7942</v>
      </c>
      <c r="B170" s="259"/>
    </row>
    <row r="171" spans="1:24" x14ac:dyDescent="0.25">
      <c r="A171" s="1336" t="s">
        <v>7943</v>
      </c>
      <c r="B171" s="259"/>
    </row>
    <row r="172" spans="1:24" x14ac:dyDescent="0.25">
      <c r="A172" s="1336" t="s">
        <v>7944</v>
      </c>
      <c r="B172" s="259"/>
    </row>
    <row r="173" spans="1:24" x14ac:dyDescent="0.25">
      <c r="A173" s="1336"/>
      <c r="B173" s="259"/>
    </row>
    <row r="174" spans="1:24" x14ac:dyDescent="0.25">
      <c r="A174" s="1336" t="s">
        <v>7945</v>
      </c>
      <c r="B174" s="259"/>
    </row>
  </sheetData>
  <pageMargins left="0.7" right="0.7" top="0.75" bottom="0.75" header="0.3" footer="0.3"/>
  <pageSetup orientation="portrait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tabColor rgb="FFC00000"/>
  </sheetPr>
  <dimension ref="A1:M57"/>
  <sheetViews>
    <sheetView workbookViewId="0">
      <selection activeCell="H54" sqref="H54"/>
    </sheetView>
  </sheetViews>
  <sheetFormatPr baseColWidth="10" defaultColWidth="8.83203125" defaultRowHeight="16" x14ac:dyDescent="0.25"/>
  <cols>
    <col min="1" max="1" width="12" style="20" bestFit="1" customWidth="1"/>
    <col min="2" max="2" width="21.83203125" style="20" customWidth="1"/>
    <col min="3" max="7" width="8.33203125" style="20" customWidth="1"/>
    <col min="8" max="9" width="9.1640625" style="20" customWidth="1"/>
    <col min="10" max="12" width="8.33203125" style="20" customWidth="1"/>
    <col min="13" max="16384" width="8.83203125" style="20"/>
  </cols>
  <sheetData>
    <row r="1" spans="1:12" s="18" customFormat="1" x14ac:dyDescent="0.25">
      <c r="A1" s="18" t="s">
        <v>160</v>
      </c>
    </row>
    <row r="3" spans="1:12" s="18" customFormat="1" x14ac:dyDescent="0.25">
      <c r="A3" s="18" t="s">
        <v>1632</v>
      </c>
    </row>
    <row r="4" spans="1:12" s="18" customFormat="1" x14ac:dyDescent="0.25">
      <c r="A4" s="18" t="s">
        <v>1659</v>
      </c>
    </row>
    <row r="5" spans="1:12" ht="17" thickBot="1" x14ac:dyDescent="0.3">
      <c r="C5" s="518">
        <v>4260</v>
      </c>
      <c r="D5" s="30">
        <v>4800</v>
      </c>
      <c r="E5" s="518">
        <v>5550</v>
      </c>
      <c r="F5" s="518">
        <v>4260</v>
      </c>
      <c r="G5" s="518">
        <v>1080</v>
      </c>
      <c r="H5" s="30">
        <v>18000</v>
      </c>
      <c r="I5" s="30">
        <v>45000</v>
      </c>
      <c r="J5" s="518"/>
      <c r="K5" s="518"/>
      <c r="L5" s="518"/>
    </row>
    <row r="6" spans="1:12" ht="17" thickBot="1" x14ac:dyDescent="0.3">
      <c r="A6" s="531" t="s">
        <v>0</v>
      </c>
      <c r="B6" s="532" t="s">
        <v>1634</v>
      </c>
      <c r="C6" s="533" t="s">
        <v>32</v>
      </c>
      <c r="D6" s="533" t="s">
        <v>17</v>
      </c>
      <c r="E6" s="533" t="s">
        <v>2</v>
      </c>
      <c r="F6" s="533" t="s">
        <v>3</v>
      </c>
      <c r="G6" s="533" t="s">
        <v>4</v>
      </c>
      <c r="H6" s="532" t="s">
        <v>1635</v>
      </c>
      <c r="I6" s="830" t="s">
        <v>28</v>
      </c>
      <c r="J6" s="830" t="s">
        <v>10</v>
      </c>
      <c r="K6" s="830" t="s">
        <v>3425</v>
      </c>
      <c r="L6" s="830" t="s">
        <v>26</v>
      </c>
    </row>
    <row r="7" spans="1:12" s="23" customFormat="1" x14ac:dyDescent="0.25">
      <c r="A7" s="28">
        <v>44501</v>
      </c>
      <c r="B7" s="188" t="s">
        <v>1660</v>
      </c>
      <c r="C7" s="188">
        <v>268</v>
      </c>
      <c r="D7" s="188"/>
      <c r="E7" s="188"/>
      <c r="F7" s="188"/>
      <c r="G7" s="188"/>
      <c r="H7" s="188"/>
      <c r="I7" s="188"/>
      <c r="J7" s="188"/>
      <c r="K7" s="188"/>
      <c r="L7" s="188"/>
    </row>
    <row r="8" spans="1:12" s="23" customFormat="1" ht="17" thickBot="1" x14ac:dyDescent="0.3">
      <c r="A8" s="76" t="s">
        <v>2435</v>
      </c>
      <c r="B8" s="77" t="s">
        <v>2436</v>
      </c>
      <c r="C8" s="77">
        <v>300</v>
      </c>
      <c r="D8" s="77">
        <v>150</v>
      </c>
      <c r="E8" s="77"/>
      <c r="F8" s="77"/>
      <c r="G8" s="77"/>
      <c r="H8" s="77"/>
      <c r="I8" s="77"/>
      <c r="J8" s="77"/>
      <c r="K8" s="77"/>
      <c r="L8" s="77"/>
    </row>
    <row r="9" spans="1:12" s="23" customFormat="1" ht="17" thickBot="1" x14ac:dyDescent="0.3">
      <c r="A9" s="33" t="s">
        <v>2459</v>
      </c>
      <c r="B9" s="54"/>
      <c r="C9" s="434">
        <f>SUM(C7:C8)</f>
        <v>568</v>
      </c>
      <c r="D9" s="434">
        <f>SUM(D7:D8)</f>
        <v>150</v>
      </c>
      <c r="E9" s="731"/>
      <c r="F9" s="731"/>
      <c r="G9" s="731"/>
      <c r="H9" s="777"/>
      <c r="I9" s="777"/>
      <c r="J9" s="535"/>
      <c r="K9" s="535"/>
      <c r="L9" s="535"/>
    </row>
    <row r="10" spans="1:12" s="23" customFormat="1" ht="15.75" customHeight="1" x14ac:dyDescent="0.25">
      <c r="A10" s="55">
        <v>44229</v>
      </c>
      <c r="B10" s="436" t="s">
        <v>2465</v>
      </c>
      <c r="C10" s="436"/>
      <c r="D10" s="436"/>
      <c r="E10" s="436">
        <v>30</v>
      </c>
      <c r="F10" s="436">
        <v>42</v>
      </c>
      <c r="G10" s="436">
        <v>60</v>
      </c>
      <c r="H10" s="436"/>
      <c r="I10" s="436"/>
      <c r="J10" s="436"/>
      <c r="K10" s="436"/>
      <c r="L10" s="436"/>
    </row>
    <row r="11" spans="1:12" s="23" customFormat="1" ht="15.75" customHeight="1" x14ac:dyDescent="0.25">
      <c r="A11" s="12">
        <v>44229</v>
      </c>
      <c r="B11" s="75" t="s">
        <v>63</v>
      </c>
      <c r="C11" s="75"/>
      <c r="D11" s="75">
        <v>-150</v>
      </c>
      <c r="E11" s="75"/>
      <c r="F11" s="75"/>
      <c r="G11" s="75"/>
      <c r="H11" s="75"/>
      <c r="I11" s="75"/>
      <c r="J11" s="75"/>
      <c r="K11" s="75"/>
      <c r="L11" s="75"/>
    </row>
    <row r="12" spans="1:12" s="23" customFormat="1" ht="15.75" customHeight="1" x14ac:dyDescent="0.25">
      <c r="A12" s="12" t="s">
        <v>2535</v>
      </c>
      <c r="B12" s="75" t="s">
        <v>2536</v>
      </c>
      <c r="C12" s="75"/>
      <c r="D12" s="75"/>
      <c r="E12" s="75">
        <v>130</v>
      </c>
      <c r="F12" s="75">
        <v>130</v>
      </c>
      <c r="G12" s="75"/>
      <c r="H12" s="75"/>
      <c r="I12" s="75"/>
      <c r="J12" s="75"/>
      <c r="K12" s="75"/>
      <c r="L12" s="75"/>
    </row>
    <row r="13" spans="1:12" s="23" customFormat="1" ht="15.75" customHeight="1" thickBot="1" x14ac:dyDescent="0.3">
      <c r="A13" s="12" t="s">
        <v>2544</v>
      </c>
      <c r="B13" s="75" t="s">
        <v>2545</v>
      </c>
      <c r="C13" s="75"/>
      <c r="D13" s="75"/>
      <c r="E13" s="75"/>
      <c r="F13" s="75"/>
      <c r="G13" s="75">
        <v>256</v>
      </c>
      <c r="H13" s="75"/>
      <c r="I13" s="75"/>
      <c r="J13" s="75"/>
      <c r="K13" s="75"/>
      <c r="L13" s="75"/>
    </row>
    <row r="14" spans="1:12" s="437" customFormat="1" ht="17" thickBot="1" x14ac:dyDescent="0.3">
      <c r="A14" s="33" t="s">
        <v>2566</v>
      </c>
      <c r="B14" s="54"/>
      <c r="C14" s="434">
        <f>SUM(C9:C13)</f>
        <v>568</v>
      </c>
      <c r="D14" s="434">
        <f>SUM(D9:D13)</f>
        <v>0</v>
      </c>
      <c r="E14" s="434">
        <f t="shared" ref="E14:G14" si="0">SUM(E9:E13)</f>
        <v>160</v>
      </c>
      <c r="F14" s="434">
        <f t="shared" si="0"/>
        <v>172</v>
      </c>
      <c r="G14" s="434">
        <f t="shared" si="0"/>
        <v>316</v>
      </c>
      <c r="H14" s="434"/>
      <c r="I14" s="434"/>
      <c r="J14" s="434"/>
      <c r="K14" s="434"/>
      <c r="L14" s="434"/>
    </row>
    <row r="15" spans="1:12" s="23" customFormat="1" ht="15.75" customHeight="1" thickBot="1" x14ac:dyDescent="0.3">
      <c r="A15" s="12" t="s">
        <v>2640</v>
      </c>
      <c r="B15" s="75" t="s">
        <v>2642</v>
      </c>
      <c r="C15" s="75">
        <v>200</v>
      </c>
      <c r="D15" s="75"/>
      <c r="E15" s="75"/>
      <c r="F15" s="75"/>
      <c r="G15" s="75"/>
      <c r="H15" s="75">
        <v>70</v>
      </c>
      <c r="I15" s="75"/>
      <c r="J15" s="75"/>
      <c r="K15" s="75"/>
      <c r="L15" s="75"/>
    </row>
    <row r="16" spans="1:12" s="437" customFormat="1" ht="17" thickBot="1" x14ac:dyDescent="0.3">
      <c r="A16" s="33" t="s">
        <v>2697</v>
      </c>
      <c r="B16" s="54"/>
      <c r="C16" s="434">
        <f>SUM(C14:C15)</f>
        <v>768</v>
      </c>
      <c r="D16" s="434">
        <f t="shared" ref="D16:H16" si="1">SUM(D14:D15)</f>
        <v>0</v>
      </c>
      <c r="E16" s="434">
        <f t="shared" si="1"/>
        <v>160</v>
      </c>
      <c r="F16" s="434">
        <f t="shared" si="1"/>
        <v>172</v>
      </c>
      <c r="G16" s="434">
        <f t="shared" si="1"/>
        <v>316</v>
      </c>
      <c r="H16" s="434">
        <f t="shared" si="1"/>
        <v>70</v>
      </c>
      <c r="I16" s="434"/>
      <c r="J16" s="434"/>
      <c r="K16" s="434"/>
      <c r="L16" s="434"/>
    </row>
    <row r="17" spans="1:12" s="23" customFormat="1" ht="15.75" customHeight="1" x14ac:dyDescent="0.25">
      <c r="A17" s="12">
        <v>44320</v>
      </c>
      <c r="B17" s="75" t="s">
        <v>63</v>
      </c>
      <c r="C17" s="75">
        <v>-250</v>
      </c>
      <c r="D17" s="75"/>
      <c r="E17" s="75"/>
      <c r="F17" s="75"/>
      <c r="G17" s="75"/>
      <c r="H17" s="75">
        <v>-70</v>
      </c>
      <c r="I17" s="75"/>
      <c r="J17" s="75"/>
      <c r="K17" s="75"/>
      <c r="L17" s="75"/>
    </row>
    <row r="18" spans="1:12" s="23" customFormat="1" ht="15.75" customHeight="1" thickBot="1" x14ac:dyDescent="0.3">
      <c r="A18" s="12" t="s">
        <v>2746</v>
      </c>
      <c r="B18" s="75" t="s">
        <v>2757</v>
      </c>
      <c r="C18" s="75"/>
      <c r="D18" s="75"/>
      <c r="E18" s="75"/>
      <c r="F18" s="75"/>
      <c r="G18" s="75"/>
      <c r="H18" s="75"/>
      <c r="I18" s="75">
        <v>10</v>
      </c>
      <c r="J18" s="75"/>
      <c r="K18" s="75"/>
      <c r="L18" s="75"/>
    </row>
    <row r="19" spans="1:12" s="437" customFormat="1" ht="17" thickBot="1" x14ac:dyDescent="0.3">
      <c r="A19" s="33" t="s">
        <v>2786</v>
      </c>
      <c r="B19" s="54"/>
      <c r="C19" s="434">
        <f>SUM(C16:C18)</f>
        <v>518</v>
      </c>
      <c r="D19" s="434">
        <f t="shared" ref="D19:I19" si="2">SUM(D16:D18)</f>
        <v>0</v>
      </c>
      <c r="E19" s="434">
        <f t="shared" si="2"/>
        <v>160</v>
      </c>
      <c r="F19" s="434">
        <f t="shared" si="2"/>
        <v>172</v>
      </c>
      <c r="G19" s="434">
        <f t="shared" si="2"/>
        <v>316</v>
      </c>
      <c r="H19" s="434">
        <f t="shared" si="2"/>
        <v>0</v>
      </c>
      <c r="I19" s="434">
        <f t="shared" si="2"/>
        <v>10</v>
      </c>
      <c r="J19" s="434"/>
      <c r="K19" s="434"/>
      <c r="L19" s="434"/>
    </row>
    <row r="20" spans="1:12" s="23" customFormat="1" ht="17" thickBot="1" x14ac:dyDescent="0.3">
      <c r="A20" s="12"/>
      <c r="B20" s="13"/>
      <c r="C20" s="75"/>
      <c r="D20" s="75"/>
      <c r="E20" s="75"/>
      <c r="F20" s="75"/>
      <c r="G20" s="75"/>
      <c r="H20" s="75"/>
      <c r="I20" s="75"/>
      <c r="J20" s="75"/>
      <c r="K20" s="75"/>
      <c r="L20" s="75"/>
    </row>
    <row r="21" spans="1:12" s="437" customFormat="1" ht="17" thickBot="1" x14ac:dyDescent="0.3">
      <c r="A21" s="33" t="s">
        <v>2893</v>
      </c>
      <c r="B21" s="54"/>
      <c r="C21" s="434">
        <f t="shared" ref="C21:I21" si="3">SUM(C19:C20)</f>
        <v>518</v>
      </c>
      <c r="D21" s="434">
        <f t="shared" si="3"/>
        <v>0</v>
      </c>
      <c r="E21" s="434">
        <f t="shared" si="3"/>
        <v>160</v>
      </c>
      <c r="F21" s="434">
        <f t="shared" si="3"/>
        <v>172</v>
      </c>
      <c r="G21" s="434">
        <f t="shared" si="3"/>
        <v>316</v>
      </c>
      <c r="H21" s="434">
        <f t="shared" si="3"/>
        <v>0</v>
      </c>
      <c r="I21" s="434">
        <f t="shared" si="3"/>
        <v>10</v>
      </c>
      <c r="J21" s="434"/>
      <c r="K21" s="434"/>
      <c r="L21" s="434"/>
    </row>
    <row r="22" spans="1:12" s="23" customFormat="1" ht="17" thickBot="1" x14ac:dyDescent="0.3">
      <c r="A22" s="12">
        <v>44322</v>
      </c>
      <c r="B22" s="13" t="s">
        <v>63</v>
      </c>
      <c r="C22" s="75">
        <v>-310</v>
      </c>
      <c r="D22" s="75"/>
      <c r="E22" s="75"/>
      <c r="F22" s="75"/>
      <c r="G22" s="75"/>
      <c r="H22" s="75"/>
      <c r="I22" s="75">
        <v>-1</v>
      </c>
      <c r="J22" s="75"/>
      <c r="K22" s="75"/>
      <c r="L22" s="75"/>
    </row>
    <row r="23" spans="1:12" s="437" customFormat="1" ht="17" thickBot="1" x14ac:dyDescent="0.3">
      <c r="A23" s="33" t="s">
        <v>3037</v>
      </c>
      <c r="B23" s="54"/>
      <c r="C23" s="434">
        <f t="shared" ref="C23:I23" si="4">SUM(C21:C22)</f>
        <v>208</v>
      </c>
      <c r="D23" s="434">
        <f t="shared" si="4"/>
        <v>0</v>
      </c>
      <c r="E23" s="434">
        <f t="shared" si="4"/>
        <v>160</v>
      </c>
      <c r="F23" s="434">
        <f t="shared" si="4"/>
        <v>172</v>
      </c>
      <c r="G23" s="434">
        <f t="shared" si="4"/>
        <v>316</v>
      </c>
      <c r="H23" s="434">
        <f t="shared" si="4"/>
        <v>0</v>
      </c>
      <c r="I23" s="434">
        <f t="shared" si="4"/>
        <v>9</v>
      </c>
      <c r="J23" s="434"/>
      <c r="K23" s="434"/>
      <c r="L23" s="434"/>
    </row>
    <row r="24" spans="1:12" s="19" customFormat="1" ht="17" thickBot="1" x14ac:dyDescent="0.3">
      <c r="A24" s="12"/>
      <c r="B24" s="13"/>
      <c r="C24" s="75"/>
      <c r="D24" s="771"/>
      <c r="E24" s="75"/>
      <c r="F24" s="75"/>
      <c r="G24" s="75"/>
      <c r="H24" s="771"/>
      <c r="I24" s="771"/>
      <c r="J24" s="771"/>
      <c r="K24" s="771"/>
      <c r="L24" s="771"/>
    </row>
    <row r="25" spans="1:12" s="437" customFormat="1" ht="17" thickBot="1" x14ac:dyDescent="0.3">
      <c r="A25" s="33" t="s">
        <v>3143</v>
      </c>
      <c r="B25" s="54"/>
      <c r="C25" s="434">
        <f>SUM(C23:C24)</f>
        <v>208</v>
      </c>
      <c r="D25" s="434">
        <f t="shared" ref="D25:I25" si="5">SUM(D23:D24)</f>
        <v>0</v>
      </c>
      <c r="E25" s="434">
        <f t="shared" si="5"/>
        <v>160</v>
      </c>
      <c r="F25" s="434">
        <f t="shared" si="5"/>
        <v>172</v>
      </c>
      <c r="G25" s="434">
        <f t="shared" si="5"/>
        <v>316</v>
      </c>
      <c r="H25" s="434">
        <f t="shared" si="5"/>
        <v>0</v>
      </c>
      <c r="I25" s="434">
        <f t="shared" si="5"/>
        <v>9</v>
      </c>
      <c r="J25" s="434"/>
      <c r="K25" s="434"/>
      <c r="L25" s="434"/>
    </row>
    <row r="26" spans="1:12" s="19" customFormat="1" ht="17" thickBot="1" x14ac:dyDescent="0.3">
      <c r="A26" s="12">
        <v>44294</v>
      </c>
      <c r="B26" s="13" t="s">
        <v>3130</v>
      </c>
      <c r="C26" s="75">
        <v>20</v>
      </c>
      <c r="D26" s="771"/>
      <c r="E26" s="75">
        <v>90</v>
      </c>
      <c r="F26" s="75">
        <v>180</v>
      </c>
      <c r="G26" s="75">
        <v>230</v>
      </c>
      <c r="H26" s="771"/>
      <c r="I26" s="771"/>
      <c r="J26" s="771"/>
      <c r="K26" s="771"/>
      <c r="L26" s="771"/>
    </row>
    <row r="27" spans="1:12" s="437" customFormat="1" ht="17" thickBot="1" x14ac:dyDescent="0.3">
      <c r="A27" s="33" t="s">
        <v>3224</v>
      </c>
      <c r="B27" s="54"/>
      <c r="C27" s="434">
        <f>SUM(C25:C26)</f>
        <v>228</v>
      </c>
      <c r="D27" s="434">
        <f t="shared" ref="D27:I27" si="6">SUM(D25:D26)</f>
        <v>0</v>
      </c>
      <c r="E27" s="434">
        <f t="shared" si="6"/>
        <v>250</v>
      </c>
      <c r="F27" s="434">
        <f t="shared" si="6"/>
        <v>352</v>
      </c>
      <c r="G27" s="434">
        <f t="shared" si="6"/>
        <v>546</v>
      </c>
      <c r="H27" s="434">
        <f t="shared" si="6"/>
        <v>0</v>
      </c>
      <c r="I27" s="434">
        <f t="shared" si="6"/>
        <v>9</v>
      </c>
      <c r="J27" s="434"/>
      <c r="K27" s="434"/>
      <c r="L27" s="434"/>
    </row>
    <row r="28" spans="1:12" s="19" customFormat="1" x14ac:dyDescent="0.25">
      <c r="A28" s="12">
        <v>44264</v>
      </c>
      <c r="B28" s="13" t="s">
        <v>3230</v>
      </c>
      <c r="C28" s="771"/>
      <c r="D28" s="771"/>
      <c r="E28" s="75">
        <v>64</v>
      </c>
      <c r="F28" s="75">
        <v>112</v>
      </c>
      <c r="G28" s="75">
        <v>128</v>
      </c>
      <c r="H28" s="771"/>
      <c r="I28" s="771"/>
      <c r="J28" s="771"/>
      <c r="K28" s="771"/>
      <c r="L28" s="771"/>
    </row>
    <row r="29" spans="1:12" s="23" customFormat="1" ht="17" thickBot="1" x14ac:dyDescent="0.3">
      <c r="A29" s="12">
        <v>44264</v>
      </c>
      <c r="B29" s="13" t="s">
        <v>63</v>
      </c>
      <c r="C29" s="75">
        <v>-146</v>
      </c>
      <c r="D29" s="75"/>
      <c r="E29" s="75"/>
      <c r="F29" s="75"/>
      <c r="G29" s="75"/>
      <c r="H29" s="75"/>
      <c r="I29" s="75"/>
      <c r="J29" s="75"/>
      <c r="K29" s="75"/>
      <c r="L29" s="75"/>
    </row>
    <row r="30" spans="1:12" s="437" customFormat="1" ht="17" thickBot="1" x14ac:dyDescent="0.3">
      <c r="A30" s="33" t="s">
        <v>3283</v>
      </c>
      <c r="B30" s="54"/>
      <c r="C30" s="434">
        <f>SUM(C27:C29)</f>
        <v>82</v>
      </c>
      <c r="D30" s="434">
        <f t="shared" ref="D30:L30" si="7">SUM(D27:D29)</f>
        <v>0</v>
      </c>
      <c r="E30" s="434">
        <f t="shared" si="7"/>
        <v>314</v>
      </c>
      <c r="F30" s="434">
        <f t="shared" si="7"/>
        <v>464</v>
      </c>
      <c r="G30" s="434">
        <f t="shared" si="7"/>
        <v>674</v>
      </c>
      <c r="H30" s="434">
        <f t="shared" si="7"/>
        <v>0</v>
      </c>
      <c r="I30" s="434">
        <f t="shared" si="7"/>
        <v>9</v>
      </c>
      <c r="J30" s="434">
        <f t="shared" si="7"/>
        <v>0</v>
      </c>
      <c r="K30" s="434">
        <f t="shared" si="7"/>
        <v>0</v>
      </c>
      <c r="L30" s="434">
        <f t="shared" si="7"/>
        <v>0</v>
      </c>
    </row>
    <row r="31" spans="1:12" s="23" customFormat="1" x14ac:dyDescent="0.25">
      <c r="A31" s="12" t="s">
        <v>3403</v>
      </c>
      <c r="B31" s="13" t="s">
        <v>63</v>
      </c>
      <c r="C31" s="75"/>
      <c r="D31" s="75"/>
      <c r="E31" s="75">
        <v>-102</v>
      </c>
      <c r="F31" s="75">
        <v>-210</v>
      </c>
      <c r="G31" s="75"/>
      <c r="H31" s="75"/>
      <c r="I31" s="75"/>
      <c r="J31" s="75"/>
      <c r="K31" s="75"/>
      <c r="L31" s="75"/>
    </row>
    <row r="32" spans="1:12" s="19" customFormat="1" x14ac:dyDescent="0.25">
      <c r="A32" s="12" t="s">
        <v>3403</v>
      </c>
      <c r="B32" s="13" t="s">
        <v>63</v>
      </c>
      <c r="C32" s="771"/>
      <c r="D32" s="771"/>
      <c r="E32" s="75">
        <v>-90</v>
      </c>
      <c r="F32" s="75">
        <v>-110</v>
      </c>
      <c r="G32" s="771"/>
      <c r="H32" s="771"/>
      <c r="I32" s="75">
        <v>-7</v>
      </c>
      <c r="J32" s="75">
        <v>-5</v>
      </c>
      <c r="K32" s="75"/>
      <c r="L32" s="75"/>
    </row>
    <row r="33" spans="1:13" s="19" customFormat="1" x14ac:dyDescent="0.25">
      <c r="A33" s="12" t="s">
        <v>3423</v>
      </c>
      <c r="B33" s="13" t="s">
        <v>63</v>
      </c>
      <c r="C33" s="75">
        <v>-49</v>
      </c>
      <c r="D33" s="771"/>
      <c r="E33" s="75">
        <v>-79</v>
      </c>
      <c r="F33" s="75">
        <v>-30</v>
      </c>
      <c r="G33" s="1089">
        <v>-439</v>
      </c>
      <c r="H33" s="771"/>
      <c r="I33" s="75">
        <v>-1</v>
      </c>
      <c r="J33" s="771"/>
      <c r="K33" s="75">
        <v>-5</v>
      </c>
      <c r="L33" s="771"/>
      <c r="M33" s="19" t="s">
        <v>3666</v>
      </c>
    </row>
    <row r="34" spans="1:13" s="19" customFormat="1" ht="17" thickBot="1" x14ac:dyDescent="0.3">
      <c r="A34" s="12" t="s">
        <v>3423</v>
      </c>
      <c r="B34" s="13" t="s">
        <v>63</v>
      </c>
      <c r="C34" s="771"/>
      <c r="D34" s="771"/>
      <c r="E34" s="75">
        <v>-32</v>
      </c>
      <c r="F34" s="75">
        <v>-76</v>
      </c>
      <c r="G34" s="75">
        <v>-52</v>
      </c>
      <c r="H34" s="771"/>
      <c r="I34" s="75">
        <v>-1</v>
      </c>
      <c r="J34" s="75">
        <v>-4</v>
      </c>
      <c r="K34" s="771"/>
      <c r="L34" s="75">
        <v>-11</v>
      </c>
    </row>
    <row r="35" spans="1:13" s="437" customFormat="1" ht="17" thickBot="1" x14ac:dyDescent="0.3">
      <c r="A35" s="33" t="s">
        <v>3447</v>
      </c>
      <c r="B35" s="54"/>
      <c r="C35" s="434">
        <f>SUM(C30:C34)</f>
        <v>33</v>
      </c>
      <c r="D35" s="434">
        <f t="shared" ref="D35:L35" si="8">SUM(D30:D34)</f>
        <v>0</v>
      </c>
      <c r="E35" s="434">
        <f t="shared" si="8"/>
        <v>11</v>
      </c>
      <c r="F35" s="434">
        <f t="shared" si="8"/>
        <v>38</v>
      </c>
      <c r="G35" s="434">
        <f t="shared" si="8"/>
        <v>183</v>
      </c>
      <c r="H35" s="434">
        <f t="shared" si="8"/>
        <v>0</v>
      </c>
      <c r="I35" s="434">
        <f t="shared" si="8"/>
        <v>0</v>
      </c>
      <c r="J35" s="443">
        <f t="shared" si="8"/>
        <v>-9</v>
      </c>
      <c r="K35" s="443">
        <f t="shared" si="8"/>
        <v>-5</v>
      </c>
      <c r="L35" s="443">
        <f t="shared" si="8"/>
        <v>-11</v>
      </c>
    </row>
    <row r="36" spans="1:13" s="19" customFormat="1" ht="17" thickBot="1" x14ac:dyDescent="0.3">
      <c r="A36" s="12"/>
      <c r="B36" s="13"/>
      <c r="C36" s="771"/>
      <c r="D36" s="771"/>
      <c r="E36" s="75"/>
      <c r="F36" s="75"/>
      <c r="G36" s="75"/>
      <c r="H36" s="771"/>
      <c r="I36" s="75"/>
      <c r="J36" s="75"/>
      <c r="K36" s="771"/>
      <c r="L36" s="75"/>
    </row>
    <row r="37" spans="1:13" s="437" customFormat="1" ht="17" thickBot="1" x14ac:dyDescent="0.3">
      <c r="A37" s="33" t="s">
        <v>3483</v>
      </c>
      <c r="B37" s="54"/>
      <c r="C37" s="434">
        <f>SUM(C35:C36)</f>
        <v>33</v>
      </c>
      <c r="D37" s="434">
        <f t="shared" ref="D37:L37" si="9">SUM(D35:D36)</f>
        <v>0</v>
      </c>
      <c r="E37" s="434">
        <f t="shared" si="9"/>
        <v>11</v>
      </c>
      <c r="F37" s="434">
        <f t="shared" si="9"/>
        <v>38</v>
      </c>
      <c r="G37" s="434">
        <f t="shared" si="9"/>
        <v>183</v>
      </c>
      <c r="H37" s="434">
        <f t="shared" si="9"/>
        <v>0</v>
      </c>
      <c r="I37" s="434">
        <f t="shared" si="9"/>
        <v>0</v>
      </c>
      <c r="J37" s="443">
        <f t="shared" si="9"/>
        <v>-9</v>
      </c>
      <c r="K37" s="443">
        <f t="shared" si="9"/>
        <v>-5</v>
      </c>
      <c r="L37" s="443">
        <f t="shared" si="9"/>
        <v>-11</v>
      </c>
    </row>
    <row r="38" spans="1:13" s="19" customFormat="1" ht="17" thickBot="1" x14ac:dyDescent="0.3">
      <c r="A38" s="250">
        <v>44208</v>
      </c>
      <c r="B38" s="43" t="s">
        <v>3616</v>
      </c>
      <c r="C38" s="771"/>
      <c r="D38" s="771"/>
      <c r="E38" s="771"/>
      <c r="F38" s="771"/>
      <c r="G38" s="771"/>
      <c r="H38" s="771"/>
      <c r="I38" s="771"/>
      <c r="J38" s="771">
        <v>9</v>
      </c>
      <c r="K38" s="771">
        <v>5</v>
      </c>
      <c r="L38" s="771">
        <v>11</v>
      </c>
    </row>
    <row r="39" spans="1:13" s="437" customFormat="1" ht="17" thickBot="1" x14ac:dyDescent="0.3">
      <c r="A39" s="33" t="s">
        <v>3731</v>
      </c>
      <c r="B39" s="54"/>
      <c r="C39" s="434">
        <f>SUM(C37:C38)</f>
        <v>33</v>
      </c>
      <c r="D39" s="434">
        <f t="shared" ref="D39:L39" si="10">SUM(D37:D38)</f>
        <v>0</v>
      </c>
      <c r="E39" s="434">
        <f t="shared" si="10"/>
        <v>11</v>
      </c>
      <c r="F39" s="434">
        <f t="shared" si="10"/>
        <v>38</v>
      </c>
      <c r="G39" s="434">
        <f t="shared" si="10"/>
        <v>183</v>
      </c>
      <c r="H39" s="434">
        <f t="shared" si="10"/>
        <v>0</v>
      </c>
      <c r="I39" s="434">
        <f t="shared" si="10"/>
        <v>0</v>
      </c>
      <c r="J39" s="434">
        <f t="shared" si="10"/>
        <v>0</v>
      </c>
      <c r="K39" s="434">
        <f t="shared" si="10"/>
        <v>0</v>
      </c>
      <c r="L39" s="434">
        <f t="shared" si="10"/>
        <v>0</v>
      </c>
    </row>
    <row r="40" spans="1:13" s="23" customFormat="1" ht="17" thickBot="1" x14ac:dyDescent="0.3">
      <c r="A40" s="76"/>
      <c r="B40" s="14"/>
      <c r="C40" s="77"/>
      <c r="D40" s="77"/>
      <c r="E40" s="77"/>
      <c r="F40" s="77"/>
      <c r="G40" s="77"/>
      <c r="H40" s="77"/>
      <c r="I40" s="77"/>
      <c r="J40" s="77"/>
      <c r="K40" s="77"/>
      <c r="L40" s="77"/>
    </row>
    <row r="41" spans="1:13" s="23" customFormat="1" ht="17" thickBot="1" x14ac:dyDescent="0.3">
      <c r="A41" s="170" t="s">
        <v>3894</v>
      </c>
      <c r="B41" s="34"/>
      <c r="C41" s="434">
        <f>SUM(C39:C40)</f>
        <v>33</v>
      </c>
      <c r="D41" s="434">
        <f t="shared" ref="D41:L41" si="11">SUM(D39:D40)</f>
        <v>0</v>
      </c>
      <c r="E41" s="434">
        <f t="shared" si="11"/>
        <v>11</v>
      </c>
      <c r="F41" s="434">
        <f t="shared" si="11"/>
        <v>38</v>
      </c>
      <c r="G41" s="434">
        <f t="shared" si="11"/>
        <v>183</v>
      </c>
      <c r="H41" s="434">
        <f t="shared" si="11"/>
        <v>0</v>
      </c>
      <c r="I41" s="434">
        <f t="shared" si="11"/>
        <v>0</v>
      </c>
      <c r="J41" s="434">
        <f t="shared" si="11"/>
        <v>0</v>
      </c>
      <c r="K41" s="434">
        <f t="shared" si="11"/>
        <v>0</v>
      </c>
      <c r="L41" s="434">
        <f t="shared" si="11"/>
        <v>0</v>
      </c>
    </row>
    <row r="42" spans="1:13" s="441" customFormat="1" x14ac:dyDescent="0.25">
      <c r="A42" s="507">
        <v>44563</v>
      </c>
      <c r="B42" s="508" t="s">
        <v>3974</v>
      </c>
      <c r="C42" s="1166">
        <v>-33</v>
      </c>
      <c r="D42" s="1166"/>
      <c r="E42" s="1166">
        <v>-11</v>
      </c>
      <c r="F42" s="1166">
        <v>-38</v>
      </c>
      <c r="G42" s="1166">
        <v>-183</v>
      </c>
      <c r="H42" s="1166"/>
      <c r="I42" s="1166"/>
      <c r="J42" s="1166"/>
      <c r="K42" s="1166"/>
      <c r="L42" s="1166"/>
    </row>
    <row r="43" spans="1:13" s="23" customFormat="1" x14ac:dyDescent="0.25">
      <c r="A43" s="12"/>
      <c r="B43" s="13"/>
      <c r="C43" s="75"/>
      <c r="D43" s="75"/>
      <c r="E43" s="75"/>
      <c r="F43" s="75"/>
      <c r="G43" s="75"/>
      <c r="H43" s="75"/>
      <c r="I43" s="75"/>
      <c r="J43" s="75"/>
      <c r="K43" s="75"/>
      <c r="L43" s="75"/>
    </row>
    <row r="44" spans="1:13" s="23" customFormat="1" x14ac:dyDescent="0.25">
      <c r="A44" s="15"/>
      <c r="B44" s="75"/>
      <c r="C44" s="771">
        <f>SUM(C41:C43)</f>
        <v>0</v>
      </c>
      <c r="D44" s="771">
        <f t="shared" ref="D44:L44" si="12">SUM(D41:D43)</f>
        <v>0</v>
      </c>
      <c r="E44" s="771">
        <f t="shared" si="12"/>
        <v>0</v>
      </c>
      <c r="F44" s="771">
        <f t="shared" si="12"/>
        <v>0</v>
      </c>
      <c r="G44" s="771">
        <f t="shared" si="12"/>
        <v>0</v>
      </c>
      <c r="H44" s="771">
        <f t="shared" si="12"/>
        <v>0</v>
      </c>
      <c r="I44" s="771">
        <f t="shared" si="12"/>
        <v>0</v>
      </c>
      <c r="J44" s="771">
        <f t="shared" si="12"/>
        <v>0</v>
      </c>
      <c r="K44" s="771">
        <f t="shared" si="12"/>
        <v>0</v>
      </c>
      <c r="L44" s="771">
        <f t="shared" si="12"/>
        <v>0</v>
      </c>
    </row>
    <row r="45" spans="1:13" ht="17" thickBot="1" x14ac:dyDescent="0.3"/>
    <row r="46" spans="1:13" ht="17" thickBot="1" x14ac:dyDescent="0.3">
      <c r="C46" s="533" t="s">
        <v>32</v>
      </c>
      <c r="D46" s="533" t="s">
        <v>17</v>
      </c>
      <c r="E46" s="533" t="s">
        <v>2</v>
      </c>
      <c r="F46" s="533" t="s">
        <v>3</v>
      </c>
      <c r="G46" s="533" t="s">
        <v>4</v>
      </c>
      <c r="H46" s="532" t="s">
        <v>1635</v>
      </c>
      <c r="I46" s="830" t="s">
        <v>28</v>
      </c>
      <c r="J46" s="830" t="s">
        <v>10</v>
      </c>
      <c r="K46" s="830" t="s">
        <v>3425</v>
      </c>
      <c r="L46" s="830" t="s">
        <v>26</v>
      </c>
    </row>
    <row r="48" spans="1:13" x14ac:dyDescent="0.25">
      <c r="A48" s="1139" t="s">
        <v>3781</v>
      </c>
      <c r="B48" s="1139"/>
    </row>
    <row r="49" spans="1:6" s="47" customFormat="1" ht="17" x14ac:dyDescent="0.25">
      <c r="A49" s="1140" t="s">
        <v>3779</v>
      </c>
      <c r="B49" s="1140"/>
      <c r="C49" s="1140"/>
      <c r="D49" s="1140"/>
      <c r="E49" s="1141"/>
      <c r="F49" s="1141"/>
    </row>
    <row r="50" spans="1:6" s="47" customFormat="1" ht="17" x14ac:dyDescent="0.25">
      <c r="A50" s="1140" t="s">
        <v>3780</v>
      </c>
      <c r="B50" s="1140"/>
      <c r="C50" s="1140"/>
      <c r="D50" s="1140"/>
      <c r="E50" s="1141"/>
      <c r="F50" s="1141"/>
    </row>
    <row r="51" spans="1:6" s="47" customFormat="1" ht="17" x14ac:dyDescent="0.25">
      <c r="A51" s="1140" t="s">
        <v>3777</v>
      </c>
      <c r="B51" s="1140"/>
      <c r="C51" s="1140"/>
      <c r="D51" s="1140"/>
      <c r="E51" s="1141"/>
      <c r="F51" s="1141"/>
    </row>
    <row r="52" spans="1:6" s="47" customFormat="1" ht="17" x14ac:dyDescent="0.25">
      <c r="A52" s="1140" t="s">
        <v>3776</v>
      </c>
      <c r="B52" s="1140"/>
      <c r="C52" s="1140"/>
      <c r="D52" s="1140"/>
      <c r="E52" s="1141"/>
      <c r="F52" s="1141"/>
    </row>
    <row r="53" spans="1:6" s="47" customFormat="1" ht="17" x14ac:dyDescent="0.25">
      <c r="A53" s="1140" t="s">
        <v>3778</v>
      </c>
      <c r="B53" s="1140"/>
      <c r="C53" s="1140"/>
      <c r="D53" s="1140"/>
      <c r="E53" s="1141"/>
      <c r="F53" s="1141"/>
    </row>
    <row r="55" spans="1:6" s="1118" customFormat="1" ht="18" x14ac:dyDescent="0.25">
      <c r="A55" s="1116" t="s">
        <v>3708</v>
      </c>
      <c r="B55" s="1117"/>
      <c r="C55" s="1117"/>
    </row>
    <row r="56" spans="1:6" x14ac:dyDescent="0.25">
      <c r="A56" s="998" t="s">
        <v>3709</v>
      </c>
      <c r="B56" s="998"/>
      <c r="C56" s="998"/>
    </row>
    <row r="57" spans="1:6" x14ac:dyDescent="0.25">
      <c r="A57" s="998" t="s">
        <v>3710</v>
      </c>
      <c r="B57" s="998"/>
      <c r="C57" s="99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N79"/>
  <sheetViews>
    <sheetView topLeftCell="A58" workbookViewId="0">
      <selection activeCell="B77" sqref="B77"/>
    </sheetView>
  </sheetViews>
  <sheetFormatPr baseColWidth="10" defaultColWidth="9" defaultRowHeight="17" x14ac:dyDescent="0.25"/>
  <cols>
    <col min="1" max="1" width="14" style="522" customWidth="1"/>
    <col min="2" max="2" width="21.5" style="152" customWidth="1"/>
    <col min="3" max="12" width="10.83203125" style="152" customWidth="1"/>
    <col min="13" max="16384" width="9" style="152"/>
  </cols>
  <sheetData>
    <row r="1" spans="1:12" s="1" customFormat="1" ht="16" x14ac:dyDescent="0.25">
      <c r="A1" s="401" t="s">
        <v>23</v>
      </c>
    </row>
    <row r="2" spans="1:12" s="1" customFormat="1" ht="16" x14ac:dyDescent="0.25">
      <c r="A2" s="401"/>
    </row>
    <row r="3" spans="1:12" s="1" customFormat="1" ht="16" x14ac:dyDescent="0.25">
      <c r="A3" s="401" t="s">
        <v>4597</v>
      </c>
    </row>
    <row r="4" spans="1:12" s="1" customFormat="1" ht="16" x14ac:dyDescent="0.25">
      <c r="A4" s="139" t="s">
        <v>5793</v>
      </c>
      <c r="B4" s="3"/>
      <c r="C4" s="320"/>
      <c r="D4" s="320"/>
      <c r="E4" s="320"/>
      <c r="F4" s="320"/>
      <c r="G4" s="320"/>
      <c r="H4" s="320"/>
      <c r="I4" s="320"/>
      <c r="J4" s="320"/>
      <c r="K4" s="320"/>
      <c r="L4" s="320"/>
    </row>
    <row r="5" spans="1:12" s="1" customFormat="1" thickBot="1" x14ac:dyDescent="0.3">
      <c r="A5" s="401"/>
      <c r="C5" s="30">
        <v>4500</v>
      </c>
      <c r="D5" s="30">
        <v>5750</v>
      </c>
      <c r="E5" s="30">
        <v>1500</v>
      </c>
      <c r="F5" s="30">
        <v>4500</v>
      </c>
      <c r="G5" s="30">
        <v>4500</v>
      </c>
      <c r="H5" s="30">
        <v>5000</v>
      </c>
      <c r="I5" s="30">
        <v>4500</v>
      </c>
      <c r="J5" s="30">
        <v>4500</v>
      </c>
      <c r="K5" s="30">
        <v>4500</v>
      </c>
      <c r="L5" s="208"/>
    </row>
    <row r="6" spans="1:12" s="2" customFormat="1" thickBot="1" x14ac:dyDescent="0.3">
      <c r="A6" s="675" t="s">
        <v>0</v>
      </c>
      <c r="B6" s="271" t="s">
        <v>1</v>
      </c>
      <c r="C6" s="271" t="s">
        <v>3</v>
      </c>
      <c r="D6" s="271" t="s">
        <v>26</v>
      </c>
      <c r="E6" s="271" t="s">
        <v>4</v>
      </c>
      <c r="F6" s="271" t="s">
        <v>27</v>
      </c>
      <c r="G6" s="271" t="s">
        <v>32</v>
      </c>
      <c r="H6" s="271" t="s">
        <v>17</v>
      </c>
      <c r="I6" s="271" t="s">
        <v>18</v>
      </c>
      <c r="J6" s="271" t="s">
        <v>377</v>
      </c>
      <c r="K6" s="271" t="s">
        <v>379</v>
      </c>
      <c r="L6" s="271"/>
    </row>
    <row r="7" spans="1:12" s="2" customFormat="1" ht="16" x14ac:dyDescent="0.25">
      <c r="A7" s="12" t="s">
        <v>5713</v>
      </c>
      <c r="B7" s="13" t="s">
        <v>5794</v>
      </c>
      <c r="C7" s="13">
        <v>96</v>
      </c>
      <c r="D7" s="13">
        <v>84</v>
      </c>
      <c r="E7" s="13">
        <v>168</v>
      </c>
      <c r="F7" s="13">
        <v>30</v>
      </c>
      <c r="G7" s="13">
        <v>30</v>
      </c>
      <c r="H7" s="13"/>
      <c r="I7" s="13"/>
      <c r="J7" s="13"/>
      <c r="K7" s="13"/>
      <c r="L7" s="13"/>
    </row>
    <row r="8" spans="1:12" s="8" customFormat="1" ht="16" x14ac:dyDescent="0.25">
      <c r="A8" s="12" t="s">
        <v>5713</v>
      </c>
      <c r="B8" s="13" t="s">
        <v>5795</v>
      </c>
      <c r="C8" s="25"/>
      <c r="D8" s="25"/>
      <c r="E8" s="25"/>
      <c r="F8" s="25">
        <v>138</v>
      </c>
      <c r="G8" s="25">
        <v>110</v>
      </c>
      <c r="H8" s="25">
        <v>16</v>
      </c>
      <c r="I8" s="25">
        <v>8</v>
      </c>
      <c r="J8" s="25"/>
      <c r="K8" s="25"/>
      <c r="L8" s="25"/>
    </row>
    <row r="9" spans="1:12" s="8" customFormat="1" ht="16" x14ac:dyDescent="0.25">
      <c r="A9" s="24" t="s">
        <v>5801</v>
      </c>
      <c r="B9" s="13" t="s">
        <v>5805</v>
      </c>
      <c r="C9" s="25"/>
      <c r="D9" s="25"/>
      <c r="E9" s="25"/>
      <c r="F9" s="25"/>
      <c r="G9" s="25">
        <v>28</v>
      </c>
      <c r="H9" s="25">
        <v>50</v>
      </c>
      <c r="I9" s="25">
        <v>88</v>
      </c>
      <c r="J9" s="25"/>
      <c r="K9" s="25"/>
      <c r="L9" s="25"/>
    </row>
    <row r="10" spans="1:12" s="8" customFormat="1" ht="16" x14ac:dyDescent="0.25">
      <c r="A10" s="24" t="s">
        <v>5818</v>
      </c>
      <c r="B10" s="13" t="s">
        <v>5824</v>
      </c>
      <c r="C10" s="25"/>
      <c r="D10" s="25"/>
      <c r="E10" s="25"/>
      <c r="F10" s="25"/>
      <c r="G10" s="25"/>
      <c r="H10" s="25">
        <v>20</v>
      </c>
      <c r="I10" s="25"/>
      <c r="J10" s="25"/>
      <c r="K10" s="25"/>
      <c r="L10" s="25"/>
    </row>
    <row r="11" spans="1:12" s="8" customFormat="1" ht="16" x14ac:dyDescent="0.25">
      <c r="A11" s="55" t="s">
        <v>5830</v>
      </c>
      <c r="B11" s="13" t="s">
        <v>5833</v>
      </c>
      <c r="C11" s="25"/>
      <c r="D11" s="25">
        <v>6</v>
      </c>
      <c r="E11" s="25"/>
      <c r="F11" s="25"/>
      <c r="G11" s="25"/>
      <c r="H11" s="25">
        <v>5</v>
      </c>
      <c r="I11" s="25">
        <v>2</v>
      </c>
      <c r="J11" s="25"/>
      <c r="K11" s="25"/>
      <c r="L11" s="25"/>
    </row>
    <row r="12" spans="1:12" s="8" customFormat="1" ht="16" x14ac:dyDescent="0.25">
      <c r="A12" s="24" t="s">
        <v>5830</v>
      </c>
      <c r="B12" s="25" t="s">
        <v>63</v>
      </c>
      <c r="C12" s="25"/>
      <c r="D12" s="25">
        <v>-5</v>
      </c>
      <c r="E12" s="25"/>
      <c r="F12" s="25"/>
      <c r="G12" s="25"/>
      <c r="H12" s="25">
        <v>-2</v>
      </c>
      <c r="I12" s="25">
        <v>-2</v>
      </c>
      <c r="J12" s="25"/>
      <c r="K12" s="25"/>
      <c r="L12" s="25"/>
    </row>
    <row r="13" spans="1:12" s="8" customFormat="1" ht="16" x14ac:dyDescent="0.25">
      <c r="A13" s="12" t="s">
        <v>5839</v>
      </c>
      <c r="B13" s="13" t="s">
        <v>5840</v>
      </c>
      <c r="C13" s="25">
        <v>96</v>
      </c>
      <c r="D13" s="25">
        <v>84</v>
      </c>
      <c r="E13" s="25">
        <v>168</v>
      </c>
      <c r="F13" s="25">
        <v>28</v>
      </c>
      <c r="G13" s="25">
        <v>28</v>
      </c>
      <c r="H13" s="25"/>
      <c r="I13" s="25"/>
      <c r="J13" s="25"/>
      <c r="K13" s="25"/>
      <c r="L13" s="25"/>
    </row>
    <row r="14" spans="1:12" s="8" customFormat="1" ht="16" x14ac:dyDescent="0.25">
      <c r="A14" s="12" t="s">
        <v>5839</v>
      </c>
      <c r="B14" s="13" t="s">
        <v>63</v>
      </c>
      <c r="C14" s="25">
        <v>-2</v>
      </c>
      <c r="D14" s="25">
        <v>-4</v>
      </c>
      <c r="E14" s="25"/>
      <c r="F14" s="25">
        <v>-4</v>
      </c>
      <c r="G14" s="25">
        <v>-6</v>
      </c>
      <c r="H14" s="25">
        <v>-9</v>
      </c>
      <c r="I14" s="25"/>
      <c r="J14" s="25"/>
      <c r="K14" s="25"/>
      <c r="L14" s="25"/>
    </row>
    <row r="15" spans="1:12" s="8" customFormat="1" ht="16" x14ac:dyDescent="0.25">
      <c r="A15" s="12" t="s">
        <v>5778</v>
      </c>
      <c r="B15" s="13" t="s">
        <v>5844</v>
      </c>
      <c r="C15" s="25">
        <v>2</v>
      </c>
      <c r="D15" s="25">
        <v>3</v>
      </c>
      <c r="E15" s="25"/>
      <c r="F15" s="25">
        <v>144</v>
      </c>
      <c r="G15" s="25">
        <v>146</v>
      </c>
      <c r="H15" s="25">
        <v>88</v>
      </c>
      <c r="I15" s="25">
        <v>96</v>
      </c>
      <c r="J15" s="25"/>
      <c r="K15" s="25"/>
      <c r="L15" s="25"/>
    </row>
    <row r="16" spans="1:12" s="8" customFormat="1" ht="16" x14ac:dyDescent="0.25">
      <c r="A16" s="12" t="s">
        <v>5851</v>
      </c>
      <c r="B16" s="13" t="s">
        <v>5854</v>
      </c>
      <c r="C16" s="25">
        <v>196</v>
      </c>
      <c r="D16" s="25">
        <v>50</v>
      </c>
      <c r="E16" s="25">
        <v>200</v>
      </c>
      <c r="F16" s="25">
        <v>120</v>
      </c>
      <c r="G16" s="25">
        <v>120</v>
      </c>
      <c r="H16" s="25">
        <v>60</v>
      </c>
      <c r="I16" s="25">
        <v>100</v>
      </c>
      <c r="J16" s="25"/>
      <c r="K16" s="25"/>
      <c r="L16" s="25"/>
    </row>
    <row r="17" spans="1:12" s="8" customFormat="1" ht="16" x14ac:dyDescent="0.25">
      <c r="A17" s="12" t="s">
        <v>5851</v>
      </c>
      <c r="B17" s="38" t="s">
        <v>63</v>
      </c>
      <c r="C17" s="25"/>
      <c r="D17" s="25">
        <v>-4</v>
      </c>
      <c r="E17" s="25"/>
      <c r="F17" s="25">
        <v>-8</v>
      </c>
      <c r="G17" s="25">
        <v>-13</v>
      </c>
      <c r="H17" s="25">
        <v>-4</v>
      </c>
      <c r="I17" s="25"/>
      <c r="J17" s="25"/>
      <c r="K17" s="25"/>
      <c r="L17" s="25"/>
    </row>
    <row r="18" spans="1:12" s="8" customFormat="1" ht="16" x14ac:dyDescent="0.25">
      <c r="A18" s="12" t="s">
        <v>5861</v>
      </c>
      <c r="B18" s="13" t="s">
        <v>5866</v>
      </c>
      <c r="C18" s="25"/>
      <c r="D18" s="25">
        <v>83</v>
      </c>
      <c r="E18" s="25"/>
      <c r="F18" s="25">
        <v>24</v>
      </c>
      <c r="G18" s="25">
        <v>29</v>
      </c>
      <c r="H18" s="25">
        <v>55</v>
      </c>
      <c r="I18" s="25"/>
      <c r="J18" s="25"/>
      <c r="K18" s="25"/>
      <c r="L18" s="25"/>
    </row>
    <row r="19" spans="1:12" s="8" customFormat="1" ht="16" x14ac:dyDescent="0.25">
      <c r="A19" s="12" t="s">
        <v>5892</v>
      </c>
      <c r="B19" s="13" t="s">
        <v>5897</v>
      </c>
      <c r="C19" s="25"/>
      <c r="D19" s="25">
        <v>49</v>
      </c>
      <c r="E19" s="25">
        <v>136</v>
      </c>
      <c r="F19" s="25">
        <v>100</v>
      </c>
      <c r="G19" s="25">
        <v>200</v>
      </c>
      <c r="H19" s="25"/>
      <c r="I19" s="25"/>
      <c r="J19" s="25"/>
      <c r="K19" s="25"/>
      <c r="L19" s="25"/>
    </row>
    <row r="20" spans="1:12" s="8" customFormat="1" ht="16" x14ac:dyDescent="0.25">
      <c r="A20" s="12" t="s">
        <v>5902</v>
      </c>
      <c r="B20" s="13" t="s">
        <v>63</v>
      </c>
      <c r="C20" s="25"/>
      <c r="D20" s="25">
        <v>-14</v>
      </c>
      <c r="E20" s="25"/>
      <c r="F20" s="25">
        <v>-3</v>
      </c>
      <c r="G20" s="25">
        <v>-15</v>
      </c>
      <c r="H20" s="25">
        <v>-12</v>
      </c>
      <c r="I20" s="25"/>
      <c r="J20" s="25"/>
      <c r="K20" s="25"/>
      <c r="L20" s="25"/>
    </row>
    <row r="21" spans="1:12" s="8" customFormat="1" ht="16" x14ac:dyDescent="0.25">
      <c r="A21" s="12" t="s">
        <v>5902</v>
      </c>
      <c r="B21" s="13" t="s">
        <v>5906</v>
      </c>
      <c r="C21" s="25"/>
      <c r="D21" s="25"/>
      <c r="E21" s="25"/>
      <c r="F21" s="25">
        <v>100</v>
      </c>
      <c r="G21" s="25"/>
      <c r="H21" s="25"/>
      <c r="I21" s="25">
        <v>92</v>
      </c>
      <c r="J21" s="25"/>
      <c r="K21" s="25"/>
      <c r="L21" s="25"/>
    </row>
    <row r="22" spans="1:12" s="8" customFormat="1" ht="16" x14ac:dyDescent="0.25">
      <c r="A22" s="12">
        <v>44986</v>
      </c>
      <c r="B22" s="13" t="s">
        <v>5918</v>
      </c>
      <c r="C22" s="25"/>
      <c r="D22" s="25">
        <v>4</v>
      </c>
      <c r="E22" s="25"/>
      <c r="F22" s="25">
        <v>1</v>
      </c>
      <c r="G22" s="25">
        <v>17</v>
      </c>
      <c r="H22" s="25">
        <v>69</v>
      </c>
      <c r="I22" s="25"/>
      <c r="J22" s="25"/>
      <c r="K22" s="25"/>
      <c r="L22" s="25"/>
    </row>
    <row r="23" spans="1:12" s="8" customFormat="1" ht="16" x14ac:dyDescent="0.25">
      <c r="A23" s="12">
        <v>45017</v>
      </c>
      <c r="B23" s="13" t="s">
        <v>5923</v>
      </c>
      <c r="C23" s="25">
        <v>50</v>
      </c>
      <c r="D23" s="25">
        <v>50</v>
      </c>
      <c r="E23" s="25">
        <v>100</v>
      </c>
      <c r="F23" s="25"/>
      <c r="G23" s="25">
        <v>150</v>
      </c>
      <c r="H23" s="25">
        <v>50</v>
      </c>
      <c r="I23" s="25">
        <v>50</v>
      </c>
      <c r="J23" s="25"/>
      <c r="K23" s="25"/>
      <c r="L23" s="25"/>
    </row>
    <row r="24" spans="1:12" s="2" customFormat="1" ht="16" x14ac:dyDescent="0.25">
      <c r="A24" s="12">
        <v>45047</v>
      </c>
      <c r="B24" s="13" t="s">
        <v>5927</v>
      </c>
      <c r="C24" s="13">
        <v>50</v>
      </c>
      <c r="D24" s="13">
        <v>50</v>
      </c>
      <c r="E24" s="13">
        <v>100</v>
      </c>
      <c r="F24" s="13">
        <v>150</v>
      </c>
      <c r="G24" s="13"/>
      <c r="H24" s="13"/>
      <c r="I24" s="13"/>
      <c r="J24" s="13"/>
      <c r="K24" s="13"/>
      <c r="L24" s="13"/>
    </row>
    <row r="25" spans="1:12" s="2" customFormat="1" ht="16" x14ac:dyDescent="0.25">
      <c r="A25" s="12">
        <v>45078</v>
      </c>
      <c r="B25" s="13" t="s">
        <v>5937</v>
      </c>
      <c r="C25" s="13">
        <v>50</v>
      </c>
      <c r="D25" s="13">
        <v>50</v>
      </c>
      <c r="E25" s="13">
        <v>50</v>
      </c>
      <c r="F25" s="13"/>
      <c r="G25" s="13"/>
      <c r="H25" s="13"/>
      <c r="I25" s="13"/>
      <c r="J25" s="13"/>
      <c r="K25" s="13"/>
      <c r="L25" s="13"/>
    </row>
    <row r="26" spans="1:12" s="2" customFormat="1" ht="16" x14ac:dyDescent="0.25">
      <c r="A26" s="12">
        <v>45139</v>
      </c>
      <c r="B26" s="13" t="s">
        <v>5942</v>
      </c>
      <c r="C26" s="13">
        <v>50</v>
      </c>
      <c r="D26" s="13"/>
      <c r="E26" s="13"/>
      <c r="F26" s="25">
        <v>34</v>
      </c>
      <c r="G26" s="25">
        <v>3</v>
      </c>
      <c r="H26" s="13">
        <v>20</v>
      </c>
      <c r="I26" s="13">
        <v>50</v>
      </c>
      <c r="J26" s="25">
        <v>26</v>
      </c>
      <c r="K26" s="25">
        <v>57</v>
      </c>
      <c r="L26" s="13"/>
    </row>
    <row r="27" spans="1:12" s="2" customFormat="1" ht="16" x14ac:dyDescent="0.25">
      <c r="A27" s="12">
        <v>45139</v>
      </c>
      <c r="B27" s="13" t="s">
        <v>63</v>
      </c>
      <c r="C27" s="13"/>
      <c r="D27" s="13">
        <v>-23</v>
      </c>
      <c r="E27" s="13"/>
      <c r="F27" s="13">
        <v>-1</v>
      </c>
      <c r="G27" s="13">
        <v>-9</v>
      </c>
      <c r="H27" s="13">
        <v>-4</v>
      </c>
      <c r="I27" s="13"/>
      <c r="J27" s="13"/>
      <c r="K27" s="13"/>
      <c r="L27" s="13"/>
    </row>
    <row r="28" spans="1:12" s="2" customFormat="1" ht="16" x14ac:dyDescent="0.25">
      <c r="A28" s="12">
        <v>45200</v>
      </c>
      <c r="B28" s="13" t="s">
        <v>6032</v>
      </c>
      <c r="C28" s="13">
        <v>172</v>
      </c>
      <c r="D28" s="13">
        <v>245</v>
      </c>
      <c r="E28" s="13">
        <v>200</v>
      </c>
      <c r="F28" s="13">
        <v>40</v>
      </c>
      <c r="G28" s="13">
        <v>40</v>
      </c>
      <c r="H28" s="13">
        <v>60</v>
      </c>
      <c r="I28" s="13">
        <v>60</v>
      </c>
      <c r="J28" s="13"/>
      <c r="K28" s="13"/>
      <c r="L28" s="13"/>
    </row>
    <row r="29" spans="1:12" s="2" customFormat="1" thickBot="1" x14ac:dyDescent="0.3">
      <c r="A29" s="76">
        <v>45231</v>
      </c>
      <c r="B29" s="22" t="s">
        <v>5960</v>
      </c>
      <c r="C29" s="14"/>
      <c r="D29" s="14"/>
      <c r="E29" s="14"/>
      <c r="F29" s="14">
        <v>20</v>
      </c>
      <c r="G29" s="14">
        <v>50</v>
      </c>
      <c r="H29" s="14"/>
      <c r="I29" s="14"/>
      <c r="J29" s="14"/>
      <c r="K29" s="14"/>
      <c r="L29" s="14"/>
    </row>
    <row r="30" spans="1:12" s="2" customFormat="1" thickBot="1" x14ac:dyDescent="0.3">
      <c r="A30" s="33" t="s">
        <v>6120</v>
      </c>
      <c r="B30" s="54"/>
      <c r="C30" s="34">
        <f>SUM(C7:C29)</f>
        <v>760</v>
      </c>
      <c r="D30" s="34">
        <f t="shared" ref="D30:K30" si="0">SUM(D7:D29)</f>
        <v>708</v>
      </c>
      <c r="E30" s="34">
        <f t="shared" si="0"/>
        <v>1122</v>
      </c>
      <c r="F30" s="34">
        <f t="shared" si="0"/>
        <v>913</v>
      </c>
      <c r="G30" s="34">
        <f t="shared" si="0"/>
        <v>908</v>
      </c>
      <c r="H30" s="34">
        <f t="shared" si="0"/>
        <v>462</v>
      </c>
      <c r="I30" s="34">
        <f t="shared" si="0"/>
        <v>544</v>
      </c>
      <c r="J30" s="34">
        <f t="shared" si="0"/>
        <v>26</v>
      </c>
      <c r="K30" s="34">
        <f t="shared" si="0"/>
        <v>57</v>
      </c>
      <c r="L30" s="54"/>
    </row>
    <row r="31" spans="1:12" s="2" customFormat="1" ht="16" x14ac:dyDescent="0.25">
      <c r="A31" s="55" t="s">
        <v>5983</v>
      </c>
      <c r="B31" s="53" t="s">
        <v>5984</v>
      </c>
      <c r="C31" s="53"/>
      <c r="D31" s="53"/>
      <c r="E31" s="53">
        <v>100</v>
      </c>
      <c r="F31" s="53">
        <v>200</v>
      </c>
      <c r="G31" s="53">
        <v>200</v>
      </c>
      <c r="H31" s="53">
        <v>50</v>
      </c>
      <c r="I31" s="53">
        <v>50</v>
      </c>
      <c r="J31" s="53"/>
      <c r="K31" s="53"/>
      <c r="L31" s="53"/>
    </row>
    <row r="32" spans="1:12" s="2" customFormat="1" ht="16" x14ac:dyDescent="0.25">
      <c r="A32" s="12" t="s">
        <v>6064</v>
      </c>
      <c r="B32" s="53" t="s">
        <v>6083</v>
      </c>
      <c r="C32" s="13">
        <v>120</v>
      </c>
      <c r="D32" s="13">
        <v>120</v>
      </c>
      <c r="E32" s="13"/>
      <c r="F32" s="13">
        <v>60</v>
      </c>
      <c r="G32" s="13">
        <v>120</v>
      </c>
      <c r="H32" s="13"/>
      <c r="I32" s="13"/>
      <c r="J32" s="13"/>
      <c r="K32" s="13"/>
      <c r="L32" s="13"/>
    </row>
    <row r="33" spans="1:13" s="2" customFormat="1" ht="16" x14ac:dyDescent="0.25">
      <c r="A33" s="12" t="s">
        <v>6077</v>
      </c>
      <c r="B33" s="53" t="s">
        <v>6086</v>
      </c>
      <c r="C33" s="13">
        <v>40</v>
      </c>
      <c r="D33" s="13">
        <v>25</v>
      </c>
      <c r="E33" s="13">
        <v>194</v>
      </c>
      <c r="F33" s="13">
        <v>80</v>
      </c>
      <c r="G33" s="13">
        <v>83</v>
      </c>
      <c r="H33" s="13"/>
      <c r="I33" s="13"/>
      <c r="J33" s="13"/>
      <c r="K33" s="13"/>
      <c r="L33" s="13"/>
    </row>
    <row r="34" spans="1:13" s="2" customFormat="1" ht="16" x14ac:dyDescent="0.25">
      <c r="A34" s="12" t="s">
        <v>6062</v>
      </c>
      <c r="B34" s="53" t="s">
        <v>6089</v>
      </c>
      <c r="C34" s="13"/>
      <c r="D34" s="13"/>
      <c r="E34" s="13"/>
      <c r="F34" s="13">
        <v>100</v>
      </c>
      <c r="G34" s="13"/>
      <c r="H34" s="13">
        <v>50</v>
      </c>
      <c r="I34" s="13">
        <v>50</v>
      </c>
      <c r="J34" s="13"/>
      <c r="K34" s="13"/>
      <c r="L34" s="13"/>
    </row>
    <row r="35" spans="1:13" s="2" customFormat="1" ht="16" x14ac:dyDescent="0.25">
      <c r="A35" s="12">
        <v>44594</v>
      </c>
      <c r="B35" s="53" t="s">
        <v>6103</v>
      </c>
      <c r="C35" s="13"/>
      <c r="D35" s="13"/>
      <c r="E35" s="13"/>
      <c r="F35" s="13"/>
      <c r="G35" s="13">
        <v>100</v>
      </c>
      <c r="H35" s="13"/>
      <c r="I35" s="13"/>
      <c r="J35" s="13"/>
      <c r="K35" s="13"/>
      <c r="L35" s="13"/>
    </row>
    <row r="36" spans="1:13" s="2" customFormat="1" ht="16" x14ac:dyDescent="0.25">
      <c r="A36" s="12">
        <v>45018</v>
      </c>
      <c r="B36" s="53" t="s">
        <v>63</v>
      </c>
      <c r="C36" s="13"/>
      <c r="D36" s="13">
        <v>-15</v>
      </c>
      <c r="E36" s="13"/>
      <c r="F36" s="13">
        <v>-2</v>
      </c>
      <c r="G36" s="13">
        <v>-8</v>
      </c>
      <c r="H36" s="13">
        <v>-5</v>
      </c>
      <c r="I36" s="13"/>
      <c r="J36" s="13"/>
      <c r="K36" s="13"/>
      <c r="L36" s="13"/>
    </row>
    <row r="37" spans="1:13" s="2" customFormat="1" ht="16" x14ac:dyDescent="0.25">
      <c r="A37" s="12">
        <v>45079</v>
      </c>
      <c r="B37" s="53" t="s">
        <v>6136</v>
      </c>
      <c r="C37" s="13"/>
      <c r="D37" s="13"/>
      <c r="E37" s="13"/>
      <c r="F37" s="13">
        <v>50</v>
      </c>
      <c r="G37" s="13">
        <v>50</v>
      </c>
      <c r="H37" s="13"/>
      <c r="I37" s="13"/>
      <c r="J37" s="13"/>
      <c r="K37" s="13"/>
      <c r="L37" s="13"/>
    </row>
    <row r="38" spans="1:13" s="1" customFormat="1" ht="16" x14ac:dyDescent="0.25">
      <c r="A38" s="250">
        <v>45140</v>
      </c>
      <c r="B38" s="354" t="s">
        <v>63</v>
      </c>
      <c r="C38" s="43"/>
      <c r="D38" s="43">
        <v>-16</v>
      </c>
      <c r="E38" s="43"/>
      <c r="F38" s="43"/>
      <c r="G38" s="43"/>
      <c r="H38" s="43">
        <v>-5</v>
      </c>
      <c r="I38" s="43"/>
      <c r="J38" s="43"/>
      <c r="K38" s="43"/>
      <c r="L38" s="43"/>
    </row>
    <row r="39" spans="1:13" s="2" customFormat="1" thickBot="1" x14ac:dyDescent="0.3">
      <c r="A39" s="12">
        <v>45140</v>
      </c>
      <c r="B39" s="13" t="s">
        <v>6142</v>
      </c>
      <c r="C39" s="13"/>
      <c r="D39" s="13"/>
      <c r="E39" s="13"/>
      <c r="F39" s="13">
        <v>263</v>
      </c>
      <c r="G39" s="13">
        <v>179</v>
      </c>
      <c r="H39" s="13"/>
      <c r="I39" s="13"/>
      <c r="J39" s="13">
        <v>12</v>
      </c>
      <c r="K39" s="13">
        <v>11</v>
      </c>
      <c r="L39" s="13"/>
    </row>
    <row r="40" spans="1:13" s="2" customFormat="1" thickBot="1" x14ac:dyDescent="0.3">
      <c r="A40" s="33" t="s">
        <v>6218</v>
      </c>
      <c r="B40" s="54"/>
      <c r="C40" s="34">
        <f>SUM(C30:C39)</f>
        <v>920</v>
      </c>
      <c r="D40" s="34">
        <f t="shared" ref="D40:K40" si="1">SUM(D30:D39)</f>
        <v>822</v>
      </c>
      <c r="E40" s="34">
        <f t="shared" si="1"/>
        <v>1416</v>
      </c>
      <c r="F40" s="34">
        <f t="shared" si="1"/>
        <v>1664</v>
      </c>
      <c r="G40" s="34">
        <f t="shared" si="1"/>
        <v>1632</v>
      </c>
      <c r="H40" s="34">
        <f t="shared" si="1"/>
        <v>552</v>
      </c>
      <c r="I40" s="34">
        <f t="shared" si="1"/>
        <v>644</v>
      </c>
      <c r="J40" s="34">
        <f t="shared" si="1"/>
        <v>38</v>
      </c>
      <c r="K40" s="34">
        <f t="shared" si="1"/>
        <v>68</v>
      </c>
      <c r="L40" s="54"/>
      <c r="M40" s="1535" t="s">
        <v>6719</v>
      </c>
    </row>
    <row r="41" spans="1:13" s="136" customFormat="1" ht="16" x14ac:dyDescent="0.25">
      <c r="A41" s="741">
        <v>45080</v>
      </c>
      <c r="B41" s="162" t="s">
        <v>63</v>
      </c>
      <c r="C41" s="162"/>
      <c r="D41" s="162"/>
      <c r="E41" s="162">
        <v>-240</v>
      </c>
      <c r="F41" s="162"/>
      <c r="G41" s="162"/>
      <c r="H41" s="162">
        <v>-116</v>
      </c>
      <c r="I41" s="162"/>
      <c r="J41" s="162"/>
      <c r="K41" s="162"/>
      <c r="L41" s="162"/>
    </row>
    <row r="42" spans="1:13" s="136" customFormat="1" ht="16" x14ac:dyDescent="0.25">
      <c r="A42" s="212">
        <v>45233</v>
      </c>
      <c r="B42" s="192" t="s">
        <v>63</v>
      </c>
      <c r="C42" s="162"/>
      <c r="D42" s="162"/>
      <c r="E42" s="162"/>
      <c r="F42" s="162"/>
      <c r="G42" s="162"/>
      <c r="H42" s="162">
        <v>-85</v>
      </c>
      <c r="I42" s="162">
        <v>-85</v>
      </c>
      <c r="J42" s="162"/>
      <c r="K42" s="162"/>
      <c r="L42" s="162"/>
    </row>
    <row r="43" spans="1:13" s="200" customFormat="1" thickBot="1" x14ac:dyDescent="0.3">
      <c r="A43" s="212" t="s">
        <v>6349</v>
      </c>
      <c r="B43" s="192" t="s">
        <v>63</v>
      </c>
      <c r="C43" s="162">
        <v>-40</v>
      </c>
      <c r="D43" s="162">
        <v>-40</v>
      </c>
      <c r="E43" s="162">
        <v>-500</v>
      </c>
      <c r="F43" s="742"/>
      <c r="G43" s="742"/>
      <c r="H43" s="162">
        <v>-100</v>
      </c>
      <c r="I43" s="162">
        <v>-100</v>
      </c>
      <c r="J43" s="742"/>
      <c r="K43" s="742"/>
      <c r="L43" s="742"/>
    </row>
    <row r="44" spans="1:13" s="197" customFormat="1" thickBot="1" x14ac:dyDescent="0.3">
      <c r="A44" s="290" t="s">
        <v>6480</v>
      </c>
      <c r="B44" s="291"/>
      <c r="C44" s="269">
        <f>SUM(C40:C43)</f>
        <v>880</v>
      </c>
      <c r="D44" s="269">
        <f t="shared" ref="D44:K44" si="2">SUM(D40:D43)</f>
        <v>782</v>
      </c>
      <c r="E44" s="269">
        <f t="shared" si="2"/>
        <v>676</v>
      </c>
      <c r="F44" s="269">
        <f t="shared" si="2"/>
        <v>1664</v>
      </c>
      <c r="G44" s="269">
        <f t="shared" si="2"/>
        <v>1632</v>
      </c>
      <c r="H44" s="269">
        <f t="shared" si="2"/>
        <v>251</v>
      </c>
      <c r="I44" s="269">
        <f t="shared" si="2"/>
        <v>459</v>
      </c>
      <c r="J44" s="269">
        <f t="shared" si="2"/>
        <v>38</v>
      </c>
      <c r="K44" s="269">
        <f t="shared" si="2"/>
        <v>68</v>
      </c>
      <c r="L44" s="291"/>
    </row>
    <row r="45" spans="1:13" s="1" customFormat="1" ht="16" x14ac:dyDescent="0.25">
      <c r="A45" s="76" t="s">
        <v>6377</v>
      </c>
      <c r="B45" s="75" t="s">
        <v>63</v>
      </c>
      <c r="C45" s="43"/>
      <c r="D45" s="43"/>
      <c r="E45" s="43"/>
      <c r="F45" s="13">
        <v>-100</v>
      </c>
      <c r="G45" s="43"/>
      <c r="H45" s="13">
        <v>-110</v>
      </c>
      <c r="I45" s="13">
        <v>-126</v>
      </c>
      <c r="J45" s="43"/>
      <c r="K45" s="43"/>
      <c r="L45" s="43"/>
    </row>
    <row r="46" spans="1:13" s="1" customFormat="1" ht="16" x14ac:dyDescent="0.25">
      <c r="A46" s="76" t="s">
        <v>6440</v>
      </c>
      <c r="B46" s="77" t="s">
        <v>63</v>
      </c>
      <c r="C46" s="14">
        <v>-141</v>
      </c>
      <c r="D46" s="115"/>
      <c r="E46" s="115"/>
      <c r="F46" s="14">
        <v>-479</v>
      </c>
      <c r="G46" s="14">
        <v>-207</v>
      </c>
      <c r="H46" s="115"/>
      <c r="I46" s="14">
        <v>-3</v>
      </c>
      <c r="J46" s="14">
        <v>-23</v>
      </c>
      <c r="K46" s="14">
        <v>-6</v>
      </c>
      <c r="L46" s="115"/>
    </row>
    <row r="47" spans="1:13" s="2" customFormat="1" ht="16" x14ac:dyDescent="0.25">
      <c r="A47" s="12">
        <v>45020</v>
      </c>
      <c r="B47" s="75" t="s">
        <v>401</v>
      </c>
      <c r="C47" s="14"/>
      <c r="D47" s="14">
        <v>-71</v>
      </c>
      <c r="E47" s="14"/>
      <c r="F47" s="14"/>
      <c r="G47" s="14"/>
      <c r="H47" s="14"/>
      <c r="I47" s="14"/>
      <c r="J47" s="14"/>
      <c r="K47" s="14"/>
      <c r="L47" s="14"/>
    </row>
    <row r="48" spans="1:13" s="2" customFormat="1" ht="16" x14ac:dyDescent="0.25">
      <c r="A48" s="76">
        <v>45050</v>
      </c>
      <c r="B48" s="77" t="s">
        <v>63</v>
      </c>
      <c r="C48" s="14">
        <v>-151</v>
      </c>
      <c r="D48" s="14">
        <v>-157</v>
      </c>
      <c r="E48" s="14">
        <v>-262</v>
      </c>
      <c r="F48" s="14"/>
      <c r="G48" s="14"/>
      <c r="H48" s="14"/>
      <c r="I48" s="14"/>
      <c r="J48" s="14"/>
      <c r="K48" s="14"/>
      <c r="L48" s="14"/>
    </row>
    <row r="49" spans="1:14" s="2" customFormat="1" thickBot="1" x14ac:dyDescent="0.3">
      <c r="A49" s="12">
        <v>45264</v>
      </c>
      <c r="B49" s="13" t="s">
        <v>63</v>
      </c>
      <c r="C49" s="14">
        <v>-40</v>
      </c>
      <c r="D49" s="14">
        <v>-99</v>
      </c>
      <c r="E49" s="14"/>
      <c r="F49" s="14">
        <v>-90</v>
      </c>
      <c r="G49" s="14">
        <v>-85</v>
      </c>
      <c r="H49" s="14"/>
      <c r="I49" s="14"/>
      <c r="J49" s="14"/>
      <c r="K49" s="14"/>
      <c r="L49" s="14"/>
    </row>
    <row r="50" spans="1:14" s="8" customFormat="1" thickBot="1" x14ac:dyDescent="0.3">
      <c r="A50" s="33" t="s">
        <v>6588</v>
      </c>
      <c r="B50" s="54"/>
      <c r="C50" s="34">
        <f>SUM(C44:C49)</f>
        <v>548</v>
      </c>
      <c r="D50" s="34">
        <f t="shared" ref="D50:J50" si="3">SUM(D44:D49)</f>
        <v>455</v>
      </c>
      <c r="E50" s="34">
        <f t="shared" si="3"/>
        <v>414</v>
      </c>
      <c r="F50" s="34">
        <f t="shared" si="3"/>
        <v>995</v>
      </c>
      <c r="G50" s="34">
        <f t="shared" si="3"/>
        <v>1340</v>
      </c>
      <c r="H50" s="34">
        <f t="shared" si="3"/>
        <v>141</v>
      </c>
      <c r="I50" s="34">
        <f t="shared" si="3"/>
        <v>330</v>
      </c>
      <c r="J50" s="34">
        <f t="shared" si="3"/>
        <v>15</v>
      </c>
      <c r="K50" s="34">
        <f>SUM(K44:K49)</f>
        <v>62</v>
      </c>
      <c r="L50" s="54"/>
      <c r="M50" s="1535" t="s">
        <v>6753</v>
      </c>
      <c r="N50" s="8" t="s">
        <v>6790</v>
      </c>
    </row>
    <row r="51" spans="1:14" s="2" customFormat="1" thickBot="1" x14ac:dyDescent="0.3">
      <c r="A51" s="76"/>
      <c r="B51" s="14"/>
      <c r="C51" s="247"/>
      <c r="D51" s="247"/>
      <c r="E51" s="247"/>
      <c r="F51" s="247"/>
      <c r="G51" s="247"/>
      <c r="H51" s="247"/>
      <c r="I51" s="247"/>
      <c r="J51" s="247"/>
      <c r="K51" s="247"/>
      <c r="L51" s="14"/>
      <c r="M51" s="1"/>
    </row>
    <row r="52" spans="1:14" s="8" customFormat="1" thickBot="1" x14ac:dyDescent="0.3">
      <c r="A52" s="33" t="s">
        <v>6672</v>
      </c>
      <c r="B52" s="54"/>
      <c r="C52" s="34">
        <f>SUM(C50:C51)</f>
        <v>548</v>
      </c>
      <c r="D52" s="34">
        <f t="shared" ref="D52:K52" si="4">SUM(D50:D51)</f>
        <v>455</v>
      </c>
      <c r="E52" s="34">
        <f t="shared" si="4"/>
        <v>414</v>
      </c>
      <c r="F52" s="34">
        <f t="shared" si="4"/>
        <v>995</v>
      </c>
      <c r="G52" s="34">
        <f t="shared" si="4"/>
        <v>1340</v>
      </c>
      <c r="H52" s="34">
        <f t="shared" si="4"/>
        <v>141</v>
      </c>
      <c r="I52" s="34">
        <f t="shared" si="4"/>
        <v>330</v>
      </c>
      <c r="J52" s="34">
        <f t="shared" si="4"/>
        <v>15</v>
      </c>
      <c r="K52" s="34">
        <f t="shared" si="4"/>
        <v>62</v>
      </c>
      <c r="L52" s="54"/>
      <c r="M52" s="1535" t="s">
        <v>6754</v>
      </c>
      <c r="N52" s="8" t="s">
        <v>6790</v>
      </c>
    </row>
    <row r="53" spans="1:14" s="1" customFormat="1" ht="16" x14ac:dyDescent="0.25">
      <c r="A53" s="55" t="s">
        <v>6673</v>
      </c>
      <c r="B53" s="13" t="s">
        <v>63</v>
      </c>
      <c r="C53" s="115"/>
      <c r="D53" s="14">
        <v>-83</v>
      </c>
      <c r="E53" s="115"/>
      <c r="F53" s="14">
        <v>-136</v>
      </c>
      <c r="G53" s="14">
        <v>-206</v>
      </c>
      <c r="H53" s="115"/>
      <c r="I53" s="115"/>
      <c r="J53" s="115"/>
      <c r="K53" s="115"/>
      <c r="L53" s="115"/>
    </row>
    <row r="54" spans="1:14" s="1" customFormat="1" ht="16" x14ac:dyDescent="0.25">
      <c r="A54" s="12" t="s">
        <v>6700</v>
      </c>
      <c r="B54" s="13" t="s">
        <v>63</v>
      </c>
      <c r="C54" s="14">
        <v>-70</v>
      </c>
      <c r="D54" s="14">
        <v>-70</v>
      </c>
      <c r="E54" s="115"/>
      <c r="F54" s="14">
        <v>-300</v>
      </c>
      <c r="G54" s="14">
        <v>-50</v>
      </c>
      <c r="H54" s="115"/>
      <c r="I54" s="115"/>
      <c r="J54" s="115"/>
      <c r="K54" s="115"/>
      <c r="L54" s="115"/>
    </row>
    <row r="55" spans="1:14" s="1" customFormat="1" ht="16" x14ac:dyDescent="0.25">
      <c r="A55" s="55" t="s">
        <v>6759</v>
      </c>
      <c r="B55" s="36" t="s">
        <v>63</v>
      </c>
      <c r="C55" s="115"/>
      <c r="D55" s="14">
        <v>-76</v>
      </c>
      <c r="E55" s="115"/>
      <c r="F55" s="14"/>
      <c r="G55" s="14">
        <v>-200</v>
      </c>
      <c r="H55" s="14">
        <v>-31</v>
      </c>
      <c r="I55" s="14">
        <v>-85</v>
      </c>
      <c r="J55" s="115"/>
      <c r="K55" s="115"/>
      <c r="L55" s="115"/>
    </row>
    <row r="56" spans="1:14" s="1" customFormat="1" thickBot="1" x14ac:dyDescent="0.3">
      <c r="A56" s="12">
        <v>44963</v>
      </c>
      <c r="B56" s="14" t="s">
        <v>63</v>
      </c>
      <c r="C56" s="115"/>
      <c r="D56" s="115"/>
      <c r="E56" s="115"/>
      <c r="F56" s="14">
        <v>-360</v>
      </c>
      <c r="G56" s="14">
        <v>-300</v>
      </c>
      <c r="H56" s="14">
        <v>-10</v>
      </c>
      <c r="I56" s="115"/>
      <c r="J56" s="115"/>
      <c r="K56" s="115"/>
      <c r="L56" s="115"/>
    </row>
    <row r="57" spans="1:14" s="8" customFormat="1" thickBot="1" x14ac:dyDescent="0.3">
      <c r="A57" s="33" t="s">
        <v>6840</v>
      </c>
      <c r="B57" s="54"/>
      <c r="C57" s="34">
        <f t="shared" ref="C57:K57" si="5">SUM(C52:C56)</f>
        <v>478</v>
      </c>
      <c r="D57" s="34">
        <f t="shared" si="5"/>
        <v>226</v>
      </c>
      <c r="E57" s="34">
        <f t="shared" si="5"/>
        <v>414</v>
      </c>
      <c r="F57" s="34">
        <f t="shared" si="5"/>
        <v>199</v>
      </c>
      <c r="G57" s="34">
        <f t="shared" si="5"/>
        <v>584</v>
      </c>
      <c r="H57" s="34">
        <f t="shared" si="5"/>
        <v>100</v>
      </c>
      <c r="I57" s="34">
        <f t="shared" si="5"/>
        <v>245</v>
      </c>
      <c r="J57" s="34">
        <f t="shared" si="5"/>
        <v>15</v>
      </c>
      <c r="K57" s="34">
        <f t="shared" si="5"/>
        <v>62</v>
      </c>
      <c r="L57" s="54"/>
      <c r="M57" s="1558" t="s">
        <v>6790</v>
      </c>
    </row>
    <row r="58" spans="1:14" s="1" customFormat="1" ht="16" x14ac:dyDescent="0.25">
      <c r="A58" s="12" t="s">
        <v>6876</v>
      </c>
      <c r="B58" s="14" t="s">
        <v>63</v>
      </c>
      <c r="C58" s="14">
        <v>-100</v>
      </c>
      <c r="D58" s="14">
        <v>-67</v>
      </c>
      <c r="E58" s="115"/>
      <c r="F58" s="115"/>
      <c r="G58" s="14">
        <v>-200</v>
      </c>
      <c r="H58" s="14">
        <v>-48</v>
      </c>
      <c r="I58" s="14">
        <v>-67</v>
      </c>
      <c r="J58" s="115"/>
      <c r="K58" s="115"/>
      <c r="L58" s="115"/>
    </row>
    <row r="59" spans="1:14" s="1" customFormat="1" ht="16" x14ac:dyDescent="0.25">
      <c r="A59" s="12" t="s">
        <v>6935</v>
      </c>
      <c r="B59" s="13" t="s">
        <v>63</v>
      </c>
      <c r="C59" s="43"/>
      <c r="D59" s="13">
        <v>-84</v>
      </c>
      <c r="E59" s="43"/>
      <c r="F59" s="43"/>
      <c r="G59" s="13">
        <v>-36</v>
      </c>
      <c r="H59" s="13">
        <v>-35</v>
      </c>
      <c r="I59" s="13">
        <v>-60</v>
      </c>
      <c r="J59" s="43"/>
      <c r="K59" s="43"/>
      <c r="L59" s="43"/>
    </row>
    <row r="60" spans="1:14" s="1" customFormat="1" thickBot="1" x14ac:dyDescent="0.3">
      <c r="A60" s="55">
        <v>45206</v>
      </c>
      <c r="B60" s="36" t="s">
        <v>63</v>
      </c>
      <c r="C60" s="370"/>
      <c r="D60" s="370"/>
      <c r="E60" s="22">
        <v>-414</v>
      </c>
      <c r="F60" s="22">
        <v>-144</v>
      </c>
      <c r="G60" s="370"/>
      <c r="H60" s="370"/>
      <c r="I60" s="370"/>
      <c r="J60" s="370"/>
      <c r="K60" s="370"/>
      <c r="L60" s="370"/>
    </row>
    <row r="61" spans="1:14" s="8" customFormat="1" thickBot="1" x14ac:dyDescent="0.3">
      <c r="A61" s="33" t="s">
        <v>7000</v>
      </c>
      <c r="B61" s="54"/>
      <c r="C61" s="34">
        <f>SUM(C57:C60)</f>
        <v>378</v>
      </c>
      <c r="D61" s="34">
        <f t="shared" ref="D61:L61" si="6">SUM(D57:D60)</f>
        <v>75</v>
      </c>
      <c r="E61" s="34">
        <f t="shared" si="6"/>
        <v>0</v>
      </c>
      <c r="F61" s="34">
        <f t="shared" si="6"/>
        <v>55</v>
      </c>
      <c r="G61" s="34">
        <f t="shared" si="6"/>
        <v>348</v>
      </c>
      <c r="H61" s="34">
        <f t="shared" si="6"/>
        <v>17</v>
      </c>
      <c r="I61" s="34">
        <f t="shared" si="6"/>
        <v>118</v>
      </c>
      <c r="J61" s="34">
        <f t="shared" si="6"/>
        <v>15</v>
      </c>
      <c r="K61" s="34">
        <f t="shared" si="6"/>
        <v>62</v>
      </c>
      <c r="L61" s="34">
        <f t="shared" si="6"/>
        <v>0</v>
      </c>
      <c r="M61" s="1558" t="s">
        <v>6802</v>
      </c>
    </row>
    <row r="62" spans="1:14" s="1" customFormat="1" thickBot="1" x14ac:dyDescent="0.3">
      <c r="A62" s="12">
        <v>45146</v>
      </c>
      <c r="B62" s="75" t="s">
        <v>401</v>
      </c>
      <c r="C62" s="14">
        <v>-144</v>
      </c>
      <c r="D62" s="14">
        <v>-27</v>
      </c>
      <c r="E62" s="115"/>
      <c r="F62" s="115"/>
      <c r="G62" s="14">
        <v>-347</v>
      </c>
      <c r="H62" s="14">
        <v>-10</v>
      </c>
      <c r="I62" s="14">
        <v>-30</v>
      </c>
      <c r="J62" s="115"/>
      <c r="K62" s="115"/>
      <c r="L62" s="115"/>
    </row>
    <row r="63" spans="1:14" s="8" customFormat="1" thickBot="1" x14ac:dyDescent="0.3">
      <c r="A63" s="33" t="s">
        <v>7189</v>
      </c>
      <c r="B63" s="54"/>
      <c r="C63" s="34">
        <f>SUM(C61:C62)</f>
        <v>234</v>
      </c>
      <c r="D63" s="34">
        <f t="shared" ref="D63:L67" si="7">SUM(D61:D62)</f>
        <v>48</v>
      </c>
      <c r="E63" s="34">
        <f t="shared" si="7"/>
        <v>0</v>
      </c>
      <c r="F63" s="34">
        <f t="shared" si="7"/>
        <v>55</v>
      </c>
      <c r="G63" s="34">
        <f t="shared" si="7"/>
        <v>1</v>
      </c>
      <c r="H63" s="34">
        <f t="shared" si="7"/>
        <v>7</v>
      </c>
      <c r="I63" s="34">
        <f t="shared" si="7"/>
        <v>88</v>
      </c>
      <c r="J63" s="34">
        <f t="shared" si="7"/>
        <v>15</v>
      </c>
      <c r="K63" s="34">
        <f t="shared" si="7"/>
        <v>62</v>
      </c>
      <c r="L63" s="34">
        <f t="shared" si="7"/>
        <v>0</v>
      </c>
      <c r="M63" s="1558" t="s">
        <v>6790</v>
      </c>
    </row>
    <row r="64" spans="1:14" s="1" customFormat="1" thickBot="1" x14ac:dyDescent="0.3">
      <c r="A64" s="12"/>
      <c r="B64" s="213"/>
      <c r="C64" s="14"/>
      <c r="D64" s="14"/>
      <c r="E64" s="115"/>
      <c r="F64" s="115"/>
      <c r="G64" s="14"/>
      <c r="H64" s="14"/>
      <c r="I64" s="14"/>
      <c r="J64" s="115"/>
      <c r="K64" s="115"/>
      <c r="L64" s="115"/>
    </row>
    <row r="65" spans="1:13" s="8" customFormat="1" thickBot="1" x14ac:dyDescent="0.3">
      <c r="A65" s="33" t="s">
        <v>7425</v>
      </c>
      <c r="B65" s="54"/>
      <c r="C65" s="34">
        <f>SUM(C63:C64)</f>
        <v>234</v>
      </c>
      <c r="D65" s="34">
        <f>SUM(D63:D64)</f>
        <v>48</v>
      </c>
      <c r="E65" s="34">
        <f t="shared" si="7"/>
        <v>0</v>
      </c>
      <c r="F65" s="34">
        <f>SUM(F63:F64)</f>
        <v>55</v>
      </c>
      <c r="G65" s="34">
        <f>SUM(G63:G64)</f>
        <v>1</v>
      </c>
      <c r="H65" s="34">
        <f t="shared" si="7"/>
        <v>7</v>
      </c>
      <c r="I65" s="34">
        <f t="shared" si="7"/>
        <v>88</v>
      </c>
      <c r="J65" s="34">
        <f t="shared" si="7"/>
        <v>15</v>
      </c>
      <c r="K65" s="34">
        <f t="shared" si="7"/>
        <v>62</v>
      </c>
      <c r="L65" s="34">
        <f t="shared" si="7"/>
        <v>0</v>
      </c>
      <c r="M65" s="1558" t="s">
        <v>6790</v>
      </c>
    </row>
    <row r="66" spans="1:13" s="1" customFormat="1" thickBot="1" x14ac:dyDescent="0.3">
      <c r="A66" s="12"/>
      <c r="B66" s="213"/>
      <c r="C66" s="14"/>
      <c r="D66" s="14"/>
      <c r="E66" s="115"/>
      <c r="F66" s="115"/>
      <c r="G66" s="14"/>
      <c r="H66" s="14"/>
      <c r="I66" s="14"/>
      <c r="J66" s="115"/>
      <c r="K66" s="115"/>
      <c r="L66" s="115"/>
    </row>
    <row r="67" spans="1:13" s="8" customFormat="1" thickBot="1" x14ac:dyDescent="0.3">
      <c r="A67" s="33" t="s">
        <v>7653</v>
      </c>
      <c r="B67" s="54"/>
      <c r="C67" s="34">
        <f>SUM(C65:C66)</f>
        <v>234</v>
      </c>
      <c r="D67" s="34">
        <f>SUM(D65:D66)</f>
        <v>48</v>
      </c>
      <c r="E67" s="34">
        <f t="shared" si="7"/>
        <v>0</v>
      </c>
      <c r="F67" s="34">
        <f>SUM(F65:F66)</f>
        <v>55</v>
      </c>
      <c r="G67" s="34">
        <f>SUM(G65:G66)</f>
        <v>1</v>
      </c>
      <c r="H67" s="34">
        <f t="shared" si="7"/>
        <v>7</v>
      </c>
      <c r="I67" s="34">
        <f t="shared" si="7"/>
        <v>88</v>
      </c>
      <c r="J67" s="34">
        <f t="shared" si="7"/>
        <v>15</v>
      </c>
      <c r="K67" s="34">
        <f t="shared" si="7"/>
        <v>62</v>
      </c>
      <c r="L67" s="34">
        <f t="shared" si="7"/>
        <v>0</v>
      </c>
      <c r="M67" s="1558"/>
    </row>
    <row r="68" spans="1:13" s="1" customFormat="1" thickBot="1" x14ac:dyDescent="0.3">
      <c r="A68" s="12" t="s">
        <v>7661</v>
      </c>
      <c r="B68" s="14" t="s">
        <v>401</v>
      </c>
      <c r="C68" s="14">
        <v>-11</v>
      </c>
      <c r="D68" s="14">
        <v>-48</v>
      </c>
      <c r="E68" s="115"/>
      <c r="F68" s="14">
        <v>-55</v>
      </c>
      <c r="G68" s="14">
        <v>-1</v>
      </c>
      <c r="H68" s="14">
        <v>-7</v>
      </c>
      <c r="I68" s="14">
        <v>-13</v>
      </c>
      <c r="J68" s="115"/>
      <c r="K68" s="115"/>
      <c r="L68" s="115"/>
    </row>
    <row r="69" spans="1:13" s="8" customFormat="1" thickBot="1" x14ac:dyDescent="0.3">
      <c r="A69" s="33" t="s">
        <v>7973</v>
      </c>
      <c r="B69" s="54"/>
      <c r="C69" s="34">
        <f>SUM(C67:C68)</f>
        <v>223</v>
      </c>
      <c r="D69" s="34">
        <f t="shared" ref="D69:L73" si="8">SUM(D67:D68)</f>
        <v>0</v>
      </c>
      <c r="E69" s="34">
        <f t="shared" si="8"/>
        <v>0</v>
      </c>
      <c r="F69" s="34">
        <f t="shared" si="8"/>
        <v>0</v>
      </c>
      <c r="G69" s="34">
        <f t="shared" si="8"/>
        <v>0</v>
      </c>
      <c r="H69" s="34">
        <f t="shared" si="8"/>
        <v>0</v>
      </c>
      <c r="I69" s="34">
        <f t="shared" si="8"/>
        <v>75</v>
      </c>
      <c r="J69" s="34">
        <f t="shared" si="8"/>
        <v>15</v>
      </c>
      <c r="K69" s="34">
        <f t="shared" si="8"/>
        <v>62</v>
      </c>
      <c r="L69" s="34">
        <f t="shared" si="8"/>
        <v>0</v>
      </c>
      <c r="M69" s="1558"/>
    </row>
    <row r="70" spans="1:13" s="2" customFormat="1" thickBot="1" x14ac:dyDescent="0.3">
      <c r="A70" s="76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</row>
    <row r="71" spans="1:13" s="8" customFormat="1" ht="16.5" customHeight="1" thickBot="1" x14ac:dyDescent="0.3">
      <c r="A71" s="33" t="s">
        <v>8280</v>
      </c>
      <c r="B71" s="54"/>
      <c r="C71" s="34">
        <f>SUM(C69:C70)</f>
        <v>223</v>
      </c>
      <c r="D71" s="34">
        <f t="shared" si="8"/>
        <v>0</v>
      </c>
      <c r="E71" s="34">
        <f>SUM(E69:E70)</f>
        <v>0</v>
      </c>
      <c r="F71" s="34">
        <f t="shared" si="8"/>
        <v>0</v>
      </c>
      <c r="G71" s="34">
        <f t="shared" si="8"/>
        <v>0</v>
      </c>
      <c r="H71" s="34">
        <f t="shared" si="8"/>
        <v>0</v>
      </c>
      <c r="I71" s="34">
        <f>SUM(I69:I70)</f>
        <v>75</v>
      </c>
      <c r="J71" s="34">
        <f>SUM(J69:J70)</f>
        <v>15</v>
      </c>
      <c r="K71" s="34">
        <f>SUM(K69:K70)</f>
        <v>62</v>
      </c>
      <c r="L71" s="34">
        <f t="shared" si="8"/>
        <v>0</v>
      </c>
      <c r="M71" s="1558"/>
    </row>
    <row r="72" spans="1:13" s="2" customFormat="1" thickBot="1" x14ac:dyDescent="0.3">
      <c r="A72" s="76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</row>
    <row r="73" spans="1:13" s="8" customFormat="1" thickBot="1" x14ac:dyDescent="0.3">
      <c r="A73" s="40" t="s">
        <v>8283</v>
      </c>
      <c r="B73" s="258"/>
      <c r="C73" s="181">
        <f>SUM(C71:C72)</f>
        <v>223</v>
      </c>
      <c r="D73" s="181">
        <f t="shared" si="8"/>
        <v>0</v>
      </c>
      <c r="E73" s="41">
        <f>SUM(E71:E72)</f>
        <v>0</v>
      </c>
      <c r="F73" s="181">
        <f t="shared" si="8"/>
        <v>0</v>
      </c>
      <c r="G73" s="181">
        <f t="shared" si="8"/>
        <v>0</v>
      </c>
      <c r="H73" s="181">
        <f t="shared" si="8"/>
        <v>0</v>
      </c>
      <c r="I73" s="181">
        <f>SUM(I71:I72)</f>
        <v>75</v>
      </c>
      <c r="J73" s="181">
        <f>SUM(J71:J72)</f>
        <v>15</v>
      </c>
      <c r="K73" s="181">
        <f>SUM(K71:K72)</f>
        <v>62</v>
      </c>
      <c r="L73" s="41">
        <f t="shared" si="8"/>
        <v>0</v>
      </c>
      <c r="M73" s="1558"/>
    </row>
    <row r="74" spans="1:13" s="49" customFormat="1" ht="16" x14ac:dyDescent="0.25">
      <c r="A74" s="431" t="s">
        <v>8289</v>
      </c>
      <c r="B74" s="432" t="s">
        <v>967</v>
      </c>
      <c r="C74" s="432">
        <v>-223</v>
      </c>
      <c r="D74" s="432"/>
      <c r="E74" s="432"/>
      <c r="F74" s="432"/>
      <c r="G74" s="432"/>
      <c r="H74" s="432"/>
      <c r="I74" s="432">
        <v>-75</v>
      </c>
      <c r="J74" s="432">
        <v>-15</v>
      </c>
      <c r="K74" s="432">
        <v>-62</v>
      </c>
      <c r="L74" s="432"/>
      <c r="M74" s="49" t="s">
        <v>8087</v>
      </c>
    </row>
    <row r="75" spans="1:13" s="2" customFormat="1" ht="16" x14ac:dyDescent="0.25">
      <c r="A75" s="76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</row>
    <row r="76" spans="1:13" s="2" customFormat="1" thickBot="1" x14ac:dyDescent="0.3">
      <c r="A76" s="76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</row>
    <row r="77" spans="1:13" s="2" customFormat="1" thickBot="1" x14ac:dyDescent="0.3">
      <c r="A77" s="1439"/>
      <c r="B77" s="204"/>
      <c r="C77" s="204">
        <f>SUM(C73:C74)</f>
        <v>0</v>
      </c>
      <c r="D77" s="204">
        <f t="shared" ref="D77:L77" si="9">SUM(D73:D74)</f>
        <v>0</v>
      </c>
      <c r="E77" s="204">
        <f t="shared" si="9"/>
        <v>0</v>
      </c>
      <c r="F77" s="204">
        <f t="shared" si="9"/>
        <v>0</v>
      </c>
      <c r="G77" s="204">
        <f t="shared" si="9"/>
        <v>0</v>
      </c>
      <c r="H77" s="204">
        <f t="shared" si="9"/>
        <v>0</v>
      </c>
      <c r="I77" s="204">
        <f t="shared" si="9"/>
        <v>0</v>
      </c>
      <c r="J77" s="204">
        <f t="shared" si="9"/>
        <v>0</v>
      </c>
      <c r="K77" s="204">
        <f t="shared" si="9"/>
        <v>0</v>
      </c>
      <c r="L77" s="204">
        <f t="shared" si="9"/>
        <v>0</v>
      </c>
    </row>
    <row r="78" spans="1:13" ht="18" thickBot="1" x14ac:dyDescent="0.3"/>
    <row r="79" spans="1:13" ht="18" thickBot="1" x14ac:dyDescent="0.3">
      <c r="C79" s="271" t="s">
        <v>3</v>
      </c>
      <c r="D79" s="271" t="s">
        <v>26</v>
      </c>
      <c r="E79" s="271" t="s">
        <v>4</v>
      </c>
      <c r="F79" s="271" t="s">
        <v>27</v>
      </c>
      <c r="G79" s="271" t="s">
        <v>32</v>
      </c>
      <c r="H79" s="271" t="s">
        <v>17</v>
      </c>
      <c r="I79" s="271" t="s">
        <v>18</v>
      </c>
      <c r="J79" s="271" t="s">
        <v>377</v>
      </c>
      <c r="K79" s="271" t="s">
        <v>379</v>
      </c>
      <c r="L79" s="271"/>
    </row>
  </sheetData>
  <pageMargins left="0.7" right="0.7" top="0.75" bottom="0.75" header="0.3" footer="0.3"/>
  <pageSetup orientation="portrait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tabColor rgb="FFC00000"/>
  </sheetPr>
  <dimension ref="A1:P35"/>
  <sheetViews>
    <sheetView topLeftCell="A16" workbookViewId="0">
      <selection activeCell="E37" sqref="E37"/>
    </sheetView>
  </sheetViews>
  <sheetFormatPr baseColWidth="10" defaultColWidth="8.83203125" defaultRowHeight="17" x14ac:dyDescent="0.25"/>
  <cols>
    <col min="1" max="1" width="11.33203125" style="523" customWidth="1"/>
    <col min="2" max="2" width="25.5" style="47" customWidth="1"/>
    <col min="3" max="3" width="10.33203125" style="47" customWidth="1"/>
    <col min="4" max="8" width="11.33203125" style="47" customWidth="1"/>
    <col min="9" max="9" width="19.5" style="47" customWidth="1"/>
    <col min="10" max="10" width="9.6640625" style="47" customWidth="1"/>
    <col min="11" max="12" width="11.33203125" style="47" customWidth="1"/>
    <col min="13" max="13" width="17.6640625" style="47" customWidth="1"/>
    <col min="14" max="14" width="19.33203125" style="47" customWidth="1"/>
    <col min="15" max="15" width="12.33203125" style="47" customWidth="1"/>
    <col min="16" max="16384" width="8.83203125" style="47"/>
  </cols>
  <sheetData>
    <row r="1" spans="1:15" x14ac:dyDescent="0.25">
      <c r="A1" s="128" t="s">
        <v>23</v>
      </c>
      <c r="B1" s="48"/>
    </row>
    <row r="2" spans="1:15" x14ac:dyDescent="0.25">
      <c r="A2" s="128"/>
      <c r="B2" s="48"/>
    </row>
    <row r="3" spans="1:15" s="414" customFormat="1" x14ac:dyDescent="0.25">
      <c r="A3" s="139" t="s">
        <v>1614</v>
      </c>
      <c r="B3" s="2"/>
    </row>
    <row r="4" spans="1:15" s="23" customFormat="1" ht="16" x14ac:dyDescent="0.25">
      <c r="A4" s="139" t="s">
        <v>3761</v>
      </c>
      <c r="B4" s="3"/>
    </row>
    <row r="5" spans="1:15" s="441" customFormat="1" thickBot="1" x14ac:dyDescent="0.3">
      <c r="A5" s="516" t="s">
        <v>25</v>
      </c>
      <c r="C5" s="518">
        <v>9900</v>
      </c>
      <c r="D5" s="518">
        <v>8800</v>
      </c>
      <c r="E5" s="518">
        <v>8250</v>
      </c>
      <c r="F5" s="518">
        <v>7750</v>
      </c>
      <c r="G5" s="518">
        <v>8600</v>
      </c>
      <c r="H5" s="518">
        <v>27500</v>
      </c>
      <c r="I5" s="518">
        <v>90000</v>
      </c>
      <c r="J5" s="518"/>
      <c r="K5" s="518">
        <v>25000</v>
      </c>
      <c r="L5" s="518">
        <v>4000</v>
      </c>
      <c r="M5" s="518">
        <v>45000</v>
      </c>
      <c r="N5" s="518">
        <v>52000</v>
      </c>
      <c r="O5" s="518">
        <v>75000</v>
      </c>
    </row>
    <row r="6" spans="1:15" s="414" customFormat="1" ht="18" thickBot="1" x14ac:dyDescent="0.3">
      <c r="A6" s="675" t="s">
        <v>0</v>
      </c>
      <c r="B6" s="271" t="s">
        <v>1</v>
      </c>
      <c r="C6" s="11" t="s">
        <v>494</v>
      </c>
      <c r="D6" s="11" t="s">
        <v>546</v>
      </c>
      <c r="E6" s="11" t="s">
        <v>492</v>
      </c>
      <c r="F6" s="11" t="s">
        <v>3763</v>
      </c>
      <c r="G6" s="11" t="s">
        <v>3764</v>
      </c>
      <c r="H6" s="11" t="s">
        <v>10</v>
      </c>
      <c r="I6" s="11" t="s">
        <v>3765</v>
      </c>
      <c r="J6" s="11" t="s">
        <v>4248</v>
      </c>
      <c r="K6" s="11" t="s">
        <v>29</v>
      </c>
      <c r="L6" s="10" t="s">
        <v>31</v>
      </c>
      <c r="M6" s="32" t="s">
        <v>3839</v>
      </c>
      <c r="N6" s="32" t="s">
        <v>3840</v>
      </c>
      <c r="O6" s="11" t="s">
        <v>3997</v>
      </c>
    </row>
    <row r="7" spans="1:15" s="19" customFormat="1" ht="16" x14ac:dyDescent="0.25">
      <c r="A7" s="12" t="s">
        <v>3757</v>
      </c>
      <c r="B7" s="75" t="s">
        <v>3762</v>
      </c>
      <c r="C7" s="75">
        <v>24</v>
      </c>
      <c r="D7" s="75">
        <v>8</v>
      </c>
      <c r="E7" s="75">
        <v>16</v>
      </c>
      <c r="F7" s="75">
        <v>44</v>
      </c>
      <c r="G7" s="75">
        <v>44</v>
      </c>
      <c r="H7" s="75">
        <v>10</v>
      </c>
      <c r="I7" s="75">
        <v>8</v>
      </c>
      <c r="J7" s="75"/>
      <c r="K7" s="75">
        <v>8</v>
      </c>
      <c r="L7" s="75">
        <v>8</v>
      </c>
      <c r="M7" s="75"/>
      <c r="N7" s="75"/>
      <c r="O7" s="771"/>
    </row>
    <row r="8" spans="1:15" s="23" customFormat="1" thickBot="1" x14ac:dyDescent="0.3">
      <c r="A8" s="76" t="s">
        <v>3808</v>
      </c>
      <c r="B8" s="77" t="s">
        <v>3838</v>
      </c>
      <c r="C8" s="77"/>
      <c r="D8" s="77"/>
      <c r="E8" s="77"/>
      <c r="F8" s="77"/>
      <c r="G8" s="77"/>
      <c r="H8" s="77"/>
      <c r="I8" s="77"/>
      <c r="J8" s="77"/>
      <c r="K8" s="77"/>
      <c r="L8" s="77"/>
      <c r="M8" s="77">
        <v>1</v>
      </c>
      <c r="N8" s="77">
        <v>1</v>
      </c>
      <c r="O8" s="77"/>
    </row>
    <row r="9" spans="1:15" s="23" customFormat="1" thickBot="1" x14ac:dyDescent="0.3">
      <c r="A9" s="33" t="s">
        <v>3943</v>
      </c>
      <c r="B9" s="54"/>
      <c r="C9" s="434">
        <f>SUM(C7:C8)</f>
        <v>24</v>
      </c>
      <c r="D9" s="434">
        <f t="shared" ref="D9:O9" si="0">SUM(D7:D8)</f>
        <v>8</v>
      </c>
      <c r="E9" s="434">
        <f t="shared" si="0"/>
        <v>16</v>
      </c>
      <c r="F9" s="434">
        <f t="shared" si="0"/>
        <v>44</v>
      </c>
      <c r="G9" s="434">
        <f t="shared" si="0"/>
        <v>44</v>
      </c>
      <c r="H9" s="434">
        <f t="shared" si="0"/>
        <v>10</v>
      </c>
      <c r="I9" s="434">
        <f t="shared" si="0"/>
        <v>8</v>
      </c>
      <c r="J9" s="434"/>
      <c r="K9" s="434">
        <f t="shared" si="0"/>
        <v>8</v>
      </c>
      <c r="L9" s="434">
        <f t="shared" si="0"/>
        <v>8</v>
      </c>
      <c r="M9" s="434">
        <f t="shared" si="0"/>
        <v>1</v>
      </c>
      <c r="N9" s="434">
        <f t="shared" si="0"/>
        <v>1</v>
      </c>
      <c r="O9" s="434">
        <f t="shared" si="0"/>
        <v>0</v>
      </c>
    </row>
    <row r="10" spans="1:15" s="19" customFormat="1" thickBot="1" x14ac:dyDescent="0.3">
      <c r="A10" s="55" t="s">
        <v>3995</v>
      </c>
      <c r="B10" s="436" t="s">
        <v>3996</v>
      </c>
      <c r="C10" s="436">
        <v>14</v>
      </c>
      <c r="D10" s="876"/>
      <c r="E10" s="436">
        <v>6</v>
      </c>
      <c r="F10" s="436">
        <v>25</v>
      </c>
      <c r="G10" s="436">
        <v>25</v>
      </c>
      <c r="H10" s="436">
        <v>5</v>
      </c>
      <c r="I10" s="876"/>
      <c r="J10" s="876"/>
      <c r="K10" s="876"/>
      <c r="L10" s="876"/>
      <c r="M10" s="876"/>
      <c r="N10" s="876"/>
      <c r="O10" s="436">
        <v>2</v>
      </c>
    </row>
    <row r="11" spans="1:15" s="437" customFormat="1" thickBot="1" x14ac:dyDescent="0.3">
      <c r="A11" s="33" t="s">
        <v>4115</v>
      </c>
      <c r="B11" s="54"/>
      <c r="C11" s="434">
        <f>SUM(C9:C10)</f>
        <v>38</v>
      </c>
      <c r="D11" s="434">
        <f t="shared" ref="D11:O11" si="1">SUM(D9:D10)</f>
        <v>8</v>
      </c>
      <c r="E11" s="434">
        <f t="shared" si="1"/>
        <v>22</v>
      </c>
      <c r="F11" s="434">
        <f t="shared" si="1"/>
        <v>69</v>
      </c>
      <c r="G11" s="434">
        <f t="shared" si="1"/>
        <v>69</v>
      </c>
      <c r="H11" s="434">
        <f t="shared" si="1"/>
        <v>15</v>
      </c>
      <c r="I11" s="434">
        <f t="shared" si="1"/>
        <v>8</v>
      </c>
      <c r="J11" s="434"/>
      <c r="K11" s="434">
        <f t="shared" si="1"/>
        <v>8</v>
      </c>
      <c r="L11" s="434">
        <f t="shared" si="1"/>
        <v>8</v>
      </c>
      <c r="M11" s="434">
        <f t="shared" si="1"/>
        <v>1</v>
      </c>
      <c r="N11" s="434">
        <f t="shared" si="1"/>
        <v>1</v>
      </c>
      <c r="O11" s="434">
        <f t="shared" si="1"/>
        <v>2</v>
      </c>
    </row>
    <row r="12" spans="1:15" s="20" customFormat="1" thickBot="1" x14ac:dyDescent="0.3">
      <c r="A12" s="212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13"/>
    </row>
    <row r="13" spans="1:15" s="437" customFormat="1" thickBot="1" x14ac:dyDescent="0.3">
      <c r="A13" s="33" t="s">
        <v>4241</v>
      </c>
      <c r="B13" s="54"/>
      <c r="C13" s="434">
        <f>SUM(C11:C12)</f>
        <v>38</v>
      </c>
      <c r="D13" s="434">
        <f t="shared" ref="D13:O13" si="2">SUM(D11:D12)</f>
        <v>8</v>
      </c>
      <c r="E13" s="434">
        <f t="shared" si="2"/>
        <v>22</v>
      </c>
      <c r="F13" s="434">
        <f t="shared" si="2"/>
        <v>69</v>
      </c>
      <c r="G13" s="434">
        <f t="shared" si="2"/>
        <v>69</v>
      </c>
      <c r="H13" s="434">
        <f t="shared" si="2"/>
        <v>15</v>
      </c>
      <c r="I13" s="434">
        <f t="shared" si="2"/>
        <v>8</v>
      </c>
      <c r="J13" s="434"/>
      <c r="K13" s="434">
        <f t="shared" si="2"/>
        <v>8</v>
      </c>
      <c r="L13" s="434">
        <f t="shared" si="2"/>
        <v>8</v>
      </c>
      <c r="M13" s="434">
        <f t="shared" si="2"/>
        <v>1</v>
      </c>
      <c r="N13" s="434">
        <f t="shared" si="2"/>
        <v>1</v>
      </c>
      <c r="O13" s="434">
        <f t="shared" si="2"/>
        <v>2</v>
      </c>
    </row>
    <row r="14" spans="1:15" s="19" customFormat="1" thickBot="1" x14ac:dyDescent="0.3">
      <c r="A14" s="12">
        <v>44565</v>
      </c>
      <c r="B14" s="75" t="s">
        <v>63</v>
      </c>
      <c r="C14" s="75">
        <v>-34</v>
      </c>
      <c r="D14" s="75"/>
      <c r="E14" s="75">
        <v>-13</v>
      </c>
      <c r="F14" s="75">
        <v>-46</v>
      </c>
      <c r="G14" s="75">
        <v>-18</v>
      </c>
      <c r="H14" s="75">
        <v>-7</v>
      </c>
      <c r="I14" s="75">
        <v>-3</v>
      </c>
      <c r="J14" s="771">
        <v>-2</v>
      </c>
      <c r="K14" s="75">
        <v>-8</v>
      </c>
      <c r="L14" s="75">
        <v>-8</v>
      </c>
      <c r="M14" s="771"/>
      <c r="N14" s="771"/>
      <c r="O14" s="75"/>
    </row>
    <row r="15" spans="1:15" s="437" customFormat="1" thickBot="1" x14ac:dyDescent="0.3">
      <c r="A15" s="33" t="s">
        <v>4338</v>
      </c>
      <c r="B15" s="54"/>
      <c r="C15" s="434">
        <f>SUM(C13:C14)</f>
        <v>4</v>
      </c>
      <c r="D15" s="434">
        <f t="shared" ref="D15:O15" si="3">SUM(D13:D14)</f>
        <v>8</v>
      </c>
      <c r="E15" s="434">
        <f t="shared" si="3"/>
        <v>9</v>
      </c>
      <c r="F15" s="434">
        <f t="shared" si="3"/>
        <v>23</v>
      </c>
      <c r="G15" s="434">
        <f t="shared" si="3"/>
        <v>51</v>
      </c>
      <c r="H15" s="434">
        <f t="shared" si="3"/>
        <v>8</v>
      </c>
      <c r="I15" s="434">
        <f t="shared" si="3"/>
        <v>5</v>
      </c>
      <c r="J15" s="443">
        <f t="shared" si="3"/>
        <v>-2</v>
      </c>
      <c r="K15" s="434">
        <f t="shared" si="3"/>
        <v>0</v>
      </c>
      <c r="L15" s="434">
        <f t="shared" si="3"/>
        <v>0</v>
      </c>
      <c r="M15" s="434">
        <f t="shared" si="3"/>
        <v>1</v>
      </c>
      <c r="N15" s="434">
        <f t="shared" si="3"/>
        <v>1</v>
      </c>
      <c r="O15" s="434">
        <f t="shared" si="3"/>
        <v>2</v>
      </c>
    </row>
    <row r="16" spans="1:15" s="18" customFormat="1" thickBot="1" x14ac:dyDescent="0.3">
      <c r="A16" s="212"/>
      <c r="B16" s="213"/>
      <c r="C16" s="213"/>
      <c r="D16" s="213"/>
      <c r="E16" s="213"/>
      <c r="F16" s="213"/>
      <c r="G16" s="213"/>
      <c r="H16" s="213"/>
      <c r="I16" s="537"/>
      <c r="J16" s="213"/>
      <c r="K16" s="537"/>
      <c r="L16" s="537"/>
      <c r="M16" s="537"/>
      <c r="N16" s="537"/>
      <c r="O16" s="213"/>
    </row>
    <row r="17" spans="1:16" s="437" customFormat="1" thickBot="1" x14ac:dyDescent="0.3">
      <c r="A17" s="33" t="s">
        <v>4537</v>
      </c>
      <c r="B17" s="54"/>
      <c r="C17" s="434">
        <f>SUM(C15:C16)</f>
        <v>4</v>
      </c>
      <c r="D17" s="434">
        <f t="shared" ref="D17:O17" si="4">SUM(D15:D16)</f>
        <v>8</v>
      </c>
      <c r="E17" s="434">
        <f t="shared" si="4"/>
        <v>9</v>
      </c>
      <c r="F17" s="434">
        <f t="shared" si="4"/>
        <v>23</v>
      </c>
      <c r="G17" s="434">
        <f t="shared" si="4"/>
        <v>51</v>
      </c>
      <c r="H17" s="434">
        <f t="shared" si="4"/>
        <v>8</v>
      </c>
      <c r="I17" s="434">
        <f t="shared" si="4"/>
        <v>5</v>
      </c>
      <c r="J17" s="443">
        <f t="shared" si="4"/>
        <v>-2</v>
      </c>
      <c r="K17" s="434">
        <f t="shared" si="4"/>
        <v>0</v>
      </c>
      <c r="L17" s="434">
        <f t="shared" si="4"/>
        <v>0</v>
      </c>
      <c r="M17" s="434">
        <f t="shared" si="4"/>
        <v>1</v>
      </c>
      <c r="N17" s="434">
        <f t="shared" si="4"/>
        <v>1</v>
      </c>
      <c r="O17" s="434">
        <f t="shared" si="4"/>
        <v>2</v>
      </c>
    </row>
    <row r="18" spans="1:16" s="19" customFormat="1" thickBot="1" x14ac:dyDescent="0.3">
      <c r="A18" s="12">
        <v>44840</v>
      </c>
      <c r="B18" s="75" t="s">
        <v>63</v>
      </c>
      <c r="C18" s="75">
        <v>-21</v>
      </c>
      <c r="D18" s="75">
        <v>-8</v>
      </c>
      <c r="E18" s="75">
        <v>-13</v>
      </c>
      <c r="F18" s="75">
        <v>-59</v>
      </c>
      <c r="G18" s="75">
        <v>-44</v>
      </c>
      <c r="H18" s="75">
        <v>-8</v>
      </c>
      <c r="I18" s="771"/>
      <c r="J18" s="75">
        <v>-3</v>
      </c>
      <c r="K18" s="771"/>
      <c r="L18" s="771"/>
      <c r="M18" s="771"/>
      <c r="N18" s="771"/>
      <c r="O18" s="75">
        <v>-7</v>
      </c>
    </row>
    <row r="19" spans="1:16" s="437" customFormat="1" thickBot="1" x14ac:dyDescent="0.3">
      <c r="A19" s="33" t="s">
        <v>4795</v>
      </c>
      <c r="B19" s="54"/>
      <c r="C19" s="443">
        <f>SUM(C17:C18)</f>
        <v>-17</v>
      </c>
      <c r="D19" s="434">
        <f t="shared" ref="D19:O27" si="5">SUM(D17:D18)</f>
        <v>0</v>
      </c>
      <c r="E19" s="443">
        <f t="shared" si="5"/>
        <v>-4</v>
      </c>
      <c r="F19" s="443">
        <f t="shared" si="5"/>
        <v>-36</v>
      </c>
      <c r="G19" s="434">
        <f t="shared" si="5"/>
        <v>7</v>
      </c>
      <c r="H19" s="434">
        <f t="shared" si="5"/>
        <v>0</v>
      </c>
      <c r="I19" s="434">
        <f t="shared" si="5"/>
        <v>5</v>
      </c>
      <c r="J19" s="443">
        <f t="shared" si="5"/>
        <v>-5</v>
      </c>
      <c r="K19" s="434">
        <f t="shared" si="5"/>
        <v>0</v>
      </c>
      <c r="L19" s="434">
        <f t="shared" si="5"/>
        <v>0</v>
      </c>
      <c r="M19" s="434">
        <f t="shared" si="5"/>
        <v>1</v>
      </c>
      <c r="N19" s="434">
        <f t="shared" si="5"/>
        <v>1</v>
      </c>
      <c r="O19" s="443">
        <f t="shared" si="5"/>
        <v>-5</v>
      </c>
    </row>
    <row r="20" spans="1:16" s="20" customFormat="1" thickBot="1" x14ac:dyDescent="0.3">
      <c r="A20" s="212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</row>
    <row r="21" spans="1:16" s="437" customFormat="1" thickBot="1" x14ac:dyDescent="0.3">
      <c r="A21" s="33" t="s">
        <v>4860</v>
      </c>
      <c r="B21" s="54"/>
      <c r="C21" s="443">
        <f>SUM(C19:C20)</f>
        <v>-17</v>
      </c>
      <c r="D21" s="434">
        <f t="shared" si="5"/>
        <v>0</v>
      </c>
      <c r="E21" s="443">
        <f t="shared" si="5"/>
        <v>-4</v>
      </c>
      <c r="F21" s="443">
        <f t="shared" si="5"/>
        <v>-36</v>
      </c>
      <c r="G21" s="434">
        <f t="shared" si="5"/>
        <v>7</v>
      </c>
      <c r="H21" s="434">
        <f t="shared" si="5"/>
        <v>0</v>
      </c>
      <c r="I21" s="434">
        <f t="shared" si="5"/>
        <v>5</v>
      </c>
      <c r="J21" s="443">
        <f t="shared" si="5"/>
        <v>-5</v>
      </c>
      <c r="K21" s="434">
        <f t="shared" si="5"/>
        <v>0</v>
      </c>
      <c r="L21" s="434">
        <f t="shared" si="5"/>
        <v>0</v>
      </c>
      <c r="M21" s="434">
        <f t="shared" si="5"/>
        <v>1</v>
      </c>
      <c r="N21" s="434">
        <f t="shared" si="5"/>
        <v>1</v>
      </c>
      <c r="O21" s="443">
        <f t="shared" si="5"/>
        <v>-5</v>
      </c>
    </row>
    <row r="22" spans="1:16" s="20" customFormat="1" thickBot="1" x14ac:dyDescent="0.3">
      <c r="A22" s="212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</row>
    <row r="23" spans="1:16" s="437" customFormat="1" thickBot="1" x14ac:dyDescent="0.3">
      <c r="A23" s="33" t="s">
        <v>4972</v>
      </c>
      <c r="B23" s="54"/>
      <c r="C23" s="443">
        <f>SUM(C21:C22)</f>
        <v>-17</v>
      </c>
      <c r="D23" s="434">
        <f t="shared" si="5"/>
        <v>0</v>
      </c>
      <c r="E23" s="443">
        <f t="shared" si="5"/>
        <v>-4</v>
      </c>
      <c r="F23" s="443">
        <f t="shared" si="5"/>
        <v>-36</v>
      </c>
      <c r="G23" s="434">
        <f t="shared" si="5"/>
        <v>7</v>
      </c>
      <c r="H23" s="434">
        <f t="shared" si="5"/>
        <v>0</v>
      </c>
      <c r="I23" s="434">
        <f t="shared" si="5"/>
        <v>5</v>
      </c>
      <c r="J23" s="443">
        <f t="shared" si="5"/>
        <v>-5</v>
      </c>
      <c r="K23" s="434">
        <f t="shared" si="5"/>
        <v>0</v>
      </c>
      <c r="L23" s="434">
        <f t="shared" si="5"/>
        <v>0</v>
      </c>
      <c r="M23" s="434">
        <f t="shared" si="5"/>
        <v>1</v>
      </c>
      <c r="N23" s="434">
        <f t="shared" si="5"/>
        <v>1</v>
      </c>
      <c r="O23" s="443">
        <f t="shared" si="5"/>
        <v>-5</v>
      </c>
    </row>
    <row r="24" spans="1:16" s="20" customFormat="1" thickBot="1" x14ac:dyDescent="0.3">
      <c r="A24" s="212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</row>
    <row r="25" spans="1:16" s="437" customFormat="1" thickBot="1" x14ac:dyDescent="0.3">
      <c r="A25" s="33" t="s">
        <v>5281</v>
      </c>
      <c r="B25" s="54"/>
      <c r="C25" s="443">
        <f>SUM(C23:C24)</f>
        <v>-17</v>
      </c>
      <c r="D25" s="434">
        <f t="shared" si="5"/>
        <v>0</v>
      </c>
      <c r="E25" s="443">
        <f t="shared" si="5"/>
        <v>-4</v>
      </c>
      <c r="F25" s="443">
        <f t="shared" si="5"/>
        <v>-36</v>
      </c>
      <c r="G25" s="434">
        <f t="shared" si="5"/>
        <v>7</v>
      </c>
      <c r="H25" s="434">
        <f t="shared" si="5"/>
        <v>0</v>
      </c>
      <c r="I25" s="434">
        <f t="shared" si="5"/>
        <v>5</v>
      </c>
      <c r="J25" s="443">
        <f t="shared" si="5"/>
        <v>-5</v>
      </c>
      <c r="K25" s="434">
        <f t="shared" si="5"/>
        <v>0</v>
      </c>
      <c r="L25" s="434">
        <f t="shared" si="5"/>
        <v>0</v>
      </c>
      <c r="M25" s="434">
        <f t="shared" si="5"/>
        <v>1</v>
      </c>
      <c r="N25" s="434">
        <f t="shared" si="5"/>
        <v>1</v>
      </c>
      <c r="O25" s="443">
        <f t="shared" si="5"/>
        <v>-5</v>
      </c>
    </row>
    <row r="26" spans="1:16" s="20" customFormat="1" thickBot="1" x14ac:dyDescent="0.3">
      <c r="A26" s="212"/>
      <c r="B26" s="213"/>
      <c r="C26" s="213"/>
      <c r="D26" s="213"/>
      <c r="E26" s="213"/>
      <c r="F26" s="213"/>
      <c r="G26" s="1352"/>
      <c r="H26" s="213"/>
      <c r="I26" s="1352"/>
      <c r="J26" s="213"/>
      <c r="K26" s="213"/>
      <c r="L26" s="213"/>
      <c r="M26" s="1352"/>
      <c r="N26" s="1352"/>
      <c r="O26" s="213"/>
    </row>
    <row r="27" spans="1:16" s="437" customFormat="1" thickBot="1" x14ac:dyDescent="0.3">
      <c r="A27" s="33" t="s">
        <v>5417</v>
      </c>
      <c r="B27" s="54"/>
      <c r="C27" s="443">
        <f>SUM(C25:C26)</f>
        <v>-17</v>
      </c>
      <c r="D27" s="434">
        <f t="shared" si="5"/>
        <v>0</v>
      </c>
      <c r="E27" s="443">
        <f t="shared" si="5"/>
        <v>-4</v>
      </c>
      <c r="F27" s="443">
        <f t="shared" si="5"/>
        <v>-36</v>
      </c>
      <c r="G27" s="434">
        <f t="shared" si="5"/>
        <v>7</v>
      </c>
      <c r="H27" s="434">
        <f t="shared" si="5"/>
        <v>0</v>
      </c>
      <c r="I27" s="434">
        <f t="shared" si="5"/>
        <v>5</v>
      </c>
      <c r="J27" s="443">
        <f t="shared" si="5"/>
        <v>-5</v>
      </c>
      <c r="K27" s="434">
        <f t="shared" si="5"/>
        <v>0</v>
      </c>
      <c r="L27" s="434">
        <f t="shared" si="5"/>
        <v>0</v>
      </c>
      <c r="M27" s="434">
        <f t="shared" si="5"/>
        <v>1</v>
      </c>
      <c r="N27" s="434">
        <f t="shared" si="5"/>
        <v>1</v>
      </c>
      <c r="O27" s="443">
        <f t="shared" si="5"/>
        <v>-5</v>
      </c>
    </row>
    <row r="28" spans="1:16" s="441" customFormat="1" ht="16" x14ac:dyDescent="0.25">
      <c r="A28" s="699" t="s">
        <v>5631</v>
      </c>
      <c r="B28" s="824"/>
      <c r="C28" s="824"/>
      <c r="D28" s="824"/>
      <c r="E28" s="824"/>
      <c r="F28" s="824"/>
      <c r="G28" s="824"/>
      <c r="H28" s="824"/>
      <c r="I28" s="824">
        <v>-5</v>
      </c>
      <c r="J28" s="1401">
        <v>5</v>
      </c>
      <c r="K28" s="824"/>
      <c r="L28" s="824"/>
      <c r="M28" s="824"/>
      <c r="N28" s="824"/>
      <c r="O28" s="1401">
        <v>5</v>
      </c>
    </row>
    <row r="29" spans="1:16" s="441" customFormat="1" thickBot="1" x14ac:dyDescent="0.3">
      <c r="A29" s="438"/>
      <c r="B29" s="1415" t="s">
        <v>967</v>
      </c>
      <c r="C29" s="440"/>
      <c r="D29" s="440"/>
      <c r="E29" s="440"/>
      <c r="F29" s="440"/>
      <c r="G29" s="440">
        <v>-7</v>
      </c>
      <c r="H29" s="440"/>
      <c r="I29" s="440"/>
      <c r="J29" s="1416"/>
      <c r="K29" s="440"/>
      <c r="L29" s="440"/>
      <c r="M29" s="440">
        <v>-1</v>
      </c>
      <c r="N29" s="440">
        <v>-1</v>
      </c>
      <c r="O29" s="1416"/>
      <c r="P29" s="441" t="s">
        <v>211</v>
      </c>
    </row>
    <row r="30" spans="1:16" s="437" customFormat="1" thickBot="1" x14ac:dyDescent="0.3">
      <c r="A30" s="33" t="s">
        <v>5494</v>
      </c>
      <c r="B30" s="54"/>
      <c r="C30" s="443">
        <f t="shared" ref="C30:M30" si="6">SUM(C27:C29)</f>
        <v>-17</v>
      </c>
      <c r="D30" s="434">
        <f t="shared" si="6"/>
        <v>0</v>
      </c>
      <c r="E30" s="443">
        <f t="shared" si="6"/>
        <v>-4</v>
      </c>
      <c r="F30" s="443">
        <f t="shared" si="6"/>
        <v>-36</v>
      </c>
      <c r="G30" s="434">
        <f t="shared" si="6"/>
        <v>0</v>
      </c>
      <c r="H30" s="434">
        <f t="shared" si="6"/>
        <v>0</v>
      </c>
      <c r="I30" s="434">
        <f t="shared" si="6"/>
        <v>0</v>
      </c>
      <c r="J30" s="434">
        <f t="shared" si="6"/>
        <v>0</v>
      </c>
      <c r="K30" s="434">
        <f t="shared" si="6"/>
        <v>0</v>
      </c>
      <c r="L30" s="434">
        <f t="shared" si="6"/>
        <v>0</v>
      </c>
      <c r="M30" s="434">
        <f t="shared" si="6"/>
        <v>0</v>
      </c>
      <c r="N30" s="434">
        <f>SUM(N27:N29)</f>
        <v>0</v>
      </c>
      <c r="O30" s="434">
        <f>SUM(O27:O29)</f>
        <v>0</v>
      </c>
    </row>
    <row r="31" spans="1:16" s="441" customFormat="1" ht="16" x14ac:dyDescent="0.25">
      <c r="A31" s="699"/>
      <c r="B31" s="824"/>
      <c r="C31" s="824"/>
      <c r="D31" s="824"/>
      <c r="E31" s="824"/>
      <c r="F31" s="824"/>
      <c r="G31" s="824"/>
      <c r="H31" s="824"/>
      <c r="I31" s="824"/>
      <c r="J31" s="1401"/>
      <c r="K31" s="824"/>
      <c r="L31" s="824"/>
      <c r="M31" s="824"/>
      <c r="N31" s="824"/>
      <c r="O31" s="1401"/>
    </row>
    <row r="32" spans="1:16" s="20" customFormat="1" ht="16" x14ac:dyDescent="0.25">
      <c r="A32" s="212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</row>
    <row r="33" spans="1:15" s="20" customFormat="1" ht="16" x14ac:dyDescent="0.25">
      <c r="A33" s="525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</row>
    <row r="35" spans="1:15" x14ac:dyDescent="0.25">
      <c r="A35" s="1019" t="s">
        <v>5630</v>
      </c>
      <c r="B35" s="452"/>
      <c r="C35" s="452"/>
      <c r="D35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J51"/>
  <sheetViews>
    <sheetView topLeftCell="A28" workbookViewId="0">
      <selection activeCell="L41" sqref="L41"/>
    </sheetView>
  </sheetViews>
  <sheetFormatPr baseColWidth="10" defaultColWidth="9" defaultRowHeight="17" x14ac:dyDescent="0.25"/>
  <cols>
    <col min="1" max="1" width="14" style="522" customWidth="1"/>
    <col min="2" max="2" width="23.1640625" style="152" customWidth="1"/>
    <col min="3" max="3" width="10.83203125" style="152" customWidth="1"/>
    <col min="4" max="4" width="11.33203125" style="152" customWidth="1"/>
    <col min="5" max="8" width="10.83203125" style="152" customWidth="1"/>
    <col min="9" max="16384" width="9" style="152"/>
  </cols>
  <sheetData>
    <row r="1" spans="1:10" s="1" customFormat="1" ht="16" x14ac:dyDescent="0.25">
      <c r="A1" s="401" t="s">
        <v>23</v>
      </c>
    </row>
    <row r="2" spans="1:10" s="1" customFormat="1" ht="16" x14ac:dyDescent="0.25">
      <c r="A2" s="401"/>
    </row>
    <row r="3" spans="1:10" s="1" customFormat="1" ht="16" x14ac:dyDescent="0.25">
      <c r="A3" s="401" t="s">
        <v>4597</v>
      </c>
    </row>
    <row r="4" spans="1:10" s="1" customFormat="1" ht="16" x14ac:dyDescent="0.25">
      <c r="A4" s="139" t="s">
        <v>5980</v>
      </c>
      <c r="B4" s="3"/>
      <c r="C4" s="320"/>
      <c r="D4" s="320"/>
      <c r="E4" s="320"/>
      <c r="F4" s="320"/>
      <c r="G4" s="320"/>
      <c r="H4" s="320"/>
    </row>
    <row r="5" spans="1:10" s="49" customFormat="1" thickBot="1" x14ac:dyDescent="0.3">
      <c r="A5" s="516"/>
      <c r="C5" s="30">
        <v>5000</v>
      </c>
      <c r="D5" s="30">
        <v>7000</v>
      </c>
      <c r="E5" s="30">
        <v>7000</v>
      </c>
      <c r="F5" s="30">
        <v>7000</v>
      </c>
      <c r="G5" s="30">
        <v>7000</v>
      </c>
      <c r="H5" s="30"/>
    </row>
    <row r="6" spans="1:10" s="2" customFormat="1" thickBot="1" x14ac:dyDescent="0.3">
      <c r="A6" s="675" t="s">
        <v>0</v>
      </c>
      <c r="B6" s="271" t="s">
        <v>1</v>
      </c>
      <c r="C6" s="271" t="s">
        <v>1313</v>
      </c>
      <c r="D6" s="271" t="s">
        <v>1940</v>
      </c>
      <c r="E6" s="271" t="s">
        <v>3270</v>
      </c>
      <c r="F6" s="271" t="s">
        <v>2600</v>
      </c>
      <c r="G6" s="271" t="s">
        <v>1318</v>
      </c>
      <c r="H6" s="271"/>
    </row>
    <row r="7" spans="1:10" s="136" customFormat="1" ht="16" x14ac:dyDescent="0.25">
      <c r="A7" s="212" t="s">
        <v>5932</v>
      </c>
      <c r="B7" s="192" t="s">
        <v>5981</v>
      </c>
      <c r="C7" s="162">
        <v>400</v>
      </c>
      <c r="D7" s="162"/>
      <c r="E7" s="162"/>
      <c r="F7" s="162"/>
      <c r="G7" s="162"/>
      <c r="H7" s="162"/>
    </row>
    <row r="8" spans="1:10" s="136" customFormat="1" ht="16" x14ac:dyDescent="0.25">
      <c r="A8" s="212" t="s">
        <v>5932</v>
      </c>
      <c r="B8" s="192" t="s">
        <v>5982</v>
      </c>
      <c r="C8" s="162">
        <v>300</v>
      </c>
      <c r="D8" s="162">
        <v>150</v>
      </c>
      <c r="E8" s="162">
        <v>200</v>
      </c>
      <c r="F8" s="162">
        <v>35</v>
      </c>
      <c r="G8" s="162">
        <v>110</v>
      </c>
      <c r="H8" s="162"/>
    </row>
    <row r="9" spans="1:10" s="136" customFormat="1" ht="16" x14ac:dyDescent="0.25">
      <c r="A9" s="212" t="s">
        <v>5958</v>
      </c>
      <c r="B9" s="192" t="s">
        <v>5992</v>
      </c>
      <c r="C9" s="162">
        <v>500</v>
      </c>
      <c r="D9" s="162"/>
      <c r="E9" s="162">
        <v>50</v>
      </c>
      <c r="F9" s="162"/>
      <c r="G9" s="162"/>
      <c r="H9" s="162"/>
    </row>
    <row r="10" spans="1:10" s="136" customFormat="1" ht="16" x14ac:dyDescent="0.25">
      <c r="A10" s="212" t="s">
        <v>6020</v>
      </c>
      <c r="B10" s="192" t="s">
        <v>6021</v>
      </c>
      <c r="C10" s="162"/>
      <c r="D10" s="162">
        <v>150</v>
      </c>
      <c r="E10" s="162">
        <v>150</v>
      </c>
      <c r="F10" s="162"/>
      <c r="G10" s="162"/>
      <c r="H10" s="162"/>
    </row>
    <row r="11" spans="1:10" s="136" customFormat="1" thickBot="1" x14ac:dyDescent="0.3">
      <c r="A11" s="700">
        <v>45140</v>
      </c>
      <c r="B11" s="858" t="s">
        <v>63</v>
      </c>
      <c r="C11" s="858"/>
      <c r="D11" s="858"/>
      <c r="E11" s="858">
        <v>-178</v>
      </c>
      <c r="F11" s="858"/>
      <c r="G11" s="858">
        <v>-5</v>
      </c>
      <c r="H11" s="858"/>
    </row>
    <row r="12" spans="1:10" s="2" customFormat="1" thickBot="1" x14ac:dyDescent="0.3">
      <c r="A12" s="290" t="s">
        <v>6481</v>
      </c>
      <c r="B12" s="291"/>
      <c r="C12" s="269">
        <f>SUM(C7:C11)</f>
        <v>1200</v>
      </c>
      <c r="D12" s="269">
        <f t="shared" ref="D12:G12" si="0">SUM(D7:D11)</f>
        <v>300</v>
      </c>
      <c r="E12" s="269">
        <f t="shared" si="0"/>
        <v>222</v>
      </c>
      <c r="F12" s="269">
        <f t="shared" si="0"/>
        <v>35</v>
      </c>
      <c r="G12" s="269">
        <f t="shared" si="0"/>
        <v>105</v>
      </c>
      <c r="H12" s="291"/>
    </row>
    <row r="13" spans="1:10" s="2" customFormat="1" thickBot="1" x14ac:dyDescent="0.3">
      <c r="A13" s="256"/>
      <c r="B13" s="168"/>
      <c r="C13" s="53"/>
      <c r="D13" s="53"/>
      <c r="E13" s="53"/>
      <c r="F13" s="53"/>
      <c r="G13" s="53"/>
      <c r="H13" s="53"/>
    </row>
    <row r="14" spans="1:10" s="2" customFormat="1" thickBot="1" x14ac:dyDescent="0.3">
      <c r="A14" s="290" t="s">
        <v>6482</v>
      </c>
      <c r="B14" s="291"/>
      <c r="C14" s="269">
        <f>SUM(C12:C13)</f>
        <v>1200</v>
      </c>
      <c r="D14" s="269">
        <f t="shared" ref="D14:G14" si="1">SUM(D12:D13)</f>
        <v>300</v>
      </c>
      <c r="E14" s="269">
        <f t="shared" si="1"/>
        <v>222</v>
      </c>
      <c r="F14" s="269">
        <f t="shared" si="1"/>
        <v>35</v>
      </c>
      <c r="G14" s="269">
        <f t="shared" si="1"/>
        <v>105</v>
      </c>
      <c r="H14" s="291"/>
    </row>
    <row r="15" spans="1:10" s="2" customFormat="1" thickBot="1" x14ac:dyDescent="0.3">
      <c r="A15" s="212"/>
      <c r="B15" s="53"/>
      <c r="C15" s="13"/>
      <c r="D15" s="13"/>
      <c r="E15" s="13"/>
      <c r="F15" s="13"/>
      <c r="G15" s="13"/>
      <c r="H15" s="13"/>
    </row>
    <row r="16" spans="1:10" s="2" customFormat="1" thickBot="1" x14ac:dyDescent="0.3">
      <c r="A16" s="33" t="s">
        <v>6589</v>
      </c>
      <c r="B16" s="54"/>
      <c r="C16" s="34">
        <f>SUM(C14:C15)</f>
        <v>1200</v>
      </c>
      <c r="D16" s="34">
        <f>SUM(D14:D15)</f>
        <v>300</v>
      </c>
      <c r="E16" s="34">
        <f>SUM(E14:E15)</f>
        <v>222</v>
      </c>
      <c r="F16" s="34">
        <f>SUM(F14:F15)</f>
        <v>35</v>
      </c>
      <c r="G16" s="34">
        <f>SUM(G14:G15)</f>
        <v>105</v>
      </c>
      <c r="H16" s="54"/>
      <c r="I16" s="1535" t="s">
        <v>6755</v>
      </c>
      <c r="J16" s="2" t="s">
        <v>6634</v>
      </c>
    </row>
    <row r="17" spans="1:10" s="2" customFormat="1" thickBot="1" x14ac:dyDescent="0.3">
      <c r="A17" s="212"/>
      <c r="B17" s="53"/>
      <c r="C17" s="13"/>
      <c r="D17" s="13"/>
      <c r="E17" s="13"/>
      <c r="F17" s="13"/>
      <c r="G17" s="13"/>
      <c r="H17" s="13"/>
    </row>
    <row r="18" spans="1:10" s="2" customFormat="1" thickBot="1" x14ac:dyDescent="0.3">
      <c r="A18" s="33" t="s">
        <v>6671</v>
      </c>
      <c r="B18" s="54"/>
      <c r="C18" s="34">
        <f>SUM(C16:C17)</f>
        <v>1200</v>
      </c>
      <c r="D18" s="34">
        <f>SUM(D16:D17)</f>
        <v>300</v>
      </c>
      <c r="E18" s="34">
        <f>SUM(E16:E17)</f>
        <v>222</v>
      </c>
      <c r="F18" s="34">
        <f>SUM(F16:F17)</f>
        <v>35</v>
      </c>
      <c r="G18" s="34">
        <f>SUM(G16:G17)</f>
        <v>105</v>
      </c>
      <c r="H18" s="54"/>
      <c r="I18" s="1535" t="s">
        <v>6719</v>
      </c>
      <c r="J18" s="2" t="s">
        <v>6790</v>
      </c>
    </row>
    <row r="19" spans="1:10" s="2" customFormat="1" ht="16" x14ac:dyDescent="0.25">
      <c r="A19" s="809">
        <v>45113</v>
      </c>
      <c r="B19" s="582" t="s">
        <v>63</v>
      </c>
      <c r="C19" s="13">
        <v>-50</v>
      </c>
      <c r="D19" s="13">
        <v>-155</v>
      </c>
      <c r="E19" s="13"/>
      <c r="F19" s="13"/>
      <c r="G19" s="13"/>
      <c r="H19" s="13"/>
    </row>
    <row r="20" spans="1:10" s="2" customFormat="1" thickBot="1" x14ac:dyDescent="0.3">
      <c r="A20" s="12">
        <v>45144</v>
      </c>
      <c r="B20" s="53" t="s">
        <v>63</v>
      </c>
      <c r="C20" s="13">
        <v>-450</v>
      </c>
      <c r="D20" s="13"/>
      <c r="E20" s="13"/>
      <c r="F20" s="13"/>
      <c r="G20" s="13"/>
      <c r="H20" s="13"/>
    </row>
    <row r="21" spans="1:10" s="8" customFormat="1" thickBot="1" x14ac:dyDescent="0.3">
      <c r="A21" s="33" t="s">
        <v>6839</v>
      </c>
      <c r="B21" s="54"/>
      <c r="C21" s="34">
        <f>SUM(C18:C20)</f>
        <v>700</v>
      </c>
      <c r="D21" s="34">
        <f t="shared" ref="D21:G21" si="2">SUM(D18:D20)</f>
        <v>145</v>
      </c>
      <c r="E21" s="34">
        <f t="shared" si="2"/>
        <v>222</v>
      </c>
      <c r="F21" s="34">
        <f t="shared" si="2"/>
        <v>35</v>
      </c>
      <c r="G21" s="34">
        <f t="shared" si="2"/>
        <v>105</v>
      </c>
      <c r="H21" s="54"/>
      <c r="I21" s="1558" t="s">
        <v>6719</v>
      </c>
      <c r="J21" s="8" t="s">
        <v>6790</v>
      </c>
    </row>
    <row r="22" spans="1:10" s="1" customFormat="1" thickBot="1" x14ac:dyDescent="0.3">
      <c r="A22" s="55" t="s">
        <v>6910</v>
      </c>
      <c r="B22" s="53" t="s">
        <v>63</v>
      </c>
      <c r="C22" s="13">
        <v>-133</v>
      </c>
      <c r="D22" s="13">
        <v>-88</v>
      </c>
      <c r="E22" s="13">
        <v>-26</v>
      </c>
      <c r="F22" s="13">
        <v>-1</v>
      </c>
      <c r="G22" s="43"/>
      <c r="H22" s="43"/>
    </row>
    <row r="23" spans="1:10" s="8" customFormat="1" thickBot="1" x14ac:dyDescent="0.3">
      <c r="A23" s="33" t="s">
        <v>6999</v>
      </c>
      <c r="B23" s="54"/>
      <c r="C23" s="34">
        <f>SUM(C21:C22)</f>
        <v>567</v>
      </c>
      <c r="D23" s="34">
        <f t="shared" ref="D23:G25" si="3">SUM(D21:D22)</f>
        <v>57</v>
      </c>
      <c r="E23" s="34">
        <f t="shared" si="3"/>
        <v>196</v>
      </c>
      <c r="F23" s="34">
        <f t="shared" si="3"/>
        <v>34</v>
      </c>
      <c r="G23" s="34">
        <f t="shared" si="3"/>
        <v>105</v>
      </c>
      <c r="H23" s="54"/>
      <c r="I23" s="1558" t="s">
        <v>6719</v>
      </c>
      <c r="J23" s="8" t="s">
        <v>6802</v>
      </c>
    </row>
    <row r="24" spans="1:10" s="1" customFormat="1" thickBot="1" x14ac:dyDescent="0.3">
      <c r="A24" s="256"/>
      <c r="B24" s="53"/>
      <c r="C24" s="13"/>
      <c r="D24" s="13"/>
      <c r="E24" s="13"/>
      <c r="F24" s="13"/>
      <c r="G24" s="43"/>
      <c r="H24" s="43"/>
    </row>
    <row r="25" spans="1:10" s="8" customFormat="1" thickBot="1" x14ac:dyDescent="0.3">
      <c r="A25" s="33" t="s">
        <v>7188</v>
      </c>
      <c r="B25" s="54"/>
      <c r="C25" s="34">
        <f>SUM(C23:C24)</f>
        <v>567</v>
      </c>
      <c r="D25" s="34">
        <f t="shared" si="3"/>
        <v>57</v>
      </c>
      <c r="E25" s="34">
        <f t="shared" si="3"/>
        <v>196</v>
      </c>
      <c r="F25" s="34">
        <f t="shared" si="3"/>
        <v>34</v>
      </c>
      <c r="G25" s="34">
        <f t="shared" si="3"/>
        <v>105</v>
      </c>
      <c r="H25" s="54"/>
      <c r="I25" s="1558" t="s">
        <v>6719</v>
      </c>
      <c r="J25" s="8" t="s">
        <v>6634</v>
      </c>
    </row>
    <row r="26" spans="1:10" s="1" customFormat="1" thickBot="1" x14ac:dyDescent="0.3">
      <c r="A26" s="12" t="s">
        <v>7313</v>
      </c>
      <c r="B26" s="53" t="s">
        <v>63</v>
      </c>
      <c r="C26" s="13">
        <v>-336</v>
      </c>
      <c r="D26" s="13">
        <v>-44</v>
      </c>
      <c r="E26" s="13">
        <v>-39</v>
      </c>
      <c r="F26" s="13">
        <v>-3</v>
      </c>
      <c r="G26" s="13">
        <v>-8</v>
      </c>
      <c r="H26" s="43"/>
    </row>
    <row r="27" spans="1:10" s="8" customFormat="1" thickBot="1" x14ac:dyDescent="0.3">
      <c r="A27" s="33" t="s">
        <v>7426</v>
      </c>
      <c r="B27" s="54"/>
      <c r="C27" s="34">
        <f>SUM(C25:C26)</f>
        <v>231</v>
      </c>
      <c r="D27" s="34">
        <f t="shared" ref="D27:G27" si="4">SUM(D25:D26)</f>
        <v>13</v>
      </c>
      <c r="E27" s="34">
        <f t="shared" si="4"/>
        <v>157</v>
      </c>
      <c r="F27" s="34">
        <f t="shared" si="4"/>
        <v>31</v>
      </c>
      <c r="G27" s="34">
        <f t="shared" si="4"/>
        <v>97</v>
      </c>
      <c r="H27" s="54"/>
      <c r="I27" s="1558" t="s">
        <v>6719</v>
      </c>
      <c r="J27" s="8" t="s">
        <v>6790</v>
      </c>
    </row>
    <row r="28" spans="1:10" s="1" customFormat="1" ht="16" x14ac:dyDescent="0.25">
      <c r="A28" s="12" t="s">
        <v>7518</v>
      </c>
      <c r="B28" s="53" t="s">
        <v>63</v>
      </c>
      <c r="C28" s="13">
        <v>-39</v>
      </c>
      <c r="D28" s="13">
        <v>-2</v>
      </c>
      <c r="E28" s="13">
        <v>-83</v>
      </c>
      <c r="F28" s="13">
        <v>-8</v>
      </c>
      <c r="G28" s="13">
        <v>-6</v>
      </c>
      <c r="H28" s="43"/>
    </row>
    <row r="29" spans="1:10" s="1" customFormat="1" thickBot="1" x14ac:dyDescent="0.3">
      <c r="A29" s="76">
        <v>45117</v>
      </c>
      <c r="B29" s="53" t="s">
        <v>63</v>
      </c>
      <c r="C29" s="13">
        <v>-11</v>
      </c>
      <c r="D29" s="13">
        <v>-1</v>
      </c>
      <c r="E29" s="13">
        <v>-69</v>
      </c>
      <c r="F29" s="43"/>
      <c r="G29" s="13">
        <v>-2</v>
      </c>
      <c r="H29" s="43"/>
    </row>
    <row r="30" spans="1:10" s="8" customFormat="1" thickBot="1" x14ac:dyDescent="0.3">
      <c r="A30" s="33" t="s">
        <v>7654</v>
      </c>
      <c r="B30" s="54"/>
      <c r="C30" s="34">
        <f>SUM(C27:C29)</f>
        <v>181</v>
      </c>
      <c r="D30" s="34">
        <f>SUM(D27:D29)</f>
        <v>10</v>
      </c>
      <c r="E30" s="34">
        <f>SUM(E27:E29)</f>
        <v>5</v>
      </c>
      <c r="F30" s="34">
        <f>SUM(F27:F29)</f>
        <v>23</v>
      </c>
      <c r="G30" s="34">
        <f>SUM(G27:G29)</f>
        <v>89</v>
      </c>
      <c r="H30" s="54"/>
      <c r="I30" s="1558" t="s">
        <v>6719</v>
      </c>
    </row>
    <row r="31" spans="1:10" s="1" customFormat="1" thickBot="1" x14ac:dyDescent="0.3">
      <c r="A31" s="76"/>
      <c r="B31" s="53"/>
      <c r="C31" s="13"/>
      <c r="D31" s="13"/>
      <c r="E31" s="13"/>
      <c r="F31" s="43"/>
      <c r="G31" s="13"/>
      <c r="H31" s="43"/>
    </row>
    <row r="32" spans="1:10" s="197" customFormat="1" thickBot="1" x14ac:dyDescent="0.3">
      <c r="A32" s="867" t="s">
        <v>7972</v>
      </c>
      <c r="B32" s="868"/>
      <c r="C32" s="181">
        <f>SUM(C30:C31)</f>
        <v>181</v>
      </c>
      <c r="D32" s="181">
        <f t="shared" ref="D32:G32" si="5">SUM(D30:D31)</f>
        <v>10</v>
      </c>
      <c r="E32" s="181">
        <f t="shared" si="5"/>
        <v>5</v>
      </c>
      <c r="F32" s="181">
        <f t="shared" si="5"/>
        <v>23</v>
      </c>
      <c r="G32" s="181">
        <f t="shared" si="5"/>
        <v>89</v>
      </c>
      <c r="H32" s="868"/>
      <c r="I32" s="1627" t="s">
        <v>6719</v>
      </c>
    </row>
    <row r="33" spans="1:9" s="1" customFormat="1" thickBot="1" x14ac:dyDescent="0.3">
      <c r="A33" s="12" t="s">
        <v>7998</v>
      </c>
      <c r="B33" s="75" t="s">
        <v>63</v>
      </c>
      <c r="C33" s="43"/>
      <c r="D33" s="39">
        <v>-10</v>
      </c>
      <c r="E33" s="43"/>
      <c r="F33" s="43"/>
      <c r="G33" s="43"/>
      <c r="H33" s="43"/>
    </row>
    <row r="34" spans="1:9" s="197" customFormat="1" thickBot="1" x14ac:dyDescent="0.3">
      <c r="A34" s="867" t="s">
        <v>8281</v>
      </c>
      <c r="B34" s="868"/>
      <c r="C34" s="181">
        <f>SUM(C32:C33)</f>
        <v>181</v>
      </c>
      <c r="D34" s="181">
        <f>SUM(D32:D33)</f>
        <v>0</v>
      </c>
      <c r="E34" s="181">
        <f>SUM(E32:E33)</f>
        <v>5</v>
      </c>
      <c r="F34" s="181">
        <f>SUM(F32:F33)</f>
        <v>23</v>
      </c>
      <c r="G34" s="181">
        <f>SUM(G32:G33)</f>
        <v>89</v>
      </c>
      <c r="H34" s="868"/>
      <c r="I34" s="1627" t="s">
        <v>6719</v>
      </c>
    </row>
    <row r="35" spans="1:9" s="1" customFormat="1" thickBot="1" x14ac:dyDescent="0.3">
      <c r="A35" s="12"/>
      <c r="B35" s="436"/>
      <c r="C35" s="43"/>
      <c r="D35" s="13"/>
      <c r="E35" s="43"/>
      <c r="F35" s="43"/>
      <c r="G35" s="43"/>
      <c r="H35" s="43"/>
    </row>
    <row r="36" spans="1:9" s="197" customFormat="1" thickBot="1" x14ac:dyDescent="0.3">
      <c r="A36" s="867" t="s">
        <v>8284</v>
      </c>
      <c r="B36" s="868"/>
      <c r="C36" s="181">
        <f>SUM(C34:C35)</f>
        <v>181</v>
      </c>
      <c r="D36" s="181">
        <f>SUM(D34:D35)</f>
        <v>0</v>
      </c>
      <c r="E36" s="181">
        <f>SUM(E34:E35)</f>
        <v>5</v>
      </c>
      <c r="F36" s="181">
        <f>SUM(F34:F35)</f>
        <v>23</v>
      </c>
      <c r="G36" s="181">
        <f>SUM(G34:G35)</f>
        <v>89</v>
      </c>
      <c r="H36" s="868"/>
      <c r="I36" s="1627" t="s">
        <v>6719</v>
      </c>
    </row>
    <row r="37" spans="1:9" s="1" customFormat="1" thickBot="1" x14ac:dyDescent="0.3">
      <c r="A37" s="12"/>
      <c r="B37" s="436"/>
      <c r="C37" s="43"/>
      <c r="D37" s="13"/>
      <c r="E37" s="43"/>
      <c r="F37" s="43"/>
      <c r="G37" s="43"/>
      <c r="H37" s="43"/>
    </row>
    <row r="38" spans="1:9" s="197" customFormat="1" thickBot="1" x14ac:dyDescent="0.3">
      <c r="A38" s="867" t="s">
        <v>8548</v>
      </c>
      <c r="B38" s="868"/>
      <c r="C38" s="181">
        <f>SUM(C36:C37)</f>
        <v>181</v>
      </c>
      <c r="D38" s="181">
        <f>SUM(D36:D37)</f>
        <v>0</v>
      </c>
      <c r="E38" s="181">
        <f>SUM(E36:E37)</f>
        <v>5</v>
      </c>
      <c r="F38" s="181">
        <f>SUM(F36:F37)</f>
        <v>23</v>
      </c>
      <c r="G38" s="181">
        <f>SUM(G36:G37)</f>
        <v>89</v>
      </c>
      <c r="H38" s="868"/>
      <c r="I38" s="1627" t="s">
        <v>8667</v>
      </c>
    </row>
    <row r="39" spans="1:9" s="1" customFormat="1" thickBot="1" x14ac:dyDescent="0.3">
      <c r="A39" s="12"/>
      <c r="B39" s="436"/>
      <c r="C39" s="43"/>
      <c r="D39" s="13"/>
      <c r="E39" s="43"/>
      <c r="F39" s="43"/>
      <c r="G39" s="43"/>
      <c r="H39" s="43"/>
    </row>
    <row r="40" spans="1:9" s="197" customFormat="1" thickBot="1" x14ac:dyDescent="0.3">
      <c r="A40" s="867" t="s">
        <v>8719</v>
      </c>
      <c r="B40" s="868"/>
      <c r="C40" s="181">
        <f>SUM(C38:C39)</f>
        <v>181</v>
      </c>
      <c r="D40" s="181">
        <f>SUM(D38:D39)</f>
        <v>0</v>
      </c>
      <c r="E40" s="181">
        <f>SUM(E38:E39)</f>
        <v>5</v>
      </c>
      <c r="F40" s="181">
        <f>SUM(F38:F39)</f>
        <v>23</v>
      </c>
      <c r="G40" s="181">
        <f>SUM(G38:G39)</f>
        <v>89</v>
      </c>
      <c r="H40" s="868"/>
      <c r="I40" s="1627" t="s">
        <v>8667</v>
      </c>
    </row>
    <row r="41" spans="1:9" s="1" customFormat="1" thickBot="1" x14ac:dyDescent="0.3">
      <c r="A41" s="12"/>
      <c r="B41" s="436"/>
      <c r="C41" s="43"/>
      <c r="D41" s="13"/>
      <c r="E41" s="43"/>
      <c r="F41" s="43"/>
      <c r="G41" s="43"/>
      <c r="H41" s="43"/>
    </row>
    <row r="42" spans="1:9" s="197" customFormat="1" thickBot="1" x14ac:dyDescent="0.3">
      <c r="A42" s="867" t="s">
        <v>8916</v>
      </c>
      <c r="B42" s="868"/>
      <c r="C42" s="181">
        <f>SUM(C40:C41)</f>
        <v>181</v>
      </c>
      <c r="D42" s="181">
        <f>SUM(D40:D41)</f>
        <v>0</v>
      </c>
      <c r="E42" s="181">
        <f>SUM(E40:E41)</f>
        <v>5</v>
      </c>
      <c r="F42" s="181">
        <f>SUM(F40:F41)</f>
        <v>23</v>
      </c>
      <c r="G42" s="181">
        <f>SUM(G40:G41)</f>
        <v>89</v>
      </c>
      <c r="H42" s="868"/>
      <c r="I42" s="1627" t="s">
        <v>8667</v>
      </c>
    </row>
    <row r="43" spans="1:9" s="1" customFormat="1" thickBot="1" x14ac:dyDescent="0.3">
      <c r="A43" s="12"/>
      <c r="B43" s="436"/>
      <c r="C43" s="43"/>
      <c r="D43" s="13"/>
      <c r="E43" s="43"/>
      <c r="F43" s="43"/>
      <c r="G43" s="43"/>
      <c r="H43" s="43"/>
    </row>
    <row r="44" spans="1:9" s="8" customFormat="1" thickBot="1" x14ac:dyDescent="0.3">
      <c r="A44" s="40" t="s">
        <v>9325</v>
      </c>
      <c r="B44" s="258"/>
      <c r="C44" s="181">
        <f>SUM(C42:C43)</f>
        <v>181</v>
      </c>
      <c r="D44" s="41">
        <f>SUM(D42:D43)</f>
        <v>0</v>
      </c>
      <c r="E44" s="181">
        <f>SUM(E42:E43)</f>
        <v>5</v>
      </c>
      <c r="F44" s="181">
        <f>SUM(F42:F43)</f>
        <v>23</v>
      </c>
      <c r="G44" s="181">
        <f>SUM(G42:G43)</f>
        <v>89</v>
      </c>
      <c r="H44" s="258"/>
      <c r="I44" s="1558"/>
    </row>
    <row r="45" spans="1:9" s="1" customFormat="1" thickBot="1" x14ac:dyDescent="0.3">
      <c r="A45" s="12"/>
      <c r="B45" s="436"/>
      <c r="C45" s="43"/>
      <c r="D45" s="13"/>
      <c r="E45" s="43"/>
      <c r="F45" s="43"/>
      <c r="G45" s="43"/>
      <c r="H45" s="43"/>
    </row>
    <row r="46" spans="1:9" s="8" customFormat="1" thickBot="1" x14ac:dyDescent="0.3">
      <c r="A46" s="40" t="s">
        <v>9477</v>
      </c>
      <c r="B46" s="258"/>
      <c r="C46" s="181">
        <f>SUM(C44:C45)</f>
        <v>181</v>
      </c>
      <c r="D46" s="41">
        <f>SUM(D44:D45)</f>
        <v>0</v>
      </c>
      <c r="E46" s="181">
        <f>SUM(E44:E45)</f>
        <v>5</v>
      </c>
      <c r="F46" s="181">
        <f>SUM(F44:F45)</f>
        <v>23</v>
      </c>
      <c r="G46" s="181">
        <f>SUM(G44:G45)</f>
        <v>89</v>
      </c>
      <c r="H46" s="258"/>
      <c r="I46" s="1558"/>
    </row>
    <row r="47" spans="1:9" s="1" customFormat="1" ht="16" x14ac:dyDescent="0.25">
      <c r="A47" s="12"/>
      <c r="B47" s="436"/>
      <c r="C47" s="43"/>
      <c r="D47" s="13"/>
      <c r="E47" s="43"/>
      <c r="F47" s="43"/>
      <c r="G47" s="43"/>
      <c r="H47" s="43"/>
    </row>
    <row r="48" spans="1:9" s="2" customFormat="1" ht="16" x14ac:dyDescent="0.25">
      <c r="A48" s="212"/>
      <c r="B48" s="53"/>
      <c r="C48" s="13"/>
      <c r="D48" s="13"/>
      <c r="E48" s="13"/>
      <c r="F48" s="13"/>
      <c r="G48" s="13"/>
      <c r="H48" s="13"/>
    </row>
    <row r="49" spans="1:8" s="2" customFormat="1" ht="16" x14ac:dyDescent="0.25">
      <c r="A49" s="15"/>
      <c r="B49" s="13"/>
      <c r="C49" s="13"/>
      <c r="D49" s="13"/>
      <c r="E49" s="13"/>
      <c r="F49" s="13"/>
      <c r="G49" s="13"/>
      <c r="H49" s="13"/>
    </row>
    <row r="50" spans="1:8" ht="18" thickBot="1" x14ac:dyDescent="0.3"/>
    <row r="51" spans="1:8" ht="18" thickBot="1" x14ac:dyDescent="0.3">
      <c r="C51" s="271" t="s">
        <v>1313</v>
      </c>
      <c r="D51" s="271" t="s">
        <v>1940</v>
      </c>
      <c r="E51" s="271" t="s">
        <v>3270</v>
      </c>
      <c r="F51" s="271" t="s">
        <v>2600</v>
      </c>
      <c r="G51" s="271" t="s">
        <v>1318</v>
      </c>
    </row>
  </sheetData>
  <pageMargins left="0.7" right="0.7" top="0.75" bottom="0.75" header="0.3" footer="0.3"/>
  <pageSetup orientation="portrait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P24"/>
  <sheetViews>
    <sheetView topLeftCell="A4" workbookViewId="0">
      <selection activeCell="J22" sqref="J22"/>
    </sheetView>
  </sheetViews>
  <sheetFormatPr baseColWidth="10" defaultColWidth="8.83203125" defaultRowHeight="17" x14ac:dyDescent="0.25"/>
  <cols>
    <col min="1" max="1" width="12.5" style="523" customWidth="1"/>
    <col min="2" max="2" width="24.33203125" style="47" customWidth="1"/>
    <col min="3" max="3" width="10.33203125" style="47" customWidth="1"/>
    <col min="4" max="9" width="11.33203125" style="47" customWidth="1"/>
    <col min="10" max="10" width="17.33203125" style="47" customWidth="1"/>
    <col min="11" max="14" width="10" style="47" customWidth="1"/>
    <col min="15" max="15" width="11.33203125" style="47" customWidth="1"/>
    <col min="16" max="16384" width="8.83203125" style="47"/>
  </cols>
  <sheetData>
    <row r="1" spans="1:16" x14ac:dyDescent="0.25">
      <c r="A1" s="128" t="s">
        <v>23</v>
      </c>
      <c r="B1" s="48"/>
    </row>
    <row r="2" spans="1:16" x14ac:dyDescent="0.25">
      <c r="A2" s="128"/>
      <c r="B2" s="48"/>
    </row>
    <row r="3" spans="1:16" s="414" customFormat="1" x14ac:dyDescent="0.25">
      <c r="A3" s="139" t="s">
        <v>1614</v>
      </c>
      <c r="B3" s="2"/>
    </row>
    <row r="4" spans="1:16" s="23" customFormat="1" ht="16" x14ac:dyDescent="0.25">
      <c r="A4" s="139" t="s">
        <v>5180</v>
      </c>
      <c r="B4" s="3"/>
    </row>
    <row r="5" spans="1:16" s="23" customFormat="1" ht="16" x14ac:dyDescent="0.25">
      <c r="A5" s="139"/>
      <c r="B5" s="3"/>
      <c r="C5" s="1337">
        <v>254500</v>
      </c>
      <c r="D5" s="1337"/>
      <c r="E5" s="1337"/>
      <c r="F5" s="1337"/>
      <c r="G5" s="1337">
        <v>160000</v>
      </c>
      <c r="H5" s="1337">
        <v>230000</v>
      </c>
      <c r="I5" s="1337"/>
      <c r="J5" s="1337"/>
      <c r="K5" s="1337"/>
      <c r="L5" s="1337"/>
      <c r="M5" s="1337"/>
      <c r="N5" s="1337"/>
    </row>
    <row r="6" spans="1:16" s="441" customFormat="1" thickBot="1" x14ac:dyDescent="0.3">
      <c r="A6" s="516"/>
      <c r="C6" s="518">
        <v>9900</v>
      </c>
      <c r="D6" s="518">
        <v>75000</v>
      </c>
      <c r="E6" s="518">
        <v>4000</v>
      </c>
      <c r="F6" s="518">
        <v>25000</v>
      </c>
      <c r="G6" s="518">
        <v>7750</v>
      </c>
      <c r="H6" s="518">
        <v>8600</v>
      </c>
      <c r="I6" s="518">
        <v>8250</v>
      </c>
      <c r="J6" s="518">
        <v>15000</v>
      </c>
      <c r="K6" s="518">
        <v>8750</v>
      </c>
      <c r="L6" s="518">
        <v>17500</v>
      </c>
      <c r="M6" s="518">
        <v>4000</v>
      </c>
      <c r="N6" s="518">
        <v>15000</v>
      </c>
      <c r="O6" s="518"/>
    </row>
    <row r="7" spans="1:16" s="414" customFormat="1" ht="18" thickBot="1" x14ac:dyDescent="0.3">
      <c r="A7" s="675" t="s">
        <v>0</v>
      </c>
      <c r="B7" s="271" t="s">
        <v>1</v>
      </c>
      <c r="C7" s="11" t="s">
        <v>494</v>
      </c>
      <c r="D7" s="11" t="s">
        <v>2231</v>
      </c>
      <c r="E7" s="10" t="s">
        <v>31</v>
      </c>
      <c r="F7" s="11" t="s">
        <v>29</v>
      </c>
      <c r="G7" s="11" t="s">
        <v>3763</v>
      </c>
      <c r="H7" s="11" t="s">
        <v>3764</v>
      </c>
      <c r="I7" s="11" t="s">
        <v>5274</v>
      </c>
      <c r="J7" s="11" t="s">
        <v>3463</v>
      </c>
      <c r="K7" s="11" t="s">
        <v>30</v>
      </c>
      <c r="L7" s="11" t="s">
        <v>778</v>
      </c>
      <c r="M7" s="11" t="s">
        <v>365</v>
      </c>
      <c r="N7" s="11" t="s">
        <v>4501</v>
      </c>
      <c r="O7" s="11"/>
    </row>
    <row r="8" spans="1:16" s="23" customFormat="1" thickBot="1" x14ac:dyDescent="0.3">
      <c r="A8" s="76" t="s">
        <v>5177</v>
      </c>
      <c r="B8" s="77" t="s">
        <v>5179</v>
      </c>
      <c r="C8" s="77">
        <v>24</v>
      </c>
      <c r="D8" s="77">
        <v>4</v>
      </c>
      <c r="E8" s="77">
        <v>24</v>
      </c>
      <c r="F8" s="77">
        <v>8</v>
      </c>
      <c r="G8" s="77">
        <v>24</v>
      </c>
      <c r="H8" s="77">
        <v>24</v>
      </c>
      <c r="I8" s="77"/>
      <c r="J8" s="77"/>
      <c r="K8" s="77"/>
      <c r="L8" s="77"/>
      <c r="M8" s="77"/>
      <c r="N8" s="77"/>
      <c r="O8" s="77"/>
      <c r="P8" s="23" t="s">
        <v>5275</v>
      </c>
    </row>
    <row r="9" spans="1:16" s="23" customFormat="1" thickBot="1" x14ac:dyDescent="0.3">
      <c r="A9" s="33" t="s">
        <v>5281</v>
      </c>
      <c r="B9" s="54"/>
      <c r="C9" s="434">
        <f>SUM(C8)</f>
        <v>24</v>
      </c>
      <c r="D9" s="434">
        <f t="shared" ref="D9:H9" si="0">SUM(D8)</f>
        <v>4</v>
      </c>
      <c r="E9" s="434">
        <f t="shared" si="0"/>
        <v>24</v>
      </c>
      <c r="F9" s="434">
        <f t="shared" si="0"/>
        <v>8</v>
      </c>
      <c r="G9" s="434">
        <f t="shared" si="0"/>
        <v>24</v>
      </c>
      <c r="H9" s="434">
        <f t="shared" si="0"/>
        <v>24</v>
      </c>
      <c r="I9" s="435"/>
      <c r="J9" s="435"/>
      <c r="K9" s="435"/>
      <c r="L9" s="435"/>
      <c r="M9" s="435"/>
      <c r="N9" s="435"/>
      <c r="O9" s="435"/>
    </row>
    <row r="10" spans="1:16" s="23" customFormat="1" ht="16" x14ac:dyDescent="0.25">
      <c r="A10" s="55">
        <v>44661</v>
      </c>
      <c r="B10" s="436" t="s">
        <v>5273</v>
      </c>
      <c r="C10" s="436">
        <v>20</v>
      </c>
      <c r="D10" s="436"/>
      <c r="E10" s="436">
        <v>30</v>
      </c>
      <c r="F10" s="436"/>
      <c r="G10" s="436">
        <v>40</v>
      </c>
      <c r="H10" s="436"/>
      <c r="I10" s="436">
        <v>40</v>
      </c>
      <c r="J10" s="436">
        <v>5</v>
      </c>
      <c r="K10" s="436">
        <v>10</v>
      </c>
      <c r="L10" s="436">
        <v>10</v>
      </c>
      <c r="M10" s="436"/>
      <c r="N10" s="436"/>
      <c r="O10" s="436"/>
    </row>
    <row r="11" spans="1:16" s="23" customFormat="1" ht="16" x14ac:dyDescent="0.25">
      <c r="A11" s="12">
        <v>44691</v>
      </c>
      <c r="B11" s="75" t="s">
        <v>5289</v>
      </c>
      <c r="C11" s="75"/>
      <c r="D11" s="75"/>
      <c r="E11" s="75">
        <v>16</v>
      </c>
      <c r="F11" s="75"/>
      <c r="G11" s="75"/>
      <c r="H11" s="75"/>
      <c r="I11" s="75"/>
      <c r="J11" s="75"/>
      <c r="K11" s="75"/>
      <c r="L11" s="75"/>
      <c r="M11" s="75">
        <v>48</v>
      </c>
      <c r="N11" s="75">
        <v>20</v>
      </c>
      <c r="O11" s="75"/>
      <c r="P11" s="23" t="s">
        <v>5290</v>
      </c>
    </row>
    <row r="12" spans="1:16" s="23" customFormat="1" thickBot="1" x14ac:dyDescent="0.3">
      <c r="A12" s="12" t="s">
        <v>5403</v>
      </c>
      <c r="B12" s="75" t="s">
        <v>63</v>
      </c>
      <c r="C12" s="75">
        <v>-44</v>
      </c>
      <c r="D12" s="75">
        <v>-4</v>
      </c>
      <c r="E12" s="75"/>
      <c r="F12" s="75"/>
      <c r="G12" s="75">
        <v>-62</v>
      </c>
      <c r="H12" s="75">
        <v>-15</v>
      </c>
      <c r="I12" s="75">
        <v>-40</v>
      </c>
      <c r="J12" s="75">
        <v>-5</v>
      </c>
      <c r="K12" s="75"/>
      <c r="L12" s="75"/>
      <c r="M12" s="75"/>
      <c r="N12" s="75"/>
      <c r="O12" s="75"/>
      <c r="P12" s="23" t="s">
        <v>5290</v>
      </c>
    </row>
    <row r="13" spans="1:16" s="20" customFormat="1" thickBot="1" x14ac:dyDescent="0.3">
      <c r="A13" s="33" t="s">
        <v>5417</v>
      </c>
      <c r="B13" s="54"/>
      <c r="C13" s="434">
        <f>SUM(C9:C12)</f>
        <v>0</v>
      </c>
      <c r="D13" s="434">
        <f>SUM(D9:D12)</f>
        <v>0</v>
      </c>
      <c r="E13" s="434">
        <f t="shared" ref="E13:N13" si="1">SUM(E9:E12)</f>
        <v>70</v>
      </c>
      <c r="F13" s="434">
        <f t="shared" si="1"/>
        <v>8</v>
      </c>
      <c r="G13" s="434">
        <f t="shared" si="1"/>
        <v>2</v>
      </c>
      <c r="H13" s="434">
        <f t="shared" si="1"/>
        <v>9</v>
      </c>
      <c r="I13" s="434">
        <f t="shared" si="1"/>
        <v>0</v>
      </c>
      <c r="J13" s="434">
        <f t="shared" si="1"/>
        <v>0</v>
      </c>
      <c r="K13" s="434">
        <f t="shared" si="1"/>
        <v>10</v>
      </c>
      <c r="L13" s="434">
        <f t="shared" si="1"/>
        <v>10</v>
      </c>
      <c r="M13" s="434">
        <f t="shared" si="1"/>
        <v>48</v>
      </c>
      <c r="N13" s="434">
        <f t="shared" si="1"/>
        <v>20</v>
      </c>
      <c r="O13" s="434"/>
    </row>
    <row r="14" spans="1:16" s="23" customFormat="1" thickBot="1" x14ac:dyDescent="0.3">
      <c r="A14" s="12" t="s">
        <v>5593</v>
      </c>
      <c r="B14" s="75" t="s">
        <v>63</v>
      </c>
      <c r="C14" s="75"/>
      <c r="D14" s="75"/>
      <c r="E14" s="75">
        <v>-44</v>
      </c>
      <c r="F14" s="75">
        <v>-9</v>
      </c>
      <c r="G14" s="75">
        <v>-1</v>
      </c>
      <c r="H14" s="75"/>
      <c r="I14" s="75">
        <v>-2</v>
      </c>
      <c r="J14" s="75"/>
      <c r="K14" s="75">
        <v>-10</v>
      </c>
      <c r="L14" s="75">
        <v>-9</v>
      </c>
      <c r="M14" s="75">
        <v>-50</v>
      </c>
      <c r="N14" s="75">
        <v>-20</v>
      </c>
      <c r="O14" s="75"/>
      <c r="P14" s="23" t="s">
        <v>5609</v>
      </c>
    </row>
    <row r="15" spans="1:16" s="23" customFormat="1" thickBot="1" x14ac:dyDescent="0.3">
      <c r="A15" s="33" t="s">
        <v>5494</v>
      </c>
      <c r="B15" s="54"/>
      <c r="C15" s="434">
        <f>SUM(C13:C14)</f>
        <v>0</v>
      </c>
      <c r="D15" s="434">
        <f t="shared" ref="D15:N15" si="2">SUM(D13:D14)</f>
        <v>0</v>
      </c>
      <c r="E15" s="434">
        <f>SUM(E13:E14)</f>
        <v>26</v>
      </c>
      <c r="F15" s="443">
        <f>SUM(F13:F14)</f>
        <v>-1</v>
      </c>
      <c r="G15" s="434">
        <f t="shared" si="2"/>
        <v>1</v>
      </c>
      <c r="H15" s="434">
        <f t="shared" si="2"/>
        <v>9</v>
      </c>
      <c r="I15" s="443">
        <f t="shared" si="2"/>
        <v>-2</v>
      </c>
      <c r="J15" s="434">
        <f t="shared" si="2"/>
        <v>0</v>
      </c>
      <c r="K15" s="434">
        <f t="shared" si="2"/>
        <v>0</v>
      </c>
      <c r="L15" s="434">
        <f t="shared" si="2"/>
        <v>1</v>
      </c>
      <c r="M15" s="443">
        <f t="shared" si="2"/>
        <v>-2</v>
      </c>
      <c r="N15" s="434">
        <f t="shared" si="2"/>
        <v>0</v>
      </c>
      <c r="O15" s="434"/>
    </row>
    <row r="16" spans="1:16" s="441" customFormat="1" thickBot="1" x14ac:dyDescent="0.3">
      <c r="A16" s="699"/>
      <c r="B16" s="824"/>
      <c r="C16" s="824"/>
      <c r="D16" s="824"/>
      <c r="E16" s="824"/>
      <c r="F16" s="824"/>
      <c r="G16" s="824"/>
      <c r="H16" s="824"/>
      <c r="I16" s="824"/>
      <c r="J16" s="824"/>
      <c r="K16" s="824"/>
      <c r="L16" s="824"/>
      <c r="M16" s="824"/>
      <c r="N16" s="824"/>
      <c r="O16" s="824"/>
    </row>
    <row r="17" spans="1:16" s="437" customFormat="1" thickBot="1" x14ac:dyDescent="0.3">
      <c r="A17" s="33" t="s">
        <v>5910</v>
      </c>
      <c r="B17" s="54"/>
      <c r="C17" s="434">
        <f>SUM(C15:C16)</f>
        <v>0</v>
      </c>
      <c r="D17" s="434">
        <f t="shared" ref="D17:N17" si="3">SUM(D15:D16)</f>
        <v>0</v>
      </c>
      <c r="E17" s="434">
        <f t="shared" si="3"/>
        <v>26</v>
      </c>
      <c r="F17" s="443">
        <f t="shared" si="3"/>
        <v>-1</v>
      </c>
      <c r="G17" s="434">
        <f t="shared" si="3"/>
        <v>1</v>
      </c>
      <c r="H17" s="434">
        <f t="shared" si="3"/>
        <v>9</v>
      </c>
      <c r="I17" s="443">
        <f t="shared" si="3"/>
        <v>-2</v>
      </c>
      <c r="J17" s="434">
        <f t="shared" si="3"/>
        <v>0</v>
      </c>
      <c r="K17" s="434">
        <f t="shared" si="3"/>
        <v>0</v>
      </c>
      <c r="L17" s="434">
        <f t="shared" si="3"/>
        <v>1</v>
      </c>
      <c r="M17" s="443">
        <f t="shared" si="3"/>
        <v>-2</v>
      </c>
      <c r="N17" s="434">
        <f t="shared" si="3"/>
        <v>0</v>
      </c>
      <c r="O17" s="434"/>
    </row>
    <row r="18" spans="1:16" s="1470" customFormat="1" ht="16" x14ac:dyDescent="0.25">
      <c r="A18" s="736">
        <v>44927</v>
      </c>
      <c r="B18" s="1468" t="s">
        <v>6306</v>
      </c>
      <c r="C18" s="1469"/>
      <c r="D18" s="1469"/>
      <c r="E18" s="1469">
        <v>-26</v>
      </c>
      <c r="F18" s="1469"/>
      <c r="G18" s="1469"/>
      <c r="H18" s="1469"/>
      <c r="I18" s="1469"/>
      <c r="J18" s="1469"/>
      <c r="K18" s="1469"/>
      <c r="L18" s="1469"/>
      <c r="M18" s="1469"/>
      <c r="N18" s="1469"/>
      <c r="O18" s="1469"/>
    </row>
    <row r="19" spans="1:16" s="441" customFormat="1" ht="16" x14ac:dyDescent="0.25">
      <c r="A19" s="699" t="s">
        <v>5958</v>
      </c>
      <c r="B19" s="824" t="s">
        <v>967</v>
      </c>
      <c r="C19" s="824"/>
      <c r="D19" s="824"/>
      <c r="E19" s="824"/>
      <c r="F19" s="824"/>
      <c r="G19" s="824">
        <v>-1</v>
      </c>
      <c r="H19" s="824">
        <v>-9</v>
      </c>
      <c r="I19" s="824"/>
      <c r="J19" s="824"/>
      <c r="K19" s="824"/>
      <c r="L19" s="824">
        <v>-1</v>
      </c>
      <c r="M19" s="824"/>
      <c r="N19" s="824"/>
      <c r="O19" s="824"/>
      <c r="P19" s="441" t="s">
        <v>211</v>
      </c>
    </row>
    <row r="20" spans="1:16" s="20" customFormat="1" ht="16" x14ac:dyDescent="0.25">
      <c r="A20" s="212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</row>
    <row r="21" spans="1:16" s="20" customFormat="1" ht="16" x14ac:dyDescent="0.25">
      <c r="A21" s="212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</row>
    <row r="22" spans="1:16" s="20" customFormat="1" ht="16" x14ac:dyDescent="0.25">
      <c r="A22" s="525"/>
      <c r="B22" s="213"/>
      <c r="C22" s="213"/>
      <c r="D22" s="213"/>
      <c r="E22" s="537">
        <f>SUM(E17:E18)</f>
        <v>0</v>
      </c>
      <c r="F22" s="213"/>
      <c r="G22" s="213"/>
      <c r="H22" s="213"/>
      <c r="I22" s="213"/>
      <c r="J22" s="213"/>
      <c r="K22" s="213"/>
      <c r="L22" s="213"/>
      <c r="M22" s="213"/>
      <c r="N22" s="213"/>
      <c r="O22" s="213"/>
    </row>
    <row r="24" spans="1:16" x14ac:dyDescent="0.25">
      <c r="A24" s="1430" t="s">
        <v>6305</v>
      </c>
    </row>
  </sheetData>
  <pageMargins left="0.7" right="0.7" top="0.75" bottom="0.75" header="0.3" footer="0.3"/>
  <pageSetup orientation="portrait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tabColor rgb="FFFF0000"/>
  </sheetPr>
  <dimension ref="A1:T81"/>
  <sheetViews>
    <sheetView topLeftCell="A64" workbookViewId="0">
      <selection activeCell="R79" sqref="R79"/>
    </sheetView>
  </sheetViews>
  <sheetFormatPr baseColWidth="10" defaultColWidth="9" defaultRowHeight="17" x14ac:dyDescent="0.25"/>
  <cols>
    <col min="1" max="1" width="14" style="522" customWidth="1"/>
    <col min="2" max="2" width="28.5" style="152" customWidth="1"/>
    <col min="3" max="3" width="10.83203125" style="152" customWidth="1"/>
    <col min="4" max="4" width="11.33203125" style="152" customWidth="1"/>
    <col min="5" max="19" width="10.83203125" style="152" customWidth="1"/>
    <col min="20" max="16384" width="9" style="152"/>
  </cols>
  <sheetData>
    <row r="1" spans="1:20" s="1" customFormat="1" ht="16" x14ac:dyDescent="0.25">
      <c r="A1" s="401" t="s">
        <v>23</v>
      </c>
    </row>
    <row r="2" spans="1:20" s="1" customFormat="1" ht="16" x14ac:dyDescent="0.25">
      <c r="A2" s="401"/>
    </row>
    <row r="3" spans="1:20" s="1" customFormat="1" ht="16" x14ac:dyDescent="0.25">
      <c r="A3" s="401" t="s">
        <v>4597</v>
      </c>
    </row>
    <row r="4" spans="1:20" s="1" customFormat="1" ht="16" x14ac:dyDescent="0.25">
      <c r="A4" s="139" t="s">
        <v>6335</v>
      </c>
      <c r="B4" s="3"/>
      <c r="C4" s="320"/>
      <c r="D4" s="3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</row>
    <row r="5" spans="1:20" s="49" customFormat="1" thickBot="1" x14ac:dyDescent="0.3">
      <c r="A5" s="516"/>
      <c r="C5" s="30">
        <v>5750</v>
      </c>
      <c r="D5" s="30">
        <v>4500</v>
      </c>
      <c r="E5" s="30">
        <v>1500</v>
      </c>
      <c r="F5" s="30">
        <v>4500</v>
      </c>
      <c r="G5" s="30">
        <v>4500</v>
      </c>
      <c r="H5" s="30">
        <v>5750</v>
      </c>
      <c r="I5" s="30">
        <v>4500</v>
      </c>
      <c r="J5" s="30">
        <v>5000</v>
      </c>
      <c r="K5" s="30">
        <v>7000</v>
      </c>
      <c r="L5" s="30">
        <v>7000</v>
      </c>
      <c r="M5" s="30">
        <v>6500</v>
      </c>
      <c r="N5" s="30">
        <v>7000</v>
      </c>
      <c r="O5" s="30">
        <v>6000</v>
      </c>
      <c r="P5" s="30">
        <v>7000</v>
      </c>
      <c r="Q5" s="30">
        <v>7000</v>
      </c>
      <c r="R5" s="30">
        <v>7000</v>
      </c>
      <c r="S5" s="30"/>
    </row>
    <row r="6" spans="1:20" s="2" customFormat="1" ht="18" thickBot="1" x14ac:dyDescent="0.3">
      <c r="A6" s="675" t="s">
        <v>0</v>
      </c>
      <c r="B6" s="271" t="s">
        <v>1</v>
      </c>
      <c r="C6" s="9" t="s">
        <v>26</v>
      </c>
      <c r="D6" s="271" t="s">
        <v>3</v>
      </c>
      <c r="E6" s="271" t="s">
        <v>4</v>
      </c>
      <c r="F6" s="271" t="s">
        <v>32</v>
      </c>
      <c r="G6" s="271" t="s">
        <v>27</v>
      </c>
      <c r="H6" s="271" t="s">
        <v>1464</v>
      </c>
      <c r="I6" s="271" t="s">
        <v>1465</v>
      </c>
      <c r="J6" s="271" t="s">
        <v>3763</v>
      </c>
      <c r="K6" s="271" t="s">
        <v>547</v>
      </c>
      <c r="L6" s="271" t="s">
        <v>548</v>
      </c>
      <c r="M6" s="271" t="s">
        <v>546</v>
      </c>
      <c r="N6" s="271" t="s">
        <v>494</v>
      </c>
      <c r="O6" s="271" t="s">
        <v>3764</v>
      </c>
      <c r="P6" s="271" t="s">
        <v>3167</v>
      </c>
      <c r="Q6" s="271" t="s">
        <v>1318</v>
      </c>
      <c r="R6" s="483" t="s">
        <v>386</v>
      </c>
      <c r="S6" s="1549"/>
    </row>
    <row r="7" spans="1:20" s="2" customFormat="1" ht="16" x14ac:dyDescent="0.25">
      <c r="A7" s="12">
        <v>45202</v>
      </c>
      <c r="B7" s="53" t="s">
        <v>6336</v>
      </c>
      <c r="C7" s="13">
        <v>100</v>
      </c>
      <c r="D7" s="13">
        <v>100</v>
      </c>
      <c r="E7" s="13">
        <v>60</v>
      </c>
      <c r="F7" s="13">
        <v>200</v>
      </c>
      <c r="G7" s="13">
        <v>200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</row>
    <row r="8" spans="1:20" s="2" customFormat="1" ht="16" x14ac:dyDescent="0.25">
      <c r="A8" s="55" t="s">
        <v>6409</v>
      </c>
      <c r="B8" s="53" t="s">
        <v>6411</v>
      </c>
      <c r="C8" s="13"/>
      <c r="D8" s="13"/>
      <c r="E8" s="13">
        <v>200</v>
      </c>
      <c r="F8" s="13"/>
      <c r="G8" s="13"/>
      <c r="H8" s="13">
        <v>100</v>
      </c>
      <c r="I8" s="13">
        <v>100</v>
      </c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1:20" s="1" customFormat="1" ht="16" x14ac:dyDescent="0.25">
      <c r="A9" s="12" t="s">
        <v>6433</v>
      </c>
      <c r="B9" s="53" t="s">
        <v>6434</v>
      </c>
      <c r="C9" s="43"/>
      <c r="D9" s="43"/>
      <c r="E9" s="43"/>
      <c r="F9" s="43"/>
      <c r="G9" s="43"/>
      <c r="H9" s="43"/>
      <c r="I9" s="43"/>
      <c r="J9" s="13">
        <v>400</v>
      </c>
      <c r="K9" s="13">
        <v>184</v>
      </c>
      <c r="L9" s="13">
        <v>184</v>
      </c>
      <c r="M9" s="13">
        <v>133</v>
      </c>
      <c r="N9" s="13">
        <v>183</v>
      </c>
      <c r="O9" s="13"/>
      <c r="P9" s="13"/>
      <c r="Q9" s="13"/>
      <c r="R9" s="13"/>
      <c r="S9" s="43"/>
    </row>
    <row r="10" spans="1:20" s="2" customFormat="1" ht="16" x14ac:dyDescent="0.25">
      <c r="A10" s="12">
        <v>44930</v>
      </c>
      <c r="B10" s="14" t="s">
        <v>6453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>
        <v>100</v>
      </c>
      <c r="P10" s="13"/>
      <c r="Q10" s="13"/>
      <c r="R10" s="13"/>
      <c r="S10" s="13"/>
    </row>
    <row r="11" spans="1:20" s="2" customFormat="1" thickBot="1" x14ac:dyDescent="0.3">
      <c r="A11" s="76">
        <v>45081</v>
      </c>
      <c r="B11" s="14" t="s">
        <v>6483</v>
      </c>
      <c r="C11" s="14"/>
      <c r="D11" s="14"/>
      <c r="E11" s="14"/>
      <c r="F11" s="14"/>
      <c r="G11" s="14"/>
      <c r="H11" s="14"/>
      <c r="I11" s="14"/>
      <c r="J11" s="14">
        <v>200</v>
      </c>
      <c r="K11" s="14">
        <v>150</v>
      </c>
      <c r="L11" s="14">
        <v>200</v>
      </c>
      <c r="M11" s="14">
        <v>100</v>
      </c>
      <c r="N11" s="14">
        <v>100</v>
      </c>
      <c r="O11" s="14">
        <v>200</v>
      </c>
      <c r="P11" s="14"/>
      <c r="Q11" s="14"/>
      <c r="R11" s="14"/>
      <c r="S11" s="14"/>
    </row>
    <row r="12" spans="1:20" s="2" customFormat="1" thickBot="1" x14ac:dyDescent="0.3">
      <c r="A12" s="33" t="s">
        <v>6484</v>
      </c>
      <c r="B12" s="54"/>
      <c r="C12" s="34">
        <f>SUM(C7:C11)</f>
        <v>100</v>
      </c>
      <c r="D12" s="34">
        <f t="shared" ref="D12:O12" si="0">SUM(D7:D11)</f>
        <v>100</v>
      </c>
      <c r="E12" s="34">
        <f t="shared" si="0"/>
        <v>260</v>
      </c>
      <c r="F12" s="34">
        <f t="shared" si="0"/>
        <v>200</v>
      </c>
      <c r="G12" s="34">
        <f t="shared" si="0"/>
        <v>200</v>
      </c>
      <c r="H12" s="34">
        <f t="shared" si="0"/>
        <v>100</v>
      </c>
      <c r="I12" s="34">
        <f t="shared" si="0"/>
        <v>100</v>
      </c>
      <c r="J12" s="34">
        <f t="shared" si="0"/>
        <v>600</v>
      </c>
      <c r="K12" s="34">
        <f t="shared" si="0"/>
        <v>334</v>
      </c>
      <c r="L12" s="34">
        <f t="shared" si="0"/>
        <v>384</v>
      </c>
      <c r="M12" s="34">
        <f t="shared" si="0"/>
        <v>233</v>
      </c>
      <c r="N12" s="34">
        <f t="shared" si="0"/>
        <v>283</v>
      </c>
      <c r="O12" s="34">
        <f t="shared" si="0"/>
        <v>300</v>
      </c>
      <c r="P12" s="390"/>
      <c r="Q12" s="390"/>
      <c r="R12" s="390"/>
      <c r="S12" s="54"/>
      <c r="T12" s="2" t="s">
        <v>6752</v>
      </c>
    </row>
    <row r="13" spans="1:20" s="2" customFormat="1" ht="16" x14ac:dyDescent="0.25">
      <c r="A13" s="12">
        <v>45234</v>
      </c>
      <c r="B13" s="14" t="s">
        <v>6521</v>
      </c>
      <c r="C13" s="53"/>
      <c r="D13" s="53"/>
      <c r="E13" s="53"/>
      <c r="F13" s="53"/>
      <c r="G13" s="53"/>
      <c r="H13" s="53"/>
      <c r="I13" s="53"/>
      <c r="J13" s="53"/>
      <c r="K13" s="53"/>
      <c r="L13" s="53">
        <v>300</v>
      </c>
      <c r="M13" s="53">
        <v>200</v>
      </c>
      <c r="N13" s="53">
        <v>100</v>
      </c>
      <c r="O13" s="53">
        <v>200</v>
      </c>
      <c r="P13" s="53"/>
      <c r="Q13" s="53"/>
      <c r="R13" s="53"/>
      <c r="S13" s="53"/>
    </row>
    <row r="14" spans="1:20" s="1" customFormat="1" ht="16" x14ac:dyDescent="0.25">
      <c r="A14" s="55">
        <v>44962</v>
      </c>
      <c r="B14" s="13" t="s">
        <v>6556</v>
      </c>
      <c r="C14" s="354"/>
      <c r="D14" s="354"/>
      <c r="E14" s="354"/>
      <c r="F14" s="354"/>
      <c r="G14" s="354"/>
      <c r="H14" s="354"/>
      <c r="I14" s="354"/>
      <c r="J14" s="53">
        <v>500</v>
      </c>
      <c r="K14" s="53">
        <v>25</v>
      </c>
      <c r="L14" s="53">
        <v>150</v>
      </c>
      <c r="M14" s="354"/>
      <c r="N14" s="53">
        <v>250</v>
      </c>
      <c r="O14" s="354"/>
      <c r="P14" s="53">
        <v>125</v>
      </c>
      <c r="Q14" s="53"/>
      <c r="R14" s="53"/>
      <c r="S14" s="354"/>
    </row>
    <row r="15" spans="1:20" s="1" customFormat="1" ht="16" x14ac:dyDescent="0.25">
      <c r="A15" s="55">
        <v>44990</v>
      </c>
      <c r="B15" s="13" t="s">
        <v>6558</v>
      </c>
      <c r="C15" s="354"/>
      <c r="D15" s="354"/>
      <c r="E15" s="354"/>
      <c r="F15" s="354"/>
      <c r="G15" s="354"/>
      <c r="H15" s="354"/>
      <c r="I15" s="354"/>
      <c r="J15" s="354"/>
      <c r="K15" s="53">
        <v>75</v>
      </c>
      <c r="L15" s="53">
        <v>75</v>
      </c>
      <c r="M15" s="53">
        <v>33</v>
      </c>
      <c r="N15" s="53">
        <v>350</v>
      </c>
      <c r="O15" s="53">
        <v>100</v>
      </c>
      <c r="P15" s="53">
        <v>75</v>
      </c>
      <c r="Q15" s="53">
        <v>75</v>
      </c>
      <c r="R15" s="53"/>
      <c r="S15" s="354"/>
    </row>
    <row r="16" spans="1:20" s="2" customFormat="1" ht="16" x14ac:dyDescent="0.25">
      <c r="A16" s="12">
        <v>45143</v>
      </c>
      <c r="B16" s="13" t="s">
        <v>6599</v>
      </c>
      <c r="C16" s="53"/>
      <c r="D16" s="53"/>
      <c r="E16" s="53"/>
      <c r="F16" s="53"/>
      <c r="G16" s="53"/>
      <c r="H16" s="53"/>
      <c r="I16" s="53"/>
      <c r="J16" s="53">
        <v>400</v>
      </c>
      <c r="K16" s="53">
        <v>75</v>
      </c>
      <c r="L16" s="53">
        <v>75</v>
      </c>
      <c r="M16" s="53">
        <v>200</v>
      </c>
      <c r="N16" s="53">
        <v>150</v>
      </c>
      <c r="O16" s="53"/>
      <c r="P16" s="53">
        <v>75</v>
      </c>
      <c r="Q16" s="53">
        <v>75</v>
      </c>
      <c r="R16" s="53"/>
      <c r="S16" s="53"/>
    </row>
    <row r="17" spans="1:19" s="2" customFormat="1" thickBot="1" x14ac:dyDescent="0.3">
      <c r="A17" s="55">
        <v>45174</v>
      </c>
      <c r="B17" s="13" t="s">
        <v>6603</v>
      </c>
      <c r="C17" s="53"/>
      <c r="D17" s="53"/>
      <c r="E17" s="53"/>
      <c r="F17" s="53"/>
      <c r="G17" s="53"/>
      <c r="H17" s="53"/>
      <c r="I17" s="53"/>
      <c r="J17" s="53">
        <v>200</v>
      </c>
      <c r="K17" s="53">
        <v>20</v>
      </c>
      <c r="L17" s="53"/>
      <c r="M17" s="53">
        <v>200</v>
      </c>
      <c r="N17" s="53">
        <v>200</v>
      </c>
      <c r="O17" s="53"/>
      <c r="P17" s="53">
        <v>200</v>
      </c>
      <c r="Q17" s="53">
        <v>220</v>
      </c>
      <c r="R17" s="53"/>
      <c r="S17" s="53"/>
    </row>
    <row r="18" spans="1:19" s="2" customFormat="1" thickBot="1" x14ac:dyDescent="0.3">
      <c r="A18" s="33" t="s">
        <v>6670</v>
      </c>
      <c r="B18" s="54"/>
      <c r="C18" s="34">
        <f>SUM(C12:C17)</f>
        <v>100</v>
      </c>
      <c r="D18" s="34">
        <f t="shared" ref="D18:S18" si="1">SUM(D12:D17)</f>
        <v>100</v>
      </c>
      <c r="E18" s="34">
        <f t="shared" si="1"/>
        <v>260</v>
      </c>
      <c r="F18" s="34">
        <f t="shared" si="1"/>
        <v>200</v>
      </c>
      <c r="G18" s="34">
        <f t="shared" si="1"/>
        <v>200</v>
      </c>
      <c r="H18" s="34">
        <f t="shared" si="1"/>
        <v>100</v>
      </c>
      <c r="I18" s="34">
        <f t="shared" si="1"/>
        <v>100</v>
      </c>
      <c r="J18" s="34">
        <f t="shared" si="1"/>
        <v>1700</v>
      </c>
      <c r="K18" s="34">
        <f t="shared" si="1"/>
        <v>529</v>
      </c>
      <c r="L18" s="34">
        <f t="shared" si="1"/>
        <v>984</v>
      </c>
      <c r="M18" s="34">
        <f t="shared" si="1"/>
        <v>866</v>
      </c>
      <c r="N18" s="34">
        <f t="shared" si="1"/>
        <v>1333</v>
      </c>
      <c r="O18" s="34">
        <f t="shared" si="1"/>
        <v>600</v>
      </c>
      <c r="P18" s="34">
        <f t="shared" si="1"/>
        <v>475</v>
      </c>
      <c r="Q18" s="34">
        <f t="shared" si="1"/>
        <v>370</v>
      </c>
      <c r="R18" s="34"/>
      <c r="S18" s="34">
        <f t="shared" si="1"/>
        <v>0</v>
      </c>
    </row>
    <row r="19" spans="1:19" s="1" customFormat="1" ht="16" x14ac:dyDescent="0.25">
      <c r="A19" s="12">
        <v>45235</v>
      </c>
      <c r="B19" s="13" t="s">
        <v>6622</v>
      </c>
      <c r="C19" s="354"/>
      <c r="D19" s="354"/>
      <c r="E19" s="354"/>
      <c r="F19" s="354"/>
      <c r="G19" s="354"/>
      <c r="H19" s="354"/>
      <c r="I19" s="354"/>
      <c r="J19" s="53">
        <v>800</v>
      </c>
      <c r="K19" s="354"/>
      <c r="L19" s="354"/>
      <c r="M19" s="354"/>
      <c r="N19" s="53">
        <v>200</v>
      </c>
      <c r="O19" s="53">
        <v>53</v>
      </c>
      <c r="P19" s="53">
        <v>100</v>
      </c>
      <c r="Q19" s="53">
        <v>100</v>
      </c>
      <c r="R19" s="53"/>
      <c r="S19" s="354"/>
    </row>
    <row r="20" spans="1:19" s="1" customFormat="1" ht="16" x14ac:dyDescent="0.25">
      <c r="A20" s="55" t="s">
        <v>6630</v>
      </c>
      <c r="B20" s="13" t="s">
        <v>6633</v>
      </c>
      <c r="C20" s="354"/>
      <c r="D20" s="354"/>
      <c r="E20" s="354"/>
      <c r="F20" s="354"/>
      <c r="G20" s="354"/>
      <c r="H20" s="354"/>
      <c r="I20" s="354"/>
      <c r="J20" s="354"/>
      <c r="K20" s="53">
        <v>100</v>
      </c>
      <c r="L20" s="53">
        <v>100</v>
      </c>
      <c r="M20" s="354"/>
      <c r="N20" s="354"/>
      <c r="O20" s="354"/>
      <c r="P20" s="53">
        <v>100</v>
      </c>
      <c r="Q20" s="53">
        <v>100</v>
      </c>
      <c r="R20" s="53"/>
      <c r="S20" s="354"/>
    </row>
    <row r="21" spans="1:19" s="1" customFormat="1" ht="16" x14ac:dyDescent="0.25">
      <c r="A21" s="55" t="s">
        <v>6652</v>
      </c>
      <c r="B21" s="13" t="s">
        <v>6655</v>
      </c>
      <c r="C21" s="354"/>
      <c r="D21" s="354"/>
      <c r="E21" s="354"/>
      <c r="F21" s="354"/>
      <c r="G21" s="354"/>
      <c r="H21" s="354"/>
      <c r="I21" s="354"/>
      <c r="J21" s="53">
        <v>550</v>
      </c>
      <c r="K21" s="53">
        <v>30</v>
      </c>
      <c r="L21" s="53">
        <v>64</v>
      </c>
      <c r="M21" s="53">
        <v>133</v>
      </c>
      <c r="N21" s="53">
        <v>100</v>
      </c>
      <c r="O21" s="354"/>
      <c r="P21" s="53">
        <v>170</v>
      </c>
      <c r="Q21" s="53">
        <v>100</v>
      </c>
      <c r="R21" s="53"/>
      <c r="S21" s="354"/>
    </row>
    <row r="22" spans="1:19" s="1" customFormat="1" ht="16" x14ac:dyDescent="0.25">
      <c r="A22" s="12" t="s">
        <v>6660</v>
      </c>
      <c r="B22" s="13" t="s">
        <v>6668</v>
      </c>
      <c r="C22" s="354"/>
      <c r="D22" s="354"/>
      <c r="E22" s="354"/>
      <c r="F22" s="354"/>
      <c r="G22" s="354"/>
      <c r="H22" s="354"/>
      <c r="I22" s="354"/>
      <c r="J22" s="53">
        <v>250</v>
      </c>
      <c r="K22" s="354"/>
      <c r="L22" s="53">
        <v>130</v>
      </c>
      <c r="M22" s="354"/>
      <c r="N22" s="354"/>
      <c r="O22" s="354"/>
      <c r="P22" s="354"/>
      <c r="Q22" s="53">
        <v>120</v>
      </c>
      <c r="R22" s="53"/>
      <c r="S22" s="354"/>
    </row>
    <row r="23" spans="1:19" s="1" customFormat="1" ht="16" x14ac:dyDescent="0.25">
      <c r="A23" s="55" t="s">
        <v>6673</v>
      </c>
      <c r="B23" s="13" t="s">
        <v>6683</v>
      </c>
      <c r="C23" s="354"/>
      <c r="D23" s="354"/>
      <c r="E23" s="354"/>
      <c r="F23" s="354"/>
      <c r="G23" s="354"/>
      <c r="H23" s="354"/>
      <c r="I23" s="354"/>
      <c r="J23" s="53">
        <v>1000</v>
      </c>
      <c r="K23" s="53">
        <v>182</v>
      </c>
      <c r="L23" s="53">
        <v>150</v>
      </c>
      <c r="M23" s="354"/>
      <c r="N23" s="354"/>
      <c r="O23" s="354"/>
      <c r="P23" s="53">
        <v>182</v>
      </c>
      <c r="Q23" s="53">
        <v>150</v>
      </c>
      <c r="R23" s="53"/>
      <c r="S23" s="354"/>
    </row>
    <row r="24" spans="1:19" s="2" customFormat="1" ht="16" x14ac:dyDescent="0.25">
      <c r="A24" s="55" t="s">
        <v>6686</v>
      </c>
      <c r="B24" s="13" t="s">
        <v>6689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>
        <v>203</v>
      </c>
      <c r="O24" s="13"/>
      <c r="P24" s="13"/>
      <c r="Q24" s="13"/>
      <c r="R24" s="13"/>
      <c r="S24" s="13"/>
    </row>
    <row r="25" spans="1:19" s="2" customFormat="1" ht="16" x14ac:dyDescent="0.25">
      <c r="A25" s="55" t="s">
        <v>6720</v>
      </c>
      <c r="B25" s="13" t="s">
        <v>6724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>
        <v>200</v>
      </c>
      <c r="O25" s="13"/>
      <c r="P25" s="13"/>
      <c r="Q25" s="13"/>
      <c r="R25" s="13"/>
      <c r="S25" s="13"/>
    </row>
    <row r="26" spans="1:19" s="1" customFormat="1" ht="16" x14ac:dyDescent="0.25">
      <c r="A26" s="55" t="s">
        <v>6729</v>
      </c>
      <c r="B26" s="13" t="s">
        <v>6736</v>
      </c>
      <c r="C26" s="43"/>
      <c r="D26" s="43"/>
      <c r="E26" s="43"/>
      <c r="F26" s="43"/>
      <c r="G26" s="43"/>
      <c r="H26" s="43"/>
      <c r="I26" s="43"/>
      <c r="J26" s="43"/>
      <c r="K26" s="13">
        <v>55</v>
      </c>
      <c r="L26" s="13">
        <v>110</v>
      </c>
      <c r="M26" s="43"/>
      <c r="N26" s="13">
        <v>50</v>
      </c>
      <c r="O26" s="43"/>
      <c r="P26" s="13">
        <v>45</v>
      </c>
      <c r="Q26" s="13">
        <v>90</v>
      </c>
      <c r="R26" s="13"/>
      <c r="S26" s="43"/>
    </row>
    <row r="27" spans="1:19" s="1" customFormat="1" ht="16" x14ac:dyDescent="0.25">
      <c r="A27" s="15" t="s">
        <v>6759</v>
      </c>
      <c r="B27" s="13" t="s">
        <v>6761</v>
      </c>
      <c r="C27" s="43"/>
      <c r="D27" s="43"/>
      <c r="E27" s="43"/>
      <c r="F27" s="43"/>
      <c r="G27" s="43"/>
      <c r="H27" s="43"/>
      <c r="I27" s="43"/>
      <c r="J27" s="43"/>
      <c r="K27" s="13">
        <v>100</v>
      </c>
      <c r="L27" s="13">
        <v>180</v>
      </c>
      <c r="M27" s="43"/>
      <c r="N27" s="13">
        <v>300</v>
      </c>
      <c r="O27" s="43"/>
      <c r="P27" s="43"/>
      <c r="Q27" s="13">
        <v>30</v>
      </c>
      <c r="R27" s="13"/>
      <c r="S27" s="43"/>
    </row>
    <row r="28" spans="1:19" s="1" customFormat="1" ht="16" x14ac:dyDescent="0.25">
      <c r="A28" s="78" t="s">
        <v>6762</v>
      </c>
      <c r="B28" s="14" t="s">
        <v>6764</v>
      </c>
      <c r="C28" s="43"/>
      <c r="D28" s="43"/>
      <c r="E28" s="43"/>
      <c r="F28" s="43"/>
      <c r="G28" s="43"/>
      <c r="H28" s="43"/>
      <c r="I28" s="43"/>
      <c r="J28" s="13">
        <v>200</v>
      </c>
      <c r="K28" s="43"/>
      <c r="L28" s="43"/>
      <c r="M28" s="43"/>
      <c r="N28" s="13">
        <v>100</v>
      </c>
      <c r="O28" s="43"/>
      <c r="P28" s="43"/>
      <c r="Q28" s="43"/>
      <c r="R28" s="43"/>
      <c r="S28" s="43"/>
    </row>
    <row r="29" spans="1:19" s="1" customFormat="1" ht="16" x14ac:dyDescent="0.25">
      <c r="A29" s="78" t="s">
        <v>6768</v>
      </c>
      <c r="B29" s="14" t="s">
        <v>6780</v>
      </c>
      <c r="C29" s="43"/>
      <c r="D29" s="43"/>
      <c r="E29" s="43"/>
      <c r="F29" s="43"/>
      <c r="G29" s="43"/>
      <c r="H29" s="43"/>
      <c r="I29" s="43"/>
      <c r="J29" s="43"/>
      <c r="K29" s="43"/>
      <c r="L29" s="13">
        <v>210</v>
      </c>
      <c r="M29" s="43"/>
      <c r="N29" s="43"/>
      <c r="O29" s="43"/>
      <c r="P29" s="13">
        <v>300</v>
      </c>
      <c r="Q29" s="13">
        <v>90</v>
      </c>
      <c r="R29" s="13"/>
      <c r="S29" s="43"/>
    </row>
    <row r="30" spans="1:19" s="1" customFormat="1" ht="16" x14ac:dyDescent="0.25">
      <c r="A30" s="76">
        <v>44932</v>
      </c>
      <c r="B30" s="13" t="s">
        <v>6781</v>
      </c>
      <c r="C30" s="43"/>
      <c r="D30" s="43"/>
      <c r="E30" s="43"/>
      <c r="F30" s="43"/>
      <c r="G30" s="43"/>
      <c r="H30" s="43"/>
      <c r="I30" s="43"/>
      <c r="J30" s="13">
        <v>300</v>
      </c>
      <c r="K30" s="43"/>
      <c r="L30" s="13">
        <v>90</v>
      </c>
      <c r="M30" s="43"/>
      <c r="N30" s="13">
        <v>100</v>
      </c>
      <c r="O30" s="43"/>
      <c r="P30" s="43"/>
      <c r="Q30" s="43"/>
      <c r="R30" s="13">
        <v>200</v>
      </c>
      <c r="S30" s="43"/>
    </row>
    <row r="31" spans="1:19" s="1" customFormat="1" ht="16" x14ac:dyDescent="0.25">
      <c r="A31" s="12">
        <v>45113</v>
      </c>
      <c r="B31" s="13" t="s">
        <v>6810</v>
      </c>
      <c r="C31" s="43"/>
      <c r="D31" s="43"/>
      <c r="E31" s="43"/>
      <c r="F31" s="43"/>
      <c r="G31" s="43"/>
      <c r="H31" s="43"/>
      <c r="I31" s="43"/>
      <c r="J31" s="13">
        <v>50</v>
      </c>
      <c r="K31" s="13">
        <v>200</v>
      </c>
      <c r="L31" s="43"/>
      <c r="M31" s="43"/>
      <c r="N31" s="13">
        <v>155</v>
      </c>
      <c r="O31" s="43"/>
      <c r="P31" s="43"/>
      <c r="Q31" s="43"/>
      <c r="R31" s="43"/>
      <c r="S31" s="43"/>
    </row>
    <row r="32" spans="1:19" s="2" customFormat="1" thickBot="1" x14ac:dyDescent="0.3">
      <c r="A32" s="12">
        <v>45144</v>
      </c>
      <c r="B32" s="53" t="s">
        <v>6819</v>
      </c>
      <c r="C32" s="13"/>
      <c r="D32" s="13"/>
      <c r="E32" s="13"/>
      <c r="F32" s="13"/>
      <c r="G32" s="13"/>
      <c r="H32" s="13"/>
      <c r="I32" s="13"/>
      <c r="J32" s="13">
        <v>450</v>
      </c>
      <c r="K32" s="13">
        <v>100</v>
      </c>
      <c r="L32" s="13"/>
      <c r="M32" s="13"/>
      <c r="N32" s="13"/>
      <c r="O32" s="13"/>
      <c r="P32" s="13"/>
      <c r="Q32" s="13"/>
      <c r="R32" s="13"/>
      <c r="S32" s="13"/>
    </row>
    <row r="33" spans="1:19" s="2" customFormat="1" thickBot="1" x14ac:dyDescent="0.3">
      <c r="A33" s="33" t="s">
        <v>6830</v>
      </c>
      <c r="B33" s="54"/>
      <c r="C33" s="34">
        <f>SUM(C18:C32)</f>
        <v>100</v>
      </c>
      <c r="D33" s="34">
        <f t="shared" ref="D33:S33" si="2">SUM(D18:D32)</f>
        <v>100</v>
      </c>
      <c r="E33" s="34">
        <f t="shared" si="2"/>
        <v>260</v>
      </c>
      <c r="F33" s="34">
        <f t="shared" si="2"/>
        <v>200</v>
      </c>
      <c r="G33" s="34">
        <f t="shared" si="2"/>
        <v>200</v>
      </c>
      <c r="H33" s="34">
        <f t="shared" si="2"/>
        <v>100</v>
      </c>
      <c r="I33" s="34">
        <f t="shared" si="2"/>
        <v>100</v>
      </c>
      <c r="J33" s="34">
        <f t="shared" si="2"/>
        <v>5300</v>
      </c>
      <c r="K33" s="34">
        <f t="shared" si="2"/>
        <v>1296</v>
      </c>
      <c r="L33" s="34">
        <f t="shared" si="2"/>
        <v>2018</v>
      </c>
      <c r="M33" s="34">
        <f t="shared" si="2"/>
        <v>999</v>
      </c>
      <c r="N33" s="34">
        <f t="shared" si="2"/>
        <v>2741</v>
      </c>
      <c r="O33" s="34">
        <f t="shared" si="2"/>
        <v>653</v>
      </c>
      <c r="P33" s="34">
        <f t="shared" si="2"/>
        <v>1372</v>
      </c>
      <c r="Q33" s="34">
        <f t="shared" si="2"/>
        <v>1150</v>
      </c>
      <c r="R33" s="34">
        <f t="shared" si="2"/>
        <v>200</v>
      </c>
      <c r="S33" s="34">
        <f t="shared" si="2"/>
        <v>0</v>
      </c>
    </row>
    <row r="34" spans="1:19" s="1" customFormat="1" thickBot="1" x14ac:dyDescent="0.3">
      <c r="A34" s="55">
        <v>45023</v>
      </c>
      <c r="B34" s="53" t="s">
        <v>7448</v>
      </c>
      <c r="C34" s="43"/>
      <c r="D34" s="43"/>
      <c r="E34" s="43"/>
      <c r="F34" s="43"/>
      <c r="G34" s="43"/>
      <c r="H34" s="13">
        <v>-28</v>
      </c>
      <c r="I34" s="43"/>
      <c r="J34" s="43"/>
      <c r="K34" s="43"/>
      <c r="L34" s="13">
        <v>-1</v>
      </c>
      <c r="M34" s="13">
        <v>-296</v>
      </c>
      <c r="N34" s="43"/>
      <c r="O34" s="43"/>
      <c r="P34" s="43"/>
      <c r="Q34" s="43"/>
      <c r="R34" s="43"/>
      <c r="S34" s="43"/>
    </row>
    <row r="35" spans="1:19" s="8" customFormat="1" thickBot="1" x14ac:dyDescent="0.3">
      <c r="A35" s="33" t="s">
        <v>6972</v>
      </c>
      <c r="B35" s="54"/>
      <c r="C35" s="34">
        <f>SUM(C33:C34)</f>
        <v>100</v>
      </c>
      <c r="D35" s="34">
        <f t="shared" ref="D35:S35" si="3">SUM(D33:D34)</f>
        <v>100</v>
      </c>
      <c r="E35" s="34">
        <f t="shared" si="3"/>
        <v>260</v>
      </c>
      <c r="F35" s="34">
        <f t="shared" si="3"/>
        <v>200</v>
      </c>
      <c r="G35" s="34">
        <f t="shared" si="3"/>
        <v>200</v>
      </c>
      <c r="H35" s="34">
        <f t="shared" si="3"/>
        <v>72</v>
      </c>
      <c r="I35" s="34">
        <f t="shared" si="3"/>
        <v>100</v>
      </c>
      <c r="J35" s="34">
        <f t="shared" si="3"/>
        <v>5300</v>
      </c>
      <c r="K35" s="34">
        <f t="shared" si="3"/>
        <v>1296</v>
      </c>
      <c r="L35" s="34">
        <f t="shared" si="3"/>
        <v>2017</v>
      </c>
      <c r="M35" s="34">
        <f t="shared" si="3"/>
        <v>703</v>
      </c>
      <c r="N35" s="34">
        <f t="shared" si="3"/>
        <v>2741</v>
      </c>
      <c r="O35" s="34">
        <f t="shared" si="3"/>
        <v>653</v>
      </c>
      <c r="P35" s="34">
        <f t="shared" si="3"/>
        <v>1372</v>
      </c>
      <c r="Q35" s="34">
        <f t="shared" si="3"/>
        <v>1150</v>
      </c>
      <c r="R35" s="34">
        <f t="shared" si="3"/>
        <v>200</v>
      </c>
      <c r="S35" s="34">
        <f t="shared" si="3"/>
        <v>0</v>
      </c>
    </row>
    <row r="36" spans="1:19" s="1" customFormat="1" ht="16" x14ac:dyDescent="0.25">
      <c r="A36" s="12">
        <v>45206</v>
      </c>
      <c r="B36" s="53" t="s">
        <v>7447</v>
      </c>
      <c r="C36" s="13">
        <v>-24</v>
      </c>
      <c r="D36" s="13">
        <v>-9</v>
      </c>
      <c r="E36" s="13">
        <v>-51</v>
      </c>
      <c r="F36" s="13">
        <v>-2</v>
      </c>
      <c r="G36" s="43"/>
      <c r="H36" s="13">
        <v>-47</v>
      </c>
      <c r="I36" s="13">
        <v>-28</v>
      </c>
      <c r="J36" s="43"/>
      <c r="K36" s="43"/>
      <c r="L36" s="43"/>
      <c r="M36" s="13">
        <v>-92</v>
      </c>
      <c r="N36" s="43"/>
      <c r="O36" s="43"/>
      <c r="P36" s="43"/>
      <c r="Q36" s="43"/>
      <c r="R36" s="43"/>
      <c r="S36" s="43"/>
    </row>
    <row r="37" spans="1:19" s="1" customFormat="1" ht="16" x14ac:dyDescent="0.25">
      <c r="A37" s="12" t="s">
        <v>7033</v>
      </c>
      <c r="B37" s="75" t="s">
        <v>7449</v>
      </c>
      <c r="C37" s="43"/>
      <c r="D37" s="43"/>
      <c r="E37" s="43"/>
      <c r="F37" s="43"/>
      <c r="G37" s="43"/>
      <c r="H37" s="43"/>
      <c r="I37" s="43"/>
      <c r="J37" s="13">
        <v>-196</v>
      </c>
      <c r="K37" s="13">
        <v>-104</v>
      </c>
      <c r="L37" s="13">
        <v>-10</v>
      </c>
      <c r="M37" s="13">
        <v>-130</v>
      </c>
      <c r="N37" s="13">
        <v>-111</v>
      </c>
      <c r="O37" s="43"/>
      <c r="P37" s="13">
        <v>-40</v>
      </c>
      <c r="Q37" s="43"/>
      <c r="R37" s="43"/>
      <c r="S37" s="43"/>
    </row>
    <row r="38" spans="1:19" s="1" customFormat="1" ht="16" x14ac:dyDescent="0.25">
      <c r="A38" s="12" t="s">
        <v>7094</v>
      </c>
      <c r="B38" s="75" t="s">
        <v>7450</v>
      </c>
      <c r="C38" s="115"/>
      <c r="D38" s="115"/>
      <c r="E38" s="115"/>
      <c r="F38" s="115"/>
      <c r="G38" s="115"/>
      <c r="H38" s="115"/>
      <c r="I38" s="115"/>
      <c r="J38" s="14">
        <v>-48</v>
      </c>
      <c r="K38" s="14">
        <v>-78</v>
      </c>
      <c r="L38" s="14">
        <v>-12</v>
      </c>
      <c r="M38" s="14">
        <v>-66</v>
      </c>
      <c r="N38" s="14">
        <v>-101</v>
      </c>
      <c r="O38" s="14">
        <v>-30</v>
      </c>
      <c r="P38" s="14">
        <v>-82</v>
      </c>
      <c r="Q38" s="14">
        <v>-7</v>
      </c>
      <c r="R38" s="115"/>
      <c r="S38" s="115"/>
    </row>
    <row r="39" spans="1:19" s="1" customFormat="1" ht="16" x14ac:dyDescent="0.25">
      <c r="A39" s="12" t="s">
        <v>7126</v>
      </c>
      <c r="B39" s="75" t="s">
        <v>7451</v>
      </c>
      <c r="C39" s="115"/>
      <c r="D39" s="115"/>
      <c r="E39" s="115"/>
      <c r="F39" s="14">
        <v>-14</v>
      </c>
      <c r="G39" s="14">
        <v>-84</v>
      </c>
      <c r="H39" s="115"/>
      <c r="I39" s="115"/>
      <c r="J39" s="14">
        <v>-234</v>
      </c>
      <c r="K39" s="14">
        <v>-19</v>
      </c>
      <c r="L39" s="14">
        <v>-25</v>
      </c>
      <c r="M39" s="14">
        <v>-109</v>
      </c>
      <c r="N39" s="14">
        <v>-102</v>
      </c>
      <c r="O39" s="115"/>
      <c r="P39" s="14">
        <v>-26</v>
      </c>
      <c r="Q39" s="14">
        <v>-19</v>
      </c>
      <c r="R39" s="115"/>
      <c r="S39" s="115"/>
    </row>
    <row r="40" spans="1:19" s="1" customFormat="1" ht="16" x14ac:dyDescent="0.25">
      <c r="A40" s="12">
        <v>44993</v>
      </c>
      <c r="B40" s="75" t="s">
        <v>7452</v>
      </c>
      <c r="C40" s="14">
        <v>-45</v>
      </c>
      <c r="D40" s="14">
        <v>-29</v>
      </c>
      <c r="E40" s="14">
        <v>-76</v>
      </c>
      <c r="F40" s="115"/>
      <c r="G40" s="115"/>
      <c r="H40" s="14">
        <v>-6</v>
      </c>
      <c r="I40" s="14">
        <v>-37</v>
      </c>
      <c r="J40" s="14">
        <v>-110</v>
      </c>
      <c r="K40" s="115"/>
      <c r="L40" s="115"/>
      <c r="M40" s="115"/>
      <c r="N40" s="14">
        <v>-107</v>
      </c>
      <c r="O40" s="115"/>
      <c r="P40" s="115"/>
      <c r="Q40" s="115"/>
      <c r="R40" s="115"/>
      <c r="S40" s="115"/>
    </row>
    <row r="41" spans="1:19" s="1" customFormat="1" thickBot="1" x14ac:dyDescent="0.3">
      <c r="A41" s="12">
        <v>45177</v>
      </c>
      <c r="B41" s="75" t="s">
        <v>7453</v>
      </c>
      <c r="C41" s="115"/>
      <c r="D41" s="115"/>
      <c r="E41" s="115"/>
      <c r="F41" s="14">
        <v>-1</v>
      </c>
      <c r="G41" s="14">
        <v>-3</v>
      </c>
      <c r="H41" s="115"/>
      <c r="I41" s="115"/>
      <c r="J41" s="115"/>
      <c r="K41" s="14">
        <v>-80</v>
      </c>
      <c r="L41" s="14">
        <v>-68</v>
      </c>
      <c r="M41" s="115"/>
      <c r="N41" s="14">
        <v>-228</v>
      </c>
      <c r="O41" s="115"/>
      <c r="P41" s="14">
        <v>-78</v>
      </c>
      <c r="Q41" s="14">
        <v>-38</v>
      </c>
      <c r="R41" s="115"/>
      <c r="S41" s="115"/>
    </row>
    <row r="42" spans="1:19" s="8" customFormat="1" thickBot="1" x14ac:dyDescent="0.3">
      <c r="A42" s="33" t="s">
        <v>7156</v>
      </c>
      <c r="B42" s="54"/>
      <c r="C42" s="34">
        <f>SUM(C35:C41)</f>
        <v>31</v>
      </c>
      <c r="D42" s="34">
        <f>SUM(D35:D41)</f>
        <v>62</v>
      </c>
      <c r="E42" s="34">
        <f>SUM(E35:E41)</f>
        <v>133</v>
      </c>
      <c r="F42" s="34">
        <f>SUM(F35:F41)</f>
        <v>183</v>
      </c>
      <c r="G42" s="34">
        <f>SUM(G35:G41)</f>
        <v>113</v>
      </c>
      <c r="H42" s="34">
        <f t="shared" ref="H42:S42" si="4">SUM(H35:H41)</f>
        <v>19</v>
      </c>
      <c r="I42" s="34">
        <f t="shared" si="4"/>
        <v>35</v>
      </c>
      <c r="J42" s="34">
        <f t="shared" si="4"/>
        <v>4712</v>
      </c>
      <c r="K42" s="34">
        <f t="shared" si="4"/>
        <v>1015</v>
      </c>
      <c r="L42" s="34">
        <f t="shared" si="4"/>
        <v>1902</v>
      </c>
      <c r="M42" s="34">
        <f t="shared" si="4"/>
        <v>306</v>
      </c>
      <c r="N42" s="34">
        <f t="shared" si="4"/>
        <v>2092</v>
      </c>
      <c r="O42" s="34">
        <f t="shared" si="4"/>
        <v>623</v>
      </c>
      <c r="P42" s="34">
        <f>SUM(P35:P41)</f>
        <v>1146</v>
      </c>
      <c r="Q42" s="34">
        <f>SUM(Q35:Q41)</f>
        <v>1086</v>
      </c>
      <c r="R42" s="34">
        <f>SUM(R35:R41)</f>
        <v>200</v>
      </c>
      <c r="S42" s="34">
        <f t="shared" si="4"/>
        <v>0</v>
      </c>
    </row>
    <row r="43" spans="1:19" s="1" customFormat="1" ht="16" x14ac:dyDescent="0.25">
      <c r="A43" s="76">
        <v>45207</v>
      </c>
      <c r="B43" s="14" t="s">
        <v>7454</v>
      </c>
      <c r="C43" s="115"/>
      <c r="D43" s="115"/>
      <c r="E43" s="115"/>
      <c r="F43" s="115"/>
      <c r="G43" s="115"/>
      <c r="H43" s="115"/>
      <c r="I43" s="115"/>
      <c r="J43" s="14">
        <v>-255</v>
      </c>
      <c r="K43" s="14">
        <v>-31</v>
      </c>
      <c r="L43" s="14">
        <v>-26</v>
      </c>
      <c r="M43" s="115"/>
      <c r="N43" s="14">
        <v>-193</v>
      </c>
      <c r="O43" s="14">
        <v>-18</v>
      </c>
      <c r="P43" s="115">
        <v>-19</v>
      </c>
      <c r="Q43" s="115">
        <v>-25</v>
      </c>
      <c r="R43" s="115"/>
      <c r="S43" s="115"/>
    </row>
    <row r="44" spans="1:19" s="1" customFormat="1" ht="16" x14ac:dyDescent="0.25">
      <c r="A44" s="12">
        <v>45238</v>
      </c>
      <c r="B44" s="13" t="s">
        <v>7455</v>
      </c>
      <c r="C44" s="115"/>
      <c r="D44" s="115"/>
      <c r="E44" s="115"/>
      <c r="F44" s="115"/>
      <c r="G44" s="115"/>
      <c r="H44" s="115"/>
      <c r="I44" s="115"/>
      <c r="J44" s="14">
        <v>-248</v>
      </c>
      <c r="K44" s="14">
        <v>-128</v>
      </c>
      <c r="L44" s="14">
        <v>-68</v>
      </c>
      <c r="M44" s="115"/>
      <c r="N44" s="115"/>
      <c r="O44" s="14">
        <v>-82</v>
      </c>
      <c r="P44" s="14">
        <v>-141</v>
      </c>
      <c r="Q44" s="14">
        <v>-82</v>
      </c>
      <c r="R44" s="115"/>
      <c r="S44" s="115"/>
    </row>
    <row r="45" spans="1:19" s="1" customFormat="1" ht="16" x14ac:dyDescent="0.25">
      <c r="A45" s="12" t="s">
        <v>7199</v>
      </c>
      <c r="B45" s="13" t="s">
        <v>7456</v>
      </c>
      <c r="C45" s="115"/>
      <c r="D45" s="115"/>
      <c r="E45" s="115"/>
      <c r="F45" s="14">
        <v>-12</v>
      </c>
      <c r="G45" s="14">
        <v>-3</v>
      </c>
      <c r="H45" s="115"/>
      <c r="I45" s="115"/>
      <c r="J45" s="14">
        <v>-426</v>
      </c>
      <c r="K45" s="115"/>
      <c r="L45" s="115"/>
      <c r="M45" s="115"/>
      <c r="N45" s="14">
        <v>-150</v>
      </c>
      <c r="O45" s="115"/>
      <c r="P45" s="115"/>
      <c r="Q45" s="115"/>
      <c r="R45" s="14">
        <v>-32</v>
      </c>
      <c r="S45" s="115"/>
    </row>
    <row r="46" spans="1:19" s="2" customFormat="1" ht="16" x14ac:dyDescent="0.25">
      <c r="A46" s="12" t="s">
        <v>7210</v>
      </c>
      <c r="B46" s="13" t="s">
        <v>7457</v>
      </c>
      <c r="C46" s="14"/>
      <c r="D46" s="14"/>
      <c r="E46" s="14"/>
      <c r="F46" s="14"/>
      <c r="G46" s="14"/>
      <c r="H46" s="14"/>
      <c r="I46" s="14"/>
      <c r="J46" s="14">
        <v>-272</v>
      </c>
      <c r="K46" s="14"/>
      <c r="L46" s="14"/>
      <c r="M46" s="14"/>
      <c r="N46" s="14">
        <v>-122</v>
      </c>
      <c r="O46" s="14">
        <v>-51</v>
      </c>
      <c r="P46" s="14"/>
      <c r="Q46" s="14"/>
      <c r="R46" s="14"/>
      <c r="S46" s="14"/>
    </row>
    <row r="47" spans="1:19" s="2" customFormat="1" ht="16" x14ac:dyDescent="0.25">
      <c r="A47" s="12" t="s">
        <v>7210</v>
      </c>
      <c r="B47" s="13" t="s">
        <v>7458</v>
      </c>
      <c r="C47" s="14"/>
      <c r="D47" s="14"/>
      <c r="E47" s="14"/>
      <c r="F47" s="14">
        <v>-22</v>
      </c>
      <c r="G47" s="14">
        <v>-2</v>
      </c>
      <c r="H47" s="14"/>
      <c r="I47" s="14"/>
      <c r="J47" s="14">
        <v>-108</v>
      </c>
      <c r="K47" s="14"/>
      <c r="L47" s="14">
        <v>-125</v>
      </c>
      <c r="M47" s="14"/>
      <c r="N47" s="14">
        <v>-142</v>
      </c>
      <c r="O47" s="14"/>
      <c r="P47" s="14">
        <v>-13</v>
      </c>
      <c r="Q47" s="14"/>
      <c r="R47" s="14"/>
      <c r="S47" s="14"/>
    </row>
    <row r="48" spans="1:19" s="1" customFormat="1" ht="16" x14ac:dyDescent="0.25">
      <c r="A48" s="12" t="s">
        <v>7222</v>
      </c>
      <c r="B48" s="13" t="s">
        <v>7459</v>
      </c>
      <c r="C48" s="115"/>
      <c r="D48" s="115"/>
      <c r="E48" s="115"/>
      <c r="F48" s="115"/>
      <c r="G48" s="115"/>
      <c r="H48" s="115"/>
      <c r="I48" s="115"/>
      <c r="J48" s="14">
        <v>-535</v>
      </c>
      <c r="K48" s="115"/>
      <c r="L48" s="115"/>
      <c r="M48" s="14">
        <v>-21</v>
      </c>
      <c r="N48" s="14">
        <v>-76</v>
      </c>
      <c r="O48" s="115"/>
      <c r="P48" s="115"/>
      <c r="Q48" s="115"/>
      <c r="R48" s="115"/>
      <c r="S48" s="115"/>
    </row>
    <row r="49" spans="1:19" s="1" customFormat="1" ht="16" x14ac:dyDescent="0.25">
      <c r="A49" s="12" t="s">
        <v>7222</v>
      </c>
      <c r="B49" s="13" t="s">
        <v>7460</v>
      </c>
      <c r="C49" s="14">
        <v>-14</v>
      </c>
      <c r="D49" s="14">
        <v>-4</v>
      </c>
      <c r="E49" s="14">
        <v>-35</v>
      </c>
      <c r="F49" s="14">
        <v>-15</v>
      </c>
      <c r="G49" s="14">
        <v>-26</v>
      </c>
      <c r="H49" s="14">
        <v>-4</v>
      </c>
      <c r="I49" s="14">
        <v>-2</v>
      </c>
      <c r="J49" s="115"/>
      <c r="K49" s="14">
        <v>-119</v>
      </c>
      <c r="L49" s="14">
        <v>-75</v>
      </c>
      <c r="M49" s="115"/>
      <c r="N49" s="115"/>
      <c r="O49" s="14">
        <v>-79</v>
      </c>
      <c r="P49" s="14">
        <v>-128</v>
      </c>
      <c r="Q49" s="14">
        <v>-51</v>
      </c>
      <c r="R49" s="115"/>
      <c r="S49" s="115"/>
    </row>
    <row r="50" spans="1:19" s="1" customFormat="1" ht="16" x14ac:dyDescent="0.25">
      <c r="A50" s="12" t="s">
        <v>7216</v>
      </c>
      <c r="B50" s="13" t="s">
        <v>7461</v>
      </c>
      <c r="C50" s="115"/>
      <c r="D50" s="115"/>
      <c r="E50" s="115"/>
      <c r="F50" s="115"/>
      <c r="G50" s="115"/>
      <c r="H50" s="115"/>
      <c r="I50" s="115"/>
      <c r="J50" s="14">
        <v>-122</v>
      </c>
      <c r="K50" s="14">
        <v>-80</v>
      </c>
      <c r="L50" s="14">
        <v>-199</v>
      </c>
      <c r="M50" s="14">
        <v>-6</v>
      </c>
      <c r="N50" s="115"/>
      <c r="O50" s="14">
        <v>-7</v>
      </c>
      <c r="P50" s="14">
        <v>-23</v>
      </c>
      <c r="Q50" s="14">
        <v>-113</v>
      </c>
      <c r="R50" s="14">
        <v>-8</v>
      </c>
      <c r="S50" s="115"/>
    </row>
    <row r="51" spans="1:19" s="1" customFormat="1" ht="16" x14ac:dyDescent="0.25">
      <c r="A51" s="12" t="s">
        <v>7247</v>
      </c>
      <c r="B51" s="13" t="s">
        <v>7462</v>
      </c>
      <c r="C51" s="115"/>
      <c r="D51" s="115"/>
      <c r="E51" s="115"/>
      <c r="F51" s="14">
        <v>-4</v>
      </c>
      <c r="G51" s="115"/>
      <c r="H51" s="115"/>
      <c r="I51" s="115"/>
      <c r="J51" s="14">
        <v>-186</v>
      </c>
      <c r="K51" s="14">
        <v>-1</v>
      </c>
      <c r="L51" s="14">
        <v>-91</v>
      </c>
      <c r="M51" s="14">
        <v>-8</v>
      </c>
      <c r="N51" s="14">
        <v>-172</v>
      </c>
      <c r="O51" s="14">
        <v>-29</v>
      </c>
      <c r="P51" s="14">
        <v>-1</v>
      </c>
      <c r="Q51" s="14">
        <v>-74</v>
      </c>
      <c r="R51" s="14">
        <v>-22</v>
      </c>
      <c r="S51" s="115"/>
    </row>
    <row r="52" spans="1:19" s="1" customFormat="1" ht="16" x14ac:dyDescent="0.25">
      <c r="A52" s="55" t="s">
        <v>7265</v>
      </c>
      <c r="B52" s="13" t="s">
        <v>7464</v>
      </c>
      <c r="C52" s="115"/>
      <c r="D52" s="115"/>
      <c r="E52" s="115"/>
      <c r="F52" s="14">
        <v>-3</v>
      </c>
      <c r="G52" s="14">
        <v>-2</v>
      </c>
      <c r="H52" s="115"/>
      <c r="I52" s="115"/>
      <c r="J52" s="14">
        <v>-94</v>
      </c>
      <c r="K52" s="14">
        <v>-70</v>
      </c>
      <c r="L52" s="14">
        <v>-168</v>
      </c>
      <c r="M52" s="115"/>
      <c r="N52" s="14">
        <v>-148</v>
      </c>
      <c r="O52" s="14">
        <v>-31</v>
      </c>
      <c r="P52" s="14">
        <v>-64</v>
      </c>
      <c r="Q52" s="14">
        <v>-58</v>
      </c>
      <c r="R52" s="14">
        <v>-8</v>
      </c>
      <c r="S52" s="115"/>
    </row>
    <row r="53" spans="1:19" s="1" customFormat="1" ht="16" x14ac:dyDescent="0.25">
      <c r="A53" s="55" t="s">
        <v>7261</v>
      </c>
      <c r="B53" s="13" t="s">
        <v>7463</v>
      </c>
      <c r="C53" s="115"/>
      <c r="D53" s="115"/>
      <c r="E53" s="115"/>
      <c r="F53" s="115"/>
      <c r="G53" s="115"/>
      <c r="H53" s="115"/>
      <c r="I53" s="115"/>
      <c r="J53" s="14">
        <v>-325</v>
      </c>
      <c r="K53" s="115"/>
      <c r="L53" s="115"/>
      <c r="M53" s="115"/>
      <c r="N53" s="14">
        <v>-185</v>
      </c>
      <c r="O53" s="14">
        <v>-33</v>
      </c>
      <c r="P53" s="115"/>
      <c r="Q53" s="115"/>
      <c r="R53" s="115"/>
      <c r="S53" s="115"/>
    </row>
    <row r="54" spans="1:19" s="1" customFormat="1" ht="16" x14ac:dyDescent="0.25">
      <c r="A54" s="55" t="s">
        <v>7282</v>
      </c>
      <c r="B54" s="53" t="s">
        <v>7465</v>
      </c>
      <c r="C54" s="115"/>
      <c r="D54" s="115"/>
      <c r="E54" s="115"/>
      <c r="F54" s="14">
        <v>-12</v>
      </c>
      <c r="G54" s="14">
        <v>-10</v>
      </c>
      <c r="H54" s="115"/>
      <c r="I54" s="115"/>
      <c r="J54" s="14">
        <v>-297</v>
      </c>
      <c r="K54" s="14">
        <v>-24</v>
      </c>
      <c r="L54" s="14">
        <v>-69</v>
      </c>
      <c r="M54" s="14">
        <v>-25</v>
      </c>
      <c r="N54" s="14">
        <v>-92</v>
      </c>
      <c r="O54" s="14">
        <v>-59</v>
      </c>
      <c r="P54" s="14">
        <v>-15</v>
      </c>
      <c r="Q54" s="14">
        <v>-59</v>
      </c>
      <c r="R54" s="115"/>
      <c r="S54" s="115"/>
    </row>
    <row r="55" spans="1:19" s="2" customFormat="1" ht="16" x14ac:dyDescent="0.25">
      <c r="A55" s="55" t="s">
        <v>7282</v>
      </c>
      <c r="B55" s="53" t="s">
        <v>7466</v>
      </c>
      <c r="C55" s="14"/>
      <c r="D55" s="14"/>
      <c r="E55" s="14"/>
      <c r="F55" s="14"/>
      <c r="G55" s="14"/>
      <c r="H55" s="14"/>
      <c r="I55" s="14"/>
      <c r="J55" s="14">
        <v>-190</v>
      </c>
      <c r="K55" s="14">
        <v>-97</v>
      </c>
      <c r="L55" s="14">
        <v>-77</v>
      </c>
      <c r="M55" s="14"/>
      <c r="N55" s="14">
        <v>-68</v>
      </c>
      <c r="O55" s="14">
        <v>-19</v>
      </c>
      <c r="P55" s="14">
        <v>-86</v>
      </c>
      <c r="Q55" s="14">
        <v>-107</v>
      </c>
      <c r="R55" s="14">
        <v>-25</v>
      </c>
      <c r="S55" s="14"/>
    </row>
    <row r="56" spans="1:19" s="1" customFormat="1" ht="16" x14ac:dyDescent="0.25">
      <c r="A56" s="55" t="s">
        <v>7301</v>
      </c>
      <c r="B56" s="53" t="s">
        <v>7467</v>
      </c>
      <c r="C56" s="115"/>
      <c r="D56" s="115"/>
      <c r="E56" s="115"/>
      <c r="F56" s="115"/>
      <c r="G56" s="115"/>
      <c r="H56" s="115"/>
      <c r="I56" s="115"/>
      <c r="J56" s="14">
        <v>-178</v>
      </c>
      <c r="K56" s="14">
        <v>-59</v>
      </c>
      <c r="L56" s="14">
        <v>-232</v>
      </c>
      <c r="M56" s="115"/>
      <c r="N56" s="14">
        <v>-75</v>
      </c>
      <c r="O56" s="14">
        <v>-17</v>
      </c>
      <c r="P56" s="14">
        <v>-45</v>
      </c>
      <c r="Q56" s="14">
        <v>-132</v>
      </c>
      <c r="R56" s="14">
        <v>-1</v>
      </c>
      <c r="S56" s="115"/>
    </row>
    <row r="57" spans="1:19" s="1" customFormat="1" ht="16" x14ac:dyDescent="0.25">
      <c r="A57" s="12" t="s">
        <v>7313</v>
      </c>
      <c r="B57" s="53" t="s">
        <v>7468</v>
      </c>
      <c r="C57" s="115"/>
      <c r="D57" s="115"/>
      <c r="E57" s="115"/>
      <c r="F57" s="115"/>
      <c r="G57" s="115"/>
      <c r="H57" s="115"/>
      <c r="I57" s="115"/>
      <c r="J57" s="14">
        <v>-247</v>
      </c>
      <c r="K57" s="115"/>
      <c r="L57" s="115"/>
      <c r="M57" s="14">
        <v>-48</v>
      </c>
      <c r="N57" s="14">
        <v>-253</v>
      </c>
      <c r="O57" s="14">
        <v>-19</v>
      </c>
      <c r="P57" s="115"/>
      <c r="Q57" s="115"/>
      <c r="R57" s="115"/>
      <c r="S57" s="115"/>
    </row>
    <row r="58" spans="1:19" s="1" customFormat="1" ht="16" x14ac:dyDescent="0.25">
      <c r="A58" s="55">
        <v>44935</v>
      </c>
      <c r="B58" s="53" t="s">
        <v>7470</v>
      </c>
      <c r="C58" s="115"/>
      <c r="D58" s="115"/>
      <c r="E58" s="115"/>
      <c r="F58" s="14">
        <v>-18</v>
      </c>
      <c r="G58" s="14">
        <v>-7</v>
      </c>
      <c r="H58" s="115"/>
      <c r="I58" s="115"/>
      <c r="J58" s="115"/>
      <c r="K58" s="14">
        <v>-91</v>
      </c>
      <c r="L58" s="14">
        <v>-261</v>
      </c>
      <c r="M58" s="115"/>
      <c r="N58" s="115"/>
      <c r="O58" s="115"/>
      <c r="P58" s="14">
        <v>-109</v>
      </c>
      <c r="Q58" s="14">
        <v>-118</v>
      </c>
      <c r="R58" s="14">
        <v>-62</v>
      </c>
      <c r="S58" s="115"/>
    </row>
    <row r="59" spans="1:19" s="1" customFormat="1" ht="17.25" customHeight="1" x14ac:dyDescent="0.25">
      <c r="A59" s="12">
        <v>45025</v>
      </c>
      <c r="B59" s="75" t="s">
        <v>7469</v>
      </c>
      <c r="C59" s="115"/>
      <c r="D59" s="115"/>
      <c r="E59" s="115"/>
      <c r="F59" s="115"/>
      <c r="G59" s="115"/>
      <c r="H59" s="115"/>
      <c r="I59" s="115"/>
      <c r="J59" s="14">
        <v>-418</v>
      </c>
      <c r="K59" s="14">
        <v>-17</v>
      </c>
      <c r="L59" s="14">
        <v>-30</v>
      </c>
      <c r="M59" s="14">
        <v>-66</v>
      </c>
      <c r="N59" s="14">
        <v>-181</v>
      </c>
      <c r="O59" s="14">
        <v>-64</v>
      </c>
      <c r="P59" s="14">
        <v>-31</v>
      </c>
      <c r="Q59" s="14">
        <v>-37</v>
      </c>
      <c r="R59" s="14">
        <v>-5</v>
      </c>
      <c r="S59" s="115"/>
    </row>
    <row r="60" spans="1:19" s="1" customFormat="1" ht="18" customHeight="1" thickBot="1" x14ac:dyDescent="0.3">
      <c r="A60" s="12">
        <v>45086</v>
      </c>
      <c r="B60" s="75" t="s">
        <v>7471</v>
      </c>
      <c r="C60" s="14">
        <v>-8</v>
      </c>
      <c r="D60" s="115"/>
      <c r="E60" s="115"/>
      <c r="F60" s="14">
        <v>-16</v>
      </c>
      <c r="G60" s="14">
        <v>-1</v>
      </c>
      <c r="H60" s="14">
        <v>-5</v>
      </c>
      <c r="I60" s="14">
        <v>-5</v>
      </c>
      <c r="J60" s="14">
        <v>-137</v>
      </c>
      <c r="K60" s="14">
        <v>-18</v>
      </c>
      <c r="L60" s="14">
        <v>-121</v>
      </c>
      <c r="M60" s="14">
        <v>-9</v>
      </c>
      <c r="N60" s="14">
        <v>-32</v>
      </c>
      <c r="O60" s="14">
        <v>-12</v>
      </c>
      <c r="P60" s="14">
        <v>-35</v>
      </c>
      <c r="Q60" s="14">
        <v>-78</v>
      </c>
      <c r="R60" s="14">
        <v>-6</v>
      </c>
      <c r="S60" s="115"/>
    </row>
    <row r="61" spans="1:19" s="8" customFormat="1" thickBot="1" x14ac:dyDescent="0.3">
      <c r="A61" s="33" t="s">
        <v>7424</v>
      </c>
      <c r="B61" s="54"/>
      <c r="C61" s="34">
        <f t="shared" ref="C61:S61" si="5">SUM(C42:C60)</f>
        <v>9</v>
      </c>
      <c r="D61" s="34">
        <f t="shared" si="5"/>
        <v>58</v>
      </c>
      <c r="E61" s="34">
        <f t="shared" si="5"/>
        <v>98</v>
      </c>
      <c r="F61" s="34">
        <f t="shared" si="5"/>
        <v>81</v>
      </c>
      <c r="G61" s="34">
        <f t="shared" si="5"/>
        <v>62</v>
      </c>
      <c r="H61" s="34">
        <f t="shared" si="5"/>
        <v>10</v>
      </c>
      <c r="I61" s="34">
        <f t="shared" si="5"/>
        <v>28</v>
      </c>
      <c r="J61" s="34">
        <f t="shared" si="5"/>
        <v>674</v>
      </c>
      <c r="K61" s="34">
        <f t="shared" si="5"/>
        <v>280</v>
      </c>
      <c r="L61" s="34">
        <f t="shared" si="5"/>
        <v>360</v>
      </c>
      <c r="M61" s="34">
        <f t="shared" si="5"/>
        <v>123</v>
      </c>
      <c r="N61" s="34">
        <f t="shared" si="5"/>
        <v>203</v>
      </c>
      <c r="O61" s="34">
        <f t="shared" si="5"/>
        <v>103</v>
      </c>
      <c r="P61" s="34">
        <f t="shared" si="5"/>
        <v>436</v>
      </c>
      <c r="Q61" s="34">
        <f t="shared" si="5"/>
        <v>152</v>
      </c>
      <c r="R61" s="34">
        <f t="shared" si="5"/>
        <v>31</v>
      </c>
      <c r="S61" s="34">
        <f t="shared" si="5"/>
        <v>0</v>
      </c>
    </row>
    <row r="62" spans="1:19" s="1" customFormat="1" ht="17.25" customHeight="1" x14ac:dyDescent="0.25">
      <c r="A62" s="55" t="s">
        <v>7397</v>
      </c>
      <c r="B62" s="53" t="s">
        <v>7472</v>
      </c>
      <c r="C62" s="14">
        <v>-3</v>
      </c>
      <c r="D62" s="14">
        <v>-5</v>
      </c>
      <c r="E62" s="14">
        <v>-13</v>
      </c>
      <c r="F62" s="14">
        <v>-24</v>
      </c>
      <c r="G62" s="115"/>
      <c r="H62" s="14">
        <v>-3</v>
      </c>
      <c r="I62" s="115"/>
      <c r="J62" s="14">
        <v>-211</v>
      </c>
      <c r="K62" s="14">
        <v>-18</v>
      </c>
      <c r="L62" s="115"/>
      <c r="M62" s="14">
        <v>-30</v>
      </c>
      <c r="N62" s="14">
        <v>-75</v>
      </c>
      <c r="O62" s="14">
        <v>-31</v>
      </c>
      <c r="P62" s="14">
        <v>-44</v>
      </c>
      <c r="Q62" s="14">
        <v>-110</v>
      </c>
      <c r="R62" s="14">
        <v>-2</v>
      </c>
      <c r="S62" s="115"/>
    </row>
    <row r="63" spans="1:19" s="1" customFormat="1" ht="17.25" customHeight="1" x14ac:dyDescent="0.25">
      <c r="A63" s="12" t="s">
        <v>7421</v>
      </c>
      <c r="B63" s="13" t="s">
        <v>7473</v>
      </c>
      <c r="C63" s="14">
        <v>-1</v>
      </c>
      <c r="D63" s="14">
        <v>-2</v>
      </c>
      <c r="E63" s="115"/>
      <c r="F63" s="115"/>
      <c r="G63" s="14">
        <v>-2</v>
      </c>
      <c r="H63" s="14">
        <v>-2</v>
      </c>
      <c r="I63" s="115"/>
      <c r="J63" s="14">
        <v>-152</v>
      </c>
      <c r="K63" s="14">
        <v>-10</v>
      </c>
      <c r="L63" s="14">
        <v>-57</v>
      </c>
      <c r="M63" s="14">
        <v>-62</v>
      </c>
      <c r="N63" s="14">
        <v>-47</v>
      </c>
      <c r="O63" s="14">
        <v>-28</v>
      </c>
      <c r="P63" s="14">
        <v>-6</v>
      </c>
      <c r="Q63" s="14">
        <v>-39</v>
      </c>
      <c r="R63" s="115"/>
      <c r="S63" s="115"/>
    </row>
    <row r="64" spans="1:19" s="1" customFormat="1" ht="17.25" customHeight="1" thickBot="1" x14ac:dyDescent="0.3">
      <c r="A64" s="12">
        <v>45056</v>
      </c>
      <c r="B64" s="436" t="s">
        <v>7576</v>
      </c>
      <c r="C64" s="14">
        <v>-5</v>
      </c>
      <c r="D64" s="14">
        <v>-46</v>
      </c>
      <c r="E64" s="14">
        <v>-70</v>
      </c>
      <c r="F64" s="115"/>
      <c r="G64" s="115"/>
      <c r="H64" s="14">
        <v>-4</v>
      </c>
      <c r="I64" s="115"/>
      <c r="J64" s="14">
        <v>-42</v>
      </c>
      <c r="K64" s="115"/>
      <c r="L64" s="115"/>
      <c r="M64" s="14">
        <v>-3</v>
      </c>
      <c r="N64" s="14">
        <v>-81</v>
      </c>
      <c r="O64" s="14">
        <v>-16</v>
      </c>
      <c r="P64" s="115"/>
      <c r="Q64" s="115"/>
      <c r="R64" s="115"/>
      <c r="S64" s="115"/>
    </row>
    <row r="65" spans="1:20" s="8" customFormat="1" thickBot="1" x14ac:dyDescent="0.3">
      <c r="A65" s="33" t="s">
        <v>7655</v>
      </c>
      <c r="B65" s="54"/>
      <c r="C65" s="34">
        <f>SUM(C61:C64)</f>
        <v>0</v>
      </c>
      <c r="D65" s="34">
        <f t="shared" ref="D65:S65" si="6">SUM(D61:D64)</f>
        <v>5</v>
      </c>
      <c r="E65" s="34">
        <f t="shared" si="6"/>
        <v>15</v>
      </c>
      <c r="F65" s="34">
        <f t="shared" si="6"/>
        <v>57</v>
      </c>
      <c r="G65" s="34">
        <f t="shared" si="6"/>
        <v>60</v>
      </c>
      <c r="H65" s="34">
        <f t="shared" si="6"/>
        <v>1</v>
      </c>
      <c r="I65" s="34">
        <f t="shared" si="6"/>
        <v>28</v>
      </c>
      <c r="J65" s="34">
        <f t="shared" si="6"/>
        <v>269</v>
      </c>
      <c r="K65" s="34">
        <f t="shared" si="6"/>
        <v>252</v>
      </c>
      <c r="L65" s="34">
        <f t="shared" si="6"/>
        <v>303</v>
      </c>
      <c r="M65" s="34">
        <f t="shared" si="6"/>
        <v>28</v>
      </c>
      <c r="N65" s="34">
        <f t="shared" si="6"/>
        <v>0</v>
      </c>
      <c r="O65" s="34">
        <f t="shared" si="6"/>
        <v>28</v>
      </c>
      <c r="P65" s="34">
        <f t="shared" si="6"/>
        <v>386</v>
      </c>
      <c r="Q65" s="34">
        <f t="shared" si="6"/>
        <v>3</v>
      </c>
      <c r="R65" s="34">
        <f t="shared" si="6"/>
        <v>29</v>
      </c>
      <c r="S65" s="34">
        <f t="shared" si="6"/>
        <v>0</v>
      </c>
    </row>
    <row r="66" spans="1:20" s="1" customFormat="1" ht="17.25" customHeight="1" x14ac:dyDescent="0.25">
      <c r="A66" s="12">
        <v>45209</v>
      </c>
      <c r="B66" s="75" t="s">
        <v>7604</v>
      </c>
      <c r="C66" s="115"/>
      <c r="D66" s="115"/>
      <c r="E66" s="115"/>
      <c r="F66" s="115"/>
      <c r="G66" s="115"/>
      <c r="H66" s="115"/>
      <c r="I66" s="115"/>
      <c r="J66" s="115"/>
      <c r="K66" s="14">
        <v>-60</v>
      </c>
      <c r="L66" s="14">
        <v>-44</v>
      </c>
      <c r="M66" s="115"/>
      <c r="N66" s="115"/>
      <c r="O66" s="115"/>
      <c r="P66" s="14">
        <v>-290</v>
      </c>
      <c r="Q66" s="14">
        <v>-74</v>
      </c>
      <c r="R66" s="115"/>
      <c r="S66" s="115"/>
    </row>
    <row r="67" spans="1:20" s="1" customFormat="1" ht="16" x14ac:dyDescent="0.25">
      <c r="A67" s="250">
        <v>45209</v>
      </c>
      <c r="B67" s="771" t="s">
        <v>7605</v>
      </c>
      <c r="C67" s="115"/>
      <c r="D67" s="115"/>
      <c r="E67" s="115"/>
      <c r="F67" s="115"/>
      <c r="G67" s="115"/>
      <c r="H67" s="115"/>
      <c r="I67" s="115"/>
      <c r="J67" s="115"/>
      <c r="K67" s="115"/>
      <c r="L67" s="115">
        <v>-71</v>
      </c>
      <c r="M67" s="115"/>
      <c r="N67" s="115"/>
      <c r="O67" s="115"/>
      <c r="P67" s="115"/>
      <c r="Q67" s="115">
        <v>71</v>
      </c>
      <c r="R67" s="115"/>
      <c r="S67" s="115"/>
    </row>
    <row r="68" spans="1:20" s="1" customFormat="1" ht="17.25" customHeight="1" x14ac:dyDescent="0.25">
      <c r="A68" s="12" t="s">
        <v>7609</v>
      </c>
      <c r="B68" s="436" t="s">
        <v>63</v>
      </c>
      <c r="C68" s="115"/>
      <c r="D68" s="115"/>
      <c r="E68" s="14">
        <v>-15</v>
      </c>
      <c r="F68" s="115"/>
      <c r="G68" s="14">
        <v>-56</v>
      </c>
      <c r="H68" s="115"/>
      <c r="I68" s="115"/>
      <c r="J68" s="115"/>
      <c r="K68" s="14">
        <v>-48</v>
      </c>
      <c r="L68" s="14">
        <v>-9</v>
      </c>
      <c r="M68" s="115"/>
      <c r="N68" s="115"/>
      <c r="O68" s="115"/>
      <c r="P68" s="115"/>
      <c r="Q68" s="115"/>
      <c r="R68" s="115"/>
      <c r="S68" s="115"/>
    </row>
    <row r="69" spans="1:20" s="1" customFormat="1" ht="17.25" customHeight="1" thickBot="1" x14ac:dyDescent="0.3">
      <c r="A69" s="250" t="s">
        <v>7609</v>
      </c>
      <c r="B69" s="771" t="s">
        <v>7605</v>
      </c>
      <c r="C69" s="115"/>
      <c r="D69" s="115"/>
      <c r="E69" s="115"/>
      <c r="F69" s="115"/>
      <c r="G69" s="115"/>
      <c r="H69" s="115"/>
      <c r="I69" s="115"/>
      <c r="J69" s="115"/>
      <c r="K69" s="115"/>
      <c r="L69" s="115">
        <v>-7</v>
      </c>
      <c r="M69" s="115"/>
      <c r="N69" s="115"/>
      <c r="O69" s="115"/>
      <c r="P69" s="115"/>
      <c r="Q69" s="115"/>
      <c r="R69" s="115"/>
      <c r="S69" s="115"/>
    </row>
    <row r="70" spans="1:20" s="8" customFormat="1" thickBot="1" x14ac:dyDescent="0.3">
      <c r="A70" s="33" t="s">
        <v>7662</v>
      </c>
      <c r="B70" s="54"/>
      <c r="C70" s="34">
        <f>SUM(C65:C69)</f>
        <v>0</v>
      </c>
      <c r="D70" s="34">
        <f t="shared" ref="D70:S70" si="7">SUM(D65:D69)</f>
        <v>5</v>
      </c>
      <c r="E70" s="34">
        <f t="shared" si="7"/>
        <v>0</v>
      </c>
      <c r="F70" s="34">
        <f t="shared" si="7"/>
        <v>57</v>
      </c>
      <c r="G70" s="34">
        <f t="shared" si="7"/>
        <v>4</v>
      </c>
      <c r="H70" s="34">
        <f t="shared" si="7"/>
        <v>1</v>
      </c>
      <c r="I70" s="34">
        <f t="shared" si="7"/>
        <v>28</v>
      </c>
      <c r="J70" s="34">
        <f t="shared" si="7"/>
        <v>269</v>
      </c>
      <c r="K70" s="34">
        <f t="shared" si="7"/>
        <v>144</v>
      </c>
      <c r="L70" s="34">
        <f>SUM(L65:L69)</f>
        <v>172</v>
      </c>
      <c r="M70" s="34">
        <f t="shared" si="7"/>
        <v>28</v>
      </c>
      <c r="N70" s="34">
        <f t="shared" si="7"/>
        <v>0</v>
      </c>
      <c r="O70" s="34">
        <f t="shared" si="7"/>
        <v>28</v>
      </c>
      <c r="P70" s="34">
        <f t="shared" si="7"/>
        <v>96</v>
      </c>
      <c r="Q70" s="34">
        <f t="shared" si="7"/>
        <v>0</v>
      </c>
      <c r="R70" s="34">
        <f t="shared" si="7"/>
        <v>29</v>
      </c>
      <c r="S70" s="34">
        <f t="shared" si="7"/>
        <v>0</v>
      </c>
    </row>
    <row r="71" spans="1:20" s="1" customFormat="1" ht="16" x14ac:dyDescent="0.25">
      <c r="A71" s="1359"/>
      <c r="B71" s="43" t="s">
        <v>967</v>
      </c>
      <c r="C71" s="115"/>
      <c r="D71" s="432">
        <v>-5</v>
      </c>
      <c r="E71" s="115"/>
      <c r="F71" s="432">
        <v>-57</v>
      </c>
      <c r="G71" s="432">
        <v>-4</v>
      </c>
      <c r="H71" s="432">
        <v>-1</v>
      </c>
      <c r="I71" s="432">
        <v>-28</v>
      </c>
      <c r="J71" s="115">
        <v>-269</v>
      </c>
      <c r="K71" s="115">
        <v>-144</v>
      </c>
      <c r="L71" s="115">
        <v>-172</v>
      </c>
      <c r="M71" s="432">
        <v>-28</v>
      </c>
      <c r="N71" s="432"/>
      <c r="O71" s="432">
        <v>-28</v>
      </c>
      <c r="P71" s="432">
        <v>-96</v>
      </c>
      <c r="Q71" s="432"/>
      <c r="R71" s="432">
        <v>-29</v>
      </c>
      <c r="S71" s="115"/>
      <c r="T71" s="49" t="s">
        <v>8087</v>
      </c>
    </row>
    <row r="72" spans="1:20" s="2" customFormat="1" ht="16" x14ac:dyDescent="0.25">
      <c r="A72" s="2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20" s="2" customFormat="1" ht="16" x14ac:dyDescent="0.25">
      <c r="A73" s="2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20" s="2" customFormat="1" ht="16" x14ac:dyDescent="0.25">
      <c r="A74" s="2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20" s="2" customFormat="1" ht="16" x14ac:dyDescent="0.25">
      <c r="A75" s="2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20" s="2" customFormat="1" ht="16" x14ac:dyDescent="0.25">
      <c r="A76" s="2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20" s="1" customFormat="1" thickBot="1" x14ac:dyDescent="0.3">
      <c r="A77" s="367"/>
      <c r="B77" s="43"/>
      <c r="C77" s="115">
        <f>SUM(C70:C74)</f>
        <v>0</v>
      </c>
      <c r="D77" s="115">
        <f t="shared" ref="D77:S77" si="8">SUM(D70:D74)</f>
        <v>0</v>
      </c>
      <c r="E77" s="115">
        <f t="shared" si="8"/>
        <v>0</v>
      </c>
      <c r="F77" s="115">
        <f t="shared" si="8"/>
        <v>0</v>
      </c>
      <c r="G77" s="115">
        <f t="shared" si="8"/>
        <v>0</v>
      </c>
      <c r="H77" s="115">
        <f t="shared" si="8"/>
        <v>0</v>
      </c>
      <c r="I77" s="115">
        <f t="shared" si="8"/>
        <v>0</v>
      </c>
      <c r="J77" s="115">
        <f t="shared" si="8"/>
        <v>0</v>
      </c>
      <c r="K77" s="115">
        <f t="shared" si="8"/>
        <v>0</v>
      </c>
      <c r="L77" s="115">
        <f t="shared" si="8"/>
        <v>0</v>
      </c>
      <c r="M77" s="115">
        <f t="shared" si="8"/>
        <v>0</v>
      </c>
      <c r="N77" s="115">
        <f t="shared" si="8"/>
        <v>0</v>
      </c>
      <c r="O77" s="115">
        <f t="shared" si="8"/>
        <v>0</v>
      </c>
      <c r="P77" s="115">
        <f t="shared" si="8"/>
        <v>0</v>
      </c>
      <c r="Q77" s="115">
        <f t="shared" si="8"/>
        <v>0</v>
      </c>
      <c r="R77" s="115">
        <f t="shared" si="8"/>
        <v>0</v>
      </c>
      <c r="S77" s="115">
        <f t="shared" si="8"/>
        <v>0</v>
      </c>
    </row>
    <row r="78" spans="1:20" ht="18" thickBot="1" x14ac:dyDescent="0.3">
      <c r="C78" s="9" t="s">
        <v>26</v>
      </c>
      <c r="D78" s="271" t="s">
        <v>3</v>
      </c>
      <c r="E78" s="271" t="s">
        <v>4</v>
      </c>
      <c r="F78" s="271" t="s">
        <v>32</v>
      </c>
      <c r="G78" s="271" t="s">
        <v>27</v>
      </c>
      <c r="H78" s="271" t="s">
        <v>1464</v>
      </c>
      <c r="I78" s="271" t="s">
        <v>1465</v>
      </c>
      <c r="J78" s="271" t="s">
        <v>3763</v>
      </c>
      <c r="K78" s="271" t="s">
        <v>547</v>
      </c>
      <c r="L78" s="271" t="s">
        <v>548</v>
      </c>
      <c r="M78" s="271" t="s">
        <v>546</v>
      </c>
      <c r="N78" s="271" t="s">
        <v>494</v>
      </c>
      <c r="O78" s="271" t="s">
        <v>3764</v>
      </c>
      <c r="P78" s="271" t="s">
        <v>3167</v>
      </c>
      <c r="Q78" s="271" t="s">
        <v>1318</v>
      </c>
      <c r="R78" s="483" t="s">
        <v>386</v>
      </c>
      <c r="S78" s="1549"/>
    </row>
    <row r="80" spans="1:20" x14ac:dyDescent="0.25">
      <c r="A80" s="522" t="s">
        <v>7656</v>
      </c>
    </row>
    <row r="81" spans="1:1" x14ac:dyDescent="0.25">
      <c r="A81" s="522" t="s">
        <v>7657</v>
      </c>
    </row>
  </sheetData>
  <pageMargins left="0.7" right="0.7" top="0.75" bottom="0.75" header="0.3" footer="0.3"/>
  <pageSetup orientation="portrait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D21"/>
  <sheetViews>
    <sheetView workbookViewId="0">
      <selection activeCell="C21" sqref="C21"/>
    </sheetView>
  </sheetViews>
  <sheetFormatPr baseColWidth="10" defaultColWidth="8.83203125" defaultRowHeight="17" x14ac:dyDescent="0.25"/>
  <cols>
    <col min="1" max="1" width="12.5" style="523" customWidth="1"/>
    <col min="2" max="2" width="41.5" style="47" customWidth="1"/>
    <col min="3" max="3" width="11.33203125" style="47" customWidth="1"/>
    <col min="4" max="16384" width="8.83203125" style="47"/>
  </cols>
  <sheetData>
    <row r="1" spans="1:4" x14ac:dyDescent="0.25">
      <c r="A1" s="128" t="s">
        <v>23</v>
      </c>
      <c r="B1" s="48"/>
    </row>
    <row r="2" spans="1:4" x14ac:dyDescent="0.25">
      <c r="A2" s="128"/>
      <c r="B2" s="48"/>
    </row>
    <row r="3" spans="1:4" s="414" customFormat="1" x14ac:dyDescent="0.25">
      <c r="A3" s="139" t="s">
        <v>1614</v>
      </c>
      <c r="B3" s="2"/>
    </row>
    <row r="4" spans="1:4" s="23" customFormat="1" ht="16" x14ac:dyDescent="0.25">
      <c r="A4" s="139" t="s">
        <v>1615</v>
      </c>
      <c r="B4" s="3"/>
    </row>
    <row r="5" spans="1:4" s="441" customFormat="1" thickBot="1" x14ac:dyDescent="0.3">
      <c r="A5" s="516"/>
      <c r="C5" s="518">
        <v>4000</v>
      </c>
    </row>
    <row r="6" spans="1:4" s="414" customFormat="1" ht="18" thickBot="1" x14ac:dyDescent="0.3">
      <c r="A6" s="675" t="s">
        <v>0</v>
      </c>
      <c r="B6" s="271" t="s">
        <v>1</v>
      </c>
      <c r="C6" s="10" t="s">
        <v>31</v>
      </c>
    </row>
    <row r="7" spans="1:4" s="437" customFormat="1" thickBot="1" x14ac:dyDescent="0.3">
      <c r="A7" s="864">
        <v>44927</v>
      </c>
      <c r="B7" s="429" t="s">
        <v>6307</v>
      </c>
      <c r="C7" s="1016">
        <v>26</v>
      </c>
    </row>
    <row r="8" spans="1:4" s="441" customFormat="1" thickBot="1" x14ac:dyDescent="0.3">
      <c r="A8" s="33" t="s">
        <v>6057</v>
      </c>
      <c r="B8" s="54"/>
      <c r="C8" s="982">
        <f>SUM(C7)</f>
        <v>26</v>
      </c>
    </row>
    <row r="9" spans="1:4" s="20" customFormat="1" thickBot="1" x14ac:dyDescent="0.3">
      <c r="A9" s="741"/>
      <c r="B9" s="529"/>
      <c r="C9" s="436"/>
    </row>
    <row r="10" spans="1:4" s="441" customFormat="1" thickBot="1" x14ac:dyDescent="0.3">
      <c r="A10" s="33" t="s">
        <v>6304</v>
      </c>
      <c r="B10" s="54"/>
      <c r="C10" s="982">
        <f>SUM(C8:C9)</f>
        <v>26</v>
      </c>
    </row>
    <row r="11" spans="1:4" s="20" customFormat="1" thickBot="1" x14ac:dyDescent="0.3">
      <c r="A11" s="212"/>
      <c r="B11" s="213"/>
      <c r="C11" s="213"/>
    </row>
    <row r="12" spans="1:4" s="1254" customFormat="1" thickBot="1" x14ac:dyDescent="0.3">
      <c r="A12" s="33" t="s">
        <v>6430</v>
      </c>
      <c r="B12" s="54"/>
      <c r="C12" s="982">
        <f>SUM(C10:C11)</f>
        <v>26</v>
      </c>
    </row>
    <row r="13" spans="1:4" s="1254" customFormat="1" thickBot="1" x14ac:dyDescent="0.3">
      <c r="A13" s="428"/>
      <c r="B13" s="429"/>
      <c r="C13" s="1440"/>
    </row>
    <row r="14" spans="1:4" s="1254" customFormat="1" thickBot="1" x14ac:dyDescent="0.3">
      <c r="A14" s="33" t="s">
        <v>6553</v>
      </c>
      <c r="B14" s="54"/>
      <c r="C14" s="982">
        <f>SUM(C12:C13)</f>
        <v>26</v>
      </c>
    </row>
    <row r="15" spans="1:4" s="18" customFormat="1" thickBot="1" x14ac:dyDescent="0.3">
      <c r="A15" s="212">
        <v>44962</v>
      </c>
      <c r="B15" s="213" t="s">
        <v>63</v>
      </c>
      <c r="C15" s="1352">
        <v>-26</v>
      </c>
    </row>
    <row r="16" spans="1:4" s="1254" customFormat="1" thickBot="1" x14ac:dyDescent="0.3">
      <c r="A16" s="40" t="s">
        <v>6574</v>
      </c>
      <c r="B16" s="258"/>
      <c r="C16" s="1527">
        <f>SUM(C14:C15)</f>
        <v>0</v>
      </c>
      <c r="D16" s="1254" t="s">
        <v>6575</v>
      </c>
    </row>
    <row r="17" spans="1:3" s="20" customFormat="1" ht="16" x14ac:dyDescent="0.25">
      <c r="A17" s="212"/>
      <c r="B17" s="213"/>
      <c r="C17" s="213"/>
    </row>
    <row r="18" spans="1:3" s="20" customFormat="1" ht="16" x14ac:dyDescent="0.25">
      <c r="A18" s="212"/>
      <c r="B18" s="213"/>
      <c r="C18" s="213"/>
    </row>
    <row r="19" spans="1:3" s="20" customFormat="1" ht="16" x14ac:dyDescent="0.25">
      <c r="A19" s="525"/>
      <c r="B19" s="213"/>
      <c r="C19" s="213"/>
    </row>
    <row r="21" spans="1:3" x14ac:dyDescent="0.25">
      <c r="A21" s="1430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F32"/>
  <sheetViews>
    <sheetView topLeftCell="A13" workbookViewId="0">
      <selection activeCell="D30" sqref="D30"/>
    </sheetView>
  </sheetViews>
  <sheetFormatPr baseColWidth="10" defaultColWidth="9" defaultRowHeight="17" x14ac:dyDescent="0.25"/>
  <cols>
    <col min="1" max="1" width="14" style="522" customWidth="1"/>
    <col min="2" max="2" width="21.83203125" style="152" customWidth="1"/>
    <col min="3" max="3" width="10.83203125" style="152" customWidth="1"/>
    <col min="4" max="4" width="11.33203125" style="152" customWidth="1"/>
    <col min="5" max="5" width="10.83203125" style="152" customWidth="1"/>
    <col min="6" max="16384" width="9" style="152"/>
  </cols>
  <sheetData>
    <row r="1" spans="1:6" s="1" customFormat="1" ht="16" x14ac:dyDescent="0.25">
      <c r="A1" s="401" t="s">
        <v>23</v>
      </c>
    </row>
    <row r="2" spans="1:6" s="1" customFormat="1" ht="16" x14ac:dyDescent="0.25">
      <c r="A2" s="401"/>
    </row>
    <row r="3" spans="1:6" s="1" customFormat="1" ht="16" x14ac:dyDescent="0.25">
      <c r="A3" s="401" t="s">
        <v>4597</v>
      </c>
    </row>
    <row r="4" spans="1:6" s="1" customFormat="1" ht="16" x14ac:dyDescent="0.25">
      <c r="A4" s="139" t="s">
        <v>7091</v>
      </c>
      <c r="B4" s="3"/>
      <c r="C4" s="320"/>
      <c r="D4" s="320"/>
      <c r="E4" s="320"/>
    </row>
    <row r="5" spans="1:6" s="49" customFormat="1" thickBot="1" x14ac:dyDescent="0.3">
      <c r="A5" s="516"/>
      <c r="C5" s="30">
        <v>7000</v>
      </c>
      <c r="D5" s="30">
        <v>7000</v>
      </c>
      <c r="E5" s="30"/>
    </row>
    <row r="6" spans="1:6" s="2" customFormat="1" ht="18" thickBot="1" x14ac:dyDescent="0.3">
      <c r="A6" s="675" t="s">
        <v>0</v>
      </c>
      <c r="B6" s="271" t="s">
        <v>1</v>
      </c>
      <c r="C6" s="9" t="s">
        <v>4999</v>
      </c>
      <c r="D6" s="271" t="s">
        <v>4998</v>
      </c>
      <c r="E6" s="1549"/>
    </row>
    <row r="7" spans="1:6" s="1" customFormat="1" thickBot="1" x14ac:dyDescent="0.3">
      <c r="A7" s="78" t="s">
        <v>7076</v>
      </c>
      <c r="B7" s="14" t="s">
        <v>7092</v>
      </c>
      <c r="C7" s="14">
        <v>397</v>
      </c>
      <c r="D7" s="14">
        <v>32</v>
      </c>
      <c r="E7" s="115"/>
    </row>
    <row r="8" spans="1:6" s="2" customFormat="1" thickBot="1" x14ac:dyDescent="0.3">
      <c r="A8" s="33" t="s">
        <v>7272</v>
      </c>
      <c r="B8" s="54"/>
      <c r="C8" s="34">
        <f>SUM(C7)</f>
        <v>397</v>
      </c>
      <c r="D8" s="34">
        <f>SUM(D7)</f>
        <v>32</v>
      </c>
      <c r="E8" s="54"/>
    </row>
    <row r="9" spans="1:6" s="2" customFormat="1" thickBot="1" x14ac:dyDescent="0.3">
      <c r="A9" s="55"/>
      <c r="B9" s="436"/>
      <c r="C9" s="22"/>
      <c r="D9" s="22"/>
      <c r="E9" s="22"/>
    </row>
    <row r="10" spans="1:6" s="2" customFormat="1" thickBot="1" x14ac:dyDescent="0.3">
      <c r="A10" s="33" t="s">
        <v>7543</v>
      </c>
      <c r="B10" s="54"/>
      <c r="C10" s="34">
        <f>SUM(C8:C9)</f>
        <v>397</v>
      </c>
      <c r="D10" s="34">
        <f>SUM(D8:D9)</f>
        <v>32</v>
      </c>
      <c r="E10" s="54"/>
    </row>
    <row r="11" spans="1:6" s="2" customFormat="1" ht="16" x14ac:dyDescent="0.25">
      <c r="A11" s="12">
        <v>45056</v>
      </c>
      <c r="B11" s="436" t="s">
        <v>63</v>
      </c>
      <c r="C11" s="22"/>
      <c r="D11" s="22">
        <v>-26</v>
      </c>
      <c r="E11" s="22"/>
    </row>
    <row r="12" spans="1:6" s="1" customFormat="1" ht="16" x14ac:dyDescent="0.25">
      <c r="A12" s="12">
        <v>45056</v>
      </c>
      <c r="B12" s="436" t="s">
        <v>63</v>
      </c>
      <c r="C12" s="43"/>
      <c r="D12" s="13">
        <v>-4</v>
      </c>
      <c r="E12" s="43"/>
      <c r="F12" s="1" t="s">
        <v>7575</v>
      </c>
    </row>
    <row r="13" spans="1:6" s="1" customFormat="1" thickBot="1" x14ac:dyDescent="0.3">
      <c r="A13" s="12" t="s">
        <v>7609</v>
      </c>
      <c r="B13" s="436" t="s">
        <v>63</v>
      </c>
      <c r="C13" s="43"/>
      <c r="D13" s="13">
        <v>-2</v>
      </c>
      <c r="E13" s="43"/>
      <c r="F13" s="1" t="s">
        <v>7575</v>
      </c>
    </row>
    <row r="14" spans="1:6" s="8" customFormat="1" thickBot="1" x14ac:dyDescent="0.3">
      <c r="A14" s="33" t="s">
        <v>7765</v>
      </c>
      <c r="B14" s="54"/>
      <c r="C14" s="34">
        <f>SUM(C10:C13)</f>
        <v>397</v>
      </c>
      <c r="D14" s="34">
        <f>SUM(D10:D13)</f>
        <v>0</v>
      </c>
      <c r="E14" s="54"/>
    </row>
    <row r="15" spans="1:6" ht="18" thickBot="1" x14ac:dyDescent="0.3">
      <c r="A15" s="150"/>
      <c r="B15" s="151"/>
      <c r="C15" s="151"/>
      <c r="D15" s="151"/>
      <c r="E15" s="151"/>
    </row>
    <row r="16" spans="1:6" s="8" customFormat="1" thickBot="1" x14ac:dyDescent="0.3">
      <c r="A16" s="33" t="s">
        <v>8037</v>
      </c>
      <c r="B16" s="54"/>
      <c r="C16" s="34">
        <f>SUM(C14:C15)</f>
        <v>397</v>
      </c>
      <c r="D16" s="34">
        <f>SUM(D14:D15)</f>
        <v>0</v>
      </c>
      <c r="E16" s="54"/>
    </row>
    <row r="17" spans="1:6" x14ac:dyDescent="0.25">
      <c r="A17" s="55">
        <v>45150</v>
      </c>
      <c r="B17" s="75" t="s">
        <v>63</v>
      </c>
      <c r="C17" s="13">
        <v>-18</v>
      </c>
      <c r="D17" s="151"/>
      <c r="E17" s="151"/>
      <c r="F17" s="2" t="s">
        <v>27</v>
      </c>
    </row>
    <row r="18" spans="1:6" ht="18" thickBot="1" x14ac:dyDescent="0.3">
      <c r="A18" s="55">
        <v>45150</v>
      </c>
      <c r="B18" s="75" t="s">
        <v>63</v>
      </c>
      <c r="C18" s="13">
        <v>-12</v>
      </c>
      <c r="D18" s="151"/>
      <c r="E18" s="151"/>
    </row>
    <row r="19" spans="1:6" s="8" customFormat="1" thickBot="1" x14ac:dyDescent="0.3">
      <c r="A19" s="33" t="s">
        <v>8282</v>
      </c>
      <c r="B19" s="54"/>
      <c r="C19" s="34">
        <f>SUM(C16:C18)</f>
        <v>367</v>
      </c>
      <c r="D19" s="34">
        <f>SUM(D16:D18)</f>
        <v>0</v>
      </c>
      <c r="E19" s="54"/>
    </row>
    <row r="20" spans="1:6" ht="18" thickBot="1" x14ac:dyDescent="0.3">
      <c r="A20" s="55"/>
      <c r="B20" s="75"/>
      <c r="C20" s="13"/>
      <c r="D20" s="151"/>
      <c r="E20" s="151"/>
    </row>
    <row r="21" spans="1:6" s="8" customFormat="1" thickBot="1" x14ac:dyDescent="0.3">
      <c r="A21" s="33" t="s">
        <v>8431</v>
      </c>
      <c r="B21" s="54"/>
      <c r="C21" s="34">
        <f>SUM(C19:C20)</f>
        <v>367</v>
      </c>
      <c r="D21" s="34">
        <f>SUM(D18:D20)</f>
        <v>0</v>
      </c>
      <c r="E21" s="54"/>
    </row>
    <row r="22" spans="1:6" ht="18" thickBot="1" x14ac:dyDescent="0.3">
      <c r="A22" s="55"/>
      <c r="B22" s="75"/>
      <c r="C22" s="13"/>
      <c r="D22" s="151"/>
      <c r="E22" s="151"/>
    </row>
    <row r="23" spans="1:6" s="8" customFormat="1" thickBot="1" x14ac:dyDescent="0.3">
      <c r="A23" s="33" t="s">
        <v>8625</v>
      </c>
      <c r="B23" s="54"/>
      <c r="C23" s="34">
        <f>SUM(C21:C22)</f>
        <v>367</v>
      </c>
      <c r="D23" s="34">
        <f>SUM(D20:D22)</f>
        <v>0</v>
      </c>
      <c r="E23" s="54"/>
      <c r="F23" s="8" t="s">
        <v>8274</v>
      </c>
    </row>
    <row r="24" spans="1:6" ht="18" thickBot="1" x14ac:dyDescent="0.3">
      <c r="A24" s="55"/>
      <c r="B24" s="75"/>
      <c r="C24" s="13"/>
      <c r="D24" s="151"/>
      <c r="E24" s="151"/>
    </row>
    <row r="25" spans="1:6" s="8" customFormat="1" thickBot="1" x14ac:dyDescent="0.3">
      <c r="A25" s="33" t="s">
        <v>8912</v>
      </c>
      <c r="B25" s="54"/>
      <c r="C25" s="34">
        <f>SUM(C23:C24)</f>
        <v>367</v>
      </c>
      <c r="D25" s="34">
        <f>SUM(D22:D24)</f>
        <v>0</v>
      </c>
      <c r="E25" s="54"/>
      <c r="F25" s="8" t="s">
        <v>8274</v>
      </c>
    </row>
    <row r="26" spans="1:6" ht="18" thickBot="1" x14ac:dyDescent="0.3">
      <c r="A26" s="55"/>
      <c r="B26" s="75"/>
      <c r="C26" s="13"/>
      <c r="D26" s="151"/>
      <c r="E26" s="151"/>
    </row>
    <row r="27" spans="1:6" s="8" customFormat="1" thickBot="1" x14ac:dyDescent="0.3">
      <c r="A27" s="40" t="s">
        <v>9475</v>
      </c>
      <c r="B27" s="258"/>
      <c r="C27" s="181">
        <f>SUM(C25:C26)</f>
        <v>367</v>
      </c>
      <c r="D27" s="41">
        <f>SUM(D24:D26)</f>
        <v>0</v>
      </c>
      <c r="E27" s="258"/>
    </row>
    <row r="28" spans="1:6" ht="18" thickBot="1" x14ac:dyDescent="0.3">
      <c r="A28" s="55"/>
      <c r="B28" s="75"/>
      <c r="C28" s="13"/>
      <c r="D28" s="151"/>
      <c r="E28" s="151"/>
    </row>
    <row r="29" spans="1:6" s="8" customFormat="1" thickBot="1" x14ac:dyDescent="0.3">
      <c r="A29" s="40" t="s">
        <v>9476</v>
      </c>
      <c r="B29" s="258"/>
      <c r="C29" s="181">
        <f>SUM(C27:C28)</f>
        <v>367</v>
      </c>
      <c r="D29" s="41">
        <f>SUM(D26:D28)</f>
        <v>0</v>
      </c>
      <c r="E29" s="258"/>
    </row>
    <row r="30" spans="1:6" x14ac:dyDescent="0.25">
      <c r="A30" s="55"/>
      <c r="B30" s="75"/>
      <c r="C30" s="13"/>
      <c r="D30" s="151"/>
      <c r="E30" s="151"/>
    </row>
    <row r="31" spans="1:6" x14ac:dyDescent="0.25">
      <c r="A31" s="150"/>
      <c r="B31" s="151"/>
      <c r="C31" s="151"/>
      <c r="D31" s="151"/>
      <c r="E31" s="151"/>
    </row>
    <row r="32" spans="1:6" x14ac:dyDescent="0.25">
      <c r="A32" s="150"/>
      <c r="B32" s="151"/>
      <c r="C32" s="151"/>
      <c r="D32" s="151"/>
      <c r="E32" s="151"/>
    </row>
  </sheetData>
  <pageMargins left="0.7" right="0.7" top="0.75" bottom="0.75" header="0.3" footer="0.3"/>
  <pageSetup orientation="portrait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tabColor rgb="FFC00000"/>
  </sheetPr>
  <dimension ref="A1:L41"/>
  <sheetViews>
    <sheetView workbookViewId="0">
      <selection activeCell="H1" sqref="H1:H1048576"/>
    </sheetView>
  </sheetViews>
  <sheetFormatPr baseColWidth="10" defaultColWidth="8.83203125" defaultRowHeight="17" x14ac:dyDescent="0.25"/>
  <cols>
    <col min="1" max="1" width="12.5" style="523" customWidth="1"/>
    <col min="2" max="2" width="21.6640625" style="47" customWidth="1"/>
    <col min="3" max="3" width="10.33203125" style="47" customWidth="1"/>
    <col min="4" max="11" width="11.33203125" style="47" customWidth="1"/>
    <col min="12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s="414" customFormat="1" x14ac:dyDescent="0.25">
      <c r="A3" s="139" t="s">
        <v>1614</v>
      </c>
      <c r="B3" s="2"/>
    </row>
    <row r="4" spans="1:11" s="23" customFormat="1" ht="16" x14ac:dyDescent="0.25">
      <c r="A4" s="139" t="s">
        <v>5705</v>
      </c>
      <c r="B4" s="3"/>
    </row>
    <row r="5" spans="1:11" s="23" customFormat="1" ht="16" x14ac:dyDescent="0.25">
      <c r="A5" s="139"/>
      <c r="B5" s="3"/>
      <c r="C5" s="1337"/>
      <c r="D5" s="1337"/>
      <c r="E5" s="1337"/>
      <c r="F5" s="1337"/>
      <c r="G5" s="1337"/>
      <c r="H5" s="1337"/>
      <c r="I5" s="1337"/>
      <c r="J5" s="1337"/>
    </row>
    <row r="6" spans="1:11" s="441" customFormat="1" thickBot="1" x14ac:dyDescent="0.3">
      <c r="A6" s="516"/>
      <c r="C6" s="518">
        <v>7000</v>
      </c>
      <c r="D6" s="518">
        <v>5500</v>
      </c>
      <c r="E6" s="518">
        <v>4500</v>
      </c>
      <c r="F6" s="518">
        <v>1500</v>
      </c>
      <c r="G6" s="518">
        <v>5000</v>
      </c>
      <c r="H6" s="518">
        <v>24000</v>
      </c>
      <c r="I6" s="518">
        <v>40000</v>
      </c>
      <c r="J6" s="518">
        <v>2500</v>
      </c>
      <c r="K6" s="518"/>
    </row>
    <row r="7" spans="1:11" s="414" customFormat="1" ht="18" thickBot="1" x14ac:dyDescent="0.3">
      <c r="A7" s="675" t="s">
        <v>0</v>
      </c>
      <c r="B7" s="271" t="s">
        <v>1</v>
      </c>
      <c r="C7" s="11" t="s">
        <v>26</v>
      </c>
      <c r="D7" s="11" t="s">
        <v>5709</v>
      </c>
      <c r="E7" s="10" t="s">
        <v>3</v>
      </c>
      <c r="F7" s="11" t="s">
        <v>4</v>
      </c>
      <c r="G7" s="11" t="s">
        <v>27</v>
      </c>
      <c r="H7" s="11" t="s">
        <v>10</v>
      </c>
      <c r="I7" s="11" t="s">
        <v>28</v>
      </c>
      <c r="J7" s="11" t="s">
        <v>31</v>
      </c>
      <c r="K7" s="11"/>
    </row>
    <row r="8" spans="1:11" s="23" customFormat="1" thickBot="1" x14ac:dyDescent="0.3">
      <c r="A8" s="76" t="s">
        <v>5766</v>
      </c>
      <c r="B8" s="77" t="s">
        <v>5767</v>
      </c>
      <c r="C8" s="77">
        <v>250</v>
      </c>
      <c r="D8" s="77">
        <v>25</v>
      </c>
      <c r="E8" s="77">
        <v>500</v>
      </c>
      <c r="F8" s="77">
        <v>500</v>
      </c>
      <c r="G8" s="77">
        <v>500</v>
      </c>
      <c r="H8" s="77">
        <v>60</v>
      </c>
      <c r="I8" s="77">
        <v>4</v>
      </c>
      <c r="J8" s="77">
        <v>50</v>
      </c>
      <c r="K8" s="77"/>
    </row>
    <row r="9" spans="1:11" s="437" customFormat="1" thickBot="1" x14ac:dyDescent="0.3">
      <c r="A9" s="33" t="s">
        <v>5910</v>
      </c>
      <c r="B9" s="54"/>
      <c r="C9" s="434">
        <f>SUM(C8)</f>
        <v>250</v>
      </c>
      <c r="D9" s="434">
        <f t="shared" ref="D9:J9" si="0">SUM(D8)</f>
        <v>25</v>
      </c>
      <c r="E9" s="434">
        <f t="shared" si="0"/>
        <v>500</v>
      </c>
      <c r="F9" s="434">
        <f t="shared" si="0"/>
        <v>500</v>
      </c>
      <c r="G9" s="434">
        <f t="shared" si="0"/>
        <v>500</v>
      </c>
      <c r="H9" s="434">
        <f t="shared" si="0"/>
        <v>60</v>
      </c>
      <c r="I9" s="434">
        <f t="shared" si="0"/>
        <v>4</v>
      </c>
      <c r="J9" s="434">
        <f t="shared" si="0"/>
        <v>50</v>
      </c>
      <c r="K9" s="982"/>
    </row>
    <row r="10" spans="1:11" s="437" customFormat="1" thickBot="1" x14ac:dyDescent="0.3">
      <c r="A10" s="380"/>
      <c r="B10" s="1103"/>
      <c r="C10" s="1103"/>
      <c r="D10" s="1103"/>
      <c r="E10" s="1103"/>
      <c r="F10" s="1103"/>
      <c r="G10" s="1103"/>
      <c r="H10" s="1103"/>
      <c r="I10" s="1103"/>
      <c r="J10" s="1103"/>
      <c r="K10" s="1103"/>
    </row>
    <row r="11" spans="1:11" s="437" customFormat="1" thickBot="1" x14ac:dyDescent="0.3">
      <c r="A11" s="33" t="s">
        <v>6057</v>
      </c>
      <c r="B11" s="54"/>
      <c r="C11" s="434">
        <f>SUM(C9:C10)</f>
        <v>250</v>
      </c>
      <c r="D11" s="434">
        <f t="shared" ref="D11:J13" si="1">SUM(D9:D10)</f>
        <v>25</v>
      </c>
      <c r="E11" s="434">
        <f t="shared" si="1"/>
        <v>500</v>
      </c>
      <c r="F11" s="434">
        <f t="shared" si="1"/>
        <v>500</v>
      </c>
      <c r="G11" s="434">
        <f t="shared" si="1"/>
        <v>500</v>
      </c>
      <c r="H11" s="434">
        <f t="shared" si="1"/>
        <v>60</v>
      </c>
      <c r="I11" s="434">
        <f t="shared" si="1"/>
        <v>4</v>
      </c>
      <c r="J11" s="434">
        <f t="shared" si="1"/>
        <v>50</v>
      </c>
      <c r="K11" s="982"/>
    </row>
    <row r="12" spans="1:11" s="437" customFormat="1" thickBot="1" x14ac:dyDescent="0.3">
      <c r="A12" s="24"/>
      <c r="B12" s="1292"/>
      <c r="C12" s="1292"/>
      <c r="D12" s="1292"/>
      <c r="E12" s="1292"/>
      <c r="F12" s="1292"/>
      <c r="G12" s="1292"/>
      <c r="H12" s="1292"/>
      <c r="I12" s="1292"/>
      <c r="J12" s="1292"/>
      <c r="K12" s="1292"/>
    </row>
    <row r="13" spans="1:11" s="437" customFormat="1" thickBot="1" x14ac:dyDescent="0.3">
      <c r="A13" s="33" t="s">
        <v>6304</v>
      </c>
      <c r="B13" s="54"/>
      <c r="C13" s="434">
        <f>SUM(C11:C12)</f>
        <v>250</v>
      </c>
      <c r="D13" s="434">
        <f t="shared" si="1"/>
        <v>25</v>
      </c>
      <c r="E13" s="434">
        <f t="shared" si="1"/>
        <v>500</v>
      </c>
      <c r="F13" s="434">
        <f t="shared" si="1"/>
        <v>500</v>
      </c>
      <c r="G13" s="434">
        <f t="shared" si="1"/>
        <v>500</v>
      </c>
      <c r="H13" s="434">
        <f t="shared" si="1"/>
        <v>60</v>
      </c>
      <c r="I13" s="434">
        <f t="shared" si="1"/>
        <v>4</v>
      </c>
      <c r="J13" s="434">
        <f t="shared" si="1"/>
        <v>50</v>
      </c>
      <c r="K13" s="982"/>
    </row>
    <row r="14" spans="1:11" s="715" customFormat="1" ht="16" x14ac:dyDescent="0.25">
      <c r="A14" s="1255" t="s">
        <v>6413</v>
      </c>
      <c r="B14" s="947" t="s">
        <v>6425</v>
      </c>
      <c r="C14" s="539"/>
      <c r="D14" s="539"/>
      <c r="E14" s="539"/>
      <c r="F14" s="539"/>
      <c r="G14" s="539"/>
      <c r="H14" s="539"/>
      <c r="I14" s="539">
        <v>-4</v>
      </c>
      <c r="J14" s="539"/>
      <c r="K14" s="539"/>
    </row>
    <row r="15" spans="1:11" s="20" customFormat="1" thickBot="1" x14ac:dyDescent="0.3">
      <c r="A15" s="741" t="s">
        <v>6413</v>
      </c>
      <c r="B15" s="529" t="s">
        <v>63</v>
      </c>
      <c r="C15" s="529"/>
      <c r="D15" s="529"/>
      <c r="E15" s="529"/>
      <c r="F15" s="529"/>
      <c r="G15" s="529"/>
      <c r="H15" s="529">
        <v>-12</v>
      </c>
      <c r="I15" s="529"/>
      <c r="J15" s="529"/>
      <c r="K15" s="529"/>
    </row>
    <row r="16" spans="1:11" s="437" customFormat="1" thickBot="1" x14ac:dyDescent="0.3">
      <c r="A16" s="33" t="s">
        <v>6430</v>
      </c>
      <c r="B16" s="54"/>
      <c r="C16" s="434">
        <f>SUM(C13:C15)</f>
        <v>250</v>
      </c>
      <c r="D16" s="434">
        <f t="shared" ref="D16:J16" si="2">SUM(D13:D15)</f>
        <v>25</v>
      </c>
      <c r="E16" s="434">
        <f t="shared" si="2"/>
        <v>500</v>
      </c>
      <c r="F16" s="434">
        <f t="shared" si="2"/>
        <v>500</v>
      </c>
      <c r="G16" s="434">
        <f t="shared" si="2"/>
        <v>500</v>
      </c>
      <c r="H16" s="434">
        <f t="shared" si="2"/>
        <v>48</v>
      </c>
      <c r="I16" s="434">
        <f t="shared" si="2"/>
        <v>0</v>
      </c>
      <c r="J16" s="434">
        <f t="shared" si="2"/>
        <v>50</v>
      </c>
      <c r="K16" s="982"/>
    </row>
    <row r="17" spans="1:12" s="20" customFormat="1" thickBot="1" x14ac:dyDescent="0.3">
      <c r="A17" s="741"/>
      <c r="B17" s="529"/>
      <c r="C17" s="529"/>
      <c r="D17" s="529"/>
      <c r="E17" s="529"/>
      <c r="F17" s="529"/>
      <c r="G17" s="529"/>
      <c r="H17" s="529"/>
      <c r="I17" s="529"/>
      <c r="J17" s="529"/>
      <c r="K17" s="529"/>
    </row>
    <row r="18" spans="1:12" s="437" customFormat="1" thickBot="1" x14ac:dyDescent="0.3">
      <c r="A18" s="33" t="s">
        <v>6553</v>
      </c>
      <c r="B18" s="54"/>
      <c r="C18" s="434">
        <f>SUM(C16:C17)</f>
        <v>250</v>
      </c>
      <c r="D18" s="434">
        <f t="shared" ref="D18:J18" si="3">SUM(D16:D17)</f>
        <v>25</v>
      </c>
      <c r="E18" s="434">
        <f t="shared" si="3"/>
        <v>500</v>
      </c>
      <c r="F18" s="434">
        <f t="shared" si="3"/>
        <v>500</v>
      </c>
      <c r="G18" s="434">
        <f t="shared" si="3"/>
        <v>500</v>
      </c>
      <c r="H18" s="434">
        <f t="shared" si="3"/>
        <v>48</v>
      </c>
      <c r="I18" s="434">
        <f t="shared" si="3"/>
        <v>0</v>
      </c>
      <c r="J18" s="434">
        <f t="shared" si="3"/>
        <v>50</v>
      </c>
      <c r="K18" s="982"/>
    </row>
    <row r="19" spans="1:12" s="20" customFormat="1" thickBot="1" x14ac:dyDescent="0.3">
      <c r="A19" s="741"/>
      <c r="B19" s="529"/>
      <c r="C19" s="529"/>
      <c r="D19" s="529"/>
      <c r="E19" s="529"/>
      <c r="F19" s="529"/>
      <c r="G19" s="529"/>
      <c r="H19" s="529"/>
      <c r="I19" s="529"/>
      <c r="J19" s="529"/>
      <c r="K19" s="529"/>
    </row>
    <row r="20" spans="1:12" s="437" customFormat="1" thickBot="1" x14ac:dyDescent="0.3">
      <c r="A20" s="33" t="s">
        <v>6574</v>
      </c>
      <c r="B20" s="54"/>
      <c r="C20" s="434">
        <f t="shared" ref="C20:J20" si="4">SUM(C18:C19)</f>
        <v>250</v>
      </c>
      <c r="D20" s="434">
        <f t="shared" si="4"/>
        <v>25</v>
      </c>
      <c r="E20" s="434">
        <f t="shared" si="4"/>
        <v>500</v>
      </c>
      <c r="F20" s="434">
        <f t="shared" si="4"/>
        <v>500</v>
      </c>
      <c r="G20" s="434">
        <f t="shared" si="4"/>
        <v>500</v>
      </c>
      <c r="H20" s="434">
        <f t="shared" si="4"/>
        <v>48</v>
      </c>
      <c r="I20" s="434">
        <f t="shared" si="4"/>
        <v>0</v>
      </c>
      <c r="J20" s="434">
        <f t="shared" si="4"/>
        <v>50</v>
      </c>
      <c r="K20" s="982"/>
    </row>
    <row r="21" spans="1:12" s="19" customFormat="1" thickBot="1" x14ac:dyDescent="0.3">
      <c r="A21" s="55">
        <v>45175</v>
      </c>
      <c r="B21" s="436" t="s">
        <v>63</v>
      </c>
      <c r="C21" s="436">
        <v>-252</v>
      </c>
      <c r="D21" s="436">
        <v>-25</v>
      </c>
      <c r="E21" s="436">
        <v>-502</v>
      </c>
      <c r="F21" s="436">
        <v>-480</v>
      </c>
      <c r="G21" s="436">
        <v>-315</v>
      </c>
      <c r="H21" s="436">
        <v>-59</v>
      </c>
      <c r="I21" s="436">
        <v>-4</v>
      </c>
      <c r="J21" s="436">
        <v>-49</v>
      </c>
      <c r="K21" s="876"/>
    </row>
    <row r="22" spans="1:12" s="437" customFormat="1" thickBot="1" x14ac:dyDescent="0.3">
      <c r="A22" s="33" t="s">
        <v>6955</v>
      </c>
      <c r="B22" s="54"/>
      <c r="C22" s="443">
        <f>SUM(C20:C21)</f>
        <v>-2</v>
      </c>
      <c r="D22" s="434">
        <f t="shared" ref="D22:J22" si="5">SUM(D20:D21)</f>
        <v>0</v>
      </c>
      <c r="E22" s="443">
        <f t="shared" si="5"/>
        <v>-2</v>
      </c>
      <c r="F22" s="434">
        <f t="shared" si="5"/>
        <v>20</v>
      </c>
      <c r="G22" s="434">
        <f t="shared" si="5"/>
        <v>185</v>
      </c>
      <c r="H22" s="443">
        <f t="shared" si="5"/>
        <v>-11</v>
      </c>
      <c r="I22" s="443">
        <f t="shared" si="5"/>
        <v>-4</v>
      </c>
      <c r="J22" s="434">
        <f t="shared" si="5"/>
        <v>1</v>
      </c>
      <c r="K22" s="982"/>
    </row>
    <row r="23" spans="1:12" s="18" customFormat="1" thickBot="1" x14ac:dyDescent="0.3">
      <c r="A23" s="55"/>
      <c r="B23" s="529"/>
      <c r="C23" s="529"/>
      <c r="D23" s="529"/>
      <c r="E23" s="529"/>
      <c r="F23" s="529"/>
      <c r="G23" s="529"/>
      <c r="H23" s="529"/>
      <c r="I23" s="529"/>
      <c r="J23" s="529"/>
      <c r="K23" s="947"/>
    </row>
    <row r="24" spans="1:12" s="437" customFormat="1" thickBot="1" x14ac:dyDescent="0.3">
      <c r="A24" s="33" t="s">
        <v>7128</v>
      </c>
      <c r="B24" s="54"/>
      <c r="C24" s="443">
        <f>SUM(C22:C23)</f>
        <v>-2</v>
      </c>
      <c r="D24" s="434">
        <f t="shared" ref="D24:J26" si="6">SUM(D22:D23)</f>
        <v>0</v>
      </c>
      <c r="E24" s="443">
        <f t="shared" si="6"/>
        <v>-2</v>
      </c>
      <c r="F24" s="434">
        <f t="shared" si="6"/>
        <v>20</v>
      </c>
      <c r="G24" s="434">
        <f t="shared" si="6"/>
        <v>185</v>
      </c>
      <c r="H24" s="443">
        <f t="shared" si="6"/>
        <v>-11</v>
      </c>
      <c r="I24" s="443">
        <f t="shared" si="6"/>
        <v>-4</v>
      </c>
      <c r="J24" s="434">
        <f t="shared" si="6"/>
        <v>1</v>
      </c>
      <c r="K24" s="982"/>
    </row>
    <row r="25" spans="1:12" s="18" customFormat="1" thickBot="1" x14ac:dyDescent="0.3">
      <c r="A25" s="55"/>
      <c r="B25" s="529"/>
      <c r="C25" s="529"/>
      <c r="D25" s="529"/>
      <c r="E25" s="529"/>
      <c r="F25" s="529"/>
      <c r="G25" s="529"/>
      <c r="H25" s="529"/>
      <c r="I25" s="529"/>
      <c r="J25" s="529"/>
      <c r="K25" s="947"/>
    </row>
    <row r="26" spans="1:12" s="437" customFormat="1" thickBot="1" x14ac:dyDescent="0.3">
      <c r="A26" s="33" t="s">
        <v>7363</v>
      </c>
      <c r="B26" s="54"/>
      <c r="C26" s="443">
        <f>SUM(C24:C25)</f>
        <v>-2</v>
      </c>
      <c r="D26" s="434">
        <f t="shared" si="6"/>
        <v>0</v>
      </c>
      <c r="E26" s="443">
        <f t="shared" si="6"/>
        <v>-2</v>
      </c>
      <c r="F26" s="434">
        <f t="shared" si="6"/>
        <v>20</v>
      </c>
      <c r="G26" s="434">
        <f t="shared" si="6"/>
        <v>185</v>
      </c>
      <c r="H26" s="443">
        <f t="shared" si="6"/>
        <v>-11</v>
      </c>
      <c r="I26" s="443">
        <f t="shared" si="6"/>
        <v>-4</v>
      </c>
      <c r="J26" s="434">
        <f t="shared" si="6"/>
        <v>1</v>
      </c>
      <c r="K26" s="982"/>
    </row>
    <row r="27" spans="1:12" s="441" customFormat="1" ht="16" x14ac:dyDescent="0.25">
      <c r="A27" s="507"/>
      <c r="B27" s="1166" t="s">
        <v>967</v>
      </c>
      <c r="C27" s="1166"/>
      <c r="D27" s="1166"/>
      <c r="E27" s="1166"/>
      <c r="F27" s="1166">
        <v>-20</v>
      </c>
      <c r="G27" s="1166">
        <v>-185</v>
      </c>
      <c r="H27" s="1166"/>
      <c r="I27" s="1166"/>
      <c r="J27" s="1166">
        <v>-1</v>
      </c>
      <c r="K27" s="1166"/>
      <c r="L27" s="441" t="s">
        <v>211</v>
      </c>
    </row>
    <row r="28" spans="1:12" s="18" customFormat="1" ht="16" x14ac:dyDescent="0.25">
      <c r="A28" s="365" t="s">
        <v>7751</v>
      </c>
      <c r="B28" s="947" t="s">
        <v>7762</v>
      </c>
      <c r="C28" s="947"/>
      <c r="D28" s="947"/>
      <c r="E28" s="947"/>
      <c r="F28" s="947"/>
      <c r="G28" s="947"/>
      <c r="H28" s="947">
        <v>6</v>
      </c>
      <c r="I28" s="947"/>
      <c r="J28" s="947"/>
      <c r="K28" s="947"/>
      <c r="L28" s="18" t="s">
        <v>2680</v>
      </c>
    </row>
    <row r="29" spans="1:12" s="20" customFormat="1" ht="16" x14ac:dyDescent="0.25">
      <c r="A29" s="741"/>
      <c r="B29" s="529"/>
      <c r="C29" s="529"/>
      <c r="D29" s="529"/>
      <c r="E29" s="529"/>
      <c r="F29" s="529"/>
      <c r="G29" s="529"/>
      <c r="H29" s="529"/>
      <c r="I29" s="529"/>
      <c r="J29" s="529"/>
      <c r="K29" s="529"/>
    </row>
    <row r="30" spans="1:12" s="20" customFormat="1" ht="16" x14ac:dyDescent="0.25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</row>
    <row r="31" spans="1:12" s="20" customFormat="1" ht="16" x14ac:dyDescent="0.25">
      <c r="A31" s="212"/>
      <c r="B31" s="213"/>
      <c r="C31" s="213"/>
      <c r="D31" s="213"/>
      <c r="E31" s="213"/>
      <c r="F31" s="213"/>
      <c r="G31" s="213"/>
      <c r="H31" s="213"/>
      <c r="I31" s="213"/>
      <c r="J31" s="213"/>
      <c r="K31" s="213"/>
    </row>
    <row r="32" spans="1:12" s="20" customFormat="1" ht="16" x14ac:dyDescent="0.25">
      <c r="A32" s="525"/>
      <c r="B32" s="213"/>
      <c r="C32" s="213"/>
      <c r="D32" s="213"/>
      <c r="E32" s="213"/>
      <c r="F32" s="213"/>
      <c r="G32" s="213"/>
      <c r="H32" s="213"/>
      <c r="I32" s="213"/>
      <c r="J32" s="213"/>
      <c r="K32" s="213"/>
    </row>
    <row r="34" spans="1:3" x14ac:dyDescent="0.25">
      <c r="A34" s="1430" t="s">
        <v>7504</v>
      </c>
    </row>
    <row r="35" spans="1:3" x14ac:dyDescent="0.25">
      <c r="A35" s="1430" t="s">
        <v>7505</v>
      </c>
    </row>
    <row r="36" spans="1:3" x14ac:dyDescent="0.25">
      <c r="A36" s="1430" t="s">
        <v>7506</v>
      </c>
    </row>
    <row r="38" spans="1:3" x14ac:dyDescent="0.25">
      <c r="A38" s="1411" t="s">
        <v>157</v>
      </c>
    </row>
    <row r="39" spans="1:3" x14ac:dyDescent="0.25">
      <c r="A39" s="1410" t="s">
        <v>5706</v>
      </c>
      <c r="B39" s="1141"/>
      <c r="C39" s="1141"/>
    </row>
    <row r="40" spans="1:3" x14ac:dyDescent="0.25">
      <c r="A40" s="1410" t="s">
        <v>5707</v>
      </c>
      <c r="B40" s="1141"/>
      <c r="C40" s="1141"/>
    </row>
    <row r="41" spans="1:3" x14ac:dyDescent="0.25">
      <c r="A41" s="1410" t="s">
        <v>5708</v>
      </c>
      <c r="B41" s="1141"/>
      <c r="C41" s="1141"/>
    </row>
  </sheetData>
  <pageMargins left="0.7" right="0.7" top="0.75" bottom="0.75" header="0.3" footer="0.3"/>
  <pageSetup orientation="portrait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N55"/>
  <sheetViews>
    <sheetView topLeftCell="A37" workbookViewId="0">
      <selection activeCell="B54" sqref="B54"/>
    </sheetView>
  </sheetViews>
  <sheetFormatPr baseColWidth="10" defaultColWidth="8.83203125" defaultRowHeight="17" x14ac:dyDescent="0.25"/>
  <cols>
    <col min="1" max="1" width="12.5" style="523" customWidth="1"/>
    <col min="2" max="2" width="26.5" style="47" customWidth="1"/>
    <col min="3" max="13" width="11.33203125" style="47" customWidth="1"/>
    <col min="14" max="16384" width="8.83203125" style="47"/>
  </cols>
  <sheetData>
    <row r="1" spans="1:13" x14ac:dyDescent="0.25">
      <c r="A1" s="128" t="s">
        <v>23</v>
      </c>
      <c r="B1" s="48"/>
    </row>
    <row r="2" spans="1:13" x14ac:dyDescent="0.25">
      <c r="A2" s="128"/>
      <c r="B2" s="48"/>
    </row>
    <row r="3" spans="1:13" s="414" customFormat="1" x14ac:dyDescent="0.25">
      <c r="A3" s="139" t="s">
        <v>1614</v>
      </c>
      <c r="B3" s="2"/>
    </row>
    <row r="4" spans="1:13" s="23" customFormat="1" ht="16" x14ac:dyDescent="0.25">
      <c r="A4" s="139" t="s">
        <v>5898</v>
      </c>
      <c r="B4" s="3"/>
    </row>
    <row r="5" spans="1:13" s="23" customFormat="1" ht="16" x14ac:dyDescent="0.25">
      <c r="A5" s="139"/>
      <c r="B5" s="3"/>
      <c r="C5" s="1337"/>
      <c r="D5" s="1337"/>
      <c r="E5" s="1337"/>
      <c r="F5" s="1337"/>
      <c r="G5" s="1337"/>
      <c r="H5" s="1337"/>
      <c r="I5" s="1337"/>
      <c r="J5" s="1337"/>
      <c r="K5" s="1337"/>
      <c r="L5" s="1337"/>
    </row>
    <row r="6" spans="1:13" s="441" customFormat="1" thickBot="1" x14ac:dyDescent="0.3">
      <c r="A6" s="516"/>
      <c r="C6" s="518">
        <v>7000</v>
      </c>
      <c r="D6" s="518">
        <v>4500</v>
      </c>
      <c r="E6" s="518">
        <v>24000</v>
      </c>
      <c r="F6" s="518">
        <v>1500</v>
      </c>
      <c r="G6" s="518">
        <v>5000</v>
      </c>
      <c r="H6" s="518">
        <v>8750</v>
      </c>
      <c r="I6" s="518">
        <v>25000</v>
      </c>
      <c r="J6" s="518">
        <v>2500</v>
      </c>
      <c r="K6" s="518">
        <v>40000</v>
      </c>
      <c r="L6" s="518">
        <v>5500</v>
      </c>
      <c r="M6" s="518"/>
    </row>
    <row r="7" spans="1:13" s="414" customFormat="1" ht="18" thickBot="1" x14ac:dyDescent="0.3">
      <c r="A7" s="675" t="s">
        <v>0</v>
      </c>
      <c r="B7" s="271" t="s">
        <v>1</v>
      </c>
      <c r="C7" s="11" t="s">
        <v>26</v>
      </c>
      <c r="D7" s="10" t="s">
        <v>3</v>
      </c>
      <c r="E7" s="11" t="s">
        <v>10</v>
      </c>
      <c r="F7" s="11" t="s">
        <v>4</v>
      </c>
      <c r="G7" s="11" t="s">
        <v>27</v>
      </c>
      <c r="H7" s="11" t="s">
        <v>30</v>
      </c>
      <c r="I7" s="11" t="s">
        <v>29</v>
      </c>
      <c r="J7" s="11" t="s">
        <v>31</v>
      </c>
      <c r="K7" s="11" t="s">
        <v>28</v>
      </c>
      <c r="L7" s="11" t="s">
        <v>17</v>
      </c>
      <c r="M7" s="11"/>
    </row>
    <row r="8" spans="1:13" s="715" customFormat="1" ht="16" x14ac:dyDescent="0.25">
      <c r="A8" s="12" t="s">
        <v>5892</v>
      </c>
      <c r="B8" s="75" t="s">
        <v>5909</v>
      </c>
      <c r="C8" s="1292">
        <v>240</v>
      </c>
      <c r="D8" s="1292">
        <v>300</v>
      </c>
      <c r="E8" s="1292">
        <v>70</v>
      </c>
      <c r="F8" s="1292">
        <v>500</v>
      </c>
      <c r="G8" s="1292">
        <v>100</v>
      </c>
      <c r="H8" s="1292">
        <v>300</v>
      </c>
      <c r="I8" s="1292">
        <v>100</v>
      </c>
      <c r="J8" s="1292">
        <v>500</v>
      </c>
      <c r="K8" s="1292">
        <v>15</v>
      </c>
      <c r="L8" s="1292">
        <v>40</v>
      </c>
      <c r="M8" s="1291"/>
    </row>
    <row r="9" spans="1:13" s="23" customFormat="1" ht="16" x14ac:dyDescent="0.25">
      <c r="A9" s="12" t="s">
        <v>5892</v>
      </c>
      <c r="B9" s="75" t="s">
        <v>5899</v>
      </c>
      <c r="C9" s="77"/>
      <c r="D9" s="77"/>
      <c r="E9" s="77">
        <v>180</v>
      </c>
      <c r="F9" s="77"/>
      <c r="G9" s="77"/>
      <c r="H9" s="77"/>
      <c r="I9" s="77"/>
      <c r="J9" s="77"/>
      <c r="K9" s="77"/>
      <c r="L9" s="77"/>
      <c r="M9" s="77"/>
    </row>
    <row r="10" spans="1:13" s="437" customFormat="1" ht="16" x14ac:dyDescent="0.25">
      <c r="A10" s="12" t="s">
        <v>5892</v>
      </c>
      <c r="B10" s="75" t="s">
        <v>5900</v>
      </c>
      <c r="C10" s="1292">
        <v>135</v>
      </c>
      <c r="D10" s="1292">
        <v>90</v>
      </c>
      <c r="E10" s="1292">
        <v>20</v>
      </c>
      <c r="F10" s="1292"/>
      <c r="G10" s="1292"/>
      <c r="H10" s="1292"/>
      <c r="I10" s="1292"/>
      <c r="J10" s="1292"/>
      <c r="K10" s="1292"/>
      <c r="L10" s="1292"/>
      <c r="M10" s="1292"/>
    </row>
    <row r="11" spans="1:13" s="437" customFormat="1" ht="16" x14ac:dyDescent="0.25">
      <c r="A11" s="12" t="s">
        <v>5892</v>
      </c>
      <c r="B11" s="75" t="s">
        <v>5901</v>
      </c>
      <c r="C11" s="1292">
        <v>45</v>
      </c>
      <c r="D11" s="1292">
        <v>125</v>
      </c>
      <c r="E11" s="1292">
        <v>68</v>
      </c>
      <c r="F11" s="1292">
        <v>115</v>
      </c>
      <c r="G11" s="1292">
        <v>20</v>
      </c>
      <c r="H11" s="1292"/>
      <c r="I11" s="1292"/>
      <c r="J11" s="1292"/>
      <c r="K11" s="1292"/>
      <c r="L11" s="1292"/>
      <c r="M11" s="1292"/>
    </row>
    <row r="12" spans="1:13" s="437" customFormat="1" ht="16" x14ac:dyDescent="0.25">
      <c r="A12" s="24" t="s">
        <v>5902</v>
      </c>
      <c r="B12" s="75" t="s">
        <v>5903</v>
      </c>
      <c r="C12" s="1292">
        <v>100</v>
      </c>
      <c r="D12" s="1292">
        <v>100</v>
      </c>
      <c r="E12" s="1292">
        <v>30</v>
      </c>
      <c r="F12" s="1292">
        <v>200</v>
      </c>
      <c r="G12" s="1292">
        <v>100</v>
      </c>
      <c r="H12" s="1292"/>
      <c r="I12" s="1292"/>
      <c r="J12" s="1292"/>
      <c r="K12" s="1292"/>
      <c r="L12" s="1292"/>
      <c r="M12" s="1292"/>
    </row>
    <row r="13" spans="1:13" s="437" customFormat="1" ht="16" x14ac:dyDescent="0.25">
      <c r="A13" s="24" t="s">
        <v>5902</v>
      </c>
      <c r="B13" s="75" t="s">
        <v>5904</v>
      </c>
      <c r="C13" s="1292">
        <v>130</v>
      </c>
      <c r="D13" s="1292">
        <v>130</v>
      </c>
      <c r="E13" s="1292">
        <v>65</v>
      </c>
      <c r="F13" s="1292">
        <v>500</v>
      </c>
      <c r="G13" s="1292"/>
      <c r="H13" s="1292">
        <v>100</v>
      </c>
      <c r="I13" s="1292">
        <v>100</v>
      </c>
      <c r="J13" s="1292">
        <v>500</v>
      </c>
      <c r="K13" s="1292">
        <v>10</v>
      </c>
      <c r="L13" s="1292">
        <v>40</v>
      </c>
      <c r="M13" s="1292"/>
    </row>
    <row r="14" spans="1:13" s="437" customFormat="1" thickBot="1" x14ac:dyDescent="0.3">
      <c r="A14" s="669" t="s">
        <v>5902</v>
      </c>
      <c r="B14" s="77" t="s">
        <v>5905</v>
      </c>
      <c r="C14" s="1441"/>
      <c r="D14" s="1441"/>
      <c r="E14" s="1442">
        <v>172</v>
      </c>
      <c r="F14" s="1441"/>
      <c r="G14" s="1441"/>
      <c r="H14" s="1441"/>
      <c r="I14" s="1441"/>
      <c r="J14" s="1441"/>
      <c r="K14" s="1441"/>
      <c r="L14" s="1441"/>
      <c r="M14" s="1441"/>
    </row>
    <row r="15" spans="1:13" s="437" customFormat="1" thickBot="1" x14ac:dyDescent="0.3">
      <c r="A15" s="33" t="s">
        <v>5910</v>
      </c>
      <c r="B15" s="54"/>
      <c r="C15" s="434">
        <f>SUM(C8:C14)</f>
        <v>650</v>
      </c>
      <c r="D15" s="434">
        <f t="shared" ref="D15:L15" si="0">SUM(D8:D14)</f>
        <v>745</v>
      </c>
      <c r="E15" s="434">
        <f t="shared" si="0"/>
        <v>605</v>
      </c>
      <c r="F15" s="434">
        <f t="shared" si="0"/>
        <v>1315</v>
      </c>
      <c r="G15" s="434">
        <f t="shared" si="0"/>
        <v>220</v>
      </c>
      <c r="H15" s="434">
        <f t="shared" si="0"/>
        <v>400</v>
      </c>
      <c r="I15" s="434">
        <f t="shared" si="0"/>
        <v>200</v>
      </c>
      <c r="J15" s="434">
        <f t="shared" si="0"/>
        <v>1000</v>
      </c>
      <c r="K15" s="434">
        <f t="shared" si="0"/>
        <v>25</v>
      </c>
      <c r="L15" s="434">
        <f t="shared" si="0"/>
        <v>80</v>
      </c>
      <c r="M15" s="982"/>
    </row>
    <row r="16" spans="1:13" s="23" customFormat="1" ht="16" x14ac:dyDescent="0.25">
      <c r="A16" s="55">
        <v>44986</v>
      </c>
      <c r="B16" s="436" t="s">
        <v>5914</v>
      </c>
      <c r="C16" s="436">
        <v>142</v>
      </c>
      <c r="D16" s="436">
        <v>100</v>
      </c>
      <c r="E16" s="436">
        <v>16</v>
      </c>
      <c r="F16" s="436">
        <v>200</v>
      </c>
      <c r="G16" s="436"/>
      <c r="H16" s="436"/>
      <c r="I16" s="436"/>
      <c r="J16" s="436"/>
      <c r="K16" s="436"/>
      <c r="L16" s="436"/>
      <c r="M16" s="436"/>
    </row>
    <row r="17" spans="1:13" s="23" customFormat="1" ht="16" x14ac:dyDescent="0.25">
      <c r="A17" s="55">
        <v>44986</v>
      </c>
      <c r="B17" s="75" t="s">
        <v>5915</v>
      </c>
      <c r="C17" s="436">
        <v>250</v>
      </c>
      <c r="D17" s="436">
        <v>250</v>
      </c>
      <c r="E17" s="436">
        <v>150</v>
      </c>
      <c r="F17" s="436">
        <v>500</v>
      </c>
      <c r="G17" s="436">
        <v>150</v>
      </c>
      <c r="H17" s="436"/>
      <c r="I17" s="436"/>
      <c r="J17" s="436">
        <v>600</v>
      </c>
      <c r="K17" s="436"/>
      <c r="L17" s="436"/>
      <c r="M17" s="436"/>
    </row>
    <row r="18" spans="1:13" s="23" customFormat="1" ht="16" x14ac:dyDescent="0.25">
      <c r="A18" s="55">
        <v>44986</v>
      </c>
      <c r="B18" s="75" t="s">
        <v>5916</v>
      </c>
      <c r="C18" s="436">
        <v>144</v>
      </c>
      <c r="D18" s="436">
        <v>100</v>
      </c>
      <c r="E18" s="436"/>
      <c r="F18" s="436">
        <v>100</v>
      </c>
      <c r="G18" s="436"/>
      <c r="H18" s="436"/>
      <c r="I18" s="436"/>
      <c r="J18" s="436">
        <v>100</v>
      </c>
      <c r="K18" s="436"/>
      <c r="L18" s="436"/>
      <c r="M18" s="436"/>
    </row>
    <row r="19" spans="1:13" s="23" customFormat="1" ht="16" x14ac:dyDescent="0.25">
      <c r="A19" s="55">
        <v>45017</v>
      </c>
      <c r="B19" s="75" t="s">
        <v>5920</v>
      </c>
      <c r="C19" s="436"/>
      <c r="D19" s="436">
        <v>600</v>
      </c>
      <c r="E19" s="436"/>
      <c r="F19" s="436"/>
      <c r="G19" s="436">
        <v>100</v>
      </c>
      <c r="H19" s="436"/>
      <c r="I19" s="436"/>
      <c r="J19" s="436"/>
      <c r="K19" s="436"/>
      <c r="L19" s="436"/>
      <c r="M19" s="436"/>
    </row>
    <row r="20" spans="1:13" s="23" customFormat="1" ht="16" x14ac:dyDescent="0.25">
      <c r="A20" s="55">
        <v>45017</v>
      </c>
      <c r="B20" s="75" t="s">
        <v>5921</v>
      </c>
      <c r="C20" s="436"/>
      <c r="D20" s="436">
        <v>100</v>
      </c>
      <c r="E20" s="436"/>
      <c r="F20" s="436"/>
      <c r="G20" s="436"/>
      <c r="H20" s="436"/>
      <c r="I20" s="436">
        <v>60</v>
      </c>
      <c r="J20" s="436">
        <v>169</v>
      </c>
      <c r="K20" s="436"/>
      <c r="L20" s="436"/>
      <c r="M20" s="436"/>
    </row>
    <row r="21" spans="1:13" s="23" customFormat="1" ht="16" x14ac:dyDescent="0.25">
      <c r="A21" s="55">
        <v>45017</v>
      </c>
      <c r="B21" s="75" t="s">
        <v>5922</v>
      </c>
      <c r="C21" s="436"/>
      <c r="D21" s="436">
        <v>320</v>
      </c>
      <c r="E21" s="436"/>
      <c r="F21" s="436">
        <v>200</v>
      </c>
      <c r="G21" s="436"/>
      <c r="H21" s="436"/>
      <c r="I21" s="436"/>
      <c r="J21" s="436">
        <v>1200</v>
      </c>
      <c r="K21" s="436">
        <v>15</v>
      </c>
      <c r="L21" s="436">
        <v>65</v>
      </c>
      <c r="M21" s="436"/>
    </row>
    <row r="22" spans="1:13" s="23" customFormat="1" ht="16" x14ac:dyDescent="0.25">
      <c r="A22" s="55">
        <v>45017</v>
      </c>
      <c r="B22" s="75" t="s">
        <v>7</v>
      </c>
      <c r="C22" s="436"/>
      <c r="D22" s="436">
        <v>30</v>
      </c>
      <c r="E22" s="436">
        <v>113</v>
      </c>
      <c r="F22" s="436"/>
      <c r="G22" s="436"/>
      <c r="H22" s="436"/>
      <c r="I22" s="436"/>
      <c r="J22" s="436"/>
      <c r="K22" s="436">
        <v>4</v>
      </c>
      <c r="L22" s="436"/>
      <c r="M22" s="436"/>
    </row>
    <row r="23" spans="1:13" s="23" customFormat="1" ht="16" x14ac:dyDescent="0.25">
      <c r="A23" s="55">
        <v>45047</v>
      </c>
      <c r="B23" s="75" t="s">
        <v>5925</v>
      </c>
      <c r="C23" s="436">
        <v>74</v>
      </c>
      <c r="D23" s="436">
        <v>100</v>
      </c>
      <c r="E23" s="436">
        <v>40</v>
      </c>
      <c r="F23" s="436">
        <v>205</v>
      </c>
      <c r="G23" s="436">
        <v>34</v>
      </c>
      <c r="H23" s="436"/>
      <c r="I23" s="436"/>
      <c r="J23" s="436">
        <v>291</v>
      </c>
      <c r="K23" s="436"/>
      <c r="L23" s="436">
        <v>20</v>
      </c>
      <c r="M23" s="436"/>
    </row>
    <row r="24" spans="1:13" s="23" customFormat="1" ht="16" x14ac:dyDescent="0.25">
      <c r="A24" s="55">
        <v>45078</v>
      </c>
      <c r="B24" s="75" t="s">
        <v>5936</v>
      </c>
      <c r="C24" s="436"/>
      <c r="D24" s="436"/>
      <c r="E24" s="436">
        <v>40</v>
      </c>
      <c r="F24" s="436"/>
      <c r="G24" s="436"/>
      <c r="H24" s="436"/>
      <c r="I24" s="436"/>
      <c r="J24" s="436"/>
      <c r="K24" s="436">
        <v>20</v>
      </c>
      <c r="L24" s="436"/>
      <c r="M24" s="436"/>
    </row>
    <row r="25" spans="1:13" s="23" customFormat="1" ht="16" x14ac:dyDescent="0.25">
      <c r="A25" s="55">
        <v>45078</v>
      </c>
      <c r="B25" s="75" t="s">
        <v>6031</v>
      </c>
      <c r="C25" s="436"/>
      <c r="D25" s="436"/>
      <c r="E25" s="436">
        <v>55</v>
      </c>
      <c r="F25" s="436"/>
      <c r="G25" s="436"/>
      <c r="H25" s="436"/>
      <c r="I25" s="436"/>
      <c r="J25" s="436"/>
      <c r="K25" s="436"/>
      <c r="L25" s="436"/>
      <c r="M25" s="436"/>
    </row>
    <row r="26" spans="1:13" s="23" customFormat="1" ht="16" x14ac:dyDescent="0.25">
      <c r="A26" s="55">
        <v>45078</v>
      </c>
      <c r="B26" s="75" t="s">
        <v>6029</v>
      </c>
      <c r="C26" s="436">
        <v>90</v>
      </c>
      <c r="D26" s="436">
        <v>90</v>
      </c>
      <c r="E26" s="436">
        <v>36</v>
      </c>
      <c r="F26" s="436">
        <v>90</v>
      </c>
      <c r="G26" s="436"/>
      <c r="H26" s="436"/>
      <c r="I26" s="436"/>
      <c r="J26" s="436"/>
      <c r="K26" s="436"/>
      <c r="L26" s="436"/>
      <c r="M26" s="436"/>
    </row>
    <row r="27" spans="1:13" s="23" customFormat="1" ht="16" x14ac:dyDescent="0.25">
      <c r="A27" s="55">
        <v>45108</v>
      </c>
      <c r="B27" s="75" t="s">
        <v>6030</v>
      </c>
      <c r="C27" s="436"/>
      <c r="D27" s="436"/>
      <c r="E27" s="436">
        <v>30</v>
      </c>
      <c r="F27" s="436"/>
      <c r="G27" s="436"/>
      <c r="H27" s="436"/>
      <c r="I27" s="436">
        <v>50</v>
      </c>
      <c r="J27" s="436"/>
      <c r="K27" s="436"/>
      <c r="L27" s="436"/>
      <c r="M27" s="436"/>
    </row>
    <row r="28" spans="1:13" s="23" customFormat="1" ht="16" x14ac:dyDescent="0.25">
      <c r="A28" s="12">
        <v>45170</v>
      </c>
      <c r="B28" s="75" t="s">
        <v>5945</v>
      </c>
      <c r="C28" s="75">
        <v>73</v>
      </c>
      <c r="D28" s="75">
        <v>100</v>
      </c>
      <c r="E28" s="75">
        <v>80</v>
      </c>
      <c r="F28" s="75">
        <v>200</v>
      </c>
      <c r="G28" s="75"/>
      <c r="H28" s="75"/>
      <c r="I28" s="75"/>
      <c r="J28" s="75"/>
      <c r="K28" s="75"/>
      <c r="L28" s="75"/>
      <c r="M28" s="75"/>
    </row>
    <row r="29" spans="1:13" s="23" customFormat="1" ht="16" x14ac:dyDescent="0.25">
      <c r="A29" s="12">
        <v>45200</v>
      </c>
      <c r="B29" s="75" t="s">
        <v>6034</v>
      </c>
      <c r="C29" s="75"/>
      <c r="D29" s="75"/>
      <c r="E29" s="75">
        <v>85</v>
      </c>
      <c r="F29" s="75"/>
      <c r="G29" s="75"/>
      <c r="H29" s="75"/>
      <c r="I29" s="75">
        <v>40</v>
      </c>
      <c r="J29" s="75"/>
      <c r="K29" s="75">
        <v>8</v>
      </c>
      <c r="L29" s="75"/>
      <c r="M29" s="75"/>
    </row>
    <row r="30" spans="1:13" s="19" customFormat="1" ht="16" x14ac:dyDescent="0.25">
      <c r="A30" s="12">
        <v>45200</v>
      </c>
      <c r="B30" s="75" t="s">
        <v>6033</v>
      </c>
      <c r="C30" s="771"/>
      <c r="D30" s="771"/>
      <c r="E30" s="75">
        <v>8</v>
      </c>
      <c r="F30" s="771"/>
      <c r="G30" s="771"/>
      <c r="H30" s="771"/>
      <c r="I30" s="75">
        <v>60</v>
      </c>
      <c r="J30" s="75">
        <v>300</v>
      </c>
      <c r="K30" s="771"/>
      <c r="L30" s="771"/>
      <c r="M30" s="771"/>
    </row>
    <row r="31" spans="1:13" s="23" customFormat="1" ht="16" x14ac:dyDescent="0.25">
      <c r="A31" s="12">
        <v>45231</v>
      </c>
      <c r="B31" s="75" t="s">
        <v>5961</v>
      </c>
      <c r="C31" s="75">
        <v>150</v>
      </c>
      <c r="D31" s="75">
        <v>150</v>
      </c>
      <c r="E31" s="75"/>
      <c r="F31" s="75">
        <v>100</v>
      </c>
      <c r="G31" s="75">
        <v>200</v>
      </c>
      <c r="H31" s="75">
        <v>80</v>
      </c>
      <c r="I31" s="75"/>
      <c r="J31" s="75">
        <v>100</v>
      </c>
      <c r="K31" s="75"/>
      <c r="L31" s="75"/>
      <c r="M31" s="75"/>
    </row>
    <row r="32" spans="1:13" s="23" customFormat="1" ht="16" x14ac:dyDescent="0.25">
      <c r="A32" s="12" t="s">
        <v>5935</v>
      </c>
      <c r="B32" s="53" t="s">
        <v>6121</v>
      </c>
      <c r="C32" s="75">
        <v>165</v>
      </c>
      <c r="D32" s="75"/>
      <c r="E32" s="75"/>
      <c r="F32" s="75"/>
      <c r="G32" s="75"/>
      <c r="H32" s="75"/>
      <c r="I32" s="75"/>
      <c r="J32" s="75"/>
      <c r="K32" s="75"/>
      <c r="L32" s="75"/>
      <c r="M32" s="75"/>
    </row>
    <row r="33" spans="1:13" s="23" customFormat="1" ht="16" x14ac:dyDescent="0.25">
      <c r="A33" s="12" t="s">
        <v>5983</v>
      </c>
      <c r="B33" s="53" t="s">
        <v>5985</v>
      </c>
      <c r="C33" s="75"/>
      <c r="D33" s="75">
        <v>50</v>
      </c>
      <c r="E33" s="75"/>
      <c r="F33" s="75">
        <v>50</v>
      </c>
      <c r="G33" s="75">
        <v>40</v>
      </c>
      <c r="H33" s="75"/>
      <c r="I33" s="75"/>
      <c r="J33" s="75"/>
      <c r="K33" s="75"/>
      <c r="L33" s="75"/>
      <c r="M33" s="75"/>
    </row>
    <row r="34" spans="1:13" s="23" customFormat="1" thickBot="1" x14ac:dyDescent="0.3">
      <c r="A34" s="12" t="s">
        <v>6042</v>
      </c>
      <c r="B34" s="75" t="s">
        <v>63</v>
      </c>
      <c r="C34" s="75"/>
      <c r="D34" s="75"/>
      <c r="E34" s="75"/>
      <c r="F34" s="75"/>
      <c r="G34" s="75"/>
      <c r="H34" s="75"/>
      <c r="I34" s="75"/>
      <c r="J34" s="75">
        <v>-79</v>
      </c>
      <c r="K34" s="75"/>
      <c r="L34" s="75"/>
      <c r="M34" s="75"/>
    </row>
    <row r="35" spans="1:13" s="437" customFormat="1" thickBot="1" x14ac:dyDescent="0.3">
      <c r="A35" s="33" t="s">
        <v>6057</v>
      </c>
      <c r="B35" s="54"/>
      <c r="C35" s="434">
        <f>SUM(C15:C34)</f>
        <v>1738</v>
      </c>
      <c r="D35" s="434">
        <f t="shared" ref="D35:M35" si="1">SUM(D15:D34)</f>
        <v>2735</v>
      </c>
      <c r="E35" s="434">
        <f t="shared" si="1"/>
        <v>1258</v>
      </c>
      <c r="F35" s="434">
        <f t="shared" si="1"/>
        <v>2960</v>
      </c>
      <c r="G35" s="434">
        <f t="shared" si="1"/>
        <v>744</v>
      </c>
      <c r="H35" s="434">
        <f t="shared" si="1"/>
        <v>480</v>
      </c>
      <c r="I35" s="434">
        <f t="shared" si="1"/>
        <v>410</v>
      </c>
      <c r="J35" s="434">
        <f t="shared" si="1"/>
        <v>3681</v>
      </c>
      <c r="K35" s="434">
        <f>SUM(K15:K34)</f>
        <v>72</v>
      </c>
      <c r="L35" s="434">
        <f t="shared" si="1"/>
        <v>165</v>
      </c>
      <c r="M35" s="434">
        <f t="shared" si="1"/>
        <v>0</v>
      </c>
    </row>
    <row r="36" spans="1:13" s="23" customFormat="1" ht="16" x14ac:dyDescent="0.25">
      <c r="A36" s="12" t="s">
        <v>6187</v>
      </c>
      <c r="B36" s="75" t="s">
        <v>63</v>
      </c>
      <c r="C36" s="75">
        <v>-122</v>
      </c>
      <c r="D36" s="75">
        <v>-750</v>
      </c>
      <c r="E36" s="75">
        <v>-25</v>
      </c>
      <c r="F36" s="75"/>
      <c r="G36" s="75"/>
      <c r="H36" s="75"/>
      <c r="I36" s="75"/>
      <c r="J36" s="75"/>
      <c r="K36" s="75"/>
      <c r="L36" s="75"/>
      <c r="M36" s="75"/>
    </row>
    <row r="37" spans="1:13" s="19" customFormat="1" ht="16" x14ac:dyDescent="0.25">
      <c r="A37" s="55" t="s">
        <v>6192</v>
      </c>
      <c r="B37" s="53" t="s">
        <v>63</v>
      </c>
      <c r="C37" s="75">
        <v>-125</v>
      </c>
      <c r="D37" s="771"/>
      <c r="E37" s="75">
        <v>-52</v>
      </c>
      <c r="F37" s="771"/>
      <c r="G37" s="771"/>
      <c r="H37" s="771"/>
      <c r="I37" s="771"/>
      <c r="J37" s="771"/>
      <c r="K37" s="771"/>
      <c r="L37" s="771"/>
      <c r="M37" s="771"/>
    </row>
    <row r="38" spans="1:13" s="23" customFormat="1" ht="16" x14ac:dyDescent="0.25">
      <c r="A38" s="12" t="s">
        <v>6198</v>
      </c>
      <c r="B38" s="13" t="s">
        <v>63</v>
      </c>
      <c r="C38" s="75"/>
      <c r="D38" s="75"/>
      <c r="E38" s="75">
        <v>-150</v>
      </c>
      <c r="F38" s="75"/>
      <c r="G38" s="75">
        <v>-50</v>
      </c>
      <c r="H38" s="75"/>
      <c r="I38" s="75"/>
      <c r="J38" s="75"/>
      <c r="K38" s="75"/>
      <c r="L38" s="75"/>
      <c r="M38" s="75"/>
    </row>
    <row r="39" spans="1:13" s="23" customFormat="1" ht="16" x14ac:dyDescent="0.25">
      <c r="A39" s="12" t="s">
        <v>6198</v>
      </c>
      <c r="B39" s="13" t="s">
        <v>63</v>
      </c>
      <c r="C39" s="75">
        <v>-309</v>
      </c>
      <c r="D39" s="75"/>
      <c r="E39" s="75">
        <v>-100</v>
      </c>
      <c r="F39" s="75">
        <v>-3</v>
      </c>
      <c r="G39" s="75"/>
      <c r="H39" s="75"/>
      <c r="I39" s="75"/>
      <c r="J39" s="75"/>
      <c r="K39" s="75"/>
      <c r="L39" s="75"/>
      <c r="M39" s="75"/>
    </row>
    <row r="40" spans="1:13" s="19" customFormat="1" ht="16" x14ac:dyDescent="0.25">
      <c r="A40" s="12" t="s">
        <v>4015</v>
      </c>
      <c r="B40" s="75" t="s">
        <v>63</v>
      </c>
      <c r="C40" s="75">
        <v>-399</v>
      </c>
      <c r="D40" s="75">
        <v>-560</v>
      </c>
      <c r="E40" s="75">
        <v>-20</v>
      </c>
      <c r="F40" s="75">
        <v>-3</v>
      </c>
      <c r="G40" s="75">
        <v>-446</v>
      </c>
      <c r="H40" s="771"/>
      <c r="I40" s="75">
        <v>-197</v>
      </c>
      <c r="J40" s="771"/>
      <c r="K40" s="771"/>
      <c r="L40" s="771"/>
      <c r="M40" s="771"/>
    </row>
    <row r="41" spans="1:13" s="19" customFormat="1" thickBot="1" x14ac:dyDescent="0.3">
      <c r="A41" s="55" t="s">
        <v>6243</v>
      </c>
      <c r="B41" s="53" t="s">
        <v>63</v>
      </c>
      <c r="C41" s="75">
        <v>-398</v>
      </c>
      <c r="D41" s="771"/>
      <c r="E41" s="75">
        <v>-93</v>
      </c>
      <c r="F41" s="75">
        <v>-504</v>
      </c>
      <c r="G41" s="771"/>
      <c r="H41" s="75">
        <v>-402</v>
      </c>
      <c r="I41" s="771"/>
      <c r="J41" s="75">
        <v>-1957</v>
      </c>
      <c r="K41" s="771"/>
      <c r="L41" s="771"/>
      <c r="M41" s="771"/>
    </row>
    <row r="42" spans="1:13" s="437" customFormat="1" thickBot="1" x14ac:dyDescent="0.3">
      <c r="A42" s="33" t="s">
        <v>6304</v>
      </c>
      <c r="B42" s="54"/>
      <c r="C42" s="434">
        <f>SUM(C35:C41)</f>
        <v>385</v>
      </c>
      <c r="D42" s="434">
        <f t="shared" ref="D42:M42" si="2">SUM(D35:D41)</f>
        <v>1425</v>
      </c>
      <c r="E42" s="434">
        <f t="shared" si="2"/>
        <v>818</v>
      </c>
      <c r="F42" s="434">
        <f t="shared" si="2"/>
        <v>2450</v>
      </c>
      <c r="G42" s="434">
        <f t="shared" si="2"/>
        <v>248</v>
      </c>
      <c r="H42" s="434">
        <f t="shared" si="2"/>
        <v>78</v>
      </c>
      <c r="I42" s="434">
        <f>SUM(I35:I41)</f>
        <v>213</v>
      </c>
      <c r="J42" s="434">
        <f t="shared" si="2"/>
        <v>1724</v>
      </c>
      <c r="K42" s="434">
        <f t="shared" si="2"/>
        <v>72</v>
      </c>
      <c r="L42" s="434">
        <f t="shared" si="2"/>
        <v>165</v>
      </c>
      <c r="M42" s="434">
        <f t="shared" si="2"/>
        <v>0</v>
      </c>
    </row>
    <row r="43" spans="1:13" s="19" customFormat="1" ht="16" x14ac:dyDescent="0.25">
      <c r="A43" s="12">
        <v>44929</v>
      </c>
      <c r="B43" s="53" t="s">
        <v>63</v>
      </c>
      <c r="C43" s="75">
        <v>-140</v>
      </c>
      <c r="D43" s="75">
        <v>-140</v>
      </c>
      <c r="E43" s="771"/>
      <c r="F43" s="771">
        <v>-200</v>
      </c>
      <c r="G43" s="771"/>
      <c r="H43" s="771"/>
      <c r="I43" s="771"/>
      <c r="J43" s="771"/>
      <c r="K43" s="771"/>
      <c r="L43" s="771"/>
      <c r="M43" s="771"/>
    </row>
    <row r="44" spans="1:13" s="19" customFormat="1" ht="16" x14ac:dyDescent="0.25">
      <c r="A44" s="12">
        <v>45110</v>
      </c>
      <c r="B44" s="13" t="s">
        <v>63</v>
      </c>
      <c r="C44" s="771"/>
      <c r="D44" s="75">
        <v>-1048</v>
      </c>
      <c r="E44" s="75">
        <v>-411</v>
      </c>
      <c r="F44" s="75">
        <v>-4</v>
      </c>
      <c r="G44" s="75">
        <v>-123</v>
      </c>
      <c r="H44" s="75">
        <v>-15</v>
      </c>
      <c r="I44" s="75">
        <v>-132</v>
      </c>
      <c r="J44" s="771"/>
      <c r="K44" s="75">
        <v>-54</v>
      </c>
      <c r="L44" s="75">
        <v>-163</v>
      </c>
      <c r="M44" s="771"/>
    </row>
    <row r="45" spans="1:13" s="19" customFormat="1" ht="16" x14ac:dyDescent="0.25">
      <c r="A45" s="55">
        <v>45172</v>
      </c>
      <c r="B45" s="53" t="s">
        <v>63</v>
      </c>
      <c r="C45" s="75">
        <v>-172</v>
      </c>
      <c r="D45" s="75">
        <v>-148</v>
      </c>
      <c r="E45" s="75">
        <v>-325</v>
      </c>
      <c r="F45" s="75">
        <v>-1830</v>
      </c>
      <c r="G45" s="75">
        <v>-27</v>
      </c>
      <c r="H45" s="75">
        <v>-63</v>
      </c>
      <c r="I45" s="75">
        <v>-75</v>
      </c>
      <c r="J45" s="75">
        <v>-1584</v>
      </c>
      <c r="K45" s="75">
        <v>-6</v>
      </c>
      <c r="L45" s="771"/>
      <c r="M45" s="771"/>
    </row>
    <row r="46" spans="1:13" s="19" customFormat="1" ht="16" x14ac:dyDescent="0.25">
      <c r="A46" s="12" t="s">
        <v>6377</v>
      </c>
      <c r="B46" s="75" t="s">
        <v>401</v>
      </c>
      <c r="C46" s="75">
        <v>-70</v>
      </c>
      <c r="D46" s="75">
        <v>-70</v>
      </c>
      <c r="E46" s="75">
        <v>-82</v>
      </c>
      <c r="F46" s="771"/>
      <c r="G46" s="75">
        <v>-98</v>
      </c>
      <c r="H46" s="771"/>
      <c r="I46" s="771"/>
      <c r="J46" s="771"/>
      <c r="K46" s="771"/>
      <c r="L46" s="771"/>
      <c r="M46" s="771"/>
    </row>
    <row r="47" spans="1:13" s="23" customFormat="1" ht="16" x14ac:dyDescent="0.25">
      <c r="A47" s="55" t="s">
        <v>6413</v>
      </c>
      <c r="B47" s="436" t="s">
        <v>63</v>
      </c>
      <c r="C47" s="771"/>
      <c r="D47" s="771"/>
      <c r="E47" s="771"/>
      <c r="F47" s="75">
        <v>-343</v>
      </c>
      <c r="G47" s="771"/>
      <c r="H47" s="771"/>
      <c r="I47" s="75">
        <v>-6</v>
      </c>
      <c r="J47" s="75">
        <v>-122</v>
      </c>
      <c r="K47" s="75">
        <v>-14</v>
      </c>
      <c r="L47" s="771"/>
      <c r="M47" s="75"/>
    </row>
    <row r="48" spans="1:13" s="23" customFormat="1" thickBot="1" x14ac:dyDescent="0.3">
      <c r="A48" s="55" t="s">
        <v>6413</v>
      </c>
      <c r="B48" s="436" t="s">
        <v>63</v>
      </c>
      <c r="C48" s="771"/>
      <c r="D48" s="771"/>
      <c r="E48" s="771"/>
      <c r="F48" s="75"/>
      <c r="G48" s="771"/>
      <c r="H48" s="771"/>
      <c r="I48" s="75"/>
      <c r="J48" s="75"/>
      <c r="K48" s="75">
        <v>-2</v>
      </c>
      <c r="L48" s="771"/>
      <c r="M48" s="75"/>
    </row>
    <row r="49" spans="1:14" s="437" customFormat="1" thickBot="1" x14ac:dyDescent="0.3">
      <c r="A49" s="33" t="s">
        <v>6430</v>
      </c>
      <c r="B49" s="54"/>
      <c r="C49" s="434">
        <f>SUM(C42:C48)</f>
        <v>3</v>
      </c>
      <c r="D49" s="434">
        <f t="shared" ref="D49:L49" si="3">SUM(D42:D48)</f>
        <v>19</v>
      </c>
      <c r="E49" s="434">
        <f t="shared" si="3"/>
        <v>0</v>
      </c>
      <c r="F49" s="434">
        <f t="shared" si="3"/>
        <v>73</v>
      </c>
      <c r="G49" s="434">
        <f t="shared" si="3"/>
        <v>0</v>
      </c>
      <c r="H49" s="434">
        <f t="shared" si="3"/>
        <v>0</v>
      </c>
      <c r="I49" s="434">
        <f t="shared" si="3"/>
        <v>0</v>
      </c>
      <c r="J49" s="434">
        <f t="shared" si="3"/>
        <v>18</v>
      </c>
      <c r="K49" s="443">
        <f t="shared" si="3"/>
        <v>-4</v>
      </c>
      <c r="L49" s="434">
        <f t="shared" si="3"/>
        <v>2</v>
      </c>
      <c r="M49" s="434">
        <f t="shared" ref="M49" si="4">SUM(M42:M48)</f>
        <v>0</v>
      </c>
    </row>
    <row r="50" spans="1:14" s="441" customFormat="1" ht="16" x14ac:dyDescent="0.25">
      <c r="A50" s="507"/>
      <c r="B50" s="508" t="s">
        <v>967</v>
      </c>
      <c r="C50" s="824">
        <v>-3</v>
      </c>
      <c r="D50" s="824">
        <v>-19</v>
      </c>
      <c r="E50" s="824"/>
      <c r="F50" s="824">
        <v>-73</v>
      </c>
      <c r="G50" s="824"/>
      <c r="H50" s="824"/>
      <c r="I50" s="824"/>
      <c r="J50" s="824">
        <v>-18</v>
      </c>
      <c r="K50" s="824"/>
      <c r="L50" s="824">
        <v>-2</v>
      </c>
      <c r="M50" s="824"/>
      <c r="N50" s="441" t="s">
        <v>3022</v>
      </c>
    </row>
    <row r="51" spans="1:14" s="20" customFormat="1" ht="16" x14ac:dyDescent="0.25">
      <c r="A51" s="256"/>
      <c r="B51" s="53"/>
      <c r="C51" s="537"/>
      <c r="D51" s="537"/>
      <c r="E51" s="537"/>
      <c r="F51" s="537"/>
      <c r="G51" s="537"/>
      <c r="H51" s="537"/>
      <c r="I51" s="537"/>
      <c r="J51" s="213"/>
      <c r="K51" s="213"/>
      <c r="L51" s="537"/>
      <c r="M51" s="213"/>
    </row>
    <row r="52" spans="1:14" s="20" customFormat="1" ht="16" x14ac:dyDescent="0.25">
      <c r="A52" s="256"/>
      <c r="B52" s="53"/>
      <c r="C52" s="537"/>
      <c r="D52" s="537"/>
      <c r="E52" s="537"/>
      <c r="F52" s="537"/>
      <c r="G52" s="537"/>
      <c r="H52" s="537"/>
      <c r="I52" s="537"/>
      <c r="J52" s="213"/>
      <c r="K52" s="213"/>
      <c r="L52" s="537"/>
      <c r="M52" s="213"/>
    </row>
    <row r="53" spans="1:14" s="20" customFormat="1" ht="16" x14ac:dyDescent="0.25">
      <c r="A53" s="256"/>
      <c r="B53" s="53"/>
      <c r="C53" s="537"/>
      <c r="D53" s="537"/>
      <c r="E53" s="537"/>
      <c r="F53" s="537"/>
      <c r="G53" s="537"/>
      <c r="H53" s="537"/>
      <c r="I53" s="537"/>
      <c r="J53" s="213"/>
      <c r="K53" s="213"/>
      <c r="L53" s="537"/>
      <c r="M53" s="213"/>
    </row>
    <row r="54" spans="1:14" s="794" customFormat="1" thickBot="1" x14ac:dyDescent="0.3">
      <c r="A54" s="1488"/>
      <c r="B54" s="1475"/>
      <c r="C54" s="1291">
        <f>SUM(C49:C51)</f>
        <v>0</v>
      </c>
      <c r="D54" s="1291">
        <f t="shared" ref="D54:L54" si="5">SUM(D49:D51)</f>
        <v>0</v>
      </c>
      <c r="E54" s="1291">
        <f t="shared" si="5"/>
        <v>0</v>
      </c>
      <c r="F54" s="1291">
        <f t="shared" si="5"/>
        <v>0</v>
      </c>
      <c r="G54" s="1291">
        <f t="shared" si="5"/>
        <v>0</v>
      </c>
      <c r="H54" s="1291">
        <f t="shared" si="5"/>
        <v>0</v>
      </c>
      <c r="I54" s="1291">
        <f t="shared" si="5"/>
        <v>0</v>
      </c>
      <c r="J54" s="1291">
        <f t="shared" si="5"/>
        <v>0</v>
      </c>
      <c r="K54" s="1291">
        <f t="shared" si="5"/>
        <v>-4</v>
      </c>
      <c r="L54" s="1291">
        <f t="shared" si="5"/>
        <v>0</v>
      </c>
      <c r="M54" s="1475"/>
    </row>
    <row r="55" spans="1:14" ht="18" thickBot="1" x14ac:dyDescent="0.3">
      <c r="C55" s="11" t="s">
        <v>26</v>
      </c>
      <c r="D55" s="10" t="s">
        <v>3</v>
      </c>
      <c r="E55" s="11" t="s">
        <v>10</v>
      </c>
      <c r="F55" s="11" t="s">
        <v>4</v>
      </c>
      <c r="G55" s="11" t="s">
        <v>27</v>
      </c>
      <c r="H55" s="11" t="s">
        <v>30</v>
      </c>
      <c r="I55" s="11" t="s">
        <v>29</v>
      </c>
      <c r="J55" s="11" t="s">
        <v>31</v>
      </c>
      <c r="K55" s="11" t="s">
        <v>28</v>
      </c>
      <c r="L55" s="11" t="s">
        <v>17</v>
      </c>
    </row>
  </sheetData>
  <pageMargins left="0.7" right="0.7" top="0.75" bottom="0.75" header="0.3" footer="0.3"/>
  <pageSetup orientation="portrait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H21"/>
  <sheetViews>
    <sheetView topLeftCell="A4" workbookViewId="0">
      <selection activeCell="D18" sqref="D18"/>
    </sheetView>
  </sheetViews>
  <sheetFormatPr baseColWidth="10" defaultColWidth="8.83203125" defaultRowHeight="17" x14ac:dyDescent="0.25"/>
  <cols>
    <col min="1" max="1" width="12.5" style="523" customWidth="1"/>
    <col min="2" max="2" width="21.6640625" style="47" customWidth="1"/>
    <col min="3" max="3" width="15.33203125" style="47" customWidth="1"/>
    <col min="4" max="7" width="11.33203125" style="47" customWidth="1"/>
    <col min="8" max="16384" width="8.83203125" style="47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s="414" customFormat="1" x14ac:dyDescent="0.25">
      <c r="A3" s="139" t="s">
        <v>1614</v>
      </c>
      <c r="B3" s="2"/>
    </row>
    <row r="4" spans="1:7" s="23" customFormat="1" ht="16" x14ac:dyDescent="0.25">
      <c r="A4" s="139" t="s">
        <v>6104</v>
      </c>
      <c r="B4" s="3"/>
    </row>
    <row r="5" spans="1:7" s="23" customFormat="1" ht="16" x14ac:dyDescent="0.25">
      <c r="A5" s="139"/>
      <c r="B5" s="3"/>
      <c r="C5" s="1337"/>
      <c r="D5" s="1337"/>
      <c r="E5" s="1337"/>
      <c r="F5" s="1337"/>
    </row>
    <row r="6" spans="1:7" s="441" customFormat="1" thickBot="1" x14ac:dyDescent="0.3">
      <c r="A6" s="516"/>
      <c r="C6" s="518">
        <v>20000</v>
      </c>
      <c r="D6" s="518">
        <v>8750</v>
      </c>
      <c r="E6" s="518">
        <v>25000</v>
      </c>
      <c r="F6" s="518">
        <v>7500</v>
      </c>
      <c r="G6" s="518"/>
    </row>
    <row r="7" spans="1:7" s="414" customFormat="1" ht="18" thickBot="1" x14ac:dyDescent="0.3">
      <c r="A7" s="675" t="s">
        <v>0</v>
      </c>
      <c r="B7" s="271" t="s">
        <v>1</v>
      </c>
      <c r="C7" s="11" t="s">
        <v>6106</v>
      </c>
      <c r="D7" s="11" t="s">
        <v>30</v>
      </c>
      <c r="E7" s="11" t="s">
        <v>29</v>
      </c>
      <c r="F7" s="11" t="s">
        <v>134</v>
      </c>
      <c r="G7" s="11"/>
    </row>
    <row r="8" spans="1:7" s="23" customFormat="1" thickBot="1" x14ac:dyDescent="0.3">
      <c r="A8" s="76">
        <v>44928</v>
      </c>
      <c r="B8" s="77" t="s">
        <v>6105</v>
      </c>
      <c r="C8" s="77">
        <v>20</v>
      </c>
      <c r="D8" s="77">
        <v>50</v>
      </c>
      <c r="E8" s="77">
        <v>30</v>
      </c>
      <c r="F8" s="77">
        <v>20</v>
      </c>
      <c r="G8" s="77"/>
    </row>
    <row r="9" spans="1:7" s="437" customFormat="1" thickBot="1" x14ac:dyDescent="0.3">
      <c r="A9" s="33" t="s">
        <v>6304</v>
      </c>
      <c r="B9" s="54"/>
      <c r="C9" s="434">
        <f>SUM(C8)</f>
        <v>20</v>
      </c>
      <c r="D9" s="434">
        <f t="shared" ref="D9:F9" si="0">SUM(D8)</f>
        <v>50</v>
      </c>
      <c r="E9" s="434">
        <f t="shared" si="0"/>
        <v>30</v>
      </c>
      <c r="F9" s="434">
        <f t="shared" si="0"/>
        <v>20</v>
      </c>
      <c r="G9" s="982"/>
    </row>
    <row r="10" spans="1:7" s="715" customFormat="1" ht="16" x14ac:dyDescent="0.25">
      <c r="A10" s="365">
        <v>45172</v>
      </c>
      <c r="B10" s="354" t="s">
        <v>6424</v>
      </c>
      <c r="C10" s="539"/>
      <c r="D10" s="539">
        <v>-1</v>
      </c>
      <c r="E10" s="539"/>
      <c r="F10" s="539"/>
      <c r="G10" s="539"/>
    </row>
    <row r="11" spans="1:7" s="437" customFormat="1" thickBot="1" x14ac:dyDescent="0.3">
      <c r="A11" s="741" t="s">
        <v>6413</v>
      </c>
      <c r="B11" s="529" t="s">
        <v>63</v>
      </c>
      <c r="C11" s="1103">
        <v>-16</v>
      </c>
      <c r="D11" s="1103">
        <v>-42</v>
      </c>
      <c r="E11" s="1103">
        <v>-30</v>
      </c>
      <c r="F11" s="1103">
        <v>-9</v>
      </c>
      <c r="G11" s="1103"/>
    </row>
    <row r="12" spans="1:7" s="437" customFormat="1" thickBot="1" x14ac:dyDescent="0.3">
      <c r="A12" s="33" t="s">
        <v>6430</v>
      </c>
      <c r="B12" s="54"/>
      <c r="C12" s="434">
        <f>SUM(C9:C11)</f>
        <v>4</v>
      </c>
      <c r="D12" s="434">
        <f t="shared" ref="D12:F12" si="1">SUM(D9:D11)</f>
        <v>7</v>
      </c>
      <c r="E12" s="434">
        <f t="shared" si="1"/>
        <v>0</v>
      </c>
      <c r="F12" s="434">
        <f t="shared" si="1"/>
        <v>11</v>
      </c>
      <c r="G12" s="982"/>
    </row>
    <row r="13" spans="1:7" s="793" customFormat="1" thickBot="1" x14ac:dyDescent="0.3">
      <c r="A13" s="741"/>
      <c r="B13" s="25"/>
      <c r="C13" s="1292"/>
      <c r="D13" s="1292"/>
      <c r="E13" s="1291"/>
      <c r="F13" s="1528"/>
      <c r="G13" s="1291"/>
    </row>
    <row r="14" spans="1:7" s="437" customFormat="1" thickBot="1" x14ac:dyDescent="0.3">
      <c r="A14" s="33" t="s">
        <v>6553</v>
      </c>
      <c r="B14" s="54"/>
      <c r="C14" s="434">
        <f>SUM(C12:C13)</f>
        <v>4</v>
      </c>
      <c r="D14" s="434">
        <f t="shared" ref="D14:F14" si="2">SUM(D12:D13)</f>
        <v>7</v>
      </c>
      <c r="E14" s="434">
        <f t="shared" si="2"/>
        <v>0</v>
      </c>
      <c r="F14" s="434">
        <f t="shared" si="2"/>
        <v>11</v>
      </c>
      <c r="G14" s="982"/>
    </row>
    <row r="15" spans="1:7" s="715" customFormat="1" thickBot="1" x14ac:dyDescent="0.3">
      <c r="A15" s="55">
        <v>44962</v>
      </c>
      <c r="B15" s="25" t="s">
        <v>63</v>
      </c>
      <c r="C15" s="1292">
        <v>-4</v>
      </c>
      <c r="D15" s="1292">
        <v>-1</v>
      </c>
      <c r="E15" s="1291"/>
      <c r="F15" s="1292">
        <v>-9</v>
      </c>
      <c r="G15" s="1291"/>
    </row>
    <row r="16" spans="1:7" s="437" customFormat="1" thickBot="1" x14ac:dyDescent="0.3">
      <c r="A16" s="33" t="s">
        <v>6574</v>
      </c>
      <c r="B16" s="54"/>
      <c r="C16" s="434">
        <f>SUM(C14:C15)</f>
        <v>0</v>
      </c>
      <c r="D16" s="434">
        <f t="shared" ref="D16:F16" si="3">SUM(D14:D15)</f>
        <v>6</v>
      </c>
      <c r="E16" s="434">
        <f t="shared" si="3"/>
        <v>0</v>
      </c>
      <c r="F16" s="434">
        <f t="shared" si="3"/>
        <v>2</v>
      </c>
      <c r="G16" s="982"/>
    </row>
    <row r="17" spans="1:8" s="1254" customFormat="1" ht="16" x14ac:dyDescent="0.25">
      <c r="A17" s="507"/>
      <c r="B17" s="659" t="s">
        <v>967</v>
      </c>
      <c r="C17" s="1575"/>
      <c r="D17" s="1575">
        <v>-6</v>
      </c>
      <c r="E17" s="1575"/>
      <c r="F17" s="1575">
        <v>-2</v>
      </c>
      <c r="G17" s="1575"/>
      <c r="H17" s="1254" t="s">
        <v>211</v>
      </c>
    </row>
    <row r="18" spans="1:8" s="20" customFormat="1" ht="16" x14ac:dyDescent="0.25">
      <c r="A18" s="741"/>
      <c r="B18" s="529"/>
      <c r="C18" s="529"/>
      <c r="D18" s="529"/>
      <c r="E18" s="529"/>
      <c r="F18" s="529"/>
      <c r="G18" s="529"/>
    </row>
    <row r="19" spans="1:8" s="20" customFormat="1" ht="16" x14ac:dyDescent="0.25">
      <c r="A19" s="212"/>
      <c r="B19" s="213"/>
      <c r="C19" s="213"/>
      <c r="D19" s="213"/>
      <c r="E19" s="213"/>
      <c r="F19" s="213"/>
      <c r="G19" s="213"/>
    </row>
    <row r="20" spans="1:8" s="20" customFormat="1" ht="16" x14ac:dyDescent="0.25">
      <c r="A20" s="212"/>
      <c r="B20" s="213"/>
      <c r="C20" s="213"/>
      <c r="D20" s="213"/>
      <c r="E20" s="213"/>
      <c r="F20" s="213"/>
      <c r="G20" s="213"/>
    </row>
    <row r="21" spans="1:8" s="20" customFormat="1" ht="16" x14ac:dyDescent="0.25">
      <c r="A21" s="525"/>
      <c r="B21" s="213"/>
      <c r="C21" s="213"/>
      <c r="D21" s="213"/>
      <c r="E21" s="213"/>
      <c r="F21" s="213"/>
      <c r="G21" s="213"/>
    </row>
  </sheetData>
  <pageMargins left="0.7" right="0.7" top="0.75" bottom="0.75" header="0.3" footer="0.3"/>
  <pageSetup orientation="portrait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S52"/>
  <sheetViews>
    <sheetView topLeftCell="A31" workbookViewId="0">
      <selection activeCell="B43" sqref="B43"/>
    </sheetView>
  </sheetViews>
  <sheetFormatPr baseColWidth="10" defaultColWidth="8.83203125" defaultRowHeight="17" x14ac:dyDescent="0.25"/>
  <cols>
    <col min="1" max="1" width="12.5" style="523" customWidth="1"/>
    <col min="2" max="2" width="21.6640625" style="47" customWidth="1"/>
    <col min="3" max="3" width="9.83203125" style="47" customWidth="1"/>
    <col min="4" max="16" width="11.33203125" style="47" customWidth="1"/>
    <col min="17" max="17" width="27.5" style="47" customWidth="1"/>
    <col min="18" max="18" width="10.6640625" style="47" bestFit="1" customWidth="1"/>
    <col min="19" max="16384" width="8.83203125" style="47"/>
  </cols>
  <sheetData>
    <row r="1" spans="1:17" x14ac:dyDescent="0.25">
      <c r="A1" s="128" t="s">
        <v>23</v>
      </c>
      <c r="B1" s="48"/>
    </row>
    <row r="2" spans="1:17" x14ac:dyDescent="0.25">
      <c r="A2" s="128"/>
      <c r="B2" s="48"/>
    </row>
    <row r="3" spans="1:17" s="414" customFormat="1" x14ac:dyDescent="0.25">
      <c r="A3" s="139" t="s">
        <v>1614</v>
      </c>
      <c r="B3" s="2"/>
    </row>
    <row r="4" spans="1:17" s="23" customFormat="1" ht="16" x14ac:dyDescent="0.25">
      <c r="A4" s="139" t="s">
        <v>6619</v>
      </c>
      <c r="B4" s="3"/>
    </row>
    <row r="5" spans="1:17" s="23" customFormat="1" ht="16" x14ac:dyDescent="0.25">
      <c r="A5" s="139"/>
      <c r="B5" s="3"/>
      <c r="C5" s="1337"/>
      <c r="D5" s="1337"/>
      <c r="E5" s="1337"/>
      <c r="F5" s="1337"/>
      <c r="G5" s="1337"/>
      <c r="H5" s="1337"/>
      <c r="I5" s="1337"/>
      <c r="J5" s="1337"/>
      <c r="K5" s="1337"/>
      <c r="L5" s="1337"/>
      <c r="M5" s="1337"/>
      <c r="N5" s="1337"/>
      <c r="O5" s="1337"/>
    </row>
    <row r="6" spans="1:17" s="441" customFormat="1" thickBot="1" x14ac:dyDescent="0.3">
      <c r="A6" s="516"/>
      <c r="C6" s="518">
        <v>4500</v>
      </c>
      <c r="D6" s="518">
        <v>18000</v>
      </c>
      <c r="E6" s="518">
        <v>30000</v>
      </c>
      <c r="F6" s="518">
        <v>6500</v>
      </c>
      <c r="G6" s="518">
        <v>4500</v>
      </c>
      <c r="H6" s="518">
        <v>17500</v>
      </c>
      <c r="I6" s="518">
        <v>7500</v>
      </c>
      <c r="J6" s="518">
        <v>2500</v>
      </c>
      <c r="K6" s="518">
        <v>1400</v>
      </c>
      <c r="L6" s="518">
        <v>5250</v>
      </c>
      <c r="M6" s="518">
        <v>4500</v>
      </c>
      <c r="N6" s="518"/>
      <c r="O6" s="518"/>
      <c r="P6" s="518"/>
    </row>
    <row r="7" spans="1:17" s="414" customFormat="1" ht="18" thickBot="1" x14ac:dyDescent="0.3">
      <c r="A7" s="675" t="s">
        <v>0</v>
      </c>
      <c r="B7" s="271" t="s">
        <v>1</v>
      </c>
      <c r="C7" s="11" t="s">
        <v>27</v>
      </c>
      <c r="D7" s="11" t="s">
        <v>10</v>
      </c>
      <c r="E7" s="11" t="s">
        <v>28</v>
      </c>
      <c r="F7" s="11" t="s">
        <v>2</v>
      </c>
      <c r="G7" s="11" t="s">
        <v>3</v>
      </c>
      <c r="H7" s="11" t="s">
        <v>29</v>
      </c>
      <c r="I7" s="11" t="s">
        <v>134</v>
      </c>
      <c r="J7" s="11" t="s">
        <v>31</v>
      </c>
      <c r="K7" s="11" t="s">
        <v>4</v>
      </c>
      <c r="L7" s="11" t="s">
        <v>17</v>
      </c>
      <c r="M7" s="11" t="s">
        <v>18</v>
      </c>
      <c r="N7" s="11" t="s">
        <v>365</v>
      </c>
      <c r="O7" s="11" t="s">
        <v>778</v>
      </c>
      <c r="P7" s="11" t="s">
        <v>30</v>
      </c>
    </row>
    <row r="8" spans="1:17" s="19" customFormat="1" ht="16" x14ac:dyDescent="0.25">
      <c r="A8" s="55">
        <v>45204</v>
      </c>
      <c r="B8" s="436" t="s">
        <v>6620</v>
      </c>
      <c r="C8" s="436">
        <v>100</v>
      </c>
      <c r="D8" s="436">
        <v>190</v>
      </c>
      <c r="E8" s="436">
        <v>52</v>
      </c>
      <c r="F8" s="436">
        <v>300</v>
      </c>
      <c r="G8" s="436">
        <v>300</v>
      </c>
      <c r="H8" s="436">
        <v>100</v>
      </c>
      <c r="I8" s="436">
        <v>50</v>
      </c>
      <c r="J8" s="436">
        <v>200</v>
      </c>
      <c r="K8" s="436">
        <v>300</v>
      </c>
      <c r="L8" s="436"/>
      <c r="M8" s="436"/>
      <c r="N8" s="436"/>
      <c r="O8" s="436"/>
      <c r="P8" s="876"/>
    </row>
    <row r="9" spans="1:17" s="19" customFormat="1" ht="16" x14ac:dyDescent="0.25">
      <c r="A9" s="55">
        <v>45265</v>
      </c>
      <c r="B9" s="13" t="s">
        <v>6629</v>
      </c>
      <c r="C9" s="75">
        <v>200</v>
      </c>
      <c r="D9" s="771"/>
      <c r="E9" s="75">
        <v>60</v>
      </c>
      <c r="F9" s="75">
        <v>170</v>
      </c>
      <c r="G9" s="75">
        <v>170</v>
      </c>
      <c r="H9" s="75">
        <v>480</v>
      </c>
      <c r="I9" s="75">
        <v>235</v>
      </c>
      <c r="J9" s="75">
        <v>2000</v>
      </c>
      <c r="K9" s="75">
        <v>1000</v>
      </c>
      <c r="L9" s="75"/>
      <c r="M9" s="75"/>
      <c r="N9" s="75"/>
      <c r="O9" s="75"/>
      <c r="P9" s="771"/>
    </row>
    <row r="10" spans="1:17" s="19" customFormat="1" thickBot="1" x14ac:dyDescent="0.3">
      <c r="A10" s="28" t="s">
        <v>6649</v>
      </c>
      <c r="B10" s="14" t="s">
        <v>6669</v>
      </c>
      <c r="C10" s="77">
        <v>160</v>
      </c>
      <c r="D10" s="77">
        <v>137</v>
      </c>
      <c r="E10" s="442"/>
      <c r="F10" s="77">
        <v>150</v>
      </c>
      <c r="G10" s="77">
        <v>150</v>
      </c>
      <c r="H10" s="77">
        <v>250</v>
      </c>
      <c r="I10" s="442"/>
      <c r="J10" s="77">
        <v>2000</v>
      </c>
      <c r="K10" s="77">
        <v>633</v>
      </c>
      <c r="L10" s="77">
        <v>80</v>
      </c>
      <c r="M10" s="77">
        <v>80</v>
      </c>
      <c r="N10" s="77"/>
      <c r="O10" s="77"/>
      <c r="P10" s="442"/>
      <c r="Q10" s="19" t="s">
        <v>6865</v>
      </c>
    </row>
    <row r="11" spans="1:17" s="20" customFormat="1" thickBot="1" x14ac:dyDescent="0.3">
      <c r="A11" s="33" t="s">
        <v>6574</v>
      </c>
      <c r="B11" s="54"/>
      <c r="C11" s="434">
        <f>SUM(C8:C10)</f>
        <v>460</v>
      </c>
      <c r="D11" s="434">
        <f t="shared" ref="D11:M11" si="0">SUM(D8:D10)</f>
        <v>327</v>
      </c>
      <c r="E11" s="434">
        <f t="shared" si="0"/>
        <v>112</v>
      </c>
      <c r="F11" s="434">
        <f t="shared" si="0"/>
        <v>620</v>
      </c>
      <c r="G11" s="434">
        <f t="shared" si="0"/>
        <v>620</v>
      </c>
      <c r="H11" s="434">
        <f t="shared" si="0"/>
        <v>830</v>
      </c>
      <c r="I11" s="434">
        <f t="shared" si="0"/>
        <v>285</v>
      </c>
      <c r="J11" s="434">
        <f t="shared" si="0"/>
        <v>4200</v>
      </c>
      <c r="K11" s="434">
        <f t="shared" si="0"/>
        <v>1933</v>
      </c>
      <c r="L11" s="434">
        <f t="shared" si="0"/>
        <v>80</v>
      </c>
      <c r="M11" s="434">
        <f t="shared" si="0"/>
        <v>80</v>
      </c>
      <c r="N11" s="990"/>
      <c r="O11" s="990"/>
      <c r="P11" s="982"/>
    </row>
    <row r="12" spans="1:17" s="20" customFormat="1" thickBot="1" x14ac:dyDescent="0.3">
      <c r="A12" s="741"/>
      <c r="B12" s="529"/>
      <c r="C12" s="529"/>
      <c r="D12" s="529"/>
      <c r="E12" s="529"/>
      <c r="F12" s="529"/>
      <c r="G12" s="529"/>
      <c r="H12" s="529"/>
      <c r="I12" s="529"/>
      <c r="J12" s="529"/>
      <c r="K12" s="529"/>
      <c r="L12" s="529"/>
      <c r="M12" s="529"/>
      <c r="N12" s="529"/>
      <c r="O12" s="529"/>
      <c r="P12" s="529"/>
    </row>
    <row r="13" spans="1:17" s="794" customFormat="1" thickBot="1" x14ac:dyDescent="0.3">
      <c r="A13" s="33" t="s">
        <v>6955</v>
      </c>
      <c r="B13" s="54"/>
      <c r="C13" s="434">
        <f>SUM(C11:C12)</f>
        <v>460</v>
      </c>
      <c r="D13" s="434">
        <f t="shared" ref="D13:M15" si="1">SUM(D11:D12)</f>
        <v>327</v>
      </c>
      <c r="E13" s="434">
        <f t="shared" si="1"/>
        <v>112</v>
      </c>
      <c r="F13" s="434">
        <f t="shared" si="1"/>
        <v>620</v>
      </c>
      <c r="G13" s="434">
        <f t="shared" si="1"/>
        <v>620</v>
      </c>
      <c r="H13" s="434">
        <f t="shared" si="1"/>
        <v>830</v>
      </c>
      <c r="I13" s="434">
        <f t="shared" si="1"/>
        <v>285</v>
      </c>
      <c r="J13" s="434">
        <f t="shared" si="1"/>
        <v>4200</v>
      </c>
      <c r="K13" s="434">
        <f t="shared" si="1"/>
        <v>1933</v>
      </c>
      <c r="L13" s="434">
        <f t="shared" si="1"/>
        <v>80</v>
      </c>
      <c r="M13" s="434">
        <f t="shared" si="1"/>
        <v>80</v>
      </c>
      <c r="N13" s="990"/>
      <c r="O13" s="990"/>
      <c r="P13" s="982"/>
    </row>
    <row r="14" spans="1:17" s="20" customFormat="1" thickBot="1" x14ac:dyDescent="0.3">
      <c r="A14" s="741"/>
      <c r="B14" s="529"/>
      <c r="C14" s="529"/>
      <c r="D14" s="529"/>
      <c r="E14" s="529"/>
      <c r="F14" s="529"/>
      <c r="G14" s="529"/>
      <c r="H14" s="529"/>
      <c r="I14" s="529"/>
      <c r="J14" s="529"/>
      <c r="K14" s="529"/>
      <c r="L14" s="529"/>
      <c r="M14" s="529"/>
      <c r="N14" s="529"/>
      <c r="O14" s="529"/>
      <c r="P14" s="529"/>
    </row>
    <row r="15" spans="1:17" s="794" customFormat="1" thickBot="1" x14ac:dyDescent="0.3">
      <c r="A15" s="33" t="s">
        <v>7128</v>
      </c>
      <c r="B15" s="54"/>
      <c r="C15" s="434">
        <f>SUM(C13:C14)</f>
        <v>460</v>
      </c>
      <c r="D15" s="434">
        <f t="shared" si="1"/>
        <v>327</v>
      </c>
      <c r="E15" s="434">
        <f t="shared" si="1"/>
        <v>112</v>
      </c>
      <c r="F15" s="434">
        <f t="shared" si="1"/>
        <v>620</v>
      </c>
      <c r="G15" s="434">
        <f t="shared" si="1"/>
        <v>620</v>
      </c>
      <c r="H15" s="434">
        <f t="shared" si="1"/>
        <v>830</v>
      </c>
      <c r="I15" s="434">
        <f t="shared" si="1"/>
        <v>285</v>
      </c>
      <c r="J15" s="434">
        <f t="shared" si="1"/>
        <v>4200</v>
      </c>
      <c r="K15" s="434">
        <f t="shared" si="1"/>
        <v>1933</v>
      </c>
      <c r="L15" s="434">
        <f t="shared" si="1"/>
        <v>80</v>
      </c>
      <c r="M15" s="434">
        <f t="shared" si="1"/>
        <v>80</v>
      </c>
      <c r="N15" s="990"/>
      <c r="O15" s="990"/>
      <c r="P15" s="982"/>
    </row>
    <row r="16" spans="1:17" s="23" customFormat="1" ht="16" x14ac:dyDescent="0.25">
      <c r="A16" s="55">
        <v>45054</v>
      </c>
      <c r="B16" s="13" t="s">
        <v>63</v>
      </c>
      <c r="C16" s="436">
        <v>-355</v>
      </c>
      <c r="D16" s="436"/>
      <c r="E16" s="436"/>
      <c r="F16" s="436"/>
      <c r="G16" s="436"/>
      <c r="H16" s="436"/>
      <c r="I16" s="436"/>
      <c r="J16" s="436"/>
      <c r="K16" s="436"/>
      <c r="L16" s="436"/>
      <c r="M16" s="436"/>
      <c r="N16" s="436"/>
      <c r="O16" s="436"/>
      <c r="P16" s="436"/>
    </row>
    <row r="17" spans="1:19" s="19" customFormat="1" ht="16" x14ac:dyDescent="0.25">
      <c r="A17" s="12" t="s">
        <v>7199</v>
      </c>
      <c r="B17" s="13" t="s">
        <v>63</v>
      </c>
      <c r="C17" s="876"/>
      <c r="D17" s="876"/>
      <c r="E17" s="876"/>
      <c r="F17" s="876"/>
      <c r="G17" s="876"/>
      <c r="H17" s="436">
        <v>-148</v>
      </c>
      <c r="I17" s="876"/>
      <c r="J17" s="436">
        <v>-1000</v>
      </c>
      <c r="K17" s="436">
        <v>-500</v>
      </c>
      <c r="L17" s="876"/>
      <c r="M17" s="876"/>
      <c r="N17" s="876"/>
      <c r="O17" s="876"/>
      <c r="P17" s="876"/>
    </row>
    <row r="18" spans="1:19" s="19" customFormat="1" thickBot="1" x14ac:dyDescent="0.3">
      <c r="A18" s="12" t="s">
        <v>7222</v>
      </c>
      <c r="B18" s="13" t="s">
        <v>63</v>
      </c>
      <c r="C18" s="876"/>
      <c r="D18" s="876"/>
      <c r="E18" s="876"/>
      <c r="F18" s="876"/>
      <c r="G18" s="876"/>
      <c r="H18" s="436">
        <v>-150</v>
      </c>
      <c r="I18" s="876"/>
      <c r="J18" s="436">
        <v>-797</v>
      </c>
      <c r="K18" s="876"/>
      <c r="L18" s="876"/>
      <c r="M18" s="876"/>
      <c r="N18" s="876"/>
      <c r="O18" s="876"/>
      <c r="P18" s="876"/>
    </row>
    <row r="19" spans="1:19" s="437" customFormat="1" thickBot="1" x14ac:dyDescent="0.3">
      <c r="A19" s="33" t="s">
        <v>7363</v>
      </c>
      <c r="B19" s="54"/>
      <c r="C19" s="434">
        <f>SUM(C15:C18)</f>
        <v>105</v>
      </c>
      <c r="D19" s="434">
        <f t="shared" ref="D19:P19" si="2">SUM(D15:D18)</f>
        <v>327</v>
      </c>
      <c r="E19" s="434">
        <f t="shared" si="2"/>
        <v>112</v>
      </c>
      <c r="F19" s="434">
        <f t="shared" si="2"/>
        <v>620</v>
      </c>
      <c r="G19" s="434">
        <f t="shared" si="2"/>
        <v>620</v>
      </c>
      <c r="H19" s="434">
        <f t="shared" si="2"/>
        <v>532</v>
      </c>
      <c r="I19" s="434">
        <f t="shared" si="2"/>
        <v>285</v>
      </c>
      <c r="J19" s="434">
        <f t="shared" si="2"/>
        <v>2403</v>
      </c>
      <c r="K19" s="434">
        <f t="shared" si="2"/>
        <v>1433</v>
      </c>
      <c r="L19" s="434">
        <f t="shared" si="2"/>
        <v>80</v>
      </c>
      <c r="M19" s="434">
        <f t="shared" si="2"/>
        <v>80</v>
      </c>
      <c r="N19" s="434"/>
      <c r="O19" s="434"/>
      <c r="P19" s="434">
        <f t="shared" si="2"/>
        <v>0</v>
      </c>
    </row>
    <row r="20" spans="1:19" s="19" customFormat="1" ht="16" x14ac:dyDescent="0.25">
      <c r="A20" s="12" t="s">
        <v>7476</v>
      </c>
      <c r="B20" s="13" t="s">
        <v>7477</v>
      </c>
      <c r="C20" s="436">
        <v>21</v>
      </c>
      <c r="D20" s="876"/>
      <c r="E20" s="436">
        <v>34</v>
      </c>
      <c r="F20" s="436">
        <v>88</v>
      </c>
      <c r="G20" s="876"/>
      <c r="H20" s="876"/>
      <c r="I20" s="876"/>
      <c r="J20" s="876"/>
      <c r="K20" s="436">
        <v>17</v>
      </c>
      <c r="L20" s="876"/>
      <c r="M20" s="436">
        <v>64</v>
      </c>
      <c r="N20" s="436"/>
      <c r="O20" s="436"/>
      <c r="P20" s="876"/>
      <c r="Q20" s="19" t="s">
        <v>989</v>
      </c>
      <c r="R20" s="19" t="s">
        <v>7483</v>
      </c>
      <c r="S20" s="19" t="s">
        <v>3022</v>
      </c>
    </row>
    <row r="21" spans="1:19" s="19" customFormat="1" thickBot="1" x14ac:dyDescent="0.3">
      <c r="A21" s="12" t="s">
        <v>7476</v>
      </c>
      <c r="B21" s="13" t="s">
        <v>7478</v>
      </c>
      <c r="C21" s="876"/>
      <c r="D21" s="436">
        <v>352</v>
      </c>
      <c r="E21" s="876"/>
      <c r="F21" s="876"/>
      <c r="G21" s="876"/>
      <c r="H21" s="436">
        <v>147</v>
      </c>
      <c r="I21" s="436">
        <v>213</v>
      </c>
      <c r="J21" s="436">
        <v>333</v>
      </c>
      <c r="K21" s="876"/>
      <c r="L21" s="436">
        <v>64</v>
      </c>
      <c r="M21" s="876"/>
      <c r="N21" s="876"/>
      <c r="O21" s="876"/>
      <c r="P21" s="876"/>
      <c r="Q21" s="19" t="s">
        <v>7479</v>
      </c>
      <c r="R21" s="1606">
        <v>3160000</v>
      </c>
      <c r="S21" s="19" t="s">
        <v>3022</v>
      </c>
    </row>
    <row r="22" spans="1:19" s="437" customFormat="1" thickBot="1" x14ac:dyDescent="0.3">
      <c r="A22" s="33" t="s">
        <v>7659</v>
      </c>
      <c r="B22" s="54"/>
      <c r="C22" s="434">
        <f t="shared" ref="C22:M22" si="3">SUM(C19:C21)</f>
        <v>126</v>
      </c>
      <c r="D22" s="434">
        <f t="shared" si="3"/>
        <v>679</v>
      </c>
      <c r="E22" s="434">
        <f t="shared" si="3"/>
        <v>146</v>
      </c>
      <c r="F22" s="434">
        <f t="shared" si="3"/>
        <v>708</v>
      </c>
      <c r="G22" s="434">
        <f t="shared" si="3"/>
        <v>620</v>
      </c>
      <c r="H22" s="434">
        <f t="shared" si="3"/>
        <v>679</v>
      </c>
      <c r="I22" s="434">
        <f t="shared" si="3"/>
        <v>498</v>
      </c>
      <c r="J22" s="434">
        <f t="shared" si="3"/>
        <v>2736</v>
      </c>
      <c r="K22" s="434">
        <f t="shared" si="3"/>
        <v>1450</v>
      </c>
      <c r="L22" s="434">
        <f t="shared" si="3"/>
        <v>144</v>
      </c>
      <c r="M22" s="434">
        <f t="shared" si="3"/>
        <v>144</v>
      </c>
      <c r="N22" s="434"/>
      <c r="O22" s="434"/>
      <c r="P22" s="434">
        <f t="shared" ref="P22" si="4">SUM(P18:P21)</f>
        <v>0</v>
      </c>
    </row>
    <row r="23" spans="1:19" s="20" customFormat="1" thickBot="1" x14ac:dyDescent="0.3">
      <c r="A23" s="700">
        <v>45117</v>
      </c>
      <c r="B23" s="858" t="s">
        <v>7597</v>
      </c>
      <c r="C23" s="529"/>
      <c r="D23" s="529"/>
      <c r="E23" s="529"/>
      <c r="F23" s="529"/>
      <c r="G23" s="529">
        <v>300</v>
      </c>
      <c r="H23" s="529"/>
      <c r="I23" s="529"/>
      <c r="J23" s="529">
        <v>500</v>
      </c>
      <c r="K23" s="529"/>
      <c r="L23" s="529"/>
      <c r="M23" s="529"/>
      <c r="N23" s="529"/>
      <c r="O23" s="529"/>
      <c r="P23" s="529"/>
    </row>
    <row r="24" spans="1:19" s="794" customFormat="1" thickBot="1" x14ac:dyDescent="0.3">
      <c r="A24" s="290" t="s">
        <v>7941</v>
      </c>
      <c r="B24" s="291"/>
      <c r="C24" s="538">
        <f>SUM(C22:C23)</f>
        <v>126</v>
      </c>
      <c r="D24" s="538">
        <f t="shared" ref="D24:P24" si="5">SUM(D22:D23)</f>
        <v>679</v>
      </c>
      <c r="E24" s="538">
        <f t="shared" si="5"/>
        <v>146</v>
      </c>
      <c r="F24" s="538">
        <f t="shared" si="5"/>
        <v>708</v>
      </c>
      <c r="G24" s="538">
        <f t="shared" si="5"/>
        <v>920</v>
      </c>
      <c r="H24" s="538">
        <f t="shared" si="5"/>
        <v>679</v>
      </c>
      <c r="I24" s="538">
        <f t="shared" si="5"/>
        <v>498</v>
      </c>
      <c r="J24" s="538">
        <f t="shared" si="5"/>
        <v>3236</v>
      </c>
      <c r="K24" s="538">
        <f t="shared" si="5"/>
        <v>1450</v>
      </c>
      <c r="L24" s="538">
        <f t="shared" si="5"/>
        <v>144</v>
      </c>
      <c r="M24" s="538">
        <f t="shared" si="5"/>
        <v>144</v>
      </c>
      <c r="N24" s="538"/>
      <c r="O24" s="538"/>
      <c r="P24" s="538">
        <f t="shared" si="5"/>
        <v>0</v>
      </c>
    </row>
    <row r="25" spans="1:19" s="23" customFormat="1" thickBot="1" x14ac:dyDescent="0.3">
      <c r="A25" s="55" t="s">
        <v>7984</v>
      </c>
      <c r="B25" s="14" t="s">
        <v>63</v>
      </c>
      <c r="C25" s="436"/>
      <c r="D25" s="436"/>
      <c r="E25" s="436"/>
      <c r="F25" s="436"/>
      <c r="G25" s="436"/>
      <c r="H25" s="436">
        <v>-120</v>
      </c>
      <c r="I25" s="436"/>
      <c r="J25" s="436"/>
      <c r="K25" s="436"/>
      <c r="L25" s="436"/>
      <c r="M25" s="436"/>
      <c r="N25" s="436"/>
      <c r="O25" s="436"/>
      <c r="P25" s="436"/>
      <c r="Q25" s="23" t="s">
        <v>7997</v>
      </c>
    </row>
    <row r="26" spans="1:19" s="794" customFormat="1" thickBot="1" x14ac:dyDescent="0.3">
      <c r="A26" s="33" t="s">
        <v>8174</v>
      </c>
      <c r="B26" s="54"/>
      <c r="C26" s="434">
        <f>SUM(C24:C25)</f>
        <v>126</v>
      </c>
      <c r="D26" s="434">
        <f t="shared" ref="D26:P26" si="6">SUM(D24:D25)</f>
        <v>679</v>
      </c>
      <c r="E26" s="434">
        <f t="shared" si="6"/>
        <v>146</v>
      </c>
      <c r="F26" s="434">
        <f t="shared" si="6"/>
        <v>708</v>
      </c>
      <c r="G26" s="434">
        <f t="shared" si="6"/>
        <v>920</v>
      </c>
      <c r="H26" s="434">
        <f t="shared" si="6"/>
        <v>559</v>
      </c>
      <c r="I26" s="434">
        <f t="shared" si="6"/>
        <v>498</v>
      </c>
      <c r="J26" s="434">
        <f t="shared" si="6"/>
        <v>3236</v>
      </c>
      <c r="K26" s="434">
        <f t="shared" si="6"/>
        <v>1450</v>
      </c>
      <c r="L26" s="434">
        <f t="shared" si="6"/>
        <v>144</v>
      </c>
      <c r="M26" s="434">
        <f t="shared" si="6"/>
        <v>144</v>
      </c>
      <c r="N26" s="434">
        <f t="shared" si="6"/>
        <v>0</v>
      </c>
      <c r="O26" s="434"/>
      <c r="P26" s="434">
        <f t="shared" si="6"/>
        <v>0</v>
      </c>
    </row>
    <row r="27" spans="1:19" s="18" customFormat="1" ht="16" x14ac:dyDescent="0.25">
      <c r="A27" s="12">
        <v>44938</v>
      </c>
      <c r="B27" s="213" t="s">
        <v>63</v>
      </c>
      <c r="C27" s="947"/>
      <c r="D27" s="947"/>
      <c r="E27" s="529">
        <v>-50</v>
      </c>
      <c r="F27" s="947"/>
      <c r="G27" s="947"/>
      <c r="H27" s="947"/>
      <c r="I27" s="947"/>
      <c r="J27" s="947"/>
      <c r="K27" s="947"/>
      <c r="L27" s="947"/>
      <c r="M27" s="947"/>
      <c r="N27" s="947"/>
      <c r="O27" s="947"/>
      <c r="P27" s="947"/>
      <c r="Q27" s="18" t="s">
        <v>8085</v>
      </c>
    </row>
    <row r="28" spans="1:19" s="18" customFormat="1" ht="16" x14ac:dyDescent="0.25">
      <c r="A28" s="55">
        <v>45150</v>
      </c>
      <c r="B28" s="75" t="s">
        <v>63</v>
      </c>
      <c r="C28" s="529">
        <v>-30</v>
      </c>
      <c r="D28" s="947"/>
      <c r="E28" s="947"/>
      <c r="F28" s="947"/>
      <c r="G28" s="529">
        <v>-116</v>
      </c>
      <c r="H28" s="947"/>
      <c r="I28" s="529">
        <v>-197</v>
      </c>
      <c r="J28" s="529">
        <v>-471</v>
      </c>
      <c r="K28" s="947"/>
      <c r="L28" s="947"/>
      <c r="M28" s="947"/>
      <c r="N28" s="529">
        <v>-23</v>
      </c>
      <c r="O28" s="529"/>
      <c r="P28" s="947"/>
      <c r="Q28" s="18" t="s">
        <v>8085</v>
      </c>
    </row>
    <row r="29" spans="1:19" s="18" customFormat="1" ht="16" x14ac:dyDescent="0.25">
      <c r="A29" s="12">
        <v>45181</v>
      </c>
      <c r="B29" s="13" t="s">
        <v>63</v>
      </c>
      <c r="C29" s="947"/>
      <c r="D29" s="529">
        <v>-48</v>
      </c>
      <c r="E29" s="529">
        <v>-36</v>
      </c>
      <c r="F29" s="947"/>
      <c r="G29" s="947"/>
      <c r="H29" s="947"/>
      <c r="I29" s="947"/>
      <c r="J29" s="947"/>
      <c r="K29" s="947"/>
      <c r="L29" s="947"/>
      <c r="M29" s="947"/>
      <c r="N29" s="947"/>
      <c r="O29" s="947"/>
      <c r="P29" s="947"/>
      <c r="Q29" s="18" t="s">
        <v>8131</v>
      </c>
    </row>
    <row r="30" spans="1:19" s="18" customFormat="1" ht="16" x14ac:dyDescent="0.25">
      <c r="A30" s="55" t="s">
        <v>8166</v>
      </c>
      <c r="B30" s="53" t="s">
        <v>63</v>
      </c>
      <c r="C30" s="529">
        <v>-28</v>
      </c>
      <c r="D30" s="947"/>
      <c r="E30" s="947"/>
      <c r="F30" s="529">
        <v>-198</v>
      </c>
      <c r="G30" s="529">
        <v>-215</v>
      </c>
      <c r="H30" s="529">
        <v>-111</v>
      </c>
      <c r="I30" s="947"/>
      <c r="J30" s="529">
        <v>-672</v>
      </c>
      <c r="K30" s="529">
        <v>-185</v>
      </c>
      <c r="L30" s="947"/>
      <c r="M30" s="947"/>
      <c r="N30" s="529">
        <v>-19</v>
      </c>
      <c r="O30" s="529"/>
      <c r="P30" s="947"/>
      <c r="Q30" s="18" t="s">
        <v>8181</v>
      </c>
    </row>
    <row r="31" spans="1:19" s="18" customFormat="1" ht="16" x14ac:dyDescent="0.25">
      <c r="A31" s="55" t="s">
        <v>8205</v>
      </c>
      <c r="B31" s="53" t="s">
        <v>63</v>
      </c>
      <c r="C31" s="529">
        <v>-35</v>
      </c>
      <c r="D31" s="529">
        <v>-138</v>
      </c>
      <c r="E31" s="529">
        <v>-23</v>
      </c>
      <c r="F31" s="529">
        <v>-64</v>
      </c>
      <c r="G31" s="529">
        <v>-189</v>
      </c>
      <c r="H31" s="529">
        <v>-78</v>
      </c>
      <c r="I31" s="947"/>
      <c r="J31" s="529">
        <v>-544</v>
      </c>
      <c r="K31" s="529">
        <v>-500</v>
      </c>
      <c r="L31" s="947"/>
      <c r="M31" s="529">
        <v>-39</v>
      </c>
      <c r="N31" s="947"/>
      <c r="O31" s="947"/>
      <c r="P31" s="947"/>
      <c r="Q31" s="18" t="s">
        <v>8206</v>
      </c>
    </row>
    <row r="32" spans="1:19" s="18" customFormat="1" ht="16" x14ac:dyDescent="0.25">
      <c r="A32" s="55" t="s">
        <v>8221</v>
      </c>
      <c r="B32" s="53" t="s">
        <v>63</v>
      </c>
      <c r="C32" s="529">
        <v>-22</v>
      </c>
      <c r="D32" s="529">
        <v>-113</v>
      </c>
      <c r="E32" s="529">
        <v>-7</v>
      </c>
      <c r="F32" s="529">
        <v>-155</v>
      </c>
      <c r="G32" s="529">
        <v>-92</v>
      </c>
      <c r="H32" s="529">
        <v>-133</v>
      </c>
      <c r="I32" s="529">
        <v>-162</v>
      </c>
      <c r="J32" s="529">
        <v>-250</v>
      </c>
      <c r="K32" s="529">
        <v>-7</v>
      </c>
      <c r="L32" s="529">
        <v>-23</v>
      </c>
      <c r="M32" s="529">
        <v>-25</v>
      </c>
      <c r="N32" s="947"/>
      <c r="O32" s="947"/>
      <c r="P32" s="947"/>
    </row>
    <row r="33" spans="1:18" s="18" customFormat="1" ht="16" x14ac:dyDescent="0.25">
      <c r="A33" s="12" t="s">
        <v>8248</v>
      </c>
      <c r="B33" s="213" t="s">
        <v>63</v>
      </c>
      <c r="C33" s="529">
        <v>-5</v>
      </c>
      <c r="D33" s="529">
        <v>-192</v>
      </c>
      <c r="E33" s="529">
        <v>-27</v>
      </c>
      <c r="F33" s="947"/>
      <c r="G33" s="529">
        <v>-33</v>
      </c>
      <c r="H33" s="529">
        <v>-151</v>
      </c>
      <c r="I33" s="529">
        <v>-62</v>
      </c>
      <c r="J33" s="529">
        <v>-794</v>
      </c>
      <c r="K33" s="529">
        <v>-140</v>
      </c>
      <c r="L33" s="529">
        <v>-102</v>
      </c>
      <c r="M33" s="529">
        <v>-35</v>
      </c>
      <c r="N33" s="947"/>
      <c r="O33" s="947"/>
      <c r="P33" s="947">
        <v>-6</v>
      </c>
      <c r="Q33" s="18" t="s">
        <v>6090</v>
      </c>
      <c r="R33" s="18" t="s">
        <v>8261</v>
      </c>
    </row>
    <row r="34" spans="1:18" s="18" customFormat="1" thickBot="1" x14ac:dyDescent="0.3">
      <c r="A34" s="168" t="s">
        <v>8263</v>
      </c>
      <c r="B34" s="13" t="s">
        <v>63</v>
      </c>
      <c r="C34" s="947"/>
      <c r="D34" s="529">
        <v>-31</v>
      </c>
      <c r="E34" s="529">
        <v>-2</v>
      </c>
      <c r="F34" s="529">
        <v>-133</v>
      </c>
      <c r="G34" s="529">
        <v>-63</v>
      </c>
      <c r="H34" s="947"/>
      <c r="I34" s="947"/>
      <c r="J34" s="947"/>
      <c r="K34" s="947"/>
      <c r="L34" s="529">
        <v>-11</v>
      </c>
      <c r="M34" s="529">
        <v>-13</v>
      </c>
      <c r="N34" s="947"/>
      <c r="O34" s="947"/>
      <c r="P34" s="947"/>
      <c r="Q34" s="18" t="s">
        <v>8260</v>
      </c>
    </row>
    <row r="35" spans="1:18" s="794" customFormat="1" thickBot="1" x14ac:dyDescent="0.3">
      <c r="A35" s="33" t="s">
        <v>8275</v>
      </c>
      <c r="B35" s="54"/>
      <c r="C35" s="434">
        <f>SUM(C26:C34)</f>
        <v>6</v>
      </c>
      <c r="D35" s="434">
        <f t="shared" ref="D35:N35" si="7">SUM(D26:D34)</f>
        <v>157</v>
      </c>
      <c r="E35" s="434">
        <f t="shared" si="7"/>
        <v>1</v>
      </c>
      <c r="F35" s="434">
        <f t="shared" si="7"/>
        <v>158</v>
      </c>
      <c r="G35" s="434">
        <f t="shared" si="7"/>
        <v>212</v>
      </c>
      <c r="H35" s="434">
        <f t="shared" si="7"/>
        <v>86</v>
      </c>
      <c r="I35" s="434">
        <f t="shared" si="7"/>
        <v>77</v>
      </c>
      <c r="J35" s="434">
        <f t="shared" si="7"/>
        <v>505</v>
      </c>
      <c r="K35" s="434">
        <f t="shared" si="7"/>
        <v>618</v>
      </c>
      <c r="L35" s="434">
        <f t="shared" si="7"/>
        <v>8</v>
      </c>
      <c r="M35" s="434">
        <f t="shared" si="7"/>
        <v>32</v>
      </c>
      <c r="N35" s="434">
        <f t="shared" si="7"/>
        <v>-42</v>
      </c>
      <c r="O35" s="434"/>
      <c r="P35" s="434">
        <f>SUM(P26:P34)</f>
        <v>-6</v>
      </c>
    </row>
    <row r="36" spans="1:18" s="19" customFormat="1" ht="16" x14ac:dyDescent="0.25">
      <c r="A36" s="55">
        <v>45352</v>
      </c>
      <c r="B36" s="53" t="s">
        <v>63</v>
      </c>
      <c r="C36" s="876"/>
      <c r="D36" s="436">
        <v>-50</v>
      </c>
      <c r="E36" s="876"/>
      <c r="F36" s="436">
        <v>-71</v>
      </c>
      <c r="G36" s="436">
        <v>-126</v>
      </c>
      <c r="H36" s="876"/>
      <c r="I36" s="876"/>
      <c r="J36" s="876"/>
      <c r="K36" s="876"/>
      <c r="L36" s="876">
        <v>-6</v>
      </c>
      <c r="M36" s="876"/>
      <c r="N36" s="876"/>
      <c r="O36" s="876"/>
      <c r="P36" s="876"/>
      <c r="Q36" s="19" t="s">
        <v>8287</v>
      </c>
    </row>
    <row r="37" spans="1:18" s="19" customFormat="1" ht="16" x14ac:dyDescent="0.25">
      <c r="A37" s="55">
        <v>45627</v>
      </c>
      <c r="B37" s="13" t="s">
        <v>63</v>
      </c>
      <c r="C37" s="436">
        <v>-4</v>
      </c>
      <c r="D37" s="436">
        <v>-105</v>
      </c>
      <c r="E37" s="876"/>
      <c r="F37" s="436">
        <v>-78</v>
      </c>
      <c r="G37" s="436">
        <v>-105</v>
      </c>
      <c r="H37" s="436">
        <v>-56</v>
      </c>
      <c r="I37" s="436">
        <v>-39</v>
      </c>
      <c r="J37" s="436">
        <v>-360</v>
      </c>
      <c r="K37" s="436">
        <v>-468</v>
      </c>
      <c r="L37" s="436">
        <v>-12</v>
      </c>
      <c r="M37" s="436">
        <v>-9</v>
      </c>
      <c r="N37" s="876"/>
      <c r="O37" s="436">
        <v>-2</v>
      </c>
      <c r="P37" s="876"/>
      <c r="Q37" s="19" t="s">
        <v>6090</v>
      </c>
    </row>
    <row r="38" spans="1:18" s="19" customFormat="1" thickBot="1" x14ac:dyDescent="0.3">
      <c r="A38" s="55" t="s">
        <v>8293</v>
      </c>
      <c r="B38" s="13" t="s">
        <v>63</v>
      </c>
      <c r="C38" s="436">
        <v>-22</v>
      </c>
      <c r="D38" s="436">
        <v>-8</v>
      </c>
      <c r="E38" s="876"/>
      <c r="F38" s="436">
        <v>-57</v>
      </c>
      <c r="G38" s="436">
        <v>-46</v>
      </c>
      <c r="H38" s="436">
        <v>-10</v>
      </c>
      <c r="I38" s="436">
        <v>-14</v>
      </c>
      <c r="J38" s="436">
        <v>-104</v>
      </c>
      <c r="K38" s="436">
        <v>-129</v>
      </c>
      <c r="L38" s="436">
        <v>-13</v>
      </c>
      <c r="M38" s="436">
        <v>-7</v>
      </c>
      <c r="N38" s="876"/>
      <c r="O38" s="436">
        <v>-4</v>
      </c>
      <c r="P38" s="436">
        <v>-8</v>
      </c>
      <c r="Q38" s="19" t="s">
        <v>8389</v>
      </c>
    </row>
    <row r="39" spans="1:18" s="437" customFormat="1" thickBot="1" x14ac:dyDescent="0.3">
      <c r="A39" s="33" t="s">
        <v>8455</v>
      </c>
      <c r="B39" s="54"/>
      <c r="C39" s="443">
        <f>SUM(C35:C38)</f>
        <v>-20</v>
      </c>
      <c r="D39" s="443">
        <f>SUM(D35:D38)</f>
        <v>-6</v>
      </c>
      <c r="E39" s="434">
        <f t="shared" ref="E39:P39" si="8">SUM(E35:E38)</f>
        <v>1</v>
      </c>
      <c r="F39" s="443">
        <f t="shared" si="8"/>
        <v>-48</v>
      </c>
      <c r="G39" s="443">
        <f t="shared" si="8"/>
        <v>-65</v>
      </c>
      <c r="H39" s="434">
        <f t="shared" si="8"/>
        <v>20</v>
      </c>
      <c r="I39" s="434">
        <f t="shared" si="8"/>
        <v>24</v>
      </c>
      <c r="J39" s="434">
        <f t="shared" si="8"/>
        <v>41</v>
      </c>
      <c r="K39" s="434">
        <f t="shared" si="8"/>
        <v>21</v>
      </c>
      <c r="L39" s="443">
        <f t="shared" si="8"/>
        <v>-23</v>
      </c>
      <c r="M39" s="434">
        <f t="shared" si="8"/>
        <v>16</v>
      </c>
      <c r="N39" s="443">
        <f t="shared" si="8"/>
        <v>-42</v>
      </c>
      <c r="O39" s="443">
        <f t="shared" si="8"/>
        <v>-6</v>
      </c>
      <c r="P39" s="443">
        <f t="shared" si="8"/>
        <v>-14</v>
      </c>
    </row>
    <row r="40" spans="1:18" s="18" customFormat="1" ht="16" x14ac:dyDescent="0.25">
      <c r="A40" s="69"/>
      <c r="B40" s="529"/>
      <c r="C40" s="529"/>
      <c r="D40" s="529"/>
      <c r="E40" s="947"/>
      <c r="F40" s="529"/>
      <c r="G40" s="529"/>
      <c r="H40" s="529"/>
      <c r="I40" s="529"/>
      <c r="J40" s="529"/>
      <c r="K40" s="529"/>
      <c r="L40" s="529"/>
      <c r="M40" s="529"/>
      <c r="N40" s="947"/>
      <c r="O40" s="529"/>
      <c r="P40" s="529"/>
    </row>
    <row r="41" spans="1:18" s="18" customFormat="1" ht="16" x14ac:dyDescent="0.25">
      <c r="A41" s="365"/>
      <c r="B41" s="43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</row>
    <row r="42" spans="1:18" s="18" customFormat="1" ht="16" x14ac:dyDescent="0.25">
      <c r="A42" s="250"/>
      <c r="B42" s="43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</row>
    <row r="43" spans="1:18" s="20" customFormat="1" thickBot="1" x14ac:dyDescent="0.3">
      <c r="A43" s="525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</row>
    <row r="44" spans="1:18" ht="18" thickBot="1" x14ac:dyDescent="0.3">
      <c r="C44" s="11" t="s">
        <v>27</v>
      </c>
      <c r="D44" s="11" t="s">
        <v>10</v>
      </c>
      <c r="E44" s="11" t="s">
        <v>28</v>
      </c>
      <c r="F44" s="11" t="s">
        <v>2</v>
      </c>
      <c r="G44" s="11" t="s">
        <v>3</v>
      </c>
      <c r="H44" s="11" t="s">
        <v>29</v>
      </c>
      <c r="I44" s="11" t="s">
        <v>134</v>
      </c>
      <c r="J44" s="11" t="s">
        <v>31</v>
      </c>
      <c r="K44" s="11" t="s">
        <v>4</v>
      </c>
      <c r="L44" s="11" t="s">
        <v>17</v>
      </c>
      <c r="M44" s="11" t="s">
        <v>18</v>
      </c>
      <c r="N44" s="11" t="s">
        <v>365</v>
      </c>
      <c r="O44" s="11" t="s">
        <v>778</v>
      </c>
      <c r="P44" s="11" t="s">
        <v>30</v>
      </c>
    </row>
    <row r="45" spans="1:18" x14ac:dyDescent="0.25">
      <c r="A45" s="1662" t="s">
        <v>8545</v>
      </c>
      <c r="B45" s="1663"/>
      <c r="C45" s="1663"/>
      <c r="D45" s="1663"/>
      <c r="E45" s="452" t="s">
        <v>7432</v>
      </c>
      <c r="F45" s="452"/>
      <c r="G45" s="452"/>
    </row>
    <row r="46" spans="1:18" x14ac:dyDescent="0.25">
      <c r="E46" s="452" t="s">
        <v>7427</v>
      </c>
      <c r="F46" s="452"/>
      <c r="G46" s="452"/>
    </row>
    <row r="47" spans="1:18" x14ac:dyDescent="0.25">
      <c r="E47" s="452" t="s">
        <v>7428</v>
      </c>
      <c r="F47" s="452"/>
      <c r="G47" s="452"/>
    </row>
    <row r="48" spans="1:18" x14ac:dyDescent="0.25">
      <c r="A48" s="1664"/>
      <c r="B48" s="1119"/>
      <c r="C48" s="1119"/>
      <c r="D48" s="1119"/>
      <c r="E48" s="452" t="s">
        <v>7429</v>
      </c>
      <c r="F48" s="452"/>
      <c r="G48" s="452"/>
    </row>
    <row r="49" spans="1:7" x14ac:dyDescent="0.25">
      <c r="A49" s="523" t="s">
        <v>6645</v>
      </c>
      <c r="E49" s="452" t="s">
        <v>7430</v>
      </c>
      <c r="F49" s="452"/>
      <c r="G49" s="452"/>
    </row>
    <row r="50" spans="1:7" x14ac:dyDescent="0.25">
      <c r="A50" s="523" t="s">
        <v>8277</v>
      </c>
      <c r="E50" s="452" t="s">
        <v>7431</v>
      </c>
      <c r="F50" s="452"/>
      <c r="G50" s="452"/>
    </row>
    <row r="52" spans="1:7" x14ac:dyDescent="0.25">
      <c r="A52" s="523" t="s">
        <v>8192</v>
      </c>
    </row>
  </sheetData>
  <pageMargins left="0.7" right="0.7" top="0.75" bottom="0.75" header="0.3" footer="0.3"/>
  <pageSetup orientation="portrait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tabColor rgb="FFC00000"/>
  </sheetPr>
  <dimension ref="A1:G15"/>
  <sheetViews>
    <sheetView topLeftCell="A4" workbookViewId="0">
      <selection activeCell="C19" sqref="C19"/>
    </sheetView>
  </sheetViews>
  <sheetFormatPr baseColWidth="10" defaultColWidth="8.83203125" defaultRowHeight="17" x14ac:dyDescent="0.25"/>
  <cols>
    <col min="1" max="1" width="12.5" style="523" customWidth="1"/>
    <col min="2" max="2" width="21.6640625" style="47" customWidth="1"/>
    <col min="3" max="7" width="11.33203125" style="47" customWidth="1"/>
    <col min="8" max="16384" width="8.83203125" style="47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s="414" customFormat="1" x14ac:dyDescent="0.25">
      <c r="A3" s="139" t="s">
        <v>1614</v>
      </c>
      <c r="B3" s="2"/>
    </row>
    <row r="4" spans="1:7" s="23" customFormat="1" ht="16" x14ac:dyDescent="0.25">
      <c r="A4" s="139" t="s">
        <v>6961</v>
      </c>
      <c r="B4" s="3"/>
    </row>
    <row r="5" spans="1:7" s="23" customFormat="1" ht="16" x14ac:dyDescent="0.25">
      <c r="A5" s="139"/>
      <c r="B5" s="3"/>
      <c r="C5" s="1337"/>
      <c r="D5" s="1337"/>
      <c r="E5" s="1337"/>
      <c r="F5" s="1337"/>
    </row>
    <row r="6" spans="1:7" s="441" customFormat="1" thickBot="1" x14ac:dyDescent="0.3">
      <c r="A6" s="516"/>
      <c r="C6" s="518"/>
      <c r="D6" s="518"/>
      <c r="E6" s="518"/>
      <c r="F6" s="518"/>
      <c r="G6" s="518"/>
    </row>
    <row r="7" spans="1:7" s="414" customFormat="1" ht="18" thickBot="1" x14ac:dyDescent="0.3">
      <c r="A7" s="675" t="s">
        <v>0</v>
      </c>
      <c r="B7" s="271" t="s">
        <v>1</v>
      </c>
      <c r="C7" s="11" t="s">
        <v>31</v>
      </c>
      <c r="D7" s="11" t="s">
        <v>2</v>
      </c>
      <c r="E7" s="11" t="s">
        <v>3</v>
      </c>
      <c r="F7" s="11" t="s">
        <v>10</v>
      </c>
      <c r="G7" s="11"/>
    </row>
    <row r="8" spans="1:7" s="19" customFormat="1" ht="16" x14ac:dyDescent="0.25">
      <c r="A8" s="55">
        <v>45053</v>
      </c>
      <c r="B8" s="436" t="s">
        <v>6962</v>
      </c>
      <c r="C8" s="436">
        <v>50</v>
      </c>
      <c r="D8" s="436"/>
      <c r="E8" s="436"/>
      <c r="F8" s="436"/>
      <c r="G8" s="876"/>
    </row>
    <row r="9" spans="1:7" s="19" customFormat="1" thickBot="1" x14ac:dyDescent="0.3">
      <c r="A9" s="28">
        <v>45053</v>
      </c>
      <c r="B9" s="188" t="s">
        <v>6963</v>
      </c>
      <c r="C9" s="442"/>
      <c r="D9" s="77">
        <v>10</v>
      </c>
      <c r="E9" s="77">
        <v>10</v>
      </c>
      <c r="F9" s="77">
        <v>5</v>
      </c>
      <c r="G9" s="442"/>
    </row>
    <row r="10" spans="1:7" s="19" customFormat="1" thickBot="1" x14ac:dyDescent="0.3">
      <c r="A10" s="33" t="s">
        <v>7128</v>
      </c>
      <c r="B10" s="54"/>
      <c r="C10" s="434">
        <f>SUM(C8:C9)</f>
        <v>50</v>
      </c>
      <c r="D10" s="434">
        <f t="shared" ref="D10:F10" si="0">SUM(D8:D9)</f>
        <v>10</v>
      </c>
      <c r="E10" s="434">
        <f t="shared" si="0"/>
        <v>10</v>
      </c>
      <c r="F10" s="434">
        <f t="shared" si="0"/>
        <v>5</v>
      </c>
      <c r="G10" s="982"/>
    </row>
    <row r="11" spans="1:7" s="19" customFormat="1" ht="16" x14ac:dyDescent="0.25">
      <c r="A11" s="809">
        <v>44934</v>
      </c>
      <c r="B11" s="857" t="s">
        <v>63</v>
      </c>
      <c r="C11" s="436">
        <v>-50</v>
      </c>
      <c r="D11" s="436">
        <v>-10</v>
      </c>
      <c r="E11" s="436">
        <v>-10</v>
      </c>
      <c r="F11" s="436">
        <v>-5</v>
      </c>
      <c r="G11" s="876"/>
    </row>
    <row r="12" spans="1:7" s="20" customFormat="1" ht="16" x14ac:dyDescent="0.25">
      <c r="A12" s="741"/>
      <c r="B12" s="529"/>
      <c r="C12" s="529"/>
      <c r="D12" s="529"/>
      <c r="E12" s="529"/>
      <c r="F12" s="529"/>
      <c r="G12" s="529"/>
    </row>
    <row r="13" spans="1:7" s="18" customFormat="1" ht="16" x14ac:dyDescent="0.25">
      <c r="A13" s="956"/>
      <c r="B13" s="537"/>
      <c r="C13" s="537">
        <f>SUM(C10:C11)</f>
        <v>0</v>
      </c>
      <c r="D13" s="537">
        <f t="shared" ref="D13:F13" si="1">SUM(D10:D11)</f>
        <v>0</v>
      </c>
      <c r="E13" s="537">
        <f t="shared" si="1"/>
        <v>0</v>
      </c>
      <c r="F13" s="537">
        <f t="shared" si="1"/>
        <v>0</v>
      </c>
      <c r="G13" s="537"/>
    </row>
    <row r="15" spans="1:7" x14ac:dyDescent="0.25">
      <c r="A15" s="1592" t="s">
        <v>7365</v>
      </c>
    </row>
  </sheetData>
  <pageMargins left="0.7" right="0.7" top="0.75" bottom="0.75" header="0.3" footer="0.3"/>
  <pageSetup orientation="portrait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tabColor rgb="FFC00000"/>
  </sheetPr>
  <dimension ref="A1:N42"/>
  <sheetViews>
    <sheetView topLeftCell="A25" workbookViewId="0">
      <selection activeCell="A25" sqref="A1:XFD1048576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11" width="11.33203125" style="47" customWidth="1"/>
    <col min="12" max="12" width="9" style="47" customWidth="1"/>
    <col min="13" max="16384" width="8.83203125" style="47"/>
  </cols>
  <sheetData>
    <row r="1" spans="1:14" x14ac:dyDescent="0.25">
      <c r="A1" s="128" t="s">
        <v>23</v>
      </c>
      <c r="B1" s="48"/>
    </row>
    <row r="2" spans="1:14" x14ac:dyDescent="0.25">
      <c r="A2" s="128"/>
      <c r="B2" s="48"/>
    </row>
    <row r="3" spans="1:14" s="18" customFormat="1" ht="16" x14ac:dyDescent="0.25">
      <c r="A3" s="18" t="s">
        <v>1632</v>
      </c>
    </row>
    <row r="4" spans="1:14" s="18" customFormat="1" ht="16" x14ac:dyDescent="0.25">
      <c r="A4" s="18" t="s">
        <v>6376</v>
      </c>
      <c r="C4" s="715"/>
      <c r="D4" s="1269"/>
      <c r="E4" s="1269"/>
      <c r="F4" s="1269"/>
      <c r="G4" s="1269"/>
      <c r="H4" s="1269"/>
      <c r="I4" s="1269"/>
      <c r="J4" s="1269"/>
      <c r="K4" s="1269"/>
      <c r="L4" s="715"/>
      <c r="M4" s="715"/>
      <c r="N4" s="715"/>
    </row>
    <row r="5" spans="1:14" s="693" customFormat="1" thickBot="1" x14ac:dyDescent="0.3">
      <c r="A5" s="1498"/>
      <c r="C5" s="1144">
        <v>21000</v>
      </c>
      <c r="D5" s="1144">
        <v>4260</v>
      </c>
      <c r="E5" s="1144">
        <v>4260</v>
      </c>
      <c r="F5" s="1144">
        <v>1080</v>
      </c>
      <c r="G5" s="1144">
        <v>5550</v>
      </c>
      <c r="H5" s="1144">
        <v>5250</v>
      </c>
      <c r="I5" s="1144">
        <v>4260</v>
      </c>
      <c r="J5" s="1144">
        <v>4260</v>
      </c>
      <c r="K5" s="1144">
        <v>5550</v>
      </c>
      <c r="L5" s="1499"/>
      <c r="M5" s="1500"/>
      <c r="N5" s="1500"/>
    </row>
    <row r="6" spans="1:14" s="414" customFormat="1" ht="18" thickBot="1" x14ac:dyDescent="0.3">
      <c r="A6" s="675" t="s">
        <v>0</v>
      </c>
      <c r="B6" s="271" t="s">
        <v>1</v>
      </c>
      <c r="C6" s="1158" t="s">
        <v>10</v>
      </c>
      <c r="D6" s="1158" t="s">
        <v>3</v>
      </c>
      <c r="E6" s="1158" t="s">
        <v>18</v>
      </c>
      <c r="F6" s="1158" t="s">
        <v>4</v>
      </c>
      <c r="G6" s="1158" t="s">
        <v>26</v>
      </c>
      <c r="H6" s="1158" t="s">
        <v>17</v>
      </c>
      <c r="I6" s="1158" t="s">
        <v>32</v>
      </c>
      <c r="J6" s="1158" t="s">
        <v>27</v>
      </c>
      <c r="K6" s="1158" t="s">
        <v>2</v>
      </c>
      <c r="L6" s="11"/>
    </row>
    <row r="7" spans="1:14" s="19" customFormat="1" ht="16" x14ac:dyDescent="0.25">
      <c r="A7" s="76" t="s">
        <v>6377</v>
      </c>
      <c r="B7" s="77" t="s">
        <v>6378</v>
      </c>
      <c r="C7" s="77">
        <v>19</v>
      </c>
      <c r="D7" s="77">
        <v>27</v>
      </c>
      <c r="E7" s="77">
        <v>15</v>
      </c>
      <c r="F7" s="77">
        <v>20</v>
      </c>
      <c r="G7" s="77">
        <v>10</v>
      </c>
      <c r="H7" s="77">
        <v>10</v>
      </c>
      <c r="I7" s="77"/>
      <c r="J7" s="77"/>
      <c r="K7" s="77"/>
      <c r="L7" s="442"/>
    </row>
    <row r="8" spans="1:14" s="23" customFormat="1" thickBot="1" x14ac:dyDescent="0.3">
      <c r="A8" s="76" t="s">
        <v>6382</v>
      </c>
      <c r="B8" s="77" t="s">
        <v>6398</v>
      </c>
      <c r="C8" s="77"/>
      <c r="D8" s="77"/>
      <c r="E8" s="77"/>
      <c r="F8" s="77"/>
      <c r="G8" s="77"/>
      <c r="H8" s="77"/>
      <c r="I8" s="77">
        <v>100</v>
      </c>
      <c r="J8" s="77"/>
      <c r="K8" s="77"/>
      <c r="L8" s="77"/>
    </row>
    <row r="9" spans="1:14" s="23" customFormat="1" thickBot="1" x14ac:dyDescent="0.3">
      <c r="A9" s="33" t="s">
        <v>6472</v>
      </c>
      <c r="B9" s="54"/>
      <c r="C9" s="434">
        <f>SUM(C7:C8)</f>
        <v>19</v>
      </c>
      <c r="D9" s="434">
        <f t="shared" ref="D9:I11" si="0">SUM(D7:D8)</f>
        <v>27</v>
      </c>
      <c r="E9" s="434">
        <f t="shared" si="0"/>
        <v>15</v>
      </c>
      <c r="F9" s="434">
        <f t="shared" si="0"/>
        <v>20</v>
      </c>
      <c r="G9" s="434">
        <f t="shared" si="0"/>
        <v>10</v>
      </c>
      <c r="H9" s="434">
        <f t="shared" si="0"/>
        <v>10</v>
      </c>
      <c r="I9" s="434">
        <f t="shared" si="0"/>
        <v>100</v>
      </c>
      <c r="J9" s="990"/>
      <c r="K9" s="990"/>
      <c r="L9" s="982"/>
    </row>
    <row r="10" spans="1:14" s="20" customFormat="1" thickBot="1" x14ac:dyDescent="0.3">
      <c r="A10" s="28"/>
      <c r="B10" s="188"/>
      <c r="C10" s="529"/>
      <c r="D10" s="529"/>
      <c r="E10" s="529"/>
      <c r="F10" s="529"/>
      <c r="G10" s="529"/>
      <c r="H10" s="529"/>
      <c r="I10" s="529"/>
      <c r="J10" s="529"/>
      <c r="K10" s="529"/>
      <c r="L10" s="529"/>
    </row>
    <row r="11" spans="1:14" s="23" customFormat="1" thickBot="1" x14ac:dyDescent="0.3">
      <c r="A11" s="33" t="s">
        <v>6552</v>
      </c>
      <c r="B11" s="54"/>
      <c r="C11" s="434">
        <f>SUM(C9:C10)</f>
        <v>19</v>
      </c>
      <c r="D11" s="434">
        <f t="shared" si="0"/>
        <v>27</v>
      </c>
      <c r="E11" s="434">
        <f t="shared" si="0"/>
        <v>15</v>
      </c>
      <c r="F11" s="434">
        <f t="shared" si="0"/>
        <v>20</v>
      </c>
      <c r="G11" s="434">
        <f t="shared" si="0"/>
        <v>10</v>
      </c>
      <c r="H11" s="434">
        <f t="shared" si="0"/>
        <v>10</v>
      </c>
      <c r="I11" s="434">
        <f t="shared" si="0"/>
        <v>100</v>
      </c>
      <c r="J11" s="990"/>
      <c r="K11" s="990"/>
      <c r="L11" s="982"/>
    </row>
    <row r="12" spans="1:14" s="19" customFormat="1" ht="16" x14ac:dyDescent="0.25">
      <c r="A12" s="55" t="s">
        <v>6700</v>
      </c>
      <c r="B12" s="13" t="s">
        <v>6713</v>
      </c>
      <c r="C12" s="876"/>
      <c r="D12" s="436">
        <v>40</v>
      </c>
      <c r="E12" s="876"/>
      <c r="F12" s="436">
        <v>80</v>
      </c>
      <c r="G12" s="436">
        <v>40</v>
      </c>
      <c r="H12" s="876"/>
      <c r="I12" s="436">
        <v>50</v>
      </c>
      <c r="J12" s="436">
        <v>25</v>
      </c>
      <c r="K12" s="436"/>
      <c r="L12" s="876"/>
    </row>
    <row r="13" spans="1:14" s="23" customFormat="1" thickBot="1" x14ac:dyDescent="0.3">
      <c r="A13" s="55" t="s">
        <v>6720</v>
      </c>
      <c r="B13" s="13" t="s">
        <v>6721</v>
      </c>
      <c r="C13" s="75"/>
      <c r="D13" s="75"/>
      <c r="E13" s="75"/>
      <c r="F13" s="75"/>
      <c r="G13" s="75"/>
      <c r="H13" s="75"/>
      <c r="I13" s="75"/>
      <c r="J13" s="75">
        <v>71</v>
      </c>
      <c r="K13" s="75"/>
      <c r="L13" s="75"/>
    </row>
    <row r="14" spans="1:14" s="437" customFormat="1" thickBot="1" x14ac:dyDescent="0.3">
      <c r="A14" s="33" t="s">
        <v>6800</v>
      </c>
      <c r="B14" s="54"/>
      <c r="C14" s="434">
        <f>SUM(C11:C13)</f>
        <v>19</v>
      </c>
      <c r="D14" s="434">
        <f t="shared" ref="D14:L14" si="1">SUM(D11:D13)</f>
        <v>67</v>
      </c>
      <c r="E14" s="434">
        <f t="shared" si="1"/>
        <v>15</v>
      </c>
      <c r="F14" s="434">
        <f t="shared" si="1"/>
        <v>100</v>
      </c>
      <c r="G14" s="434">
        <f t="shared" si="1"/>
        <v>50</v>
      </c>
      <c r="H14" s="434">
        <f t="shared" si="1"/>
        <v>10</v>
      </c>
      <c r="I14" s="434">
        <f t="shared" si="1"/>
        <v>150</v>
      </c>
      <c r="J14" s="434">
        <f t="shared" si="1"/>
        <v>96</v>
      </c>
      <c r="K14" s="434">
        <f t="shared" si="1"/>
        <v>0</v>
      </c>
      <c r="L14" s="434">
        <f t="shared" si="1"/>
        <v>0</v>
      </c>
    </row>
    <row r="15" spans="1:14" s="23" customFormat="1" ht="16" x14ac:dyDescent="0.25">
      <c r="A15" s="55">
        <v>45205</v>
      </c>
      <c r="B15" s="13" t="s">
        <v>6831</v>
      </c>
      <c r="C15" s="75"/>
      <c r="D15" s="75">
        <v>90</v>
      </c>
      <c r="E15" s="75">
        <v>40</v>
      </c>
      <c r="F15" s="75">
        <v>180</v>
      </c>
      <c r="G15" s="75"/>
      <c r="H15" s="75">
        <v>40</v>
      </c>
      <c r="I15" s="75">
        <v>100</v>
      </c>
      <c r="J15" s="75">
        <v>100</v>
      </c>
      <c r="K15" s="75">
        <v>90</v>
      </c>
      <c r="L15" s="75"/>
    </row>
    <row r="16" spans="1:14" s="19" customFormat="1" ht="16" x14ac:dyDescent="0.25">
      <c r="A16" s="55" t="s">
        <v>6860</v>
      </c>
      <c r="B16" s="13" t="s">
        <v>6861</v>
      </c>
      <c r="C16" s="771"/>
      <c r="D16" s="75">
        <v>100</v>
      </c>
      <c r="E16" s="75">
        <v>56</v>
      </c>
      <c r="F16" s="75">
        <v>100</v>
      </c>
      <c r="G16" s="771"/>
      <c r="H16" s="75">
        <v>50</v>
      </c>
      <c r="I16" s="75">
        <v>100</v>
      </c>
      <c r="J16" s="75">
        <v>100</v>
      </c>
      <c r="K16" s="75">
        <v>100</v>
      </c>
      <c r="L16" s="771"/>
    </row>
    <row r="17" spans="1:12" s="19" customFormat="1" thickBot="1" x14ac:dyDescent="0.3">
      <c r="A17" s="12" t="s">
        <v>6927</v>
      </c>
      <c r="B17" s="14" t="s">
        <v>6938</v>
      </c>
      <c r="C17" s="771"/>
      <c r="D17" s="75">
        <v>85</v>
      </c>
      <c r="E17" s="771"/>
      <c r="F17" s="771"/>
      <c r="G17" s="771"/>
      <c r="H17" s="771"/>
      <c r="I17" s="75">
        <v>120</v>
      </c>
      <c r="J17" s="75">
        <v>120</v>
      </c>
      <c r="K17" s="75">
        <v>85</v>
      </c>
      <c r="L17" s="771"/>
    </row>
    <row r="18" spans="1:12" s="437" customFormat="1" thickBot="1" x14ac:dyDescent="0.3">
      <c r="A18" s="33" t="s">
        <v>6987</v>
      </c>
      <c r="B18" s="54"/>
      <c r="C18" s="434">
        <f>SUM(C14:C17)</f>
        <v>19</v>
      </c>
      <c r="D18" s="434">
        <f t="shared" ref="D18:L18" si="2">SUM(D14:D17)</f>
        <v>342</v>
      </c>
      <c r="E18" s="434">
        <f t="shared" si="2"/>
        <v>111</v>
      </c>
      <c r="F18" s="434">
        <f t="shared" si="2"/>
        <v>380</v>
      </c>
      <c r="G18" s="434">
        <f t="shared" si="2"/>
        <v>50</v>
      </c>
      <c r="H18" s="434">
        <f t="shared" si="2"/>
        <v>100</v>
      </c>
      <c r="I18" s="434">
        <f t="shared" si="2"/>
        <v>470</v>
      </c>
      <c r="J18" s="434">
        <f t="shared" si="2"/>
        <v>416</v>
      </c>
      <c r="K18" s="434">
        <f t="shared" si="2"/>
        <v>275</v>
      </c>
      <c r="L18" s="434">
        <f t="shared" si="2"/>
        <v>0</v>
      </c>
    </row>
    <row r="19" spans="1:12" s="19" customFormat="1" thickBot="1" x14ac:dyDescent="0.3">
      <c r="A19" s="809" t="s">
        <v>7104</v>
      </c>
      <c r="B19" s="14" t="s">
        <v>7106</v>
      </c>
      <c r="C19" s="771"/>
      <c r="D19" s="75"/>
      <c r="E19" s="771"/>
      <c r="F19" s="771"/>
      <c r="G19" s="771"/>
      <c r="H19" s="771"/>
      <c r="I19" s="75">
        <v>60</v>
      </c>
      <c r="J19" s="75">
        <v>60</v>
      </c>
      <c r="K19" s="75"/>
      <c r="L19" s="771"/>
    </row>
    <row r="20" spans="1:12" s="437" customFormat="1" thickBot="1" x14ac:dyDescent="0.3">
      <c r="A20" s="33" t="s">
        <v>7187</v>
      </c>
      <c r="B20" s="54"/>
      <c r="C20" s="434">
        <f>SUM(C18:C19)</f>
        <v>19</v>
      </c>
      <c r="D20" s="434">
        <f t="shared" ref="D20:L24" si="3">SUM(D18:D19)</f>
        <v>342</v>
      </c>
      <c r="E20" s="434">
        <f t="shared" si="3"/>
        <v>111</v>
      </c>
      <c r="F20" s="434">
        <f t="shared" si="3"/>
        <v>380</v>
      </c>
      <c r="G20" s="434">
        <f t="shared" si="3"/>
        <v>50</v>
      </c>
      <c r="H20" s="434">
        <f t="shared" si="3"/>
        <v>100</v>
      </c>
      <c r="I20" s="434">
        <f t="shared" si="3"/>
        <v>530</v>
      </c>
      <c r="J20" s="434">
        <f t="shared" si="3"/>
        <v>476</v>
      </c>
      <c r="K20" s="434">
        <f t="shared" si="3"/>
        <v>275</v>
      </c>
      <c r="L20" s="434">
        <f t="shared" si="3"/>
        <v>0</v>
      </c>
    </row>
    <row r="21" spans="1:12" s="18" customFormat="1" thickBot="1" x14ac:dyDescent="0.3">
      <c r="A21" s="55"/>
      <c r="B21" s="14"/>
      <c r="C21" s="537"/>
      <c r="D21" s="213"/>
      <c r="E21" s="537"/>
      <c r="F21" s="537"/>
      <c r="G21" s="537"/>
      <c r="H21" s="537"/>
      <c r="I21" s="213"/>
      <c r="J21" s="213"/>
      <c r="K21" s="213"/>
      <c r="L21" s="537"/>
    </row>
    <row r="22" spans="1:12" s="437" customFormat="1" thickBot="1" x14ac:dyDescent="0.3">
      <c r="A22" s="33" t="s">
        <v>7364</v>
      </c>
      <c r="B22" s="54"/>
      <c r="C22" s="434">
        <f t="shared" ref="C22:K22" si="4">SUM(C20:C21)</f>
        <v>19</v>
      </c>
      <c r="D22" s="434">
        <f t="shared" si="4"/>
        <v>342</v>
      </c>
      <c r="E22" s="434">
        <f t="shared" si="4"/>
        <v>111</v>
      </c>
      <c r="F22" s="434">
        <f t="shared" si="4"/>
        <v>380</v>
      </c>
      <c r="G22" s="434">
        <f t="shared" si="4"/>
        <v>50</v>
      </c>
      <c r="H22" s="434">
        <f t="shared" si="4"/>
        <v>100</v>
      </c>
      <c r="I22" s="434">
        <f t="shared" si="4"/>
        <v>530</v>
      </c>
      <c r="J22" s="434">
        <f t="shared" si="4"/>
        <v>476</v>
      </c>
      <c r="K22" s="434">
        <f t="shared" si="4"/>
        <v>275</v>
      </c>
      <c r="L22" s="434">
        <f t="shared" si="3"/>
        <v>0</v>
      </c>
    </row>
    <row r="23" spans="1:12" s="23" customFormat="1" thickBot="1" x14ac:dyDescent="0.3">
      <c r="A23" s="12" t="s">
        <v>7496</v>
      </c>
      <c r="B23" s="75" t="s">
        <v>63</v>
      </c>
      <c r="C23" s="75">
        <v>-9</v>
      </c>
      <c r="D23" s="75"/>
      <c r="E23" s="75"/>
      <c r="F23" s="75"/>
      <c r="G23" s="75"/>
      <c r="H23" s="75">
        <v>-22</v>
      </c>
      <c r="I23" s="75"/>
      <c r="J23" s="75"/>
      <c r="K23" s="75">
        <v>-69</v>
      </c>
      <c r="L23" s="75"/>
    </row>
    <row r="24" spans="1:12" s="437" customFormat="1" thickBot="1" x14ac:dyDescent="0.3">
      <c r="A24" s="33" t="s">
        <v>7659</v>
      </c>
      <c r="B24" s="54"/>
      <c r="C24" s="434">
        <f>SUM(C22:C23)</f>
        <v>10</v>
      </c>
      <c r="D24" s="434">
        <f t="shared" ref="D24:K24" si="5">SUM(D22:D23)</f>
        <v>342</v>
      </c>
      <c r="E24" s="434">
        <f t="shared" si="5"/>
        <v>111</v>
      </c>
      <c r="F24" s="434">
        <f t="shared" si="5"/>
        <v>380</v>
      </c>
      <c r="G24" s="434">
        <f t="shared" si="5"/>
        <v>50</v>
      </c>
      <c r="H24" s="434">
        <f t="shared" si="5"/>
        <v>78</v>
      </c>
      <c r="I24" s="434">
        <f t="shared" si="5"/>
        <v>530</v>
      </c>
      <c r="J24" s="434">
        <f t="shared" si="5"/>
        <v>476</v>
      </c>
      <c r="K24" s="434">
        <f t="shared" si="5"/>
        <v>206</v>
      </c>
      <c r="L24" s="434">
        <f t="shared" si="3"/>
        <v>0</v>
      </c>
    </row>
    <row r="25" spans="1:12" s="18" customFormat="1" ht="16" x14ac:dyDescent="0.25">
      <c r="A25" s="212" t="s">
        <v>7663</v>
      </c>
      <c r="B25" s="162" t="s">
        <v>63</v>
      </c>
      <c r="C25" s="537"/>
      <c r="D25" s="213">
        <v>-89</v>
      </c>
      <c r="E25" s="213">
        <v>-20</v>
      </c>
      <c r="F25" s="537"/>
      <c r="G25" s="213">
        <v>-36</v>
      </c>
      <c r="H25" s="537"/>
      <c r="I25" s="213">
        <v>-181</v>
      </c>
      <c r="J25" s="213">
        <v>-112</v>
      </c>
      <c r="K25" s="213">
        <v>-78</v>
      </c>
      <c r="L25" s="537"/>
    </row>
    <row r="26" spans="1:12" s="18" customFormat="1" ht="16" x14ac:dyDescent="0.25">
      <c r="A26" s="741" t="s">
        <v>7687</v>
      </c>
      <c r="B26" s="213" t="s">
        <v>63</v>
      </c>
      <c r="C26" s="213">
        <v>-9</v>
      </c>
      <c r="D26" s="213">
        <v>-90</v>
      </c>
      <c r="E26" s="213">
        <v>-38</v>
      </c>
      <c r="F26" s="213">
        <v>-282</v>
      </c>
      <c r="G26" s="537"/>
      <c r="H26" s="213">
        <v>-54</v>
      </c>
      <c r="I26" s="213">
        <v>-134</v>
      </c>
      <c r="J26" s="213">
        <v>-225</v>
      </c>
      <c r="K26" s="213">
        <v>-17</v>
      </c>
      <c r="L26" s="537"/>
    </row>
    <row r="27" spans="1:12" s="18" customFormat="1" thickBot="1" x14ac:dyDescent="0.3">
      <c r="A27" s="212" t="s">
        <v>7786</v>
      </c>
      <c r="B27" s="162" t="s">
        <v>63</v>
      </c>
      <c r="C27" s="537"/>
      <c r="D27" s="213">
        <v>-25</v>
      </c>
      <c r="E27" s="213">
        <v>-20</v>
      </c>
      <c r="F27" s="537"/>
      <c r="G27" s="537"/>
      <c r="H27" s="213">
        <v>-8</v>
      </c>
      <c r="I27" s="537"/>
      <c r="J27" s="213">
        <v>-22</v>
      </c>
      <c r="K27" s="213">
        <v>-15</v>
      </c>
      <c r="L27" s="537"/>
    </row>
    <row r="28" spans="1:12" s="437" customFormat="1" thickBot="1" x14ac:dyDescent="0.3">
      <c r="A28" s="290" t="s">
        <v>7941</v>
      </c>
      <c r="B28" s="291"/>
      <c r="C28" s="538">
        <f>SUM(C24:C27)</f>
        <v>1</v>
      </c>
      <c r="D28" s="538">
        <f t="shared" ref="D28:L28" si="6">SUM(D24:D27)</f>
        <v>138</v>
      </c>
      <c r="E28" s="538">
        <f t="shared" si="6"/>
        <v>33</v>
      </c>
      <c r="F28" s="538">
        <f t="shared" si="6"/>
        <v>98</v>
      </c>
      <c r="G28" s="538">
        <f t="shared" si="6"/>
        <v>14</v>
      </c>
      <c r="H28" s="538">
        <f t="shared" si="6"/>
        <v>16</v>
      </c>
      <c r="I28" s="538">
        <f>SUM(I24:I27)</f>
        <v>215</v>
      </c>
      <c r="J28" s="538">
        <f t="shared" si="6"/>
        <v>117</v>
      </c>
      <c r="K28" s="538">
        <f t="shared" si="6"/>
        <v>96</v>
      </c>
      <c r="L28" s="538">
        <f t="shared" si="6"/>
        <v>0</v>
      </c>
    </row>
    <row r="29" spans="1:12" s="19" customFormat="1" thickBot="1" x14ac:dyDescent="0.3">
      <c r="A29" s="55" t="s">
        <v>7924</v>
      </c>
      <c r="B29" s="75" t="s">
        <v>63</v>
      </c>
      <c r="C29" s="771"/>
      <c r="D29" s="75">
        <v>-126</v>
      </c>
      <c r="E29" s="75">
        <v>-17</v>
      </c>
      <c r="F29" s="75">
        <v>-76</v>
      </c>
      <c r="G29" s="771"/>
      <c r="H29" s="771"/>
      <c r="I29" s="75">
        <v>-146</v>
      </c>
      <c r="J29" s="75">
        <v>-42</v>
      </c>
      <c r="K29" s="75">
        <v>-83</v>
      </c>
      <c r="L29" s="771"/>
    </row>
    <row r="30" spans="1:12" s="437" customFormat="1" thickBot="1" x14ac:dyDescent="0.3">
      <c r="A30" s="33" t="s">
        <v>8174</v>
      </c>
      <c r="B30" s="54"/>
      <c r="C30" s="434">
        <f t="shared" ref="C30:L30" si="7">SUM(C28:C29)</f>
        <v>1</v>
      </c>
      <c r="D30" s="434">
        <f t="shared" si="7"/>
        <v>12</v>
      </c>
      <c r="E30" s="434">
        <f t="shared" si="7"/>
        <v>16</v>
      </c>
      <c r="F30" s="434">
        <f t="shared" si="7"/>
        <v>22</v>
      </c>
      <c r="G30" s="434">
        <f t="shared" si="7"/>
        <v>14</v>
      </c>
      <c r="H30" s="434">
        <f t="shared" si="7"/>
        <v>16</v>
      </c>
      <c r="I30" s="434">
        <f t="shared" si="7"/>
        <v>69</v>
      </c>
      <c r="J30" s="434">
        <f t="shared" si="7"/>
        <v>75</v>
      </c>
      <c r="K30" s="434">
        <f t="shared" si="7"/>
        <v>13</v>
      </c>
      <c r="L30" s="434">
        <f t="shared" si="7"/>
        <v>0</v>
      </c>
    </row>
    <row r="31" spans="1:12" s="18" customFormat="1" ht="16" x14ac:dyDescent="0.25">
      <c r="A31" s="12">
        <v>44938</v>
      </c>
      <c r="B31" s="213" t="s">
        <v>63</v>
      </c>
      <c r="C31" s="537"/>
      <c r="D31" s="213">
        <v>-12</v>
      </c>
      <c r="E31" s="213">
        <v>-6</v>
      </c>
      <c r="F31" s="537"/>
      <c r="G31" s="537"/>
      <c r="H31" s="213">
        <v>-10</v>
      </c>
      <c r="I31" s="213">
        <v>-53</v>
      </c>
      <c r="J31" s="213">
        <v>-25</v>
      </c>
      <c r="K31" s="213">
        <v>-12</v>
      </c>
      <c r="L31" s="537"/>
    </row>
    <row r="32" spans="1:12" s="18" customFormat="1" thickBot="1" x14ac:dyDescent="0.3">
      <c r="A32" s="12">
        <v>45181</v>
      </c>
      <c r="B32" s="213" t="s">
        <v>63</v>
      </c>
      <c r="C32" s="537"/>
      <c r="D32" s="537"/>
      <c r="E32" s="537"/>
      <c r="F32" s="213">
        <v>-22</v>
      </c>
      <c r="G32" s="213">
        <v>-14</v>
      </c>
      <c r="H32" s="537"/>
      <c r="I32" s="213">
        <v>-6</v>
      </c>
      <c r="J32" s="213">
        <v>-50</v>
      </c>
      <c r="K32" s="213">
        <v>-1</v>
      </c>
      <c r="L32" s="537"/>
    </row>
    <row r="33" spans="1:13" s="437" customFormat="1" thickBot="1" x14ac:dyDescent="0.3">
      <c r="A33" s="33" t="s">
        <v>8275</v>
      </c>
      <c r="B33" s="54"/>
      <c r="C33" s="434">
        <f>SUM(C30:C32)</f>
        <v>1</v>
      </c>
      <c r="D33" s="434">
        <f t="shared" ref="D33:L33" si="8">SUM(D30:D32)</f>
        <v>0</v>
      </c>
      <c r="E33" s="434">
        <f t="shared" si="8"/>
        <v>10</v>
      </c>
      <c r="F33" s="434">
        <f t="shared" si="8"/>
        <v>0</v>
      </c>
      <c r="G33" s="434">
        <f t="shared" si="8"/>
        <v>0</v>
      </c>
      <c r="H33" s="434">
        <f>SUM(H30:H32)</f>
        <v>6</v>
      </c>
      <c r="I33" s="434">
        <f t="shared" si="8"/>
        <v>10</v>
      </c>
      <c r="J33" s="434">
        <f t="shared" si="8"/>
        <v>0</v>
      </c>
      <c r="K33" s="434">
        <f t="shared" si="8"/>
        <v>0</v>
      </c>
      <c r="L33" s="434">
        <f t="shared" si="8"/>
        <v>0</v>
      </c>
    </row>
    <row r="34" spans="1:13" s="20" customFormat="1" thickBot="1" x14ac:dyDescent="0.3">
      <c r="A34" s="55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</row>
    <row r="35" spans="1:13" s="437" customFormat="1" thickBot="1" x14ac:dyDescent="0.3">
      <c r="A35" s="33" t="s">
        <v>8455</v>
      </c>
      <c r="B35" s="54"/>
      <c r="C35" s="434">
        <f>SUM(C33:C34)</f>
        <v>1</v>
      </c>
      <c r="D35" s="434">
        <f t="shared" ref="D35:L35" si="9">SUM(D33:D34)</f>
        <v>0</v>
      </c>
      <c r="E35" s="434">
        <f t="shared" si="9"/>
        <v>10</v>
      </c>
      <c r="F35" s="434">
        <f t="shared" si="9"/>
        <v>0</v>
      </c>
      <c r="G35" s="434">
        <f t="shared" si="9"/>
        <v>0</v>
      </c>
      <c r="H35" s="434">
        <f t="shared" si="9"/>
        <v>6</v>
      </c>
      <c r="I35" s="434">
        <f t="shared" si="9"/>
        <v>10</v>
      </c>
      <c r="J35" s="434">
        <f t="shared" si="9"/>
        <v>0</v>
      </c>
      <c r="K35" s="434">
        <f t="shared" si="9"/>
        <v>0</v>
      </c>
      <c r="L35" s="434">
        <f t="shared" si="9"/>
        <v>0</v>
      </c>
    </row>
    <row r="36" spans="1:13" s="441" customFormat="1" ht="16" x14ac:dyDescent="0.25">
      <c r="A36" s="507"/>
      <c r="B36" s="824" t="s">
        <v>967</v>
      </c>
      <c r="C36" s="824">
        <v>-1</v>
      </c>
      <c r="D36" s="824"/>
      <c r="E36" s="824">
        <v>-10</v>
      </c>
      <c r="F36" s="824"/>
      <c r="G36" s="824"/>
      <c r="H36" s="824">
        <v>-6</v>
      </c>
      <c r="I36" s="824">
        <v>-10</v>
      </c>
      <c r="J36" s="824"/>
      <c r="K36" s="824"/>
      <c r="L36" s="824"/>
      <c r="M36" s="441" t="s">
        <v>8555</v>
      </c>
    </row>
    <row r="37" spans="1:13" s="20" customFormat="1" ht="16" x14ac:dyDescent="0.25">
      <c r="A37" s="55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</row>
    <row r="38" spans="1:13" s="20" customFormat="1" ht="16" x14ac:dyDescent="0.25">
      <c r="A38" s="525"/>
      <c r="B38" s="213"/>
      <c r="C38" s="537">
        <f>SUM(C35:C36)</f>
        <v>0</v>
      </c>
      <c r="D38" s="537">
        <f t="shared" ref="D38:L38" si="10">SUM(D35:D36)</f>
        <v>0</v>
      </c>
      <c r="E38" s="537">
        <f t="shared" si="10"/>
        <v>0</v>
      </c>
      <c r="F38" s="537">
        <f t="shared" si="10"/>
        <v>0</v>
      </c>
      <c r="G38" s="537">
        <f t="shared" si="10"/>
        <v>0</v>
      </c>
      <c r="H38" s="537">
        <f t="shared" si="10"/>
        <v>0</v>
      </c>
      <c r="I38" s="537">
        <f t="shared" si="10"/>
        <v>0</v>
      </c>
      <c r="J38" s="537">
        <f t="shared" si="10"/>
        <v>0</v>
      </c>
      <c r="K38" s="537">
        <f t="shared" si="10"/>
        <v>0</v>
      </c>
      <c r="L38" s="537">
        <f t="shared" si="10"/>
        <v>0</v>
      </c>
    </row>
    <row r="39" spans="1:13" ht="18" thickBot="1" x14ac:dyDescent="0.3"/>
    <row r="40" spans="1:13" ht="18" thickBot="1" x14ac:dyDescent="0.3">
      <c r="C40" s="1158" t="s">
        <v>10</v>
      </c>
      <c r="D40" s="1158" t="s">
        <v>3</v>
      </c>
      <c r="E40" s="1158" t="s">
        <v>18</v>
      </c>
      <c r="F40" s="1158" t="s">
        <v>4</v>
      </c>
      <c r="G40" s="1158" t="s">
        <v>26</v>
      </c>
      <c r="H40" s="1158" t="s">
        <v>17</v>
      </c>
      <c r="I40" s="1158" t="s">
        <v>32</v>
      </c>
      <c r="J40" s="1158" t="s">
        <v>27</v>
      </c>
      <c r="K40" s="1158" t="s">
        <v>2</v>
      </c>
      <c r="L40" s="11"/>
    </row>
    <row r="41" spans="1:13" s="1119" customFormat="1" x14ac:dyDescent="0.25">
      <c r="A41" s="1651"/>
      <c r="C41" s="1652"/>
      <c r="D41" s="1652"/>
      <c r="E41" s="1652"/>
      <c r="F41" s="1652"/>
      <c r="G41" s="1652"/>
      <c r="H41" s="1652"/>
      <c r="I41" s="1652"/>
      <c r="J41" s="1652"/>
      <c r="K41" s="1652"/>
      <c r="L41" s="235"/>
    </row>
    <row r="42" spans="1:13" s="461" customFormat="1" x14ac:dyDescent="0.25">
      <c r="A42" s="1430" t="s">
        <v>8451</v>
      </c>
    </row>
  </sheetData>
  <pageMargins left="0.7" right="0.7" top="0.75" bottom="0.75" header="0.3" footer="0.3"/>
  <pageSetup orientation="portrait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tabColor rgb="FFFFC000"/>
  </sheetPr>
  <dimension ref="A1:I28"/>
  <sheetViews>
    <sheetView topLeftCell="A10" workbookViewId="0">
      <selection activeCell="F32" sqref="F32"/>
    </sheetView>
  </sheetViews>
  <sheetFormatPr baseColWidth="10" defaultColWidth="8.83203125" defaultRowHeight="17" x14ac:dyDescent="0.25"/>
  <cols>
    <col min="1" max="1" width="11.83203125" style="523" customWidth="1"/>
    <col min="2" max="2" width="21.6640625" style="47" customWidth="1"/>
    <col min="3" max="3" width="10" style="47" customWidth="1"/>
    <col min="4" max="4" width="8.83203125" style="47" customWidth="1"/>
    <col min="5" max="5" width="9.83203125" style="47" customWidth="1"/>
    <col min="6" max="6" width="19.5" style="47" customWidth="1"/>
    <col min="7" max="7" width="11.5" style="47" customWidth="1"/>
    <col min="8" max="8" width="9" style="47" customWidth="1"/>
    <col min="9" max="16384" width="8.83203125" style="47"/>
  </cols>
  <sheetData>
    <row r="1" spans="1:8" x14ac:dyDescent="0.25">
      <c r="A1" s="128" t="s">
        <v>23</v>
      </c>
      <c r="B1" s="48"/>
    </row>
    <row r="2" spans="1:8" x14ac:dyDescent="0.25">
      <c r="A2" s="128"/>
      <c r="B2" s="48"/>
    </row>
    <row r="3" spans="1:8" s="18" customFormat="1" ht="16" x14ac:dyDescent="0.25">
      <c r="A3" s="18" t="s">
        <v>1632</v>
      </c>
    </row>
    <row r="4" spans="1:8" s="18" customFormat="1" ht="16" x14ac:dyDescent="0.25">
      <c r="A4" s="18" t="s">
        <v>4772</v>
      </c>
    </row>
    <row r="5" spans="1:8" s="454" customFormat="1" thickBot="1" x14ac:dyDescent="0.3">
      <c r="A5" s="769"/>
      <c r="C5" s="518">
        <v>17500</v>
      </c>
      <c r="D5" s="518">
        <v>4260</v>
      </c>
      <c r="E5" s="518">
        <v>4260</v>
      </c>
      <c r="F5" s="518">
        <v>18000</v>
      </c>
      <c r="G5" s="518">
        <v>1080</v>
      </c>
      <c r="H5" s="770"/>
    </row>
    <row r="6" spans="1:8" s="414" customFormat="1" ht="18" thickBot="1" x14ac:dyDescent="0.3">
      <c r="A6" s="675" t="s">
        <v>0</v>
      </c>
      <c r="B6" s="271" t="s">
        <v>1</v>
      </c>
      <c r="C6" s="1158" t="s">
        <v>14</v>
      </c>
      <c r="D6" s="1158" t="s">
        <v>27</v>
      </c>
      <c r="E6" s="1158" t="s">
        <v>32</v>
      </c>
      <c r="F6" s="1158" t="s">
        <v>4968</v>
      </c>
      <c r="G6" s="1158" t="s">
        <v>4</v>
      </c>
      <c r="H6" s="11"/>
    </row>
    <row r="7" spans="1:8" s="19" customFormat="1" thickBot="1" x14ac:dyDescent="0.3">
      <c r="A7" s="28" t="s">
        <v>4771</v>
      </c>
      <c r="B7" s="14" t="s">
        <v>4773</v>
      </c>
      <c r="C7" s="77">
        <v>10</v>
      </c>
      <c r="D7" s="77"/>
      <c r="E7" s="77"/>
      <c r="F7" s="77"/>
      <c r="G7" s="77"/>
      <c r="H7" s="442"/>
    </row>
    <row r="8" spans="1:8" s="19" customFormat="1" thickBot="1" x14ac:dyDescent="0.3">
      <c r="A8" s="33" t="s">
        <v>4841</v>
      </c>
      <c r="B8" s="54"/>
      <c r="C8" s="434">
        <f>SUM(C7)</f>
        <v>10</v>
      </c>
      <c r="D8" s="435"/>
      <c r="E8" s="435"/>
      <c r="F8" s="435"/>
      <c r="G8" s="451"/>
      <c r="H8" s="1322"/>
    </row>
    <row r="9" spans="1:8" s="23" customFormat="1" ht="16" x14ac:dyDescent="0.25">
      <c r="A9" s="12">
        <v>44903</v>
      </c>
      <c r="B9" s="13" t="s">
        <v>4906</v>
      </c>
      <c r="C9" s="75"/>
      <c r="D9" s="75">
        <v>24</v>
      </c>
      <c r="E9" s="75">
        <v>160</v>
      </c>
      <c r="F9" s="75"/>
      <c r="G9" s="75"/>
      <c r="H9" s="75"/>
    </row>
    <row r="10" spans="1:8" s="23" customFormat="1" thickBot="1" x14ac:dyDescent="0.3">
      <c r="A10" s="12" t="s">
        <v>4950</v>
      </c>
      <c r="B10" s="13" t="s">
        <v>4956</v>
      </c>
      <c r="C10" s="75"/>
      <c r="D10" s="75"/>
      <c r="E10" s="75"/>
      <c r="F10" s="75">
        <v>144</v>
      </c>
      <c r="G10" s="75"/>
      <c r="H10" s="75"/>
    </row>
    <row r="11" spans="1:8" s="715" customFormat="1" thickBot="1" x14ac:dyDescent="0.3">
      <c r="A11" s="33" t="s">
        <v>4958</v>
      </c>
      <c r="B11" s="54"/>
      <c r="C11" s="434">
        <f>SUM(C8:C10)</f>
        <v>10</v>
      </c>
      <c r="D11" s="434">
        <f t="shared" ref="D11:F11" si="0">SUM(D8:D10)</f>
        <v>24</v>
      </c>
      <c r="E11" s="434">
        <f t="shared" si="0"/>
        <v>160</v>
      </c>
      <c r="F11" s="434">
        <f t="shared" si="0"/>
        <v>144</v>
      </c>
      <c r="G11" s="434"/>
      <c r="H11" s="434"/>
    </row>
    <row r="12" spans="1:8" s="23" customFormat="1" thickBot="1" x14ac:dyDescent="0.3">
      <c r="A12" s="12" t="s">
        <v>5238</v>
      </c>
      <c r="B12" s="75" t="s">
        <v>63</v>
      </c>
      <c r="C12" s="75">
        <v>-10</v>
      </c>
      <c r="D12" s="771">
        <v>-13</v>
      </c>
      <c r="E12" s="75">
        <v>-135</v>
      </c>
      <c r="F12" s="75">
        <v>-142</v>
      </c>
      <c r="G12" s="75"/>
      <c r="H12" s="75"/>
    </row>
    <row r="13" spans="1:8" s="715" customFormat="1" thickBot="1" x14ac:dyDescent="0.3">
      <c r="A13" s="33" t="s">
        <v>5255</v>
      </c>
      <c r="B13" s="54"/>
      <c r="C13" s="434">
        <f>SUM(C11:C12)</f>
        <v>0</v>
      </c>
      <c r="D13" s="434">
        <f t="shared" ref="D13:F13" si="1">SUM(D11:D12)</f>
        <v>11</v>
      </c>
      <c r="E13" s="434">
        <f t="shared" si="1"/>
        <v>25</v>
      </c>
      <c r="F13" s="434">
        <f t="shared" si="1"/>
        <v>2</v>
      </c>
      <c r="G13" s="434"/>
      <c r="H13" s="434"/>
    </row>
    <row r="14" spans="1:8" s="23" customFormat="1" ht="15.75" customHeight="1" x14ac:dyDescent="0.25">
      <c r="A14" s="12" t="s">
        <v>5338</v>
      </c>
      <c r="B14" s="75" t="s">
        <v>5342</v>
      </c>
      <c r="C14" s="75">
        <v>16</v>
      </c>
      <c r="D14" s="75"/>
      <c r="E14" s="75"/>
      <c r="F14" s="75"/>
      <c r="G14" s="75">
        <v>30</v>
      </c>
      <c r="H14" s="75"/>
    </row>
    <row r="15" spans="1:8" s="23" customFormat="1" thickBot="1" x14ac:dyDescent="0.3">
      <c r="A15" s="12" t="s">
        <v>5415</v>
      </c>
      <c r="B15" s="75" t="s">
        <v>63</v>
      </c>
      <c r="C15" s="771">
        <v>-10</v>
      </c>
      <c r="D15" s="75"/>
      <c r="E15" s="771">
        <v>-18</v>
      </c>
      <c r="F15" s="75"/>
      <c r="G15" s="771">
        <v>-30</v>
      </c>
      <c r="H15" s="75"/>
    </row>
    <row r="16" spans="1:8" s="715" customFormat="1" thickBot="1" x14ac:dyDescent="0.3">
      <c r="A16" s="33" t="s">
        <v>5422</v>
      </c>
      <c r="B16" s="54"/>
      <c r="C16" s="434">
        <f>SUM(C13:C15)</f>
        <v>6</v>
      </c>
      <c r="D16" s="434">
        <f>SUM(D13:D15)</f>
        <v>11</v>
      </c>
      <c r="E16" s="1440">
        <f>SUM(E13:E15)</f>
        <v>7</v>
      </c>
      <c r="F16" s="434">
        <f>SUM(F13:F15)</f>
        <v>2</v>
      </c>
      <c r="G16" s="434">
        <f>SUM(G13:G15)</f>
        <v>0</v>
      </c>
      <c r="H16" s="434"/>
    </row>
    <row r="17" spans="1:9" s="20" customFormat="1" thickBot="1" x14ac:dyDescent="0.3">
      <c r="A17" s="212" t="s">
        <v>5592</v>
      </c>
      <c r="B17" s="213" t="s">
        <v>63</v>
      </c>
      <c r="C17" s="213"/>
      <c r="D17" s="213">
        <v>-10</v>
      </c>
      <c r="E17" s="213"/>
      <c r="F17" s="213"/>
      <c r="G17" s="213"/>
      <c r="H17" s="213"/>
    </row>
    <row r="18" spans="1:9" s="715" customFormat="1" thickBot="1" x14ac:dyDescent="0.3">
      <c r="A18" s="290" t="s">
        <v>5663</v>
      </c>
      <c r="B18" s="291"/>
      <c r="C18" s="538">
        <f>SUM(C16:C17)</f>
        <v>6</v>
      </c>
      <c r="D18" s="538">
        <f t="shared" ref="D18:G22" si="2">SUM(D16:D17)</f>
        <v>1</v>
      </c>
      <c r="E18" s="1440">
        <f t="shared" si="2"/>
        <v>7</v>
      </c>
      <c r="F18" s="538">
        <f t="shared" si="2"/>
        <v>2</v>
      </c>
      <c r="G18" s="538">
        <f t="shared" si="2"/>
        <v>0</v>
      </c>
      <c r="H18" s="538"/>
    </row>
    <row r="19" spans="1:9" s="20" customFormat="1" thickBot="1" x14ac:dyDescent="0.3">
      <c r="A19" s="212"/>
      <c r="B19" s="213"/>
      <c r="C19" s="213"/>
      <c r="D19" s="213"/>
      <c r="E19" s="213"/>
      <c r="F19" s="213"/>
      <c r="G19" s="213"/>
      <c r="H19" s="213"/>
    </row>
    <row r="20" spans="1:9" s="715" customFormat="1" thickBot="1" x14ac:dyDescent="0.3">
      <c r="A20" s="33" t="s">
        <v>6044</v>
      </c>
      <c r="B20" s="54"/>
      <c r="C20" s="434">
        <f>SUM(C18:C19)</f>
        <v>6</v>
      </c>
      <c r="D20" s="434">
        <f>SUM(D18:D19)</f>
        <v>1</v>
      </c>
      <c r="E20" s="1440">
        <f t="shared" si="2"/>
        <v>7</v>
      </c>
      <c r="F20" s="434">
        <f>SUM(F18:F19)</f>
        <v>2</v>
      </c>
      <c r="G20" s="434">
        <f>SUM(G18:G19)</f>
        <v>0</v>
      </c>
      <c r="H20" s="434"/>
    </row>
    <row r="21" spans="1:9" s="20" customFormat="1" thickBot="1" x14ac:dyDescent="0.3">
      <c r="A21" s="212"/>
      <c r="B21" s="213"/>
      <c r="C21" s="213"/>
      <c r="D21" s="213"/>
      <c r="E21" s="1475"/>
      <c r="F21" s="213"/>
      <c r="G21" s="213"/>
      <c r="H21" s="213"/>
    </row>
    <row r="22" spans="1:9" s="715" customFormat="1" thickBot="1" x14ac:dyDescent="0.3">
      <c r="A22" s="867" t="s">
        <v>6102</v>
      </c>
      <c r="B22" s="868"/>
      <c r="C22" s="1185">
        <f>SUM(C20:C21)</f>
        <v>6</v>
      </c>
      <c r="D22" s="1185">
        <f>SUM(D20:D21)</f>
        <v>1</v>
      </c>
      <c r="E22" s="1440">
        <f t="shared" si="2"/>
        <v>7</v>
      </c>
      <c r="F22" s="1185">
        <f>SUM(F20:F21)</f>
        <v>2</v>
      </c>
      <c r="G22" s="1183">
        <f>SUM(G20:G21)</f>
        <v>0</v>
      </c>
      <c r="H22" s="1183"/>
    </row>
    <row r="23" spans="1:9" s="20" customFormat="1" ht="16" x14ac:dyDescent="0.25">
      <c r="A23" s="212" t="s">
        <v>6223</v>
      </c>
      <c r="B23" s="213" t="s">
        <v>63</v>
      </c>
      <c r="C23" s="213">
        <v>-6</v>
      </c>
      <c r="D23" s="213"/>
      <c r="E23" s="213"/>
      <c r="F23" s="213"/>
      <c r="G23" s="213"/>
      <c r="H23" s="213"/>
    </row>
    <row r="24" spans="1:9" s="18" customFormat="1" ht="16" x14ac:dyDescent="0.25">
      <c r="A24" s="1359" t="s">
        <v>6236</v>
      </c>
      <c r="B24" s="537" t="s">
        <v>6369</v>
      </c>
      <c r="C24" s="537"/>
      <c r="D24" s="537">
        <v>-1</v>
      </c>
      <c r="E24" s="537"/>
      <c r="F24" s="537"/>
      <c r="G24" s="537"/>
      <c r="H24" s="537"/>
    </row>
    <row r="25" spans="1:9" s="441" customFormat="1" ht="16" x14ac:dyDescent="0.25">
      <c r="A25" s="699" t="s">
        <v>6243</v>
      </c>
      <c r="B25" s="824" t="s">
        <v>967</v>
      </c>
      <c r="C25" s="824"/>
      <c r="D25" s="824"/>
      <c r="E25" s="824">
        <v>-7</v>
      </c>
      <c r="F25" s="824">
        <v>-2</v>
      </c>
      <c r="G25" s="824"/>
      <c r="H25" s="824"/>
      <c r="I25" s="441" t="s">
        <v>211</v>
      </c>
    </row>
    <row r="26" spans="1:9" s="20" customFormat="1" ht="16" x14ac:dyDescent="0.25">
      <c r="A26" s="212"/>
      <c r="B26" s="213"/>
      <c r="C26" s="213"/>
      <c r="D26" s="213"/>
      <c r="E26" s="213"/>
      <c r="F26" s="213"/>
      <c r="G26" s="213"/>
      <c r="H26" s="213"/>
    </row>
    <row r="27" spans="1:9" s="20" customFormat="1" ht="16" x14ac:dyDescent="0.25">
      <c r="A27" s="212"/>
      <c r="B27" s="213"/>
      <c r="C27" s="213"/>
      <c r="D27" s="213"/>
      <c r="E27" s="213"/>
      <c r="F27" s="213"/>
      <c r="G27" s="213"/>
      <c r="H27" s="213"/>
    </row>
    <row r="28" spans="1:9" s="20" customFormat="1" ht="16" x14ac:dyDescent="0.25">
      <c r="A28" s="525"/>
      <c r="B28" s="213"/>
      <c r="C28" s="213">
        <f>SUM(C22:C25)</f>
        <v>0</v>
      </c>
      <c r="D28" s="213">
        <f t="shared" ref="D28:H28" si="3">SUM(D22:D25)</f>
        <v>0</v>
      </c>
      <c r="E28" s="213">
        <f t="shared" si="3"/>
        <v>0</v>
      </c>
      <c r="F28" s="213">
        <f t="shared" si="3"/>
        <v>0</v>
      </c>
      <c r="G28" s="213">
        <f t="shared" si="3"/>
        <v>0</v>
      </c>
      <c r="H28" s="213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tabColor rgb="FFFFC000"/>
  </sheetPr>
  <dimension ref="A1:H39"/>
  <sheetViews>
    <sheetView topLeftCell="A16" workbookViewId="0">
      <selection activeCell="E40" sqref="E40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4" width="11.33203125" style="47" customWidth="1"/>
    <col min="5" max="5" width="9" style="47" customWidth="1"/>
    <col min="6" max="16384" width="8.83203125" style="47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s="18" customFormat="1" ht="16" x14ac:dyDescent="0.25">
      <c r="A3" s="18" t="s">
        <v>1632</v>
      </c>
    </row>
    <row r="4" spans="1:7" s="18" customFormat="1" ht="16" x14ac:dyDescent="0.25">
      <c r="A4" s="18" t="s">
        <v>4000</v>
      </c>
      <c r="D4" s="1298">
        <v>40000</v>
      </c>
      <c r="E4" s="456" t="s">
        <v>4796</v>
      </c>
      <c r="F4" s="456"/>
      <c r="G4" s="456"/>
    </row>
    <row r="5" spans="1:7" s="454" customFormat="1" thickBot="1" x14ac:dyDescent="0.3">
      <c r="A5" s="769"/>
      <c r="C5" s="518">
        <v>21000</v>
      </c>
      <c r="D5" s="518">
        <v>45000</v>
      </c>
      <c r="E5" s="770"/>
    </row>
    <row r="6" spans="1:7" s="414" customFormat="1" ht="18" thickBot="1" x14ac:dyDescent="0.3">
      <c r="A6" s="675" t="s">
        <v>0</v>
      </c>
      <c r="B6" s="271" t="s">
        <v>1</v>
      </c>
      <c r="C6" s="1158" t="s">
        <v>10</v>
      </c>
      <c r="D6" s="1158" t="s">
        <v>28</v>
      </c>
      <c r="E6" s="11"/>
    </row>
    <row r="7" spans="1:7" s="19" customFormat="1" thickBot="1" x14ac:dyDescent="0.3">
      <c r="A7" s="76" t="s">
        <v>3782</v>
      </c>
      <c r="B7" s="77" t="s">
        <v>3798</v>
      </c>
      <c r="C7" s="77">
        <v>9</v>
      </c>
      <c r="D7" s="77">
        <v>10</v>
      </c>
      <c r="E7" s="442"/>
    </row>
    <row r="8" spans="1:7" s="20" customFormat="1" thickBot="1" x14ac:dyDescent="0.3">
      <c r="A8" s="170" t="s">
        <v>3894</v>
      </c>
      <c r="B8" s="34"/>
      <c r="C8" s="434">
        <f>SUM(C7)</f>
        <v>9</v>
      </c>
      <c r="D8" s="434">
        <f>SUM(D7)</f>
        <v>10</v>
      </c>
      <c r="E8" s="982"/>
    </row>
    <row r="9" spans="1:7" s="20" customFormat="1" thickBot="1" x14ac:dyDescent="0.3">
      <c r="A9" s="741"/>
      <c r="B9" s="529"/>
      <c r="C9" s="529"/>
      <c r="D9" s="529"/>
      <c r="E9" s="529"/>
    </row>
    <row r="10" spans="1:7" s="794" customFormat="1" thickBot="1" x14ac:dyDescent="0.3">
      <c r="A10" s="33" t="s">
        <v>3973</v>
      </c>
      <c r="B10" s="54"/>
      <c r="C10" s="434">
        <f>SUM(C8:C9)</f>
        <v>9</v>
      </c>
      <c r="D10" s="434">
        <f>SUM(D8:D9)</f>
        <v>10</v>
      </c>
      <c r="E10" s="982"/>
    </row>
    <row r="11" spans="1:7" s="20" customFormat="1" thickBot="1" x14ac:dyDescent="0.3">
      <c r="A11" s="212"/>
      <c r="B11" s="213"/>
      <c r="C11" s="213"/>
      <c r="D11" s="213"/>
      <c r="E11" s="213"/>
    </row>
    <row r="12" spans="1:7" s="794" customFormat="1" thickBot="1" x14ac:dyDescent="0.3">
      <c r="A12" s="33" t="s">
        <v>4189</v>
      </c>
      <c r="B12" s="54"/>
      <c r="C12" s="434">
        <f>SUM(C10:C11)</f>
        <v>9</v>
      </c>
      <c r="D12" s="434">
        <f>SUM(D10:D11)</f>
        <v>10</v>
      </c>
      <c r="E12" s="982"/>
    </row>
    <row r="13" spans="1:7" s="23" customFormat="1" thickBot="1" x14ac:dyDescent="0.3">
      <c r="A13" s="12"/>
      <c r="B13" s="75"/>
      <c r="C13" s="75"/>
      <c r="D13" s="75"/>
      <c r="E13" s="75"/>
    </row>
    <row r="14" spans="1:7" s="794" customFormat="1" thickBot="1" x14ac:dyDescent="0.3">
      <c r="A14" s="33" t="s">
        <v>4307</v>
      </c>
      <c r="B14" s="54"/>
      <c r="C14" s="434">
        <f>SUM(C12:C13)</f>
        <v>9</v>
      </c>
      <c r="D14" s="434">
        <f>SUM(D12:D13)</f>
        <v>10</v>
      </c>
      <c r="E14" s="982"/>
    </row>
    <row r="15" spans="1:7" s="20" customFormat="1" thickBot="1" x14ac:dyDescent="0.3">
      <c r="A15" s="212"/>
      <c r="B15" s="213"/>
      <c r="C15" s="213"/>
      <c r="D15" s="213"/>
      <c r="E15" s="213"/>
    </row>
    <row r="16" spans="1:7" s="794" customFormat="1" thickBot="1" x14ac:dyDescent="0.3">
      <c r="A16" s="33" t="s">
        <v>4462</v>
      </c>
      <c r="B16" s="54"/>
      <c r="C16" s="434">
        <f>SUM(C14:C15)</f>
        <v>9</v>
      </c>
      <c r="D16" s="434">
        <f>SUM(D14:D15)</f>
        <v>10</v>
      </c>
      <c r="E16" s="982"/>
    </row>
    <row r="17" spans="1:8" s="20" customFormat="1" thickBot="1" x14ac:dyDescent="0.3">
      <c r="A17" s="212"/>
      <c r="B17" s="213"/>
      <c r="C17" s="213"/>
      <c r="D17" s="213"/>
      <c r="E17" s="213"/>
    </row>
    <row r="18" spans="1:8" s="794" customFormat="1" thickBot="1" x14ac:dyDescent="0.3">
      <c r="A18" s="33" t="s">
        <v>4705</v>
      </c>
      <c r="B18" s="54"/>
      <c r="C18" s="434">
        <f>SUM(C16:C17)</f>
        <v>9</v>
      </c>
      <c r="D18" s="434">
        <f>SUM(D16:D17)</f>
        <v>10</v>
      </c>
      <c r="E18" s="982"/>
    </row>
    <row r="19" spans="1:8" s="20" customFormat="1" thickBot="1" x14ac:dyDescent="0.3">
      <c r="A19" s="212"/>
      <c r="B19" s="213"/>
      <c r="C19" s="213"/>
      <c r="D19" s="213"/>
      <c r="E19" s="213"/>
    </row>
    <row r="20" spans="1:8" s="794" customFormat="1" thickBot="1" x14ac:dyDescent="0.3">
      <c r="A20" s="33" t="s">
        <v>4841</v>
      </c>
      <c r="B20" s="54"/>
      <c r="C20" s="434">
        <f>SUM(C18:C19)</f>
        <v>9</v>
      </c>
      <c r="D20" s="434">
        <f>SUM(D18:D19)</f>
        <v>10</v>
      </c>
      <c r="E20" s="982"/>
    </row>
    <row r="21" spans="1:8" s="19" customFormat="1" ht="16" x14ac:dyDescent="0.25">
      <c r="A21" s="251" t="s">
        <v>5435</v>
      </c>
      <c r="B21" s="771" t="s">
        <v>63</v>
      </c>
      <c r="C21" s="824">
        <v>-1</v>
      </c>
      <c r="D21" s="824">
        <v>-10</v>
      </c>
      <c r="E21" s="1395"/>
      <c r="F21" s="456" t="s">
        <v>5436</v>
      </c>
      <c r="G21" s="456"/>
      <c r="H21" s="456"/>
    </row>
    <row r="22" spans="1:8" s="441" customFormat="1" thickBot="1" x14ac:dyDescent="0.3">
      <c r="A22" s="1394" t="s">
        <v>4977</v>
      </c>
      <c r="B22" s="771" t="s">
        <v>63</v>
      </c>
      <c r="C22" s="440">
        <v>-1</v>
      </c>
      <c r="D22" s="440"/>
      <c r="E22" s="1396"/>
      <c r="F22" s="1254"/>
      <c r="G22" s="1254"/>
      <c r="H22" s="1254"/>
    </row>
    <row r="23" spans="1:8" s="794" customFormat="1" thickBot="1" x14ac:dyDescent="0.3">
      <c r="A23" s="33" t="s">
        <v>4958</v>
      </c>
      <c r="B23" s="54"/>
      <c r="C23" s="434">
        <f>SUM(C20:C22)</f>
        <v>7</v>
      </c>
      <c r="D23" s="434">
        <f>SUM(D20:D21)</f>
        <v>0</v>
      </c>
      <c r="E23" s="982"/>
    </row>
    <row r="24" spans="1:8" s="20" customFormat="1" thickBot="1" x14ac:dyDescent="0.3">
      <c r="A24" s="212"/>
      <c r="B24" s="213"/>
      <c r="C24" s="213"/>
      <c r="D24" s="213"/>
      <c r="E24" s="213"/>
    </row>
    <row r="25" spans="1:8" s="794" customFormat="1" thickBot="1" x14ac:dyDescent="0.3">
      <c r="A25" s="33" t="s">
        <v>5255</v>
      </c>
      <c r="B25" s="54"/>
      <c r="C25" s="434">
        <f>SUM(C23:C24)</f>
        <v>7</v>
      </c>
      <c r="D25" s="434">
        <f>SUM(D23:D24)</f>
        <v>0</v>
      </c>
      <c r="E25" s="982"/>
    </row>
    <row r="26" spans="1:8" s="20" customFormat="1" thickBot="1" x14ac:dyDescent="0.3">
      <c r="A26" s="212"/>
      <c r="B26" s="213"/>
      <c r="C26" s="75"/>
      <c r="D26" s="75"/>
      <c r="E26" s="213"/>
    </row>
    <row r="27" spans="1:8" s="794" customFormat="1" thickBot="1" x14ac:dyDescent="0.3">
      <c r="A27" s="33" t="s">
        <v>5422</v>
      </c>
      <c r="B27" s="54"/>
      <c r="C27" s="434">
        <f>SUM(C25:C26)</f>
        <v>7</v>
      </c>
      <c r="D27" s="434">
        <f>SUM(D25:D26)</f>
        <v>0</v>
      </c>
      <c r="E27" s="982"/>
    </row>
    <row r="28" spans="1:8" s="23" customFormat="1" thickBot="1" x14ac:dyDescent="0.3">
      <c r="A28" s="12" t="s">
        <v>5592</v>
      </c>
      <c r="B28" s="75" t="s">
        <v>63</v>
      </c>
      <c r="C28" s="75">
        <v>-4</v>
      </c>
      <c r="D28" s="75"/>
      <c r="E28" s="75"/>
    </row>
    <row r="29" spans="1:8" s="437" customFormat="1" thickBot="1" x14ac:dyDescent="0.3">
      <c r="A29" s="33" t="s">
        <v>5663</v>
      </c>
      <c r="B29" s="54"/>
      <c r="C29" s="434">
        <f>SUM(C27:C28)</f>
        <v>3</v>
      </c>
      <c r="D29" s="434">
        <f>SUM(D27:D28)</f>
        <v>0</v>
      </c>
      <c r="E29" s="982"/>
    </row>
    <row r="30" spans="1:8" s="20" customFormat="1" thickBot="1" x14ac:dyDescent="0.3">
      <c r="A30" s="212"/>
      <c r="B30" s="213"/>
      <c r="C30" s="213"/>
      <c r="D30" s="213"/>
      <c r="E30" s="213"/>
    </row>
    <row r="31" spans="1:8" s="437" customFormat="1" thickBot="1" x14ac:dyDescent="0.3">
      <c r="A31" s="33" t="s">
        <v>6044</v>
      </c>
      <c r="B31" s="54"/>
      <c r="C31" s="434">
        <f>SUM(C29:C30)</f>
        <v>3</v>
      </c>
      <c r="D31" s="434">
        <f>SUM(D29:D30)</f>
        <v>0</v>
      </c>
      <c r="E31" s="982"/>
    </row>
    <row r="32" spans="1:8" s="20" customFormat="1" thickBot="1" x14ac:dyDescent="0.3">
      <c r="A32" s="212"/>
      <c r="B32" s="213"/>
      <c r="C32" s="1352"/>
      <c r="D32" s="213"/>
      <c r="E32" s="213"/>
    </row>
    <row r="33" spans="1:6" s="437" customFormat="1" thickBot="1" x14ac:dyDescent="0.3">
      <c r="A33" s="40" t="s">
        <v>6102</v>
      </c>
      <c r="B33" s="258"/>
      <c r="C33" s="1185">
        <f>SUM(C31:C32)</f>
        <v>3</v>
      </c>
      <c r="D33" s="1440">
        <f>SUM(D31:D32)</f>
        <v>0</v>
      </c>
      <c r="E33" s="1018"/>
    </row>
    <row r="34" spans="1:6" s="20" customFormat="1" ht="16" x14ac:dyDescent="0.25">
      <c r="A34" s="212" t="s">
        <v>6236</v>
      </c>
      <c r="B34" s="213" t="s">
        <v>63</v>
      </c>
      <c r="C34" s="213">
        <v>-2</v>
      </c>
      <c r="D34" s="213"/>
      <c r="E34" s="213"/>
    </row>
    <row r="35" spans="1:6" s="441" customFormat="1" ht="16" x14ac:dyDescent="0.25">
      <c r="A35" s="699"/>
      <c r="B35" s="824" t="s">
        <v>967</v>
      </c>
      <c r="C35" s="824">
        <v>-1</v>
      </c>
      <c r="D35" s="824"/>
      <c r="E35" s="824"/>
      <c r="F35" s="441" t="s">
        <v>211</v>
      </c>
    </row>
    <row r="36" spans="1:6" s="20" customFormat="1" ht="16" x14ac:dyDescent="0.25">
      <c r="A36" s="212"/>
      <c r="B36" s="213"/>
      <c r="C36" s="213"/>
      <c r="D36" s="213"/>
      <c r="E36" s="213"/>
    </row>
    <row r="37" spans="1:6" s="20" customFormat="1" ht="16" x14ac:dyDescent="0.25">
      <c r="A37" s="212"/>
      <c r="B37" s="213"/>
      <c r="C37" s="213"/>
      <c r="D37" s="213"/>
      <c r="E37" s="213"/>
    </row>
    <row r="38" spans="1:6" s="20" customFormat="1" ht="16" x14ac:dyDescent="0.25">
      <c r="A38" s="212"/>
      <c r="B38" s="213"/>
      <c r="C38" s="213"/>
      <c r="D38" s="213"/>
      <c r="E38" s="213"/>
    </row>
    <row r="39" spans="1:6" s="20" customFormat="1" ht="16" x14ac:dyDescent="0.25">
      <c r="A39" s="525"/>
      <c r="B39" s="213"/>
      <c r="C39" s="537">
        <f>SUM(C33:C35)</f>
        <v>0</v>
      </c>
      <c r="D39" s="213"/>
      <c r="E39" s="213"/>
    </row>
  </sheetData>
  <pageMargins left="0.7" right="0.7" top="0.75" bottom="0.75" header="0.3" footer="0.3"/>
  <pageSetup orientation="portrait" horizontalDpi="4294967293" verticalDpi="4294967293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tabColor rgb="FFFFFF00"/>
  </sheetPr>
  <dimension ref="A1:J16"/>
  <sheetViews>
    <sheetView workbookViewId="0">
      <selection activeCell="E21" sqref="E21"/>
    </sheetView>
  </sheetViews>
  <sheetFormatPr baseColWidth="10" defaultColWidth="8.83203125" defaultRowHeight="17" x14ac:dyDescent="0.25"/>
  <cols>
    <col min="1" max="1" width="11.33203125" style="523" customWidth="1"/>
    <col min="2" max="2" width="21.6640625" style="47" customWidth="1"/>
    <col min="3" max="5" width="11.33203125" style="47" customWidth="1"/>
    <col min="6" max="10" width="9" style="47" customWidth="1"/>
    <col min="11" max="16384" width="8.83203125" style="47"/>
  </cols>
  <sheetData>
    <row r="1" spans="1:10" x14ac:dyDescent="0.25">
      <c r="A1" s="128" t="s">
        <v>23</v>
      </c>
      <c r="B1" s="48"/>
    </row>
    <row r="2" spans="1:10" x14ac:dyDescent="0.25">
      <c r="A2" s="128"/>
      <c r="B2" s="48"/>
    </row>
    <row r="3" spans="1:10" s="18" customFormat="1" ht="16" x14ac:dyDescent="0.25">
      <c r="A3" s="18" t="s">
        <v>1632</v>
      </c>
    </row>
    <row r="4" spans="1:10" s="18" customFormat="1" ht="16" x14ac:dyDescent="0.25">
      <c r="A4" s="18" t="s">
        <v>4232</v>
      </c>
    </row>
    <row r="5" spans="1:10" s="454" customFormat="1" thickBot="1" x14ac:dyDescent="0.3">
      <c r="A5" s="769"/>
      <c r="C5" s="518"/>
      <c r="D5" s="518"/>
      <c r="E5" s="518"/>
      <c r="F5" s="770"/>
      <c r="G5" s="770"/>
      <c r="H5" s="770"/>
      <c r="I5" s="770"/>
      <c r="J5" s="770"/>
    </row>
    <row r="6" spans="1:10" s="414" customFormat="1" ht="18" thickBot="1" x14ac:dyDescent="0.3">
      <c r="A6" s="675" t="s">
        <v>0</v>
      </c>
      <c r="B6" s="271" t="s">
        <v>1</v>
      </c>
      <c r="C6" s="1158" t="s">
        <v>4233</v>
      </c>
      <c r="D6" s="1158" t="s">
        <v>4234</v>
      </c>
      <c r="E6" s="1158" t="s">
        <v>4</v>
      </c>
      <c r="F6" s="10" t="s">
        <v>31</v>
      </c>
      <c r="G6" s="10" t="s">
        <v>2</v>
      </c>
      <c r="H6" s="10" t="s">
        <v>3</v>
      </c>
      <c r="I6" s="10" t="s">
        <v>18</v>
      </c>
      <c r="J6" s="10"/>
    </row>
    <row r="7" spans="1:10" s="20" customFormat="1" ht="16" x14ac:dyDescent="0.25">
      <c r="A7" s="212" t="s">
        <v>4200</v>
      </c>
      <c r="B7" s="213" t="s">
        <v>63</v>
      </c>
      <c r="C7" s="213">
        <v>-30</v>
      </c>
      <c r="D7" s="213">
        <v>-27</v>
      </c>
      <c r="E7" s="213"/>
      <c r="F7" s="213"/>
      <c r="G7" s="213"/>
      <c r="H7" s="213"/>
      <c r="I7" s="213"/>
      <c r="J7" s="213"/>
    </row>
    <row r="8" spans="1:10" s="20" customFormat="1" ht="16" x14ac:dyDescent="0.25">
      <c r="A8" s="212">
        <v>44689</v>
      </c>
      <c r="B8" s="213" t="s">
        <v>63</v>
      </c>
      <c r="C8" s="213"/>
      <c r="D8" s="213"/>
      <c r="E8" s="213">
        <v>-83</v>
      </c>
      <c r="F8" s="213">
        <v>-99</v>
      </c>
      <c r="G8" s="213"/>
      <c r="H8" s="213"/>
      <c r="I8" s="213"/>
      <c r="J8" s="213"/>
    </row>
    <row r="9" spans="1:10" s="20" customFormat="1" ht="16" x14ac:dyDescent="0.25">
      <c r="A9" s="212" t="s">
        <v>4977</v>
      </c>
      <c r="B9" s="213" t="s">
        <v>63</v>
      </c>
      <c r="C9" s="213"/>
      <c r="D9" s="213"/>
      <c r="E9" s="213">
        <v>-1</v>
      </c>
      <c r="F9" s="213"/>
      <c r="G9" s="213">
        <v>-17</v>
      </c>
      <c r="H9" s="213">
        <v>-12</v>
      </c>
      <c r="I9" s="213">
        <v>-7</v>
      </c>
      <c r="J9" s="213"/>
    </row>
    <row r="10" spans="1:10" s="20" customFormat="1" ht="16" x14ac:dyDescent="0.25">
      <c r="A10" s="212"/>
      <c r="B10" s="213"/>
      <c r="C10" s="213"/>
      <c r="D10" s="213"/>
      <c r="E10" s="213"/>
      <c r="F10" s="213"/>
      <c r="G10" s="213"/>
      <c r="H10" s="213"/>
      <c r="I10" s="213"/>
      <c r="J10" s="213"/>
    </row>
    <row r="11" spans="1:10" s="20" customFormat="1" ht="16" x14ac:dyDescent="0.25">
      <c r="A11" s="212"/>
      <c r="B11" s="213"/>
      <c r="C11" s="213"/>
      <c r="D11" s="213"/>
      <c r="E11" s="213"/>
      <c r="F11" s="213"/>
      <c r="G11" s="213"/>
      <c r="H11" s="213"/>
      <c r="I11" s="213"/>
      <c r="J11" s="213"/>
    </row>
    <row r="12" spans="1:10" s="20" customFormat="1" ht="16" x14ac:dyDescent="0.25">
      <c r="A12" s="212"/>
      <c r="B12" s="213"/>
      <c r="C12" s="213"/>
      <c r="D12" s="213"/>
      <c r="E12" s="213"/>
      <c r="F12" s="213"/>
      <c r="G12" s="213"/>
      <c r="H12" s="213"/>
      <c r="I12" s="213"/>
      <c r="J12" s="213"/>
    </row>
    <row r="13" spans="1:10" s="20" customFormat="1" ht="16" x14ac:dyDescent="0.25">
      <c r="A13" s="212"/>
      <c r="B13" s="213"/>
      <c r="C13" s="213"/>
      <c r="D13" s="213"/>
      <c r="E13" s="213"/>
      <c r="F13" s="213"/>
      <c r="G13" s="213"/>
      <c r="H13" s="213"/>
      <c r="I13" s="213"/>
      <c r="J13" s="213"/>
    </row>
    <row r="14" spans="1:10" s="20" customFormat="1" ht="16" x14ac:dyDescent="0.25">
      <c r="A14" s="212"/>
      <c r="B14" s="213"/>
      <c r="C14" s="213"/>
      <c r="D14" s="213"/>
      <c r="E14" s="213"/>
      <c r="F14" s="213"/>
      <c r="G14" s="213"/>
      <c r="H14" s="213"/>
      <c r="I14" s="213"/>
      <c r="J14" s="213"/>
    </row>
    <row r="15" spans="1:10" s="20" customFormat="1" ht="16" x14ac:dyDescent="0.25">
      <c r="A15" s="212"/>
      <c r="B15" s="213"/>
      <c r="C15" s="213"/>
      <c r="D15" s="213"/>
      <c r="E15" s="213"/>
      <c r="F15" s="213"/>
      <c r="G15" s="213"/>
      <c r="H15" s="213"/>
      <c r="I15" s="213"/>
      <c r="J15" s="213"/>
    </row>
    <row r="16" spans="1:10" s="20" customFormat="1" ht="16" x14ac:dyDescent="0.25">
      <c r="A16" s="525"/>
      <c r="B16" s="213"/>
      <c r="C16" s="213"/>
      <c r="D16" s="213"/>
      <c r="E16" s="213"/>
      <c r="F16" s="213"/>
      <c r="G16" s="213"/>
      <c r="H16" s="213"/>
      <c r="I16" s="213"/>
      <c r="J16" s="213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tabColor rgb="FFC00000"/>
  </sheetPr>
  <dimension ref="A1:G27"/>
  <sheetViews>
    <sheetView workbookViewId="0">
      <selection activeCell="C9" sqref="C9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10.5" style="65" customWidth="1"/>
    <col min="4" max="4" width="12.1640625" style="65" customWidth="1"/>
    <col min="5" max="243" width="8.83203125" style="65"/>
    <col min="244" max="244" width="11" style="65" customWidth="1"/>
    <col min="245" max="245" width="18.33203125" style="65" customWidth="1"/>
    <col min="246" max="247" width="8.1640625" style="65" customWidth="1"/>
    <col min="248" max="248" width="8.6640625" style="65" customWidth="1"/>
    <col min="249" max="249" width="8.1640625" style="65" customWidth="1"/>
    <col min="250" max="250" width="7.83203125" style="65" customWidth="1"/>
    <col min="251" max="251" width="7.5" style="65" customWidth="1"/>
    <col min="252" max="499" width="8.83203125" style="65"/>
    <col min="500" max="500" width="11" style="65" customWidth="1"/>
    <col min="501" max="501" width="18.33203125" style="65" customWidth="1"/>
    <col min="502" max="503" width="8.1640625" style="65" customWidth="1"/>
    <col min="504" max="504" width="8.6640625" style="65" customWidth="1"/>
    <col min="505" max="505" width="8.1640625" style="65" customWidth="1"/>
    <col min="506" max="506" width="7.83203125" style="65" customWidth="1"/>
    <col min="507" max="507" width="7.5" style="65" customWidth="1"/>
    <col min="508" max="755" width="8.83203125" style="65"/>
    <col min="756" max="756" width="11" style="65" customWidth="1"/>
    <col min="757" max="757" width="18.33203125" style="65" customWidth="1"/>
    <col min="758" max="759" width="8.1640625" style="65" customWidth="1"/>
    <col min="760" max="760" width="8.6640625" style="65" customWidth="1"/>
    <col min="761" max="761" width="8.1640625" style="65" customWidth="1"/>
    <col min="762" max="762" width="7.83203125" style="65" customWidth="1"/>
    <col min="763" max="763" width="7.5" style="65" customWidth="1"/>
    <col min="764" max="1011" width="8.83203125" style="65"/>
    <col min="1012" max="1012" width="11" style="65" customWidth="1"/>
    <col min="1013" max="1013" width="18.33203125" style="65" customWidth="1"/>
    <col min="1014" max="1015" width="8.1640625" style="65" customWidth="1"/>
    <col min="1016" max="1016" width="8.6640625" style="65" customWidth="1"/>
    <col min="1017" max="1017" width="8.1640625" style="65" customWidth="1"/>
    <col min="1018" max="1018" width="7.83203125" style="65" customWidth="1"/>
    <col min="1019" max="1019" width="7.5" style="65" customWidth="1"/>
    <col min="1020" max="1267" width="8.83203125" style="65"/>
    <col min="1268" max="1268" width="11" style="65" customWidth="1"/>
    <col min="1269" max="1269" width="18.33203125" style="65" customWidth="1"/>
    <col min="1270" max="1271" width="8.1640625" style="65" customWidth="1"/>
    <col min="1272" max="1272" width="8.6640625" style="65" customWidth="1"/>
    <col min="1273" max="1273" width="8.1640625" style="65" customWidth="1"/>
    <col min="1274" max="1274" width="7.83203125" style="65" customWidth="1"/>
    <col min="1275" max="1275" width="7.5" style="65" customWidth="1"/>
    <col min="1276" max="1523" width="8.83203125" style="65"/>
    <col min="1524" max="1524" width="11" style="65" customWidth="1"/>
    <col min="1525" max="1525" width="18.33203125" style="65" customWidth="1"/>
    <col min="1526" max="1527" width="8.1640625" style="65" customWidth="1"/>
    <col min="1528" max="1528" width="8.6640625" style="65" customWidth="1"/>
    <col min="1529" max="1529" width="8.1640625" style="65" customWidth="1"/>
    <col min="1530" max="1530" width="7.83203125" style="65" customWidth="1"/>
    <col min="1531" max="1531" width="7.5" style="65" customWidth="1"/>
    <col min="1532" max="1779" width="8.83203125" style="65"/>
    <col min="1780" max="1780" width="11" style="65" customWidth="1"/>
    <col min="1781" max="1781" width="18.33203125" style="65" customWidth="1"/>
    <col min="1782" max="1783" width="8.1640625" style="65" customWidth="1"/>
    <col min="1784" max="1784" width="8.6640625" style="65" customWidth="1"/>
    <col min="1785" max="1785" width="8.1640625" style="65" customWidth="1"/>
    <col min="1786" max="1786" width="7.83203125" style="65" customWidth="1"/>
    <col min="1787" max="1787" width="7.5" style="65" customWidth="1"/>
    <col min="1788" max="2035" width="8.83203125" style="65"/>
    <col min="2036" max="2036" width="11" style="65" customWidth="1"/>
    <col min="2037" max="2037" width="18.33203125" style="65" customWidth="1"/>
    <col min="2038" max="2039" width="8.1640625" style="65" customWidth="1"/>
    <col min="2040" max="2040" width="8.6640625" style="65" customWidth="1"/>
    <col min="2041" max="2041" width="8.1640625" style="65" customWidth="1"/>
    <col min="2042" max="2042" width="7.83203125" style="65" customWidth="1"/>
    <col min="2043" max="2043" width="7.5" style="65" customWidth="1"/>
    <col min="2044" max="2291" width="8.83203125" style="65"/>
    <col min="2292" max="2292" width="11" style="65" customWidth="1"/>
    <col min="2293" max="2293" width="18.33203125" style="65" customWidth="1"/>
    <col min="2294" max="2295" width="8.1640625" style="65" customWidth="1"/>
    <col min="2296" max="2296" width="8.6640625" style="65" customWidth="1"/>
    <col min="2297" max="2297" width="8.1640625" style="65" customWidth="1"/>
    <col min="2298" max="2298" width="7.83203125" style="65" customWidth="1"/>
    <col min="2299" max="2299" width="7.5" style="65" customWidth="1"/>
    <col min="2300" max="2547" width="8.83203125" style="65"/>
    <col min="2548" max="2548" width="11" style="65" customWidth="1"/>
    <col min="2549" max="2549" width="18.33203125" style="65" customWidth="1"/>
    <col min="2550" max="2551" width="8.1640625" style="65" customWidth="1"/>
    <col min="2552" max="2552" width="8.6640625" style="65" customWidth="1"/>
    <col min="2553" max="2553" width="8.1640625" style="65" customWidth="1"/>
    <col min="2554" max="2554" width="7.83203125" style="65" customWidth="1"/>
    <col min="2555" max="2555" width="7.5" style="65" customWidth="1"/>
    <col min="2556" max="2803" width="8.83203125" style="65"/>
    <col min="2804" max="2804" width="11" style="65" customWidth="1"/>
    <col min="2805" max="2805" width="18.33203125" style="65" customWidth="1"/>
    <col min="2806" max="2807" width="8.1640625" style="65" customWidth="1"/>
    <col min="2808" max="2808" width="8.6640625" style="65" customWidth="1"/>
    <col min="2809" max="2809" width="8.1640625" style="65" customWidth="1"/>
    <col min="2810" max="2810" width="7.83203125" style="65" customWidth="1"/>
    <col min="2811" max="2811" width="7.5" style="65" customWidth="1"/>
    <col min="2812" max="3059" width="8.83203125" style="65"/>
    <col min="3060" max="3060" width="11" style="65" customWidth="1"/>
    <col min="3061" max="3061" width="18.33203125" style="65" customWidth="1"/>
    <col min="3062" max="3063" width="8.1640625" style="65" customWidth="1"/>
    <col min="3064" max="3064" width="8.6640625" style="65" customWidth="1"/>
    <col min="3065" max="3065" width="8.1640625" style="65" customWidth="1"/>
    <col min="3066" max="3066" width="7.83203125" style="65" customWidth="1"/>
    <col min="3067" max="3067" width="7.5" style="65" customWidth="1"/>
    <col min="3068" max="3315" width="8.83203125" style="65"/>
    <col min="3316" max="3316" width="11" style="65" customWidth="1"/>
    <col min="3317" max="3317" width="18.33203125" style="65" customWidth="1"/>
    <col min="3318" max="3319" width="8.1640625" style="65" customWidth="1"/>
    <col min="3320" max="3320" width="8.6640625" style="65" customWidth="1"/>
    <col min="3321" max="3321" width="8.1640625" style="65" customWidth="1"/>
    <col min="3322" max="3322" width="7.83203125" style="65" customWidth="1"/>
    <col min="3323" max="3323" width="7.5" style="65" customWidth="1"/>
    <col min="3324" max="3571" width="8.83203125" style="65"/>
    <col min="3572" max="3572" width="11" style="65" customWidth="1"/>
    <col min="3573" max="3573" width="18.33203125" style="65" customWidth="1"/>
    <col min="3574" max="3575" width="8.1640625" style="65" customWidth="1"/>
    <col min="3576" max="3576" width="8.6640625" style="65" customWidth="1"/>
    <col min="3577" max="3577" width="8.1640625" style="65" customWidth="1"/>
    <col min="3578" max="3578" width="7.83203125" style="65" customWidth="1"/>
    <col min="3579" max="3579" width="7.5" style="65" customWidth="1"/>
    <col min="3580" max="3827" width="8.83203125" style="65"/>
    <col min="3828" max="3828" width="11" style="65" customWidth="1"/>
    <col min="3829" max="3829" width="18.33203125" style="65" customWidth="1"/>
    <col min="3830" max="3831" width="8.1640625" style="65" customWidth="1"/>
    <col min="3832" max="3832" width="8.6640625" style="65" customWidth="1"/>
    <col min="3833" max="3833" width="8.1640625" style="65" customWidth="1"/>
    <col min="3834" max="3834" width="7.83203125" style="65" customWidth="1"/>
    <col min="3835" max="3835" width="7.5" style="65" customWidth="1"/>
    <col min="3836" max="4083" width="8.83203125" style="65"/>
    <col min="4084" max="4084" width="11" style="65" customWidth="1"/>
    <col min="4085" max="4085" width="18.33203125" style="65" customWidth="1"/>
    <col min="4086" max="4087" width="8.1640625" style="65" customWidth="1"/>
    <col min="4088" max="4088" width="8.6640625" style="65" customWidth="1"/>
    <col min="4089" max="4089" width="8.1640625" style="65" customWidth="1"/>
    <col min="4090" max="4090" width="7.83203125" style="65" customWidth="1"/>
    <col min="4091" max="4091" width="7.5" style="65" customWidth="1"/>
    <col min="4092" max="4339" width="8.83203125" style="65"/>
    <col min="4340" max="4340" width="11" style="65" customWidth="1"/>
    <col min="4341" max="4341" width="18.33203125" style="65" customWidth="1"/>
    <col min="4342" max="4343" width="8.1640625" style="65" customWidth="1"/>
    <col min="4344" max="4344" width="8.6640625" style="65" customWidth="1"/>
    <col min="4345" max="4345" width="8.1640625" style="65" customWidth="1"/>
    <col min="4346" max="4346" width="7.83203125" style="65" customWidth="1"/>
    <col min="4347" max="4347" width="7.5" style="65" customWidth="1"/>
    <col min="4348" max="4595" width="8.83203125" style="65"/>
    <col min="4596" max="4596" width="11" style="65" customWidth="1"/>
    <col min="4597" max="4597" width="18.33203125" style="65" customWidth="1"/>
    <col min="4598" max="4599" width="8.1640625" style="65" customWidth="1"/>
    <col min="4600" max="4600" width="8.6640625" style="65" customWidth="1"/>
    <col min="4601" max="4601" width="8.1640625" style="65" customWidth="1"/>
    <col min="4602" max="4602" width="7.83203125" style="65" customWidth="1"/>
    <col min="4603" max="4603" width="7.5" style="65" customWidth="1"/>
    <col min="4604" max="4851" width="8.83203125" style="65"/>
    <col min="4852" max="4852" width="11" style="65" customWidth="1"/>
    <col min="4853" max="4853" width="18.33203125" style="65" customWidth="1"/>
    <col min="4854" max="4855" width="8.1640625" style="65" customWidth="1"/>
    <col min="4856" max="4856" width="8.6640625" style="65" customWidth="1"/>
    <col min="4857" max="4857" width="8.1640625" style="65" customWidth="1"/>
    <col min="4858" max="4858" width="7.83203125" style="65" customWidth="1"/>
    <col min="4859" max="4859" width="7.5" style="65" customWidth="1"/>
    <col min="4860" max="5107" width="8.83203125" style="65"/>
    <col min="5108" max="5108" width="11" style="65" customWidth="1"/>
    <col min="5109" max="5109" width="18.33203125" style="65" customWidth="1"/>
    <col min="5110" max="5111" width="8.1640625" style="65" customWidth="1"/>
    <col min="5112" max="5112" width="8.6640625" style="65" customWidth="1"/>
    <col min="5113" max="5113" width="8.1640625" style="65" customWidth="1"/>
    <col min="5114" max="5114" width="7.83203125" style="65" customWidth="1"/>
    <col min="5115" max="5115" width="7.5" style="65" customWidth="1"/>
    <col min="5116" max="5363" width="8.83203125" style="65"/>
    <col min="5364" max="5364" width="11" style="65" customWidth="1"/>
    <col min="5365" max="5365" width="18.33203125" style="65" customWidth="1"/>
    <col min="5366" max="5367" width="8.1640625" style="65" customWidth="1"/>
    <col min="5368" max="5368" width="8.6640625" style="65" customWidth="1"/>
    <col min="5369" max="5369" width="8.1640625" style="65" customWidth="1"/>
    <col min="5370" max="5370" width="7.83203125" style="65" customWidth="1"/>
    <col min="5371" max="5371" width="7.5" style="65" customWidth="1"/>
    <col min="5372" max="5619" width="8.83203125" style="65"/>
    <col min="5620" max="5620" width="11" style="65" customWidth="1"/>
    <col min="5621" max="5621" width="18.33203125" style="65" customWidth="1"/>
    <col min="5622" max="5623" width="8.1640625" style="65" customWidth="1"/>
    <col min="5624" max="5624" width="8.6640625" style="65" customWidth="1"/>
    <col min="5625" max="5625" width="8.1640625" style="65" customWidth="1"/>
    <col min="5626" max="5626" width="7.83203125" style="65" customWidth="1"/>
    <col min="5627" max="5627" width="7.5" style="65" customWidth="1"/>
    <col min="5628" max="5875" width="8.83203125" style="65"/>
    <col min="5876" max="5876" width="11" style="65" customWidth="1"/>
    <col min="5877" max="5877" width="18.33203125" style="65" customWidth="1"/>
    <col min="5878" max="5879" width="8.1640625" style="65" customWidth="1"/>
    <col min="5880" max="5880" width="8.6640625" style="65" customWidth="1"/>
    <col min="5881" max="5881" width="8.1640625" style="65" customWidth="1"/>
    <col min="5882" max="5882" width="7.83203125" style="65" customWidth="1"/>
    <col min="5883" max="5883" width="7.5" style="65" customWidth="1"/>
    <col min="5884" max="6131" width="8.83203125" style="65"/>
    <col min="6132" max="6132" width="11" style="65" customWidth="1"/>
    <col min="6133" max="6133" width="18.33203125" style="65" customWidth="1"/>
    <col min="6134" max="6135" width="8.1640625" style="65" customWidth="1"/>
    <col min="6136" max="6136" width="8.6640625" style="65" customWidth="1"/>
    <col min="6137" max="6137" width="8.1640625" style="65" customWidth="1"/>
    <col min="6138" max="6138" width="7.83203125" style="65" customWidth="1"/>
    <col min="6139" max="6139" width="7.5" style="65" customWidth="1"/>
    <col min="6140" max="6387" width="8.83203125" style="65"/>
    <col min="6388" max="6388" width="11" style="65" customWidth="1"/>
    <col min="6389" max="6389" width="18.33203125" style="65" customWidth="1"/>
    <col min="6390" max="6391" width="8.1640625" style="65" customWidth="1"/>
    <col min="6392" max="6392" width="8.6640625" style="65" customWidth="1"/>
    <col min="6393" max="6393" width="8.1640625" style="65" customWidth="1"/>
    <col min="6394" max="6394" width="7.83203125" style="65" customWidth="1"/>
    <col min="6395" max="6395" width="7.5" style="65" customWidth="1"/>
    <col min="6396" max="6643" width="8.83203125" style="65"/>
    <col min="6644" max="6644" width="11" style="65" customWidth="1"/>
    <col min="6645" max="6645" width="18.33203125" style="65" customWidth="1"/>
    <col min="6646" max="6647" width="8.1640625" style="65" customWidth="1"/>
    <col min="6648" max="6648" width="8.6640625" style="65" customWidth="1"/>
    <col min="6649" max="6649" width="8.1640625" style="65" customWidth="1"/>
    <col min="6650" max="6650" width="7.83203125" style="65" customWidth="1"/>
    <col min="6651" max="6651" width="7.5" style="65" customWidth="1"/>
    <col min="6652" max="6899" width="8.83203125" style="65"/>
    <col min="6900" max="6900" width="11" style="65" customWidth="1"/>
    <col min="6901" max="6901" width="18.33203125" style="65" customWidth="1"/>
    <col min="6902" max="6903" width="8.1640625" style="65" customWidth="1"/>
    <col min="6904" max="6904" width="8.6640625" style="65" customWidth="1"/>
    <col min="6905" max="6905" width="8.1640625" style="65" customWidth="1"/>
    <col min="6906" max="6906" width="7.83203125" style="65" customWidth="1"/>
    <col min="6907" max="6907" width="7.5" style="65" customWidth="1"/>
    <col min="6908" max="7155" width="8.83203125" style="65"/>
    <col min="7156" max="7156" width="11" style="65" customWidth="1"/>
    <col min="7157" max="7157" width="18.33203125" style="65" customWidth="1"/>
    <col min="7158" max="7159" width="8.1640625" style="65" customWidth="1"/>
    <col min="7160" max="7160" width="8.6640625" style="65" customWidth="1"/>
    <col min="7161" max="7161" width="8.1640625" style="65" customWidth="1"/>
    <col min="7162" max="7162" width="7.83203125" style="65" customWidth="1"/>
    <col min="7163" max="7163" width="7.5" style="65" customWidth="1"/>
    <col min="7164" max="7411" width="8.83203125" style="65"/>
    <col min="7412" max="7412" width="11" style="65" customWidth="1"/>
    <col min="7413" max="7413" width="18.33203125" style="65" customWidth="1"/>
    <col min="7414" max="7415" width="8.1640625" style="65" customWidth="1"/>
    <col min="7416" max="7416" width="8.6640625" style="65" customWidth="1"/>
    <col min="7417" max="7417" width="8.1640625" style="65" customWidth="1"/>
    <col min="7418" max="7418" width="7.83203125" style="65" customWidth="1"/>
    <col min="7419" max="7419" width="7.5" style="65" customWidth="1"/>
    <col min="7420" max="7667" width="8.83203125" style="65"/>
    <col min="7668" max="7668" width="11" style="65" customWidth="1"/>
    <col min="7669" max="7669" width="18.33203125" style="65" customWidth="1"/>
    <col min="7670" max="7671" width="8.1640625" style="65" customWidth="1"/>
    <col min="7672" max="7672" width="8.6640625" style="65" customWidth="1"/>
    <col min="7673" max="7673" width="8.1640625" style="65" customWidth="1"/>
    <col min="7674" max="7674" width="7.83203125" style="65" customWidth="1"/>
    <col min="7675" max="7675" width="7.5" style="65" customWidth="1"/>
    <col min="7676" max="7923" width="8.83203125" style="65"/>
    <col min="7924" max="7924" width="11" style="65" customWidth="1"/>
    <col min="7925" max="7925" width="18.33203125" style="65" customWidth="1"/>
    <col min="7926" max="7927" width="8.1640625" style="65" customWidth="1"/>
    <col min="7928" max="7928" width="8.6640625" style="65" customWidth="1"/>
    <col min="7929" max="7929" width="8.1640625" style="65" customWidth="1"/>
    <col min="7930" max="7930" width="7.83203125" style="65" customWidth="1"/>
    <col min="7931" max="7931" width="7.5" style="65" customWidth="1"/>
    <col min="7932" max="8179" width="8.83203125" style="65"/>
    <col min="8180" max="8180" width="11" style="65" customWidth="1"/>
    <col min="8181" max="8181" width="18.33203125" style="65" customWidth="1"/>
    <col min="8182" max="8183" width="8.1640625" style="65" customWidth="1"/>
    <col min="8184" max="8184" width="8.6640625" style="65" customWidth="1"/>
    <col min="8185" max="8185" width="8.1640625" style="65" customWidth="1"/>
    <col min="8186" max="8186" width="7.83203125" style="65" customWidth="1"/>
    <col min="8187" max="8187" width="7.5" style="65" customWidth="1"/>
    <col min="8188" max="8435" width="8.83203125" style="65"/>
    <col min="8436" max="8436" width="11" style="65" customWidth="1"/>
    <col min="8437" max="8437" width="18.33203125" style="65" customWidth="1"/>
    <col min="8438" max="8439" width="8.1640625" style="65" customWidth="1"/>
    <col min="8440" max="8440" width="8.6640625" style="65" customWidth="1"/>
    <col min="8441" max="8441" width="8.1640625" style="65" customWidth="1"/>
    <col min="8442" max="8442" width="7.83203125" style="65" customWidth="1"/>
    <col min="8443" max="8443" width="7.5" style="65" customWidth="1"/>
    <col min="8444" max="8691" width="8.83203125" style="65"/>
    <col min="8692" max="8692" width="11" style="65" customWidth="1"/>
    <col min="8693" max="8693" width="18.33203125" style="65" customWidth="1"/>
    <col min="8694" max="8695" width="8.1640625" style="65" customWidth="1"/>
    <col min="8696" max="8696" width="8.6640625" style="65" customWidth="1"/>
    <col min="8697" max="8697" width="8.1640625" style="65" customWidth="1"/>
    <col min="8698" max="8698" width="7.83203125" style="65" customWidth="1"/>
    <col min="8699" max="8699" width="7.5" style="65" customWidth="1"/>
    <col min="8700" max="8947" width="8.83203125" style="65"/>
    <col min="8948" max="8948" width="11" style="65" customWidth="1"/>
    <col min="8949" max="8949" width="18.33203125" style="65" customWidth="1"/>
    <col min="8950" max="8951" width="8.1640625" style="65" customWidth="1"/>
    <col min="8952" max="8952" width="8.6640625" style="65" customWidth="1"/>
    <col min="8953" max="8953" width="8.1640625" style="65" customWidth="1"/>
    <col min="8954" max="8954" width="7.83203125" style="65" customWidth="1"/>
    <col min="8955" max="8955" width="7.5" style="65" customWidth="1"/>
    <col min="8956" max="9203" width="8.83203125" style="65"/>
    <col min="9204" max="9204" width="11" style="65" customWidth="1"/>
    <col min="9205" max="9205" width="18.33203125" style="65" customWidth="1"/>
    <col min="9206" max="9207" width="8.1640625" style="65" customWidth="1"/>
    <col min="9208" max="9208" width="8.6640625" style="65" customWidth="1"/>
    <col min="9209" max="9209" width="8.1640625" style="65" customWidth="1"/>
    <col min="9210" max="9210" width="7.83203125" style="65" customWidth="1"/>
    <col min="9211" max="9211" width="7.5" style="65" customWidth="1"/>
    <col min="9212" max="9459" width="8.83203125" style="65"/>
    <col min="9460" max="9460" width="11" style="65" customWidth="1"/>
    <col min="9461" max="9461" width="18.33203125" style="65" customWidth="1"/>
    <col min="9462" max="9463" width="8.1640625" style="65" customWidth="1"/>
    <col min="9464" max="9464" width="8.6640625" style="65" customWidth="1"/>
    <col min="9465" max="9465" width="8.1640625" style="65" customWidth="1"/>
    <col min="9466" max="9466" width="7.83203125" style="65" customWidth="1"/>
    <col min="9467" max="9467" width="7.5" style="65" customWidth="1"/>
    <col min="9468" max="9715" width="8.83203125" style="65"/>
    <col min="9716" max="9716" width="11" style="65" customWidth="1"/>
    <col min="9717" max="9717" width="18.33203125" style="65" customWidth="1"/>
    <col min="9718" max="9719" width="8.1640625" style="65" customWidth="1"/>
    <col min="9720" max="9720" width="8.6640625" style="65" customWidth="1"/>
    <col min="9721" max="9721" width="8.1640625" style="65" customWidth="1"/>
    <col min="9722" max="9722" width="7.83203125" style="65" customWidth="1"/>
    <col min="9723" max="9723" width="7.5" style="65" customWidth="1"/>
    <col min="9724" max="9971" width="8.83203125" style="65"/>
    <col min="9972" max="9972" width="11" style="65" customWidth="1"/>
    <col min="9973" max="9973" width="18.33203125" style="65" customWidth="1"/>
    <col min="9974" max="9975" width="8.1640625" style="65" customWidth="1"/>
    <col min="9976" max="9976" width="8.6640625" style="65" customWidth="1"/>
    <col min="9977" max="9977" width="8.1640625" style="65" customWidth="1"/>
    <col min="9978" max="9978" width="7.83203125" style="65" customWidth="1"/>
    <col min="9979" max="9979" width="7.5" style="65" customWidth="1"/>
    <col min="9980" max="10227" width="8.83203125" style="65"/>
    <col min="10228" max="10228" width="11" style="65" customWidth="1"/>
    <col min="10229" max="10229" width="18.33203125" style="65" customWidth="1"/>
    <col min="10230" max="10231" width="8.1640625" style="65" customWidth="1"/>
    <col min="10232" max="10232" width="8.6640625" style="65" customWidth="1"/>
    <col min="10233" max="10233" width="8.1640625" style="65" customWidth="1"/>
    <col min="10234" max="10234" width="7.83203125" style="65" customWidth="1"/>
    <col min="10235" max="10235" width="7.5" style="65" customWidth="1"/>
    <col min="10236" max="10483" width="8.83203125" style="65"/>
    <col min="10484" max="10484" width="11" style="65" customWidth="1"/>
    <col min="10485" max="10485" width="18.33203125" style="65" customWidth="1"/>
    <col min="10486" max="10487" width="8.1640625" style="65" customWidth="1"/>
    <col min="10488" max="10488" width="8.6640625" style="65" customWidth="1"/>
    <col min="10489" max="10489" width="8.1640625" style="65" customWidth="1"/>
    <col min="10490" max="10490" width="7.83203125" style="65" customWidth="1"/>
    <col min="10491" max="10491" width="7.5" style="65" customWidth="1"/>
    <col min="10492" max="10739" width="8.83203125" style="65"/>
    <col min="10740" max="10740" width="11" style="65" customWidth="1"/>
    <col min="10741" max="10741" width="18.33203125" style="65" customWidth="1"/>
    <col min="10742" max="10743" width="8.1640625" style="65" customWidth="1"/>
    <col min="10744" max="10744" width="8.6640625" style="65" customWidth="1"/>
    <col min="10745" max="10745" width="8.1640625" style="65" customWidth="1"/>
    <col min="10746" max="10746" width="7.83203125" style="65" customWidth="1"/>
    <col min="10747" max="10747" width="7.5" style="65" customWidth="1"/>
    <col min="10748" max="10995" width="8.83203125" style="65"/>
    <col min="10996" max="10996" width="11" style="65" customWidth="1"/>
    <col min="10997" max="10997" width="18.33203125" style="65" customWidth="1"/>
    <col min="10998" max="10999" width="8.1640625" style="65" customWidth="1"/>
    <col min="11000" max="11000" width="8.6640625" style="65" customWidth="1"/>
    <col min="11001" max="11001" width="8.1640625" style="65" customWidth="1"/>
    <col min="11002" max="11002" width="7.83203125" style="65" customWidth="1"/>
    <col min="11003" max="11003" width="7.5" style="65" customWidth="1"/>
    <col min="11004" max="11251" width="8.83203125" style="65"/>
    <col min="11252" max="11252" width="11" style="65" customWidth="1"/>
    <col min="11253" max="11253" width="18.33203125" style="65" customWidth="1"/>
    <col min="11254" max="11255" width="8.1640625" style="65" customWidth="1"/>
    <col min="11256" max="11256" width="8.6640625" style="65" customWidth="1"/>
    <col min="11257" max="11257" width="8.1640625" style="65" customWidth="1"/>
    <col min="11258" max="11258" width="7.83203125" style="65" customWidth="1"/>
    <col min="11259" max="11259" width="7.5" style="65" customWidth="1"/>
    <col min="11260" max="11507" width="8.83203125" style="65"/>
    <col min="11508" max="11508" width="11" style="65" customWidth="1"/>
    <col min="11509" max="11509" width="18.33203125" style="65" customWidth="1"/>
    <col min="11510" max="11511" width="8.1640625" style="65" customWidth="1"/>
    <col min="11512" max="11512" width="8.6640625" style="65" customWidth="1"/>
    <col min="11513" max="11513" width="8.1640625" style="65" customWidth="1"/>
    <col min="11514" max="11514" width="7.83203125" style="65" customWidth="1"/>
    <col min="11515" max="11515" width="7.5" style="65" customWidth="1"/>
    <col min="11516" max="11763" width="8.83203125" style="65"/>
    <col min="11764" max="11764" width="11" style="65" customWidth="1"/>
    <col min="11765" max="11765" width="18.33203125" style="65" customWidth="1"/>
    <col min="11766" max="11767" width="8.1640625" style="65" customWidth="1"/>
    <col min="11768" max="11768" width="8.6640625" style="65" customWidth="1"/>
    <col min="11769" max="11769" width="8.1640625" style="65" customWidth="1"/>
    <col min="11770" max="11770" width="7.83203125" style="65" customWidth="1"/>
    <col min="11771" max="11771" width="7.5" style="65" customWidth="1"/>
    <col min="11772" max="12019" width="8.83203125" style="65"/>
    <col min="12020" max="12020" width="11" style="65" customWidth="1"/>
    <col min="12021" max="12021" width="18.33203125" style="65" customWidth="1"/>
    <col min="12022" max="12023" width="8.1640625" style="65" customWidth="1"/>
    <col min="12024" max="12024" width="8.6640625" style="65" customWidth="1"/>
    <col min="12025" max="12025" width="8.1640625" style="65" customWidth="1"/>
    <col min="12026" max="12026" width="7.83203125" style="65" customWidth="1"/>
    <col min="12027" max="12027" width="7.5" style="65" customWidth="1"/>
    <col min="12028" max="12275" width="8.83203125" style="65"/>
    <col min="12276" max="12276" width="11" style="65" customWidth="1"/>
    <col min="12277" max="12277" width="18.33203125" style="65" customWidth="1"/>
    <col min="12278" max="12279" width="8.1640625" style="65" customWidth="1"/>
    <col min="12280" max="12280" width="8.6640625" style="65" customWidth="1"/>
    <col min="12281" max="12281" width="8.1640625" style="65" customWidth="1"/>
    <col min="12282" max="12282" width="7.83203125" style="65" customWidth="1"/>
    <col min="12283" max="12283" width="7.5" style="65" customWidth="1"/>
    <col min="12284" max="12531" width="8.83203125" style="65"/>
    <col min="12532" max="12532" width="11" style="65" customWidth="1"/>
    <col min="12533" max="12533" width="18.33203125" style="65" customWidth="1"/>
    <col min="12534" max="12535" width="8.1640625" style="65" customWidth="1"/>
    <col min="12536" max="12536" width="8.6640625" style="65" customWidth="1"/>
    <col min="12537" max="12537" width="8.1640625" style="65" customWidth="1"/>
    <col min="12538" max="12538" width="7.83203125" style="65" customWidth="1"/>
    <col min="12539" max="12539" width="7.5" style="65" customWidth="1"/>
    <col min="12540" max="12787" width="8.83203125" style="65"/>
    <col min="12788" max="12788" width="11" style="65" customWidth="1"/>
    <col min="12789" max="12789" width="18.33203125" style="65" customWidth="1"/>
    <col min="12790" max="12791" width="8.1640625" style="65" customWidth="1"/>
    <col min="12792" max="12792" width="8.6640625" style="65" customWidth="1"/>
    <col min="12793" max="12793" width="8.1640625" style="65" customWidth="1"/>
    <col min="12794" max="12794" width="7.83203125" style="65" customWidth="1"/>
    <col min="12795" max="12795" width="7.5" style="65" customWidth="1"/>
    <col min="12796" max="13043" width="8.83203125" style="65"/>
    <col min="13044" max="13044" width="11" style="65" customWidth="1"/>
    <col min="13045" max="13045" width="18.33203125" style="65" customWidth="1"/>
    <col min="13046" max="13047" width="8.1640625" style="65" customWidth="1"/>
    <col min="13048" max="13048" width="8.6640625" style="65" customWidth="1"/>
    <col min="13049" max="13049" width="8.1640625" style="65" customWidth="1"/>
    <col min="13050" max="13050" width="7.83203125" style="65" customWidth="1"/>
    <col min="13051" max="13051" width="7.5" style="65" customWidth="1"/>
    <col min="13052" max="13299" width="8.83203125" style="65"/>
    <col min="13300" max="13300" width="11" style="65" customWidth="1"/>
    <col min="13301" max="13301" width="18.33203125" style="65" customWidth="1"/>
    <col min="13302" max="13303" width="8.1640625" style="65" customWidth="1"/>
    <col min="13304" max="13304" width="8.6640625" style="65" customWidth="1"/>
    <col min="13305" max="13305" width="8.1640625" style="65" customWidth="1"/>
    <col min="13306" max="13306" width="7.83203125" style="65" customWidth="1"/>
    <col min="13307" max="13307" width="7.5" style="65" customWidth="1"/>
    <col min="13308" max="13555" width="8.83203125" style="65"/>
    <col min="13556" max="13556" width="11" style="65" customWidth="1"/>
    <col min="13557" max="13557" width="18.33203125" style="65" customWidth="1"/>
    <col min="13558" max="13559" width="8.1640625" style="65" customWidth="1"/>
    <col min="13560" max="13560" width="8.6640625" style="65" customWidth="1"/>
    <col min="13561" max="13561" width="8.1640625" style="65" customWidth="1"/>
    <col min="13562" max="13562" width="7.83203125" style="65" customWidth="1"/>
    <col min="13563" max="13563" width="7.5" style="65" customWidth="1"/>
    <col min="13564" max="13811" width="8.83203125" style="65"/>
    <col min="13812" max="13812" width="11" style="65" customWidth="1"/>
    <col min="13813" max="13813" width="18.33203125" style="65" customWidth="1"/>
    <col min="13814" max="13815" width="8.1640625" style="65" customWidth="1"/>
    <col min="13816" max="13816" width="8.6640625" style="65" customWidth="1"/>
    <col min="13817" max="13817" width="8.1640625" style="65" customWidth="1"/>
    <col min="13818" max="13818" width="7.83203125" style="65" customWidth="1"/>
    <col min="13819" max="13819" width="7.5" style="65" customWidth="1"/>
    <col min="13820" max="14067" width="8.83203125" style="65"/>
    <col min="14068" max="14068" width="11" style="65" customWidth="1"/>
    <col min="14069" max="14069" width="18.33203125" style="65" customWidth="1"/>
    <col min="14070" max="14071" width="8.1640625" style="65" customWidth="1"/>
    <col min="14072" max="14072" width="8.6640625" style="65" customWidth="1"/>
    <col min="14073" max="14073" width="8.1640625" style="65" customWidth="1"/>
    <col min="14074" max="14074" width="7.83203125" style="65" customWidth="1"/>
    <col min="14075" max="14075" width="7.5" style="65" customWidth="1"/>
    <col min="14076" max="14323" width="8.83203125" style="65"/>
    <col min="14324" max="14324" width="11" style="65" customWidth="1"/>
    <col min="14325" max="14325" width="18.33203125" style="65" customWidth="1"/>
    <col min="14326" max="14327" width="8.1640625" style="65" customWidth="1"/>
    <col min="14328" max="14328" width="8.6640625" style="65" customWidth="1"/>
    <col min="14329" max="14329" width="8.1640625" style="65" customWidth="1"/>
    <col min="14330" max="14330" width="7.83203125" style="65" customWidth="1"/>
    <col min="14331" max="14331" width="7.5" style="65" customWidth="1"/>
    <col min="14332" max="14579" width="8.83203125" style="65"/>
    <col min="14580" max="14580" width="11" style="65" customWidth="1"/>
    <col min="14581" max="14581" width="18.33203125" style="65" customWidth="1"/>
    <col min="14582" max="14583" width="8.1640625" style="65" customWidth="1"/>
    <col min="14584" max="14584" width="8.6640625" style="65" customWidth="1"/>
    <col min="14585" max="14585" width="8.1640625" style="65" customWidth="1"/>
    <col min="14586" max="14586" width="7.83203125" style="65" customWidth="1"/>
    <col min="14587" max="14587" width="7.5" style="65" customWidth="1"/>
    <col min="14588" max="14835" width="8.83203125" style="65"/>
    <col min="14836" max="14836" width="11" style="65" customWidth="1"/>
    <col min="14837" max="14837" width="18.33203125" style="65" customWidth="1"/>
    <col min="14838" max="14839" width="8.1640625" style="65" customWidth="1"/>
    <col min="14840" max="14840" width="8.6640625" style="65" customWidth="1"/>
    <col min="14841" max="14841" width="8.1640625" style="65" customWidth="1"/>
    <col min="14842" max="14842" width="7.83203125" style="65" customWidth="1"/>
    <col min="14843" max="14843" width="7.5" style="65" customWidth="1"/>
    <col min="14844" max="15091" width="8.83203125" style="65"/>
    <col min="15092" max="15092" width="11" style="65" customWidth="1"/>
    <col min="15093" max="15093" width="18.33203125" style="65" customWidth="1"/>
    <col min="15094" max="15095" width="8.1640625" style="65" customWidth="1"/>
    <col min="15096" max="15096" width="8.6640625" style="65" customWidth="1"/>
    <col min="15097" max="15097" width="8.1640625" style="65" customWidth="1"/>
    <col min="15098" max="15098" width="7.83203125" style="65" customWidth="1"/>
    <col min="15099" max="15099" width="7.5" style="65" customWidth="1"/>
    <col min="15100" max="15347" width="8.83203125" style="65"/>
    <col min="15348" max="15348" width="11" style="65" customWidth="1"/>
    <col min="15349" max="15349" width="18.33203125" style="65" customWidth="1"/>
    <col min="15350" max="15351" width="8.1640625" style="65" customWidth="1"/>
    <col min="15352" max="15352" width="8.6640625" style="65" customWidth="1"/>
    <col min="15353" max="15353" width="8.1640625" style="65" customWidth="1"/>
    <col min="15354" max="15354" width="7.83203125" style="65" customWidth="1"/>
    <col min="15355" max="15355" width="7.5" style="65" customWidth="1"/>
    <col min="15356" max="15603" width="8.83203125" style="65"/>
    <col min="15604" max="15604" width="11" style="65" customWidth="1"/>
    <col min="15605" max="15605" width="18.33203125" style="65" customWidth="1"/>
    <col min="15606" max="15607" width="8.1640625" style="65" customWidth="1"/>
    <col min="15608" max="15608" width="8.6640625" style="65" customWidth="1"/>
    <col min="15609" max="15609" width="8.1640625" style="65" customWidth="1"/>
    <col min="15610" max="15610" width="7.83203125" style="65" customWidth="1"/>
    <col min="15611" max="15611" width="7.5" style="65" customWidth="1"/>
    <col min="15612" max="15859" width="8.83203125" style="65"/>
    <col min="15860" max="15860" width="11" style="65" customWidth="1"/>
    <col min="15861" max="15861" width="18.33203125" style="65" customWidth="1"/>
    <col min="15862" max="15863" width="8.1640625" style="65" customWidth="1"/>
    <col min="15864" max="15864" width="8.6640625" style="65" customWidth="1"/>
    <col min="15865" max="15865" width="8.1640625" style="65" customWidth="1"/>
    <col min="15866" max="15866" width="7.83203125" style="65" customWidth="1"/>
    <col min="15867" max="15867" width="7.5" style="65" customWidth="1"/>
    <col min="15868" max="16115" width="8.83203125" style="65"/>
    <col min="16116" max="16116" width="11" style="65" customWidth="1"/>
    <col min="16117" max="16117" width="18.33203125" style="65" customWidth="1"/>
    <col min="16118" max="16119" width="8.1640625" style="65" customWidth="1"/>
    <col min="16120" max="16120" width="8.6640625" style="65" customWidth="1"/>
    <col min="16121" max="16121" width="8.1640625" style="65" customWidth="1"/>
    <col min="16122" max="16122" width="7.83203125" style="65" customWidth="1"/>
    <col min="16123" max="16123" width="7.5" style="65" customWidth="1"/>
    <col min="16124" max="16384" width="8.83203125" style="65"/>
  </cols>
  <sheetData>
    <row r="1" spans="1:7" s="58" customFormat="1" x14ac:dyDescent="0.2">
      <c r="A1" s="58" t="s">
        <v>160</v>
      </c>
    </row>
    <row r="3" spans="1:7" s="58" customFormat="1" x14ac:dyDescent="0.2">
      <c r="A3" s="58" t="s">
        <v>1045</v>
      </c>
    </row>
    <row r="4" spans="1:7" s="58" customFormat="1" x14ac:dyDescent="0.2">
      <c r="A4" s="58" t="s">
        <v>1054</v>
      </c>
    </row>
    <row r="5" spans="1:7" s="58" customFormat="1" x14ac:dyDescent="0.2">
      <c r="A5" s="58" t="s">
        <v>1055</v>
      </c>
      <c r="C5" s="318"/>
    </row>
    <row r="6" spans="1:7" s="58" customFormat="1" x14ac:dyDescent="0.2">
      <c r="A6" s="58" t="s">
        <v>1056</v>
      </c>
      <c r="C6" s="318"/>
    </row>
    <row r="7" spans="1:7" s="58" customFormat="1" x14ac:dyDescent="0.2">
      <c r="A7" s="59" t="s">
        <v>1057</v>
      </c>
      <c r="B7" s="59"/>
      <c r="C7" s="319">
        <v>44000</v>
      </c>
    </row>
    <row r="8" spans="1:7" s="3" customFormat="1" ht="17" thickBot="1" x14ac:dyDescent="0.25">
      <c r="C8" s="31">
        <v>3000</v>
      </c>
    </row>
    <row r="9" spans="1:7" s="58" customFormat="1" ht="17" thickBot="1" x14ac:dyDescent="0.25">
      <c r="A9" s="60" t="s">
        <v>168</v>
      </c>
      <c r="B9" s="61" t="s">
        <v>169</v>
      </c>
      <c r="C9" s="322" t="s">
        <v>3</v>
      </c>
    </row>
    <row r="10" spans="1:7" ht="17" thickBot="1" x14ac:dyDescent="0.25">
      <c r="A10" s="302" t="s">
        <v>1058</v>
      </c>
      <c r="B10" s="82" t="s">
        <v>1059</v>
      </c>
      <c r="C10" s="74">
        <v>110</v>
      </c>
      <c r="D10" s="3" t="s">
        <v>1060</v>
      </c>
      <c r="E10" s="3"/>
      <c r="F10" s="3" t="s">
        <v>972</v>
      </c>
      <c r="G10" s="62"/>
    </row>
    <row r="11" spans="1:7" ht="17" thickBot="1" x14ac:dyDescent="0.3">
      <c r="A11" s="33" t="s">
        <v>1061</v>
      </c>
      <c r="B11" s="54"/>
      <c r="C11" s="64">
        <f>SUM(C10)</f>
        <v>110</v>
      </c>
      <c r="D11" s="62"/>
      <c r="E11" s="62"/>
      <c r="F11" s="62"/>
      <c r="G11" s="62"/>
    </row>
    <row r="12" spans="1:7" ht="17" thickBot="1" x14ac:dyDescent="0.25">
      <c r="A12" s="325"/>
      <c r="B12" s="69"/>
      <c r="C12" s="69"/>
      <c r="D12" s="62"/>
      <c r="E12" s="62"/>
      <c r="F12" s="62"/>
      <c r="G12" s="62"/>
    </row>
    <row r="13" spans="1:7" ht="17" thickBot="1" x14ac:dyDescent="0.3">
      <c r="A13" s="33" t="s">
        <v>1062</v>
      </c>
      <c r="B13" s="54"/>
      <c r="C13" s="64">
        <f>SUM(C11:C12)</f>
        <v>110</v>
      </c>
      <c r="D13" s="62"/>
      <c r="E13" s="62"/>
      <c r="F13" s="62"/>
      <c r="G13" s="62"/>
    </row>
    <row r="14" spans="1:7" ht="17" thickBot="1" x14ac:dyDescent="0.25">
      <c r="A14" s="298"/>
      <c r="B14" s="84"/>
      <c r="C14" s="84"/>
    </row>
    <row r="15" spans="1:7" s="105" customFormat="1" ht="17" thickBot="1" x14ac:dyDescent="0.3">
      <c r="A15" s="33" t="s">
        <v>1063</v>
      </c>
      <c r="B15" s="54"/>
      <c r="C15" s="64">
        <f>SUM(C13:C14)</f>
        <v>110</v>
      </c>
      <c r="D15" s="68"/>
      <c r="E15" s="68"/>
      <c r="F15" s="68"/>
      <c r="G15" s="68"/>
    </row>
    <row r="16" spans="1:7" ht="17" thickBot="1" x14ac:dyDescent="0.25">
      <c r="A16" s="302"/>
      <c r="B16" s="82"/>
      <c r="C16" s="82"/>
    </row>
    <row r="17" spans="1:7" s="105" customFormat="1" ht="17" thickBot="1" x14ac:dyDescent="0.3">
      <c r="A17" s="33" t="s">
        <v>1064</v>
      </c>
      <c r="B17" s="54"/>
      <c r="C17" s="64">
        <f>SUM(C15:C16)</f>
        <v>110</v>
      </c>
      <c r="D17" s="68"/>
      <c r="E17" s="68"/>
      <c r="F17" s="68"/>
      <c r="G17" s="68"/>
    </row>
    <row r="18" spans="1:7" ht="17" thickBot="1" x14ac:dyDescent="0.25">
      <c r="A18" s="302"/>
      <c r="B18" s="82"/>
      <c r="C18" s="82"/>
    </row>
    <row r="19" spans="1:7" s="105" customFormat="1" ht="17" thickBot="1" x14ac:dyDescent="0.3">
      <c r="A19" s="33" t="s">
        <v>1802</v>
      </c>
      <c r="B19" s="54"/>
      <c r="C19" s="64">
        <f>SUM(C17:C18)</f>
        <v>110</v>
      </c>
      <c r="D19" s="68"/>
      <c r="E19" s="68"/>
      <c r="F19" s="68"/>
      <c r="G19" s="68"/>
    </row>
    <row r="20" spans="1:7" ht="17" thickBot="1" x14ac:dyDescent="0.25">
      <c r="A20" s="302"/>
      <c r="B20" s="82"/>
      <c r="C20" s="82"/>
    </row>
    <row r="21" spans="1:7" s="105" customFormat="1" ht="17" thickBot="1" x14ac:dyDescent="0.3">
      <c r="A21" s="33" t="s">
        <v>1803</v>
      </c>
      <c r="B21" s="54"/>
      <c r="C21" s="64">
        <f>SUM(C19:C20)</f>
        <v>110</v>
      </c>
      <c r="D21" s="68"/>
      <c r="E21" s="68"/>
      <c r="F21" s="68"/>
      <c r="G21" s="68"/>
    </row>
    <row r="22" spans="1:7" s="62" customFormat="1" ht="17" thickBot="1" x14ac:dyDescent="0.25">
      <c r="A22" s="73">
        <v>44441</v>
      </c>
      <c r="B22" s="74" t="s">
        <v>63</v>
      </c>
      <c r="C22" s="74">
        <v>-110</v>
      </c>
      <c r="D22" s="62" t="s">
        <v>2495</v>
      </c>
      <c r="F22" s="3" t="s">
        <v>972</v>
      </c>
    </row>
    <row r="23" spans="1:7" s="68" customFormat="1" ht="17" thickBot="1" x14ac:dyDescent="0.3">
      <c r="A23" s="33" t="s">
        <v>2494</v>
      </c>
      <c r="B23" s="54"/>
      <c r="C23" s="64">
        <f>SUM(C21:C22)</f>
        <v>0</v>
      </c>
    </row>
    <row r="24" spans="1:7" x14ac:dyDescent="0.2">
      <c r="A24" s="302"/>
      <c r="B24" s="82"/>
      <c r="C24" s="82"/>
    </row>
    <row r="25" spans="1:7" ht="17" thickBot="1" x14ac:dyDescent="0.25">
      <c r="A25" s="302"/>
      <c r="B25" s="82"/>
      <c r="C25" s="82"/>
    </row>
    <row r="26" spans="1:7" ht="17" thickBot="1" x14ac:dyDescent="0.25">
      <c r="A26" s="323" t="s">
        <v>927</v>
      </c>
      <c r="B26" s="89"/>
      <c r="C26" s="307">
        <f>SUM(C10)</f>
        <v>110</v>
      </c>
    </row>
    <row r="27" spans="1:7" ht="17" thickBot="1" x14ac:dyDescent="0.25">
      <c r="A27" s="88" t="s">
        <v>1053</v>
      </c>
      <c r="B27" s="89"/>
      <c r="C27" s="324">
        <v>110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tabColor rgb="FFC00000"/>
  </sheetPr>
  <dimension ref="A1:R31"/>
  <sheetViews>
    <sheetView topLeftCell="A4" workbookViewId="0">
      <selection activeCell="C9" sqref="C7:C9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10.5" style="65" customWidth="1"/>
    <col min="4" max="4" width="8.83203125" style="65"/>
    <col min="5" max="5" width="12.1640625" style="65" customWidth="1"/>
    <col min="6" max="244" width="8.83203125" style="65"/>
    <col min="245" max="245" width="11" style="65" customWidth="1"/>
    <col min="246" max="246" width="18.33203125" style="65" customWidth="1"/>
    <col min="247" max="248" width="8.1640625" style="65" customWidth="1"/>
    <col min="249" max="249" width="8.6640625" style="65" customWidth="1"/>
    <col min="250" max="250" width="8.1640625" style="65" customWidth="1"/>
    <col min="251" max="251" width="7.83203125" style="65" customWidth="1"/>
    <col min="252" max="252" width="7.5" style="65" customWidth="1"/>
    <col min="253" max="500" width="8.83203125" style="65"/>
    <col min="501" max="501" width="11" style="65" customWidth="1"/>
    <col min="502" max="502" width="18.33203125" style="65" customWidth="1"/>
    <col min="503" max="504" width="8.1640625" style="65" customWidth="1"/>
    <col min="505" max="505" width="8.6640625" style="65" customWidth="1"/>
    <col min="506" max="506" width="8.1640625" style="65" customWidth="1"/>
    <col min="507" max="507" width="7.83203125" style="65" customWidth="1"/>
    <col min="508" max="508" width="7.5" style="65" customWidth="1"/>
    <col min="509" max="756" width="8.83203125" style="65"/>
    <col min="757" max="757" width="11" style="65" customWidth="1"/>
    <col min="758" max="758" width="18.33203125" style="65" customWidth="1"/>
    <col min="759" max="760" width="8.1640625" style="65" customWidth="1"/>
    <col min="761" max="761" width="8.6640625" style="65" customWidth="1"/>
    <col min="762" max="762" width="8.1640625" style="65" customWidth="1"/>
    <col min="763" max="763" width="7.83203125" style="65" customWidth="1"/>
    <col min="764" max="764" width="7.5" style="65" customWidth="1"/>
    <col min="765" max="1012" width="8.83203125" style="65"/>
    <col min="1013" max="1013" width="11" style="65" customWidth="1"/>
    <col min="1014" max="1014" width="18.33203125" style="65" customWidth="1"/>
    <col min="1015" max="1016" width="8.1640625" style="65" customWidth="1"/>
    <col min="1017" max="1017" width="8.6640625" style="65" customWidth="1"/>
    <col min="1018" max="1018" width="8.1640625" style="65" customWidth="1"/>
    <col min="1019" max="1019" width="7.83203125" style="65" customWidth="1"/>
    <col min="1020" max="1020" width="7.5" style="65" customWidth="1"/>
    <col min="1021" max="1268" width="8.83203125" style="65"/>
    <col min="1269" max="1269" width="11" style="65" customWidth="1"/>
    <col min="1270" max="1270" width="18.33203125" style="65" customWidth="1"/>
    <col min="1271" max="1272" width="8.1640625" style="65" customWidth="1"/>
    <col min="1273" max="1273" width="8.6640625" style="65" customWidth="1"/>
    <col min="1274" max="1274" width="8.1640625" style="65" customWidth="1"/>
    <col min="1275" max="1275" width="7.83203125" style="65" customWidth="1"/>
    <col min="1276" max="1276" width="7.5" style="65" customWidth="1"/>
    <col min="1277" max="1524" width="8.83203125" style="65"/>
    <col min="1525" max="1525" width="11" style="65" customWidth="1"/>
    <col min="1526" max="1526" width="18.33203125" style="65" customWidth="1"/>
    <col min="1527" max="1528" width="8.1640625" style="65" customWidth="1"/>
    <col min="1529" max="1529" width="8.6640625" style="65" customWidth="1"/>
    <col min="1530" max="1530" width="8.1640625" style="65" customWidth="1"/>
    <col min="1531" max="1531" width="7.83203125" style="65" customWidth="1"/>
    <col min="1532" max="1532" width="7.5" style="65" customWidth="1"/>
    <col min="1533" max="1780" width="8.83203125" style="65"/>
    <col min="1781" max="1781" width="11" style="65" customWidth="1"/>
    <col min="1782" max="1782" width="18.33203125" style="65" customWidth="1"/>
    <col min="1783" max="1784" width="8.1640625" style="65" customWidth="1"/>
    <col min="1785" max="1785" width="8.6640625" style="65" customWidth="1"/>
    <col min="1786" max="1786" width="8.1640625" style="65" customWidth="1"/>
    <col min="1787" max="1787" width="7.83203125" style="65" customWidth="1"/>
    <col min="1788" max="1788" width="7.5" style="65" customWidth="1"/>
    <col min="1789" max="2036" width="8.83203125" style="65"/>
    <col min="2037" max="2037" width="11" style="65" customWidth="1"/>
    <col min="2038" max="2038" width="18.33203125" style="65" customWidth="1"/>
    <col min="2039" max="2040" width="8.1640625" style="65" customWidth="1"/>
    <col min="2041" max="2041" width="8.6640625" style="65" customWidth="1"/>
    <col min="2042" max="2042" width="8.1640625" style="65" customWidth="1"/>
    <col min="2043" max="2043" width="7.83203125" style="65" customWidth="1"/>
    <col min="2044" max="2044" width="7.5" style="65" customWidth="1"/>
    <col min="2045" max="2292" width="8.83203125" style="65"/>
    <col min="2293" max="2293" width="11" style="65" customWidth="1"/>
    <col min="2294" max="2294" width="18.33203125" style="65" customWidth="1"/>
    <col min="2295" max="2296" width="8.1640625" style="65" customWidth="1"/>
    <col min="2297" max="2297" width="8.6640625" style="65" customWidth="1"/>
    <col min="2298" max="2298" width="8.1640625" style="65" customWidth="1"/>
    <col min="2299" max="2299" width="7.83203125" style="65" customWidth="1"/>
    <col min="2300" max="2300" width="7.5" style="65" customWidth="1"/>
    <col min="2301" max="2548" width="8.83203125" style="65"/>
    <col min="2549" max="2549" width="11" style="65" customWidth="1"/>
    <col min="2550" max="2550" width="18.33203125" style="65" customWidth="1"/>
    <col min="2551" max="2552" width="8.1640625" style="65" customWidth="1"/>
    <col min="2553" max="2553" width="8.6640625" style="65" customWidth="1"/>
    <col min="2554" max="2554" width="8.1640625" style="65" customWidth="1"/>
    <col min="2555" max="2555" width="7.83203125" style="65" customWidth="1"/>
    <col min="2556" max="2556" width="7.5" style="65" customWidth="1"/>
    <col min="2557" max="2804" width="8.83203125" style="65"/>
    <col min="2805" max="2805" width="11" style="65" customWidth="1"/>
    <col min="2806" max="2806" width="18.33203125" style="65" customWidth="1"/>
    <col min="2807" max="2808" width="8.1640625" style="65" customWidth="1"/>
    <col min="2809" max="2809" width="8.6640625" style="65" customWidth="1"/>
    <col min="2810" max="2810" width="8.1640625" style="65" customWidth="1"/>
    <col min="2811" max="2811" width="7.83203125" style="65" customWidth="1"/>
    <col min="2812" max="2812" width="7.5" style="65" customWidth="1"/>
    <col min="2813" max="3060" width="8.83203125" style="65"/>
    <col min="3061" max="3061" width="11" style="65" customWidth="1"/>
    <col min="3062" max="3062" width="18.33203125" style="65" customWidth="1"/>
    <col min="3063" max="3064" width="8.1640625" style="65" customWidth="1"/>
    <col min="3065" max="3065" width="8.6640625" style="65" customWidth="1"/>
    <col min="3066" max="3066" width="8.1640625" style="65" customWidth="1"/>
    <col min="3067" max="3067" width="7.83203125" style="65" customWidth="1"/>
    <col min="3068" max="3068" width="7.5" style="65" customWidth="1"/>
    <col min="3069" max="3316" width="8.83203125" style="65"/>
    <col min="3317" max="3317" width="11" style="65" customWidth="1"/>
    <col min="3318" max="3318" width="18.33203125" style="65" customWidth="1"/>
    <col min="3319" max="3320" width="8.1640625" style="65" customWidth="1"/>
    <col min="3321" max="3321" width="8.6640625" style="65" customWidth="1"/>
    <col min="3322" max="3322" width="8.1640625" style="65" customWidth="1"/>
    <col min="3323" max="3323" width="7.83203125" style="65" customWidth="1"/>
    <col min="3324" max="3324" width="7.5" style="65" customWidth="1"/>
    <col min="3325" max="3572" width="8.83203125" style="65"/>
    <col min="3573" max="3573" width="11" style="65" customWidth="1"/>
    <col min="3574" max="3574" width="18.33203125" style="65" customWidth="1"/>
    <col min="3575" max="3576" width="8.1640625" style="65" customWidth="1"/>
    <col min="3577" max="3577" width="8.6640625" style="65" customWidth="1"/>
    <col min="3578" max="3578" width="8.1640625" style="65" customWidth="1"/>
    <col min="3579" max="3579" width="7.83203125" style="65" customWidth="1"/>
    <col min="3580" max="3580" width="7.5" style="65" customWidth="1"/>
    <col min="3581" max="3828" width="8.83203125" style="65"/>
    <col min="3829" max="3829" width="11" style="65" customWidth="1"/>
    <col min="3830" max="3830" width="18.33203125" style="65" customWidth="1"/>
    <col min="3831" max="3832" width="8.1640625" style="65" customWidth="1"/>
    <col min="3833" max="3833" width="8.6640625" style="65" customWidth="1"/>
    <col min="3834" max="3834" width="8.1640625" style="65" customWidth="1"/>
    <col min="3835" max="3835" width="7.83203125" style="65" customWidth="1"/>
    <col min="3836" max="3836" width="7.5" style="65" customWidth="1"/>
    <col min="3837" max="4084" width="8.83203125" style="65"/>
    <col min="4085" max="4085" width="11" style="65" customWidth="1"/>
    <col min="4086" max="4086" width="18.33203125" style="65" customWidth="1"/>
    <col min="4087" max="4088" width="8.1640625" style="65" customWidth="1"/>
    <col min="4089" max="4089" width="8.6640625" style="65" customWidth="1"/>
    <col min="4090" max="4090" width="8.1640625" style="65" customWidth="1"/>
    <col min="4091" max="4091" width="7.83203125" style="65" customWidth="1"/>
    <col min="4092" max="4092" width="7.5" style="65" customWidth="1"/>
    <col min="4093" max="4340" width="8.83203125" style="65"/>
    <col min="4341" max="4341" width="11" style="65" customWidth="1"/>
    <col min="4342" max="4342" width="18.33203125" style="65" customWidth="1"/>
    <col min="4343" max="4344" width="8.1640625" style="65" customWidth="1"/>
    <col min="4345" max="4345" width="8.6640625" style="65" customWidth="1"/>
    <col min="4346" max="4346" width="8.1640625" style="65" customWidth="1"/>
    <col min="4347" max="4347" width="7.83203125" style="65" customWidth="1"/>
    <col min="4348" max="4348" width="7.5" style="65" customWidth="1"/>
    <col min="4349" max="4596" width="8.83203125" style="65"/>
    <col min="4597" max="4597" width="11" style="65" customWidth="1"/>
    <col min="4598" max="4598" width="18.33203125" style="65" customWidth="1"/>
    <col min="4599" max="4600" width="8.1640625" style="65" customWidth="1"/>
    <col min="4601" max="4601" width="8.6640625" style="65" customWidth="1"/>
    <col min="4602" max="4602" width="8.1640625" style="65" customWidth="1"/>
    <col min="4603" max="4603" width="7.83203125" style="65" customWidth="1"/>
    <col min="4604" max="4604" width="7.5" style="65" customWidth="1"/>
    <col min="4605" max="4852" width="8.83203125" style="65"/>
    <col min="4853" max="4853" width="11" style="65" customWidth="1"/>
    <col min="4854" max="4854" width="18.33203125" style="65" customWidth="1"/>
    <col min="4855" max="4856" width="8.1640625" style="65" customWidth="1"/>
    <col min="4857" max="4857" width="8.6640625" style="65" customWidth="1"/>
    <col min="4858" max="4858" width="8.1640625" style="65" customWidth="1"/>
    <col min="4859" max="4859" width="7.83203125" style="65" customWidth="1"/>
    <col min="4860" max="4860" width="7.5" style="65" customWidth="1"/>
    <col min="4861" max="5108" width="8.83203125" style="65"/>
    <col min="5109" max="5109" width="11" style="65" customWidth="1"/>
    <col min="5110" max="5110" width="18.33203125" style="65" customWidth="1"/>
    <col min="5111" max="5112" width="8.1640625" style="65" customWidth="1"/>
    <col min="5113" max="5113" width="8.6640625" style="65" customWidth="1"/>
    <col min="5114" max="5114" width="8.1640625" style="65" customWidth="1"/>
    <col min="5115" max="5115" width="7.83203125" style="65" customWidth="1"/>
    <col min="5116" max="5116" width="7.5" style="65" customWidth="1"/>
    <col min="5117" max="5364" width="8.83203125" style="65"/>
    <col min="5365" max="5365" width="11" style="65" customWidth="1"/>
    <col min="5366" max="5366" width="18.33203125" style="65" customWidth="1"/>
    <col min="5367" max="5368" width="8.1640625" style="65" customWidth="1"/>
    <col min="5369" max="5369" width="8.6640625" style="65" customWidth="1"/>
    <col min="5370" max="5370" width="8.1640625" style="65" customWidth="1"/>
    <col min="5371" max="5371" width="7.83203125" style="65" customWidth="1"/>
    <col min="5372" max="5372" width="7.5" style="65" customWidth="1"/>
    <col min="5373" max="5620" width="8.83203125" style="65"/>
    <col min="5621" max="5621" width="11" style="65" customWidth="1"/>
    <col min="5622" max="5622" width="18.33203125" style="65" customWidth="1"/>
    <col min="5623" max="5624" width="8.1640625" style="65" customWidth="1"/>
    <col min="5625" max="5625" width="8.6640625" style="65" customWidth="1"/>
    <col min="5626" max="5626" width="8.1640625" style="65" customWidth="1"/>
    <col min="5627" max="5627" width="7.83203125" style="65" customWidth="1"/>
    <col min="5628" max="5628" width="7.5" style="65" customWidth="1"/>
    <col min="5629" max="5876" width="8.83203125" style="65"/>
    <col min="5877" max="5877" width="11" style="65" customWidth="1"/>
    <col min="5878" max="5878" width="18.33203125" style="65" customWidth="1"/>
    <col min="5879" max="5880" width="8.1640625" style="65" customWidth="1"/>
    <col min="5881" max="5881" width="8.6640625" style="65" customWidth="1"/>
    <col min="5882" max="5882" width="8.1640625" style="65" customWidth="1"/>
    <col min="5883" max="5883" width="7.83203125" style="65" customWidth="1"/>
    <col min="5884" max="5884" width="7.5" style="65" customWidth="1"/>
    <col min="5885" max="6132" width="8.83203125" style="65"/>
    <col min="6133" max="6133" width="11" style="65" customWidth="1"/>
    <col min="6134" max="6134" width="18.33203125" style="65" customWidth="1"/>
    <col min="6135" max="6136" width="8.1640625" style="65" customWidth="1"/>
    <col min="6137" max="6137" width="8.6640625" style="65" customWidth="1"/>
    <col min="6138" max="6138" width="8.1640625" style="65" customWidth="1"/>
    <col min="6139" max="6139" width="7.83203125" style="65" customWidth="1"/>
    <col min="6140" max="6140" width="7.5" style="65" customWidth="1"/>
    <col min="6141" max="6388" width="8.83203125" style="65"/>
    <col min="6389" max="6389" width="11" style="65" customWidth="1"/>
    <col min="6390" max="6390" width="18.33203125" style="65" customWidth="1"/>
    <col min="6391" max="6392" width="8.1640625" style="65" customWidth="1"/>
    <col min="6393" max="6393" width="8.6640625" style="65" customWidth="1"/>
    <col min="6394" max="6394" width="8.1640625" style="65" customWidth="1"/>
    <col min="6395" max="6395" width="7.83203125" style="65" customWidth="1"/>
    <col min="6396" max="6396" width="7.5" style="65" customWidth="1"/>
    <col min="6397" max="6644" width="8.83203125" style="65"/>
    <col min="6645" max="6645" width="11" style="65" customWidth="1"/>
    <col min="6646" max="6646" width="18.33203125" style="65" customWidth="1"/>
    <col min="6647" max="6648" width="8.1640625" style="65" customWidth="1"/>
    <col min="6649" max="6649" width="8.6640625" style="65" customWidth="1"/>
    <col min="6650" max="6650" width="8.1640625" style="65" customWidth="1"/>
    <col min="6651" max="6651" width="7.83203125" style="65" customWidth="1"/>
    <col min="6652" max="6652" width="7.5" style="65" customWidth="1"/>
    <col min="6653" max="6900" width="8.83203125" style="65"/>
    <col min="6901" max="6901" width="11" style="65" customWidth="1"/>
    <col min="6902" max="6902" width="18.33203125" style="65" customWidth="1"/>
    <col min="6903" max="6904" width="8.1640625" style="65" customWidth="1"/>
    <col min="6905" max="6905" width="8.6640625" style="65" customWidth="1"/>
    <col min="6906" max="6906" width="8.1640625" style="65" customWidth="1"/>
    <col min="6907" max="6907" width="7.83203125" style="65" customWidth="1"/>
    <col min="6908" max="6908" width="7.5" style="65" customWidth="1"/>
    <col min="6909" max="7156" width="8.83203125" style="65"/>
    <col min="7157" max="7157" width="11" style="65" customWidth="1"/>
    <col min="7158" max="7158" width="18.33203125" style="65" customWidth="1"/>
    <col min="7159" max="7160" width="8.1640625" style="65" customWidth="1"/>
    <col min="7161" max="7161" width="8.6640625" style="65" customWidth="1"/>
    <col min="7162" max="7162" width="8.1640625" style="65" customWidth="1"/>
    <col min="7163" max="7163" width="7.83203125" style="65" customWidth="1"/>
    <col min="7164" max="7164" width="7.5" style="65" customWidth="1"/>
    <col min="7165" max="7412" width="8.83203125" style="65"/>
    <col min="7413" max="7413" width="11" style="65" customWidth="1"/>
    <col min="7414" max="7414" width="18.33203125" style="65" customWidth="1"/>
    <col min="7415" max="7416" width="8.1640625" style="65" customWidth="1"/>
    <col min="7417" max="7417" width="8.6640625" style="65" customWidth="1"/>
    <col min="7418" max="7418" width="8.1640625" style="65" customWidth="1"/>
    <col min="7419" max="7419" width="7.83203125" style="65" customWidth="1"/>
    <col min="7420" max="7420" width="7.5" style="65" customWidth="1"/>
    <col min="7421" max="7668" width="8.83203125" style="65"/>
    <col min="7669" max="7669" width="11" style="65" customWidth="1"/>
    <col min="7670" max="7670" width="18.33203125" style="65" customWidth="1"/>
    <col min="7671" max="7672" width="8.1640625" style="65" customWidth="1"/>
    <col min="7673" max="7673" width="8.6640625" style="65" customWidth="1"/>
    <col min="7674" max="7674" width="8.1640625" style="65" customWidth="1"/>
    <col min="7675" max="7675" width="7.83203125" style="65" customWidth="1"/>
    <col min="7676" max="7676" width="7.5" style="65" customWidth="1"/>
    <col min="7677" max="7924" width="8.83203125" style="65"/>
    <col min="7925" max="7925" width="11" style="65" customWidth="1"/>
    <col min="7926" max="7926" width="18.33203125" style="65" customWidth="1"/>
    <col min="7927" max="7928" width="8.1640625" style="65" customWidth="1"/>
    <col min="7929" max="7929" width="8.6640625" style="65" customWidth="1"/>
    <col min="7930" max="7930" width="8.1640625" style="65" customWidth="1"/>
    <col min="7931" max="7931" width="7.83203125" style="65" customWidth="1"/>
    <col min="7932" max="7932" width="7.5" style="65" customWidth="1"/>
    <col min="7933" max="8180" width="8.83203125" style="65"/>
    <col min="8181" max="8181" width="11" style="65" customWidth="1"/>
    <col min="8182" max="8182" width="18.33203125" style="65" customWidth="1"/>
    <col min="8183" max="8184" width="8.1640625" style="65" customWidth="1"/>
    <col min="8185" max="8185" width="8.6640625" style="65" customWidth="1"/>
    <col min="8186" max="8186" width="8.1640625" style="65" customWidth="1"/>
    <col min="8187" max="8187" width="7.83203125" style="65" customWidth="1"/>
    <col min="8188" max="8188" width="7.5" style="65" customWidth="1"/>
    <col min="8189" max="8436" width="8.83203125" style="65"/>
    <col min="8437" max="8437" width="11" style="65" customWidth="1"/>
    <col min="8438" max="8438" width="18.33203125" style="65" customWidth="1"/>
    <col min="8439" max="8440" width="8.1640625" style="65" customWidth="1"/>
    <col min="8441" max="8441" width="8.6640625" style="65" customWidth="1"/>
    <col min="8442" max="8442" width="8.1640625" style="65" customWidth="1"/>
    <col min="8443" max="8443" width="7.83203125" style="65" customWidth="1"/>
    <col min="8444" max="8444" width="7.5" style="65" customWidth="1"/>
    <col min="8445" max="8692" width="8.83203125" style="65"/>
    <col min="8693" max="8693" width="11" style="65" customWidth="1"/>
    <col min="8694" max="8694" width="18.33203125" style="65" customWidth="1"/>
    <col min="8695" max="8696" width="8.1640625" style="65" customWidth="1"/>
    <col min="8697" max="8697" width="8.6640625" style="65" customWidth="1"/>
    <col min="8698" max="8698" width="8.1640625" style="65" customWidth="1"/>
    <col min="8699" max="8699" width="7.83203125" style="65" customWidth="1"/>
    <col min="8700" max="8700" width="7.5" style="65" customWidth="1"/>
    <col min="8701" max="8948" width="8.83203125" style="65"/>
    <col min="8949" max="8949" width="11" style="65" customWidth="1"/>
    <col min="8950" max="8950" width="18.33203125" style="65" customWidth="1"/>
    <col min="8951" max="8952" width="8.1640625" style="65" customWidth="1"/>
    <col min="8953" max="8953" width="8.6640625" style="65" customWidth="1"/>
    <col min="8954" max="8954" width="8.1640625" style="65" customWidth="1"/>
    <col min="8955" max="8955" width="7.83203125" style="65" customWidth="1"/>
    <col min="8956" max="8956" width="7.5" style="65" customWidth="1"/>
    <col min="8957" max="9204" width="8.83203125" style="65"/>
    <col min="9205" max="9205" width="11" style="65" customWidth="1"/>
    <col min="9206" max="9206" width="18.33203125" style="65" customWidth="1"/>
    <col min="9207" max="9208" width="8.1640625" style="65" customWidth="1"/>
    <col min="9209" max="9209" width="8.6640625" style="65" customWidth="1"/>
    <col min="9210" max="9210" width="8.1640625" style="65" customWidth="1"/>
    <col min="9211" max="9211" width="7.83203125" style="65" customWidth="1"/>
    <col min="9212" max="9212" width="7.5" style="65" customWidth="1"/>
    <col min="9213" max="9460" width="8.83203125" style="65"/>
    <col min="9461" max="9461" width="11" style="65" customWidth="1"/>
    <col min="9462" max="9462" width="18.33203125" style="65" customWidth="1"/>
    <col min="9463" max="9464" width="8.1640625" style="65" customWidth="1"/>
    <col min="9465" max="9465" width="8.6640625" style="65" customWidth="1"/>
    <col min="9466" max="9466" width="8.1640625" style="65" customWidth="1"/>
    <col min="9467" max="9467" width="7.83203125" style="65" customWidth="1"/>
    <col min="9468" max="9468" width="7.5" style="65" customWidth="1"/>
    <col min="9469" max="9716" width="8.83203125" style="65"/>
    <col min="9717" max="9717" width="11" style="65" customWidth="1"/>
    <col min="9718" max="9718" width="18.33203125" style="65" customWidth="1"/>
    <col min="9719" max="9720" width="8.1640625" style="65" customWidth="1"/>
    <col min="9721" max="9721" width="8.6640625" style="65" customWidth="1"/>
    <col min="9722" max="9722" width="8.1640625" style="65" customWidth="1"/>
    <col min="9723" max="9723" width="7.83203125" style="65" customWidth="1"/>
    <col min="9724" max="9724" width="7.5" style="65" customWidth="1"/>
    <col min="9725" max="9972" width="8.83203125" style="65"/>
    <col min="9973" max="9973" width="11" style="65" customWidth="1"/>
    <col min="9974" max="9974" width="18.33203125" style="65" customWidth="1"/>
    <col min="9975" max="9976" width="8.1640625" style="65" customWidth="1"/>
    <col min="9977" max="9977" width="8.6640625" style="65" customWidth="1"/>
    <col min="9978" max="9978" width="8.1640625" style="65" customWidth="1"/>
    <col min="9979" max="9979" width="7.83203125" style="65" customWidth="1"/>
    <col min="9980" max="9980" width="7.5" style="65" customWidth="1"/>
    <col min="9981" max="10228" width="8.83203125" style="65"/>
    <col min="10229" max="10229" width="11" style="65" customWidth="1"/>
    <col min="10230" max="10230" width="18.33203125" style="65" customWidth="1"/>
    <col min="10231" max="10232" width="8.1640625" style="65" customWidth="1"/>
    <col min="10233" max="10233" width="8.6640625" style="65" customWidth="1"/>
    <col min="10234" max="10234" width="8.1640625" style="65" customWidth="1"/>
    <col min="10235" max="10235" width="7.83203125" style="65" customWidth="1"/>
    <col min="10236" max="10236" width="7.5" style="65" customWidth="1"/>
    <col min="10237" max="10484" width="8.83203125" style="65"/>
    <col min="10485" max="10485" width="11" style="65" customWidth="1"/>
    <col min="10486" max="10486" width="18.33203125" style="65" customWidth="1"/>
    <col min="10487" max="10488" width="8.1640625" style="65" customWidth="1"/>
    <col min="10489" max="10489" width="8.6640625" style="65" customWidth="1"/>
    <col min="10490" max="10490" width="8.1640625" style="65" customWidth="1"/>
    <col min="10491" max="10491" width="7.83203125" style="65" customWidth="1"/>
    <col min="10492" max="10492" width="7.5" style="65" customWidth="1"/>
    <col min="10493" max="10740" width="8.83203125" style="65"/>
    <col min="10741" max="10741" width="11" style="65" customWidth="1"/>
    <col min="10742" max="10742" width="18.33203125" style="65" customWidth="1"/>
    <col min="10743" max="10744" width="8.1640625" style="65" customWidth="1"/>
    <col min="10745" max="10745" width="8.6640625" style="65" customWidth="1"/>
    <col min="10746" max="10746" width="8.1640625" style="65" customWidth="1"/>
    <col min="10747" max="10747" width="7.83203125" style="65" customWidth="1"/>
    <col min="10748" max="10748" width="7.5" style="65" customWidth="1"/>
    <col min="10749" max="10996" width="8.83203125" style="65"/>
    <col min="10997" max="10997" width="11" style="65" customWidth="1"/>
    <col min="10998" max="10998" width="18.33203125" style="65" customWidth="1"/>
    <col min="10999" max="11000" width="8.1640625" style="65" customWidth="1"/>
    <col min="11001" max="11001" width="8.6640625" style="65" customWidth="1"/>
    <col min="11002" max="11002" width="8.1640625" style="65" customWidth="1"/>
    <col min="11003" max="11003" width="7.83203125" style="65" customWidth="1"/>
    <col min="11004" max="11004" width="7.5" style="65" customWidth="1"/>
    <col min="11005" max="11252" width="8.83203125" style="65"/>
    <col min="11253" max="11253" width="11" style="65" customWidth="1"/>
    <col min="11254" max="11254" width="18.33203125" style="65" customWidth="1"/>
    <col min="11255" max="11256" width="8.1640625" style="65" customWidth="1"/>
    <col min="11257" max="11257" width="8.6640625" style="65" customWidth="1"/>
    <col min="11258" max="11258" width="8.1640625" style="65" customWidth="1"/>
    <col min="11259" max="11259" width="7.83203125" style="65" customWidth="1"/>
    <col min="11260" max="11260" width="7.5" style="65" customWidth="1"/>
    <col min="11261" max="11508" width="8.83203125" style="65"/>
    <col min="11509" max="11509" width="11" style="65" customWidth="1"/>
    <col min="11510" max="11510" width="18.33203125" style="65" customWidth="1"/>
    <col min="11511" max="11512" width="8.1640625" style="65" customWidth="1"/>
    <col min="11513" max="11513" width="8.6640625" style="65" customWidth="1"/>
    <col min="11514" max="11514" width="8.1640625" style="65" customWidth="1"/>
    <col min="11515" max="11515" width="7.83203125" style="65" customWidth="1"/>
    <col min="11516" max="11516" width="7.5" style="65" customWidth="1"/>
    <col min="11517" max="11764" width="8.83203125" style="65"/>
    <col min="11765" max="11765" width="11" style="65" customWidth="1"/>
    <col min="11766" max="11766" width="18.33203125" style="65" customWidth="1"/>
    <col min="11767" max="11768" width="8.1640625" style="65" customWidth="1"/>
    <col min="11769" max="11769" width="8.6640625" style="65" customWidth="1"/>
    <col min="11770" max="11770" width="8.1640625" style="65" customWidth="1"/>
    <col min="11771" max="11771" width="7.83203125" style="65" customWidth="1"/>
    <col min="11772" max="11772" width="7.5" style="65" customWidth="1"/>
    <col min="11773" max="12020" width="8.83203125" style="65"/>
    <col min="12021" max="12021" width="11" style="65" customWidth="1"/>
    <col min="12022" max="12022" width="18.33203125" style="65" customWidth="1"/>
    <col min="12023" max="12024" width="8.1640625" style="65" customWidth="1"/>
    <col min="12025" max="12025" width="8.6640625" style="65" customWidth="1"/>
    <col min="12026" max="12026" width="8.1640625" style="65" customWidth="1"/>
    <col min="12027" max="12027" width="7.83203125" style="65" customWidth="1"/>
    <col min="12028" max="12028" width="7.5" style="65" customWidth="1"/>
    <col min="12029" max="12276" width="8.83203125" style="65"/>
    <col min="12277" max="12277" width="11" style="65" customWidth="1"/>
    <col min="12278" max="12278" width="18.33203125" style="65" customWidth="1"/>
    <col min="12279" max="12280" width="8.1640625" style="65" customWidth="1"/>
    <col min="12281" max="12281" width="8.6640625" style="65" customWidth="1"/>
    <col min="12282" max="12282" width="8.1640625" style="65" customWidth="1"/>
    <col min="12283" max="12283" width="7.83203125" style="65" customWidth="1"/>
    <col min="12284" max="12284" width="7.5" style="65" customWidth="1"/>
    <col min="12285" max="12532" width="8.83203125" style="65"/>
    <col min="12533" max="12533" width="11" style="65" customWidth="1"/>
    <col min="12534" max="12534" width="18.33203125" style="65" customWidth="1"/>
    <col min="12535" max="12536" width="8.1640625" style="65" customWidth="1"/>
    <col min="12537" max="12537" width="8.6640625" style="65" customWidth="1"/>
    <col min="12538" max="12538" width="8.1640625" style="65" customWidth="1"/>
    <col min="12539" max="12539" width="7.83203125" style="65" customWidth="1"/>
    <col min="12540" max="12540" width="7.5" style="65" customWidth="1"/>
    <col min="12541" max="12788" width="8.83203125" style="65"/>
    <col min="12789" max="12789" width="11" style="65" customWidth="1"/>
    <col min="12790" max="12790" width="18.33203125" style="65" customWidth="1"/>
    <col min="12791" max="12792" width="8.1640625" style="65" customWidth="1"/>
    <col min="12793" max="12793" width="8.6640625" style="65" customWidth="1"/>
    <col min="12794" max="12794" width="8.1640625" style="65" customWidth="1"/>
    <col min="12795" max="12795" width="7.83203125" style="65" customWidth="1"/>
    <col min="12796" max="12796" width="7.5" style="65" customWidth="1"/>
    <col min="12797" max="13044" width="8.83203125" style="65"/>
    <col min="13045" max="13045" width="11" style="65" customWidth="1"/>
    <col min="13046" max="13046" width="18.33203125" style="65" customWidth="1"/>
    <col min="13047" max="13048" width="8.1640625" style="65" customWidth="1"/>
    <col min="13049" max="13049" width="8.6640625" style="65" customWidth="1"/>
    <col min="13050" max="13050" width="8.1640625" style="65" customWidth="1"/>
    <col min="13051" max="13051" width="7.83203125" style="65" customWidth="1"/>
    <col min="13052" max="13052" width="7.5" style="65" customWidth="1"/>
    <col min="13053" max="13300" width="8.83203125" style="65"/>
    <col min="13301" max="13301" width="11" style="65" customWidth="1"/>
    <col min="13302" max="13302" width="18.33203125" style="65" customWidth="1"/>
    <col min="13303" max="13304" width="8.1640625" style="65" customWidth="1"/>
    <col min="13305" max="13305" width="8.6640625" style="65" customWidth="1"/>
    <col min="13306" max="13306" width="8.1640625" style="65" customWidth="1"/>
    <col min="13307" max="13307" width="7.83203125" style="65" customWidth="1"/>
    <col min="13308" max="13308" width="7.5" style="65" customWidth="1"/>
    <col min="13309" max="13556" width="8.83203125" style="65"/>
    <col min="13557" max="13557" width="11" style="65" customWidth="1"/>
    <col min="13558" max="13558" width="18.33203125" style="65" customWidth="1"/>
    <col min="13559" max="13560" width="8.1640625" style="65" customWidth="1"/>
    <col min="13561" max="13561" width="8.6640625" style="65" customWidth="1"/>
    <col min="13562" max="13562" width="8.1640625" style="65" customWidth="1"/>
    <col min="13563" max="13563" width="7.83203125" style="65" customWidth="1"/>
    <col min="13564" max="13564" width="7.5" style="65" customWidth="1"/>
    <col min="13565" max="13812" width="8.83203125" style="65"/>
    <col min="13813" max="13813" width="11" style="65" customWidth="1"/>
    <col min="13814" max="13814" width="18.33203125" style="65" customWidth="1"/>
    <col min="13815" max="13816" width="8.1640625" style="65" customWidth="1"/>
    <col min="13817" max="13817" width="8.6640625" style="65" customWidth="1"/>
    <col min="13818" max="13818" width="8.1640625" style="65" customWidth="1"/>
    <col min="13819" max="13819" width="7.83203125" style="65" customWidth="1"/>
    <col min="13820" max="13820" width="7.5" style="65" customWidth="1"/>
    <col min="13821" max="14068" width="8.83203125" style="65"/>
    <col min="14069" max="14069" width="11" style="65" customWidth="1"/>
    <col min="14070" max="14070" width="18.33203125" style="65" customWidth="1"/>
    <col min="14071" max="14072" width="8.1640625" style="65" customWidth="1"/>
    <col min="14073" max="14073" width="8.6640625" style="65" customWidth="1"/>
    <col min="14074" max="14074" width="8.1640625" style="65" customWidth="1"/>
    <col min="14075" max="14075" width="7.83203125" style="65" customWidth="1"/>
    <col min="14076" max="14076" width="7.5" style="65" customWidth="1"/>
    <col min="14077" max="14324" width="8.83203125" style="65"/>
    <col min="14325" max="14325" width="11" style="65" customWidth="1"/>
    <col min="14326" max="14326" width="18.33203125" style="65" customWidth="1"/>
    <col min="14327" max="14328" width="8.1640625" style="65" customWidth="1"/>
    <col min="14329" max="14329" width="8.6640625" style="65" customWidth="1"/>
    <col min="14330" max="14330" width="8.1640625" style="65" customWidth="1"/>
    <col min="14331" max="14331" width="7.83203125" style="65" customWidth="1"/>
    <col min="14332" max="14332" width="7.5" style="65" customWidth="1"/>
    <col min="14333" max="14580" width="8.83203125" style="65"/>
    <col min="14581" max="14581" width="11" style="65" customWidth="1"/>
    <col min="14582" max="14582" width="18.33203125" style="65" customWidth="1"/>
    <col min="14583" max="14584" width="8.1640625" style="65" customWidth="1"/>
    <col min="14585" max="14585" width="8.6640625" style="65" customWidth="1"/>
    <col min="14586" max="14586" width="8.1640625" style="65" customWidth="1"/>
    <col min="14587" max="14587" width="7.83203125" style="65" customWidth="1"/>
    <col min="14588" max="14588" width="7.5" style="65" customWidth="1"/>
    <col min="14589" max="14836" width="8.83203125" style="65"/>
    <col min="14837" max="14837" width="11" style="65" customWidth="1"/>
    <col min="14838" max="14838" width="18.33203125" style="65" customWidth="1"/>
    <col min="14839" max="14840" width="8.1640625" style="65" customWidth="1"/>
    <col min="14841" max="14841" width="8.6640625" style="65" customWidth="1"/>
    <col min="14842" max="14842" width="8.1640625" style="65" customWidth="1"/>
    <col min="14843" max="14843" width="7.83203125" style="65" customWidth="1"/>
    <col min="14844" max="14844" width="7.5" style="65" customWidth="1"/>
    <col min="14845" max="15092" width="8.83203125" style="65"/>
    <col min="15093" max="15093" width="11" style="65" customWidth="1"/>
    <col min="15094" max="15094" width="18.33203125" style="65" customWidth="1"/>
    <col min="15095" max="15096" width="8.1640625" style="65" customWidth="1"/>
    <col min="15097" max="15097" width="8.6640625" style="65" customWidth="1"/>
    <col min="15098" max="15098" width="8.1640625" style="65" customWidth="1"/>
    <col min="15099" max="15099" width="7.83203125" style="65" customWidth="1"/>
    <col min="15100" max="15100" width="7.5" style="65" customWidth="1"/>
    <col min="15101" max="15348" width="8.83203125" style="65"/>
    <col min="15349" max="15349" width="11" style="65" customWidth="1"/>
    <col min="15350" max="15350" width="18.33203125" style="65" customWidth="1"/>
    <col min="15351" max="15352" width="8.1640625" style="65" customWidth="1"/>
    <col min="15353" max="15353" width="8.6640625" style="65" customWidth="1"/>
    <col min="15354" max="15354" width="8.1640625" style="65" customWidth="1"/>
    <col min="15355" max="15355" width="7.83203125" style="65" customWidth="1"/>
    <col min="15356" max="15356" width="7.5" style="65" customWidth="1"/>
    <col min="15357" max="15604" width="8.83203125" style="65"/>
    <col min="15605" max="15605" width="11" style="65" customWidth="1"/>
    <col min="15606" max="15606" width="18.33203125" style="65" customWidth="1"/>
    <col min="15607" max="15608" width="8.1640625" style="65" customWidth="1"/>
    <col min="15609" max="15609" width="8.6640625" style="65" customWidth="1"/>
    <col min="15610" max="15610" width="8.1640625" style="65" customWidth="1"/>
    <col min="15611" max="15611" width="7.83203125" style="65" customWidth="1"/>
    <col min="15612" max="15612" width="7.5" style="65" customWidth="1"/>
    <col min="15613" max="15860" width="8.83203125" style="65"/>
    <col min="15861" max="15861" width="11" style="65" customWidth="1"/>
    <col min="15862" max="15862" width="18.33203125" style="65" customWidth="1"/>
    <col min="15863" max="15864" width="8.1640625" style="65" customWidth="1"/>
    <col min="15865" max="15865" width="8.6640625" style="65" customWidth="1"/>
    <col min="15866" max="15866" width="8.1640625" style="65" customWidth="1"/>
    <col min="15867" max="15867" width="7.83203125" style="65" customWidth="1"/>
    <col min="15868" max="15868" width="7.5" style="65" customWidth="1"/>
    <col min="15869" max="16116" width="8.83203125" style="65"/>
    <col min="16117" max="16117" width="11" style="65" customWidth="1"/>
    <col min="16118" max="16118" width="18.33203125" style="65" customWidth="1"/>
    <col min="16119" max="16120" width="8.1640625" style="65" customWidth="1"/>
    <col min="16121" max="16121" width="8.6640625" style="65" customWidth="1"/>
    <col min="16122" max="16122" width="8.1640625" style="65" customWidth="1"/>
    <col min="16123" max="16123" width="7.83203125" style="65" customWidth="1"/>
    <col min="16124" max="16124" width="7.5" style="65" customWidth="1"/>
    <col min="16125" max="16384" width="8.83203125" style="65"/>
  </cols>
  <sheetData>
    <row r="1" spans="1:5" s="58" customFormat="1" x14ac:dyDescent="0.2">
      <c r="A1" s="58" t="s">
        <v>160</v>
      </c>
    </row>
    <row r="3" spans="1:5" s="58" customFormat="1" x14ac:dyDescent="0.2">
      <c r="A3" s="58" t="s">
        <v>1045</v>
      </c>
    </row>
    <row r="4" spans="1:5" s="58" customFormat="1" x14ac:dyDescent="0.2">
      <c r="A4" s="58" t="s">
        <v>2468</v>
      </c>
    </row>
    <row r="5" spans="1:5" s="58" customFormat="1" x14ac:dyDescent="0.2">
      <c r="A5" s="58" t="s">
        <v>2469</v>
      </c>
      <c r="C5" s="318"/>
    </row>
    <row r="6" spans="1:5" s="58" customFormat="1" x14ac:dyDescent="0.2">
      <c r="A6" s="58" t="s">
        <v>2470</v>
      </c>
      <c r="C6" s="318"/>
    </row>
    <row r="7" spans="1:5" s="58" customFormat="1" x14ac:dyDescent="0.2">
      <c r="A7" s="59" t="s">
        <v>1057</v>
      </c>
      <c r="B7" s="59"/>
      <c r="C7" s="319">
        <v>200000</v>
      </c>
    </row>
    <row r="8" spans="1:5" s="3" customFormat="1" ht="17" thickBot="1" x14ac:dyDescent="0.25">
      <c r="C8" s="31">
        <v>23000</v>
      </c>
      <c r="D8" s="320"/>
    </row>
    <row r="9" spans="1:5" s="58" customFormat="1" ht="17" thickBot="1" x14ac:dyDescent="0.25">
      <c r="A9" s="60" t="s">
        <v>168</v>
      </c>
      <c r="B9" s="61" t="s">
        <v>169</v>
      </c>
      <c r="C9" s="763" t="s">
        <v>1050</v>
      </c>
      <c r="D9" s="322"/>
    </row>
    <row r="10" spans="1:5" ht="17" thickBot="1" x14ac:dyDescent="0.25">
      <c r="A10" s="104">
        <v>44318</v>
      </c>
      <c r="B10" s="67" t="s">
        <v>2477</v>
      </c>
      <c r="C10" s="67">
        <v>20</v>
      </c>
      <c r="D10" s="95"/>
      <c r="E10" s="65" t="s">
        <v>989</v>
      </c>
    </row>
    <row r="11" spans="1:5" ht="17" thickBot="1" x14ac:dyDescent="0.3">
      <c r="A11" s="33" t="s">
        <v>2607</v>
      </c>
      <c r="B11" s="54"/>
      <c r="C11" s="64">
        <f>SUM(C10)</f>
        <v>20</v>
      </c>
      <c r="D11" s="294"/>
    </row>
    <row r="12" spans="1:5" ht="17" thickBot="1" x14ac:dyDescent="0.25">
      <c r="A12" s="701"/>
      <c r="B12" s="95"/>
      <c r="C12" s="95"/>
      <c r="D12" s="95"/>
    </row>
    <row r="13" spans="1:5" s="105" customFormat="1" ht="17" thickBot="1" x14ac:dyDescent="0.3">
      <c r="A13" s="33" t="s">
        <v>2711</v>
      </c>
      <c r="B13" s="54"/>
      <c r="C13" s="64">
        <f>SUM(C11:C12)</f>
        <v>20</v>
      </c>
      <c r="D13" s="94"/>
    </row>
    <row r="14" spans="1:5" ht="17" thickBot="1" x14ac:dyDescent="0.25">
      <c r="A14" s="817"/>
      <c r="B14" s="84"/>
      <c r="C14" s="84"/>
      <c r="D14" s="84"/>
    </row>
    <row r="15" spans="1:5" s="105" customFormat="1" ht="17" thickBot="1" x14ac:dyDescent="0.3">
      <c r="A15" s="33" t="s">
        <v>2840</v>
      </c>
      <c r="B15" s="54"/>
      <c r="C15" s="64">
        <f>SUM(C13:C14)</f>
        <v>20</v>
      </c>
      <c r="D15" s="94"/>
    </row>
    <row r="16" spans="1:5" ht="17" thickBot="1" x14ac:dyDescent="0.25">
      <c r="A16" s="109"/>
      <c r="B16" s="82"/>
      <c r="C16" s="82"/>
      <c r="D16" s="82"/>
    </row>
    <row r="17" spans="1:18" s="105" customFormat="1" ht="17" thickBot="1" x14ac:dyDescent="0.3">
      <c r="A17" s="33" t="s">
        <v>2910</v>
      </c>
      <c r="B17" s="54"/>
      <c r="C17" s="64">
        <f>SUM(C15:C16)</f>
        <v>20</v>
      </c>
      <c r="D17" s="94"/>
    </row>
    <row r="18" spans="1:18" ht="17" thickBot="1" x14ac:dyDescent="0.25">
      <c r="A18" s="109"/>
      <c r="B18" s="82"/>
      <c r="C18" s="82"/>
      <c r="D18" s="82"/>
    </row>
    <row r="19" spans="1:18" s="105" customFormat="1" ht="17" thickBot="1" x14ac:dyDescent="0.3">
      <c r="A19" s="33" t="s">
        <v>3043</v>
      </c>
      <c r="B19" s="54"/>
      <c r="C19" s="64">
        <f>SUM(C17:C18)</f>
        <v>20</v>
      </c>
      <c r="D19" s="94"/>
    </row>
    <row r="20" spans="1:18" ht="17" thickBot="1" x14ac:dyDescent="0.25">
      <c r="A20" s="109"/>
      <c r="B20" s="82"/>
      <c r="C20" s="82"/>
      <c r="D20" s="82"/>
    </row>
    <row r="21" spans="1:18" s="105" customFormat="1" ht="17" thickBot="1" x14ac:dyDescent="0.3">
      <c r="A21" s="33" t="s">
        <v>3142</v>
      </c>
      <c r="B21" s="54"/>
      <c r="C21" s="64">
        <f>SUM(C19:C20)</f>
        <v>20</v>
      </c>
      <c r="D21" s="94"/>
    </row>
    <row r="22" spans="1:18" ht="17" thickBot="1" x14ac:dyDescent="0.25">
      <c r="A22" s="109"/>
      <c r="B22" s="82"/>
      <c r="C22" s="82"/>
      <c r="D22" s="82"/>
    </row>
    <row r="23" spans="1:18" s="105" customFormat="1" ht="17" thickBot="1" x14ac:dyDescent="0.3">
      <c r="A23" s="33" t="s">
        <v>3240</v>
      </c>
      <c r="B23" s="54"/>
      <c r="C23" s="64">
        <f>SUM(C21:C22)</f>
        <v>20</v>
      </c>
      <c r="D23" s="94"/>
    </row>
    <row r="24" spans="1:18" s="62" customFormat="1" ht="17" thickBot="1" x14ac:dyDescent="0.25">
      <c r="A24" s="73" t="s">
        <v>3310</v>
      </c>
      <c r="B24" s="74" t="s">
        <v>63</v>
      </c>
      <c r="C24" s="74">
        <v>-20</v>
      </c>
      <c r="D24" s="74"/>
      <c r="E24" s="62" t="s">
        <v>3359</v>
      </c>
    </row>
    <row r="25" spans="1:18" s="68" customFormat="1" ht="17" thickBot="1" x14ac:dyDescent="0.3">
      <c r="A25" s="33" t="s">
        <v>3338</v>
      </c>
      <c r="B25" s="54"/>
      <c r="C25" s="64">
        <f>SUM(C23:C24)</f>
        <v>0</v>
      </c>
      <c r="D25" s="94"/>
    </row>
    <row r="26" spans="1:18" x14ac:dyDescent="0.2">
      <c r="A26" s="109"/>
      <c r="B26" s="82"/>
      <c r="C26" s="82"/>
      <c r="D26" s="82"/>
    </row>
    <row r="27" spans="1:18" ht="17" thickBot="1" x14ac:dyDescent="0.25">
      <c r="A27" s="109"/>
      <c r="B27" s="82"/>
      <c r="C27" s="82"/>
      <c r="D27" s="82"/>
    </row>
    <row r="28" spans="1:18" ht="17" thickBot="1" x14ac:dyDescent="0.25">
      <c r="A28" s="323" t="s">
        <v>927</v>
      </c>
      <c r="B28" s="89"/>
      <c r="C28" s="307">
        <f>SUM(C10)</f>
        <v>20</v>
      </c>
      <c r="D28" s="101"/>
    </row>
    <row r="29" spans="1:18" ht="17" thickBot="1" x14ac:dyDescent="0.25">
      <c r="A29" s="88" t="s">
        <v>1053</v>
      </c>
      <c r="B29" s="89"/>
      <c r="C29" s="324">
        <v>20</v>
      </c>
      <c r="D29" s="101"/>
    </row>
    <row r="31" spans="1:18" x14ac:dyDescent="0.2">
      <c r="A31" s="59" t="s">
        <v>1038</v>
      </c>
      <c r="B31" s="59"/>
      <c r="C31" s="59"/>
      <c r="D31" s="309"/>
      <c r="E31" s="309"/>
      <c r="F31" s="309"/>
      <c r="G31" s="309"/>
      <c r="H31" s="309"/>
      <c r="I31" s="309"/>
      <c r="J31" s="309"/>
      <c r="K31" s="309"/>
      <c r="P31" s="105"/>
      <c r="Q31" s="105"/>
      <c r="R31" s="105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tabColor rgb="FFC00000"/>
  </sheetPr>
  <dimension ref="A1:R37"/>
  <sheetViews>
    <sheetView topLeftCell="A4" workbookViewId="0">
      <selection activeCell="E17" sqref="E17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10.5" style="65" customWidth="1"/>
    <col min="4" max="4" width="8.83203125" style="65"/>
    <col min="5" max="5" width="12.1640625" style="65" customWidth="1"/>
    <col min="6" max="244" width="8.83203125" style="65"/>
    <col min="245" max="245" width="11" style="65" customWidth="1"/>
    <col min="246" max="246" width="18.33203125" style="65" customWidth="1"/>
    <col min="247" max="248" width="8.1640625" style="65" customWidth="1"/>
    <col min="249" max="249" width="8.6640625" style="65" customWidth="1"/>
    <col min="250" max="250" width="8.1640625" style="65" customWidth="1"/>
    <col min="251" max="251" width="7.83203125" style="65" customWidth="1"/>
    <col min="252" max="252" width="7.5" style="65" customWidth="1"/>
    <col min="253" max="500" width="8.83203125" style="65"/>
    <col min="501" max="501" width="11" style="65" customWidth="1"/>
    <col min="502" max="502" width="18.33203125" style="65" customWidth="1"/>
    <col min="503" max="504" width="8.1640625" style="65" customWidth="1"/>
    <col min="505" max="505" width="8.6640625" style="65" customWidth="1"/>
    <col min="506" max="506" width="8.1640625" style="65" customWidth="1"/>
    <col min="507" max="507" width="7.83203125" style="65" customWidth="1"/>
    <col min="508" max="508" width="7.5" style="65" customWidth="1"/>
    <col min="509" max="756" width="8.83203125" style="65"/>
    <col min="757" max="757" width="11" style="65" customWidth="1"/>
    <col min="758" max="758" width="18.33203125" style="65" customWidth="1"/>
    <col min="759" max="760" width="8.1640625" style="65" customWidth="1"/>
    <col min="761" max="761" width="8.6640625" style="65" customWidth="1"/>
    <col min="762" max="762" width="8.1640625" style="65" customWidth="1"/>
    <col min="763" max="763" width="7.83203125" style="65" customWidth="1"/>
    <col min="764" max="764" width="7.5" style="65" customWidth="1"/>
    <col min="765" max="1012" width="8.83203125" style="65"/>
    <col min="1013" max="1013" width="11" style="65" customWidth="1"/>
    <col min="1014" max="1014" width="18.33203125" style="65" customWidth="1"/>
    <col min="1015" max="1016" width="8.1640625" style="65" customWidth="1"/>
    <col min="1017" max="1017" width="8.6640625" style="65" customWidth="1"/>
    <col min="1018" max="1018" width="8.1640625" style="65" customWidth="1"/>
    <col min="1019" max="1019" width="7.83203125" style="65" customWidth="1"/>
    <col min="1020" max="1020" width="7.5" style="65" customWidth="1"/>
    <col min="1021" max="1268" width="8.83203125" style="65"/>
    <col min="1269" max="1269" width="11" style="65" customWidth="1"/>
    <col min="1270" max="1270" width="18.33203125" style="65" customWidth="1"/>
    <col min="1271" max="1272" width="8.1640625" style="65" customWidth="1"/>
    <col min="1273" max="1273" width="8.6640625" style="65" customWidth="1"/>
    <col min="1274" max="1274" width="8.1640625" style="65" customWidth="1"/>
    <col min="1275" max="1275" width="7.83203125" style="65" customWidth="1"/>
    <col min="1276" max="1276" width="7.5" style="65" customWidth="1"/>
    <col min="1277" max="1524" width="8.83203125" style="65"/>
    <col min="1525" max="1525" width="11" style="65" customWidth="1"/>
    <col min="1526" max="1526" width="18.33203125" style="65" customWidth="1"/>
    <col min="1527" max="1528" width="8.1640625" style="65" customWidth="1"/>
    <col min="1529" max="1529" width="8.6640625" style="65" customWidth="1"/>
    <col min="1530" max="1530" width="8.1640625" style="65" customWidth="1"/>
    <col min="1531" max="1531" width="7.83203125" style="65" customWidth="1"/>
    <col min="1532" max="1532" width="7.5" style="65" customWidth="1"/>
    <col min="1533" max="1780" width="8.83203125" style="65"/>
    <col min="1781" max="1781" width="11" style="65" customWidth="1"/>
    <col min="1782" max="1782" width="18.33203125" style="65" customWidth="1"/>
    <col min="1783" max="1784" width="8.1640625" style="65" customWidth="1"/>
    <col min="1785" max="1785" width="8.6640625" style="65" customWidth="1"/>
    <col min="1786" max="1786" width="8.1640625" style="65" customWidth="1"/>
    <col min="1787" max="1787" width="7.83203125" style="65" customWidth="1"/>
    <col min="1788" max="1788" width="7.5" style="65" customWidth="1"/>
    <col min="1789" max="2036" width="8.83203125" style="65"/>
    <col min="2037" max="2037" width="11" style="65" customWidth="1"/>
    <col min="2038" max="2038" width="18.33203125" style="65" customWidth="1"/>
    <col min="2039" max="2040" width="8.1640625" style="65" customWidth="1"/>
    <col min="2041" max="2041" width="8.6640625" style="65" customWidth="1"/>
    <col min="2042" max="2042" width="8.1640625" style="65" customWidth="1"/>
    <col min="2043" max="2043" width="7.83203125" style="65" customWidth="1"/>
    <col min="2044" max="2044" width="7.5" style="65" customWidth="1"/>
    <col min="2045" max="2292" width="8.83203125" style="65"/>
    <col min="2293" max="2293" width="11" style="65" customWidth="1"/>
    <col min="2294" max="2294" width="18.33203125" style="65" customWidth="1"/>
    <col min="2295" max="2296" width="8.1640625" style="65" customWidth="1"/>
    <col min="2297" max="2297" width="8.6640625" style="65" customWidth="1"/>
    <col min="2298" max="2298" width="8.1640625" style="65" customWidth="1"/>
    <col min="2299" max="2299" width="7.83203125" style="65" customWidth="1"/>
    <col min="2300" max="2300" width="7.5" style="65" customWidth="1"/>
    <col min="2301" max="2548" width="8.83203125" style="65"/>
    <col min="2549" max="2549" width="11" style="65" customWidth="1"/>
    <col min="2550" max="2550" width="18.33203125" style="65" customWidth="1"/>
    <col min="2551" max="2552" width="8.1640625" style="65" customWidth="1"/>
    <col min="2553" max="2553" width="8.6640625" style="65" customWidth="1"/>
    <col min="2554" max="2554" width="8.1640625" style="65" customWidth="1"/>
    <col min="2555" max="2555" width="7.83203125" style="65" customWidth="1"/>
    <col min="2556" max="2556" width="7.5" style="65" customWidth="1"/>
    <col min="2557" max="2804" width="8.83203125" style="65"/>
    <col min="2805" max="2805" width="11" style="65" customWidth="1"/>
    <col min="2806" max="2806" width="18.33203125" style="65" customWidth="1"/>
    <col min="2807" max="2808" width="8.1640625" style="65" customWidth="1"/>
    <col min="2809" max="2809" width="8.6640625" style="65" customWidth="1"/>
    <col min="2810" max="2810" width="8.1640625" style="65" customWidth="1"/>
    <col min="2811" max="2811" width="7.83203125" style="65" customWidth="1"/>
    <col min="2812" max="2812" width="7.5" style="65" customWidth="1"/>
    <col min="2813" max="3060" width="8.83203125" style="65"/>
    <col min="3061" max="3061" width="11" style="65" customWidth="1"/>
    <col min="3062" max="3062" width="18.33203125" style="65" customWidth="1"/>
    <col min="3063" max="3064" width="8.1640625" style="65" customWidth="1"/>
    <col min="3065" max="3065" width="8.6640625" style="65" customWidth="1"/>
    <col min="3066" max="3066" width="8.1640625" style="65" customWidth="1"/>
    <col min="3067" max="3067" width="7.83203125" style="65" customWidth="1"/>
    <col min="3068" max="3068" width="7.5" style="65" customWidth="1"/>
    <col min="3069" max="3316" width="8.83203125" style="65"/>
    <col min="3317" max="3317" width="11" style="65" customWidth="1"/>
    <col min="3318" max="3318" width="18.33203125" style="65" customWidth="1"/>
    <col min="3319" max="3320" width="8.1640625" style="65" customWidth="1"/>
    <col min="3321" max="3321" width="8.6640625" style="65" customWidth="1"/>
    <col min="3322" max="3322" width="8.1640625" style="65" customWidth="1"/>
    <col min="3323" max="3323" width="7.83203125" style="65" customWidth="1"/>
    <col min="3324" max="3324" width="7.5" style="65" customWidth="1"/>
    <col min="3325" max="3572" width="8.83203125" style="65"/>
    <col min="3573" max="3573" width="11" style="65" customWidth="1"/>
    <col min="3574" max="3574" width="18.33203125" style="65" customWidth="1"/>
    <col min="3575" max="3576" width="8.1640625" style="65" customWidth="1"/>
    <col min="3577" max="3577" width="8.6640625" style="65" customWidth="1"/>
    <col min="3578" max="3578" width="8.1640625" style="65" customWidth="1"/>
    <col min="3579" max="3579" width="7.83203125" style="65" customWidth="1"/>
    <col min="3580" max="3580" width="7.5" style="65" customWidth="1"/>
    <col min="3581" max="3828" width="8.83203125" style="65"/>
    <col min="3829" max="3829" width="11" style="65" customWidth="1"/>
    <col min="3830" max="3830" width="18.33203125" style="65" customWidth="1"/>
    <col min="3831" max="3832" width="8.1640625" style="65" customWidth="1"/>
    <col min="3833" max="3833" width="8.6640625" style="65" customWidth="1"/>
    <col min="3834" max="3834" width="8.1640625" style="65" customWidth="1"/>
    <col min="3835" max="3835" width="7.83203125" style="65" customWidth="1"/>
    <col min="3836" max="3836" width="7.5" style="65" customWidth="1"/>
    <col min="3837" max="4084" width="8.83203125" style="65"/>
    <col min="4085" max="4085" width="11" style="65" customWidth="1"/>
    <col min="4086" max="4086" width="18.33203125" style="65" customWidth="1"/>
    <col min="4087" max="4088" width="8.1640625" style="65" customWidth="1"/>
    <col min="4089" max="4089" width="8.6640625" style="65" customWidth="1"/>
    <col min="4090" max="4090" width="8.1640625" style="65" customWidth="1"/>
    <col min="4091" max="4091" width="7.83203125" style="65" customWidth="1"/>
    <col min="4092" max="4092" width="7.5" style="65" customWidth="1"/>
    <col min="4093" max="4340" width="8.83203125" style="65"/>
    <col min="4341" max="4341" width="11" style="65" customWidth="1"/>
    <col min="4342" max="4342" width="18.33203125" style="65" customWidth="1"/>
    <col min="4343" max="4344" width="8.1640625" style="65" customWidth="1"/>
    <col min="4345" max="4345" width="8.6640625" style="65" customWidth="1"/>
    <col min="4346" max="4346" width="8.1640625" style="65" customWidth="1"/>
    <col min="4347" max="4347" width="7.83203125" style="65" customWidth="1"/>
    <col min="4348" max="4348" width="7.5" style="65" customWidth="1"/>
    <col min="4349" max="4596" width="8.83203125" style="65"/>
    <col min="4597" max="4597" width="11" style="65" customWidth="1"/>
    <col min="4598" max="4598" width="18.33203125" style="65" customWidth="1"/>
    <col min="4599" max="4600" width="8.1640625" style="65" customWidth="1"/>
    <col min="4601" max="4601" width="8.6640625" style="65" customWidth="1"/>
    <col min="4602" max="4602" width="8.1640625" style="65" customWidth="1"/>
    <col min="4603" max="4603" width="7.83203125" style="65" customWidth="1"/>
    <col min="4604" max="4604" width="7.5" style="65" customWidth="1"/>
    <col min="4605" max="4852" width="8.83203125" style="65"/>
    <col min="4853" max="4853" width="11" style="65" customWidth="1"/>
    <col min="4854" max="4854" width="18.33203125" style="65" customWidth="1"/>
    <col min="4855" max="4856" width="8.1640625" style="65" customWidth="1"/>
    <col min="4857" max="4857" width="8.6640625" style="65" customWidth="1"/>
    <col min="4858" max="4858" width="8.1640625" style="65" customWidth="1"/>
    <col min="4859" max="4859" width="7.83203125" style="65" customWidth="1"/>
    <col min="4860" max="4860" width="7.5" style="65" customWidth="1"/>
    <col min="4861" max="5108" width="8.83203125" style="65"/>
    <col min="5109" max="5109" width="11" style="65" customWidth="1"/>
    <col min="5110" max="5110" width="18.33203125" style="65" customWidth="1"/>
    <col min="5111" max="5112" width="8.1640625" style="65" customWidth="1"/>
    <col min="5113" max="5113" width="8.6640625" style="65" customWidth="1"/>
    <col min="5114" max="5114" width="8.1640625" style="65" customWidth="1"/>
    <col min="5115" max="5115" width="7.83203125" style="65" customWidth="1"/>
    <col min="5116" max="5116" width="7.5" style="65" customWidth="1"/>
    <col min="5117" max="5364" width="8.83203125" style="65"/>
    <col min="5365" max="5365" width="11" style="65" customWidth="1"/>
    <col min="5366" max="5366" width="18.33203125" style="65" customWidth="1"/>
    <col min="5367" max="5368" width="8.1640625" style="65" customWidth="1"/>
    <col min="5369" max="5369" width="8.6640625" style="65" customWidth="1"/>
    <col min="5370" max="5370" width="8.1640625" style="65" customWidth="1"/>
    <col min="5371" max="5371" width="7.83203125" style="65" customWidth="1"/>
    <col min="5372" max="5372" width="7.5" style="65" customWidth="1"/>
    <col min="5373" max="5620" width="8.83203125" style="65"/>
    <col min="5621" max="5621" width="11" style="65" customWidth="1"/>
    <col min="5622" max="5622" width="18.33203125" style="65" customWidth="1"/>
    <col min="5623" max="5624" width="8.1640625" style="65" customWidth="1"/>
    <col min="5625" max="5625" width="8.6640625" style="65" customWidth="1"/>
    <col min="5626" max="5626" width="8.1640625" style="65" customWidth="1"/>
    <col min="5627" max="5627" width="7.83203125" style="65" customWidth="1"/>
    <col min="5628" max="5628" width="7.5" style="65" customWidth="1"/>
    <col min="5629" max="5876" width="8.83203125" style="65"/>
    <col min="5877" max="5877" width="11" style="65" customWidth="1"/>
    <col min="5878" max="5878" width="18.33203125" style="65" customWidth="1"/>
    <col min="5879" max="5880" width="8.1640625" style="65" customWidth="1"/>
    <col min="5881" max="5881" width="8.6640625" style="65" customWidth="1"/>
    <col min="5882" max="5882" width="8.1640625" style="65" customWidth="1"/>
    <col min="5883" max="5883" width="7.83203125" style="65" customWidth="1"/>
    <col min="5884" max="5884" width="7.5" style="65" customWidth="1"/>
    <col min="5885" max="6132" width="8.83203125" style="65"/>
    <col min="6133" max="6133" width="11" style="65" customWidth="1"/>
    <col min="6134" max="6134" width="18.33203125" style="65" customWidth="1"/>
    <col min="6135" max="6136" width="8.1640625" style="65" customWidth="1"/>
    <col min="6137" max="6137" width="8.6640625" style="65" customWidth="1"/>
    <col min="6138" max="6138" width="8.1640625" style="65" customWidth="1"/>
    <col min="6139" max="6139" width="7.83203125" style="65" customWidth="1"/>
    <col min="6140" max="6140" width="7.5" style="65" customWidth="1"/>
    <col min="6141" max="6388" width="8.83203125" style="65"/>
    <col min="6389" max="6389" width="11" style="65" customWidth="1"/>
    <col min="6390" max="6390" width="18.33203125" style="65" customWidth="1"/>
    <col min="6391" max="6392" width="8.1640625" style="65" customWidth="1"/>
    <col min="6393" max="6393" width="8.6640625" style="65" customWidth="1"/>
    <col min="6394" max="6394" width="8.1640625" style="65" customWidth="1"/>
    <col min="6395" max="6395" width="7.83203125" style="65" customWidth="1"/>
    <col min="6396" max="6396" width="7.5" style="65" customWidth="1"/>
    <col min="6397" max="6644" width="8.83203125" style="65"/>
    <col min="6645" max="6645" width="11" style="65" customWidth="1"/>
    <col min="6646" max="6646" width="18.33203125" style="65" customWidth="1"/>
    <col min="6647" max="6648" width="8.1640625" style="65" customWidth="1"/>
    <col min="6649" max="6649" width="8.6640625" style="65" customWidth="1"/>
    <col min="6650" max="6650" width="8.1640625" style="65" customWidth="1"/>
    <col min="6651" max="6651" width="7.83203125" style="65" customWidth="1"/>
    <col min="6652" max="6652" width="7.5" style="65" customWidth="1"/>
    <col min="6653" max="6900" width="8.83203125" style="65"/>
    <col min="6901" max="6901" width="11" style="65" customWidth="1"/>
    <col min="6902" max="6902" width="18.33203125" style="65" customWidth="1"/>
    <col min="6903" max="6904" width="8.1640625" style="65" customWidth="1"/>
    <col min="6905" max="6905" width="8.6640625" style="65" customWidth="1"/>
    <col min="6906" max="6906" width="8.1640625" style="65" customWidth="1"/>
    <col min="6907" max="6907" width="7.83203125" style="65" customWidth="1"/>
    <col min="6908" max="6908" width="7.5" style="65" customWidth="1"/>
    <col min="6909" max="7156" width="8.83203125" style="65"/>
    <col min="7157" max="7157" width="11" style="65" customWidth="1"/>
    <col min="7158" max="7158" width="18.33203125" style="65" customWidth="1"/>
    <col min="7159" max="7160" width="8.1640625" style="65" customWidth="1"/>
    <col min="7161" max="7161" width="8.6640625" style="65" customWidth="1"/>
    <col min="7162" max="7162" width="8.1640625" style="65" customWidth="1"/>
    <col min="7163" max="7163" width="7.83203125" style="65" customWidth="1"/>
    <col min="7164" max="7164" width="7.5" style="65" customWidth="1"/>
    <col min="7165" max="7412" width="8.83203125" style="65"/>
    <col min="7413" max="7413" width="11" style="65" customWidth="1"/>
    <col min="7414" max="7414" width="18.33203125" style="65" customWidth="1"/>
    <col min="7415" max="7416" width="8.1640625" style="65" customWidth="1"/>
    <col min="7417" max="7417" width="8.6640625" style="65" customWidth="1"/>
    <col min="7418" max="7418" width="8.1640625" style="65" customWidth="1"/>
    <col min="7419" max="7419" width="7.83203125" style="65" customWidth="1"/>
    <col min="7420" max="7420" width="7.5" style="65" customWidth="1"/>
    <col min="7421" max="7668" width="8.83203125" style="65"/>
    <col min="7669" max="7669" width="11" style="65" customWidth="1"/>
    <col min="7670" max="7670" width="18.33203125" style="65" customWidth="1"/>
    <col min="7671" max="7672" width="8.1640625" style="65" customWidth="1"/>
    <col min="7673" max="7673" width="8.6640625" style="65" customWidth="1"/>
    <col min="7674" max="7674" width="8.1640625" style="65" customWidth="1"/>
    <col min="7675" max="7675" width="7.83203125" style="65" customWidth="1"/>
    <col min="7676" max="7676" width="7.5" style="65" customWidth="1"/>
    <col min="7677" max="7924" width="8.83203125" style="65"/>
    <col min="7925" max="7925" width="11" style="65" customWidth="1"/>
    <col min="7926" max="7926" width="18.33203125" style="65" customWidth="1"/>
    <col min="7927" max="7928" width="8.1640625" style="65" customWidth="1"/>
    <col min="7929" max="7929" width="8.6640625" style="65" customWidth="1"/>
    <col min="7930" max="7930" width="8.1640625" style="65" customWidth="1"/>
    <col min="7931" max="7931" width="7.83203125" style="65" customWidth="1"/>
    <col min="7932" max="7932" width="7.5" style="65" customWidth="1"/>
    <col min="7933" max="8180" width="8.83203125" style="65"/>
    <col min="8181" max="8181" width="11" style="65" customWidth="1"/>
    <col min="8182" max="8182" width="18.33203125" style="65" customWidth="1"/>
    <col min="8183" max="8184" width="8.1640625" style="65" customWidth="1"/>
    <col min="8185" max="8185" width="8.6640625" style="65" customWidth="1"/>
    <col min="8186" max="8186" width="8.1640625" style="65" customWidth="1"/>
    <col min="8187" max="8187" width="7.83203125" style="65" customWidth="1"/>
    <col min="8188" max="8188" width="7.5" style="65" customWidth="1"/>
    <col min="8189" max="8436" width="8.83203125" style="65"/>
    <col min="8437" max="8437" width="11" style="65" customWidth="1"/>
    <col min="8438" max="8438" width="18.33203125" style="65" customWidth="1"/>
    <col min="8439" max="8440" width="8.1640625" style="65" customWidth="1"/>
    <col min="8441" max="8441" width="8.6640625" style="65" customWidth="1"/>
    <col min="8442" max="8442" width="8.1640625" style="65" customWidth="1"/>
    <col min="8443" max="8443" width="7.83203125" style="65" customWidth="1"/>
    <col min="8444" max="8444" width="7.5" style="65" customWidth="1"/>
    <col min="8445" max="8692" width="8.83203125" style="65"/>
    <col min="8693" max="8693" width="11" style="65" customWidth="1"/>
    <col min="8694" max="8694" width="18.33203125" style="65" customWidth="1"/>
    <col min="8695" max="8696" width="8.1640625" style="65" customWidth="1"/>
    <col min="8697" max="8697" width="8.6640625" style="65" customWidth="1"/>
    <col min="8698" max="8698" width="8.1640625" style="65" customWidth="1"/>
    <col min="8699" max="8699" width="7.83203125" style="65" customWidth="1"/>
    <col min="8700" max="8700" width="7.5" style="65" customWidth="1"/>
    <col min="8701" max="8948" width="8.83203125" style="65"/>
    <col min="8949" max="8949" width="11" style="65" customWidth="1"/>
    <col min="8950" max="8950" width="18.33203125" style="65" customWidth="1"/>
    <col min="8951" max="8952" width="8.1640625" style="65" customWidth="1"/>
    <col min="8953" max="8953" width="8.6640625" style="65" customWidth="1"/>
    <col min="8954" max="8954" width="8.1640625" style="65" customWidth="1"/>
    <col min="8955" max="8955" width="7.83203125" style="65" customWidth="1"/>
    <col min="8956" max="8956" width="7.5" style="65" customWidth="1"/>
    <col min="8957" max="9204" width="8.83203125" style="65"/>
    <col min="9205" max="9205" width="11" style="65" customWidth="1"/>
    <col min="9206" max="9206" width="18.33203125" style="65" customWidth="1"/>
    <col min="9207" max="9208" width="8.1640625" style="65" customWidth="1"/>
    <col min="9209" max="9209" width="8.6640625" style="65" customWidth="1"/>
    <col min="9210" max="9210" width="8.1640625" style="65" customWidth="1"/>
    <col min="9211" max="9211" width="7.83203125" style="65" customWidth="1"/>
    <col min="9212" max="9212" width="7.5" style="65" customWidth="1"/>
    <col min="9213" max="9460" width="8.83203125" style="65"/>
    <col min="9461" max="9461" width="11" style="65" customWidth="1"/>
    <col min="9462" max="9462" width="18.33203125" style="65" customWidth="1"/>
    <col min="9463" max="9464" width="8.1640625" style="65" customWidth="1"/>
    <col min="9465" max="9465" width="8.6640625" style="65" customWidth="1"/>
    <col min="9466" max="9466" width="8.1640625" style="65" customWidth="1"/>
    <col min="9467" max="9467" width="7.83203125" style="65" customWidth="1"/>
    <col min="9468" max="9468" width="7.5" style="65" customWidth="1"/>
    <col min="9469" max="9716" width="8.83203125" style="65"/>
    <col min="9717" max="9717" width="11" style="65" customWidth="1"/>
    <col min="9718" max="9718" width="18.33203125" style="65" customWidth="1"/>
    <col min="9719" max="9720" width="8.1640625" style="65" customWidth="1"/>
    <col min="9721" max="9721" width="8.6640625" style="65" customWidth="1"/>
    <col min="9722" max="9722" width="8.1640625" style="65" customWidth="1"/>
    <col min="9723" max="9723" width="7.83203125" style="65" customWidth="1"/>
    <col min="9724" max="9724" width="7.5" style="65" customWidth="1"/>
    <col min="9725" max="9972" width="8.83203125" style="65"/>
    <col min="9973" max="9973" width="11" style="65" customWidth="1"/>
    <col min="9974" max="9974" width="18.33203125" style="65" customWidth="1"/>
    <col min="9975" max="9976" width="8.1640625" style="65" customWidth="1"/>
    <col min="9977" max="9977" width="8.6640625" style="65" customWidth="1"/>
    <col min="9978" max="9978" width="8.1640625" style="65" customWidth="1"/>
    <col min="9979" max="9979" width="7.83203125" style="65" customWidth="1"/>
    <col min="9980" max="9980" width="7.5" style="65" customWidth="1"/>
    <col min="9981" max="10228" width="8.83203125" style="65"/>
    <col min="10229" max="10229" width="11" style="65" customWidth="1"/>
    <col min="10230" max="10230" width="18.33203125" style="65" customWidth="1"/>
    <col min="10231" max="10232" width="8.1640625" style="65" customWidth="1"/>
    <col min="10233" max="10233" width="8.6640625" style="65" customWidth="1"/>
    <col min="10234" max="10234" width="8.1640625" style="65" customWidth="1"/>
    <col min="10235" max="10235" width="7.83203125" style="65" customWidth="1"/>
    <col min="10236" max="10236" width="7.5" style="65" customWidth="1"/>
    <col min="10237" max="10484" width="8.83203125" style="65"/>
    <col min="10485" max="10485" width="11" style="65" customWidth="1"/>
    <col min="10486" max="10486" width="18.33203125" style="65" customWidth="1"/>
    <col min="10487" max="10488" width="8.1640625" style="65" customWidth="1"/>
    <col min="10489" max="10489" width="8.6640625" style="65" customWidth="1"/>
    <col min="10490" max="10490" width="8.1640625" style="65" customWidth="1"/>
    <col min="10491" max="10491" width="7.83203125" style="65" customWidth="1"/>
    <col min="10492" max="10492" width="7.5" style="65" customWidth="1"/>
    <col min="10493" max="10740" width="8.83203125" style="65"/>
    <col min="10741" max="10741" width="11" style="65" customWidth="1"/>
    <col min="10742" max="10742" width="18.33203125" style="65" customWidth="1"/>
    <col min="10743" max="10744" width="8.1640625" style="65" customWidth="1"/>
    <col min="10745" max="10745" width="8.6640625" style="65" customWidth="1"/>
    <col min="10746" max="10746" width="8.1640625" style="65" customWidth="1"/>
    <col min="10747" max="10747" width="7.83203125" style="65" customWidth="1"/>
    <col min="10748" max="10748" width="7.5" style="65" customWidth="1"/>
    <col min="10749" max="10996" width="8.83203125" style="65"/>
    <col min="10997" max="10997" width="11" style="65" customWidth="1"/>
    <col min="10998" max="10998" width="18.33203125" style="65" customWidth="1"/>
    <col min="10999" max="11000" width="8.1640625" style="65" customWidth="1"/>
    <col min="11001" max="11001" width="8.6640625" style="65" customWidth="1"/>
    <col min="11002" max="11002" width="8.1640625" style="65" customWidth="1"/>
    <col min="11003" max="11003" width="7.83203125" style="65" customWidth="1"/>
    <col min="11004" max="11004" width="7.5" style="65" customWidth="1"/>
    <col min="11005" max="11252" width="8.83203125" style="65"/>
    <col min="11253" max="11253" width="11" style="65" customWidth="1"/>
    <col min="11254" max="11254" width="18.33203125" style="65" customWidth="1"/>
    <col min="11255" max="11256" width="8.1640625" style="65" customWidth="1"/>
    <col min="11257" max="11257" width="8.6640625" style="65" customWidth="1"/>
    <col min="11258" max="11258" width="8.1640625" style="65" customWidth="1"/>
    <col min="11259" max="11259" width="7.83203125" style="65" customWidth="1"/>
    <col min="11260" max="11260" width="7.5" style="65" customWidth="1"/>
    <col min="11261" max="11508" width="8.83203125" style="65"/>
    <col min="11509" max="11509" width="11" style="65" customWidth="1"/>
    <col min="11510" max="11510" width="18.33203125" style="65" customWidth="1"/>
    <col min="11511" max="11512" width="8.1640625" style="65" customWidth="1"/>
    <col min="11513" max="11513" width="8.6640625" style="65" customWidth="1"/>
    <col min="11514" max="11514" width="8.1640625" style="65" customWidth="1"/>
    <col min="11515" max="11515" width="7.83203125" style="65" customWidth="1"/>
    <col min="11516" max="11516" width="7.5" style="65" customWidth="1"/>
    <col min="11517" max="11764" width="8.83203125" style="65"/>
    <col min="11765" max="11765" width="11" style="65" customWidth="1"/>
    <col min="11766" max="11766" width="18.33203125" style="65" customWidth="1"/>
    <col min="11767" max="11768" width="8.1640625" style="65" customWidth="1"/>
    <col min="11769" max="11769" width="8.6640625" style="65" customWidth="1"/>
    <col min="11770" max="11770" width="8.1640625" style="65" customWidth="1"/>
    <col min="11771" max="11771" width="7.83203125" style="65" customWidth="1"/>
    <col min="11772" max="11772" width="7.5" style="65" customWidth="1"/>
    <col min="11773" max="12020" width="8.83203125" style="65"/>
    <col min="12021" max="12021" width="11" style="65" customWidth="1"/>
    <col min="12022" max="12022" width="18.33203125" style="65" customWidth="1"/>
    <col min="12023" max="12024" width="8.1640625" style="65" customWidth="1"/>
    <col min="12025" max="12025" width="8.6640625" style="65" customWidth="1"/>
    <col min="12026" max="12026" width="8.1640625" style="65" customWidth="1"/>
    <col min="12027" max="12027" width="7.83203125" style="65" customWidth="1"/>
    <col min="12028" max="12028" width="7.5" style="65" customWidth="1"/>
    <col min="12029" max="12276" width="8.83203125" style="65"/>
    <col min="12277" max="12277" width="11" style="65" customWidth="1"/>
    <col min="12278" max="12278" width="18.33203125" style="65" customWidth="1"/>
    <col min="12279" max="12280" width="8.1640625" style="65" customWidth="1"/>
    <col min="12281" max="12281" width="8.6640625" style="65" customWidth="1"/>
    <col min="12282" max="12282" width="8.1640625" style="65" customWidth="1"/>
    <col min="12283" max="12283" width="7.83203125" style="65" customWidth="1"/>
    <col min="12284" max="12284" width="7.5" style="65" customWidth="1"/>
    <col min="12285" max="12532" width="8.83203125" style="65"/>
    <col min="12533" max="12533" width="11" style="65" customWidth="1"/>
    <col min="12534" max="12534" width="18.33203125" style="65" customWidth="1"/>
    <col min="12535" max="12536" width="8.1640625" style="65" customWidth="1"/>
    <col min="12537" max="12537" width="8.6640625" style="65" customWidth="1"/>
    <col min="12538" max="12538" width="8.1640625" style="65" customWidth="1"/>
    <col min="12539" max="12539" width="7.83203125" style="65" customWidth="1"/>
    <col min="12540" max="12540" width="7.5" style="65" customWidth="1"/>
    <col min="12541" max="12788" width="8.83203125" style="65"/>
    <col min="12789" max="12789" width="11" style="65" customWidth="1"/>
    <col min="12790" max="12790" width="18.33203125" style="65" customWidth="1"/>
    <col min="12791" max="12792" width="8.1640625" style="65" customWidth="1"/>
    <col min="12793" max="12793" width="8.6640625" style="65" customWidth="1"/>
    <col min="12794" max="12794" width="8.1640625" style="65" customWidth="1"/>
    <col min="12795" max="12795" width="7.83203125" style="65" customWidth="1"/>
    <col min="12796" max="12796" width="7.5" style="65" customWidth="1"/>
    <col min="12797" max="13044" width="8.83203125" style="65"/>
    <col min="13045" max="13045" width="11" style="65" customWidth="1"/>
    <col min="13046" max="13046" width="18.33203125" style="65" customWidth="1"/>
    <col min="13047" max="13048" width="8.1640625" style="65" customWidth="1"/>
    <col min="13049" max="13049" width="8.6640625" style="65" customWidth="1"/>
    <col min="13050" max="13050" width="8.1640625" style="65" customWidth="1"/>
    <col min="13051" max="13051" width="7.83203125" style="65" customWidth="1"/>
    <col min="13052" max="13052" width="7.5" style="65" customWidth="1"/>
    <col min="13053" max="13300" width="8.83203125" style="65"/>
    <col min="13301" max="13301" width="11" style="65" customWidth="1"/>
    <col min="13302" max="13302" width="18.33203125" style="65" customWidth="1"/>
    <col min="13303" max="13304" width="8.1640625" style="65" customWidth="1"/>
    <col min="13305" max="13305" width="8.6640625" style="65" customWidth="1"/>
    <col min="13306" max="13306" width="8.1640625" style="65" customWidth="1"/>
    <col min="13307" max="13307" width="7.83203125" style="65" customWidth="1"/>
    <col min="13308" max="13308" width="7.5" style="65" customWidth="1"/>
    <col min="13309" max="13556" width="8.83203125" style="65"/>
    <col min="13557" max="13557" width="11" style="65" customWidth="1"/>
    <col min="13558" max="13558" width="18.33203125" style="65" customWidth="1"/>
    <col min="13559" max="13560" width="8.1640625" style="65" customWidth="1"/>
    <col min="13561" max="13561" width="8.6640625" style="65" customWidth="1"/>
    <col min="13562" max="13562" width="8.1640625" style="65" customWidth="1"/>
    <col min="13563" max="13563" width="7.83203125" style="65" customWidth="1"/>
    <col min="13564" max="13564" width="7.5" style="65" customWidth="1"/>
    <col min="13565" max="13812" width="8.83203125" style="65"/>
    <col min="13813" max="13813" width="11" style="65" customWidth="1"/>
    <col min="13814" max="13814" width="18.33203125" style="65" customWidth="1"/>
    <col min="13815" max="13816" width="8.1640625" style="65" customWidth="1"/>
    <col min="13817" max="13817" width="8.6640625" style="65" customWidth="1"/>
    <col min="13818" max="13818" width="8.1640625" style="65" customWidth="1"/>
    <col min="13819" max="13819" width="7.83203125" style="65" customWidth="1"/>
    <col min="13820" max="13820" width="7.5" style="65" customWidth="1"/>
    <col min="13821" max="14068" width="8.83203125" style="65"/>
    <col min="14069" max="14069" width="11" style="65" customWidth="1"/>
    <col min="14070" max="14070" width="18.33203125" style="65" customWidth="1"/>
    <col min="14071" max="14072" width="8.1640625" style="65" customWidth="1"/>
    <col min="14073" max="14073" width="8.6640625" style="65" customWidth="1"/>
    <col min="14074" max="14074" width="8.1640625" style="65" customWidth="1"/>
    <col min="14075" max="14075" width="7.83203125" style="65" customWidth="1"/>
    <col min="14076" max="14076" width="7.5" style="65" customWidth="1"/>
    <col min="14077" max="14324" width="8.83203125" style="65"/>
    <col min="14325" max="14325" width="11" style="65" customWidth="1"/>
    <col min="14326" max="14326" width="18.33203125" style="65" customWidth="1"/>
    <col min="14327" max="14328" width="8.1640625" style="65" customWidth="1"/>
    <col min="14329" max="14329" width="8.6640625" style="65" customWidth="1"/>
    <col min="14330" max="14330" width="8.1640625" style="65" customWidth="1"/>
    <col min="14331" max="14331" width="7.83203125" style="65" customWidth="1"/>
    <col min="14332" max="14332" width="7.5" style="65" customWidth="1"/>
    <col min="14333" max="14580" width="8.83203125" style="65"/>
    <col min="14581" max="14581" width="11" style="65" customWidth="1"/>
    <col min="14582" max="14582" width="18.33203125" style="65" customWidth="1"/>
    <col min="14583" max="14584" width="8.1640625" style="65" customWidth="1"/>
    <col min="14585" max="14585" width="8.6640625" style="65" customWidth="1"/>
    <col min="14586" max="14586" width="8.1640625" style="65" customWidth="1"/>
    <col min="14587" max="14587" width="7.83203125" style="65" customWidth="1"/>
    <col min="14588" max="14588" width="7.5" style="65" customWidth="1"/>
    <col min="14589" max="14836" width="8.83203125" style="65"/>
    <col min="14837" max="14837" width="11" style="65" customWidth="1"/>
    <col min="14838" max="14838" width="18.33203125" style="65" customWidth="1"/>
    <col min="14839" max="14840" width="8.1640625" style="65" customWidth="1"/>
    <col min="14841" max="14841" width="8.6640625" style="65" customWidth="1"/>
    <col min="14842" max="14842" width="8.1640625" style="65" customWidth="1"/>
    <col min="14843" max="14843" width="7.83203125" style="65" customWidth="1"/>
    <col min="14844" max="14844" width="7.5" style="65" customWidth="1"/>
    <col min="14845" max="15092" width="8.83203125" style="65"/>
    <col min="15093" max="15093" width="11" style="65" customWidth="1"/>
    <col min="15094" max="15094" width="18.33203125" style="65" customWidth="1"/>
    <col min="15095" max="15096" width="8.1640625" style="65" customWidth="1"/>
    <col min="15097" max="15097" width="8.6640625" style="65" customWidth="1"/>
    <col min="15098" max="15098" width="8.1640625" style="65" customWidth="1"/>
    <col min="15099" max="15099" width="7.83203125" style="65" customWidth="1"/>
    <col min="15100" max="15100" width="7.5" style="65" customWidth="1"/>
    <col min="15101" max="15348" width="8.83203125" style="65"/>
    <col min="15349" max="15349" width="11" style="65" customWidth="1"/>
    <col min="15350" max="15350" width="18.33203125" style="65" customWidth="1"/>
    <col min="15351" max="15352" width="8.1640625" style="65" customWidth="1"/>
    <col min="15353" max="15353" width="8.6640625" style="65" customWidth="1"/>
    <col min="15354" max="15354" width="8.1640625" style="65" customWidth="1"/>
    <col min="15355" max="15355" width="7.83203125" style="65" customWidth="1"/>
    <col min="15356" max="15356" width="7.5" style="65" customWidth="1"/>
    <col min="15357" max="15604" width="8.83203125" style="65"/>
    <col min="15605" max="15605" width="11" style="65" customWidth="1"/>
    <col min="15606" max="15606" width="18.33203125" style="65" customWidth="1"/>
    <col min="15607" max="15608" width="8.1640625" style="65" customWidth="1"/>
    <col min="15609" max="15609" width="8.6640625" style="65" customWidth="1"/>
    <col min="15610" max="15610" width="8.1640625" style="65" customWidth="1"/>
    <col min="15611" max="15611" width="7.83203125" style="65" customWidth="1"/>
    <col min="15612" max="15612" width="7.5" style="65" customWidth="1"/>
    <col min="15613" max="15860" width="8.83203125" style="65"/>
    <col min="15861" max="15861" width="11" style="65" customWidth="1"/>
    <col min="15862" max="15862" width="18.33203125" style="65" customWidth="1"/>
    <col min="15863" max="15864" width="8.1640625" style="65" customWidth="1"/>
    <col min="15865" max="15865" width="8.6640625" style="65" customWidth="1"/>
    <col min="15866" max="15866" width="8.1640625" style="65" customWidth="1"/>
    <col min="15867" max="15867" width="7.83203125" style="65" customWidth="1"/>
    <col min="15868" max="15868" width="7.5" style="65" customWidth="1"/>
    <col min="15869" max="16116" width="8.83203125" style="65"/>
    <col min="16117" max="16117" width="11" style="65" customWidth="1"/>
    <col min="16118" max="16118" width="18.33203125" style="65" customWidth="1"/>
    <col min="16119" max="16120" width="8.1640625" style="65" customWidth="1"/>
    <col min="16121" max="16121" width="8.6640625" style="65" customWidth="1"/>
    <col min="16122" max="16122" width="8.1640625" style="65" customWidth="1"/>
    <col min="16123" max="16123" width="7.83203125" style="65" customWidth="1"/>
    <col min="16124" max="16124" width="7.5" style="65" customWidth="1"/>
    <col min="16125" max="16384" width="8.83203125" style="65"/>
  </cols>
  <sheetData>
    <row r="1" spans="1:7" s="58" customFormat="1" x14ac:dyDescent="0.2">
      <c r="A1" s="58" t="s">
        <v>160</v>
      </c>
    </row>
    <row r="3" spans="1:7" s="58" customFormat="1" x14ac:dyDescent="0.2">
      <c r="A3" s="58" t="s">
        <v>1045</v>
      </c>
    </row>
    <row r="4" spans="1:7" s="58" customFormat="1" x14ac:dyDescent="0.2">
      <c r="A4" s="58" t="s">
        <v>1046</v>
      </c>
    </row>
    <row r="5" spans="1:7" s="58" customFormat="1" x14ac:dyDescent="0.2">
      <c r="A5" s="58" t="s">
        <v>1047</v>
      </c>
      <c r="C5" s="318"/>
    </row>
    <row r="6" spans="1:7" s="58" customFormat="1" x14ac:dyDescent="0.2">
      <c r="A6" s="58" t="s">
        <v>1048</v>
      </c>
      <c r="C6" s="318"/>
    </row>
    <row r="7" spans="1:7" s="58" customFormat="1" x14ac:dyDescent="0.2">
      <c r="A7" s="59" t="s">
        <v>1049</v>
      </c>
      <c r="B7" s="59"/>
      <c r="C7" s="319">
        <v>200000</v>
      </c>
    </row>
    <row r="8" spans="1:7" s="3" customFormat="1" ht="17" thickBot="1" x14ac:dyDescent="0.25">
      <c r="C8" s="31">
        <v>23000</v>
      </c>
      <c r="D8" s="320"/>
    </row>
    <row r="9" spans="1:7" s="58" customFormat="1" ht="17" thickBot="1" x14ac:dyDescent="0.25">
      <c r="A9" s="60" t="s">
        <v>168</v>
      </c>
      <c r="B9" s="61" t="s">
        <v>169</v>
      </c>
      <c r="C9" s="321" t="s">
        <v>1050</v>
      </c>
      <c r="D9" s="322"/>
    </row>
    <row r="10" spans="1:7" s="62" customFormat="1" ht="17" thickBot="1" x14ac:dyDescent="0.25">
      <c r="A10" s="716" t="s">
        <v>1051</v>
      </c>
      <c r="B10" s="74" t="s">
        <v>1052</v>
      </c>
      <c r="C10" s="74">
        <v>150</v>
      </c>
      <c r="D10" s="74"/>
      <c r="E10" s="62" t="s">
        <v>2490</v>
      </c>
      <c r="F10" s="3"/>
      <c r="G10" s="3"/>
    </row>
    <row r="11" spans="1:7" ht="17" thickBot="1" x14ac:dyDescent="0.3">
      <c r="A11" s="33" t="s">
        <v>1801</v>
      </c>
      <c r="B11" s="54"/>
      <c r="C11" s="64">
        <f>SUM(C10)</f>
        <v>150</v>
      </c>
      <c r="D11" s="94"/>
    </row>
    <row r="12" spans="1:7" ht="17" thickBot="1" x14ac:dyDescent="0.25">
      <c r="A12" s="289"/>
      <c r="B12" s="95"/>
      <c r="C12" s="95"/>
      <c r="D12" s="95"/>
    </row>
    <row r="13" spans="1:7" s="105" customFormat="1" ht="17" thickBot="1" x14ac:dyDescent="0.3">
      <c r="A13" s="33" t="s">
        <v>2515</v>
      </c>
      <c r="B13" s="54"/>
      <c r="C13" s="64">
        <f>SUM(C11:C12)</f>
        <v>150</v>
      </c>
      <c r="D13" s="94"/>
    </row>
    <row r="14" spans="1:7" ht="17" thickBot="1" x14ac:dyDescent="0.25">
      <c r="A14" s="298"/>
      <c r="B14" s="84"/>
      <c r="C14" s="84"/>
      <c r="D14" s="84"/>
    </row>
    <row r="15" spans="1:7" s="68" customFormat="1" ht="17" thickBot="1" x14ac:dyDescent="0.3">
      <c r="A15" s="33" t="s">
        <v>2634</v>
      </c>
      <c r="B15" s="54"/>
      <c r="C15" s="64">
        <f>SUM(C13:C14)</f>
        <v>150</v>
      </c>
      <c r="D15" s="94"/>
    </row>
    <row r="16" spans="1:7" s="62" customFormat="1" ht="17" thickBot="1" x14ac:dyDescent="0.25">
      <c r="A16" s="716" t="s">
        <v>2659</v>
      </c>
      <c r="B16" s="74" t="s">
        <v>63</v>
      </c>
      <c r="C16" s="74">
        <v>-100</v>
      </c>
      <c r="D16" s="74"/>
      <c r="E16" s="62" t="s">
        <v>2490</v>
      </c>
      <c r="F16" s="3"/>
    </row>
    <row r="17" spans="1:5" s="68" customFormat="1" ht="17" thickBot="1" x14ac:dyDescent="0.3">
      <c r="A17" s="33" t="s">
        <v>2749</v>
      </c>
      <c r="B17" s="54"/>
      <c r="C17" s="64">
        <f>SUM(C15:C16)</f>
        <v>50</v>
      </c>
      <c r="D17" s="94"/>
    </row>
    <row r="18" spans="1:5" ht="17" thickBot="1" x14ac:dyDescent="0.25">
      <c r="A18" s="302"/>
      <c r="B18" s="82"/>
      <c r="C18" s="82"/>
      <c r="D18" s="82"/>
    </row>
    <row r="19" spans="1:5" s="68" customFormat="1" ht="17" thickBot="1" x14ac:dyDescent="0.3">
      <c r="A19" s="33" t="s">
        <v>2841</v>
      </c>
      <c r="B19" s="54"/>
      <c r="C19" s="64">
        <f>SUM(C17:C18)</f>
        <v>50</v>
      </c>
      <c r="D19" s="94"/>
    </row>
    <row r="20" spans="1:5" ht="17" thickBot="1" x14ac:dyDescent="0.25">
      <c r="A20" s="302"/>
      <c r="B20" s="82"/>
      <c r="C20" s="82"/>
      <c r="D20" s="82"/>
    </row>
    <row r="21" spans="1:5" s="68" customFormat="1" ht="17" thickBot="1" x14ac:dyDescent="0.3">
      <c r="A21" s="33" t="s">
        <v>2960</v>
      </c>
      <c r="B21" s="54"/>
      <c r="C21" s="64">
        <f>SUM(C19:C20)</f>
        <v>50</v>
      </c>
      <c r="D21" s="94"/>
    </row>
    <row r="22" spans="1:5" s="62" customFormat="1" ht="17" thickBot="1" x14ac:dyDescent="0.25">
      <c r="A22" s="716"/>
      <c r="B22" s="74"/>
      <c r="C22" s="74"/>
      <c r="D22" s="74"/>
    </row>
    <row r="23" spans="1:5" s="68" customFormat="1" ht="17" thickBot="1" x14ac:dyDescent="0.3">
      <c r="A23" s="33" t="s">
        <v>3067</v>
      </c>
      <c r="B23" s="54"/>
      <c r="C23" s="64">
        <f>SUM(C21:C22)</f>
        <v>50</v>
      </c>
      <c r="D23" s="94"/>
    </row>
    <row r="24" spans="1:5" s="62" customFormat="1" ht="17" thickBot="1" x14ac:dyDescent="0.25">
      <c r="A24" s="716"/>
      <c r="B24" s="74"/>
      <c r="C24" s="74"/>
      <c r="D24" s="74"/>
    </row>
    <row r="25" spans="1:5" s="68" customFormat="1" ht="17" thickBot="1" x14ac:dyDescent="0.3">
      <c r="A25" s="33" t="s">
        <v>3187</v>
      </c>
      <c r="B25" s="54"/>
      <c r="C25" s="64">
        <f>SUM(C23:C24)</f>
        <v>50</v>
      </c>
      <c r="D25" s="94"/>
    </row>
    <row r="26" spans="1:5" ht="17" thickBot="1" x14ac:dyDescent="0.25">
      <c r="A26" s="302"/>
      <c r="B26" s="82"/>
      <c r="C26" s="82"/>
      <c r="D26" s="82"/>
    </row>
    <row r="27" spans="1:5" s="68" customFormat="1" ht="17" thickBot="1" x14ac:dyDescent="0.3">
      <c r="A27" s="33" t="s">
        <v>3277</v>
      </c>
      <c r="B27" s="54"/>
      <c r="C27" s="64">
        <f>SUM(C25:C26)</f>
        <v>50</v>
      </c>
      <c r="D27" s="94"/>
    </row>
    <row r="28" spans="1:5" s="72" customFormat="1" x14ac:dyDescent="0.2">
      <c r="A28" s="995" t="s">
        <v>3274</v>
      </c>
      <c r="B28" s="342" t="s">
        <v>210</v>
      </c>
      <c r="C28" s="342">
        <v>-10</v>
      </c>
      <c r="D28" s="342"/>
      <c r="E28" s="72" t="s">
        <v>2722</v>
      </c>
    </row>
    <row r="29" spans="1:5" s="3" customFormat="1" ht="17" thickBot="1" x14ac:dyDescent="0.25">
      <c r="A29" s="716" t="s">
        <v>3368</v>
      </c>
      <c r="B29" s="74" t="s">
        <v>63</v>
      </c>
      <c r="C29" s="74">
        <v>-40</v>
      </c>
      <c r="D29" s="107"/>
      <c r="E29" s="3" t="s">
        <v>998</v>
      </c>
    </row>
    <row r="30" spans="1:5" s="68" customFormat="1" ht="17" thickBot="1" x14ac:dyDescent="0.3">
      <c r="A30" s="33" t="s">
        <v>3370</v>
      </c>
      <c r="B30" s="54"/>
      <c r="C30" s="64">
        <f>SUM(C27:C29)</f>
        <v>0</v>
      </c>
      <c r="D30" s="94"/>
    </row>
    <row r="31" spans="1:5" x14ac:dyDescent="0.2">
      <c r="A31" s="302"/>
      <c r="B31" s="82"/>
      <c r="C31" s="82"/>
      <c r="D31" s="82"/>
    </row>
    <row r="32" spans="1:5" x14ac:dyDescent="0.2">
      <c r="A32" s="302"/>
      <c r="B32" s="82"/>
      <c r="C32" s="82"/>
      <c r="D32" s="82"/>
    </row>
    <row r="33" spans="1:18" ht="17" thickBot="1" x14ac:dyDescent="0.25">
      <c r="A33" s="302"/>
      <c r="B33" s="82"/>
      <c r="C33" s="82"/>
      <c r="D33" s="82"/>
    </row>
    <row r="34" spans="1:18" ht="17" thickBot="1" x14ac:dyDescent="0.25">
      <c r="A34" s="323" t="s">
        <v>927</v>
      </c>
      <c r="B34" s="89"/>
      <c r="C34" s="307">
        <f>SUM(C10)</f>
        <v>150</v>
      </c>
      <c r="D34" s="101"/>
    </row>
    <row r="35" spans="1:18" ht="17" thickBot="1" x14ac:dyDescent="0.25">
      <c r="A35" s="88" t="s">
        <v>1053</v>
      </c>
      <c r="B35" s="89"/>
      <c r="C35" s="324">
        <v>150</v>
      </c>
      <c r="D35" s="101"/>
    </row>
    <row r="37" spans="1:18" x14ac:dyDescent="0.2">
      <c r="A37" s="59" t="s">
        <v>1038</v>
      </c>
      <c r="B37" s="59"/>
      <c r="C37" s="59"/>
      <c r="D37" s="309"/>
      <c r="E37" s="309"/>
      <c r="F37" s="105"/>
      <c r="G37" s="105"/>
      <c r="H37" s="105"/>
      <c r="I37" s="105"/>
      <c r="J37" s="105"/>
      <c r="K37" s="105"/>
      <c r="P37" s="105"/>
      <c r="Q37" s="105"/>
      <c r="R37" s="105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tabColor rgb="FFFFFF00"/>
  </sheetPr>
  <dimension ref="A1:N129"/>
  <sheetViews>
    <sheetView topLeftCell="A10" workbookViewId="0">
      <selection activeCell="F26" sqref="F26"/>
    </sheetView>
  </sheetViews>
  <sheetFormatPr baseColWidth="10" defaultColWidth="8.83203125" defaultRowHeight="16" x14ac:dyDescent="0.2"/>
  <cols>
    <col min="1" max="1" width="13.33203125" style="65" customWidth="1"/>
    <col min="2" max="2" width="20" style="65" customWidth="1"/>
    <col min="3" max="3" width="10.1640625" style="65" bestFit="1" customWidth="1"/>
    <col min="4" max="4" width="11" style="65" customWidth="1"/>
    <col min="5" max="11" width="9.83203125" style="65" customWidth="1"/>
    <col min="12" max="13" width="12.5" style="65" customWidth="1"/>
    <col min="14" max="14" width="11.5" style="65" customWidth="1"/>
    <col min="15" max="252" width="8.83203125" style="65"/>
    <col min="253" max="253" width="11" style="65" customWidth="1"/>
    <col min="254" max="254" width="18.33203125" style="65" customWidth="1"/>
    <col min="255" max="256" width="8.1640625" style="65" customWidth="1"/>
    <col min="257" max="257" width="8.6640625" style="65" customWidth="1"/>
    <col min="258" max="258" width="8.1640625" style="65" customWidth="1"/>
    <col min="259" max="259" width="7.83203125" style="65" customWidth="1"/>
    <col min="260" max="260" width="7.5" style="65" customWidth="1"/>
    <col min="261" max="508" width="8.83203125" style="65"/>
    <col min="509" max="509" width="11" style="65" customWidth="1"/>
    <col min="510" max="510" width="18.33203125" style="65" customWidth="1"/>
    <col min="511" max="512" width="8.1640625" style="65" customWidth="1"/>
    <col min="513" max="513" width="8.6640625" style="65" customWidth="1"/>
    <col min="514" max="514" width="8.1640625" style="65" customWidth="1"/>
    <col min="515" max="515" width="7.83203125" style="65" customWidth="1"/>
    <col min="516" max="516" width="7.5" style="65" customWidth="1"/>
    <col min="517" max="764" width="8.83203125" style="65"/>
    <col min="765" max="765" width="11" style="65" customWidth="1"/>
    <col min="766" max="766" width="18.33203125" style="65" customWidth="1"/>
    <col min="767" max="768" width="8.1640625" style="65" customWidth="1"/>
    <col min="769" max="769" width="8.6640625" style="65" customWidth="1"/>
    <col min="770" max="770" width="8.1640625" style="65" customWidth="1"/>
    <col min="771" max="771" width="7.83203125" style="65" customWidth="1"/>
    <col min="772" max="772" width="7.5" style="65" customWidth="1"/>
    <col min="773" max="1020" width="8.83203125" style="65"/>
    <col min="1021" max="1021" width="11" style="65" customWidth="1"/>
    <col min="1022" max="1022" width="18.33203125" style="65" customWidth="1"/>
    <col min="1023" max="1024" width="8.1640625" style="65" customWidth="1"/>
    <col min="1025" max="1025" width="8.6640625" style="65" customWidth="1"/>
    <col min="1026" max="1026" width="8.1640625" style="65" customWidth="1"/>
    <col min="1027" max="1027" width="7.83203125" style="65" customWidth="1"/>
    <col min="1028" max="1028" width="7.5" style="65" customWidth="1"/>
    <col min="1029" max="1276" width="8.83203125" style="65"/>
    <col min="1277" max="1277" width="11" style="65" customWidth="1"/>
    <col min="1278" max="1278" width="18.33203125" style="65" customWidth="1"/>
    <col min="1279" max="1280" width="8.1640625" style="65" customWidth="1"/>
    <col min="1281" max="1281" width="8.6640625" style="65" customWidth="1"/>
    <col min="1282" max="1282" width="8.1640625" style="65" customWidth="1"/>
    <col min="1283" max="1283" width="7.83203125" style="65" customWidth="1"/>
    <col min="1284" max="1284" width="7.5" style="65" customWidth="1"/>
    <col min="1285" max="1532" width="8.83203125" style="65"/>
    <col min="1533" max="1533" width="11" style="65" customWidth="1"/>
    <col min="1534" max="1534" width="18.33203125" style="65" customWidth="1"/>
    <col min="1535" max="1536" width="8.1640625" style="65" customWidth="1"/>
    <col min="1537" max="1537" width="8.6640625" style="65" customWidth="1"/>
    <col min="1538" max="1538" width="8.1640625" style="65" customWidth="1"/>
    <col min="1539" max="1539" width="7.83203125" style="65" customWidth="1"/>
    <col min="1540" max="1540" width="7.5" style="65" customWidth="1"/>
    <col min="1541" max="1788" width="8.83203125" style="65"/>
    <col min="1789" max="1789" width="11" style="65" customWidth="1"/>
    <col min="1790" max="1790" width="18.33203125" style="65" customWidth="1"/>
    <col min="1791" max="1792" width="8.1640625" style="65" customWidth="1"/>
    <col min="1793" max="1793" width="8.6640625" style="65" customWidth="1"/>
    <col min="1794" max="1794" width="8.1640625" style="65" customWidth="1"/>
    <col min="1795" max="1795" width="7.83203125" style="65" customWidth="1"/>
    <col min="1796" max="1796" width="7.5" style="65" customWidth="1"/>
    <col min="1797" max="2044" width="8.83203125" style="65"/>
    <col min="2045" max="2045" width="11" style="65" customWidth="1"/>
    <col min="2046" max="2046" width="18.33203125" style="65" customWidth="1"/>
    <col min="2047" max="2048" width="8.1640625" style="65" customWidth="1"/>
    <col min="2049" max="2049" width="8.6640625" style="65" customWidth="1"/>
    <col min="2050" max="2050" width="8.1640625" style="65" customWidth="1"/>
    <col min="2051" max="2051" width="7.83203125" style="65" customWidth="1"/>
    <col min="2052" max="2052" width="7.5" style="65" customWidth="1"/>
    <col min="2053" max="2300" width="8.83203125" style="65"/>
    <col min="2301" max="2301" width="11" style="65" customWidth="1"/>
    <col min="2302" max="2302" width="18.33203125" style="65" customWidth="1"/>
    <col min="2303" max="2304" width="8.1640625" style="65" customWidth="1"/>
    <col min="2305" max="2305" width="8.6640625" style="65" customWidth="1"/>
    <col min="2306" max="2306" width="8.1640625" style="65" customWidth="1"/>
    <col min="2307" max="2307" width="7.83203125" style="65" customWidth="1"/>
    <col min="2308" max="2308" width="7.5" style="65" customWidth="1"/>
    <col min="2309" max="2556" width="8.83203125" style="65"/>
    <col min="2557" max="2557" width="11" style="65" customWidth="1"/>
    <col min="2558" max="2558" width="18.33203125" style="65" customWidth="1"/>
    <col min="2559" max="2560" width="8.1640625" style="65" customWidth="1"/>
    <col min="2561" max="2561" width="8.6640625" style="65" customWidth="1"/>
    <col min="2562" max="2562" width="8.1640625" style="65" customWidth="1"/>
    <col min="2563" max="2563" width="7.83203125" style="65" customWidth="1"/>
    <col min="2564" max="2564" width="7.5" style="65" customWidth="1"/>
    <col min="2565" max="2812" width="8.83203125" style="65"/>
    <col min="2813" max="2813" width="11" style="65" customWidth="1"/>
    <col min="2814" max="2814" width="18.33203125" style="65" customWidth="1"/>
    <col min="2815" max="2816" width="8.1640625" style="65" customWidth="1"/>
    <col min="2817" max="2817" width="8.6640625" style="65" customWidth="1"/>
    <col min="2818" max="2818" width="8.1640625" style="65" customWidth="1"/>
    <col min="2819" max="2819" width="7.83203125" style="65" customWidth="1"/>
    <col min="2820" max="2820" width="7.5" style="65" customWidth="1"/>
    <col min="2821" max="3068" width="8.83203125" style="65"/>
    <col min="3069" max="3069" width="11" style="65" customWidth="1"/>
    <col min="3070" max="3070" width="18.33203125" style="65" customWidth="1"/>
    <col min="3071" max="3072" width="8.1640625" style="65" customWidth="1"/>
    <col min="3073" max="3073" width="8.6640625" style="65" customWidth="1"/>
    <col min="3074" max="3074" width="8.1640625" style="65" customWidth="1"/>
    <col min="3075" max="3075" width="7.83203125" style="65" customWidth="1"/>
    <col min="3076" max="3076" width="7.5" style="65" customWidth="1"/>
    <col min="3077" max="3324" width="8.83203125" style="65"/>
    <col min="3325" max="3325" width="11" style="65" customWidth="1"/>
    <col min="3326" max="3326" width="18.33203125" style="65" customWidth="1"/>
    <col min="3327" max="3328" width="8.1640625" style="65" customWidth="1"/>
    <col min="3329" max="3329" width="8.6640625" style="65" customWidth="1"/>
    <col min="3330" max="3330" width="8.1640625" style="65" customWidth="1"/>
    <col min="3331" max="3331" width="7.83203125" style="65" customWidth="1"/>
    <col min="3332" max="3332" width="7.5" style="65" customWidth="1"/>
    <col min="3333" max="3580" width="8.83203125" style="65"/>
    <col min="3581" max="3581" width="11" style="65" customWidth="1"/>
    <col min="3582" max="3582" width="18.33203125" style="65" customWidth="1"/>
    <col min="3583" max="3584" width="8.1640625" style="65" customWidth="1"/>
    <col min="3585" max="3585" width="8.6640625" style="65" customWidth="1"/>
    <col min="3586" max="3586" width="8.1640625" style="65" customWidth="1"/>
    <col min="3587" max="3587" width="7.83203125" style="65" customWidth="1"/>
    <col min="3588" max="3588" width="7.5" style="65" customWidth="1"/>
    <col min="3589" max="3836" width="8.83203125" style="65"/>
    <col min="3837" max="3837" width="11" style="65" customWidth="1"/>
    <col min="3838" max="3838" width="18.33203125" style="65" customWidth="1"/>
    <col min="3839" max="3840" width="8.1640625" style="65" customWidth="1"/>
    <col min="3841" max="3841" width="8.6640625" style="65" customWidth="1"/>
    <col min="3842" max="3842" width="8.1640625" style="65" customWidth="1"/>
    <col min="3843" max="3843" width="7.83203125" style="65" customWidth="1"/>
    <col min="3844" max="3844" width="7.5" style="65" customWidth="1"/>
    <col min="3845" max="4092" width="8.83203125" style="65"/>
    <col min="4093" max="4093" width="11" style="65" customWidth="1"/>
    <col min="4094" max="4094" width="18.33203125" style="65" customWidth="1"/>
    <col min="4095" max="4096" width="8.1640625" style="65" customWidth="1"/>
    <col min="4097" max="4097" width="8.6640625" style="65" customWidth="1"/>
    <col min="4098" max="4098" width="8.1640625" style="65" customWidth="1"/>
    <col min="4099" max="4099" width="7.83203125" style="65" customWidth="1"/>
    <col min="4100" max="4100" width="7.5" style="65" customWidth="1"/>
    <col min="4101" max="4348" width="8.83203125" style="65"/>
    <col min="4349" max="4349" width="11" style="65" customWidth="1"/>
    <col min="4350" max="4350" width="18.33203125" style="65" customWidth="1"/>
    <col min="4351" max="4352" width="8.1640625" style="65" customWidth="1"/>
    <col min="4353" max="4353" width="8.6640625" style="65" customWidth="1"/>
    <col min="4354" max="4354" width="8.1640625" style="65" customWidth="1"/>
    <col min="4355" max="4355" width="7.83203125" style="65" customWidth="1"/>
    <col min="4356" max="4356" width="7.5" style="65" customWidth="1"/>
    <col min="4357" max="4604" width="8.83203125" style="65"/>
    <col min="4605" max="4605" width="11" style="65" customWidth="1"/>
    <col min="4606" max="4606" width="18.33203125" style="65" customWidth="1"/>
    <col min="4607" max="4608" width="8.1640625" style="65" customWidth="1"/>
    <col min="4609" max="4609" width="8.6640625" style="65" customWidth="1"/>
    <col min="4610" max="4610" width="8.1640625" style="65" customWidth="1"/>
    <col min="4611" max="4611" width="7.83203125" style="65" customWidth="1"/>
    <col min="4612" max="4612" width="7.5" style="65" customWidth="1"/>
    <col min="4613" max="4860" width="8.83203125" style="65"/>
    <col min="4861" max="4861" width="11" style="65" customWidth="1"/>
    <col min="4862" max="4862" width="18.33203125" style="65" customWidth="1"/>
    <col min="4863" max="4864" width="8.1640625" style="65" customWidth="1"/>
    <col min="4865" max="4865" width="8.6640625" style="65" customWidth="1"/>
    <col min="4866" max="4866" width="8.1640625" style="65" customWidth="1"/>
    <col min="4867" max="4867" width="7.83203125" style="65" customWidth="1"/>
    <col min="4868" max="4868" width="7.5" style="65" customWidth="1"/>
    <col min="4869" max="5116" width="8.83203125" style="65"/>
    <col min="5117" max="5117" width="11" style="65" customWidth="1"/>
    <col min="5118" max="5118" width="18.33203125" style="65" customWidth="1"/>
    <col min="5119" max="5120" width="8.1640625" style="65" customWidth="1"/>
    <col min="5121" max="5121" width="8.6640625" style="65" customWidth="1"/>
    <col min="5122" max="5122" width="8.1640625" style="65" customWidth="1"/>
    <col min="5123" max="5123" width="7.83203125" style="65" customWidth="1"/>
    <col min="5124" max="5124" width="7.5" style="65" customWidth="1"/>
    <col min="5125" max="5372" width="8.83203125" style="65"/>
    <col min="5373" max="5373" width="11" style="65" customWidth="1"/>
    <col min="5374" max="5374" width="18.33203125" style="65" customWidth="1"/>
    <col min="5375" max="5376" width="8.1640625" style="65" customWidth="1"/>
    <col min="5377" max="5377" width="8.6640625" style="65" customWidth="1"/>
    <col min="5378" max="5378" width="8.1640625" style="65" customWidth="1"/>
    <col min="5379" max="5379" width="7.83203125" style="65" customWidth="1"/>
    <col min="5380" max="5380" width="7.5" style="65" customWidth="1"/>
    <col min="5381" max="5628" width="8.83203125" style="65"/>
    <col min="5629" max="5629" width="11" style="65" customWidth="1"/>
    <col min="5630" max="5630" width="18.33203125" style="65" customWidth="1"/>
    <col min="5631" max="5632" width="8.1640625" style="65" customWidth="1"/>
    <col min="5633" max="5633" width="8.6640625" style="65" customWidth="1"/>
    <col min="5634" max="5634" width="8.1640625" style="65" customWidth="1"/>
    <col min="5635" max="5635" width="7.83203125" style="65" customWidth="1"/>
    <col min="5636" max="5636" width="7.5" style="65" customWidth="1"/>
    <col min="5637" max="5884" width="8.83203125" style="65"/>
    <col min="5885" max="5885" width="11" style="65" customWidth="1"/>
    <col min="5886" max="5886" width="18.33203125" style="65" customWidth="1"/>
    <col min="5887" max="5888" width="8.1640625" style="65" customWidth="1"/>
    <col min="5889" max="5889" width="8.6640625" style="65" customWidth="1"/>
    <col min="5890" max="5890" width="8.1640625" style="65" customWidth="1"/>
    <col min="5891" max="5891" width="7.83203125" style="65" customWidth="1"/>
    <col min="5892" max="5892" width="7.5" style="65" customWidth="1"/>
    <col min="5893" max="6140" width="8.83203125" style="65"/>
    <col min="6141" max="6141" width="11" style="65" customWidth="1"/>
    <col min="6142" max="6142" width="18.33203125" style="65" customWidth="1"/>
    <col min="6143" max="6144" width="8.1640625" style="65" customWidth="1"/>
    <col min="6145" max="6145" width="8.6640625" style="65" customWidth="1"/>
    <col min="6146" max="6146" width="8.1640625" style="65" customWidth="1"/>
    <col min="6147" max="6147" width="7.83203125" style="65" customWidth="1"/>
    <col min="6148" max="6148" width="7.5" style="65" customWidth="1"/>
    <col min="6149" max="6396" width="8.83203125" style="65"/>
    <col min="6397" max="6397" width="11" style="65" customWidth="1"/>
    <col min="6398" max="6398" width="18.33203125" style="65" customWidth="1"/>
    <col min="6399" max="6400" width="8.1640625" style="65" customWidth="1"/>
    <col min="6401" max="6401" width="8.6640625" style="65" customWidth="1"/>
    <col min="6402" max="6402" width="8.1640625" style="65" customWidth="1"/>
    <col min="6403" max="6403" width="7.83203125" style="65" customWidth="1"/>
    <col min="6404" max="6404" width="7.5" style="65" customWidth="1"/>
    <col min="6405" max="6652" width="8.83203125" style="65"/>
    <col min="6653" max="6653" width="11" style="65" customWidth="1"/>
    <col min="6654" max="6654" width="18.33203125" style="65" customWidth="1"/>
    <col min="6655" max="6656" width="8.1640625" style="65" customWidth="1"/>
    <col min="6657" max="6657" width="8.6640625" style="65" customWidth="1"/>
    <col min="6658" max="6658" width="8.1640625" style="65" customWidth="1"/>
    <col min="6659" max="6659" width="7.83203125" style="65" customWidth="1"/>
    <col min="6660" max="6660" width="7.5" style="65" customWidth="1"/>
    <col min="6661" max="6908" width="8.83203125" style="65"/>
    <col min="6909" max="6909" width="11" style="65" customWidth="1"/>
    <col min="6910" max="6910" width="18.33203125" style="65" customWidth="1"/>
    <col min="6911" max="6912" width="8.1640625" style="65" customWidth="1"/>
    <col min="6913" max="6913" width="8.6640625" style="65" customWidth="1"/>
    <col min="6914" max="6914" width="8.1640625" style="65" customWidth="1"/>
    <col min="6915" max="6915" width="7.83203125" style="65" customWidth="1"/>
    <col min="6916" max="6916" width="7.5" style="65" customWidth="1"/>
    <col min="6917" max="7164" width="8.83203125" style="65"/>
    <col min="7165" max="7165" width="11" style="65" customWidth="1"/>
    <col min="7166" max="7166" width="18.33203125" style="65" customWidth="1"/>
    <col min="7167" max="7168" width="8.1640625" style="65" customWidth="1"/>
    <col min="7169" max="7169" width="8.6640625" style="65" customWidth="1"/>
    <col min="7170" max="7170" width="8.1640625" style="65" customWidth="1"/>
    <col min="7171" max="7171" width="7.83203125" style="65" customWidth="1"/>
    <col min="7172" max="7172" width="7.5" style="65" customWidth="1"/>
    <col min="7173" max="7420" width="8.83203125" style="65"/>
    <col min="7421" max="7421" width="11" style="65" customWidth="1"/>
    <col min="7422" max="7422" width="18.33203125" style="65" customWidth="1"/>
    <col min="7423" max="7424" width="8.1640625" style="65" customWidth="1"/>
    <col min="7425" max="7425" width="8.6640625" style="65" customWidth="1"/>
    <col min="7426" max="7426" width="8.1640625" style="65" customWidth="1"/>
    <col min="7427" max="7427" width="7.83203125" style="65" customWidth="1"/>
    <col min="7428" max="7428" width="7.5" style="65" customWidth="1"/>
    <col min="7429" max="7676" width="8.83203125" style="65"/>
    <col min="7677" max="7677" width="11" style="65" customWidth="1"/>
    <col min="7678" max="7678" width="18.33203125" style="65" customWidth="1"/>
    <col min="7679" max="7680" width="8.1640625" style="65" customWidth="1"/>
    <col min="7681" max="7681" width="8.6640625" style="65" customWidth="1"/>
    <col min="7682" max="7682" width="8.1640625" style="65" customWidth="1"/>
    <col min="7683" max="7683" width="7.83203125" style="65" customWidth="1"/>
    <col min="7684" max="7684" width="7.5" style="65" customWidth="1"/>
    <col min="7685" max="7932" width="8.83203125" style="65"/>
    <col min="7933" max="7933" width="11" style="65" customWidth="1"/>
    <col min="7934" max="7934" width="18.33203125" style="65" customWidth="1"/>
    <col min="7935" max="7936" width="8.1640625" style="65" customWidth="1"/>
    <col min="7937" max="7937" width="8.6640625" style="65" customWidth="1"/>
    <col min="7938" max="7938" width="8.1640625" style="65" customWidth="1"/>
    <col min="7939" max="7939" width="7.83203125" style="65" customWidth="1"/>
    <col min="7940" max="7940" width="7.5" style="65" customWidth="1"/>
    <col min="7941" max="8188" width="8.83203125" style="65"/>
    <col min="8189" max="8189" width="11" style="65" customWidth="1"/>
    <col min="8190" max="8190" width="18.33203125" style="65" customWidth="1"/>
    <col min="8191" max="8192" width="8.1640625" style="65" customWidth="1"/>
    <col min="8193" max="8193" width="8.6640625" style="65" customWidth="1"/>
    <col min="8194" max="8194" width="8.1640625" style="65" customWidth="1"/>
    <col min="8195" max="8195" width="7.83203125" style="65" customWidth="1"/>
    <col min="8196" max="8196" width="7.5" style="65" customWidth="1"/>
    <col min="8197" max="8444" width="8.83203125" style="65"/>
    <col min="8445" max="8445" width="11" style="65" customWidth="1"/>
    <col min="8446" max="8446" width="18.33203125" style="65" customWidth="1"/>
    <col min="8447" max="8448" width="8.1640625" style="65" customWidth="1"/>
    <col min="8449" max="8449" width="8.6640625" style="65" customWidth="1"/>
    <col min="8450" max="8450" width="8.1640625" style="65" customWidth="1"/>
    <col min="8451" max="8451" width="7.83203125" style="65" customWidth="1"/>
    <col min="8452" max="8452" width="7.5" style="65" customWidth="1"/>
    <col min="8453" max="8700" width="8.83203125" style="65"/>
    <col min="8701" max="8701" width="11" style="65" customWidth="1"/>
    <col min="8702" max="8702" width="18.33203125" style="65" customWidth="1"/>
    <col min="8703" max="8704" width="8.1640625" style="65" customWidth="1"/>
    <col min="8705" max="8705" width="8.6640625" style="65" customWidth="1"/>
    <col min="8706" max="8706" width="8.1640625" style="65" customWidth="1"/>
    <col min="8707" max="8707" width="7.83203125" style="65" customWidth="1"/>
    <col min="8708" max="8708" width="7.5" style="65" customWidth="1"/>
    <col min="8709" max="8956" width="8.83203125" style="65"/>
    <col min="8957" max="8957" width="11" style="65" customWidth="1"/>
    <col min="8958" max="8958" width="18.33203125" style="65" customWidth="1"/>
    <col min="8959" max="8960" width="8.1640625" style="65" customWidth="1"/>
    <col min="8961" max="8961" width="8.6640625" style="65" customWidth="1"/>
    <col min="8962" max="8962" width="8.1640625" style="65" customWidth="1"/>
    <col min="8963" max="8963" width="7.83203125" style="65" customWidth="1"/>
    <col min="8964" max="8964" width="7.5" style="65" customWidth="1"/>
    <col min="8965" max="9212" width="8.83203125" style="65"/>
    <col min="9213" max="9213" width="11" style="65" customWidth="1"/>
    <col min="9214" max="9214" width="18.33203125" style="65" customWidth="1"/>
    <col min="9215" max="9216" width="8.1640625" style="65" customWidth="1"/>
    <col min="9217" max="9217" width="8.6640625" style="65" customWidth="1"/>
    <col min="9218" max="9218" width="8.1640625" style="65" customWidth="1"/>
    <col min="9219" max="9219" width="7.83203125" style="65" customWidth="1"/>
    <col min="9220" max="9220" width="7.5" style="65" customWidth="1"/>
    <col min="9221" max="9468" width="8.83203125" style="65"/>
    <col min="9469" max="9469" width="11" style="65" customWidth="1"/>
    <col min="9470" max="9470" width="18.33203125" style="65" customWidth="1"/>
    <col min="9471" max="9472" width="8.1640625" style="65" customWidth="1"/>
    <col min="9473" max="9473" width="8.6640625" style="65" customWidth="1"/>
    <col min="9474" max="9474" width="8.1640625" style="65" customWidth="1"/>
    <col min="9475" max="9475" width="7.83203125" style="65" customWidth="1"/>
    <col min="9476" max="9476" width="7.5" style="65" customWidth="1"/>
    <col min="9477" max="9724" width="8.83203125" style="65"/>
    <col min="9725" max="9725" width="11" style="65" customWidth="1"/>
    <col min="9726" max="9726" width="18.33203125" style="65" customWidth="1"/>
    <col min="9727" max="9728" width="8.1640625" style="65" customWidth="1"/>
    <col min="9729" max="9729" width="8.6640625" style="65" customWidth="1"/>
    <col min="9730" max="9730" width="8.1640625" style="65" customWidth="1"/>
    <col min="9731" max="9731" width="7.83203125" style="65" customWidth="1"/>
    <col min="9732" max="9732" width="7.5" style="65" customWidth="1"/>
    <col min="9733" max="9980" width="8.83203125" style="65"/>
    <col min="9981" max="9981" width="11" style="65" customWidth="1"/>
    <col min="9982" max="9982" width="18.33203125" style="65" customWidth="1"/>
    <col min="9983" max="9984" width="8.1640625" style="65" customWidth="1"/>
    <col min="9985" max="9985" width="8.6640625" style="65" customWidth="1"/>
    <col min="9986" max="9986" width="8.1640625" style="65" customWidth="1"/>
    <col min="9987" max="9987" width="7.83203125" style="65" customWidth="1"/>
    <col min="9988" max="9988" width="7.5" style="65" customWidth="1"/>
    <col min="9989" max="10236" width="8.83203125" style="65"/>
    <col min="10237" max="10237" width="11" style="65" customWidth="1"/>
    <col min="10238" max="10238" width="18.33203125" style="65" customWidth="1"/>
    <col min="10239" max="10240" width="8.1640625" style="65" customWidth="1"/>
    <col min="10241" max="10241" width="8.6640625" style="65" customWidth="1"/>
    <col min="10242" max="10242" width="8.1640625" style="65" customWidth="1"/>
    <col min="10243" max="10243" width="7.83203125" style="65" customWidth="1"/>
    <col min="10244" max="10244" width="7.5" style="65" customWidth="1"/>
    <col min="10245" max="10492" width="8.83203125" style="65"/>
    <col min="10493" max="10493" width="11" style="65" customWidth="1"/>
    <col min="10494" max="10494" width="18.33203125" style="65" customWidth="1"/>
    <col min="10495" max="10496" width="8.1640625" style="65" customWidth="1"/>
    <col min="10497" max="10497" width="8.6640625" style="65" customWidth="1"/>
    <col min="10498" max="10498" width="8.1640625" style="65" customWidth="1"/>
    <col min="10499" max="10499" width="7.83203125" style="65" customWidth="1"/>
    <col min="10500" max="10500" width="7.5" style="65" customWidth="1"/>
    <col min="10501" max="10748" width="8.83203125" style="65"/>
    <col min="10749" max="10749" width="11" style="65" customWidth="1"/>
    <col min="10750" max="10750" width="18.33203125" style="65" customWidth="1"/>
    <col min="10751" max="10752" width="8.1640625" style="65" customWidth="1"/>
    <col min="10753" max="10753" width="8.6640625" style="65" customWidth="1"/>
    <col min="10754" max="10754" width="8.1640625" style="65" customWidth="1"/>
    <col min="10755" max="10755" width="7.83203125" style="65" customWidth="1"/>
    <col min="10756" max="10756" width="7.5" style="65" customWidth="1"/>
    <col min="10757" max="11004" width="8.83203125" style="65"/>
    <col min="11005" max="11005" width="11" style="65" customWidth="1"/>
    <col min="11006" max="11006" width="18.33203125" style="65" customWidth="1"/>
    <col min="11007" max="11008" width="8.1640625" style="65" customWidth="1"/>
    <col min="11009" max="11009" width="8.6640625" style="65" customWidth="1"/>
    <col min="11010" max="11010" width="8.1640625" style="65" customWidth="1"/>
    <col min="11011" max="11011" width="7.83203125" style="65" customWidth="1"/>
    <col min="11012" max="11012" width="7.5" style="65" customWidth="1"/>
    <col min="11013" max="11260" width="8.83203125" style="65"/>
    <col min="11261" max="11261" width="11" style="65" customWidth="1"/>
    <col min="11262" max="11262" width="18.33203125" style="65" customWidth="1"/>
    <col min="11263" max="11264" width="8.1640625" style="65" customWidth="1"/>
    <col min="11265" max="11265" width="8.6640625" style="65" customWidth="1"/>
    <col min="11266" max="11266" width="8.1640625" style="65" customWidth="1"/>
    <col min="11267" max="11267" width="7.83203125" style="65" customWidth="1"/>
    <col min="11268" max="11268" width="7.5" style="65" customWidth="1"/>
    <col min="11269" max="11516" width="8.83203125" style="65"/>
    <col min="11517" max="11517" width="11" style="65" customWidth="1"/>
    <col min="11518" max="11518" width="18.33203125" style="65" customWidth="1"/>
    <col min="11519" max="11520" width="8.1640625" style="65" customWidth="1"/>
    <col min="11521" max="11521" width="8.6640625" style="65" customWidth="1"/>
    <col min="11522" max="11522" width="8.1640625" style="65" customWidth="1"/>
    <col min="11523" max="11523" width="7.83203125" style="65" customWidth="1"/>
    <col min="11524" max="11524" width="7.5" style="65" customWidth="1"/>
    <col min="11525" max="11772" width="8.83203125" style="65"/>
    <col min="11773" max="11773" width="11" style="65" customWidth="1"/>
    <col min="11774" max="11774" width="18.33203125" style="65" customWidth="1"/>
    <col min="11775" max="11776" width="8.1640625" style="65" customWidth="1"/>
    <col min="11777" max="11777" width="8.6640625" style="65" customWidth="1"/>
    <col min="11778" max="11778" width="8.1640625" style="65" customWidth="1"/>
    <col min="11779" max="11779" width="7.83203125" style="65" customWidth="1"/>
    <col min="11780" max="11780" width="7.5" style="65" customWidth="1"/>
    <col min="11781" max="12028" width="8.83203125" style="65"/>
    <col min="12029" max="12029" width="11" style="65" customWidth="1"/>
    <col min="12030" max="12030" width="18.33203125" style="65" customWidth="1"/>
    <col min="12031" max="12032" width="8.1640625" style="65" customWidth="1"/>
    <col min="12033" max="12033" width="8.6640625" style="65" customWidth="1"/>
    <col min="12034" max="12034" width="8.1640625" style="65" customWidth="1"/>
    <col min="12035" max="12035" width="7.83203125" style="65" customWidth="1"/>
    <col min="12036" max="12036" width="7.5" style="65" customWidth="1"/>
    <col min="12037" max="12284" width="8.83203125" style="65"/>
    <col min="12285" max="12285" width="11" style="65" customWidth="1"/>
    <col min="12286" max="12286" width="18.33203125" style="65" customWidth="1"/>
    <col min="12287" max="12288" width="8.1640625" style="65" customWidth="1"/>
    <col min="12289" max="12289" width="8.6640625" style="65" customWidth="1"/>
    <col min="12290" max="12290" width="8.1640625" style="65" customWidth="1"/>
    <col min="12291" max="12291" width="7.83203125" style="65" customWidth="1"/>
    <col min="12292" max="12292" width="7.5" style="65" customWidth="1"/>
    <col min="12293" max="12540" width="8.83203125" style="65"/>
    <col min="12541" max="12541" width="11" style="65" customWidth="1"/>
    <col min="12542" max="12542" width="18.33203125" style="65" customWidth="1"/>
    <col min="12543" max="12544" width="8.1640625" style="65" customWidth="1"/>
    <col min="12545" max="12545" width="8.6640625" style="65" customWidth="1"/>
    <col min="12546" max="12546" width="8.1640625" style="65" customWidth="1"/>
    <col min="12547" max="12547" width="7.83203125" style="65" customWidth="1"/>
    <col min="12548" max="12548" width="7.5" style="65" customWidth="1"/>
    <col min="12549" max="12796" width="8.83203125" style="65"/>
    <col min="12797" max="12797" width="11" style="65" customWidth="1"/>
    <col min="12798" max="12798" width="18.33203125" style="65" customWidth="1"/>
    <col min="12799" max="12800" width="8.1640625" style="65" customWidth="1"/>
    <col min="12801" max="12801" width="8.6640625" style="65" customWidth="1"/>
    <col min="12802" max="12802" width="8.1640625" style="65" customWidth="1"/>
    <col min="12803" max="12803" width="7.83203125" style="65" customWidth="1"/>
    <col min="12804" max="12804" width="7.5" style="65" customWidth="1"/>
    <col min="12805" max="13052" width="8.83203125" style="65"/>
    <col min="13053" max="13053" width="11" style="65" customWidth="1"/>
    <col min="13054" max="13054" width="18.33203125" style="65" customWidth="1"/>
    <col min="13055" max="13056" width="8.1640625" style="65" customWidth="1"/>
    <col min="13057" max="13057" width="8.6640625" style="65" customWidth="1"/>
    <col min="13058" max="13058" width="8.1640625" style="65" customWidth="1"/>
    <col min="13059" max="13059" width="7.83203125" style="65" customWidth="1"/>
    <col min="13060" max="13060" width="7.5" style="65" customWidth="1"/>
    <col min="13061" max="13308" width="8.83203125" style="65"/>
    <col min="13309" max="13309" width="11" style="65" customWidth="1"/>
    <col min="13310" max="13310" width="18.33203125" style="65" customWidth="1"/>
    <col min="13311" max="13312" width="8.1640625" style="65" customWidth="1"/>
    <col min="13313" max="13313" width="8.6640625" style="65" customWidth="1"/>
    <col min="13314" max="13314" width="8.1640625" style="65" customWidth="1"/>
    <col min="13315" max="13315" width="7.83203125" style="65" customWidth="1"/>
    <col min="13316" max="13316" width="7.5" style="65" customWidth="1"/>
    <col min="13317" max="13564" width="8.83203125" style="65"/>
    <col min="13565" max="13565" width="11" style="65" customWidth="1"/>
    <col min="13566" max="13566" width="18.33203125" style="65" customWidth="1"/>
    <col min="13567" max="13568" width="8.1640625" style="65" customWidth="1"/>
    <col min="13569" max="13569" width="8.6640625" style="65" customWidth="1"/>
    <col min="13570" max="13570" width="8.1640625" style="65" customWidth="1"/>
    <col min="13571" max="13571" width="7.83203125" style="65" customWidth="1"/>
    <col min="13572" max="13572" width="7.5" style="65" customWidth="1"/>
    <col min="13573" max="13820" width="8.83203125" style="65"/>
    <col min="13821" max="13821" width="11" style="65" customWidth="1"/>
    <col min="13822" max="13822" width="18.33203125" style="65" customWidth="1"/>
    <col min="13823" max="13824" width="8.1640625" style="65" customWidth="1"/>
    <col min="13825" max="13825" width="8.6640625" style="65" customWidth="1"/>
    <col min="13826" max="13826" width="8.1640625" style="65" customWidth="1"/>
    <col min="13827" max="13827" width="7.83203125" style="65" customWidth="1"/>
    <col min="13828" max="13828" width="7.5" style="65" customWidth="1"/>
    <col min="13829" max="14076" width="8.83203125" style="65"/>
    <col min="14077" max="14077" width="11" style="65" customWidth="1"/>
    <col min="14078" max="14078" width="18.33203125" style="65" customWidth="1"/>
    <col min="14079" max="14080" width="8.1640625" style="65" customWidth="1"/>
    <col min="14081" max="14081" width="8.6640625" style="65" customWidth="1"/>
    <col min="14082" max="14082" width="8.1640625" style="65" customWidth="1"/>
    <col min="14083" max="14083" width="7.83203125" style="65" customWidth="1"/>
    <col min="14084" max="14084" width="7.5" style="65" customWidth="1"/>
    <col min="14085" max="14332" width="8.83203125" style="65"/>
    <col min="14333" max="14333" width="11" style="65" customWidth="1"/>
    <col min="14334" max="14334" width="18.33203125" style="65" customWidth="1"/>
    <col min="14335" max="14336" width="8.1640625" style="65" customWidth="1"/>
    <col min="14337" max="14337" width="8.6640625" style="65" customWidth="1"/>
    <col min="14338" max="14338" width="8.1640625" style="65" customWidth="1"/>
    <col min="14339" max="14339" width="7.83203125" style="65" customWidth="1"/>
    <col min="14340" max="14340" width="7.5" style="65" customWidth="1"/>
    <col min="14341" max="14588" width="8.83203125" style="65"/>
    <col min="14589" max="14589" width="11" style="65" customWidth="1"/>
    <col min="14590" max="14590" width="18.33203125" style="65" customWidth="1"/>
    <col min="14591" max="14592" width="8.1640625" style="65" customWidth="1"/>
    <col min="14593" max="14593" width="8.6640625" style="65" customWidth="1"/>
    <col min="14594" max="14594" width="8.1640625" style="65" customWidth="1"/>
    <col min="14595" max="14595" width="7.83203125" style="65" customWidth="1"/>
    <col min="14596" max="14596" width="7.5" style="65" customWidth="1"/>
    <col min="14597" max="14844" width="8.83203125" style="65"/>
    <col min="14845" max="14845" width="11" style="65" customWidth="1"/>
    <col min="14846" max="14846" width="18.33203125" style="65" customWidth="1"/>
    <col min="14847" max="14848" width="8.1640625" style="65" customWidth="1"/>
    <col min="14849" max="14849" width="8.6640625" style="65" customWidth="1"/>
    <col min="14850" max="14850" width="8.1640625" style="65" customWidth="1"/>
    <col min="14851" max="14851" width="7.83203125" style="65" customWidth="1"/>
    <col min="14852" max="14852" width="7.5" style="65" customWidth="1"/>
    <col min="14853" max="15100" width="8.83203125" style="65"/>
    <col min="15101" max="15101" width="11" style="65" customWidth="1"/>
    <col min="15102" max="15102" width="18.33203125" style="65" customWidth="1"/>
    <col min="15103" max="15104" width="8.1640625" style="65" customWidth="1"/>
    <col min="15105" max="15105" width="8.6640625" style="65" customWidth="1"/>
    <col min="15106" max="15106" width="8.1640625" style="65" customWidth="1"/>
    <col min="15107" max="15107" width="7.83203125" style="65" customWidth="1"/>
    <col min="15108" max="15108" width="7.5" style="65" customWidth="1"/>
    <col min="15109" max="15356" width="8.83203125" style="65"/>
    <col min="15357" max="15357" width="11" style="65" customWidth="1"/>
    <col min="15358" max="15358" width="18.33203125" style="65" customWidth="1"/>
    <col min="15359" max="15360" width="8.1640625" style="65" customWidth="1"/>
    <col min="15361" max="15361" width="8.6640625" style="65" customWidth="1"/>
    <col min="15362" max="15362" width="8.1640625" style="65" customWidth="1"/>
    <col min="15363" max="15363" width="7.83203125" style="65" customWidth="1"/>
    <col min="15364" max="15364" width="7.5" style="65" customWidth="1"/>
    <col min="15365" max="15612" width="8.83203125" style="65"/>
    <col min="15613" max="15613" width="11" style="65" customWidth="1"/>
    <col min="15614" max="15614" width="18.33203125" style="65" customWidth="1"/>
    <col min="15615" max="15616" width="8.1640625" style="65" customWidth="1"/>
    <col min="15617" max="15617" width="8.6640625" style="65" customWidth="1"/>
    <col min="15618" max="15618" width="8.1640625" style="65" customWidth="1"/>
    <col min="15619" max="15619" width="7.83203125" style="65" customWidth="1"/>
    <col min="15620" max="15620" width="7.5" style="65" customWidth="1"/>
    <col min="15621" max="15868" width="8.83203125" style="65"/>
    <col min="15869" max="15869" width="11" style="65" customWidth="1"/>
    <col min="15870" max="15870" width="18.33203125" style="65" customWidth="1"/>
    <col min="15871" max="15872" width="8.1640625" style="65" customWidth="1"/>
    <col min="15873" max="15873" width="8.6640625" style="65" customWidth="1"/>
    <col min="15874" max="15874" width="8.1640625" style="65" customWidth="1"/>
    <col min="15875" max="15875" width="7.83203125" style="65" customWidth="1"/>
    <col min="15876" max="15876" width="7.5" style="65" customWidth="1"/>
    <col min="15877" max="16124" width="8.83203125" style="65"/>
    <col min="16125" max="16125" width="11" style="65" customWidth="1"/>
    <col min="16126" max="16126" width="18.33203125" style="65" customWidth="1"/>
    <col min="16127" max="16128" width="8.1640625" style="65" customWidth="1"/>
    <col min="16129" max="16129" width="8.6640625" style="65" customWidth="1"/>
    <col min="16130" max="16130" width="8.1640625" style="65" customWidth="1"/>
    <col min="16131" max="16131" width="7.83203125" style="65" customWidth="1"/>
    <col min="16132" max="16132" width="7.5" style="65" customWidth="1"/>
    <col min="16133" max="16384" width="8.83203125" style="65"/>
  </cols>
  <sheetData>
    <row r="1" spans="1:12" s="58" customFormat="1" x14ac:dyDescent="0.2">
      <c r="A1" s="58" t="s">
        <v>160</v>
      </c>
    </row>
    <row r="3" spans="1:12" s="58" customFormat="1" x14ac:dyDescent="0.2">
      <c r="A3" s="58" t="s">
        <v>954</v>
      </c>
    </row>
    <row r="4" spans="1:12" s="58" customFormat="1" x14ac:dyDescent="0.2">
      <c r="A4" s="58" t="s">
        <v>955</v>
      </c>
    </row>
    <row r="5" spans="1:12" s="58" customFormat="1" x14ac:dyDescent="0.2">
      <c r="A5" s="58" t="s">
        <v>956</v>
      </c>
    </row>
    <row r="6" spans="1:12" s="58" customFormat="1" x14ac:dyDescent="0.2">
      <c r="A6" s="58" t="s">
        <v>957</v>
      </c>
      <c r="C6" s="58" t="s">
        <v>958</v>
      </c>
    </row>
    <row r="7" spans="1:12" s="58" customFormat="1" x14ac:dyDescent="0.2">
      <c r="A7" s="58" t="s">
        <v>959</v>
      </c>
      <c r="C7" s="58" t="s">
        <v>958</v>
      </c>
    </row>
    <row r="8" spans="1:12" s="58" customFormat="1" x14ac:dyDescent="0.2">
      <c r="A8" s="58" t="s">
        <v>960</v>
      </c>
      <c r="C8" s="58" t="s">
        <v>958</v>
      </c>
    </row>
    <row r="9" spans="1:12" s="58" customFormat="1" x14ac:dyDescent="0.2">
      <c r="A9" s="58" t="s">
        <v>961</v>
      </c>
      <c r="C9" s="58" t="s">
        <v>958</v>
      </c>
    </row>
    <row r="10" spans="1:12" s="58" customFormat="1" x14ac:dyDescent="0.2">
      <c r="A10" s="58" t="s">
        <v>962</v>
      </c>
    </row>
    <row r="11" spans="1:12" s="58" customFormat="1" x14ac:dyDescent="0.2">
      <c r="A11" s="58" t="s">
        <v>963</v>
      </c>
      <c r="C11" s="58" t="s">
        <v>958</v>
      </c>
    </row>
    <row r="12" spans="1:12" s="58" customFormat="1" x14ac:dyDescent="0.2">
      <c r="A12" s="58" t="s">
        <v>964</v>
      </c>
      <c r="C12" s="58" t="s">
        <v>958</v>
      </c>
    </row>
    <row r="13" spans="1:12" s="58" customFormat="1" x14ac:dyDescent="0.2">
      <c r="A13" s="59" t="s">
        <v>965</v>
      </c>
      <c r="B13" s="59"/>
      <c r="C13" s="59"/>
      <c r="D13" s="59"/>
      <c r="E13" s="59"/>
      <c r="F13" s="59"/>
      <c r="G13" s="102"/>
      <c r="H13" s="102"/>
      <c r="I13" s="102"/>
      <c r="J13" s="102"/>
      <c r="K13" s="102"/>
      <c r="L13" s="102"/>
    </row>
    <row r="14" spans="1:12" s="286" customFormat="1" x14ac:dyDescent="0.2">
      <c r="A14" s="286" t="s">
        <v>966</v>
      </c>
    </row>
    <row r="15" spans="1:12" s="287" customFormat="1" x14ac:dyDescent="0.2">
      <c r="A15" s="287" t="s">
        <v>967</v>
      </c>
      <c r="C15" s="288">
        <v>390000</v>
      </c>
      <c r="D15" s="288">
        <v>175000</v>
      </c>
      <c r="E15" s="288">
        <v>44000</v>
      </c>
      <c r="F15" s="288">
        <v>60000</v>
      </c>
      <c r="G15" s="288">
        <v>375000</v>
      </c>
      <c r="H15" s="288">
        <v>39000</v>
      </c>
      <c r="I15" s="288">
        <v>60000</v>
      </c>
      <c r="J15" s="288">
        <v>165000</v>
      </c>
      <c r="K15" s="288">
        <v>125000</v>
      </c>
      <c r="L15" s="288">
        <v>5500</v>
      </c>
    </row>
    <row r="16" spans="1:12" s="3" customFormat="1" ht="17" thickBot="1" x14ac:dyDescent="0.25">
      <c r="A16" s="3" t="s">
        <v>968</v>
      </c>
      <c r="C16" s="31">
        <v>28000</v>
      </c>
      <c r="D16" s="31">
        <v>5250</v>
      </c>
      <c r="E16" s="31">
        <v>3000</v>
      </c>
      <c r="F16" s="31">
        <v>3000</v>
      </c>
      <c r="G16" s="31">
        <v>5250</v>
      </c>
      <c r="H16" s="31">
        <v>3000</v>
      </c>
      <c r="I16" s="31">
        <v>3000</v>
      </c>
      <c r="J16" s="31">
        <v>5250</v>
      </c>
      <c r="K16" s="31">
        <v>5250</v>
      </c>
      <c r="L16" s="31">
        <v>800</v>
      </c>
    </row>
    <row r="17" spans="1:12" s="58" customFormat="1" ht="17" thickBot="1" x14ac:dyDescent="0.25">
      <c r="A17" s="60" t="s">
        <v>168</v>
      </c>
      <c r="B17" s="61" t="s">
        <v>169</v>
      </c>
      <c r="C17" s="61" t="s">
        <v>28</v>
      </c>
      <c r="D17" s="61" t="s">
        <v>26</v>
      </c>
      <c r="E17" s="61" t="s">
        <v>3</v>
      </c>
      <c r="F17" s="61" t="s">
        <v>27</v>
      </c>
      <c r="G17" s="61" t="s">
        <v>17</v>
      </c>
      <c r="H17" s="61" t="s">
        <v>18</v>
      </c>
      <c r="I17" s="61" t="s">
        <v>32</v>
      </c>
      <c r="J17" s="61" t="s">
        <v>2</v>
      </c>
      <c r="K17" s="61" t="s">
        <v>969</v>
      </c>
      <c r="L17" s="61" t="s">
        <v>4</v>
      </c>
    </row>
    <row r="18" spans="1:12" ht="17" thickBot="1" x14ac:dyDescent="0.25">
      <c r="A18" s="289" t="s">
        <v>444</v>
      </c>
      <c r="B18" s="95" t="s">
        <v>970</v>
      </c>
      <c r="C18" s="95">
        <v>20</v>
      </c>
      <c r="D18" s="95">
        <v>40</v>
      </c>
      <c r="E18" s="95">
        <v>50</v>
      </c>
      <c r="F18" s="95"/>
      <c r="G18" s="95"/>
      <c r="H18" s="95"/>
      <c r="I18" s="95"/>
      <c r="J18" s="95"/>
      <c r="K18" s="95"/>
      <c r="L18" s="95"/>
    </row>
    <row r="19" spans="1:12" ht="17" thickBot="1" x14ac:dyDescent="0.3">
      <c r="A19" s="290" t="s">
        <v>973</v>
      </c>
      <c r="B19" s="291"/>
      <c r="C19" s="292">
        <f>SUM(C18)</f>
        <v>20</v>
      </c>
      <c r="D19" s="292">
        <f t="shared" ref="D19:E19" si="0">SUM(D18)</f>
        <v>40</v>
      </c>
      <c r="E19" s="292">
        <f t="shared" si="0"/>
        <v>50</v>
      </c>
      <c r="F19" s="293"/>
      <c r="G19" s="293"/>
      <c r="H19" s="293"/>
      <c r="I19" s="293"/>
      <c r="J19" s="293"/>
      <c r="K19" s="293"/>
      <c r="L19" s="294"/>
    </row>
    <row r="20" spans="1:12" ht="17" thickBot="1" x14ac:dyDescent="0.3">
      <c r="A20" s="295"/>
      <c r="B20" s="295"/>
      <c r="C20" s="296"/>
      <c r="D20" s="296"/>
      <c r="E20" s="296"/>
      <c r="F20" s="296"/>
      <c r="G20" s="296"/>
      <c r="H20" s="296"/>
      <c r="I20" s="296"/>
      <c r="J20" s="296"/>
      <c r="K20" s="296"/>
      <c r="L20" s="296"/>
    </row>
    <row r="21" spans="1:12" s="105" customFormat="1" ht="17" thickBot="1" x14ac:dyDescent="0.3">
      <c r="A21" s="33" t="s">
        <v>974</v>
      </c>
      <c r="B21" s="54"/>
      <c r="C21" s="64">
        <f>SUM(C19:C20)</f>
        <v>20</v>
      </c>
      <c r="D21" s="64">
        <f t="shared" ref="D21:L23" si="1">SUM(D19:D20)</f>
        <v>40</v>
      </c>
      <c r="E21" s="64">
        <f t="shared" si="1"/>
        <v>50</v>
      </c>
      <c r="F21" s="64"/>
      <c r="G21" s="64"/>
      <c r="H21" s="64"/>
      <c r="I21" s="64"/>
      <c r="J21" s="64"/>
      <c r="K21" s="64"/>
      <c r="L21" s="64">
        <f t="shared" si="1"/>
        <v>0</v>
      </c>
    </row>
    <row r="22" spans="1:12" s="62" customFormat="1" ht="17" thickBot="1" x14ac:dyDescent="0.3">
      <c r="A22" s="55" t="s">
        <v>975</v>
      </c>
      <c r="B22" s="53" t="s">
        <v>63</v>
      </c>
      <c r="C22" s="36">
        <v>-5</v>
      </c>
      <c r="D22" s="36">
        <v>-20</v>
      </c>
      <c r="E22" s="36">
        <v>-15</v>
      </c>
      <c r="F22" s="36"/>
      <c r="G22" s="36"/>
      <c r="H22" s="36"/>
      <c r="I22" s="36"/>
      <c r="J22" s="36"/>
      <c r="K22" s="36"/>
      <c r="L22" s="36"/>
    </row>
    <row r="23" spans="1:12" s="68" customFormat="1" ht="17" thickBot="1" x14ac:dyDescent="0.3">
      <c r="A23" s="33" t="s">
        <v>977</v>
      </c>
      <c r="B23" s="54"/>
      <c r="C23" s="64">
        <f>SUM(C21:C22)</f>
        <v>15</v>
      </c>
      <c r="D23" s="64">
        <f t="shared" ref="D23:E23" si="2">SUM(D21:D22)</f>
        <v>20</v>
      </c>
      <c r="E23" s="64">
        <f t="shared" si="2"/>
        <v>35</v>
      </c>
      <c r="F23" s="64"/>
      <c r="G23" s="64"/>
      <c r="H23" s="64"/>
      <c r="I23" s="64"/>
      <c r="J23" s="64"/>
      <c r="K23" s="64"/>
      <c r="L23" s="64">
        <f t="shared" si="1"/>
        <v>0</v>
      </c>
    </row>
    <row r="24" spans="1:12" s="62" customFormat="1" ht="17" thickBot="1" x14ac:dyDescent="0.25">
      <c r="A24" s="297" t="s">
        <v>514</v>
      </c>
      <c r="B24" s="38" t="s">
        <v>63</v>
      </c>
      <c r="C24" s="38">
        <v>-4</v>
      </c>
      <c r="D24" s="38">
        <v>-20</v>
      </c>
      <c r="E24" s="38">
        <v>-10</v>
      </c>
      <c r="F24" s="38"/>
      <c r="G24" s="38"/>
      <c r="H24" s="38"/>
      <c r="I24" s="38"/>
      <c r="J24" s="38"/>
      <c r="K24" s="38"/>
      <c r="L24" s="38"/>
    </row>
    <row r="25" spans="1:12" s="68" customFormat="1" ht="17" thickBot="1" x14ac:dyDescent="0.3">
      <c r="A25" s="33" t="s">
        <v>979</v>
      </c>
      <c r="B25" s="54"/>
      <c r="C25" s="64">
        <f>SUM(C23:C24)</f>
        <v>11</v>
      </c>
      <c r="D25" s="64">
        <f>SUM(D23:D24)</f>
        <v>0</v>
      </c>
      <c r="E25" s="64">
        <f>SUM(E23:E24)</f>
        <v>25</v>
      </c>
      <c r="F25" s="64"/>
      <c r="G25" s="64"/>
      <c r="H25" s="64"/>
      <c r="I25" s="64"/>
      <c r="J25" s="64"/>
      <c r="K25" s="64"/>
      <c r="L25" s="64">
        <f>SUM(L23:L24)</f>
        <v>0</v>
      </c>
    </row>
    <row r="26" spans="1:12" ht="17" thickBot="1" x14ac:dyDescent="0.25">
      <c r="A26" s="298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</row>
    <row r="27" spans="1:12" s="68" customFormat="1" ht="17" thickBot="1" x14ac:dyDescent="0.3">
      <c r="A27" s="33" t="s">
        <v>980</v>
      </c>
      <c r="B27" s="54"/>
      <c r="C27" s="64">
        <f>SUM(C25:C26)</f>
        <v>11</v>
      </c>
      <c r="D27" s="64">
        <f>SUM(D25:D26)</f>
        <v>0</v>
      </c>
      <c r="E27" s="64">
        <f>SUM(E25:E26)</f>
        <v>25</v>
      </c>
      <c r="F27" s="64"/>
      <c r="G27" s="64"/>
      <c r="H27" s="64"/>
      <c r="I27" s="64"/>
      <c r="J27" s="64"/>
      <c r="K27" s="64"/>
      <c r="L27" s="64">
        <f>SUM(L25:L26)</f>
        <v>0</v>
      </c>
    </row>
    <row r="28" spans="1:12" ht="17" thickBot="1" x14ac:dyDescent="0.25">
      <c r="A28" s="298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</row>
    <row r="29" spans="1:12" s="68" customFormat="1" ht="17" thickBot="1" x14ac:dyDescent="0.3">
      <c r="A29" s="33" t="s">
        <v>981</v>
      </c>
      <c r="B29" s="54"/>
      <c r="C29" s="64">
        <f>SUM(C27:C28)</f>
        <v>11</v>
      </c>
      <c r="D29" s="64">
        <f>SUM(D27:D28)</f>
        <v>0</v>
      </c>
      <c r="E29" s="64">
        <f>SUM(E27:E28)</f>
        <v>25</v>
      </c>
      <c r="F29" s="64"/>
      <c r="G29" s="64"/>
      <c r="H29" s="64"/>
      <c r="I29" s="64"/>
      <c r="J29" s="64"/>
      <c r="K29" s="64"/>
      <c r="L29" s="64">
        <f>SUM(L27:L28)</f>
        <v>0</v>
      </c>
    </row>
    <row r="30" spans="1:12" ht="17" thickBot="1" x14ac:dyDescent="0.25">
      <c r="A30" s="298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</row>
    <row r="31" spans="1:12" s="68" customFormat="1" ht="17" thickBot="1" x14ac:dyDescent="0.3">
      <c r="A31" s="33" t="s">
        <v>982</v>
      </c>
      <c r="B31" s="54"/>
      <c r="C31" s="64">
        <f>SUM(C29:C30)</f>
        <v>11</v>
      </c>
      <c r="D31" s="64">
        <f>SUM(D29:D30)</f>
        <v>0</v>
      </c>
      <c r="E31" s="64">
        <f>SUM(E29:E30)</f>
        <v>25</v>
      </c>
      <c r="F31" s="64"/>
      <c r="G31" s="64"/>
      <c r="H31" s="64"/>
      <c r="I31" s="64"/>
      <c r="J31" s="64"/>
      <c r="K31" s="64"/>
      <c r="L31" s="64">
        <f>SUM(L29:L30)</f>
        <v>0</v>
      </c>
    </row>
    <row r="32" spans="1:12" ht="17" thickBot="1" x14ac:dyDescent="0.25">
      <c r="A32" s="298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</row>
    <row r="33" spans="1:12" s="68" customFormat="1" ht="17" thickBot="1" x14ac:dyDescent="0.3">
      <c r="A33" s="33" t="s">
        <v>983</v>
      </c>
      <c r="B33" s="54"/>
      <c r="C33" s="64">
        <f>SUM(C31:C32)</f>
        <v>11</v>
      </c>
      <c r="D33" s="64">
        <f>SUM(D31:D32)</f>
        <v>0</v>
      </c>
      <c r="E33" s="64">
        <f>SUM(E31:E32)</f>
        <v>25</v>
      </c>
      <c r="F33" s="64"/>
      <c r="G33" s="64"/>
      <c r="H33" s="64"/>
      <c r="I33" s="64"/>
      <c r="J33" s="64"/>
      <c r="K33" s="64"/>
      <c r="L33" s="64">
        <f>SUM(L31:L32)</f>
        <v>0</v>
      </c>
    </row>
    <row r="34" spans="1:12" ht="17" thickBot="1" x14ac:dyDescent="0.25">
      <c r="A34" s="298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</row>
    <row r="35" spans="1:12" s="68" customFormat="1" ht="17" thickBot="1" x14ac:dyDescent="0.3">
      <c r="A35" s="33" t="s">
        <v>984</v>
      </c>
      <c r="B35" s="54"/>
      <c r="C35" s="64">
        <f>SUM(C33:C34)</f>
        <v>11</v>
      </c>
      <c r="D35" s="64">
        <f>SUM(D33:D34)</f>
        <v>0</v>
      </c>
      <c r="E35" s="64">
        <f>SUM(E33:E34)</f>
        <v>25</v>
      </c>
      <c r="F35" s="64"/>
      <c r="G35" s="64"/>
      <c r="H35" s="64"/>
      <c r="I35" s="64"/>
      <c r="J35" s="64"/>
      <c r="K35" s="64"/>
      <c r="L35" s="64">
        <f>SUM(L33:L34)</f>
        <v>0</v>
      </c>
    </row>
    <row r="36" spans="1:12" ht="17" thickBot="1" x14ac:dyDescent="0.25">
      <c r="A36" s="298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</row>
    <row r="37" spans="1:12" s="68" customFormat="1" ht="17" thickBot="1" x14ac:dyDescent="0.3">
      <c r="A37" s="33" t="s">
        <v>985</v>
      </c>
      <c r="B37" s="54"/>
      <c r="C37" s="64">
        <f>SUM(C35:C36)</f>
        <v>11</v>
      </c>
      <c r="D37" s="64">
        <f>SUM(D35:D36)</f>
        <v>0</v>
      </c>
      <c r="E37" s="64">
        <f>SUM(E35:E36)</f>
        <v>25</v>
      </c>
      <c r="F37" s="64"/>
      <c r="G37" s="64"/>
      <c r="H37" s="64"/>
      <c r="I37" s="64"/>
      <c r="J37" s="64"/>
      <c r="K37" s="64"/>
      <c r="L37" s="64">
        <f>SUM(L35:L36)</f>
        <v>0</v>
      </c>
    </row>
    <row r="38" spans="1:12" s="62" customFormat="1" ht="17" thickBot="1" x14ac:dyDescent="0.25">
      <c r="A38" s="37">
        <v>43930</v>
      </c>
      <c r="B38" s="38" t="s">
        <v>986</v>
      </c>
      <c r="C38" s="38"/>
      <c r="D38" s="38"/>
      <c r="E38" s="38">
        <v>150</v>
      </c>
      <c r="F38" s="38">
        <v>260</v>
      </c>
      <c r="G38" s="38"/>
      <c r="H38" s="38"/>
      <c r="I38" s="38"/>
      <c r="J38" s="38"/>
      <c r="K38" s="38"/>
      <c r="L38" s="38"/>
    </row>
    <row r="39" spans="1:12" s="68" customFormat="1" ht="17" thickBot="1" x14ac:dyDescent="0.3">
      <c r="A39" s="33" t="s">
        <v>988</v>
      </c>
      <c r="B39" s="54"/>
      <c r="C39" s="64">
        <f>SUM(C37:C38)</f>
        <v>11</v>
      </c>
      <c r="D39" s="64">
        <f t="shared" ref="D39:L39" si="3">SUM(D37:D38)</f>
        <v>0</v>
      </c>
      <c r="E39" s="64">
        <f t="shared" si="3"/>
        <v>175</v>
      </c>
      <c r="F39" s="64">
        <f t="shared" si="3"/>
        <v>260</v>
      </c>
      <c r="G39" s="64"/>
      <c r="H39" s="64"/>
      <c r="I39" s="64"/>
      <c r="J39" s="64"/>
      <c r="K39" s="64"/>
      <c r="L39" s="64">
        <f t="shared" si="3"/>
        <v>0</v>
      </c>
    </row>
    <row r="40" spans="1:12" s="62" customFormat="1" x14ac:dyDescent="0.2">
      <c r="A40" s="37">
        <v>43840</v>
      </c>
      <c r="B40" s="38" t="s">
        <v>63</v>
      </c>
      <c r="C40" s="38">
        <v>-11</v>
      </c>
      <c r="D40" s="38"/>
      <c r="E40" s="38">
        <v>-25</v>
      </c>
      <c r="F40" s="38">
        <v>-8</v>
      </c>
      <c r="G40" s="38"/>
      <c r="H40" s="38"/>
      <c r="I40" s="38"/>
      <c r="J40" s="38"/>
      <c r="K40" s="38"/>
      <c r="L40" s="38"/>
    </row>
    <row r="41" spans="1:12" s="62" customFormat="1" x14ac:dyDescent="0.25">
      <c r="A41" s="12">
        <v>43900</v>
      </c>
      <c r="B41" s="13" t="s">
        <v>63</v>
      </c>
      <c r="C41" s="38"/>
      <c r="D41" s="38"/>
      <c r="E41" s="38"/>
      <c r="F41" s="38">
        <v>-170</v>
      </c>
      <c r="G41" s="38"/>
      <c r="H41" s="38"/>
      <c r="I41" s="38"/>
      <c r="J41" s="38"/>
      <c r="K41" s="38"/>
      <c r="L41" s="38"/>
    </row>
    <row r="42" spans="1:12" s="62" customFormat="1" x14ac:dyDescent="0.25">
      <c r="A42" s="12">
        <v>44175</v>
      </c>
      <c r="B42" s="13" t="s">
        <v>991</v>
      </c>
      <c r="C42" s="38"/>
      <c r="D42" s="38">
        <v>100</v>
      </c>
      <c r="E42" s="38">
        <v>200</v>
      </c>
      <c r="F42" s="38"/>
      <c r="G42" s="38">
        <v>20</v>
      </c>
      <c r="H42" s="38">
        <v>20</v>
      </c>
      <c r="I42" s="38">
        <v>100</v>
      </c>
      <c r="J42" s="38"/>
      <c r="K42" s="38"/>
      <c r="L42" s="38"/>
    </row>
    <row r="43" spans="1:12" s="62" customFormat="1" x14ac:dyDescent="0.25">
      <c r="A43" s="12" t="s">
        <v>87</v>
      </c>
      <c r="B43" s="13" t="s">
        <v>992</v>
      </c>
      <c r="C43" s="38"/>
      <c r="D43" s="38">
        <v>84</v>
      </c>
      <c r="E43" s="38">
        <v>200</v>
      </c>
      <c r="F43" s="38"/>
      <c r="G43" s="38">
        <v>35</v>
      </c>
      <c r="H43" s="38">
        <v>100</v>
      </c>
      <c r="I43" s="38">
        <v>200</v>
      </c>
      <c r="J43" s="38"/>
      <c r="K43" s="38"/>
      <c r="L43" s="38"/>
    </row>
    <row r="44" spans="1:12" s="62" customFormat="1" x14ac:dyDescent="0.25">
      <c r="A44" s="12" t="s">
        <v>87</v>
      </c>
      <c r="B44" s="13" t="s">
        <v>993</v>
      </c>
      <c r="C44" s="38"/>
      <c r="D44" s="38">
        <v>84</v>
      </c>
      <c r="E44" s="38">
        <v>200</v>
      </c>
      <c r="F44" s="38"/>
      <c r="G44" s="38">
        <v>57</v>
      </c>
      <c r="H44" s="38">
        <v>100</v>
      </c>
      <c r="I44" s="38">
        <v>100</v>
      </c>
      <c r="J44" s="38"/>
      <c r="K44" s="38"/>
      <c r="L44" s="38"/>
    </row>
    <row r="45" spans="1:12" s="62" customFormat="1" ht="15.75" customHeight="1" x14ac:dyDescent="0.25">
      <c r="A45" s="12" t="s">
        <v>214</v>
      </c>
      <c r="B45" s="13" t="s">
        <v>994</v>
      </c>
      <c r="C45" s="38"/>
      <c r="D45" s="38">
        <v>85</v>
      </c>
      <c r="E45" s="38">
        <v>200</v>
      </c>
      <c r="F45" s="38"/>
      <c r="G45" s="38">
        <v>38</v>
      </c>
      <c r="H45" s="38">
        <v>80</v>
      </c>
      <c r="I45" s="38"/>
      <c r="J45" s="38"/>
      <c r="K45" s="38"/>
      <c r="L45" s="38"/>
    </row>
    <row r="46" spans="1:12" s="62" customFormat="1" x14ac:dyDescent="0.25">
      <c r="A46" s="12" t="s">
        <v>214</v>
      </c>
      <c r="B46" s="13" t="s">
        <v>995</v>
      </c>
      <c r="C46" s="38"/>
      <c r="D46" s="38">
        <v>85</v>
      </c>
      <c r="E46" s="38">
        <v>400</v>
      </c>
      <c r="F46" s="38"/>
      <c r="G46" s="38"/>
      <c r="H46" s="38">
        <v>190</v>
      </c>
      <c r="I46" s="38"/>
      <c r="J46" s="38"/>
      <c r="K46" s="38"/>
      <c r="L46" s="38"/>
    </row>
    <row r="47" spans="1:12" s="62" customFormat="1" x14ac:dyDescent="0.25">
      <c r="A47" s="12" t="s">
        <v>996</v>
      </c>
      <c r="B47" s="13" t="s">
        <v>997</v>
      </c>
      <c r="C47" s="38"/>
      <c r="D47" s="38"/>
      <c r="E47" s="38"/>
      <c r="F47" s="38">
        <v>800</v>
      </c>
      <c r="G47" s="38"/>
      <c r="H47" s="38"/>
      <c r="I47" s="38"/>
      <c r="J47" s="38"/>
      <c r="K47" s="38"/>
      <c r="L47" s="38"/>
    </row>
    <row r="48" spans="1:12" s="62" customFormat="1" ht="17" thickBot="1" x14ac:dyDescent="0.3">
      <c r="A48" s="12" t="s">
        <v>90</v>
      </c>
      <c r="B48" s="13" t="s">
        <v>999</v>
      </c>
      <c r="C48" s="38"/>
      <c r="D48" s="38"/>
      <c r="E48" s="38"/>
      <c r="F48" s="38">
        <v>800</v>
      </c>
      <c r="G48" s="38"/>
      <c r="H48" s="38"/>
      <c r="I48" s="38"/>
      <c r="J48" s="38"/>
      <c r="K48" s="38"/>
      <c r="L48" s="38"/>
    </row>
    <row r="49" spans="1:14" s="68" customFormat="1" ht="17" thickBot="1" x14ac:dyDescent="0.3">
      <c r="A49" s="33" t="s">
        <v>1000</v>
      </c>
      <c r="B49" s="54"/>
      <c r="C49" s="64">
        <f>SUM(C39:C48)</f>
        <v>0</v>
      </c>
      <c r="D49" s="64">
        <f t="shared" ref="D49:L49" si="4">SUM(D39:D48)</f>
        <v>438</v>
      </c>
      <c r="E49" s="64">
        <f t="shared" si="4"/>
        <v>1350</v>
      </c>
      <c r="F49" s="64">
        <f t="shared" si="4"/>
        <v>1682</v>
      </c>
      <c r="G49" s="64">
        <f t="shared" si="4"/>
        <v>150</v>
      </c>
      <c r="H49" s="64">
        <f t="shared" si="4"/>
        <v>490</v>
      </c>
      <c r="I49" s="64">
        <f t="shared" si="4"/>
        <v>400</v>
      </c>
      <c r="J49" s="64"/>
      <c r="K49" s="64"/>
      <c r="L49" s="64">
        <f t="shared" si="4"/>
        <v>0</v>
      </c>
    </row>
    <row r="50" spans="1:14" s="62" customFormat="1" x14ac:dyDescent="0.25">
      <c r="A50" s="12" t="s">
        <v>92</v>
      </c>
      <c r="B50" s="13" t="s">
        <v>1001</v>
      </c>
      <c r="C50" s="38"/>
      <c r="D50" s="38"/>
      <c r="E50" s="38"/>
      <c r="F50" s="38">
        <v>800</v>
      </c>
      <c r="G50" s="38"/>
      <c r="H50" s="38"/>
      <c r="I50" s="38"/>
      <c r="J50" s="38"/>
      <c r="K50" s="38"/>
      <c r="L50" s="38"/>
    </row>
    <row r="51" spans="1:14" s="62" customFormat="1" x14ac:dyDescent="0.25">
      <c r="A51" s="12" t="s">
        <v>103</v>
      </c>
      <c r="B51" s="13" t="s">
        <v>1002</v>
      </c>
      <c r="C51" s="38"/>
      <c r="D51" s="38">
        <v>120</v>
      </c>
      <c r="E51" s="38"/>
      <c r="F51" s="38"/>
      <c r="G51" s="38"/>
      <c r="H51" s="38">
        <v>10</v>
      </c>
      <c r="I51" s="38"/>
      <c r="J51" s="38"/>
      <c r="K51" s="38"/>
      <c r="L51" s="38"/>
    </row>
    <row r="52" spans="1:14" s="62" customFormat="1" x14ac:dyDescent="0.25">
      <c r="A52" s="12" t="s">
        <v>105</v>
      </c>
      <c r="B52" s="13" t="s">
        <v>1003</v>
      </c>
      <c r="C52" s="38"/>
      <c r="D52" s="38">
        <v>42</v>
      </c>
      <c r="E52" s="38"/>
      <c r="F52" s="38"/>
      <c r="G52" s="38"/>
      <c r="H52" s="38"/>
      <c r="I52" s="38"/>
      <c r="J52" s="38"/>
      <c r="K52" s="38"/>
      <c r="L52" s="38"/>
    </row>
    <row r="53" spans="1:14" s="62" customFormat="1" x14ac:dyDescent="0.25">
      <c r="A53" s="12" t="s">
        <v>216</v>
      </c>
      <c r="B53" s="13" t="s">
        <v>1004</v>
      </c>
      <c r="C53" s="38"/>
      <c r="D53" s="38"/>
      <c r="E53" s="38"/>
      <c r="F53" s="38"/>
      <c r="G53" s="38">
        <v>45</v>
      </c>
      <c r="H53" s="38"/>
      <c r="I53" s="38"/>
      <c r="J53" s="38"/>
      <c r="K53" s="38"/>
      <c r="L53" s="38"/>
    </row>
    <row r="54" spans="1:14" s="3" customFormat="1" x14ac:dyDescent="0.25">
      <c r="A54" s="12">
        <v>43872</v>
      </c>
      <c r="B54" s="13" t="s">
        <v>1005</v>
      </c>
      <c r="C54" s="108"/>
      <c r="D54" s="38">
        <v>70</v>
      </c>
      <c r="E54" s="38">
        <v>100</v>
      </c>
      <c r="F54" s="38">
        <v>50</v>
      </c>
      <c r="G54" s="108"/>
      <c r="H54" s="108"/>
      <c r="I54" s="38">
        <v>150</v>
      </c>
      <c r="J54" s="38">
        <v>30</v>
      </c>
      <c r="K54" s="38"/>
      <c r="L54" s="108"/>
      <c r="M54" s="62"/>
      <c r="N54" s="62"/>
    </row>
    <row r="55" spans="1:14" s="3" customFormat="1" x14ac:dyDescent="0.25">
      <c r="A55" s="12">
        <v>43901</v>
      </c>
      <c r="B55" s="13" t="s">
        <v>1007</v>
      </c>
      <c r="C55" s="108"/>
      <c r="D55" s="38">
        <v>121</v>
      </c>
      <c r="E55" s="38">
        <v>200</v>
      </c>
      <c r="F55" s="38"/>
      <c r="G55" s="108"/>
      <c r="H55" s="108"/>
      <c r="I55" s="38"/>
      <c r="J55" s="38"/>
      <c r="K55" s="38"/>
      <c r="L55" s="108"/>
      <c r="M55" s="62"/>
      <c r="N55" s="62"/>
    </row>
    <row r="56" spans="1:14" s="3" customFormat="1" x14ac:dyDescent="0.25">
      <c r="A56" s="12">
        <v>43901</v>
      </c>
      <c r="B56" s="13" t="s">
        <v>1008</v>
      </c>
      <c r="C56" s="108"/>
      <c r="D56" s="38"/>
      <c r="E56" s="38"/>
      <c r="F56" s="38">
        <v>540</v>
      </c>
      <c r="G56" s="108"/>
      <c r="H56" s="108"/>
      <c r="I56" s="38">
        <v>140</v>
      </c>
      <c r="J56" s="38"/>
      <c r="K56" s="38">
        <v>90</v>
      </c>
      <c r="L56" s="108"/>
      <c r="M56" s="62"/>
      <c r="N56" s="62"/>
    </row>
    <row r="57" spans="1:14" s="3" customFormat="1" x14ac:dyDescent="0.25">
      <c r="A57" s="12">
        <v>44023</v>
      </c>
      <c r="B57" s="13" t="s">
        <v>1009</v>
      </c>
      <c r="C57" s="108"/>
      <c r="D57" s="38">
        <v>84</v>
      </c>
      <c r="E57" s="38">
        <v>200</v>
      </c>
      <c r="F57" s="299">
        <v>100</v>
      </c>
      <c r="G57" s="108"/>
      <c r="H57" s="108"/>
      <c r="I57" s="38">
        <v>140</v>
      </c>
      <c r="J57" s="108"/>
      <c r="K57" s="38">
        <v>50</v>
      </c>
      <c r="L57" s="108"/>
      <c r="M57" s="62"/>
    </row>
    <row r="58" spans="1:14" s="3" customFormat="1" x14ac:dyDescent="0.25">
      <c r="A58" s="12">
        <v>44023</v>
      </c>
      <c r="B58" s="13" t="s">
        <v>1011</v>
      </c>
      <c r="C58" s="108"/>
      <c r="D58" s="38">
        <v>80</v>
      </c>
      <c r="E58" s="38">
        <v>170</v>
      </c>
      <c r="F58" s="299">
        <v>150</v>
      </c>
      <c r="G58" s="108"/>
      <c r="H58" s="108"/>
      <c r="I58" s="38"/>
      <c r="J58" s="38">
        <v>40</v>
      </c>
      <c r="K58" s="38"/>
      <c r="L58" s="108"/>
      <c r="M58" s="62"/>
    </row>
    <row r="59" spans="1:14" s="3" customFormat="1" x14ac:dyDescent="0.25">
      <c r="A59" s="12">
        <v>44085</v>
      </c>
      <c r="B59" s="13" t="s">
        <v>1012</v>
      </c>
      <c r="C59" s="108"/>
      <c r="D59" s="38"/>
      <c r="E59" s="38">
        <v>438</v>
      </c>
      <c r="F59" s="38"/>
      <c r="G59" s="108"/>
      <c r="H59" s="108"/>
      <c r="I59" s="38"/>
      <c r="J59" s="38">
        <v>30</v>
      </c>
      <c r="K59" s="38"/>
      <c r="L59" s="108"/>
      <c r="M59" s="62"/>
    </row>
    <row r="60" spans="1:14" s="3" customFormat="1" x14ac:dyDescent="0.25">
      <c r="A60" s="12">
        <v>44085</v>
      </c>
      <c r="B60" s="13" t="s">
        <v>63</v>
      </c>
      <c r="C60" s="108"/>
      <c r="D60" s="38"/>
      <c r="E60" s="38"/>
      <c r="F60" s="299">
        <v>-250</v>
      </c>
      <c r="G60" s="108"/>
      <c r="H60" s="108"/>
      <c r="I60" s="38"/>
      <c r="J60" s="38"/>
      <c r="K60" s="38"/>
      <c r="L60" s="108"/>
      <c r="M60" s="62"/>
    </row>
    <row r="61" spans="1:14" s="62" customFormat="1" x14ac:dyDescent="0.25">
      <c r="A61" s="12" t="s">
        <v>8</v>
      </c>
      <c r="B61" s="13" t="s">
        <v>1014</v>
      </c>
      <c r="C61" s="38"/>
      <c r="D61" s="38"/>
      <c r="E61" s="38">
        <v>150</v>
      </c>
      <c r="F61" s="38">
        <v>250</v>
      </c>
      <c r="G61" s="38"/>
      <c r="H61" s="38">
        <v>50</v>
      </c>
      <c r="I61" s="38"/>
      <c r="J61" s="38">
        <v>84</v>
      </c>
      <c r="K61" s="38"/>
      <c r="L61" s="38">
        <v>400</v>
      </c>
    </row>
    <row r="62" spans="1:14" s="62" customFormat="1" x14ac:dyDescent="0.25">
      <c r="A62" s="12" t="s">
        <v>8</v>
      </c>
      <c r="B62" s="13" t="s">
        <v>1015</v>
      </c>
      <c r="C62" s="38"/>
      <c r="D62" s="38">
        <v>85</v>
      </c>
      <c r="E62" s="38">
        <v>150</v>
      </c>
      <c r="F62" s="38"/>
      <c r="G62" s="38"/>
      <c r="H62" s="38"/>
      <c r="I62" s="38">
        <v>250</v>
      </c>
      <c r="J62" s="38"/>
      <c r="K62" s="38"/>
      <c r="L62" s="38">
        <v>400</v>
      </c>
    </row>
    <row r="63" spans="1:14" s="62" customFormat="1" x14ac:dyDescent="0.25">
      <c r="A63" s="12" t="s">
        <v>8</v>
      </c>
      <c r="B63" s="13" t="s">
        <v>1016</v>
      </c>
      <c r="C63" s="38"/>
      <c r="D63" s="38">
        <v>84</v>
      </c>
      <c r="E63" s="38">
        <v>150</v>
      </c>
      <c r="F63" s="38">
        <v>150</v>
      </c>
      <c r="G63" s="38"/>
      <c r="H63" s="38"/>
      <c r="I63" s="38">
        <v>150</v>
      </c>
      <c r="J63" s="38"/>
      <c r="K63" s="38"/>
      <c r="L63" s="38">
        <v>200</v>
      </c>
    </row>
    <row r="64" spans="1:14" s="62" customFormat="1" x14ac:dyDescent="0.25">
      <c r="A64" s="12" t="s">
        <v>8</v>
      </c>
      <c r="B64" s="13" t="s">
        <v>1018</v>
      </c>
      <c r="C64" s="38"/>
      <c r="D64" s="38">
        <v>85</v>
      </c>
      <c r="E64" s="38">
        <v>150</v>
      </c>
      <c r="F64" s="38">
        <v>150</v>
      </c>
      <c r="G64" s="38"/>
      <c r="H64" s="38"/>
      <c r="I64" s="38">
        <v>150</v>
      </c>
      <c r="J64" s="38"/>
      <c r="K64" s="38"/>
      <c r="L64" s="38">
        <v>200</v>
      </c>
    </row>
    <row r="65" spans="1:12" s="62" customFormat="1" x14ac:dyDescent="0.25">
      <c r="A65" s="12" t="s">
        <v>217</v>
      </c>
      <c r="B65" s="13" t="s">
        <v>1019</v>
      </c>
      <c r="C65" s="38"/>
      <c r="D65" s="38"/>
      <c r="E65" s="38"/>
      <c r="F65" s="38"/>
      <c r="G65" s="38"/>
      <c r="H65" s="38"/>
      <c r="I65" s="38">
        <v>800</v>
      </c>
      <c r="J65" s="38"/>
      <c r="K65" s="38"/>
      <c r="L65" s="38"/>
    </row>
    <row r="66" spans="1:12" s="62" customFormat="1" x14ac:dyDescent="0.25">
      <c r="A66" s="12" t="s">
        <v>218</v>
      </c>
      <c r="B66" s="13" t="s">
        <v>1020</v>
      </c>
      <c r="C66" s="38"/>
      <c r="D66" s="38"/>
      <c r="E66" s="38"/>
      <c r="F66" s="38">
        <v>400</v>
      </c>
      <c r="G66" s="38"/>
      <c r="H66" s="38"/>
      <c r="I66" s="38">
        <v>400</v>
      </c>
      <c r="J66" s="38"/>
      <c r="K66" s="38"/>
      <c r="L66" s="38"/>
    </row>
    <row r="67" spans="1:12" s="62" customFormat="1" x14ac:dyDescent="0.25">
      <c r="A67" s="12" t="s">
        <v>218</v>
      </c>
      <c r="B67" s="13" t="s">
        <v>1021</v>
      </c>
      <c r="C67" s="38"/>
      <c r="D67" s="38">
        <v>97</v>
      </c>
      <c r="E67" s="38">
        <v>100</v>
      </c>
      <c r="F67" s="38">
        <v>18</v>
      </c>
      <c r="G67" s="38"/>
      <c r="H67" s="38"/>
      <c r="I67" s="38"/>
      <c r="J67" s="38"/>
      <c r="K67" s="38"/>
      <c r="L67" s="38"/>
    </row>
    <row r="68" spans="1:12" s="62" customFormat="1" x14ac:dyDescent="0.25">
      <c r="A68" s="12" t="s">
        <v>219</v>
      </c>
      <c r="B68" s="13" t="s">
        <v>1022</v>
      </c>
      <c r="C68" s="38"/>
      <c r="D68" s="38">
        <v>100</v>
      </c>
      <c r="E68" s="38">
        <v>300</v>
      </c>
      <c r="F68" s="38"/>
      <c r="G68" s="38"/>
      <c r="H68" s="38"/>
      <c r="I68" s="38"/>
      <c r="J68" s="38"/>
      <c r="K68" s="38"/>
      <c r="L68" s="38">
        <v>240</v>
      </c>
    </row>
    <row r="69" spans="1:12" s="3" customFormat="1" x14ac:dyDescent="0.25">
      <c r="A69" s="12" t="s">
        <v>219</v>
      </c>
      <c r="B69" s="13" t="s">
        <v>1023</v>
      </c>
      <c r="C69" s="108"/>
      <c r="D69" s="108"/>
      <c r="E69" s="108"/>
      <c r="F69" s="38">
        <v>484</v>
      </c>
      <c r="G69" s="38">
        <v>50</v>
      </c>
      <c r="H69" s="38">
        <v>100</v>
      </c>
      <c r="I69" s="38">
        <v>162</v>
      </c>
      <c r="J69" s="108"/>
      <c r="K69" s="108"/>
      <c r="L69" s="108"/>
    </row>
    <row r="70" spans="1:12" s="62" customFormat="1" x14ac:dyDescent="0.25">
      <c r="A70" s="12" t="s">
        <v>219</v>
      </c>
      <c r="B70" s="13" t="s">
        <v>1024</v>
      </c>
      <c r="C70" s="38"/>
      <c r="D70" s="38">
        <v>312</v>
      </c>
      <c r="E70" s="38">
        <v>250</v>
      </c>
      <c r="F70" s="38">
        <v>400</v>
      </c>
      <c r="G70" s="38"/>
      <c r="H70" s="38"/>
      <c r="I70" s="38"/>
      <c r="J70" s="38">
        <v>95</v>
      </c>
      <c r="K70" s="38"/>
      <c r="L70" s="38"/>
    </row>
    <row r="71" spans="1:12" s="62" customFormat="1" x14ac:dyDescent="0.25">
      <c r="A71" s="12" t="s">
        <v>280</v>
      </c>
      <c r="B71" s="13" t="s">
        <v>1026</v>
      </c>
      <c r="C71" s="38"/>
      <c r="D71" s="38"/>
      <c r="E71" s="38"/>
      <c r="F71" s="38"/>
      <c r="G71" s="38">
        <v>140</v>
      </c>
      <c r="H71" s="38"/>
      <c r="I71" s="38"/>
      <c r="J71" s="38"/>
      <c r="K71" s="38"/>
      <c r="L71" s="38"/>
    </row>
    <row r="72" spans="1:12" s="62" customFormat="1" ht="17" thickBot="1" x14ac:dyDescent="0.3">
      <c r="A72" s="12" t="s">
        <v>280</v>
      </c>
      <c r="B72" s="13" t="s">
        <v>1027</v>
      </c>
      <c r="C72" s="38"/>
      <c r="D72" s="38"/>
      <c r="E72" s="38"/>
      <c r="F72" s="38"/>
      <c r="G72" s="38">
        <v>140</v>
      </c>
      <c r="H72" s="38"/>
      <c r="I72" s="38"/>
      <c r="J72" s="38"/>
      <c r="K72" s="38"/>
      <c r="L72" s="38"/>
    </row>
    <row r="73" spans="1:12" s="68" customFormat="1" ht="17" thickBot="1" x14ac:dyDescent="0.3">
      <c r="A73" s="33" t="s">
        <v>1028</v>
      </c>
      <c r="B73" s="54"/>
      <c r="C73" s="64">
        <f>SUM(C49:C72)</f>
        <v>0</v>
      </c>
      <c r="D73" s="64">
        <f t="shared" ref="D73:L73" si="5">SUM(D49:D72)</f>
        <v>1718</v>
      </c>
      <c r="E73" s="64">
        <f t="shared" si="5"/>
        <v>3708</v>
      </c>
      <c r="F73" s="64">
        <f t="shared" si="5"/>
        <v>4924</v>
      </c>
      <c r="G73" s="64">
        <f t="shared" si="5"/>
        <v>525</v>
      </c>
      <c r="H73" s="64">
        <f t="shared" si="5"/>
        <v>650</v>
      </c>
      <c r="I73" s="64">
        <f t="shared" si="5"/>
        <v>2742</v>
      </c>
      <c r="J73" s="64">
        <f t="shared" si="5"/>
        <v>279</v>
      </c>
      <c r="K73" s="64">
        <f t="shared" si="5"/>
        <v>140</v>
      </c>
      <c r="L73" s="64">
        <f t="shared" si="5"/>
        <v>1440</v>
      </c>
    </row>
    <row r="74" spans="1:12" s="62" customFormat="1" x14ac:dyDescent="0.25">
      <c r="A74" s="12" t="s">
        <v>225</v>
      </c>
      <c r="B74" s="13" t="s">
        <v>63</v>
      </c>
      <c r="C74" s="38"/>
      <c r="D74" s="38"/>
      <c r="E74" s="38">
        <v>-220</v>
      </c>
      <c r="F74" s="38">
        <v>-323</v>
      </c>
      <c r="G74" s="38"/>
      <c r="H74" s="38"/>
      <c r="I74" s="38">
        <v>-142</v>
      </c>
      <c r="J74" s="38"/>
      <c r="K74" s="38"/>
      <c r="L74" s="38"/>
    </row>
    <row r="75" spans="1:12" s="62" customFormat="1" x14ac:dyDescent="0.25">
      <c r="A75" s="12" t="s">
        <v>225</v>
      </c>
      <c r="B75" s="13" t="s">
        <v>63</v>
      </c>
      <c r="C75" s="38"/>
      <c r="D75" s="38"/>
      <c r="E75" s="38"/>
      <c r="F75" s="38"/>
      <c r="G75" s="38"/>
      <c r="H75" s="38"/>
      <c r="I75" s="38">
        <v>-700</v>
      </c>
      <c r="J75" s="38"/>
      <c r="K75" s="38"/>
      <c r="L75" s="38"/>
    </row>
    <row r="76" spans="1:12" s="62" customFormat="1" x14ac:dyDescent="0.25">
      <c r="A76" s="12" t="s">
        <v>225</v>
      </c>
      <c r="B76" s="13" t="s">
        <v>63</v>
      </c>
      <c r="C76" s="38"/>
      <c r="D76" s="38"/>
      <c r="E76" s="38"/>
      <c r="F76" s="38">
        <v>-870</v>
      </c>
      <c r="G76" s="38"/>
      <c r="H76" s="38"/>
      <c r="I76" s="38"/>
      <c r="J76" s="38"/>
      <c r="K76" s="38"/>
      <c r="L76" s="38"/>
    </row>
    <row r="77" spans="1:12" s="62" customFormat="1" x14ac:dyDescent="0.25">
      <c r="A77" s="12" t="s">
        <v>281</v>
      </c>
      <c r="B77" s="13" t="s">
        <v>63</v>
      </c>
      <c r="C77" s="38"/>
      <c r="D77" s="38"/>
      <c r="E77" s="38"/>
      <c r="F77" s="38">
        <v>-202</v>
      </c>
      <c r="G77" s="38">
        <v>-40</v>
      </c>
      <c r="H77" s="38"/>
      <c r="I77" s="38">
        <v>-180</v>
      </c>
      <c r="J77" s="38"/>
      <c r="K77" s="38"/>
      <c r="L77" s="38"/>
    </row>
    <row r="78" spans="1:12" s="62" customFormat="1" x14ac:dyDescent="0.25">
      <c r="A78" s="12" t="s">
        <v>281</v>
      </c>
      <c r="B78" s="13" t="s">
        <v>63</v>
      </c>
      <c r="C78" s="38"/>
      <c r="D78" s="38"/>
      <c r="E78" s="38"/>
      <c r="F78" s="38">
        <v>-600</v>
      </c>
      <c r="G78" s="38"/>
      <c r="H78" s="38"/>
      <c r="I78" s="38">
        <v>-150</v>
      </c>
      <c r="J78" s="38"/>
      <c r="K78" s="38"/>
      <c r="L78" s="38"/>
    </row>
    <row r="79" spans="1:12" s="62" customFormat="1" x14ac:dyDescent="0.25">
      <c r="A79" s="12" t="s">
        <v>281</v>
      </c>
      <c r="B79" s="13" t="s">
        <v>63</v>
      </c>
      <c r="C79" s="38"/>
      <c r="D79" s="38"/>
      <c r="E79" s="38"/>
      <c r="F79" s="38">
        <v>-700</v>
      </c>
      <c r="G79" s="38"/>
      <c r="H79" s="38"/>
      <c r="I79" s="38"/>
      <c r="J79" s="38"/>
      <c r="K79" s="38"/>
      <c r="L79" s="38"/>
    </row>
    <row r="80" spans="1:12" s="62" customFormat="1" x14ac:dyDescent="0.25">
      <c r="A80" s="12">
        <v>43842</v>
      </c>
      <c r="B80" s="13" t="s">
        <v>63</v>
      </c>
      <c r="C80" s="38"/>
      <c r="D80" s="38">
        <v>-104</v>
      </c>
      <c r="E80" s="38"/>
      <c r="F80" s="38"/>
      <c r="G80" s="38">
        <v>-17</v>
      </c>
      <c r="H80" s="38"/>
      <c r="I80" s="38"/>
      <c r="J80" s="38"/>
      <c r="K80" s="38"/>
      <c r="L80" s="38"/>
    </row>
    <row r="81" spans="1:13" s="62" customFormat="1" x14ac:dyDescent="0.25">
      <c r="A81" s="12">
        <v>43842</v>
      </c>
      <c r="B81" s="13" t="s">
        <v>63</v>
      </c>
      <c r="C81" s="38"/>
      <c r="D81" s="38">
        <v>-119</v>
      </c>
      <c r="E81" s="38"/>
      <c r="F81" s="38"/>
      <c r="G81" s="38"/>
      <c r="H81" s="38"/>
      <c r="I81" s="38"/>
      <c r="J81" s="38"/>
      <c r="K81" s="38"/>
      <c r="L81" s="38"/>
    </row>
    <row r="82" spans="1:13" s="62" customFormat="1" x14ac:dyDescent="0.25">
      <c r="A82" s="12">
        <v>43873</v>
      </c>
      <c r="B82" s="13" t="s">
        <v>63</v>
      </c>
      <c r="C82" s="38"/>
      <c r="D82" s="38"/>
      <c r="E82" s="38">
        <v>-674</v>
      </c>
      <c r="F82" s="38">
        <v>-21</v>
      </c>
      <c r="G82" s="38"/>
      <c r="H82" s="38"/>
      <c r="I82" s="38">
        <v>-25</v>
      </c>
      <c r="J82" s="38"/>
      <c r="K82" s="38"/>
      <c r="L82" s="38"/>
    </row>
    <row r="83" spans="1:13" s="62" customFormat="1" x14ac:dyDescent="0.25">
      <c r="A83" s="12">
        <v>43873</v>
      </c>
      <c r="B83" s="13" t="s">
        <v>63</v>
      </c>
      <c r="C83" s="38"/>
      <c r="D83" s="38">
        <v>-65</v>
      </c>
      <c r="E83" s="38">
        <v>-30</v>
      </c>
      <c r="F83" s="38"/>
      <c r="G83" s="38"/>
      <c r="H83" s="38">
        <v>-100</v>
      </c>
      <c r="I83" s="38"/>
      <c r="J83" s="38"/>
      <c r="K83" s="38"/>
      <c r="L83" s="38">
        <v>-430</v>
      </c>
    </row>
    <row r="84" spans="1:13" s="62" customFormat="1" x14ac:dyDescent="0.25">
      <c r="A84" s="12">
        <v>44055</v>
      </c>
      <c r="B84" s="13" t="s">
        <v>63</v>
      </c>
      <c r="C84" s="38"/>
      <c r="D84" s="38"/>
      <c r="E84" s="38">
        <v>-300</v>
      </c>
      <c r="F84" s="38"/>
      <c r="G84" s="38"/>
      <c r="H84" s="38"/>
      <c r="I84" s="38">
        <v>-595</v>
      </c>
      <c r="J84" s="38"/>
      <c r="K84" s="38"/>
      <c r="L84" s="38"/>
    </row>
    <row r="85" spans="1:13" s="62" customFormat="1" x14ac:dyDescent="0.25">
      <c r="A85" s="12">
        <v>44055</v>
      </c>
      <c r="B85" s="13" t="s">
        <v>63</v>
      </c>
      <c r="C85" s="38"/>
      <c r="D85" s="38"/>
      <c r="E85" s="38">
        <v>-170</v>
      </c>
      <c r="F85" s="38">
        <v>-250</v>
      </c>
      <c r="G85" s="38">
        <v>-82</v>
      </c>
      <c r="H85" s="38"/>
      <c r="I85" s="38"/>
      <c r="J85" s="38"/>
      <c r="K85" s="38"/>
      <c r="L85" s="38">
        <v>-10</v>
      </c>
    </row>
    <row r="86" spans="1:13" s="3" customFormat="1" x14ac:dyDescent="0.25">
      <c r="A86" s="12">
        <v>44147</v>
      </c>
      <c r="B86" s="13" t="s">
        <v>63</v>
      </c>
      <c r="C86" s="108"/>
      <c r="D86" s="38">
        <v>-84</v>
      </c>
      <c r="E86" s="38">
        <v>-110</v>
      </c>
      <c r="F86" s="38">
        <v>-100</v>
      </c>
      <c r="G86" s="38">
        <v>-18</v>
      </c>
      <c r="H86" s="108"/>
      <c r="I86" s="108"/>
      <c r="J86" s="38">
        <v>-18</v>
      </c>
      <c r="K86" s="108"/>
      <c r="L86" s="38">
        <v>-10</v>
      </c>
      <c r="M86" s="62"/>
    </row>
    <row r="87" spans="1:13" s="62" customFormat="1" x14ac:dyDescent="0.25">
      <c r="A87" s="12" t="s">
        <v>123</v>
      </c>
      <c r="B87" s="13" t="s">
        <v>63</v>
      </c>
      <c r="C87" s="38"/>
      <c r="D87" s="38">
        <v>-101</v>
      </c>
      <c r="E87" s="38"/>
      <c r="F87" s="38"/>
      <c r="G87" s="38"/>
      <c r="H87" s="38"/>
      <c r="I87" s="38"/>
      <c r="J87" s="38"/>
      <c r="K87" s="38"/>
      <c r="L87" s="38">
        <v>-10</v>
      </c>
    </row>
    <row r="88" spans="1:13" s="62" customFormat="1" ht="17" thickBot="1" x14ac:dyDescent="0.3">
      <c r="A88" s="12" t="s">
        <v>923</v>
      </c>
      <c r="B88" s="13" t="s">
        <v>63</v>
      </c>
      <c r="C88" s="38"/>
      <c r="D88" s="38">
        <v>-101</v>
      </c>
      <c r="E88" s="38">
        <v>-200</v>
      </c>
      <c r="F88" s="38"/>
      <c r="G88" s="38"/>
      <c r="H88" s="38">
        <v>-32</v>
      </c>
      <c r="I88" s="38"/>
      <c r="J88" s="38"/>
      <c r="K88" s="38"/>
      <c r="L88" s="38">
        <v>-10</v>
      </c>
    </row>
    <row r="89" spans="1:13" s="68" customFormat="1" ht="17" thickBot="1" x14ac:dyDescent="0.3">
      <c r="A89" s="33" t="s">
        <v>1031</v>
      </c>
      <c r="B89" s="54"/>
      <c r="C89" s="64">
        <f>SUM(C73:C88)</f>
        <v>0</v>
      </c>
      <c r="D89" s="64">
        <f t="shared" ref="D89:L89" si="6">SUM(D73:D88)</f>
        <v>1144</v>
      </c>
      <c r="E89" s="64">
        <f t="shared" si="6"/>
        <v>2004</v>
      </c>
      <c r="F89" s="64">
        <f t="shared" si="6"/>
        <v>1858</v>
      </c>
      <c r="G89" s="64">
        <f t="shared" si="6"/>
        <v>368</v>
      </c>
      <c r="H89" s="64">
        <f t="shared" si="6"/>
        <v>518</v>
      </c>
      <c r="I89" s="64">
        <f t="shared" si="6"/>
        <v>950</v>
      </c>
      <c r="J89" s="64">
        <f t="shared" si="6"/>
        <v>261</v>
      </c>
      <c r="K89" s="64">
        <f t="shared" si="6"/>
        <v>140</v>
      </c>
      <c r="L89" s="64">
        <f t="shared" si="6"/>
        <v>970</v>
      </c>
    </row>
    <row r="90" spans="1:13" s="3" customFormat="1" x14ac:dyDescent="0.25">
      <c r="A90" s="12" t="s">
        <v>1032</v>
      </c>
      <c r="B90" s="13" t="s">
        <v>63</v>
      </c>
      <c r="C90" s="108"/>
      <c r="D90" s="38">
        <v>-70</v>
      </c>
      <c r="E90" s="38">
        <v>-200</v>
      </c>
      <c r="F90" s="108"/>
      <c r="G90" s="38">
        <v>-16</v>
      </c>
      <c r="H90" s="38">
        <v>-60</v>
      </c>
      <c r="I90" s="108"/>
      <c r="J90" s="108"/>
      <c r="K90" s="108"/>
      <c r="L90" s="108"/>
      <c r="M90" s="62"/>
    </row>
    <row r="91" spans="1:13" s="62" customFormat="1" x14ac:dyDescent="0.25">
      <c r="A91" s="12" t="s">
        <v>226</v>
      </c>
      <c r="B91" s="13" t="s">
        <v>63</v>
      </c>
      <c r="C91" s="38"/>
      <c r="D91" s="38">
        <v>-92</v>
      </c>
      <c r="E91" s="38"/>
      <c r="F91" s="38">
        <v>-214</v>
      </c>
      <c r="G91" s="38">
        <v>-5</v>
      </c>
      <c r="H91" s="38"/>
      <c r="I91" s="38"/>
      <c r="J91" s="38">
        <v>-9</v>
      </c>
      <c r="K91" s="38"/>
      <c r="L91" s="38"/>
    </row>
    <row r="92" spans="1:13" s="62" customFormat="1" x14ac:dyDescent="0.25">
      <c r="A92" s="12" t="s">
        <v>924</v>
      </c>
      <c r="B92" s="13" t="s">
        <v>63</v>
      </c>
      <c r="C92" s="38"/>
      <c r="D92" s="38">
        <v>-45</v>
      </c>
      <c r="E92" s="38"/>
      <c r="F92" s="38"/>
      <c r="G92" s="38"/>
      <c r="H92" s="38"/>
      <c r="I92" s="38"/>
      <c r="J92" s="38">
        <v>-76</v>
      </c>
      <c r="K92" s="38"/>
      <c r="L92" s="38">
        <v>-1</v>
      </c>
    </row>
    <row r="93" spans="1:13" s="62" customFormat="1" x14ac:dyDescent="0.25">
      <c r="A93" s="12" t="s">
        <v>926</v>
      </c>
      <c r="B93" s="13" t="s">
        <v>63</v>
      </c>
      <c r="C93" s="38"/>
      <c r="D93" s="38">
        <v>-53</v>
      </c>
      <c r="E93" s="38"/>
      <c r="F93" s="38">
        <v>-110</v>
      </c>
      <c r="G93" s="38"/>
      <c r="H93" s="38"/>
      <c r="I93" s="38"/>
      <c r="J93" s="38">
        <v>-65</v>
      </c>
      <c r="K93" s="38"/>
      <c r="L93" s="38"/>
    </row>
    <row r="94" spans="1:13" s="62" customFormat="1" x14ac:dyDescent="0.25">
      <c r="A94" s="12">
        <v>44287</v>
      </c>
      <c r="B94" s="13" t="s">
        <v>63</v>
      </c>
      <c r="C94" s="38"/>
      <c r="D94" s="38"/>
      <c r="E94" s="38"/>
      <c r="F94" s="38">
        <v>-800</v>
      </c>
      <c r="G94" s="38"/>
      <c r="H94" s="38"/>
      <c r="I94" s="38"/>
      <c r="J94" s="38"/>
      <c r="K94" s="38"/>
      <c r="L94" s="38"/>
    </row>
    <row r="95" spans="1:13" s="62" customFormat="1" x14ac:dyDescent="0.25">
      <c r="A95" s="12">
        <v>44317</v>
      </c>
      <c r="B95" s="13" t="s">
        <v>63</v>
      </c>
      <c r="C95" s="38"/>
      <c r="D95" s="38"/>
      <c r="E95" s="38">
        <v>-67</v>
      </c>
      <c r="F95" s="38">
        <v>-563</v>
      </c>
      <c r="G95" s="38"/>
      <c r="H95" s="38">
        <v>-78</v>
      </c>
      <c r="I95" s="38"/>
      <c r="J95" s="38"/>
      <c r="K95" s="38"/>
      <c r="L95" s="38">
        <v>-770</v>
      </c>
    </row>
    <row r="96" spans="1:13" s="62" customFormat="1" x14ac:dyDescent="0.25">
      <c r="A96" s="12">
        <v>44317</v>
      </c>
      <c r="B96" s="13" t="s">
        <v>63</v>
      </c>
      <c r="C96" s="38"/>
      <c r="D96" s="38">
        <v>-69</v>
      </c>
      <c r="E96" s="38">
        <v>-249</v>
      </c>
      <c r="F96" s="38"/>
      <c r="G96" s="38"/>
      <c r="H96" s="38">
        <v>-57</v>
      </c>
      <c r="I96" s="38"/>
      <c r="J96" s="38">
        <v>-16</v>
      </c>
      <c r="K96" s="38"/>
      <c r="L96" s="38"/>
    </row>
    <row r="97" spans="1:13" s="62" customFormat="1" x14ac:dyDescent="0.25">
      <c r="A97" s="12">
        <v>44348</v>
      </c>
      <c r="B97" s="13" t="s">
        <v>63</v>
      </c>
      <c r="C97" s="38"/>
      <c r="D97" s="38"/>
      <c r="E97" s="38">
        <v>-210</v>
      </c>
      <c r="F97" s="38">
        <v>-70</v>
      </c>
      <c r="G97" s="38">
        <v>-83</v>
      </c>
      <c r="H97" s="38">
        <v>-65</v>
      </c>
      <c r="I97" s="38"/>
      <c r="J97" s="38"/>
      <c r="K97" s="38"/>
      <c r="L97" s="38"/>
    </row>
    <row r="98" spans="1:13" s="62" customFormat="1" x14ac:dyDescent="0.25">
      <c r="A98" s="12">
        <v>44348</v>
      </c>
      <c r="B98" s="13" t="s">
        <v>63</v>
      </c>
      <c r="C98" s="38"/>
      <c r="D98" s="38">
        <v>-46</v>
      </c>
      <c r="E98" s="38">
        <v>-260</v>
      </c>
      <c r="F98" s="38"/>
      <c r="G98" s="38"/>
      <c r="H98" s="38">
        <v>-10</v>
      </c>
      <c r="I98" s="38"/>
      <c r="J98" s="38">
        <v>-20</v>
      </c>
      <c r="K98" s="38">
        <v>-16</v>
      </c>
      <c r="L98" s="38"/>
    </row>
    <row r="99" spans="1:13" s="62" customFormat="1" x14ac:dyDescent="0.25">
      <c r="A99" s="55" t="s">
        <v>368</v>
      </c>
      <c r="B99" s="301" t="s">
        <v>63</v>
      </c>
      <c r="C99" s="38"/>
      <c r="D99" s="38"/>
      <c r="E99" s="38"/>
      <c r="F99" s="38">
        <v>-30</v>
      </c>
      <c r="G99" s="38">
        <v>-164</v>
      </c>
      <c r="H99" s="38"/>
      <c r="I99" s="38"/>
      <c r="J99" s="38"/>
      <c r="K99" s="38"/>
      <c r="L99" s="38"/>
    </row>
    <row r="100" spans="1:13" s="62" customFormat="1" x14ac:dyDescent="0.25">
      <c r="A100" s="12" t="s">
        <v>374</v>
      </c>
      <c r="B100" s="13" t="s">
        <v>63</v>
      </c>
      <c r="C100" s="38"/>
      <c r="D100" s="38">
        <v>-68</v>
      </c>
      <c r="E100" s="38"/>
      <c r="F100" s="38"/>
      <c r="G100" s="38">
        <v>-32</v>
      </c>
      <c r="H100" s="38"/>
      <c r="I100" s="38"/>
      <c r="J100" s="38"/>
      <c r="K100" s="38">
        <v>-74</v>
      </c>
      <c r="L100" s="38"/>
    </row>
    <row r="101" spans="1:13" s="62" customFormat="1" x14ac:dyDescent="0.25">
      <c r="A101" s="12" t="s">
        <v>1044</v>
      </c>
      <c r="B101" s="13" t="s">
        <v>63</v>
      </c>
      <c r="C101" s="38"/>
      <c r="D101" s="38">
        <v>-65</v>
      </c>
      <c r="E101" s="38">
        <v>-132</v>
      </c>
      <c r="F101" s="38"/>
      <c r="G101" s="38">
        <v>-28</v>
      </c>
      <c r="H101" s="38">
        <v>-36</v>
      </c>
      <c r="I101" s="38"/>
      <c r="J101" s="38"/>
      <c r="K101" s="38"/>
      <c r="L101" s="38"/>
    </row>
    <row r="102" spans="1:13" s="62" customFormat="1" ht="17" thickBot="1" x14ac:dyDescent="0.3">
      <c r="A102" s="12" t="s">
        <v>1424</v>
      </c>
      <c r="B102" s="13" t="s">
        <v>63</v>
      </c>
      <c r="C102" s="38"/>
      <c r="D102" s="38">
        <v>-20</v>
      </c>
      <c r="E102" s="38">
        <v>-80</v>
      </c>
      <c r="F102" s="38"/>
      <c r="G102" s="38"/>
      <c r="H102" s="38">
        <v>-50</v>
      </c>
      <c r="I102" s="38"/>
      <c r="J102" s="38"/>
      <c r="K102" s="38"/>
      <c r="L102" s="38"/>
    </row>
    <row r="103" spans="1:13" s="68" customFormat="1" ht="17" thickBot="1" x14ac:dyDescent="0.3">
      <c r="A103" s="33" t="s">
        <v>2434</v>
      </c>
      <c r="B103" s="54"/>
      <c r="C103" s="64">
        <f t="shared" ref="C103:L103" si="7">SUM(C89:C102)</f>
        <v>0</v>
      </c>
      <c r="D103" s="64">
        <f t="shared" si="7"/>
        <v>616</v>
      </c>
      <c r="E103" s="64">
        <f t="shared" si="7"/>
        <v>806</v>
      </c>
      <c r="F103" s="64">
        <f t="shared" si="7"/>
        <v>71</v>
      </c>
      <c r="G103" s="64">
        <f t="shared" si="7"/>
        <v>40</v>
      </c>
      <c r="H103" s="64">
        <f t="shared" si="7"/>
        <v>162</v>
      </c>
      <c r="I103" s="64">
        <f t="shared" si="7"/>
        <v>950</v>
      </c>
      <c r="J103" s="64">
        <f t="shared" si="7"/>
        <v>75</v>
      </c>
      <c r="K103" s="64">
        <f t="shared" si="7"/>
        <v>50</v>
      </c>
      <c r="L103" s="64">
        <f t="shared" si="7"/>
        <v>199</v>
      </c>
    </row>
    <row r="104" spans="1:13" s="3" customFormat="1" x14ac:dyDescent="0.25">
      <c r="A104" s="12" t="s">
        <v>2521</v>
      </c>
      <c r="B104" s="13" t="s">
        <v>63</v>
      </c>
      <c r="C104" s="108"/>
      <c r="D104" s="38">
        <v>-26</v>
      </c>
      <c r="E104" s="108"/>
      <c r="F104" s="108"/>
      <c r="G104" s="38">
        <v>-54</v>
      </c>
      <c r="H104" s="108"/>
      <c r="I104" s="108"/>
      <c r="J104" s="38">
        <v>-57</v>
      </c>
      <c r="K104" s="108"/>
      <c r="L104" s="108"/>
      <c r="M104" s="62"/>
    </row>
    <row r="105" spans="1:13" s="3" customFormat="1" ht="17" thickBot="1" x14ac:dyDescent="0.3">
      <c r="A105" s="12" t="s">
        <v>2527</v>
      </c>
      <c r="B105" s="13" t="s">
        <v>63</v>
      </c>
      <c r="C105" s="108"/>
      <c r="D105" s="38">
        <v>-60</v>
      </c>
      <c r="E105" s="38">
        <v>-50</v>
      </c>
      <c r="F105" s="108"/>
      <c r="G105" s="108"/>
      <c r="H105" s="38">
        <v>-50</v>
      </c>
      <c r="I105" s="108"/>
      <c r="J105" s="108"/>
      <c r="K105" s="108"/>
      <c r="L105" s="108"/>
    </row>
    <row r="106" spans="1:13" s="68" customFormat="1" ht="17" thickBot="1" x14ac:dyDescent="0.3">
      <c r="A106" s="33" t="s">
        <v>2543</v>
      </c>
      <c r="B106" s="54"/>
      <c r="C106" s="64">
        <f>SUM(C103:C105)</f>
        <v>0</v>
      </c>
      <c r="D106" s="64">
        <f t="shared" ref="D106:L106" si="8">SUM(D103:D105)</f>
        <v>530</v>
      </c>
      <c r="E106" s="64">
        <f t="shared" si="8"/>
        <v>756</v>
      </c>
      <c r="F106" s="64">
        <f t="shared" si="8"/>
        <v>71</v>
      </c>
      <c r="G106" s="98">
        <f t="shared" si="8"/>
        <v>-14</v>
      </c>
      <c r="H106" s="64">
        <f t="shared" si="8"/>
        <v>112</v>
      </c>
      <c r="I106" s="64">
        <f t="shared" si="8"/>
        <v>950</v>
      </c>
      <c r="J106" s="64">
        <f t="shared" si="8"/>
        <v>18</v>
      </c>
      <c r="K106" s="64">
        <f t="shared" si="8"/>
        <v>50</v>
      </c>
      <c r="L106" s="64">
        <f t="shared" si="8"/>
        <v>199</v>
      </c>
    </row>
    <row r="107" spans="1:13" s="3" customFormat="1" x14ac:dyDescent="0.25">
      <c r="A107" s="12">
        <v>44350</v>
      </c>
      <c r="B107" s="13" t="s">
        <v>63</v>
      </c>
      <c r="C107" s="108"/>
      <c r="D107" s="38">
        <v>-51</v>
      </c>
      <c r="E107" s="38">
        <v>-76</v>
      </c>
      <c r="F107" s="38">
        <v>-49</v>
      </c>
      <c r="G107" s="108"/>
      <c r="H107" s="38">
        <v>-22</v>
      </c>
      <c r="I107" s="38">
        <v>-77</v>
      </c>
      <c r="J107" s="38">
        <v>-11</v>
      </c>
      <c r="K107" s="38">
        <v>-12</v>
      </c>
      <c r="L107" s="38">
        <v>-199</v>
      </c>
    </row>
    <row r="108" spans="1:13" s="3" customFormat="1" x14ac:dyDescent="0.25">
      <c r="A108" s="12">
        <v>44472</v>
      </c>
      <c r="B108" s="13" t="s">
        <v>63</v>
      </c>
      <c r="C108" s="108"/>
      <c r="D108" s="108"/>
      <c r="E108" s="108"/>
      <c r="F108" s="108"/>
      <c r="G108" s="108"/>
      <c r="H108" s="108"/>
      <c r="I108" s="38">
        <v>-617</v>
      </c>
      <c r="J108" s="108"/>
      <c r="K108" s="108"/>
      <c r="L108" s="108"/>
    </row>
    <row r="109" spans="1:13" s="3" customFormat="1" ht="15.75" customHeight="1" x14ac:dyDescent="0.25">
      <c r="A109" s="12" t="s">
        <v>2628</v>
      </c>
      <c r="B109" s="13" t="s">
        <v>63</v>
      </c>
      <c r="C109" s="108"/>
      <c r="D109" s="38">
        <v>-79</v>
      </c>
      <c r="E109" s="38">
        <v>-200</v>
      </c>
      <c r="F109" s="108"/>
      <c r="G109" s="108"/>
      <c r="H109" s="108"/>
      <c r="I109" s="108"/>
      <c r="J109" s="38">
        <v>-5</v>
      </c>
      <c r="K109" s="38">
        <v>-38</v>
      </c>
      <c r="L109" s="108"/>
    </row>
    <row r="110" spans="1:13" s="3" customFormat="1" ht="17" thickBot="1" x14ac:dyDescent="0.3">
      <c r="A110" s="12" t="s">
        <v>2659</v>
      </c>
      <c r="B110" s="13" t="s">
        <v>63</v>
      </c>
      <c r="C110" s="108"/>
      <c r="D110" s="38">
        <v>-119</v>
      </c>
      <c r="E110" s="108"/>
      <c r="F110" s="38">
        <v>-20</v>
      </c>
      <c r="G110" s="108"/>
      <c r="H110" s="108"/>
      <c r="I110" s="108"/>
      <c r="J110" s="38"/>
      <c r="K110" s="38"/>
      <c r="L110" s="108"/>
    </row>
    <row r="111" spans="1:13" s="68" customFormat="1" ht="17" thickBot="1" x14ac:dyDescent="0.3">
      <c r="A111" s="33" t="s">
        <v>2663</v>
      </c>
      <c r="B111" s="54"/>
      <c r="C111" s="64">
        <f t="shared" ref="C111:L111" si="9">SUM(C106:C110)</f>
        <v>0</v>
      </c>
      <c r="D111" s="64">
        <f t="shared" si="9"/>
        <v>281</v>
      </c>
      <c r="E111" s="64">
        <f t="shared" si="9"/>
        <v>480</v>
      </c>
      <c r="F111" s="64">
        <f t="shared" si="9"/>
        <v>2</v>
      </c>
      <c r="G111" s="98">
        <f t="shared" si="9"/>
        <v>-14</v>
      </c>
      <c r="H111" s="64">
        <f t="shared" si="9"/>
        <v>90</v>
      </c>
      <c r="I111" s="64">
        <f t="shared" si="9"/>
        <v>256</v>
      </c>
      <c r="J111" s="64">
        <f t="shared" si="9"/>
        <v>2</v>
      </c>
      <c r="K111" s="64">
        <f t="shared" si="9"/>
        <v>0</v>
      </c>
      <c r="L111" s="64">
        <f t="shared" si="9"/>
        <v>0</v>
      </c>
    </row>
    <row r="112" spans="1:13" s="58" customFormat="1" x14ac:dyDescent="0.25">
      <c r="A112" s="212">
        <v>44200</v>
      </c>
      <c r="B112" s="162" t="s">
        <v>63</v>
      </c>
      <c r="C112" s="300"/>
      <c r="D112" s="84">
        <v>-83</v>
      </c>
      <c r="E112" s="84">
        <v>-192</v>
      </c>
      <c r="F112" s="84">
        <v>-2</v>
      </c>
      <c r="G112" s="300"/>
      <c r="H112" s="84">
        <v>-25</v>
      </c>
      <c r="I112" s="84">
        <v>-29</v>
      </c>
      <c r="J112" s="300"/>
      <c r="K112" s="300"/>
      <c r="L112" s="300"/>
    </row>
    <row r="113" spans="1:13" s="58" customFormat="1" ht="17" thickBot="1" x14ac:dyDescent="0.3">
      <c r="A113" s="212" t="s">
        <v>2736</v>
      </c>
      <c r="B113" s="162" t="s">
        <v>63</v>
      </c>
      <c r="C113" s="300"/>
      <c r="D113" s="84">
        <v>-31</v>
      </c>
      <c r="E113" s="84">
        <v>-258</v>
      </c>
      <c r="F113" s="300"/>
      <c r="G113" s="300"/>
      <c r="H113" s="84">
        <v>-65</v>
      </c>
      <c r="I113" s="84">
        <v>-175</v>
      </c>
      <c r="J113" s="300"/>
      <c r="K113" s="300"/>
      <c r="L113" s="300"/>
    </row>
    <row r="114" spans="1:13" s="68" customFormat="1" ht="17" thickBot="1" x14ac:dyDescent="0.3">
      <c r="A114" s="290" t="s">
        <v>2748</v>
      </c>
      <c r="B114" s="291"/>
      <c r="C114" s="292">
        <f>SUM(C111:C113)</f>
        <v>0</v>
      </c>
      <c r="D114" s="292">
        <f>SUM(D111:D113)</f>
        <v>167</v>
      </c>
      <c r="E114" s="292">
        <f t="shared" ref="E114:L114" si="10">SUM(E111:E113)</f>
        <v>30</v>
      </c>
      <c r="F114" s="292">
        <f t="shared" si="10"/>
        <v>0</v>
      </c>
      <c r="G114" s="98">
        <f t="shared" si="10"/>
        <v>-14</v>
      </c>
      <c r="H114" s="292">
        <f t="shared" si="10"/>
        <v>0</v>
      </c>
      <c r="I114" s="292">
        <f t="shared" si="10"/>
        <v>52</v>
      </c>
      <c r="J114" s="292">
        <f t="shared" si="10"/>
        <v>2</v>
      </c>
      <c r="K114" s="292">
        <f t="shared" si="10"/>
        <v>0</v>
      </c>
      <c r="L114" s="292">
        <f t="shared" si="10"/>
        <v>0</v>
      </c>
    </row>
    <row r="115" spans="1:13" s="58" customFormat="1" ht="17" thickBot="1" x14ac:dyDescent="0.3">
      <c r="A115" s="12"/>
      <c r="B115" s="13"/>
      <c r="C115" s="300"/>
      <c r="D115" s="84"/>
      <c r="E115" s="84"/>
      <c r="F115" s="300"/>
      <c r="G115" s="300"/>
      <c r="H115" s="84"/>
      <c r="I115" s="84"/>
      <c r="J115" s="300"/>
      <c r="K115" s="300"/>
      <c r="L115" s="300"/>
      <c r="M115" s="3"/>
    </row>
    <row r="116" spans="1:13" s="68" customFormat="1" ht="17" thickBot="1" x14ac:dyDescent="0.3">
      <c r="A116" s="867" t="s">
        <v>2883</v>
      </c>
      <c r="B116" s="868"/>
      <c r="C116" s="869">
        <f>SUM(C114:C115)</f>
        <v>0</v>
      </c>
      <c r="D116" s="86">
        <f t="shared" ref="D116:L116" si="11">SUM(D114:D115)</f>
        <v>167</v>
      </c>
      <c r="E116" s="86">
        <f t="shared" si="11"/>
        <v>30</v>
      </c>
      <c r="F116" s="869">
        <f t="shared" si="11"/>
        <v>0</v>
      </c>
      <c r="G116" s="870">
        <f t="shared" si="11"/>
        <v>-14</v>
      </c>
      <c r="H116" s="869">
        <f t="shared" si="11"/>
        <v>0</v>
      </c>
      <c r="I116" s="86">
        <f t="shared" si="11"/>
        <v>52</v>
      </c>
      <c r="J116" s="86">
        <f t="shared" si="11"/>
        <v>2</v>
      </c>
      <c r="K116" s="869">
        <f t="shared" si="11"/>
        <v>0</v>
      </c>
      <c r="L116" s="869">
        <f t="shared" si="11"/>
        <v>0</v>
      </c>
    </row>
    <row r="117" spans="1:13" s="58" customFormat="1" x14ac:dyDescent="0.25">
      <c r="A117" s="12">
        <v>44506</v>
      </c>
      <c r="B117" s="13" t="s">
        <v>63</v>
      </c>
      <c r="C117" s="300"/>
      <c r="D117" s="38">
        <v>-57</v>
      </c>
      <c r="E117" s="84">
        <v>-30</v>
      </c>
      <c r="F117" s="84">
        <v>-55</v>
      </c>
      <c r="G117" s="300"/>
      <c r="H117" s="300"/>
      <c r="I117" s="84">
        <v>-6</v>
      </c>
      <c r="J117" s="84">
        <v>-2</v>
      </c>
      <c r="K117" s="300"/>
      <c r="L117" s="300"/>
      <c r="M117" s="3" t="s">
        <v>2619</v>
      </c>
    </row>
    <row r="118" spans="1:13" s="58" customFormat="1" x14ac:dyDescent="0.25">
      <c r="A118" s="12"/>
      <c r="B118" s="13"/>
      <c r="C118" s="300"/>
      <c r="D118" s="84"/>
      <c r="E118" s="84"/>
      <c r="F118" s="300"/>
      <c r="G118" s="300"/>
      <c r="H118" s="84"/>
      <c r="I118" s="84"/>
      <c r="J118" s="300"/>
      <c r="K118" s="300"/>
      <c r="L118" s="300"/>
      <c r="M118" s="3"/>
    </row>
    <row r="119" spans="1:13" s="58" customFormat="1" x14ac:dyDescent="0.25">
      <c r="A119" s="12"/>
      <c r="B119" s="13"/>
      <c r="C119" s="300"/>
      <c r="D119" s="84"/>
      <c r="E119" s="84"/>
      <c r="F119" s="300"/>
      <c r="G119" s="300"/>
      <c r="H119" s="84"/>
      <c r="I119" s="84"/>
      <c r="J119" s="300"/>
      <c r="K119" s="300"/>
      <c r="L119" s="300"/>
      <c r="M119" s="3"/>
    </row>
    <row r="120" spans="1:13" x14ac:dyDescent="0.2">
      <c r="A120" s="298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</row>
    <row r="121" spans="1:13" ht="17" thickBot="1" x14ac:dyDescent="0.25">
      <c r="A121" s="30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</row>
    <row r="122" spans="1:13" s="58" customFormat="1" ht="17" thickBot="1" x14ac:dyDescent="0.25">
      <c r="A122" s="90" t="s">
        <v>927</v>
      </c>
      <c r="B122" s="91"/>
      <c r="C122" s="303">
        <f>SUM(C18)</f>
        <v>20</v>
      </c>
      <c r="D122" s="303">
        <f t="shared" ref="D122:E122" si="12">SUM(D18)</f>
        <v>40</v>
      </c>
      <c r="E122" s="303">
        <f t="shared" si="12"/>
        <v>50</v>
      </c>
      <c r="F122" s="303"/>
      <c r="G122" s="303"/>
      <c r="H122" s="303"/>
      <c r="I122" s="303"/>
      <c r="J122" s="303"/>
      <c r="K122" s="303"/>
      <c r="L122" s="304"/>
    </row>
    <row r="123" spans="1:13" ht="17" thickBot="1" x14ac:dyDescent="0.25">
      <c r="A123" s="90" t="s">
        <v>1034</v>
      </c>
      <c r="B123" s="91"/>
      <c r="C123" s="303">
        <v>20</v>
      </c>
      <c r="D123" s="305">
        <v>40</v>
      </c>
      <c r="E123" s="305">
        <v>50</v>
      </c>
      <c r="F123" s="305"/>
      <c r="G123" s="305"/>
      <c r="H123" s="305"/>
      <c r="I123" s="305"/>
      <c r="J123" s="305"/>
      <c r="K123" s="305"/>
      <c r="L123" s="100"/>
    </row>
    <row r="124" spans="1:13" ht="17" thickBot="1" x14ac:dyDescent="0.25">
      <c r="A124" s="88" t="s">
        <v>1035</v>
      </c>
      <c r="B124" s="89"/>
      <c r="C124" s="306" t="s">
        <v>1036</v>
      </c>
      <c r="D124" s="306" t="s">
        <v>1036</v>
      </c>
      <c r="E124" s="89">
        <v>150</v>
      </c>
      <c r="F124" s="89">
        <v>260</v>
      </c>
      <c r="G124" s="307"/>
      <c r="H124" s="307"/>
      <c r="I124" s="307"/>
      <c r="J124" s="307"/>
      <c r="K124" s="307"/>
      <c r="L124" s="308"/>
    </row>
    <row r="125" spans="1:13" ht="17" thickBot="1" x14ac:dyDescent="0.25">
      <c r="A125" s="58"/>
      <c r="B125" s="58"/>
      <c r="C125" s="61" t="s">
        <v>28</v>
      </c>
      <c r="D125" s="61" t="s">
        <v>26</v>
      </c>
      <c r="E125" s="61" t="s">
        <v>3</v>
      </c>
      <c r="F125" s="61" t="s">
        <v>27</v>
      </c>
      <c r="G125" s="61" t="s">
        <v>17</v>
      </c>
      <c r="H125" s="61" t="s">
        <v>18</v>
      </c>
      <c r="I125" s="61" t="s">
        <v>32</v>
      </c>
      <c r="J125" s="61" t="s">
        <v>2</v>
      </c>
      <c r="K125" s="61" t="s">
        <v>969</v>
      </c>
      <c r="L125" s="61" t="s">
        <v>4</v>
      </c>
    </row>
    <row r="126" spans="1:13" x14ac:dyDescent="0.2">
      <c r="A126" s="881" t="s">
        <v>2916</v>
      </c>
      <c r="B126" s="881"/>
    </row>
    <row r="127" spans="1:13" x14ac:dyDescent="0.2">
      <c r="A127" s="65" t="s">
        <v>2917</v>
      </c>
    </row>
    <row r="128" spans="1:13" x14ac:dyDescent="0.2">
      <c r="A128" s="65" t="s">
        <v>2918</v>
      </c>
    </row>
    <row r="129" spans="1:7" x14ac:dyDescent="0.2">
      <c r="A129" s="881" t="s">
        <v>2919</v>
      </c>
      <c r="B129" s="881"/>
      <c r="C129" s="881"/>
      <c r="D129" s="881"/>
      <c r="E129" s="881"/>
      <c r="F129" s="881"/>
      <c r="G129" s="8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tabColor rgb="FFC00000"/>
  </sheetPr>
  <dimension ref="A1:R147"/>
  <sheetViews>
    <sheetView topLeftCell="A124" workbookViewId="0">
      <selection activeCell="H136" sqref="H136"/>
    </sheetView>
  </sheetViews>
  <sheetFormatPr baseColWidth="10" defaultColWidth="8.83203125" defaultRowHeight="16" x14ac:dyDescent="0.2"/>
  <cols>
    <col min="1" max="1" width="13.33203125" style="65" customWidth="1"/>
    <col min="2" max="2" width="20" style="65" customWidth="1"/>
    <col min="3" max="3" width="10.1640625" style="65" bestFit="1" customWidth="1"/>
    <col min="4" max="4" width="11" style="65" customWidth="1"/>
    <col min="5" max="11" width="9.83203125" style="65" customWidth="1"/>
    <col min="12" max="13" width="12.5" style="65" customWidth="1"/>
    <col min="14" max="14" width="11.5" style="65" customWidth="1"/>
    <col min="15" max="252" width="8.83203125" style="65"/>
    <col min="253" max="253" width="11" style="65" customWidth="1"/>
    <col min="254" max="254" width="18.33203125" style="65" customWidth="1"/>
    <col min="255" max="256" width="8.1640625" style="65" customWidth="1"/>
    <col min="257" max="257" width="8.6640625" style="65" customWidth="1"/>
    <col min="258" max="258" width="8.1640625" style="65" customWidth="1"/>
    <col min="259" max="259" width="7.83203125" style="65" customWidth="1"/>
    <col min="260" max="260" width="7.5" style="65" customWidth="1"/>
    <col min="261" max="508" width="8.83203125" style="65"/>
    <col min="509" max="509" width="11" style="65" customWidth="1"/>
    <col min="510" max="510" width="18.33203125" style="65" customWidth="1"/>
    <col min="511" max="512" width="8.1640625" style="65" customWidth="1"/>
    <col min="513" max="513" width="8.6640625" style="65" customWidth="1"/>
    <col min="514" max="514" width="8.1640625" style="65" customWidth="1"/>
    <col min="515" max="515" width="7.83203125" style="65" customWidth="1"/>
    <col min="516" max="516" width="7.5" style="65" customWidth="1"/>
    <col min="517" max="764" width="8.83203125" style="65"/>
    <col min="765" max="765" width="11" style="65" customWidth="1"/>
    <col min="766" max="766" width="18.33203125" style="65" customWidth="1"/>
    <col min="767" max="768" width="8.1640625" style="65" customWidth="1"/>
    <col min="769" max="769" width="8.6640625" style="65" customWidth="1"/>
    <col min="770" max="770" width="8.1640625" style="65" customWidth="1"/>
    <col min="771" max="771" width="7.83203125" style="65" customWidth="1"/>
    <col min="772" max="772" width="7.5" style="65" customWidth="1"/>
    <col min="773" max="1020" width="8.83203125" style="65"/>
    <col min="1021" max="1021" width="11" style="65" customWidth="1"/>
    <col min="1022" max="1022" width="18.33203125" style="65" customWidth="1"/>
    <col min="1023" max="1024" width="8.1640625" style="65" customWidth="1"/>
    <col min="1025" max="1025" width="8.6640625" style="65" customWidth="1"/>
    <col min="1026" max="1026" width="8.1640625" style="65" customWidth="1"/>
    <col min="1027" max="1027" width="7.83203125" style="65" customWidth="1"/>
    <col min="1028" max="1028" width="7.5" style="65" customWidth="1"/>
    <col min="1029" max="1276" width="8.83203125" style="65"/>
    <col min="1277" max="1277" width="11" style="65" customWidth="1"/>
    <col min="1278" max="1278" width="18.33203125" style="65" customWidth="1"/>
    <col min="1279" max="1280" width="8.1640625" style="65" customWidth="1"/>
    <col min="1281" max="1281" width="8.6640625" style="65" customWidth="1"/>
    <col min="1282" max="1282" width="8.1640625" style="65" customWidth="1"/>
    <col min="1283" max="1283" width="7.83203125" style="65" customWidth="1"/>
    <col min="1284" max="1284" width="7.5" style="65" customWidth="1"/>
    <col min="1285" max="1532" width="8.83203125" style="65"/>
    <col min="1533" max="1533" width="11" style="65" customWidth="1"/>
    <col min="1534" max="1534" width="18.33203125" style="65" customWidth="1"/>
    <col min="1535" max="1536" width="8.1640625" style="65" customWidth="1"/>
    <col min="1537" max="1537" width="8.6640625" style="65" customWidth="1"/>
    <col min="1538" max="1538" width="8.1640625" style="65" customWidth="1"/>
    <col min="1539" max="1539" width="7.83203125" style="65" customWidth="1"/>
    <col min="1540" max="1540" width="7.5" style="65" customWidth="1"/>
    <col min="1541" max="1788" width="8.83203125" style="65"/>
    <col min="1789" max="1789" width="11" style="65" customWidth="1"/>
    <col min="1790" max="1790" width="18.33203125" style="65" customWidth="1"/>
    <col min="1791" max="1792" width="8.1640625" style="65" customWidth="1"/>
    <col min="1793" max="1793" width="8.6640625" style="65" customWidth="1"/>
    <col min="1794" max="1794" width="8.1640625" style="65" customWidth="1"/>
    <col min="1795" max="1795" width="7.83203125" style="65" customWidth="1"/>
    <col min="1796" max="1796" width="7.5" style="65" customWidth="1"/>
    <col min="1797" max="2044" width="8.83203125" style="65"/>
    <col min="2045" max="2045" width="11" style="65" customWidth="1"/>
    <col min="2046" max="2046" width="18.33203125" style="65" customWidth="1"/>
    <col min="2047" max="2048" width="8.1640625" style="65" customWidth="1"/>
    <col min="2049" max="2049" width="8.6640625" style="65" customWidth="1"/>
    <col min="2050" max="2050" width="8.1640625" style="65" customWidth="1"/>
    <col min="2051" max="2051" width="7.83203125" style="65" customWidth="1"/>
    <col min="2052" max="2052" width="7.5" style="65" customWidth="1"/>
    <col min="2053" max="2300" width="8.83203125" style="65"/>
    <col min="2301" max="2301" width="11" style="65" customWidth="1"/>
    <col min="2302" max="2302" width="18.33203125" style="65" customWidth="1"/>
    <col min="2303" max="2304" width="8.1640625" style="65" customWidth="1"/>
    <col min="2305" max="2305" width="8.6640625" style="65" customWidth="1"/>
    <col min="2306" max="2306" width="8.1640625" style="65" customWidth="1"/>
    <col min="2307" max="2307" width="7.83203125" style="65" customWidth="1"/>
    <col min="2308" max="2308" width="7.5" style="65" customWidth="1"/>
    <col min="2309" max="2556" width="8.83203125" style="65"/>
    <col min="2557" max="2557" width="11" style="65" customWidth="1"/>
    <col min="2558" max="2558" width="18.33203125" style="65" customWidth="1"/>
    <col min="2559" max="2560" width="8.1640625" style="65" customWidth="1"/>
    <col min="2561" max="2561" width="8.6640625" style="65" customWidth="1"/>
    <col min="2562" max="2562" width="8.1640625" style="65" customWidth="1"/>
    <col min="2563" max="2563" width="7.83203125" style="65" customWidth="1"/>
    <col min="2564" max="2564" width="7.5" style="65" customWidth="1"/>
    <col min="2565" max="2812" width="8.83203125" style="65"/>
    <col min="2813" max="2813" width="11" style="65" customWidth="1"/>
    <col min="2814" max="2814" width="18.33203125" style="65" customWidth="1"/>
    <col min="2815" max="2816" width="8.1640625" style="65" customWidth="1"/>
    <col min="2817" max="2817" width="8.6640625" style="65" customWidth="1"/>
    <col min="2818" max="2818" width="8.1640625" style="65" customWidth="1"/>
    <col min="2819" max="2819" width="7.83203125" style="65" customWidth="1"/>
    <col min="2820" max="2820" width="7.5" style="65" customWidth="1"/>
    <col min="2821" max="3068" width="8.83203125" style="65"/>
    <col min="3069" max="3069" width="11" style="65" customWidth="1"/>
    <col min="3070" max="3070" width="18.33203125" style="65" customWidth="1"/>
    <col min="3071" max="3072" width="8.1640625" style="65" customWidth="1"/>
    <col min="3073" max="3073" width="8.6640625" style="65" customWidth="1"/>
    <col min="3074" max="3074" width="8.1640625" style="65" customWidth="1"/>
    <col min="3075" max="3075" width="7.83203125" style="65" customWidth="1"/>
    <col min="3076" max="3076" width="7.5" style="65" customWidth="1"/>
    <col min="3077" max="3324" width="8.83203125" style="65"/>
    <col min="3325" max="3325" width="11" style="65" customWidth="1"/>
    <col min="3326" max="3326" width="18.33203125" style="65" customWidth="1"/>
    <col min="3327" max="3328" width="8.1640625" style="65" customWidth="1"/>
    <col min="3329" max="3329" width="8.6640625" style="65" customWidth="1"/>
    <col min="3330" max="3330" width="8.1640625" style="65" customWidth="1"/>
    <col min="3331" max="3331" width="7.83203125" style="65" customWidth="1"/>
    <col min="3332" max="3332" width="7.5" style="65" customWidth="1"/>
    <col min="3333" max="3580" width="8.83203125" style="65"/>
    <col min="3581" max="3581" width="11" style="65" customWidth="1"/>
    <col min="3582" max="3582" width="18.33203125" style="65" customWidth="1"/>
    <col min="3583" max="3584" width="8.1640625" style="65" customWidth="1"/>
    <col min="3585" max="3585" width="8.6640625" style="65" customWidth="1"/>
    <col min="3586" max="3586" width="8.1640625" style="65" customWidth="1"/>
    <col min="3587" max="3587" width="7.83203125" style="65" customWidth="1"/>
    <col min="3588" max="3588" width="7.5" style="65" customWidth="1"/>
    <col min="3589" max="3836" width="8.83203125" style="65"/>
    <col min="3837" max="3837" width="11" style="65" customWidth="1"/>
    <col min="3838" max="3838" width="18.33203125" style="65" customWidth="1"/>
    <col min="3839" max="3840" width="8.1640625" style="65" customWidth="1"/>
    <col min="3841" max="3841" width="8.6640625" style="65" customWidth="1"/>
    <col min="3842" max="3842" width="8.1640625" style="65" customWidth="1"/>
    <col min="3843" max="3843" width="7.83203125" style="65" customWidth="1"/>
    <col min="3844" max="3844" width="7.5" style="65" customWidth="1"/>
    <col min="3845" max="4092" width="8.83203125" style="65"/>
    <col min="4093" max="4093" width="11" style="65" customWidth="1"/>
    <col min="4094" max="4094" width="18.33203125" style="65" customWidth="1"/>
    <col min="4095" max="4096" width="8.1640625" style="65" customWidth="1"/>
    <col min="4097" max="4097" width="8.6640625" style="65" customWidth="1"/>
    <col min="4098" max="4098" width="8.1640625" style="65" customWidth="1"/>
    <col min="4099" max="4099" width="7.83203125" style="65" customWidth="1"/>
    <col min="4100" max="4100" width="7.5" style="65" customWidth="1"/>
    <col min="4101" max="4348" width="8.83203125" style="65"/>
    <col min="4349" max="4349" width="11" style="65" customWidth="1"/>
    <col min="4350" max="4350" width="18.33203125" style="65" customWidth="1"/>
    <col min="4351" max="4352" width="8.1640625" style="65" customWidth="1"/>
    <col min="4353" max="4353" width="8.6640625" style="65" customWidth="1"/>
    <col min="4354" max="4354" width="8.1640625" style="65" customWidth="1"/>
    <col min="4355" max="4355" width="7.83203125" style="65" customWidth="1"/>
    <col min="4356" max="4356" width="7.5" style="65" customWidth="1"/>
    <col min="4357" max="4604" width="8.83203125" style="65"/>
    <col min="4605" max="4605" width="11" style="65" customWidth="1"/>
    <col min="4606" max="4606" width="18.33203125" style="65" customWidth="1"/>
    <col min="4607" max="4608" width="8.1640625" style="65" customWidth="1"/>
    <col min="4609" max="4609" width="8.6640625" style="65" customWidth="1"/>
    <col min="4610" max="4610" width="8.1640625" style="65" customWidth="1"/>
    <col min="4611" max="4611" width="7.83203125" style="65" customWidth="1"/>
    <col min="4612" max="4612" width="7.5" style="65" customWidth="1"/>
    <col min="4613" max="4860" width="8.83203125" style="65"/>
    <col min="4861" max="4861" width="11" style="65" customWidth="1"/>
    <col min="4862" max="4862" width="18.33203125" style="65" customWidth="1"/>
    <col min="4863" max="4864" width="8.1640625" style="65" customWidth="1"/>
    <col min="4865" max="4865" width="8.6640625" style="65" customWidth="1"/>
    <col min="4866" max="4866" width="8.1640625" style="65" customWidth="1"/>
    <col min="4867" max="4867" width="7.83203125" style="65" customWidth="1"/>
    <col min="4868" max="4868" width="7.5" style="65" customWidth="1"/>
    <col min="4869" max="5116" width="8.83203125" style="65"/>
    <col min="5117" max="5117" width="11" style="65" customWidth="1"/>
    <col min="5118" max="5118" width="18.33203125" style="65" customWidth="1"/>
    <col min="5119" max="5120" width="8.1640625" style="65" customWidth="1"/>
    <col min="5121" max="5121" width="8.6640625" style="65" customWidth="1"/>
    <col min="5122" max="5122" width="8.1640625" style="65" customWidth="1"/>
    <col min="5123" max="5123" width="7.83203125" style="65" customWidth="1"/>
    <col min="5124" max="5124" width="7.5" style="65" customWidth="1"/>
    <col min="5125" max="5372" width="8.83203125" style="65"/>
    <col min="5373" max="5373" width="11" style="65" customWidth="1"/>
    <col min="5374" max="5374" width="18.33203125" style="65" customWidth="1"/>
    <col min="5375" max="5376" width="8.1640625" style="65" customWidth="1"/>
    <col min="5377" max="5377" width="8.6640625" style="65" customWidth="1"/>
    <col min="5378" max="5378" width="8.1640625" style="65" customWidth="1"/>
    <col min="5379" max="5379" width="7.83203125" style="65" customWidth="1"/>
    <col min="5380" max="5380" width="7.5" style="65" customWidth="1"/>
    <col min="5381" max="5628" width="8.83203125" style="65"/>
    <col min="5629" max="5629" width="11" style="65" customWidth="1"/>
    <col min="5630" max="5630" width="18.33203125" style="65" customWidth="1"/>
    <col min="5631" max="5632" width="8.1640625" style="65" customWidth="1"/>
    <col min="5633" max="5633" width="8.6640625" style="65" customWidth="1"/>
    <col min="5634" max="5634" width="8.1640625" style="65" customWidth="1"/>
    <col min="5635" max="5635" width="7.83203125" style="65" customWidth="1"/>
    <col min="5636" max="5636" width="7.5" style="65" customWidth="1"/>
    <col min="5637" max="5884" width="8.83203125" style="65"/>
    <col min="5885" max="5885" width="11" style="65" customWidth="1"/>
    <col min="5886" max="5886" width="18.33203125" style="65" customWidth="1"/>
    <col min="5887" max="5888" width="8.1640625" style="65" customWidth="1"/>
    <col min="5889" max="5889" width="8.6640625" style="65" customWidth="1"/>
    <col min="5890" max="5890" width="8.1640625" style="65" customWidth="1"/>
    <col min="5891" max="5891" width="7.83203125" style="65" customWidth="1"/>
    <col min="5892" max="5892" width="7.5" style="65" customWidth="1"/>
    <col min="5893" max="6140" width="8.83203125" style="65"/>
    <col min="6141" max="6141" width="11" style="65" customWidth="1"/>
    <col min="6142" max="6142" width="18.33203125" style="65" customWidth="1"/>
    <col min="6143" max="6144" width="8.1640625" style="65" customWidth="1"/>
    <col min="6145" max="6145" width="8.6640625" style="65" customWidth="1"/>
    <col min="6146" max="6146" width="8.1640625" style="65" customWidth="1"/>
    <col min="6147" max="6147" width="7.83203125" style="65" customWidth="1"/>
    <col min="6148" max="6148" width="7.5" style="65" customWidth="1"/>
    <col min="6149" max="6396" width="8.83203125" style="65"/>
    <col min="6397" max="6397" width="11" style="65" customWidth="1"/>
    <col min="6398" max="6398" width="18.33203125" style="65" customWidth="1"/>
    <col min="6399" max="6400" width="8.1640625" style="65" customWidth="1"/>
    <col min="6401" max="6401" width="8.6640625" style="65" customWidth="1"/>
    <col min="6402" max="6402" width="8.1640625" style="65" customWidth="1"/>
    <col min="6403" max="6403" width="7.83203125" style="65" customWidth="1"/>
    <col min="6404" max="6404" width="7.5" style="65" customWidth="1"/>
    <col min="6405" max="6652" width="8.83203125" style="65"/>
    <col min="6653" max="6653" width="11" style="65" customWidth="1"/>
    <col min="6654" max="6654" width="18.33203125" style="65" customWidth="1"/>
    <col min="6655" max="6656" width="8.1640625" style="65" customWidth="1"/>
    <col min="6657" max="6657" width="8.6640625" style="65" customWidth="1"/>
    <col min="6658" max="6658" width="8.1640625" style="65" customWidth="1"/>
    <col min="6659" max="6659" width="7.83203125" style="65" customWidth="1"/>
    <col min="6660" max="6660" width="7.5" style="65" customWidth="1"/>
    <col min="6661" max="6908" width="8.83203125" style="65"/>
    <col min="6909" max="6909" width="11" style="65" customWidth="1"/>
    <col min="6910" max="6910" width="18.33203125" style="65" customWidth="1"/>
    <col min="6911" max="6912" width="8.1640625" style="65" customWidth="1"/>
    <col min="6913" max="6913" width="8.6640625" style="65" customWidth="1"/>
    <col min="6914" max="6914" width="8.1640625" style="65" customWidth="1"/>
    <col min="6915" max="6915" width="7.83203125" style="65" customWidth="1"/>
    <col min="6916" max="6916" width="7.5" style="65" customWidth="1"/>
    <col min="6917" max="7164" width="8.83203125" style="65"/>
    <col min="7165" max="7165" width="11" style="65" customWidth="1"/>
    <col min="7166" max="7166" width="18.33203125" style="65" customWidth="1"/>
    <col min="7167" max="7168" width="8.1640625" style="65" customWidth="1"/>
    <col min="7169" max="7169" width="8.6640625" style="65" customWidth="1"/>
    <col min="7170" max="7170" width="8.1640625" style="65" customWidth="1"/>
    <col min="7171" max="7171" width="7.83203125" style="65" customWidth="1"/>
    <col min="7172" max="7172" width="7.5" style="65" customWidth="1"/>
    <col min="7173" max="7420" width="8.83203125" style="65"/>
    <col min="7421" max="7421" width="11" style="65" customWidth="1"/>
    <col min="7422" max="7422" width="18.33203125" style="65" customWidth="1"/>
    <col min="7423" max="7424" width="8.1640625" style="65" customWidth="1"/>
    <col min="7425" max="7425" width="8.6640625" style="65" customWidth="1"/>
    <col min="7426" max="7426" width="8.1640625" style="65" customWidth="1"/>
    <col min="7427" max="7427" width="7.83203125" style="65" customWidth="1"/>
    <col min="7428" max="7428" width="7.5" style="65" customWidth="1"/>
    <col min="7429" max="7676" width="8.83203125" style="65"/>
    <col min="7677" max="7677" width="11" style="65" customWidth="1"/>
    <col min="7678" max="7678" width="18.33203125" style="65" customWidth="1"/>
    <col min="7679" max="7680" width="8.1640625" style="65" customWidth="1"/>
    <col min="7681" max="7681" width="8.6640625" style="65" customWidth="1"/>
    <col min="7682" max="7682" width="8.1640625" style="65" customWidth="1"/>
    <col min="7683" max="7683" width="7.83203125" style="65" customWidth="1"/>
    <col min="7684" max="7684" width="7.5" style="65" customWidth="1"/>
    <col min="7685" max="7932" width="8.83203125" style="65"/>
    <col min="7933" max="7933" width="11" style="65" customWidth="1"/>
    <col min="7934" max="7934" width="18.33203125" style="65" customWidth="1"/>
    <col min="7935" max="7936" width="8.1640625" style="65" customWidth="1"/>
    <col min="7937" max="7937" width="8.6640625" style="65" customWidth="1"/>
    <col min="7938" max="7938" width="8.1640625" style="65" customWidth="1"/>
    <col min="7939" max="7939" width="7.83203125" style="65" customWidth="1"/>
    <col min="7940" max="7940" width="7.5" style="65" customWidth="1"/>
    <col min="7941" max="8188" width="8.83203125" style="65"/>
    <col min="8189" max="8189" width="11" style="65" customWidth="1"/>
    <col min="8190" max="8190" width="18.33203125" style="65" customWidth="1"/>
    <col min="8191" max="8192" width="8.1640625" style="65" customWidth="1"/>
    <col min="8193" max="8193" width="8.6640625" style="65" customWidth="1"/>
    <col min="8194" max="8194" width="8.1640625" style="65" customWidth="1"/>
    <col min="8195" max="8195" width="7.83203125" style="65" customWidth="1"/>
    <col min="8196" max="8196" width="7.5" style="65" customWidth="1"/>
    <col min="8197" max="8444" width="8.83203125" style="65"/>
    <col min="8445" max="8445" width="11" style="65" customWidth="1"/>
    <col min="8446" max="8446" width="18.33203125" style="65" customWidth="1"/>
    <col min="8447" max="8448" width="8.1640625" style="65" customWidth="1"/>
    <col min="8449" max="8449" width="8.6640625" style="65" customWidth="1"/>
    <col min="8450" max="8450" width="8.1640625" style="65" customWidth="1"/>
    <col min="8451" max="8451" width="7.83203125" style="65" customWidth="1"/>
    <col min="8452" max="8452" width="7.5" style="65" customWidth="1"/>
    <col min="8453" max="8700" width="8.83203125" style="65"/>
    <col min="8701" max="8701" width="11" style="65" customWidth="1"/>
    <col min="8702" max="8702" width="18.33203125" style="65" customWidth="1"/>
    <col min="8703" max="8704" width="8.1640625" style="65" customWidth="1"/>
    <col min="8705" max="8705" width="8.6640625" style="65" customWidth="1"/>
    <col min="8706" max="8706" width="8.1640625" style="65" customWidth="1"/>
    <col min="8707" max="8707" width="7.83203125" style="65" customWidth="1"/>
    <col min="8708" max="8708" width="7.5" style="65" customWidth="1"/>
    <col min="8709" max="8956" width="8.83203125" style="65"/>
    <col min="8957" max="8957" width="11" style="65" customWidth="1"/>
    <col min="8958" max="8958" width="18.33203125" style="65" customWidth="1"/>
    <col min="8959" max="8960" width="8.1640625" style="65" customWidth="1"/>
    <col min="8961" max="8961" width="8.6640625" style="65" customWidth="1"/>
    <col min="8962" max="8962" width="8.1640625" style="65" customWidth="1"/>
    <col min="8963" max="8963" width="7.83203125" style="65" customWidth="1"/>
    <col min="8964" max="8964" width="7.5" style="65" customWidth="1"/>
    <col min="8965" max="9212" width="8.83203125" style="65"/>
    <col min="9213" max="9213" width="11" style="65" customWidth="1"/>
    <col min="9214" max="9214" width="18.33203125" style="65" customWidth="1"/>
    <col min="9215" max="9216" width="8.1640625" style="65" customWidth="1"/>
    <col min="9217" max="9217" width="8.6640625" style="65" customWidth="1"/>
    <col min="9218" max="9218" width="8.1640625" style="65" customWidth="1"/>
    <col min="9219" max="9219" width="7.83203125" style="65" customWidth="1"/>
    <col min="9220" max="9220" width="7.5" style="65" customWidth="1"/>
    <col min="9221" max="9468" width="8.83203125" style="65"/>
    <col min="9469" max="9469" width="11" style="65" customWidth="1"/>
    <col min="9470" max="9470" width="18.33203125" style="65" customWidth="1"/>
    <col min="9471" max="9472" width="8.1640625" style="65" customWidth="1"/>
    <col min="9473" max="9473" width="8.6640625" style="65" customWidth="1"/>
    <col min="9474" max="9474" width="8.1640625" style="65" customWidth="1"/>
    <col min="9475" max="9475" width="7.83203125" style="65" customWidth="1"/>
    <col min="9476" max="9476" width="7.5" style="65" customWidth="1"/>
    <col min="9477" max="9724" width="8.83203125" style="65"/>
    <col min="9725" max="9725" width="11" style="65" customWidth="1"/>
    <col min="9726" max="9726" width="18.33203125" style="65" customWidth="1"/>
    <col min="9727" max="9728" width="8.1640625" style="65" customWidth="1"/>
    <col min="9729" max="9729" width="8.6640625" style="65" customWidth="1"/>
    <col min="9730" max="9730" width="8.1640625" style="65" customWidth="1"/>
    <col min="9731" max="9731" width="7.83203125" style="65" customWidth="1"/>
    <col min="9732" max="9732" width="7.5" style="65" customWidth="1"/>
    <col min="9733" max="9980" width="8.83203125" style="65"/>
    <col min="9981" max="9981" width="11" style="65" customWidth="1"/>
    <col min="9982" max="9982" width="18.33203125" style="65" customWidth="1"/>
    <col min="9983" max="9984" width="8.1640625" style="65" customWidth="1"/>
    <col min="9985" max="9985" width="8.6640625" style="65" customWidth="1"/>
    <col min="9986" max="9986" width="8.1640625" style="65" customWidth="1"/>
    <col min="9987" max="9987" width="7.83203125" style="65" customWidth="1"/>
    <col min="9988" max="9988" width="7.5" style="65" customWidth="1"/>
    <col min="9989" max="10236" width="8.83203125" style="65"/>
    <col min="10237" max="10237" width="11" style="65" customWidth="1"/>
    <col min="10238" max="10238" width="18.33203125" style="65" customWidth="1"/>
    <col min="10239" max="10240" width="8.1640625" style="65" customWidth="1"/>
    <col min="10241" max="10241" width="8.6640625" style="65" customWidth="1"/>
    <col min="10242" max="10242" width="8.1640625" style="65" customWidth="1"/>
    <col min="10243" max="10243" width="7.83203125" style="65" customWidth="1"/>
    <col min="10244" max="10244" width="7.5" style="65" customWidth="1"/>
    <col min="10245" max="10492" width="8.83203125" style="65"/>
    <col min="10493" max="10493" width="11" style="65" customWidth="1"/>
    <col min="10494" max="10494" width="18.33203125" style="65" customWidth="1"/>
    <col min="10495" max="10496" width="8.1640625" style="65" customWidth="1"/>
    <col min="10497" max="10497" width="8.6640625" style="65" customWidth="1"/>
    <col min="10498" max="10498" width="8.1640625" style="65" customWidth="1"/>
    <col min="10499" max="10499" width="7.83203125" style="65" customWidth="1"/>
    <col min="10500" max="10500" width="7.5" style="65" customWidth="1"/>
    <col min="10501" max="10748" width="8.83203125" style="65"/>
    <col min="10749" max="10749" width="11" style="65" customWidth="1"/>
    <col min="10750" max="10750" width="18.33203125" style="65" customWidth="1"/>
    <col min="10751" max="10752" width="8.1640625" style="65" customWidth="1"/>
    <col min="10753" max="10753" width="8.6640625" style="65" customWidth="1"/>
    <col min="10754" max="10754" width="8.1640625" style="65" customWidth="1"/>
    <col min="10755" max="10755" width="7.83203125" style="65" customWidth="1"/>
    <col min="10756" max="10756" width="7.5" style="65" customWidth="1"/>
    <col min="10757" max="11004" width="8.83203125" style="65"/>
    <col min="11005" max="11005" width="11" style="65" customWidth="1"/>
    <col min="11006" max="11006" width="18.33203125" style="65" customWidth="1"/>
    <col min="11007" max="11008" width="8.1640625" style="65" customWidth="1"/>
    <col min="11009" max="11009" width="8.6640625" style="65" customWidth="1"/>
    <col min="11010" max="11010" width="8.1640625" style="65" customWidth="1"/>
    <col min="11011" max="11011" width="7.83203125" style="65" customWidth="1"/>
    <col min="11012" max="11012" width="7.5" style="65" customWidth="1"/>
    <col min="11013" max="11260" width="8.83203125" style="65"/>
    <col min="11261" max="11261" width="11" style="65" customWidth="1"/>
    <col min="11262" max="11262" width="18.33203125" style="65" customWidth="1"/>
    <col min="11263" max="11264" width="8.1640625" style="65" customWidth="1"/>
    <col min="11265" max="11265" width="8.6640625" style="65" customWidth="1"/>
    <col min="11266" max="11266" width="8.1640625" style="65" customWidth="1"/>
    <col min="11267" max="11267" width="7.83203125" style="65" customWidth="1"/>
    <col min="11268" max="11268" width="7.5" style="65" customWidth="1"/>
    <col min="11269" max="11516" width="8.83203125" style="65"/>
    <col min="11517" max="11517" width="11" style="65" customWidth="1"/>
    <col min="11518" max="11518" width="18.33203125" style="65" customWidth="1"/>
    <col min="11519" max="11520" width="8.1640625" style="65" customWidth="1"/>
    <col min="11521" max="11521" width="8.6640625" style="65" customWidth="1"/>
    <col min="11522" max="11522" width="8.1640625" style="65" customWidth="1"/>
    <col min="11523" max="11523" width="7.83203125" style="65" customWidth="1"/>
    <col min="11524" max="11524" width="7.5" style="65" customWidth="1"/>
    <col min="11525" max="11772" width="8.83203125" style="65"/>
    <col min="11773" max="11773" width="11" style="65" customWidth="1"/>
    <col min="11774" max="11774" width="18.33203125" style="65" customWidth="1"/>
    <col min="11775" max="11776" width="8.1640625" style="65" customWidth="1"/>
    <col min="11777" max="11777" width="8.6640625" style="65" customWidth="1"/>
    <col min="11778" max="11778" width="8.1640625" style="65" customWidth="1"/>
    <col min="11779" max="11779" width="7.83203125" style="65" customWidth="1"/>
    <col min="11780" max="11780" width="7.5" style="65" customWidth="1"/>
    <col min="11781" max="12028" width="8.83203125" style="65"/>
    <col min="12029" max="12029" width="11" style="65" customWidth="1"/>
    <col min="12030" max="12030" width="18.33203125" style="65" customWidth="1"/>
    <col min="12031" max="12032" width="8.1640625" style="65" customWidth="1"/>
    <col min="12033" max="12033" width="8.6640625" style="65" customWidth="1"/>
    <col min="12034" max="12034" width="8.1640625" style="65" customWidth="1"/>
    <col min="12035" max="12035" width="7.83203125" style="65" customWidth="1"/>
    <col min="12036" max="12036" width="7.5" style="65" customWidth="1"/>
    <col min="12037" max="12284" width="8.83203125" style="65"/>
    <col min="12285" max="12285" width="11" style="65" customWidth="1"/>
    <col min="12286" max="12286" width="18.33203125" style="65" customWidth="1"/>
    <col min="12287" max="12288" width="8.1640625" style="65" customWidth="1"/>
    <col min="12289" max="12289" width="8.6640625" style="65" customWidth="1"/>
    <col min="12290" max="12290" width="8.1640625" style="65" customWidth="1"/>
    <col min="12291" max="12291" width="7.83203125" style="65" customWidth="1"/>
    <col min="12292" max="12292" width="7.5" style="65" customWidth="1"/>
    <col min="12293" max="12540" width="8.83203125" style="65"/>
    <col min="12541" max="12541" width="11" style="65" customWidth="1"/>
    <col min="12542" max="12542" width="18.33203125" style="65" customWidth="1"/>
    <col min="12543" max="12544" width="8.1640625" style="65" customWidth="1"/>
    <col min="12545" max="12545" width="8.6640625" style="65" customWidth="1"/>
    <col min="12546" max="12546" width="8.1640625" style="65" customWidth="1"/>
    <col min="12547" max="12547" width="7.83203125" style="65" customWidth="1"/>
    <col min="12548" max="12548" width="7.5" style="65" customWidth="1"/>
    <col min="12549" max="12796" width="8.83203125" style="65"/>
    <col min="12797" max="12797" width="11" style="65" customWidth="1"/>
    <col min="12798" max="12798" width="18.33203125" style="65" customWidth="1"/>
    <col min="12799" max="12800" width="8.1640625" style="65" customWidth="1"/>
    <col min="12801" max="12801" width="8.6640625" style="65" customWidth="1"/>
    <col min="12802" max="12802" width="8.1640625" style="65" customWidth="1"/>
    <col min="12803" max="12803" width="7.83203125" style="65" customWidth="1"/>
    <col min="12804" max="12804" width="7.5" style="65" customWidth="1"/>
    <col min="12805" max="13052" width="8.83203125" style="65"/>
    <col min="13053" max="13053" width="11" style="65" customWidth="1"/>
    <col min="13054" max="13054" width="18.33203125" style="65" customWidth="1"/>
    <col min="13055" max="13056" width="8.1640625" style="65" customWidth="1"/>
    <col min="13057" max="13057" width="8.6640625" style="65" customWidth="1"/>
    <col min="13058" max="13058" width="8.1640625" style="65" customWidth="1"/>
    <col min="13059" max="13059" width="7.83203125" style="65" customWidth="1"/>
    <col min="13060" max="13060" width="7.5" style="65" customWidth="1"/>
    <col min="13061" max="13308" width="8.83203125" style="65"/>
    <col min="13309" max="13309" width="11" style="65" customWidth="1"/>
    <col min="13310" max="13310" width="18.33203125" style="65" customWidth="1"/>
    <col min="13311" max="13312" width="8.1640625" style="65" customWidth="1"/>
    <col min="13313" max="13313" width="8.6640625" style="65" customWidth="1"/>
    <col min="13314" max="13314" width="8.1640625" style="65" customWidth="1"/>
    <col min="13315" max="13315" width="7.83203125" style="65" customWidth="1"/>
    <col min="13316" max="13316" width="7.5" style="65" customWidth="1"/>
    <col min="13317" max="13564" width="8.83203125" style="65"/>
    <col min="13565" max="13565" width="11" style="65" customWidth="1"/>
    <col min="13566" max="13566" width="18.33203125" style="65" customWidth="1"/>
    <col min="13567" max="13568" width="8.1640625" style="65" customWidth="1"/>
    <col min="13569" max="13569" width="8.6640625" style="65" customWidth="1"/>
    <col min="13570" max="13570" width="8.1640625" style="65" customWidth="1"/>
    <col min="13571" max="13571" width="7.83203125" style="65" customWidth="1"/>
    <col min="13572" max="13572" width="7.5" style="65" customWidth="1"/>
    <col min="13573" max="13820" width="8.83203125" style="65"/>
    <col min="13821" max="13821" width="11" style="65" customWidth="1"/>
    <col min="13822" max="13822" width="18.33203125" style="65" customWidth="1"/>
    <col min="13823" max="13824" width="8.1640625" style="65" customWidth="1"/>
    <col min="13825" max="13825" width="8.6640625" style="65" customWidth="1"/>
    <col min="13826" max="13826" width="8.1640625" style="65" customWidth="1"/>
    <col min="13827" max="13827" width="7.83203125" style="65" customWidth="1"/>
    <col min="13828" max="13828" width="7.5" style="65" customWidth="1"/>
    <col min="13829" max="14076" width="8.83203125" style="65"/>
    <col min="14077" max="14077" width="11" style="65" customWidth="1"/>
    <col min="14078" max="14078" width="18.33203125" style="65" customWidth="1"/>
    <col min="14079" max="14080" width="8.1640625" style="65" customWidth="1"/>
    <col min="14081" max="14081" width="8.6640625" style="65" customWidth="1"/>
    <col min="14082" max="14082" width="8.1640625" style="65" customWidth="1"/>
    <col min="14083" max="14083" width="7.83203125" style="65" customWidth="1"/>
    <col min="14084" max="14084" width="7.5" style="65" customWidth="1"/>
    <col min="14085" max="14332" width="8.83203125" style="65"/>
    <col min="14333" max="14333" width="11" style="65" customWidth="1"/>
    <col min="14334" max="14334" width="18.33203125" style="65" customWidth="1"/>
    <col min="14335" max="14336" width="8.1640625" style="65" customWidth="1"/>
    <col min="14337" max="14337" width="8.6640625" style="65" customWidth="1"/>
    <col min="14338" max="14338" width="8.1640625" style="65" customWidth="1"/>
    <col min="14339" max="14339" width="7.83203125" style="65" customWidth="1"/>
    <col min="14340" max="14340" width="7.5" style="65" customWidth="1"/>
    <col min="14341" max="14588" width="8.83203125" style="65"/>
    <col min="14589" max="14589" width="11" style="65" customWidth="1"/>
    <col min="14590" max="14590" width="18.33203125" style="65" customWidth="1"/>
    <col min="14591" max="14592" width="8.1640625" style="65" customWidth="1"/>
    <col min="14593" max="14593" width="8.6640625" style="65" customWidth="1"/>
    <col min="14594" max="14594" width="8.1640625" style="65" customWidth="1"/>
    <col min="14595" max="14595" width="7.83203125" style="65" customWidth="1"/>
    <col min="14596" max="14596" width="7.5" style="65" customWidth="1"/>
    <col min="14597" max="14844" width="8.83203125" style="65"/>
    <col min="14845" max="14845" width="11" style="65" customWidth="1"/>
    <col min="14846" max="14846" width="18.33203125" style="65" customWidth="1"/>
    <col min="14847" max="14848" width="8.1640625" style="65" customWidth="1"/>
    <col min="14849" max="14849" width="8.6640625" style="65" customWidth="1"/>
    <col min="14850" max="14850" width="8.1640625" style="65" customWidth="1"/>
    <col min="14851" max="14851" width="7.83203125" style="65" customWidth="1"/>
    <col min="14852" max="14852" width="7.5" style="65" customWidth="1"/>
    <col min="14853" max="15100" width="8.83203125" style="65"/>
    <col min="15101" max="15101" width="11" style="65" customWidth="1"/>
    <col min="15102" max="15102" width="18.33203125" style="65" customWidth="1"/>
    <col min="15103" max="15104" width="8.1640625" style="65" customWidth="1"/>
    <col min="15105" max="15105" width="8.6640625" style="65" customWidth="1"/>
    <col min="15106" max="15106" width="8.1640625" style="65" customWidth="1"/>
    <col min="15107" max="15107" width="7.83203125" style="65" customWidth="1"/>
    <col min="15108" max="15108" width="7.5" style="65" customWidth="1"/>
    <col min="15109" max="15356" width="8.83203125" style="65"/>
    <col min="15357" max="15357" width="11" style="65" customWidth="1"/>
    <col min="15358" max="15358" width="18.33203125" style="65" customWidth="1"/>
    <col min="15359" max="15360" width="8.1640625" style="65" customWidth="1"/>
    <col min="15361" max="15361" width="8.6640625" style="65" customWidth="1"/>
    <col min="15362" max="15362" width="8.1640625" style="65" customWidth="1"/>
    <col min="15363" max="15363" width="7.83203125" style="65" customWidth="1"/>
    <col min="15364" max="15364" width="7.5" style="65" customWidth="1"/>
    <col min="15365" max="15612" width="8.83203125" style="65"/>
    <col min="15613" max="15613" width="11" style="65" customWidth="1"/>
    <col min="15614" max="15614" width="18.33203125" style="65" customWidth="1"/>
    <col min="15615" max="15616" width="8.1640625" style="65" customWidth="1"/>
    <col min="15617" max="15617" width="8.6640625" style="65" customWidth="1"/>
    <col min="15618" max="15618" width="8.1640625" style="65" customWidth="1"/>
    <col min="15619" max="15619" width="7.83203125" style="65" customWidth="1"/>
    <col min="15620" max="15620" width="7.5" style="65" customWidth="1"/>
    <col min="15621" max="15868" width="8.83203125" style="65"/>
    <col min="15869" max="15869" width="11" style="65" customWidth="1"/>
    <col min="15870" max="15870" width="18.33203125" style="65" customWidth="1"/>
    <col min="15871" max="15872" width="8.1640625" style="65" customWidth="1"/>
    <col min="15873" max="15873" width="8.6640625" style="65" customWidth="1"/>
    <col min="15874" max="15874" width="8.1640625" style="65" customWidth="1"/>
    <col min="15875" max="15875" width="7.83203125" style="65" customWidth="1"/>
    <col min="15876" max="15876" width="7.5" style="65" customWidth="1"/>
    <col min="15877" max="16124" width="8.83203125" style="65"/>
    <col min="16125" max="16125" width="11" style="65" customWidth="1"/>
    <col min="16126" max="16126" width="18.33203125" style="65" customWidth="1"/>
    <col min="16127" max="16128" width="8.1640625" style="65" customWidth="1"/>
    <col min="16129" max="16129" width="8.6640625" style="65" customWidth="1"/>
    <col min="16130" max="16130" width="8.1640625" style="65" customWidth="1"/>
    <col min="16131" max="16131" width="7.83203125" style="65" customWidth="1"/>
    <col min="16132" max="16132" width="7.5" style="65" customWidth="1"/>
    <col min="16133" max="16384" width="8.83203125" style="65"/>
  </cols>
  <sheetData>
    <row r="1" spans="1:12" s="58" customFormat="1" x14ac:dyDescent="0.2">
      <c r="A1" s="58" t="s">
        <v>160</v>
      </c>
    </row>
    <row r="3" spans="1:12" s="58" customFormat="1" x14ac:dyDescent="0.2">
      <c r="A3" s="58" t="s">
        <v>954</v>
      </c>
    </row>
    <row r="4" spans="1:12" s="58" customFormat="1" x14ac:dyDescent="0.2">
      <c r="A4" s="58" t="s">
        <v>955</v>
      </c>
    </row>
    <row r="5" spans="1:12" s="58" customFormat="1" x14ac:dyDescent="0.2">
      <c r="A5" s="58" t="s">
        <v>956</v>
      </c>
    </row>
    <row r="6" spans="1:12" s="58" customFormat="1" x14ac:dyDescent="0.2">
      <c r="A6" s="58" t="s">
        <v>957</v>
      </c>
      <c r="C6" s="58" t="s">
        <v>958</v>
      </c>
    </row>
    <row r="7" spans="1:12" s="58" customFormat="1" x14ac:dyDescent="0.2">
      <c r="A7" s="58" t="s">
        <v>959</v>
      </c>
      <c r="C7" s="58" t="s">
        <v>958</v>
      </c>
    </row>
    <row r="8" spans="1:12" s="58" customFormat="1" x14ac:dyDescent="0.2">
      <c r="A8" s="58" t="s">
        <v>960</v>
      </c>
      <c r="C8" s="58" t="s">
        <v>958</v>
      </c>
    </row>
    <row r="9" spans="1:12" s="58" customFormat="1" x14ac:dyDescent="0.2">
      <c r="A9" s="58" t="s">
        <v>961</v>
      </c>
      <c r="C9" s="58" t="s">
        <v>958</v>
      </c>
    </row>
    <row r="10" spans="1:12" s="58" customFormat="1" x14ac:dyDescent="0.2">
      <c r="A10" s="58" t="s">
        <v>962</v>
      </c>
    </row>
    <row r="11" spans="1:12" s="58" customFormat="1" x14ac:dyDescent="0.2">
      <c r="A11" s="58" t="s">
        <v>963</v>
      </c>
      <c r="C11" s="58" t="s">
        <v>958</v>
      </c>
    </row>
    <row r="12" spans="1:12" s="58" customFormat="1" x14ac:dyDescent="0.2">
      <c r="A12" s="58" t="s">
        <v>964</v>
      </c>
      <c r="C12" s="58" t="s">
        <v>958</v>
      </c>
    </row>
    <row r="13" spans="1:12" s="58" customFormat="1" x14ac:dyDescent="0.2">
      <c r="A13" s="59" t="s">
        <v>965</v>
      </c>
      <c r="B13" s="59"/>
      <c r="C13" s="59"/>
      <c r="D13" s="59"/>
      <c r="E13" s="59"/>
      <c r="F13" s="59"/>
      <c r="G13" s="102"/>
      <c r="H13" s="102"/>
      <c r="I13" s="102"/>
      <c r="J13" s="102"/>
      <c r="K13" s="102"/>
      <c r="L13" s="102"/>
    </row>
    <row r="14" spans="1:12" s="286" customFormat="1" x14ac:dyDescent="0.2">
      <c r="A14" s="286" t="s">
        <v>966</v>
      </c>
    </row>
    <row r="15" spans="1:12" s="287" customFormat="1" x14ac:dyDescent="0.2">
      <c r="A15" s="287" t="s">
        <v>967</v>
      </c>
      <c r="C15" s="288">
        <v>390000</v>
      </c>
      <c r="D15" s="288">
        <v>175000</v>
      </c>
      <c r="E15" s="288">
        <v>44000</v>
      </c>
      <c r="F15" s="288">
        <v>60000</v>
      </c>
      <c r="G15" s="288">
        <v>375000</v>
      </c>
      <c r="H15" s="288">
        <v>39000</v>
      </c>
      <c r="I15" s="288">
        <v>60000</v>
      </c>
      <c r="J15" s="288">
        <v>165000</v>
      </c>
      <c r="K15" s="288">
        <v>125000</v>
      </c>
      <c r="L15" s="288">
        <v>5500</v>
      </c>
    </row>
    <row r="16" spans="1:12" s="3" customFormat="1" ht="17" thickBot="1" x14ac:dyDescent="0.25">
      <c r="A16" s="3" t="s">
        <v>968</v>
      </c>
      <c r="C16" s="31">
        <v>28000</v>
      </c>
      <c r="D16" s="31">
        <v>5250</v>
      </c>
      <c r="E16" s="31">
        <v>3000</v>
      </c>
      <c r="F16" s="31">
        <v>3000</v>
      </c>
      <c r="G16" s="31">
        <v>5250</v>
      </c>
      <c r="H16" s="31">
        <v>3000</v>
      </c>
      <c r="I16" s="31">
        <v>3000</v>
      </c>
      <c r="J16" s="31">
        <v>5250</v>
      </c>
      <c r="K16" s="31">
        <v>5250</v>
      </c>
      <c r="L16" s="31">
        <v>800</v>
      </c>
    </row>
    <row r="17" spans="1:15" s="58" customFormat="1" ht="17" thickBot="1" x14ac:dyDescent="0.25">
      <c r="A17" s="60" t="s">
        <v>168</v>
      </c>
      <c r="B17" s="61" t="s">
        <v>169</v>
      </c>
      <c r="C17" s="61" t="s">
        <v>28</v>
      </c>
      <c r="D17" s="61" t="s">
        <v>26</v>
      </c>
      <c r="E17" s="61" t="s">
        <v>3</v>
      </c>
      <c r="F17" s="61" t="s">
        <v>27</v>
      </c>
      <c r="G17" s="61" t="s">
        <v>17</v>
      </c>
      <c r="H17" s="61" t="s">
        <v>18</v>
      </c>
      <c r="I17" s="61" t="s">
        <v>32</v>
      </c>
      <c r="J17" s="61" t="s">
        <v>2</v>
      </c>
      <c r="K17" s="61" t="s">
        <v>969</v>
      </c>
      <c r="L17" s="61" t="s">
        <v>4</v>
      </c>
    </row>
    <row r="18" spans="1:15" ht="17" thickBot="1" x14ac:dyDescent="0.25">
      <c r="A18" s="289" t="s">
        <v>444</v>
      </c>
      <c r="B18" s="95" t="s">
        <v>970</v>
      </c>
      <c r="C18" s="95">
        <v>20</v>
      </c>
      <c r="D18" s="95">
        <v>40</v>
      </c>
      <c r="E18" s="95">
        <v>50</v>
      </c>
      <c r="F18" s="95"/>
      <c r="G18" s="95"/>
      <c r="H18" s="95"/>
      <c r="I18" s="95"/>
      <c r="J18" s="95"/>
      <c r="K18" s="95"/>
      <c r="L18" s="95"/>
      <c r="M18" s="65" t="s">
        <v>971</v>
      </c>
      <c r="O18" s="65" t="s">
        <v>972</v>
      </c>
    </row>
    <row r="19" spans="1:15" ht="17" thickBot="1" x14ac:dyDescent="0.3">
      <c r="A19" s="290" t="s">
        <v>973</v>
      </c>
      <c r="B19" s="291"/>
      <c r="C19" s="292">
        <f>SUM(C18)</f>
        <v>20</v>
      </c>
      <c r="D19" s="292">
        <f t="shared" ref="D19:E19" si="0">SUM(D18)</f>
        <v>40</v>
      </c>
      <c r="E19" s="292">
        <f t="shared" si="0"/>
        <v>50</v>
      </c>
      <c r="F19" s="293"/>
      <c r="G19" s="293"/>
      <c r="H19" s="293"/>
      <c r="I19" s="293"/>
      <c r="J19" s="293"/>
      <c r="K19" s="293"/>
      <c r="L19" s="294"/>
    </row>
    <row r="20" spans="1:15" ht="17" thickBot="1" x14ac:dyDescent="0.3">
      <c r="A20" s="295"/>
      <c r="B20" s="295"/>
      <c r="C20" s="296"/>
      <c r="D20" s="296"/>
      <c r="E20" s="296"/>
      <c r="F20" s="296"/>
      <c r="G20" s="296"/>
      <c r="H20" s="296"/>
      <c r="I20" s="296"/>
      <c r="J20" s="296"/>
      <c r="K20" s="296"/>
      <c r="L20" s="296"/>
    </row>
    <row r="21" spans="1:15" s="105" customFormat="1" ht="17" thickBot="1" x14ac:dyDescent="0.3">
      <c r="A21" s="33" t="s">
        <v>974</v>
      </c>
      <c r="B21" s="54"/>
      <c r="C21" s="64">
        <f>SUM(C19:C20)</f>
        <v>20</v>
      </c>
      <c r="D21" s="64">
        <f t="shared" ref="D21:L23" si="1">SUM(D19:D20)</f>
        <v>40</v>
      </c>
      <c r="E21" s="64">
        <f t="shared" si="1"/>
        <v>50</v>
      </c>
      <c r="F21" s="64"/>
      <c r="G21" s="64"/>
      <c r="H21" s="64"/>
      <c r="I21" s="64"/>
      <c r="J21" s="64"/>
      <c r="K21" s="64"/>
      <c r="L21" s="64">
        <f t="shared" si="1"/>
        <v>0</v>
      </c>
    </row>
    <row r="22" spans="1:15" s="62" customFormat="1" ht="17" thickBot="1" x14ac:dyDescent="0.3">
      <c r="A22" s="55" t="s">
        <v>975</v>
      </c>
      <c r="B22" s="53" t="s">
        <v>63</v>
      </c>
      <c r="C22" s="36">
        <v>-5</v>
      </c>
      <c r="D22" s="36">
        <v>-20</v>
      </c>
      <c r="E22" s="36">
        <v>-15</v>
      </c>
      <c r="F22" s="36"/>
      <c r="G22" s="36"/>
      <c r="H22" s="36"/>
      <c r="I22" s="36"/>
      <c r="J22" s="36"/>
      <c r="K22" s="36"/>
      <c r="L22" s="36"/>
      <c r="M22" s="62" t="s">
        <v>976</v>
      </c>
    </row>
    <row r="23" spans="1:15" s="68" customFormat="1" ht="17" thickBot="1" x14ac:dyDescent="0.3">
      <c r="A23" s="33" t="s">
        <v>977</v>
      </c>
      <c r="B23" s="54"/>
      <c r="C23" s="64">
        <f>SUM(C21:C22)</f>
        <v>15</v>
      </c>
      <c r="D23" s="64">
        <f t="shared" ref="D23:E23" si="2">SUM(D21:D22)</f>
        <v>20</v>
      </c>
      <c r="E23" s="64">
        <f t="shared" si="2"/>
        <v>35</v>
      </c>
      <c r="F23" s="64"/>
      <c r="G23" s="64"/>
      <c r="H23" s="64"/>
      <c r="I23" s="64"/>
      <c r="J23" s="64"/>
      <c r="K23" s="64"/>
      <c r="L23" s="64">
        <f t="shared" si="1"/>
        <v>0</v>
      </c>
    </row>
    <row r="24" spans="1:15" s="62" customFormat="1" ht="17" thickBot="1" x14ac:dyDescent="0.25">
      <c r="A24" s="297" t="s">
        <v>514</v>
      </c>
      <c r="B24" s="38" t="s">
        <v>63</v>
      </c>
      <c r="C24" s="38">
        <v>-4</v>
      </c>
      <c r="D24" s="38">
        <v>-20</v>
      </c>
      <c r="E24" s="38">
        <v>-10</v>
      </c>
      <c r="F24" s="38"/>
      <c r="G24" s="38"/>
      <c r="H24" s="38"/>
      <c r="I24" s="38"/>
      <c r="J24" s="38"/>
      <c r="K24" s="38"/>
      <c r="L24" s="38"/>
      <c r="M24" s="62" t="s">
        <v>978</v>
      </c>
    </row>
    <row r="25" spans="1:15" s="68" customFormat="1" ht="17" thickBot="1" x14ac:dyDescent="0.3">
      <c r="A25" s="33" t="s">
        <v>979</v>
      </c>
      <c r="B25" s="54"/>
      <c r="C25" s="64">
        <f>SUM(C23:C24)</f>
        <v>11</v>
      </c>
      <c r="D25" s="64">
        <f>SUM(D23:D24)</f>
        <v>0</v>
      </c>
      <c r="E25" s="64">
        <f>SUM(E23:E24)</f>
        <v>25</v>
      </c>
      <c r="F25" s="64"/>
      <c r="G25" s="64"/>
      <c r="H25" s="64"/>
      <c r="I25" s="64"/>
      <c r="J25" s="64"/>
      <c r="K25" s="64"/>
      <c r="L25" s="64">
        <f>SUM(L23:L24)</f>
        <v>0</v>
      </c>
    </row>
    <row r="26" spans="1:15" ht="17" thickBot="1" x14ac:dyDescent="0.25">
      <c r="A26" s="298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</row>
    <row r="27" spans="1:15" s="68" customFormat="1" ht="17" thickBot="1" x14ac:dyDescent="0.3">
      <c r="A27" s="33" t="s">
        <v>980</v>
      </c>
      <c r="B27" s="54"/>
      <c r="C27" s="64">
        <f>SUM(C25:C26)</f>
        <v>11</v>
      </c>
      <c r="D27" s="64">
        <f>SUM(D25:D26)</f>
        <v>0</v>
      </c>
      <c r="E27" s="64">
        <f>SUM(E25:E26)</f>
        <v>25</v>
      </c>
      <c r="F27" s="64"/>
      <c r="G27" s="64"/>
      <c r="H27" s="64"/>
      <c r="I27" s="64"/>
      <c r="J27" s="64"/>
      <c r="K27" s="64"/>
      <c r="L27" s="64">
        <f>SUM(L25:L26)</f>
        <v>0</v>
      </c>
    </row>
    <row r="28" spans="1:15" ht="17" thickBot="1" x14ac:dyDescent="0.25">
      <c r="A28" s="298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</row>
    <row r="29" spans="1:15" s="68" customFormat="1" ht="17" thickBot="1" x14ac:dyDescent="0.3">
      <c r="A29" s="33" t="s">
        <v>981</v>
      </c>
      <c r="B29" s="54"/>
      <c r="C29" s="64">
        <f>SUM(C27:C28)</f>
        <v>11</v>
      </c>
      <c r="D29" s="64">
        <f>SUM(D27:D28)</f>
        <v>0</v>
      </c>
      <c r="E29" s="64">
        <f>SUM(E27:E28)</f>
        <v>25</v>
      </c>
      <c r="F29" s="64"/>
      <c r="G29" s="64"/>
      <c r="H29" s="64"/>
      <c r="I29" s="64"/>
      <c r="J29" s="64"/>
      <c r="K29" s="64"/>
      <c r="L29" s="64">
        <f>SUM(L27:L28)</f>
        <v>0</v>
      </c>
    </row>
    <row r="30" spans="1:15" ht="17" thickBot="1" x14ac:dyDescent="0.25">
      <c r="A30" s="298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</row>
    <row r="31" spans="1:15" s="68" customFormat="1" ht="17" thickBot="1" x14ac:dyDescent="0.3">
      <c r="A31" s="33" t="s">
        <v>982</v>
      </c>
      <c r="B31" s="54"/>
      <c r="C31" s="64">
        <f>SUM(C29:C30)</f>
        <v>11</v>
      </c>
      <c r="D31" s="64">
        <f>SUM(D29:D30)</f>
        <v>0</v>
      </c>
      <c r="E31" s="64">
        <f>SUM(E29:E30)</f>
        <v>25</v>
      </c>
      <c r="F31" s="64"/>
      <c r="G31" s="64"/>
      <c r="H31" s="64"/>
      <c r="I31" s="64"/>
      <c r="J31" s="64"/>
      <c r="K31" s="64"/>
      <c r="L31" s="64">
        <f>SUM(L29:L30)</f>
        <v>0</v>
      </c>
    </row>
    <row r="32" spans="1:15" ht="17" thickBot="1" x14ac:dyDescent="0.25">
      <c r="A32" s="298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</row>
    <row r="33" spans="1:13" s="68" customFormat="1" ht="17" thickBot="1" x14ac:dyDescent="0.3">
      <c r="A33" s="33" t="s">
        <v>983</v>
      </c>
      <c r="B33" s="54"/>
      <c r="C33" s="64">
        <f>SUM(C31:C32)</f>
        <v>11</v>
      </c>
      <c r="D33" s="64">
        <f>SUM(D31:D32)</f>
        <v>0</v>
      </c>
      <c r="E33" s="64">
        <f>SUM(E31:E32)</f>
        <v>25</v>
      </c>
      <c r="F33" s="64"/>
      <c r="G33" s="64"/>
      <c r="H33" s="64"/>
      <c r="I33" s="64"/>
      <c r="J33" s="64"/>
      <c r="K33" s="64"/>
      <c r="L33" s="64">
        <f>SUM(L31:L32)</f>
        <v>0</v>
      </c>
    </row>
    <row r="34" spans="1:13" ht="17" thickBot="1" x14ac:dyDescent="0.25">
      <c r="A34" s="298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</row>
    <row r="35" spans="1:13" s="68" customFormat="1" ht="17" thickBot="1" x14ac:dyDescent="0.3">
      <c r="A35" s="33" t="s">
        <v>984</v>
      </c>
      <c r="B35" s="54"/>
      <c r="C35" s="64">
        <f>SUM(C33:C34)</f>
        <v>11</v>
      </c>
      <c r="D35" s="64">
        <f>SUM(D33:D34)</f>
        <v>0</v>
      </c>
      <c r="E35" s="64">
        <f>SUM(E33:E34)</f>
        <v>25</v>
      </c>
      <c r="F35" s="64"/>
      <c r="G35" s="64"/>
      <c r="H35" s="64"/>
      <c r="I35" s="64"/>
      <c r="J35" s="64"/>
      <c r="K35" s="64"/>
      <c r="L35" s="64">
        <f>SUM(L33:L34)</f>
        <v>0</v>
      </c>
    </row>
    <row r="36" spans="1:13" ht="17" thickBot="1" x14ac:dyDescent="0.25">
      <c r="A36" s="298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</row>
    <row r="37" spans="1:13" s="68" customFormat="1" ht="17" thickBot="1" x14ac:dyDescent="0.3">
      <c r="A37" s="33" t="s">
        <v>985</v>
      </c>
      <c r="B37" s="54"/>
      <c r="C37" s="64">
        <f>SUM(C35:C36)</f>
        <v>11</v>
      </c>
      <c r="D37" s="64">
        <f>SUM(D35:D36)</f>
        <v>0</v>
      </c>
      <c r="E37" s="64">
        <f>SUM(E35:E36)</f>
        <v>25</v>
      </c>
      <c r="F37" s="64"/>
      <c r="G37" s="64"/>
      <c r="H37" s="64"/>
      <c r="I37" s="64"/>
      <c r="J37" s="64"/>
      <c r="K37" s="64"/>
      <c r="L37" s="64">
        <f>SUM(L35:L36)</f>
        <v>0</v>
      </c>
    </row>
    <row r="38" spans="1:13" s="62" customFormat="1" ht="17" thickBot="1" x14ac:dyDescent="0.25">
      <c r="A38" s="37">
        <v>43930</v>
      </c>
      <c r="B38" s="38" t="s">
        <v>986</v>
      </c>
      <c r="C38" s="38"/>
      <c r="D38" s="38"/>
      <c r="E38" s="38">
        <v>150</v>
      </c>
      <c r="F38" s="38">
        <v>260</v>
      </c>
      <c r="G38" s="38"/>
      <c r="H38" s="38"/>
      <c r="I38" s="38"/>
      <c r="J38" s="38"/>
      <c r="K38" s="38"/>
      <c r="L38" s="38"/>
      <c r="M38" s="62" t="s">
        <v>987</v>
      </c>
    </row>
    <row r="39" spans="1:13" s="68" customFormat="1" ht="17" thickBot="1" x14ac:dyDescent="0.3">
      <c r="A39" s="33" t="s">
        <v>988</v>
      </c>
      <c r="B39" s="54"/>
      <c r="C39" s="64">
        <f>SUM(C37:C38)</f>
        <v>11</v>
      </c>
      <c r="D39" s="64">
        <f t="shared" ref="D39:L39" si="3">SUM(D37:D38)</f>
        <v>0</v>
      </c>
      <c r="E39" s="64">
        <f t="shared" si="3"/>
        <v>175</v>
      </c>
      <c r="F39" s="64">
        <f t="shared" si="3"/>
        <v>260</v>
      </c>
      <c r="G39" s="64"/>
      <c r="H39" s="64"/>
      <c r="I39" s="64"/>
      <c r="J39" s="64"/>
      <c r="K39" s="64"/>
      <c r="L39" s="64">
        <f t="shared" si="3"/>
        <v>0</v>
      </c>
    </row>
    <row r="40" spans="1:13" s="62" customFormat="1" x14ac:dyDescent="0.2">
      <c r="A40" s="37">
        <v>43840</v>
      </c>
      <c r="B40" s="38" t="s">
        <v>63</v>
      </c>
      <c r="C40" s="38">
        <v>-11</v>
      </c>
      <c r="D40" s="38"/>
      <c r="E40" s="38">
        <v>-25</v>
      </c>
      <c r="F40" s="38">
        <v>-8</v>
      </c>
      <c r="G40" s="38"/>
      <c r="H40" s="38"/>
      <c r="I40" s="38"/>
      <c r="J40" s="38"/>
      <c r="K40" s="38"/>
      <c r="L40" s="38"/>
      <c r="M40" s="62" t="s">
        <v>989</v>
      </c>
    </row>
    <row r="41" spans="1:13" s="62" customFormat="1" x14ac:dyDescent="0.25">
      <c r="A41" s="12">
        <v>43900</v>
      </c>
      <c r="B41" s="13" t="s">
        <v>63</v>
      </c>
      <c r="C41" s="38"/>
      <c r="D41" s="38"/>
      <c r="E41" s="38"/>
      <c r="F41" s="38">
        <v>-170</v>
      </c>
      <c r="G41" s="38"/>
      <c r="H41" s="38"/>
      <c r="I41" s="38"/>
      <c r="J41" s="38"/>
      <c r="K41" s="38"/>
      <c r="L41" s="38"/>
      <c r="M41" s="62" t="s">
        <v>990</v>
      </c>
    </row>
    <row r="42" spans="1:13" s="62" customFormat="1" x14ac:dyDescent="0.25">
      <c r="A42" s="12">
        <v>44175</v>
      </c>
      <c r="B42" s="13" t="s">
        <v>991</v>
      </c>
      <c r="C42" s="38"/>
      <c r="D42" s="38">
        <v>100</v>
      </c>
      <c r="E42" s="38">
        <v>200</v>
      </c>
      <c r="F42" s="38"/>
      <c r="G42" s="38">
        <v>20</v>
      </c>
      <c r="H42" s="38">
        <v>20</v>
      </c>
      <c r="I42" s="38">
        <v>100</v>
      </c>
      <c r="J42" s="38"/>
      <c r="K42" s="38"/>
      <c r="L42" s="38"/>
      <c r="M42" s="62" t="s">
        <v>989</v>
      </c>
    </row>
    <row r="43" spans="1:13" s="62" customFormat="1" x14ac:dyDescent="0.25">
      <c r="A43" s="12" t="s">
        <v>87</v>
      </c>
      <c r="B43" s="13" t="s">
        <v>992</v>
      </c>
      <c r="C43" s="38"/>
      <c r="D43" s="38">
        <v>84</v>
      </c>
      <c r="E43" s="38">
        <v>200</v>
      </c>
      <c r="F43" s="38"/>
      <c r="G43" s="38">
        <v>35</v>
      </c>
      <c r="H43" s="38">
        <v>100</v>
      </c>
      <c r="I43" s="38">
        <v>200</v>
      </c>
      <c r="J43" s="38"/>
      <c r="K43" s="38"/>
      <c r="L43" s="38"/>
      <c r="M43" s="62" t="s">
        <v>989</v>
      </c>
    </row>
    <row r="44" spans="1:13" s="62" customFormat="1" x14ac:dyDescent="0.25">
      <c r="A44" s="12" t="s">
        <v>87</v>
      </c>
      <c r="B44" s="13" t="s">
        <v>993</v>
      </c>
      <c r="C44" s="38"/>
      <c r="D44" s="38">
        <v>84</v>
      </c>
      <c r="E44" s="38">
        <v>200</v>
      </c>
      <c r="F44" s="38"/>
      <c r="G44" s="38">
        <v>57</v>
      </c>
      <c r="H44" s="38">
        <v>100</v>
      </c>
      <c r="I44" s="38">
        <v>100</v>
      </c>
      <c r="J44" s="38"/>
      <c r="K44" s="38"/>
      <c r="L44" s="38"/>
      <c r="M44" s="62" t="s">
        <v>989</v>
      </c>
    </row>
    <row r="45" spans="1:13" s="62" customFormat="1" ht="15.75" customHeight="1" x14ac:dyDescent="0.25">
      <c r="A45" s="12" t="s">
        <v>214</v>
      </c>
      <c r="B45" s="13" t="s">
        <v>994</v>
      </c>
      <c r="C45" s="38"/>
      <c r="D45" s="38">
        <v>85</v>
      </c>
      <c r="E45" s="38">
        <v>200</v>
      </c>
      <c r="F45" s="38"/>
      <c r="G45" s="38">
        <v>38</v>
      </c>
      <c r="H45" s="38">
        <v>80</v>
      </c>
      <c r="I45" s="38"/>
      <c r="J45" s="38"/>
      <c r="K45" s="38"/>
      <c r="L45" s="38"/>
      <c r="M45" s="62" t="s">
        <v>989</v>
      </c>
    </row>
    <row r="46" spans="1:13" s="62" customFormat="1" x14ac:dyDescent="0.25">
      <c r="A46" s="12" t="s">
        <v>214</v>
      </c>
      <c r="B46" s="13" t="s">
        <v>995</v>
      </c>
      <c r="C46" s="38"/>
      <c r="D46" s="38">
        <v>85</v>
      </c>
      <c r="E46" s="38">
        <v>400</v>
      </c>
      <c r="F46" s="38"/>
      <c r="G46" s="38"/>
      <c r="H46" s="38">
        <v>190</v>
      </c>
      <c r="I46" s="38"/>
      <c r="J46" s="38"/>
      <c r="K46" s="38"/>
      <c r="L46" s="38"/>
      <c r="M46" s="62" t="s">
        <v>989</v>
      </c>
    </row>
    <row r="47" spans="1:13" s="62" customFormat="1" x14ac:dyDescent="0.25">
      <c r="A47" s="12" t="s">
        <v>996</v>
      </c>
      <c r="B47" s="13" t="s">
        <v>997</v>
      </c>
      <c r="C47" s="38"/>
      <c r="D47" s="38"/>
      <c r="E47" s="38"/>
      <c r="F47" s="38">
        <v>800</v>
      </c>
      <c r="G47" s="38"/>
      <c r="H47" s="38"/>
      <c r="I47" s="38"/>
      <c r="J47" s="38"/>
      <c r="K47" s="38"/>
      <c r="L47" s="38"/>
      <c r="M47" s="62" t="s">
        <v>998</v>
      </c>
    </row>
    <row r="48" spans="1:13" s="62" customFormat="1" ht="17" thickBot="1" x14ac:dyDescent="0.3">
      <c r="A48" s="12" t="s">
        <v>90</v>
      </c>
      <c r="B48" s="13" t="s">
        <v>999</v>
      </c>
      <c r="C48" s="38"/>
      <c r="D48" s="38"/>
      <c r="E48" s="38"/>
      <c r="F48" s="38">
        <v>800</v>
      </c>
      <c r="G48" s="38"/>
      <c r="H48" s="38"/>
      <c r="I48" s="38"/>
      <c r="J48" s="38"/>
      <c r="K48" s="38"/>
      <c r="L48" s="38"/>
      <c r="M48" s="62" t="s">
        <v>989</v>
      </c>
    </row>
    <row r="49" spans="1:16" s="68" customFormat="1" ht="17" thickBot="1" x14ac:dyDescent="0.3">
      <c r="A49" s="33" t="s">
        <v>1000</v>
      </c>
      <c r="B49" s="54"/>
      <c r="C49" s="64">
        <f>SUM(C39:C48)</f>
        <v>0</v>
      </c>
      <c r="D49" s="64">
        <f t="shared" ref="D49:L49" si="4">SUM(D39:D48)</f>
        <v>438</v>
      </c>
      <c r="E49" s="64">
        <f t="shared" si="4"/>
        <v>1350</v>
      </c>
      <c r="F49" s="64">
        <f t="shared" si="4"/>
        <v>1682</v>
      </c>
      <c r="G49" s="64">
        <f t="shared" si="4"/>
        <v>150</v>
      </c>
      <c r="H49" s="64">
        <f t="shared" si="4"/>
        <v>490</v>
      </c>
      <c r="I49" s="64">
        <f t="shared" si="4"/>
        <v>400</v>
      </c>
      <c r="J49" s="64"/>
      <c r="K49" s="64"/>
      <c r="L49" s="64">
        <f t="shared" si="4"/>
        <v>0</v>
      </c>
    </row>
    <row r="50" spans="1:16" s="62" customFormat="1" x14ac:dyDescent="0.25">
      <c r="A50" s="12" t="s">
        <v>92</v>
      </c>
      <c r="B50" s="13" t="s">
        <v>1001</v>
      </c>
      <c r="C50" s="38"/>
      <c r="D50" s="38"/>
      <c r="E50" s="38"/>
      <c r="F50" s="38">
        <v>800</v>
      </c>
      <c r="G50" s="38"/>
      <c r="H50" s="38"/>
      <c r="I50" s="38"/>
      <c r="J50" s="38"/>
      <c r="K50" s="38"/>
      <c r="L50" s="38"/>
      <c r="M50" s="62" t="s">
        <v>989</v>
      </c>
    </row>
    <row r="51" spans="1:16" s="62" customFormat="1" x14ac:dyDescent="0.25">
      <c r="A51" s="12" t="s">
        <v>103</v>
      </c>
      <c r="B51" s="13" t="s">
        <v>1002</v>
      </c>
      <c r="C51" s="38"/>
      <c r="D51" s="38">
        <v>120</v>
      </c>
      <c r="E51" s="38"/>
      <c r="F51" s="38"/>
      <c r="G51" s="38"/>
      <c r="H51" s="38">
        <v>10</v>
      </c>
      <c r="I51" s="38"/>
      <c r="J51" s="38"/>
      <c r="K51" s="38"/>
      <c r="L51" s="38"/>
      <c r="M51" s="62" t="s">
        <v>989</v>
      </c>
    </row>
    <row r="52" spans="1:16" s="62" customFormat="1" x14ac:dyDescent="0.25">
      <c r="A52" s="12" t="s">
        <v>105</v>
      </c>
      <c r="B52" s="13" t="s">
        <v>1003</v>
      </c>
      <c r="C52" s="38"/>
      <c r="D52" s="38">
        <v>42</v>
      </c>
      <c r="E52" s="38"/>
      <c r="F52" s="38"/>
      <c r="G52" s="38"/>
      <c r="H52" s="38"/>
      <c r="I52" s="38"/>
      <c r="J52" s="38"/>
      <c r="K52" s="38"/>
      <c r="L52" s="38"/>
      <c r="M52" s="62" t="s">
        <v>998</v>
      </c>
    </row>
    <row r="53" spans="1:16" s="62" customFormat="1" x14ac:dyDescent="0.25">
      <c r="A53" s="12" t="s">
        <v>216</v>
      </c>
      <c r="B53" s="13" t="s">
        <v>1004</v>
      </c>
      <c r="C53" s="38"/>
      <c r="D53" s="38"/>
      <c r="E53" s="38"/>
      <c r="F53" s="38"/>
      <c r="G53" s="38">
        <v>45</v>
      </c>
      <c r="H53" s="38"/>
      <c r="I53" s="38"/>
      <c r="J53" s="38"/>
      <c r="K53" s="38"/>
      <c r="L53" s="38"/>
      <c r="M53" s="62" t="s">
        <v>989</v>
      </c>
    </row>
    <row r="54" spans="1:16" s="3" customFormat="1" x14ac:dyDescent="0.25">
      <c r="A54" s="12">
        <v>43872</v>
      </c>
      <c r="B54" s="13" t="s">
        <v>1005</v>
      </c>
      <c r="C54" s="108"/>
      <c r="D54" s="38">
        <v>70</v>
      </c>
      <c r="E54" s="38">
        <v>100</v>
      </c>
      <c r="F54" s="38">
        <v>50</v>
      </c>
      <c r="G54" s="108"/>
      <c r="H54" s="108"/>
      <c r="I54" s="38">
        <v>150</v>
      </c>
      <c r="J54" s="38">
        <v>30</v>
      </c>
      <c r="K54" s="38"/>
      <c r="L54" s="108"/>
      <c r="M54" s="62" t="s">
        <v>1006</v>
      </c>
      <c r="N54" s="62"/>
    </row>
    <row r="55" spans="1:16" s="3" customFormat="1" x14ac:dyDescent="0.25">
      <c r="A55" s="12">
        <v>43901</v>
      </c>
      <c r="B55" s="13" t="s">
        <v>1007</v>
      </c>
      <c r="C55" s="108"/>
      <c r="D55" s="38">
        <v>121</v>
      </c>
      <c r="E55" s="38">
        <v>200</v>
      </c>
      <c r="F55" s="38"/>
      <c r="G55" s="108"/>
      <c r="H55" s="108"/>
      <c r="I55" s="38"/>
      <c r="J55" s="38"/>
      <c r="K55" s="38"/>
      <c r="L55" s="108"/>
      <c r="M55" s="62" t="s">
        <v>1006</v>
      </c>
      <c r="N55" s="62"/>
    </row>
    <row r="56" spans="1:16" s="3" customFormat="1" x14ac:dyDescent="0.25">
      <c r="A56" s="12">
        <v>43901</v>
      </c>
      <c r="B56" s="13" t="s">
        <v>1008</v>
      </c>
      <c r="C56" s="108"/>
      <c r="D56" s="38"/>
      <c r="E56" s="38"/>
      <c r="F56" s="38">
        <v>540</v>
      </c>
      <c r="G56" s="108"/>
      <c r="H56" s="108"/>
      <c r="I56" s="38">
        <v>140</v>
      </c>
      <c r="J56" s="38"/>
      <c r="K56" s="38">
        <v>90</v>
      </c>
      <c r="L56" s="108"/>
      <c r="M56" s="62" t="s">
        <v>998</v>
      </c>
      <c r="N56" s="62"/>
    </row>
    <row r="57" spans="1:16" s="3" customFormat="1" x14ac:dyDescent="0.25">
      <c r="A57" s="12">
        <v>44023</v>
      </c>
      <c r="B57" s="13" t="s">
        <v>1009</v>
      </c>
      <c r="C57" s="108"/>
      <c r="D57" s="38">
        <v>84</v>
      </c>
      <c r="E57" s="38">
        <v>200</v>
      </c>
      <c r="F57" s="299">
        <v>100</v>
      </c>
      <c r="G57" s="108"/>
      <c r="H57" s="108"/>
      <c r="I57" s="38">
        <v>140</v>
      </c>
      <c r="J57" s="108"/>
      <c r="K57" s="38">
        <v>50</v>
      </c>
      <c r="L57" s="108"/>
      <c r="M57" s="62" t="s">
        <v>998</v>
      </c>
      <c r="N57" s="3" t="s">
        <v>1010</v>
      </c>
    </row>
    <row r="58" spans="1:16" s="3" customFormat="1" x14ac:dyDescent="0.25">
      <c r="A58" s="12">
        <v>44023</v>
      </c>
      <c r="B58" s="13" t="s">
        <v>1011</v>
      </c>
      <c r="C58" s="108"/>
      <c r="D58" s="38">
        <v>80</v>
      </c>
      <c r="E58" s="38">
        <v>170</v>
      </c>
      <c r="F58" s="299">
        <v>150</v>
      </c>
      <c r="G58" s="108"/>
      <c r="H58" s="108"/>
      <c r="I58" s="38"/>
      <c r="J58" s="38">
        <v>40</v>
      </c>
      <c r="K58" s="38"/>
      <c r="L58" s="108"/>
      <c r="M58" s="62" t="s">
        <v>1006</v>
      </c>
      <c r="N58" s="3" t="s">
        <v>1010</v>
      </c>
    </row>
    <row r="59" spans="1:16" s="3" customFormat="1" x14ac:dyDescent="0.25">
      <c r="A59" s="12">
        <v>44085</v>
      </c>
      <c r="B59" s="13" t="s">
        <v>1012</v>
      </c>
      <c r="C59" s="108"/>
      <c r="D59" s="38"/>
      <c r="E59" s="38">
        <v>438</v>
      </c>
      <c r="F59" s="38"/>
      <c r="G59" s="108"/>
      <c r="H59" s="108"/>
      <c r="I59" s="38"/>
      <c r="J59" s="38">
        <v>30</v>
      </c>
      <c r="K59" s="38"/>
      <c r="L59" s="108"/>
      <c r="M59" s="62" t="s">
        <v>998</v>
      </c>
    </row>
    <row r="60" spans="1:16" s="3" customFormat="1" x14ac:dyDescent="0.25">
      <c r="A60" s="12">
        <v>44085</v>
      </c>
      <c r="B60" s="13" t="s">
        <v>63</v>
      </c>
      <c r="C60" s="108"/>
      <c r="D60" s="38"/>
      <c r="E60" s="38"/>
      <c r="F60" s="299">
        <v>-250</v>
      </c>
      <c r="G60" s="108"/>
      <c r="H60" s="108"/>
      <c r="I60" s="38"/>
      <c r="J60" s="38"/>
      <c r="K60" s="38"/>
      <c r="L60" s="108"/>
      <c r="M60" s="62"/>
      <c r="N60" s="3" t="s">
        <v>1010</v>
      </c>
      <c r="P60" s="3" t="s">
        <v>1013</v>
      </c>
    </row>
    <row r="61" spans="1:16" s="62" customFormat="1" x14ac:dyDescent="0.25">
      <c r="A61" s="12" t="s">
        <v>8</v>
      </c>
      <c r="B61" s="13" t="s">
        <v>1014</v>
      </c>
      <c r="C61" s="38"/>
      <c r="D61" s="38"/>
      <c r="E61" s="38">
        <v>150</v>
      </c>
      <c r="F61" s="38">
        <v>250</v>
      </c>
      <c r="G61" s="38"/>
      <c r="H61" s="38">
        <v>50</v>
      </c>
      <c r="I61" s="38"/>
      <c r="J61" s="38">
        <v>84</v>
      </c>
      <c r="K61" s="38"/>
      <c r="L61" s="38">
        <v>400</v>
      </c>
      <c r="M61" s="62" t="s">
        <v>998</v>
      </c>
    </row>
    <row r="62" spans="1:16" s="62" customFormat="1" x14ac:dyDescent="0.25">
      <c r="A62" s="12" t="s">
        <v>8</v>
      </c>
      <c r="B62" s="13" t="s">
        <v>1015</v>
      </c>
      <c r="C62" s="38"/>
      <c r="D62" s="38">
        <v>85</v>
      </c>
      <c r="E62" s="38">
        <v>150</v>
      </c>
      <c r="F62" s="38"/>
      <c r="G62" s="38"/>
      <c r="H62" s="38"/>
      <c r="I62" s="38">
        <v>250</v>
      </c>
      <c r="J62" s="38"/>
      <c r="K62" s="38"/>
      <c r="L62" s="38">
        <v>400</v>
      </c>
      <c r="M62" s="62" t="s">
        <v>989</v>
      </c>
    </row>
    <row r="63" spans="1:16" s="62" customFormat="1" x14ac:dyDescent="0.25">
      <c r="A63" s="12" t="s">
        <v>8</v>
      </c>
      <c r="B63" s="13" t="s">
        <v>1016</v>
      </c>
      <c r="C63" s="38"/>
      <c r="D63" s="38">
        <v>84</v>
      </c>
      <c r="E63" s="38">
        <v>150</v>
      </c>
      <c r="F63" s="38">
        <v>150</v>
      </c>
      <c r="G63" s="38"/>
      <c r="H63" s="38"/>
      <c r="I63" s="38">
        <v>150</v>
      </c>
      <c r="J63" s="38"/>
      <c r="K63" s="38"/>
      <c r="L63" s="38">
        <v>200</v>
      </c>
      <c r="M63" s="62" t="s">
        <v>1017</v>
      </c>
    </row>
    <row r="64" spans="1:16" s="62" customFormat="1" x14ac:dyDescent="0.25">
      <c r="A64" s="12" t="s">
        <v>8</v>
      </c>
      <c r="B64" s="13" t="s">
        <v>1018</v>
      </c>
      <c r="C64" s="38"/>
      <c r="D64" s="38">
        <v>85</v>
      </c>
      <c r="E64" s="38">
        <v>150</v>
      </c>
      <c r="F64" s="38">
        <v>150</v>
      </c>
      <c r="G64" s="38"/>
      <c r="H64" s="38"/>
      <c r="I64" s="38">
        <v>150</v>
      </c>
      <c r="J64" s="38"/>
      <c r="K64" s="38"/>
      <c r="L64" s="38">
        <v>200</v>
      </c>
      <c r="M64" s="62" t="s">
        <v>989</v>
      </c>
    </row>
    <row r="65" spans="1:13" s="62" customFormat="1" x14ac:dyDescent="0.25">
      <c r="A65" s="12" t="s">
        <v>217</v>
      </c>
      <c r="B65" s="13" t="s">
        <v>1019</v>
      </c>
      <c r="C65" s="38"/>
      <c r="D65" s="38"/>
      <c r="E65" s="38"/>
      <c r="F65" s="38"/>
      <c r="G65" s="38"/>
      <c r="H65" s="38"/>
      <c r="I65" s="38">
        <v>800</v>
      </c>
      <c r="J65" s="38"/>
      <c r="K65" s="38"/>
      <c r="L65" s="38"/>
      <c r="M65" s="62" t="s">
        <v>998</v>
      </c>
    </row>
    <row r="66" spans="1:13" s="62" customFormat="1" x14ac:dyDescent="0.25">
      <c r="A66" s="12" t="s">
        <v>218</v>
      </c>
      <c r="B66" s="13" t="s">
        <v>1020</v>
      </c>
      <c r="C66" s="38"/>
      <c r="D66" s="38"/>
      <c r="E66" s="38"/>
      <c r="F66" s="38">
        <v>400</v>
      </c>
      <c r="G66" s="38"/>
      <c r="H66" s="38"/>
      <c r="I66" s="38">
        <v>400</v>
      </c>
      <c r="J66" s="38"/>
      <c r="K66" s="38"/>
      <c r="L66" s="38"/>
      <c r="M66" s="62" t="s">
        <v>989</v>
      </c>
    </row>
    <row r="67" spans="1:13" s="62" customFormat="1" x14ac:dyDescent="0.25">
      <c r="A67" s="12" t="s">
        <v>218</v>
      </c>
      <c r="B67" s="13" t="s">
        <v>1021</v>
      </c>
      <c r="C67" s="38"/>
      <c r="D67" s="38">
        <v>97</v>
      </c>
      <c r="E67" s="38">
        <v>100</v>
      </c>
      <c r="F67" s="38">
        <v>18</v>
      </c>
      <c r="G67" s="38"/>
      <c r="H67" s="38"/>
      <c r="I67" s="38"/>
      <c r="J67" s="38"/>
      <c r="K67" s="38"/>
      <c r="L67" s="38"/>
      <c r="M67" s="62" t="s">
        <v>998</v>
      </c>
    </row>
    <row r="68" spans="1:13" s="62" customFormat="1" x14ac:dyDescent="0.25">
      <c r="A68" s="12" t="s">
        <v>219</v>
      </c>
      <c r="B68" s="13" t="s">
        <v>1022</v>
      </c>
      <c r="C68" s="38"/>
      <c r="D68" s="38">
        <v>100</v>
      </c>
      <c r="E68" s="38">
        <v>300</v>
      </c>
      <c r="F68" s="38"/>
      <c r="G68" s="38"/>
      <c r="H68" s="38"/>
      <c r="I68" s="38"/>
      <c r="J68" s="38"/>
      <c r="K68" s="38"/>
      <c r="L68" s="38">
        <v>240</v>
      </c>
      <c r="M68" s="62" t="s">
        <v>989</v>
      </c>
    </row>
    <row r="69" spans="1:13" s="3" customFormat="1" x14ac:dyDescent="0.25">
      <c r="A69" s="12" t="s">
        <v>219</v>
      </c>
      <c r="B69" s="13" t="s">
        <v>1023</v>
      </c>
      <c r="C69" s="108"/>
      <c r="D69" s="108"/>
      <c r="E69" s="108"/>
      <c r="F69" s="38">
        <v>484</v>
      </c>
      <c r="G69" s="38">
        <v>50</v>
      </c>
      <c r="H69" s="38">
        <v>100</v>
      </c>
      <c r="I69" s="38">
        <v>162</v>
      </c>
      <c r="J69" s="108"/>
      <c r="K69" s="108"/>
      <c r="L69" s="108"/>
      <c r="M69" s="3" t="s">
        <v>998</v>
      </c>
    </row>
    <row r="70" spans="1:13" s="62" customFormat="1" x14ac:dyDescent="0.25">
      <c r="A70" s="12" t="s">
        <v>219</v>
      </c>
      <c r="B70" s="13" t="s">
        <v>1024</v>
      </c>
      <c r="C70" s="38"/>
      <c r="D70" s="38">
        <v>312</v>
      </c>
      <c r="E70" s="38">
        <v>250</v>
      </c>
      <c r="F70" s="38">
        <v>400</v>
      </c>
      <c r="G70" s="38"/>
      <c r="H70" s="38"/>
      <c r="I70" s="38"/>
      <c r="J70" s="38">
        <v>95</v>
      </c>
      <c r="K70" s="38"/>
      <c r="L70" s="38"/>
      <c r="M70" s="62" t="s">
        <v>1025</v>
      </c>
    </row>
    <row r="71" spans="1:13" s="62" customFormat="1" x14ac:dyDescent="0.25">
      <c r="A71" s="12" t="s">
        <v>280</v>
      </c>
      <c r="B71" s="13" t="s">
        <v>1026</v>
      </c>
      <c r="C71" s="38"/>
      <c r="D71" s="38"/>
      <c r="E71" s="38"/>
      <c r="F71" s="38"/>
      <c r="G71" s="38">
        <v>140</v>
      </c>
      <c r="H71" s="38"/>
      <c r="I71" s="38"/>
      <c r="J71" s="38"/>
      <c r="K71" s="38"/>
      <c r="L71" s="38"/>
      <c r="M71" s="62" t="s">
        <v>989</v>
      </c>
    </row>
    <row r="72" spans="1:13" s="62" customFormat="1" ht="17" thickBot="1" x14ac:dyDescent="0.3">
      <c r="A72" s="12" t="s">
        <v>280</v>
      </c>
      <c r="B72" s="13" t="s">
        <v>1027</v>
      </c>
      <c r="C72" s="38"/>
      <c r="D72" s="38"/>
      <c r="E72" s="38"/>
      <c r="F72" s="38"/>
      <c r="G72" s="38">
        <v>140</v>
      </c>
      <c r="H72" s="38"/>
      <c r="I72" s="38"/>
      <c r="J72" s="38"/>
      <c r="K72" s="38"/>
      <c r="L72" s="38"/>
      <c r="M72" s="62" t="s">
        <v>989</v>
      </c>
    </row>
    <row r="73" spans="1:13" s="68" customFormat="1" ht="17" thickBot="1" x14ac:dyDescent="0.3">
      <c r="A73" s="33" t="s">
        <v>1028</v>
      </c>
      <c r="B73" s="54"/>
      <c r="C73" s="64">
        <f>SUM(C49:C72)</f>
        <v>0</v>
      </c>
      <c r="D73" s="64">
        <f t="shared" ref="D73:L73" si="5">SUM(D49:D72)</f>
        <v>1718</v>
      </c>
      <c r="E73" s="64">
        <f t="shared" si="5"/>
        <v>3708</v>
      </c>
      <c r="F73" s="64">
        <f t="shared" si="5"/>
        <v>4924</v>
      </c>
      <c r="G73" s="64">
        <f t="shared" si="5"/>
        <v>525</v>
      </c>
      <c r="H73" s="64">
        <f t="shared" si="5"/>
        <v>650</v>
      </c>
      <c r="I73" s="64">
        <f t="shared" si="5"/>
        <v>2742</v>
      </c>
      <c r="J73" s="64">
        <f t="shared" si="5"/>
        <v>279</v>
      </c>
      <c r="K73" s="64">
        <f t="shared" si="5"/>
        <v>140</v>
      </c>
      <c r="L73" s="64">
        <f t="shared" si="5"/>
        <v>1440</v>
      </c>
    </row>
    <row r="74" spans="1:13" s="62" customFormat="1" x14ac:dyDescent="0.25">
      <c r="A74" s="12" t="s">
        <v>225</v>
      </c>
      <c r="B74" s="13" t="s">
        <v>63</v>
      </c>
      <c r="C74" s="38"/>
      <c r="D74" s="38"/>
      <c r="E74" s="38">
        <v>-220</v>
      </c>
      <c r="F74" s="38">
        <v>-323</v>
      </c>
      <c r="G74" s="38"/>
      <c r="H74" s="38"/>
      <c r="I74" s="38">
        <v>-142</v>
      </c>
      <c r="J74" s="38"/>
      <c r="K74" s="38"/>
      <c r="L74" s="38"/>
      <c r="M74" s="62" t="s">
        <v>998</v>
      </c>
    </row>
    <row r="75" spans="1:13" s="62" customFormat="1" x14ac:dyDescent="0.25">
      <c r="A75" s="12" t="s">
        <v>225</v>
      </c>
      <c r="B75" s="13" t="s">
        <v>63</v>
      </c>
      <c r="C75" s="38"/>
      <c r="D75" s="38"/>
      <c r="E75" s="38"/>
      <c r="F75" s="38"/>
      <c r="G75" s="38"/>
      <c r="H75" s="38"/>
      <c r="I75" s="38">
        <v>-700</v>
      </c>
      <c r="J75" s="38"/>
      <c r="K75" s="38"/>
      <c r="L75" s="38"/>
      <c r="M75" s="62" t="s">
        <v>998</v>
      </c>
    </row>
    <row r="76" spans="1:13" s="62" customFormat="1" x14ac:dyDescent="0.25">
      <c r="A76" s="12" t="s">
        <v>225</v>
      </c>
      <c r="B76" s="13" t="s">
        <v>63</v>
      </c>
      <c r="C76" s="38"/>
      <c r="D76" s="38"/>
      <c r="E76" s="38"/>
      <c r="F76" s="38">
        <v>-870</v>
      </c>
      <c r="G76" s="38"/>
      <c r="H76" s="38"/>
      <c r="I76" s="38"/>
      <c r="J76" s="38"/>
      <c r="K76" s="38"/>
      <c r="L76" s="38"/>
      <c r="M76" s="62" t="s">
        <v>989</v>
      </c>
    </row>
    <row r="77" spans="1:13" s="62" customFormat="1" x14ac:dyDescent="0.25">
      <c r="A77" s="12" t="s">
        <v>281</v>
      </c>
      <c r="B77" s="13" t="s">
        <v>63</v>
      </c>
      <c r="C77" s="38"/>
      <c r="D77" s="38"/>
      <c r="E77" s="38"/>
      <c r="F77" s="38">
        <v>-202</v>
      </c>
      <c r="G77" s="38">
        <v>-40</v>
      </c>
      <c r="H77" s="38"/>
      <c r="I77" s="38">
        <v>-180</v>
      </c>
      <c r="J77" s="38"/>
      <c r="K77" s="38"/>
      <c r="L77" s="38"/>
      <c r="M77" s="62" t="s">
        <v>989</v>
      </c>
    </row>
    <row r="78" spans="1:13" s="62" customFormat="1" x14ac:dyDescent="0.25">
      <c r="A78" s="12" t="s">
        <v>281</v>
      </c>
      <c r="B78" s="13" t="s">
        <v>63</v>
      </c>
      <c r="C78" s="38"/>
      <c r="D78" s="38"/>
      <c r="E78" s="38"/>
      <c r="F78" s="38">
        <v>-600</v>
      </c>
      <c r="G78" s="38"/>
      <c r="H78" s="38"/>
      <c r="I78" s="38">
        <v>-150</v>
      </c>
      <c r="J78" s="38"/>
      <c r="K78" s="38"/>
      <c r="L78" s="38"/>
      <c r="M78" s="62" t="s">
        <v>989</v>
      </c>
    </row>
    <row r="79" spans="1:13" s="62" customFormat="1" x14ac:dyDescent="0.25">
      <c r="A79" s="12" t="s">
        <v>281</v>
      </c>
      <c r="B79" s="13" t="s">
        <v>63</v>
      </c>
      <c r="C79" s="38"/>
      <c r="D79" s="38"/>
      <c r="E79" s="38"/>
      <c r="F79" s="38">
        <v>-700</v>
      </c>
      <c r="G79" s="38"/>
      <c r="H79" s="38"/>
      <c r="I79" s="38"/>
      <c r="J79" s="38"/>
      <c r="K79" s="38"/>
      <c r="L79" s="38"/>
      <c r="M79" s="62" t="s">
        <v>998</v>
      </c>
    </row>
    <row r="80" spans="1:13" s="62" customFormat="1" x14ac:dyDescent="0.25">
      <c r="A80" s="12">
        <v>43842</v>
      </c>
      <c r="B80" s="13" t="s">
        <v>63</v>
      </c>
      <c r="C80" s="38"/>
      <c r="D80" s="38">
        <v>-104</v>
      </c>
      <c r="E80" s="38"/>
      <c r="F80" s="38"/>
      <c r="G80" s="38">
        <v>-17</v>
      </c>
      <c r="H80" s="38"/>
      <c r="I80" s="38"/>
      <c r="J80" s="38"/>
      <c r="K80" s="38"/>
      <c r="L80" s="38"/>
      <c r="M80" s="62" t="s">
        <v>989</v>
      </c>
    </row>
    <row r="81" spans="1:15" s="62" customFormat="1" x14ac:dyDescent="0.25">
      <c r="A81" s="12">
        <v>43842</v>
      </c>
      <c r="B81" s="13" t="s">
        <v>63</v>
      </c>
      <c r="C81" s="38"/>
      <c r="D81" s="38">
        <v>-119</v>
      </c>
      <c r="E81" s="38"/>
      <c r="F81" s="38"/>
      <c r="G81" s="38"/>
      <c r="H81" s="38"/>
      <c r="I81" s="38"/>
      <c r="J81" s="38"/>
      <c r="K81" s="38"/>
      <c r="L81" s="38"/>
      <c r="M81" s="62" t="s">
        <v>998</v>
      </c>
    </row>
    <row r="82" spans="1:15" s="62" customFormat="1" x14ac:dyDescent="0.25">
      <c r="A82" s="12">
        <v>43873</v>
      </c>
      <c r="B82" s="13" t="s">
        <v>63</v>
      </c>
      <c r="C82" s="38"/>
      <c r="D82" s="38"/>
      <c r="E82" s="38">
        <v>-674</v>
      </c>
      <c r="F82" s="38">
        <v>-21</v>
      </c>
      <c r="G82" s="38"/>
      <c r="H82" s="38"/>
      <c r="I82" s="38">
        <v>-25</v>
      </c>
      <c r="J82" s="38"/>
      <c r="K82" s="38"/>
      <c r="L82" s="38"/>
      <c r="M82" s="62" t="s">
        <v>998</v>
      </c>
    </row>
    <row r="83" spans="1:15" s="62" customFormat="1" x14ac:dyDescent="0.25">
      <c r="A83" s="12">
        <v>43873</v>
      </c>
      <c r="B83" s="13" t="s">
        <v>63</v>
      </c>
      <c r="C83" s="38"/>
      <c r="D83" s="38">
        <v>-65</v>
      </c>
      <c r="E83" s="38">
        <v>-30</v>
      </c>
      <c r="F83" s="38"/>
      <c r="G83" s="38"/>
      <c r="H83" s="38">
        <v>-100</v>
      </c>
      <c r="I83" s="38"/>
      <c r="J83" s="38"/>
      <c r="K83" s="38"/>
      <c r="L83" s="38">
        <v>-430</v>
      </c>
      <c r="M83" s="62" t="s">
        <v>989</v>
      </c>
    </row>
    <row r="84" spans="1:15" s="62" customFormat="1" x14ac:dyDescent="0.25">
      <c r="A84" s="12">
        <v>44055</v>
      </c>
      <c r="B84" s="13" t="s">
        <v>63</v>
      </c>
      <c r="C84" s="38"/>
      <c r="D84" s="38"/>
      <c r="E84" s="38">
        <v>-300</v>
      </c>
      <c r="F84" s="38"/>
      <c r="G84" s="38"/>
      <c r="H84" s="38"/>
      <c r="I84" s="38">
        <v>-595</v>
      </c>
      <c r="J84" s="38"/>
      <c r="K84" s="38"/>
      <c r="L84" s="38"/>
      <c r="M84" s="62" t="s">
        <v>998</v>
      </c>
    </row>
    <row r="85" spans="1:15" s="62" customFormat="1" x14ac:dyDescent="0.25">
      <c r="A85" s="12">
        <v>44055</v>
      </c>
      <c r="B85" s="13" t="s">
        <v>63</v>
      </c>
      <c r="C85" s="38"/>
      <c r="D85" s="38"/>
      <c r="E85" s="38">
        <v>-170</v>
      </c>
      <c r="F85" s="38">
        <v>-250</v>
      </c>
      <c r="G85" s="38">
        <v>-82</v>
      </c>
      <c r="H85" s="38"/>
      <c r="I85" s="38"/>
      <c r="J85" s="38"/>
      <c r="K85" s="38"/>
      <c r="L85" s="38">
        <v>-10</v>
      </c>
      <c r="M85" s="62" t="s">
        <v>989</v>
      </c>
    </row>
    <row r="86" spans="1:15" s="3" customFormat="1" x14ac:dyDescent="0.25">
      <c r="A86" s="12">
        <v>44147</v>
      </c>
      <c r="B86" s="13" t="s">
        <v>63</v>
      </c>
      <c r="C86" s="108"/>
      <c r="D86" s="38">
        <v>-84</v>
      </c>
      <c r="E86" s="38">
        <v>-110</v>
      </c>
      <c r="F86" s="38">
        <v>-100</v>
      </c>
      <c r="G86" s="38">
        <v>-18</v>
      </c>
      <c r="H86" s="108"/>
      <c r="I86" s="108"/>
      <c r="J86" s="38">
        <v>-18</v>
      </c>
      <c r="K86" s="108"/>
      <c r="L86" s="38">
        <v>-10</v>
      </c>
      <c r="M86" s="62" t="s">
        <v>989</v>
      </c>
    </row>
    <row r="87" spans="1:15" s="62" customFormat="1" x14ac:dyDescent="0.25">
      <c r="A87" s="12" t="s">
        <v>123</v>
      </c>
      <c r="B87" s="13" t="s">
        <v>63</v>
      </c>
      <c r="C87" s="38"/>
      <c r="D87" s="38">
        <v>-101</v>
      </c>
      <c r="E87" s="38"/>
      <c r="F87" s="38"/>
      <c r="G87" s="38"/>
      <c r="H87" s="38"/>
      <c r="I87" s="38"/>
      <c r="J87" s="38"/>
      <c r="K87" s="38"/>
      <c r="L87" s="38">
        <v>-10</v>
      </c>
      <c r="M87" s="62" t="s">
        <v>989</v>
      </c>
    </row>
    <row r="88" spans="1:15" s="62" customFormat="1" ht="17" thickBot="1" x14ac:dyDescent="0.3">
      <c r="A88" s="12" t="s">
        <v>923</v>
      </c>
      <c r="B88" s="13" t="s">
        <v>63</v>
      </c>
      <c r="C88" s="38"/>
      <c r="D88" s="38">
        <v>-101</v>
      </c>
      <c r="E88" s="38">
        <v>-200</v>
      </c>
      <c r="F88" s="38"/>
      <c r="G88" s="38"/>
      <c r="H88" s="38">
        <v>-32</v>
      </c>
      <c r="I88" s="38"/>
      <c r="J88" s="38"/>
      <c r="K88" s="38"/>
      <c r="L88" s="38">
        <v>-10</v>
      </c>
      <c r="M88" s="62" t="s">
        <v>1029</v>
      </c>
      <c r="O88" s="62" t="s">
        <v>1030</v>
      </c>
    </row>
    <row r="89" spans="1:15" s="68" customFormat="1" ht="17" thickBot="1" x14ac:dyDescent="0.3">
      <c r="A89" s="33" t="s">
        <v>1031</v>
      </c>
      <c r="B89" s="54"/>
      <c r="C89" s="64">
        <f>SUM(C73:C88)</f>
        <v>0</v>
      </c>
      <c r="D89" s="64">
        <f t="shared" ref="D89:L89" si="6">SUM(D73:D88)</f>
        <v>1144</v>
      </c>
      <c r="E89" s="64">
        <f t="shared" si="6"/>
        <v>2004</v>
      </c>
      <c r="F89" s="64">
        <f t="shared" si="6"/>
        <v>1858</v>
      </c>
      <c r="G89" s="64">
        <f t="shared" si="6"/>
        <v>368</v>
      </c>
      <c r="H89" s="64">
        <f t="shared" si="6"/>
        <v>518</v>
      </c>
      <c r="I89" s="64">
        <f t="shared" si="6"/>
        <v>950</v>
      </c>
      <c r="J89" s="64">
        <f t="shared" si="6"/>
        <v>261</v>
      </c>
      <c r="K89" s="64">
        <f t="shared" si="6"/>
        <v>140</v>
      </c>
      <c r="L89" s="64">
        <f t="shared" si="6"/>
        <v>970</v>
      </c>
    </row>
    <row r="90" spans="1:15" s="3" customFormat="1" x14ac:dyDescent="0.25">
      <c r="A90" s="12" t="s">
        <v>1032</v>
      </c>
      <c r="B90" s="13" t="s">
        <v>63</v>
      </c>
      <c r="C90" s="108"/>
      <c r="D90" s="38">
        <v>-70</v>
      </c>
      <c r="E90" s="38">
        <v>-200</v>
      </c>
      <c r="F90" s="108"/>
      <c r="G90" s="38">
        <v>-16</v>
      </c>
      <c r="H90" s="38">
        <v>-60</v>
      </c>
      <c r="I90" s="108"/>
      <c r="J90" s="108"/>
      <c r="K90" s="108"/>
      <c r="L90" s="108"/>
      <c r="M90" s="62" t="s">
        <v>998</v>
      </c>
    </row>
    <row r="91" spans="1:15" s="62" customFormat="1" x14ac:dyDescent="0.25">
      <c r="A91" s="12" t="s">
        <v>226</v>
      </c>
      <c r="B91" s="13" t="s">
        <v>63</v>
      </c>
      <c r="C91" s="38"/>
      <c r="D91" s="38">
        <v>-92</v>
      </c>
      <c r="E91" s="38"/>
      <c r="F91" s="38">
        <v>-214</v>
      </c>
      <c r="G91" s="38">
        <v>-5</v>
      </c>
      <c r="H91" s="38"/>
      <c r="I91" s="38"/>
      <c r="J91" s="38">
        <v>-9</v>
      </c>
      <c r="K91" s="38"/>
      <c r="L91" s="38"/>
      <c r="M91" s="62" t="s">
        <v>998</v>
      </c>
    </row>
    <row r="92" spans="1:15" s="62" customFormat="1" x14ac:dyDescent="0.25">
      <c r="A92" s="12" t="s">
        <v>924</v>
      </c>
      <c r="B92" s="13" t="s">
        <v>63</v>
      </c>
      <c r="C92" s="38"/>
      <c r="D92" s="38">
        <v>-45</v>
      </c>
      <c r="E92" s="38"/>
      <c r="F92" s="38"/>
      <c r="G92" s="38"/>
      <c r="H92" s="38"/>
      <c r="I92" s="38"/>
      <c r="J92" s="38">
        <v>-76</v>
      </c>
      <c r="K92" s="38"/>
      <c r="L92" s="38">
        <v>-1</v>
      </c>
      <c r="M92" s="62" t="s">
        <v>989</v>
      </c>
    </row>
    <row r="93" spans="1:15" s="62" customFormat="1" x14ac:dyDescent="0.25">
      <c r="A93" s="12" t="s">
        <v>926</v>
      </c>
      <c r="B93" s="13" t="s">
        <v>63</v>
      </c>
      <c r="C93" s="38"/>
      <c r="D93" s="38">
        <v>-53</v>
      </c>
      <c r="E93" s="38"/>
      <c r="F93" s="38">
        <v>-110</v>
      </c>
      <c r="G93" s="38"/>
      <c r="H93" s="38"/>
      <c r="I93" s="38"/>
      <c r="J93" s="38">
        <v>-65</v>
      </c>
      <c r="K93" s="38"/>
      <c r="L93" s="38"/>
      <c r="M93" s="62" t="s">
        <v>989</v>
      </c>
    </row>
    <row r="94" spans="1:15" s="62" customFormat="1" x14ac:dyDescent="0.25">
      <c r="A94" s="12">
        <v>44287</v>
      </c>
      <c r="B94" s="13" t="s">
        <v>63</v>
      </c>
      <c r="C94" s="38"/>
      <c r="D94" s="38"/>
      <c r="E94" s="38"/>
      <c r="F94" s="38">
        <v>-800</v>
      </c>
      <c r="G94" s="38"/>
      <c r="H94" s="38"/>
      <c r="I94" s="38"/>
      <c r="J94" s="38"/>
      <c r="K94" s="38"/>
      <c r="L94" s="38"/>
      <c r="M94" s="62" t="s">
        <v>989</v>
      </c>
    </row>
    <row r="95" spans="1:15" s="62" customFormat="1" x14ac:dyDescent="0.25">
      <c r="A95" s="12">
        <v>44317</v>
      </c>
      <c r="B95" s="13" t="s">
        <v>63</v>
      </c>
      <c r="C95" s="38"/>
      <c r="D95" s="38"/>
      <c r="E95" s="38">
        <v>-67</v>
      </c>
      <c r="F95" s="38">
        <v>-563</v>
      </c>
      <c r="G95" s="38"/>
      <c r="H95" s="38">
        <v>-78</v>
      </c>
      <c r="I95" s="38"/>
      <c r="J95" s="38"/>
      <c r="K95" s="38"/>
      <c r="L95" s="38">
        <v>-770</v>
      </c>
      <c r="M95" s="62" t="s">
        <v>989</v>
      </c>
    </row>
    <row r="96" spans="1:15" s="62" customFormat="1" x14ac:dyDescent="0.25">
      <c r="A96" s="12">
        <v>44317</v>
      </c>
      <c r="B96" s="13" t="s">
        <v>63</v>
      </c>
      <c r="C96" s="38"/>
      <c r="D96" s="38">
        <v>-69</v>
      </c>
      <c r="E96" s="38">
        <v>-249</v>
      </c>
      <c r="F96" s="38"/>
      <c r="G96" s="38"/>
      <c r="H96" s="38">
        <v>-57</v>
      </c>
      <c r="I96" s="38"/>
      <c r="J96" s="38">
        <v>-16</v>
      </c>
      <c r="K96" s="38"/>
      <c r="L96" s="38"/>
      <c r="M96" s="62" t="s">
        <v>989</v>
      </c>
    </row>
    <row r="97" spans="1:13" s="62" customFormat="1" x14ac:dyDescent="0.25">
      <c r="A97" s="12">
        <v>44348</v>
      </c>
      <c r="B97" s="13" t="s">
        <v>63</v>
      </c>
      <c r="C97" s="38"/>
      <c r="D97" s="38"/>
      <c r="E97" s="38">
        <v>-210</v>
      </c>
      <c r="F97" s="38">
        <v>-70</v>
      </c>
      <c r="G97" s="38">
        <v>-83</v>
      </c>
      <c r="H97" s="38">
        <v>-65</v>
      </c>
      <c r="I97" s="38"/>
      <c r="J97" s="38"/>
      <c r="K97" s="38"/>
      <c r="L97" s="38"/>
      <c r="M97" s="62" t="s">
        <v>998</v>
      </c>
    </row>
    <row r="98" spans="1:13" s="62" customFormat="1" x14ac:dyDescent="0.25">
      <c r="A98" s="12">
        <v>44348</v>
      </c>
      <c r="B98" s="13" t="s">
        <v>63</v>
      </c>
      <c r="C98" s="38"/>
      <c r="D98" s="38">
        <v>-46</v>
      </c>
      <c r="E98" s="38">
        <v>-260</v>
      </c>
      <c r="F98" s="38"/>
      <c r="G98" s="38"/>
      <c r="H98" s="38">
        <v>-10</v>
      </c>
      <c r="I98" s="38"/>
      <c r="J98" s="38">
        <v>-20</v>
      </c>
      <c r="K98" s="38">
        <v>-16</v>
      </c>
      <c r="L98" s="38"/>
      <c r="M98" s="62" t="s">
        <v>998</v>
      </c>
    </row>
    <row r="99" spans="1:13" s="62" customFormat="1" x14ac:dyDescent="0.25">
      <c r="A99" s="55" t="s">
        <v>368</v>
      </c>
      <c r="B99" s="301" t="s">
        <v>63</v>
      </c>
      <c r="C99" s="38"/>
      <c r="D99" s="38"/>
      <c r="E99" s="38"/>
      <c r="F99" s="38">
        <v>-30</v>
      </c>
      <c r="G99" s="38">
        <v>-164</v>
      </c>
      <c r="H99" s="38"/>
      <c r="I99" s="38"/>
      <c r="J99" s="38"/>
      <c r="K99" s="38"/>
      <c r="L99" s="38"/>
      <c r="M99" s="62" t="s">
        <v>998</v>
      </c>
    </row>
    <row r="100" spans="1:13" s="62" customFormat="1" x14ac:dyDescent="0.25">
      <c r="A100" s="12" t="s">
        <v>374</v>
      </c>
      <c r="B100" s="13" t="s">
        <v>63</v>
      </c>
      <c r="C100" s="38"/>
      <c r="D100" s="38">
        <v>-68</v>
      </c>
      <c r="E100" s="38"/>
      <c r="F100" s="38"/>
      <c r="G100" s="38">
        <v>-32</v>
      </c>
      <c r="H100" s="38"/>
      <c r="I100" s="38"/>
      <c r="J100" s="38"/>
      <c r="K100" s="38">
        <v>-74</v>
      </c>
      <c r="L100" s="38"/>
      <c r="M100" s="62" t="s">
        <v>1033</v>
      </c>
    </row>
    <row r="101" spans="1:13" s="62" customFormat="1" x14ac:dyDescent="0.25">
      <c r="A101" s="12" t="s">
        <v>1044</v>
      </c>
      <c r="B101" s="13" t="s">
        <v>63</v>
      </c>
      <c r="C101" s="38"/>
      <c r="D101" s="38">
        <v>-65</v>
      </c>
      <c r="E101" s="38">
        <v>-132</v>
      </c>
      <c r="F101" s="38"/>
      <c r="G101" s="38">
        <v>-28</v>
      </c>
      <c r="H101" s="38">
        <v>-36</v>
      </c>
      <c r="I101" s="38"/>
      <c r="J101" s="38"/>
      <c r="K101" s="38"/>
      <c r="L101" s="38"/>
      <c r="M101" s="62" t="s">
        <v>989</v>
      </c>
    </row>
    <row r="102" spans="1:13" s="62" customFormat="1" ht="17" thickBot="1" x14ac:dyDescent="0.3">
      <c r="A102" s="12" t="s">
        <v>1424</v>
      </c>
      <c r="B102" s="13" t="s">
        <v>63</v>
      </c>
      <c r="C102" s="38"/>
      <c r="D102" s="38">
        <v>-20</v>
      </c>
      <c r="E102" s="38">
        <v>-80</v>
      </c>
      <c r="F102" s="38"/>
      <c r="G102" s="38"/>
      <c r="H102" s="38">
        <v>-50</v>
      </c>
      <c r="I102" s="38"/>
      <c r="J102" s="38"/>
      <c r="K102" s="38"/>
      <c r="L102" s="38"/>
      <c r="M102" s="62" t="s">
        <v>989</v>
      </c>
    </row>
    <row r="103" spans="1:13" s="68" customFormat="1" ht="17" thickBot="1" x14ac:dyDescent="0.3">
      <c r="A103" s="33" t="s">
        <v>2434</v>
      </c>
      <c r="B103" s="54"/>
      <c r="C103" s="64">
        <f t="shared" ref="C103:L103" si="7">SUM(C89:C102)</f>
        <v>0</v>
      </c>
      <c r="D103" s="64">
        <f t="shared" si="7"/>
        <v>616</v>
      </c>
      <c r="E103" s="64">
        <f t="shared" si="7"/>
        <v>806</v>
      </c>
      <c r="F103" s="64">
        <f t="shared" si="7"/>
        <v>71</v>
      </c>
      <c r="G103" s="64">
        <f t="shared" si="7"/>
        <v>40</v>
      </c>
      <c r="H103" s="64">
        <f t="shared" si="7"/>
        <v>162</v>
      </c>
      <c r="I103" s="64">
        <f t="shared" si="7"/>
        <v>950</v>
      </c>
      <c r="J103" s="64">
        <f t="shared" si="7"/>
        <v>75</v>
      </c>
      <c r="K103" s="64">
        <f t="shared" si="7"/>
        <v>50</v>
      </c>
      <c r="L103" s="64">
        <f t="shared" si="7"/>
        <v>199</v>
      </c>
    </row>
    <row r="104" spans="1:13" s="3" customFormat="1" x14ac:dyDescent="0.25">
      <c r="A104" s="12" t="s">
        <v>2521</v>
      </c>
      <c r="B104" s="13" t="s">
        <v>63</v>
      </c>
      <c r="C104" s="108"/>
      <c r="D104" s="38">
        <v>-26</v>
      </c>
      <c r="E104" s="108"/>
      <c r="F104" s="108"/>
      <c r="G104" s="38">
        <v>-54</v>
      </c>
      <c r="H104" s="108"/>
      <c r="I104" s="108"/>
      <c r="J104" s="38">
        <v>-57</v>
      </c>
      <c r="K104" s="108"/>
      <c r="L104" s="108"/>
      <c r="M104" s="62" t="s">
        <v>989</v>
      </c>
    </row>
    <row r="105" spans="1:13" s="3" customFormat="1" ht="17" thickBot="1" x14ac:dyDescent="0.3">
      <c r="A105" s="12" t="s">
        <v>2527</v>
      </c>
      <c r="B105" s="13" t="s">
        <v>63</v>
      </c>
      <c r="C105" s="108"/>
      <c r="D105" s="38">
        <v>-60</v>
      </c>
      <c r="E105" s="38">
        <v>-50</v>
      </c>
      <c r="F105" s="108"/>
      <c r="G105" s="108"/>
      <c r="H105" s="38">
        <v>-50</v>
      </c>
      <c r="I105" s="108"/>
      <c r="J105" s="108"/>
      <c r="K105" s="108"/>
      <c r="L105" s="108"/>
      <c r="M105" s="3" t="s">
        <v>2528</v>
      </c>
    </row>
    <row r="106" spans="1:13" s="68" customFormat="1" ht="17" thickBot="1" x14ac:dyDescent="0.3">
      <c r="A106" s="33" t="s">
        <v>2543</v>
      </c>
      <c r="B106" s="54"/>
      <c r="C106" s="64">
        <f>SUM(C103:C105)</f>
        <v>0</v>
      </c>
      <c r="D106" s="64">
        <f t="shared" ref="D106:L106" si="8">SUM(D103:D105)</f>
        <v>530</v>
      </c>
      <c r="E106" s="64">
        <f t="shared" si="8"/>
        <v>756</v>
      </c>
      <c r="F106" s="64">
        <f t="shared" si="8"/>
        <v>71</v>
      </c>
      <c r="G106" s="98">
        <f t="shared" si="8"/>
        <v>-14</v>
      </c>
      <c r="H106" s="64">
        <f t="shared" si="8"/>
        <v>112</v>
      </c>
      <c r="I106" s="64">
        <f t="shared" si="8"/>
        <v>950</v>
      </c>
      <c r="J106" s="64">
        <f t="shared" si="8"/>
        <v>18</v>
      </c>
      <c r="K106" s="64">
        <f t="shared" si="8"/>
        <v>50</v>
      </c>
      <c r="L106" s="64">
        <f t="shared" si="8"/>
        <v>199</v>
      </c>
    </row>
    <row r="107" spans="1:13" s="3" customFormat="1" x14ac:dyDescent="0.25">
      <c r="A107" s="12">
        <v>44350</v>
      </c>
      <c r="B107" s="13" t="s">
        <v>63</v>
      </c>
      <c r="C107" s="108"/>
      <c r="D107" s="38">
        <v>-51</v>
      </c>
      <c r="E107" s="38">
        <v>-76</v>
      </c>
      <c r="F107" s="38">
        <v>-49</v>
      </c>
      <c r="G107" s="108"/>
      <c r="H107" s="38">
        <v>-22</v>
      </c>
      <c r="I107" s="38">
        <v>-77</v>
      </c>
      <c r="J107" s="38">
        <v>-11</v>
      </c>
      <c r="K107" s="38">
        <v>-12</v>
      </c>
      <c r="L107" s="38">
        <v>-199</v>
      </c>
      <c r="M107" s="3" t="s">
        <v>2603</v>
      </c>
    </row>
    <row r="108" spans="1:13" s="3" customFormat="1" x14ac:dyDescent="0.25">
      <c r="A108" s="12">
        <v>44472</v>
      </c>
      <c r="B108" s="13" t="s">
        <v>63</v>
      </c>
      <c r="C108" s="108"/>
      <c r="D108" s="108"/>
      <c r="E108" s="108"/>
      <c r="F108" s="108"/>
      <c r="G108" s="108"/>
      <c r="H108" s="108"/>
      <c r="I108" s="38">
        <v>-617</v>
      </c>
      <c r="J108" s="108"/>
      <c r="K108" s="108"/>
      <c r="L108" s="108"/>
      <c r="M108" s="3" t="s">
        <v>2619</v>
      </c>
    </row>
    <row r="109" spans="1:13" s="3" customFormat="1" ht="15.75" customHeight="1" x14ac:dyDescent="0.25">
      <c r="A109" s="12" t="s">
        <v>2628</v>
      </c>
      <c r="B109" s="13" t="s">
        <v>63</v>
      </c>
      <c r="C109" s="108"/>
      <c r="D109" s="38">
        <v>-79</v>
      </c>
      <c r="E109" s="38">
        <v>-200</v>
      </c>
      <c r="F109" s="108"/>
      <c r="G109" s="108"/>
      <c r="H109" s="108"/>
      <c r="I109" s="108"/>
      <c r="J109" s="38">
        <v>-5</v>
      </c>
      <c r="K109" s="38">
        <v>-38</v>
      </c>
      <c r="L109" s="108"/>
      <c r="M109" s="3" t="s">
        <v>2603</v>
      </c>
    </row>
    <row r="110" spans="1:13" s="3" customFormat="1" ht="17" thickBot="1" x14ac:dyDescent="0.3">
      <c r="A110" s="12" t="s">
        <v>2659</v>
      </c>
      <c r="B110" s="13" t="s">
        <v>63</v>
      </c>
      <c r="C110" s="108"/>
      <c r="D110" s="38">
        <v>-119</v>
      </c>
      <c r="E110" s="108"/>
      <c r="F110" s="38">
        <v>-20</v>
      </c>
      <c r="G110" s="108"/>
      <c r="H110" s="108"/>
      <c r="I110" s="108"/>
      <c r="J110" s="38"/>
      <c r="K110" s="38"/>
      <c r="L110" s="108"/>
      <c r="M110" s="3" t="s">
        <v>2660</v>
      </c>
    </row>
    <row r="111" spans="1:13" s="68" customFormat="1" ht="17" thickBot="1" x14ac:dyDescent="0.3">
      <c r="A111" s="33" t="s">
        <v>2663</v>
      </c>
      <c r="B111" s="54"/>
      <c r="C111" s="64">
        <f t="shared" ref="C111:L111" si="9">SUM(C106:C110)</f>
        <v>0</v>
      </c>
      <c r="D111" s="64">
        <f t="shared" si="9"/>
        <v>281</v>
      </c>
      <c r="E111" s="64">
        <f t="shared" si="9"/>
        <v>480</v>
      </c>
      <c r="F111" s="64">
        <f t="shared" si="9"/>
        <v>2</v>
      </c>
      <c r="G111" s="98">
        <f t="shared" si="9"/>
        <v>-14</v>
      </c>
      <c r="H111" s="64">
        <f t="shared" si="9"/>
        <v>90</v>
      </c>
      <c r="I111" s="64">
        <f t="shared" si="9"/>
        <v>256</v>
      </c>
      <c r="J111" s="64">
        <f t="shared" si="9"/>
        <v>2</v>
      </c>
      <c r="K111" s="64">
        <f t="shared" si="9"/>
        <v>0</v>
      </c>
      <c r="L111" s="64">
        <f t="shared" si="9"/>
        <v>0</v>
      </c>
    </row>
    <row r="112" spans="1:13" s="58" customFormat="1" x14ac:dyDescent="0.25">
      <c r="A112" s="212">
        <v>44200</v>
      </c>
      <c r="B112" s="162" t="s">
        <v>63</v>
      </c>
      <c r="C112" s="300"/>
      <c r="D112" s="84">
        <v>-83</v>
      </c>
      <c r="E112" s="84">
        <v>-192</v>
      </c>
      <c r="F112" s="84">
        <v>-2</v>
      </c>
      <c r="G112" s="300"/>
      <c r="H112" s="84">
        <v>-25</v>
      </c>
      <c r="I112" s="84">
        <v>-29</v>
      </c>
      <c r="J112" s="300"/>
      <c r="K112" s="300"/>
      <c r="L112" s="300"/>
      <c r="M112" s="58" t="s">
        <v>2619</v>
      </c>
    </row>
    <row r="113" spans="1:13" s="58" customFormat="1" ht="17" thickBot="1" x14ac:dyDescent="0.3">
      <c r="A113" s="212" t="s">
        <v>2736</v>
      </c>
      <c r="B113" s="162" t="s">
        <v>63</v>
      </c>
      <c r="C113" s="300"/>
      <c r="D113" s="84">
        <v>-31</v>
      </c>
      <c r="E113" s="84">
        <v>-258</v>
      </c>
      <c r="F113" s="300"/>
      <c r="G113" s="300"/>
      <c r="H113" s="84">
        <v>-65</v>
      </c>
      <c r="I113" s="84">
        <v>-175</v>
      </c>
      <c r="J113" s="300"/>
      <c r="K113" s="300"/>
      <c r="L113" s="300"/>
      <c r="M113" s="58" t="s">
        <v>2619</v>
      </c>
    </row>
    <row r="114" spans="1:13" s="68" customFormat="1" ht="17" thickBot="1" x14ac:dyDescent="0.3">
      <c r="A114" s="290" t="s">
        <v>2748</v>
      </c>
      <c r="B114" s="291"/>
      <c r="C114" s="292">
        <f>SUM(C111:C113)</f>
        <v>0</v>
      </c>
      <c r="D114" s="292">
        <f>SUM(D111:D113)</f>
        <v>167</v>
      </c>
      <c r="E114" s="292">
        <f t="shared" ref="E114:L114" si="10">SUM(E111:E113)</f>
        <v>30</v>
      </c>
      <c r="F114" s="292">
        <f t="shared" si="10"/>
        <v>0</v>
      </c>
      <c r="G114" s="98">
        <f t="shared" si="10"/>
        <v>-14</v>
      </c>
      <c r="H114" s="292">
        <f t="shared" si="10"/>
        <v>0</v>
      </c>
      <c r="I114" s="292">
        <f t="shared" si="10"/>
        <v>52</v>
      </c>
      <c r="J114" s="292">
        <f t="shared" si="10"/>
        <v>2</v>
      </c>
      <c r="K114" s="292">
        <f t="shared" si="10"/>
        <v>0</v>
      </c>
      <c r="L114" s="292">
        <f t="shared" si="10"/>
        <v>0</v>
      </c>
    </row>
    <row r="115" spans="1:13" s="58" customFormat="1" ht="17" thickBot="1" x14ac:dyDescent="0.3">
      <c r="A115" s="12"/>
      <c r="B115" s="13"/>
      <c r="C115" s="300"/>
      <c r="D115" s="84"/>
      <c r="E115" s="84"/>
      <c r="F115" s="300"/>
      <c r="G115" s="300"/>
      <c r="H115" s="84"/>
      <c r="I115" s="84"/>
      <c r="J115" s="300"/>
      <c r="K115" s="300"/>
      <c r="L115" s="300"/>
      <c r="M115" s="3"/>
    </row>
    <row r="116" spans="1:13" s="68" customFormat="1" ht="17" thickBot="1" x14ac:dyDescent="0.3">
      <c r="A116" s="33" t="s">
        <v>2883</v>
      </c>
      <c r="B116" s="54"/>
      <c r="C116" s="64">
        <f>SUM(C114:C115)</f>
        <v>0</v>
      </c>
      <c r="D116" s="64">
        <f t="shared" ref="D116:L116" si="11">SUM(D114:D115)</f>
        <v>167</v>
      </c>
      <c r="E116" s="64">
        <f t="shared" si="11"/>
        <v>30</v>
      </c>
      <c r="F116" s="64">
        <f t="shared" si="11"/>
        <v>0</v>
      </c>
      <c r="G116" s="870">
        <f t="shared" si="11"/>
        <v>-14</v>
      </c>
      <c r="H116" s="64">
        <f t="shared" si="11"/>
        <v>0</v>
      </c>
      <c r="I116" s="64">
        <f t="shared" si="11"/>
        <v>52</v>
      </c>
      <c r="J116" s="64">
        <f t="shared" si="11"/>
        <v>2</v>
      </c>
      <c r="K116" s="64">
        <f t="shared" si="11"/>
        <v>0</v>
      </c>
      <c r="L116" s="64">
        <f t="shared" si="11"/>
        <v>0</v>
      </c>
    </row>
    <row r="117" spans="1:13" s="3" customFormat="1" ht="17" thickBot="1" x14ac:dyDescent="0.3">
      <c r="A117" s="12">
        <v>44506</v>
      </c>
      <c r="B117" s="13" t="s">
        <v>63</v>
      </c>
      <c r="C117" s="108"/>
      <c r="D117" s="38">
        <v>-57</v>
      </c>
      <c r="E117" s="38">
        <v>-30</v>
      </c>
      <c r="F117" s="108"/>
      <c r="G117" s="108"/>
      <c r="H117" s="108"/>
      <c r="I117" s="38">
        <v>-52</v>
      </c>
      <c r="J117" s="38">
        <v>-2</v>
      </c>
      <c r="K117" s="108"/>
      <c r="L117" s="108"/>
      <c r="M117" s="3" t="s">
        <v>2619</v>
      </c>
    </row>
    <row r="118" spans="1:13" s="68" customFormat="1" ht="17" thickBot="1" x14ac:dyDescent="0.3">
      <c r="A118" s="33" t="s">
        <v>2976</v>
      </c>
      <c r="B118" s="54"/>
      <c r="C118" s="64">
        <f>SUM(C116:C117)</f>
        <v>0</v>
      </c>
      <c r="D118" s="64">
        <f t="shared" ref="D118:L118" si="12">SUM(D116:D117)</f>
        <v>110</v>
      </c>
      <c r="E118" s="64">
        <f t="shared" si="12"/>
        <v>0</v>
      </c>
      <c r="F118" s="64">
        <f t="shared" si="12"/>
        <v>0</v>
      </c>
      <c r="G118" s="98">
        <f t="shared" si="12"/>
        <v>-14</v>
      </c>
      <c r="H118" s="64">
        <f t="shared" si="12"/>
        <v>0</v>
      </c>
      <c r="I118" s="64">
        <f t="shared" si="12"/>
        <v>0</v>
      </c>
      <c r="J118" s="64">
        <f t="shared" si="12"/>
        <v>0</v>
      </c>
      <c r="K118" s="64">
        <f>SUM(K116:K117)</f>
        <v>0</v>
      </c>
      <c r="L118" s="64">
        <f t="shared" si="12"/>
        <v>0</v>
      </c>
    </row>
    <row r="119" spans="1:13" s="3" customFormat="1" ht="17" thickBot="1" x14ac:dyDescent="0.3">
      <c r="A119" s="12"/>
      <c r="B119" s="13"/>
      <c r="C119" s="108"/>
      <c r="D119" s="38"/>
      <c r="E119" s="38"/>
      <c r="F119" s="108"/>
      <c r="G119" s="108"/>
      <c r="H119" s="38"/>
      <c r="I119" s="38"/>
      <c r="J119" s="108"/>
      <c r="K119" s="108"/>
      <c r="L119" s="108"/>
    </row>
    <row r="120" spans="1:13" s="68" customFormat="1" ht="17" thickBot="1" x14ac:dyDescent="0.3">
      <c r="A120" s="33" t="s">
        <v>3068</v>
      </c>
      <c r="B120" s="54"/>
      <c r="C120" s="64">
        <f>SUM(C118:C119)</f>
        <v>0</v>
      </c>
      <c r="D120" s="64">
        <f t="shared" ref="D120:L120" si="13">SUM(D118:D119)</f>
        <v>110</v>
      </c>
      <c r="E120" s="64">
        <f t="shared" si="13"/>
        <v>0</v>
      </c>
      <c r="F120" s="64">
        <f t="shared" si="13"/>
        <v>0</v>
      </c>
      <c r="G120" s="98">
        <f t="shared" si="13"/>
        <v>-14</v>
      </c>
      <c r="H120" s="64">
        <f t="shared" si="13"/>
        <v>0</v>
      </c>
      <c r="I120" s="64">
        <f t="shared" si="13"/>
        <v>0</v>
      </c>
      <c r="J120" s="64">
        <f t="shared" si="13"/>
        <v>0</v>
      </c>
      <c r="K120" s="64">
        <f t="shared" si="13"/>
        <v>0</v>
      </c>
      <c r="L120" s="64">
        <f t="shared" si="13"/>
        <v>0</v>
      </c>
    </row>
    <row r="121" spans="1:13" s="3" customFormat="1" ht="17" thickBot="1" x14ac:dyDescent="0.3">
      <c r="A121" s="12"/>
      <c r="B121" s="13"/>
      <c r="C121" s="108"/>
      <c r="D121" s="38"/>
      <c r="E121" s="38"/>
      <c r="F121" s="108"/>
      <c r="G121" s="108"/>
      <c r="H121" s="38"/>
      <c r="I121" s="38"/>
      <c r="J121" s="108"/>
      <c r="K121" s="108"/>
      <c r="L121" s="108"/>
    </row>
    <row r="122" spans="1:13" s="68" customFormat="1" ht="17" thickBot="1" x14ac:dyDescent="0.3">
      <c r="A122" s="33" t="s">
        <v>3195</v>
      </c>
      <c r="B122" s="54"/>
      <c r="C122" s="64">
        <f t="shared" ref="C122:L122" si="14">SUM(C120:C121)</f>
        <v>0</v>
      </c>
      <c r="D122" s="64">
        <f t="shared" si="14"/>
        <v>110</v>
      </c>
      <c r="E122" s="64">
        <f t="shared" si="14"/>
        <v>0</v>
      </c>
      <c r="F122" s="64">
        <f t="shared" si="14"/>
        <v>0</v>
      </c>
      <c r="G122" s="98">
        <f t="shared" si="14"/>
        <v>-14</v>
      </c>
      <c r="H122" s="64">
        <f t="shared" si="14"/>
        <v>0</v>
      </c>
      <c r="I122" s="64">
        <f t="shared" si="14"/>
        <v>0</v>
      </c>
      <c r="J122" s="64">
        <f t="shared" si="14"/>
        <v>0</v>
      </c>
      <c r="K122" s="64">
        <f t="shared" si="14"/>
        <v>0</v>
      </c>
      <c r="L122" s="64">
        <f t="shared" si="14"/>
        <v>0</v>
      </c>
    </row>
    <row r="123" spans="1:13" s="3" customFormat="1" ht="17" thickBot="1" x14ac:dyDescent="0.3">
      <c r="A123" s="12">
        <v>44417</v>
      </c>
      <c r="B123" s="13" t="s">
        <v>63</v>
      </c>
      <c r="C123" s="108"/>
      <c r="D123" s="38">
        <v>-34</v>
      </c>
      <c r="E123" s="38"/>
      <c r="F123" s="108"/>
      <c r="G123" s="108"/>
      <c r="H123" s="38"/>
      <c r="I123" s="38"/>
      <c r="J123" s="108"/>
      <c r="K123" s="108"/>
      <c r="L123" s="108"/>
      <c r="M123" s="3" t="s">
        <v>3251</v>
      </c>
    </row>
    <row r="124" spans="1:13" s="68" customFormat="1" ht="17" thickBot="1" x14ac:dyDescent="0.3">
      <c r="A124" s="33" t="s">
        <v>3282</v>
      </c>
      <c r="B124" s="54"/>
      <c r="C124" s="64">
        <f>SUM(C122:C123)</f>
        <v>0</v>
      </c>
      <c r="D124" s="64">
        <f t="shared" ref="D124:L124" si="15">SUM(D122:D123)</f>
        <v>76</v>
      </c>
      <c r="E124" s="64">
        <f t="shared" si="15"/>
        <v>0</v>
      </c>
      <c r="F124" s="64">
        <f t="shared" si="15"/>
        <v>0</v>
      </c>
      <c r="G124" s="98">
        <f t="shared" si="15"/>
        <v>-14</v>
      </c>
      <c r="H124" s="64">
        <f t="shared" si="15"/>
        <v>0</v>
      </c>
      <c r="I124" s="64">
        <f t="shared" si="15"/>
        <v>0</v>
      </c>
      <c r="J124" s="64">
        <f t="shared" si="15"/>
        <v>0</v>
      </c>
      <c r="K124" s="64">
        <f t="shared" si="15"/>
        <v>0</v>
      </c>
      <c r="L124" s="64">
        <f t="shared" si="15"/>
        <v>0</v>
      </c>
    </row>
    <row r="125" spans="1:13" s="58" customFormat="1" ht="17" thickBot="1" x14ac:dyDescent="0.25">
      <c r="A125" s="969" t="s">
        <v>3310</v>
      </c>
      <c r="B125" s="300" t="s">
        <v>3316</v>
      </c>
      <c r="C125" s="300"/>
      <c r="D125" s="300"/>
      <c r="E125" s="300"/>
      <c r="F125" s="300"/>
      <c r="G125" s="300">
        <v>14</v>
      </c>
      <c r="H125" s="300"/>
      <c r="I125" s="300"/>
      <c r="J125" s="300"/>
      <c r="K125" s="300"/>
      <c r="L125" s="300"/>
      <c r="M125" s="58" t="s">
        <v>3317</v>
      </c>
    </row>
    <row r="126" spans="1:13" s="68" customFormat="1" ht="17" thickBot="1" x14ac:dyDescent="0.3">
      <c r="A126" s="33" t="s">
        <v>3448</v>
      </c>
      <c r="B126" s="54"/>
      <c r="C126" s="64">
        <f>SUM(C124:C125)</f>
        <v>0</v>
      </c>
      <c r="D126" s="64">
        <f t="shared" ref="D126:L126" si="16">SUM(D124:D125)</f>
        <v>76</v>
      </c>
      <c r="E126" s="64">
        <f t="shared" si="16"/>
        <v>0</v>
      </c>
      <c r="F126" s="64">
        <f t="shared" si="16"/>
        <v>0</v>
      </c>
      <c r="G126" s="64">
        <f t="shared" si="16"/>
        <v>0</v>
      </c>
      <c r="H126" s="64">
        <f t="shared" si="16"/>
        <v>0</v>
      </c>
      <c r="I126" s="64">
        <f t="shared" si="16"/>
        <v>0</v>
      </c>
      <c r="J126" s="64">
        <f t="shared" si="16"/>
        <v>0</v>
      </c>
      <c r="K126" s="64">
        <f t="shared" si="16"/>
        <v>0</v>
      </c>
      <c r="L126" s="64">
        <f t="shared" si="16"/>
        <v>0</v>
      </c>
    </row>
    <row r="127" spans="1:13" s="62" customFormat="1" ht="17" thickBot="1" x14ac:dyDescent="0.25">
      <c r="A127" s="73">
        <v>44266</v>
      </c>
      <c r="B127" s="74" t="s">
        <v>63</v>
      </c>
      <c r="C127" s="74"/>
      <c r="D127" s="74">
        <v>-76</v>
      </c>
      <c r="E127" s="74"/>
      <c r="F127" s="74"/>
      <c r="G127" s="74"/>
      <c r="H127" s="74"/>
      <c r="I127" s="74"/>
      <c r="J127" s="74"/>
      <c r="K127" s="74"/>
      <c r="L127" s="74"/>
      <c r="M127" s="62" t="s">
        <v>989</v>
      </c>
    </row>
    <row r="128" spans="1:13" s="68" customFormat="1" ht="17" thickBot="1" x14ac:dyDescent="0.3">
      <c r="A128" s="33" t="s">
        <v>3468</v>
      </c>
      <c r="B128" s="54"/>
      <c r="C128" s="64">
        <f>SUM(C126:C127)</f>
        <v>0</v>
      </c>
      <c r="D128" s="64">
        <f>SUM(D126:D127)</f>
        <v>0</v>
      </c>
      <c r="E128" s="64">
        <f t="shared" ref="E128:L128" si="17">SUM(E126:E127)</f>
        <v>0</v>
      </c>
      <c r="F128" s="64">
        <f t="shared" si="17"/>
        <v>0</v>
      </c>
      <c r="G128" s="64">
        <f t="shared" si="17"/>
        <v>0</v>
      </c>
      <c r="H128" s="64">
        <f t="shared" si="17"/>
        <v>0</v>
      </c>
      <c r="I128" s="64">
        <f t="shared" si="17"/>
        <v>0</v>
      </c>
      <c r="J128" s="64">
        <f t="shared" si="17"/>
        <v>0</v>
      </c>
      <c r="K128" s="64">
        <f t="shared" si="17"/>
        <v>0</v>
      </c>
      <c r="L128" s="64">
        <f t="shared" si="17"/>
        <v>0</v>
      </c>
    </row>
    <row r="129" spans="1:18" ht="17" thickBot="1" x14ac:dyDescent="0.25">
      <c r="A129" s="30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</row>
    <row r="130" spans="1:18" s="58" customFormat="1" ht="17" thickBot="1" x14ac:dyDescent="0.25">
      <c r="A130" s="90" t="s">
        <v>927</v>
      </c>
      <c r="B130" s="91"/>
      <c r="C130" s="303">
        <f>SUM(C18)</f>
        <v>20</v>
      </c>
      <c r="D130" s="303">
        <f t="shared" ref="D130:E130" si="18">SUM(D18)</f>
        <v>40</v>
      </c>
      <c r="E130" s="303">
        <f t="shared" si="18"/>
        <v>50</v>
      </c>
      <c r="F130" s="303"/>
      <c r="G130" s="303"/>
      <c r="H130" s="303"/>
      <c r="I130" s="303"/>
      <c r="J130" s="303"/>
      <c r="K130" s="303"/>
      <c r="L130" s="304"/>
    </row>
    <row r="131" spans="1:18" ht="17" thickBot="1" x14ac:dyDescent="0.25">
      <c r="A131" s="90" t="s">
        <v>1034</v>
      </c>
      <c r="B131" s="91"/>
      <c r="C131" s="303">
        <v>20</v>
      </c>
      <c r="D131" s="305">
        <v>40</v>
      </c>
      <c r="E131" s="305">
        <v>50</v>
      </c>
      <c r="F131" s="305"/>
      <c r="G131" s="305"/>
      <c r="H131" s="305"/>
      <c r="I131" s="305"/>
      <c r="J131" s="305"/>
      <c r="K131" s="305"/>
      <c r="L131" s="100"/>
    </row>
    <row r="132" spans="1:18" ht="17" thickBot="1" x14ac:dyDescent="0.25">
      <c r="A132" s="88" t="s">
        <v>1035</v>
      </c>
      <c r="B132" s="89"/>
      <c r="C132" s="306" t="s">
        <v>1036</v>
      </c>
      <c r="D132" s="306" t="s">
        <v>1036</v>
      </c>
      <c r="E132" s="89">
        <v>150</v>
      </c>
      <c r="F132" s="89">
        <v>260</v>
      </c>
      <c r="G132" s="307"/>
      <c r="H132" s="307"/>
      <c r="I132" s="307"/>
      <c r="J132" s="307"/>
      <c r="K132" s="307"/>
      <c r="L132" s="308"/>
    </row>
    <row r="133" spans="1:18" ht="17" thickBot="1" x14ac:dyDescent="0.25">
      <c r="A133" s="58"/>
      <c r="B133" s="58"/>
      <c r="C133" s="61" t="s">
        <v>28</v>
      </c>
      <c r="D133" s="61" t="s">
        <v>26</v>
      </c>
      <c r="E133" s="61" t="s">
        <v>3</v>
      </c>
      <c r="F133" s="61" t="s">
        <v>27</v>
      </c>
      <c r="G133" s="61" t="s">
        <v>17</v>
      </c>
      <c r="H133" s="61" t="s">
        <v>18</v>
      </c>
      <c r="I133" s="61" t="s">
        <v>32</v>
      </c>
      <c r="J133" s="61" t="s">
        <v>2</v>
      </c>
      <c r="K133" s="61" t="s">
        <v>969</v>
      </c>
      <c r="L133" s="61" t="s">
        <v>4</v>
      </c>
    </row>
    <row r="134" spans="1:18" s="105" customFormat="1" x14ac:dyDescent="0.2">
      <c r="A134" s="102"/>
      <c r="B134" s="102"/>
      <c r="C134" s="882"/>
      <c r="D134" s="882"/>
      <c r="E134" s="882"/>
      <c r="F134" s="882"/>
      <c r="G134" s="882"/>
      <c r="H134" s="882"/>
      <c r="I134" s="882"/>
      <c r="J134" s="882"/>
      <c r="K134" s="882"/>
      <c r="L134" s="882"/>
    </row>
    <row r="135" spans="1:18" s="105" customFormat="1" x14ac:dyDescent="0.2">
      <c r="A135" s="881" t="s">
        <v>2920</v>
      </c>
      <c r="B135" s="881"/>
      <c r="C135" s="883"/>
      <c r="D135" s="883"/>
      <c r="E135" s="883"/>
      <c r="F135" s="882"/>
      <c r="G135" s="882"/>
      <c r="H135" s="882"/>
      <c r="I135" s="882"/>
      <c r="J135" s="882"/>
      <c r="K135" s="882"/>
      <c r="L135" s="882"/>
    </row>
    <row r="136" spans="1:18" s="105" customFormat="1" x14ac:dyDescent="0.2">
      <c r="A136" s="881" t="s">
        <v>2921</v>
      </c>
      <c r="B136" s="881"/>
      <c r="C136" s="883"/>
      <c r="D136" s="883"/>
      <c r="E136" s="883"/>
      <c r="F136" s="882"/>
      <c r="G136" s="882"/>
      <c r="H136" s="882"/>
      <c r="I136" s="882"/>
      <c r="J136" s="882"/>
      <c r="K136" s="882"/>
      <c r="L136" s="882"/>
    </row>
    <row r="137" spans="1:18" s="105" customFormat="1" x14ac:dyDescent="0.2">
      <c r="A137" s="881" t="s">
        <v>2922</v>
      </c>
      <c r="B137" s="881"/>
      <c r="C137" s="883"/>
      <c r="D137" s="883"/>
      <c r="E137" s="883"/>
      <c r="F137" s="882"/>
      <c r="G137" s="882"/>
      <c r="H137" s="882"/>
      <c r="I137" s="882"/>
      <c r="J137" s="882"/>
      <c r="K137" s="882"/>
      <c r="L137" s="882"/>
    </row>
    <row r="138" spans="1:18" s="105" customFormat="1" x14ac:dyDescent="0.2">
      <c r="A138" s="881" t="s">
        <v>2923</v>
      </c>
      <c r="B138" s="881"/>
      <c r="C138" s="883"/>
      <c r="D138" s="882"/>
      <c r="E138" s="882"/>
      <c r="F138" s="882"/>
      <c r="G138" s="882"/>
      <c r="H138" s="882"/>
      <c r="I138" s="882"/>
      <c r="J138" s="882"/>
      <c r="K138" s="882"/>
      <c r="L138" s="882"/>
    </row>
    <row r="139" spans="1:18" s="105" customFormat="1" x14ac:dyDescent="0.2">
      <c r="A139" s="102"/>
      <c r="B139" s="102"/>
      <c r="C139" s="882"/>
      <c r="D139" s="882"/>
      <c r="E139" s="882"/>
      <c r="F139" s="882"/>
      <c r="G139" s="882"/>
      <c r="H139" s="882"/>
      <c r="I139" s="882"/>
      <c r="J139" s="882"/>
      <c r="K139" s="882"/>
      <c r="L139" s="882"/>
    </row>
    <row r="140" spans="1:18" s="105" customFormat="1" x14ac:dyDescent="0.2">
      <c r="A140" s="102"/>
      <c r="B140" s="102"/>
      <c r="C140" s="882"/>
      <c r="D140" s="882"/>
      <c r="E140" s="882"/>
      <c r="F140" s="882"/>
      <c r="G140" s="882"/>
      <c r="H140" s="882"/>
      <c r="I140" s="882"/>
      <c r="J140" s="882"/>
      <c r="K140" s="882"/>
      <c r="L140" s="882"/>
    </row>
    <row r="141" spans="1:18" x14ac:dyDescent="0.2">
      <c r="A141" s="65" t="s">
        <v>1037</v>
      </c>
    </row>
    <row r="143" spans="1:18" x14ac:dyDescent="0.2">
      <c r="A143" s="59" t="s">
        <v>1038</v>
      </c>
      <c r="B143" s="59"/>
      <c r="C143" s="59"/>
      <c r="D143" s="309"/>
      <c r="E143" s="309"/>
      <c r="F143" s="309"/>
      <c r="G143" s="309"/>
      <c r="H143" s="309"/>
      <c r="I143" s="309"/>
      <c r="J143" s="309"/>
      <c r="K143" s="309"/>
      <c r="P143" s="105"/>
      <c r="Q143" s="105"/>
      <c r="R143" s="105"/>
    </row>
    <row r="144" spans="1:18" ht="17" thickBot="1" x14ac:dyDescent="0.25"/>
    <row r="145" spans="1:12" x14ac:dyDescent="0.2">
      <c r="A145" s="310" t="s">
        <v>1039</v>
      </c>
      <c r="B145" s="311"/>
      <c r="D145" s="312" t="s">
        <v>1040</v>
      </c>
      <c r="E145" s="313"/>
      <c r="F145" s="313"/>
      <c r="G145" s="313"/>
      <c r="H145" s="313"/>
      <c r="I145" s="313"/>
      <c r="J145" s="313"/>
      <c r="K145" s="313"/>
      <c r="L145" s="314"/>
    </row>
    <row r="146" spans="1:12" ht="17" thickBot="1" x14ac:dyDescent="0.25">
      <c r="A146" s="310" t="s">
        <v>1041</v>
      </c>
      <c r="B146" s="311"/>
      <c r="D146" s="315" t="s">
        <v>1042</v>
      </c>
      <c r="E146" s="316"/>
      <c r="F146" s="316"/>
      <c r="G146" s="316"/>
      <c r="H146" s="316"/>
      <c r="I146" s="316"/>
      <c r="J146" s="316"/>
      <c r="K146" s="316"/>
      <c r="L146" s="317"/>
    </row>
    <row r="147" spans="1:12" x14ac:dyDescent="0.2">
      <c r="A147" s="310" t="s">
        <v>1043</v>
      </c>
      <c r="B147" s="311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tabColor rgb="FFC00000"/>
  </sheetPr>
  <dimension ref="A1:I26"/>
  <sheetViews>
    <sheetView workbookViewId="0">
      <selection activeCell="A3" sqref="A3:XFD3"/>
    </sheetView>
  </sheetViews>
  <sheetFormatPr baseColWidth="10" defaultColWidth="8.83203125" defaultRowHeight="16" x14ac:dyDescent="0.2"/>
  <cols>
    <col min="1" max="1" width="15.1640625" style="65" customWidth="1"/>
    <col min="2" max="2" width="20" style="65" customWidth="1"/>
    <col min="3" max="3" width="10.1640625" style="65" customWidth="1"/>
    <col min="4" max="5" width="8.83203125" style="65"/>
    <col min="6" max="6" width="10.83203125" style="65" customWidth="1"/>
    <col min="7" max="7" width="6" style="65" customWidth="1"/>
    <col min="8" max="245" width="8.83203125" style="65"/>
    <col min="246" max="246" width="11" style="65" customWidth="1"/>
    <col min="247" max="247" width="18.33203125" style="65" customWidth="1"/>
    <col min="248" max="249" width="8.1640625" style="65" customWidth="1"/>
    <col min="250" max="250" width="8.6640625" style="65" customWidth="1"/>
    <col min="251" max="251" width="8.1640625" style="65" customWidth="1"/>
    <col min="252" max="252" width="7.83203125" style="65" customWidth="1"/>
    <col min="253" max="253" width="7.5" style="65" customWidth="1"/>
    <col min="254" max="501" width="8.83203125" style="65"/>
    <col min="502" max="502" width="11" style="65" customWidth="1"/>
    <col min="503" max="503" width="18.33203125" style="65" customWidth="1"/>
    <col min="504" max="505" width="8.1640625" style="65" customWidth="1"/>
    <col min="506" max="506" width="8.6640625" style="65" customWidth="1"/>
    <col min="507" max="507" width="8.1640625" style="65" customWidth="1"/>
    <col min="508" max="508" width="7.83203125" style="65" customWidth="1"/>
    <col min="509" max="509" width="7.5" style="65" customWidth="1"/>
    <col min="510" max="757" width="8.83203125" style="65"/>
    <col min="758" max="758" width="11" style="65" customWidth="1"/>
    <col min="759" max="759" width="18.33203125" style="65" customWidth="1"/>
    <col min="760" max="761" width="8.1640625" style="65" customWidth="1"/>
    <col min="762" max="762" width="8.6640625" style="65" customWidth="1"/>
    <col min="763" max="763" width="8.1640625" style="65" customWidth="1"/>
    <col min="764" max="764" width="7.83203125" style="65" customWidth="1"/>
    <col min="765" max="765" width="7.5" style="65" customWidth="1"/>
    <col min="766" max="1013" width="8.83203125" style="65"/>
    <col min="1014" max="1014" width="11" style="65" customWidth="1"/>
    <col min="1015" max="1015" width="18.33203125" style="65" customWidth="1"/>
    <col min="1016" max="1017" width="8.1640625" style="65" customWidth="1"/>
    <col min="1018" max="1018" width="8.6640625" style="65" customWidth="1"/>
    <col min="1019" max="1019" width="8.1640625" style="65" customWidth="1"/>
    <col min="1020" max="1020" width="7.83203125" style="65" customWidth="1"/>
    <col min="1021" max="1021" width="7.5" style="65" customWidth="1"/>
    <col min="1022" max="1269" width="8.83203125" style="65"/>
    <col min="1270" max="1270" width="11" style="65" customWidth="1"/>
    <col min="1271" max="1271" width="18.33203125" style="65" customWidth="1"/>
    <col min="1272" max="1273" width="8.1640625" style="65" customWidth="1"/>
    <col min="1274" max="1274" width="8.6640625" style="65" customWidth="1"/>
    <col min="1275" max="1275" width="8.1640625" style="65" customWidth="1"/>
    <col min="1276" max="1276" width="7.83203125" style="65" customWidth="1"/>
    <col min="1277" max="1277" width="7.5" style="65" customWidth="1"/>
    <col min="1278" max="1525" width="8.83203125" style="65"/>
    <col min="1526" max="1526" width="11" style="65" customWidth="1"/>
    <col min="1527" max="1527" width="18.33203125" style="65" customWidth="1"/>
    <col min="1528" max="1529" width="8.1640625" style="65" customWidth="1"/>
    <col min="1530" max="1530" width="8.6640625" style="65" customWidth="1"/>
    <col min="1531" max="1531" width="8.1640625" style="65" customWidth="1"/>
    <col min="1532" max="1532" width="7.83203125" style="65" customWidth="1"/>
    <col min="1533" max="1533" width="7.5" style="65" customWidth="1"/>
    <col min="1534" max="1781" width="8.83203125" style="65"/>
    <col min="1782" max="1782" width="11" style="65" customWidth="1"/>
    <col min="1783" max="1783" width="18.33203125" style="65" customWidth="1"/>
    <col min="1784" max="1785" width="8.1640625" style="65" customWidth="1"/>
    <col min="1786" max="1786" width="8.6640625" style="65" customWidth="1"/>
    <col min="1787" max="1787" width="8.1640625" style="65" customWidth="1"/>
    <col min="1788" max="1788" width="7.83203125" style="65" customWidth="1"/>
    <col min="1789" max="1789" width="7.5" style="65" customWidth="1"/>
    <col min="1790" max="2037" width="8.83203125" style="65"/>
    <col min="2038" max="2038" width="11" style="65" customWidth="1"/>
    <col min="2039" max="2039" width="18.33203125" style="65" customWidth="1"/>
    <col min="2040" max="2041" width="8.1640625" style="65" customWidth="1"/>
    <col min="2042" max="2042" width="8.6640625" style="65" customWidth="1"/>
    <col min="2043" max="2043" width="8.1640625" style="65" customWidth="1"/>
    <col min="2044" max="2044" width="7.83203125" style="65" customWidth="1"/>
    <col min="2045" max="2045" width="7.5" style="65" customWidth="1"/>
    <col min="2046" max="2293" width="8.83203125" style="65"/>
    <col min="2294" max="2294" width="11" style="65" customWidth="1"/>
    <col min="2295" max="2295" width="18.33203125" style="65" customWidth="1"/>
    <col min="2296" max="2297" width="8.1640625" style="65" customWidth="1"/>
    <col min="2298" max="2298" width="8.6640625" style="65" customWidth="1"/>
    <col min="2299" max="2299" width="8.1640625" style="65" customWidth="1"/>
    <col min="2300" max="2300" width="7.83203125" style="65" customWidth="1"/>
    <col min="2301" max="2301" width="7.5" style="65" customWidth="1"/>
    <col min="2302" max="2549" width="8.83203125" style="65"/>
    <col min="2550" max="2550" width="11" style="65" customWidth="1"/>
    <col min="2551" max="2551" width="18.33203125" style="65" customWidth="1"/>
    <col min="2552" max="2553" width="8.1640625" style="65" customWidth="1"/>
    <col min="2554" max="2554" width="8.6640625" style="65" customWidth="1"/>
    <col min="2555" max="2555" width="8.1640625" style="65" customWidth="1"/>
    <col min="2556" max="2556" width="7.83203125" style="65" customWidth="1"/>
    <col min="2557" max="2557" width="7.5" style="65" customWidth="1"/>
    <col min="2558" max="2805" width="8.83203125" style="65"/>
    <col min="2806" max="2806" width="11" style="65" customWidth="1"/>
    <col min="2807" max="2807" width="18.33203125" style="65" customWidth="1"/>
    <col min="2808" max="2809" width="8.1640625" style="65" customWidth="1"/>
    <col min="2810" max="2810" width="8.6640625" style="65" customWidth="1"/>
    <col min="2811" max="2811" width="8.1640625" style="65" customWidth="1"/>
    <col min="2812" max="2812" width="7.83203125" style="65" customWidth="1"/>
    <col min="2813" max="2813" width="7.5" style="65" customWidth="1"/>
    <col min="2814" max="3061" width="8.83203125" style="65"/>
    <col min="3062" max="3062" width="11" style="65" customWidth="1"/>
    <col min="3063" max="3063" width="18.33203125" style="65" customWidth="1"/>
    <col min="3064" max="3065" width="8.1640625" style="65" customWidth="1"/>
    <col min="3066" max="3066" width="8.6640625" style="65" customWidth="1"/>
    <col min="3067" max="3067" width="8.1640625" style="65" customWidth="1"/>
    <col min="3068" max="3068" width="7.83203125" style="65" customWidth="1"/>
    <col min="3069" max="3069" width="7.5" style="65" customWidth="1"/>
    <col min="3070" max="3317" width="8.83203125" style="65"/>
    <col min="3318" max="3318" width="11" style="65" customWidth="1"/>
    <col min="3319" max="3319" width="18.33203125" style="65" customWidth="1"/>
    <col min="3320" max="3321" width="8.1640625" style="65" customWidth="1"/>
    <col min="3322" max="3322" width="8.6640625" style="65" customWidth="1"/>
    <col min="3323" max="3323" width="8.1640625" style="65" customWidth="1"/>
    <col min="3324" max="3324" width="7.83203125" style="65" customWidth="1"/>
    <col min="3325" max="3325" width="7.5" style="65" customWidth="1"/>
    <col min="3326" max="3573" width="8.83203125" style="65"/>
    <col min="3574" max="3574" width="11" style="65" customWidth="1"/>
    <col min="3575" max="3575" width="18.33203125" style="65" customWidth="1"/>
    <col min="3576" max="3577" width="8.1640625" style="65" customWidth="1"/>
    <col min="3578" max="3578" width="8.6640625" style="65" customWidth="1"/>
    <col min="3579" max="3579" width="8.1640625" style="65" customWidth="1"/>
    <col min="3580" max="3580" width="7.83203125" style="65" customWidth="1"/>
    <col min="3581" max="3581" width="7.5" style="65" customWidth="1"/>
    <col min="3582" max="3829" width="8.83203125" style="65"/>
    <col min="3830" max="3830" width="11" style="65" customWidth="1"/>
    <col min="3831" max="3831" width="18.33203125" style="65" customWidth="1"/>
    <col min="3832" max="3833" width="8.1640625" style="65" customWidth="1"/>
    <col min="3834" max="3834" width="8.6640625" style="65" customWidth="1"/>
    <col min="3835" max="3835" width="8.1640625" style="65" customWidth="1"/>
    <col min="3836" max="3836" width="7.83203125" style="65" customWidth="1"/>
    <col min="3837" max="3837" width="7.5" style="65" customWidth="1"/>
    <col min="3838" max="4085" width="8.83203125" style="65"/>
    <col min="4086" max="4086" width="11" style="65" customWidth="1"/>
    <col min="4087" max="4087" width="18.33203125" style="65" customWidth="1"/>
    <col min="4088" max="4089" width="8.1640625" style="65" customWidth="1"/>
    <col min="4090" max="4090" width="8.6640625" style="65" customWidth="1"/>
    <col min="4091" max="4091" width="8.1640625" style="65" customWidth="1"/>
    <col min="4092" max="4092" width="7.83203125" style="65" customWidth="1"/>
    <col min="4093" max="4093" width="7.5" style="65" customWidth="1"/>
    <col min="4094" max="4341" width="8.83203125" style="65"/>
    <col min="4342" max="4342" width="11" style="65" customWidth="1"/>
    <col min="4343" max="4343" width="18.33203125" style="65" customWidth="1"/>
    <col min="4344" max="4345" width="8.1640625" style="65" customWidth="1"/>
    <col min="4346" max="4346" width="8.6640625" style="65" customWidth="1"/>
    <col min="4347" max="4347" width="8.1640625" style="65" customWidth="1"/>
    <col min="4348" max="4348" width="7.83203125" style="65" customWidth="1"/>
    <col min="4349" max="4349" width="7.5" style="65" customWidth="1"/>
    <col min="4350" max="4597" width="8.83203125" style="65"/>
    <col min="4598" max="4598" width="11" style="65" customWidth="1"/>
    <col min="4599" max="4599" width="18.33203125" style="65" customWidth="1"/>
    <col min="4600" max="4601" width="8.1640625" style="65" customWidth="1"/>
    <col min="4602" max="4602" width="8.6640625" style="65" customWidth="1"/>
    <col min="4603" max="4603" width="8.1640625" style="65" customWidth="1"/>
    <col min="4604" max="4604" width="7.83203125" style="65" customWidth="1"/>
    <col min="4605" max="4605" width="7.5" style="65" customWidth="1"/>
    <col min="4606" max="4853" width="8.83203125" style="65"/>
    <col min="4854" max="4854" width="11" style="65" customWidth="1"/>
    <col min="4855" max="4855" width="18.33203125" style="65" customWidth="1"/>
    <col min="4856" max="4857" width="8.1640625" style="65" customWidth="1"/>
    <col min="4858" max="4858" width="8.6640625" style="65" customWidth="1"/>
    <col min="4859" max="4859" width="8.1640625" style="65" customWidth="1"/>
    <col min="4860" max="4860" width="7.83203125" style="65" customWidth="1"/>
    <col min="4861" max="4861" width="7.5" style="65" customWidth="1"/>
    <col min="4862" max="5109" width="8.83203125" style="65"/>
    <col min="5110" max="5110" width="11" style="65" customWidth="1"/>
    <col min="5111" max="5111" width="18.33203125" style="65" customWidth="1"/>
    <col min="5112" max="5113" width="8.1640625" style="65" customWidth="1"/>
    <col min="5114" max="5114" width="8.6640625" style="65" customWidth="1"/>
    <col min="5115" max="5115" width="8.1640625" style="65" customWidth="1"/>
    <col min="5116" max="5116" width="7.83203125" style="65" customWidth="1"/>
    <col min="5117" max="5117" width="7.5" style="65" customWidth="1"/>
    <col min="5118" max="5365" width="8.83203125" style="65"/>
    <col min="5366" max="5366" width="11" style="65" customWidth="1"/>
    <col min="5367" max="5367" width="18.33203125" style="65" customWidth="1"/>
    <col min="5368" max="5369" width="8.1640625" style="65" customWidth="1"/>
    <col min="5370" max="5370" width="8.6640625" style="65" customWidth="1"/>
    <col min="5371" max="5371" width="8.1640625" style="65" customWidth="1"/>
    <col min="5372" max="5372" width="7.83203125" style="65" customWidth="1"/>
    <col min="5373" max="5373" width="7.5" style="65" customWidth="1"/>
    <col min="5374" max="5621" width="8.83203125" style="65"/>
    <col min="5622" max="5622" width="11" style="65" customWidth="1"/>
    <col min="5623" max="5623" width="18.33203125" style="65" customWidth="1"/>
    <col min="5624" max="5625" width="8.1640625" style="65" customWidth="1"/>
    <col min="5626" max="5626" width="8.6640625" style="65" customWidth="1"/>
    <col min="5627" max="5627" width="8.1640625" style="65" customWidth="1"/>
    <col min="5628" max="5628" width="7.83203125" style="65" customWidth="1"/>
    <col min="5629" max="5629" width="7.5" style="65" customWidth="1"/>
    <col min="5630" max="5877" width="8.83203125" style="65"/>
    <col min="5878" max="5878" width="11" style="65" customWidth="1"/>
    <col min="5879" max="5879" width="18.33203125" style="65" customWidth="1"/>
    <col min="5880" max="5881" width="8.1640625" style="65" customWidth="1"/>
    <col min="5882" max="5882" width="8.6640625" style="65" customWidth="1"/>
    <col min="5883" max="5883" width="8.1640625" style="65" customWidth="1"/>
    <col min="5884" max="5884" width="7.83203125" style="65" customWidth="1"/>
    <col min="5885" max="5885" width="7.5" style="65" customWidth="1"/>
    <col min="5886" max="6133" width="8.83203125" style="65"/>
    <col min="6134" max="6134" width="11" style="65" customWidth="1"/>
    <col min="6135" max="6135" width="18.33203125" style="65" customWidth="1"/>
    <col min="6136" max="6137" width="8.1640625" style="65" customWidth="1"/>
    <col min="6138" max="6138" width="8.6640625" style="65" customWidth="1"/>
    <col min="6139" max="6139" width="8.1640625" style="65" customWidth="1"/>
    <col min="6140" max="6140" width="7.83203125" style="65" customWidth="1"/>
    <col min="6141" max="6141" width="7.5" style="65" customWidth="1"/>
    <col min="6142" max="6389" width="8.83203125" style="65"/>
    <col min="6390" max="6390" width="11" style="65" customWidth="1"/>
    <col min="6391" max="6391" width="18.33203125" style="65" customWidth="1"/>
    <col min="6392" max="6393" width="8.1640625" style="65" customWidth="1"/>
    <col min="6394" max="6394" width="8.6640625" style="65" customWidth="1"/>
    <col min="6395" max="6395" width="8.1640625" style="65" customWidth="1"/>
    <col min="6396" max="6396" width="7.83203125" style="65" customWidth="1"/>
    <col min="6397" max="6397" width="7.5" style="65" customWidth="1"/>
    <col min="6398" max="6645" width="8.83203125" style="65"/>
    <col min="6646" max="6646" width="11" style="65" customWidth="1"/>
    <col min="6647" max="6647" width="18.33203125" style="65" customWidth="1"/>
    <col min="6648" max="6649" width="8.1640625" style="65" customWidth="1"/>
    <col min="6650" max="6650" width="8.6640625" style="65" customWidth="1"/>
    <col min="6651" max="6651" width="8.1640625" style="65" customWidth="1"/>
    <col min="6652" max="6652" width="7.83203125" style="65" customWidth="1"/>
    <col min="6653" max="6653" width="7.5" style="65" customWidth="1"/>
    <col min="6654" max="6901" width="8.83203125" style="65"/>
    <col min="6902" max="6902" width="11" style="65" customWidth="1"/>
    <col min="6903" max="6903" width="18.33203125" style="65" customWidth="1"/>
    <col min="6904" max="6905" width="8.1640625" style="65" customWidth="1"/>
    <col min="6906" max="6906" width="8.6640625" style="65" customWidth="1"/>
    <col min="6907" max="6907" width="8.1640625" style="65" customWidth="1"/>
    <col min="6908" max="6908" width="7.83203125" style="65" customWidth="1"/>
    <col min="6909" max="6909" width="7.5" style="65" customWidth="1"/>
    <col min="6910" max="7157" width="8.83203125" style="65"/>
    <col min="7158" max="7158" width="11" style="65" customWidth="1"/>
    <col min="7159" max="7159" width="18.33203125" style="65" customWidth="1"/>
    <col min="7160" max="7161" width="8.1640625" style="65" customWidth="1"/>
    <col min="7162" max="7162" width="8.6640625" style="65" customWidth="1"/>
    <col min="7163" max="7163" width="8.1640625" style="65" customWidth="1"/>
    <col min="7164" max="7164" width="7.83203125" style="65" customWidth="1"/>
    <col min="7165" max="7165" width="7.5" style="65" customWidth="1"/>
    <col min="7166" max="7413" width="8.83203125" style="65"/>
    <col min="7414" max="7414" width="11" style="65" customWidth="1"/>
    <col min="7415" max="7415" width="18.33203125" style="65" customWidth="1"/>
    <col min="7416" max="7417" width="8.1640625" style="65" customWidth="1"/>
    <col min="7418" max="7418" width="8.6640625" style="65" customWidth="1"/>
    <col min="7419" max="7419" width="8.1640625" style="65" customWidth="1"/>
    <col min="7420" max="7420" width="7.83203125" style="65" customWidth="1"/>
    <col min="7421" max="7421" width="7.5" style="65" customWidth="1"/>
    <col min="7422" max="7669" width="8.83203125" style="65"/>
    <col min="7670" max="7670" width="11" style="65" customWidth="1"/>
    <col min="7671" max="7671" width="18.33203125" style="65" customWidth="1"/>
    <col min="7672" max="7673" width="8.1640625" style="65" customWidth="1"/>
    <col min="7674" max="7674" width="8.6640625" style="65" customWidth="1"/>
    <col min="7675" max="7675" width="8.1640625" style="65" customWidth="1"/>
    <col min="7676" max="7676" width="7.83203125" style="65" customWidth="1"/>
    <col min="7677" max="7677" width="7.5" style="65" customWidth="1"/>
    <col min="7678" max="7925" width="8.83203125" style="65"/>
    <col min="7926" max="7926" width="11" style="65" customWidth="1"/>
    <col min="7927" max="7927" width="18.33203125" style="65" customWidth="1"/>
    <col min="7928" max="7929" width="8.1640625" style="65" customWidth="1"/>
    <col min="7930" max="7930" width="8.6640625" style="65" customWidth="1"/>
    <col min="7931" max="7931" width="8.1640625" style="65" customWidth="1"/>
    <col min="7932" max="7932" width="7.83203125" style="65" customWidth="1"/>
    <col min="7933" max="7933" width="7.5" style="65" customWidth="1"/>
    <col min="7934" max="8181" width="8.83203125" style="65"/>
    <col min="8182" max="8182" width="11" style="65" customWidth="1"/>
    <col min="8183" max="8183" width="18.33203125" style="65" customWidth="1"/>
    <col min="8184" max="8185" width="8.1640625" style="65" customWidth="1"/>
    <col min="8186" max="8186" width="8.6640625" style="65" customWidth="1"/>
    <col min="8187" max="8187" width="8.1640625" style="65" customWidth="1"/>
    <col min="8188" max="8188" width="7.83203125" style="65" customWidth="1"/>
    <col min="8189" max="8189" width="7.5" style="65" customWidth="1"/>
    <col min="8190" max="8437" width="8.83203125" style="65"/>
    <col min="8438" max="8438" width="11" style="65" customWidth="1"/>
    <col min="8439" max="8439" width="18.33203125" style="65" customWidth="1"/>
    <col min="8440" max="8441" width="8.1640625" style="65" customWidth="1"/>
    <col min="8442" max="8442" width="8.6640625" style="65" customWidth="1"/>
    <col min="8443" max="8443" width="8.1640625" style="65" customWidth="1"/>
    <col min="8444" max="8444" width="7.83203125" style="65" customWidth="1"/>
    <col min="8445" max="8445" width="7.5" style="65" customWidth="1"/>
    <col min="8446" max="8693" width="8.83203125" style="65"/>
    <col min="8694" max="8694" width="11" style="65" customWidth="1"/>
    <col min="8695" max="8695" width="18.33203125" style="65" customWidth="1"/>
    <col min="8696" max="8697" width="8.1640625" style="65" customWidth="1"/>
    <col min="8698" max="8698" width="8.6640625" style="65" customWidth="1"/>
    <col min="8699" max="8699" width="8.1640625" style="65" customWidth="1"/>
    <col min="8700" max="8700" width="7.83203125" style="65" customWidth="1"/>
    <col min="8701" max="8701" width="7.5" style="65" customWidth="1"/>
    <col min="8702" max="8949" width="8.83203125" style="65"/>
    <col min="8950" max="8950" width="11" style="65" customWidth="1"/>
    <col min="8951" max="8951" width="18.33203125" style="65" customWidth="1"/>
    <col min="8952" max="8953" width="8.1640625" style="65" customWidth="1"/>
    <col min="8954" max="8954" width="8.6640625" style="65" customWidth="1"/>
    <col min="8955" max="8955" width="8.1640625" style="65" customWidth="1"/>
    <col min="8956" max="8956" width="7.83203125" style="65" customWidth="1"/>
    <col min="8957" max="8957" width="7.5" style="65" customWidth="1"/>
    <col min="8958" max="9205" width="8.83203125" style="65"/>
    <col min="9206" max="9206" width="11" style="65" customWidth="1"/>
    <col min="9207" max="9207" width="18.33203125" style="65" customWidth="1"/>
    <col min="9208" max="9209" width="8.1640625" style="65" customWidth="1"/>
    <col min="9210" max="9210" width="8.6640625" style="65" customWidth="1"/>
    <col min="9211" max="9211" width="8.1640625" style="65" customWidth="1"/>
    <col min="9212" max="9212" width="7.83203125" style="65" customWidth="1"/>
    <col min="9213" max="9213" width="7.5" style="65" customWidth="1"/>
    <col min="9214" max="9461" width="8.83203125" style="65"/>
    <col min="9462" max="9462" width="11" style="65" customWidth="1"/>
    <col min="9463" max="9463" width="18.33203125" style="65" customWidth="1"/>
    <col min="9464" max="9465" width="8.1640625" style="65" customWidth="1"/>
    <col min="9466" max="9466" width="8.6640625" style="65" customWidth="1"/>
    <col min="9467" max="9467" width="8.1640625" style="65" customWidth="1"/>
    <col min="9468" max="9468" width="7.83203125" style="65" customWidth="1"/>
    <col min="9469" max="9469" width="7.5" style="65" customWidth="1"/>
    <col min="9470" max="9717" width="8.83203125" style="65"/>
    <col min="9718" max="9718" width="11" style="65" customWidth="1"/>
    <col min="9719" max="9719" width="18.33203125" style="65" customWidth="1"/>
    <col min="9720" max="9721" width="8.1640625" style="65" customWidth="1"/>
    <col min="9722" max="9722" width="8.6640625" style="65" customWidth="1"/>
    <col min="9723" max="9723" width="8.1640625" style="65" customWidth="1"/>
    <col min="9724" max="9724" width="7.83203125" style="65" customWidth="1"/>
    <col min="9725" max="9725" width="7.5" style="65" customWidth="1"/>
    <col min="9726" max="9973" width="8.83203125" style="65"/>
    <col min="9974" max="9974" width="11" style="65" customWidth="1"/>
    <col min="9975" max="9975" width="18.33203125" style="65" customWidth="1"/>
    <col min="9976" max="9977" width="8.1640625" style="65" customWidth="1"/>
    <col min="9978" max="9978" width="8.6640625" style="65" customWidth="1"/>
    <col min="9979" max="9979" width="8.1640625" style="65" customWidth="1"/>
    <col min="9980" max="9980" width="7.83203125" style="65" customWidth="1"/>
    <col min="9981" max="9981" width="7.5" style="65" customWidth="1"/>
    <col min="9982" max="10229" width="8.83203125" style="65"/>
    <col min="10230" max="10230" width="11" style="65" customWidth="1"/>
    <col min="10231" max="10231" width="18.33203125" style="65" customWidth="1"/>
    <col min="10232" max="10233" width="8.1640625" style="65" customWidth="1"/>
    <col min="10234" max="10234" width="8.6640625" style="65" customWidth="1"/>
    <col min="10235" max="10235" width="8.1640625" style="65" customWidth="1"/>
    <col min="10236" max="10236" width="7.83203125" style="65" customWidth="1"/>
    <col min="10237" max="10237" width="7.5" style="65" customWidth="1"/>
    <col min="10238" max="10485" width="8.83203125" style="65"/>
    <col min="10486" max="10486" width="11" style="65" customWidth="1"/>
    <col min="10487" max="10487" width="18.33203125" style="65" customWidth="1"/>
    <col min="10488" max="10489" width="8.1640625" style="65" customWidth="1"/>
    <col min="10490" max="10490" width="8.6640625" style="65" customWidth="1"/>
    <col min="10491" max="10491" width="8.1640625" style="65" customWidth="1"/>
    <col min="10492" max="10492" width="7.83203125" style="65" customWidth="1"/>
    <col min="10493" max="10493" width="7.5" style="65" customWidth="1"/>
    <col min="10494" max="10741" width="8.83203125" style="65"/>
    <col min="10742" max="10742" width="11" style="65" customWidth="1"/>
    <col min="10743" max="10743" width="18.33203125" style="65" customWidth="1"/>
    <col min="10744" max="10745" width="8.1640625" style="65" customWidth="1"/>
    <col min="10746" max="10746" width="8.6640625" style="65" customWidth="1"/>
    <col min="10747" max="10747" width="8.1640625" style="65" customWidth="1"/>
    <col min="10748" max="10748" width="7.83203125" style="65" customWidth="1"/>
    <col min="10749" max="10749" width="7.5" style="65" customWidth="1"/>
    <col min="10750" max="10997" width="8.83203125" style="65"/>
    <col min="10998" max="10998" width="11" style="65" customWidth="1"/>
    <col min="10999" max="10999" width="18.33203125" style="65" customWidth="1"/>
    <col min="11000" max="11001" width="8.1640625" style="65" customWidth="1"/>
    <col min="11002" max="11002" width="8.6640625" style="65" customWidth="1"/>
    <col min="11003" max="11003" width="8.1640625" style="65" customWidth="1"/>
    <col min="11004" max="11004" width="7.83203125" style="65" customWidth="1"/>
    <col min="11005" max="11005" width="7.5" style="65" customWidth="1"/>
    <col min="11006" max="11253" width="8.83203125" style="65"/>
    <col min="11254" max="11254" width="11" style="65" customWidth="1"/>
    <col min="11255" max="11255" width="18.33203125" style="65" customWidth="1"/>
    <col min="11256" max="11257" width="8.1640625" style="65" customWidth="1"/>
    <col min="11258" max="11258" width="8.6640625" style="65" customWidth="1"/>
    <col min="11259" max="11259" width="8.1640625" style="65" customWidth="1"/>
    <col min="11260" max="11260" width="7.83203125" style="65" customWidth="1"/>
    <col min="11261" max="11261" width="7.5" style="65" customWidth="1"/>
    <col min="11262" max="11509" width="8.83203125" style="65"/>
    <col min="11510" max="11510" width="11" style="65" customWidth="1"/>
    <col min="11511" max="11511" width="18.33203125" style="65" customWidth="1"/>
    <col min="11512" max="11513" width="8.1640625" style="65" customWidth="1"/>
    <col min="11514" max="11514" width="8.6640625" style="65" customWidth="1"/>
    <col min="11515" max="11515" width="8.1640625" style="65" customWidth="1"/>
    <col min="11516" max="11516" width="7.83203125" style="65" customWidth="1"/>
    <col min="11517" max="11517" width="7.5" style="65" customWidth="1"/>
    <col min="11518" max="11765" width="8.83203125" style="65"/>
    <col min="11766" max="11766" width="11" style="65" customWidth="1"/>
    <col min="11767" max="11767" width="18.33203125" style="65" customWidth="1"/>
    <col min="11768" max="11769" width="8.1640625" style="65" customWidth="1"/>
    <col min="11770" max="11770" width="8.6640625" style="65" customWidth="1"/>
    <col min="11771" max="11771" width="8.1640625" style="65" customWidth="1"/>
    <col min="11772" max="11772" width="7.83203125" style="65" customWidth="1"/>
    <col min="11773" max="11773" width="7.5" style="65" customWidth="1"/>
    <col min="11774" max="12021" width="8.83203125" style="65"/>
    <col min="12022" max="12022" width="11" style="65" customWidth="1"/>
    <col min="12023" max="12023" width="18.33203125" style="65" customWidth="1"/>
    <col min="12024" max="12025" width="8.1640625" style="65" customWidth="1"/>
    <col min="12026" max="12026" width="8.6640625" style="65" customWidth="1"/>
    <col min="12027" max="12027" width="8.1640625" style="65" customWidth="1"/>
    <col min="12028" max="12028" width="7.83203125" style="65" customWidth="1"/>
    <col min="12029" max="12029" width="7.5" style="65" customWidth="1"/>
    <col min="12030" max="12277" width="8.83203125" style="65"/>
    <col min="12278" max="12278" width="11" style="65" customWidth="1"/>
    <col min="12279" max="12279" width="18.33203125" style="65" customWidth="1"/>
    <col min="12280" max="12281" width="8.1640625" style="65" customWidth="1"/>
    <col min="12282" max="12282" width="8.6640625" style="65" customWidth="1"/>
    <col min="12283" max="12283" width="8.1640625" style="65" customWidth="1"/>
    <col min="12284" max="12284" width="7.83203125" style="65" customWidth="1"/>
    <col min="12285" max="12285" width="7.5" style="65" customWidth="1"/>
    <col min="12286" max="12533" width="8.83203125" style="65"/>
    <col min="12534" max="12534" width="11" style="65" customWidth="1"/>
    <col min="12535" max="12535" width="18.33203125" style="65" customWidth="1"/>
    <col min="12536" max="12537" width="8.1640625" style="65" customWidth="1"/>
    <col min="12538" max="12538" width="8.6640625" style="65" customWidth="1"/>
    <col min="12539" max="12539" width="8.1640625" style="65" customWidth="1"/>
    <col min="12540" max="12540" width="7.83203125" style="65" customWidth="1"/>
    <col min="12541" max="12541" width="7.5" style="65" customWidth="1"/>
    <col min="12542" max="12789" width="8.83203125" style="65"/>
    <col min="12790" max="12790" width="11" style="65" customWidth="1"/>
    <col min="12791" max="12791" width="18.33203125" style="65" customWidth="1"/>
    <col min="12792" max="12793" width="8.1640625" style="65" customWidth="1"/>
    <col min="12794" max="12794" width="8.6640625" style="65" customWidth="1"/>
    <col min="12795" max="12795" width="8.1640625" style="65" customWidth="1"/>
    <col min="12796" max="12796" width="7.83203125" style="65" customWidth="1"/>
    <col min="12797" max="12797" width="7.5" style="65" customWidth="1"/>
    <col min="12798" max="13045" width="8.83203125" style="65"/>
    <col min="13046" max="13046" width="11" style="65" customWidth="1"/>
    <col min="13047" max="13047" width="18.33203125" style="65" customWidth="1"/>
    <col min="13048" max="13049" width="8.1640625" style="65" customWidth="1"/>
    <col min="13050" max="13050" width="8.6640625" style="65" customWidth="1"/>
    <col min="13051" max="13051" width="8.1640625" style="65" customWidth="1"/>
    <col min="13052" max="13052" width="7.83203125" style="65" customWidth="1"/>
    <col min="13053" max="13053" width="7.5" style="65" customWidth="1"/>
    <col min="13054" max="13301" width="8.83203125" style="65"/>
    <col min="13302" max="13302" width="11" style="65" customWidth="1"/>
    <col min="13303" max="13303" width="18.33203125" style="65" customWidth="1"/>
    <col min="13304" max="13305" width="8.1640625" style="65" customWidth="1"/>
    <col min="13306" max="13306" width="8.6640625" style="65" customWidth="1"/>
    <col min="13307" max="13307" width="8.1640625" style="65" customWidth="1"/>
    <col min="13308" max="13308" width="7.83203125" style="65" customWidth="1"/>
    <col min="13309" max="13309" width="7.5" style="65" customWidth="1"/>
    <col min="13310" max="13557" width="8.83203125" style="65"/>
    <col min="13558" max="13558" width="11" style="65" customWidth="1"/>
    <col min="13559" max="13559" width="18.33203125" style="65" customWidth="1"/>
    <col min="13560" max="13561" width="8.1640625" style="65" customWidth="1"/>
    <col min="13562" max="13562" width="8.6640625" style="65" customWidth="1"/>
    <col min="13563" max="13563" width="8.1640625" style="65" customWidth="1"/>
    <col min="13564" max="13564" width="7.83203125" style="65" customWidth="1"/>
    <col min="13565" max="13565" width="7.5" style="65" customWidth="1"/>
    <col min="13566" max="13813" width="8.83203125" style="65"/>
    <col min="13814" max="13814" width="11" style="65" customWidth="1"/>
    <col min="13815" max="13815" width="18.33203125" style="65" customWidth="1"/>
    <col min="13816" max="13817" width="8.1640625" style="65" customWidth="1"/>
    <col min="13818" max="13818" width="8.6640625" style="65" customWidth="1"/>
    <col min="13819" max="13819" width="8.1640625" style="65" customWidth="1"/>
    <col min="13820" max="13820" width="7.83203125" style="65" customWidth="1"/>
    <col min="13821" max="13821" width="7.5" style="65" customWidth="1"/>
    <col min="13822" max="14069" width="8.83203125" style="65"/>
    <col min="14070" max="14070" width="11" style="65" customWidth="1"/>
    <col min="14071" max="14071" width="18.33203125" style="65" customWidth="1"/>
    <col min="14072" max="14073" width="8.1640625" style="65" customWidth="1"/>
    <col min="14074" max="14074" width="8.6640625" style="65" customWidth="1"/>
    <col min="14075" max="14075" width="8.1640625" style="65" customWidth="1"/>
    <col min="14076" max="14076" width="7.83203125" style="65" customWidth="1"/>
    <col min="14077" max="14077" width="7.5" style="65" customWidth="1"/>
    <col min="14078" max="14325" width="8.83203125" style="65"/>
    <col min="14326" max="14326" width="11" style="65" customWidth="1"/>
    <col min="14327" max="14327" width="18.33203125" style="65" customWidth="1"/>
    <col min="14328" max="14329" width="8.1640625" style="65" customWidth="1"/>
    <col min="14330" max="14330" width="8.6640625" style="65" customWidth="1"/>
    <col min="14331" max="14331" width="8.1640625" style="65" customWidth="1"/>
    <col min="14332" max="14332" width="7.83203125" style="65" customWidth="1"/>
    <col min="14333" max="14333" width="7.5" style="65" customWidth="1"/>
    <col min="14334" max="14581" width="8.83203125" style="65"/>
    <col min="14582" max="14582" width="11" style="65" customWidth="1"/>
    <col min="14583" max="14583" width="18.33203125" style="65" customWidth="1"/>
    <col min="14584" max="14585" width="8.1640625" style="65" customWidth="1"/>
    <col min="14586" max="14586" width="8.6640625" style="65" customWidth="1"/>
    <col min="14587" max="14587" width="8.1640625" style="65" customWidth="1"/>
    <col min="14588" max="14588" width="7.83203125" style="65" customWidth="1"/>
    <col min="14589" max="14589" width="7.5" style="65" customWidth="1"/>
    <col min="14590" max="14837" width="8.83203125" style="65"/>
    <col min="14838" max="14838" width="11" style="65" customWidth="1"/>
    <col min="14839" max="14839" width="18.33203125" style="65" customWidth="1"/>
    <col min="14840" max="14841" width="8.1640625" style="65" customWidth="1"/>
    <col min="14842" max="14842" width="8.6640625" style="65" customWidth="1"/>
    <col min="14843" max="14843" width="8.1640625" style="65" customWidth="1"/>
    <col min="14844" max="14844" width="7.83203125" style="65" customWidth="1"/>
    <col min="14845" max="14845" width="7.5" style="65" customWidth="1"/>
    <col min="14846" max="15093" width="8.83203125" style="65"/>
    <col min="15094" max="15094" width="11" style="65" customWidth="1"/>
    <col min="15095" max="15095" width="18.33203125" style="65" customWidth="1"/>
    <col min="15096" max="15097" width="8.1640625" style="65" customWidth="1"/>
    <col min="15098" max="15098" width="8.6640625" style="65" customWidth="1"/>
    <col min="15099" max="15099" width="8.1640625" style="65" customWidth="1"/>
    <col min="15100" max="15100" width="7.83203125" style="65" customWidth="1"/>
    <col min="15101" max="15101" width="7.5" style="65" customWidth="1"/>
    <col min="15102" max="15349" width="8.83203125" style="65"/>
    <col min="15350" max="15350" width="11" style="65" customWidth="1"/>
    <col min="15351" max="15351" width="18.33203125" style="65" customWidth="1"/>
    <col min="15352" max="15353" width="8.1640625" style="65" customWidth="1"/>
    <col min="15354" max="15354" width="8.6640625" style="65" customWidth="1"/>
    <col min="15355" max="15355" width="8.1640625" style="65" customWidth="1"/>
    <col min="15356" max="15356" width="7.83203125" style="65" customWidth="1"/>
    <col min="15357" max="15357" width="7.5" style="65" customWidth="1"/>
    <col min="15358" max="15605" width="8.83203125" style="65"/>
    <col min="15606" max="15606" width="11" style="65" customWidth="1"/>
    <col min="15607" max="15607" width="18.33203125" style="65" customWidth="1"/>
    <col min="15608" max="15609" width="8.1640625" style="65" customWidth="1"/>
    <col min="15610" max="15610" width="8.6640625" style="65" customWidth="1"/>
    <col min="15611" max="15611" width="8.1640625" style="65" customWidth="1"/>
    <col min="15612" max="15612" width="7.83203125" style="65" customWidth="1"/>
    <col min="15613" max="15613" width="7.5" style="65" customWidth="1"/>
    <col min="15614" max="15861" width="8.83203125" style="65"/>
    <col min="15862" max="15862" width="11" style="65" customWidth="1"/>
    <col min="15863" max="15863" width="18.33203125" style="65" customWidth="1"/>
    <col min="15864" max="15865" width="8.1640625" style="65" customWidth="1"/>
    <col min="15866" max="15866" width="8.6640625" style="65" customWidth="1"/>
    <col min="15867" max="15867" width="8.1640625" style="65" customWidth="1"/>
    <col min="15868" max="15868" width="7.83203125" style="65" customWidth="1"/>
    <col min="15869" max="15869" width="7.5" style="65" customWidth="1"/>
    <col min="15870" max="16117" width="8.83203125" style="65"/>
    <col min="16118" max="16118" width="11" style="65" customWidth="1"/>
    <col min="16119" max="16119" width="18.33203125" style="65" customWidth="1"/>
    <col min="16120" max="16121" width="8.1640625" style="65" customWidth="1"/>
    <col min="16122" max="16122" width="8.6640625" style="65" customWidth="1"/>
    <col min="16123" max="16123" width="8.1640625" style="65" customWidth="1"/>
    <col min="16124" max="16124" width="7.83203125" style="65" customWidth="1"/>
    <col min="16125" max="16125" width="7.5" style="65" customWidth="1"/>
    <col min="16126" max="16384" width="8.83203125" style="65"/>
  </cols>
  <sheetData>
    <row r="1" spans="1:9" s="58" customFormat="1" x14ac:dyDescent="0.2">
      <c r="A1" s="58" t="s">
        <v>160</v>
      </c>
    </row>
    <row r="3" spans="1:9" s="58" customFormat="1" x14ac:dyDescent="0.2">
      <c r="A3" s="58" t="s">
        <v>954</v>
      </c>
    </row>
    <row r="4" spans="1:9" s="58" customFormat="1" x14ac:dyDescent="0.2">
      <c r="A4" s="58" t="s">
        <v>1065</v>
      </c>
    </row>
    <row r="5" spans="1:9" s="58" customFormat="1" x14ac:dyDescent="0.2">
      <c r="A5" s="58" t="s">
        <v>2609</v>
      </c>
    </row>
    <row r="6" spans="1:9" s="58" customFormat="1" x14ac:dyDescent="0.2">
      <c r="A6" s="59" t="s">
        <v>2610</v>
      </c>
      <c r="B6" s="59"/>
    </row>
    <row r="7" spans="1:9" s="764" customFormat="1" x14ac:dyDescent="0.2">
      <c r="A7" s="764" t="s">
        <v>210</v>
      </c>
      <c r="C7" s="319">
        <v>200000</v>
      </c>
      <c r="D7" s="319">
        <v>44000</v>
      </c>
      <c r="E7" s="319"/>
    </row>
    <row r="8" spans="1:9" s="287" customFormat="1" ht="17" thickBot="1" x14ac:dyDescent="0.25">
      <c r="A8" s="287" t="s">
        <v>1067</v>
      </c>
      <c r="C8" s="288">
        <v>23000</v>
      </c>
      <c r="D8" s="288">
        <v>3000</v>
      </c>
      <c r="E8" s="288"/>
    </row>
    <row r="9" spans="1:9" s="58" customFormat="1" ht="17" thickBot="1" x14ac:dyDescent="0.25">
      <c r="A9" s="60" t="s">
        <v>168</v>
      </c>
      <c r="B9" s="61" t="s">
        <v>169</v>
      </c>
      <c r="C9" s="61" t="s">
        <v>29</v>
      </c>
      <c r="D9" s="61" t="s">
        <v>3</v>
      </c>
      <c r="E9" s="322"/>
    </row>
    <row r="10" spans="1:9" s="3" customFormat="1" ht="17" thickBot="1" x14ac:dyDescent="0.25">
      <c r="A10" s="73">
        <v>44533</v>
      </c>
      <c r="B10" s="74" t="s">
        <v>2620</v>
      </c>
      <c r="C10" s="74">
        <v>20</v>
      </c>
      <c r="D10" s="74">
        <v>226</v>
      </c>
      <c r="E10" s="107"/>
      <c r="F10" s="3" t="s">
        <v>998</v>
      </c>
      <c r="G10" s="3" t="s">
        <v>2788</v>
      </c>
    </row>
    <row r="11" spans="1:9" s="62" customFormat="1" ht="17" thickBot="1" x14ac:dyDescent="0.3">
      <c r="A11" s="33" t="s">
        <v>2721</v>
      </c>
      <c r="B11" s="54"/>
      <c r="C11" s="64">
        <f>SUM(C10)</f>
        <v>20</v>
      </c>
      <c r="D11" s="64">
        <f>SUM(D10)</f>
        <v>226</v>
      </c>
      <c r="E11" s="94"/>
      <c r="G11" s="3"/>
    </row>
    <row r="12" spans="1:9" s="287" customFormat="1" ht="17" thickBot="1" x14ac:dyDescent="0.25">
      <c r="A12" s="825"/>
      <c r="B12" s="826"/>
      <c r="C12" s="826"/>
      <c r="D12" s="826"/>
      <c r="E12" s="826"/>
    </row>
    <row r="13" spans="1:9" s="68" customFormat="1" ht="17" thickBot="1" x14ac:dyDescent="0.3">
      <c r="A13" s="33" t="s">
        <v>2842</v>
      </c>
      <c r="B13" s="54"/>
      <c r="C13" s="64">
        <f>SUM(C11:C12)</f>
        <v>20</v>
      </c>
      <c r="D13" s="64">
        <f>SUM(D11:D12)</f>
        <v>226</v>
      </c>
      <c r="E13" s="94"/>
      <c r="G13" s="103"/>
    </row>
    <row r="14" spans="1:9" s="62" customFormat="1" ht="17" thickBot="1" x14ac:dyDescent="0.25">
      <c r="A14" s="37">
        <v>44445</v>
      </c>
      <c r="B14" s="38" t="s">
        <v>63</v>
      </c>
      <c r="C14" s="38">
        <v>-20</v>
      </c>
      <c r="D14" s="38">
        <v>-226</v>
      </c>
      <c r="E14" s="38"/>
      <c r="F14" s="3" t="s">
        <v>2997</v>
      </c>
      <c r="G14" s="3"/>
      <c r="H14" s="3"/>
      <c r="I14" s="3"/>
    </row>
    <row r="15" spans="1:9" s="68" customFormat="1" ht="17" thickBot="1" x14ac:dyDescent="0.3">
      <c r="A15" s="33" t="s">
        <v>2943</v>
      </c>
      <c r="B15" s="54"/>
      <c r="C15" s="64">
        <f>SUM(C13:C14)</f>
        <v>0</v>
      </c>
      <c r="D15" s="64">
        <f>SUM(D13:D14)</f>
        <v>0</v>
      </c>
      <c r="E15" s="94"/>
      <c r="G15" s="103"/>
    </row>
    <row r="16" spans="1:9" s="62" customFormat="1" x14ac:dyDescent="0.2">
      <c r="A16" s="37"/>
      <c r="B16" s="38"/>
      <c r="C16" s="38"/>
      <c r="D16" s="38"/>
      <c r="E16" s="38"/>
    </row>
    <row r="17" spans="1:6" s="62" customFormat="1" x14ac:dyDescent="0.2">
      <c r="A17" s="37"/>
      <c r="B17" s="38"/>
      <c r="C17" s="38"/>
      <c r="D17" s="38"/>
      <c r="E17" s="38"/>
    </row>
    <row r="18" spans="1:6" s="62" customFormat="1" x14ac:dyDescent="0.2">
      <c r="A18" s="37"/>
      <c r="B18" s="38"/>
      <c r="C18" s="38"/>
      <c r="D18" s="38"/>
      <c r="E18" s="38"/>
    </row>
    <row r="19" spans="1:6" s="62" customFormat="1" x14ac:dyDescent="0.2">
      <c r="A19" s="37"/>
      <c r="B19" s="38"/>
      <c r="C19" s="38"/>
      <c r="D19" s="38"/>
      <c r="E19" s="38"/>
    </row>
    <row r="20" spans="1:6" s="62" customFormat="1" x14ac:dyDescent="0.2">
      <c r="A20" s="37"/>
      <c r="B20" s="38"/>
      <c r="C20" s="38"/>
      <c r="D20" s="38"/>
      <c r="E20" s="38"/>
    </row>
    <row r="21" spans="1:6" s="62" customFormat="1" x14ac:dyDescent="0.2">
      <c r="A21" s="37"/>
      <c r="B21" s="38"/>
      <c r="C21" s="38"/>
      <c r="D21" s="38"/>
      <c r="E21" s="38"/>
    </row>
    <row r="22" spans="1:6" s="62" customFormat="1" ht="17" thickBot="1" x14ac:dyDescent="0.25">
      <c r="A22" s="73"/>
      <c r="B22" s="74"/>
      <c r="C22" s="74"/>
      <c r="D22" s="74"/>
      <c r="E22" s="74"/>
    </row>
    <row r="23" spans="1:6" s="62" customFormat="1" ht="17" thickBot="1" x14ac:dyDescent="0.25">
      <c r="A23" s="766" t="s">
        <v>1053</v>
      </c>
      <c r="B23" s="767"/>
      <c r="C23" s="767">
        <v>20</v>
      </c>
      <c r="D23" s="767">
        <v>226</v>
      </c>
      <c r="E23" s="768"/>
    </row>
    <row r="25" spans="1:6" x14ac:dyDescent="0.2">
      <c r="A25" s="765" t="s">
        <v>2612</v>
      </c>
      <c r="B25" s="765"/>
      <c r="C25" s="765"/>
      <c r="D25" s="765"/>
      <c r="E25" s="765"/>
      <c r="F25" s="765"/>
    </row>
    <row r="26" spans="1:6" x14ac:dyDescent="0.2">
      <c r="A26" s="765" t="s">
        <v>2611</v>
      </c>
      <c r="B26" s="765"/>
      <c r="C26" s="765"/>
      <c r="D26" s="58"/>
      <c r="E26" s="58"/>
      <c r="F26" s="58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tabColor rgb="FFC00000"/>
  </sheetPr>
  <dimension ref="A1:P108"/>
  <sheetViews>
    <sheetView workbookViewId="0">
      <selection activeCell="H8" sqref="H8"/>
    </sheetView>
  </sheetViews>
  <sheetFormatPr baseColWidth="10" defaultColWidth="8.83203125" defaultRowHeight="16" x14ac:dyDescent="0.2"/>
  <cols>
    <col min="1" max="1" width="15.1640625" style="65" customWidth="1"/>
    <col min="2" max="2" width="20" style="65" customWidth="1"/>
    <col min="3" max="4" width="10.1640625" style="65" customWidth="1"/>
    <col min="5" max="6" width="8.83203125" style="65"/>
    <col min="7" max="7" width="10.1640625" style="65" bestFit="1" customWidth="1"/>
    <col min="8" max="8" width="10.1640625" style="65" customWidth="1"/>
    <col min="9" max="10" width="8.83203125" style="65"/>
    <col min="11" max="11" width="6" style="65" customWidth="1"/>
    <col min="12" max="249" width="8.83203125" style="65"/>
    <col min="250" max="250" width="11" style="65" customWidth="1"/>
    <col min="251" max="251" width="18.33203125" style="65" customWidth="1"/>
    <col min="252" max="253" width="8.1640625" style="65" customWidth="1"/>
    <col min="254" max="254" width="8.6640625" style="65" customWidth="1"/>
    <col min="255" max="255" width="8.1640625" style="65" customWidth="1"/>
    <col min="256" max="256" width="7.83203125" style="65" customWidth="1"/>
    <col min="257" max="257" width="7.5" style="65" customWidth="1"/>
    <col min="258" max="505" width="8.83203125" style="65"/>
    <col min="506" max="506" width="11" style="65" customWidth="1"/>
    <col min="507" max="507" width="18.33203125" style="65" customWidth="1"/>
    <col min="508" max="509" width="8.1640625" style="65" customWidth="1"/>
    <col min="510" max="510" width="8.6640625" style="65" customWidth="1"/>
    <col min="511" max="511" width="8.1640625" style="65" customWidth="1"/>
    <col min="512" max="512" width="7.83203125" style="65" customWidth="1"/>
    <col min="513" max="513" width="7.5" style="65" customWidth="1"/>
    <col min="514" max="761" width="8.83203125" style="65"/>
    <col min="762" max="762" width="11" style="65" customWidth="1"/>
    <col min="763" max="763" width="18.33203125" style="65" customWidth="1"/>
    <col min="764" max="765" width="8.1640625" style="65" customWidth="1"/>
    <col min="766" max="766" width="8.6640625" style="65" customWidth="1"/>
    <col min="767" max="767" width="8.1640625" style="65" customWidth="1"/>
    <col min="768" max="768" width="7.83203125" style="65" customWidth="1"/>
    <col min="769" max="769" width="7.5" style="65" customWidth="1"/>
    <col min="770" max="1017" width="8.83203125" style="65"/>
    <col min="1018" max="1018" width="11" style="65" customWidth="1"/>
    <col min="1019" max="1019" width="18.33203125" style="65" customWidth="1"/>
    <col min="1020" max="1021" width="8.1640625" style="65" customWidth="1"/>
    <col min="1022" max="1022" width="8.6640625" style="65" customWidth="1"/>
    <col min="1023" max="1023" width="8.1640625" style="65" customWidth="1"/>
    <col min="1024" max="1024" width="7.83203125" style="65" customWidth="1"/>
    <col min="1025" max="1025" width="7.5" style="65" customWidth="1"/>
    <col min="1026" max="1273" width="8.83203125" style="65"/>
    <col min="1274" max="1274" width="11" style="65" customWidth="1"/>
    <col min="1275" max="1275" width="18.33203125" style="65" customWidth="1"/>
    <col min="1276" max="1277" width="8.1640625" style="65" customWidth="1"/>
    <col min="1278" max="1278" width="8.6640625" style="65" customWidth="1"/>
    <col min="1279" max="1279" width="8.1640625" style="65" customWidth="1"/>
    <col min="1280" max="1280" width="7.83203125" style="65" customWidth="1"/>
    <col min="1281" max="1281" width="7.5" style="65" customWidth="1"/>
    <col min="1282" max="1529" width="8.83203125" style="65"/>
    <col min="1530" max="1530" width="11" style="65" customWidth="1"/>
    <col min="1531" max="1531" width="18.33203125" style="65" customWidth="1"/>
    <col min="1532" max="1533" width="8.1640625" style="65" customWidth="1"/>
    <col min="1534" max="1534" width="8.6640625" style="65" customWidth="1"/>
    <col min="1535" max="1535" width="8.1640625" style="65" customWidth="1"/>
    <col min="1536" max="1536" width="7.83203125" style="65" customWidth="1"/>
    <col min="1537" max="1537" width="7.5" style="65" customWidth="1"/>
    <col min="1538" max="1785" width="8.83203125" style="65"/>
    <col min="1786" max="1786" width="11" style="65" customWidth="1"/>
    <col min="1787" max="1787" width="18.33203125" style="65" customWidth="1"/>
    <col min="1788" max="1789" width="8.1640625" style="65" customWidth="1"/>
    <col min="1790" max="1790" width="8.6640625" style="65" customWidth="1"/>
    <col min="1791" max="1791" width="8.1640625" style="65" customWidth="1"/>
    <col min="1792" max="1792" width="7.83203125" style="65" customWidth="1"/>
    <col min="1793" max="1793" width="7.5" style="65" customWidth="1"/>
    <col min="1794" max="2041" width="8.83203125" style="65"/>
    <col min="2042" max="2042" width="11" style="65" customWidth="1"/>
    <col min="2043" max="2043" width="18.33203125" style="65" customWidth="1"/>
    <col min="2044" max="2045" width="8.1640625" style="65" customWidth="1"/>
    <col min="2046" max="2046" width="8.6640625" style="65" customWidth="1"/>
    <col min="2047" max="2047" width="8.1640625" style="65" customWidth="1"/>
    <col min="2048" max="2048" width="7.83203125" style="65" customWidth="1"/>
    <col min="2049" max="2049" width="7.5" style="65" customWidth="1"/>
    <col min="2050" max="2297" width="8.83203125" style="65"/>
    <col min="2298" max="2298" width="11" style="65" customWidth="1"/>
    <col min="2299" max="2299" width="18.33203125" style="65" customWidth="1"/>
    <col min="2300" max="2301" width="8.1640625" style="65" customWidth="1"/>
    <col min="2302" max="2302" width="8.6640625" style="65" customWidth="1"/>
    <col min="2303" max="2303" width="8.1640625" style="65" customWidth="1"/>
    <col min="2304" max="2304" width="7.83203125" style="65" customWidth="1"/>
    <col min="2305" max="2305" width="7.5" style="65" customWidth="1"/>
    <col min="2306" max="2553" width="8.83203125" style="65"/>
    <col min="2554" max="2554" width="11" style="65" customWidth="1"/>
    <col min="2555" max="2555" width="18.33203125" style="65" customWidth="1"/>
    <col min="2556" max="2557" width="8.1640625" style="65" customWidth="1"/>
    <col min="2558" max="2558" width="8.6640625" style="65" customWidth="1"/>
    <col min="2559" max="2559" width="8.1640625" style="65" customWidth="1"/>
    <col min="2560" max="2560" width="7.83203125" style="65" customWidth="1"/>
    <col min="2561" max="2561" width="7.5" style="65" customWidth="1"/>
    <col min="2562" max="2809" width="8.83203125" style="65"/>
    <col min="2810" max="2810" width="11" style="65" customWidth="1"/>
    <col min="2811" max="2811" width="18.33203125" style="65" customWidth="1"/>
    <col min="2812" max="2813" width="8.1640625" style="65" customWidth="1"/>
    <col min="2814" max="2814" width="8.6640625" style="65" customWidth="1"/>
    <col min="2815" max="2815" width="8.1640625" style="65" customWidth="1"/>
    <col min="2816" max="2816" width="7.83203125" style="65" customWidth="1"/>
    <col min="2817" max="2817" width="7.5" style="65" customWidth="1"/>
    <col min="2818" max="3065" width="8.83203125" style="65"/>
    <col min="3066" max="3066" width="11" style="65" customWidth="1"/>
    <col min="3067" max="3067" width="18.33203125" style="65" customWidth="1"/>
    <col min="3068" max="3069" width="8.1640625" style="65" customWidth="1"/>
    <col min="3070" max="3070" width="8.6640625" style="65" customWidth="1"/>
    <col min="3071" max="3071" width="8.1640625" style="65" customWidth="1"/>
    <col min="3072" max="3072" width="7.83203125" style="65" customWidth="1"/>
    <col min="3073" max="3073" width="7.5" style="65" customWidth="1"/>
    <col min="3074" max="3321" width="8.83203125" style="65"/>
    <col min="3322" max="3322" width="11" style="65" customWidth="1"/>
    <col min="3323" max="3323" width="18.33203125" style="65" customWidth="1"/>
    <col min="3324" max="3325" width="8.1640625" style="65" customWidth="1"/>
    <col min="3326" max="3326" width="8.6640625" style="65" customWidth="1"/>
    <col min="3327" max="3327" width="8.1640625" style="65" customWidth="1"/>
    <col min="3328" max="3328" width="7.83203125" style="65" customWidth="1"/>
    <col min="3329" max="3329" width="7.5" style="65" customWidth="1"/>
    <col min="3330" max="3577" width="8.83203125" style="65"/>
    <col min="3578" max="3578" width="11" style="65" customWidth="1"/>
    <col min="3579" max="3579" width="18.33203125" style="65" customWidth="1"/>
    <col min="3580" max="3581" width="8.1640625" style="65" customWidth="1"/>
    <col min="3582" max="3582" width="8.6640625" style="65" customWidth="1"/>
    <col min="3583" max="3583" width="8.1640625" style="65" customWidth="1"/>
    <col min="3584" max="3584" width="7.83203125" style="65" customWidth="1"/>
    <col min="3585" max="3585" width="7.5" style="65" customWidth="1"/>
    <col min="3586" max="3833" width="8.83203125" style="65"/>
    <col min="3834" max="3834" width="11" style="65" customWidth="1"/>
    <col min="3835" max="3835" width="18.33203125" style="65" customWidth="1"/>
    <col min="3836" max="3837" width="8.1640625" style="65" customWidth="1"/>
    <col min="3838" max="3838" width="8.6640625" style="65" customWidth="1"/>
    <col min="3839" max="3839" width="8.1640625" style="65" customWidth="1"/>
    <col min="3840" max="3840" width="7.83203125" style="65" customWidth="1"/>
    <col min="3841" max="3841" width="7.5" style="65" customWidth="1"/>
    <col min="3842" max="4089" width="8.83203125" style="65"/>
    <col min="4090" max="4090" width="11" style="65" customWidth="1"/>
    <col min="4091" max="4091" width="18.33203125" style="65" customWidth="1"/>
    <col min="4092" max="4093" width="8.1640625" style="65" customWidth="1"/>
    <col min="4094" max="4094" width="8.6640625" style="65" customWidth="1"/>
    <col min="4095" max="4095" width="8.1640625" style="65" customWidth="1"/>
    <col min="4096" max="4096" width="7.83203125" style="65" customWidth="1"/>
    <col min="4097" max="4097" width="7.5" style="65" customWidth="1"/>
    <col min="4098" max="4345" width="8.83203125" style="65"/>
    <col min="4346" max="4346" width="11" style="65" customWidth="1"/>
    <col min="4347" max="4347" width="18.33203125" style="65" customWidth="1"/>
    <col min="4348" max="4349" width="8.1640625" style="65" customWidth="1"/>
    <col min="4350" max="4350" width="8.6640625" style="65" customWidth="1"/>
    <col min="4351" max="4351" width="8.1640625" style="65" customWidth="1"/>
    <col min="4352" max="4352" width="7.83203125" style="65" customWidth="1"/>
    <col min="4353" max="4353" width="7.5" style="65" customWidth="1"/>
    <col min="4354" max="4601" width="8.83203125" style="65"/>
    <col min="4602" max="4602" width="11" style="65" customWidth="1"/>
    <col min="4603" max="4603" width="18.33203125" style="65" customWidth="1"/>
    <col min="4604" max="4605" width="8.1640625" style="65" customWidth="1"/>
    <col min="4606" max="4606" width="8.6640625" style="65" customWidth="1"/>
    <col min="4607" max="4607" width="8.1640625" style="65" customWidth="1"/>
    <col min="4608" max="4608" width="7.83203125" style="65" customWidth="1"/>
    <col min="4609" max="4609" width="7.5" style="65" customWidth="1"/>
    <col min="4610" max="4857" width="8.83203125" style="65"/>
    <col min="4858" max="4858" width="11" style="65" customWidth="1"/>
    <col min="4859" max="4859" width="18.33203125" style="65" customWidth="1"/>
    <col min="4860" max="4861" width="8.1640625" style="65" customWidth="1"/>
    <col min="4862" max="4862" width="8.6640625" style="65" customWidth="1"/>
    <col min="4863" max="4863" width="8.1640625" style="65" customWidth="1"/>
    <col min="4864" max="4864" width="7.83203125" style="65" customWidth="1"/>
    <col min="4865" max="4865" width="7.5" style="65" customWidth="1"/>
    <col min="4866" max="5113" width="8.83203125" style="65"/>
    <col min="5114" max="5114" width="11" style="65" customWidth="1"/>
    <col min="5115" max="5115" width="18.33203125" style="65" customWidth="1"/>
    <col min="5116" max="5117" width="8.1640625" style="65" customWidth="1"/>
    <col min="5118" max="5118" width="8.6640625" style="65" customWidth="1"/>
    <col min="5119" max="5119" width="8.1640625" style="65" customWidth="1"/>
    <col min="5120" max="5120" width="7.83203125" style="65" customWidth="1"/>
    <col min="5121" max="5121" width="7.5" style="65" customWidth="1"/>
    <col min="5122" max="5369" width="8.83203125" style="65"/>
    <col min="5370" max="5370" width="11" style="65" customWidth="1"/>
    <col min="5371" max="5371" width="18.33203125" style="65" customWidth="1"/>
    <col min="5372" max="5373" width="8.1640625" style="65" customWidth="1"/>
    <col min="5374" max="5374" width="8.6640625" style="65" customWidth="1"/>
    <col min="5375" max="5375" width="8.1640625" style="65" customWidth="1"/>
    <col min="5376" max="5376" width="7.83203125" style="65" customWidth="1"/>
    <col min="5377" max="5377" width="7.5" style="65" customWidth="1"/>
    <col min="5378" max="5625" width="8.83203125" style="65"/>
    <col min="5626" max="5626" width="11" style="65" customWidth="1"/>
    <col min="5627" max="5627" width="18.33203125" style="65" customWidth="1"/>
    <col min="5628" max="5629" width="8.1640625" style="65" customWidth="1"/>
    <col min="5630" max="5630" width="8.6640625" style="65" customWidth="1"/>
    <col min="5631" max="5631" width="8.1640625" style="65" customWidth="1"/>
    <col min="5632" max="5632" width="7.83203125" style="65" customWidth="1"/>
    <col min="5633" max="5633" width="7.5" style="65" customWidth="1"/>
    <col min="5634" max="5881" width="8.83203125" style="65"/>
    <col min="5882" max="5882" width="11" style="65" customWidth="1"/>
    <col min="5883" max="5883" width="18.33203125" style="65" customWidth="1"/>
    <col min="5884" max="5885" width="8.1640625" style="65" customWidth="1"/>
    <col min="5886" max="5886" width="8.6640625" style="65" customWidth="1"/>
    <col min="5887" max="5887" width="8.1640625" style="65" customWidth="1"/>
    <col min="5888" max="5888" width="7.83203125" style="65" customWidth="1"/>
    <col min="5889" max="5889" width="7.5" style="65" customWidth="1"/>
    <col min="5890" max="6137" width="8.83203125" style="65"/>
    <col min="6138" max="6138" width="11" style="65" customWidth="1"/>
    <col min="6139" max="6139" width="18.33203125" style="65" customWidth="1"/>
    <col min="6140" max="6141" width="8.1640625" style="65" customWidth="1"/>
    <col min="6142" max="6142" width="8.6640625" style="65" customWidth="1"/>
    <col min="6143" max="6143" width="8.1640625" style="65" customWidth="1"/>
    <col min="6144" max="6144" width="7.83203125" style="65" customWidth="1"/>
    <col min="6145" max="6145" width="7.5" style="65" customWidth="1"/>
    <col min="6146" max="6393" width="8.83203125" style="65"/>
    <col min="6394" max="6394" width="11" style="65" customWidth="1"/>
    <col min="6395" max="6395" width="18.33203125" style="65" customWidth="1"/>
    <col min="6396" max="6397" width="8.1640625" style="65" customWidth="1"/>
    <col min="6398" max="6398" width="8.6640625" style="65" customWidth="1"/>
    <col min="6399" max="6399" width="8.1640625" style="65" customWidth="1"/>
    <col min="6400" max="6400" width="7.83203125" style="65" customWidth="1"/>
    <col min="6401" max="6401" width="7.5" style="65" customWidth="1"/>
    <col min="6402" max="6649" width="8.83203125" style="65"/>
    <col min="6650" max="6650" width="11" style="65" customWidth="1"/>
    <col min="6651" max="6651" width="18.33203125" style="65" customWidth="1"/>
    <col min="6652" max="6653" width="8.1640625" style="65" customWidth="1"/>
    <col min="6654" max="6654" width="8.6640625" style="65" customWidth="1"/>
    <col min="6655" max="6655" width="8.1640625" style="65" customWidth="1"/>
    <col min="6656" max="6656" width="7.83203125" style="65" customWidth="1"/>
    <col min="6657" max="6657" width="7.5" style="65" customWidth="1"/>
    <col min="6658" max="6905" width="8.83203125" style="65"/>
    <col min="6906" max="6906" width="11" style="65" customWidth="1"/>
    <col min="6907" max="6907" width="18.33203125" style="65" customWidth="1"/>
    <col min="6908" max="6909" width="8.1640625" style="65" customWidth="1"/>
    <col min="6910" max="6910" width="8.6640625" style="65" customWidth="1"/>
    <col min="6911" max="6911" width="8.1640625" style="65" customWidth="1"/>
    <col min="6912" max="6912" width="7.83203125" style="65" customWidth="1"/>
    <col min="6913" max="6913" width="7.5" style="65" customWidth="1"/>
    <col min="6914" max="7161" width="8.83203125" style="65"/>
    <col min="7162" max="7162" width="11" style="65" customWidth="1"/>
    <col min="7163" max="7163" width="18.33203125" style="65" customWidth="1"/>
    <col min="7164" max="7165" width="8.1640625" style="65" customWidth="1"/>
    <col min="7166" max="7166" width="8.6640625" style="65" customWidth="1"/>
    <col min="7167" max="7167" width="8.1640625" style="65" customWidth="1"/>
    <col min="7168" max="7168" width="7.83203125" style="65" customWidth="1"/>
    <col min="7169" max="7169" width="7.5" style="65" customWidth="1"/>
    <col min="7170" max="7417" width="8.83203125" style="65"/>
    <col min="7418" max="7418" width="11" style="65" customWidth="1"/>
    <col min="7419" max="7419" width="18.33203125" style="65" customWidth="1"/>
    <col min="7420" max="7421" width="8.1640625" style="65" customWidth="1"/>
    <col min="7422" max="7422" width="8.6640625" style="65" customWidth="1"/>
    <col min="7423" max="7423" width="8.1640625" style="65" customWidth="1"/>
    <col min="7424" max="7424" width="7.83203125" style="65" customWidth="1"/>
    <col min="7425" max="7425" width="7.5" style="65" customWidth="1"/>
    <col min="7426" max="7673" width="8.83203125" style="65"/>
    <col min="7674" max="7674" width="11" style="65" customWidth="1"/>
    <col min="7675" max="7675" width="18.33203125" style="65" customWidth="1"/>
    <col min="7676" max="7677" width="8.1640625" style="65" customWidth="1"/>
    <col min="7678" max="7678" width="8.6640625" style="65" customWidth="1"/>
    <col min="7679" max="7679" width="8.1640625" style="65" customWidth="1"/>
    <col min="7680" max="7680" width="7.83203125" style="65" customWidth="1"/>
    <col min="7681" max="7681" width="7.5" style="65" customWidth="1"/>
    <col min="7682" max="7929" width="8.83203125" style="65"/>
    <col min="7930" max="7930" width="11" style="65" customWidth="1"/>
    <col min="7931" max="7931" width="18.33203125" style="65" customWidth="1"/>
    <col min="7932" max="7933" width="8.1640625" style="65" customWidth="1"/>
    <col min="7934" max="7934" width="8.6640625" style="65" customWidth="1"/>
    <col min="7935" max="7935" width="8.1640625" style="65" customWidth="1"/>
    <col min="7936" max="7936" width="7.83203125" style="65" customWidth="1"/>
    <col min="7937" max="7937" width="7.5" style="65" customWidth="1"/>
    <col min="7938" max="8185" width="8.83203125" style="65"/>
    <col min="8186" max="8186" width="11" style="65" customWidth="1"/>
    <col min="8187" max="8187" width="18.33203125" style="65" customWidth="1"/>
    <col min="8188" max="8189" width="8.1640625" style="65" customWidth="1"/>
    <col min="8190" max="8190" width="8.6640625" style="65" customWidth="1"/>
    <col min="8191" max="8191" width="8.1640625" style="65" customWidth="1"/>
    <col min="8192" max="8192" width="7.83203125" style="65" customWidth="1"/>
    <col min="8193" max="8193" width="7.5" style="65" customWidth="1"/>
    <col min="8194" max="8441" width="8.83203125" style="65"/>
    <col min="8442" max="8442" width="11" style="65" customWidth="1"/>
    <col min="8443" max="8443" width="18.33203125" style="65" customWidth="1"/>
    <col min="8444" max="8445" width="8.1640625" style="65" customWidth="1"/>
    <col min="8446" max="8446" width="8.6640625" style="65" customWidth="1"/>
    <col min="8447" max="8447" width="8.1640625" style="65" customWidth="1"/>
    <col min="8448" max="8448" width="7.83203125" style="65" customWidth="1"/>
    <col min="8449" max="8449" width="7.5" style="65" customWidth="1"/>
    <col min="8450" max="8697" width="8.83203125" style="65"/>
    <col min="8698" max="8698" width="11" style="65" customWidth="1"/>
    <col min="8699" max="8699" width="18.33203125" style="65" customWidth="1"/>
    <col min="8700" max="8701" width="8.1640625" style="65" customWidth="1"/>
    <col min="8702" max="8702" width="8.6640625" style="65" customWidth="1"/>
    <col min="8703" max="8703" width="8.1640625" style="65" customWidth="1"/>
    <col min="8704" max="8704" width="7.83203125" style="65" customWidth="1"/>
    <col min="8705" max="8705" width="7.5" style="65" customWidth="1"/>
    <col min="8706" max="8953" width="8.83203125" style="65"/>
    <col min="8954" max="8954" width="11" style="65" customWidth="1"/>
    <col min="8955" max="8955" width="18.33203125" style="65" customWidth="1"/>
    <col min="8956" max="8957" width="8.1640625" style="65" customWidth="1"/>
    <col min="8958" max="8958" width="8.6640625" style="65" customWidth="1"/>
    <col min="8959" max="8959" width="8.1640625" style="65" customWidth="1"/>
    <col min="8960" max="8960" width="7.83203125" style="65" customWidth="1"/>
    <col min="8961" max="8961" width="7.5" style="65" customWidth="1"/>
    <col min="8962" max="9209" width="8.83203125" style="65"/>
    <col min="9210" max="9210" width="11" style="65" customWidth="1"/>
    <col min="9211" max="9211" width="18.33203125" style="65" customWidth="1"/>
    <col min="9212" max="9213" width="8.1640625" style="65" customWidth="1"/>
    <col min="9214" max="9214" width="8.6640625" style="65" customWidth="1"/>
    <col min="9215" max="9215" width="8.1640625" style="65" customWidth="1"/>
    <col min="9216" max="9216" width="7.83203125" style="65" customWidth="1"/>
    <col min="9217" max="9217" width="7.5" style="65" customWidth="1"/>
    <col min="9218" max="9465" width="8.83203125" style="65"/>
    <col min="9466" max="9466" width="11" style="65" customWidth="1"/>
    <col min="9467" max="9467" width="18.33203125" style="65" customWidth="1"/>
    <col min="9468" max="9469" width="8.1640625" style="65" customWidth="1"/>
    <col min="9470" max="9470" width="8.6640625" style="65" customWidth="1"/>
    <col min="9471" max="9471" width="8.1640625" style="65" customWidth="1"/>
    <col min="9472" max="9472" width="7.83203125" style="65" customWidth="1"/>
    <col min="9473" max="9473" width="7.5" style="65" customWidth="1"/>
    <col min="9474" max="9721" width="8.83203125" style="65"/>
    <col min="9722" max="9722" width="11" style="65" customWidth="1"/>
    <col min="9723" max="9723" width="18.33203125" style="65" customWidth="1"/>
    <col min="9724" max="9725" width="8.1640625" style="65" customWidth="1"/>
    <col min="9726" max="9726" width="8.6640625" style="65" customWidth="1"/>
    <col min="9727" max="9727" width="8.1640625" style="65" customWidth="1"/>
    <col min="9728" max="9728" width="7.83203125" style="65" customWidth="1"/>
    <col min="9729" max="9729" width="7.5" style="65" customWidth="1"/>
    <col min="9730" max="9977" width="8.83203125" style="65"/>
    <col min="9978" max="9978" width="11" style="65" customWidth="1"/>
    <col min="9979" max="9979" width="18.33203125" style="65" customWidth="1"/>
    <col min="9980" max="9981" width="8.1640625" style="65" customWidth="1"/>
    <col min="9982" max="9982" width="8.6640625" style="65" customWidth="1"/>
    <col min="9983" max="9983" width="8.1640625" style="65" customWidth="1"/>
    <col min="9984" max="9984" width="7.83203125" style="65" customWidth="1"/>
    <col min="9985" max="9985" width="7.5" style="65" customWidth="1"/>
    <col min="9986" max="10233" width="8.83203125" style="65"/>
    <col min="10234" max="10234" width="11" style="65" customWidth="1"/>
    <col min="10235" max="10235" width="18.33203125" style="65" customWidth="1"/>
    <col min="10236" max="10237" width="8.1640625" style="65" customWidth="1"/>
    <col min="10238" max="10238" width="8.6640625" style="65" customWidth="1"/>
    <col min="10239" max="10239" width="8.1640625" style="65" customWidth="1"/>
    <col min="10240" max="10240" width="7.83203125" style="65" customWidth="1"/>
    <col min="10241" max="10241" width="7.5" style="65" customWidth="1"/>
    <col min="10242" max="10489" width="8.83203125" style="65"/>
    <col min="10490" max="10490" width="11" style="65" customWidth="1"/>
    <col min="10491" max="10491" width="18.33203125" style="65" customWidth="1"/>
    <col min="10492" max="10493" width="8.1640625" style="65" customWidth="1"/>
    <col min="10494" max="10494" width="8.6640625" style="65" customWidth="1"/>
    <col min="10495" max="10495" width="8.1640625" style="65" customWidth="1"/>
    <col min="10496" max="10496" width="7.83203125" style="65" customWidth="1"/>
    <col min="10497" max="10497" width="7.5" style="65" customWidth="1"/>
    <col min="10498" max="10745" width="8.83203125" style="65"/>
    <col min="10746" max="10746" width="11" style="65" customWidth="1"/>
    <col min="10747" max="10747" width="18.33203125" style="65" customWidth="1"/>
    <col min="10748" max="10749" width="8.1640625" style="65" customWidth="1"/>
    <col min="10750" max="10750" width="8.6640625" style="65" customWidth="1"/>
    <col min="10751" max="10751" width="8.1640625" style="65" customWidth="1"/>
    <col min="10752" max="10752" width="7.83203125" style="65" customWidth="1"/>
    <col min="10753" max="10753" width="7.5" style="65" customWidth="1"/>
    <col min="10754" max="11001" width="8.83203125" style="65"/>
    <col min="11002" max="11002" width="11" style="65" customWidth="1"/>
    <col min="11003" max="11003" width="18.33203125" style="65" customWidth="1"/>
    <col min="11004" max="11005" width="8.1640625" style="65" customWidth="1"/>
    <col min="11006" max="11006" width="8.6640625" style="65" customWidth="1"/>
    <col min="11007" max="11007" width="8.1640625" style="65" customWidth="1"/>
    <col min="11008" max="11008" width="7.83203125" style="65" customWidth="1"/>
    <col min="11009" max="11009" width="7.5" style="65" customWidth="1"/>
    <col min="11010" max="11257" width="8.83203125" style="65"/>
    <col min="11258" max="11258" width="11" style="65" customWidth="1"/>
    <col min="11259" max="11259" width="18.33203125" style="65" customWidth="1"/>
    <col min="11260" max="11261" width="8.1640625" style="65" customWidth="1"/>
    <col min="11262" max="11262" width="8.6640625" style="65" customWidth="1"/>
    <col min="11263" max="11263" width="8.1640625" style="65" customWidth="1"/>
    <col min="11264" max="11264" width="7.83203125" style="65" customWidth="1"/>
    <col min="11265" max="11265" width="7.5" style="65" customWidth="1"/>
    <col min="11266" max="11513" width="8.83203125" style="65"/>
    <col min="11514" max="11514" width="11" style="65" customWidth="1"/>
    <col min="11515" max="11515" width="18.33203125" style="65" customWidth="1"/>
    <col min="11516" max="11517" width="8.1640625" style="65" customWidth="1"/>
    <col min="11518" max="11518" width="8.6640625" style="65" customWidth="1"/>
    <col min="11519" max="11519" width="8.1640625" style="65" customWidth="1"/>
    <col min="11520" max="11520" width="7.83203125" style="65" customWidth="1"/>
    <col min="11521" max="11521" width="7.5" style="65" customWidth="1"/>
    <col min="11522" max="11769" width="8.83203125" style="65"/>
    <col min="11770" max="11770" width="11" style="65" customWidth="1"/>
    <col min="11771" max="11771" width="18.33203125" style="65" customWidth="1"/>
    <col min="11772" max="11773" width="8.1640625" style="65" customWidth="1"/>
    <col min="11774" max="11774" width="8.6640625" style="65" customWidth="1"/>
    <col min="11775" max="11775" width="8.1640625" style="65" customWidth="1"/>
    <col min="11776" max="11776" width="7.83203125" style="65" customWidth="1"/>
    <col min="11777" max="11777" width="7.5" style="65" customWidth="1"/>
    <col min="11778" max="12025" width="8.83203125" style="65"/>
    <col min="12026" max="12026" width="11" style="65" customWidth="1"/>
    <col min="12027" max="12027" width="18.33203125" style="65" customWidth="1"/>
    <col min="12028" max="12029" width="8.1640625" style="65" customWidth="1"/>
    <col min="12030" max="12030" width="8.6640625" style="65" customWidth="1"/>
    <col min="12031" max="12031" width="8.1640625" style="65" customWidth="1"/>
    <col min="12032" max="12032" width="7.83203125" style="65" customWidth="1"/>
    <col min="12033" max="12033" width="7.5" style="65" customWidth="1"/>
    <col min="12034" max="12281" width="8.83203125" style="65"/>
    <col min="12282" max="12282" width="11" style="65" customWidth="1"/>
    <col min="12283" max="12283" width="18.33203125" style="65" customWidth="1"/>
    <col min="12284" max="12285" width="8.1640625" style="65" customWidth="1"/>
    <col min="12286" max="12286" width="8.6640625" style="65" customWidth="1"/>
    <col min="12287" max="12287" width="8.1640625" style="65" customWidth="1"/>
    <col min="12288" max="12288" width="7.83203125" style="65" customWidth="1"/>
    <col min="12289" max="12289" width="7.5" style="65" customWidth="1"/>
    <col min="12290" max="12537" width="8.83203125" style="65"/>
    <col min="12538" max="12538" width="11" style="65" customWidth="1"/>
    <col min="12539" max="12539" width="18.33203125" style="65" customWidth="1"/>
    <col min="12540" max="12541" width="8.1640625" style="65" customWidth="1"/>
    <col min="12542" max="12542" width="8.6640625" style="65" customWidth="1"/>
    <col min="12543" max="12543" width="8.1640625" style="65" customWidth="1"/>
    <col min="12544" max="12544" width="7.83203125" style="65" customWidth="1"/>
    <col min="12545" max="12545" width="7.5" style="65" customWidth="1"/>
    <col min="12546" max="12793" width="8.83203125" style="65"/>
    <col min="12794" max="12794" width="11" style="65" customWidth="1"/>
    <col min="12795" max="12795" width="18.33203125" style="65" customWidth="1"/>
    <col min="12796" max="12797" width="8.1640625" style="65" customWidth="1"/>
    <col min="12798" max="12798" width="8.6640625" style="65" customWidth="1"/>
    <col min="12799" max="12799" width="8.1640625" style="65" customWidth="1"/>
    <col min="12800" max="12800" width="7.83203125" style="65" customWidth="1"/>
    <col min="12801" max="12801" width="7.5" style="65" customWidth="1"/>
    <col min="12802" max="13049" width="8.83203125" style="65"/>
    <col min="13050" max="13050" width="11" style="65" customWidth="1"/>
    <col min="13051" max="13051" width="18.33203125" style="65" customWidth="1"/>
    <col min="13052" max="13053" width="8.1640625" style="65" customWidth="1"/>
    <col min="13054" max="13054" width="8.6640625" style="65" customWidth="1"/>
    <col min="13055" max="13055" width="8.1640625" style="65" customWidth="1"/>
    <col min="13056" max="13056" width="7.83203125" style="65" customWidth="1"/>
    <col min="13057" max="13057" width="7.5" style="65" customWidth="1"/>
    <col min="13058" max="13305" width="8.83203125" style="65"/>
    <col min="13306" max="13306" width="11" style="65" customWidth="1"/>
    <col min="13307" max="13307" width="18.33203125" style="65" customWidth="1"/>
    <col min="13308" max="13309" width="8.1640625" style="65" customWidth="1"/>
    <col min="13310" max="13310" width="8.6640625" style="65" customWidth="1"/>
    <col min="13311" max="13311" width="8.1640625" style="65" customWidth="1"/>
    <col min="13312" max="13312" width="7.83203125" style="65" customWidth="1"/>
    <col min="13313" max="13313" width="7.5" style="65" customWidth="1"/>
    <col min="13314" max="13561" width="8.83203125" style="65"/>
    <col min="13562" max="13562" width="11" style="65" customWidth="1"/>
    <col min="13563" max="13563" width="18.33203125" style="65" customWidth="1"/>
    <col min="13564" max="13565" width="8.1640625" style="65" customWidth="1"/>
    <col min="13566" max="13566" width="8.6640625" style="65" customWidth="1"/>
    <col min="13567" max="13567" width="8.1640625" style="65" customWidth="1"/>
    <col min="13568" max="13568" width="7.83203125" style="65" customWidth="1"/>
    <col min="13569" max="13569" width="7.5" style="65" customWidth="1"/>
    <col min="13570" max="13817" width="8.83203125" style="65"/>
    <col min="13818" max="13818" width="11" style="65" customWidth="1"/>
    <col min="13819" max="13819" width="18.33203125" style="65" customWidth="1"/>
    <col min="13820" max="13821" width="8.1640625" style="65" customWidth="1"/>
    <col min="13822" max="13822" width="8.6640625" style="65" customWidth="1"/>
    <col min="13823" max="13823" width="8.1640625" style="65" customWidth="1"/>
    <col min="13824" max="13824" width="7.83203125" style="65" customWidth="1"/>
    <col min="13825" max="13825" width="7.5" style="65" customWidth="1"/>
    <col min="13826" max="14073" width="8.83203125" style="65"/>
    <col min="14074" max="14074" width="11" style="65" customWidth="1"/>
    <col min="14075" max="14075" width="18.33203125" style="65" customWidth="1"/>
    <col min="14076" max="14077" width="8.1640625" style="65" customWidth="1"/>
    <col min="14078" max="14078" width="8.6640625" style="65" customWidth="1"/>
    <col min="14079" max="14079" width="8.1640625" style="65" customWidth="1"/>
    <col min="14080" max="14080" width="7.83203125" style="65" customWidth="1"/>
    <col min="14081" max="14081" width="7.5" style="65" customWidth="1"/>
    <col min="14082" max="14329" width="8.83203125" style="65"/>
    <col min="14330" max="14330" width="11" style="65" customWidth="1"/>
    <col min="14331" max="14331" width="18.33203125" style="65" customWidth="1"/>
    <col min="14332" max="14333" width="8.1640625" style="65" customWidth="1"/>
    <col min="14334" max="14334" width="8.6640625" style="65" customWidth="1"/>
    <col min="14335" max="14335" width="8.1640625" style="65" customWidth="1"/>
    <col min="14336" max="14336" width="7.83203125" style="65" customWidth="1"/>
    <col min="14337" max="14337" width="7.5" style="65" customWidth="1"/>
    <col min="14338" max="14585" width="8.83203125" style="65"/>
    <col min="14586" max="14586" width="11" style="65" customWidth="1"/>
    <col min="14587" max="14587" width="18.33203125" style="65" customWidth="1"/>
    <col min="14588" max="14589" width="8.1640625" style="65" customWidth="1"/>
    <col min="14590" max="14590" width="8.6640625" style="65" customWidth="1"/>
    <col min="14591" max="14591" width="8.1640625" style="65" customWidth="1"/>
    <col min="14592" max="14592" width="7.83203125" style="65" customWidth="1"/>
    <col min="14593" max="14593" width="7.5" style="65" customWidth="1"/>
    <col min="14594" max="14841" width="8.83203125" style="65"/>
    <col min="14842" max="14842" width="11" style="65" customWidth="1"/>
    <col min="14843" max="14843" width="18.33203125" style="65" customWidth="1"/>
    <col min="14844" max="14845" width="8.1640625" style="65" customWidth="1"/>
    <col min="14846" max="14846" width="8.6640625" style="65" customWidth="1"/>
    <col min="14847" max="14847" width="8.1640625" style="65" customWidth="1"/>
    <col min="14848" max="14848" width="7.83203125" style="65" customWidth="1"/>
    <col min="14849" max="14849" width="7.5" style="65" customWidth="1"/>
    <col min="14850" max="15097" width="8.83203125" style="65"/>
    <col min="15098" max="15098" width="11" style="65" customWidth="1"/>
    <col min="15099" max="15099" width="18.33203125" style="65" customWidth="1"/>
    <col min="15100" max="15101" width="8.1640625" style="65" customWidth="1"/>
    <col min="15102" max="15102" width="8.6640625" style="65" customWidth="1"/>
    <col min="15103" max="15103" width="8.1640625" style="65" customWidth="1"/>
    <col min="15104" max="15104" width="7.83203125" style="65" customWidth="1"/>
    <col min="15105" max="15105" width="7.5" style="65" customWidth="1"/>
    <col min="15106" max="15353" width="8.83203125" style="65"/>
    <col min="15354" max="15354" width="11" style="65" customWidth="1"/>
    <col min="15355" max="15355" width="18.33203125" style="65" customWidth="1"/>
    <col min="15356" max="15357" width="8.1640625" style="65" customWidth="1"/>
    <col min="15358" max="15358" width="8.6640625" style="65" customWidth="1"/>
    <col min="15359" max="15359" width="8.1640625" style="65" customWidth="1"/>
    <col min="15360" max="15360" width="7.83203125" style="65" customWidth="1"/>
    <col min="15361" max="15361" width="7.5" style="65" customWidth="1"/>
    <col min="15362" max="15609" width="8.83203125" style="65"/>
    <col min="15610" max="15610" width="11" style="65" customWidth="1"/>
    <col min="15611" max="15611" width="18.33203125" style="65" customWidth="1"/>
    <col min="15612" max="15613" width="8.1640625" style="65" customWidth="1"/>
    <col min="15614" max="15614" width="8.6640625" style="65" customWidth="1"/>
    <col min="15615" max="15615" width="8.1640625" style="65" customWidth="1"/>
    <col min="15616" max="15616" width="7.83203125" style="65" customWidth="1"/>
    <col min="15617" max="15617" width="7.5" style="65" customWidth="1"/>
    <col min="15618" max="15865" width="8.83203125" style="65"/>
    <col min="15866" max="15866" width="11" style="65" customWidth="1"/>
    <col min="15867" max="15867" width="18.33203125" style="65" customWidth="1"/>
    <col min="15868" max="15869" width="8.1640625" style="65" customWidth="1"/>
    <col min="15870" max="15870" width="8.6640625" style="65" customWidth="1"/>
    <col min="15871" max="15871" width="8.1640625" style="65" customWidth="1"/>
    <col min="15872" max="15872" width="7.83203125" style="65" customWidth="1"/>
    <col min="15873" max="15873" width="7.5" style="65" customWidth="1"/>
    <col min="15874" max="16121" width="8.83203125" style="65"/>
    <col min="16122" max="16122" width="11" style="65" customWidth="1"/>
    <col min="16123" max="16123" width="18.33203125" style="65" customWidth="1"/>
    <col min="16124" max="16125" width="8.1640625" style="65" customWidth="1"/>
    <col min="16126" max="16126" width="8.6640625" style="65" customWidth="1"/>
    <col min="16127" max="16127" width="8.1640625" style="65" customWidth="1"/>
    <col min="16128" max="16128" width="7.83203125" style="65" customWidth="1"/>
    <col min="16129" max="16129" width="7.5" style="65" customWidth="1"/>
    <col min="16130" max="16384" width="8.83203125" style="65"/>
  </cols>
  <sheetData>
    <row r="1" spans="1:12" s="58" customFormat="1" x14ac:dyDescent="0.2">
      <c r="A1" s="58" t="s">
        <v>160</v>
      </c>
    </row>
    <row r="3" spans="1:12" s="58" customFormat="1" x14ac:dyDescent="0.2">
      <c r="A3" s="58" t="s">
        <v>954</v>
      </c>
    </row>
    <row r="4" spans="1:12" s="58" customFormat="1" x14ac:dyDescent="0.2">
      <c r="A4" s="58" t="s">
        <v>1065</v>
      </c>
    </row>
    <row r="5" spans="1:12" s="58" customFormat="1" x14ac:dyDescent="0.2">
      <c r="A5" s="58" t="s">
        <v>1805</v>
      </c>
    </row>
    <row r="6" spans="1:12" s="58" customFormat="1" x14ac:dyDescent="0.2">
      <c r="A6" s="58" t="s">
        <v>210</v>
      </c>
      <c r="C6" s="31">
        <v>175000</v>
      </c>
      <c r="D6" s="31" t="s">
        <v>1066</v>
      </c>
      <c r="E6" s="31">
        <v>44000</v>
      </c>
      <c r="F6" s="31">
        <v>60000</v>
      </c>
      <c r="G6" s="31">
        <v>250000</v>
      </c>
      <c r="H6" s="31"/>
      <c r="I6" s="318"/>
    </row>
    <row r="7" spans="1:12" s="72" customFormat="1" ht="17" thickBot="1" x14ac:dyDescent="0.25">
      <c r="A7" s="72" t="s">
        <v>1067</v>
      </c>
      <c r="C7" s="31">
        <v>5250</v>
      </c>
      <c r="D7" s="31" t="s">
        <v>1068</v>
      </c>
      <c r="E7" s="31">
        <v>3000</v>
      </c>
      <c r="F7" s="31">
        <v>3000</v>
      </c>
      <c r="G7" s="31">
        <v>24000</v>
      </c>
      <c r="H7" s="31">
        <v>3000</v>
      </c>
      <c r="I7" s="31"/>
    </row>
    <row r="8" spans="1:12" s="58" customFormat="1" ht="17" thickBot="1" x14ac:dyDescent="0.25">
      <c r="A8" s="60" t="s">
        <v>168</v>
      </c>
      <c r="B8" s="61" t="s">
        <v>169</v>
      </c>
      <c r="C8" s="61" t="s">
        <v>26</v>
      </c>
      <c r="D8" s="326" t="s">
        <v>2</v>
      </c>
      <c r="E8" s="61" t="s">
        <v>3</v>
      </c>
      <c r="F8" s="61" t="s">
        <v>27</v>
      </c>
      <c r="G8" s="61" t="s">
        <v>10</v>
      </c>
      <c r="H8" s="321" t="s">
        <v>18</v>
      </c>
      <c r="I8" s="322"/>
    </row>
    <row r="9" spans="1:12" s="287" customFormat="1" x14ac:dyDescent="0.2">
      <c r="A9" s="327">
        <v>43505</v>
      </c>
      <c r="B9" s="328" t="s">
        <v>1069</v>
      </c>
      <c r="C9" s="328">
        <v>40</v>
      </c>
      <c r="D9" s="329"/>
      <c r="E9" s="328">
        <v>40</v>
      </c>
      <c r="F9" s="328">
        <v>40</v>
      </c>
      <c r="G9" s="328">
        <v>30</v>
      </c>
      <c r="H9" s="328"/>
      <c r="I9" s="328"/>
      <c r="J9" s="287" t="s">
        <v>1070</v>
      </c>
      <c r="L9" s="287" t="s">
        <v>1071</v>
      </c>
    </row>
    <row r="10" spans="1:12" s="62" customFormat="1" x14ac:dyDescent="0.2">
      <c r="A10" s="37" t="s">
        <v>796</v>
      </c>
      <c r="B10" s="38" t="s">
        <v>1072</v>
      </c>
      <c r="C10" s="38">
        <v>40</v>
      </c>
      <c r="D10" s="330"/>
      <c r="E10" s="38">
        <v>40</v>
      </c>
      <c r="F10" s="38">
        <v>40</v>
      </c>
      <c r="G10" s="38">
        <v>30</v>
      </c>
      <c r="H10" s="38"/>
      <c r="I10" s="38"/>
      <c r="J10" s="62" t="s">
        <v>1073</v>
      </c>
      <c r="K10" s="3"/>
    </row>
    <row r="11" spans="1:12" s="287" customFormat="1" x14ac:dyDescent="0.2">
      <c r="A11" s="327" t="s">
        <v>796</v>
      </c>
      <c r="B11" s="328" t="s">
        <v>63</v>
      </c>
      <c r="C11" s="328">
        <v>-40</v>
      </c>
      <c r="D11" s="329"/>
      <c r="E11" s="328">
        <v>-40</v>
      </c>
      <c r="F11" s="328">
        <v>-40</v>
      </c>
      <c r="G11" s="328">
        <v>-30</v>
      </c>
      <c r="H11" s="328"/>
      <c r="I11" s="328"/>
      <c r="J11" s="287" t="s">
        <v>1070</v>
      </c>
      <c r="L11" s="287" t="s">
        <v>1071</v>
      </c>
    </row>
    <row r="12" spans="1:12" s="62" customFormat="1" x14ac:dyDescent="0.2">
      <c r="A12" s="37" t="s">
        <v>801</v>
      </c>
      <c r="B12" s="38" t="s">
        <v>1074</v>
      </c>
      <c r="C12" s="38">
        <v>84</v>
      </c>
      <c r="D12" s="330"/>
      <c r="E12" s="38">
        <v>100</v>
      </c>
      <c r="F12" s="38">
        <v>100</v>
      </c>
      <c r="G12" s="38">
        <v>47</v>
      </c>
      <c r="H12" s="38"/>
      <c r="I12" s="38"/>
      <c r="J12" s="62" t="s">
        <v>1073</v>
      </c>
    </row>
    <row r="13" spans="1:12" s="62" customFormat="1" x14ac:dyDescent="0.2">
      <c r="A13" s="37" t="s">
        <v>1075</v>
      </c>
      <c r="B13" s="38" t="s">
        <v>1076</v>
      </c>
      <c r="C13" s="38">
        <v>83</v>
      </c>
      <c r="D13" s="330"/>
      <c r="E13" s="38">
        <v>100</v>
      </c>
      <c r="F13" s="38">
        <v>100</v>
      </c>
      <c r="G13" s="38">
        <v>45</v>
      </c>
      <c r="H13" s="38"/>
      <c r="I13" s="38"/>
      <c r="J13" s="62" t="s">
        <v>1073</v>
      </c>
    </row>
    <row r="14" spans="1:12" s="62" customFormat="1" x14ac:dyDescent="0.2">
      <c r="A14" s="37" t="s">
        <v>1077</v>
      </c>
      <c r="B14" s="38" t="s">
        <v>1078</v>
      </c>
      <c r="C14" s="38">
        <v>83</v>
      </c>
      <c r="D14" s="330"/>
      <c r="E14" s="38">
        <v>100</v>
      </c>
      <c r="F14" s="38">
        <v>100</v>
      </c>
      <c r="G14" s="38">
        <v>45</v>
      </c>
      <c r="H14" s="38"/>
      <c r="I14" s="38"/>
      <c r="J14" s="62" t="s">
        <v>1073</v>
      </c>
    </row>
    <row r="15" spans="1:12" s="62" customFormat="1" x14ac:dyDescent="0.2">
      <c r="A15" s="37" t="s">
        <v>1079</v>
      </c>
      <c r="B15" s="38" t="s">
        <v>1080</v>
      </c>
      <c r="C15" s="38">
        <v>300</v>
      </c>
      <c r="D15" s="330"/>
      <c r="E15" s="38">
        <v>400</v>
      </c>
      <c r="F15" s="38">
        <v>82</v>
      </c>
      <c r="G15" s="38">
        <v>100</v>
      </c>
      <c r="H15" s="38"/>
      <c r="I15" s="38"/>
      <c r="J15" s="62" t="s">
        <v>1073</v>
      </c>
    </row>
    <row r="16" spans="1:12" s="62" customFormat="1" x14ac:dyDescent="0.2">
      <c r="A16" s="37" t="s">
        <v>1081</v>
      </c>
      <c r="B16" s="38" t="s">
        <v>1082</v>
      </c>
      <c r="C16" s="38"/>
      <c r="D16" s="330"/>
      <c r="E16" s="38"/>
      <c r="F16" s="38"/>
      <c r="G16" s="38">
        <v>300</v>
      </c>
      <c r="H16" s="38"/>
      <c r="I16" s="38"/>
      <c r="J16" s="62" t="s">
        <v>1073</v>
      </c>
    </row>
    <row r="17" spans="1:16" s="62" customFormat="1" x14ac:dyDescent="0.2">
      <c r="A17" s="37" t="s">
        <v>1083</v>
      </c>
      <c r="B17" s="38" t="s">
        <v>1084</v>
      </c>
      <c r="C17" s="38">
        <v>50</v>
      </c>
      <c r="D17" s="330"/>
      <c r="E17" s="38">
        <v>50</v>
      </c>
      <c r="F17" s="38"/>
      <c r="G17" s="38"/>
      <c r="H17" s="38"/>
      <c r="I17" s="38"/>
      <c r="J17" s="62" t="s">
        <v>1073</v>
      </c>
    </row>
    <row r="18" spans="1:16" s="62" customFormat="1" x14ac:dyDescent="0.2">
      <c r="A18" s="37" t="s">
        <v>1085</v>
      </c>
      <c r="B18" s="38" t="s">
        <v>1086</v>
      </c>
      <c r="C18" s="38">
        <v>55</v>
      </c>
      <c r="D18" s="330"/>
      <c r="E18" s="38">
        <v>300</v>
      </c>
      <c r="F18" s="38"/>
      <c r="G18" s="38">
        <v>79</v>
      </c>
      <c r="H18" s="38"/>
      <c r="I18" s="38"/>
      <c r="J18" s="62" t="s">
        <v>1073</v>
      </c>
    </row>
    <row r="19" spans="1:16" s="62" customFormat="1" x14ac:dyDescent="0.2">
      <c r="A19" s="37">
        <v>43475</v>
      </c>
      <c r="B19" s="38" t="s">
        <v>1087</v>
      </c>
      <c r="C19" s="38"/>
      <c r="D19" s="330"/>
      <c r="E19" s="38"/>
      <c r="F19" s="38"/>
      <c r="G19" s="38">
        <v>100</v>
      </c>
      <c r="H19" s="38"/>
      <c r="I19" s="38"/>
      <c r="J19" s="62" t="s">
        <v>1073</v>
      </c>
    </row>
    <row r="20" spans="1:16" s="62" customFormat="1" x14ac:dyDescent="0.2">
      <c r="A20" s="37">
        <v>43506</v>
      </c>
      <c r="B20" s="38" t="s">
        <v>1088</v>
      </c>
      <c r="C20" s="38">
        <v>65</v>
      </c>
      <c r="D20" s="330"/>
      <c r="E20" s="38">
        <v>198</v>
      </c>
      <c r="F20" s="38"/>
      <c r="G20" s="38"/>
      <c r="H20" s="38"/>
      <c r="I20" s="38"/>
      <c r="J20" s="62" t="s">
        <v>1073</v>
      </c>
    </row>
    <row r="21" spans="1:16" s="62" customFormat="1" x14ac:dyDescent="0.2">
      <c r="A21" s="37">
        <v>43626</v>
      </c>
      <c r="B21" s="38" t="s">
        <v>1089</v>
      </c>
      <c r="C21" s="38"/>
      <c r="D21" s="330"/>
      <c r="E21" s="38"/>
      <c r="F21" s="38"/>
      <c r="G21" s="38">
        <v>134</v>
      </c>
      <c r="H21" s="38"/>
      <c r="I21" s="38"/>
      <c r="J21" s="62" t="s">
        <v>1073</v>
      </c>
    </row>
    <row r="22" spans="1:16" s="62" customFormat="1" x14ac:dyDescent="0.2">
      <c r="A22" s="37">
        <v>43748</v>
      </c>
      <c r="B22" s="38" t="s">
        <v>1090</v>
      </c>
      <c r="C22" s="38"/>
      <c r="D22" s="330"/>
      <c r="E22" s="38"/>
      <c r="F22" s="38"/>
      <c r="G22" s="38">
        <v>160</v>
      </c>
      <c r="H22" s="38"/>
      <c r="I22" s="38"/>
      <c r="J22" s="62" t="s">
        <v>1073</v>
      </c>
    </row>
    <row r="23" spans="1:16" s="62" customFormat="1" ht="17" thickBot="1" x14ac:dyDescent="0.25">
      <c r="A23" s="73" t="s">
        <v>1091</v>
      </c>
      <c r="B23" s="74" t="s">
        <v>1092</v>
      </c>
      <c r="C23" s="74"/>
      <c r="D23" s="331">
        <v>84</v>
      </c>
      <c r="E23" s="74">
        <v>100</v>
      </c>
      <c r="F23" s="332">
        <v>150</v>
      </c>
      <c r="G23" s="74">
        <v>42</v>
      </c>
      <c r="H23" s="74"/>
      <c r="I23" s="74"/>
      <c r="J23" s="3" t="s">
        <v>1093</v>
      </c>
      <c r="M23" s="333" t="s">
        <v>1094</v>
      </c>
      <c r="N23" s="333"/>
      <c r="O23" s="333"/>
      <c r="P23" s="333"/>
    </row>
    <row r="24" spans="1:16" ht="17" thickBot="1" x14ac:dyDescent="0.3">
      <c r="A24" s="33" t="s">
        <v>1095</v>
      </c>
      <c r="B24" s="54"/>
      <c r="C24" s="64">
        <f>SUM(C9:C23)</f>
        <v>760</v>
      </c>
      <c r="D24" s="98">
        <f t="shared" ref="D24:G24" si="0">SUM(D9:D23)</f>
        <v>84</v>
      </c>
      <c r="E24" s="64">
        <f t="shared" si="0"/>
        <v>1388</v>
      </c>
      <c r="F24" s="64">
        <f>SUM(F9:F22)</f>
        <v>422</v>
      </c>
      <c r="G24" s="64">
        <f t="shared" si="0"/>
        <v>1082</v>
      </c>
      <c r="H24" s="64"/>
      <c r="I24" s="94"/>
    </row>
    <row r="25" spans="1:16" s="62" customFormat="1" x14ac:dyDescent="0.2">
      <c r="A25" s="35" t="s">
        <v>1096</v>
      </c>
      <c r="B25" s="36" t="s">
        <v>1097</v>
      </c>
      <c r="C25" s="36">
        <v>100</v>
      </c>
      <c r="D25" s="334"/>
      <c r="E25" s="36">
        <v>100</v>
      </c>
      <c r="F25" s="36"/>
      <c r="G25" s="36"/>
      <c r="H25" s="36"/>
      <c r="I25" s="36"/>
      <c r="J25" s="62" t="s">
        <v>1073</v>
      </c>
    </row>
    <row r="26" spans="1:16" s="62" customFormat="1" x14ac:dyDescent="0.2">
      <c r="A26" s="37" t="s">
        <v>1096</v>
      </c>
      <c r="B26" s="38" t="s">
        <v>1098</v>
      </c>
      <c r="C26" s="38">
        <v>100</v>
      </c>
      <c r="D26" s="330"/>
      <c r="E26" s="38">
        <v>100</v>
      </c>
      <c r="F26" s="38"/>
      <c r="G26" s="38"/>
      <c r="H26" s="38"/>
      <c r="I26" s="38"/>
      <c r="J26" s="62" t="s">
        <v>1073</v>
      </c>
    </row>
    <row r="27" spans="1:16" s="62" customFormat="1" x14ac:dyDescent="0.2">
      <c r="A27" s="37" t="s">
        <v>1096</v>
      </c>
      <c r="B27" s="38" t="s">
        <v>63</v>
      </c>
      <c r="C27" s="38"/>
      <c r="D27" s="330">
        <v>-84</v>
      </c>
      <c r="E27" s="38"/>
      <c r="F27" s="38"/>
      <c r="G27" s="38"/>
      <c r="H27" s="38"/>
      <c r="I27" s="38"/>
      <c r="J27" s="3" t="s">
        <v>1099</v>
      </c>
      <c r="K27" s="3"/>
      <c r="L27" s="3"/>
    </row>
    <row r="28" spans="1:16" s="62" customFormat="1" x14ac:dyDescent="0.2">
      <c r="A28" s="37" t="s">
        <v>816</v>
      </c>
      <c r="B28" s="38" t="s">
        <v>1100</v>
      </c>
      <c r="C28" s="38">
        <v>200</v>
      </c>
      <c r="D28" s="330"/>
      <c r="E28" s="38">
        <v>200</v>
      </c>
      <c r="F28" s="38"/>
      <c r="G28" s="38"/>
      <c r="H28" s="38">
        <v>40</v>
      </c>
      <c r="I28" s="38"/>
      <c r="J28" s="62" t="s">
        <v>1073</v>
      </c>
    </row>
    <row r="29" spans="1:16" s="62" customFormat="1" x14ac:dyDescent="0.2">
      <c r="A29" s="37" t="s">
        <v>444</v>
      </c>
      <c r="B29" s="38" t="s">
        <v>1101</v>
      </c>
      <c r="C29" s="38">
        <v>84</v>
      </c>
      <c r="D29" s="330"/>
      <c r="E29" s="38">
        <v>100</v>
      </c>
      <c r="F29" s="38"/>
      <c r="G29" s="38"/>
      <c r="H29" s="38"/>
      <c r="I29" s="38"/>
      <c r="J29" s="62" t="s">
        <v>1073</v>
      </c>
    </row>
    <row r="30" spans="1:16" s="62" customFormat="1" x14ac:dyDescent="0.2">
      <c r="A30" s="37" t="s">
        <v>1102</v>
      </c>
      <c r="B30" s="38" t="s">
        <v>1103</v>
      </c>
      <c r="C30" s="38">
        <v>100</v>
      </c>
      <c r="D30" s="330"/>
      <c r="E30" s="38">
        <v>100</v>
      </c>
      <c r="F30" s="38"/>
      <c r="G30" s="38"/>
      <c r="H30" s="38"/>
      <c r="I30" s="38"/>
      <c r="J30" s="62" t="s">
        <v>1073</v>
      </c>
    </row>
    <row r="31" spans="1:16" s="62" customFormat="1" ht="17" thickBot="1" x14ac:dyDescent="0.25">
      <c r="A31" s="37" t="s">
        <v>1104</v>
      </c>
      <c r="B31" s="38" t="s">
        <v>1105</v>
      </c>
      <c r="C31" s="38">
        <v>76</v>
      </c>
      <c r="D31" s="330"/>
      <c r="E31" s="38">
        <v>600</v>
      </c>
      <c r="F31" s="38"/>
      <c r="G31" s="38"/>
      <c r="H31" s="38"/>
      <c r="I31" s="38"/>
      <c r="J31" s="62" t="s">
        <v>1073</v>
      </c>
      <c r="M31" s="62" t="s">
        <v>1106</v>
      </c>
    </row>
    <row r="32" spans="1:16" ht="17" thickBot="1" x14ac:dyDescent="0.3">
      <c r="A32" s="33" t="s">
        <v>1107</v>
      </c>
      <c r="B32" s="54"/>
      <c r="C32" s="64">
        <f>SUM(C24:C31)</f>
        <v>1420</v>
      </c>
      <c r="D32" s="64">
        <f t="shared" ref="D32:I32" si="1">SUM(D24:D31)</f>
        <v>0</v>
      </c>
      <c r="E32" s="64">
        <f t="shared" si="1"/>
        <v>2588</v>
      </c>
      <c r="F32" s="64">
        <f t="shared" si="1"/>
        <v>422</v>
      </c>
      <c r="G32" s="64">
        <f t="shared" si="1"/>
        <v>1082</v>
      </c>
      <c r="H32" s="64">
        <f t="shared" si="1"/>
        <v>40</v>
      </c>
      <c r="I32" s="64">
        <f t="shared" si="1"/>
        <v>0</v>
      </c>
    </row>
    <row r="33" spans="1:15" s="287" customFormat="1" ht="17" thickBot="1" x14ac:dyDescent="0.25">
      <c r="A33" s="327" t="s">
        <v>824</v>
      </c>
      <c r="B33" s="328" t="s">
        <v>63</v>
      </c>
      <c r="C33" s="328"/>
      <c r="D33" s="335"/>
      <c r="E33" s="328"/>
      <c r="F33" s="328">
        <v>-150</v>
      </c>
      <c r="G33" s="328"/>
      <c r="H33" s="328"/>
      <c r="I33" s="328"/>
      <c r="J33" s="287" t="s">
        <v>1108</v>
      </c>
      <c r="O33" s="287" t="s">
        <v>1109</v>
      </c>
    </row>
    <row r="34" spans="1:15" s="105" customFormat="1" ht="17" thickBot="1" x14ac:dyDescent="0.3">
      <c r="A34" s="33" t="s">
        <v>1110</v>
      </c>
      <c r="B34" s="54"/>
      <c r="C34" s="64">
        <f>SUM(C32:C33)</f>
        <v>1420</v>
      </c>
      <c r="D34" s="64">
        <f>SUM(D32:D33)</f>
        <v>0</v>
      </c>
      <c r="E34" s="64">
        <f>SUM(E32:E33)</f>
        <v>2588</v>
      </c>
      <c r="F34" s="64">
        <f>SUM(F32)</f>
        <v>422</v>
      </c>
      <c r="G34" s="64">
        <f>SUM(G32:G33)</f>
        <v>1082</v>
      </c>
      <c r="H34" s="64">
        <f>SUM(H32:H33)</f>
        <v>40</v>
      </c>
      <c r="I34" s="64">
        <f>SUM(I32:I33)</f>
        <v>0</v>
      </c>
    </row>
    <row r="35" spans="1:15" s="62" customFormat="1" ht="17" thickBot="1" x14ac:dyDescent="0.25">
      <c r="A35" s="73">
        <v>43983</v>
      </c>
      <c r="B35" s="74" t="s">
        <v>63</v>
      </c>
      <c r="C35" s="74"/>
      <c r="D35" s="336"/>
      <c r="E35" s="74"/>
      <c r="F35" s="74"/>
      <c r="G35" s="74">
        <v>-93</v>
      </c>
      <c r="H35" s="74"/>
      <c r="I35" s="74"/>
      <c r="J35" s="62" t="s">
        <v>1073</v>
      </c>
    </row>
    <row r="36" spans="1:15" s="105" customFormat="1" ht="17" thickBot="1" x14ac:dyDescent="0.3">
      <c r="A36" s="33" t="s">
        <v>1111</v>
      </c>
      <c r="B36" s="54"/>
      <c r="C36" s="64">
        <f t="shared" ref="C36:I36" si="2">SUM(C34:C35)</f>
        <v>1420</v>
      </c>
      <c r="D36" s="64">
        <f t="shared" si="2"/>
        <v>0</v>
      </c>
      <c r="E36" s="64">
        <f t="shared" si="2"/>
        <v>2588</v>
      </c>
      <c r="F36" s="64">
        <f t="shared" si="2"/>
        <v>422</v>
      </c>
      <c r="G36" s="64">
        <f t="shared" si="2"/>
        <v>989</v>
      </c>
      <c r="H36" s="64">
        <f t="shared" si="2"/>
        <v>40</v>
      </c>
      <c r="I36" s="64">
        <f t="shared" si="2"/>
        <v>0</v>
      </c>
    </row>
    <row r="37" spans="1:15" s="340" customFormat="1" ht="17" thickBot="1" x14ac:dyDescent="0.25">
      <c r="A37" s="337"/>
      <c r="B37" s="338"/>
      <c r="C37" s="338"/>
      <c r="D37" s="339"/>
      <c r="E37" s="338"/>
      <c r="F37" s="338"/>
      <c r="G37" s="338"/>
      <c r="H37" s="338"/>
      <c r="I37" s="338"/>
    </row>
    <row r="38" spans="1:15" s="68" customFormat="1" ht="17" thickBot="1" x14ac:dyDescent="0.3">
      <c r="A38" s="33" t="s">
        <v>1112</v>
      </c>
      <c r="B38" s="54"/>
      <c r="C38" s="64">
        <f t="shared" ref="C38:I38" si="3">SUM(C36:C37)</f>
        <v>1420</v>
      </c>
      <c r="D38" s="64">
        <f t="shared" si="3"/>
        <v>0</v>
      </c>
      <c r="E38" s="64">
        <f t="shared" si="3"/>
        <v>2588</v>
      </c>
      <c r="F38" s="64">
        <f t="shared" si="3"/>
        <v>422</v>
      </c>
      <c r="G38" s="64">
        <f t="shared" si="3"/>
        <v>989</v>
      </c>
      <c r="H38" s="64">
        <f t="shared" si="3"/>
        <v>40</v>
      </c>
      <c r="I38" s="64">
        <f t="shared" si="3"/>
        <v>0</v>
      </c>
    </row>
    <row r="39" spans="1:15" s="72" customFormat="1" x14ac:dyDescent="0.2">
      <c r="A39" s="341" t="s">
        <v>562</v>
      </c>
      <c r="B39" s="342" t="s">
        <v>210</v>
      </c>
      <c r="C39" s="342"/>
      <c r="D39" s="343"/>
      <c r="E39" s="342">
        <v>-14</v>
      </c>
      <c r="F39" s="342"/>
      <c r="G39" s="342"/>
      <c r="H39" s="342"/>
      <c r="I39" s="342"/>
      <c r="J39" s="72" t="s">
        <v>1113</v>
      </c>
    </row>
    <row r="40" spans="1:15" s="62" customFormat="1" x14ac:dyDescent="0.2">
      <c r="A40" s="73">
        <v>43985</v>
      </c>
      <c r="B40" s="74" t="s">
        <v>63</v>
      </c>
      <c r="C40" s="74">
        <v>-63</v>
      </c>
      <c r="D40" s="336"/>
      <c r="E40" s="74">
        <v>-196</v>
      </c>
      <c r="F40" s="74"/>
      <c r="G40" s="74"/>
      <c r="H40" s="74">
        <v>-14</v>
      </c>
      <c r="I40" s="74"/>
      <c r="J40" s="62" t="s">
        <v>1114</v>
      </c>
    </row>
    <row r="41" spans="1:15" s="62" customFormat="1" ht="17" thickBot="1" x14ac:dyDescent="0.25">
      <c r="A41" s="73" t="s">
        <v>624</v>
      </c>
      <c r="B41" s="74" t="s">
        <v>63</v>
      </c>
      <c r="C41" s="74">
        <v>-83</v>
      </c>
      <c r="D41" s="336"/>
      <c r="E41" s="74">
        <v>-78</v>
      </c>
      <c r="F41" s="74"/>
      <c r="G41" s="74">
        <v>-34</v>
      </c>
      <c r="H41" s="74"/>
      <c r="I41" s="74"/>
      <c r="J41" s="62" t="s">
        <v>1114</v>
      </c>
    </row>
    <row r="42" spans="1:15" s="68" customFormat="1" ht="17" thickBot="1" x14ac:dyDescent="0.3">
      <c r="A42" s="33" t="s">
        <v>1115</v>
      </c>
      <c r="B42" s="54"/>
      <c r="C42" s="64">
        <f>SUM(C38:C41)</f>
        <v>1274</v>
      </c>
      <c r="D42" s="64">
        <f t="shared" ref="D42:I42" si="4">SUM(D38:D41)</f>
        <v>0</v>
      </c>
      <c r="E42" s="64">
        <f t="shared" si="4"/>
        <v>2300</v>
      </c>
      <c r="F42" s="64">
        <f t="shared" si="4"/>
        <v>422</v>
      </c>
      <c r="G42" s="64">
        <f t="shared" si="4"/>
        <v>955</v>
      </c>
      <c r="H42" s="64">
        <f t="shared" si="4"/>
        <v>26</v>
      </c>
      <c r="I42" s="64">
        <f t="shared" si="4"/>
        <v>0</v>
      </c>
    </row>
    <row r="43" spans="1:15" s="62" customFormat="1" x14ac:dyDescent="0.2">
      <c r="A43" s="73" t="s">
        <v>627</v>
      </c>
      <c r="B43" s="74" t="s">
        <v>63</v>
      </c>
      <c r="C43" s="74">
        <v>-83</v>
      </c>
      <c r="D43" s="336"/>
      <c r="E43" s="74">
        <v>-94</v>
      </c>
      <c r="F43" s="74">
        <v>-20</v>
      </c>
      <c r="G43" s="74">
        <v>-30</v>
      </c>
      <c r="H43" s="74"/>
      <c r="I43" s="74"/>
      <c r="J43" s="62" t="s">
        <v>1114</v>
      </c>
    </row>
    <row r="44" spans="1:15" s="62" customFormat="1" x14ac:dyDescent="0.2">
      <c r="A44" s="73" t="s">
        <v>636</v>
      </c>
      <c r="B44" s="74" t="s">
        <v>63</v>
      </c>
      <c r="C44" s="74">
        <v>-84</v>
      </c>
      <c r="D44" s="336"/>
      <c r="E44" s="74">
        <v>-160</v>
      </c>
      <c r="F44" s="74">
        <v>-17</v>
      </c>
      <c r="G44" s="74">
        <v>-20</v>
      </c>
      <c r="H44" s="74"/>
      <c r="I44" s="74"/>
      <c r="J44" s="62" t="s">
        <v>989</v>
      </c>
    </row>
    <row r="45" spans="1:15" s="62" customFormat="1" x14ac:dyDescent="0.2">
      <c r="A45" s="73" t="s">
        <v>643</v>
      </c>
      <c r="B45" s="74" t="s">
        <v>63</v>
      </c>
      <c r="C45" s="74">
        <v>-82</v>
      </c>
      <c r="D45" s="336"/>
      <c r="E45" s="74">
        <v>-111</v>
      </c>
      <c r="F45" s="74">
        <v>-18</v>
      </c>
      <c r="G45" s="74">
        <v>-40</v>
      </c>
      <c r="H45" s="74"/>
      <c r="I45" s="74"/>
      <c r="J45" s="62" t="s">
        <v>1114</v>
      </c>
    </row>
    <row r="46" spans="1:15" s="62" customFormat="1" x14ac:dyDescent="0.2">
      <c r="A46" s="73" t="s">
        <v>896</v>
      </c>
      <c r="B46" s="74" t="s">
        <v>63</v>
      </c>
      <c r="C46" s="74">
        <v>-84</v>
      </c>
      <c r="D46" s="336"/>
      <c r="E46" s="74">
        <v>-140</v>
      </c>
      <c r="F46" s="74">
        <v>-22</v>
      </c>
      <c r="G46" s="74">
        <v>-44</v>
      </c>
      <c r="H46" s="74"/>
      <c r="I46" s="74"/>
      <c r="J46" s="62" t="s">
        <v>989</v>
      </c>
    </row>
    <row r="47" spans="1:15" s="62" customFormat="1" x14ac:dyDescent="0.2">
      <c r="A47" s="73" t="s">
        <v>1116</v>
      </c>
      <c r="B47" s="74" t="s">
        <v>63</v>
      </c>
      <c r="C47" s="74">
        <v>-85</v>
      </c>
      <c r="D47" s="336"/>
      <c r="E47" s="74">
        <v>-98</v>
      </c>
      <c r="F47" s="74">
        <v>-22</v>
      </c>
      <c r="G47" s="74">
        <v>-45</v>
      </c>
      <c r="H47" s="74"/>
      <c r="I47" s="74"/>
      <c r="J47" s="62" t="s">
        <v>989</v>
      </c>
    </row>
    <row r="48" spans="1:15" s="62" customFormat="1" x14ac:dyDescent="0.2">
      <c r="A48" s="73" t="s">
        <v>645</v>
      </c>
      <c r="B48" s="74" t="s">
        <v>63</v>
      </c>
      <c r="C48" s="74">
        <v>-75</v>
      </c>
      <c r="D48" s="336"/>
      <c r="E48" s="74">
        <v>-160</v>
      </c>
      <c r="F48" s="74">
        <v>-10</v>
      </c>
      <c r="G48" s="74">
        <v>-48</v>
      </c>
      <c r="H48" s="74"/>
      <c r="I48" s="74"/>
      <c r="J48" s="62" t="s">
        <v>1114</v>
      </c>
    </row>
    <row r="49" spans="1:10" s="62" customFormat="1" x14ac:dyDescent="0.2">
      <c r="A49" s="73">
        <v>43865</v>
      </c>
      <c r="B49" s="74" t="s">
        <v>63</v>
      </c>
      <c r="C49" s="74">
        <v>-117</v>
      </c>
      <c r="D49" s="336"/>
      <c r="E49" s="74">
        <v>-301</v>
      </c>
      <c r="F49" s="74">
        <v>-35</v>
      </c>
      <c r="G49" s="74">
        <v>-100</v>
      </c>
      <c r="H49" s="74"/>
      <c r="I49" s="74"/>
      <c r="J49" s="62" t="s">
        <v>1025</v>
      </c>
    </row>
    <row r="50" spans="1:10" s="62" customFormat="1" x14ac:dyDescent="0.2">
      <c r="A50" s="73">
        <v>44139</v>
      </c>
      <c r="B50" s="74" t="s">
        <v>63</v>
      </c>
      <c r="C50" s="74">
        <v>-84</v>
      </c>
      <c r="D50" s="336"/>
      <c r="E50" s="74">
        <v>-114</v>
      </c>
      <c r="F50" s="74">
        <v>-51</v>
      </c>
      <c r="G50" s="74">
        <v>-43</v>
      </c>
      <c r="H50" s="74"/>
      <c r="I50" s="74"/>
      <c r="J50" s="62" t="s">
        <v>989</v>
      </c>
    </row>
    <row r="51" spans="1:10" s="62" customFormat="1" ht="17" thickBot="1" x14ac:dyDescent="0.25">
      <c r="A51" s="73" t="s">
        <v>1117</v>
      </c>
      <c r="B51" s="74" t="s">
        <v>63</v>
      </c>
      <c r="C51" s="74">
        <v>-89</v>
      </c>
      <c r="D51" s="336"/>
      <c r="E51" s="74">
        <v>-174</v>
      </c>
      <c r="F51" s="74">
        <v>-23</v>
      </c>
      <c r="G51" s="74">
        <v>-94</v>
      </c>
      <c r="H51" s="74">
        <v>-1</v>
      </c>
      <c r="I51" s="74"/>
      <c r="J51" s="62" t="s">
        <v>1025</v>
      </c>
    </row>
    <row r="52" spans="1:10" s="68" customFormat="1" ht="17" thickBot="1" x14ac:dyDescent="0.3">
      <c r="A52" s="33" t="s">
        <v>1118</v>
      </c>
      <c r="B52" s="54"/>
      <c r="C52" s="64">
        <f>SUM(C42:C51)</f>
        <v>491</v>
      </c>
      <c r="D52" s="64">
        <f t="shared" ref="D52:I52" si="5">SUM(D42:D51)</f>
        <v>0</v>
      </c>
      <c r="E52" s="64">
        <f>SUM(E42:E51)</f>
        <v>948</v>
      </c>
      <c r="F52" s="64">
        <f t="shared" si="5"/>
        <v>204</v>
      </c>
      <c r="G52" s="64">
        <f>SUM(G42:G51)</f>
        <v>491</v>
      </c>
      <c r="H52" s="64">
        <f t="shared" si="5"/>
        <v>25</v>
      </c>
      <c r="I52" s="64">
        <f t="shared" si="5"/>
        <v>0</v>
      </c>
    </row>
    <row r="53" spans="1:10" s="62" customFormat="1" x14ac:dyDescent="0.2">
      <c r="A53" s="73" t="s">
        <v>1119</v>
      </c>
      <c r="B53" s="74" t="s">
        <v>63</v>
      </c>
      <c r="C53" s="74">
        <v>-16</v>
      </c>
      <c r="D53" s="336"/>
      <c r="E53" s="74">
        <v>-100</v>
      </c>
      <c r="F53" s="74">
        <v>-2</v>
      </c>
      <c r="G53" s="74">
        <v>-53</v>
      </c>
      <c r="H53" s="74"/>
      <c r="I53" s="74"/>
      <c r="J53" s="62" t="s">
        <v>989</v>
      </c>
    </row>
    <row r="54" spans="1:10" s="62" customFormat="1" x14ac:dyDescent="0.2">
      <c r="A54" s="73" t="s">
        <v>1119</v>
      </c>
      <c r="B54" s="74" t="s">
        <v>63</v>
      </c>
      <c r="C54" s="74">
        <v>-84</v>
      </c>
      <c r="D54" s="336"/>
      <c r="E54" s="74">
        <v>-60</v>
      </c>
      <c r="F54" s="74">
        <v>-50</v>
      </c>
      <c r="G54" s="74">
        <v>-42</v>
      </c>
      <c r="H54" s="74"/>
      <c r="I54" s="74"/>
      <c r="J54" s="62" t="s">
        <v>1114</v>
      </c>
    </row>
    <row r="55" spans="1:10" s="62" customFormat="1" x14ac:dyDescent="0.2">
      <c r="A55" s="73" t="s">
        <v>659</v>
      </c>
      <c r="B55" s="74" t="s">
        <v>63</v>
      </c>
      <c r="C55" s="74">
        <v>-54</v>
      </c>
      <c r="D55" s="336"/>
      <c r="E55" s="74">
        <v>-164</v>
      </c>
      <c r="F55" s="74">
        <v>-7</v>
      </c>
      <c r="G55" s="74">
        <v>-30</v>
      </c>
      <c r="H55" s="74"/>
      <c r="I55" s="74"/>
      <c r="J55" s="62" t="s">
        <v>1114</v>
      </c>
    </row>
    <row r="56" spans="1:10" s="62" customFormat="1" ht="15.75" customHeight="1" x14ac:dyDescent="0.2">
      <c r="A56" s="73">
        <v>43866</v>
      </c>
      <c r="B56" s="74" t="s">
        <v>63</v>
      </c>
      <c r="C56" s="74">
        <v>-79</v>
      </c>
      <c r="D56" s="336"/>
      <c r="E56" s="74">
        <v>-88</v>
      </c>
      <c r="F56" s="74"/>
      <c r="G56" s="74">
        <v>-62</v>
      </c>
      <c r="H56" s="74"/>
      <c r="I56" s="74"/>
      <c r="J56" s="62" t="s">
        <v>989</v>
      </c>
    </row>
    <row r="57" spans="1:10" s="62" customFormat="1" x14ac:dyDescent="0.2">
      <c r="A57" s="73">
        <v>43956</v>
      </c>
      <c r="B57" s="74" t="s">
        <v>63</v>
      </c>
      <c r="C57" s="74">
        <v>-84</v>
      </c>
      <c r="D57" s="336"/>
      <c r="E57" s="74">
        <v>-130</v>
      </c>
      <c r="F57" s="74">
        <v>-11</v>
      </c>
      <c r="G57" s="74">
        <v>-51</v>
      </c>
      <c r="H57" s="74"/>
      <c r="I57" s="74"/>
      <c r="J57" s="62" t="s">
        <v>989</v>
      </c>
    </row>
    <row r="58" spans="1:10" s="62" customFormat="1" x14ac:dyDescent="0.2">
      <c r="A58" s="73">
        <v>44140</v>
      </c>
      <c r="B58" s="74" t="s">
        <v>63</v>
      </c>
      <c r="C58" s="74">
        <v>-84</v>
      </c>
      <c r="D58" s="336"/>
      <c r="E58" s="74">
        <v>-8</v>
      </c>
      <c r="F58" s="74">
        <v>-10</v>
      </c>
      <c r="G58" s="74">
        <v>-13</v>
      </c>
      <c r="H58" s="74">
        <v>-1</v>
      </c>
      <c r="I58" s="74"/>
      <c r="J58" s="62" t="s">
        <v>989</v>
      </c>
    </row>
    <row r="59" spans="1:10" s="62" customFormat="1" ht="17" thickBot="1" x14ac:dyDescent="0.3">
      <c r="A59" s="12" t="s">
        <v>1120</v>
      </c>
      <c r="B59" s="15" t="s">
        <v>63</v>
      </c>
      <c r="C59" s="74">
        <v>-52</v>
      </c>
      <c r="D59" s="336"/>
      <c r="E59" s="74">
        <v>-141</v>
      </c>
      <c r="F59" s="74">
        <v>-39</v>
      </c>
      <c r="G59" s="74">
        <v>-62</v>
      </c>
      <c r="H59" s="74"/>
      <c r="I59" s="74"/>
      <c r="J59" s="62" t="s">
        <v>989</v>
      </c>
    </row>
    <row r="60" spans="1:10" s="68" customFormat="1" ht="17" thickBot="1" x14ac:dyDescent="0.3">
      <c r="A60" s="33" t="s">
        <v>1121</v>
      </c>
      <c r="B60" s="54"/>
      <c r="C60" s="64">
        <f>SUM(C52:C59)</f>
        <v>38</v>
      </c>
      <c r="D60" s="64">
        <f t="shared" ref="D60:I60" si="6">SUM(D52:D59)</f>
        <v>0</v>
      </c>
      <c r="E60" s="64">
        <f t="shared" si="6"/>
        <v>257</v>
      </c>
      <c r="F60" s="64">
        <f t="shared" si="6"/>
        <v>85</v>
      </c>
      <c r="G60" s="64">
        <f t="shared" si="6"/>
        <v>178</v>
      </c>
      <c r="H60" s="64">
        <f t="shared" si="6"/>
        <v>24</v>
      </c>
      <c r="I60" s="64">
        <f t="shared" si="6"/>
        <v>0</v>
      </c>
    </row>
    <row r="61" spans="1:10" ht="17" thickBot="1" x14ac:dyDescent="0.25">
      <c r="A61" s="109"/>
      <c r="B61" s="82"/>
      <c r="C61" s="74"/>
      <c r="D61" s="336"/>
      <c r="E61" s="74"/>
      <c r="F61" s="74"/>
      <c r="G61" s="74"/>
      <c r="H61" s="74"/>
      <c r="I61" s="74"/>
    </row>
    <row r="62" spans="1:10" s="68" customFormat="1" ht="17" thickBot="1" x14ac:dyDescent="0.3">
      <c r="A62" s="33" t="s">
        <v>1122</v>
      </c>
      <c r="B62" s="54"/>
      <c r="C62" s="64">
        <f t="shared" ref="C62:I62" si="7">SUM(C60:C61)</f>
        <v>38</v>
      </c>
      <c r="D62" s="64">
        <f t="shared" si="7"/>
        <v>0</v>
      </c>
      <c r="E62" s="64">
        <f t="shared" si="7"/>
        <v>257</v>
      </c>
      <c r="F62" s="64">
        <f t="shared" si="7"/>
        <v>85</v>
      </c>
      <c r="G62" s="64">
        <f t="shared" si="7"/>
        <v>178</v>
      </c>
      <c r="H62" s="64">
        <f t="shared" si="7"/>
        <v>24</v>
      </c>
      <c r="I62" s="64">
        <f t="shared" si="7"/>
        <v>0</v>
      </c>
    </row>
    <row r="63" spans="1:10" s="62" customFormat="1" ht="17" thickBot="1" x14ac:dyDescent="0.25">
      <c r="A63" s="73" t="s">
        <v>908</v>
      </c>
      <c r="B63" s="74" t="s">
        <v>63</v>
      </c>
      <c r="C63" s="74">
        <v>-38</v>
      </c>
      <c r="D63" s="336"/>
      <c r="E63" s="74">
        <v>-60</v>
      </c>
      <c r="F63" s="74"/>
      <c r="G63" s="74">
        <v>-37</v>
      </c>
      <c r="H63" s="74"/>
      <c r="I63" s="74"/>
      <c r="J63" s="62" t="s">
        <v>1114</v>
      </c>
    </row>
    <row r="64" spans="1:10" s="68" customFormat="1" ht="17" thickBot="1" x14ac:dyDescent="0.3">
      <c r="A64" s="33" t="s">
        <v>1123</v>
      </c>
      <c r="B64" s="54"/>
      <c r="C64" s="64">
        <f>SUM(C62:C63)</f>
        <v>0</v>
      </c>
      <c r="D64" s="64">
        <f t="shared" ref="D64:I64" si="8">SUM(D62:D63)</f>
        <v>0</v>
      </c>
      <c r="E64" s="64">
        <f>SUM(E62:E63)</f>
        <v>197</v>
      </c>
      <c r="F64" s="64">
        <f>SUM(F62:F63)</f>
        <v>85</v>
      </c>
      <c r="G64" s="64">
        <f>SUM(G62:G63)</f>
        <v>141</v>
      </c>
      <c r="H64" s="64">
        <f>SUM(H62:H63)</f>
        <v>24</v>
      </c>
      <c r="I64" s="64">
        <f t="shared" si="8"/>
        <v>0</v>
      </c>
    </row>
    <row r="65" spans="1:10" s="62" customFormat="1" ht="17" thickBot="1" x14ac:dyDescent="0.25">
      <c r="A65" s="73"/>
      <c r="B65" s="74"/>
      <c r="C65" s="74"/>
      <c r="D65" s="336"/>
      <c r="E65" s="74"/>
      <c r="F65" s="74"/>
      <c r="G65" s="74"/>
      <c r="H65" s="74"/>
      <c r="I65" s="74"/>
    </row>
    <row r="66" spans="1:10" s="68" customFormat="1" ht="17" thickBot="1" x14ac:dyDescent="0.3">
      <c r="A66" s="33" t="s">
        <v>1124</v>
      </c>
      <c r="B66" s="54"/>
      <c r="C66" s="64">
        <f>SUM(C64:C65)</f>
        <v>0</v>
      </c>
      <c r="D66" s="64">
        <f t="shared" ref="D66:I66" si="9">SUM(D64:D65)</f>
        <v>0</v>
      </c>
      <c r="E66" s="64">
        <f>SUM(E64:E65)</f>
        <v>197</v>
      </c>
      <c r="F66" s="64">
        <f>SUM(F64:F65)</f>
        <v>85</v>
      </c>
      <c r="G66" s="64">
        <f>SUM(G64:G65)</f>
        <v>141</v>
      </c>
      <c r="H66" s="64">
        <f>SUM(H64:H65)</f>
        <v>24</v>
      </c>
      <c r="I66" s="64">
        <f t="shared" si="9"/>
        <v>0</v>
      </c>
    </row>
    <row r="67" spans="1:10" s="62" customFormat="1" ht="17" thickBot="1" x14ac:dyDescent="0.3">
      <c r="A67" s="13" t="s">
        <v>279</v>
      </c>
      <c r="B67" s="13" t="s">
        <v>63</v>
      </c>
      <c r="C67" s="74"/>
      <c r="D67" s="336"/>
      <c r="E67" s="74">
        <v>-197</v>
      </c>
      <c r="F67" s="74"/>
      <c r="G67" s="74">
        <v>-70</v>
      </c>
      <c r="H67" s="74"/>
      <c r="I67" s="74"/>
      <c r="J67" s="62" t="s">
        <v>989</v>
      </c>
    </row>
    <row r="68" spans="1:10" s="68" customFormat="1" ht="17" thickBot="1" x14ac:dyDescent="0.3">
      <c r="A68" s="33" t="s">
        <v>1125</v>
      </c>
      <c r="B68" s="54"/>
      <c r="C68" s="64">
        <f>SUM(C66:C67)</f>
        <v>0</v>
      </c>
      <c r="D68" s="64">
        <f t="shared" ref="D68:I68" si="10">SUM(D66:D67)</f>
        <v>0</v>
      </c>
      <c r="E68" s="64">
        <f t="shared" si="10"/>
        <v>0</v>
      </c>
      <c r="F68" s="64">
        <f t="shared" si="10"/>
        <v>85</v>
      </c>
      <c r="G68" s="64">
        <f t="shared" si="10"/>
        <v>71</v>
      </c>
      <c r="H68" s="64">
        <f t="shared" si="10"/>
        <v>24</v>
      </c>
      <c r="I68" s="64">
        <f t="shared" si="10"/>
        <v>0</v>
      </c>
    </row>
    <row r="69" spans="1:10" ht="17" thickBot="1" x14ac:dyDescent="0.3">
      <c r="A69" s="81"/>
      <c r="B69" s="81"/>
      <c r="C69" s="74"/>
      <c r="D69" s="336"/>
      <c r="E69" s="74"/>
      <c r="F69" s="74"/>
      <c r="G69" s="74"/>
      <c r="H69" s="74"/>
      <c r="I69" s="74"/>
    </row>
    <row r="70" spans="1:10" s="68" customFormat="1" ht="17" thickBot="1" x14ac:dyDescent="0.3">
      <c r="A70" s="33" t="s">
        <v>1126</v>
      </c>
      <c r="B70" s="54"/>
      <c r="C70" s="64">
        <f>SUM(C68:C69)</f>
        <v>0</v>
      </c>
      <c r="D70" s="64">
        <f>SUM(D68:D69)</f>
        <v>0</v>
      </c>
      <c r="E70" s="64">
        <f>SUM(E68:E69)</f>
        <v>0</v>
      </c>
      <c r="F70" s="64">
        <f>SUM(F68:F69)</f>
        <v>85</v>
      </c>
      <c r="G70" s="64">
        <f t="shared" ref="G70:I70" si="11">SUM(G68:G69)</f>
        <v>71</v>
      </c>
      <c r="H70" s="64">
        <f t="shared" si="11"/>
        <v>24</v>
      </c>
      <c r="I70" s="64">
        <f t="shared" si="11"/>
        <v>0</v>
      </c>
    </row>
    <row r="71" spans="1:10" s="62" customFormat="1" ht="17" thickBot="1" x14ac:dyDescent="0.3">
      <c r="A71" s="76">
        <v>44176</v>
      </c>
      <c r="B71" s="14" t="s">
        <v>63</v>
      </c>
      <c r="C71" s="74"/>
      <c r="D71" s="336"/>
      <c r="E71" s="74"/>
      <c r="F71" s="74">
        <v>-20</v>
      </c>
      <c r="G71" s="74">
        <v>-36</v>
      </c>
      <c r="H71" s="74">
        <v>-9</v>
      </c>
      <c r="I71" s="74"/>
      <c r="J71" s="62" t="s">
        <v>1127</v>
      </c>
    </row>
    <row r="72" spans="1:10" s="68" customFormat="1" ht="17" thickBot="1" x14ac:dyDescent="0.3">
      <c r="A72" s="33" t="s">
        <v>1128</v>
      </c>
      <c r="B72" s="54"/>
      <c r="C72" s="64">
        <f>SUM(C70:C71)</f>
        <v>0</v>
      </c>
      <c r="D72" s="64">
        <f t="shared" ref="D72:H72" si="12">SUM(D70:D71)</f>
        <v>0</v>
      </c>
      <c r="E72" s="64">
        <f t="shared" si="12"/>
        <v>0</v>
      </c>
      <c r="F72" s="64">
        <f t="shared" si="12"/>
        <v>65</v>
      </c>
      <c r="G72" s="64">
        <f t="shared" si="12"/>
        <v>35</v>
      </c>
      <c r="H72" s="64">
        <f t="shared" si="12"/>
        <v>15</v>
      </c>
      <c r="I72" s="64">
        <f>SUM(I70:I71)</f>
        <v>0</v>
      </c>
    </row>
    <row r="73" spans="1:10" ht="17" thickBot="1" x14ac:dyDescent="0.3">
      <c r="A73" s="81"/>
      <c r="B73" s="81"/>
      <c r="C73" s="74"/>
      <c r="D73" s="336"/>
      <c r="E73" s="74"/>
      <c r="F73" s="74"/>
      <c r="G73" s="74"/>
      <c r="H73" s="74"/>
      <c r="I73" s="74"/>
    </row>
    <row r="74" spans="1:10" s="68" customFormat="1" ht="17" thickBot="1" x14ac:dyDescent="0.3">
      <c r="A74" s="33" t="s">
        <v>1129</v>
      </c>
      <c r="B74" s="54"/>
      <c r="C74" s="64">
        <f>SUM(C72:C73)</f>
        <v>0</v>
      </c>
      <c r="D74" s="64">
        <f t="shared" ref="D74:I76" si="13">SUM(D72:D73)</f>
        <v>0</v>
      </c>
      <c r="E74" s="64">
        <f t="shared" si="13"/>
        <v>0</v>
      </c>
      <c r="F74" s="64">
        <f t="shared" si="13"/>
        <v>65</v>
      </c>
      <c r="G74" s="64">
        <f t="shared" si="13"/>
        <v>35</v>
      </c>
      <c r="H74" s="64">
        <f t="shared" si="13"/>
        <v>15</v>
      </c>
      <c r="I74" s="64">
        <f t="shared" si="13"/>
        <v>0</v>
      </c>
    </row>
    <row r="75" spans="1:10" ht="17" thickBot="1" x14ac:dyDescent="0.3">
      <c r="A75" s="81"/>
      <c r="B75" s="81"/>
      <c r="C75" s="74"/>
      <c r="D75" s="336"/>
      <c r="E75" s="74"/>
      <c r="F75" s="74"/>
      <c r="G75" s="74"/>
      <c r="H75" s="74"/>
      <c r="I75" s="74"/>
    </row>
    <row r="76" spans="1:10" s="68" customFormat="1" ht="17" thickBot="1" x14ac:dyDescent="0.3">
      <c r="A76" s="33" t="s">
        <v>1804</v>
      </c>
      <c r="B76" s="54"/>
      <c r="C76" s="64">
        <f t="shared" ref="C76:H76" si="14">SUM(C74:C75)</f>
        <v>0</v>
      </c>
      <c r="D76" s="64">
        <f t="shared" si="14"/>
        <v>0</v>
      </c>
      <c r="E76" s="64">
        <f t="shared" si="14"/>
        <v>0</v>
      </c>
      <c r="F76" s="64">
        <f t="shared" si="14"/>
        <v>65</v>
      </c>
      <c r="G76" s="64">
        <f t="shared" si="14"/>
        <v>35</v>
      </c>
      <c r="H76" s="64">
        <f t="shared" si="14"/>
        <v>15</v>
      </c>
      <c r="I76" s="64">
        <f t="shared" si="13"/>
        <v>0</v>
      </c>
    </row>
    <row r="77" spans="1:10" s="72" customFormat="1" ht="17" thickBot="1" x14ac:dyDescent="0.3">
      <c r="A77" s="432" t="s">
        <v>2360</v>
      </c>
      <c r="B77" s="432" t="s">
        <v>967</v>
      </c>
      <c r="C77" s="342"/>
      <c r="D77" s="343"/>
      <c r="E77" s="342"/>
      <c r="F77" s="342">
        <v>-65</v>
      </c>
      <c r="G77" s="342">
        <v>-16</v>
      </c>
      <c r="H77" s="342">
        <v>-15</v>
      </c>
      <c r="I77" s="342"/>
      <c r="J77" s="72" t="s">
        <v>211</v>
      </c>
    </row>
    <row r="78" spans="1:10" s="68" customFormat="1" ht="17" thickBot="1" x14ac:dyDescent="0.3">
      <c r="A78" s="33" t="s">
        <v>2516</v>
      </c>
      <c r="B78" s="54"/>
      <c r="C78" s="64">
        <f t="shared" ref="C78:I78" si="15">SUM(C76:C77)</f>
        <v>0</v>
      </c>
      <c r="D78" s="64">
        <f t="shared" si="15"/>
        <v>0</v>
      </c>
      <c r="E78" s="64">
        <f t="shared" si="15"/>
        <v>0</v>
      </c>
      <c r="F78" s="64">
        <f t="shared" si="15"/>
        <v>0</v>
      </c>
      <c r="G78" s="64">
        <f t="shared" si="15"/>
        <v>19</v>
      </c>
      <c r="H78" s="64">
        <f t="shared" si="15"/>
        <v>0</v>
      </c>
      <c r="I78" s="64">
        <f t="shared" si="15"/>
        <v>0</v>
      </c>
    </row>
    <row r="79" spans="1:10" s="62" customFormat="1" ht="17" thickBot="1" x14ac:dyDescent="0.3">
      <c r="A79" s="76">
        <v>44533</v>
      </c>
      <c r="B79" s="14" t="s">
        <v>63</v>
      </c>
      <c r="C79" s="74"/>
      <c r="D79" s="336"/>
      <c r="E79" s="74"/>
      <c r="F79" s="74"/>
      <c r="G79" s="74">
        <v>-15</v>
      </c>
      <c r="H79" s="74"/>
      <c r="I79" s="74"/>
      <c r="J79" s="62" t="s">
        <v>998</v>
      </c>
    </row>
    <row r="80" spans="1:10" s="68" customFormat="1" ht="17" thickBot="1" x14ac:dyDescent="0.3">
      <c r="A80" s="33" t="s">
        <v>2635</v>
      </c>
      <c r="B80" s="54"/>
      <c r="C80" s="64">
        <f t="shared" ref="C80:I80" si="16">SUM(C78:C79)</f>
        <v>0</v>
      </c>
      <c r="D80" s="64">
        <f t="shared" si="16"/>
        <v>0</v>
      </c>
      <c r="E80" s="64">
        <f t="shared" si="16"/>
        <v>0</v>
      </c>
      <c r="F80" s="64">
        <f t="shared" si="16"/>
        <v>0</v>
      </c>
      <c r="G80" s="64">
        <f t="shared" si="16"/>
        <v>4</v>
      </c>
      <c r="H80" s="64">
        <f t="shared" si="16"/>
        <v>0</v>
      </c>
      <c r="I80" s="64">
        <f t="shared" si="16"/>
        <v>0</v>
      </c>
    </row>
    <row r="81" spans="1:12" s="72" customFormat="1" x14ac:dyDescent="0.25">
      <c r="A81" s="432" t="s">
        <v>2747</v>
      </c>
      <c r="B81" s="432" t="s">
        <v>210</v>
      </c>
      <c r="C81" s="342"/>
      <c r="D81" s="343"/>
      <c r="E81" s="342"/>
      <c r="F81" s="342"/>
      <c r="G81" s="342">
        <v>-4</v>
      </c>
      <c r="H81" s="342"/>
      <c r="I81" s="342"/>
      <c r="J81" s="72" t="s">
        <v>211</v>
      </c>
    </row>
    <row r="82" spans="1:12" x14ac:dyDescent="0.2">
      <c r="A82" s="109"/>
      <c r="B82" s="82"/>
      <c r="C82" s="74"/>
      <c r="D82" s="336"/>
      <c r="E82" s="74"/>
      <c r="F82" s="74"/>
      <c r="G82" s="74"/>
      <c r="H82" s="74"/>
      <c r="I82" s="74"/>
    </row>
    <row r="83" spans="1:12" ht="17" thickBot="1" x14ac:dyDescent="0.25">
      <c r="A83" s="109"/>
      <c r="B83" s="82"/>
      <c r="C83" s="74"/>
      <c r="D83" s="336"/>
      <c r="E83" s="74"/>
      <c r="F83" s="74"/>
      <c r="G83" s="74"/>
      <c r="H83" s="74"/>
      <c r="I83" s="74"/>
    </row>
    <row r="84" spans="1:12" ht="17" thickBot="1" x14ac:dyDescent="0.25">
      <c r="A84" s="344" t="s">
        <v>927</v>
      </c>
      <c r="B84" s="89"/>
      <c r="C84" s="345">
        <f>SUM(C24:C32)</f>
        <v>2840</v>
      </c>
      <c r="D84" s="85">
        <f>SUM(D24:D33)</f>
        <v>0</v>
      </c>
      <c r="E84" s="346">
        <f>SUM(E24:E32)</f>
        <v>5176</v>
      </c>
      <c r="F84" s="345">
        <f>SUM(F24:F32)</f>
        <v>844</v>
      </c>
      <c r="G84" s="346">
        <f>SUM(G24:G32)</f>
        <v>2164</v>
      </c>
      <c r="H84" s="346">
        <f>SUM(H24:H30)</f>
        <v>40</v>
      </c>
      <c r="I84" s="347"/>
    </row>
    <row r="85" spans="1:12" s="58" customFormat="1" ht="17" thickBot="1" x14ac:dyDescent="0.25">
      <c r="A85" s="348" t="s">
        <v>1053</v>
      </c>
      <c r="B85" s="89"/>
      <c r="C85" s="345">
        <v>1420</v>
      </c>
      <c r="D85" s="85"/>
      <c r="E85" s="346">
        <v>2762</v>
      </c>
      <c r="F85" s="345">
        <v>422</v>
      </c>
      <c r="G85" s="346">
        <v>1150</v>
      </c>
      <c r="H85" s="349"/>
      <c r="I85" s="347"/>
    </row>
    <row r="86" spans="1:12" ht="17" thickBot="1" x14ac:dyDescent="0.25">
      <c r="C86" s="61" t="s">
        <v>26</v>
      </c>
      <c r="D86" s="350" t="s">
        <v>2</v>
      </c>
      <c r="E86" s="61" t="s">
        <v>3</v>
      </c>
      <c r="F86" s="61" t="s">
        <v>27</v>
      </c>
      <c r="G86" s="61" t="s">
        <v>10</v>
      </c>
      <c r="H86" s="321" t="s">
        <v>18</v>
      </c>
      <c r="I86" s="322"/>
    </row>
    <row r="88" spans="1:12" x14ac:dyDescent="0.2">
      <c r="A88" s="59" t="s">
        <v>1038</v>
      </c>
      <c r="B88" s="59"/>
      <c r="C88" s="59"/>
      <c r="D88" s="309"/>
      <c r="E88" s="309"/>
      <c r="J88" s="105"/>
      <c r="K88" s="105"/>
      <c r="L88" s="105"/>
    </row>
    <row r="92" spans="1:12" x14ac:dyDescent="0.2">
      <c r="A92" s="58" t="s">
        <v>1130</v>
      </c>
      <c r="B92" s="58"/>
      <c r="D92" s="309" t="s">
        <v>1131</v>
      </c>
      <c r="E92" s="309"/>
      <c r="F92" s="309"/>
      <c r="G92" s="309"/>
      <c r="H92" s="309"/>
    </row>
    <row r="94" spans="1:12" x14ac:dyDescent="0.2">
      <c r="A94" s="351" t="s">
        <v>1132</v>
      </c>
      <c r="B94" s="351"/>
      <c r="C94" s="351"/>
      <c r="D94" s="351"/>
      <c r="E94" s="351"/>
      <c r="F94" s="351"/>
      <c r="G94" s="351"/>
      <c r="H94" s="351"/>
      <c r="I94" s="351"/>
    </row>
    <row r="95" spans="1:12" x14ac:dyDescent="0.2">
      <c r="A95" s="351" t="s">
        <v>1133</v>
      </c>
      <c r="B95" s="351"/>
      <c r="C95" s="351"/>
      <c r="D95" s="351"/>
      <c r="E95" s="351"/>
      <c r="F95" s="351"/>
      <c r="G95" s="351"/>
      <c r="H95" s="351"/>
      <c r="I95" s="351"/>
    </row>
    <row r="96" spans="1:12" x14ac:dyDescent="0.2">
      <c r="A96" s="351" t="s">
        <v>1134</v>
      </c>
      <c r="B96" s="351"/>
      <c r="C96" s="351"/>
      <c r="D96" s="351"/>
      <c r="E96" s="351"/>
      <c r="F96" s="351"/>
      <c r="G96" s="351"/>
      <c r="H96" s="351"/>
      <c r="I96" s="351"/>
    </row>
    <row r="98" spans="1:7" x14ac:dyDescent="0.2">
      <c r="A98" s="309" t="s">
        <v>1135</v>
      </c>
      <c r="B98" s="309"/>
      <c r="C98" s="309"/>
      <c r="D98" s="309"/>
    </row>
    <row r="99" spans="1:7" x14ac:dyDescent="0.2">
      <c r="A99" s="309" t="s">
        <v>1136</v>
      </c>
      <c r="B99" s="309"/>
      <c r="C99" s="309"/>
      <c r="D99" s="309"/>
      <c r="G99" s="65" t="s">
        <v>1137</v>
      </c>
    </row>
    <row r="100" spans="1:7" x14ac:dyDescent="0.2">
      <c r="A100" s="309" t="s">
        <v>1138</v>
      </c>
      <c r="B100" s="309"/>
      <c r="C100" s="309"/>
      <c r="D100" s="309"/>
    </row>
    <row r="101" spans="1:7" x14ac:dyDescent="0.2">
      <c r="A101" s="309" t="s">
        <v>1139</v>
      </c>
      <c r="B101" s="309"/>
      <c r="C101" s="309"/>
      <c r="D101" s="309"/>
      <c r="G101" s="65" t="s">
        <v>1140</v>
      </c>
    </row>
    <row r="102" spans="1:7" x14ac:dyDescent="0.2">
      <c r="A102" s="309" t="s">
        <v>1141</v>
      </c>
      <c r="B102" s="309"/>
      <c r="C102" s="309"/>
      <c r="D102" s="309"/>
      <c r="G102" s="65" t="s">
        <v>1142</v>
      </c>
    </row>
    <row r="103" spans="1:7" x14ac:dyDescent="0.2">
      <c r="G103" s="65" t="s">
        <v>1143</v>
      </c>
    </row>
    <row r="104" spans="1:7" x14ac:dyDescent="0.2">
      <c r="A104" s="309" t="s">
        <v>1144</v>
      </c>
      <c r="B104" s="309"/>
      <c r="C104" s="309"/>
      <c r="D104" s="309"/>
      <c r="E104" s="309"/>
    </row>
    <row r="105" spans="1:7" x14ac:dyDescent="0.2">
      <c r="A105" s="309" t="s">
        <v>1145</v>
      </c>
      <c r="B105" s="309"/>
      <c r="C105" s="309"/>
      <c r="D105" s="309"/>
      <c r="E105" s="309"/>
      <c r="G105" s="65" t="s">
        <v>1146</v>
      </c>
    </row>
    <row r="106" spans="1:7" x14ac:dyDescent="0.2">
      <c r="G106" s="65" t="s">
        <v>1147</v>
      </c>
    </row>
    <row r="107" spans="1:7" x14ac:dyDescent="0.2">
      <c r="A107" s="277" t="s">
        <v>1148</v>
      </c>
      <c r="B107" s="59"/>
    </row>
    <row r="108" spans="1:7" x14ac:dyDescent="0.2">
      <c r="A108" s="277" t="s">
        <v>1149</v>
      </c>
      <c r="B108" s="5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tabColor rgb="FF92D050"/>
  </sheetPr>
  <dimension ref="A1:N18"/>
  <sheetViews>
    <sheetView workbookViewId="0">
      <selection activeCell="B19" sqref="B19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4" width="8.5" style="2" customWidth="1"/>
    <col min="15" max="16384" width="9" style="2"/>
  </cols>
  <sheetData>
    <row r="1" spans="1:1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3" t="s">
        <v>2571</v>
      </c>
    </row>
    <row r="4" spans="1:14" x14ac:dyDescent="0.25">
      <c r="A4" s="3" t="s">
        <v>6311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ht="17" thickBot="1" x14ac:dyDescent="0.3"/>
    <row r="6" spans="1:14" s="1" customFormat="1" ht="17" thickBot="1" x14ac:dyDescent="0.3">
      <c r="A6" s="9" t="s">
        <v>0</v>
      </c>
      <c r="B6" s="10" t="s">
        <v>1</v>
      </c>
      <c r="C6" s="10" t="s">
        <v>3</v>
      </c>
      <c r="D6" s="10" t="s">
        <v>2</v>
      </c>
      <c r="E6" s="10" t="s">
        <v>4</v>
      </c>
      <c r="F6" s="10" t="s">
        <v>365</v>
      </c>
      <c r="G6" s="10" t="s">
        <v>10</v>
      </c>
      <c r="H6" s="10" t="s">
        <v>29</v>
      </c>
      <c r="I6" s="10" t="s">
        <v>28</v>
      </c>
      <c r="J6" s="10" t="s">
        <v>27</v>
      </c>
      <c r="K6" s="10" t="s">
        <v>30</v>
      </c>
      <c r="L6" s="10" t="s">
        <v>778</v>
      </c>
      <c r="M6" s="10" t="s">
        <v>31</v>
      </c>
      <c r="N6" s="10"/>
    </row>
    <row r="7" spans="1:14" x14ac:dyDescent="0.25">
      <c r="A7" s="55">
        <v>45201</v>
      </c>
      <c r="B7" s="13" t="s">
        <v>6156</v>
      </c>
      <c r="C7" s="53">
        <v>24</v>
      </c>
      <c r="D7" s="53">
        <v>24</v>
      </c>
      <c r="E7" s="53">
        <v>40</v>
      </c>
      <c r="F7" s="53">
        <v>50</v>
      </c>
      <c r="G7" s="53">
        <v>25</v>
      </c>
      <c r="H7" s="53">
        <v>6</v>
      </c>
      <c r="I7" s="53">
        <v>2</v>
      </c>
      <c r="J7" s="53">
        <v>50</v>
      </c>
      <c r="K7" s="53">
        <v>6</v>
      </c>
      <c r="L7" s="53">
        <v>20</v>
      </c>
      <c r="M7" s="53">
        <v>50</v>
      </c>
      <c r="N7" s="53"/>
    </row>
    <row r="8" spans="1:14" s="591" customFormat="1" ht="17" thickBot="1" x14ac:dyDescent="0.3">
      <c r="A8" s="725">
        <v>45262</v>
      </c>
      <c r="B8" s="1466" t="s">
        <v>6123</v>
      </c>
      <c r="C8" s="439">
        <v>20</v>
      </c>
      <c r="D8" s="439">
        <v>10</v>
      </c>
      <c r="E8" s="439">
        <v>3</v>
      </c>
      <c r="F8" s="439">
        <v>30</v>
      </c>
      <c r="G8" s="439">
        <v>12</v>
      </c>
      <c r="H8" s="439">
        <v>14</v>
      </c>
      <c r="I8" s="439">
        <v>3</v>
      </c>
      <c r="J8" s="1102"/>
      <c r="K8" s="1102"/>
      <c r="L8" s="1102"/>
      <c r="M8" s="1102"/>
      <c r="N8" s="855"/>
    </row>
    <row r="9" spans="1:14" ht="17" thickBot="1" x14ac:dyDescent="0.3">
      <c r="A9" s="161" t="s">
        <v>6258</v>
      </c>
      <c r="B9" s="34"/>
      <c r="C9" s="34">
        <f>SUM(C7:C8)</f>
        <v>44</v>
      </c>
      <c r="D9" s="34">
        <f t="shared" ref="D9:N9" si="0">SUM(D7:D8)</f>
        <v>34</v>
      </c>
      <c r="E9" s="34">
        <f t="shared" si="0"/>
        <v>43</v>
      </c>
      <c r="F9" s="34">
        <f t="shared" si="0"/>
        <v>80</v>
      </c>
      <c r="G9" s="34">
        <f t="shared" si="0"/>
        <v>37</v>
      </c>
      <c r="H9" s="34">
        <f t="shared" si="0"/>
        <v>20</v>
      </c>
      <c r="I9" s="34">
        <f t="shared" si="0"/>
        <v>5</v>
      </c>
      <c r="J9" s="34">
        <f t="shared" si="0"/>
        <v>50</v>
      </c>
      <c r="K9" s="34">
        <f t="shared" si="0"/>
        <v>6</v>
      </c>
      <c r="L9" s="34">
        <f t="shared" si="0"/>
        <v>20</v>
      </c>
      <c r="M9" s="34">
        <f t="shared" si="0"/>
        <v>50</v>
      </c>
      <c r="N9" s="34">
        <f t="shared" si="0"/>
        <v>0</v>
      </c>
    </row>
    <row r="10" spans="1:14" s="591" customFormat="1" ht="17" thickBot="1" x14ac:dyDescent="0.3">
      <c r="A10" s="507"/>
      <c r="B10" s="933"/>
      <c r="C10" s="508"/>
      <c r="D10" s="508"/>
      <c r="E10" s="508"/>
      <c r="F10" s="508"/>
      <c r="G10" s="508"/>
      <c r="H10" s="508"/>
      <c r="I10" s="508"/>
      <c r="J10" s="508"/>
      <c r="K10" s="508"/>
      <c r="L10" s="508"/>
      <c r="M10" s="508"/>
      <c r="N10" s="932"/>
    </row>
    <row r="11" spans="1:14" s="8" customFormat="1" ht="17" thickBot="1" x14ac:dyDescent="0.3">
      <c r="A11" s="161" t="s">
        <v>6412</v>
      </c>
      <c r="B11" s="34"/>
      <c r="C11" s="34">
        <f>SUM(C9:C10)</f>
        <v>44</v>
      </c>
      <c r="D11" s="34">
        <f t="shared" ref="D11:N13" si="1">SUM(D9:D10)</f>
        <v>34</v>
      </c>
      <c r="E11" s="34">
        <f t="shared" si="1"/>
        <v>43</v>
      </c>
      <c r="F11" s="34">
        <f t="shared" si="1"/>
        <v>80</v>
      </c>
      <c r="G11" s="34">
        <f t="shared" si="1"/>
        <v>37</v>
      </c>
      <c r="H11" s="34">
        <f t="shared" si="1"/>
        <v>20</v>
      </c>
      <c r="I11" s="34">
        <f t="shared" si="1"/>
        <v>5</v>
      </c>
      <c r="J11" s="34">
        <f t="shared" si="1"/>
        <v>50</v>
      </c>
      <c r="K11" s="34">
        <f t="shared" si="1"/>
        <v>6</v>
      </c>
      <c r="L11" s="34">
        <f t="shared" si="1"/>
        <v>20</v>
      </c>
      <c r="M11" s="34">
        <f t="shared" si="1"/>
        <v>50</v>
      </c>
      <c r="N11" s="34">
        <f t="shared" si="1"/>
        <v>0</v>
      </c>
    </row>
    <row r="12" spans="1:14" s="591" customFormat="1" ht="17" thickBot="1" x14ac:dyDescent="0.3">
      <c r="A12" s="507"/>
      <c r="B12" s="933"/>
      <c r="C12" s="508"/>
      <c r="D12" s="508"/>
      <c r="E12" s="508"/>
      <c r="F12" s="508"/>
      <c r="G12" s="508"/>
      <c r="H12" s="508"/>
      <c r="I12" s="508"/>
      <c r="J12" s="508"/>
      <c r="K12" s="508"/>
      <c r="L12" s="508"/>
      <c r="M12" s="508"/>
      <c r="N12" s="932"/>
    </row>
    <row r="13" spans="1:14" s="8" customFormat="1" ht="17" thickBot="1" x14ac:dyDescent="0.3">
      <c r="A13" s="161" t="s">
        <v>6546</v>
      </c>
      <c r="B13" s="34"/>
      <c r="C13" s="34">
        <f>SUM(C11:C12)</f>
        <v>44</v>
      </c>
      <c r="D13" s="34">
        <f t="shared" si="1"/>
        <v>34</v>
      </c>
      <c r="E13" s="34">
        <f t="shared" si="1"/>
        <v>43</v>
      </c>
      <c r="F13" s="34">
        <f t="shared" si="1"/>
        <v>80</v>
      </c>
      <c r="G13" s="34">
        <f t="shared" si="1"/>
        <v>37</v>
      </c>
      <c r="H13" s="34">
        <f t="shared" si="1"/>
        <v>20</v>
      </c>
      <c r="I13" s="34">
        <f t="shared" si="1"/>
        <v>5</v>
      </c>
      <c r="J13" s="34">
        <f t="shared" si="1"/>
        <v>50</v>
      </c>
      <c r="K13" s="34">
        <f t="shared" si="1"/>
        <v>6</v>
      </c>
      <c r="L13" s="34">
        <f t="shared" si="1"/>
        <v>20</v>
      </c>
      <c r="M13" s="34">
        <f t="shared" si="1"/>
        <v>50</v>
      </c>
      <c r="N13" s="34">
        <f t="shared" si="1"/>
        <v>0</v>
      </c>
    </row>
    <row r="14" spans="1:14" s="591" customFormat="1" x14ac:dyDescent="0.25">
      <c r="A14" s="507"/>
      <c r="B14" s="933"/>
      <c r="C14" s="508"/>
      <c r="D14" s="508"/>
      <c r="E14" s="508"/>
      <c r="F14" s="508"/>
      <c r="G14" s="508"/>
      <c r="H14" s="508"/>
      <c r="I14" s="508"/>
      <c r="J14" s="508"/>
      <c r="K14" s="508"/>
      <c r="L14" s="508"/>
      <c r="M14" s="508"/>
      <c r="N14" s="932"/>
    </row>
    <row r="15" spans="1:14" x14ac:dyDescent="0.25">
      <c r="A15" s="55"/>
      <c r="B15" s="1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</row>
    <row r="16" spans="1:14" x14ac:dyDescent="0.25">
      <c r="A16" s="55"/>
      <c r="B16" s="1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</row>
    <row r="18" spans="1:1" x14ac:dyDescent="0.25">
      <c r="A18" s="2" t="s">
        <v>6647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tabColor rgb="FF92D050"/>
  </sheetPr>
  <dimension ref="A1:Q20"/>
  <sheetViews>
    <sheetView workbookViewId="0">
      <selection activeCell="B21" sqref="B21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7" width="8.5" style="2" customWidth="1"/>
    <col min="18" max="16384" width="9" style="2"/>
  </cols>
  <sheetData>
    <row r="1" spans="1:17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3" t="s">
        <v>2571</v>
      </c>
    </row>
    <row r="4" spans="1:17" x14ac:dyDescent="0.25">
      <c r="A4" s="3" t="s">
        <v>2614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7" thickBot="1" x14ac:dyDescent="0.3"/>
    <row r="6" spans="1:17" s="1" customFormat="1" ht="17" thickBot="1" x14ac:dyDescent="0.3">
      <c r="A6" s="9" t="s">
        <v>0</v>
      </c>
      <c r="B6" s="10" t="s">
        <v>1</v>
      </c>
      <c r="C6" s="10" t="s">
        <v>31</v>
      </c>
      <c r="D6" s="10" t="s">
        <v>28</v>
      </c>
      <c r="E6" s="10" t="s">
        <v>778</v>
      </c>
      <c r="F6" s="10" t="s">
        <v>29</v>
      </c>
      <c r="G6" s="10" t="s">
        <v>134</v>
      </c>
      <c r="H6" s="10" t="s">
        <v>2</v>
      </c>
      <c r="I6" s="10" t="s">
        <v>17</v>
      </c>
      <c r="J6" s="10" t="s">
        <v>3</v>
      </c>
      <c r="K6" s="10" t="s">
        <v>18</v>
      </c>
      <c r="L6" s="10" t="s">
        <v>10</v>
      </c>
      <c r="M6" s="10" t="s">
        <v>27</v>
      </c>
      <c r="N6" s="10" t="s">
        <v>4</v>
      </c>
      <c r="O6" s="10" t="s">
        <v>365</v>
      </c>
      <c r="P6" s="10" t="s">
        <v>30</v>
      </c>
      <c r="Q6" s="10"/>
    </row>
    <row r="7" spans="1:17" x14ac:dyDescent="0.25">
      <c r="A7" s="55" t="s">
        <v>6170</v>
      </c>
      <c r="B7" s="13" t="s">
        <v>6171</v>
      </c>
      <c r="C7" s="53">
        <v>34</v>
      </c>
      <c r="D7" s="53">
        <v>20</v>
      </c>
      <c r="E7" s="53">
        <v>8</v>
      </c>
      <c r="F7" s="53">
        <v>8</v>
      </c>
      <c r="G7" s="53">
        <v>10</v>
      </c>
      <c r="H7" s="53">
        <v>40</v>
      </c>
      <c r="I7" s="53">
        <v>44</v>
      </c>
      <c r="J7" s="53">
        <v>40</v>
      </c>
      <c r="K7" s="53">
        <v>37</v>
      </c>
      <c r="L7" s="53">
        <v>20</v>
      </c>
      <c r="M7" s="53">
        <v>16</v>
      </c>
      <c r="N7" s="53">
        <v>80</v>
      </c>
      <c r="O7" s="53">
        <v>34</v>
      </c>
      <c r="P7" s="53"/>
      <c r="Q7" s="53"/>
    </row>
    <row r="8" spans="1:17" s="591" customFormat="1" ht="17" thickBot="1" x14ac:dyDescent="0.3">
      <c r="A8" s="725" t="s">
        <v>6181</v>
      </c>
      <c r="B8" s="792" t="s">
        <v>5933</v>
      </c>
      <c r="C8" s="439">
        <v>20</v>
      </c>
      <c r="D8" s="855"/>
      <c r="E8" s="855"/>
      <c r="F8" s="855"/>
      <c r="G8" s="439">
        <v>6</v>
      </c>
      <c r="H8" s="855"/>
      <c r="I8" s="855"/>
      <c r="J8" s="855"/>
      <c r="K8" s="855"/>
      <c r="L8" s="855"/>
      <c r="M8" s="439">
        <v>6</v>
      </c>
      <c r="N8" s="855"/>
      <c r="O8" s="855"/>
      <c r="P8" s="439">
        <v>6</v>
      </c>
      <c r="Q8" s="855"/>
    </row>
    <row r="9" spans="1:17" s="591" customFormat="1" ht="17" thickBot="1" x14ac:dyDescent="0.3">
      <c r="A9" s="161" t="s">
        <v>6258</v>
      </c>
      <c r="B9" s="34"/>
      <c r="C9" s="34">
        <f>SUM(C7:C8)</f>
        <v>54</v>
      </c>
      <c r="D9" s="34">
        <f t="shared" ref="D9:Q9" si="0">SUM(D7:D8)</f>
        <v>20</v>
      </c>
      <c r="E9" s="34">
        <f t="shared" si="0"/>
        <v>8</v>
      </c>
      <c r="F9" s="34">
        <f t="shared" si="0"/>
        <v>8</v>
      </c>
      <c r="G9" s="34">
        <f t="shared" si="0"/>
        <v>16</v>
      </c>
      <c r="H9" s="34">
        <f t="shared" si="0"/>
        <v>40</v>
      </c>
      <c r="I9" s="34">
        <f t="shared" si="0"/>
        <v>44</v>
      </c>
      <c r="J9" s="34">
        <f t="shared" si="0"/>
        <v>40</v>
      </c>
      <c r="K9" s="34">
        <f t="shared" si="0"/>
        <v>37</v>
      </c>
      <c r="L9" s="34">
        <f t="shared" si="0"/>
        <v>20</v>
      </c>
      <c r="M9" s="34">
        <f t="shared" si="0"/>
        <v>22</v>
      </c>
      <c r="N9" s="34">
        <f t="shared" si="0"/>
        <v>80</v>
      </c>
      <c r="O9" s="34">
        <f t="shared" si="0"/>
        <v>34</v>
      </c>
      <c r="P9" s="34">
        <f t="shared" si="0"/>
        <v>6</v>
      </c>
      <c r="Q9" s="34">
        <f t="shared" si="0"/>
        <v>0</v>
      </c>
    </row>
    <row r="10" spans="1:17" s="591" customFormat="1" ht="17" thickBot="1" x14ac:dyDescent="0.3">
      <c r="A10" s="507"/>
      <c r="B10" s="1166"/>
      <c r="C10" s="508"/>
      <c r="D10" s="932"/>
      <c r="E10" s="932"/>
      <c r="F10" s="932"/>
      <c r="G10" s="508"/>
      <c r="H10" s="932"/>
      <c r="I10" s="932"/>
      <c r="J10" s="932"/>
      <c r="K10" s="932"/>
      <c r="L10" s="932"/>
      <c r="M10" s="508"/>
      <c r="N10" s="932"/>
      <c r="O10" s="932"/>
      <c r="P10" s="508"/>
      <c r="Q10" s="932"/>
    </row>
    <row r="11" spans="1:17" s="422" customFormat="1" ht="17" thickBot="1" x14ac:dyDescent="0.3">
      <c r="A11" s="161" t="s">
        <v>6412</v>
      </c>
      <c r="B11" s="34"/>
      <c r="C11" s="34">
        <f>SUM(C9:C10)</f>
        <v>54</v>
      </c>
      <c r="D11" s="34">
        <f t="shared" ref="D11:Q11" si="1">SUM(D9:D10)</f>
        <v>20</v>
      </c>
      <c r="E11" s="34">
        <f t="shared" si="1"/>
        <v>8</v>
      </c>
      <c r="F11" s="34">
        <f t="shared" si="1"/>
        <v>8</v>
      </c>
      <c r="G11" s="34">
        <f t="shared" si="1"/>
        <v>16</v>
      </c>
      <c r="H11" s="34">
        <f t="shared" si="1"/>
        <v>40</v>
      </c>
      <c r="I11" s="34">
        <f t="shared" si="1"/>
        <v>44</v>
      </c>
      <c r="J11" s="34">
        <f t="shared" si="1"/>
        <v>40</v>
      </c>
      <c r="K11" s="34">
        <f t="shared" si="1"/>
        <v>37</v>
      </c>
      <c r="L11" s="34">
        <f t="shared" si="1"/>
        <v>20</v>
      </c>
      <c r="M11" s="34">
        <f t="shared" si="1"/>
        <v>22</v>
      </c>
      <c r="N11" s="34">
        <f t="shared" si="1"/>
        <v>80</v>
      </c>
      <c r="O11" s="34">
        <f t="shared" si="1"/>
        <v>34</v>
      </c>
      <c r="P11" s="34">
        <f t="shared" si="1"/>
        <v>6</v>
      </c>
      <c r="Q11" s="34">
        <f t="shared" si="1"/>
        <v>0</v>
      </c>
    </row>
    <row r="12" spans="1:17" s="1" customFormat="1" ht="17.25" customHeight="1" x14ac:dyDescent="0.25">
      <c r="A12" s="55">
        <v>44989</v>
      </c>
      <c r="B12" s="301" t="s">
        <v>63</v>
      </c>
      <c r="C12" s="53">
        <v>-104</v>
      </c>
      <c r="D12" s="53">
        <v>-16</v>
      </c>
      <c r="E12" s="354"/>
      <c r="F12" s="354"/>
      <c r="G12" s="354"/>
      <c r="H12" s="53">
        <v>-30</v>
      </c>
      <c r="I12" s="53">
        <v>-32</v>
      </c>
      <c r="J12" s="53">
        <v>-31</v>
      </c>
      <c r="K12" s="53">
        <v>-23</v>
      </c>
      <c r="L12" s="53">
        <v>-14</v>
      </c>
      <c r="M12" s="354"/>
      <c r="N12" s="53">
        <v>-14</v>
      </c>
      <c r="O12" s="354"/>
      <c r="P12" s="354"/>
      <c r="Q12" s="354"/>
    </row>
    <row r="13" spans="1:17" ht="17" thickBot="1" x14ac:dyDescent="0.3">
      <c r="A13" s="55">
        <v>44989</v>
      </c>
      <c r="B13" s="301" t="s">
        <v>63</v>
      </c>
      <c r="C13" s="53"/>
      <c r="D13" s="53"/>
      <c r="E13" s="53">
        <v>-11</v>
      </c>
      <c r="F13" s="53">
        <v>-15</v>
      </c>
      <c r="G13" s="53">
        <v>-11</v>
      </c>
      <c r="H13" s="53"/>
      <c r="I13" s="53"/>
      <c r="J13" s="53"/>
      <c r="K13" s="53"/>
      <c r="L13" s="53"/>
      <c r="M13" s="53">
        <v>-32</v>
      </c>
      <c r="N13" s="53"/>
      <c r="O13" s="53"/>
      <c r="P13" s="53">
        <v>-9</v>
      </c>
      <c r="Q13" s="53"/>
    </row>
    <row r="14" spans="1:17" s="8" customFormat="1" ht="17" thickBot="1" x14ac:dyDescent="0.3">
      <c r="A14" s="161" t="s">
        <v>6546</v>
      </c>
      <c r="B14" s="34"/>
      <c r="C14" s="56">
        <f>SUM(C11:C13)</f>
        <v>-50</v>
      </c>
      <c r="D14" s="34">
        <f t="shared" ref="D14:P14" si="2">SUM(D11:D13)</f>
        <v>4</v>
      </c>
      <c r="E14" s="56">
        <f t="shared" si="2"/>
        <v>-3</v>
      </c>
      <c r="F14" s="56">
        <f t="shared" si="2"/>
        <v>-7</v>
      </c>
      <c r="G14" s="34">
        <f t="shared" si="2"/>
        <v>5</v>
      </c>
      <c r="H14" s="34">
        <f t="shared" si="2"/>
        <v>10</v>
      </c>
      <c r="I14" s="34">
        <f t="shared" si="2"/>
        <v>12</v>
      </c>
      <c r="J14" s="34">
        <f t="shared" si="2"/>
        <v>9</v>
      </c>
      <c r="K14" s="34">
        <f t="shared" si="2"/>
        <v>14</v>
      </c>
      <c r="L14" s="34">
        <f t="shared" si="2"/>
        <v>6</v>
      </c>
      <c r="M14" s="56">
        <f t="shared" si="2"/>
        <v>-10</v>
      </c>
      <c r="N14" s="34">
        <f t="shared" si="2"/>
        <v>66</v>
      </c>
      <c r="O14" s="34">
        <f t="shared" si="2"/>
        <v>34</v>
      </c>
      <c r="P14" s="56">
        <f t="shared" si="2"/>
        <v>-3</v>
      </c>
      <c r="Q14" s="34">
        <f t="shared" ref="Q14" si="3">SUM(Q12:Q13)</f>
        <v>0</v>
      </c>
    </row>
    <row r="15" spans="1:17" x14ac:dyDescent="0.25">
      <c r="A15" s="256"/>
      <c r="B15" s="301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</row>
    <row r="16" spans="1:17" x14ac:dyDescent="0.25">
      <c r="A16" s="256"/>
      <c r="B16" s="301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</row>
    <row r="17" spans="1:17" x14ac:dyDescent="0.25">
      <c r="A17" s="55"/>
      <c r="B17" s="1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</row>
    <row r="18" spans="1:17" x14ac:dyDescent="0.25">
      <c r="A18" s="55"/>
      <c r="B18" s="1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</row>
    <row r="20" spans="1:17" x14ac:dyDescent="0.25">
      <c r="A20" s="2" t="s">
        <v>6647</v>
      </c>
    </row>
  </sheetData>
  <pageMargins left="0.7" right="0.7" top="0.75" bottom="0.75" header="0.3" footer="0.3"/>
  <pageSetup orientation="portrait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tabColor rgb="FF92D050"/>
  </sheetPr>
  <dimension ref="A1:S13"/>
  <sheetViews>
    <sheetView workbookViewId="0">
      <selection activeCell="B18" sqref="B18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9" width="8.5" style="2" customWidth="1"/>
    <col min="20" max="16384" width="9" style="2"/>
  </cols>
  <sheetData>
    <row r="1" spans="1:19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25">
      <c r="A3" s="3" t="s">
        <v>2571</v>
      </c>
    </row>
    <row r="4" spans="1:19" x14ac:dyDescent="0.25">
      <c r="A4" s="3" t="s">
        <v>6615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ht="17" thickBot="1" x14ac:dyDescent="0.3"/>
    <row r="6" spans="1:19" s="1" customFormat="1" ht="17" thickBot="1" x14ac:dyDescent="0.3">
      <c r="A6" s="9" t="s">
        <v>0</v>
      </c>
      <c r="B6" s="10" t="s">
        <v>1</v>
      </c>
      <c r="C6" s="10" t="s">
        <v>17</v>
      </c>
      <c r="D6" s="10" t="s">
        <v>18</v>
      </c>
      <c r="E6" s="10" t="s">
        <v>3</v>
      </c>
      <c r="F6" s="10" t="s">
        <v>27</v>
      </c>
      <c r="G6" s="10" t="s">
        <v>26</v>
      </c>
      <c r="H6" s="10" t="s">
        <v>2</v>
      </c>
      <c r="I6" s="10" t="s">
        <v>377</v>
      </c>
      <c r="J6" s="10" t="s">
        <v>10</v>
      </c>
      <c r="K6" s="10" t="s">
        <v>28</v>
      </c>
      <c r="L6" s="10" t="s">
        <v>31</v>
      </c>
      <c r="M6" s="10" t="s">
        <v>134</v>
      </c>
      <c r="N6" s="10" t="s">
        <v>30</v>
      </c>
      <c r="O6" s="10" t="s">
        <v>778</v>
      </c>
      <c r="P6" s="10" t="s">
        <v>29</v>
      </c>
      <c r="Q6" s="10" t="s">
        <v>4</v>
      </c>
      <c r="R6" s="10" t="s">
        <v>32</v>
      </c>
      <c r="S6" s="10"/>
    </row>
    <row r="7" spans="1:19" s="1" customFormat="1" x14ac:dyDescent="0.25">
      <c r="A7" s="809">
        <v>45204</v>
      </c>
      <c r="B7" s="582" t="s">
        <v>6616</v>
      </c>
      <c r="C7" s="53">
        <v>85</v>
      </c>
      <c r="D7" s="53">
        <v>85</v>
      </c>
      <c r="E7" s="53">
        <v>45</v>
      </c>
      <c r="F7" s="53">
        <v>114</v>
      </c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354"/>
    </row>
    <row r="8" spans="1:19" s="1" customFormat="1" x14ac:dyDescent="0.25">
      <c r="A8" s="55">
        <v>45265</v>
      </c>
      <c r="B8" s="13" t="s">
        <v>6625</v>
      </c>
      <c r="C8" s="354"/>
      <c r="D8" s="354"/>
      <c r="E8" s="53">
        <v>136</v>
      </c>
      <c r="F8" s="354"/>
      <c r="G8" s="53">
        <v>64</v>
      </c>
      <c r="H8" s="53">
        <v>50</v>
      </c>
      <c r="I8" s="53">
        <v>20</v>
      </c>
      <c r="J8" s="53">
        <v>40</v>
      </c>
      <c r="K8" s="53">
        <v>15</v>
      </c>
      <c r="L8" s="53">
        <v>200</v>
      </c>
      <c r="M8" s="53">
        <v>30</v>
      </c>
      <c r="N8" s="53">
        <v>30</v>
      </c>
      <c r="O8" s="354"/>
      <c r="P8" s="354"/>
      <c r="Q8" s="354"/>
      <c r="R8" s="354"/>
      <c r="S8" s="354"/>
    </row>
    <row r="9" spans="1:19" s="1" customFormat="1" x14ac:dyDescent="0.25">
      <c r="A9" s="55">
        <v>45265</v>
      </c>
      <c r="B9" s="13" t="s">
        <v>6624</v>
      </c>
      <c r="C9" s="354"/>
      <c r="D9" s="354"/>
      <c r="E9" s="354"/>
      <c r="F9" s="354"/>
      <c r="G9" s="354"/>
      <c r="H9" s="354"/>
      <c r="I9" s="354"/>
      <c r="J9" s="354"/>
      <c r="K9" s="354"/>
      <c r="L9" s="354"/>
      <c r="M9" s="354"/>
      <c r="N9" s="354"/>
      <c r="O9" s="53">
        <v>30</v>
      </c>
      <c r="P9" s="53">
        <v>110</v>
      </c>
      <c r="Q9" s="53"/>
      <c r="R9" s="53"/>
      <c r="S9" s="354"/>
    </row>
    <row r="10" spans="1:19" s="1" customFormat="1" x14ac:dyDescent="0.25">
      <c r="A10" s="55" t="s">
        <v>6630</v>
      </c>
      <c r="B10" s="13" t="s">
        <v>6631</v>
      </c>
      <c r="C10" s="354"/>
      <c r="D10" s="354"/>
      <c r="E10" s="354"/>
      <c r="F10" s="354"/>
      <c r="G10" s="354"/>
      <c r="H10" s="53">
        <v>85</v>
      </c>
      <c r="I10" s="354"/>
      <c r="J10" s="354"/>
      <c r="K10" s="53">
        <v>15</v>
      </c>
      <c r="L10" s="354"/>
      <c r="M10" s="354"/>
      <c r="N10" s="53">
        <v>30</v>
      </c>
      <c r="O10" s="53">
        <v>120</v>
      </c>
      <c r="P10" s="354"/>
      <c r="Q10" s="53">
        <v>400</v>
      </c>
      <c r="R10" s="53">
        <v>20</v>
      </c>
      <c r="S10" s="354"/>
    </row>
    <row r="11" spans="1:19" s="1" customFormat="1" x14ac:dyDescent="0.25">
      <c r="A11" s="55"/>
      <c r="B11" s="354"/>
      <c r="C11" s="354"/>
      <c r="D11" s="354"/>
      <c r="E11" s="354"/>
      <c r="F11" s="354"/>
      <c r="G11" s="354"/>
      <c r="H11" s="354"/>
      <c r="I11" s="354"/>
      <c r="J11" s="354"/>
      <c r="K11" s="354"/>
      <c r="L11" s="354"/>
      <c r="M11" s="354"/>
      <c r="N11" s="354"/>
      <c r="O11" s="354"/>
      <c r="P11" s="354"/>
      <c r="Q11" s="354"/>
      <c r="R11" s="354"/>
      <c r="S11" s="354"/>
    </row>
    <row r="12" spans="1:19" s="1" customFormat="1" x14ac:dyDescent="0.25">
      <c r="A12" s="55"/>
      <c r="B12" s="354"/>
      <c r="C12" s="354"/>
      <c r="D12" s="354"/>
      <c r="E12" s="354"/>
      <c r="F12" s="354"/>
      <c r="G12" s="354"/>
      <c r="H12" s="354"/>
      <c r="I12" s="354"/>
      <c r="J12" s="354"/>
      <c r="K12" s="354"/>
      <c r="L12" s="354"/>
      <c r="M12" s="354"/>
      <c r="N12" s="354"/>
      <c r="O12" s="354"/>
      <c r="P12" s="354"/>
      <c r="Q12" s="354"/>
      <c r="R12" s="354"/>
      <c r="S12" s="354"/>
    </row>
    <row r="13" spans="1:19" s="1" customFormat="1" x14ac:dyDescent="0.25">
      <c r="A13" s="301"/>
      <c r="B13" s="53"/>
      <c r="C13" s="53"/>
      <c r="D13" s="53"/>
      <c r="E13" s="354"/>
      <c r="F13" s="354"/>
      <c r="G13" s="354"/>
      <c r="H13" s="354"/>
      <c r="I13" s="354"/>
      <c r="J13" s="354"/>
      <c r="K13" s="354"/>
      <c r="L13" s="354"/>
      <c r="M13" s="354"/>
      <c r="N13" s="354"/>
      <c r="O13" s="354"/>
      <c r="P13" s="354"/>
      <c r="Q13" s="354"/>
      <c r="R13" s="354"/>
      <c r="S13" s="354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tabColor rgb="FF92D050"/>
  </sheetPr>
  <dimension ref="A1:O28"/>
  <sheetViews>
    <sheetView workbookViewId="0">
      <selection activeCell="J16" sqref="J16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4" width="8.5" style="2" customWidth="1"/>
    <col min="5" max="15" width="9.83203125" style="2" customWidth="1"/>
    <col min="16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3" t="s">
        <v>2571</v>
      </c>
    </row>
    <row r="4" spans="1:15" x14ac:dyDescent="0.25">
      <c r="A4" s="3" t="s">
        <v>5836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ht="17" thickBot="1" x14ac:dyDescent="0.3"/>
    <row r="6" spans="1:15" s="1" customFormat="1" ht="16.5" customHeight="1" thickBot="1" x14ac:dyDescent="0.3">
      <c r="A6" s="9" t="s">
        <v>0</v>
      </c>
      <c r="B6" s="10" t="s">
        <v>1</v>
      </c>
      <c r="C6" s="10" t="s">
        <v>10</v>
      </c>
      <c r="D6" s="10" t="s">
        <v>27</v>
      </c>
      <c r="E6" s="10" t="s">
        <v>4</v>
      </c>
      <c r="F6" s="10" t="s">
        <v>2</v>
      </c>
      <c r="G6" s="10" t="s">
        <v>3</v>
      </c>
      <c r="H6" s="10" t="s">
        <v>365</v>
      </c>
      <c r="I6" s="10" t="s">
        <v>31</v>
      </c>
      <c r="J6" s="10" t="s">
        <v>28</v>
      </c>
      <c r="K6" s="10" t="s">
        <v>30</v>
      </c>
      <c r="L6" s="10" t="s">
        <v>778</v>
      </c>
      <c r="M6" s="10" t="s">
        <v>29</v>
      </c>
      <c r="N6" s="10" t="s">
        <v>134</v>
      </c>
      <c r="O6" s="10" t="s">
        <v>32</v>
      </c>
    </row>
    <row r="7" spans="1:15" x14ac:dyDescent="0.25">
      <c r="A7" s="55" t="s">
        <v>5830</v>
      </c>
      <c r="B7" s="13" t="s">
        <v>5837</v>
      </c>
      <c r="C7" s="53">
        <v>109</v>
      </c>
      <c r="D7" s="53">
        <v>29</v>
      </c>
      <c r="E7" s="53">
        <v>420</v>
      </c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x14ac:dyDescent="0.25">
      <c r="A8" s="55" t="s">
        <v>5839</v>
      </c>
      <c r="B8" s="13" t="s">
        <v>5841</v>
      </c>
      <c r="C8" s="53">
        <v>17</v>
      </c>
      <c r="D8" s="53"/>
      <c r="E8" s="53">
        <v>270</v>
      </c>
      <c r="F8" s="53">
        <v>274</v>
      </c>
      <c r="G8" s="53">
        <v>200</v>
      </c>
      <c r="H8" s="53">
        <v>500</v>
      </c>
      <c r="I8" s="53">
        <v>500</v>
      </c>
      <c r="J8" s="53">
        <v>36</v>
      </c>
      <c r="K8" s="53">
        <v>30</v>
      </c>
      <c r="L8" s="53">
        <v>60</v>
      </c>
      <c r="M8" s="53">
        <v>150</v>
      </c>
      <c r="N8" s="53"/>
      <c r="O8" s="53"/>
    </row>
    <row r="9" spans="1:15" s="1" customFormat="1" ht="17" thickBot="1" x14ac:dyDescent="0.3">
      <c r="A9" s="76" t="s">
        <v>5861</v>
      </c>
      <c r="B9" s="14" t="s">
        <v>5864</v>
      </c>
      <c r="C9" s="14">
        <v>100</v>
      </c>
      <c r="D9" s="14">
        <v>71</v>
      </c>
      <c r="E9" s="14"/>
      <c r="F9" s="14"/>
      <c r="G9" s="14">
        <v>320</v>
      </c>
      <c r="H9" s="14"/>
      <c r="I9" s="14"/>
      <c r="J9" s="14"/>
      <c r="K9" s="14"/>
      <c r="L9" s="14"/>
      <c r="M9" s="14">
        <v>100</v>
      </c>
      <c r="N9" s="14"/>
      <c r="O9" s="14"/>
    </row>
    <row r="10" spans="1:15" s="200" customFormat="1" ht="17" thickBot="1" x14ac:dyDescent="0.3">
      <c r="A10" s="161" t="s">
        <v>5884</v>
      </c>
      <c r="B10" s="34"/>
      <c r="C10" s="34">
        <f>SUM(C7:C9)</f>
        <v>226</v>
      </c>
      <c r="D10" s="34">
        <f t="shared" ref="D10:M10" si="0">SUM(D7:D9)</f>
        <v>100</v>
      </c>
      <c r="E10" s="34">
        <f t="shared" si="0"/>
        <v>690</v>
      </c>
      <c r="F10" s="34">
        <f t="shared" si="0"/>
        <v>274</v>
      </c>
      <c r="G10" s="34">
        <f t="shared" si="0"/>
        <v>520</v>
      </c>
      <c r="H10" s="34">
        <f t="shared" si="0"/>
        <v>500</v>
      </c>
      <c r="I10" s="34">
        <f t="shared" si="0"/>
        <v>500</v>
      </c>
      <c r="J10" s="34">
        <f t="shared" si="0"/>
        <v>36</v>
      </c>
      <c r="K10" s="34">
        <f t="shared" si="0"/>
        <v>30</v>
      </c>
      <c r="L10" s="34">
        <f t="shared" si="0"/>
        <v>60</v>
      </c>
      <c r="M10" s="34">
        <f t="shared" si="0"/>
        <v>250</v>
      </c>
      <c r="N10" s="390"/>
      <c r="O10" s="390"/>
    </row>
    <row r="11" spans="1:15" s="1" customFormat="1" x14ac:dyDescent="0.25">
      <c r="A11" s="55">
        <v>44986</v>
      </c>
      <c r="B11" s="53" t="s">
        <v>63</v>
      </c>
      <c r="C11" s="53"/>
      <c r="D11" s="53"/>
      <c r="E11" s="53"/>
      <c r="F11" s="53">
        <v>-29</v>
      </c>
      <c r="G11" s="53"/>
      <c r="H11" s="53">
        <v>-107</v>
      </c>
      <c r="I11" s="53">
        <v>-169</v>
      </c>
      <c r="J11" s="53"/>
      <c r="K11" s="53"/>
      <c r="L11" s="53"/>
      <c r="M11" s="53">
        <v>-60</v>
      </c>
      <c r="N11" s="53"/>
      <c r="O11" s="53"/>
    </row>
    <row r="12" spans="1:15" s="1" customFormat="1" ht="17" thickBot="1" x14ac:dyDescent="0.3">
      <c r="A12" s="55">
        <v>44986</v>
      </c>
      <c r="B12" s="13" t="s">
        <v>5917</v>
      </c>
      <c r="C12" s="22"/>
      <c r="D12" s="22"/>
      <c r="E12" s="22"/>
      <c r="F12" s="22">
        <v>70</v>
      </c>
      <c r="G12" s="22"/>
      <c r="H12" s="22"/>
      <c r="I12" s="22"/>
      <c r="J12" s="22"/>
      <c r="K12" s="22"/>
      <c r="L12" s="22">
        <v>20</v>
      </c>
      <c r="M12" s="22"/>
      <c r="N12" s="22"/>
      <c r="O12" s="22"/>
    </row>
    <row r="13" spans="1:15" s="6" customFormat="1" ht="17" thickBot="1" x14ac:dyDescent="0.3">
      <c r="A13" s="161" t="s">
        <v>3906</v>
      </c>
      <c r="B13" s="34"/>
      <c r="C13" s="34">
        <f>SUM(C10:C12)</f>
        <v>226</v>
      </c>
      <c r="D13" s="34">
        <f>SUM(D10:D12)</f>
        <v>100</v>
      </c>
      <c r="E13" s="34">
        <f>SUM(E10:E12)</f>
        <v>690</v>
      </c>
      <c r="F13" s="34">
        <f>SUM(F10:F12)</f>
        <v>315</v>
      </c>
      <c r="G13" s="34">
        <f t="shared" ref="G13:M13" si="1">SUM(G10:G12)</f>
        <v>520</v>
      </c>
      <c r="H13" s="34">
        <f t="shared" si="1"/>
        <v>393</v>
      </c>
      <c r="I13" s="34">
        <f t="shared" si="1"/>
        <v>331</v>
      </c>
      <c r="J13" s="34">
        <f t="shared" si="1"/>
        <v>36</v>
      </c>
      <c r="K13" s="34">
        <f t="shared" si="1"/>
        <v>30</v>
      </c>
      <c r="L13" s="34">
        <f t="shared" si="1"/>
        <v>80</v>
      </c>
      <c r="M13" s="34">
        <f t="shared" si="1"/>
        <v>190</v>
      </c>
      <c r="N13" s="390"/>
      <c r="O13" s="390"/>
    </row>
    <row r="14" spans="1:15" s="1" customFormat="1" x14ac:dyDescent="0.25">
      <c r="A14" s="55">
        <v>44959</v>
      </c>
      <c r="B14" s="301" t="s">
        <v>63</v>
      </c>
      <c r="C14" s="53"/>
      <c r="D14" s="53"/>
      <c r="E14" s="53"/>
      <c r="F14" s="53">
        <v>-14</v>
      </c>
      <c r="G14" s="53">
        <v>-40</v>
      </c>
      <c r="H14" s="53"/>
      <c r="I14" s="53"/>
      <c r="J14" s="53"/>
      <c r="K14" s="53"/>
      <c r="L14" s="53"/>
      <c r="M14" s="53"/>
      <c r="N14" s="53"/>
      <c r="O14" s="53"/>
    </row>
    <row r="15" spans="1:15" s="1" customFormat="1" x14ac:dyDescent="0.25">
      <c r="A15" s="12">
        <v>45079</v>
      </c>
      <c r="B15" s="53" t="s">
        <v>63</v>
      </c>
      <c r="C15" s="354"/>
      <c r="D15" s="354"/>
      <c r="E15" s="53"/>
      <c r="F15" s="53"/>
      <c r="G15" s="53"/>
      <c r="H15" s="53">
        <v>-20</v>
      </c>
      <c r="I15" s="53">
        <v>-78</v>
      </c>
      <c r="J15" s="53">
        <v>-7</v>
      </c>
      <c r="K15" s="53"/>
      <c r="L15" s="53"/>
      <c r="M15" s="53">
        <v>-80</v>
      </c>
      <c r="N15" s="53"/>
      <c r="O15" s="53"/>
    </row>
    <row r="16" spans="1:15" s="49" customFormat="1" ht="17" thickBot="1" x14ac:dyDescent="0.3">
      <c r="A16" s="933" t="s">
        <v>6198</v>
      </c>
      <c r="B16" s="508" t="s">
        <v>6199</v>
      </c>
      <c r="C16" s="508"/>
      <c r="D16" s="508"/>
      <c r="E16" s="508"/>
      <c r="F16" s="842"/>
      <c r="G16" s="842"/>
      <c r="H16" s="842"/>
      <c r="I16" s="842"/>
      <c r="J16" s="842"/>
      <c r="K16" s="508">
        <v>30</v>
      </c>
      <c r="L16" s="508"/>
      <c r="M16" s="842"/>
      <c r="N16" s="508"/>
      <c r="O16" s="508"/>
    </row>
    <row r="17" spans="1:15" s="6" customFormat="1" ht="17" thickBot="1" x14ac:dyDescent="0.3">
      <c r="A17" s="161" t="s">
        <v>6258</v>
      </c>
      <c r="B17" s="34"/>
      <c r="C17" s="34">
        <f>SUM(C13:C16)</f>
        <v>226</v>
      </c>
      <c r="D17" s="34">
        <f t="shared" ref="D17:M17" si="2">SUM(D13:D16)</f>
        <v>100</v>
      </c>
      <c r="E17" s="34">
        <f t="shared" si="2"/>
        <v>690</v>
      </c>
      <c r="F17" s="34">
        <f t="shared" si="2"/>
        <v>301</v>
      </c>
      <c r="G17" s="34">
        <f t="shared" si="2"/>
        <v>480</v>
      </c>
      <c r="H17" s="34">
        <f t="shared" si="2"/>
        <v>373</v>
      </c>
      <c r="I17" s="34">
        <f t="shared" si="2"/>
        <v>253</v>
      </c>
      <c r="J17" s="34">
        <f t="shared" si="2"/>
        <v>29</v>
      </c>
      <c r="K17" s="34">
        <f t="shared" si="2"/>
        <v>60</v>
      </c>
      <c r="L17" s="34">
        <f t="shared" si="2"/>
        <v>80</v>
      </c>
      <c r="M17" s="34">
        <f t="shared" si="2"/>
        <v>110</v>
      </c>
      <c r="N17" s="390"/>
      <c r="O17" s="390"/>
    </row>
    <row r="18" spans="1:15" s="1" customFormat="1" x14ac:dyDescent="0.25">
      <c r="A18" s="507">
        <v>44929</v>
      </c>
      <c r="B18" s="508" t="s">
        <v>6199</v>
      </c>
      <c r="C18" s="354"/>
      <c r="D18" s="354"/>
      <c r="E18" s="53"/>
      <c r="F18" s="53"/>
      <c r="G18" s="53"/>
      <c r="H18" s="53"/>
      <c r="I18" s="53"/>
      <c r="J18" s="53"/>
      <c r="K18" s="53"/>
      <c r="L18" s="53"/>
      <c r="M18" s="53"/>
      <c r="N18" s="508">
        <v>45</v>
      </c>
      <c r="O18" s="508"/>
    </row>
    <row r="19" spans="1:15" s="49" customFormat="1" ht="17" thickBot="1" x14ac:dyDescent="0.3">
      <c r="A19" s="507">
        <v>44929</v>
      </c>
      <c r="B19" s="508" t="s">
        <v>6260</v>
      </c>
      <c r="C19" s="508"/>
      <c r="D19" s="508"/>
      <c r="E19" s="508"/>
      <c r="F19" s="508"/>
      <c r="G19" s="508"/>
      <c r="H19" s="508"/>
      <c r="I19" s="508">
        <v>100</v>
      </c>
      <c r="J19" s="508"/>
      <c r="K19" s="508">
        <v>40</v>
      </c>
      <c r="L19" s="508"/>
      <c r="M19" s="508"/>
      <c r="N19" s="508"/>
      <c r="O19" s="508">
        <v>60</v>
      </c>
    </row>
    <row r="20" spans="1:15" s="6" customFormat="1" ht="17" thickBot="1" x14ac:dyDescent="0.3">
      <c r="A20" s="161" t="s">
        <v>6412</v>
      </c>
      <c r="B20" s="34"/>
      <c r="C20" s="34">
        <f>SUM(C17:C19)</f>
        <v>226</v>
      </c>
      <c r="D20" s="34">
        <f t="shared" ref="D20:O20" si="3">SUM(D17:D19)</f>
        <v>100</v>
      </c>
      <c r="E20" s="34">
        <f t="shared" si="3"/>
        <v>690</v>
      </c>
      <c r="F20" s="34">
        <f t="shared" si="3"/>
        <v>301</v>
      </c>
      <c r="G20" s="34">
        <f t="shared" si="3"/>
        <v>480</v>
      </c>
      <c r="H20" s="34">
        <f t="shared" si="3"/>
        <v>373</v>
      </c>
      <c r="I20" s="34">
        <f t="shared" si="3"/>
        <v>353</v>
      </c>
      <c r="J20" s="34">
        <f t="shared" si="3"/>
        <v>29</v>
      </c>
      <c r="K20" s="34">
        <f t="shared" si="3"/>
        <v>100</v>
      </c>
      <c r="L20" s="34">
        <f t="shared" si="3"/>
        <v>80</v>
      </c>
      <c r="M20" s="34">
        <f t="shared" si="3"/>
        <v>110</v>
      </c>
      <c r="N20" s="34">
        <f t="shared" si="3"/>
        <v>45</v>
      </c>
      <c r="O20" s="34">
        <f t="shared" si="3"/>
        <v>60</v>
      </c>
    </row>
    <row r="21" spans="1:15" s="49" customFormat="1" ht="17" thickBot="1" x14ac:dyDescent="0.3">
      <c r="A21" s="507"/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</row>
    <row r="22" spans="1:15" s="6" customFormat="1" ht="17" thickBot="1" x14ac:dyDescent="0.3">
      <c r="A22" s="161" t="s">
        <v>6546</v>
      </c>
      <c r="B22" s="34"/>
      <c r="C22" s="34">
        <f t="shared" ref="C22:H22" si="4">SUM(C20:C21)</f>
        <v>226</v>
      </c>
      <c r="D22" s="34">
        <f t="shared" si="4"/>
        <v>100</v>
      </c>
      <c r="E22" s="34">
        <f t="shared" si="4"/>
        <v>690</v>
      </c>
      <c r="F22" s="34">
        <f t="shared" si="4"/>
        <v>301</v>
      </c>
      <c r="G22" s="34">
        <f t="shared" si="4"/>
        <v>480</v>
      </c>
      <c r="H22" s="34">
        <f t="shared" si="4"/>
        <v>373</v>
      </c>
      <c r="I22" s="34">
        <f t="shared" ref="I22:O22" si="5">SUM(I20:I21)</f>
        <v>353</v>
      </c>
      <c r="J22" s="34">
        <f t="shared" si="5"/>
        <v>29</v>
      </c>
      <c r="K22" s="34">
        <f t="shared" si="5"/>
        <v>100</v>
      </c>
      <c r="L22" s="34">
        <f t="shared" si="5"/>
        <v>80</v>
      </c>
      <c r="M22" s="34">
        <f t="shared" si="5"/>
        <v>110</v>
      </c>
      <c r="N22" s="34">
        <f t="shared" si="5"/>
        <v>45</v>
      </c>
      <c r="O22" s="34">
        <f t="shared" si="5"/>
        <v>60</v>
      </c>
    </row>
    <row r="23" spans="1:15" s="49" customFormat="1" ht="17" thickBot="1" x14ac:dyDescent="0.3">
      <c r="A23" s="507">
        <v>44931</v>
      </c>
      <c r="B23" s="508" t="s">
        <v>6315</v>
      </c>
      <c r="C23" s="508">
        <v>-226</v>
      </c>
      <c r="D23" s="508">
        <v>-100</v>
      </c>
      <c r="E23" s="508">
        <v>-690</v>
      </c>
      <c r="F23" s="508">
        <v>-301</v>
      </c>
      <c r="G23" s="508">
        <v>-480</v>
      </c>
      <c r="H23" s="508">
        <v>-373</v>
      </c>
      <c r="I23" s="508">
        <v>-353</v>
      </c>
      <c r="J23" s="508">
        <v>-29</v>
      </c>
      <c r="K23" s="508">
        <v>-100</v>
      </c>
      <c r="L23" s="508">
        <v>-80</v>
      </c>
      <c r="M23" s="508">
        <v>-110</v>
      </c>
      <c r="N23" s="508">
        <v>-45</v>
      </c>
      <c r="O23" s="508">
        <v>-60</v>
      </c>
    </row>
    <row r="24" spans="1:15" s="6" customFormat="1" ht="17" thickBot="1" x14ac:dyDescent="0.3">
      <c r="A24" s="860" t="s">
        <v>6757</v>
      </c>
      <c r="B24" s="41"/>
      <c r="C24" s="181">
        <f t="shared" ref="C24:O24" si="6">SUM(C22:C23)</f>
        <v>0</v>
      </c>
      <c r="D24" s="181">
        <f t="shared" si="6"/>
        <v>0</v>
      </c>
      <c r="E24" s="181">
        <f t="shared" si="6"/>
        <v>0</v>
      </c>
      <c r="F24" s="181">
        <f t="shared" si="6"/>
        <v>0</v>
      </c>
      <c r="G24" s="181">
        <f t="shared" si="6"/>
        <v>0</v>
      </c>
      <c r="H24" s="181">
        <f t="shared" si="6"/>
        <v>0</v>
      </c>
      <c r="I24" s="181">
        <f t="shared" si="6"/>
        <v>0</v>
      </c>
      <c r="J24" s="181">
        <f t="shared" si="6"/>
        <v>0</v>
      </c>
      <c r="K24" s="181">
        <f t="shared" si="6"/>
        <v>0</v>
      </c>
      <c r="L24" s="181">
        <f t="shared" si="6"/>
        <v>0</v>
      </c>
      <c r="M24" s="181">
        <f t="shared" si="6"/>
        <v>0</v>
      </c>
      <c r="N24" s="181">
        <f t="shared" si="6"/>
        <v>0</v>
      </c>
      <c r="O24" s="181">
        <f t="shared" si="6"/>
        <v>0</v>
      </c>
    </row>
    <row r="25" spans="1:15" s="49" customFormat="1" x14ac:dyDescent="0.25">
      <c r="A25" s="507"/>
      <c r="B25" s="508"/>
      <c r="C25" s="508"/>
      <c r="D25" s="508"/>
      <c r="E25" s="508"/>
      <c r="F25" s="508"/>
      <c r="G25" s="508"/>
      <c r="H25" s="508"/>
      <c r="I25" s="508"/>
      <c r="J25" s="508"/>
      <c r="K25" s="508"/>
      <c r="L25" s="508"/>
      <c r="M25" s="508"/>
      <c r="N25" s="508"/>
      <c r="O25" s="508"/>
    </row>
    <row r="26" spans="1:15" s="1" customFormat="1" x14ac:dyDescent="0.25">
      <c r="A26" s="507"/>
      <c r="B26" s="508"/>
      <c r="C26" s="354"/>
      <c r="D26" s="354"/>
      <c r="E26" s="53"/>
      <c r="F26" s="53"/>
      <c r="G26" s="53"/>
      <c r="H26" s="53"/>
      <c r="I26" s="53"/>
      <c r="J26" s="53"/>
      <c r="K26" s="53"/>
      <c r="L26" s="53"/>
      <c r="M26" s="53"/>
      <c r="N26" s="508"/>
      <c r="O26" s="508"/>
    </row>
    <row r="27" spans="1:15" s="1" customFormat="1" x14ac:dyDescent="0.25">
      <c r="A27" s="507"/>
      <c r="B27" s="508"/>
      <c r="C27" s="354"/>
      <c r="D27" s="354"/>
      <c r="E27" s="53"/>
      <c r="F27" s="53"/>
      <c r="G27" s="53"/>
      <c r="H27" s="53"/>
      <c r="I27" s="53"/>
      <c r="J27" s="53"/>
      <c r="K27" s="53"/>
      <c r="L27" s="53"/>
      <c r="M27" s="53"/>
      <c r="N27" s="508"/>
      <c r="O27" s="508"/>
    </row>
    <row r="28" spans="1:15" s="1" customFormat="1" x14ac:dyDescent="0.25">
      <c r="A28" s="301"/>
      <c r="B28" s="53"/>
      <c r="C28" s="354"/>
      <c r="D28" s="354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</row>
  </sheetData>
  <pageMargins left="0.7" right="0.7" top="0.75" bottom="0.75" header="0.3" footer="0.3"/>
  <pageSetup orientation="portrait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tabColor rgb="FF00B0F0"/>
  </sheetPr>
  <dimension ref="A1:AI362"/>
  <sheetViews>
    <sheetView topLeftCell="A343" workbookViewId="0">
      <selection activeCell="E359" sqref="E359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4" width="8.5" style="2" customWidth="1"/>
    <col min="15" max="15" width="11.1640625" style="2" customWidth="1"/>
    <col min="16" max="18" width="8.6640625" style="2" customWidth="1"/>
    <col min="19" max="21" width="11.33203125" style="2" customWidth="1"/>
    <col min="22" max="22" width="18.1640625" style="2" customWidth="1"/>
    <col min="23" max="23" width="12.1640625" style="2" customWidth="1"/>
    <col min="24" max="26" width="12" style="2" customWidth="1"/>
    <col min="27" max="29" width="10.33203125" style="2" customWidth="1"/>
    <col min="30" max="30" width="12.83203125" style="2" customWidth="1"/>
    <col min="31" max="32" width="18.1640625" style="2" customWidth="1"/>
    <col min="33" max="33" width="12" style="2" customWidth="1"/>
    <col min="34" max="34" width="18.5" style="2" customWidth="1"/>
    <col min="35" max="16384" width="9" style="2"/>
  </cols>
  <sheetData>
    <row r="1" spans="1:3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 x14ac:dyDescent="0.25">
      <c r="A3" s="3" t="s">
        <v>2571</v>
      </c>
    </row>
    <row r="4" spans="1:34" x14ac:dyDescent="0.25">
      <c r="A4" s="3" t="s">
        <v>4047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</row>
    <row r="5" spans="1:34" ht="17" thickBot="1" x14ac:dyDescent="0.3">
      <c r="AF5" s="30">
        <v>5000</v>
      </c>
      <c r="AG5" s="30"/>
    </row>
    <row r="6" spans="1:34" s="1" customFormat="1" ht="17" thickBot="1" x14ac:dyDescent="0.3">
      <c r="A6" s="9" t="s">
        <v>0</v>
      </c>
      <c r="B6" s="10" t="s">
        <v>1</v>
      </c>
      <c r="C6" s="10" t="s">
        <v>3</v>
      </c>
      <c r="D6" s="10" t="s">
        <v>2</v>
      </c>
      <c r="E6" s="10" t="s">
        <v>4</v>
      </c>
      <c r="F6" s="10" t="s">
        <v>27</v>
      </c>
      <c r="G6" s="10" t="s">
        <v>31</v>
      </c>
      <c r="H6" s="10" t="s">
        <v>365</v>
      </c>
      <c r="I6" s="10" t="s">
        <v>10</v>
      </c>
      <c r="J6" s="10" t="s">
        <v>29</v>
      </c>
      <c r="K6" s="10" t="s">
        <v>30</v>
      </c>
      <c r="L6" s="10" t="s">
        <v>134</v>
      </c>
      <c r="M6" s="10" t="s">
        <v>778</v>
      </c>
      <c r="N6" s="10" t="s">
        <v>28</v>
      </c>
      <c r="O6" s="10" t="s">
        <v>4233</v>
      </c>
      <c r="P6" s="10" t="s">
        <v>17</v>
      </c>
      <c r="Q6" s="10" t="s">
        <v>18</v>
      </c>
      <c r="R6" s="10" t="s">
        <v>32</v>
      </c>
      <c r="S6" s="10" t="s">
        <v>4428</v>
      </c>
      <c r="T6" s="10" t="s">
        <v>26</v>
      </c>
      <c r="U6" s="10" t="s">
        <v>378</v>
      </c>
      <c r="V6" s="10" t="s">
        <v>4467</v>
      </c>
      <c r="W6" s="10" t="s">
        <v>2879</v>
      </c>
      <c r="X6" s="10" t="s">
        <v>1273</v>
      </c>
      <c r="Y6" s="10" t="s">
        <v>1181</v>
      </c>
      <c r="Z6" s="10" t="s">
        <v>1271</v>
      </c>
      <c r="AA6" s="10" t="s">
        <v>969</v>
      </c>
      <c r="AB6" s="10" t="s">
        <v>494</v>
      </c>
      <c r="AC6" s="10" t="s">
        <v>492</v>
      </c>
      <c r="AD6" s="10" t="s">
        <v>2423</v>
      </c>
      <c r="AE6" s="10" t="s">
        <v>4767</v>
      </c>
      <c r="AF6" s="10" t="s">
        <v>4904</v>
      </c>
      <c r="AG6" s="10" t="s">
        <v>5988</v>
      </c>
      <c r="AH6" s="10" t="s">
        <v>6635</v>
      </c>
    </row>
    <row r="7" spans="1:34" s="49" customFormat="1" x14ac:dyDescent="0.25">
      <c r="A7" s="507">
        <v>44745</v>
      </c>
      <c r="B7" s="933" t="s">
        <v>1274</v>
      </c>
      <c r="C7" s="508">
        <v>10</v>
      </c>
      <c r="D7" s="508"/>
      <c r="E7" s="508"/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</row>
    <row r="8" spans="1:34" s="1" customFormat="1" x14ac:dyDescent="0.25">
      <c r="A8" s="55">
        <v>44837</v>
      </c>
      <c r="B8" s="301" t="s">
        <v>4093</v>
      </c>
      <c r="C8" s="53">
        <v>110</v>
      </c>
      <c r="D8" s="53">
        <v>110</v>
      </c>
      <c r="E8" s="53">
        <v>220</v>
      </c>
      <c r="F8" s="53">
        <v>76</v>
      </c>
      <c r="G8" s="53">
        <v>200</v>
      </c>
      <c r="H8" s="53">
        <v>40</v>
      </c>
      <c r="I8" s="53">
        <v>86</v>
      </c>
      <c r="J8" s="354"/>
      <c r="K8" s="354"/>
      <c r="L8" s="354"/>
      <c r="M8" s="354"/>
      <c r="N8" s="354"/>
      <c r="O8" s="354"/>
      <c r="P8" s="354"/>
      <c r="Q8" s="354"/>
      <c r="R8" s="354"/>
      <c r="S8" s="354"/>
      <c r="T8" s="354"/>
      <c r="U8" s="354"/>
      <c r="V8" s="354"/>
      <c r="W8" s="354"/>
      <c r="X8" s="354"/>
      <c r="Y8" s="354"/>
      <c r="Z8" s="354"/>
      <c r="AA8" s="354"/>
      <c r="AB8" s="354"/>
      <c r="AC8" s="354"/>
      <c r="AD8" s="354"/>
      <c r="AE8" s="354"/>
      <c r="AF8" s="354"/>
      <c r="AG8" s="354"/>
      <c r="AH8" s="354"/>
    </row>
    <row r="9" spans="1:34" s="1" customFormat="1" x14ac:dyDescent="0.25">
      <c r="A9" s="55">
        <v>44837</v>
      </c>
      <c r="B9" s="301" t="s">
        <v>4094</v>
      </c>
      <c r="C9" s="354"/>
      <c r="D9" s="354"/>
      <c r="E9" s="354"/>
      <c r="F9" s="354"/>
      <c r="G9" s="354"/>
      <c r="H9" s="354"/>
      <c r="I9" s="354"/>
      <c r="J9" s="53">
        <v>50</v>
      </c>
      <c r="K9" s="53">
        <v>40</v>
      </c>
      <c r="L9" s="53">
        <v>20</v>
      </c>
      <c r="M9" s="53">
        <v>40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354"/>
    </row>
    <row r="10" spans="1:34" s="1" customFormat="1" x14ac:dyDescent="0.25">
      <c r="A10" s="155" t="s">
        <v>4143</v>
      </c>
      <c r="B10" s="301" t="s">
        <v>4148</v>
      </c>
      <c r="C10" s="354"/>
      <c r="D10" s="354"/>
      <c r="E10" s="354"/>
      <c r="F10" s="354"/>
      <c r="G10" s="354"/>
      <c r="H10" s="354"/>
      <c r="I10" s="354"/>
      <c r="J10" s="354"/>
      <c r="K10" s="354"/>
      <c r="L10" s="354"/>
      <c r="M10" s="354"/>
      <c r="N10" s="53">
        <v>10</v>
      </c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354"/>
    </row>
    <row r="11" spans="1:34" s="1" customFormat="1" ht="17" thickBot="1" x14ac:dyDescent="0.3">
      <c r="A11" s="21" t="s">
        <v>4168</v>
      </c>
      <c r="B11" s="379" t="s">
        <v>4169</v>
      </c>
      <c r="C11" s="22">
        <v>50</v>
      </c>
      <c r="D11" s="370"/>
      <c r="E11" s="370"/>
      <c r="F11" s="370"/>
      <c r="G11" s="22">
        <v>20</v>
      </c>
      <c r="H11" s="22">
        <v>20</v>
      </c>
      <c r="I11" s="370"/>
      <c r="J11" s="370"/>
      <c r="K11" s="370"/>
      <c r="L11" s="370"/>
      <c r="M11" s="22">
        <v>10</v>
      </c>
      <c r="N11" s="370"/>
      <c r="O11" s="370"/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</row>
    <row r="12" spans="1:34" ht="17" thickBot="1" x14ac:dyDescent="0.3">
      <c r="A12" s="170" t="s">
        <v>4189</v>
      </c>
      <c r="B12" s="34"/>
      <c r="C12" s="34">
        <f>SUM(C7:C11)</f>
        <v>170</v>
      </c>
      <c r="D12" s="34">
        <f t="shared" ref="D12:N12" si="0">SUM(D7:D11)</f>
        <v>110</v>
      </c>
      <c r="E12" s="34">
        <f t="shared" si="0"/>
        <v>220</v>
      </c>
      <c r="F12" s="34">
        <f t="shared" si="0"/>
        <v>76</v>
      </c>
      <c r="G12" s="34">
        <f t="shared" si="0"/>
        <v>220</v>
      </c>
      <c r="H12" s="34">
        <f t="shared" si="0"/>
        <v>60</v>
      </c>
      <c r="I12" s="34">
        <f t="shared" si="0"/>
        <v>86</v>
      </c>
      <c r="J12" s="34">
        <f t="shared" si="0"/>
        <v>50</v>
      </c>
      <c r="K12" s="34">
        <f t="shared" si="0"/>
        <v>40</v>
      </c>
      <c r="L12" s="34">
        <f t="shared" si="0"/>
        <v>20</v>
      </c>
      <c r="M12" s="34">
        <f t="shared" si="0"/>
        <v>50</v>
      </c>
      <c r="N12" s="34">
        <f t="shared" si="0"/>
        <v>10</v>
      </c>
      <c r="O12" s="390"/>
      <c r="P12" s="390"/>
      <c r="Q12" s="390"/>
      <c r="R12" s="390"/>
      <c r="S12" s="390"/>
      <c r="T12" s="390"/>
      <c r="U12" s="390"/>
      <c r="V12" s="390"/>
      <c r="W12" s="390"/>
      <c r="X12" s="390"/>
      <c r="Y12" s="390"/>
      <c r="Z12" s="390"/>
      <c r="AA12" s="390"/>
      <c r="AB12" s="390"/>
      <c r="AC12" s="390"/>
      <c r="AD12" s="390"/>
      <c r="AE12" s="390"/>
      <c r="AF12" s="390"/>
      <c r="AG12" s="390"/>
      <c r="AH12" s="54"/>
    </row>
    <row r="13" spans="1:34" s="1" customFormat="1" ht="17" thickBot="1" x14ac:dyDescent="0.3">
      <c r="A13" s="155">
        <v>44565</v>
      </c>
      <c r="B13" s="301" t="s">
        <v>4242</v>
      </c>
      <c r="C13" s="354"/>
      <c r="D13" s="354"/>
      <c r="E13" s="354"/>
      <c r="F13" s="354"/>
      <c r="G13" s="53">
        <v>200</v>
      </c>
      <c r="H13" s="53">
        <v>50</v>
      </c>
      <c r="I13" s="53">
        <v>10</v>
      </c>
      <c r="J13" s="354"/>
      <c r="K13" s="53">
        <v>35</v>
      </c>
      <c r="L13" s="354"/>
      <c r="M13" s="53">
        <v>25</v>
      </c>
      <c r="N13" s="354"/>
      <c r="O13" s="354"/>
      <c r="P13" s="354"/>
      <c r="Q13" s="354"/>
      <c r="R13" s="354"/>
      <c r="S13" s="354"/>
      <c r="T13" s="354"/>
      <c r="U13" s="354"/>
      <c r="V13" s="354"/>
      <c r="W13" s="354"/>
      <c r="X13" s="354"/>
      <c r="Y13" s="354"/>
      <c r="Z13" s="354"/>
      <c r="AA13" s="354"/>
      <c r="AB13" s="354"/>
      <c r="AC13" s="354"/>
      <c r="AD13" s="354"/>
      <c r="AE13" s="354"/>
      <c r="AF13" s="354"/>
      <c r="AG13" s="354"/>
      <c r="AH13" s="354"/>
    </row>
    <row r="14" spans="1:34" s="8" customFormat="1" ht="17" thickBot="1" x14ac:dyDescent="0.3">
      <c r="A14" s="170" t="s">
        <v>4307</v>
      </c>
      <c r="B14" s="34"/>
      <c r="C14" s="34">
        <f>SUM(C12:C13)</f>
        <v>170</v>
      </c>
      <c r="D14" s="34">
        <f t="shared" ref="D14:N14" si="1">SUM(D12:D13)</f>
        <v>110</v>
      </c>
      <c r="E14" s="34">
        <f t="shared" si="1"/>
        <v>220</v>
      </c>
      <c r="F14" s="34">
        <f t="shared" si="1"/>
        <v>76</v>
      </c>
      <c r="G14" s="34">
        <f t="shared" si="1"/>
        <v>420</v>
      </c>
      <c r="H14" s="34">
        <f t="shared" si="1"/>
        <v>110</v>
      </c>
      <c r="I14" s="34">
        <f t="shared" si="1"/>
        <v>96</v>
      </c>
      <c r="J14" s="34">
        <f t="shared" si="1"/>
        <v>50</v>
      </c>
      <c r="K14" s="34">
        <f t="shared" si="1"/>
        <v>75</v>
      </c>
      <c r="L14" s="34">
        <f t="shared" si="1"/>
        <v>20</v>
      </c>
      <c r="M14" s="34">
        <f t="shared" si="1"/>
        <v>75</v>
      </c>
      <c r="N14" s="34">
        <f t="shared" si="1"/>
        <v>10</v>
      </c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/>
      <c r="AB14" s="390"/>
      <c r="AC14" s="390"/>
      <c r="AD14" s="390"/>
      <c r="AE14" s="390"/>
      <c r="AF14" s="390"/>
      <c r="AG14" s="390"/>
      <c r="AH14" s="54"/>
    </row>
    <row r="15" spans="1:34" x14ac:dyDescent="0.25">
      <c r="A15" s="55">
        <v>44809</v>
      </c>
      <c r="B15" s="301" t="s">
        <v>4379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>
        <v>224</v>
      </c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</row>
    <row r="16" spans="1:34" s="1" customFormat="1" x14ac:dyDescent="0.25">
      <c r="A16" s="1566">
        <v>44900</v>
      </c>
      <c r="B16" s="1568" t="s">
        <v>4382</v>
      </c>
      <c r="C16" s="1565">
        <v>24</v>
      </c>
      <c r="D16" s="1565">
        <v>24</v>
      </c>
      <c r="E16" s="1564"/>
      <c r="F16" s="1565">
        <v>36</v>
      </c>
      <c r="G16" s="1564"/>
      <c r="H16" s="1564"/>
      <c r="I16" s="1564"/>
      <c r="J16" s="1565">
        <v>20</v>
      </c>
      <c r="K16" s="1565">
        <v>12</v>
      </c>
      <c r="L16" s="1564"/>
      <c r="M16" s="1565">
        <v>10</v>
      </c>
      <c r="N16" s="1565">
        <v>12</v>
      </c>
      <c r="O16" s="1564"/>
      <c r="P16" s="1565">
        <v>12</v>
      </c>
      <c r="Q16" s="1565">
        <v>12</v>
      </c>
      <c r="R16" s="1564"/>
      <c r="S16" s="1564"/>
      <c r="T16" s="1564"/>
      <c r="U16" s="1564"/>
      <c r="V16" s="1564"/>
      <c r="W16" s="1564"/>
      <c r="X16" s="1564"/>
      <c r="Y16" s="1564"/>
      <c r="Z16" s="1564"/>
      <c r="AA16" s="1564"/>
      <c r="AB16" s="1564"/>
      <c r="AC16" s="1564"/>
      <c r="AD16" s="1564"/>
      <c r="AE16" s="1564"/>
      <c r="AF16" s="1564"/>
      <c r="AG16" s="1564"/>
      <c r="AH16" s="1564"/>
    </row>
    <row r="17" spans="1:34" s="1" customFormat="1" x14ac:dyDescent="0.25">
      <c r="A17" s="55">
        <v>44900</v>
      </c>
      <c r="B17" s="301" t="s">
        <v>4383</v>
      </c>
      <c r="C17" s="53"/>
      <c r="D17" s="53"/>
      <c r="E17" s="354"/>
      <c r="F17" s="53"/>
      <c r="G17" s="53">
        <v>100</v>
      </c>
      <c r="H17" s="53">
        <v>100</v>
      </c>
      <c r="I17" s="354"/>
      <c r="J17" s="999">
        <v>20</v>
      </c>
      <c r="K17" s="53"/>
      <c r="L17" s="53">
        <v>30</v>
      </c>
      <c r="M17" s="53"/>
      <c r="N17" s="53"/>
      <c r="O17" s="354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354"/>
    </row>
    <row r="18" spans="1:34" s="1" customFormat="1" x14ac:dyDescent="0.25">
      <c r="A18" s="1567" t="s">
        <v>4409</v>
      </c>
      <c r="B18" s="1568" t="s">
        <v>4410</v>
      </c>
      <c r="C18" s="1564"/>
      <c r="D18" s="1565">
        <v>204</v>
      </c>
      <c r="E18" s="1565">
        <v>640</v>
      </c>
      <c r="F18" s="1564"/>
      <c r="G18" s="1565">
        <v>600</v>
      </c>
      <c r="H18" s="1564"/>
      <c r="I18" s="1564"/>
      <c r="J18" s="1565">
        <v>165</v>
      </c>
      <c r="K18" s="1565">
        <v>80</v>
      </c>
      <c r="L18" s="1564"/>
      <c r="M18" s="1564"/>
      <c r="N18" s="1564"/>
      <c r="O18" s="1564"/>
      <c r="P18" s="1565">
        <v>204</v>
      </c>
      <c r="Q18" s="1564"/>
      <c r="R18" s="1565">
        <v>300</v>
      </c>
      <c r="S18" s="1564"/>
      <c r="T18" s="1564"/>
      <c r="U18" s="1564"/>
      <c r="V18" s="1564"/>
      <c r="W18" s="1564"/>
      <c r="X18" s="1564"/>
      <c r="Y18" s="1564"/>
      <c r="Z18" s="1564"/>
      <c r="AA18" s="1564"/>
      <c r="AB18" s="1564"/>
      <c r="AC18" s="1564"/>
      <c r="AD18" s="1564"/>
      <c r="AE18" s="1564"/>
      <c r="AF18" s="1564"/>
      <c r="AG18" s="1564"/>
      <c r="AH18" s="1564"/>
    </row>
    <row r="19" spans="1:34" s="1" customFormat="1" x14ac:dyDescent="0.25">
      <c r="A19" s="13" t="s">
        <v>4414</v>
      </c>
      <c r="B19" s="301" t="s">
        <v>4417</v>
      </c>
      <c r="C19" s="53">
        <v>320</v>
      </c>
      <c r="D19" s="354"/>
      <c r="E19" s="354"/>
      <c r="F19" s="53">
        <v>160</v>
      </c>
      <c r="G19" s="354"/>
      <c r="H19" s="354"/>
      <c r="I19" s="354"/>
      <c r="J19" s="354"/>
      <c r="K19" s="354"/>
      <c r="L19" s="354"/>
      <c r="M19" s="354"/>
      <c r="N19" s="354"/>
      <c r="O19" s="354"/>
      <c r="P19" s="354"/>
      <c r="Q19" s="354"/>
      <c r="R19" s="53">
        <v>300</v>
      </c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354"/>
    </row>
    <row r="20" spans="1:34" s="1" customFormat="1" x14ac:dyDescent="0.25">
      <c r="A20" s="1568" t="s">
        <v>4407</v>
      </c>
      <c r="B20" s="1565" t="s">
        <v>4423</v>
      </c>
      <c r="C20" s="1564"/>
      <c r="D20" s="1565">
        <v>125</v>
      </c>
      <c r="E20" s="1564"/>
      <c r="F20" s="1564"/>
      <c r="G20" s="1564"/>
      <c r="H20" s="1564"/>
      <c r="I20" s="1565">
        <v>240</v>
      </c>
      <c r="J20" s="1565">
        <v>125</v>
      </c>
      <c r="K20" s="1564"/>
      <c r="L20" s="1565">
        <v>80</v>
      </c>
      <c r="M20" s="1564"/>
      <c r="N20" s="1565">
        <v>58</v>
      </c>
      <c r="O20" s="1564"/>
      <c r="P20" s="1565">
        <v>80</v>
      </c>
      <c r="Q20" s="1564"/>
      <c r="R20" s="1564"/>
      <c r="S20" s="1564"/>
      <c r="T20" s="1564"/>
      <c r="U20" s="1564"/>
      <c r="V20" s="1564"/>
      <c r="W20" s="1564"/>
      <c r="X20" s="1564"/>
      <c r="Y20" s="1564"/>
      <c r="Z20" s="1564"/>
      <c r="AA20" s="1564"/>
      <c r="AB20" s="1564"/>
      <c r="AC20" s="1564"/>
      <c r="AD20" s="1564"/>
      <c r="AE20" s="1564"/>
      <c r="AF20" s="1564"/>
      <c r="AG20" s="1564"/>
      <c r="AH20" s="1564"/>
    </row>
    <row r="21" spans="1:34" s="1" customFormat="1" x14ac:dyDescent="0.25">
      <c r="A21" s="1568" t="s">
        <v>4407</v>
      </c>
      <c r="B21" s="1565" t="s">
        <v>4424</v>
      </c>
      <c r="C21" s="1564"/>
      <c r="D21" s="1564"/>
      <c r="E21" s="1564"/>
      <c r="F21" s="1564"/>
      <c r="G21" s="1564"/>
      <c r="H21" s="1564"/>
      <c r="I21" s="1564"/>
      <c r="J21" s="1564"/>
      <c r="K21" s="1564"/>
      <c r="L21" s="1564"/>
      <c r="M21" s="1564"/>
      <c r="N21" s="1565">
        <v>22</v>
      </c>
      <c r="O21" s="1565">
        <v>30</v>
      </c>
      <c r="P21" s="1564"/>
      <c r="Q21" s="1564"/>
      <c r="R21" s="1564"/>
      <c r="S21" s="1564"/>
      <c r="T21" s="1564"/>
      <c r="U21" s="1564"/>
      <c r="V21" s="1564"/>
      <c r="W21" s="1564"/>
      <c r="X21" s="1564"/>
      <c r="Y21" s="1564"/>
      <c r="Z21" s="1564"/>
      <c r="AA21" s="1564"/>
      <c r="AB21" s="1564"/>
      <c r="AC21" s="1564"/>
      <c r="AD21" s="1564"/>
      <c r="AE21" s="1564"/>
      <c r="AF21" s="1564"/>
      <c r="AG21" s="1564"/>
      <c r="AH21" s="1564"/>
    </row>
    <row r="22" spans="1:34" s="1" customFormat="1" x14ac:dyDescent="0.25">
      <c r="A22" s="301" t="s">
        <v>4426</v>
      </c>
      <c r="B22" s="53" t="s">
        <v>4427</v>
      </c>
      <c r="C22" s="354"/>
      <c r="D22" s="354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/>
      <c r="S22" s="53">
        <v>70</v>
      </c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354"/>
    </row>
    <row r="23" spans="1:34" s="1" customFormat="1" x14ac:dyDescent="0.25">
      <c r="A23" s="15" t="s">
        <v>4430</v>
      </c>
      <c r="B23" s="13" t="s">
        <v>4432</v>
      </c>
      <c r="C23" s="354"/>
      <c r="D23" s="53">
        <v>100</v>
      </c>
      <c r="E23" s="354"/>
      <c r="F23" s="354"/>
      <c r="G23" s="354"/>
      <c r="H23" s="354"/>
      <c r="I23" s="354"/>
      <c r="J23" s="354"/>
      <c r="K23" s="354"/>
      <c r="L23" s="354"/>
      <c r="M23" s="354"/>
      <c r="N23" s="354"/>
      <c r="O23" s="53">
        <v>34</v>
      </c>
      <c r="P23" s="354"/>
      <c r="Q23" s="354"/>
      <c r="R23" s="354"/>
      <c r="S23" s="354"/>
      <c r="T23" s="354"/>
      <c r="U23" s="354"/>
      <c r="V23" s="354"/>
      <c r="W23" s="354"/>
      <c r="X23" s="354"/>
      <c r="Y23" s="354"/>
      <c r="Z23" s="354"/>
      <c r="AA23" s="354"/>
      <c r="AB23" s="354"/>
      <c r="AC23" s="354"/>
      <c r="AD23" s="354"/>
      <c r="AE23" s="354"/>
      <c r="AF23" s="354"/>
      <c r="AG23" s="354"/>
      <c r="AH23" s="354"/>
    </row>
    <row r="24" spans="1:34" x14ac:dyDescent="0.25">
      <c r="A24" s="155" t="s">
        <v>4434</v>
      </c>
      <c r="B24" s="13" t="s">
        <v>4435</v>
      </c>
      <c r="C24" s="53"/>
      <c r="D24" s="53">
        <v>95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</row>
    <row r="25" spans="1:34" s="1" customFormat="1" x14ac:dyDescent="0.25">
      <c r="A25" s="155" t="s">
        <v>4434</v>
      </c>
      <c r="B25" s="13" t="s">
        <v>4436</v>
      </c>
      <c r="C25" s="53">
        <v>100</v>
      </c>
      <c r="D25" s="354"/>
      <c r="E25" s="53">
        <v>200</v>
      </c>
      <c r="F25" s="354"/>
      <c r="G25" s="354"/>
      <c r="H25" s="354"/>
      <c r="I25" s="53">
        <v>33</v>
      </c>
      <c r="J25" s="354"/>
      <c r="K25" s="354"/>
      <c r="L25" s="354"/>
      <c r="M25" s="354"/>
      <c r="N25" s="354"/>
      <c r="O25" s="354"/>
      <c r="P25" s="53">
        <v>54</v>
      </c>
      <c r="Q25" s="53">
        <v>100</v>
      </c>
      <c r="R25" s="354"/>
      <c r="S25" s="354"/>
      <c r="T25" s="53">
        <v>54</v>
      </c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354"/>
    </row>
    <row r="26" spans="1:34" s="1" customFormat="1" x14ac:dyDescent="0.25">
      <c r="A26" s="155" t="s">
        <v>4443</v>
      </c>
      <c r="B26" s="13" t="s">
        <v>4445</v>
      </c>
      <c r="C26" s="53">
        <v>40</v>
      </c>
      <c r="D26" s="354"/>
      <c r="E26" s="53">
        <v>80</v>
      </c>
      <c r="F26" s="354"/>
      <c r="G26" s="354"/>
      <c r="H26" s="354"/>
      <c r="I26" s="53">
        <v>67</v>
      </c>
      <c r="J26" s="354"/>
      <c r="K26" s="354"/>
      <c r="L26" s="354"/>
      <c r="M26" s="354"/>
      <c r="N26" s="354"/>
      <c r="O26" s="53">
        <v>24</v>
      </c>
      <c r="P26" s="53">
        <v>16</v>
      </c>
      <c r="Q26" s="53">
        <v>40</v>
      </c>
      <c r="R26" s="354"/>
      <c r="S26" s="354"/>
      <c r="T26" s="53">
        <v>16</v>
      </c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354"/>
    </row>
    <row r="27" spans="1:34" s="1" customFormat="1" x14ac:dyDescent="0.25">
      <c r="A27" s="301" t="s">
        <v>4453</v>
      </c>
      <c r="B27" s="53" t="s">
        <v>4457</v>
      </c>
      <c r="C27" s="53">
        <v>368</v>
      </c>
      <c r="D27" s="53">
        <v>184</v>
      </c>
      <c r="E27" s="53">
        <v>500</v>
      </c>
      <c r="F27" s="53">
        <v>300</v>
      </c>
      <c r="G27" s="354"/>
      <c r="H27" s="354"/>
      <c r="I27" s="354"/>
      <c r="J27" s="354"/>
      <c r="K27" s="53">
        <v>100</v>
      </c>
      <c r="L27" s="53">
        <v>100</v>
      </c>
      <c r="M27" s="354"/>
      <c r="N27" s="53">
        <v>42</v>
      </c>
      <c r="O27" s="354"/>
      <c r="P27" s="354"/>
      <c r="Q27" s="354"/>
      <c r="R27" s="53">
        <v>300</v>
      </c>
      <c r="S27" s="354"/>
      <c r="T27" s="354"/>
      <c r="U27" s="53">
        <v>60</v>
      </c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354"/>
    </row>
    <row r="28" spans="1:34" x14ac:dyDescent="0.25">
      <c r="A28" s="301" t="s">
        <v>4453</v>
      </c>
      <c r="B28" s="53" t="s">
        <v>4455</v>
      </c>
      <c r="C28" s="53"/>
      <c r="D28" s="53"/>
      <c r="E28" s="53"/>
      <c r="F28" s="53"/>
      <c r="G28" s="53"/>
      <c r="H28" s="53"/>
      <c r="I28" s="53">
        <v>165</v>
      </c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</row>
    <row r="29" spans="1:34" s="1" customFormat="1" x14ac:dyDescent="0.25">
      <c r="A29" s="301" t="s">
        <v>4453</v>
      </c>
      <c r="B29" s="53" t="s">
        <v>4456</v>
      </c>
      <c r="C29" s="53">
        <v>232</v>
      </c>
      <c r="D29" s="53">
        <v>84</v>
      </c>
      <c r="E29" s="53">
        <v>200</v>
      </c>
      <c r="F29" s="354"/>
      <c r="G29" s="354"/>
      <c r="H29" s="354"/>
      <c r="I29" s="354"/>
      <c r="J29" s="354"/>
      <c r="K29" s="354"/>
      <c r="L29" s="354"/>
      <c r="M29" s="354"/>
      <c r="N29" s="53">
        <v>15</v>
      </c>
      <c r="O29" s="354"/>
      <c r="P29" s="354"/>
      <c r="Q29" s="354"/>
      <c r="R29" s="354"/>
      <c r="S29" s="354"/>
      <c r="T29" s="354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</row>
    <row r="30" spans="1:34" s="1" customFormat="1" x14ac:dyDescent="0.25">
      <c r="A30" s="301" t="s">
        <v>4464</v>
      </c>
      <c r="B30" s="53" t="s">
        <v>4465</v>
      </c>
      <c r="C30" s="354"/>
      <c r="D30" s="53">
        <v>32</v>
      </c>
      <c r="E30" s="354"/>
      <c r="F30" s="354"/>
      <c r="G30" s="354"/>
      <c r="H30" s="354"/>
      <c r="I30" s="53">
        <v>15</v>
      </c>
      <c r="J30" s="354"/>
      <c r="K30" s="354"/>
      <c r="L30" s="354"/>
      <c r="M30" s="354"/>
      <c r="N30" s="53">
        <v>45</v>
      </c>
      <c r="O30" s="354"/>
      <c r="P30" s="354"/>
      <c r="Q30" s="354"/>
      <c r="R30" s="354"/>
      <c r="S30" s="354"/>
      <c r="T30" s="354"/>
      <c r="U30" s="354"/>
      <c r="V30" s="354"/>
      <c r="W30" s="354"/>
      <c r="X30" s="354"/>
      <c r="Y30" s="354"/>
      <c r="Z30" s="354"/>
      <c r="AA30" s="354"/>
      <c r="AB30" s="354"/>
      <c r="AC30" s="354"/>
      <c r="AD30" s="354"/>
      <c r="AE30" s="354"/>
      <c r="AF30" s="354"/>
      <c r="AG30" s="354"/>
      <c r="AH30" s="354"/>
    </row>
    <row r="31" spans="1:34" s="1" customFormat="1" x14ac:dyDescent="0.25">
      <c r="A31" s="301" t="s">
        <v>4464</v>
      </c>
      <c r="B31" s="53" t="s">
        <v>4466</v>
      </c>
      <c r="C31" s="354"/>
      <c r="D31" s="354"/>
      <c r="E31" s="354"/>
      <c r="F31" s="354"/>
      <c r="G31" s="354"/>
      <c r="H31" s="354"/>
      <c r="I31" s="354"/>
      <c r="J31" s="354"/>
      <c r="K31" s="354"/>
      <c r="L31" s="354"/>
      <c r="M31" s="354"/>
      <c r="N31" s="354"/>
      <c r="O31" s="354"/>
      <c r="P31" s="354"/>
      <c r="Q31" s="354"/>
      <c r="R31" s="354"/>
      <c r="S31" s="354"/>
      <c r="T31" s="354"/>
      <c r="U31" s="354"/>
      <c r="V31" s="53">
        <v>150</v>
      </c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354"/>
    </row>
    <row r="32" spans="1:34" s="1" customFormat="1" x14ac:dyDescent="0.25">
      <c r="A32" s="301" t="s">
        <v>4468</v>
      </c>
      <c r="B32" s="53" t="s">
        <v>4469</v>
      </c>
      <c r="C32" s="354"/>
      <c r="D32" s="354"/>
      <c r="E32" s="354"/>
      <c r="F32" s="354"/>
      <c r="G32" s="53">
        <v>500</v>
      </c>
      <c r="H32" s="354"/>
      <c r="I32" s="354"/>
      <c r="J32" s="354"/>
      <c r="K32" s="354"/>
      <c r="L32" s="354"/>
      <c r="M32" s="354"/>
      <c r="N32" s="354"/>
      <c r="O32" s="354"/>
      <c r="P32" s="354"/>
      <c r="Q32" s="354"/>
      <c r="R32" s="354"/>
      <c r="S32" s="354"/>
      <c r="T32" s="354"/>
      <c r="U32" s="354"/>
      <c r="V32" s="354"/>
      <c r="W32" s="354"/>
      <c r="X32" s="354"/>
      <c r="Y32" s="354"/>
      <c r="Z32" s="354"/>
      <c r="AA32" s="354"/>
      <c r="AB32" s="354"/>
      <c r="AC32" s="354"/>
      <c r="AD32" s="354"/>
      <c r="AE32" s="354"/>
      <c r="AF32" s="354"/>
      <c r="AG32" s="354"/>
      <c r="AH32" s="354"/>
    </row>
    <row r="33" spans="1:34" s="1" customFormat="1" ht="17" thickBot="1" x14ac:dyDescent="0.3">
      <c r="A33" s="301" t="s">
        <v>4473</v>
      </c>
      <c r="B33" s="53" t="s">
        <v>4474</v>
      </c>
      <c r="C33" s="53">
        <v>160</v>
      </c>
      <c r="D33" s="53">
        <v>69</v>
      </c>
      <c r="E33" s="354"/>
      <c r="F33" s="53">
        <v>50</v>
      </c>
      <c r="G33" s="354"/>
      <c r="H33" s="354"/>
      <c r="I33" s="354"/>
      <c r="J33" s="53">
        <v>50</v>
      </c>
      <c r="K33" s="354"/>
      <c r="L33" s="53">
        <v>50</v>
      </c>
      <c r="M33" s="354"/>
      <c r="N33" s="354"/>
      <c r="O33" s="354"/>
      <c r="P33" s="53">
        <v>52</v>
      </c>
      <c r="Q33" s="53">
        <v>80</v>
      </c>
      <c r="R33" s="53">
        <v>50</v>
      </c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</row>
    <row r="34" spans="1:34" s="8" customFormat="1" ht="17" thickBot="1" x14ac:dyDescent="0.3">
      <c r="A34" s="170" t="s">
        <v>4462</v>
      </c>
      <c r="B34" s="34"/>
      <c r="C34" s="34">
        <f t="shared" ref="C34:V34" si="2">SUM(C14:C33)</f>
        <v>1414</v>
      </c>
      <c r="D34" s="34">
        <f t="shared" si="2"/>
        <v>1027</v>
      </c>
      <c r="E34" s="34">
        <f t="shared" si="2"/>
        <v>1840</v>
      </c>
      <c r="F34" s="34">
        <f t="shared" si="2"/>
        <v>622</v>
      </c>
      <c r="G34" s="34">
        <f t="shared" si="2"/>
        <v>1620</v>
      </c>
      <c r="H34" s="34">
        <f t="shared" si="2"/>
        <v>210</v>
      </c>
      <c r="I34" s="34">
        <f t="shared" si="2"/>
        <v>616</v>
      </c>
      <c r="J34" s="34">
        <f t="shared" si="2"/>
        <v>430</v>
      </c>
      <c r="K34" s="34">
        <f t="shared" si="2"/>
        <v>267</v>
      </c>
      <c r="L34" s="34">
        <f t="shared" si="2"/>
        <v>280</v>
      </c>
      <c r="M34" s="34">
        <f t="shared" si="2"/>
        <v>85</v>
      </c>
      <c r="N34" s="34">
        <f t="shared" si="2"/>
        <v>204</v>
      </c>
      <c r="O34" s="34">
        <f t="shared" si="2"/>
        <v>312</v>
      </c>
      <c r="P34" s="34">
        <f t="shared" si="2"/>
        <v>418</v>
      </c>
      <c r="Q34" s="34">
        <f t="shared" si="2"/>
        <v>232</v>
      </c>
      <c r="R34" s="34">
        <f t="shared" si="2"/>
        <v>950</v>
      </c>
      <c r="S34" s="34">
        <f t="shared" si="2"/>
        <v>70</v>
      </c>
      <c r="T34" s="34">
        <f t="shared" si="2"/>
        <v>70</v>
      </c>
      <c r="U34" s="34">
        <f t="shared" si="2"/>
        <v>60</v>
      </c>
      <c r="V34" s="34">
        <f t="shared" si="2"/>
        <v>150</v>
      </c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>
        <f>SUM(AH14:AH33)</f>
        <v>0</v>
      </c>
    </row>
    <row r="35" spans="1:34" s="1" customFormat="1" x14ac:dyDescent="0.25">
      <c r="A35" s="55">
        <v>44567</v>
      </c>
      <c r="B35" s="53" t="s">
        <v>4505</v>
      </c>
      <c r="C35" s="53">
        <v>160</v>
      </c>
      <c r="D35" s="53">
        <v>69</v>
      </c>
      <c r="E35" s="53">
        <v>200</v>
      </c>
      <c r="F35" s="53">
        <v>30</v>
      </c>
      <c r="G35" s="354"/>
      <c r="H35" s="354"/>
      <c r="I35" s="354"/>
      <c r="J35" s="53">
        <v>50</v>
      </c>
      <c r="K35" s="354"/>
      <c r="L35" s="53">
        <v>50</v>
      </c>
      <c r="M35" s="354"/>
      <c r="N35" s="354"/>
      <c r="O35" s="354"/>
      <c r="P35" s="53">
        <v>28</v>
      </c>
      <c r="Q35" s="53">
        <v>80</v>
      </c>
      <c r="R35" s="53">
        <v>50</v>
      </c>
      <c r="S35" s="354"/>
      <c r="T35" s="354"/>
      <c r="U35" s="354"/>
      <c r="V35" s="354"/>
      <c r="W35" s="354"/>
      <c r="X35" s="354"/>
      <c r="Y35" s="354"/>
      <c r="Z35" s="354"/>
      <c r="AA35" s="354"/>
      <c r="AB35" s="354"/>
      <c r="AC35" s="354"/>
      <c r="AD35" s="354"/>
      <c r="AE35" s="354"/>
      <c r="AF35" s="354"/>
      <c r="AG35" s="354"/>
      <c r="AH35" s="354"/>
    </row>
    <row r="36" spans="1:34" s="1" customFormat="1" x14ac:dyDescent="0.25">
      <c r="A36" s="1566">
        <v>44598</v>
      </c>
      <c r="B36" s="1565" t="s">
        <v>4507</v>
      </c>
      <c r="C36" s="1564"/>
      <c r="D36" s="1565">
        <v>22</v>
      </c>
      <c r="E36" s="1565">
        <v>300</v>
      </c>
      <c r="F36" s="1565">
        <v>60</v>
      </c>
      <c r="G36" s="1565">
        <v>500</v>
      </c>
      <c r="H36" s="1564"/>
      <c r="I36" s="1564"/>
      <c r="J36" s="1564"/>
      <c r="K36" s="1565">
        <v>48</v>
      </c>
      <c r="L36" s="1565">
        <v>100</v>
      </c>
      <c r="M36" s="1564"/>
      <c r="N36" s="1564"/>
      <c r="O36" s="1565">
        <v>40</v>
      </c>
      <c r="P36" s="1564"/>
      <c r="Q36" s="1564"/>
      <c r="R36" s="1564"/>
      <c r="S36" s="1564"/>
      <c r="T36" s="1564"/>
      <c r="U36" s="1564"/>
      <c r="V36" s="1564"/>
      <c r="W36" s="1564"/>
      <c r="X36" s="1564"/>
      <c r="Y36" s="1564"/>
      <c r="Z36" s="1564"/>
      <c r="AA36" s="1564"/>
      <c r="AB36" s="1564"/>
      <c r="AC36" s="1564"/>
      <c r="AD36" s="1564"/>
      <c r="AE36" s="1564"/>
      <c r="AF36" s="1564"/>
      <c r="AG36" s="1564"/>
      <c r="AH36" s="1564"/>
    </row>
    <row r="37" spans="1:34" x14ac:dyDescent="0.25">
      <c r="A37" s="1566">
        <v>44657</v>
      </c>
      <c r="B37" s="1565" t="s">
        <v>4514</v>
      </c>
      <c r="C37" s="1565">
        <v>96</v>
      </c>
      <c r="D37" s="1565"/>
      <c r="E37" s="1565"/>
      <c r="F37" s="1565">
        <v>50</v>
      </c>
      <c r="G37" s="1565"/>
      <c r="H37" s="1565"/>
      <c r="I37" s="1565">
        <v>72</v>
      </c>
      <c r="J37" s="1565">
        <v>40</v>
      </c>
      <c r="K37" s="1565">
        <v>60</v>
      </c>
      <c r="L37" s="1565">
        <v>80</v>
      </c>
      <c r="M37" s="1565"/>
      <c r="N37" s="1565"/>
      <c r="O37" s="1565"/>
      <c r="P37" s="1565">
        <v>48</v>
      </c>
      <c r="Q37" s="1565"/>
      <c r="R37" s="1565"/>
      <c r="S37" s="1565"/>
      <c r="T37" s="1565">
        <v>96</v>
      </c>
      <c r="U37" s="1565"/>
      <c r="V37" s="1565"/>
      <c r="W37" s="1565"/>
      <c r="X37" s="1565"/>
      <c r="Y37" s="1565"/>
      <c r="Z37" s="1565"/>
      <c r="AA37" s="1565"/>
      <c r="AB37" s="1565"/>
      <c r="AC37" s="1565"/>
      <c r="AD37" s="1565"/>
      <c r="AE37" s="1565"/>
      <c r="AF37" s="1565"/>
      <c r="AG37" s="1565"/>
      <c r="AH37" s="1565"/>
    </row>
    <row r="38" spans="1:34" s="1" customFormat="1" x14ac:dyDescent="0.25">
      <c r="A38" s="1566">
        <v>44657</v>
      </c>
      <c r="B38" s="1565" t="s">
        <v>4515</v>
      </c>
      <c r="C38" s="1564"/>
      <c r="D38" s="1564"/>
      <c r="E38" s="1565">
        <v>100</v>
      </c>
      <c r="F38" s="1564"/>
      <c r="G38" s="1565">
        <v>300</v>
      </c>
      <c r="H38" s="1564"/>
      <c r="I38" s="1564"/>
      <c r="J38" s="1564"/>
      <c r="K38" s="1564"/>
      <c r="L38" s="1564"/>
      <c r="M38" s="1564"/>
      <c r="N38" s="1564"/>
      <c r="O38" s="1564"/>
      <c r="P38" s="1564"/>
      <c r="Q38" s="1564"/>
      <c r="R38" s="1564"/>
      <c r="S38" s="1564"/>
      <c r="T38" s="1564"/>
      <c r="U38" s="1564"/>
      <c r="V38" s="1565">
        <v>100</v>
      </c>
      <c r="W38" s="1564"/>
      <c r="X38" s="1564"/>
      <c r="Y38" s="1564"/>
      <c r="Z38" s="1564"/>
      <c r="AA38" s="1564"/>
      <c r="AB38" s="1564"/>
      <c r="AC38" s="1564"/>
      <c r="AD38" s="1564"/>
      <c r="AE38" s="1564"/>
      <c r="AF38" s="1564"/>
      <c r="AG38" s="1564"/>
      <c r="AH38" s="1564"/>
    </row>
    <row r="39" spans="1:34" s="1" customFormat="1" x14ac:dyDescent="0.25">
      <c r="A39" s="55">
        <v>44779</v>
      </c>
      <c r="B39" s="53" t="s">
        <v>4525</v>
      </c>
      <c r="C39" s="354"/>
      <c r="D39" s="354"/>
      <c r="E39" s="53"/>
      <c r="F39" s="354"/>
      <c r="G39" s="53">
        <v>300</v>
      </c>
      <c r="H39" s="354"/>
      <c r="I39" s="354"/>
      <c r="J39" s="354"/>
      <c r="K39" s="354"/>
      <c r="L39" s="354"/>
      <c r="M39" s="354"/>
      <c r="N39" s="354"/>
      <c r="O39" s="354"/>
      <c r="P39" s="354"/>
      <c r="Q39" s="354"/>
      <c r="R39" s="354"/>
      <c r="S39" s="354"/>
      <c r="T39" s="354"/>
      <c r="U39" s="354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354"/>
    </row>
    <row r="40" spans="1:34" s="1" customFormat="1" x14ac:dyDescent="0.25">
      <c r="A40" s="55">
        <v>44779</v>
      </c>
      <c r="B40" s="53" t="s">
        <v>4526</v>
      </c>
      <c r="C40" s="354"/>
      <c r="D40" s="53">
        <v>200</v>
      </c>
      <c r="E40" s="354"/>
      <c r="F40" s="354"/>
      <c r="G40" s="999">
        <v>700</v>
      </c>
      <c r="H40" s="354"/>
      <c r="I40" s="53">
        <v>80</v>
      </c>
      <c r="J40" s="53">
        <v>20</v>
      </c>
      <c r="K40" s="53">
        <v>60</v>
      </c>
      <c r="L40" s="53">
        <v>180</v>
      </c>
      <c r="M40" s="53">
        <v>80</v>
      </c>
      <c r="N40" s="354"/>
      <c r="O40" s="354"/>
      <c r="P40" s="354"/>
      <c r="Q40" s="354"/>
      <c r="R40" s="354"/>
      <c r="S40" s="354"/>
      <c r="T40" s="354"/>
      <c r="U40" s="354"/>
      <c r="V40" s="354"/>
      <c r="W40" s="354"/>
      <c r="X40" s="354"/>
      <c r="Y40" s="354"/>
      <c r="Z40" s="354"/>
      <c r="AA40" s="354"/>
      <c r="AB40" s="354"/>
      <c r="AC40" s="354"/>
      <c r="AD40" s="354"/>
      <c r="AE40" s="354"/>
      <c r="AF40" s="354"/>
      <c r="AG40" s="354"/>
      <c r="AH40" s="354"/>
    </row>
    <row r="41" spans="1:34" s="1" customFormat="1" x14ac:dyDescent="0.25">
      <c r="A41" s="55">
        <v>44840</v>
      </c>
      <c r="B41" s="301" t="s">
        <v>4541</v>
      </c>
      <c r="C41" s="53">
        <v>130</v>
      </c>
      <c r="D41" s="53">
        <v>130</v>
      </c>
      <c r="E41" s="354"/>
      <c r="F41" s="53">
        <v>200</v>
      </c>
      <c r="G41" s="53">
        <v>1000</v>
      </c>
      <c r="H41" s="354"/>
      <c r="I41" s="53">
        <v>50</v>
      </c>
      <c r="J41" s="354"/>
      <c r="K41" s="354"/>
      <c r="L41" s="354"/>
      <c r="M41" s="354"/>
      <c r="N41" s="354"/>
      <c r="O41" s="354"/>
      <c r="P41" s="354"/>
      <c r="Q41" s="354"/>
      <c r="R41" s="53">
        <v>100</v>
      </c>
      <c r="S41" s="53">
        <v>100</v>
      </c>
      <c r="T41" s="354"/>
      <c r="U41" s="354"/>
      <c r="V41" s="354"/>
      <c r="W41" s="354"/>
      <c r="X41" s="53">
        <v>120</v>
      </c>
      <c r="Y41" s="53"/>
      <c r="Z41" s="53"/>
      <c r="AA41" s="53"/>
      <c r="AB41" s="53"/>
      <c r="AC41" s="53"/>
      <c r="AD41" s="53"/>
      <c r="AE41" s="354"/>
      <c r="AF41" s="354"/>
      <c r="AG41" s="354"/>
      <c r="AH41" s="354"/>
    </row>
    <row r="42" spans="1:34" s="1" customFormat="1" x14ac:dyDescent="0.25">
      <c r="A42" s="55">
        <v>44840</v>
      </c>
      <c r="B42" s="301" t="s">
        <v>4544</v>
      </c>
      <c r="C42" s="53">
        <v>130</v>
      </c>
      <c r="D42" s="53">
        <v>130</v>
      </c>
      <c r="E42" s="354"/>
      <c r="F42" s="53">
        <v>100</v>
      </c>
      <c r="G42" s="354"/>
      <c r="H42" s="354"/>
      <c r="I42" s="354"/>
      <c r="J42" s="354"/>
      <c r="K42" s="354"/>
      <c r="L42" s="354"/>
      <c r="M42" s="354"/>
      <c r="N42" s="354"/>
      <c r="O42" s="354"/>
      <c r="P42" s="354"/>
      <c r="Q42" s="354"/>
      <c r="R42" s="354"/>
      <c r="S42" s="354"/>
      <c r="T42" s="354"/>
      <c r="U42" s="354"/>
      <c r="V42" s="354"/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</row>
    <row r="43" spans="1:34" x14ac:dyDescent="0.25">
      <c r="A43" s="55">
        <v>44871</v>
      </c>
      <c r="B43" s="301" t="s">
        <v>4546</v>
      </c>
      <c r="C43" s="53">
        <v>80</v>
      </c>
      <c r="D43" s="53">
        <v>83</v>
      </c>
      <c r="E43" s="53">
        <v>600</v>
      </c>
      <c r="F43" s="53">
        <v>50</v>
      </c>
      <c r="G43" s="53">
        <v>500</v>
      </c>
      <c r="H43" s="53"/>
      <c r="I43" s="53"/>
      <c r="J43" s="53"/>
      <c r="K43" s="53">
        <v>20</v>
      </c>
      <c r="L43" s="53">
        <v>100</v>
      </c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</row>
    <row r="44" spans="1:34" s="1" customFormat="1" x14ac:dyDescent="0.25">
      <c r="A44" s="55">
        <v>44901</v>
      </c>
      <c r="B44" s="301" t="s">
        <v>4552</v>
      </c>
      <c r="C44" s="53">
        <v>92</v>
      </c>
      <c r="D44" s="53">
        <v>89</v>
      </c>
      <c r="E44" s="53">
        <v>280</v>
      </c>
      <c r="F44" s="354"/>
      <c r="G44" s="53">
        <v>100</v>
      </c>
      <c r="H44" s="354"/>
      <c r="I44" s="354"/>
      <c r="J44" s="53">
        <v>50</v>
      </c>
      <c r="K44" s="53">
        <v>20</v>
      </c>
      <c r="L44" s="354"/>
      <c r="M44" s="354"/>
      <c r="N44" s="354"/>
      <c r="O44" s="354"/>
      <c r="P44" s="354"/>
      <c r="Q44" s="354"/>
      <c r="R44" s="354"/>
      <c r="S44" s="354"/>
      <c r="T44" s="354"/>
      <c r="U44" s="354"/>
      <c r="V44" s="354"/>
      <c r="W44" s="354"/>
      <c r="X44" s="354"/>
      <c r="Y44" s="354"/>
      <c r="Z44" s="354"/>
      <c r="AA44" s="354"/>
      <c r="AB44" s="354"/>
      <c r="AC44" s="354"/>
      <c r="AD44" s="354"/>
      <c r="AE44" s="354"/>
      <c r="AF44" s="354"/>
      <c r="AG44" s="354"/>
      <c r="AH44" s="354"/>
    </row>
    <row r="45" spans="1:34" s="1" customFormat="1" x14ac:dyDescent="0.25">
      <c r="A45" s="55" t="s">
        <v>4553</v>
      </c>
      <c r="B45" s="301" t="s">
        <v>4554</v>
      </c>
      <c r="C45" s="354"/>
      <c r="D45" s="354"/>
      <c r="E45" s="354"/>
      <c r="F45" s="53">
        <v>40</v>
      </c>
      <c r="G45" s="53">
        <v>100</v>
      </c>
      <c r="H45" s="354"/>
      <c r="I45" s="53">
        <v>60</v>
      </c>
      <c r="J45" s="53">
        <v>50</v>
      </c>
      <c r="K45" s="354"/>
      <c r="L45" s="354"/>
      <c r="M45" s="354"/>
      <c r="N45" s="53">
        <v>15</v>
      </c>
      <c r="O45" s="354"/>
      <c r="P45" s="354"/>
      <c r="Q45" s="53">
        <v>50</v>
      </c>
      <c r="R45" s="354"/>
      <c r="S45" s="354"/>
      <c r="T45" s="354"/>
      <c r="U45" s="354"/>
      <c r="V45" s="354"/>
      <c r="W45" s="354"/>
      <c r="X45" s="354"/>
      <c r="Y45" s="354"/>
      <c r="Z45" s="354"/>
      <c r="AA45" s="354"/>
      <c r="AB45" s="354"/>
      <c r="AC45" s="354"/>
      <c r="AD45" s="354"/>
      <c r="AE45" s="354"/>
      <c r="AF45" s="354"/>
      <c r="AG45" s="354"/>
      <c r="AH45" s="354"/>
    </row>
    <row r="46" spans="1:34" s="1" customFormat="1" x14ac:dyDescent="0.25">
      <c r="A46" s="55" t="s">
        <v>4560</v>
      </c>
      <c r="B46" s="301" t="s">
        <v>4562</v>
      </c>
      <c r="C46" s="53">
        <v>100</v>
      </c>
      <c r="D46" s="53">
        <v>94</v>
      </c>
      <c r="E46" s="53">
        <v>100</v>
      </c>
      <c r="F46" s="354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</row>
    <row r="47" spans="1:34" s="1" customFormat="1" x14ac:dyDescent="0.25">
      <c r="A47" s="55" t="s">
        <v>4560</v>
      </c>
      <c r="B47" s="301" t="s">
        <v>4563</v>
      </c>
      <c r="C47" s="53">
        <v>512</v>
      </c>
      <c r="D47" s="53">
        <v>200</v>
      </c>
      <c r="E47" s="53">
        <v>512</v>
      </c>
      <c r="F47" s="53">
        <v>64</v>
      </c>
      <c r="G47" s="53">
        <v>100</v>
      </c>
      <c r="H47" s="53">
        <v>180</v>
      </c>
      <c r="I47" s="53">
        <v>100</v>
      </c>
      <c r="J47" s="354"/>
      <c r="K47" s="354"/>
      <c r="L47" s="354"/>
      <c r="M47" s="354"/>
      <c r="N47" s="53">
        <v>15</v>
      </c>
      <c r="O47" s="354"/>
      <c r="P47" s="354"/>
      <c r="Q47" s="354"/>
      <c r="R47" s="354"/>
      <c r="S47" s="354"/>
      <c r="T47" s="354"/>
      <c r="U47" s="354"/>
      <c r="V47" s="354"/>
      <c r="W47" s="354"/>
      <c r="X47" s="354"/>
      <c r="Y47" s="354"/>
      <c r="Z47" s="354"/>
      <c r="AA47" s="354"/>
      <c r="AB47" s="354"/>
      <c r="AC47" s="354"/>
      <c r="AD47" s="354"/>
      <c r="AE47" s="354"/>
      <c r="AF47" s="354"/>
      <c r="AG47" s="354"/>
      <c r="AH47" s="354"/>
    </row>
    <row r="48" spans="1:34" s="1" customFormat="1" x14ac:dyDescent="0.25">
      <c r="A48" s="55" t="s">
        <v>4560</v>
      </c>
      <c r="B48" s="301" t="s">
        <v>4564</v>
      </c>
      <c r="C48" s="354"/>
      <c r="D48" s="354"/>
      <c r="E48" s="354"/>
      <c r="F48" s="354"/>
      <c r="G48" s="354"/>
      <c r="H48" s="354"/>
      <c r="I48" s="354"/>
      <c r="J48" s="53">
        <v>138</v>
      </c>
      <c r="K48" s="53">
        <v>50</v>
      </c>
      <c r="L48" s="53">
        <v>100</v>
      </c>
      <c r="M48" s="53">
        <v>48</v>
      </c>
      <c r="N48" s="354"/>
      <c r="O48" s="354"/>
      <c r="P48" s="354"/>
      <c r="Q48" s="354"/>
      <c r="R48" s="354"/>
      <c r="S48" s="354"/>
      <c r="T48" s="354"/>
      <c r="U48" s="354"/>
      <c r="V48" s="354"/>
      <c r="W48" s="354"/>
      <c r="X48" s="354"/>
      <c r="Y48" s="354"/>
      <c r="Z48" s="354"/>
      <c r="AA48" s="354"/>
      <c r="AB48" s="354"/>
      <c r="AC48" s="354"/>
      <c r="AD48" s="354"/>
      <c r="AE48" s="354"/>
      <c r="AF48" s="354"/>
      <c r="AG48" s="354"/>
      <c r="AH48" s="354"/>
    </row>
    <row r="49" spans="1:34" s="1" customFormat="1" x14ac:dyDescent="0.25">
      <c r="A49" s="55" t="s">
        <v>4565</v>
      </c>
      <c r="B49" s="301" t="s">
        <v>4566</v>
      </c>
      <c r="C49" s="354"/>
      <c r="D49" s="354"/>
      <c r="E49" s="53">
        <v>200</v>
      </c>
      <c r="F49" s="53">
        <v>300</v>
      </c>
      <c r="G49" s="53">
        <v>250</v>
      </c>
      <c r="H49" s="354"/>
      <c r="I49" s="354"/>
      <c r="J49" s="354"/>
      <c r="K49" s="354"/>
      <c r="L49" s="354"/>
      <c r="M49" s="354"/>
      <c r="N49" s="354"/>
      <c r="O49" s="354"/>
      <c r="P49" s="53">
        <v>60</v>
      </c>
      <c r="Q49" s="53">
        <v>100</v>
      </c>
      <c r="R49" s="53">
        <v>100</v>
      </c>
      <c r="S49" s="354"/>
      <c r="T49" s="354"/>
      <c r="U49" s="354"/>
      <c r="V49" s="354"/>
      <c r="W49" s="354"/>
      <c r="X49" s="354"/>
      <c r="Y49" s="354"/>
      <c r="Z49" s="354"/>
      <c r="AA49" s="354"/>
      <c r="AB49" s="354"/>
      <c r="AC49" s="354"/>
      <c r="AD49" s="354"/>
      <c r="AE49" s="354"/>
      <c r="AF49" s="354"/>
      <c r="AG49" s="354"/>
      <c r="AH49" s="354"/>
    </row>
    <row r="50" spans="1:34" s="1" customFormat="1" x14ac:dyDescent="0.25">
      <c r="A50" s="17" t="s">
        <v>4570</v>
      </c>
      <c r="B50" s="13" t="s">
        <v>4572</v>
      </c>
      <c r="C50" s="53">
        <v>20</v>
      </c>
      <c r="D50" s="354"/>
      <c r="E50" s="354"/>
      <c r="F50" s="354"/>
      <c r="G50" s="53">
        <v>200</v>
      </c>
      <c r="H50" s="354"/>
      <c r="I50" s="53">
        <v>30</v>
      </c>
      <c r="J50" s="354"/>
      <c r="K50" s="354"/>
      <c r="L50" s="53">
        <v>25</v>
      </c>
      <c r="M50" s="354"/>
      <c r="N50" s="354"/>
      <c r="O50" s="354"/>
      <c r="P50" s="53">
        <v>41</v>
      </c>
      <c r="Q50" s="53">
        <v>350</v>
      </c>
      <c r="R50" s="354"/>
      <c r="S50" s="53">
        <v>5</v>
      </c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</row>
    <row r="51" spans="1:34" s="1" customFormat="1" x14ac:dyDescent="0.25">
      <c r="A51" s="12" t="s">
        <v>4584</v>
      </c>
      <c r="B51" s="13" t="s">
        <v>4586</v>
      </c>
      <c r="C51" s="354"/>
      <c r="D51" s="53">
        <v>112</v>
      </c>
      <c r="E51" s="354"/>
      <c r="F51" s="354"/>
      <c r="G51" s="53">
        <v>50</v>
      </c>
      <c r="H51" s="354"/>
      <c r="I51" s="53">
        <v>50</v>
      </c>
      <c r="J51" s="354"/>
      <c r="K51" s="53">
        <v>36</v>
      </c>
      <c r="L51" s="53">
        <v>53</v>
      </c>
      <c r="M51" s="354"/>
      <c r="N51" s="53">
        <v>41</v>
      </c>
      <c r="O51" s="354"/>
      <c r="P51" s="53">
        <v>49</v>
      </c>
      <c r="Q51" s="354"/>
      <c r="R51" s="354"/>
      <c r="S51" s="53">
        <v>80</v>
      </c>
      <c r="T51" s="354"/>
      <c r="U51" s="354"/>
      <c r="V51" s="354"/>
      <c r="W51" s="354"/>
      <c r="X51" s="354"/>
      <c r="Y51" s="354"/>
      <c r="Z51" s="354"/>
      <c r="AA51" s="354"/>
      <c r="AB51" s="354"/>
      <c r="AC51" s="354"/>
      <c r="AD51" s="354"/>
      <c r="AE51" s="354"/>
      <c r="AF51" s="354"/>
      <c r="AG51" s="354"/>
      <c r="AH51" s="354"/>
    </row>
    <row r="52" spans="1:34" s="1" customFormat="1" x14ac:dyDescent="0.25">
      <c r="A52" s="12" t="s">
        <v>4594</v>
      </c>
      <c r="B52" s="13" t="s">
        <v>4605</v>
      </c>
      <c r="C52" s="354"/>
      <c r="D52" s="354"/>
      <c r="E52" s="354"/>
      <c r="F52" s="354"/>
      <c r="G52" s="354"/>
      <c r="H52" s="354"/>
      <c r="I52" s="354"/>
      <c r="J52" s="354"/>
      <c r="K52" s="354"/>
      <c r="L52" s="354"/>
      <c r="M52" s="354"/>
      <c r="N52" s="354"/>
      <c r="O52" s="354"/>
      <c r="P52" s="354"/>
      <c r="Q52" s="354"/>
      <c r="R52" s="354"/>
      <c r="S52" s="53">
        <v>64</v>
      </c>
      <c r="T52" s="354"/>
      <c r="U52" s="354"/>
      <c r="V52" s="354"/>
      <c r="W52" s="354"/>
      <c r="X52" s="354"/>
      <c r="Y52" s="354"/>
      <c r="Z52" s="354"/>
      <c r="AA52" s="354"/>
      <c r="AB52" s="354"/>
      <c r="AC52" s="354"/>
      <c r="AD52" s="354"/>
      <c r="AE52" s="354"/>
      <c r="AF52" s="354"/>
      <c r="AG52" s="354"/>
      <c r="AH52" s="354"/>
    </row>
    <row r="53" spans="1:34" s="1" customFormat="1" x14ac:dyDescent="0.25">
      <c r="A53" s="1566" t="s">
        <v>4617</v>
      </c>
      <c r="B53" s="1569" t="s">
        <v>4618</v>
      </c>
      <c r="C53" s="1565">
        <v>50</v>
      </c>
      <c r="D53" s="1565">
        <v>50</v>
      </c>
      <c r="E53" s="1565">
        <v>200</v>
      </c>
      <c r="F53" s="1564"/>
      <c r="G53" s="1565">
        <v>100</v>
      </c>
      <c r="H53" s="1564"/>
      <c r="I53" s="1564"/>
      <c r="J53" s="1565">
        <v>20</v>
      </c>
      <c r="K53" s="1564"/>
      <c r="L53" s="1565">
        <v>25</v>
      </c>
      <c r="M53" s="1564"/>
      <c r="N53" s="1564"/>
      <c r="O53" s="1564"/>
      <c r="P53" s="1564"/>
      <c r="Q53" s="1564"/>
      <c r="R53" s="1564"/>
      <c r="S53" s="1564"/>
      <c r="T53" s="1564"/>
      <c r="U53" s="1564"/>
      <c r="V53" s="1564"/>
      <c r="W53" s="1564"/>
      <c r="X53" s="1565">
        <v>50</v>
      </c>
      <c r="Y53" s="1565"/>
      <c r="Z53" s="1565">
        <v>80</v>
      </c>
      <c r="AA53" s="1565">
        <v>80</v>
      </c>
      <c r="AB53" s="1564"/>
      <c r="AC53" s="1564"/>
      <c r="AD53" s="1564"/>
      <c r="AE53" s="1564"/>
      <c r="AF53" s="1564"/>
      <c r="AG53" s="1564"/>
      <c r="AH53" s="1564"/>
    </row>
    <row r="54" spans="1:34" s="1" customFormat="1" x14ac:dyDescent="0.25">
      <c r="A54" s="55" t="s">
        <v>4636</v>
      </c>
      <c r="B54" s="13" t="s">
        <v>4642</v>
      </c>
      <c r="C54" s="53">
        <v>90</v>
      </c>
      <c r="D54" s="53">
        <v>90</v>
      </c>
      <c r="E54" s="53">
        <v>800</v>
      </c>
      <c r="F54" s="354"/>
      <c r="G54" s="53">
        <v>400</v>
      </c>
      <c r="H54" s="354"/>
      <c r="I54" s="354"/>
      <c r="J54" s="354"/>
      <c r="K54" s="354"/>
      <c r="L54" s="354"/>
      <c r="M54" s="354"/>
      <c r="N54" s="354"/>
      <c r="O54" s="354"/>
      <c r="P54" s="354"/>
      <c r="Q54" s="354"/>
      <c r="R54" s="354"/>
      <c r="S54" s="354"/>
      <c r="T54" s="354"/>
      <c r="U54" s="354"/>
      <c r="V54" s="354"/>
      <c r="W54" s="354"/>
      <c r="X54" s="354"/>
      <c r="Y54" s="354"/>
      <c r="Z54" s="354"/>
      <c r="AA54" s="354"/>
      <c r="AB54" s="354"/>
      <c r="AC54" s="354"/>
      <c r="AD54" s="354"/>
      <c r="AE54" s="354"/>
      <c r="AF54" s="354"/>
      <c r="AG54" s="354"/>
      <c r="AH54" s="354"/>
    </row>
    <row r="55" spans="1:34" s="1" customFormat="1" x14ac:dyDescent="0.25">
      <c r="A55" s="55" t="s">
        <v>4636</v>
      </c>
      <c r="B55" s="13" t="s">
        <v>4641</v>
      </c>
      <c r="C55" s="354"/>
      <c r="D55" s="354"/>
      <c r="E55" s="354"/>
      <c r="F55" s="53">
        <v>40</v>
      </c>
      <c r="G55" s="354"/>
      <c r="H55" s="354"/>
      <c r="I55" s="53">
        <v>50</v>
      </c>
      <c r="J55" s="53">
        <v>40</v>
      </c>
      <c r="K55" s="354"/>
      <c r="L55" s="354"/>
      <c r="M55" s="354"/>
      <c r="N55" s="354"/>
      <c r="O55" s="354"/>
      <c r="P55" s="354"/>
      <c r="Q55" s="354"/>
      <c r="R55" s="53">
        <v>40</v>
      </c>
      <c r="S55" s="53">
        <v>100</v>
      </c>
      <c r="T55" s="354"/>
      <c r="U55" s="354"/>
      <c r="V55" s="354"/>
      <c r="W55" s="354"/>
      <c r="X55" s="53">
        <v>170</v>
      </c>
      <c r="Y55" s="354"/>
      <c r="Z55" s="354"/>
      <c r="AA55" s="354"/>
      <c r="AB55" s="354"/>
      <c r="AC55" s="354"/>
      <c r="AD55" s="354"/>
      <c r="AE55" s="354"/>
      <c r="AF55" s="354"/>
      <c r="AG55" s="354"/>
      <c r="AH55" s="354"/>
    </row>
    <row r="56" spans="1:34" s="1" customFormat="1" x14ac:dyDescent="0.25">
      <c r="A56" s="55" t="s">
        <v>4643</v>
      </c>
      <c r="B56" s="13" t="s">
        <v>4644</v>
      </c>
      <c r="C56" s="354"/>
      <c r="D56" s="354"/>
      <c r="E56" s="354"/>
      <c r="F56" s="53">
        <v>200</v>
      </c>
      <c r="G56" s="53">
        <v>400</v>
      </c>
      <c r="H56" s="354"/>
      <c r="I56" s="354"/>
      <c r="J56" s="354"/>
      <c r="K56" s="53">
        <v>30</v>
      </c>
      <c r="L56" s="53">
        <v>105</v>
      </c>
      <c r="M56" s="354"/>
      <c r="N56" s="354"/>
      <c r="O56" s="354"/>
      <c r="P56" s="354"/>
      <c r="Q56" s="354"/>
      <c r="R56" s="53">
        <v>260</v>
      </c>
      <c r="S56" s="354"/>
      <c r="T56" s="354"/>
      <c r="U56" s="354"/>
      <c r="V56" s="354"/>
      <c r="W56" s="354"/>
      <c r="X56" s="53">
        <v>100</v>
      </c>
      <c r="Y56" s="354"/>
      <c r="Z56" s="53">
        <v>50</v>
      </c>
      <c r="AA56" s="53">
        <v>50</v>
      </c>
      <c r="AB56" s="53"/>
      <c r="AC56" s="53"/>
      <c r="AD56" s="53"/>
      <c r="AE56" s="354"/>
      <c r="AF56" s="354"/>
      <c r="AG56" s="354"/>
      <c r="AH56" s="354"/>
    </row>
    <row r="57" spans="1:34" s="1" customFormat="1" x14ac:dyDescent="0.25">
      <c r="A57" s="55" t="s">
        <v>4643</v>
      </c>
      <c r="B57" s="13" t="s">
        <v>4645</v>
      </c>
      <c r="C57" s="53">
        <v>100</v>
      </c>
      <c r="D57" s="354"/>
      <c r="E57" s="354"/>
      <c r="F57" s="53">
        <v>150</v>
      </c>
      <c r="G57" s="53">
        <v>1000</v>
      </c>
      <c r="H57" s="354"/>
      <c r="I57" s="354"/>
      <c r="J57" s="354"/>
      <c r="K57" s="354"/>
      <c r="L57" s="354"/>
      <c r="M57" s="354"/>
      <c r="N57" s="354"/>
      <c r="O57" s="354"/>
      <c r="P57" s="354"/>
      <c r="Q57" s="354"/>
      <c r="R57" s="53">
        <v>100</v>
      </c>
      <c r="S57" s="354"/>
      <c r="T57" s="354"/>
      <c r="U57" s="354"/>
      <c r="V57" s="354"/>
      <c r="W57" s="354"/>
      <c r="X57" s="354"/>
      <c r="Y57" s="354"/>
      <c r="Z57" s="354"/>
      <c r="AA57" s="354"/>
      <c r="AB57" s="354"/>
      <c r="AC57" s="354"/>
      <c r="AD57" s="354"/>
      <c r="AE57" s="354"/>
      <c r="AF57" s="354"/>
      <c r="AG57" s="354"/>
      <c r="AH57" s="354"/>
    </row>
    <row r="58" spans="1:34" s="1" customFormat="1" x14ac:dyDescent="0.25">
      <c r="A58" s="55" t="s">
        <v>4653</v>
      </c>
      <c r="B58" s="13" t="s">
        <v>4655</v>
      </c>
      <c r="C58" s="53">
        <v>150</v>
      </c>
      <c r="D58" s="53">
        <v>136</v>
      </c>
      <c r="E58" s="53">
        <v>1000</v>
      </c>
      <c r="F58" s="354"/>
      <c r="G58" s="354"/>
      <c r="H58" s="354"/>
      <c r="I58" s="354"/>
      <c r="J58" s="354"/>
      <c r="K58" s="354"/>
      <c r="L58" s="354"/>
      <c r="M58" s="354"/>
      <c r="N58" s="354"/>
      <c r="O58" s="354"/>
      <c r="P58" s="354"/>
      <c r="Q58" s="354"/>
      <c r="R58" s="354"/>
      <c r="S58" s="354"/>
      <c r="T58" s="354"/>
      <c r="U58" s="354"/>
      <c r="V58" s="354"/>
      <c r="W58" s="354"/>
      <c r="X58" s="354"/>
      <c r="Y58" s="354"/>
      <c r="Z58" s="354"/>
      <c r="AA58" s="354"/>
      <c r="AB58" s="354"/>
      <c r="AC58" s="354"/>
      <c r="AD58" s="354"/>
      <c r="AE58" s="354"/>
      <c r="AF58" s="354"/>
      <c r="AG58" s="354"/>
      <c r="AH58" s="354"/>
    </row>
    <row r="59" spans="1:34" s="1" customFormat="1" x14ac:dyDescent="0.25">
      <c r="A59" s="55" t="s">
        <v>4653</v>
      </c>
      <c r="B59" s="13" t="s">
        <v>4656</v>
      </c>
      <c r="C59" s="354"/>
      <c r="D59" s="354"/>
      <c r="E59" s="354"/>
      <c r="F59" s="53">
        <v>200</v>
      </c>
      <c r="G59" s="354"/>
      <c r="H59" s="354"/>
      <c r="I59" s="354"/>
      <c r="J59" s="53">
        <v>102</v>
      </c>
      <c r="K59" s="354"/>
      <c r="L59" s="354"/>
      <c r="M59" s="354"/>
      <c r="N59" s="354"/>
      <c r="O59" s="354"/>
      <c r="P59" s="354"/>
      <c r="Q59" s="354"/>
      <c r="R59" s="53">
        <v>300</v>
      </c>
      <c r="S59" s="354"/>
      <c r="T59" s="354"/>
      <c r="U59" s="354"/>
      <c r="V59" s="354"/>
      <c r="W59" s="354"/>
      <c r="X59" s="354"/>
      <c r="Y59" s="354"/>
      <c r="Z59" s="354"/>
      <c r="AA59" s="354"/>
      <c r="AB59" s="354"/>
      <c r="AC59" s="354"/>
      <c r="AD59" s="354"/>
      <c r="AE59" s="354"/>
      <c r="AF59" s="354"/>
      <c r="AG59" s="354"/>
      <c r="AH59" s="354"/>
    </row>
    <row r="60" spans="1:34" s="1" customFormat="1" x14ac:dyDescent="0.25">
      <c r="A60" s="55" t="s">
        <v>4653</v>
      </c>
      <c r="B60" s="13" t="s">
        <v>63</v>
      </c>
      <c r="C60" s="354"/>
      <c r="D60" s="354"/>
      <c r="E60" s="354"/>
      <c r="F60" s="354"/>
      <c r="G60" s="53">
        <v>-50</v>
      </c>
      <c r="H60" s="53">
        <v>-2</v>
      </c>
      <c r="I60" s="354"/>
      <c r="J60" s="354"/>
      <c r="K60" s="354"/>
      <c r="L60" s="354"/>
      <c r="M60" s="354"/>
      <c r="N60" s="354"/>
      <c r="O60" s="354"/>
      <c r="P60" s="354"/>
      <c r="Q60" s="354"/>
      <c r="R60" s="354"/>
      <c r="S60" s="354"/>
      <c r="T60" s="354"/>
      <c r="U60" s="354"/>
      <c r="V60" s="53">
        <v>-98</v>
      </c>
      <c r="W60" s="53"/>
      <c r="X60" s="354"/>
      <c r="Y60" s="354"/>
      <c r="Z60" s="354"/>
      <c r="AA60" s="354"/>
      <c r="AB60" s="354"/>
      <c r="AC60" s="354"/>
      <c r="AD60" s="354"/>
      <c r="AE60" s="53"/>
      <c r="AF60" s="53"/>
      <c r="AG60" s="53"/>
      <c r="AH60" s="354"/>
    </row>
    <row r="61" spans="1:34" s="1" customFormat="1" x14ac:dyDescent="0.25">
      <c r="A61" s="155" t="s">
        <v>4662</v>
      </c>
      <c r="B61" s="13" t="s">
        <v>4664</v>
      </c>
      <c r="C61" s="354"/>
      <c r="D61" s="53">
        <v>420</v>
      </c>
      <c r="E61" s="354"/>
      <c r="F61" s="354"/>
      <c r="G61" s="53"/>
      <c r="H61" s="53"/>
      <c r="I61" s="354"/>
      <c r="J61" s="354"/>
      <c r="K61" s="354"/>
      <c r="L61" s="354"/>
      <c r="M61" s="354"/>
      <c r="N61" s="354"/>
      <c r="O61" s="354"/>
      <c r="P61" s="354"/>
      <c r="Q61" s="354"/>
      <c r="R61" s="354"/>
      <c r="S61" s="354"/>
      <c r="T61" s="354"/>
      <c r="U61" s="354"/>
      <c r="V61" s="53"/>
      <c r="W61" s="53"/>
      <c r="X61" s="354"/>
      <c r="Y61" s="354"/>
      <c r="Z61" s="354"/>
      <c r="AA61" s="354"/>
      <c r="AB61" s="354"/>
      <c r="AC61" s="354"/>
      <c r="AD61" s="354"/>
      <c r="AE61" s="53"/>
      <c r="AF61" s="53"/>
      <c r="AG61" s="53"/>
      <c r="AH61" s="354"/>
    </row>
    <row r="62" spans="1:34" s="1" customFormat="1" x14ac:dyDescent="0.25">
      <c r="A62" s="155" t="s">
        <v>4662</v>
      </c>
      <c r="B62" s="13" t="s">
        <v>4663</v>
      </c>
      <c r="C62" s="53">
        <v>350</v>
      </c>
      <c r="D62" s="354"/>
      <c r="E62" s="354"/>
      <c r="F62" s="354"/>
      <c r="G62" s="354"/>
      <c r="H62" s="354"/>
      <c r="I62" s="354"/>
      <c r="J62" s="354"/>
      <c r="K62" s="53">
        <v>30</v>
      </c>
      <c r="L62" s="354"/>
      <c r="M62" s="354"/>
      <c r="N62" s="354"/>
      <c r="O62" s="354"/>
      <c r="P62" s="53">
        <v>40</v>
      </c>
      <c r="Q62" s="53">
        <v>40</v>
      </c>
      <c r="R62" s="53">
        <v>200</v>
      </c>
      <c r="S62" s="354"/>
      <c r="T62" s="354"/>
      <c r="U62" s="354"/>
      <c r="V62" s="354"/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354"/>
    </row>
    <row r="63" spans="1:34" s="1" customFormat="1" x14ac:dyDescent="0.25">
      <c r="A63" s="155" t="s">
        <v>4671</v>
      </c>
      <c r="B63" s="13" t="s">
        <v>4670</v>
      </c>
      <c r="C63" s="354"/>
      <c r="D63" s="53">
        <v>50</v>
      </c>
      <c r="E63" s="354"/>
      <c r="F63" s="354"/>
      <c r="G63" s="354"/>
      <c r="H63" s="354"/>
      <c r="I63" s="354"/>
      <c r="J63" s="354"/>
      <c r="K63" s="354"/>
      <c r="L63" s="354"/>
      <c r="M63" s="354"/>
      <c r="N63" s="354"/>
      <c r="O63" s="354"/>
      <c r="P63" s="53">
        <v>50</v>
      </c>
      <c r="Q63" s="53">
        <v>60</v>
      </c>
      <c r="R63" s="354"/>
      <c r="S63" s="53">
        <v>100</v>
      </c>
      <c r="T63" s="354"/>
      <c r="U63" s="354"/>
      <c r="V63" s="354"/>
      <c r="W63" s="354"/>
      <c r="X63" s="354"/>
      <c r="Y63" s="354"/>
      <c r="Z63" s="53">
        <v>50</v>
      </c>
      <c r="AA63" s="53">
        <v>50</v>
      </c>
      <c r="AB63" s="53"/>
      <c r="AC63" s="53"/>
      <c r="AD63" s="53"/>
      <c r="AE63" s="354"/>
      <c r="AF63" s="354"/>
      <c r="AG63" s="354"/>
      <c r="AH63" s="354"/>
    </row>
    <row r="64" spans="1:34" s="1" customFormat="1" x14ac:dyDescent="0.25">
      <c r="A64" s="155" t="s">
        <v>4681</v>
      </c>
      <c r="B64" s="13" t="s">
        <v>63</v>
      </c>
      <c r="C64" s="354"/>
      <c r="D64" s="354"/>
      <c r="E64" s="354"/>
      <c r="F64" s="354"/>
      <c r="G64" s="354"/>
      <c r="H64" s="354"/>
      <c r="I64" s="53">
        <v>-78</v>
      </c>
      <c r="J64" s="354"/>
      <c r="K64" s="354"/>
      <c r="L64" s="354"/>
      <c r="M64" s="354"/>
      <c r="N64" s="53">
        <v>-14</v>
      </c>
      <c r="O64" s="354"/>
      <c r="P64" s="53">
        <v>-63</v>
      </c>
      <c r="Q64" s="354"/>
      <c r="R64" s="354"/>
      <c r="S64" s="354"/>
      <c r="T64" s="354"/>
      <c r="U64" s="354"/>
      <c r="V64" s="53">
        <v>-37</v>
      </c>
      <c r="W64" s="53"/>
      <c r="X64" s="354"/>
      <c r="Y64" s="354"/>
      <c r="Z64" s="354"/>
      <c r="AA64" s="354"/>
      <c r="AB64" s="354"/>
      <c r="AC64" s="354"/>
      <c r="AD64" s="354"/>
      <c r="AE64" s="53"/>
      <c r="AF64" s="53"/>
      <c r="AG64" s="53"/>
      <c r="AH64" s="354"/>
    </row>
    <row r="65" spans="1:34" s="1" customFormat="1" x14ac:dyDescent="0.25">
      <c r="A65" s="155" t="s">
        <v>4681</v>
      </c>
      <c r="B65" s="13" t="s">
        <v>4682</v>
      </c>
      <c r="C65" s="354"/>
      <c r="D65" s="354"/>
      <c r="E65" s="354"/>
      <c r="F65" s="354"/>
      <c r="G65" s="53">
        <v>700</v>
      </c>
      <c r="H65" s="354"/>
      <c r="I65" s="354"/>
      <c r="J65" s="354"/>
      <c r="K65" s="53">
        <v>50</v>
      </c>
      <c r="L65" s="354"/>
      <c r="M65" s="354"/>
      <c r="N65" s="354"/>
      <c r="O65" s="354"/>
      <c r="P65" s="354"/>
      <c r="Q65" s="354"/>
      <c r="R65" s="53">
        <v>220</v>
      </c>
      <c r="S65" s="354"/>
      <c r="T65" s="354"/>
      <c r="U65" s="354"/>
      <c r="V65" s="354"/>
      <c r="W65" s="354"/>
      <c r="X65" s="354"/>
      <c r="Y65" s="354"/>
      <c r="Z65" s="354"/>
      <c r="AA65" s="354"/>
      <c r="AB65" s="354"/>
      <c r="AC65" s="354"/>
      <c r="AD65" s="354"/>
      <c r="AE65" s="354"/>
      <c r="AF65" s="354"/>
      <c r="AG65" s="354"/>
      <c r="AH65" s="354"/>
    </row>
    <row r="66" spans="1:34" s="1" customFormat="1" x14ac:dyDescent="0.25">
      <c r="A66" s="155" t="s">
        <v>4687</v>
      </c>
      <c r="B66" s="13" t="s">
        <v>4688</v>
      </c>
      <c r="C66" s="53">
        <v>300</v>
      </c>
      <c r="D66" s="354"/>
      <c r="E66" s="53">
        <v>300</v>
      </c>
      <c r="F66" s="354"/>
      <c r="G66" s="53">
        <v>400</v>
      </c>
      <c r="H66" s="354"/>
      <c r="I66" s="354"/>
      <c r="J66" s="354"/>
      <c r="K66" s="354"/>
      <c r="L66" s="354"/>
      <c r="M66" s="354"/>
      <c r="N66" s="354"/>
      <c r="O66" s="354"/>
      <c r="P66" s="354"/>
      <c r="Q66" s="354"/>
      <c r="R66" s="354"/>
      <c r="S66" s="354"/>
      <c r="T66" s="354"/>
      <c r="U66" s="354"/>
      <c r="V66" s="354"/>
      <c r="W66" s="354"/>
      <c r="X66" s="53">
        <v>30</v>
      </c>
      <c r="Y66" s="354"/>
      <c r="Z66" s="354"/>
      <c r="AA66" s="354"/>
      <c r="AB66" s="354"/>
      <c r="AC66" s="354"/>
      <c r="AD66" s="354"/>
      <c r="AE66" s="354"/>
      <c r="AF66" s="354"/>
      <c r="AG66" s="354"/>
      <c r="AH66" s="354"/>
    </row>
    <row r="67" spans="1:34" s="1" customFormat="1" ht="17" thickBot="1" x14ac:dyDescent="0.3">
      <c r="A67" s="155" t="s">
        <v>4694</v>
      </c>
      <c r="B67" s="13" t="s">
        <v>4695</v>
      </c>
      <c r="C67" s="354"/>
      <c r="D67" s="354"/>
      <c r="E67" s="354"/>
      <c r="F67" s="354"/>
      <c r="G67" s="354"/>
      <c r="H67" s="354"/>
      <c r="I67" s="354"/>
      <c r="J67" s="53">
        <v>50</v>
      </c>
      <c r="K67" s="354"/>
      <c r="L67" s="53">
        <v>200</v>
      </c>
      <c r="M67" s="354"/>
      <c r="N67" s="354"/>
      <c r="O67" s="354"/>
      <c r="P67" s="354"/>
      <c r="Q67" s="354"/>
      <c r="R67" s="354"/>
      <c r="S67" s="354"/>
      <c r="T67" s="354"/>
      <c r="U67" s="354"/>
      <c r="V67" s="354"/>
      <c r="W67" s="354"/>
      <c r="X67" s="53">
        <v>360</v>
      </c>
      <c r="Y67" s="354"/>
      <c r="Z67" s="354"/>
      <c r="AA67" s="354"/>
      <c r="AB67" s="354"/>
      <c r="AC67" s="354"/>
      <c r="AD67" s="354"/>
      <c r="AE67" s="354"/>
      <c r="AF67" s="354"/>
      <c r="AG67" s="354"/>
      <c r="AH67" s="354"/>
    </row>
    <row r="68" spans="1:34" s="8" customFormat="1" ht="17" thickBot="1" x14ac:dyDescent="0.3">
      <c r="A68" s="170" t="s">
        <v>4705</v>
      </c>
      <c r="B68" s="34"/>
      <c r="C68" s="34">
        <f t="shared" ref="C68:V68" si="3">SUM(C34:C67)</f>
        <v>3774</v>
      </c>
      <c r="D68" s="34">
        <f t="shared" si="3"/>
        <v>2902</v>
      </c>
      <c r="E68" s="34">
        <f t="shared" si="3"/>
        <v>6432</v>
      </c>
      <c r="F68" s="34">
        <f t="shared" si="3"/>
        <v>2106</v>
      </c>
      <c r="G68" s="34">
        <f t="shared" si="3"/>
        <v>8670</v>
      </c>
      <c r="H68" s="34">
        <f t="shared" si="3"/>
        <v>388</v>
      </c>
      <c r="I68" s="34">
        <f t="shared" si="3"/>
        <v>1030</v>
      </c>
      <c r="J68" s="34">
        <f t="shared" si="3"/>
        <v>990</v>
      </c>
      <c r="K68" s="34">
        <f t="shared" si="3"/>
        <v>671</v>
      </c>
      <c r="L68" s="34">
        <f t="shared" si="3"/>
        <v>1298</v>
      </c>
      <c r="M68" s="34">
        <f t="shared" si="3"/>
        <v>213</v>
      </c>
      <c r="N68" s="34">
        <f t="shared" si="3"/>
        <v>261</v>
      </c>
      <c r="O68" s="34">
        <f t="shared" si="3"/>
        <v>352</v>
      </c>
      <c r="P68" s="34">
        <f t="shared" si="3"/>
        <v>671</v>
      </c>
      <c r="Q68" s="34">
        <f t="shared" si="3"/>
        <v>912</v>
      </c>
      <c r="R68" s="34">
        <f t="shared" si="3"/>
        <v>2320</v>
      </c>
      <c r="S68" s="34">
        <f t="shared" si="3"/>
        <v>519</v>
      </c>
      <c r="T68" s="34">
        <f t="shared" si="3"/>
        <v>166</v>
      </c>
      <c r="U68" s="34">
        <f t="shared" si="3"/>
        <v>60</v>
      </c>
      <c r="V68" s="34">
        <f t="shared" si="3"/>
        <v>115</v>
      </c>
      <c r="W68" s="34"/>
      <c r="X68" s="34">
        <f>SUM(X34:X67)</f>
        <v>830</v>
      </c>
      <c r="Y68" s="34">
        <f>SUM(Y34:Y67)</f>
        <v>0</v>
      </c>
      <c r="Z68" s="34">
        <f>SUM(Z34:Z67)</f>
        <v>180</v>
      </c>
      <c r="AA68" s="34">
        <f>SUM(AA34:AA67)</f>
        <v>180</v>
      </c>
      <c r="AB68" s="34"/>
      <c r="AC68" s="34"/>
      <c r="AD68" s="34"/>
      <c r="AE68" s="34"/>
      <c r="AF68" s="34"/>
      <c r="AG68" s="34"/>
      <c r="AH68" s="34">
        <f>SUM(AH34:AH67)</f>
        <v>0</v>
      </c>
    </row>
    <row r="69" spans="1:34" x14ac:dyDescent="0.25">
      <c r="A69" s="55">
        <v>44568</v>
      </c>
      <c r="B69" s="13" t="s">
        <v>4711</v>
      </c>
      <c r="C69" s="53">
        <v>500</v>
      </c>
      <c r="D69" s="53">
        <v>197</v>
      </c>
      <c r="E69" s="53">
        <v>284</v>
      </c>
      <c r="F69" s="53">
        <v>168</v>
      </c>
      <c r="G69" s="53">
        <v>350</v>
      </c>
      <c r="H69" s="53"/>
      <c r="I69" s="53"/>
      <c r="J69" s="53">
        <v>71</v>
      </c>
      <c r="K69" s="53"/>
      <c r="L69" s="53">
        <v>200</v>
      </c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</row>
    <row r="70" spans="1:34" x14ac:dyDescent="0.25">
      <c r="A70" s="1566">
        <v>44599</v>
      </c>
      <c r="B70" s="1569" t="s">
        <v>4723</v>
      </c>
      <c r="C70" s="1565">
        <v>196</v>
      </c>
      <c r="D70" s="1565">
        <v>220</v>
      </c>
      <c r="E70" s="1565">
        <v>574</v>
      </c>
      <c r="F70" s="1565">
        <v>64</v>
      </c>
      <c r="G70" s="1565">
        <v>136</v>
      </c>
      <c r="H70" s="1564"/>
      <c r="I70" s="1565">
        <v>125</v>
      </c>
      <c r="J70" s="1565">
        <v>48</v>
      </c>
      <c r="K70" s="1564"/>
      <c r="L70" s="1564"/>
      <c r="M70" s="1564"/>
      <c r="N70" s="1564"/>
      <c r="O70" s="1564"/>
      <c r="P70" s="1565">
        <v>32</v>
      </c>
      <c r="Q70" s="1564"/>
      <c r="R70" s="1564"/>
      <c r="S70" s="1564"/>
      <c r="T70" s="1564"/>
      <c r="U70" s="1564"/>
      <c r="V70" s="1564"/>
      <c r="W70" s="1564"/>
      <c r="X70" s="1565">
        <v>100</v>
      </c>
      <c r="Y70" s="1564"/>
      <c r="Z70" s="1564"/>
      <c r="AA70" s="1564"/>
      <c r="AB70" s="1564"/>
      <c r="AC70" s="1564"/>
      <c r="AD70" s="1564"/>
      <c r="AE70" s="1564"/>
      <c r="AF70" s="1564"/>
      <c r="AG70" s="1564"/>
      <c r="AH70" s="1564"/>
    </row>
    <row r="71" spans="1:34" x14ac:dyDescent="0.25">
      <c r="A71" s="55">
        <v>44627</v>
      </c>
      <c r="B71" s="13" t="s">
        <v>4729</v>
      </c>
      <c r="C71" s="53">
        <v>200</v>
      </c>
      <c r="D71" s="53">
        <v>68</v>
      </c>
      <c r="E71" s="53">
        <v>2</v>
      </c>
      <c r="F71" s="53"/>
      <c r="G71" s="53"/>
      <c r="H71" s="53"/>
      <c r="I71" s="53">
        <v>35</v>
      </c>
      <c r="J71" s="53"/>
      <c r="K71" s="53"/>
      <c r="L71" s="53"/>
      <c r="M71" s="53"/>
      <c r="N71" s="53">
        <v>6</v>
      </c>
      <c r="O71" s="53"/>
      <c r="P71" s="53"/>
      <c r="Q71" s="53"/>
      <c r="R71" s="53">
        <v>100</v>
      </c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</row>
    <row r="72" spans="1:34" x14ac:dyDescent="0.25">
      <c r="A72" s="55">
        <v>44688</v>
      </c>
      <c r="B72" s="13" t="s">
        <v>4740</v>
      </c>
      <c r="C72" s="53"/>
      <c r="D72" s="53"/>
      <c r="E72" s="53"/>
      <c r="F72" s="53">
        <v>140</v>
      </c>
      <c r="G72" s="53">
        <v>828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>
        <v>440</v>
      </c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</row>
    <row r="73" spans="1:34" x14ac:dyDescent="0.25">
      <c r="A73" s="55">
        <v>44688</v>
      </c>
      <c r="B73" s="13" t="s">
        <v>4741</v>
      </c>
      <c r="C73" s="53">
        <v>252</v>
      </c>
      <c r="D73" s="53">
        <v>210</v>
      </c>
      <c r="E73" s="53">
        <v>420</v>
      </c>
      <c r="F73" s="53"/>
      <c r="G73" s="53"/>
      <c r="H73" s="53"/>
      <c r="I73" s="53"/>
      <c r="J73" s="53">
        <v>140</v>
      </c>
      <c r="K73" s="53"/>
      <c r="L73" s="53">
        <v>196</v>
      </c>
      <c r="M73" s="53"/>
      <c r="N73" s="53">
        <v>66</v>
      </c>
      <c r="O73" s="53"/>
      <c r="P73" s="53">
        <v>70</v>
      </c>
      <c r="Q73" s="53">
        <v>85</v>
      </c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</row>
    <row r="74" spans="1:34" x14ac:dyDescent="0.25">
      <c r="A74" s="55">
        <v>44719</v>
      </c>
      <c r="B74" s="13" t="s">
        <v>4746</v>
      </c>
      <c r="C74" s="53">
        <v>414</v>
      </c>
      <c r="D74" s="53">
        <v>170</v>
      </c>
      <c r="E74" s="53">
        <v>540</v>
      </c>
      <c r="F74" s="53">
        <v>184</v>
      </c>
      <c r="G74" s="53">
        <v>760</v>
      </c>
      <c r="H74" s="53"/>
      <c r="I74" s="53"/>
      <c r="J74" s="53">
        <v>256</v>
      </c>
      <c r="K74" s="53"/>
      <c r="L74" s="53">
        <v>80</v>
      </c>
      <c r="M74" s="53">
        <v>70</v>
      </c>
      <c r="N74" s="53"/>
      <c r="O74" s="53"/>
      <c r="P74" s="53"/>
      <c r="Q74" s="53"/>
      <c r="R74" s="53">
        <v>184</v>
      </c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</row>
    <row r="75" spans="1:34" x14ac:dyDescent="0.25">
      <c r="A75" s="55">
        <v>44719</v>
      </c>
      <c r="B75" s="13" t="s">
        <v>4747</v>
      </c>
      <c r="C75" s="53"/>
      <c r="D75" s="53"/>
      <c r="E75" s="53"/>
      <c r="F75" s="53"/>
      <c r="G75" s="53">
        <v>1000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</row>
    <row r="76" spans="1:34" x14ac:dyDescent="0.25">
      <c r="A76" s="55">
        <v>44719</v>
      </c>
      <c r="B76" s="13" t="s">
        <v>4745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>
        <v>36</v>
      </c>
      <c r="AC76" s="53">
        <v>6</v>
      </c>
      <c r="AD76" s="53">
        <v>184</v>
      </c>
      <c r="AE76" s="53"/>
      <c r="AF76" s="53"/>
      <c r="AG76" s="53"/>
      <c r="AH76" s="53"/>
    </row>
    <row r="77" spans="1:34" x14ac:dyDescent="0.25">
      <c r="A77" s="55">
        <v>44749</v>
      </c>
      <c r="B77" s="13" t="s">
        <v>4752</v>
      </c>
      <c r="C77" s="53"/>
      <c r="D77" s="53">
        <v>106</v>
      </c>
      <c r="E77" s="53">
        <v>4</v>
      </c>
      <c r="F77" s="53"/>
      <c r="G77" s="53"/>
      <c r="H77" s="53"/>
      <c r="I77" s="53"/>
      <c r="J77" s="53"/>
      <c r="K77" s="53"/>
      <c r="L77" s="53">
        <v>16</v>
      </c>
      <c r="M77" s="53">
        <v>14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</row>
    <row r="78" spans="1:34" x14ac:dyDescent="0.25">
      <c r="A78" s="55">
        <v>44780</v>
      </c>
      <c r="B78" s="13" t="s">
        <v>4763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>
        <v>30</v>
      </c>
      <c r="Y78" s="53"/>
      <c r="Z78" s="53">
        <v>150</v>
      </c>
      <c r="AA78" s="53">
        <v>150</v>
      </c>
      <c r="AB78" s="53"/>
      <c r="AC78" s="53"/>
      <c r="AD78" s="53"/>
      <c r="AE78" s="53"/>
      <c r="AF78" s="53"/>
      <c r="AG78" s="53"/>
      <c r="AH78" s="53"/>
    </row>
    <row r="79" spans="1:34" x14ac:dyDescent="0.25">
      <c r="A79" s="55">
        <v>44811</v>
      </c>
      <c r="B79" s="13" t="s">
        <v>4766</v>
      </c>
      <c r="C79" s="53">
        <v>60</v>
      </c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>
        <v>70</v>
      </c>
      <c r="Y79" s="53"/>
      <c r="Z79" s="53"/>
      <c r="AA79" s="53"/>
      <c r="AB79" s="53"/>
      <c r="AC79" s="53"/>
      <c r="AD79" s="53"/>
      <c r="AE79" s="53">
        <v>60</v>
      </c>
      <c r="AF79" s="53"/>
      <c r="AG79" s="53"/>
      <c r="AH79" s="53"/>
    </row>
    <row r="80" spans="1:34" x14ac:dyDescent="0.25">
      <c r="A80" s="55">
        <v>44872</v>
      </c>
      <c r="B80" s="13" t="s">
        <v>4768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>
        <v>60</v>
      </c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</row>
    <row r="81" spans="1:34" x14ac:dyDescent="0.25">
      <c r="A81" s="55">
        <v>44902</v>
      </c>
      <c r="B81" s="13" t="s">
        <v>4770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>
        <v>100</v>
      </c>
      <c r="Y81" s="53"/>
      <c r="Z81" s="53"/>
      <c r="AA81" s="53"/>
      <c r="AB81" s="53"/>
      <c r="AC81" s="53"/>
      <c r="AD81" s="53"/>
      <c r="AE81" s="53"/>
      <c r="AF81" s="53"/>
      <c r="AG81" s="53"/>
      <c r="AH81" s="53"/>
    </row>
    <row r="82" spans="1:34" x14ac:dyDescent="0.25">
      <c r="A82" s="55" t="s">
        <v>4784</v>
      </c>
      <c r="B82" s="13" t="s">
        <v>4785</v>
      </c>
      <c r="C82" s="53"/>
      <c r="D82" s="53"/>
      <c r="E82" s="53"/>
      <c r="F82" s="53">
        <v>300</v>
      </c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>
        <v>200</v>
      </c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</row>
    <row r="83" spans="1:34" s="1" customFormat="1" x14ac:dyDescent="0.25">
      <c r="A83" s="55" t="s">
        <v>4787</v>
      </c>
      <c r="B83" s="13" t="s">
        <v>4788</v>
      </c>
      <c r="C83" s="53">
        <v>200</v>
      </c>
      <c r="D83" s="53">
        <v>70</v>
      </c>
      <c r="E83" s="354"/>
      <c r="F83" s="354"/>
      <c r="G83" s="53">
        <v>200</v>
      </c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53">
        <v>100</v>
      </c>
      <c r="W83" s="53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</row>
    <row r="84" spans="1:34" s="1" customFormat="1" x14ac:dyDescent="0.25">
      <c r="A84" s="55" t="s">
        <v>4787</v>
      </c>
      <c r="B84" s="13" t="s">
        <v>4789</v>
      </c>
      <c r="C84" s="53">
        <v>100</v>
      </c>
      <c r="D84" s="193">
        <v>50</v>
      </c>
      <c r="E84" s="354"/>
      <c r="F84" s="354"/>
      <c r="G84" s="354"/>
      <c r="H84" s="53">
        <v>100</v>
      </c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</row>
    <row r="85" spans="1:34" s="1" customFormat="1" x14ac:dyDescent="0.25">
      <c r="A85" s="1566" t="s">
        <v>4798</v>
      </c>
      <c r="B85" s="1569" t="s">
        <v>4804</v>
      </c>
      <c r="C85" s="1565">
        <v>250</v>
      </c>
      <c r="D85" s="1565">
        <v>80</v>
      </c>
      <c r="E85" s="1564"/>
      <c r="F85" s="1565">
        <v>100</v>
      </c>
      <c r="G85" s="1565">
        <v>200</v>
      </c>
      <c r="H85" s="1564"/>
      <c r="I85" s="1564"/>
      <c r="J85" s="1564"/>
      <c r="K85" s="1564"/>
      <c r="L85" s="1564"/>
      <c r="M85" s="1564"/>
      <c r="N85" s="1564"/>
      <c r="O85" s="1564"/>
      <c r="P85" s="1564"/>
      <c r="Q85" s="1564"/>
      <c r="R85" s="1565">
        <v>200</v>
      </c>
      <c r="S85" s="1564"/>
      <c r="T85" s="1564"/>
      <c r="U85" s="1564"/>
      <c r="V85" s="1564"/>
      <c r="W85" s="1564"/>
      <c r="X85" s="1565">
        <v>120</v>
      </c>
      <c r="Y85" s="1564"/>
      <c r="Z85" s="1564"/>
      <c r="AA85" s="1564"/>
      <c r="AB85" s="1564"/>
      <c r="AC85" s="1564"/>
      <c r="AD85" s="1564"/>
      <c r="AE85" s="1564"/>
      <c r="AF85" s="1564"/>
      <c r="AG85" s="1564"/>
      <c r="AH85" s="1564"/>
    </row>
    <row r="86" spans="1:34" s="1" customFormat="1" x14ac:dyDescent="0.25">
      <c r="A86" s="55" t="s">
        <v>4807</v>
      </c>
      <c r="B86" s="13" t="s">
        <v>4809</v>
      </c>
      <c r="C86" s="53">
        <v>120</v>
      </c>
      <c r="D86" s="53">
        <v>85</v>
      </c>
      <c r="E86" s="354"/>
      <c r="F86" s="193">
        <v>64</v>
      </c>
      <c r="G86" s="354"/>
      <c r="H86" s="354"/>
      <c r="I86" s="53">
        <v>25</v>
      </c>
      <c r="J86" s="354"/>
      <c r="K86" s="354"/>
      <c r="L86" s="354"/>
      <c r="M86" s="354"/>
      <c r="N86" s="53">
        <v>10</v>
      </c>
      <c r="O86" s="354"/>
      <c r="P86" s="354"/>
      <c r="Q86" s="354"/>
      <c r="R86" s="354"/>
      <c r="S86" s="354"/>
      <c r="T86" s="354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354"/>
    </row>
    <row r="87" spans="1:34" s="1" customFormat="1" x14ac:dyDescent="0.25">
      <c r="A87" s="55" t="s">
        <v>4810</v>
      </c>
      <c r="B87" s="13" t="s">
        <v>4812</v>
      </c>
      <c r="C87" s="53">
        <v>60</v>
      </c>
      <c r="D87" s="53">
        <v>102</v>
      </c>
      <c r="E87" s="354"/>
      <c r="F87" s="354"/>
      <c r="G87" s="354"/>
      <c r="H87" s="354"/>
      <c r="I87" s="354"/>
      <c r="J87" s="53">
        <v>20</v>
      </c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54"/>
      <c r="X87" s="53">
        <v>100</v>
      </c>
      <c r="Y87" s="354"/>
      <c r="Z87" s="354"/>
      <c r="AA87" s="53">
        <v>30</v>
      </c>
      <c r="AB87" s="354"/>
      <c r="AC87" s="354"/>
      <c r="AD87" s="354"/>
      <c r="AE87" s="354"/>
      <c r="AF87" s="354"/>
      <c r="AG87" s="354"/>
      <c r="AH87" s="354"/>
    </row>
    <row r="88" spans="1:34" s="1" customFormat="1" x14ac:dyDescent="0.25">
      <c r="A88" s="55" t="s">
        <v>4810</v>
      </c>
      <c r="B88" s="13" t="s">
        <v>4813</v>
      </c>
      <c r="C88" s="354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53">
        <v>60</v>
      </c>
      <c r="O88" s="354"/>
      <c r="P88" s="354"/>
      <c r="Q88" s="354"/>
      <c r="R88" s="354"/>
      <c r="S88" s="354"/>
      <c r="T88" s="354"/>
      <c r="U88" s="354"/>
      <c r="V88" s="354"/>
      <c r="W88" s="354"/>
      <c r="X88" s="354"/>
      <c r="Y88" s="354"/>
      <c r="Z88" s="53">
        <v>50</v>
      </c>
      <c r="AA88" s="53">
        <v>20</v>
      </c>
      <c r="AB88" s="354"/>
      <c r="AC88" s="354"/>
      <c r="AD88" s="354"/>
      <c r="AE88" s="354"/>
      <c r="AF88" s="354"/>
      <c r="AG88" s="354"/>
      <c r="AH88" s="354"/>
    </row>
    <row r="89" spans="1:34" s="1" customFormat="1" x14ac:dyDescent="0.25">
      <c r="A89" s="55" t="s">
        <v>4810</v>
      </c>
      <c r="B89" s="13" t="s">
        <v>4814</v>
      </c>
      <c r="C89" s="354"/>
      <c r="D89" s="354"/>
      <c r="E89" s="354"/>
      <c r="F89" s="354"/>
      <c r="G89" s="354"/>
      <c r="H89" s="53">
        <v>200</v>
      </c>
      <c r="I89" s="53">
        <v>103</v>
      </c>
      <c r="J89" s="354"/>
      <c r="K89" s="354"/>
      <c r="L89" s="354"/>
      <c r="M89" s="354"/>
      <c r="N89" s="53">
        <v>30</v>
      </c>
      <c r="O89" s="354"/>
      <c r="P89" s="354"/>
      <c r="Q89" s="354"/>
      <c r="R89" s="354"/>
      <c r="S89" s="354"/>
      <c r="T89" s="354"/>
      <c r="U89" s="354"/>
      <c r="V89" s="354"/>
      <c r="W89" s="354"/>
      <c r="X89" s="354"/>
      <c r="Y89" s="354"/>
      <c r="Z89" s="354"/>
      <c r="AA89" s="354"/>
      <c r="AB89" s="354"/>
      <c r="AC89" s="354"/>
      <c r="AD89" s="354"/>
      <c r="AE89" s="354"/>
      <c r="AF89" s="354"/>
      <c r="AG89" s="354"/>
      <c r="AH89" s="354"/>
    </row>
    <row r="90" spans="1:34" s="1" customFormat="1" x14ac:dyDescent="0.25">
      <c r="A90" s="55" t="s">
        <v>4810</v>
      </c>
      <c r="B90" s="13" t="s">
        <v>4815</v>
      </c>
      <c r="C90" s="354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4"/>
      <c r="U90" s="354"/>
      <c r="V90" s="354"/>
      <c r="W90" s="354"/>
      <c r="X90" s="53">
        <v>100</v>
      </c>
      <c r="Y90" s="354"/>
      <c r="Z90" s="354"/>
      <c r="AA90" s="354"/>
      <c r="AB90" s="354"/>
      <c r="AC90" s="354"/>
      <c r="AD90" s="354"/>
      <c r="AE90" s="354"/>
      <c r="AF90" s="354"/>
      <c r="AG90" s="354"/>
      <c r="AH90" s="354"/>
    </row>
    <row r="91" spans="1:34" s="1" customFormat="1" x14ac:dyDescent="0.25">
      <c r="A91" s="55" t="s">
        <v>4819</v>
      </c>
      <c r="B91" s="13" t="s">
        <v>4820</v>
      </c>
      <c r="C91" s="53">
        <v>620</v>
      </c>
      <c r="D91" s="53">
        <v>310</v>
      </c>
      <c r="E91" s="53">
        <v>400</v>
      </c>
      <c r="F91" s="354"/>
      <c r="G91" s="53">
        <v>1100</v>
      </c>
      <c r="H91" s="53">
        <v>200</v>
      </c>
      <c r="I91" s="354"/>
      <c r="J91" s="53">
        <v>27</v>
      </c>
      <c r="K91" s="53">
        <v>240</v>
      </c>
      <c r="L91" s="354"/>
      <c r="M91" s="354"/>
      <c r="N91" s="354"/>
      <c r="O91" s="354"/>
      <c r="P91" s="354"/>
      <c r="Q91" s="354"/>
      <c r="R91" s="354"/>
      <c r="S91" s="354"/>
      <c r="T91" s="354"/>
      <c r="U91" s="354"/>
      <c r="V91" s="354"/>
      <c r="W91" s="354"/>
      <c r="X91" s="354"/>
      <c r="Y91" s="354"/>
      <c r="Z91" s="53">
        <v>50</v>
      </c>
      <c r="AA91" s="53">
        <v>30</v>
      </c>
      <c r="AB91" s="354"/>
      <c r="AC91" s="354"/>
      <c r="AD91" s="354"/>
      <c r="AE91" s="354"/>
      <c r="AF91" s="354"/>
      <c r="AG91" s="354"/>
      <c r="AH91" s="354"/>
    </row>
    <row r="92" spans="1:34" s="1" customFormat="1" x14ac:dyDescent="0.25">
      <c r="A92" s="55" t="s">
        <v>4819</v>
      </c>
      <c r="B92" s="13" t="s">
        <v>4821</v>
      </c>
      <c r="C92" s="53">
        <v>86</v>
      </c>
      <c r="D92" s="53">
        <v>69</v>
      </c>
      <c r="E92" s="354"/>
      <c r="F92" s="53">
        <v>80</v>
      </c>
      <c r="G92" s="354"/>
      <c r="H92" s="53">
        <v>200</v>
      </c>
      <c r="I92" s="53">
        <v>90</v>
      </c>
      <c r="J92" s="53">
        <v>64</v>
      </c>
      <c r="K92" s="354"/>
      <c r="L92" s="354"/>
      <c r="M92" s="53">
        <v>48</v>
      </c>
      <c r="N92" s="53">
        <v>28</v>
      </c>
      <c r="O92" s="354"/>
      <c r="P92" s="354"/>
      <c r="Q92" s="354"/>
      <c r="R92" s="354"/>
      <c r="S92" s="354"/>
      <c r="T92" s="354"/>
      <c r="U92" s="354"/>
      <c r="V92" s="354"/>
      <c r="W92" s="354"/>
      <c r="X92" s="53">
        <v>50</v>
      </c>
      <c r="Y92" s="354"/>
      <c r="Z92" s="53"/>
      <c r="AA92" s="53"/>
      <c r="AB92" s="354"/>
      <c r="AC92" s="354"/>
      <c r="AD92" s="354"/>
      <c r="AE92" s="354"/>
      <c r="AF92" s="354"/>
      <c r="AG92" s="354"/>
      <c r="AH92" s="354"/>
    </row>
    <row r="93" spans="1:34" s="1" customFormat="1" x14ac:dyDescent="0.25">
      <c r="A93" s="38" t="s">
        <v>4826</v>
      </c>
      <c r="B93" s="13" t="s">
        <v>4829</v>
      </c>
      <c r="C93" s="53">
        <v>84</v>
      </c>
      <c r="D93" s="53">
        <v>84</v>
      </c>
      <c r="E93" s="53">
        <v>180</v>
      </c>
      <c r="F93" s="53">
        <v>48</v>
      </c>
      <c r="G93" s="53">
        <v>150</v>
      </c>
      <c r="H93" s="354"/>
      <c r="I93" s="53">
        <v>15</v>
      </c>
      <c r="J93" s="53">
        <v>20</v>
      </c>
      <c r="K93" s="53">
        <v>20</v>
      </c>
      <c r="L93" s="354"/>
      <c r="M93" s="53">
        <v>24</v>
      </c>
      <c r="N93" s="53">
        <v>5</v>
      </c>
      <c r="O93" s="354"/>
      <c r="P93" s="53">
        <v>12</v>
      </c>
      <c r="Q93" s="53">
        <v>12</v>
      </c>
      <c r="R93" s="354"/>
      <c r="S93" s="354"/>
      <c r="T93" s="354"/>
      <c r="U93" s="354"/>
      <c r="V93" s="354"/>
      <c r="W93" s="354"/>
      <c r="X93" s="354"/>
      <c r="Y93" s="354"/>
      <c r="Z93" s="354"/>
      <c r="AA93" s="354"/>
      <c r="AB93" s="354"/>
      <c r="AC93" s="354"/>
      <c r="AD93" s="354"/>
      <c r="AE93" s="354"/>
      <c r="AF93" s="354"/>
      <c r="AG93" s="354"/>
      <c r="AH93" s="354"/>
    </row>
    <row r="94" spans="1:34" s="1" customFormat="1" x14ac:dyDescent="0.25">
      <c r="A94" s="36" t="s">
        <v>4830</v>
      </c>
      <c r="B94" s="13" t="s">
        <v>4831</v>
      </c>
      <c r="C94" s="53">
        <v>56</v>
      </c>
      <c r="D94" s="53">
        <v>56</v>
      </c>
      <c r="E94" s="53">
        <v>112</v>
      </c>
      <c r="F94" s="53">
        <v>16</v>
      </c>
      <c r="G94" s="354"/>
      <c r="H94" s="354"/>
      <c r="I94" s="53">
        <v>27</v>
      </c>
      <c r="J94" s="354"/>
      <c r="K94" s="53">
        <v>22</v>
      </c>
      <c r="L94" s="354"/>
      <c r="M94" s="354"/>
      <c r="N94" s="53">
        <v>10</v>
      </c>
      <c r="O94" s="354"/>
      <c r="P94" s="354"/>
      <c r="Q94" s="354"/>
      <c r="R94" s="53">
        <v>16</v>
      </c>
      <c r="S94" s="354"/>
      <c r="T94" s="354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354"/>
    </row>
    <row r="95" spans="1:34" s="1" customFormat="1" x14ac:dyDescent="0.25">
      <c r="A95" s="36" t="s">
        <v>4833</v>
      </c>
      <c r="B95" s="13" t="s">
        <v>4834</v>
      </c>
      <c r="C95" s="53">
        <v>392</v>
      </c>
      <c r="D95" s="53">
        <v>392</v>
      </c>
      <c r="E95" s="53">
        <v>640</v>
      </c>
      <c r="F95" s="53">
        <v>112</v>
      </c>
      <c r="G95" s="53">
        <v>320</v>
      </c>
      <c r="H95" s="354"/>
      <c r="I95" s="354"/>
      <c r="J95" s="53">
        <v>64</v>
      </c>
      <c r="K95" s="354"/>
      <c r="L95" s="354"/>
      <c r="M95" s="354"/>
      <c r="N95" s="53">
        <v>27</v>
      </c>
      <c r="O95" s="354"/>
      <c r="P95" s="354"/>
      <c r="Q95" s="354"/>
      <c r="R95" s="53">
        <v>112</v>
      </c>
      <c r="S95" s="354"/>
      <c r="T95" s="354"/>
      <c r="U95" s="354"/>
      <c r="V95" s="354"/>
      <c r="W95" s="354"/>
      <c r="X95" s="354"/>
      <c r="Y95" s="354"/>
      <c r="Z95" s="354"/>
      <c r="AA95" s="354"/>
      <c r="AB95" s="354"/>
      <c r="AC95" s="354"/>
      <c r="AD95" s="354"/>
      <c r="AE95" s="354"/>
      <c r="AF95" s="354"/>
      <c r="AG95" s="354"/>
      <c r="AH95" s="354"/>
    </row>
    <row r="96" spans="1:34" s="1" customFormat="1" x14ac:dyDescent="0.25">
      <c r="A96" s="38" t="s">
        <v>4845</v>
      </c>
      <c r="B96" s="13" t="s">
        <v>4846</v>
      </c>
      <c r="C96" s="13">
        <v>100</v>
      </c>
      <c r="D96" s="13">
        <v>100</v>
      </c>
      <c r="E96" s="13">
        <v>200</v>
      </c>
      <c r="F96" s="43"/>
      <c r="G96" s="13">
        <v>50</v>
      </c>
      <c r="H96" s="43"/>
      <c r="I96" s="13">
        <v>150</v>
      </c>
      <c r="J96" s="43"/>
      <c r="K96" s="13">
        <v>30</v>
      </c>
      <c r="L96" s="13">
        <v>50</v>
      </c>
      <c r="M96" s="43"/>
      <c r="N96" s="13"/>
      <c r="O96" s="43"/>
      <c r="P96" s="43"/>
      <c r="Q96" s="43"/>
      <c r="R96" s="1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</row>
    <row r="97" spans="1:34" s="1" customFormat="1" ht="17" thickBot="1" x14ac:dyDescent="0.3">
      <c r="A97" s="1313" t="s">
        <v>4850</v>
      </c>
      <c r="B97" s="22" t="s">
        <v>63</v>
      </c>
      <c r="C97" s="22"/>
      <c r="D97" s="22"/>
      <c r="E97" s="22"/>
      <c r="F97" s="370"/>
      <c r="G97" s="22">
        <v>-152</v>
      </c>
      <c r="H97" s="370"/>
      <c r="I97" s="22"/>
      <c r="J97" s="370"/>
      <c r="K97" s="22"/>
      <c r="L97" s="22"/>
      <c r="M97" s="370"/>
      <c r="N97" s="22"/>
      <c r="O97" s="370"/>
      <c r="P97" s="370"/>
      <c r="Q97" s="370"/>
      <c r="R97" s="22"/>
      <c r="S97" s="370"/>
      <c r="T97" s="370"/>
      <c r="U97" s="370"/>
      <c r="V97" s="370"/>
      <c r="W97" s="370"/>
      <c r="X97" s="370"/>
      <c r="Y97" s="370"/>
      <c r="Z97" s="370"/>
      <c r="AA97" s="370"/>
      <c r="AB97" s="370"/>
      <c r="AC97" s="370"/>
      <c r="AD97" s="370"/>
      <c r="AE97" s="370"/>
      <c r="AF97" s="370"/>
      <c r="AG97" s="370"/>
      <c r="AH97" s="370"/>
    </row>
    <row r="98" spans="1:34" s="8" customFormat="1" ht="17" thickBot="1" x14ac:dyDescent="0.3">
      <c r="A98" s="170" t="s">
        <v>4841</v>
      </c>
      <c r="B98" s="34"/>
      <c r="C98" s="34">
        <f>SUM(C68:C96)</f>
        <v>7464</v>
      </c>
      <c r="D98" s="34">
        <f>SUM(D68:D96)</f>
        <v>5271</v>
      </c>
      <c r="E98" s="34">
        <f>SUM(E68:E96)</f>
        <v>9788</v>
      </c>
      <c r="F98" s="34">
        <f>SUM(F68:F96)</f>
        <v>3382</v>
      </c>
      <c r="G98" s="34">
        <f>SUM(G68:G97)</f>
        <v>13612</v>
      </c>
      <c r="H98" s="34">
        <f t="shared" ref="H98:V98" si="4">SUM(H68:H96)</f>
        <v>1088</v>
      </c>
      <c r="I98" s="34">
        <f t="shared" si="4"/>
        <v>1600</v>
      </c>
      <c r="J98" s="34">
        <f t="shared" si="4"/>
        <v>1700</v>
      </c>
      <c r="K98" s="34">
        <f t="shared" si="4"/>
        <v>983</v>
      </c>
      <c r="L98" s="34">
        <f t="shared" si="4"/>
        <v>1840</v>
      </c>
      <c r="M98" s="34">
        <f t="shared" si="4"/>
        <v>369</v>
      </c>
      <c r="N98" s="34">
        <f t="shared" si="4"/>
        <v>503</v>
      </c>
      <c r="O98" s="34">
        <f t="shared" si="4"/>
        <v>352</v>
      </c>
      <c r="P98" s="34">
        <f t="shared" si="4"/>
        <v>785</v>
      </c>
      <c r="Q98" s="34">
        <f t="shared" si="4"/>
        <v>1009</v>
      </c>
      <c r="R98" s="34">
        <f t="shared" si="4"/>
        <v>3572</v>
      </c>
      <c r="S98" s="34">
        <f t="shared" si="4"/>
        <v>579</v>
      </c>
      <c r="T98" s="34">
        <f t="shared" si="4"/>
        <v>166</v>
      </c>
      <c r="U98" s="34">
        <f t="shared" si="4"/>
        <v>60</v>
      </c>
      <c r="V98" s="34">
        <f t="shared" si="4"/>
        <v>215</v>
      </c>
      <c r="W98" s="34"/>
      <c r="X98" s="34">
        <f t="shared" ref="X98:AE98" si="5">SUM(X68:X96)</f>
        <v>1500</v>
      </c>
      <c r="Y98" s="34">
        <f t="shared" si="5"/>
        <v>0</v>
      </c>
      <c r="Z98" s="34">
        <f t="shared" si="5"/>
        <v>430</v>
      </c>
      <c r="AA98" s="34">
        <f t="shared" si="5"/>
        <v>410</v>
      </c>
      <c r="AB98" s="34">
        <f t="shared" si="5"/>
        <v>36</v>
      </c>
      <c r="AC98" s="34">
        <f t="shared" si="5"/>
        <v>6</v>
      </c>
      <c r="AD98" s="34">
        <f t="shared" si="5"/>
        <v>184</v>
      </c>
      <c r="AE98" s="34">
        <f t="shared" si="5"/>
        <v>60</v>
      </c>
      <c r="AF98" s="34"/>
      <c r="AG98" s="34"/>
      <c r="AH98" s="34">
        <f>SUM(AH68:AH96)</f>
        <v>0</v>
      </c>
    </row>
    <row r="99" spans="1:34" s="1" customFormat="1" x14ac:dyDescent="0.25">
      <c r="A99" s="35">
        <v>44569</v>
      </c>
      <c r="B99" s="13" t="s">
        <v>4874</v>
      </c>
      <c r="C99" s="53">
        <v>200</v>
      </c>
      <c r="D99" s="354"/>
      <c r="E99" s="53">
        <v>500</v>
      </c>
      <c r="F99" s="53">
        <v>200</v>
      </c>
      <c r="G99" s="53">
        <v>600</v>
      </c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53">
        <v>200</v>
      </c>
      <c r="S99" s="354"/>
      <c r="T99" s="53">
        <v>200</v>
      </c>
      <c r="U99" s="354"/>
      <c r="V99" s="354"/>
      <c r="W99" s="354"/>
      <c r="X99" s="354"/>
      <c r="Y99" s="354"/>
      <c r="Z99" s="354"/>
      <c r="AA99" s="354"/>
      <c r="AB99" s="354"/>
      <c r="AC99" s="354"/>
      <c r="AD99" s="354"/>
      <c r="AE99" s="354"/>
      <c r="AF99" s="354"/>
      <c r="AG99" s="354"/>
      <c r="AH99" s="354"/>
    </row>
    <row r="100" spans="1:34" s="1" customFormat="1" x14ac:dyDescent="0.25">
      <c r="A100" s="35">
        <v>44689</v>
      </c>
      <c r="B100" s="13" t="s">
        <v>4880</v>
      </c>
      <c r="C100" s="53">
        <v>200</v>
      </c>
      <c r="D100" s="53">
        <v>220</v>
      </c>
      <c r="E100" s="53">
        <v>300</v>
      </c>
      <c r="F100" s="53">
        <v>180</v>
      </c>
      <c r="G100" s="53">
        <v>900</v>
      </c>
      <c r="H100" s="354"/>
      <c r="I100" s="354"/>
      <c r="J100" s="53">
        <v>60</v>
      </c>
      <c r="K100" s="354"/>
      <c r="L100" s="53">
        <v>100</v>
      </c>
      <c r="M100" s="354"/>
      <c r="N100" s="354"/>
      <c r="O100" s="354"/>
      <c r="P100" s="354"/>
      <c r="Q100" s="354"/>
      <c r="R100" s="53">
        <v>180</v>
      </c>
      <c r="S100" s="354"/>
      <c r="T100" s="354"/>
      <c r="U100" s="354"/>
      <c r="V100" s="354"/>
      <c r="W100" s="354"/>
      <c r="X100" s="354"/>
      <c r="Y100" s="354"/>
      <c r="Z100" s="354"/>
      <c r="AA100" s="354"/>
      <c r="AB100" s="354"/>
      <c r="AC100" s="354"/>
      <c r="AD100" s="354"/>
      <c r="AE100" s="354"/>
      <c r="AF100" s="354"/>
      <c r="AG100" s="354"/>
      <c r="AH100" s="354"/>
    </row>
    <row r="101" spans="1:34" s="1" customFormat="1" x14ac:dyDescent="0.25">
      <c r="A101" s="35">
        <v>44689</v>
      </c>
      <c r="B101" s="13" t="s">
        <v>4881</v>
      </c>
      <c r="C101" s="354"/>
      <c r="D101" s="53">
        <v>50</v>
      </c>
      <c r="E101" s="354"/>
      <c r="F101" s="354"/>
      <c r="G101" s="354"/>
      <c r="H101" s="354"/>
      <c r="I101" s="354"/>
      <c r="J101" s="354"/>
      <c r="K101" s="354"/>
      <c r="L101" s="53">
        <v>100</v>
      </c>
      <c r="M101" s="354"/>
      <c r="N101" s="354"/>
      <c r="O101" s="354"/>
      <c r="P101" s="354"/>
      <c r="Q101" s="354"/>
      <c r="R101" s="354"/>
      <c r="S101" s="354"/>
      <c r="T101" s="354"/>
      <c r="U101" s="354"/>
      <c r="V101" s="354"/>
      <c r="W101" s="354"/>
      <c r="X101" s="354"/>
      <c r="Y101" s="354"/>
      <c r="Z101" s="354"/>
      <c r="AA101" s="354"/>
      <c r="AB101" s="354"/>
      <c r="AC101" s="354"/>
      <c r="AD101" s="354"/>
      <c r="AE101" s="354"/>
      <c r="AF101" s="354"/>
      <c r="AG101" s="354"/>
      <c r="AH101" s="354"/>
    </row>
    <row r="102" spans="1:34" s="1" customFormat="1" x14ac:dyDescent="0.25">
      <c r="A102" s="55">
        <v>44689</v>
      </c>
      <c r="B102" s="13" t="s">
        <v>63</v>
      </c>
      <c r="C102" s="354"/>
      <c r="D102" s="354"/>
      <c r="E102" s="354"/>
      <c r="F102" s="354"/>
      <c r="G102" s="354"/>
      <c r="H102" s="354"/>
      <c r="I102" s="354"/>
      <c r="J102" s="354"/>
      <c r="K102" s="354"/>
      <c r="L102" s="354"/>
      <c r="M102" s="354"/>
      <c r="N102" s="354"/>
      <c r="O102" s="354"/>
      <c r="P102" s="354"/>
      <c r="Q102" s="354"/>
      <c r="R102" s="354"/>
      <c r="S102" s="354"/>
      <c r="T102" s="354"/>
      <c r="U102" s="354"/>
      <c r="V102" s="354"/>
      <c r="W102" s="354"/>
      <c r="X102" s="53">
        <v>-43</v>
      </c>
      <c r="Y102" s="354"/>
      <c r="Z102" s="354"/>
      <c r="AA102" s="354"/>
      <c r="AB102" s="354"/>
      <c r="AC102" s="354"/>
      <c r="AD102" s="354"/>
      <c r="AE102" s="354"/>
      <c r="AF102" s="354"/>
      <c r="AG102" s="354"/>
      <c r="AH102" s="354"/>
    </row>
    <row r="103" spans="1:34" s="1" customFormat="1" x14ac:dyDescent="0.25">
      <c r="A103" s="12">
        <v>44873</v>
      </c>
      <c r="B103" s="13" t="s">
        <v>4900</v>
      </c>
      <c r="C103" s="53">
        <v>200</v>
      </c>
      <c r="D103" s="53">
        <v>200</v>
      </c>
      <c r="E103" s="53">
        <v>400</v>
      </c>
      <c r="F103" s="53">
        <v>50</v>
      </c>
      <c r="G103" s="53">
        <v>200</v>
      </c>
      <c r="H103" s="354"/>
      <c r="I103" s="354"/>
      <c r="J103" s="53">
        <v>37</v>
      </c>
      <c r="K103" s="53">
        <v>50</v>
      </c>
      <c r="L103" s="53">
        <v>40</v>
      </c>
      <c r="M103" s="354"/>
      <c r="N103" s="354"/>
      <c r="O103" s="354"/>
      <c r="P103" s="354"/>
      <c r="Q103" s="354"/>
      <c r="R103" s="354"/>
      <c r="S103" s="53">
        <v>100</v>
      </c>
      <c r="T103" s="354"/>
      <c r="U103" s="354"/>
      <c r="V103" s="354"/>
      <c r="W103" s="354"/>
      <c r="X103" s="53">
        <v>150</v>
      </c>
      <c r="Y103" s="354"/>
      <c r="Z103" s="354"/>
      <c r="AA103" s="354"/>
      <c r="AB103" s="354"/>
      <c r="AC103" s="354"/>
      <c r="AD103" s="354"/>
      <c r="AE103" s="354"/>
      <c r="AF103" s="354"/>
      <c r="AG103" s="354"/>
      <c r="AH103" s="354"/>
    </row>
    <row r="104" spans="1:34" s="1" customFormat="1" x14ac:dyDescent="0.25">
      <c r="A104" s="55">
        <v>44903</v>
      </c>
      <c r="B104" s="13" t="s">
        <v>4903</v>
      </c>
      <c r="C104" s="354"/>
      <c r="D104" s="354"/>
      <c r="E104" s="53">
        <v>400</v>
      </c>
      <c r="F104" s="354"/>
      <c r="G104" s="53">
        <v>400</v>
      </c>
      <c r="H104" s="354"/>
      <c r="I104" s="53">
        <v>50</v>
      </c>
      <c r="J104" s="354"/>
      <c r="K104" s="354"/>
      <c r="L104" s="354"/>
      <c r="M104" s="354"/>
      <c r="N104" s="53">
        <v>25</v>
      </c>
      <c r="O104" s="354"/>
      <c r="P104" s="53">
        <v>40</v>
      </c>
      <c r="Q104" s="53">
        <v>100</v>
      </c>
      <c r="R104" s="354"/>
      <c r="S104" s="354"/>
      <c r="T104" s="354"/>
      <c r="U104" s="354"/>
      <c r="V104" s="354"/>
      <c r="W104" s="354"/>
      <c r="X104" s="53"/>
      <c r="Y104" s="354"/>
      <c r="Z104" s="354"/>
      <c r="AA104" s="53">
        <v>25</v>
      </c>
      <c r="AB104" s="354"/>
      <c r="AC104" s="354"/>
      <c r="AD104" s="354"/>
      <c r="AE104" s="354"/>
      <c r="AF104" s="53">
        <v>100</v>
      </c>
      <c r="AG104" s="53"/>
      <c r="AH104" s="354"/>
    </row>
    <row r="105" spans="1:34" s="1" customFormat="1" x14ac:dyDescent="0.25">
      <c r="A105" s="55">
        <v>44903</v>
      </c>
      <c r="B105" s="13" t="s">
        <v>4905</v>
      </c>
      <c r="C105" s="53">
        <v>100</v>
      </c>
      <c r="D105" s="53">
        <v>84</v>
      </c>
      <c r="E105" s="354"/>
      <c r="F105" s="354"/>
      <c r="G105" s="354"/>
      <c r="H105" s="354"/>
      <c r="I105" s="53">
        <v>30</v>
      </c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4"/>
      <c r="U105" s="354"/>
      <c r="V105" s="354"/>
      <c r="W105" s="354"/>
      <c r="X105" s="53"/>
      <c r="Y105" s="354"/>
      <c r="Z105" s="354"/>
      <c r="AA105" s="354"/>
      <c r="AB105" s="354"/>
      <c r="AC105" s="354"/>
      <c r="AD105" s="354"/>
      <c r="AE105" s="354"/>
      <c r="AF105" s="354"/>
      <c r="AG105" s="354"/>
      <c r="AH105" s="354"/>
    </row>
    <row r="106" spans="1:34" s="1" customFormat="1" x14ac:dyDescent="0.25">
      <c r="A106" s="55" t="s">
        <v>4912</v>
      </c>
      <c r="B106" s="13" t="s">
        <v>4913</v>
      </c>
      <c r="C106" s="53">
        <v>180</v>
      </c>
      <c r="D106" s="53">
        <v>196</v>
      </c>
      <c r="E106" s="354"/>
      <c r="F106" s="354"/>
      <c r="G106" s="354"/>
      <c r="H106" s="354"/>
      <c r="I106" s="53">
        <v>20</v>
      </c>
      <c r="J106" s="354"/>
      <c r="K106" s="354"/>
      <c r="L106" s="354"/>
      <c r="M106" s="354"/>
      <c r="N106" s="53">
        <v>15</v>
      </c>
      <c r="O106" s="354"/>
      <c r="P106" s="354"/>
      <c r="Q106" s="354"/>
      <c r="R106" s="354"/>
      <c r="S106" s="354"/>
      <c r="T106" s="354"/>
      <c r="U106" s="354"/>
      <c r="V106" s="354"/>
      <c r="W106" s="354"/>
      <c r="X106" s="354"/>
      <c r="Y106" s="354"/>
      <c r="Z106" s="354"/>
      <c r="AA106" s="354"/>
      <c r="AB106" s="354"/>
      <c r="AC106" s="354"/>
      <c r="AD106" s="354"/>
      <c r="AE106" s="354"/>
      <c r="AF106" s="354"/>
      <c r="AG106" s="354"/>
      <c r="AH106" s="354"/>
    </row>
    <row r="107" spans="1:34" s="1" customFormat="1" x14ac:dyDescent="0.25">
      <c r="A107" s="55" t="s">
        <v>4916</v>
      </c>
      <c r="B107" s="13" t="s">
        <v>4917</v>
      </c>
      <c r="C107" s="53"/>
      <c r="D107" s="354"/>
      <c r="E107" s="354"/>
      <c r="F107" s="354"/>
      <c r="G107" s="53">
        <v>300</v>
      </c>
      <c r="H107" s="354"/>
      <c r="I107" s="53">
        <v>100</v>
      </c>
      <c r="J107" s="354"/>
      <c r="K107" s="53">
        <v>50</v>
      </c>
      <c r="L107" s="53">
        <v>50</v>
      </c>
      <c r="M107" s="354"/>
      <c r="N107" s="53">
        <v>15</v>
      </c>
      <c r="O107" s="354"/>
      <c r="P107" s="354"/>
      <c r="Q107" s="354"/>
      <c r="R107" s="354"/>
      <c r="S107" s="354"/>
      <c r="T107" s="354"/>
      <c r="U107" s="354"/>
      <c r="V107" s="354"/>
      <c r="W107" s="354"/>
      <c r="X107" s="354"/>
      <c r="Y107" s="354"/>
      <c r="Z107" s="354"/>
      <c r="AA107" s="354"/>
      <c r="AB107" s="354"/>
      <c r="AC107" s="354"/>
      <c r="AD107" s="354"/>
      <c r="AE107" s="354"/>
      <c r="AF107" s="354"/>
      <c r="AG107" s="354"/>
      <c r="AH107" s="354"/>
    </row>
    <row r="108" spans="1:34" s="1" customFormat="1" x14ac:dyDescent="0.25">
      <c r="A108" s="55" t="s">
        <v>4916</v>
      </c>
      <c r="B108" s="13" t="s">
        <v>4918</v>
      </c>
      <c r="C108" s="53">
        <v>45</v>
      </c>
      <c r="D108" s="53">
        <v>72</v>
      </c>
      <c r="E108" s="53">
        <v>95</v>
      </c>
      <c r="F108" s="354"/>
      <c r="G108" s="354"/>
      <c r="H108" s="354"/>
      <c r="I108" s="53">
        <v>20</v>
      </c>
      <c r="J108" s="354"/>
      <c r="K108" s="354"/>
      <c r="L108" s="354"/>
      <c r="M108" s="354"/>
      <c r="N108" s="53">
        <v>10</v>
      </c>
      <c r="O108" s="354"/>
      <c r="P108" s="354"/>
      <c r="Q108" s="354"/>
      <c r="R108" s="354"/>
      <c r="S108" s="354"/>
      <c r="T108" s="354"/>
      <c r="U108" s="354"/>
      <c r="V108" s="354"/>
      <c r="W108" s="354"/>
      <c r="X108" s="354"/>
      <c r="Y108" s="354"/>
      <c r="Z108" s="354"/>
      <c r="AA108" s="354"/>
      <c r="AB108" s="354"/>
      <c r="AC108" s="354"/>
      <c r="AD108" s="354"/>
      <c r="AE108" s="354"/>
      <c r="AF108" s="354"/>
      <c r="AG108" s="354"/>
      <c r="AH108" s="354"/>
    </row>
    <row r="109" spans="1:34" s="1" customFormat="1" x14ac:dyDescent="0.25">
      <c r="A109" s="55" t="s">
        <v>4916</v>
      </c>
      <c r="B109" s="13" t="s">
        <v>63</v>
      </c>
      <c r="C109" s="354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4"/>
      <c r="T109" s="354"/>
      <c r="U109" s="354"/>
      <c r="V109" s="354"/>
      <c r="W109" s="354"/>
      <c r="X109" s="53"/>
      <c r="Y109" s="354"/>
      <c r="Z109" s="354"/>
      <c r="AA109" s="354"/>
      <c r="AB109" s="53">
        <v>-11</v>
      </c>
      <c r="AC109" s="53">
        <v>-4</v>
      </c>
      <c r="AD109" s="53">
        <v>-181</v>
      </c>
      <c r="AE109" s="354"/>
      <c r="AF109" s="354"/>
      <c r="AG109" s="354"/>
      <c r="AH109" s="354"/>
    </row>
    <row r="110" spans="1:34" s="1" customFormat="1" x14ac:dyDescent="0.25">
      <c r="A110" s="55" t="s">
        <v>4921</v>
      </c>
      <c r="B110" s="13" t="s">
        <v>4922</v>
      </c>
      <c r="C110" s="53">
        <v>165</v>
      </c>
      <c r="D110" s="53">
        <v>144</v>
      </c>
      <c r="E110" s="53">
        <v>381</v>
      </c>
      <c r="F110" s="354"/>
      <c r="G110" s="53">
        <v>400</v>
      </c>
      <c r="H110" s="354"/>
      <c r="I110" s="53">
        <v>172</v>
      </c>
      <c r="J110" s="354"/>
      <c r="K110" s="354"/>
      <c r="L110" s="354"/>
      <c r="M110" s="354"/>
      <c r="N110" s="53">
        <v>20</v>
      </c>
      <c r="O110" s="354"/>
      <c r="P110" s="354"/>
      <c r="Q110" s="354"/>
      <c r="R110" s="354"/>
      <c r="S110" s="354"/>
      <c r="T110" s="354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</row>
    <row r="111" spans="1:34" s="1" customFormat="1" x14ac:dyDescent="0.25">
      <c r="A111" s="55" t="s">
        <v>4921</v>
      </c>
      <c r="B111" s="13" t="s">
        <v>4924</v>
      </c>
      <c r="C111" s="53">
        <v>90</v>
      </c>
      <c r="D111" s="53">
        <v>84</v>
      </c>
      <c r="E111" s="53">
        <v>100</v>
      </c>
      <c r="F111" s="354"/>
      <c r="G111" s="354"/>
      <c r="H111" s="354"/>
      <c r="I111" s="354"/>
      <c r="J111" s="354"/>
      <c r="K111" s="354"/>
      <c r="L111" s="354"/>
      <c r="M111" s="354"/>
      <c r="N111" s="354"/>
      <c r="O111" s="354"/>
      <c r="P111" s="354"/>
      <c r="Q111" s="354"/>
      <c r="R111" s="354"/>
      <c r="S111" s="354"/>
      <c r="T111" s="354"/>
      <c r="U111" s="354"/>
      <c r="V111" s="354"/>
      <c r="W111" s="354"/>
      <c r="X111" s="354"/>
      <c r="Y111" s="354"/>
      <c r="Z111" s="354"/>
      <c r="AA111" s="354"/>
      <c r="AB111" s="354"/>
      <c r="AC111" s="354"/>
      <c r="AD111" s="354"/>
      <c r="AE111" s="354"/>
      <c r="AF111" s="354"/>
      <c r="AG111" s="354"/>
      <c r="AH111" s="354"/>
    </row>
    <row r="112" spans="1:34" s="1" customFormat="1" x14ac:dyDescent="0.25">
      <c r="A112" s="55" t="s">
        <v>4926</v>
      </c>
      <c r="B112" s="13" t="s">
        <v>4927</v>
      </c>
      <c r="C112" s="354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53">
        <v>40</v>
      </c>
      <c r="O112" s="354"/>
      <c r="P112" s="354"/>
      <c r="Q112" s="354"/>
      <c r="R112" s="354"/>
      <c r="S112" s="354"/>
      <c r="T112" s="354"/>
      <c r="U112" s="354"/>
      <c r="V112" s="354"/>
      <c r="W112" s="354"/>
      <c r="X112" s="354"/>
      <c r="Y112" s="354"/>
      <c r="Z112" s="354"/>
      <c r="AA112" s="354"/>
      <c r="AB112" s="354"/>
      <c r="AC112" s="354"/>
      <c r="AD112" s="354"/>
      <c r="AE112" s="354"/>
      <c r="AF112" s="354"/>
      <c r="AG112" s="354"/>
      <c r="AH112" s="354"/>
    </row>
    <row r="113" spans="1:34" s="1" customFormat="1" x14ac:dyDescent="0.25">
      <c r="A113" s="55" t="s">
        <v>4926</v>
      </c>
      <c r="B113" s="13" t="s">
        <v>4928</v>
      </c>
      <c r="C113" s="53">
        <v>100</v>
      </c>
      <c r="D113" s="53">
        <v>100</v>
      </c>
      <c r="E113" s="53">
        <v>200</v>
      </c>
      <c r="F113" s="53">
        <v>100</v>
      </c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4"/>
      <c r="U113" s="354"/>
      <c r="V113" s="354"/>
      <c r="W113" s="354"/>
      <c r="X113" s="354"/>
      <c r="Y113" s="354"/>
      <c r="Z113" s="354"/>
      <c r="AA113" s="354"/>
      <c r="AB113" s="354"/>
      <c r="AC113" s="354"/>
      <c r="AD113" s="354"/>
      <c r="AE113" s="354"/>
      <c r="AF113" s="354"/>
      <c r="AG113" s="354"/>
      <c r="AH113" s="354"/>
    </row>
    <row r="114" spans="1:34" s="1" customFormat="1" x14ac:dyDescent="0.25">
      <c r="A114" s="55" t="s">
        <v>4930</v>
      </c>
      <c r="B114" s="13" t="s">
        <v>63</v>
      </c>
      <c r="C114" s="53"/>
      <c r="D114" s="53"/>
      <c r="E114" s="53"/>
      <c r="F114" s="53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4"/>
      <c r="U114" s="354"/>
      <c r="V114" s="354"/>
      <c r="W114" s="354"/>
      <c r="X114" s="53">
        <v>-188</v>
      </c>
      <c r="Y114" s="354"/>
      <c r="Z114" s="354"/>
      <c r="AA114" s="354"/>
      <c r="AB114" s="354"/>
      <c r="AC114" s="354"/>
      <c r="AD114" s="354"/>
      <c r="AE114" s="354"/>
      <c r="AF114" s="354"/>
      <c r="AG114" s="354"/>
      <c r="AH114" s="354"/>
    </row>
    <row r="115" spans="1:34" s="1" customFormat="1" x14ac:dyDescent="0.25">
      <c r="A115" s="55" t="s">
        <v>4930</v>
      </c>
      <c r="B115" s="13" t="s">
        <v>4931</v>
      </c>
      <c r="C115" s="53">
        <v>250</v>
      </c>
      <c r="D115" s="53">
        <v>250</v>
      </c>
      <c r="E115" s="53">
        <v>248</v>
      </c>
      <c r="F115" s="53">
        <v>28</v>
      </c>
      <c r="G115" s="354"/>
      <c r="H115" s="53">
        <v>320</v>
      </c>
      <c r="I115" s="53">
        <v>20</v>
      </c>
      <c r="J115" s="354"/>
      <c r="K115" s="53">
        <v>128</v>
      </c>
      <c r="L115" s="354"/>
      <c r="M115" s="53">
        <v>35</v>
      </c>
      <c r="N115" s="53">
        <v>60</v>
      </c>
      <c r="O115" s="354"/>
      <c r="P115" s="354"/>
      <c r="Q115" s="354"/>
      <c r="R115" s="354"/>
      <c r="S115" s="354"/>
      <c r="T115" s="354"/>
      <c r="U115" s="354"/>
      <c r="V115" s="354"/>
      <c r="W115" s="354"/>
      <c r="X115" s="354"/>
      <c r="Y115" s="354"/>
      <c r="Z115" s="354"/>
      <c r="AA115" s="354"/>
      <c r="AB115" s="354"/>
      <c r="AC115" s="354"/>
      <c r="AD115" s="354"/>
      <c r="AE115" s="354"/>
      <c r="AF115" s="354"/>
      <c r="AG115" s="354"/>
      <c r="AH115" s="354"/>
    </row>
    <row r="116" spans="1:34" s="1" customFormat="1" x14ac:dyDescent="0.25">
      <c r="A116" s="55" t="s">
        <v>4930</v>
      </c>
      <c r="B116" s="13" t="s">
        <v>4932</v>
      </c>
      <c r="C116" s="53">
        <v>80</v>
      </c>
      <c r="D116" s="53">
        <v>83</v>
      </c>
      <c r="E116" s="354"/>
      <c r="F116" s="354"/>
      <c r="G116" s="354"/>
      <c r="H116" s="354"/>
      <c r="I116" s="53">
        <v>30</v>
      </c>
      <c r="J116" s="354"/>
      <c r="K116" s="354"/>
      <c r="L116" s="354"/>
      <c r="M116" s="354"/>
      <c r="N116" s="53">
        <v>10</v>
      </c>
      <c r="O116" s="354"/>
      <c r="P116" s="354"/>
      <c r="Q116" s="354"/>
      <c r="R116" s="354"/>
      <c r="S116" s="354"/>
      <c r="T116" s="354"/>
      <c r="U116" s="354"/>
      <c r="V116" s="354"/>
      <c r="W116" s="354"/>
      <c r="X116" s="354"/>
      <c r="Y116" s="354"/>
      <c r="Z116" s="354"/>
      <c r="AA116" s="354"/>
      <c r="AB116" s="354"/>
      <c r="AC116" s="354"/>
      <c r="AD116" s="354"/>
      <c r="AE116" s="354"/>
      <c r="AF116" s="354"/>
      <c r="AG116" s="354"/>
      <c r="AH116" s="354"/>
    </row>
    <row r="117" spans="1:34" s="1" customFormat="1" x14ac:dyDescent="0.25">
      <c r="A117" s="55" t="s">
        <v>4940</v>
      </c>
      <c r="B117" s="13" t="s">
        <v>4941</v>
      </c>
      <c r="C117" s="53">
        <v>82</v>
      </c>
      <c r="D117" s="53">
        <v>79</v>
      </c>
      <c r="E117" s="53"/>
      <c r="F117" s="53"/>
      <c r="G117" s="53">
        <v>100</v>
      </c>
      <c r="H117" s="354"/>
      <c r="I117" s="53">
        <v>100</v>
      </c>
      <c r="J117" s="354"/>
      <c r="K117" s="354"/>
      <c r="L117" s="354"/>
      <c r="M117" s="354"/>
      <c r="N117" s="53">
        <v>100</v>
      </c>
      <c r="O117" s="354"/>
      <c r="P117" s="354"/>
      <c r="Q117" s="354"/>
      <c r="R117" s="354"/>
      <c r="S117" s="354"/>
      <c r="T117" s="354"/>
      <c r="U117" s="354"/>
      <c r="V117" s="354"/>
      <c r="W117" s="354"/>
      <c r="X117" s="354"/>
      <c r="Y117" s="354"/>
      <c r="Z117" s="354"/>
      <c r="AA117" s="354"/>
      <c r="AB117" s="354"/>
      <c r="AC117" s="354"/>
      <c r="AD117" s="354"/>
      <c r="AE117" s="354"/>
      <c r="AF117" s="354"/>
      <c r="AG117" s="354"/>
      <c r="AH117" s="354"/>
    </row>
    <row r="118" spans="1:34" s="1" customFormat="1" x14ac:dyDescent="0.25">
      <c r="A118" s="55" t="s">
        <v>4950</v>
      </c>
      <c r="B118" s="13" t="s">
        <v>4954</v>
      </c>
      <c r="C118" s="53"/>
      <c r="D118" s="53"/>
      <c r="E118" s="53">
        <v>130</v>
      </c>
      <c r="F118" s="53"/>
      <c r="G118" s="53"/>
      <c r="H118" s="354"/>
      <c r="I118" s="53">
        <v>30</v>
      </c>
      <c r="J118" s="354"/>
      <c r="K118" s="354"/>
      <c r="L118" s="354"/>
      <c r="M118" s="354"/>
      <c r="N118" s="53"/>
      <c r="O118" s="354"/>
      <c r="P118" s="354"/>
      <c r="Q118" s="354"/>
      <c r="R118" s="354"/>
      <c r="S118" s="354"/>
      <c r="T118" s="354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354"/>
    </row>
    <row r="119" spans="1:34" s="1" customFormat="1" x14ac:dyDescent="0.25">
      <c r="A119" s="55" t="s">
        <v>4950</v>
      </c>
      <c r="B119" s="13" t="s">
        <v>4953</v>
      </c>
      <c r="C119" s="53"/>
      <c r="D119" s="53"/>
      <c r="E119" s="53">
        <v>370</v>
      </c>
      <c r="F119" s="53"/>
      <c r="G119" s="354"/>
      <c r="H119" s="354"/>
      <c r="I119" s="354"/>
      <c r="J119" s="354"/>
      <c r="K119" s="354"/>
      <c r="L119" s="354"/>
      <c r="M119" s="354"/>
      <c r="N119" s="354"/>
      <c r="O119" s="354"/>
      <c r="P119" s="354"/>
      <c r="Q119" s="354"/>
      <c r="R119" s="354"/>
      <c r="S119" s="354"/>
      <c r="T119" s="354"/>
      <c r="U119" s="354"/>
      <c r="V119" s="354"/>
      <c r="W119" s="354"/>
      <c r="X119" s="354"/>
      <c r="Y119" s="354"/>
      <c r="Z119" s="354"/>
      <c r="AA119" s="354"/>
      <c r="AB119" s="354"/>
      <c r="AC119" s="354"/>
      <c r="AD119" s="354"/>
      <c r="AE119" s="354"/>
      <c r="AF119" s="354"/>
      <c r="AG119" s="354"/>
      <c r="AH119" s="354"/>
    </row>
    <row r="120" spans="1:34" s="1" customFormat="1" x14ac:dyDescent="0.25">
      <c r="A120" s="12" t="s">
        <v>4977</v>
      </c>
      <c r="B120" s="13" t="s">
        <v>4981</v>
      </c>
      <c r="C120" s="13">
        <v>120</v>
      </c>
      <c r="D120" s="13">
        <v>80</v>
      </c>
      <c r="E120" s="13">
        <v>180</v>
      </c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</row>
    <row r="121" spans="1:34" s="1" customFormat="1" x14ac:dyDescent="0.25">
      <c r="A121" s="12" t="s">
        <v>4977</v>
      </c>
      <c r="B121" s="13" t="s">
        <v>4982</v>
      </c>
      <c r="C121" s="13">
        <v>200</v>
      </c>
      <c r="D121" s="13">
        <v>100</v>
      </c>
      <c r="E121" s="13">
        <v>200</v>
      </c>
      <c r="F121" s="13">
        <v>128</v>
      </c>
      <c r="G121" s="43"/>
      <c r="H121" s="13">
        <v>500</v>
      </c>
      <c r="I121" s="43"/>
      <c r="J121" s="13">
        <v>75</v>
      </c>
      <c r="K121" s="13">
        <v>128</v>
      </c>
      <c r="L121" s="43"/>
      <c r="M121" s="13">
        <v>35</v>
      </c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</row>
    <row r="122" spans="1:34" s="1" customFormat="1" x14ac:dyDescent="0.25">
      <c r="A122" s="12" t="s">
        <v>4977</v>
      </c>
      <c r="B122" s="13" t="s">
        <v>4984</v>
      </c>
      <c r="C122" s="13">
        <v>100</v>
      </c>
      <c r="D122" s="13">
        <v>48</v>
      </c>
      <c r="E122" s="13">
        <v>300</v>
      </c>
      <c r="F122" s="43"/>
      <c r="G122" s="43"/>
      <c r="H122" s="43"/>
      <c r="I122" s="43"/>
      <c r="J122" s="13">
        <v>30</v>
      </c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</row>
    <row r="123" spans="1:34" s="1" customFormat="1" x14ac:dyDescent="0.25">
      <c r="A123" s="12" t="s">
        <v>4985</v>
      </c>
      <c r="B123" s="13" t="s">
        <v>4986</v>
      </c>
      <c r="C123" s="13">
        <v>130</v>
      </c>
      <c r="D123" s="13">
        <v>65</v>
      </c>
      <c r="E123" s="13">
        <v>120</v>
      </c>
      <c r="F123" s="43"/>
      <c r="G123" s="43"/>
      <c r="H123" s="43"/>
      <c r="I123" s="43"/>
      <c r="J123" s="43"/>
      <c r="K123" s="43"/>
      <c r="L123" s="43"/>
      <c r="M123" s="13">
        <v>10</v>
      </c>
      <c r="N123" s="13">
        <v>12</v>
      </c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</row>
    <row r="124" spans="1:34" s="1" customFormat="1" x14ac:dyDescent="0.25">
      <c r="A124" s="12" t="s">
        <v>4985</v>
      </c>
      <c r="B124" s="13" t="s">
        <v>63</v>
      </c>
      <c r="C124" s="13"/>
      <c r="D124" s="1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13">
        <v>-50</v>
      </c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</row>
    <row r="125" spans="1:34" s="1" customFormat="1" x14ac:dyDescent="0.25">
      <c r="A125" s="12" t="s">
        <v>4991</v>
      </c>
      <c r="B125" s="13" t="s">
        <v>4994</v>
      </c>
      <c r="C125" s="13">
        <v>120</v>
      </c>
      <c r="D125" s="13">
        <v>84</v>
      </c>
      <c r="E125" s="13">
        <v>122</v>
      </c>
      <c r="F125" s="13">
        <v>100</v>
      </c>
      <c r="G125" s="43"/>
      <c r="H125" s="13">
        <v>100</v>
      </c>
      <c r="I125" s="43"/>
      <c r="J125" s="43"/>
      <c r="K125" s="43"/>
      <c r="L125" s="43"/>
      <c r="M125" s="43"/>
      <c r="N125" s="13">
        <v>15</v>
      </c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</row>
    <row r="126" spans="1:34" s="1" customFormat="1" x14ac:dyDescent="0.25">
      <c r="A126" s="12" t="s">
        <v>5004</v>
      </c>
      <c r="B126" s="13" t="s">
        <v>5009</v>
      </c>
      <c r="C126" s="13">
        <v>140</v>
      </c>
      <c r="D126" s="13">
        <v>119</v>
      </c>
      <c r="E126" s="13">
        <v>34</v>
      </c>
      <c r="F126" s="13">
        <v>8</v>
      </c>
      <c r="G126" s="13">
        <v>300</v>
      </c>
      <c r="H126" s="13">
        <v>100</v>
      </c>
      <c r="I126" s="43"/>
      <c r="J126" s="43"/>
      <c r="K126" s="13">
        <v>54</v>
      </c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</row>
    <row r="127" spans="1:34" s="1" customFormat="1" x14ac:dyDescent="0.25">
      <c r="A127" s="12" t="s">
        <v>5004</v>
      </c>
      <c r="B127" s="13" t="s">
        <v>63</v>
      </c>
      <c r="C127" s="43"/>
      <c r="D127" s="13"/>
      <c r="E127" s="1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13">
        <v>-100</v>
      </c>
      <c r="S127" s="43"/>
      <c r="T127" s="43"/>
      <c r="U127" s="43"/>
      <c r="V127" s="43"/>
      <c r="W127" s="43"/>
      <c r="X127" s="13">
        <v>-60</v>
      </c>
      <c r="Y127" s="43"/>
      <c r="Z127" s="43"/>
      <c r="AA127" s="43"/>
      <c r="AB127" s="13">
        <v>-9</v>
      </c>
      <c r="AC127" s="43"/>
      <c r="AD127" s="43"/>
      <c r="AE127" s="43"/>
      <c r="AF127" s="43"/>
      <c r="AG127" s="43"/>
      <c r="AH127" s="43"/>
    </row>
    <row r="128" spans="1:34" s="1" customFormat="1" x14ac:dyDescent="0.25">
      <c r="A128" s="12" t="s">
        <v>5014</v>
      </c>
      <c r="B128" s="13" t="s">
        <v>63</v>
      </c>
      <c r="C128" s="43"/>
      <c r="D128" s="13">
        <v>-103</v>
      </c>
      <c r="E128" s="1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</row>
    <row r="129" spans="1:34" s="1" customFormat="1" ht="17" thickBot="1" x14ac:dyDescent="0.3">
      <c r="A129" s="12" t="s">
        <v>5014</v>
      </c>
      <c r="B129" s="13" t="s">
        <v>5016</v>
      </c>
      <c r="C129" s="43"/>
      <c r="D129" s="43"/>
      <c r="E129" s="13"/>
      <c r="F129" s="43"/>
      <c r="G129" s="43"/>
      <c r="H129" s="43"/>
      <c r="I129" s="13">
        <v>160</v>
      </c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</row>
    <row r="130" spans="1:34" s="8" customFormat="1" ht="17" thickBot="1" x14ac:dyDescent="0.3">
      <c r="A130" s="170" t="s">
        <v>4958</v>
      </c>
      <c r="B130" s="34"/>
      <c r="C130" s="34">
        <f t="shared" ref="C130:AH130" si="6">SUM(C98:C129)</f>
        <v>9966</v>
      </c>
      <c r="D130" s="34">
        <f t="shared" si="6"/>
        <v>7226</v>
      </c>
      <c r="E130" s="34">
        <f t="shared" si="6"/>
        <v>13868</v>
      </c>
      <c r="F130" s="34">
        <f t="shared" si="6"/>
        <v>4176</v>
      </c>
      <c r="G130" s="34">
        <f t="shared" si="6"/>
        <v>16812</v>
      </c>
      <c r="H130" s="34">
        <f t="shared" si="6"/>
        <v>2108</v>
      </c>
      <c r="I130" s="34">
        <f t="shared" si="6"/>
        <v>2332</v>
      </c>
      <c r="J130" s="34">
        <f t="shared" si="6"/>
        <v>1902</v>
      </c>
      <c r="K130" s="34">
        <f t="shared" si="6"/>
        <v>1393</v>
      </c>
      <c r="L130" s="34">
        <f t="shared" si="6"/>
        <v>2130</v>
      </c>
      <c r="M130" s="34">
        <f t="shared" si="6"/>
        <v>449</v>
      </c>
      <c r="N130" s="34">
        <f t="shared" si="6"/>
        <v>825</v>
      </c>
      <c r="O130" s="34">
        <f t="shared" si="6"/>
        <v>352</v>
      </c>
      <c r="P130" s="34">
        <f t="shared" si="6"/>
        <v>825</v>
      </c>
      <c r="Q130" s="34">
        <f t="shared" si="6"/>
        <v>1109</v>
      </c>
      <c r="R130" s="34">
        <f t="shared" si="6"/>
        <v>3852</v>
      </c>
      <c r="S130" s="34">
        <f t="shared" si="6"/>
        <v>679</v>
      </c>
      <c r="T130" s="34">
        <f t="shared" si="6"/>
        <v>366</v>
      </c>
      <c r="U130" s="34">
        <f t="shared" si="6"/>
        <v>60</v>
      </c>
      <c r="V130" s="34">
        <f t="shared" si="6"/>
        <v>215</v>
      </c>
      <c r="W130" s="34"/>
      <c r="X130" s="34">
        <f t="shared" si="6"/>
        <v>1309</v>
      </c>
      <c r="Y130" s="34">
        <f t="shared" si="6"/>
        <v>0</v>
      </c>
      <c r="Z130" s="34">
        <f t="shared" si="6"/>
        <v>430</v>
      </c>
      <c r="AA130" s="34">
        <f t="shared" si="6"/>
        <v>435</v>
      </c>
      <c r="AB130" s="34">
        <f t="shared" si="6"/>
        <v>16</v>
      </c>
      <c r="AC130" s="34">
        <f t="shared" si="6"/>
        <v>2</v>
      </c>
      <c r="AD130" s="34">
        <f t="shared" si="6"/>
        <v>3</v>
      </c>
      <c r="AE130" s="34">
        <f t="shared" si="6"/>
        <v>60</v>
      </c>
      <c r="AF130" s="34">
        <f t="shared" si="6"/>
        <v>100</v>
      </c>
      <c r="AG130" s="34"/>
      <c r="AH130" s="34">
        <f t="shared" si="6"/>
        <v>0</v>
      </c>
    </row>
    <row r="131" spans="1:34" x14ac:dyDescent="0.25">
      <c r="A131" s="55">
        <v>44570</v>
      </c>
      <c r="B131" s="13" t="s">
        <v>63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>
        <v>-150</v>
      </c>
      <c r="S131" s="53"/>
      <c r="T131" s="53"/>
      <c r="U131" s="53"/>
      <c r="V131" s="53"/>
      <c r="W131" s="53"/>
      <c r="X131" s="53">
        <v>-100</v>
      </c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</row>
    <row r="132" spans="1:34" x14ac:dyDescent="0.25">
      <c r="A132" s="55">
        <v>44601</v>
      </c>
      <c r="B132" s="53" t="s">
        <v>63</v>
      </c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>
        <v>-100</v>
      </c>
      <c r="S132" s="53"/>
      <c r="T132" s="53"/>
      <c r="U132" s="53"/>
      <c r="V132" s="53"/>
      <c r="W132" s="53"/>
      <c r="X132" s="53">
        <v>-100</v>
      </c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</row>
    <row r="133" spans="1:34" x14ac:dyDescent="0.25">
      <c r="A133" s="55">
        <v>44629</v>
      </c>
      <c r="B133" s="53" t="s">
        <v>63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>
        <v>-249</v>
      </c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</row>
    <row r="134" spans="1:34" x14ac:dyDescent="0.25">
      <c r="A134" s="55">
        <v>44751</v>
      </c>
      <c r="B134" s="53" t="s">
        <v>63</v>
      </c>
      <c r="C134" s="53"/>
      <c r="D134" s="53"/>
      <c r="E134" s="53"/>
      <c r="F134" s="53"/>
      <c r="G134" s="53">
        <v>-150</v>
      </c>
      <c r="H134" s="53">
        <v>-100</v>
      </c>
      <c r="I134" s="53"/>
      <c r="J134" s="53"/>
      <c r="K134" s="53"/>
      <c r="L134" s="53"/>
      <c r="M134" s="53"/>
      <c r="N134" s="53">
        <v>-15</v>
      </c>
      <c r="O134" s="53"/>
      <c r="P134" s="53"/>
      <c r="Q134" s="53"/>
      <c r="R134" s="53">
        <v>-100</v>
      </c>
      <c r="S134" s="53">
        <v>-2</v>
      </c>
      <c r="T134" s="53"/>
      <c r="U134" s="53"/>
      <c r="V134" s="53"/>
      <c r="W134" s="53"/>
      <c r="X134" s="53">
        <v>-157</v>
      </c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</row>
    <row r="135" spans="1:34" x14ac:dyDescent="0.25">
      <c r="A135" s="55">
        <v>44843</v>
      </c>
      <c r="B135" s="53" t="s">
        <v>63</v>
      </c>
      <c r="C135" s="53"/>
      <c r="D135" s="53"/>
      <c r="E135" s="53">
        <v>-58</v>
      </c>
      <c r="F135" s="53">
        <v>-49</v>
      </c>
      <c r="G135" s="53">
        <v>-127</v>
      </c>
      <c r="H135" s="53">
        <v>-38</v>
      </c>
      <c r="I135" s="53"/>
      <c r="J135" s="53"/>
      <c r="K135" s="53"/>
      <c r="L135" s="53"/>
      <c r="M135" s="53"/>
      <c r="N135" s="53">
        <v>-4</v>
      </c>
      <c r="O135" s="53"/>
      <c r="P135" s="53">
        <v>-29</v>
      </c>
      <c r="Q135" s="53"/>
      <c r="R135" s="53">
        <v>-130</v>
      </c>
      <c r="S135" s="53"/>
      <c r="T135" s="53"/>
      <c r="U135" s="53"/>
      <c r="V135" s="53"/>
      <c r="W135" s="53"/>
      <c r="X135" s="53">
        <v>-4</v>
      </c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</row>
    <row r="136" spans="1:34" x14ac:dyDescent="0.25">
      <c r="A136" s="12" t="s">
        <v>5145</v>
      </c>
      <c r="B136" s="13" t="s">
        <v>63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>
        <v>-90</v>
      </c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</row>
    <row r="137" spans="1:34" x14ac:dyDescent="0.25">
      <c r="A137" s="55" t="s">
        <v>5148</v>
      </c>
      <c r="B137" s="13" t="s">
        <v>63</v>
      </c>
      <c r="C137" s="53"/>
      <c r="D137" s="53">
        <v>-84</v>
      </c>
      <c r="E137" s="53">
        <v>-65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>
        <v>-54</v>
      </c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</row>
    <row r="138" spans="1:34" x14ac:dyDescent="0.25">
      <c r="A138" s="55" t="s">
        <v>5160</v>
      </c>
      <c r="B138" s="13" t="s">
        <v>63</v>
      </c>
      <c r="C138" s="53">
        <v>-274</v>
      </c>
      <c r="D138" s="53"/>
      <c r="E138" s="53"/>
      <c r="F138" s="53"/>
      <c r="G138" s="53"/>
      <c r="H138" s="53"/>
      <c r="I138" s="53"/>
      <c r="J138" s="53">
        <v>-37</v>
      </c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</row>
    <row r="139" spans="1:34" s="1" customFormat="1" x14ac:dyDescent="0.25">
      <c r="A139" s="55" t="s">
        <v>5160</v>
      </c>
      <c r="B139" s="13" t="s">
        <v>63</v>
      </c>
      <c r="C139" s="354"/>
      <c r="D139" s="53">
        <v>-217</v>
      </c>
      <c r="E139" s="354"/>
      <c r="F139" s="53">
        <v>-79</v>
      </c>
      <c r="G139" s="53">
        <v>-583</v>
      </c>
      <c r="H139" s="53">
        <v>-33</v>
      </c>
      <c r="I139" s="354"/>
      <c r="J139" s="354"/>
      <c r="K139" s="354"/>
      <c r="L139" s="354"/>
      <c r="M139" s="354"/>
      <c r="N139" s="354"/>
      <c r="O139" s="354"/>
      <c r="P139" s="53">
        <v>-28</v>
      </c>
      <c r="Q139" s="354"/>
      <c r="R139" s="193">
        <v>-93</v>
      </c>
      <c r="S139" s="354"/>
      <c r="T139" s="53">
        <v>-42</v>
      </c>
      <c r="U139" s="354"/>
      <c r="V139" s="354"/>
      <c r="W139" s="354"/>
      <c r="X139" s="354"/>
      <c r="Y139" s="354"/>
      <c r="Z139" s="354"/>
      <c r="AA139" s="53">
        <v>-27</v>
      </c>
      <c r="AB139" s="354"/>
      <c r="AC139" s="354"/>
      <c r="AD139" s="354"/>
      <c r="AE139" s="354"/>
      <c r="AF139" s="354"/>
      <c r="AG139" s="354"/>
      <c r="AH139" s="354"/>
    </row>
    <row r="140" spans="1:34" x14ac:dyDescent="0.25">
      <c r="A140" s="55" t="s">
        <v>5160</v>
      </c>
      <c r="B140" s="13" t="s">
        <v>63</v>
      </c>
      <c r="C140" s="53"/>
      <c r="D140" s="53"/>
      <c r="E140" s="53">
        <v>-150</v>
      </c>
      <c r="F140" s="53"/>
      <c r="G140" s="53"/>
      <c r="H140" s="53"/>
      <c r="I140" s="53"/>
      <c r="J140" s="53"/>
      <c r="K140" s="53">
        <v>-11</v>
      </c>
      <c r="L140" s="53">
        <v>-58</v>
      </c>
      <c r="M140" s="53">
        <v>-3</v>
      </c>
      <c r="N140" s="53">
        <v>-3</v>
      </c>
      <c r="O140" s="53"/>
      <c r="P140" s="53"/>
      <c r="Q140" s="53"/>
      <c r="R140" s="53"/>
      <c r="S140" s="53">
        <v>-33</v>
      </c>
      <c r="T140" s="53"/>
      <c r="U140" s="53"/>
      <c r="V140" s="53"/>
      <c r="W140" s="53"/>
      <c r="X140" s="53">
        <v>-1</v>
      </c>
      <c r="Y140" s="53"/>
      <c r="Z140" s="53"/>
      <c r="AA140" s="53"/>
      <c r="AB140" s="53">
        <v>-1</v>
      </c>
      <c r="AC140" s="53"/>
      <c r="AD140" s="53"/>
      <c r="AE140" s="53"/>
      <c r="AF140" s="53"/>
      <c r="AG140" s="53"/>
      <c r="AH140" s="53"/>
    </row>
    <row r="141" spans="1:34" x14ac:dyDescent="0.25">
      <c r="A141" s="55" t="s">
        <v>5174</v>
      </c>
      <c r="B141" s="13" t="s">
        <v>63</v>
      </c>
      <c r="C141" s="53">
        <v>-65</v>
      </c>
      <c r="D141" s="53">
        <v>-71</v>
      </c>
      <c r="E141" s="53"/>
      <c r="F141" s="53">
        <v>-75</v>
      </c>
      <c r="G141" s="53"/>
      <c r="H141" s="53"/>
      <c r="I141" s="53"/>
      <c r="J141" s="53"/>
      <c r="K141" s="53"/>
      <c r="L141" s="53"/>
      <c r="M141" s="53"/>
      <c r="N141" s="53">
        <v>-4</v>
      </c>
      <c r="O141" s="53"/>
      <c r="P141" s="53"/>
      <c r="Q141" s="53">
        <v>-24</v>
      </c>
      <c r="R141" s="53">
        <v>-73</v>
      </c>
      <c r="S141" s="53"/>
      <c r="T141" s="53">
        <v>-14</v>
      </c>
      <c r="U141" s="53"/>
      <c r="V141" s="53"/>
      <c r="W141" s="53"/>
      <c r="X141" s="53"/>
      <c r="Y141" s="53"/>
      <c r="Z141" s="53">
        <v>-8</v>
      </c>
      <c r="AA141" s="53"/>
      <c r="AB141" s="53"/>
      <c r="AC141" s="53"/>
      <c r="AD141" s="53"/>
      <c r="AE141" s="53"/>
      <c r="AF141" s="53"/>
      <c r="AG141" s="53"/>
      <c r="AH141" s="53"/>
    </row>
    <row r="142" spans="1:34" x14ac:dyDescent="0.25">
      <c r="A142" s="55" t="s">
        <v>5174</v>
      </c>
      <c r="B142" s="13" t="s">
        <v>63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>
        <v>-6</v>
      </c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</row>
    <row r="143" spans="1:34" x14ac:dyDescent="0.25">
      <c r="A143" s="37" t="s">
        <v>5177</v>
      </c>
      <c r="B143" s="38" t="s">
        <v>63</v>
      </c>
      <c r="C143" s="53"/>
      <c r="D143" s="53"/>
      <c r="E143" s="53">
        <v>-50</v>
      </c>
      <c r="F143" s="53">
        <v>-195</v>
      </c>
      <c r="G143" s="53"/>
      <c r="H143" s="53"/>
      <c r="I143" s="53"/>
      <c r="J143" s="53">
        <v>-28</v>
      </c>
      <c r="K143" s="53">
        <v>-15</v>
      </c>
      <c r="L143" s="53"/>
      <c r="M143" s="53">
        <v>-8</v>
      </c>
      <c r="N143" s="53"/>
      <c r="O143" s="53">
        <v>-2</v>
      </c>
      <c r="P143" s="53"/>
      <c r="Q143" s="53"/>
      <c r="R143" s="53">
        <v>-236</v>
      </c>
      <c r="S143" s="53">
        <v>-2</v>
      </c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</row>
    <row r="144" spans="1:34" x14ac:dyDescent="0.25">
      <c r="A144" s="37" t="s">
        <v>5177</v>
      </c>
      <c r="B144" s="38" t="s">
        <v>63</v>
      </c>
      <c r="C144" s="53">
        <v>-280</v>
      </c>
      <c r="D144" s="53">
        <v>-245</v>
      </c>
      <c r="E144" s="53"/>
      <c r="F144" s="53"/>
      <c r="G144" s="53"/>
      <c r="H144" s="53"/>
      <c r="I144" s="53">
        <v>-12</v>
      </c>
      <c r="J144" s="53"/>
      <c r="K144" s="53"/>
      <c r="L144" s="53"/>
      <c r="M144" s="53"/>
      <c r="N144" s="53">
        <v>-21</v>
      </c>
      <c r="O144" s="53"/>
      <c r="P144" s="53">
        <v>-9</v>
      </c>
      <c r="Q144" s="53"/>
      <c r="R144" s="53"/>
      <c r="S144" s="53"/>
      <c r="T144" s="53">
        <v>-11</v>
      </c>
      <c r="U144" s="53"/>
      <c r="V144" s="53"/>
      <c r="W144" s="53"/>
      <c r="X144" s="53"/>
      <c r="Y144" s="53"/>
      <c r="Z144" s="53"/>
      <c r="AA144" s="53">
        <v>-13</v>
      </c>
      <c r="AB144" s="53">
        <v>-10</v>
      </c>
      <c r="AC144" s="53"/>
      <c r="AD144" s="53"/>
      <c r="AE144" s="53"/>
      <c r="AF144" s="53"/>
      <c r="AG144" s="53"/>
      <c r="AH144" s="53"/>
    </row>
    <row r="145" spans="1:34" x14ac:dyDescent="0.25">
      <c r="A145" s="37" t="s">
        <v>5177</v>
      </c>
      <c r="B145" s="38" t="s">
        <v>63</v>
      </c>
      <c r="C145" s="53"/>
      <c r="D145" s="53"/>
      <c r="E145" s="53"/>
      <c r="F145" s="53"/>
      <c r="G145" s="53">
        <v>-2</v>
      </c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>
        <v>-3</v>
      </c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</row>
    <row r="146" spans="1:34" x14ac:dyDescent="0.25">
      <c r="A146" s="55" t="s">
        <v>5153</v>
      </c>
      <c r="B146" s="13" t="s">
        <v>63</v>
      </c>
      <c r="C146" s="53">
        <v>-10</v>
      </c>
      <c r="D146" s="53"/>
      <c r="E146" s="53"/>
      <c r="F146" s="53"/>
      <c r="G146" s="53">
        <v>-132</v>
      </c>
      <c r="H146" s="53">
        <v>-10</v>
      </c>
      <c r="I146" s="53"/>
      <c r="J146" s="53"/>
      <c r="K146" s="53"/>
      <c r="L146" s="53"/>
      <c r="M146" s="53"/>
      <c r="N146" s="53"/>
      <c r="O146" s="53"/>
      <c r="P146" s="53"/>
      <c r="Q146" s="53">
        <v>-10</v>
      </c>
      <c r="R146" s="53"/>
      <c r="S146" s="53"/>
      <c r="T146" s="53"/>
      <c r="U146" s="53">
        <v>-3</v>
      </c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</row>
    <row r="147" spans="1:34" x14ac:dyDescent="0.25">
      <c r="A147" s="55" t="s">
        <v>5153</v>
      </c>
      <c r="B147" s="13" t="s">
        <v>63</v>
      </c>
      <c r="C147" s="53"/>
      <c r="D147" s="53">
        <v>-49</v>
      </c>
      <c r="E147" s="53"/>
      <c r="F147" s="53">
        <v>-108</v>
      </c>
      <c r="G147" s="53"/>
      <c r="H147" s="53"/>
      <c r="I147" s="53">
        <v>-43</v>
      </c>
      <c r="J147" s="53"/>
      <c r="K147" s="53"/>
      <c r="L147" s="53"/>
      <c r="M147" s="53"/>
      <c r="N147" s="53">
        <v>-48</v>
      </c>
      <c r="O147" s="53"/>
      <c r="P147" s="53">
        <v>-35</v>
      </c>
      <c r="Q147" s="53"/>
      <c r="R147" s="53">
        <v>-111</v>
      </c>
      <c r="S147" s="53"/>
      <c r="T147" s="53">
        <v>-34</v>
      </c>
      <c r="U147" s="53"/>
      <c r="V147" s="53"/>
      <c r="W147" s="53"/>
      <c r="X147" s="53"/>
      <c r="Y147" s="53"/>
      <c r="Z147" s="53"/>
      <c r="AA147" s="53">
        <v>-18</v>
      </c>
      <c r="AB147" s="53"/>
      <c r="AC147" s="53"/>
      <c r="AD147" s="53"/>
      <c r="AE147" s="53"/>
      <c r="AF147" s="53"/>
      <c r="AG147" s="53"/>
      <c r="AH147" s="53"/>
    </row>
    <row r="148" spans="1:34" x14ac:dyDescent="0.25">
      <c r="A148" s="55" t="s">
        <v>5153</v>
      </c>
      <c r="B148" s="13" t="s">
        <v>63</v>
      </c>
      <c r="C148" s="53"/>
      <c r="D148" s="53"/>
      <c r="E148" s="53">
        <v>-91</v>
      </c>
      <c r="F148" s="53"/>
      <c r="G148" s="53"/>
      <c r="H148" s="53"/>
      <c r="I148" s="53"/>
      <c r="J148" s="53">
        <v>-80</v>
      </c>
      <c r="K148" s="53">
        <v>-29</v>
      </c>
      <c r="L148" s="53">
        <v>-11</v>
      </c>
      <c r="M148" s="53">
        <v>-16</v>
      </c>
      <c r="N148" s="53"/>
      <c r="O148" s="53"/>
      <c r="P148" s="53"/>
      <c r="Q148" s="53"/>
      <c r="R148" s="53"/>
      <c r="S148" s="53">
        <v>-7</v>
      </c>
      <c r="T148" s="53"/>
      <c r="U148" s="53"/>
      <c r="V148" s="53">
        <v>-14</v>
      </c>
      <c r="W148" s="53"/>
      <c r="X148" s="53"/>
      <c r="Y148" s="53"/>
      <c r="Z148" s="53"/>
      <c r="AA148" s="53"/>
      <c r="AB148" s="53">
        <v>-1</v>
      </c>
      <c r="AC148" s="53"/>
      <c r="AD148" s="53"/>
      <c r="AE148" s="53"/>
      <c r="AF148" s="53"/>
      <c r="AG148" s="53"/>
      <c r="AH148" s="53"/>
    </row>
    <row r="149" spans="1:34" x14ac:dyDescent="0.25">
      <c r="A149" s="55" t="s">
        <v>5220</v>
      </c>
      <c r="B149" s="13" t="s">
        <v>63</v>
      </c>
      <c r="C149" s="53"/>
      <c r="D149" s="53">
        <v>-89</v>
      </c>
      <c r="E149" s="53">
        <v>-232</v>
      </c>
      <c r="F149" s="53">
        <v>-140</v>
      </c>
      <c r="G149" s="53"/>
      <c r="H149" s="53"/>
      <c r="I149" s="53">
        <v>-79</v>
      </c>
      <c r="J149" s="53"/>
      <c r="K149" s="53"/>
      <c r="L149" s="53"/>
      <c r="M149" s="53"/>
      <c r="N149" s="53">
        <v>-15</v>
      </c>
      <c r="O149" s="53"/>
      <c r="P149" s="53">
        <v>-23</v>
      </c>
      <c r="Q149" s="53"/>
      <c r="R149" s="53">
        <v>-150</v>
      </c>
      <c r="S149" s="53">
        <v>-11</v>
      </c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</row>
    <row r="150" spans="1:34" x14ac:dyDescent="0.25">
      <c r="A150" s="55" t="s">
        <v>5220</v>
      </c>
      <c r="B150" s="13" t="s">
        <v>63</v>
      </c>
      <c r="C150" s="53">
        <v>-150</v>
      </c>
      <c r="D150" s="53"/>
      <c r="E150" s="53"/>
      <c r="F150" s="53"/>
      <c r="G150" s="53"/>
      <c r="H150" s="53"/>
      <c r="I150" s="53"/>
      <c r="J150" s="53">
        <v>-92</v>
      </c>
      <c r="K150" s="53"/>
      <c r="L150" s="53"/>
      <c r="M150" s="53"/>
      <c r="N150" s="53"/>
      <c r="O150" s="53"/>
      <c r="P150" s="53"/>
      <c r="Q150" s="53">
        <v>-88</v>
      </c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</row>
    <row r="151" spans="1:34" x14ac:dyDescent="0.25">
      <c r="A151" s="12" t="s">
        <v>5231</v>
      </c>
      <c r="B151" s="75" t="s">
        <v>63</v>
      </c>
      <c r="C151" s="53"/>
      <c r="D151" s="53">
        <v>-50</v>
      </c>
      <c r="E151" s="53">
        <v>-50</v>
      </c>
      <c r="F151" s="53">
        <v>-14</v>
      </c>
      <c r="G151" s="53"/>
      <c r="H151" s="53"/>
      <c r="I151" s="53"/>
      <c r="J151" s="53"/>
      <c r="K151" s="53"/>
      <c r="L151" s="53"/>
      <c r="M151" s="53"/>
      <c r="N151" s="53"/>
      <c r="O151" s="53"/>
      <c r="P151" s="53">
        <v>-46</v>
      </c>
      <c r="Q151" s="53"/>
      <c r="R151" s="53">
        <v>-80</v>
      </c>
      <c r="S151" s="53"/>
      <c r="T151" s="53">
        <v>-1</v>
      </c>
      <c r="U151" s="53"/>
      <c r="V151" s="53"/>
      <c r="W151" s="53"/>
      <c r="X151" s="53"/>
      <c r="Y151" s="53"/>
      <c r="Z151" s="53"/>
      <c r="AA151" s="53">
        <v>-8</v>
      </c>
      <c r="AB151" s="53"/>
      <c r="AC151" s="53"/>
      <c r="AD151" s="53"/>
      <c r="AE151" s="53"/>
      <c r="AF151" s="53"/>
      <c r="AG151" s="53"/>
      <c r="AH151" s="53"/>
    </row>
    <row r="152" spans="1:34" x14ac:dyDescent="0.25">
      <c r="A152" s="12" t="s">
        <v>5238</v>
      </c>
      <c r="B152" s="13" t="s">
        <v>63</v>
      </c>
      <c r="C152" s="53"/>
      <c r="D152" s="53"/>
      <c r="E152" s="53"/>
      <c r="F152" s="53"/>
      <c r="G152" s="53"/>
      <c r="H152" s="53"/>
      <c r="I152" s="53">
        <v>-67</v>
      </c>
      <c r="J152" s="53"/>
      <c r="K152" s="53"/>
      <c r="L152" s="53"/>
      <c r="M152" s="53"/>
      <c r="N152" s="53">
        <v>-52</v>
      </c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</row>
    <row r="153" spans="1:34" x14ac:dyDescent="0.25">
      <c r="A153" s="12" t="s">
        <v>5238</v>
      </c>
      <c r="B153" s="13" t="s">
        <v>63</v>
      </c>
      <c r="C153" s="53"/>
      <c r="D153" s="53"/>
      <c r="E153" s="53"/>
      <c r="F153" s="53"/>
      <c r="G153" s="53">
        <v>-638</v>
      </c>
      <c r="H153" s="53">
        <v>-72</v>
      </c>
      <c r="I153" s="53"/>
      <c r="J153" s="53">
        <v>-101</v>
      </c>
      <c r="K153" s="53">
        <v>-81</v>
      </c>
      <c r="L153" s="53">
        <v>-4</v>
      </c>
      <c r="M153" s="53">
        <v>-33</v>
      </c>
      <c r="N153" s="53"/>
      <c r="O153" s="53"/>
      <c r="P153" s="53"/>
      <c r="Q153" s="53"/>
      <c r="R153" s="53"/>
      <c r="S153" s="53">
        <v>-52</v>
      </c>
      <c r="T153" s="53"/>
      <c r="U153" s="53"/>
      <c r="V153" s="53"/>
      <c r="W153" s="53"/>
      <c r="X153" s="53"/>
      <c r="Y153" s="53"/>
      <c r="Z153" s="53"/>
      <c r="AA153" s="53"/>
      <c r="AB153" s="53">
        <v>-1</v>
      </c>
      <c r="AC153" s="53"/>
      <c r="AD153" s="53"/>
      <c r="AE153" s="53"/>
      <c r="AF153" s="53"/>
      <c r="AG153" s="53"/>
      <c r="AH153" s="53"/>
    </row>
    <row r="154" spans="1:34" ht="17" thickBot="1" x14ac:dyDescent="0.3">
      <c r="A154" s="12" t="s">
        <v>5238</v>
      </c>
      <c r="B154" s="13" t="s">
        <v>63</v>
      </c>
      <c r="C154" s="53">
        <v>-34</v>
      </c>
      <c r="D154" s="53">
        <v>-8</v>
      </c>
      <c r="E154" s="53">
        <v>-390</v>
      </c>
      <c r="F154" s="53">
        <v>-91</v>
      </c>
      <c r="G154" s="53"/>
      <c r="H154" s="53"/>
      <c r="I154" s="53"/>
      <c r="J154" s="53"/>
      <c r="K154" s="53"/>
      <c r="L154" s="53"/>
      <c r="M154" s="53"/>
      <c r="N154" s="53"/>
      <c r="O154" s="53"/>
      <c r="P154" s="53">
        <v>-1</v>
      </c>
      <c r="Q154" s="53">
        <v>-7</v>
      </c>
      <c r="R154" s="53">
        <v>-168</v>
      </c>
      <c r="S154" s="53"/>
      <c r="T154" s="53"/>
      <c r="U154" s="53"/>
      <c r="V154" s="53"/>
      <c r="W154" s="53"/>
      <c r="X154" s="53"/>
      <c r="Y154" s="53"/>
      <c r="Z154" s="53">
        <v>-11</v>
      </c>
      <c r="AA154" s="53"/>
      <c r="AB154" s="53"/>
      <c r="AC154" s="53"/>
      <c r="AD154" s="53"/>
      <c r="AE154" s="53"/>
      <c r="AF154" s="53"/>
      <c r="AG154" s="53"/>
      <c r="AH154" s="53"/>
    </row>
    <row r="155" spans="1:34" s="8" customFormat="1" ht="17" thickBot="1" x14ac:dyDescent="0.3">
      <c r="A155" s="170" t="s">
        <v>5255</v>
      </c>
      <c r="B155" s="34"/>
      <c r="C155" s="34">
        <f>SUM(C130:C154)</f>
        <v>9153</v>
      </c>
      <c r="D155" s="34">
        <f t="shared" ref="D155:AH155" si="7">SUM(D130:D154)</f>
        <v>6413</v>
      </c>
      <c r="E155" s="34">
        <f t="shared" si="7"/>
        <v>12782</v>
      </c>
      <c r="F155" s="34">
        <f t="shared" si="7"/>
        <v>3425</v>
      </c>
      <c r="G155" s="34">
        <f t="shared" si="7"/>
        <v>15180</v>
      </c>
      <c r="H155" s="34">
        <f t="shared" si="7"/>
        <v>1855</v>
      </c>
      <c r="I155" s="34">
        <f t="shared" si="7"/>
        <v>2131</v>
      </c>
      <c r="J155" s="34">
        <f t="shared" si="7"/>
        <v>1564</v>
      </c>
      <c r="K155" s="34">
        <f t="shared" si="7"/>
        <v>1257</v>
      </c>
      <c r="L155" s="34">
        <f t="shared" si="7"/>
        <v>2057</v>
      </c>
      <c r="M155" s="34">
        <f t="shared" si="7"/>
        <v>389</v>
      </c>
      <c r="N155" s="34">
        <f t="shared" si="7"/>
        <v>663</v>
      </c>
      <c r="O155" s="34">
        <f t="shared" si="7"/>
        <v>350</v>
      </c>
      <c r="P155" s="34">
        <f t="shared" si="7"/>
        <v>654</v>
      </c>
      <c r="Q155" s="34">
        <f t="shared" si="7"/>
        <v>980</v>
      </c>
      <c r="R155" s="34">
        <f t="shared" si="7"/>
        <v>2461</v>
      </c>
      <c r="S155" s="34">
        <f t="shared" si="7"/>
        <v>512</v>
      </c>
      <c r="T155" s="34">
        <f t="shared" si="7"/>
        <v>264</v>
      </c>
      <c r="U155" s="34">
        <f t="shared" si="7"/>
        <v>57</v>
      </c>
      <c r="V155" s="34">
        <f t="shared" si="7"/>
        <v>198</v>
      </c>
      <c r="W155" s="34"/>
      <c r="X155" s="34">
        <f t="shared" si="7"/>
        <v>608</v>
      </c>
      <c r="Y155" s="34">
        <f t="shared" si="7"/>
        <v>0</v>
      </c>
      <c r="Z155" s="34">
        <f t="shared" si="7"/>
        <v>411</v>
      </c>
      <c r="AA155" s="34">
        <f t="shared" si="7"/>
        <v>369</v>
      </c>
      <c r="AB155" s="34">
        <f t="shared" si="7"/>
        <v>3</v>
      </c>
      <c r="AC155" s="34">
        <f t="shared" si="7"/>
        <v>2</v>
      </c>
      <c r="AD155" s="34">
        <f t="shared" si="7"/>
        <v>3</v>
      </c>
      <c r="AE155" s="34">
        <f t="shared" si="7"/>
        <v>60</v>
      </c>
      <c r="AF155" s="34">
        <f t="shared" si="7"/>
        <v>100</v>
      </c>
      <c r="AG155" s="34"/>
      <c r="AH155" s="34">
        <f t="shared" si="7"/>
        <v>0</v>
      </c>
    </row>
    <row r="156" spans="1:34" x14ac:dyDescent="0.25">
      <c r="A156" s="55">
        <v>44630</v>
      </c>
      <c r="B156" s="53" t="s">
        <v>63</v>
      </c>
      <c r="C156" s="53"/>
      <c r="D156" s="53">
        <v>-84</v>
      </c>
      <c r="E156" s="53">
        <v>-27</v>
      </c>
      <c r="F156" s="53">
        <v>-50</v>
      </c>
      <c r="G156" s="53"/>
      <c r="H156" s="53"/>
      <c r="I156" s="53"/>
      <c r="J156" s="53"/>
      <c r="K156" s="53"/>
      <c r="L156" s="53"/>
      <c r="M156" s="53"/>
      <c r="N156" s="53"/>
      <c r="O156" s="53"/>
      <c r="P156" s="53">
        <v>-10</v>
      </c>
      <c r="Q156" s="53"/>
      <c r="R156" s="53">
        <v>-100</v>
      </c>
      <c r="S156" s="53">
        <v>-62</v>
      </c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</row>
    <row r="157" spans="1:34" x14ac:dyDescent="0.25">
      <c r="A157" s="55">
        <v>44661</v>
      </c>
      <c r="B157" s="14" t="s">
        <v>63</v>
      </c>
      <c r="C157" s="53"/>
      <c r="D157" s="53">
        <v>-4</v>
      </c>
      <c r="E157" s="53"/>
      <c r="F157" s="53">
        <v>-8</v>
      </c>
      <c r="G157" s="53"/>
      <c r="H157" s="53"/>
      <c r="I157" s="53">
        <v>-5</v>
      </c>
      <c r="J157" s="53"/>
      <c r="K157" s="53"/>
      <c r="L157" s="53"/>
      <c r="M157" s="53"/>
      <c r="N157" s="53">
        <v>-1</v>
      </c>
      <c r="O157" s="53">
        <v>-10</v>
      </c>
      <c r="P157" s="53">
        <v>-6</v>
      </c>
      <c r="Q157" s="53"/>
      <c r="R157" s="53"/>
      <c r="S157" s="53"/>
      <c r="T157" s="53">
        <v>-2</v>
      </c>
      <c r="U157" s="53"/>
      <c r="V157" s="53"/>
      <c r="W157" s="53"/>
      <c r="X157" s="53"/>
      <c r="Y157" s="53"/>
      <c r="Z157" s="53"/>
      <c r="AA157" s="53">
        <v>-8</v>
      </c>
      <c r="AB157" s="53"/>
      <c r="AC157" s="53"/>
      <c r="AD157" s="53"/>
      <c r="AE157" s="53"/>
      <c r="AF157" s="53"/>
      <c r="AG157" s="53"/>
      <c r="AH157" s="53"/>
    </row>
    <row r="158" spans="1:34" x14ac:dyDescent="0.25">
      <c r="A158" s="55">
        <v>44661</v>
      </c>
      <c r="B158" s="14" t="s">
        <v>63</v>
      </c>
      <c r="C158" s="53">
        <v>-80</v>
      </c>
      <c r="D158" s="53">
        <v>-32</v>
      </c>
      <c r="E158" s="53"/>
      <c r="F158" s="53">
        <v>-16</v>
      </c>
      <c r="G158" s="53"/>
      <c r="H158" s="53"/>
      <c r="I158" s="53"/>
      <c r="J158" s="53"/>
      <c r="K158" s="53"/>
      <c r="L158" s="53"/>
      <c r="M158" s="53"/>
      <c r="N158" s="53">
        <v>-11</v>
      </c>
      <c r="O158" s="53"/>
      <c r="P158" s="53">
        <v>-3</v>
      </c>
      <c r="Q158" s="53"/>
      <c r="R158" s="53">
        <v>-47</v>
      </c>
      <c r="S158" s="53">
        <v>-22</v>
      </c>
      <c r="T158" s="53">
        <v>-30</v>
      </c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</row>
    <row r="159" spans="1:34" x14ac:dyDescent="0.25">
      <c r="A159" s="55">
        <v>44661</v>
      </c>
      <c r="B159" s="14" t="s">
        <v>63</v>
      </c>
      <c r="C159" s="53"/>
      <c r="D159" s="53"/>
      <c r="E159" s="53">
        <v>-5</v>
      </c>
      <c r="F159" s="53"/>
      <c r="G159" s="53">
        <v>-2</v>
      </c>
      <c r="H159" s="53"/>
      <c r="I159" s="53"/>
      <c r="J159" s="53">
        <v>-16</v>
      </c>
      <c r="K159" s="53">
        <v>-14</v>
      </c>
      <c r="L159" s="53">
        <v>-53</v>
      </c>
      <c r="M159" s="53">
        <v>-1</v>
      </c>
      <c r="N159" s="53"/>
      <c r="O159" s="53"/>
      <c r="P159" s="53"/>
      <c r="Q159" s="53"/>
      <c r="R159" s="53"/>
      <c r="S159" s="53"/>
      <c r="T159" s="53"/>
      <c r="U159" s="53">
        <v>-10</v>
      </c>
      <c r="V159" s="53"/>
      <c r="W159" s="53"/>
      <c r="X159" s="53">
        <v>-54</v>
      </c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</row>
    <row r="160" spans="1:34" x14ac:dyDescent="0.25">
      <c r="A160" s="55">
        <v>44691</v>
      </c>
      <c r="B160" s="14" t="s">
        <v>63</v>
      </c>
      <c r="C160" s="53"/>
      <c r="D160" s="53">
        <v>-82</v>
      </c>
      <c r="E160" s="53">
        <v>-211</v>
      </c>
      <c r="F160" s="53">
        <v>-58</v>
      </c>
      <c r="G160" s="53">
        <v>-173</v>
      </c>
      <c r="H160" s="53"/>
      <c r="I160" s="53"/>
      <c r="J160" s="53"/>
      <c r="K160" s="53"/>
      <c r="L160" s="53"/>
      <c r="M160" s="53"/>
      <c r="N160" s="53">
        <v>-17</v>
      </c>
      <c r="O160" s="53"/>
      <c r="P160" s="53"/>
      <c r="Q160" s="53"/>
      <c r="R160" s="53">
        <v>-34</v>
      </c>
      <c r="S160" s="53">
        <v>-20</v>
      </c>
      <c r="T160" s="53">
        <v>-2</v>
      </c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</row>
    <row r="161" spans="1:34" x14ac:dyDescent="0.25">
      <c r="A161" s="55">
        <v>44691</v>
      </c>
      <c r="B161" s="14" t="s">
        <v>63</v>
      </c>
      <c r="C161" s="53"/>
      <c r="D161" s="53"/>
      <c r="E161" s="53"/>
      <c r="F161" s="53"/>
      <c r="G161" s="53"/>
      <c r="H161" s="53">
        <v>-66</v>
      </c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</row>
    <row r="162" spans="1:34" x14ac:dyDescent="0.25">
      <c r="A162" s="55">
        <v>44752</v>
      </c>
      <c r="B162" s="14" t="s">
        <v>63</v>
      </c>
      <c r="C162" s="53"/>
      <c r="D162" s="53"/>
      <c r="E162" s="53"/>
      <c r="F162" s="53"/>
      <c r="G162" s="53">
        <v>-250</v>
      </c>
      <c r="H162" s="53">
        <v>-40</v>
      </c>
      <c r="I162" s="53">
        <v>-7</v>
      </c>
      <c r="J162" s="53">
        <v>-23</v>
      </c>
      <c r="K162" s="53">
        <v>-65</v>
      </c>
      <c r="L162" s="53">
        <v>-37</v>
      </c>
      <c r="M162" s="53">
        <v>-9</v>
      </c>
      <c r="N162" s="53">
        <v>-3</v>
      </c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</row>
    <row r="163" spans="1:34" x14ac:dyDescent="0.25">
      <c r="A163" s="55">
        <v>44752</v>
      </c>
      <c r="B163" s="14" t="s">
        <v>63</v>
      </c>
      <c r="C163" s="53">
        <v>-80</v>
      </c>
      <c r="D163" s="53">
        <v>-97</v>
      </c>
      <c r="E163" s="53">
        <v>-41</v>
      </c>
      <c r="F163" s="53">
        <v>-31</v>
      </c>
      <c r="G163" s="53"/>
      <c r="H163" s="53"/>
      <c r="I163" s="53"/>
      <c r="J163" s="53"/>
      <c r="K163" s="53"/>
      <c r="L163" s="53"/>
      <c r="M163" s="53"/>
      <c r="N163" s="53"/>
      <c r="O163" s="53"/>
      <c r="P163" s="53">
        <v>-3</v>
      </c>
      <c r="Q163" s="53"/>
      <c r="R163" s="53">
        <v>-94</v>
      </c>
      <c r="S163" s="53"/>
      <c r="T163" s="53"/>
      <c r="U163" s="53"/>
      <c r="V163" s="53"/>
      <c r="W163" s="53"/>
      <c r="X163" s="53">
        <v>-167</v>
      </c>
      <c r="Y163" s="53"/>
      <c r="Z163" s="53"/>
      <c r="AA163" s="53">
        <v>-42</v>
      </c>
      <c r="AB163" s="53"/>
      <c r="AC163" s="53"/>
      <c r="AD163" s="53"/>
      <c r="AE163" s="53"/>
      <c r="AF163" s="53"/>
      <c r="AG163" s="53"/>
      <c r="AH163" s="53"/>
    </row>
    <row r="164" spans="1:34" x14ac:dyDescent="0.25">
      <c r="A164" s="12">
        <v>44844</v>
      </c>
      <c r="B164" s="13" t="s">
        <v>63</v>
      </c>
      <c r="C164" s="53">
        <v>-400</v>
      </c>
      <c r="D164" s="53">
        <v>-340</v>
      </c>
      <c r="E164" s="53">
        <v>-379</v>
      </c>
      <c r="F164" s="53"/>
      <c r="G164" s="53">
        <v>-441</v>
      </c>
      <c r="H164" s="53">
        <v>-76</v>
      </c>
      <c r="I164" s="53"/>
      <c r="J164" s="53"/>
      <c r="K164" s="53"/>
      <c r="L164" s="53"/>
      <c r="M164" s="53"/>
      <c r="N164" s="53"/>
      <c r="O164" s="53"/>
      <c r="P164" s="53"/>
      <c r="Q164" s="53"/>
      <c r="R164" s="53">
        <v>-75</v>
      </c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</row>
    <row r="165" spans="1:34" x14ac:dyDescent="0.25">
      <c r="A165" s="12">
        <v>44844</v>
      </c>
      <c r="B165" s="13" t="s">
        <v>63</v>
      </c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>
        <v>-80</v>
      </c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</row>
    <row r="166" spans="1:34" x14ac:dyDescent="0.25">
      <c r="A166" s="55">
        <v>44875</v>
      </c>
      <c r="B166" s="14" t="s">
        <v>63</v>
      </c>
      <c r="C166" s="53"/>
      <c r="D166" s="53">
        <v>-66</v>
      </c>
      <c r="E166" s="53"/>
      <c r="F166" s="53"/>
      <c r="G166" s="53"/>
      <c r="H166" s="53"/>
      <c r="I166" s="53"/>
      <c r="J166" s="53">
        <v>-27</v>
      </c>
      <c r="K166" s="53">
        <v>-17</v>
      </c>
      <c r="L166" s="53">
        <v>-13</v>
      </c>
      <c r="M166" s="53">
        <v>-22</v>
      </c>
      <c r="N166" s="53"/>
      <c r="O166" s="53"/>
      <c r="P166" s="53">
        <v>-1</v>
      </c>
      <c r="Q166" s="53"/>
      <c r="R166" s="53"/>
      <c r="S166" s="53"/>
      <c r="T166" s="53">
        <v>-7</v>
      </c>
      <c r="U166" s="53"/>
      <c r="V166" s="53"/>
      <c r="W166" s="53"/>
      <c r="X166" s="53"/>
      <c r="Y166" s="53"/>
      <c r="Z166" s="53"/>
      <c r="AA166" s="53">
        <v>-34</v>
      </c>
      <c r="AB166" s="53"/>
      <c r="AC166" s="53"/>
      <c r="AD166" s="53"/>
      <c r="AE166" s="53"/>
      <c r="AF166" s="53"/>
      <c r="AG166" s="53"/>
      <c r="AH166" s="53"/>
    </row>
    <row r="167" spans="1:34" x14ac:dyDescent="0.25">
      <c r="A167" s="55">
        <v>44875</v>
      </c>
      <c r="B167" s="14" t="s">
        <v>63</v>
      </c>
      <c r="C167" s="53"/>
      <c r="D167" s="53"/>
      <c r="E167" s="53">
        <v>-32</v>
      </c>
      <c r="F167" s="53"/>
      <c r="G167" s="53">
        <v>-24</v>
      </c>
      <c r="H167" s="53"/>
      <c r="I167" s="53">
        <v>-4</v>
      </c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</row>
    <row r="168" spans="1:34" x14ac:dyDescent="0.25">
      <c r="A168" s="55">
        <v>44875</v>
      </c>
      <c r="B168" s="14" t="s">
        <v>63</v>
      </c>
      <c r="C168" s="53">
        <v>-10</v>
      </c>
      <c r="D168" s="53">
        <v>-1</v>
      </c>
      <c r="E168" s="53"/>
      <c r="F168" s="53"/>
      <c r="G168" s="53"/>
      <c r="H168" s="53"/>
      <c r="I168" s="53"/>
      <c r="J168" s="53"/>
      <c r="K168" s="53">
        <v>-5</v>
      </c>
      <c r="L168" s="53">
        <v>-18</v>
      </c>
      <c r="M168" s="53"/>
      <c r="N168" s="53"/>
      <c r="O168" s="53"/>
      <c r="P168" s="53">
        <v>-1</v>
      </c>
      <c r="Q168" s="53">
        <v>-3</v>
      </c>
      <c r="R168" s="53">
        <v>-3</v>
      </c>
      <c r="S168" s="53">
        <v>-25</v>
      </c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</row>
    <row r="169" spans="1:34" x14ac:dyDescent="0.25">
      <c r="A169" s="55">
        <v>44875</v>
      </c>
      <c r="B169" s="14" t="s">
        <v>63</v>
      </c>
      <c r="C169" s="53"/>
      <c r="D169" s="53"/>
      <c r="E169" s="53">
        <v>-13</v>
      </c>
      <c r="F169" s="53">
        <v>-66</v>
      </c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>
        <v>-82</v>
      </c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</row>
    <row r="170" spans="1:34" x14ac:dyDescent="0.25">
      <c r="A170" s="55">
        <v>44905</v>
      </c>
      <c r="B170" s="14" t="s">
        <v>63</v>
      </c>
      <c r="C170" s="53"/>
      <c r="D170" s="53"/>
      <c r="E170" s="53">
        <v>-10</v>
      </c>
      <c r="F170" s="53">
        <v>-150</v>
      </c>
      <c r="G170" s="53">
        <v>-22</v>
      </c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>
        <v>-182</v>
      </c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</row>
    <row r="171" spans="1:34" x14ac:dyDescent="0.25">
      <c r="A171" s="55">
        <v>44905</v>
      </c>
      <c r="B171" s="14" t="s">
        <v>63</v>
      </c>
      <c r="C171" s="53"/>
      <c r="D171" s="53"/>
      <c r="E171" s="53"/>
      <c r="F171" s="53">
        <v>-50</v>
      </c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>
        <v>-50</v>
      </c>
      <c r="S171" s="53"/>
      <c r="T171" s="53"/>
      <c r="U171" s="53"/>
      <c r="V171" s="53"/>
      <c r="W171" s="53"/>
      <c r="X171" s="53">
        <v>-100</v>
      </c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</row>
    <row r="172" spans="1:34" x14ac:dyDescent="0.25">
      <c r="A172" s="55">
        <v>44905</v>
      </c>
      <c r="B172" s="14" t="s">
        <v>63</v>
      </c>
      <c r="C172" s="53">
        <v>-80</v>
      </c>
      <c r="D172" s="53">
        <v>-61</v>
      </c>
      <c r="E172" s="53"/>
      <c r="F172" s="53"/>
      <c r="G172" s="53"/>
      <c r="H172" s="53"/>
      <c r="I172" s="53">
        <v>-10</v>
      </c>
      <c r="J172" s="53"/>
      <c r="K172" s="53"/>
      <c r="L172" s="53"/>
      <c r="M172" s="53"/>
      <c r="N172" s="53">
        <v>-3</v>
      </c>
      <c r="O172" s="53"/>
      <c r="P172" s="53">
        <v>-24</v>
      </c>
      <c r="Q172" s="53">
        <v>-5</v>
      </c>
      <c r="R172" s="53"/>
      <c r="S172" s="53"/>
      <c r="T172" s="53">
        <v>-39</v>
      </c>
      <c r="U172" s="53"/>
      <c r="V172" s="53"/>
      <c r="W172" s="53"/>
      <c r="X172" s="53"/>
      <c r="Y172" s="53"/>
      <c r="Z172" s="53"/>
      <c r="AA172" s="53">
        <v>-8</v>
      </c>
      <c r="AB172" s="53"/>
      <c r="AC172" s="53"/>
      <c r="AD172" s="53"/>
      <c r="AE172" s="53"/>
      <c r="AF172" s="53"/>
      <c r="AG172" s="53"/>
      <c r="AH172" s="53"/>
    </row>
    <row r="173" spans="1:34" s="1" customFormat="1" x14ac:dyDescent="0.25">
      <c r="A173" s="365">
        <v>44905</v>
      </c>
      <c r="B173" s="115" t="s">
        <v>5419</v>
      </c>
      <c r="C173" s="354">
        <v>-100</v>
      </c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4"/>
      <c r="T173" s="354"/>
      <c r="U173" s="354"/>
      <c r="V173" s="354"/>
      <c r="W173" s="354"/>
      <c r="X173" s="354"/>
      <c r="Y173" s="354"/>
      <c r="Z173" s="354"/>
      <c r="AA173" s="354"/>
      <c r="AB173" s="354"/>
      <c r="AC173" s="354"/>
      <c r="AD173" s="354"/>
      <c r="AE173" s="354"/>
      <c r="AF173" s="354"/>
      <c r="AG173" s="354"/>
      <c r="AH173" s="354"/>
    </row>
    <row r="174" spans="1:34" x14ac:dyDescent="0.25">
      <c r="A174" s="55" t="s">
        <v>5320</v>
      </c>
      <c r="B174" s="14" t="s">
        <v>63</v>
      </c>
      <c r="C174" s="53"/>
      <c r="D174" s="53"/>
      <c r="E174" s="53"/>
      <c r="F174" s="53">
        <v>-34</v>
      </c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>
        <v>-106</v>
      </c>
      <c r="S174" s="53"/>
      <c r="T174" s="53"/>
      <c r="U174" s="53"/>
      <c r="V174" s="53"/>
      <c r="W174" s="53"/>
      <c r="X174" s="53">
        <v>-100</v>
      </c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</row>
    <row r="175" spans="1:34" x14ac:dyDescent="0.25">
      <c r="A175" s="12" t="s">
        <v>5322</v>
      </c>
      <c r="B175" s="13" t="s">
        <v>63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>
        <v>-9</v>
      </c>
      <c r="W175" s="53"/>
      <c r="X175" s="53">
        <v>-92</v>
      </c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</row>
    <row r="176" spans="1:34" x14ac:dyDescent="0.25">
      <c r="A176" s="12" t="s">
        <v>5322</v>
      </c>
      <c r="B176" s="13" t="s">
        <v>63</v>
      </c>
      <c r="C176" s="53">
        <v>-119</v>
      </c>
      <c r="D176" s="53">
        <v>-64</v>
      </c>
      <c r="E176" s="53"/>
      <c r="F176" s="53"/>
      <c r="G176" s="53">
        <v>-600</v>
      </c>
      <c r="H176" s="53">
        <v>-129</v>
      </c>
      <c r="I176" s="53"/>
      <c r="J176" s="53"/>
      <c r="K176" s="53"/>
      <c r="L176" s="53"/>
      <c r="M176" s="53"/>
      <c r="N176" s="53"/>
      <c r="O176" s="53"/>
      <c r="P176" s="53"/>
      <c r="Q176" s="53">
        <v>-28</v>
      </c>
      <c r="R176" s="53"/>
      <c r="S176" s="53"/>
      <c r="T176" s="53">
        <v>-40</v>
      </c>
      <c r="U176" s="53"/>
      <c r="V176" s="53"/>
      <c r="W176" s="53"/>
      <c r="X176" s="53"/>
      <c r="Y176" s="53"/>
      <c r="Z176" s="53">
        <v>-13</v>
      </c>
      <c r="AA176" s="53">
        <v>-57</v>
      </c>
      <c r="AB176" s="53"/>
      <c r="AC176" s="53"/>
      <c r="AD176" s="53"/>
      <c r="AE176" s="53"/>
      <c r="AF176" s="53"/>
      <c r="AG176" s="53"/>
      <c r="AH176" s="53"/>
    </row>
    <row r="177" spans="1:34" x14ac:dyDescent="0.25">
      <c r="A177" s="12" t="s">
        <v>5322</v>
      </c>
      <c r="B177" s="13" t="s">
        <v>63</v>
      </c>
      <c r="C177" s="53"/>
      <c r="D177" s="53"/>
      <c r="E177" s="53">
        <v>-116</v>
      </c>
      <c r="F177" s="53">
        <v>-5</v>
      </c>
      <c r="G177" s="53"/>
      <c r="H177" s="53"/>
      <c r="I177" s="53"/>
      <c r="J177" s="53">
        <v>-57</v>
      </c>
      <c r="K177" s="53">
        <v>-19</v>
      </c>
      <c r="L177" s="53">
        <v>-29</v>
      </c>
      <c r="M177" s="53">
        <v>-15</v>
      </c>
      <c r="N177" s="53"/>
      <c r="O177" s="53">
        <v>-2</v>
      </c>
      <c r="P177" s="53"/>
      <c r="Q177" s="53"/>
      <c r="R177" s="53">
        <v>-38</v>
      </c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</row>
    <row r="178" spans="1:34" x14ac:dyDescent="0.25">
      <c r="A178" s="12" t="s">
        <v>5338</v>
      </c>
      <c r="B178" s="13" t="s">
        <v>63</v>
      </c>
      <c r="C178" s="53">
        <v>-204</v>
      </c>
      <c r="D178" s="53">
        <v>-66</v>
      </c>
      <c r="E178" s="53">
        <v>-130</v>
      </c>
      <c r="F178" s="53">
        <v>-80</v>
      </c>
      <c r="G178" s="53">
        <v>-162</v>
      </c>
      <c r="H178" s="53"/>
      <c r="I178" s="53">
        <v>-31</v>
      </c>
      <c r="J178" s="53"/>
      <c r="K178" s="53"/>
      <c r="L178" s="53"/>
      <c r="M178" s="53"/>
      <c r="N178" s="53"/>
      <c r="O178" s="53"/>
      <c r="P178" s="53"/>
      <c r="Q178" s="53">
        <v>-80</v>
      </c>
      <c r="R178" s="53">
        <v>-23</v>
      </c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</row>
    <row r="179" spans="1:34" x14ac:dyDescent="0.25">
      <c r="A179" s="55" t="s">
        <v>5347</v>
      </c>
      <c r="B179" s="14" t="s">
        <v>63</v>
      </c>
      <c r="C179" s="53">
        <v>-151</v>
      </c>
      <c r="D179" s="53">
        <v>-234</v>
      </c>
      <c r="E179" s="53"/>
      <c r="F179" s="53">
        <v>-64</v>
      </c>
      <c r="G179" s="53"/>
      <c r="H179" s="53"/>
      <c r="I179" s="53"/>
      <c r="J179" s="53"/>
      <c r="K179" s="53"/>
      <c r="L179" s="53"/>
      <c r="M179" s="53"/>
      <c r="N179" s="53"/>
      <c r="O179" s="53"/>
      <c r="P179" s="53">
        <v>-21</v>
      </c>
      <c r="Q179" s="53">
        <v>-74</v>
      </c>
      <c r="R179" s="53">
        <v>-53</v>
      </c>
      <c r="S179" s="53"/>
      <c r="T179" s="53">
        <v>-13</v>
      </c>
      <c r="U179" s="53"/>
      <c r="V179" s="53"/>
      <c r="W179" s="53"/>
      <c r="X179" s="53"/>
      <c r="Y179" s="53"/>
      <c r="Z179" s="53">
        <v>-46</v>
      </c>
      <c r="AA179" s="53"/>
      <c r="AB179" s="53"/>
      <c r="AC179" s="53"/>
      <c r="AD179" s="53"/>
      <c r="AE179" s="53"/>
      <c r="AF179" s="53"/>
      <c r="AG179" s="53"/>
      <c r="AH179" s="53"/>
    </row>
    <row r="180" spans="1:34" x14ac:dyDescent="0.25">
      <c r="A180" s="55" t="s">
        <v>5347</v>
      </c>
      <c r="B180" s="14" t="s">
        <v>63</v>
      </c>
      <c r="C180" s="53"/>
      <c r="D180" s="53"/>
      <c r="E180" s="53">
        <v>-188</v>
      </c>
      <c r="F180" s="53"/>
      <c r="G180" s="53">
        <v>-159</v>
      </c>
      <c r="H180" s="53">
        <v>-27</v>
      </c>
      <c r="I180" s="53">
        <v>-47</v>
      </c>
      <c r="J180" s="53">
        <v>-51</v>
      </c>
      <c r="K180" s="53">
        <v>-7</v>
      </c>
      <c r="L180" s="53">
        <v>-57</v>
      </c>
      <c r="M180" s="53">
        <v>-9</v>
      </c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</row>
    <row r="181" spans="1:34" x14ac:dyDescent="0.25">
      <c r="A181" s="55" t="s">
        <v>5347</v>
      </c>
      <c r="B181" s="14" t="s">
        <v>63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>
        <v>-13</v>
      </c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</row>
    <row r="182" spans="1:34" x14ac:dyDescent="0.25">
      <c r="A182" s="38" t="s">
        <v>5351</v>
      </c>
      <c r="B182" s="38" t="s">
        <v>63</v>
      </c>
      <c r="C182" s="53">
        <v>-60</v>
      </c>
      <c r="D182" s="53"/>
      <c r="E182" s="53">
        <v>-240</v>
      </c>
      <c r="F182" s="53"/>
      <c r="G182" s="53"/>
      <c r="H182" s="53"/>
      <c r="I182" s="53">
        <v>-136</v>
      </c>
      <c r="J182" s="53"/>
      <c r="K182" s="53"/>
      <c r="L182" s="53"/>
      <c r="M182" s="53"/>
      <c r="N182" s="53"/>
      <c r="O182" s="53"/>
      <c r="P182" s="53"/>
      <c r="Q182" s="53">
        <v>-12</v>
      </c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</row>
    <row r="183" spans="1:34" x14ac:dyDescent="0.25">
      <c r="A183" s="55" t="s">
        <v>5362</v>
      </c>
      <c r="B183" s="14" t="s">
        <v>63</v>
      </c>
      <c r="C183" s="53">
        <v>-60</v>
      </c>
      <c r="D183" s="53">
        <v>-82</v>
      </c>
      <c r="E183" s="53">
        <v>-10</v>
      </c>
      <c r="F183" s="53">
        <v>-30</v>
      </c>
      <c r="G183" s="53">
        <v>-150</v>
      </c>
      <c r="H183" s="53"/>
      <c r="I183" s="53"/>
      <c r="J183" s="53"/>
      <c r="K183" s="53"/>
      <c r="L183" s="53"/>
      <c r="M183" s="53"/>
      <c r="N183" s="53"/>
      <c r="O183" s="53"/>
      <c r="P183" s="53"/>
      <c r="Q183" s="53">
        <v>-55</v>
      </c>
      <c r="R183" s="53">
        <v>-50</v>
      </c>
      <c r="S183" s="53"/>
      <c r="T183" s="53"/>
      <c r="U183" s="53"/>
      <c r="V183" s="53"/>
      <c r="W183" s="53"/>
      <c r="X183" s="53"/>
      <c r="Y183" s="53"/>
      <c r="Z183" s="53">
        <v>-20</v>
      </c>
      <c r="AA183" s="53"/>
      <c r="AB183" s="53"/>
      <c r="AC183" s="53"/>
      <c r="AD183" s="53"/>
      <c r="AE183" s="53"/>
      <c r="AF183" s="53"/>
      <c r="AG183" s="53"/>
      <c r="AH183" s="53"/>
    </row>
    <row r="184" spans="1:34" x14ac:dyDescent="0.25">
      <c r="A184" s="55" t="s">
        <v>5362</v>
      </c>
      <c r="B184" s="14" t="s">
        <v>63</v>
      </c>
      <c r="C184" s="53"/>
      <c r="D184" s="53"/>
      <c r="E184" s="53"/>
      <c r="F184" s="53"/>
      <c r="G184" s="53"/>
      <c r="H184" s="53">
        <v>-27</v>
      </c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</row>
    <row r="185" spans="1:34" x14ac:dyDescent="0.25">
      <c r="A185" s="55" t="s">
        <v>5369</v>
      </c>
      <c r="B185" s="14" t="s">
        <v>63</v>
      </c>
      <c r="C185" s="53"/>
      <c r="D185" s="53">
        <v>-68</v>
      </c>
      <c r="E185" s="53">
        <v>-20</v>
      </c>
      <c r="F185" s="53">
        <v>-28</v>
      </c>
      <c r="G185" s="53"/>
      <c r="H185" s="53"/>
      <c r="I185" s="53"/>
      <c r="J185" s="53"/>
      <c r="K185" s="53"/>
      <c r="L185" s="53"/>
      <c r="M185" s="53"/>
      <c r="N185" s="53">
        <v>-35</v>
      </c>
      <c r="O185" s="53"/>
      <c r="P185" s="53">
        <v>-14</v>
      </c>
      <c r="Q185" s="53"/>
      <c r="R185" s="53">
        <v>-30</v>
      </c>
      <c r="S185" s="53"/>
      <c r="T185" s="53"/>
      <c r="U185" s="53"/>
      <c r="V185" s="53"/>
      <c r="W185" s="53"/>
      <c r="X185" s="53"/>
      <c r="Y185" s="53"/>
      <c r="Z185" s="53"/>
      <c r="AA185" s="53">
        <v>-2</v>
      </c>
      <c r="AB185" s="53"/>
      <c r="AC185" s="53"/>
      <c r="AD185" s="53"/>
      <c r="AE185" s="53"/>
      <c r="AF185" s="53"/>
      <c r="AG185" s="53"/>
      <c r="AH185" s="53"/>
    </row>
    <row r="186" spans="1:34" x14ac:dyDescent="0.25">
      <c r="A186" s="55" t="s">
        <v>5369</v>
      </c>
      <c r="B186" s="14" t="s">
        <v>63</v>
      </c>
      <c r="C186" s="53"/>
      <c r="D186" s="53">
        <v>-47</v>
      </c>
      <c r="E186" s="53">
        <v>-2</v>
      </c>
      <c r="F186" s="53">
        <v>-66</v>
      </c>
      <c r="G186" s="53"/>
      <c r="H186" s="53"/>
      <c r="I186" s="53">
        <v>-26</v>
      </c>
      <c r="J186" s="53"/>
      <c r="K186" s="53"/>
      <c r="L186" s="53"/>
      <c r="M186" s="53"/>
      <c r="N186" s="53"/>
      <c r="O186" s="53"/>
      <c r="P186" s="53"/>
      <c r="Q186" s="53"/>
      <c r="R186" s="53">
        <v>-129</v>
      </c>
      <c r="S186" s="53"/>
      <c r="T186" s="53">
        <v>-1</v>
      </c>
      <c r="U186" s="53">
        <v>-12</v>
      </c>
      <c r="V186" s="53">
        <v>-20</v>
      </c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87" spans="1:34" x14ac:dyDescent="0.25">
      <c r="A187" s="55" t="s">
        <v>5382</v>
      </c>
      <c r="B187" s="14" t="s">
        <v>63</v>
      </c>
      <c r="C187" s="53"/>
      <c r="D187" s="53">
        <v>-61</v>
      </c>
      <c r="E187" s="53"/>
      <c r="F187" s="53">
        <v>-93</v>
      </c>
      <c r="G187" s="53"/>
      <c r="H187" s="53"/>
      <c r="I187" s="53"/>
      <c r="J187" s="53"/>
      <c r="K187" s="53"/>
      <c r="L187" s="53">
        <v>-9</v>
      </c>
      <c r="M187" s="53"/>
      <c r="N187" s="53"/>
      <c r="O187" s="53"/>
      <c r="P187" s="53">
        <v>-4</v>
      </c>
      <c r="Q187" s="53"/>
      <c r="R187" s="53">
        <v>-62</v>
      </c>
      <c r="S187" s="53"/>
      <c r="T187" s="53">
        <v>-38</v>
      </c>
      <c r="U187" s="53"/>
      <c r="V187" s="53"/>
      <c r="W187" s="53"/>
      <c r="X187" s="53"/>
      <c r="Y187" s="53"/>
      <c r="Z187" s="53"/>
      <c r="AA187" s="53">
        <v>-22</v>
      </c>
      <c r="AB187" s="53">
        <v>-2</v>
      </c>
      <c r="AC187" s="53"/>
      <c r="AD187" s="53"/>
      <c r="AE187" s="53"/>
      <c r="AF187" s="53"/>
      <c r="AG187" s="53"/>
      <c r="AH187" s="53"/>
    </row>
    <row r="188" spans="1:34" x14ac:dyDescent="0.25">
      <c r="A188" s="55" t="s">
        <v>5382</v>
      </c>
      <c r="B188" s="14" t="s">
        <v>63</v>
      </c>
      <c r="C188" s="53">
        <v>-40</v>
      </c>
      <c r="D188" s="53"/>
      <c r="E188" s="53">
        <v>-298</v>
      </c>
      <c r="F188" s="53"/>
      <c r="G188" s="53">
        <v>-157</v>
      </c>
      <c r="H188" s="53">
        <v>-19</v>
      </c>
      <c r="I188" s="53">
        <v>-41</v>
      </c>
      <c r="J188" s="53"/>
      <c r="K188" s="53"/>
      <c r="L188" s="53"/>
      <c r="M188" s="53"/>
      <c r="N188" s="53"/>
      <c r="O188" s="53"/>
      <c r="P188" s="53"/>
      <c r="Q188" s="53">
        <v>-11</v>
      </c>
      <c r="R188" s="53"/>
      <c r="S188" s="53"/>
      <c r="T188" s="53"/>
      <c r="U188" s="53">
        <v>-11</v>
      </c>
      <c r="V188" s="53"/>
      <c r="W188" s="53"/>
      <c r="X188" s="53"/>
      <c r="Y188" s="53"/>
      <c r="Z188" s="53">
        <v>-8</v>
      </c>
      <c r="AA188" s="53"/>
      <c r="AB188" s="53"/>
      <c r="AC188" s="53"/>
      <c r="AD188" s="53"/>
      <c r="AE188" s="53"/>
      <c r="AF188" s="53"/>
      <c r="AG188" s="53"/>
      <c r="AH188" s="53"/>
    </row>
    <row r="189" spans="1:34" x14ac:dyDescent="0.25">
      <c r="A189" s="55" t="s">
        <v>5391</v>
      </c>
      <c r="B189" s="14" t="s">
        <v>63</v>
      </c>
      <c r="C189" s="53">
        <v>-334</v>
      </c>
      <c r="D189" s="53">
        <v>-108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>
        <v>-1</v>
      </c>
      <c r="O189" s="53"/>
      <c r="P189" s="53">
        <v>-32</v>
      </c>
      <c r="Q189" s="53">
        <v>-19</v>
      </c>
      <c r="R189" s="53"/>
      <c r="S189" s="53"/>
      <c r="T189" s="53">
        <v>-12</v>
      </c>
      <c r="U189" s="53"/>
      <c r="V189" s="53"/>
      <c r="W189" s="53"/>
      <c r="X189" s="53"/>
      <c r="Y189" s="53"/>
      <c r="Z189" s="53">
        <v>-32</v>
      </c>
      <c r="AA189" s="53">
        <v>-22</v>
      </c>
      <c r="AB189" s="53"/>
      <c r="AC189" s="53"/>
      <c r="AD189" s="53"/>
      <c r="AE189" s="53"/>
      <c r="AF189" s="53"/>
      <c r="AG189" s="53"/>
      <c r="AH189" s="53"/>
    </row>
    <row r="190" spans="1:34" x14ac:dyDescent="0.25">
      <c r="A190" s="55" t="s">
        <v>5391</v>
      </c>
      <c r="B190" s="14" t="s">
        <v>63</v>
      </c>
      <c r="C190" s="53"/>
      <c r="D190" s="53"/>
      <c r="E190" s="53"/>
      <c r="F190" s="53">
        <v>-39</v>
      </c>
      <c r="G190" s="53"/>
      <c r="H190" s="53"/>
      <c r="I190" s="53">
        <v>-2</v>
      </c>
      <c r="J190" s="53">
        <v>-12</v>
      </c>
      <c r="K190" s="53">
        <v>-3</v>
      </c>
      <c r="L190" s="53">
        <v>-50</v>
      </c>
      <c r="M190" s="53">
        <v>-1</v>
      </c>
      <c r="N190" s="53"/>
      <c r="O190" s="53"/>
      <c r="P190" s="53"/>
      <c r="Q190" s="53"/>
      <c r="R190" s="53">
        <v>-28</v>
      </c>
      <c r="S190" s="53">
        <v>-24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</row>
    <row r="191" spans="1:34" x14ac:dyDescent="0.25">
      <c r="A191" s="55" t="s">
        <v>5410</v>
      </c>
      <c r="B191" s="14" t="s">
        <v>63</v>
      </c>
      <c r="C191" s="53"/>
      <c r="D191" s="53">
        <v>-106</v>
      </c>
      <c r="E191" s="53"/>
      <c r="F191" s="53">
        <v>-24</v>
      </c>
      <c r="G191" s="53"/>
      <c r="H191" s="53"/>
      <c r="I191" s="53">
        <v>-74</v>
      </c>
      <c r="J191" s="53"/>
      <c r="K191" s="53"/>
      <c r="L191" s="53"/>
      <c r="M191" s="53"/>
      <c r="N191" s="53">
        <v>-16</v>
      </c>
      <c r="O191" s="53"/>
      <c r="P191" s="53">
        <v>-13</v>
      </c>
      <c r="Q191" s="53"/>
      <c r="R191" s="53">
        <v>-7</v>
      </c>
      <c r="S191" s="53"/>
      <c r="T191" s="53"/>
      <c r="U191" s="53">
        <v>-8</v>
      </c>
      <c r="V191" s="53"/>
      <c r="W191" s="53"/>
      <c r="X191" s="53"/>
      <c r="Y191" s="53"/>
      <c r="Z191" s="53"/>
      <c r="AA191" s="53">
        <v>-2</v>
      </c>
      <c r="AB191" s="53"/>
      <c r="AC191" s="53"/>
      <c r="AD191" s="53"/>
      <c r="AE191" s="53"/>
      <c r="AF191" s="53"/>
      <c r="AG191" s="53"/>
      <c r="AH191" s="53"/>
    </row>
    <row r="192" spans="1:34" x14ac:dyDescent="0.25">
      <c r="A192" s="55" t="s">
        <v>5410</v>
      </c>
      <c r="B192" s="14" t="s">
        <v>63</v>
      </c>
      <c r="C192" s="53">
        <v>-78</v>
      </c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>
        <v>-100</v>
      </c>
      <c r="R192" s="53"/>
      <c r="S192" s="53"/>
      <c r="T192" s="53"/>
      <c r="U192" s="53"/>
      <c r="V192" s="53"/>
      <c r="W192" s="53"/>
      <c r="X192" s="53"/>
      <c r="Y192" s="53"/>
      <c r="Z192" s="53">
        <v>-20</v>
      </c>
      <c r="AA192" s="53"/>
      <c r="AB192" s="53"/>
      <c r="AC192" s="53"/>
      <c r="AD192" s="53"/>
      <c r="AE192" s="53"/>
      <c r="AF192" s="53"/>
      <c r="AG192" s="53"/>
      <c r="AH192" s="53"/>
    </row>
    <row r="193" spans="1:34" x14ac:dyDescent="0.25">
      <c r="A193" s="55" t="s">
        <v>5410</v>
      </c>
      <c r="B193" s="14" t="s">
        <v>63</v>
      </c>
      <c r="C193" s="53"/>
      <c r="D193" s="53"/>
      <c r="E193" s="53">
        <v>-176</v>
      </c>
      <c r="F193" s="53"/>
      <c r="G193" s="53">
        <v>-300</v>
      </c>
      <c r="H193" s="53">
        <v>-36</v>
      </c>
      <c r="I193" s="53"/>
      <c r="J193" s="53">
        <v>-70</v>
      </c>
      <c r="K193" s="53">
        <v>-19</v>
      </c>
      <c r="L193" s="53">
        <v>-38</v>
      </c>
      <c r="M193" s="53">
        <v>-5</v>
      </c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</row>
    <row r="194" spans="1:34" x14ac:dyDescent="0.25">
      <c r="A194" s="12" t="s">
        <v>5415</v>
      </c>
      <c r="B194" s="75" t="s">
        <v>63</v>
      </c>
      <c r="C194" s="53">
        <v>-12</v>
      </c>
      <c r="D194" s="53">
        <v>-2</v>
      </c>
      <c r="E194" s="53"/>
      <c r="F194" s="53">
        <v>-2</v>
      </c>
      <c r="G194" s="53"/>
      <c r="H194" s="53"/>
      <c r="I194" s="53"/>
      <c r="J194" s="53"/>
      <c r="K194" s="53"/>
      <c r="L194" s="53"/>
      <c r="M194" s="53"/>
      <c r="N194" s="53"/>
      <c r="O194" s="53"/>
      <c r="P194" s="53">
        <v>-11</v>
      </c>
      <c r="Q194" s="53">
        <v>-2</v>
      </c>
      <c r="R194" s="53">
        <v>-23</v>
      </c>
      <c r="S194" s="53"/>
      <c r="T194" s="53">
        <v>-1</v>
      </c>
      <c r="U194" s="53"/>
      <c r="V194" s="53"/>
      <c r="W194" s="53"/>
      <c r="X194" s="53"/>
      <c r="Y194" s="53"/>
      <c r="Z194" s="53"/>
      <c r="AA194" s="53">
        <v>-2</v>
      </c>
      <c r="AB194" s="53"/>
      <c r="AC194" s="53"/>
      <c r="AD194" s="53"/>
      <c r="AE194" s="53"/>
      <c r="AF194" s="53"/>
      <c r="AG194" s="53"/>
      <c r="AH194" s="53"/>
    </row>
    <row r="195" spans="1:34" ht="17" thickBot="1" x14ac:dyDescent="0.3">
      <c r="A195" s="12" t="s">
        <v>5415</v>
      </c>
      <c r="B195" s="75" t="s">
        <v>63</v>
      </c>
      <c r="C195" s="53"/>
      <c r="D195" s="53"/>
      <c r="E195" s="53">
        <v>-147</v>
      </c>
      <c r="F195" s="53"/>
      <c r="G195" s="53">
        <v>-144</v>
      </c>
      <c r="H195" s="53">
        <v>-12</v>
      </c>
      <c r="I195" s="53"/>
      <c r="J195" s="53"/>
      <c r="K195" s="53">
        <v>-6</v>
      </c>
      <c r="L195" s="53">
        <v>-5</v>
      </c>
      <c r="M195" s="53"/>
      <c r="N195" s="53"/>
      <c r="O195" s="53"/>
      <c r="P195" s="53"/>
      <c r="Q195" s="53"/>
      <c r="R195" s="53"/>
      <c r="S195" s="53"/>
      <c r="T195" s="53"/>
      <c r="U195" s="53"/>
      <c r="V195" s="53">
        <v>-47</v>
      </c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</row>
    <row r="196" spans="1:34" s="8" customFormat="1" ht="17" thickBot="1" x14ac:dyDescent="0.3">
      <c r="A196" s="170" t="s">
        <v>5422</v>
      </c>
      <c r="B196" s="34"/>
      <c r="C196" s="34">
        <f>SUM(C155:C195)</f>
        <v>7345</v>
      </c>
      <c r="D196" s="34">
        <f t="shared" ref="D196:AH196" si="8">SUM(D155:D195)</f>
        <v>4808</v>
      </c>
      <c r="E196" s="34">
        <f t="shared" si="8"/>
        <v>10737</v>
      </c>
      <c r="F196" s="34">
        <f t="shared" si="8"/>
        <v>2531</v>
      </c>
      <c r="G196" s="34">
        <f t="shared" si="8"/>
        <v>12596</v>
      </c>
      <c r="H196" s="34">
        <f t="shared" si="8"/>
        <v>1423</v>
      </c>
      <c r="I196" s="34">
        <f t="shared" si="8"/>
        <v>1748</v>
      </c>
      <c r="J196" s="34">
        <f t="shared" si="8"/>
        <v>1308</v>
      </c>
      <c r="K196" s="34">
        <f t="shared" si="8"/>
        <v>1102</v>
      </c>
      <c r="L196" s="34">
        <f t="shared" si="8"/>
        <v>1748</v>
      </c>
      <c r="M196" s="34">
        <f t="shared" si="8"/>
        <v>327</v>
      </c>
      <c r="N196" s="34">
        <f t="shared" si="8"/>
        <v>563</v>
      </c>
      <c r="O196" s="34">
        <f t="shared" si="8"/>
        <v>338</v>
      </c>
      <c r="P196" s="34">
        <f t="shared" si="8"/>
        <v>511</v>
      </c>
      <c r="Q196" s="34">
        <f t="shared" si="8"/>
        <v>591</v>
      </c>
      <c r="R196" s="34">
        <f t="shared" si="8"/>
        <v>1245</v>
      </c>
      <c r="S196" s="34">
        <f t="shared" si="8"/>
        <v>359</v>
      </c>
      <c r="T196" s="34">
        <f t="shared" si="8"/>
        <v>79</v>
      </c>
      <c r="U196" s="34">
        <f t="shared" si="8"/>
        <v>16</v>
      </c>
      <c r="V196" s="34">
        <f t="shared" si="8"/>
        <v>122</v>
      </c>
      <c r="W196" s="34"/>
      <c r="X196" s="34">
        <f t="shared" si="8"/>
        <v>15</v>
      </c>
      <c r="Y196" s="34">
        <f t="shared" si="8"/>
        <v>0</v>
      </c>
      <c r="Z196" s="34">
        <f t="shared" si="8"/>
        <v>272</v>
      </c>
      <c r="AA196" s="34">
        <f t="shared" si="8"/>
        <v>170</v>
      </c>
      <c r="AB196" s="34">
        <f t="shared" si="8"/>
        <v>1</v>
      </c>
      <c r="AC196" s="34">
        <f t="shared" si="8"/>
        <v>2</v>
      </c>
      <c r="AD196" s="34">
        <f t="shared" si="8"/>
        <v>3</v>
      </c>
      <c r="AE196" s="34">
        <f t="shared" si="8"/>
        <v>60</v>
      </c>
      <c r="AF196" s="34">
        <f t="shared" si="8"/>
        <v>100</v>
      </c>
      <c r="AG196" s="34"/>
      <c r="AH196" s="34">
        <f t="shared" si="8"/>
        <v>0</v>
      </c>
    </row>
    <row r="197" spans="1:34" x14ac:dyDescent="0.25">
      <c r="A197" s="55">
        <v>44603</v>
      </c>
      <c r="B197" s="77" t="s">
        <v>63</v>
      </c>
      <c r="C197" s="53">
        <v>-32</v>
      </c>
      <c r="D197" s="53">
        <v>-13</v>
      </c>
      <c r="E197" s="53">
        <v>-34</v>
      </c>
      <c r="F197" s="53">
        <v>-7</v>
      </c>
      <c r="G197" s="53">
        <v>-29</v>
      </c>
      <c r="H197" s="53">
        <v>-4</v>
      </c>
      <c r="I197" s="53"/>
      <c r="J197" s="53"/>
      <c r="K197" s="53"/>
      <c r="L197" s="53"/>
      <c r="M197" s="53"/>
      <c r="N197" s="53"/>
      <c r="O197" s="53"/>
      <c r="P197" s="53"/>
      <c r="Q197" s="53"/>
      <c r="R197" s="53">
        <v>-12</v>
      </c>
      <c r="S197" s="53"/>
      <c r="T197" s="53"/>
      <c r="U197" s="53"/>
      <c r="V197" s="53"/>
      <c r="W197" s="53"/>
      <c r="X197" s="53"/>
      <c r="Y197" s="53"/>
      <c r="Z197" s="53"/>
      <c r="AA197" s="53">
        <v>-1</v>
      </c>
      <c r="AB197" s="53"/>
      <c r="AC197" s="53"/>
      <c r="AD197" s="53"/>
      <c r="AE197" s="53"/>
      <c r="AF197" s="53"/>
      <c r="AG197" s="53"/>
      <c r="AH197" s="53"/>
    </row>
    <row r="198" spans="1:34" x14ac:dyDescent="0.25">
      <c r="A198" s="55">
        <v>44603</v>
      </c>
      <c r="B198" s="77" t="s">
        <v>63</v>
      </c>
      <c r="C198" s="53"/>
      <c r="D198" s="53"/>
      <c r="E198" s="53"/>
      <c r="F198" s="53"/>
      <c r="G198" s="53"/>
      <c r="H198" s="53"/>
      <c r="I198" s="53">
        <v>-14</v>
      </c>
      <c r="J198" s="53"/>
      <c r="K198" s="53"/>
      <c r="L198" s="53"/>
      <c r="M198" s="53"/>
      <c r="N198" s="53">
        <v>-3</v>
      </c>
      <c r="O198" s="53"/>
      <c r="P198" s="53"/>
      <c r="Q198" s="53"/>
      <c r="R198" s="53"/>
      <c r="S198" s="53"/>
      <c r="T198" s="53"/>
      <c r="U198" s="53"/>
      <c r="V198" s="53">
        <v>-39</v>
      </c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</row>
    <row r="199" spans="1:34" x14ac:dyDescent="0.25">
      <c r="A199" s="55">
        <v>44631</v>
      </c>
      <c r="B199" s="77" t="s">
        <v>63</v>
      </c>
      <c r="C199" s="53"/>
      <c r="D199" s="53"/>
      <c r="E199" s="53"/>
      <c r="F199" s="53">
        <v>-120</v>
      </c>
      <c r="G199" s="53"/>
      <c r="H199" s="53"/>
      <c r="I199" s="53">
        <v>-58</v>
      </c>
      <c r="J199" s="53"/>
      <c r="K199" s="53"/>
      <c r="L199" s="53"/>
      <c r="M199" s="53"/>
      <c r="N199" s="53">
        <v>-6</v>
      </c>
      <c r="O199" s="53"/>
      <c r="P199" s="53"/>
      <c r="Q199" s="53"/>
      <c r="R199" s="53">
        <v>-100</v>
      </c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</row>
    <row r="200" spans="1:34" x14ac:dyDescent="0.25">
      <c r="A200" s="55">
        <v>44662</v>
      </c>
      <c r="B200" s="77" t="s">
        <v>63</v>
      </c>
      <c r="C200" s="53">
        <v>-247</v>
      </c>
      <c r="D200" s="53">
        <v>-17</v>
      </c>
      <c r="E200" s="53">
        <v>-10</v>
      </c>
      <c r="F200" s="53">
        <v>-67</v>
      </c>
      <c r="G200" s="53"/>
      <c r="H200" s="53"/>
      <c r="I200" s="53"/>
      <c r="J200" s="53"/>
      <c r="K200" s="53"/>
      <c r="L200" s="53"/>
      <c r="M200" s="53"/>
      <c r="N200" s="53"/>
      <c r="O200" s="53"/>
      <c r="P200" s="53">
        <v>-3</v>
      </c>
      <c r="Q200" s="53">
        <v>-40</v>
      </c>
      <c r="R200" s="53"/>
      <c r="S200" s="53"/>
      <c r="T200" s="53"/>
      <c r="U200" s="53"/>
      <c r="V200" s="53"/>
      <c r="W200" s="53"/>
      <c r="X200" s="53"/>
      <c r="Y200" s="53"/>
      <c r="Z200" s="53">
        <v>-20</v>
      </c>
      <c r="AA200" s="53">
        <v>-2</v>
      </c>
      <c r="AB200" s="53"/>
      <c r="AC200" s="53"/>
      <c r="AD200" s="53"/>
      <c r="AE200" s="53"/>
      <c r="AF200" s="53"/>
      <c r="AG200" s="53"/>
      <c r="AH200" s="53"/>
    </row>
    <row r="201" spans="1:34" x14ac:dyDescent="0.25">
      <c r="A201" s="55">
        <v>44662</v>
      </c>
      <c r="B201" s="77" t="s">
        <v>63</v>
      </c>
      <c r="C201" s="53"/>
      <c r="D201" s="53"/>
      <c r="E201" s="53"/>
      <c r="F201" s="53"/>
      <c r="G201" s="53">
        <v>-100</v>
      </c>
      <c r="H201" s="53"/>
      <c r="I201" s="53">
        <v>-10</v>
      </c>
      <c r="J201" s="53"/>
      <c r="K201" s="53"/>
      <c r="L201" s="53">
        <v>-17</v>
      </c>
      <c r="M201" s="53"/>
      <c r="N201" s="53">
        <v>-2</v>
      </c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</row>
    <row r="202" spans="1:34" x14ac:dyDescent="0.25">
      <c r="A202" s="55">
        <v>44692</v>
      </c>
      <c r="B202" s="77" t="s">
        <v>63</v>
      </c>
      <c r="C202" s="53">
        <v>-131</v>
      </c>
      <c r="D202" s="53">
        <v>-50</v>
      </c>
      <c r="E202" s="53"/>
      <c r="F202" s="53"/>
      <c r="G202" s="53">
        <v>-127</v>
      </c>
      <c r="H202" s="53"/>
      <c r="I202" s="53"/>
      <c r="J202" s="53"/>
      <c r="K202" s="53"/>
      <c r="L202" s="53"/>
      <c r="M202" s="53"/>
      <c r="N202" s="53"/>
      <c r="O202" s="53"/>
      <c r="P202" s="53">
        <v>-12</v>
      </c>
      <c r="Q202" s="53">
        <v>-19</v>
      </c>
      <c r="R202" s="53"/>
      <c r="S202" s="53"/>
      <c r="T202" s="53">
        <v>-1</v>
      </c>
      <c r="U202" s="53"/>
      <c r="V202" s="53"/>
      <c r="W202" s="53"/>
      <c r="X202" s="53"/>
      <c r="Y202" s="53"/>
      <c r="Z202" s="53">
        <v>-2</v>
      </c>
      <c r="AA202" s="53">
        <v>-17</v>
      </c>
      <c r="AB202" s="53"/>
      <c r="AC202" s="53"/>
      <c r="AD202" s="53"/>
      <c r="AE202" s="53"/>
      <c r="AF202" s="53"/>
      <c r="AG202" s="53"/>
      <c r="AH202" s="53"/>
    </row>
    <row r="203" spans="1:34" x14ac:dyDescent="0.25">
      <c r="A203" s="12">
        <v>44692</v>
      </c>
      <c r="B203" s="75" t="s">
        <v>63</v>
      </c>
      <c r="C203" s="53"/>
      <c r="D203" s="53"/>
      <c r="E203" s="53">
        <v>-86</v>
      </c>
      <c r="F203" s="53">
        <v>-26</v>
      </c>
      <c r="G203" s="53"/>
      <c r="H203" s="53"/>
      <c r="I203" s="53">
        <v>-38</v>
      </c>
      <c r="J203" s="53">
        <v>-18</v>
      </c>
      <c r="K203" s="53"/>
      <c r="L203" s="53">
        <v>-22</v>
      </c>
      <c r="M203" s="53"/>
      <c r="N203" s="53">
        <v>-5</v>
      </c>
      <c r="O203" s="53"/>
      <c r="P203" s="53"/>
      <c r="Q203" s="53"/>
      <c r="R203" s="53">
        <v>-85</v>
      </c>
      <c r="S203" s="53">
        <v>-6</v>
      </c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</row>
    <row r="204" spans="1:34" x14ac:dyDescent="0.25">
      <c r="A204" s="12">
        <v>44692</v>
      </c>
      <c r="B204" s="75" t="s">
        <v>63</v>
      </c>
      <c r="C204" s="53"/>
      <c r="D204" s="53"/>
      <c r="E204" s="53"/>
      <c r="F204" s="53"/>
      <c r="G204" s="53"/>
      <c r="H204" s="53">
        <v>-4</v>
      </c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</row>
    <row r="205" spans="1:34" x14ac:dyDescent="0.25">
      <c r="A205" s="55">
        <v>44753</v>
      </c>
      <c r="B205" s="77" t="s">
        <v>63</v>
      </c>
      <c r="C205" s="53"/>
      <c r="D205" s="53"/>
      <c r="E205" s="53"/>
      <c r="F205" s="53"/>
      <c r="G205" s="53">
        <v>-283</v>
      </c>
      <c r="H205" s="53">
        <v>-18</v>
      </c>
      <c r="I205" s="53">
        <v>-3</v>
      </c>
      <c r="J205" s="53"/>
      <c r="K205" s="53"/>
      <c r="L205" s="53"/>
      <c r="M205" s="53"/>
      <c r="N205" s="53">
        <v>-1</v>
      </c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</row>
    <row r="206" spans="1:34" x14ac:dyDescent="0.25">
      <c r="A206" s="55">
        <v>44753</v>
      </c>
      <c r="B206" s="77" t="s">
        <v>63</v>
      </c>
      <c r="C206" s="53"/>
      <c r="D206" s="53"/>
      <c r="E206" s="53"/>
      <c r="F206" s="53">
        <v>-8</v>
      </c>
      <c r="G206" s="53"/>
      <c r="H206" s="53"/>
      <c r="I206" s="53"/>
      <c r="J206" s="53">
        <v>-39</v>
      </c>
      <c r="K206" s="53">
        <v>-2</v>
      </c>
      <c r="L206" s="53">
        <v>-35</v>
      </c>
      <c r="M206" s="53">
        <v>-1</v>
      </c>
      <c r="N206" s="53"/>
      <c r="O206" s="53"/>
      <c r="P206" s="53"/>
      <c r="Q206" s="53"/>
      <c r="R206" s="53">
        <v>-5</v>
      </c>
      <c r="S206" s="53"/>
      <c r="T206" s="53"/>
      <c r="U206" s="53">
        <v>-2</v>
      </c>
      <c r="V206" s="53">
        <v>-1</v>
      </c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</row>
    <row r="207" spans="1:34" x14ac:dyDescent="0.25">
      <c r="A207" s="55">
        <v>44753</v>
      </c>
      <c r="B207" s="77" t="s">
        <v>63</v>
      </c>
      <c r="C207" s="53">
        <v>-184</v>
      </c>
      <c r="D207" s="53">
        <v>-68</v>
      </c>
      <c r="E207" s="53">
        <v>-336</v>
      </c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>
        <v>-10</v>
      </c>
      <c r="Q207" s="53">
        <v>-18</v>
      </c>
      <c r="R207" s="53"/>
      <c r="S207" s="53"/>
      <c r="T207" s="53">
        <v>-1</v>
      </c>
      <c r="U207" s="53"/>
      <c r="V207" s="53"/>
      <c r="W207" s="53"/>
      <c r="X207" s="53"/>
      <c r="Y207" s="53"/>
      <c r="Z207" s="53">
        <v>-7</v>
      </c>
      <c r="AA207" s="53">
        <v>-6</v>
      </c>
      <c r="AB207" s="53"/>
      <c r="AC207" s="53"/>
      <c r="AD207" s="53"/>
      <c r="AE207" s="53"/>
      <c r="AF207" s="53"/>
      <c r="AG207" s="53"/>
      <c r="AH207" s="53"/>
    </row>
    <row r="208" spans="1:34" x14ac:dyDescent="0.25">
      <c r="A208" s="55">
        <v>44784</v>
      </c>
      <c r="B208" s="13" t="s">
        <v>63</v>
      </c>
      <c r="C208" s="53">
        <v>-60</v>
      </c>
      <c r="D208" s="53">
        <v>-43</v>
      </c>
      <c r="E208" s="53">
        <v>-90</v>
      </c>
      <c r="F208" s="53">
        <v>-11</v>
      </c>
      <c r="G208" s="53"/>
      <c r="H208" s="53"/>
      <c r="I208" s="53">
        <v>-27</v>
      </c>
      <c r="J208" s="53"/>
      <c r="K208" s="53"/>
      <c r="L208" s="53"/>
      <c r="M208" s="53"/>
      <c r="N208" s="53"/>
      <c r="O208" s="53"/>
      <c r="P208" s="53"/>
      <c r="Q208" s="53"/>
      <c r="R208" s="53">
        <v>-3</v>
      </c>
      <c r="S208" s="53"/>
      <c r="T208" s="53">
        <v>-3</v>
      </c>
      <c r="U208" s="53"/>
      <c r="V208" s="53"/>
      <c r="W208" s="53"/>
      <c r="X208" s="53"/>
      <c r="Y208" s="53"/>
      <c r="Z208" s="53">
        <v>-3</v>
      </c>
      <c r="AA208" s="53"/>
      <c r="AB208" s="53"/>
      <c r="AC208" s="53"/>
      <c r="AD208" s="53"/>
      <c r="AE208" s="53"/>
      <c r="AF208" s="53"/>
      <c r="AG208" s="53"/>
      <c r="AH208" s="53"/>
    </row>
    <row r="209" spans="1:34" x14ac:dyDescent="0.25">
      <c r="A209" s="55">
        <v>44784</v>
      </c>
      <c r="B209" s="13" t="s">
        <v>63</v>
      </c>
      <c r="C209" s="53"/>
      <c r="D209" s="53"/>
      <c r="E209" s="53"/>
      <c r="F209" s="53"/>
      <c r="G209" s="53">
        <v>-122</v>
      </c>
      <c r="H209" s="53">
        <v>-5</v>
      </c>
      <c r="I209" s="53"/>
      <c r="J209" s="53">
        <v>-43</v>
      </c>
      <c r="K209" s="53">
        <v>-21</v>
      </c>
      <c r="L209" s="53">
        <v>-17</v>
      </c>
      <c r="M209" s="53"/>
      <c r="N209" s="53">
        <v>-20</v>
      </c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</row>
    <row r="210" spans="1:34" x14ac:dyDescent="0.25">
      <c r="A210" s="55">
        <v>44876</v>
      </c>
      <c r="B210" s="13" t="s">
        <v>63</v>
      </c>
      <c r="C210" s="53"/>
      <c r="D210" s="53">
        <v>-16</v>
      </c>
      <c r="E210" s="53"/>
      <c r="F210" s="53"/>
      <c r="G210" s="53"/>
      <c r="H210" s="53"/>
      <c r="I210" s="53">
        <v>-26</v>
      </c>
      <c r="J210" s="53"/>
      <c r="K210" s="53"/>
      <c r="L210" s="53"/>
      <c r="M210" s="53"/>
      <c r="N210" s="53">
        <v>-3</v>
      </c>
      <c r="O210" s="53"/>
      <c r="P210" s="53">
        <v>-7</v>
      </c>
      <c r="Q210" s="53"/>
      <c r="R210" s="53"/>
      <c r="S210" s="53">
        <v>-68</v>
      </c>
      <c r="T210" s="53"/>
      <c r="U210" s="53"/>
      <c r="V210" s="53"/>
      <c r="W210" s="53"/>
      <c r="X210" s="53"/>
      <c r="Y210" s="53"/>
      <c r="Z210" s="53"/>
      <c r="AA210" s="53">
        <v>-2</v>
      </c>
      <c r="AB210" s="53"/>
      <c r="AC210" s="53"/>
      <c r="AD210" s="53"/>
      <c r="AE210" s="53"/>
      <c r="AF210" s="53"/>
      <c r="AG210" s="53"/>
      <c r="AH210" s="53"/>
    </row>
    <row r="211" spans="1:34" x14ac:dyDescent="0.25">
      <c r="A211" s="55" t="s">
        <v>5512</v>
      </c>
      <c r="B211" s="77" t="s">
        <v>63</v>
      </c>
      <c r="C211" s="53">
        <v>-346</v>
      </c>
      <c r="D211" s="53">
        <v>-172</v>
      </c>
      <c r="E211" s="53"/>
      <c r="F211" s="53"/>
      <c r="G211" s="53">
        <v>-348</v>
      </c>
      <c r="H211" s="53">
        <v>-17</v>
      </c>
      <c r="I211" s="53"/>
      <c r="J211" s="53"/>
      <c r="K211" s="53"/>
      <c r="L211" s="53"/>
      <c r="M211" s="53"/>
      <c r="N211" s="53"/>
      <c r="O211" s="53"/>
      <c r="P211" s="53">
        <v>-20</v>
      </c>
      <c r="Q211" s="53">
        <v>-18</v>
      </c>
      <c r="R211" s="53"/>
      <c r="S211" s="53"/>
      <c r="T211" s="53"/>
      <c r="U211" s="53"/>
      <c r="V211" s="53"/>
      <c r="W211" s="53"/>
      <c r="X211" s="53"/>
      <c r="Y211" s="53"/>
      <c r="Z211" s="53">
        <v>-3</v>
      </c>
      <c r="AA211" s="53">
        <v>-15</v>
      </c>
      <c r="AB211" s="53"/>
      <c r="AC211" s="53"/>
      <c r="AD211" s="53"/>
      <c r="AE211" s="53"/>
      <c r="AF211" s="53"/>
      <c r="AG211" s="53"/>
      <c r="AH211" s="53"/>
    </row>
    <row r="212" spans="1:34" x14ac:dyDescent="0.25">
      <c r="A212" s="55" t="s">
        <v>5512</v>
      </c>
      <c r="B212" s="77" t="s">
        <v>63</v>
      </c>
      <c r="C212" s="53"/>
      <c r="D212" s="53"/>
      <c r="E212" s="53">
        <v>-327</v>
      </c>
      <c r="F212" s="53">
        <v>-25</v>
      </c>
      <c r="G212" s="53"/>
      <c r="H212" s="53"/>
      <c r="I212" s="53">
        <v>-5</v>
      </c>
      <c r="J212" s="53">
        <v>-16</v>
      </c>
      <c r="K212" s="53">
        <v>-6</v>
      </c>
      <c r="L212" s="53">
        <v>-70</v>
      </c>
      <c r="M212" s="53"/>
      <c r="N212" s="53">
        <v>-1</v>
      </c>
      <c r="O212" s="53"/>
      <c r="P212" s="53"/>
      <c r="Q212" s="53"/>
      <c r="R212" s="53">
        <v>-10</v>
      </c>
      <c r="S212" s="53">
        <v>-23</v>
      </c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</row>
    <row r="213" spans="1:34" x14ac:dyDescent="0.25">
      <c r="A213" s="55" t="s">
        <v>5517</v>
      </c>
      <c r="B213" s="77" t="s">
        <v>63</v>
      </c>
      <c r="C213" s="53"/>
      <c r="D213" s="53">
        <v>-83</v>
      </c>
      <c r="E213" s="53">
        <v>-143</v>
      </c>
      <c r="F213" s="53">
        <v>-10</v>
      </c>
      <c r="G213" s="53">
        <v>-182</v>
      </c>
      <c r="H213" s="53">
        <v>-3</v>
      </c>
      <c r="I213" s="53">
        <v>-7</v>
      </c>
      <c r="J213" s="53"/>
      <c r="K213" s="53">
        <v>-5</v>
      </c>
      <c r="L213" s="53">
        <v>-48</v>
      </c>
      <c r="M213" s="53"/>
      <c r="N213" s="53"/>
      <c r="O213" s="53"/>
      <c r="P213" s="53"/>
      <c r="Q213" s="53"/>
      <c r="R213" s="53">
        <v>-8</v>
      </c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</row>
    <row r="214" spans="1:34" x14ac:dyDescent="0.25">
      <c r="A214" s="55" t="s">
        <v>5487</v>
      </c>
      <c r="B214" s="77" t="s">
        <v>63</v>
      </c>
      <c r="C214" s="53">
        <v>-215</v>
      </c>
      <c r="D214" s="53"/>
      <c r="E214" s="53"/>
      <c r="F214" s="53">
        <v>-47</v>
      </c>
      <c r="G214" s="53"/>
      <c r="H214" s="53"/>
      <c r="I214" s="53"/>
      <c r="J214" s="53"/>
      <c r="K214" s="53"/>
      <c r="L214" s="53"/>
      <c r="M214" s="53">
        <v>-2</v>
      </c>
      <c r="N214" s="53"/>
      <c r="O214" s="53"/>
      <c r="P214" s="53"/>
      <c r="Q214" s="53">
        <v>-34</v>
      </c>
      <c r="R214" s="53">
        <v>-23</v>
      </c>
      <c r="S214" s="53"/>
      <c r="T214" s="53"/>
      <c r="U214" s="53"/>
      <c r="V214" s="53"/>
      <c r="W214" s="53"/>
      <c r="X214" s="53"/>
      <c r="Y214" s="53"/>
      <c r="Z214" s="53">
        <v>-18</v>
      </c>
      <c r="AA214" s="53"/>
      <c r="AB214" s="53"/>
      <c r="AC214" s="53"/>
      <c r="AD214" s="53"/>
      <c r="AE214" s="53"/>
      <c r="AF214" s="53"/>
      <c r="AG214" s="53"/>
      <c r="AH214" s="53"/>
    </row>
    <row r="215" spans="1:34" x14ac:dyDescent="0.25">
      <c r="A215" s="55" t="s">
        <v>5487</v>
      </c>
      <c r="B215" s="77" t="s">
        <v>63</v>
      </c>
      <c r="C215" s="53">
        <v>-182</v>
      </c>
      <c r="D215" s="53">
        <v>-81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>
        <v>-28</v>
      </c>
      <c r="Q215" s="53">
        <v>-32</v>
      </c>
      <c r="R215" s="53"/>
      <c r="S215" s="53"/>
      <c r="T215" s="53">
        <v>-2</v>
      </c>
      <c r="U215" s="53"/>
      <c r="V215" s="53"/>
      <c r="W215" s="53"/>
      <c r="X215" s="53">
        <v>-10</v>
      </c>
      <c r="Y215" s="53"/>
      <c r="Z215" s="53">
        <v>-51</v>
      </c>
      <c r="AA215" s="53">
        <v>-4</v>
      </c>
      <c r="AB215" s="53"/>
      <c r="AC215" s="53"/>
      <c r="AD215" s="53"/>
      <c r="AE215" s="53"/>
      <c r="AF215" s="53"/>
      <c r="AG215" s="53"/>
      <c r="AH215" s="53"/>
    </row>
    <row r="216" spans="1:34" x14ac:dyDescent="0.25">
      <c r="A216" s="55" t="s">
        <v>5487</v>
      </c>
      <c r="B216" s="77" t="s">
        <v>63</v>
      </c>
      <c r="C216" s="53"/>
      <c r="D216" s="53"/>
      <c r="E216" s="53">
        <v>-201</v>
      </c>
      <c r="F216" s="53"/>
      <c r="G216" s="53">
        <v>-175</v>
      </c>
      <c r="H216" s="53">
        <v>-25</v>
      </c>
      <c r="I216" s="53">
        <v>-16</v>
      </c>
      <c r="J216" s="53">
        <v>-40</v>
      </c>
      <c r="K216" s="53">
        <v>-6</v>
      </c>
      <c r="L216" s="53">
        <v>-15</v>
      </c>
      <c r="M216" s="53"/>
      <c r="N216" s="53"/>
      <c r="O216" s="53"/>
      <c r="P216" s="53"/>
      <c r="Q216" s="53"/>
      <c r="R216" s="53"/>
      <c r="S216" s="53"/>
      <c r="T216" s="53"/>
      <c r="U216" s="53">
        <v>-4</v>
      </c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</row>
    <row r="217" spans="1:34" x14ac:dyDescent="0.25">
      <c r="A217" s="55" t="s">
        <v>5549</v>
      </c>
      <c r="B217" s="77" t="s">
        <v>63</v>
      </c>
      <c r="C217" s="53"/>
      <c r="D217" s="53"/>
      <c r="E217" s="53"/>
      <c r="F217" s="53"/>
      <c r="G217" s="53">
        <v>-285</v>
      </c>
      <c r="H217" s="53">
        <v>-3</v>
      </c>
      <c r="I217" s="53"/>
      <c r="J217" s="53"/>
      <c r="K217" s="53"/>
      <c r="L217" s="53">
        <v>-39</v>
      </c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</row>
    <row r="218" spans="1:34" x14ac:dyDescent="0.25">
      <c r="A218" s="55" t="s">
        <v>5549</v>
      </c>
      <c r="B218" s="77" t="s">
        <v>63</v>
      </c>
      <c r="C218" s="53">
        <v>-30</v>
      </c>
      <c r="D218" s="53">
        <v>-21</v>
      </c>
      <c r="E218" s="53">
        <v>-85</v>
      </c>
      <c r="F218" s="53">
        <v>-21</v>
      </c>
      <c r="G218" s="53"/>
      <c r="H218" s="53"/>
      <c r="I218" s="53">
        <v>-4</v>
      </c>
      <c r="J218" s="53"/>
      <c r="K218" s="53"/>
      <c r="L218" s="53"/>
      <c r="M218" s="53"/>
      <c r="N218" s="53"/>
      <c r="O218" s="53"/>
      <c r="P218" s="53">
        <v>-3</v>
      </c>
      <c r="Q218" s="53"/>
      <c r="R218" s="53">
        <v>-7</v>
      </c>
      <c r="S218" s="53"/>
      <c r="T218" s="53"/>
      <c r="U218" s="53"/>
      <c r="V218" s="53"/>
      <c r="W218" s="53"/>
      <c r="X218" s="53"/>
      <c r="Y218" s="53"/>
      <c r="Z218" s="53"/>
      <c r="AA218" s="53">
        <v>-9</v>
      </c>
      <c r="AB218" s="53"/>
      <c r="AC218" s="53"/>
      <c r="AD218" s="53"/>
      <c r="AE218" s="53"/>
      <c r="AF218" s="53"/>
      <c r="AG218" s="53"/>
      <c r="AH218" s="53"/>
    </row>
    <row r="219" spans="1:34" x14ac:dyDescent="0.25">
      <c r="A219" s="55" t="s">
        <v>5548</v>
      </c>
      <c r="B219" s="77" t="s">
        <v>63</v>
      </c>
      <c r="C219" s="53">
        <v>-181</v>
      </c>
      <c r="D219" s="53">
        <v>-137</v>
      </c>
      <c r="E219" s="53">
        <v>-348</v>
      </c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>
        <v>-24</v>
      </c>
      <c r="Q219" s="53">
        <v>-5</v>
      </c>
      <c r="R219" s="53"/>
      <c r="S219" s="53"/>
      <c r="T219" s="53">
        <v>-2</v>
      </c>
      <c r="U219" s="53"/>
      <c r="V219" s="53"/>
      <c r="W219" s="53"/>
      <c r="X219" s="53"/>
      <c r="Y219" s="53"/>
      <c r="Z219" s="53">
        <v>-7</v>
      </c>
      <c r="AA219" s="53">
        <v>-5</v>
      </c>
      <c r="AB219" s="53"/>
      <c r="AC219" s="53"/>
      <c r="AD219" s="53"/>
      <c r="AE219" s="53"/>
      <c r="AF219" s="53"/>
      <c r="AG219" s="53"/>
      <c r="AH219" s="53"/>
    </row>
    <row r="220" spans="1:34" x14ac:dyDescent="0.25">
      <c r="A220" s="55" t="s">
        <v>5548</v>
      </c>
      <c r="B220" s="77" t="s">
        <v>63</v>
      </c>
      <c r="C220" s="53"/>
      <c r="D220" s="53"/>
      <c r="E220" s="53"/>
      <c r="F220" s="53"/>
      <c r="G220" s="53">
        <v>-106</v>
      </c>
      <c r="H220" s="53">
        <v>-1</v>
      </c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</row>
    <row r="221" spans="1:34" x14ac:dyDescent="0.25">
      <c r="A221" s="55" t="s">
        <v>5548</v>
      </c>
      <c r="B221" s="77" t="s">
        <v>63</v>
      </c>
      <c r="C221" s="53"/>
      <c r="D221" s="53"/>
      <c r="E221" s="53"/>
      <c r="F221" s="53">
        <v>-43</v>
      </c>
      <c r="G221" s="53"/>
      <c r="H221" s="53"/>
      <c r="I221" s="53">
        <v>-10</v>
      </c>
      <c r="J221" s="53">
        <v>-25</v>
      </c>
      <c r="K221" s="53">
        <v>-3</v>
      </c>
      <c r="L221" s="53">
        <v>-22</v>
      </c>
      <c r="M221" s="53">
        <v>-7</v>
      </c>
      <c r="N221" s="53">
        <v>-1</v>
      </c>
      <c r="O221" s="53"/>
      <c r="P221" s="53"/>
      <c r="Q221" s="53"/>
      <c r="R221" s="53">
        <v>-52</v>
      </c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</row>
    <row r="222" spans="1:34" x14ac:dyDescent="0.25">
      <c r="A222" s="55" t="s">
        <v>5568</v>
      </c>
      <c r="B222" s="77" t="s">
        <v>63</v>
      </c>
      <c r="C222" s="53">
        <v>-50</v>
      </c>
      <c r="D222" s="53"/>
      <c r="E222" s="53"/>
      <c r="F222" s="53">
        <v>-20</v>
      </c>
      <c r="G222" s="53"/>
      <c r="H222" s="53">
        <v>-3</v>
      </c>
      <c r="I222" s="53"/>
      <c r="J222" s="53"/>
      <c r="K222" s="53"/>
      <c r="L222" s="53"/>
      <c r="M222" s="53"/>
      <c r="N222" s="53"/>
      <c r="O222" s="53"/>
      <c r="P222" s="53"/>
      <c r="Q222" s="53">
        <v>-15</v>
      </c>
      <c r="R222" s="53">
        <v>-17</v>
      </c>
      <c r="S222" s="53"/>
      <c r="T222" s="53">
        <v>-6</v>
      </c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</row>
    <row r="223" spans="1:34" x14ac:dyDescent="0.25">
      <c r="A223" s="55" t="s">
        <v>5568</v>
      </c>
      <c r="B223" s="77" t="s">
        <v>63</v>
      </c>
      <c r="C223" s="53"/>
      <c r="D223" s="53">
        <v>-36</v>
      </c>
      <c r="E223" s="53">
        <v>-107</v>
      </c>
      <c r="F223" s="53"/>
      <c r="G223" s="53">
        <v>-112</v>
      </c>
      <c r="H223" s="53"/>
      <c r="I223" s="53">
        <v>-1</v>
      </c>
      <c r="J223" s="53"/>
      <c r="K223" s="53"/>
      <c r="L223" s="53"/>
      <c r="M223" s="53"/>
      <c r="N223" s="53">
        <v>-3</v>
      </c>
      <c r="O223" s="53"/>
      <c r="P223" s="53">
        <v>-4</v>
      </c>
      <c r="Q223" s="53"/>
      <c r="R223" s="53"/>
      <c r="S223" s="53">
        <v>-42</v>
      </c>
      <c r="T223" s="53"/>
      <c r="U223" s="53"/>
      <c r="V223" s="53"/>
      <c r="W223" s="53"/>
      <c r="X223" s="53"/>
      <c r="Y223" s="53"/>
      <c r="Z223" s="53"/>
      <c r="AA223" s="53">
        <v>-4</v>
      </c>
      <c r="AB223" s="53"/>
      <c r="AC223" s="53"/>
      <c r="AD223" s="53"/>
      <c r="AE223" s="53"/>
      <c r="AF223" s="53"/>
      <c r="AG223" s="53"/>
      <c r="AH223" s="53"/>
    </row>
    <row r="224" spans="1:34" x14ac:dyDescent="0.25">
      <c r="A224" s="55" t="s">
        <v>5544</v>
      </c>
      <c r="B224" s="77" t="s">
        <v>63</v>
      </c>
      <c r="C224" s="53">
        <v>-72</v>
      </c>
      <c r="D224" s="53">
        <v>-51</v>
      </c>
      <c r="E224" s="53">
        <v>-87</v>
      </c>
      <c r="F224" s="53">
        <v>-42</v>
      </c>
      <c r="G224" s="53"/>
      <c r="H224" s="53"/>
      <c r="I224" s="53">
        <v>-58</v>
      </c>
      <c r="J224" s="53"/>
      <c r="K224" s="53"/>
      <c r="L224" s="53"/>
      <c r="M224" s="53"/>
      <c r="N224" s="53"/>
      <c r="O224" s="53"/>
      <c r="P224" s="53"/>
      <c r="Q224" s="53"/>
      <c r="R224" s="53">
        <v>-6</v>
      </c>
      <c r="S224" s="53"/>
      <c r="T224" s="53">
        <v>-2</v>
      </c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</row>
    <row r="225" spans="1:34" s="1" customFormat="1" x14ac:dyDescent="0.25">
      <c r="A225" s="55" t="s">
        <v>5593</v>
      </c>
      <c r="B225" s="77" t="s">
        <v>63</v>
      </c>
      <c r="C225" s="354"/>
      <c r="D225" s="53">
        <v>-83</v>
      </c>
      <c r="E225" s="53">
        <v>-103</v>
      </c>
      <c r="F225" s="53">
        <v>-2</v>
      </c>
      <c r="G225" s="53">
        <v>-131</v>
      </c>
      <c r="H225" s="53">
        <v>-4</v>
      </c>
      <c r="I225" s="53">
        <v>-20</v>
      </c>
      <c r="J225" s="354"/>
      <c r="K225" s="354"/>
      <c r="L225" s="354"/>
      <c r="M225" s="354"/>
      <c r="N225" s="53">
        <v>-7</v>
      </c>
      <c r="O225" s="354"/>
      <c r="P225" s="53">
        <v>-4</v>
      </c>
      <c r="Q225" s="354"/>
      <c r="R225" s="53">
        <v>-1</v>
      </c>
      <c r="S225" s="354"/>
      <c r="T225" s="354"/>
      <c r="U225" s="354"/>
      <c r="V225" s="354"/>
      <c r="W225" s="354"/>
      <c r="X225" s="354"/>
      <c r="Y225" s="354"/>
      <c r="Z225" s="354"/>
      <c r="AA225" s="354"/>
      <c r="AB225" s="354"/>
      <c r="AC225" s="354"/>
      <c r="AD225" s="354"/>
      <c r="AE225" s="354"/>
      <c r="AF225" s="354"/>
      <c r="AG225" s="354"/>
      <c r="AH225" s="354"/>
    </row>
    <row r="226" spans="1:34" s="1" customFormat="1" x14ac:dyDescent="0.25">
      <c r="A226" s="55" t="s">
        <v>5592</v>
      </c>
      <c r="B226" s="77" t="s">
        <v>63</v>
      </c>
      <c r="C226" s="53">
        <v>-76</v>
      </c>
      <c r="D226" s="53">
        <v>-67</v>
      </c>
      <c r="E226" s="53">
        <v>-13</v>
      </c>
      <c r="F226" s="354"/>
      <c r="G226" s="53">
        <v>-5</v>
      </c>
      <c r="H226" s="354"/>
      <c r="I226" s="53">
        <v>-38</v>
      </c>
      <c r="J226" s="354"/>
      <c r="K226" s="354"/>
      <c r="L226" s="354"/>
      <c r="M226" s="354"/>
      <c r="N226" s="354"/>
      <c r="O226" s="354"/>
      <c r="P226" s="53">
        <v>-1</v>
      </c>
      <c r="Q226" s="53">
        <v>-1</v>
      </c>
      <c r="R226" s="354"/>
      <c r="S226" s="354"/>
      <c r="T226" s="354"/>
      <c r="U226" s="354"/>
      <c r="V226" s="354"/>
      <c r="W226" s="354"/>
      <c r="X226" s="354"/>
      <c r="Y226" s="354"/>
      <c r="Z226" s="354"/>
      <c r="AA226" s="354"/>
      <c r="AB226" s="354"/>
      <c r="AC226" s="354"/>
      <c r="AD226" s="354"/>
      <c r="AE226" s="354"/>
      <c r="AF226" s="354"/>
      <c r="AG226" s="354"/>
      <c r="AH226" s="354"/>
    </row>
    <row r="227" spans="1:34" s="1" customFormat="1" x14ac:dyDescent="0.25">
      <c r="A227" s="55" t="s">
        <v>5626</v>
      </c>
      <c r="B227" s="77" t="s">
        <v>63</v>
      </c>
      <c r="C227" s="53">
        <v>-122</v>
      </c>
      <c r="D227" s="53">
        <v>-42</v>
      </c>
      <c r="E227" s="53">
        <v>-16</v>
      </c>
      <c r="F227" s="354"/>
      <c r="G227" s="354"/>
      <c r="H227" s="354"/>
      <c r="I227" s="53">
        <v>-13</v>
      </c>
      <c r="J227" s="354"/>
      <c r="K227" s="354"/>
      <c r="L227" s="354"/>
      <c r="M227" s="354"/>
      <c r="N227" s="53">
        <v>-14</v>
      </c>
      <c r="O227" s="354"/>
      <c r="P227" s="53">
        <v>-6</v>
      </c>
      <c r="Q227" s="53">
        <v>-13</v>
      </c>
      <c r="R227" s="354"/>
      <c r="S227" s="354"/>
      <c r="T227" s="354"/>
      <c r="U227" s="354"/>
      <c r="V227" s="354"/>
      <c r="W227" s="354"/>
      <c r="X227" s="354"/>
      <c r="Y227" s="354"/>
      <c r="Z227" s="53">
        <v>-8</v>
      </c>
      <c r="AA227" s="354"/>
      <c r="AB227" s="53">
        <v>-1</v>
      </c>
      <c r="AC227" s="354"/>
      <c r="AD227" s="354"/>
      <c r="AE227" s="354"/>
      <c r="AF227" s="354"/>
      <c r="AG227" s="354"/>
      <c r="AH227" s="354"/>
    </row>
    <row r="228" spans="1:34" s="1" customFormat="1" x14ac:dyDescent="0.25">
      <c r="A228" s="55" t="s">
        <v>5627</v>
      </c>
      <c r="B228" s="77" t="s">
        <v>63</v>
      </c>
      <c r="C228" s="53">
        <v>-193</v>
      </c>
      <c r="D228" s="53">
        <v>-225</v>
      </c>
      <c r="E228" s="354"/>
      <c r="F228" s="53">
        <v>-42</v>
      </c>
      <c r="G228" s="354"/>
      <c r="H228" s="354"/>
      <c r="I228" s="53">
        <v>-65</v>
      </c>
      <c r="J228" s="354"/>
      <c r="K228" s="354"/>
      <c r="L228" s="354"/>
      <c r="M228" s="354"/>
      <c r="N228" s="53">
        <v>-25</v>
      </c>
      <c r="O228" s="354"/>
      <c r="P228" s="53">
        <v>-1</v>
      </c>
      <c r="Q228" s="354"/>
      <c r="R228" s="53">
        <v>-2</v>
      </c>
      <c r="S228" s="354"/>
      <c r="T228" s="53">
        <v>-2</v>
      </c>
      <c r="U228" s="354"/>
      <c r="V228" s="354"/>
      <c r="W228" s="354"/>
      <c r="X228" s="354"/>
      <c r="Y228" s="354"/>
      <c r="Z228" s="354"/>
      <c r="AA228" s="354"/>
      <c r="AB228" s="354"/>
      <c r="AC228" s="354"/>
      <c r="AD228" s="354"/>
      <c r="AE228" s="354"/>
      <c r="AF228" s="354"/>
      <c r="AG228" s="354"/>
      <c r="AH228" s="354"/>
    </row>
    <row r="229" spans="1:34" s="1" customFormat="1" ht="17" thickBot="1" x14ac:dyDescent="0.3">
      <c r="A229" s="55" t="s">
        <v>5627</v>
      </c>
      <c r="B229" s="77" t="s">
        <v>63</v>
      </c>
      <c r="C229" s="354"/>
      <c r="D229" s="354"/>
      <c r="E229" s="53">
        <v>-203</v>
      </c>
      <c r="F229" s="354"/>
      <c r="G229" s="53">
        <v>-13</v>
      </c>
      <c r="H229" s="354"/>
      <c r="I229" s="354"/>
      <c r="J229" s="354"/>
      <c r="K229" s="354"/>
      <c r="L229" s="354"/>
      <c r="M229" s="354"/>
      <c r="N229" s="354"/>
      <c r="O229" s="354"/>
      <c r="P229" s="354"/>
      <c r="Q229" s="354"/>
      <c r="R229" s="354"/>
      <c r="S229" s="53">
        <v>-1</v>
      </c>
      <c r="T229" s="354"/>
      <c r="U229" s="354"/>
      <c r="V229" s="354"/>
      <c r="W229" s="354"/>
      <c r="X229" s="354"/>
      <c r="Y229" s="354"/>
      <c r="Z229" s="354"/>
      <c r="AA229" s="354"/>
      <c r="AB229" s="354"/>
      <c r="AC229" s="354"/>
      <c r="AD229" s="354"/>
      <c r="AE229" s="354"/>
      <c r="AF229" s="354"/>
      <c r="AG229" s="354"/>
      <c r="AH229" s="354"/>
    </row>
    <row r="230" spans="1:34" s="8" customFormat="1" ht="17" thickBot="1" x14ac:dyDescent="0.3">
      <c r="A230" s="161" t="s">
        <v>5612</v>
      </c>
      <c r="B230" s="34"/>
      <c r="C230" s="34">
        <f>SUM(C196:C229)</f>
        <v>5224</v>
      </c>
      <c r="D230" s="34">
        <f t="shared" ref="D230:AH230" si="9">SUM(D196:D229)</f>
        <v>3603</v>
      </c>
      <c r="E230" s="34">
        <f t="shared" si="9"/>
        <v>8548</v>
      </c>
      <c r="F230" s="34">
        <f t="shared" si="9"/>
        <v>2040</v>
      </c>
      <c r="G230" s="34">
        <f t="shared" si="9"/>
        <v>10578</v>
      </c>
      <c r="H230" s="34">
        <f t="shared" si="9"/>
        <v>1336</v>
      </c>
      <c r="I230" s="34">
        <f t="shared" si="9"/>
        <v>1335</v>
      </c>
      <c r="J230" s="34">
        <f t="shared" si="9"/>
        <v>1127</v>
      </c>
      <c r="K230" s="34">
        <f t="shared" si="9"/>
        <v>1059</v>
      </c>
      <c r="L230" s="34">
        <f t="shared" si="9"/>
        <v>1463</v>
      </c>
      <c r="M230" s="34">
        <f t="shared" si="9"/>
        <v>317</v>
      </c>
      <c r="N230" s="34">
        <f t="shared" si="9"/>
        <v>472</v>
      </c>
      <c r="O230" s="34">
        <f t="shared" si="9"/>
        <v>338</v>
      </c>
      <c r="P230" s="34">
        <f t="shared" si="9"/>
        <v>388</v>
      </c>
      <c r="Q230" s="34">
        <f t="shared" si="9"/>
        <v>396</v>
      </c>
      <c r="R230" s="34">
        <f t="shared" si="9"/>
        <v>914</v>
      </c>
      <c r="S230" s="34">
        <f t="shared" si="9"/>
        <v>219</v>
      </c>
      <c r="T230" s="34">
        <f t="shared" si="9"/>
        <v>60</v>
      </c>
      <c r="U230" s="34">
        <f t="shared" si="9"/>
        <v>10</v>
      </c>
      <c r="V230" s="34">
        <f t="shared" si="9"/>
        <v>82</v>
      </c>
      <c r="W230" s="34"/>
      <c r="X230" s="34">
        <f t="shared" si="9"/>
        <v>5</v>
      </c>
      <c r="Y230" s="34">
        <f t="shared" si="9"/>
        <v>0</v>
      </c>
      <c r="Z230" s="34">
        <f t="shared" si="9"/>
        <v>153</v>
      </c>
      <c r="AA230" s="34">
        <f t="shared" si="9"/>
        <v>105</v>
      </c>
      <c r="AB230" s="34">
        <f t="shared" si="9"/>
        <v>0</v>
      </c>
      <c r="AC230" s="34">
        <f t="shared" si="9"/>
        <v>2</v>
      </c>
      <c r="AD230" s="34">
        <f t="shared" si="9"/>
        <v>3</v>
      </c>
      <c r="AE230" s="34">
        <f t="shared" si="9"/>
        <v>60</v>
      </c>
      <c r="AF230" s="34">
        <f t="shared" si="9"/>
        <v>100</v>
      </c>
      <c r="AG230" s="34"/>
      <c r="AH230" s="34">
        <f t="shared" si="9"/>
        <v>0</v>
      </c>
    </row>
    <row r="231" spans="1:34" x14ac:dyDescent="0.25">
      <c r="A231" s="55">
        <v>44604</v>
      </c>
      <c r="B231" s="77" t="s">
        <v>63</v>
      </c>
      <c r="C231" s="53">
        <v>-72</v>
      </c>
      <c r="D231" s="53"/>
      <c r="E231" s="53">
        <v>-540</v>
      </c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>
        <v>-6</v>
      </c>
      <c r="R231" s="53"/>
      <c r="S231" s="53"/>
      <c r="T231" s="53"/>
      <c r="U231" s="53"/>
      <c r="V231" s="53"/>
      <c r="W231" s="53"/>
      <c r="X231" s="53"/>
      <c r="Y231" s="53"/>
      <c r="Z231" s="53">
        <v>-4</v>
      </c>
      <c r="AA231" s="53"/>
      <c r="AB231" s="53"/>
      <c r="AC231" s="53"/>
      <c r="AD231" s="53"/>
      <c r="AE231" s="53"/>
      <c r="AF231" s="53"/>
      <c r="AG231" s="53"/>
      <c r="AH231" s="53"/>
    </row>
    <row r="232" spans="1:34" x14ac:dyDescent="0.25">
      <c r="A232" s="55">
        <v>44604</v>
      </c>
      <c r="B232" s="77" t="s">
        <v>63</v>
      </c>
      <c r="C232" s="53"/>
      <c r="D232" s="53">
        <v>-55</v>
      </c>
      <c r="E232" s="53"/>
      <c r="F232" s="53">
        <v>-96</v>
      </c>
      <c r="G232" s="53">
        <v>-585</v>
      </c>
      <c r="H232" s="53">
        <v>-36</v>
      </c>
      <c r="I232" s="53">
        <v>-14</v>
      </c>
      <c r="J232" s="53"/>
      <c r="K232" s="53"/>
      <c r="L232" s="53"/>
      <c r="M232" s="53"/>
      <c r="N232" s="53"/>
      <c r="O232" s="53"/>
      <c r="P232" s="53">
        <v>-3</v>
      </c>
      <c r="Q232" s="53"/>
      <c r="R232" s="53">
        <v>-67</v>
      </c>
      <c r="S232" s="53"/>
      <c r="T232" s="53">
        <v>-6</v>
      </c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</row>
    <row r="233" spans="1:34" x14ac:dyDescent="0.25">
      <c r="A233" s="12">
        <v>44632</v>
      </c>
      <c r="B233" s="75" t="s">
        <v>401</v>
      </c>
      <c r="C233" s="53"/>
      <c r="D233" s="53">
        <v>-48</v>
      </c>
      <c r="E233" s="53"/>
      <c r="F233" s="53">
        <v>-10</v>
      </c>
      <c r="G233" s="53">
        <v>-113</v>
      </c>
      <c r="H233" s="53">
        <v>-13</v>
      </c>
      <c r="I233" s="53">
        <v>-17</v>
      </c>
      <c r="J233" s="53"/>
      <c r="K233" s="53"/>
      <c r="L233" s="53"/>
      <c r="M233" s="53"/>
      <c r="N233" s="53">
        <v>-7</v>
      </c>
      <c r="O233" s="53"/>
      <c r="P233" s="53">
        <v>-2</v>
      </c>
      <c r="Q233" s="53"/>
      <c r="R233" s="53">
        <v>-4</v>
      </c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</row>
    <row r="234" spans="1:34" x14ac:dyDescent="0.25">
      <c r="A234" s="12">
        <v>44632</v>
      </c>
      <c r="B234" s="75" t="s">
        <v>401</v>
      </c>
      <c r="C234" s="53">
        <v>-77</v>
      </c>
      <c r="D234" s="53"/>
      <c r="E234" s="53">
        <v>-228</v>
      </c>
      <c r="F234" s="53"/>
      <c r="G234" s="53"/>
      <c r="H234" s="53"/>
      <c r="I234" s="53"/>
      <c r="J234" s="53"/>
      <c r="K234" s="53"/>
      <c r="L234" s="53">
        <v>-42</v>
      </c>
      <c r="M234" s="53"/>
      <c r="N234" s="53"/>
      <c r="O234" s="53"/>
      <c r="P234" s="53"/>
      <c r="Q234" s="53">
        <v>-2</v>
      </c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</row>
    <row r="235" spans="1:34" x14ac:dyDescent="0.25">
      <c r="A235" s="55">
        <v>44724</v>
      </c>
      <c r="B235" s="75" t="s">
        <v>63</v>
      </c>
      <c r="C235" s="53">
        <v>-107</v>
      </c>
      <c r="D235" s="53"/>
      <c r="E235" s="53"/>
      <c r="F235" s="53"/>
      <c r="G235" s="53">
        <v>-126</v>
      </c>
      <c r="H235" s="53"/>
      <c r="I235" s="53"/>
      <c r="J235" s="53"/>
      <c r="K235" s="53">
        <v>-29</v>
      </c>
      <c r="L235" s="53">
        <v>-15</v>
      </c>
      <c r="M235" s="53"/>
      <c r="N235" s="53"/>
      <c r="O235" s="53"/>
      <c r="P235" s="53"/>
      <c r="Q235" s="53">
        <v>-9</v>
      </c>
      <c r="R235" s="53"/>
      <c r="S235" s="53"/>
      <c r="T235" s="53"/>
      <c r="U235" s="53"/>
      <c r="V235" s="53"/>
      <c r="W235" s="53"/>
      <c r="X235" s="53"/>
      <c r="Y235" s="53"/>
      <c r="Z235" s="53">
        <v>-3</v>
      </c>
      <c r="AA235" s="53"/>
      <c r="AB235" s="53"/>
      <c r="AC235" s="53"/>
      <c r="AD235" s="53"/>
      <c r="AE235" s="53"/>
      <c r="AF235" s="53"/>
      <c r="AG235" s="53"/>
      <c r="AH235" s="53"/>
    </row>
    <row r="236" spans="1:34" x14ac:dyDescent="0.25">
      <c r="A236" s="55">
        <v>44724</v>
      </c>
      <c r="B236" s="75" t="s">
        <v>63</v>
      </c>
      <c r="C236" s="53"/>
      <c r="D236" s="53">
        <v>-33</v>
      </c>
      <c r="E236" s="53">
        <v>-135</v>
      </c>
      <c r="F236" s="53">
        <v>-27</v>
      </c>
      <c r="G236" s="53"/>
      <c r="H236" s="53"/>
      <c r="I236" s="53">
        <v>-15</v>
      </c>
      <c r="J236" s="53"/>
      <c r="K236" s="53"/>
      <c r="L236" s="53"/>
      <c r="M236" s="53"/>
      <c r="N236" s="53"/>
      <c r="O236" s="53"/>
      <c r="P236" s="53">
        <v>-4</v>
      </c>
      <c r="Q236" s="53"/>
      <c r="R236" s="53">
        <v>-9</v>
      </c>
      <c r="S236" s="53"/>
      <c r="T236" s="53">
        <v>-4</v>
      </c>
      <c r="U236" s="53"/>
      <c r="V236" s="53"/>
      <c r="W236" s="53"/>
      <c r="X236" s="53"/>
      <c r="Y236" s="53"/>
      <c r="Z236" s="53"/>
      <c r="AA236" s="53">
        <v>-2</v>
      </c>
      <c r="AB236" s="53"/>
      <c r="AC236" s="53"/>
      <c r="AD236" s="53"/>
      <c r="AE236" s="53"/>
      <c r="AF236" s="53"/>
      <c r="AG236" s="53"/>
      <c r="AH236" s="53"/>
    </row>
    <row r="237" spans="1:34" s="1" customFormat="1" x14ac:dyDescent="0.25">
      <c r="A237" s="55">
        <v>44785</v>
      </c>
      <c r="B237" s="75" t="s">
        <v>63</v>
      </c>
      <c r="C237" s="53">
        <v>-100</v>
      </c>
      <c r="D237" s="53">
        <v>-73</v>
      </c>
      <c r="E237" s="53">
        <v>-28</v>
      </c>
      <c r="F237" s="53">
        <v>-3</v>
      </c>
      <c r="G237" s="53">
        <v>-153</v>
      </c>
      <c r="H237" s="53">
        <v>-14</v>
      </c>
      <c r="I237" s="354"/>
      <c r="J237" s="354"/>
      <c r="K237" s="354"/>
      <c r="L237" s="354"/>
      <c r="M237" s="354"/>
      <c r="N237" s="354"/>
      <c r="O237" s="354"/>
      <c r="P237" s="53">
        <v>-17</v>
      </c>
      <c r="Q237" s="354"/>
      <c r="R237" s="53">
        <v>-3</v>
      </c>
      <c r="S237" s="354"/>
      <c r="T237" s="354"/>
      <c r="U237" s="354"/>
      <c r="V237" s="354"/>
      <c r="W237" s="354"/>
      <c r="X237" s="354"/>
      <c r="Y237" s="354"/>
      <c r="Z237" s="354"/>
      <c r="AA237" s="354"/>
      <c r="AB237" s="354"/>
      <c r="AC237" s="354"/>
      <c r="AD237" s="354"/>
      <c r="AE237" s="354"/>
      <c r="AF237" s="354"/>
      <c r="AG237" s="354"/>
      <c r="AH237" s="354"/>
    </row>
    <row r="238" spans="1:34" s="1" customFormat="1" x14ac:dyDescent="0.25">
      <c r="A238" s="55">
        <v>44785</v>
      </c>
      <c r="B238" s="75" t="s">
        <v>63</v>
      </c>
      <c r="C238" s="354"/>
      <c r="D238" s="354"/>
      <c r="E238" s="354"/>
      <c r="F238" s="354"/>
      <c r="G238" s="354"/>
      <c r="H238" s="354"/>
      <c r="I238" s="354"/>
      <c r="J238" s="354"/>
      <c r="K238" s="53">
        <v>-18</v>
      </c>
      <c r="L238" s="53">
        <v>-19</v>
      </c>
      <c r="M238" s="354"/>
      <c r="N238" s="354"/>
      <c r="O238" s="354"/>
      <c r="P238" s="354"/>
      <c r="Q238" s="354"/>
      <c r="R238" s="354"/>
      <c r="S238" s="354"/>
      <c r="T238" s="354"/>
      <c r="U238" s="354"/>
      <c r="V238" s="354"/>
      <c r="W238" s="354"/>
      <c r="X238" s="354"/>
      <c r="Y238" s="354"/>
      <c r="Z238" s="354"/>
      <c r="AA238" s="354"/>
      <c r="AB238" s="354"/>
      <c r="AC238" s="354"/>
      <c r="AD238" s="354"/>
      <c r="AE238" s="354"/>
      <c r="AF238" s="354"/>
      <c r="AG238" s="354"/>
      <c r="AH238" s="354"/>
    </row>
    <row r="239" spans="1:34" x14ac:dyDescent="0.25">
      <c r="A239" s="55">
        <v>44816</v>
      </c>
      <c r="B239" s="75" t="s">
        <v>63</v>
      </c>
      <c r="C239" s="53">
        <v>-80</v>
      </c>
      <c r="D239" s="53">
        <v>-67</v>
      </c>
      <c r="E239" s="53">
        <v>-16</v>
      </c>
      <c r="F239" s="53">
        <v>-71</v>
      </c>
      <c r="G239" s="53"/>
      <c r="H239" s="53"/>
      <c r="I239" s="53">
        <v>-3</v>
      </c>
      <c r="J239" s="53"/>
      <c r="K239" s="53"/>
      <c r="L239" s="53"/>
      <c r="M239" s="53"/>
      <c r="N239" s="53"/>
      <c r="O239" s="53"/>
      <c r="P239" s="53"/>
      <c r="Q239" s="53">
        <v>-55</v>
      </c>
      <c r="R239" s="53">
        <v>-60</v>
      </c>
      <c r="S239" s="53"/>
      <c r="T239" s="53"/>
      <c r="U239" s="53"/>
      <c r="V239" s="53"/>
      <c r="W239" s="53"/>
      <c r="X239" s="53"/>
      <c r="Y239" s="53"/>
      <c r="Z239" s="53">
        <v>-30</v>
      </c>
      <c r="AA239" s="53"/>
      <c r="AB239" s="53"/>
      <c r="AC239" s="53"/>
      <c r="AD239" s="53"/>
      <c r="AE239" s="53"/>
      <c r="AF239" s="53"/>
      <c r="AG239" s="53"/>
      <c r="AH239" s="53"/>
    </row>
    <row r="240" spans="1:34" x14ac:dyDescent="0.25">
      <c r="A240" s="12">
        <v>44907</v>
      </c>
      <c r="B240" s="75" t="s">
        <v>63</v>
      </c>
      <c r="C240" s="53">
        <v>-120</v>
      </c>
      <c r="D240" s="53">
        <v>-73</v>
      </c>
      <c r="E240" s="53">
        <v>-13</v>
      </c>
      <c r="F240" s="53">
        <v>-23</v>
      </c>
      <c r="G240" s="53"/>
      <c r="H240" s="53"/>
      <c r="I240" s="53"/>
      <c r="J240" s="53"/>
      <c r="K240" s="53"/>
      <c r="L240" s="53">
        <v>-80</v>
      </c>
      <c r="M240" s="53"/>
      <c r="N240" s="53"/>
      <c r="O240" s="53"/>
      <c r="P240" s="53">
        <v>-15</v>
      </c>
      <c r="Q240" s="53"/>
      <c r="R240" s="53">
        <v>-50</v>
      </c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</row>
    <row r="241" spans="1:34" x14ac:dyDescent="0.25">
      <c r="A241" s="12" t="s">
        <v>5766</v>
      </c>
      <c r="B241" s="75" t="s">
        <v>63</v>
      </c>
      <c r="C241" s="53"/>
      <c r="D241" s="53"/>
      <c r="E241" s="53">
        <v>-7</v>
      </c>
      <c r="F241" s="53"/>
      <c r="G241" s="53"/>
      <c r="H241" s="53"/>
      <c r="I241" s="53"/>
      <c r="J241" s="53">
        <v>-153</v>
      </c>
      <c r="K241" s="53"/>
      <c r="L241" s="53"/>
      <c r="M241" s="53"/>
      <c r="N241" s="53"/>
      <c r="O241" s="53">
        <v>-12</v>
      </c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</row>
    <row r="242" spans="1:34" x14ac:dyDescent="0.25">
      <c r="A242" s="12" t="s">
        <v>5737</v>
      </c>
      <c r="B242" s="75" t="s">
        <v>63</v>
      </c>
      <c r="C242" s="53">
        <v>-97</v>
      </c>
      <c r="D242" s="53">
        <v>-85</v>
      </c>
      <c r="E242" s="53">
        <v>-122</v>
      </c>
      <c r="F242" s="53">
        <v>-19</v>
      </c>
      <c r="G242" s="53">
        <v>-500</v>
      </c>
      <c r="H242" s="53"/>
      <c r="I242" s="53"/>
      <c r="J242" s="53"/>
      <c r="K242" s="53"/>
      <c r="L242" s="53"/>
      <c r="M242" s="53"/>
      <c r="N242" s="53">
        <v>-10</v>
      </c>
      <c r="O242" s="53"/>
      <c r="P242" s="53"/>
      <c r="Q242" s="53"/>
      <c r="R242" s="53">
        <v>-61</v>
      </c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</row>
    <row r="243" spans="1:34" x14ac:dyDescent="0.25">
      <c r="A243" s="55" t="s">
        <v>5713</v>
      </c>
      <c r="B243" s="75" t="s">
        <v>63</v>
      </c>
      <c r="C243" s="53"/>
      <c r="D243" s="53"/>
      <c r="E243" s="53"/>
      <c r="F243" s="53">
        <v>-51</v>
      </c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>
        <v>-61</v>
      </c>
      <c r="S243" s="53">
        <v>-19</v>
      </c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</row>
    <row r="244" spans="1:34" x14ac:dyDescent="0.25">
      <c r="A244" s="55" t="s">
        <v>5713</v>
      </c>
      <c r="B244" s="75" t="s">
        <v>63</v>
      </c>
      <c r="C244" s="53"/>
      <c r="D244" s="53">
        <v>-6</v>
      </c>
      <c r="E244" s="53"/>
      <c r="F244" s="53">
        <v>-5</v>
      </c>
      <c r="G244" s="53"/>
      <c r="H244" s="53"/>
      <c r="I244" s="53"/>
      <c r="J244" s="53"/>
      <c r="K244" s="53"/>
      <c r="L244" s="53"/>
      <c r="M244" s="53"/>
      <c r="N244" s="53">
        <v>-2</v>
      </c>
      <c r="O244" s="53">
        <v>-26</v>
      </c>
      <c r="P244" s="53">
        <v>-5</v>
      </c>
      <c r="Q244" s="53"/>
      <c r="R244" s="53">
        <v>-20</v>
      </c>
      <c r="S244" s="53">
        <v>-2</v>
      </c>
      <c r="T244" s="53"/>
      <c r="U244" s="53"/>
      <c r="V244" s="53"/>
      <c r="W244" s="53"/>
      <c r="X244" s="53"/>
      <c r="Y244" s="53"/>
      <c r="Z244" s="53"/>
      <c r="AA244" s="53">
        <v>-6</v>
      </c>
      <c r="AB244" s="53"/>
      <c r="AC244" s="53"/>
      <c r="AD244" s="53"/>
      <c r="AE244" s="53"/>
      <c r="AF244" s="53"/>
      <c r="AG244" s="53"/>
      <c r="AH244" s="53"/>
    </row>
    <row r="245" spans="1:34" x14ac:dyDescent="0.25">
      <c r="A245" s="55" t="s">
        <v>5713</v>
      </c>
      <c r="B245" s="75" t="s">
        <v>63</v>
      </c>
      <c r="C245" s="53">
        <v>-7</v>
      </c>
      <c r="D245" s="53"/>
      <c r="E245" s="53">
        <v>-401</v>
      </c>
      <c r="F245" s="53"/>
      <c r="G245" s="53"/>
      <c r="H245" s="53"/>
      <c r="I245" s="53"/>
      <c r="J245" s="53">
        <v>-40</v>
      </c>
      <c r="K245" s="53">
        <v>-74</v>
      </c>
      <c r="L245" s="53">
        <v>-44</v>
      </c>
      <c r="M245" s="53">
        <v>-26</v>
      </c>
      <c r="N245" s="53"/>
      <c r="O245" s="53"/>
      <c r="P245" s="53"/>
      <c r="Q245" s="53"/>
      <c r="R245" s="53"/>
      <c r="S245" s="53"/>
      <c r="T245" s="53"/>
      <c r="U245" s="53">
        <v>-1</v>
      </c>
      <c r="V245" s="53"/>
      <c r="W245" s="53"/>
      <c r="X245" s="53"/>
      <c r="Y245" s="53"/>
      <c r="Z245" s="53">
        <v>-2</v>
      </c>
      <c r="AA245" s="53"/>
      <c r="AB245" s="53"/>
      <c r="AC245" s="53"/>
      <c r="AD245" s="53"/>
      <c r="AE245" s="53"/>
      <c r="AF245" s="53"/>
      <c r="AG245" s="53"/>
      <c r="AH245" s="53"/>
    </row>
    <row r="246" spans="1:34" x14ac:dyDescent="0.25">
      <c r="A246" s="55" t="s">
        <v>5713</v>
      </c>
      <c r="B246" s="75" t="s">
        <v>63</v>
      </c>
      <c r="C246" s="53"/>
      <c r="D246" s="53"/>
      <c r="E246" s="53"/>
      <c r="F246" s="53"/>
      <c r="G246" s="53">
        <v>-99</v>
      </c>
      <c r="H246" s="53">
        <v>-671</v>
      </c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</row>
    <row r="247" spans="1:34" x14ac:dyDescent="0.25">
      <c r="A247" s="55" t="s">
        <v>5713</v>
      </c>
      <c r="B247" s="75" t="s">
        <v>63</v>
      </c>
      <c r="C247" s="53">
        <v>-83</v>
      </c>
      <c r="D247" s="53">
        <v>-68</v>
      </c>
      <c r="E247" s="53">
        <v>-10</v>
      </c>
      <c r="F247" s="53"/>
      <c r="G247" s="53">
        <v>-10</v>
      </c>
      <c r="H247" s="53"/>
      <c r="I247" s="53"/>
      <c r="J247" s="53"/>
      <c r="K247" s="53"/>
      <c r="L247" s="53"/>
      <c r="M247" s="53"/>
      <c r="N247" s="53"/>
      <c r="O247" s="53"/>
      <c r="P247" s="53">
        <v>-16</v>
      </c>
      <c r="Q247" s="53">
        <v>-47</v>
      </c>
      <c r="R247" s="53"/>
      <c r="S247" s="53"/>
      <c r="T247" s="53"/>
      <c r="U247" s="53"/>
      <c r="V247" s="53"/>
      <c r="W247" s="53"/>
      <c r="X247" s="53"/>
      <c r="Y247" s="53"/>
      <c r="Z247" s="53">
        <v>-16</v>
      </c>
      <c r="AA247" s="53">
        <v>-16</v>
      </c>
      <c r="AB247" s="53"/>
      <c r="AC247" s="53"/>
      <c r="AD247" s="53"/>
      <c r="AE247" s="53"/>
      <c r="AF247" s="53"/>
      <c r="AG247" s="53"/>
      <c r="AH247" s="53"/>
    </row>
    <row r="248" spans="1:34" s="1" customFormat="1" x14ac:dyDescent="0.25">
      <c r="A248" s="55" t="s">
        <v>5818</v>
      </c>
      <c r="B248" s="75" t="s">
        <v>63</v>
      </c>
      <c r="C248" s="53">
        <v>-74</v>
      </c>
      <c r="D248" s="53">
        <v>-19</v>
      </c>
      <c r="E248" s="53">
        <v>-180</v>
      </c>
      <c r="F248" s="354"/>
      <c r="G248" s="53">
        <v>-440</v>
      </c>
      <c r="H248" s="354"/>
      <c r="I248" s="354"/>
      <c r="J248" s="354"/>
      <c r="K248" s="354"/>
      <c r="L248" s="53">
        <v>-95</v>
      </c>
      <c r="M248" s="354"/>
      <c r="N248" s="354"/>
      <c r="O248" s="354"/>
      <c r="P248" s="53">
        <v>-3</v>
      </c>
      <c r="Q248" s="354"/>
      <c r="R248" s="354"/>
      <c r="S248" s="354"/>
      <c r="T248" s="53">
        <v>-14</v>
      </c>
      <c r="U248" s="354"/>
      <c r="V248" s="354"/>
      <c r="W248" s="354"/>
      <c r="X248" s="354"/>
      <c r="Y248" s="354"/>
      <c r="Z248" s="354"/>
      <c r="AA248" s="53">
        <v>-7</v>
      </c>
      <c r="AB248" s="354"/>
      <c r="AC248" s="354"/>
      <c r="AD248" s="354"/>
      <c r="AE248" s="354"/>
      <c r="AF248" s="354"/>
      <c r="AG248" s="354"/>
      <c r="AH248" s="354"/>
    </row>
    <row r="249" spans="1:34" s="1" customFormat="1" x14ac:dyDescent="0.25">
      <c r="A249" s="55" t="s">
        <v>5818</v>
      </c>
      <c r="B249" s="75" t="s">
        <v>63</v>
      </c>
      <c r="C249" s="53"/>
      <c r="D249" s="53"/>
      <c r="E249" s="53"/>
      <c r="F249" s="53">
        <v>-11</v>
      </c>
      <c r="G249" s="53"/>
      <c r="H249" s="354"/>
      <c r="I249" s="354"/>
      <c r="J249" s="354"/>
      <c r="K249" s="354"/>
      <c r="L249" s="53"/>
      <c r="M249" s="354"/>
      <c r="N249" s="354"/>
      <c r="O249" s="354"/>
      <c r="P249" s="53"/>
      <c r="Q249" s="354"/>
      <c r="R249" s="354"/>
      <c r="S249" s="354"/>
      <c r="T249" s="53"/>
      <c r="U249" s="354"/>
      <c r="V249" s="354"/>
      <c r="W249" s="354"/>
      <c r="X249" s="354"/>
      <c r="Y249" s="354"/>
      <c r="Z249" s="354"/>
      <c r="AA249" s="53"/>
      <c r="AB249" s="354"/>
      <c r="AC249" s="354"/>
      <c r="AD249" s="354"/>
      <c r="AE249" s="354"/>
      <c r="AF249" s="354"/>
      <c r="AG249" s="354"/>
      <c r="AH249" s="354"/>
    </row>
    <row r="250" spans="1:34" x14ac:dyDescent="0.25">
      <c r="A250" s="55" t="s">
        <v>5839</v>
      </c>
      <c r="B250" s="75" t="s">
        <v>63</v>
      </c>
      <c r="C250" s="53">
        <v>-26</v>
      </c>
      <c r="D250" s="53">
        <v>-23</v>
      </c>
      <c r="E250" s="53">
        <v>-65</v>
      </c>
      <c r="F250" s="53">
        <v>-18</v>
      </c>
      <c r="G250" s="53">
        <v>-28</v>
      </c>
      <c r="H250" s="53"/>
      <c r="I250" s="53">
        <v>-13</v>
      </c>
      <c r="J250" s="53"/>
      <c r="K250" s="53"/>
      <c r="L250" s="53">
        <v>-37</v>
      </c>
      <c r="M250" s="53"/>
      <c r="N250" s="53"/>
      <c r="O250" s="53"/>
      <c r="P250" s="53"/>
      <c r="Q250" s="53"/>
      <c r="R250" s="53">
        <v>-82</v>
      </c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</row>
    <row r="251" spans="1:34" x14ac:dyDescent="0.25">
      <c r="A251" s="55" t="s">
        <v>5778</v>
      </c>
      <c r="B251" s="75" t="s">
        <v>63</v>
      </c>
      <c r="C251" s="53"/>
      <c r="D251" s="53"/>
      <c r="E251" s="53"/>
      <c r="F251" s="53"/>
      <c r="G251" s="53"/>
      <c r="H251" s="53"/>
      <c r="I251" s="53">
        <v>-21</v>
      </c>
      <c r="J251" s="53"/>
      <c r="K251" s="53"/>
      <c r="L251" s="53">
        <v>-25</v>
      </c>
      <c r="M251" s="53"/>
      <c r="N251" s="53">
        <v>-5</v>
      </c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</row>
    <row r="252" spans="1:34" x14ac:dyDescent="0.25">
      <c r="A252" s="55" t="s">
        <v>5778</v>
      </c>
      <c r="B252" s="75" t="s">
        <v>63</v>
      </c>
      <c r="C252" s="53">
        <v>-14</v>
      </c>
      <c r="D252" s="53">
        <v>-42</v>
      </c>
      <c r="E252" s="53">
        <v>-34</v>
      </c>
      <c r="F252" s="53">
        <v>-14</v>
      </c>
      <c r="G252" s="53">
        <v>-8</v>
      </c>
      <c r="H252" s="53"/>
      <c r="I252" s="53"/>
      <c r="J252" s="53"/>
      <c r="K252" s="53"/>
      <c r="L252" s="53"/>
      <c r="M252" s="53"/>
      <c r="N252" s="53"/>
      <c r="O252" s="53"/>
      <c r="P252" s="53">
        <v>-8</v>
      </c>
      <c r="Q252" s="53"/>
      <c r="R252" s="53">
        <v>-4</v>
      </c>
      <c r="S252" s="53"/>
      <c r="T252" s="53"/>
      <c r="U252" s="53"/>
      <c r="V252" s="53"/>
      <c r="W252" s="53"/>
      <c r="X252" s="53"/>
      <c r="Y252" s="53"/>
      <c r="Z252" s="53"/>
      <c r="AA252" s="53">
        <v>-9</v>
      </c>
      <c r="AB252" s="53"/>
      <c r="AC252" s="53"/>
      <c r="AD252" s="53"/>
      <c r="AE252" s="53"/>
      <c r="AF252" s="53"/>
      <c r="AG252" s="53"/>
      <c r="AH252" s="53"/>
    </row>
    <row r="253" spans="1:34" x14ac:dyDescent="0.25">
      <c r="A253" s="12" t="s">
        <v>5861</v>
      </c>
      <c r="B253" s="13" t="s">
        <v>63</v>
      </c>
      <c r="C253" s="53"/>
      <c r="D253" s="53">
        <v>-29</v>
      </c>
      <c r="E253" s="53">
        <v>-345</v>
      </c>
      <c r="F253" s="53"/>
      <c r="G253" s="53">
        <v>-180</v>
      </c>
      <c r="H253" s="53"/>
      <c r="I253" s="53"/>
      <c r="J253" s="53"/>
      <c r="K253" s="53"/>
      <c r="L253" s="53">
        <v>-50</v>
      </c>
      <c r="M253" s="53"/>
      <c r="N253" s="53">
        <v>-4</v>
      </c>
      <c r="O253" s="53"/>
      <c r="P253" s="53">
        <v>-15</v>
      </c>
      <c r="Q253" s="53"/>
      <c r="R253" s="53"/>
      <c r="S253" s="53"/>
      <c r="T253" s="53">
        <v>-1</v>
      </c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</row>
    <row r="254" spans="1:34" ht="17" thickBot="1" x14ac:dyDescent="0.3">
      <c r="A254" s="12" t="s">
        <v>5861</v>
      </c>
      <c r="B254" s="13" t="s">
        <v>63</v>
      </c>
      <c r="C254" s="53">
        <v>-174</v>
      </c>
      <c r="D254" s="53">
        <v>-102</v>
      </c>
      <c r="E254" s="53">
        <v>-50</v>
      </c>
      <c r="F254" s="53"/>
      <c r="G254" s="53">
        <v>-11</v>
      </c>
      <c r="H254" s="53"/>
      <c r="I254" s="53">
        <v>-10</v>
      </c>
      <c r="J254" s="53"/>
      <c r="K254" s="53"/>
      <c r="L254" s="53"/>
      <c r="M254" s="53"/>
      <c r="N254" s="53"/>
      <c r="O254" s="53"/>
      <c r="P254" s="53"/>
      <c r="Q254" s="53">
        <v>-4</v>
      </c>
      <c r="R254" s="53"/>
      <c r="S254" s="53"/>
      <c r="T254" s="53"/>
      <c r="U254" s="53"/>
      <c r="V254" s="53"/>
      <c r="W254" s="53"/>
      <c r="X254" s="53"/>
      <c r="Y254" s="53"/>
      <c r="Z254" s="53">
        <v>-13</v>
      </c>
      <c r="AA254" s="53"/>
      <c r="AB254" s="53"/>
      <c r="AC254" s="53"/>
      <c r="AD254" s="53"/>
      <c r="AE254" s="53"/>
      <c r="AF254" s="53"/>
      <c r="AG254" s="53"/>
      <c r="AH254" s="53"/>
    </row>
    <row r="255" spans="1:34" s="8" customFormat="1" ht="17" thickBot="1" x14ac:dyDescent="0.3">
      <c r="A255" s="161" t="s">
        <v>5884</v>
      </c>
      <c r="B255" s="34"/>
      <c r="C255" s="34">
        <f>SUM(C230:C254)</f>
        <v>4193</v>
      </c>
      <c r="D255" s="34">
        <f t="shared" ref="D255:AH255" si="10">SUM(D230:D254)</f>
        <v>2880</v>
      </c>
      <c r="E255" s="34">
        <f t="shared" si="10"/>
        <v>6374</v>
      </c>
      <c r="F255" s="34">
        <f t="shared" si="10"/>
        <v>1692</v>
      </c>
      <c r="G255" s="34">
        <f t="shared" si="10"/>
        <v>8325</v>
      </c>
      <c r="H255" s="34">
        <f t="shared" si="10"/>
        <v>602</v>
      </c>
      <c r="I255" s="34">
        <f t="shared" si="10"/>
        <v>1242</v>
      </c>
      <c r="J255" s="34">
        <f t="shared" si="10"/>
        <v>934</v>
      </c>
      <c r="K255" s="34">
        <f t="shared" si="10"/>
        <v>938</v>
      </c>
      <c r="L255" s="34">
        <f t="shared" si="10"/>
        <v>1056</v>
      </c>
      <c r="M255" s="34">
        <f t="shared" si="10"/>
        <v>291</v>
      </c>
      <c r="N255" s="34">
        <f t="shared" si="10"/>
        <v>444</v>
      </c>
      <c r="O255" s="34">
        <f t="shared" si="10"/>
        <v>300</v>
      </c>
      <c r="P255" s="34">
        <f t="shared" si="10"/>
        <v>300</v>
      </c>
      <c r="Q255" s="34">
        <f t="shared" si="10"/>
        <v>273</v>
      </c>
      <c r="R255" s="34">
        <f t="shared" si="10"/>
        <v>493</v>
      </c>
      <c r="S255" s="34">
        <f t="shared" si="10"/>
        <v>198</v>
      </c>
      <c r="T255" s="34">
        <f t="shared" si="10"/>
        <v>35</v>
      </c>
      <c r="U255" s="34">
        <f t="shared" si="10"/>
        <v>9</v>
      </c>
      <c r="V255" s="34">
        <f t="shared" si="10"/>
        <v>82</v>
      </c>
      <c r="W255" s="34"/>
      <c r="X255" s="34">
        <f t="shared" si="10"/>
        <v>5</v>
      </c>
      <c r="Y255" s="34">
        <f t="shared" si="10"/>
        <v>0</v>
      </c>
      <c r="Z255" s="34">
        <f t="shared" si="10"/>
        <v>85</v>
      </c>
      <c r="AA255" s="41">
        <f t="shared" si="10"/>
        <v>65</v>
      </c>
      <c r="AB255" s="34">
        <f t="shared" si="10"/>
        <v>0</v>
      </c>
      <c r="AC255" s="34">
        <f t="shared" si="10"/>
        <v>2</v>
      </c>
      <c r="AD255" s="34">
        <f t="shared" si="10"/>
        <v>3</v>
      </c>
      <c r="AE255" s="34">
        <f t="shared" si="10"/>
        <v>60</v>
      </c>
      <c r="AF255" s="34">
        <f t="shared" si="10"/>
        <v>100</v>
      </c>
      <c r="AG255" s="34"/>
      <c r="AH255" s="34">
        <f t="shared" si="10"/>
        <v>0</v>
      </c>
    </row>
    <row r="256" spans="1:34" x14ac:dyDescent="0.25">
      <c r="A256" s="12">
        <v>44958</v>
      </c>
      <c r="B256" s="75" t="s">
        <v>63</v>
      </c>
      <c r="C256" s="53">
        <v>-13</v>
      </c>
      <c r="D256" s="53">
        <v>-69</v>
      </c>
      <c r="E256" s="53">
        <v>-10</v>
      </c>
      <c r="F256" s="53"/>
      <c r="G256" s="53"/>
      <c r="H256" s="53"/>
      <c r="I256" s="53">
        <v>-36</v>
      </c>
      <c r="J256" s="53"/>
      <c r="K256" s="53"/>
      <c r="L256" s="53"/>
      <c r="M256" s="53"/>
      <c r="N256" s="53">
        <v>-18</v>
      </c>
      <c r="O256" s="53"/>
      <c r="P256" s="53">
        <v>-10</v>
      </c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>
        <v>-1</v>
      </c>
      <c r="AB256" s="53"/>
      <c r="AC256" s="53"/>
      <c r="AD256" s="53"/>
      <c r="AE256" s="53"/>
      <c r="AF256" s="53"/>
      <c r="AG256" s="53"/>
      <c r="AH256" s="53"/>
    </row>
    <row r="257" spans="1:34" x14ac:dyDescent="0.25">
      <c r="A257" s="55">
        <v>45017</v>
      </c>
      <c r="B257" s="75" t="s">
        <v>63</v>
      </c>
      <c r="C257" s="53">
        <v>-126</v>
      </c>
      <c r="D257" s="53">
        <v>-84</v>
      </c>
      <c r="E257" s="53">
        <v>-145</v>
      </c>
      <c r="F257" s="53">
        <v>-70</v>
      </c>
      <c r="G257" s="53"/>
      <c r="H257" s="53"/>
      <c r="I257" s="53">
        <v>-8</v>
      </c>
      <c r="J257" s="53"/>
      <c r="K257" s="53"/>
      <c r="L257" s="53"/>
      <c r="M257" s="53"/>
      <c r="N257" s="53">
        <v>-7</v>
      </c>
      <c r="O257" s="53"/>
      <c r="P257" s="53"/>
      <c r="Q257" s="53">
        <v>-21</v>
      </c>
      <c r="R257" s="53">
        <v>-2</v>
      </c>
      <c r="S257" s="53"/>
      <c r="T257" s="53"/>
      <c r="U257" s="53"/>
      <c r="V257" s="53"/>
      <c r="W257" s="53"/>
      <c r="X257" s="53"/>
      <c r="Y257" s="53"/>
      <c r="Z257" s="53">
        <v>-19</v>
      </c>
      <c r="AA257" s="53"/>
      <c r="AB257" s="53"/>
      <c r="AC257" s="53"/>
      <c r="AD257" s="53"/>
      <c r="AE257" s="53"/>
      <c r="AF257" s="53"/>
      <c r="AG257" s="53"/>
      <c r="AH257" s="53"/>
    </row>
    <row r="258" spans="1:34" s="1" customFormat="1" x14ac:dyDescent="0.25">
      <c r="A258" s="250" t="s">
        <v>5932</v>
      </c>
      <c r="B258" s="771" t="s">
        <v>5488</v>
      </c>
      <c r="C258" s="354"/>
      <c r="D258" s="354"/>
      <c r="E258" s="354"/>
      <c r="F258" s="354"/>
      <c r="G258" s="354"/>
      <c r="H258" s="354"/>
      <c r="I258" s="354"/>
      <c r="J258" s="354"/>
      <c r="K258" s="354">
        <v>-10</v>
      </c>
      <c r="L258" s="354"/>
      <c r="M258" s="354"/>
      <c r="N258" s="354"/>
      <c r="O258" s="354"/>
      <c r="P258" s="354"/>
      <c r="Q258" s="354"/>
      <c r="R258" s="354"/>
      <c r="S258" s="354"/>
      <c r="T258" s="354"/>
      <c r="U258" s="354"/>
      <c r="V258" s="354"/>
      <c r="W258" s="354"/>
      <c r="X258" s="354"/>
      <c r="Y258" s="354"/>
      <c r="Z258" s="354"/>
      <c r="AA258" s="354"/>
      <c r="AB258" s="354"/>
      <c r="AC258" s="354"/>
      <c r="AD258" s="354"/>
      <c r="AE258" s="354"/>
      <c r="AF258" s="354"/>
      <c r="AG258" s="354"/>
      <c r="AH258" s="354"/>
    </row>
    <row r="259" spans="1:34" x14ac:dyDescent="0.25">
      <c r="A259" s="12">
        <v>45200</v>
      </c>
      <c r="B259" s="78" t="s">
        <v>63</v>
      </c>
      <c r="C259" s="53"/>
      <c r="D259" s="53">
        <v>-116</v>
      </c>
      <c r="E259" s="53">
        <v>-85</v>
      </c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>
        <v>-6</v>
      </c>
      <c r="Q259" s="53"/>
      <c r="R259" s="53"/>
      <c r="S259" s="53"/>
      <c r="T259" s="53">
        <v>-4</v>
      </c>
      <c r="U259" s="53"/>
      <c r="V259" s="53"/>
      <c r="W259" s="53"/>
      <c r="X259" s="53"/>
      <c r="Y259" s="53"/>
      <c r="Z259" s="53"/>
      <c r="AA259" s="53">
        <v>-1</v>
      </c>
      <c r="AB259" s="53"/>
      <c r="AC259" s="53"/>
      <c r="AD259" s="53"/>
      <c r="AE259" s="53"/>
      <c r="AF259" s="53"/>
      <c r="AG259" s="53"/>
      <c r="AH259" s="53"/>
    </row>
    <row r="260" spans="1:34" x14ac:dyDescent="0.25">
      <c r="A260" s="55" t="s">
        <v>5932</v>
      </c>
      <c r="B260" s="78" t="s">
        <v>63</v>
      </c>
      <c r="C260" s="53">
        <v>-260</v>
      </c>
      <c r="D260" s="53">
        <v>-84</v>
      </c>
      <c r="E260" s="53">
        <v>-235</v>
      </c>
      <c r="F260" s="53"/>
      <c r="G260" s="53"/>
      <c r="H260" s="53"/>
      <c r="I260" s="53"/>
      <c r="J260" s="53"/>
      <c r="K260" s="53"/>
      <c r="L260" s="53"/>
      <c r="M260" s="53"/>
      <c r="N260" s="53">
        <v>-10</v>
      </c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</row>
    <row r="261" spans="1:34" x14ac:dyDescent="0.25">
      <c r="A261" s="301" t="s">
        <v>5953</v>
      </c>
      <c r="B261" s="78" t="s">
        <v>63</v>
      </c>
      <c r="C261" s="53"/>
      <c r="D261" s="53">
        <v>-95</v>
      </c>
      <c r="E261" s="53"/>
      <c r="F261" s="53"/>
      <c r="G261" s="53"/>
      <c r="H261" s="53"/>
      <c r="I261" s="53">
        <v>-41</v>
      </c>
      <c r="J261" s="53">
        <v>-18</v>
      </c>
      <c r="K261" s="53">
        <v>-5</v>
      </c>
      <c r="L261" s="53"/>
      <c r="M261" s="53">
        <v>-9</v>
      </c>
      <c r="N261" s="53">
        <v>-37</v>
      </c>
      <c r="O261" s="53"/>
      <c r="P261" s="53">
        <v>-11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>
        <v>-13</v>
      </c>
      <c r="AB261" s="53"/>
      <c r="AC261" s="53"/>
      <c r="AD261" s="53"/>
      <c r="AE261" s="53"/>
      <c r="AF261" s="53"/>
      <c r="AG261" s="53"/>
      <c r="AH261" s="53"/>
    </row>
    <row r="262" spans="1:34" x14ac:dyDescent="0.25">
      <c r="A262" s="301" t="s">
        <v>5953</v>
      </c>
      <c r="B262" s="78" t="s">
        <v>63</v>
      </c>
      <c r="C262" s="53">
        <v>-76</v>
      </c>
      <c r="D262" s="53"/>
      <c r="E262" s="53">
        <v>-127</v>
      </c>
      <c r="F262" s="53">
        <v>-75</v>
      </c>
      <c r="G262" s="53">
        <v>-215</v>
      </c>
      <c r="H262" s="53">
        <v>-49</v>
      </c>
      <c r="I262" s="53"/>
      <c r="J262" s="53"/>
      <c r="K262" s="53"/>
      <c r="L262" s="53"/>
      <c r="M262" s="53"/>
      <c r="N262" s="53"/>
      <c r="O262" s="53"/>
      <c r="P262" s="53"/>
      <c r="Q262" s="53"/>
      <c r="R262" s="53">
        <v>-28</v>
      </c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>
        <v>-56</v>
      </c>
      <c r="AH262" s="53"/>
    </row>
    <row r="263" spans="1:34" x14ac:dyDescent="0.25">
      <c r="A263" s="12" t="s">
        <v>5993</v>
      </c>
      <c r="B263" s="15" t="s">
        <v>63</v>
      </c>
      <c r="C263" s="53"/>
      <c r="D263" s="53"/>
      <c r="E263" s="53"/>
      <c r="F263" s="53"/>
      <c r="G263" s="53">
        <v>-71</v>
      </c>
      <c r="H263" s="53">
        <v>-1</v>
      </c>
      <c r="I263" s="53"/>
      <c r="J263" s="53">
        <v>-44</v>
      </c>
      <c r="K263" s="53">
        <v>-7</v>
      </c>
      <c r="L263" s="53">
        <v>-10</v>
      </c>
      <c r="M263" s="53">
        <v>-6</v>
      </c>
      <c r="N263" s="53">
        <v>-26</v>
      </c>
      <c r="O263" s="53"/>
      <c r="P263" s="53"/>
      <c r="Q263" s="53"/>
      <c r="R263" s="53"/>
      <c r="S263" s="53">
        <v>-3</v>
      </c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</row>
    <row r="264" spans="1:34" x14ac:dyDescent="0.25">
      <c r="A264" s="12" t="s">
        <v>5993</v>
      </c>
      <c r="B264" s="15" t="s">
        <v>63</v>
      </c>
      <c r="C264" s="53"/>
      <c r="D264" s="53"/>
      <c r="E264" s="53">
        <v>-234</v>
      </c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</row>
    <row r="265" spans="1:34" x14ac:dyDescent="0.25">
      <c r="A265" s="12" t="s">
        <v>5993</v>
      </c>
      <c r="B265" s="15" t="s">
        <v>63</v>
      </c>
      <c r="C265" s="53">
        <v>-95</v>
      </c>
      <c r="D265" s="53">
        <v>-151</v>
      </c>
      <c r="E265" s="53"/>
      <c r="F265" s="53">
        <v>-81</v>
      </c>
      <c r="G265" s="53"/>
      <c r="H265" s="53"/>
      <c r="I265" s="53">
        <v>-8</v>
      </c>
      <c r="J265" s="53"/>
      <c r="K265" s="53"/>
      <c r="L265" s="53"/>
      <c r="M265" s="53"/>
      <c r="N265" s="53"/>
      <c r="O265" s="53"/>
      <c r="P265" s="53">
        <v>-3</v>
      </c>
      <c r="Q265" s="53"/>
      <c r="R265" s="53">
        <v>-62</v>
      </c>
      <c r="S265" s="53"/>
      <c r="T265" s="53">
        <v>-2</v>
      </c>
      <c r="U265" s="53"/>
      <c r="V265" s="53"/>
      <c r="W265" s="53"/>
      <c r="X265" s="53"/>
      <c r="Y265" s="53"/>
      <c r="Z265" s="53"/>
      <c r="AA265" s="53">
        <v>-7</v>
      </c>
      <c r="AB265" s="53"/>
      <c r="AC265" s="53"/>
      <c r="AD265" s="53"/>
      <c r="AE265" s="53"/>
      <c r="AF265" s="53"/>
      <c r="AG265" s="53"/>
      <c r="AH265" s="53"/>
    </row>
    <row r="266" spans="1:34" x14ac:dyDescent="0.25">
      <c r="A266" s="12" t="s">
        <v>6024</v>
      </c>
      <c r="B266" s="15" t="s">
        <v>63</v>
      </c>
      <c r="C266" s="53"/>
      <c r="D266" s="53">
        <v>-32</v>
      </c>
      <c r="E266" s="53"/>
      <c r="F266" s="53">
        <v>-20</v>
      </c>
      <c r="G266" s="53"/>
      <c r="H266" s="53"/>
      <c r="I266" s="53">
        <v>-17</v>
      </c>
      <c r="J266" s="53"/>
      <c r="K266" s="53"/>
      <c r="L266" s="53"/>
      <c r="M266" s="53"/>
      <c r="N266" s="53">
        <v>-7</v>
      </c>
      <c r="O266" s="53"/>
      <c r="P266" s="53"/>
      <c r="Q266" s="53"/>
      <c r="R266" s="53">
        <v>-7</v>
      </c>
      <c r="S266" s="53">
        <v>-37</v>
      </c>
      <c r="T266" s="53">
        <v>-2</v>
      </c>
      <c r="U266" s="53"/>
      <c r="V266" s="53">
        <v>-4</v>
      </c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</row>
    <row r="267" spans="1:34" x14ac:dyDescent="0.25">
      <c r="A267" s="12" t="s">
        <v>6024</v>
      </c>
      <c r="B267" s="15" t="s">
        <v>63</v>
      </c>
      <c r="C267" s="53">
        <v>-117</v>
      </c>
      <c r="D267" s="53"/>
      <c r="E267" s="53">
        <v>-209</v>
      </c>
      <c r="F267" s="53"/>
      <c r="G267" s="53">
        <v>-109</v>
      </c>
      <c r="H267" s="53">
        <v>-20</v>
      </c>
      <c r="I267" s="53"/>
      <c r="J267" s="53">
        <v>-36</v>
      </c>
      <c r="K267" s="53"/>
      <c r="L267" s="53"/>
      <c r="M267" s="53">
        <v>-2</v>
      </c>
      <c r="N267" s="53"/>
      <c r="O267" s="53"/>
      <c r="P267" s="53"/>
      <c r="Q267" s="53">
        <v>-12</v>
      </c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</row>
    <row r="268" spans="1:34" x14ac:dyDescent="0.25">
      <c r="A268" s="17" t="s">
        <v>6042</v>
      </c>
      <c r="B268" s="14" t="s">
        <v>63</v>
      </c>
      <c r="C268" s="53"/>
      <c r="D268" s="53">
        <v>-212</v>
      </c>
      <c r="E268" s="53">
        <v>-300</v>
      </c>
      <c r="F268" s="53">
        <v>-105</v>
      </c>
      <c r="G268" s="53">
        <v>-326</v>
      </c>
      <c r="H268" s="53">
        <v>-40</v>
      </c>
      <c r="I268" s="53">
        <v>-67</v>
      </c>
      <c r="J268" s="53"/>
      <c r="K268" s="53"/>
      <c r="L268" s="53"/>
      <c r="M268" s="53"/>
      <c r="N268" s="53">
        <v>-34</v>
      </c>
      <c r="O268" s="53"/>
      <c r="P268" s="53"/>
      <c r="Q268" s="53"/>
      <c r="R268" s="53">
        <v>-32</v>
      </c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</row>
    <row r="269" spans="1:34" x14ac:dyDescent="0.25">
      <c r="A269" s="17" t="s">
        <v>6042</v>
      </c>
      <c r="B269" s="14" t="s">
        <v>63</v>
      </c>
      <c r="C269" s="53">
        <v>-174</v>
      </c>
      <c r="D269" s="53"/>
      <c r="E269" s="53"/>
      <c r="F269" s="53"/>
      <c r="G269" s="53"/>
      <c r="H269" s="53"/>
      <c r="I269" s="53"/>
      <c r="J269" s="53">
        <v>-85</v>
      </c>
      <c r="K269" s="53">
        <v>-34</v>
      </c>
      <c r="L269" s="53">
        <v>-22</v>
      </c>
      <c r="M269" s="53">
        <v>-4</v>
      </c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</row>
    <row r="270" spans="1:34" s="1" customFormat="1" x14ac:dyDescent="0.25">
      <c r="A270" s="155" t="s">
        <v>6040</v>
      </c>
      <c r="B270" s="14" t="s">
        <v>63</v>
      </c>
      <c r="C270" s="53">
        <v>-118</v>
      </c>
      <c r="D270" s="53">
        <v>-120</v>
      </c>
      <c r="E270" s="53">
        <v>-205</v>
      </c>
      <c r="F270" s="53">
        <v>-15</v>
      </c>
      <c r="G270" s="53">
        <v>-26</v>
      </c>
      <c r="H270" s="53">
        <v>-8</v>
      </c>
      <c r="I270" s="354"/>
      <c r="J270" s="354"/>
      <c r="K270" s="354"/>
      <c r="L270" s="354"/>
      <c r="M270" s="354"/>
      <c r="N270" s="354"/>
      <c r="O270" s="354"/>
      <c r="P270" s="354"/>
      <c r="Q270" s="53">
        <v>-52</v>
      </c>
      <c r="R270" s="354"/>
      <c r="S270" s="354"/>
      <c r="T270" s="354"/>
      <c r="U270" s="354"/>
      <c r="V270" s="354"/>
      <c r="W270" s="354"/>
      <c r="X270" s="354"/>
      <c r="Y270" s="354"/>
      <c r="Z270" s="53">
        <v>-143</v>
      </c>
      <c r="AA270" s="354"/>
      <c r="AB270" s="354"/>
      <c r="AC270" s="354"/>
      <c r="AD270" s="354"/>
      <c r="AE270" s="354"/>
      <c r="AF270" s="354"/>
      <c r="AG270" s="354"/>
      <c r="AH270" s="354"/>
    </row>
    <row r="271" spans="1:34" s="1" customFormat="1" x14ac:dyDescent="0.25">
      <c r="A271" s="155" t="s">
        <v>6062</v>
      </c>
      <c r="B271" s="14" t="s">
        <v>63</v>
      </c>
      <c r="C271" s="354"/>
      <c r="D271" s="354"/>
      <c r="E271" s="354"/>
      <c r="F271" s="354"/>
      <c r="G271" s="354"/>
      <c r="H271" s="354"/>
      <c r="I271" s="53">
        <v>-99</v>
      </c>
      <c r="J271" s="53">
        <v>-27</v>
      </c>
      <c r="K271" s="53">
        <v>-4</v>
      </c>
      <c r="L271" s="53">
        <v>-3</v>
      </c>
      <c r="M271" s="53">
        <v>-4</v>
      </c>
      <c r="N271" s="354"/>
      <c r="O271" s="354"/>
      <c r="P271" s="354"/>
      <c r="Q271" s="354"/>
      <c r="R271" s="354"/>
      <c r="S271" s="354"/>
      <c r="T271" s="354"/>
      <c r="U271" s="354"/>
      <c r="V271" s="354"/>
      <c r="W271" s="354"/>
      <c r="X271" s="354"/>
      <c r="Y271" s="354"/>
      <c r="Z271" s="354"/>
      <c r="AA271" s="354"/>
      <c r="AB271" s="354"/>
      <c r="AC271" s="354"/>
      <c r="AD271" s="354"/>
      <c r="AE271" s="354"/>
      <c r="AF271" s="354"/>
      <c r="AG271" s="354"/>
      <c r="AH271" s="354"/>
    </row>
    <row r="272" spans="1:34" s="1" customFormat="1" ht="17" thickBot="1" x14ac:dyDescent="0.3">
      <c r="A272" s="155" t="s">
        <v>6062</v>
      </c>
      <c r="B272" s="14" t="s">
        <v>63</v>
      </c>
      <c r="C272" s="53">
        <v>-110</v>
      </c>
      <c r="D272" s="53">
        <v>-83</v>
      </c>
      <c r="E272" s="53">
        <v>-33</v>
      </c>
      <c r="F272" s="53">
        <v>-10</v>
      </c>
      <c r="G272" s="53">
        <v>-3</v>
      </c>
      <c r="H272" s="354"/>
      <c r="I272" s="354"/>
      <c r="J272" s="354"/>
      <c r="K272" s="354"/>
      <c r="L272" s="354"/>
      <c r="M272" s="354"/>
      <c r="N272" s="354"/>
      <c r="O272" s="53">
        <v>-24</v>
      </c>
      <c r="P272" s="354"/>
      <c r="Q272" s="354"/>
      <c r="R272" s="53">
        <v>-4</v>
      </c>
      <c r="S272" s="354"/>
      <c r="T272" s="53">
        <v>-2</v>
      </c>
      <c r="U272" s="354"/>
      <c r="V272" s="354"/>
      <c r="W272" s="354"/>
      <c r="X272" s="354"/>
      <c r="Y272" s="354"/>
      <c r="Z272" s="354"/>
      <c r="AA272" s="354"/>
      <c r="AB272" s="354"/>
      <c r="AC272" s="354"/>
      <c r="AD272" s="354"/>
      <c r="AE272" s="354"/>
      <c r="AF272" s="354"/>
      <c r="AG272" s="354"/>
      <c r="AH272" s="354"/>
    </row>
    <row r="273" spans="1:34" s="8" customFormat="1" ht="17" thickBot="1" x14ac:dyDescent="0.3">
      <c r="A273" s="161" t="s">
        <v>6067</v>
      </c>
      <c r="B273" s="34"/>
      <c r="C273" s="34">
        <f>SUM(C255:C272)</f>
        <v>3104</v>
      </c>
      <c r="D273" s="34">
        <f t="shared" ref="D273:AH273" si="11">SUM(D255:D272)</f>
        <v>1834</v>
      </c>
      <c r="E273" s="34">
        <f t="shared" si="11"/>
        <v>4791</v>
      </c>
      <c r="F273" s="34">
        <f t="shared" si="11"/>
        <v>1316</v>
      </c>
      <c r="G273" s="34">
        <f t="shared" si="11"/>
        <v>7575</v>
      </c>
      <c r="H273" s="34">
        <f t="shared" si="11"/>
        <v>484</v>
      </c>
      <c r="I273" s="34">
        <f>SUM(I255:I272)</f>
        <v>966</v>
      </c>
      <c r="J273" s="34">
        <f t="shared" si="11"/>
        <v>724</v>
      </c>
      <c r="K273" s="34">
        <f t="shared" si="11"/>
        <v>878</v>
      </c>
      <c r="L273" s="34">
        <f t="shared" si="11"/>
        <v>1021</v>
      </c>
      <c r="M273" s="34">
        <f t="shared" si="11"/>
        <v>266</v>
      </c>
      <c r="N273" s="34">
        <f>SUM(N255:N272)</f>
        <v>305</v>
      </c>
      <c r="O273" s="34">
        <f t="shared" si="11"/>
        <v>276</v>
      </c>
      <c r="P273" s="34">
        <f t="shared" si="11"/>
        <v>270</v>
      </c>
      <c r="Q273" s="34">
        <f t="shared" si="11"/>
        <v>188</v>
      </c>
      <c r="R273" s="34">
        <f t="shared" si="11"/>
        <v>358</v>
      </c>
      <c r="S273" s="34">
        <f t="shared" si="11"/>
        <v>158</v>
      </c>
      <c r="T273" s="34">
        <f t="shared" si="11"/>
        <v>25</v>
      </c>
      <c r="U273" s="34">
        <f t="shared" si="11"/>
        <v>9</v>
      </c>
      <c r="V273" s="34">
        <f t="shared" si="11"/>
        <v>78</v>
      </c>
      <c r="W273" s="34"/>
      <c r="X273" s="34">
        <f t="shared" si="11"/>
        <v>5</v>
      </c>
      <c r="Y273" s="34">
        <f t="shared" si="11"/>
        <v>0</v>
      </c>
      <c r="Z273" s="56">
        <f t="shared" si="11"/>
        <v>-77</v>
      </c>
      <c r="AA273" s="41">
        <f t="shared" si="11"/>
        <v>43</v>
      </c>
      <c r="AB273" s="34">
        <f t="shared" si="11"/>
        <v>0</v>
      </c>
      <c r="AC273" s="34">
        <f t="shared" si="11"/>
        <v>2</v>
      </c>
      <c r="AD273" s="34">
        <f t="shared" si="11"/>
        <v>3</v>
      </c>
      <c r="AE273" s="34">
        <f t="shared" si="11"/>
        <v>60</v>
      </c>
      <c r="AF273" s="34">
        <f t="shared" si="11"/>
        <v>100</v>
      </c>
      <c r="AG273" s="56">
        <f t="shared" si="11"/>
        <v>-56</v>
      </c>
      <c r="AH273" s="34">
        <f t="shared" si="11"/>
        <v>0</v>
      </c>
    </row>
    <row r="274" spans="1:34" x14ac:dyDescent="0.25">
      <c r="A274" s="55">
        <v>44959</v>
      </c>
      <c r="B274" s="301" t="s">
        <v>63</v>
      </c>
      <c r="C274" s="53"/>
      <c r="D274" s="53">
        <v>-85</v>
      </c>
      <c r="E274" s="53">
        <v>-10</v>
      </c>
      <c r="F274" s="53"/>
      <c r="G274" s="53"/>
      <c r="H274" s="53"/>
      <c r="I274" s="53">
        <v>-41</v>
      </c>
      <c r="J274" s="53"/>
      <c r="K274" s="53"/>
      <c r="L274" s="53"/>
      <c r="M274" s="53"/>
      <c r="N274" s="53"/>
      <c r="O274" s="53"/>
      <c r="P274" s="53"/>
      <c r="Q274" s="53"/>
      <c r="R274" s="53">
        <v>-8</v>
      </c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</row>
    <row r="275" spans="1:34" x14ac:dyDescent="0.25">
      <c r="A275" s="12">
        <v>44987</v>
      </c>
      <c r="B275" s="301" t="s">
        <v>63</v>
      </c>
      <c r="C275" s="53"/>
      <c r="D275" s="53">
        <v>-38</v>
      </c>
      <c r="E275" s="53">
        <v>-359</v>
      </c>
      <c r="F275" s="53">
        <v>-21</v>
      </c>
      <c r="G275" s="53"/>
      <c r="H275" s="53"/>
      <c r="I275" s="53">
        <v>-31</v>
      </c>
      <c r="J275" s="53"/>
      <c r="K275" s="53"/>
      <c r="L275" s="53"/>
      <c r="M275" s="53"/>
      <c r="N275" s="53"/>
      <c r="O275" s="53"/>
      <c r="P275" s="53">
        <v>-7</v>
      </c>
      <c r="Q275" s="53"/>
      <c r="R275" s="53">
        <v>-20</v>
      </c>
      <c r="S275" s="53">
        <v>-20</v>
      </c>
      <c r="T275" s="53">
        <v>-5</v>
      </c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</row>
    <row r="276" spans="1:34" x14ac:dyDescent="0.25">
      <c r="A276" s="12">
        <v>44987</v>
      </c>
      <c r="B276" s="301" t="s">
        <v>63</v>
      </c>
      <c r="C276" s="53">
        <v>-74</v>
      </c>
      <c r="D276" s="53"/>
      <c r="E276" s="53"/>
      <c r="F276" s="53">
        <v>-4</v>
      </c>
      <c r="G276" s="53">
        <v>-230</v>
      </c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</row>
    <row r="277" spans="1:34" x14ac:dyDescent="0.25">
      <c r="A277" s="55">
        <v>45089</v>
      </c>
      <c r="B277" s="301" t="s">
        <v>63</v>
      </c>
      <c r="C277" s="53">
        <v>-110</v>
      </c>
      <c r="D277" s="53">
        <v>-115</v>
      </c>
      <c r="E277" s="53"/>
      <c r="F277" s="53">
        <v>-13</v>
      </c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>
        <v>-2</v>
      </c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</row>
    <row r="278" spans="1:34" x14ac:dyDescent="0.25">
      <c r="A278" s="55">
        <v>45119</v>
      </c>
      <c r="B278" s="301" t="s">
        <v>63</v>
      </c>
      <c r="C278" s="53">
        <v>-262</v>
      </c>
      <c r="D278" s="53">
        <v>-202</v>
      </c>
      <c r="E278" s="53">
        <v>-76</v>
      </c>
      <c r="F278" s="53">
        <v>-70</v>
      </c>
      <c r="G278" s="53"/>
      <c r="H278" s="53"/>
      <c r="I278" s="53">
        <v>-53</v>
      </c>
      <c r="J278" s="53"/>
      <c r="K278" s="53"/>
      <c r="L278" s="53"/>
      <c r="M278" s="53"/>
      <c r="N278" s="53">
        <v>-33</v>
      </c>
      <c r="O278" s="53"/>
      <c r="P278" s="53">
        <v>-13</v>
      </c>
      <c r="Q278" s="53"/>
      <c r="R278" s="53">
        <v>-21</v>
      </c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</row>
    <row r="279" spans="1:34" x14ac:dyDescent="0.25">
      <c r="A279" s="55">
        <v>45119</v>
      </c>
      <c r="B279" s="301" t="s">
        <v>63</v>
      </c>
      <c r="C279" s="53"/>
      <c r="D279" s="53"/>
      <c r="E279" s="53"/>
      <c r="F279" s="53"/>
      <c r="G279" s="53">
        <v>-300</v>
      </c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</row>
    <row r="280" spans="1:34" x14ac:dyDescent="0.25">
      <c r="A280" s="55">
        <v>45171</v>
      </c>
      <c r="B280" s="301" t="s">
        <v>63</v>
      </c>
      <c r="C280" s="53"/>
      <c r="D280" s="53"/>
      <c r="E280" s="53"/>
      <c r="F280" s="53"/>
      <c r="G280" s="53">
        <v>-855</v>
      </c>
      <c r="H280" s="53">
        <v>-102</v>
      </c>
      <c r="I280" s="53"/>
      <c r="J280" s="53">
        <v>-50</v>
      </c>
      <c r="K280" s="53">
        <v>-16</v>
      </c>
      <c r="L280" s="53">
        <v>-33</v>
      </c>
      <c r="M280" s="53">
        <v>-50</v>
      </c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</row>
    <row r="281" spans="1:34" x14ac:dyDescent="0.25">
      <c r="A281" s="55">
        <v>45171</v>
      </c>
      <c r="B281" s="301" t="s">
        <v>63</v>
      </c>
      <c r="C281" s="53">
        <v>-58</v>
      </c>
      <c r="D281" s="53">
        <v>-54</v>
      </c>
      <c r="E281" s="53">
        <v>-637</v>
      </c>
      <c r="F281" s="53">
        <v>-24</v>
      </c>
      <c r="G281" s="53"/>
      <c r="H281" s="53"/>
      <c r="I281" s="53">
        <v>-43</v>
      </c>
      <c r="J281" s="53"/>
      <c r="K281" s="53"/>
      <c r="L281" s="53"/>
      <c r="M281" s="53"/>
      <c r="N281" s="53"/>
      <c r="O281" s="53"/>
      <c r="P281" s="53">
        <v>-6</v>
      </c>
      <c r="Q281" s="53"/>
      <c r="R281" s="53"/>
      <c r="S281" s="53"/>
      <c r="T281" s="53">
        <v>-2</v>
      </c>
      <c r="U281" s="53"/>
      <c r="V281" s="53"/>
      <c r="W281" s="53"/>
      <c r="X281" s="53"/>
      <c r="Y281" s="53"/>
      <c r="Z281" s="53">
        <v>-5</v>
      </c>
      <c r="AA281" s="53"/>
      <c r="AB281" s="53"/>
      <c r="AC281" s="53"/>
      <c r="AD281" s="53"/>
      <c r="AE281" s="53"/>
      <c r="AF281" s="53"/>
      <c r="AG281" s="53"/>
      <c r="AH281" s="53"/>
    </row>
    <row r="282" spans="1:34" s="1" customFormat="1" x14ac:dyDescent="0.25">
      <c r="A282" s="55">
        <v>45201</v>
      </c>
      <c r="B282" s="301" t="s">
        <v>63</v>
      </c>
      <c r="C282" s="53">
        <v>-61</v>
      </c>
      <c r="D282" s="53">
        <v>-68</v>
      </c>
      <c r="E282" s="53">
        <v>-20</v>
      </c>
      <c r="F282" s="53">
        <v>-62</v>
      </c>
      <c r="G282" s="354"/>
      <c r="H282" s="354"/>
      <c r="I282" s="53">
        <v>-34</v>
      </c>
      <c r="J282" s="354"/>
      <c r="K282" s="354"/>
      <c r="L282" s="354"/>
      <c r="M282" s="354"/>
      <c r="N282" s="354"/>
      <c r="O282" s="354"/>
      <c r="P282" s="53">
        <v>-29</v>
      </c>
      <c r="Q282" s="53">
        <v>-11</v>
      </c>
      <c r="R282" s="53">
        <v>-24</v>
      </c>
      <c r="S282" s="354"/>
      <c r="T282" s="354"/>
      <c r="U282" s="354"/>
      <c r="V282" s="354"/>
      <c r="W282" s="354"/>
      <c r="X282" s="354"/>
      <c r="Y282" s="354"/>
      <c r="Z282" s="354"/>
      <c r="AA282" s="354"/>
      <c r="AB282" s="354"/>
      <c r="AC282" s="354"/>
      <c r="AD282" s="354"/>
      <c r="AE282" s="354"/>
      <c r="AF282" s="354"/>
      <c r="AG282" s="354"/>
      <c r="AH282" s="354"/>
    </row>
    <row r="283" spans="1:34" x14ac:dyDescent="0.25">
      <c r="A283" s="365">
        <v>45262</v>
      </c>
      <c r="B283" s="373" t="s">
        <v>6122</v>
      </c>
      <c r="C283" s="354">
        <v>-20</v>
      </c>
      <c r="D283" s="354">
        <v>-10</v>
      </c>
      <c r="E283" s="354">
        <v>-3</v>
      </c>
      <c r="F283" s="53"/>
      <c r="G283" s="53"/>
      <c r="H283" s="354">
        <v>-30</v>
      </c>
      <c r="I283" s="354">
        <v>-12</v>
      </c>
      <c r="J283" s="354">
        <v>-14</v>
      </c>
      <c r="K283" s="53"/>
      <c r="L283" s="53"/>
      <c r="M283" s="53"/>
      <c r="N283" s="354">
        <v>-3</v>
      </c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</row>
    <row r="284" spans="1:34" s="1" customFormat="1" x14ac:dyDescent="0.25">
      <c r="A284" s="55" t="s">
        <v>6165</v>
      </c>
      <c r="B284" s="301" t="s">
        <v>63</v>
      </c>
      <c r="C284" s="53">
        <v>-52</v>
      </c>
      <c r="D284" s="53">
        <v>-22</v>
      </c>
      <c r="E284" s="53">
        <v>-10</v>
      </c>
      <c r="F284" s="53">
        <v>-25</v>
      </c>
      <c r="G284" s="354"/>
      <c r="H284" s="354"/>
      <c r="I284" s="53"/>
      <c r="J284" s="354"/>
      <c r="K284" s="354"/>
      <c r="L284" s="354"/>
      <c r="M284" s="354"/>
      <c r="N284" s="354"/>
      <c r="O284" s="354"/>
      <c r="P284" s="53">
        <v>-17</v>
      </c>
      <c r="Q284" s="53">
        <v>-10</v>
      </c>
      <c r="R284" s="53">
        <v>-10</v>
      </c>
      <c r="S284" s="354"/>
      <c r="T284" s="53">
        <v>-1</v>
      </c>
      <c r="U284" s="354"/>
      <c r="V284" s="354"/>
      <c r="W284" s="354"/>
      <c r="X284" s="354"/>
      <c r="Y284" s="354"/>
      <c r="Z284" s="354"/>
      <c r="AA284" s="354"/>
      <c r="AB284" s="354"/>
      <c r="AC284" s="354"/>
      <c r="AD284" s="354"/>
      <c r="AE284" s="354"/>
      <c r="AF284" s="354"/>
      <c r="AG284" s="354"/>
      <c r="AH284" s="354"/>
    </row>
    <row r="285" spans="1:34" x14ac:dyDescent="0.25">
      <c r="A285" s="55" t="s">
        <v>6165</v>
      </c>
      <c r="B285" s="301" t="s">
        <v>63</v>
      </c>
      <c r="C285" s="53"/>
      <c r="D285" s="53"/>
      <c r="E285" s="53"/>
      <c r="F285" s="53"/>
      <c r="G285" s="53">
        <v>-10</v>
      </c>
      <c r="H285" s="53"/>
      <c r="I285" s="53">
        <v>-9</v>
      </c>
      <c r="J285" s="53">
        <v>-11</v>
      </c>
      <c r="K285" s="53">
        <v>-17</v>
      </c>
      <c r="L285" s="53">
        <v>-45</v>
      </c>
      <c r="M285" s="53">
        <v>-9</v>
      </c>
      <c r="N285" s="53">
        <v>-3</v>
      </c>
      <c r="O285" s="53"/>
      <c r="P285" s="53"/>
      <c r="Q285" s="53"/>
      <c r="R285" s="53"/>
      <c r="S285" s="53">
        <v>-8</v>
      </c>
      <c r="T285" s="53"/>
      <c r="U285" s="53"/>
      <c r="V285" s="53">
        <v>-7</v>
      </c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</row>
    <row r="286" spans="1:34" x14ac:dyDescent="0.25">
      <c r="A286" s="55" t="s">
        <v>6174</v>
      </c>
      <c r="B286" s="301" t="s">
        <v>63</v>
      </c>
      <c r="C286" s="53">
        <v>-16</v>
      </c>
      <c r="D286" s="53">
        <v>-43</v>
      </c>
      <c r="E286" s="53">
        <v>-8</v>
      </c>
      <c r="F286" s="53"/>
      <c r="G286" s="53">
        <v>-5</v>
      </c>
      <c r="H286" s="53"/>
      <c r="I286" s="53">
        <v>-29</v>
      </c>
      <c r="J286" s="53"/>
      <c r="K286" s="53"/>
      <c r="L286" s="53"/>
      <c r="M286" s="53"/>
      <c r="N286" s="53"/>
      <c r="O286" s="53"/>
      <c r="P286" s="53">
        <v>-15</v>
      </c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</row>
    <row r="287" spans="1:34" s="1" customFormat="1" x14ac:dyDescent="0.25">
      <c r="A287" s="55" t="s">
        <v>6184</v>
      </c>
      <c r="B287" s="301" t="s">
        <v>63</v>
      </c>
      <c r="C287" s="53">
        <v>-58</v>
      </c>
      <c r="D287" s="53">
        <v>-9</v>
      </c>
      <c r="E287" s="53">
        <v>-291</v>
      </c>
      <c r="F287" s="53">
        <v>-7</v>
      </c>
      <c r="G287" s="53">
        <v>-300</v>
      </c>
      <c r="H287" s="354"/>
      <c r="I287" s="53">
        <v>-5</v>
      </c>
      <c r="J287" s="354"/>
      <c r="K287" s="354"/>
      <c r="L287" s="354"/>
      <c r="M287" s="354"/>
      <c r="N287" s="53">
        <v>-21</v>
      </c>
      <c r="O287" s="354"/>
      <c r="P287" s="53">
        <v>-3</v>
      </c>
      <c r="Q287" s="354"/>
      <c r="R287" s="53">
        <v>-9</v>
      </c>
      <c r="S287" s="53">
        <v>-26</v>
      </c>
      <c r="T287" s="354"/>
      <c r="U287" s="354"/>
      <c r="V287" s="354"/>
      <c r="W287" s="354"/>
      <c r="X287" s="354"/>
      <c r="Y287" s="354"/>
      <c r="Z287" s="354"/>
      <c r="AA287" s="354"/>
      <c r="AB287" s="354"/>
      <c r="AC287" s="354"/>
      <c r="AD287" s="354"/>
      <c r="AE287" s="354"/>
      <c r="AF287" s="354"/>
      <c r="AG287" s="354"/>
      <c r="AH287" s="354"/>
    </row>
    <row r="288" spans="1:34" x14ac:dyDescent="0.25">
      <c r="A288" s="365" t="s">
        <v>6181</v>
      </c>
      <c r="B288" s="373" t="s">
        <v>6182</v>
      </c>
      <c r="C288" s="53"/>
      <c r="D288" s="53"/>
      <c r="E288" s="53"/>
      <c r="F288" s="354">
        <v>-6</v>
      </c>
      <c r="G288" s="354">
        <v>-20</v>
      </c>
      <c r="H288" s="53"/>
      <c r="I288" s="53"/>
      <c r="J288" s="53"/>
      <c r="K288" s="354">
        <v>-6</v>
      </c>
      <c r="L288" s="354">
        <v>-6</v>
      </c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</row>
    <row r="289" spans="1:34" x14ac:dyDescent="0.25">
      <c r="A289" s="365" t="s">
        <v>6181</v>
      </c>
      <c r="B289" s="373" t="s">
        <v>6183</v>
      </c>
      <c r="C289" s="53"/>
      <c r="D289" s="53"/>
      <c r="E289" s="53"/>
      <c r="F289" s="354"/>
      <c r="G289" s="354">
        <v>-150</v>
      </c>
      <c r="H289" s="53"/>
      <c r="I289" s="53"/>
      <c r="J289" s="354">
        <v>-15</v>
      </c>
      <c r="K289" s="354"/>
      <c r="L289" s="354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</row>
    <row r="290" spans="1:34" s="1" customFormat="1" x14ac:dyDescent="0.25">
      <c r="A290" s="55" t="s">
        <v>6192</v>
      </c>
      <c r="B290" s="53" t="s">
        <v>63</v>
      </c>
      <c r="C290" s="53">
        <v>-28</v>
      </c>
      <c r="D290" s="354"/>
      <c r="E290" s="354"/>
      <c r="F290" s="354"/>
      <c r="G290" s="354"/>
      <c r="H290" s="354"/>
      <c r="I290" s="354"/>
      <c r="J290" s="354"/>
      <c r="K290" s="53">
        <v>-50</v>
      </c>
      <c r="L290" s="53">
        <v>-67</v>
      </c>
      <c r="M290" s="354"/>
      <c r="N290" s="354"/>
      <c r="O290" s="53">
        <v>-25</v>
      </c>
      <c r="P290" s="354"/>
      <c r="Q290" s="53">
        <v>-14</v>
      </c>
      <c r="R290" s="354"/>
      <c r="S290" s="53">
        <v>-3</v>
      </c>
      <c r="T290" s="354"/>
      <c r="U290" s="354"/>
      <c r="V290" s="354"/>
      <c r="W290" s="354"/>
      <c r="X290" s="354"/>
      <c r="Y290" s="354"/>
      <c r="Z290" s="53">
        <v>-1</v>
      </c>
      <c r="AA290" s="354"/>
      <c r="AB290" s="354"/>
      <c r="AC290" s="354"/>
      <c r="AD290" s="354"/>
      <c r="AE290" s="354"/>
      <c r="AF290" s="354"/>
      <c r="AG290" s="354"/>
      <c r="AH290" s="354"/>
    </row>
    <row r="291" spans="1:34" s="1" customFormat="1" x14ac:dyDescent="0.25">
      <c r="A291" s="55" t="s">
        <v>6192</v>
      </c>
      <c r="B291" s="53" t="s">
        <v>63</v>
      </c>
      <c r="C291" s="354"/>
      <c r="D291" s="53">
        <v>-2</v>
      </c>
      <c r="E291" s="354"/>
      <c r="F291" s="53">
        <v>-10</v>
      </c>
      <c r="G291" s="53">
        <v>-16</v>
      </c>
      <c r="H291" s="53">
        <v>-37</v>
      </c>
      <c r="I291" s="354"/>
      <c r="J291" s="354"/>
      <c r="K291" s="354"/>
      <c r="L291" s="354"/>
      <c r="M291" s="354"/>
      <c r="N291" s="53">
        <v>-15</v>
      </c>
      <c r="O291" s="354"/>
      <c r="P291" s="53">
        <v>-6</v>
      </c>
      <c r="Q291" s="354"/>
      <c r="R291" s="53">
        <v>-19</v>
      </c>
      <c r="S291" s="354"/>
      <c r="T291" s="354"/>
      <c r="U291" s="354"/>
      <c r="V291" s="53">
        <v>-10</v>
      </c>
      <c r="W291" s="53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</row>
    <row r="292" spans="1:34" s="1" customFormat="1" x14ac:dyDescent="0.25">
      <c r="A292" s="12" t="s">
        <v>6223</v>
      </c>
      <c r="B292" s="75" t="s">
        <v>63</v>
      </c>
      <c r="C292" s="354"/>
      <c r="D292" s="53">
        <v>-62</v>
      </c>
      <c r="E292" s="53">
        <v>-10</v>
      </c>
      <c r="F292" s="53">
        <v>-20</v>
      </c>
      <c r="G292" s="354"/>
      <c r="H292" s="354"/>
      <c r="I292" s="53">
        <v>-30</v>
      </c>
      <c r="J292" s="354"/>
      <c r="K292" s="354"/>
      <c r="L292" s="354"/>
      <c r="M292" s="354"/>
      <c r="N292" s="53">
        <v>-23</v>
      </c>
      <c r="O292" s="354"/>
      <c r="P292" s="53">
        <v>-3</v>
      </c>
      <c r="Q292" s="354"/>
      <c r="R292" s="53">
        <v>-2</v>
      </c>
      <c r="S292" s="53">
        <v>-31</v>
      </c>
      <c r="T292" s="354"/>
      <c r="U292" s="53">
        <v>-1</v>
      </c>
      <c r="V292" s="354"/>
      <c r="W292" s="354"/>
      <c r="X292" s="354"/>
      <c r="Y292" s="354"/>
      <c r="Z292" s="354"/>
      <c r="AA292" s="354"/>
      <c r="AB292" s="354"/>
      <c r="AC292" s="354"/>
      <c r="AD292" s="354"/>
      <c r="AE292" s="354"/>
      <c r="AF292" s="354"/>
      <c r="AG292" s="354"/>
      <c r="AH292" s="354"/>
    </row>
    <row r="293" spans="1:34" s="1" customFormat="1" x14ac:dyDescent="0.25">
      <c r="A293" s="12" t="s">
        <v>6230</v>
      </c>
      <c r="B293" s="13" t="s">
        <v>63</v>
      </c>
      <c r="C293" s="354"/>
      <c r="D293" s="53">
        <v>-25</v>
      </c>
      <c r="E293" s="53">
        <v>-220</v>
      </c>
      <c r="F293" s="354"/>
      <c r="G293" s="354"/>
      <c r="H293" s="354"/>
      <c r="I293" s="53">
        <v>-22</v>
      </c>
      <c r="J293" s="354"/>
      <c r="K293" s="354"/>
      <c r="L293" s="354"/>
      <c r="M293" s="354"/>
      <c r="N293" s="354"/>
      <c r="O293" s="354"/>
      <c r="P293" s="53">
        <v>-2</v>
      </c>
      <c r="Q293" s="354"/>
      <c r="R293" s="354"/>
      <c r="S293" s="53">
        <v>-15</v>
      </c>
      <c r="T293" s="53">
        <v>-2</v>
      </c>
      <c r="U293" s="354"/>
      <c r="V293" s="53">
        <v>-16</v>
      </c>
      <c r="W293" s="53"/>
      <c r="X293" s="354"/>
      <c r="Y293" s="354"/>
      <c r="Z293" s="354"/>
      <c r="AA293" s="354"/>
      <c r="AB293" s="354"/>
      <c r="AC293" s="354"/>
      <c r="AD293" s="354"/>
      <c r="AE293" s="354"/>
      <c r="AF293" s="354"/>
      <c r="AG293" s="354"/>
      <c r="AH293" s="354"/>
    </row>
    <row r="294" spans="1:34" s="1" customFormat="1" x14ac:dyDescent="0.25">
      <c r="A294" s="12" t="s">
        <v>6230</v>
      </c>
      <c r="B294" s="13" t="s">
        <v>63</v>
      </c>
      <c r="C294" s="53">
        <v>-100</v>
      </c>
      <c r="D294" s="354"/>
      <c r="E294" s="354"/>
      <c r="F294" s="53">
        <v>-11</v>
      </c>
      <c r="G294" s="53">
        <v>-313</v>
      </c>
      <c r="H294" s="53">
        <v>-16</v>
      </c>
      <c r="I294" s="354"/>
      <c r="J294" s="354"/>
      <c r="K294" s="354"/>
      <c r="L294" s="53">
        <v>-16</v>
      </c>
      <c r="M294" s="354"/>
      <c r="N294" s="354"/>
      <c r="O294" s="354"/>
      <c r="P294" s="354"/>
      <c r="Q294" s="53">
        <v>-6</v>
      </c>
      <c r="R294" s="53">
        <v>-2</v>
      </c>
      <c r="S294" s="354"/>
      <c r="T294" s="354"/>
      <c r="U294" s="354"/>
      <c r="V294" s="354"/>
      <c r="W294" s="354"/>
      <c r="X294" s="354"/>
      <c r="Y294" s="354"/>
      <c r="Z294" s="354"/>
      <c r="AA294" s="354"/>
      <c r="AB294" s="354"/>
      <c r="AC294" s="354"/>
      <c r="AD294" s="354"/>
      <c r="AE294" s="354"/>
      <c r="AF294" s="354"/>
      <c r="AG294" s="354"/>
      <c r="AH294" s="354"/>
    </row>
    <row r="295" spans="1:34" s="1" customFormat="1" x14ac:dyDescent="0.25">
      <c r="A295" s="55" t="s">
        <v>6236</v>
      </c>
      <c r="B295" s="13" t="s">
        <v>63</v>
      </c>
      <c r="C295" s="354"/>
      <c r="D295" s="354"/>
      <c r="E295" s="354"/>
      <c r="F295" s="354"/>
      <c r="G295" s="354"/>
      <c r="H295" s="354"/>
      <c r="I295" s="354"/>
      <c r="J295" s="53">
        <v>-74</v>
      </c>
      <c r="K295" s="53">
        <v>-44</v>
      </c>
      <c r="L295" s="53">
        <v>-44</v>
      </c>
      <c r="M295" s="53">
        <v>-32</v>
      </c>
      <c r="N295" s="354"/>
      <c r="O295" s="354"/>
      <c r="P295" s="354"/>
      <c r="Q295" s="354"/>
      <c r="R295" s="354"/>
      <c r="S295" s="354"/>
      <c r="T295" s="354"/>
      <c r="U295" s="354"/>
      <c r="V295" s="354"/>
      <c r="W295" s="354"/>
      <c r="X295" s="354"/>
      <c r="Y295" s="354"/>
      <c r="Z295" s="354"/>
      <c r="AA295" s="354"/>
      <c r="AB295" s="354"/>
      <c r="AC295" s="354"/>
      <c r="AD295" s="354"/>
      <c r="AE295" s="354"/>
      <c r="AF295" s="354"/>
      <c r="AG295" s="354"/>
      <c r="AH295" s="354"/>
    </row>
    <row r="296" spans="1:34" s="1" customFormat="1" x14ac:dyDescent="0.25">
      <c r="A296" s="55" t="s">
        <v>6236</v>
      </c>
      <c r="B296" s="13" t="s">
        <v>63</v>
      </c>
      <c r="C296" s="354"/>
      <c r="D296" s="53">
        <v>-9</v>
      </c>
      <c r="E296" s="53">
        <v>-24</v>
      </c>
      <c r="F296" s="354"/>
      <c r="G296" s="53">
        <v>-7</v>
      </c>
      <c r="H296" s="354"/>
      <c r="I296" s="53">
        <v>-5</v>
      </c>
      <c r="J296" s="354"/>
      <c r="K296" s="354"/>
      <c r="L296" s="354"/>
      <c r="M296" s="354"/>
      <c r="N296" s="53">
        <v>-6</v>
      </c>
      <c r="O296" s="53">
        <v>-35</v>
      </c>
      <c r="P296" s="53">
        <v>-1</v>
      </c>
      <c r="Q296" s="354"/>
      <c r="R296" s="354"/>
      <c r="S296" s="354"/>
      <c r="T296" s="354"/>
      <c r="U296" s="354"/>
      <c r="V296" s="53">
        <v>-10</v>
      </c>
      <c r="W296" s="53"/>
      <c r="X296" s="354"/>
      <c r="Y296" s="354"/>
      <c r="Z296" s="354"/>
      <c r="AA296" s="354"/>
      <c r="AB296" s="354"/>
      <c r="AC296" s="354"/>
      <c r="AD296" s="354"/>
      <c r="AE296" s="354"/>
      <c r="AF296" s="354"/>
      <c r="AG296" s="354"/>
      <c r="AH296" s="354"/>
    </row>
    <row r="297" spans="1:34" s="1" customFormat="1" x14ac:dyDescent="0.25">
      <c r="A297" s="55" t="s">
        <v>6243</v>
      </c>
      <c r="B297" s="53" t="s">
        <v>63</v>
      </c>
      <c r="C297" s="354"/>
      <c r="D297" s="354"/>
      <c r="E297" s="53">
        <v>-166</v>
      </c>
      <c r="F297" s="53">
        <v>-15</v>
      </c>
      <c r="G297" s="53">
        <v>-119</v>
      </c>
      <c r="H297" s="354"/>
      <c r="I297" s="53">
        <v>-36</v>
      </c>
      <c r="J297" s="354"/>
      <c r="K297" s="354"/>
      <c r="L297" s="354"/>
      <c r="M297" s="354"/>
      <c r="N297" s="53">
        <v>-21</v>
      </c>
      <c r="O297" s="354"/>
      <c r="P297" s="354"/>
      <c r="Q297" s="354"/>
      <c r="R297" s="53">
        <v>-5</v>
      </c>
      <c r="S297" s="354"/>
      <c r="T297" s="354"/>
      <c r="U297" s="354"/>
      <c r="V297" s="354"/>
      <c r="W297" s="354"/>
      <c r="X297" s="354"/>
      <c r="Y297" s="354"/>
      <c r="Z297" s="354"/>
      <c r="AA297" s="354"/>
      <c r="AB297" s="354"/>
      <c r="AC297" s="354"/>
      <c r="AD297" s="354"/>
      <c r="AE297" s="354"/>
      <c r="AF297" s="354"/>
      <c r="AG297" s="354"/>
      <c r="AH297" s="354"/>
    </row>
    <row r="298" spans="1:34" s="1" customFormat="1" ht="17" thickBot="1" x14ac:dyDescent="0.3">
      <c r="A298" s="55" t="s">
        <v>6243</v>
      </c>
      <c r="B298" s="53" t="s">
        <v>63</v>
      </c>
      <c r="C298" s="53">
        <v>-80</v>
      </c>
      <c r="D298" s="53">
        <v>-76</v>
      </c>
      <c r="E298" s="53">
        <v>-100</v>
      </c>
      <c r="F298" s="354"/>
      <c r="G298" s="354"/>
      <c r="H298" s="354"/>
      <c r="I298" s="354"/>
      <c r="J298" s="354"/>
      <c r="K298" s="354"/>
      <c r="L298" s="354"/>
      <c r="M298" s="354"/>
      <c r="N298" s="354"/>
      <c r="O298" s="354"/>
      <c r="P298" s="354"/>
      <c r="Q298" s="354"/>
      <c r="R298" s="354"/>
      <c r="S298" s="354"/>
      <c r="T298" s="354"/>
      <c r="U298" s="354"/>
      <c r="V298" s="354"/>
      <c r="W298" s="354"/>
      <c r="X298" s="354"/>
      <c r="Y298" s="354"/>
      <c r="Z298" s="354"/>
      <c r="AA298" s="354"/>
      <c r="AB298" s="354"/>
      <c r="AC298" s="354"/>
      <c r="AD298" s="354"/>
      <c r="AE298" s="354"/>
      <c r="AF298" s="354"/>
      <c r="AG298" s="354"/>
      <c r="AH298" s="354"/>
    </row>
    <row r="299" spans="1:34" s="8" customFormat="1" ht="17" thickBot="1" x14ac:dyDescent="0.3">
      <c r="A299" s="161" t="s">
        <v>6258</v>
      </c>
      <c r="B299" s="34"/>
      <c r="C299" s="34">
        <f t="shared" ref="C299:AH299" si="12">SUM(C273:C298)</f>
        <v>2185</v>
      </c>
      <c r="D299" s="34">
        <f t="shared" si="12"/>
        <v>1014</v>
      </c>
      <c r="E299" s="34">
        <f t="shared" si="12"/>
        <v>2857</v>
      </c>
      <c r="F299" s="34">
        <f t="shared" si="12"/>
        <v>1028</v>
      </c>
      <c r="G299" s="34">
        <f t="shared" si="12"/>
        <v>5250</v>
      </c>
      <c r="H299" s="34">
        <f t="shared" si="12"/>
        <v>299</v>
      </c>
      <c r="I299" s="34">
        <f t="shared" si="12"/>
        <v>616</v>
      </c>
      <c r="J299" s="34">
        <f t="shared" si="12"/>
        <v>560</v>
      </c>
      <c r="K299" s="34">
        <f t="shared" si="12"/>
        <v>745</v>
      </c>
      <c r="L299" s="34">
        <f t="shared" si="12"/>
        <v>810</v>
      </c>
      <c r="M299" s="34">
        <f t="shared" si="12"/>
        <v>175</v>
      </c>
      <c r="N299" s="34">
        <f t="shared" si="12"/>
        <v>180</v>
      </c>
      <c r="O299" s="34">
        <f t="shared" si="12"/>
        <v>216</v>
      </c>
      <c r="P299" s="34">
        <f t="shared" si="12"/>
        <v>168</v>
      </c>
      <c r="Q299" s="34">
        <f t="shared" si="12"/>
        <v>147</v>
      </c>
      <c r="R299" s="34">
        <f t="shared" si="12"/>
        <v>236</v>
      </c>
      <c r="S299" s="34">
        <f t="shared" si="12"/>
        <v>55</v>
      </c>
      <c r="T299" s="34">
        <f t="shared" si="12"/>
        <v>15</v>
      </c>
      <c r="U299" s="34">
        <f t="shared" si="12"/>
        <v>8</v>
      </c>
      <c r="V299" s="34">
        <f t="shared" si="12"/>
        <v>35</v>
      </c>
      <c r="W299" s="34"/>
      <c r="X299" s="34">
        <f t="shared" si="12"/>
        <v>5</v>
      </c>
      <c r="Y299" s="34">
        <f t="shared" si="12"/>
        <v>0</v>
      </c>
      <c r="Z299" s="56">
        <f t="shared" si="12"/>
        <v>-83</v>
      </c>
      <c r="AA299" s="41">
        <f t="shared" si="12"/>
        <v>43</v>
      </c>
      <c r="AB299" s="34">
        <f t="shared" si="12"/>
        <v>0</v>
      </c>
      <c r="AC299" s="34">
        <f t="shared" si="12"/>
        <v>2</v>
      </c>
      <c r="AD299" s="34">
        <f t="shared" si="12"/>
        <v>3</v>
      </c>
      <c r="AE299" s="34">
        <f t="shared" si="12"/>
        <v>60</v>
      </c>
      <c r="AF299" s="34">
        <f t="shared" si="12"/>
        <v>100</v>
      </c>
      <c r="AG299" s="56">
        <f t="shared" si="12"/>
        <v>-56</v>
      </c>
      <c r="AH299" s="34">
        <f t="shared" si="12"/>
        <v>0</v>
      </c>
    </row>
    <row r="300" spans="1:34" s="1" customFormat="1" x14ac:dyDescent="0.25">
      <c r="A300" s="12">
        <v>44929</v>
      </c>
      <c r="B300" s="53" t="s">
        <v>63</v>
      </c>
      <c r="C300" s="354"/>
      <c r="D300" s="354"/>
      <c r="E300" s="354"/>
      <c r="F300" s="354"/>
      <c r="G300" s="53">
        <v>-166</v>
      </c>
      <c r="H300" s="53">
        <v>-17</v>
      </c>
      <c r="I300" s="354"/>
      <c r="J300" s="53">
        <v>-22</v>
      </c>
      <c r="K300" s="53">
        <v>-19</v>
      </c>
      <c r="L300" s="53">
        <v>-7</v>
      </c>
      <c r="M300" s="53">
        <v>-4</v>
      </c>
      <c r="N300" s="354"/>
      <c r="O300" s="354"/>
      <c r="P300" s="354"/>
      <c r="Q300" s="354"/>
      <c r="R300" s="354"/>
      <c r="S300" s="354"/>
      <c r="T300" s="354"/>
      <c r="U300" s="354"/>
      <c r="V300" s="354"/>
      <c r="W300" s="354"/>
      <c r="X300" s="354"/>
      <c r="Y300" s="354"/>
      <c r="Z300" s="354"/>
      <c r="AA300" s="354"/>
      <c r="AB300" s="354"/>
      <c r="AC300" s="354"/>
      <c r="AD300" s="354"/>
      <c r="AE300" s="354"/>
      <c r="AF300" s="354"/>
      <c r="AG300" s="354"/>
      <c r="AH300" s="354"/>
    </row>
    <row r="301" spans="1:34" s="1" customFormat="1" x14ac:dyDescent="0.25">
      <c r="A301" s="12">
        <v>44929</v>
      </c>
      <c r="B301" s="53" t="s">
        <v>63</v>
      </c>
      <c r="C301" s="53">
        <v>-58</v>
      </c>
      <c r="D301" s="53">
        <v>-45</v>
      </c>
      <c r="E301" s="53">
        <v>-20</v>
      </c>
      <c r="F301" s="53">
        <v>-14</v>
      </c>
      <c r="G301" s="354"/>
      <c r="H301" s="354"/>
      <c r="I301" s="354"/>
      <c r="J301" s="354"/>
      <c r="K301" s="354"/>
      <c r="L301" s="354"/>
      <c r="M301" s="354"/>
      <c r="N301" s="354"/>
      <c r="O301" s="354"/>
      <c r="P301" s="53">
        <v>-5</v>
      </c>
      <c r="Q301" s="354"/>
      <c r="R301" s="354"/>
      <c r="S301" s="354"/>
      <c r="T301" s="354"/>
      <c r="U301" s="354"/>
      <c r="V301" s="354"/>
      <c r="W301" s="354"/>
      <c r="X301" s="354"/>
      <c r="Y301" s="354"/>
      <c r="Z301" s="354"/>
      <c r="AA301" s="354"/>
      <c r="AB301" s="354"/>
      <c r="AC301" s="354"/>
      <c r="AD301" s="354"/>
      <c r="AE301" s="354"/>
      <c r="AF301" s="354"/>
      <c r="AG301" s="354"/>
      <c r="AH301" s="354"/>
    </row>
    <row r="302" spans="1:34" s="1" customFormat="1" x14ac:dyDescent="0.25">
      <c r="A302" s="12">
        <v>44929</v>
      </c>
      <c r="B302" s="53" t="s">
        <v>63</v>
      </c>
      <c r="C302" s="53">
        <v>-26</v>
      </c>
      <c r="D302" s="53">
        <v>-30</v>
      </c>
      <c r="E302" s="53">
        <v>-225</v>
      </c>
      <c r="F302" s="53">
        <v>-5</v>
      </c>
      <c r="G302" s="354"/>
      <c r="H302" s="354"/>
      <c r="I302" s="53">
        <v>-38</v>
      </c>
      <c r="J302" s="354"/>
      <c r="K302" s="354"/>
      <c r="L302" s="354"/>
      <c r="M302" s="354"/>
      <c r="N302" s="53">
        <v>-23</v>
      </c>
      <c r="O302" s="53">
        <v>-57</v>
      </c>
      <c r="P302" s="53">
        <v>-2</v>
      </c>
      <c r="Q302" s="354"/>
      <c r="R302" s="354"/>
      <c r="S302" s="354"/>
      <c r="T302" s="354"/>
      <c r="U302" s="354"/>
      <c r="V302" s="354"/>
      <c r="W302" s="354"/>
      <c r="X302" s="354"/>
      <c r="Y302" s="354"/>
      <c r="Z302" s="354"/>
      <c r="AA302" s="354"/>
      <c r="AB302" s="354"/>
      <c r="AC302" s="354"/>
      <c r="AD302" s="354"/>
      <c r="AE302" s="354"/>
      <c r="AF302" s="354"/>
      <c r="AG302" s="354"/>
      <c r="AH302" s="354"/>
    </row>
    <row r="303" spans="1:34" s="1" customFormat="1" x14ac:dyDescent="0.25">
      <c r="A303" s="12">
        <v>45019</v>
      </c>
      <c r="B303" s="53" t="s">
        <v>63</v>
      </c>
      <c r="C303" s="354"/>
      <c r="D303" s="53">
        <v>-21</v>
      </c>
      <c r="E303" s="354"/>
      <c r="F303" s="53">
        <v>-2</v>
      </c>
      <c r="G303" s="354"/>
      <c r="H303" s="354"/>
      <c r="I303" s="53">
        <v>-13</v>
      </c>
      <c r="J303" s="354"/>
      <c r="K303" s="354"/>
      <c r="L303" s="53">
        <v>-21</v>
      </c>
      <c r="M303" s="354"/>
      <c r="N303" s="354"/>
      <c r="O303" s="354"/>
      <c r="P303" s="53">
        <v>-3</v>
      </c>
      <c r="Q303" s="354"/>
      <c r="R303" s="354"/>
      <c r="S303" s="53">
        <v>-3</v>
      </c>
      <c r="T303" s="354"/>
      <c r="U303" s="53">
        <v>-1</v>
      </c>
      <c r="V303" s="53">
        <v>-1</v>
      </c>
      <c r="W303" s="53"/>
      <c r="X303" s="354"/>
      <c r="Y303" s="354"/>
      <c r="Z303" s="354"/>
      <c r="AA303" s="354"/>
      <c r="AB303" s="354"/>
      <c r="AC303" s="354"/>
      <c r="AD303" s="354"/>
      <c r="AE303" s="354"/>
      <c r="AF303" s="354"/>
      <c r="AG303" s="354"/>
      <c r="AH303" s="354"/>
    </row>
    <row r="304" spans="1:34" s="1" customFormat="1" x14ac:dyDescent="0.25">
      <c r="A304" s="12">
        <v>45019</v>
      </c>
      <c r="B304" s="53" t="s">
        <v>63</v>
      </c>
      <c r="C304" s="53"/>
      <c r="D304" s="53"/>
      <c r="E304" s="53">
        <v>-45</v>
      </c>
      <c r="F304" s="354"/>
      <c r="G304" s="53">
        <v>-204</v>
      </c>
      <c r="H304" s="53">
        <v>-9</v>
      </c>
      <c r="I304" s="354"/>
      <c r="J304" s="354"/>
      <c r="K304" s="354"/>
      <c r="L304" s="354"/>
      <c r="M304" s="354"/>
      <c r="N304" s="354"/>
      <c r="O304" s="354"/>
      <c r="P304" s="354"/>
      <c r="Q304" s="354"/>
      <c r="R304" s="354"/>
      <c r="S304" s="354"/>
      <c r="T304" s="354"/>
      <c r="U304" s="354"/>
      <c r="V304" s="354"/>
      <c r="W304" s="354"/>
      <c r="X304" s="354"/>
      <c r="Y304" s="354"/>
      <c r="Z304" s="354"/>
      <c r="AA304" s="354"/>
      <c r="AB304" s="354"/>
      <c r="AC304" s="354"/>
      <c r="AD304" s="354"/>
      <c r="AE304" s="354"/>
      <c r="AF304" s="354"/>
      <c r="AG304" s="354"/>
      <c r="AH304" s="354"/>
    </row>
    <row r="305" spans="1:34" s="1" customFormat="1" x14ac:dyDescent="0.25">
      <c r="A305" s="55">
        <v>45141</v>
      </c>
      <c r="B305" s="53" t="s">
        <v>63</v>
      </c>
      <c r="C305" s="354"/>
      <c r="D305" s="354"/>
      <c r="E305" s="354"/>
      <c r="F305" s="354"/>
      <c r="G305" s="354"/>
      <c r="H305" s="354"/>
      <c r="I305" s="53">
        <v>-15</v>
      </c>
      <c r="J305" s="53">
        <v>-35</v>
      </c>
      <c r="K305" s="53">
        <v>-37</v>
      </c>
      <c r="L305" s="53">
        <v>-19</v>
      </c>
      <c r="M305" s="53">
        <v>-6</v>
      </c>
      <c r="N305" s="53">
        <v>-7</v>
      </c>
      <c r="O305" s="354"/>
      <c r="P305" s="354"/>
      <c r="Q305" s="354"/>
      <c r="R305" s="354"/>
      <c r="S305" s="354"/>
      <c r="T305" s="354"/>
      <c r="U305" s="354"/>
      <c r="V305" s="354"/>
      <c r="W305" s="354"/>
      <c r="X305" s="354"/>
      <c r="Y305" s="354"/>
      <c r="Z305" s="354"/>
      <c r="AA305" s="354"/>
      <c r="AB305" s="354"/>
      <c r="AC305" s="354"/>
      <c r="AD305" s="354"/>
      <c r="AE305" s="354"/>
      <c r="AF305" s="354"/>
      <c r="AG305" s="354"/>
      <c r="AH305" s="354"/>
    </row>
    <row r="306" spans="1:34" s="1" customFormat="1" x14ac:dyDescent="0.25">
      <c r="A306" s="55">
        <v>45141</v>
      </c>
      <c r="B306" s="53" t="s">
        <v>63</v>
      </c>
      <c r="C306" s="53">
        <v>-21</v>
      </c>
      <c r="D306" s="53">
        <v>-12</v>
      </c>
      <c r="E306" s="53">
        <v>-40</v>
      </c>
      <c r="F306" s="53">
        <v>-10</v>
      </c>
      <c r="G306" s="53">
        <v>-109</v>
      </c>
      <c r="H306" s="53">
        <v>-9</v>
      </c>
      <c r="I306" s="354"/>
      <c r="J306" s="354"/>
      <c r="K306" s="354"/>
      <c r="L306" s="354"/>
      <c r="M306" s="354"/>
      <c r="N306" s="354"/>
      <c r="O306" s="354"/>
      <c r="P306" s="53">
        <v>-5</v>
      </c>
      <c r="Q306" s="53">
        <v>-5</v>
      </c>
      <c r="R306" s="354"/>
      <c r="S306" s="354"/>
      <c r="T306" s="354"/>
      <c r="U306" s="354"/>
      <c r="V306" s="354"/>
      <c r="W306" s="354"/>
      <c r="X306" s="354"/>
      <c r="Y306" s="354"/>
      <c r="Z306" s="354"/>
      <c r="AA306" s="354"/>
      <c r="AB306" s="354"/>
      <c r="AC306" s="354"/>
      <c r="AD306" s="354"/>
      <c r="AE306" s="354"/>
      <c r="AF306" s="354"/>
      <c r="AG306" s="354"/>
      <c r="AH306" s="354"/>
    </row>
    <row r="307" spans="1:34" x14ac:dyDescent="0.25">
      <c r="A307" s="12">
        <v>45233</v>
      </c>
      <c r="B307" s="53" t="s">
        <v>63</v>
      </c>
      <c r="C307" s="53"/>
      <c r="D307" s="53">
        <v>-50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</row>
    <row r="308" spans="1:34" s="1" customFormat="1" x14ac:dyDescent="0.25">
      <c r="A308" s="55" t="s">
        <v>6345</v>
      </c>
      <c r="B308" s="53" t="s">
        <v>63</v>
      </c>
      <c r="C308" s="53">
        <v>-100</v>
      </c>
      <c r="D308" s="53">
        <v>-85</v>
      </c>
      <c r="E308" s="53">
        <v>-200</v>
      </c>
      <c r="F308" s="354"/>
      <c r="G308" s="354"/>
      <c r="H308" s="354"/>
      <c r="I308" s="53">
        <v>-20</v>
      </c>
      <c r="J308" s="354"/>
      <c r="K308" s="354"/>
      <c r="L308" s="354"/>
      <c r="M308" s="354"/>
      <c r="N308" s="53">
        <v>-15</v>
      </c>
      <c r="O308" s="354"/>
      <c r="P308" s="354"/>
      <c r="Q308" s="354"/>
      <c r="R308" s="354"/>
      <c r="S308" s="354"/>
      <c r="T308" s="354"/>
      <c r="U308" s="354"/>
      <c r="V308" s="354"/>
      <c r="W308" s="354"/>
      <c r="X308" s="354"/>
      <c r="Y308" s="354"/>
      <c r="Z308" s="354"/>
      <c r="AA308" s="354"/>
      <c r="AB308" s="354"/>
      <c r="AC308" s="354"/>
      <c r="AD308" s="354"/>
      <c r="AE308" s="354"/>
      <c r="AF308" s="354"/>
      <c r="AG308" s="354"/>
      <c r="AH308" s="354"/>
    </row>
    <row r="309" spans="1:34" s="1" customFormat="1" x14ac:dyDescent="0.25">
      <c r="A309" s="55" t="s">
        <v>6349</v>
      </c>
      <c r="B309" s="53" t="s">
        <v>63</v>
      </c>
      <c r="C309" s="53">
        <v>-88</v>
      </c>
      <c r="D309" s="53">
        <v>-3</v>
      </c>
      <c r="E309" s="53">
        <v>-13</v>
      </c>
      <c r="F309" s="53">
        <v>-49</v>
      </c>
      <c r="G309" s="354"/>
      <c r="H309" s="354"/>
      <c r="I309" s="354"/>
      <c r="J309" s="354"/>
      <c r="K309" s="354"/>
      <c r="L309" s="354"/>
      <c r="M309" s="354"/>
      <c r="N309" s="354"/>
      <c r="O309" s="354"/>
      <c r="P309" s="53">
        <v>-5</v>
      </c>
      <c r="Q309" s="53">
        <v>-13</v>
      </c>
      <c r="R309" s="354"/>
      <c r="S309" s="354"/>
      <c r="T309" s="354"/>
      <c r="U309" s="354"/>
      <c r="V309" s="53">
        <v>-1</v>
      </c>
      <c r="W309" s="53"/>
      <c r="X309" s="354"/>
      <c r="Y309" s="354"/>
      <c r="Z309" s="53">
        <v>-3</v>
      </c>
      <c r="AA309" s="354"/>
      <c r="AB309" s="354"/>
      <c r="AC309" s="354"/>
      <c r="AD309" s="354"/>
      <c r="AE309" s="354"/>
      <c r="AF309" s="354"/>
      <c r="AG309" s="354"/>
      <c r="AH309" s="354"/>
    </row>
    <row r="310" spans="1:34" s="1" customFormat="1" x14ac:dyDescent="0.25">
      <c r="A310" s="55" t="s">
        <v>6349</v>
      </c>
      <c r="B310" s="53" t="s">
        <v>63</v>
      </c>
      <c r="C310" s="354"/>
      <c r="D310" s="354"/>
      <c r="E310" s="354"/>
      <c r="F310" s="354"/>
      <c r="G310" s="53">
        <v>-309</v>
      </c>
      <c r="H310" s="53">
        <v>-23</v>
      </c>
      <c r="I310" s="53">
        <v>-15</v>
      </c>
      <c r="J310" s="354"/>
      <c r="K310" s="354"/>
      <c r="L310" s="354"/>
      <c r="M310" s="354"/>
      <c r="N310" s="53">
        <v>-33</v>
      </c>
      <c r="O310" s="354"/>
      <c r="P310" s="354"/>
      <c r="Q310" s="354"/>
      <c r="R310" s="354"/>
      <c r="S310" s="354"/>
      <c r="T310" s="354"/>
      <c r="U310" s="354"/>
      <c r="V310" s="354"/>
      <c r="W310" s="354"/>
      <c r="X310" s="354"/>
      <c r="Y310" s="354"/>
      <c r="Z310" s="354"/>
      <c r="AA310" s="354"/>
      <c r="AB310" s="354"/>
      <c r="AC310" s="354"/>
      <c r="AD310" s="354"/>
      <c r="AE310" s="354"/>
      <c r="AF310" s="354"/>
      <c r="AG310" s="354"/>
      <c r="AH310" s="354"/>
    </row>
    <row r="311" spans="1:34" s="1" customFormat="1" x14ac:dyDescent="0.25">
      <c r="A311" s="55" t="s">
        <v>6313</v>
      </c>
      <c r="B311" s="53" t="s">
        <v>63</v>
      </c>
      <c r="C311" s="53">
        <v>-2</v>
      </c>
      <c r="D311" s="53">
        <v>-8</v>
      </c>
      <c r="E311" s="354"/>
      <c r="F311" s="53">
        <v>-4</v>
      </c>
      <c r="G311" s="354"/>
      <c r="H311" s="354"/>
      <c r="I311" s="53">
        <v>-2</v>
      </c>
      <c r="J311" s="354"/>
      <c r="K311" s="354"/>
      <c r="L311" s="354"/>
      <c r="M311" s="354"/>
      <c r="N311" s="53">
        <v>-3</v>
      </c>
      <c r="O311" s="53">
        <v>-70</v>
      </c>
      <c r="P311" s="354"/>
      <c r="Q311" s="354"/>
      <c r="R311" s="354"/>
      <c r="S311" s="53">
        <v>-7</v>
      </c>
      <c r="T311" s="53">
        <v>-2</v>
      </c>
      <c r="U311" s="354"/>
      <c r="V311" s="354"/>
      <c r="W311" s="354"/>
      <c r="X311" s="354"/>
      <c r="Y311" s="354"/>
      <c r="Z311" s="354"/>
      <c r="AA311" s="354"/>
      <c r="AB311" s="354"/>
      <c r="AC311" s="354"/>
      <c r="AD311" s="354"/>
      <c r="AE311" s="354"/>
      <c r="AF311" s="354"/>
      <c r="AG311" s="354"/>
      <c r="AH311" s="354"/>
    </row>
    <row r="312" spans="1:34" s="1" customFormat="1" x14ac:dyDescent="0.25">
      <c r="A312" s="55" t="s">
        <v>6313</v>
      </c>
      <c r="B312" s="53" t="s">
        <v>63</v>
      </c>
      <c r="C312" s="354"/>
      <c r="D312" s="354"/>
      <c r="E312" s="354"/>
      <c r="F312" s="354"/>
      <c r="G312" s="354"/>
      <c r="H312" s="354"/>
      <c r="I312" s="354"/>
      <c r="J312" s="53">
        <v>-52</v>
      </c>
      <c r="K312" s="53">
        <v>-38</v>
      </c>
      <c r="L312" s="53">
        <v>-31</v>
      </c>
      <c r="M312" s="53">
        <v>-39</v>
      </c>
      <c r="N312" s="354"/>
      <c r="O312" s="354"/>
      <c r="P312" s="53">
        <v>-2</v>
      </c>
      <c r="Q312" s="354"/>
      <c r="R312" s="354"/>
      <c r="S312" s="354"/>
      <c r="T312" s="354"/>
      <c r="U312" s="354"/>
      <c r="V312" s="354"/>
      <c r="W312" s="354"/>
      <c r="X312" s="354"/>
      <c r="Y312" s="354"/>
      <c r="Z312" s="354"/>
      <c r="AA312" s="354"/>
      <c r="AB312" s="354"/>
      <c r="AC312" s="354"/>
      <c r="AD312" s="354"/>
      <c r="AE312" s="354"/>
      <c r="AF312" s="354"/>
      <c r="AG312" s="354"/>
      <c r="AH312" s="354"/>
    </row>
    <row r="313" spans="1:34" s="1" customFormat="1" x14ac:dyDescent="0.25">
      <c r="A313" s="15" t="s">
        <v>6364</v>
      </c>
      <c r="B313" s="13" t="s">
        <v>63</v>
      </c>
      <c r="C313" s="354"/>
      <c r="D313" s="53">
        <v>-22</v>
      </c>
      <c r="E313" s="354"/>
      <c r="F313" s="53">
        <v>-32</v>
      </c>
      <c r="G313" s="354"/>
      <c r="H313" s="354"/>
      <c r="I313" s="53">
        <v>-19</v>
      </c>
      <c r="J313" s="354"/>
      <c r="K313" s="354"/>
      <c r="L313" s="53">
        <v>-29</v>
      </c>
      <c r="M313" s="354"/>
      <c r="N313" s="354"/>
      <c r="O313" s="354"/>
      <c r="P313" s="53">
        <v>-1</v>
      </c>
      <c r="Q313" s="354"/>
      <c r="R313" s="53">
        <v>-24</v>
      </c>
      <c r="S313" s="354"/>
      <c r="T313" s="53">
        <v>-1</v>
      </c>
      <c r="U313" s="354"/>
      <c r="V313" s="53">
        <v>-8</v>
      </c>
      <c r="W313" s="53"/>
      <c r="X313" s="354"/>
      <c r="Y313" s="354"/>
      <c r="Z313" s="354"/>
      <c r="AA313" s="354"/>
      <c r="AB313" s="354"/>
      <c r="AC313" s="354"/>
      <c r="AD313" s="354"/>
      <c r="AE313" s="354"/>
      <c r="AF313" s="354"/>
      <c r="AG313" s="354"/>
      <c r="AH313" s="354"/>
    </row>
    <row r="314" spans="1:34" x14ac:dyDescent="0.25">
      <c r="A314" s="15" t="s">
        <v>6364</v>
      </c>
      <c r="B314" s="13" t="s">
        <v>63</v>
      </c>
      <c r="C314" s="53"/>
      <c r="D314" s="53"/>
      <c r="E314" s="53"/>
      <c r="F314" s="53"/>
      <c r="G314" s="53"/>
      <c r="H314" s="53"/>
      <c r="I314" s="53"/>
      <c r="J314" s="53"/>
      <c r="K314" s="53">
        <v>-23</v>
      </c>
      <c r="L314" s="53"/>
      <c r="M314" s="53"/>
      <c r="N314" s="53"/>
      <c r="O314" s="53"/>
      <c r="P314" s="53"/>
      <c r="Q314" s="53"/>
      <c r="R314" s="53"/>
      <c r="S314" s="53">
        <v>-1</v>
      </c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</row>
    <row r="315" spans="1:34" s="1" customFormat="1" x14ac:dyDescent="0.25">
      <c r="A315" s="15" t="s">
        <v>6382</v>
      </c>
      <c r="B315" s="13" t="s">
        <v>63</v>
      </c>
      <c r="C315" s="53">
        <v>-78</v>
      </c>
      <c r="D315" s="53">
        <v>-59</v>
      </c>
      <c r="E315" s="354"/>
      <c r="F315" s="354"/>
      <c r="G315" s="354"/>
      <c r="H315" s="53"/>
      <c r="I315" s="53">
        <v>-45</v>
      </c>
      <c r="J315" s="354"/>
      <c r="K315" s="354"/>
      <c r="L315" s="354"/>
      <c r="M315" s="354"/>
      <c r="N315" s="53">
        <v>-6</v>
      </c>
      <c r="O315" s="354"/>
      <c r="P315" s="53">
        <v>-15</v>
      </c>
      <c r="Q315" s="53">
        <v>-2</v>
      </c>
      <c r="R315" s="354"/>
      <c r="S315" s="354"/>
      <c r="T315" s="53">
        <v>-2</v>
      </c>
      <c r="U315" s="354"/>
      <c r="V315" s="354"/>
      <c r="W315" s="354"/>
      <c r="X315" s="354"/>
      <c r="Y315" s="354"/>
      <c r="Z315" s="53">
        <v>-1</v>
      </c>
      <c r="AA315" s="354"/>
      <c r="AB315" s="354"/>
      <c r="AC315" s="354"/>
      <c r="AD315" s="354"/>
      <c r="AE315" s="354"/>
      <c r="AF315" s="354"/>
      <c r="AG315" s="354"/>
      <c r="AH315" s="354"/>
    </row>
    <row r="316" spans="1:34" s="1" customFormat="1" x14ac:dyDescent="0.25">
      <c r="A316" s="15" t="s">
        <v>6382</v>
      </c>
      <c r="B316" s="13" t="s">
        <v>63</v>
      </c>
      <c r="C316" s="53">
        <v>-27</v>
      </c>
      <c r="D316" s="354"/>
      <c r="E316" s="53">
        <v>-59</v>
      </c>
      <c r="F316" s="53">
        <v>-69</v>
      </c>
      <c r="G316" s="53">
        <v>-176</v>
      </c>
      <c r="H316" s="53">
        <v>-10</v>
      </c>
      <c r="I316" s="354"/>
      <c r="J316" s="354"/>
      <c r="K316" s="354"/>
      <c r="L316" s="354"/>
      <c r="M316" s="354"/>
      <c r="N316" s="354"/>
      <c r="O316" s="354"/>
      <c r="P316" s="354"/>
      <c r="Q316" s="53">
        <v>-4</v>
      </c>
      <c r="R316" s="53">
        <v>-10</v>
      </c>
      <c r="S316" s="354"/>
      <c r="T316" s="354"/>
      <c r="U316" s="354"/>
      <c r="V316" s="354"/>
      <c r="W316" s="354"/>
      <c r="X316" s="354"/>
      <c r="Y316" s="354"/>
      <c r="Z316" s="53">
        <v>-1</v>
      </c>
      <c r="AA316" s="354"/>
      <c r="AB316" s="354"/>
      <c r="AC316" s="354"/>
      <c r="AD316" s="354"/>
      <c r="AE316" s="354"/>
      <c r="AF316" s="354"/>
      <c r="AG316" s="354"/>
      <c r="AH316" s="354"/>
    </row>
    <row r="317" spans="1:34" s="1" customFormat="1" ht="17" thickBot="1" x14ac:dyDescent="0.3">
      <c r="A317" s="15" t="s">
        <v>6382</v>
      </c>
      <c r="B317" s="13" t="s">
        <v>63</v>
      </c>
      <c r="C317" s="354"/>
      <c r="D317" s="354"/>
      <c r="E317" s="354"/>
      <c r="F317" s="354"/>
      <c r="G317" s="354"/>
      <c r="H317" s="354"/>
      <c r="I317" s="354"/>
      <c r="J317" s="53">
        <v>-28</v>
      </c>
      <c r="K317" s="53">
        <v>-53</v>
      </c>
      <c r="L317" s="53">
        <v>-23</v>
      </c>
      <c r="M317" s="53">
        <v>-4</v>
      </c>
      <c r="N317" s="354"/>
      <c r="O317" s="354"/>
      <c r="P317" s="354"/>
      <c r="Q317" s="354"/>
      <c r="R317" s="354"/>
      <c r="S317" s="53">
        <v>-2</v>
      </c>
      <c r="T317" s="354"/>
      <c r="U317" s="53">
        <v>-1</v>
      </c>
      <c r="V317" s="354"/>
      <c r="W317" s="354"/>
      <c r="X317" s="354"/>
      <c r="Y317" s="354"/>
      <c r="Z317" s="354"/>
      <c r="AA317" s="354"/>
      <c r="AB317" s="354"/>
      <c r="AC317" s="354"/>
      <c r="AD317" s="354"/>
      <c r="AE317" s="354"/>
      <c r="AF317" s="354"/>
      <c r="AG317" s="354"/>
      <c r="AH317" s="354"/>
    </row>
    <row r="318" spans="1:34" s="8" customFormat="1" ht="17" thickBot="1" x14ac:dyDescent="0.3">
      <c r="A318" s="161" t="s">
        <v>6412</v>
      </c>
      <c r="B318" s="34"/>
      <c r="C318" s="34">
        <f>SUM(C299:C317)</f>
        <v>1785</v>
      </c>
      <c r="D318" s="34">
        <f t="shared" ref="D318:AH318" si="13">SUM(D299:D317)</f>
        <v>679</v>
      </c>
      <c r="E318" s="34">
        <f t="shared" si="13"/>
        <v>2255</v>
      </c>
      <c r="F318" s="34">
        <f t="shared" si="13"/>
        <v>843</v>
      </c>
      <c r="G318" s="34">
        <f t="shared" si="13"/>
        <v>4286</v>
      </c>
      <c r="H318" s="34">
        <f t="shared" si="13"/>
        <v>231</v>
      </c>
      <c r="I318" s="34">
        <f t="shared" si="13"/>
        <v>449</v>
      </c>
      <c r="J318" s="34">
        <f t="shared" si="13"/>
        <v>423</v>
      </c>
      <c r="K318" s="34">
        <f t="shared" si="13"/>
        <v>575</v>
      </c>
      <c r="L318" s="34">
        <f t="shared" si="13"/>
        <v>680</v>
      </c>
      <c r="M318" s="34">
        <f t="shared" si="13"/>
        <v>122</v>
      </c>
      <c r="N318" s="34">
        <f t="shared" si="13"/>
        <v>93</v>
      </c>
      <c r="O318" s="34">
        <f t="shared" si="13"/>
        <v>89</v>
      </c>
      <c r="P318" s="34">
        <f t="shared" si="13"/>
        <v>130</v>
      </c>
      <c r="Q318" s="34">
        <f t="shared" si="13"/>
        <v>123</v>
      </c>
      <c r="R318" s="34">
        <f t="shared" si="13"/>
        <v>202</v>
      </c>
      <c r="S318" s="34">
        <f t="shared" si="13"/>
        <v>42</v>
      </c>
      <c r="T318" s="34">
        <f t="shared" si="13"/>
        <v>10</v>
      </c>
      <c r="U318" s="34">
        <f t="shared" si="13"/>
        <v>6</v>
      </c>
      <c r="V318" s="34">
        <f t="shared" si="13"/>
        <v>25</v>
      </c>
      <c r="W318" s="34"/>
      <c r="X318" s="34">
        <f t="shared" si="13"/>
        <v>5</v>
      </c>
      <c r="Y318" s="34">
        <f t="shared" si="13"/>
        <v>0</v>
      </c>
      <c r="Z318" s="56">
        <f t="shared" si="13"/>
        <v>-88</v>
      </c>
      <c r="AA318" s="41">
        <f t="shared" si="13"/>
        <v>43</v>
      </c>
      <c r="AB318" s="34">
        <f t="shared" si="13"/>
        <v>0</v>
      </c>
      <c r="AC318" s="34">
        <f t="shared" si="13"/>
        <v>2</v>
      </c>
      <c r="AD318" s="34">
        <f t="shared" si="13"/>
        <v>3</v>
      </c>
      <c r="AE318" s="34">
        <f t="shared" si="13"/>
        <v>60</v>
      </c>
      <c r="AF318" s="34">
        <f t="shared" si="13"/>
        <v>100</v>
      </c>
      <c r="AG318" s="56">
        <f t="shared" si="13"/>
        <v>-56</v>
      </c>
      <c r="AH318" s="34">
        <f t="shared" si="13"/>
        <v>0</v>
      </c>
    </row>
    <row r="319" spans="1:34" x14ac:dyDescent="0.25">
      <c r="A319" s="301" t="s">
        <v>6426</v>
      </c>
      <c r="B319" s="53" t="s">
        <v>63</v>
      </c>
      <c r="C319" s="53">
        <v>-92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>
        <v>-13</v>
      </c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</row>
    <row r="320" spans="1:34" s="1" customFormat="1" x14ac:dyDescent="0.25">
      <c r="A320" s="301" t="s">
        <v>6426</v>
      </c>
      <c r="B320" s="53" t="s">
        <v>63</v>
      </c>
      <c r="C320" s="354"/>
      <c r="D320" s="53">
        <v>-39</v>
      </c>
      <c r="E320" s="53">
        <v>-49</v>
      </c>
      <c r="F320" s="53">
        <v>-92</v>
      </c>
      <c r="G320" s="354"/>
      <c r="H320" s="354"/>
      <c r="I320" s="53">
        <v>-15</v>
      </c>
      <c r="J320" s="354"/>
      <c r="K320" s="354"/>
      <c r="L320" s="354"/>
      <c r="M320" s="354"/>
      <c r="N320" s="53">
        <v>-3</v>
      </c>
      <c r="O320" s="354"/>
      <c r="P320" s="53">
        <v>-3</v>
      </c>
      <c r="Q320" s="354"/>
      <c r="R320" s="53">
        <v>-15</v>
      </c>
      <c r="S320" s="354"/>
      <c r="T320" s="53">
        <v>-1</v>
      </c>
      <c r="U320" s="354"/>
      <c r="V320" s="354"/>
      <c r="W320" s="354"/>
      <c r="X320" s="354"/>
      <c r="Y320" s="354"/>
      <c r="Z320" s="354"/>
      <c r="AA320" s="354"/>
      <c r="AB320" s="354"/>
      <c r="AC320" s="354"/>
      <c r="AD320" s="354"/>
      <c r="AE320" s="354"/>
      <c r="AF320" s="354"/>
      <c r="AG320" s="354"/>
      <c r="AH320" s="354"/>
    </row>
    <row r="321" spans="1:34" s="1" customFormat="1" x14ac:dyDescent="0.25">
      <c r="A321" s="301" t="s">
        <v>6426</v>
      </c>
      <c r="B321" s="53" t="s">
        <v>63</v>
      </c>
      <c r="C321" s="53">
        <v>-56</v>
      </c>
      <c r="D321" s="354"/>
      <c r="E321" s="354"/>
      <c r="F321" s="53">
        <v>-5</v>
      </c>
      <c r="G321" s="53">
        <v>-217</v>
      </c>
      <c r="H321" s="53">
        <v>-39</v>
      </c>
      <c r="I321" s="354"/>
      <c r="J321" s="354"/>
      <c r="K321" s="354"/>
      <c r="L321" s="354"/>
      <c r="M321" s="354"/>
      <c r="N321" s="354"/>
      <c r="O321" s="354"/>
      <c r="P321" s="354"/>
      <c r="Q321" s="53">
        <v>-16</v>
      </c>
      <c r="R321" s="53">
        <v>-1</v>
      </c>
      <c r="S321" s="354"/>
      <c r="T321" s="354"/>
      <c r="U321" s="354"/>
      <c r="V321" s="354"/>
      <c r="W321" s="354"/>
      <c r="X321" s="354"/>
      <c r="Y321" s="354"/>
      <c r="Z321" s="53">
        <v>-3</v>
      </c>
      <c r="AA321" s="354"/>
      <c r="AB321" s="354"/>
      <c r="AC321" s="354"/>
      <c r="AD321" s="354"/>
      <c r="AE321" s="354"/>
      <c r="AF321" s="354"/>
      <c r="AG321" s="354"/>
      <c r="AH321" s="354"/>
    </row>
    <row r="322" spans="1:34" s="1" customFormat="1" x14ac:dyDescent="0.25">
      <c r="A322" s="301" t="s">
        <v>6440</v>
      </c>
      <c r="B322" s="53" t="s">
        <v>63</v>
      </c>
      <c r="C322" s="354"/>
      <c r="D322" s="53">
        <v>-35</v>
      </c>
      <c r="E322" s="354"/>
      <c r="F322" s="53">
        <v>-19</v>
      </c>
      <c r="G322" s="354"/>
      <c r="H322" s="354"/>
      <c r="I322" s="53">
        <v>-28</v>
      </c>
      <c r="J322" s="354"/>
      <c r="K322" s="53">
        <v>-19</v>
      </c>
      <c r="L322" s="53">
        <v>-15</v>
      </c>
      <c r="M322" s="354"/>
      <c r="N322" s="53">
        <v>-1</v>
      </c>
      <c r="O322" s="354"/>
      <c r="P322" s="53">
        <v>-8</v>
      </c>
      <c r="Q322" s="53">
        <v>-3</v>
      </c>
      <c r="R322" s="354"/>
      <c r="S322" s="354"/>
      <c r="T322" s="354"/>
      <c r="U322" s="354"/>
      <c r="V322" s="354"/>
      <c r="W322" s="354"/>
      <c r="X322" s="354"/>
      <c r="Y322" s="354"/>
      <c r="Z322" s="354"/>
      <c r="AA322" s="354"/>
      <c r="AB322" s="354"/>
      <c r="AC322" s="354"/>
      <c r="AD322" s="354"/>
      <c r="AE322" s="354"/>
      <c r="AF322" s="354"/>
      <c r="AG322" s="354"/>
      <c r="AH322" s="354"/>
    </row>
    <row r="323" spans="1:34" s="1" customFormat="1" x14ac:dyDescent="0.25">
      <c r="A323" s="301" t="s">
        <v>6440</v>
      </c>
      <c r="B323" s="53" t="s">
        <v>63</v>
      </c>
      <c r="C323" s="53">
        <v>-44</v>
      </c>
      <c r="D323" s="354"/>
      <c r="E323" s="53">
        <v>-111</v>
      </c>
      <c r="F323" s="354"/>
      <c r="G323" s="53">
        <v>-71</v>
      </c>
      <c r="H323" s="53">
        <v>-14</v>
      </c>
      <c r="I323" s="354"/>
      <c r="J323" s="354"/>
      <c r="K323" s="354"/>
      <c r="L323" s="354"/>
      <c r="M323" s="354"/>
      <c r="N323" s="354"/>
      <c r="O323" s="354"/>
      <c r="P323" s="354"/>
      <c r="Q323" s="354"/>
      <c r="R323" s="354"/>
      <c r="S323" s="354"/>
      <c r="T323" s="354"/>
      <c r="U323" s="354"/>
      <c r="V323" s="354"/>
      <c r="W323" s="354"/>
      <c r="X323" s="354"/>
      <c r="Y323" s="354"/>
      <c r="Z323" s="354"/>
      <c r="AA323" s="354"/>
      <c r="AB323" s="354"/>
      <c r="AC323" s="354"/>
      <c r="AD323" s="354"/>
      <c r="AE323" s="354"/>
      <c r="AF323" s="354"/>
      <c r="AG323" s="354"/>
      <c r="AH323" s="354"/>
    </row>
    <row r="324" spans="1:34" s="1" customFormat="1" x14ac:dyDescent="0.25">
      <c r="A324" s="55">
        <v>44989</v>
      </c>
      <c r="B324" s="301" t="s">
        <v>63</v>
      </c>
      <c r="C324" s="354"/>
      <c r="D324" s="354"/>
      <c r="E324" s="53">
        <v>-99</v>
      </c>
      <c r="F324" s="354"/>
      <c r="G324" s="53">
        <v>-221</v>
      </c>
      <c r="H324" s="53">
        <v>-8</v>
      </c>
      <c r="I324" s="354"/>
      <c r="J324" s="53">
        <v>-6</v>
      </c>
      <c r="K324" s="53">
        <v>-45</v>
      </c>
      <c r="L324" s="53">
        <v>-54</v>
      </c>
      <c r="M324" s="53">
        <v>-12</v>
      </c>
      <c r="N324" s="354"/>
      <c r="O324" s="354"/>
      <c r="P324" s="354"/>
      <c r="Q324" s="354"/>
      <c r="R324" s="354"/>
      <c r="S324" s="354"/>
      <c r="T324" s="354"/>
      <c r="U324" s="354"/>
      <c r="V324" s="354"/>
      <c r="W324" s="354"/>
      <c r="X324" s="354"/>
      <c r="Y324" s="354"/>
      <c r="Z324" s="354"/>
      <c r="AA324" s="354"/>
      <c r="AB324" s="354"/>
      <c r="AC324" s="354"/>
      <c r="AD324" s="354"/>
      <c r="AE324" s="354"/>
      <c r="AF324" s="354"/>
      <c r="AG324" s="354"/>
      <c r="AH324" s="354"/>
    </row>
    <row r="325" spans="1:34" s="1" customFormat="1" x14ac:dyDescent="0.25">
      <c r="A325" s="55">
        <v>44989</v>
      </c>
      <c r="B325" s="301" t="s">
        <v>63</v>
      </c>
      <c r="C325" s="53">
        <v>-29</v>
      </c>
      <c r="D325" s="53">
        <v>-30</v>
      </c>
      <c r="E325" s="354"/>
      <c r="F325" s="53">
        <v>-7</v>
      </c>
      <c r="G325" s="354"/>
      <c r="H325" s="354"/>
      <c r="I325" s="53">
        <v>-27</v>
      </c>
      <c r="J325" s="354"/>
      <c r="K325" s="354"/>
      <c r="L325" s="354"/>
      <c r="M325" s="354"/>
      <c r="N325" s="354"/>
      <c r="O325" s="53">
        <v>-9</v>
      </c>
      <c r="P325" s="354"/>
      <c r="Q325" s="354"/>
      <c r="R325" s="53">
        <v>-5</v>
      </c>
      <c r="S325" s="53">
        <v>-8</v>
      </c>
      <c r="T325" s="354"/>
      <c r="U325" s="354"/>
      <c r="V325" s="53">
        <v>-6</v>
      </c>
      <c r="W325" s="53"/>
      <c r="X325" s="354"/>
      <c r="Y325" s="354"/>
      <c r="Z325" s="354"/>
      <c r="AA325" s="354"/>
      <c r="AB325" s="354"/>
      <c r="AC325" s="354"/>
      <c r="AD325" s="354"/>
      <c r="AE325" s="354"/>
      <c r="AF325" s="354"/>
      <c r="AG325" s="354"/>
      <c r="AH325" s="354"/>
    </row>
    <row r="326" spans="1:34" x14ac:dyDescent="0.25">
      <c r="A326" s="12">
        <v>45142</v>
      </c>
      <c r="B326" s="301" t="s">
        <v>63</v>
      </c>
      <c r="C326" s="53">
        <v>-26</v>
      </c>
      <c r="D326" s="53">
        <v>-36</v>
      </c>
      <c r="E326" s="53"/>
      <c r="F326" s="53">
        <v>-1</v>
      </c>
      <c r="G326" s="53"/>
      <c r="H326" s="53"/>
      <c r="I326" s="53"/>
      <c r="J326" s="53"/>
      <c r="K326" s="53"/>
      <c r="L326" s="53"/>
      <c r="M326" s="53"/>
      <c r="N326" s="53">
        <v>-1</v>
      </c>
      <c r="O326" s="53"/>
      <c r="P326" s="53">
        <v>-3</v>
      </c>
      <c r="Q326" s="53">
        <v>-2</v>
      </c>
      <c r="R326" s="53"/>
      <c r="S326" s="53"/>
      <c r="T326" s="53">
        <v>-1</v>
      </c>
      <c r="U326" s="53"/>
      <c r="V326" s="53"/>
      <c r="W326" s="53"/>
      <c r="X326" s="53"/>
      <c r="Y326" s="53"/>
      <c r="Z326" s="53">
        <v>-1</v>
      </c>
      <c r="AA326" s="53"/>
      <c r="AB326" s="53"/>
      <c r="AC326" s="53"/>
      <c r="AD326" s="53"/>
      <c r="AE326" s="53"/>
      <c r="AF326" s="53"/>
      <c r="AG326" s="53"/>
      <c r="AH326" s="53"/>
    </row>
    <row r="327" spans="1:34" x14ac:dyDescent="0.25">
      <c r="A327" s="12">
        <v>45142</v>
      </c>
      <c r="B327" s="301" t="s">
        <v>63</v>
      </c>
      <c r="C327" s="53"/>
      <c r="D327" s="53"/>
      <c r="E327" s="53">
        <v>-80</v>
      </c>
      <c r="F327" s="53"/>
      <c r="G327" s="53">
        <v>-86</v>
      </c>
      <c r="H327" s="53">
        <v>-21</v>
      </c>
      <c r="I327" s="53">
        <v>-23</v>
      </c>
      <c r="J327" s="53"/>
      <c r="K327" s="53"/>
      <c r="L327" s="53">
        <v>-7</v>
      </c>
      <c r="M327" s="53"/>
      <c r="N327" s="53"/>
      <c r="O327" s="53"/>
      <c r="P327" s="53"/>
      <c r="Q327" s="53"/>
      <c r="R327" s="53"/>
      <c r="S327" s="53">
        <v>-5</v>
      </c>
      <c r="T327" s="53"/>
      <c r="U327" s="53"/>
      <c r="V327" s="53"/>
      <c r="W327" s="53"/>
      <c r="X327" s="53">
        <v>-1</v>
      </c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</row>
    <row r="328" spans="1:34" s="1" customFormat="1" x14ac:dyDescent="0.25">
      <c r="A328" s="55" t="s">
        <v>6542</v>
      </c>
      <c r="B328" s="301" t="s">
        <v>63</v>
      </c>
      <c r="C328" s="354"/>
      <c r="D328" s="354"/>
      <c r="E328" s="53">
        <v>-340</v>
      </c>
      <c r="F328" s="354"/>
      <c r="G328" s="53">
        <v>-145</v>
      </c>
      <c r="H328" s="53">
        <v>-13</v>
      </c>
      <c r="I328" s="354"/>
      <c r="J328" s="53">
        <v>-11</v>
      </c>
      <c r="K328" s="53">
        <v>-31</v>
      </c>
      <c r="L328" s="53">
        <v>-65</v>
      </c>
      <c r="M328" s="354"/>
      <c r="N328" s="354"/>
      <c r="O328" s="354"/>
      <c r="P328" s="354"/>
      <c r="Q328" s="354"/>
      <c r="R328" s="354"/>
      <c r="S328" s="354"/>
      <c r="T328" s="354"/>
      <c r="U328" s="354"/>
      <c r="V328" s="354"/>
      <c r="W328" s="354"/>
      <c r="X328" s="354"/>
      <c r="Y328" s="354"/>
      <c r="Z328" s="354"/>
      <c r="AA328" s="354"/>
      <c r="AB328" s="354"/>
      <c r="AC328" s="354"/>
      <c r="AD328" s="354"/>
      <c r="AE328" s="354"/>
      <c r="AF328" s="354"/>
      <c r="AG328" s="354"/>
      <c r="AH328" s="354"/>
    </row>
    <row r="329" spans="1:34" s="1" customFormat="1" ht="17" thickBot="1" x14ac:dyDescent="0.3">
      <c r="A329" s="55" t="s">
        <v>6542</v>
      </c>
      <c r="B329" s="301" t="s">
        <v>63</v>
      </c>
      <c r="C329" s="53">
        <v>-172</v>
      </c>
      <c r="D329" s="53">
        <v>-156</v>
      </c>
      <c r="E329" s="354"/>
      <c r="F329" s="53">
        <v>-17</v>
      </c>
      <c r="G329" s="354"/>
      <c r="H329" s="354"/>
      <c r="I329" s="53">
        <v>-40</v>
      </c>
      <c r="J329" s="354"/>
      <c r="K329" s="354"/>
      <c r="L329" s="354"/>
      <c r="M329" s="354"/>
      <c r="N329" s="53">
        <v>-4</v>
      </c>
      <c r="O329" s="354"/>
      <c r="P329" s="53">
        <v>-27</v>
      </c>
      <c r="Q329" s="53">
        <v>-4</v>
      </c>
      <c r="R329" s="53">
        <v>-19</v>
      </c>
      <c r="S329" s="354"/>
      <c r="T329" s="354"/>
      <c r="U329" s="354"/>
      <c r="V329" s="354"/>
      <c r="W329" s="354"/>
      <c r="X329" s="354"/>
      <c r="Y329" s="354"/>
      <c r="Z329" s="354"/>
      <c r="AA329" s="354"/>
      <c r="AB329" s="354"/>
      <c r="AC329" s="354"/>
      <c r="AD329" s="354"/>
      <c r="AE329" s="354"/>
      <c r="AF329" s="354"/>
      <c r="AG329" s="354"/>
      <c r="AH329" s="354"/>
    </row>
    <row r="330" spans="1:34" s="8" customFormat="1" ht="17" thickBot="1" x14ac:dyDescent="0.3">
      <c r="A330" s="161" t="s">
        <v>6546</v>
      </c>
      <c r="B330" s="34"/>
      <c r="C330" s="34">
        <f>SUM(C318:C329)</f>
        <v>1366</v>
      </c>
      <c r="D330" s="34">
        <f t="shared" ref="D330:AG330" si="14">SUM(D318:D329)</f>
        <v>383</v>
      </c>
      <c r="E330" s="34">
        <f t="shared" si="14"/>
        <v>1576</v>
      </c>
      <c r="F330" s="34">
        <f t="shared" si="14"/>
        <v>702</v>
      </c>
      <c r="G330" s="34">
        <f t="shared" si="14"/>
        <v>3546</v>
      </c>
      <c r="H330" s="34">
        <f t="shared" si="14"/>
        <v>136</v>
      </c>
      <c r="I330" s="34">
        <f t="shared" si="14"/>
        <v>316</v>
      </c>
      <c r="J330" s="34">
        <f t="shared" si="14"/>
        <v>406</v>
      </c>
      <c r="K330" s="34">
        <f t="shared" si="14"/>
        <v>480</v>
      </c>
      <c r="L330" s="34">
        <f t="shared" si="14"/>
        <v>539</v>
      </c>
      <c r="M330" s="34">
        <f t="shared" si="14"/>
        <v>110</v>
      </c>
      <c r="N330" s="34">
        <f t="shared" si="14"/>
        <v>84</v>
      </c>
      <c r="O330" s="34">
        <f t="shared" si="14"/>
        <v>80</v>
      </c>
      <c r="P330" s="34">
        <f t="shared" si="14"/>
        <v>89</v>
      </c>
      <c r="Q330" s="34">
        <f t="shared" si="14"/>
        <v>85</v>
      </c>
      <c r="R330" s="34">
        <f t="shared" si="14"/>
        <v>162</v>
      </c>
      <c r="S330" s="34">
        <f t="shared" si="14"/>
        <v>29</v>
      </c>
      <c r="T330" s="34">
        <f t="shared" si="14"/>
        <v>8</v>
      </c>
      <c r="U330" s="34">
        <f t="shared" si="14"/>
        <v>6</v>
      </c>
      <c r="V330" s="34">
        <f t="shared" si="14"/>
        <v>19</v>
      </c>
      <c r="W330" s="34"/>
      <c r="X330" s="34">
        <f t="shared" si="14"/>
        <v>4</v>
      </c>
      <c r="Y330" s="34">
        <f t="shared" si="14"/>
        <v>0</v>
      </c>
      <c r="Z330" s="56">
        <f t="shared" si="14"/>
        <v>-92</v>
      </c>
      <c r="AA330" s="41">
        <f t="shared" si="14"/>
        <v>43</v>
      </c>
      <c r="AB330" s="34">
        <f t="shared" si="14"/>
        <v>0</v>
      </c>
      <c r="AC330" s="34">
        <f t="shared" si="14"/>
        <v>2</v>
      </c>
      <c r="AD330" s="34">
        <f t="shared" si="14"/>
        <v>3</v>
      </c>
      <c r="AE330" s="34">
        <f t="shared" si="14"/>
        <v>60</v>
      </c>
      <c r="AF330" s="34">
        <f t="shared" si="14"/>
        <v>100</v>
      </c>
      <c r="AG330" s="56">
        <f t="shared" si="14"/>
        <v>-56</v>
      </c>
      <c r="AH330" s="34">
        <f>SUM(AH318:AH329)</f>
        <v>0</v>
      </c>
    </row>
    <row r="331" spans="1:34" s="422" customFormat="1" x14ac:dyDescent="0.25">
      <c r="A331" s="1250">
        <v>44931</v>
      </c>
      <c r="B331" s="621" t="s">
        <v>967</v>
      </c>
      <c r="C331" s="621">
        <v>-846</v>
      </c>
      <c r="D331" s="621">
        <v>-54</v>
      </c>
      <c r="E331" s="621">
        <v>-783</v>
      </c>
      <c r="F331" s="621">
        <v>-284</v>
      </c>
      <c r="G331" s="621">
        <v>-1554</v>
      </c>
      <c r="H331" s="621"/>
      <c r="I331" s="621">
        <v>-46</v>
      </c>
      <c r="J331" s="621">
        <v>-182</v>
      </c>
      <c r="K331" s="621">
        <v>-7</v>
      </c>
      <c r="L331" s="621">
        <v>-92</v>
      </c>
      <c r="M331" s="621"/>
      <c r="N331" s="621">
        <v>-10</v>
      </c>
      <c r="O331" s="621">
        <v>-77</v>
      </c>
      <c r="P331" s="621">
        <v>-21</v>
      </c>
      <c r="Q331" s="621">
        <v>-37</v>
      </c>
      <c r="R331" s="621">
        <v>-144</v>
      </c>
      <c r="S331" s="621">
        <v>-22</v>
      </c>
      <c r="T331" s="621">
        <v>-4</v>
      </c>
      <c r="U331" s="621">
        <v>-3</v>
      </c>
      <c r="V331" s="621">
        <v>-16</v>
      </c>
      <c r="W331" s="621"/>
      <c r="X331" s="621">
        <v>-4</v>
      </c>
      <c r="Y331" s="621"/>
      <c r="Z331" s="621"/>
      <c r="AA331" s="621">
        <v>-6</v>
      </c>
      <c r="AB331" s="621"/>
      <c r="AC331" s="621">
        <v>-1</v>
      </c>
      <c r="AD331" s="621">
        <v>-3</v>
      </c>
      <c r="AE331" s="621">
        <v>-60</v>
      </c>
      <c r="AF331" s="621">
        <v>-47</v>
      </c>
      <c r="AG331" s="621"/>
      <c r="AH331" s="621"/>
    </row>
    <row r="332" spans="1:34" s="1" customFormat="1" x14ac:dyDescent="0.25">
      <c r="A332" s="1181">
        <v>45051</v>
      </c>
      <c r="B332" s="69" t="s">
        <v>63</v>
      </c>
      <c r="C332" s="354"/>
      <c r="D332" s="226">
        <v>-58</v>
      </c>
      <c r="E332" s="226">
        <v>-189</v>
      </c>
      <c r="F332" s="226">
        <v>-21</v>
      </c>
      <c r="G332" s="354"/>
      <c r="H332" s="354"/>
      <c r="I332" s="226">
        <v>-69</v>
      </c>
      <c r="J332" s="354"/>
      <c r="K332" s="354"/>
      <c r="L332" s="226">
        <v>-11</v>
      </c>
      <c r="M332" s="354"/>
      <c r="N332" s="226">
        <v>-12</v>
      </c>
      <c r="O332" s="354"/>
      <c r="P332" s="226">
        <v>-17</v>
      </c>
      <c r="Q332" s="354"/>
      <c r="R332" s="226">
        <v>-5</v>
      </c>
      <c r="S332" s="354"/>
      <c r="T332" s="354"/>
      <c r="U332" s="354"/>
      <c r="V332" s="354"/>
      <c r="W332" s="354"/>
      <c r="X332" s="354"/>
      <c r="Y332" s="354"/>
      <c r="Z332" s="53"/>
      <c r="AA332" s="354"/>
      <c r="AB332" s="354"/>
      <c r="AC332" s="354"/>
      <c r="AD332" s="354"/>
      <c r="AE332" s="354"/>
      <c r="AF332" s="354"/>
      <c r="AG332" s="354"/>
      <c r="AH332" s="354"/>
    </row>
    <row r="333" spans="1:34" s="1" customFormat="1" x14ac:dyDescent="0.25">
      <c r="A333" s="1181">
        <v>45051</v>
      </c>
      <c r="B333" s="69" t="s">
        <v>63</v>
      </c>
      <c r="C333" s="226">
        <v>-67</v>
      </c>
      <c r="D333" s="354"/>
      <c r="E333" s="354"/>
      <c r="F333" s="354"/>
      <c r="G333" s="226">
        <v>-237</v>
      </c>
      <c r="H333" s="226">
        <v>-11</v>
      </c>
      <c r="I333" s="354"/>
      <c r="J333" s="354"/>
      <c r="K333" s="226">
        <v>-4</v>
      </c>
      <c r="L333" s="354"/>
      <c r="M333" s="354"/>
      <c r="N333" s="354"/>
      <c r="O333" s="354"/>
      <c r="P333" s="354"/>
      <c r="Q333" s="226">
        <v>-2</v>
      </c>
      <c r="R333" s="354"/>
      <c r="S333" s="226">
        <v>-6</v>
      </c>
      <c r="T333" s="354"/>
      <c r="U333" s="354"/>
      <c r="V333" s="354"/>
      <c r="W333" s="354"/>
      <c r="X333" s="354"/>
      <c r="Y333" s="354"/>
      <c r="Z333" s="53">
        <v>-1</v>
      </c>
      <c r="AA333" s="354"/>
      <c r="AB333" s="354"/>
      <c r="AC333" s="354"/>
      <c r="AD333" s="354"/>
      <c r="AE333" s="354"/>
      <c r="AF333" s="354"/>
      <c r="AG333" s="354"/>
      <c r="AH333" s="354"/>
    </row>
    <row r="334" spans="1:34" s="1" customFormat="1" x14ac:dyDescent="0.25">
      <c r="A334" s="55" t="s">
        <v>6652</v>
      </c>
      <c r="B334" s="69" t="s">
        <v>63</v>
      </c>
      <c r="C334" s="354"/>
      <c r="D334" s="354"/>
      <c r="E334" s="226">
        <v>-36</v>
      </c>
      <c r="F334" s="354"/>
      <c r="G334" s="226">
        <v>-218</v>
      </c>
      <c r="H334" s="226">
        <v>-29</v>
      </c>
      <c r="I334" s="354"/>
      <c r="J334" s="354"/>
      <c r="K334" s="354"/>
      <c r="L334" s="354"/>
      <c r="M334" s="354"/>
      <c r="N334" s="354"/>
      <c r="O334" s="354"/>
      <c r="P334" s="354"/>
      <c r="Q334" s="354"/>
      <c r="R334" s="354"/>
      <c r="S334" s="354"/>
      <c r="T334" s="354"/>
      <c r="U334" s="354"/>
      <c r="V334" s="354"/>
      <c r="W334" s="354"/>
      <c r="X334" s="354"/>
      <c r="Y334" s="354"/>
      <c r="Z334" s="354"/>
      <c r="AA334" s="354"/>
      <c r="AB334" s="354"/>
      <c r="AC334" s="354"/>
      <c r="AD334" s="354"/>
      <c r="AE334" s="354"/>
      <c r="AF334" s="354"/>
      <c r="AG334" s="354"/>
      <c r="AH334" s="354"/>
    </row>
    <row r="335" spans="1:34" s="1" customFormat="1" x14ac:dyDescent="0.25">
      <c r="A335" s="55" t="s">
        <v>6652</v>
      </c>
      <c r="B335" s="69" t="s">
        <v>63</v>
      </c>
      <c r="C335" s="226">
        <v>-8</v>
      </c>
      <c r="D335" s="226">
        <v>-6</v>
      </c>
      <c r="E335" s="354"/>
      <c r="F335" s="226">
        <v>-22</v>
      </c>
      <c r="G335" s="354"/>
      <c r="H335" s="354"/>
      <c r="I335" s="354"/>
      <c r="J335" s="226">
        <v>-54</v>
      </c>
      <c r="K335" s="226">
        <v>-19</v>
      </c>
      <c r="L335" s="226">
        <v>-19</v>
      </c>
      <c r="M335" s="354"/>
      <c r="N335" s="354"/>
      <c r="O335" s="354"/>
      <c r="P335" s="354"/>
      <c r="Q335" s="226">
        <v>-4</v>
      </c>
      <c r="R335" s="226">
        <v>-3</v>
      </c>
      <c r="S335" s="354"/>
      <c r="T335" s="354"/>
      <c r="U335" s="354"/>
      <c r="V335" s="354"/>
      <c r="W335" s="354"/>
      <c r="X335" s="354"/>
      <c r="Y335" s="354"/>
      <c r="Z335" s="354"/>
      <c r="AA335" s="354"/>
      <c r="AB335" s="354"/>
      <c r="AC335" s="354"/>
      <c r="AD335" s="354"/>
      <c r="AE335" s="354"/>
      <c r="AF335" s="354"/>
      <c r="AG335" s="354"/>
      <c r="AH335" s="354"/>
    </row>
    <row r="336" spans="1:34" s="1" customFormat="1" x14ac:dyDescent="0.25">
      <c r="A336" s="12" t="s">
        <v>6649</v>
      </c>
      <c r="B336" s="69" t="s">
        <v>63</v>
      </c>
      <c r="C336" s="226">
        <v>-3</v>
      </c>
      <c r="D336" s="354"/>
      <c r="E336" s="354"/>
      <c r="F336" s="354"/>
      <c r="G336" s="354"/>
      <c r="H336" s="354"/>
      <c r="I336" s="354"/>
      <c r="J336" s="354"/>
      <c r="K336" s="226">
        <v>-84</v>
      </c>
      <c r="L336" s="226">
        <v>-27</v>
      </c>
      <c r="M336" s="226">
        <v>-24</v>
      </c>
      <c r="N336" s="226">
        <v>-1</v>
      </c>
      <c r="O336" s="354"/>
      <c r="P336" s="226">
        <v>-3</v>
      </c>
      <c r="Q336" s="354"/>
      <c r="R336" s="354"/>
      <c r="S336" s="354"/>
      <c r="T336" s="354"/>
      <c r="U336" s="226">
        <v>-1</v>
      </c>
      <c r="V336" s="354"/>
      <c r="W336" s="354"/>
      <c r="X336" s="354"/>
      <c r="Y336" s="354"/>
      <c r="Z336" s="354"/>
      <c r="AA336" s="354"/>
      <c r="AB336" s="354"/>
      <c r="AC336" s="354"/>
      <c r="AD336" s="354"/>
      <c r="AE336" s="354"/>
      <c r="AF336" s="354"/>
      <c r="AG336" s="354"/>
      <c r="AH336" s="354"/>
    </row>
    <row r="337" spans="1:35" s="1" customFormat="1" x14ac:dyDescent="0.25">
      <c r="A337" s="55" t="s">
        <v>6729</v>
      </c>
      <c r="B337" s="69" t="s">
        <v>63</v>
      </c>
      <c r="C337" s="354"/>
      <c r="D337" s="354"/>
      <c r="E337" s="354"/>
      <c r="F337" s="354"/>
      <c r="G337" s="226">
        <v>-167</v>
      </c>
      <c r="H337" s="226">
        <v>-25</v>
      </c>
      <c r="I337" s="354"/>
      <c r="J337" s="226">
        <v>-21</v>
      </c>
      <c r="K337" s="226">
        <v>-78</v>
      </c>
      <c r="L337" s="226">
        <v>-32</v>
      </c>
      <c r="M337" s="354"/>
      <c r="N337" s="354"/>
      <c r="O337" s="354"/>
      <c r="P337" s="354"/>
      <c r="Q337" s="354"/>
      <c r="R337" s="354"/>
      <c r="S337" s="354"/>
      <c r="T337" s="354"/>
      <c r="U337" s="354"/>
      <c r="V337" s="226">
        <v>-2</v>
      </c>
      <c r="W337" s="226"/>
      <c r="X337" s="354"/>
      <c r="Y337" s="354"/>
      <c r="Z337" s="354"/>
      <c r="AA337" s="354"/>
      <c r="AB337" s="354"/>
      <c r="AC337" s="354"/>
      <c r="AD337" s="354"/>
      <c r="AE337" s="354"/>
      <c r="AF337" s="354"/>
      <c r="AG337" s="354"/>
      <c r="AH337" s="354"/>
    </row>
    <row r="338" spans="1:35" s="1" customFormat="1" x14ac:dyDescent="0.25">
      <c r="A338" s="55" t="s">
        <v>6729</v>
      </c>
      <c r="B338" s="69" t="s">
        <v>63</v>
      </c>
      <c r="C338" s="226">
        <v>-22</v>
      </c>
      <c r="D338" s="226">
        <v>-12</v>
      </c>
      <c r="E338" s="226">
        <v>-10</v>
      </c>
      <c r="F338" s="226">
        <v>-203</v>
      </c>
      <c r="G338" s="354"/>
      <c r="H338" s="354"/>
      <c r="I338" s="226">
        <v>-51</v>
      </c>
      <c r="J338" s="354"/>
      <c r="K338" s="842"/>
      <c r="L338" s="354"/>
      <c r="M338" s="354"/>
      <c r="N338" s="226">
        <v>-3</v>
      </c>
      <c r="O338" s="354"/>
      <c r="P338" s="226">
        <v>-10</v>
      </c>
      <c r="Q338" s="226">
        <v>-1</v>
      </c>
      <c r="R338" s="354"/>
      <c r="S338" s="354"/>
      <c r="T338" s="354"/>
      <c r="U338" s="354"/>
      <c r="V338" s="842"/>
      <c r="W338" s="842"/>
      <c r="X338" s="354"/>
      <c r="Y338" s="354"/>
      <c r="Z338" s="354"/>
      <c r="AA338" s="354"/>
      <c r="AB338" s="354"/>
      <c r="AC338" s="354"/>
      <c r="AD338" s="354"/>
      <c r="AE338" s="354"/>
      <c r="AF338" s="354"/>
      <c r="AG338" s="354"/>
      <c r="AH338" s="354"/>
    </row>
    <row r="339" spans="1:35" s="1" customFormat="1" ht="17" thickBot="1" x14ac:dyDescent="0.3">
      <c r="A339" s="55" t="s">
        <v>6759</v>
      </c>
      <c r="B339" s="69" t="s">
        <v>63</v>
      </c>
      <c r="C339" s="226">
        <v>-110</v>
      </c>
      <c r="D339" s="226">
        <v>-63</v>
      </c>
      <c r="E339" s="226">
        <v>-107</v>
      </c>
      <c r="F339" s="226">
        <v>-30</v>
      </c>
      <c r="G339" s="226">
        <v>-169</v>
      </c>
      <c r="H339" s="226">
        <v>-11</v>
      </c>
      <c r="I339" s="226">
        <v>-53</v>
      </c>
      <c r="J339" s="354"/>
      <c r="K339" s="842"/>
      <c r="L339" s="354"/>
      <c r="M339" s="354"/>
      <c r="N339" s="354"/>
      <c r="O339" s="354"/>
      <c r="P339" s="354"/>
      <c r="Q339" s="842"/>
      <c r="R339" s="354"/>
      <c r="S339" s="354"/>
      <c r="T339" s="354"/>
      <c r="U339" s="354"/>
      <c r="V339" s="842"/>
      <c r="W339" s="842"/>
      <c r="X339" s="354"/>
      <c r="Y339" s="354"/>
      <c r="Z339" s="354"/>
      <c r="AA339" s="354"/>
      <c r="AB339" s="354"/>
      <c r="AC339" s="354"/>
      <c r="AD339" s="354"/>
      <c r="AE339" s="354"/>
      <c r="AF339" s="354"/>
      <c r="AG339" s="354"/>
      <c r="AH339" s="354"/>
    </row>
    <row r="340" spans="1:35" s="8" customFormat="1" ht="17" thickBot="1" x14ac:dyDescent="0.3">
      <c r="A340" s="860" t="s">
        <v>6757</v>
      </c>
      <c r="B340" s="41"/>
      <c r="C340" s="181">
        <f t="shared" ref="C340:V340" si="15">SUM(C330:C339)</f>
        <v>310</v>
      </c>
      <c r="D340" s="181">
        <f t="shared" si="15"/>
        <v>190</v>
      </c>
      <c r="E340" s="181">
        <f t="shared" si="15"/>
        <v>451</v>
      </c>
      <c r="F340" s="181">
        <f t="shared" si="15"/>
        <v>142</v>
      </c>
      <c r="G340" s="181">
        <f t="shared" si="15"/>
        <v>1201</v>
      </c>
      <c r="H340" s="181">
        <f t="shared" si="15"/>
        <v>60</v>
      </c>
      <c r="I340" s="181">
        <f t="shared" si="15"/>
        <v>97</v>
      </c>
      <c r="J340" s="181">
        <f t="shared" si="15"/>
        <v>149</v>
      </c>
      <c r="K340" s="181">
        <f t="shared" si="15"/>
        <v>288</v>
      </c>
      <c r="L340" s="181">
        <f t="shared" si="15"/>
        <v>358</v>
      </c>
      <c r="M340" s="181">
        <f t="shared" si="15"/>
        <v>86</v>
      </c>
      <c r="N340" s="181">
        <f t="shared" si="15"/>
        <v>58</v>
      </c>
      <c r="O340" s="181">
        <f t="shared" si="15"/>
        <v>3</v>
      </c>
      <c r="P340" s="181">
        <f t="shared" si="15"/>
        <v>38</v>
      </c>
      <c r="Q340" s="181">
        <f t="shared" si="15"/>
        <v>41</v>
      </c>
      <c r="R340" s="181">
        <f t="shared" si="15"/>
        <v>10</v>
      </c>
      <c r="S340" s="181">
        <f t="shared" si="15"/>
        <v>1</v>
      </c>
      <c r="T340" s="181">
        <f t="shared" si="15"/>
        <v>4</v>
      </c>
      <c r="U340" s="181">
        <f t="shared" si="15"/>
        <v>2</v>
      </c>
      <c r="V340" s="181">
        <f t="shared" si="15"/>
        <v>1</v>
      </c>
      <c r="W340" s="181"/>
      <c r="X340" s="181">
        <f t="shared" ref="X340:AH340" si="16">SUM(X330:X339)</f>
        <v>0</v>
      </c>
      <c r="Y340" s="181">
        <f t="shared" si="16"/>
        <v>0</v>
      </c>
      <c r="Z340" s="41">
        <f t="shared" si="16"/>
        <v>-93</v>
      </c>
      <c r="AA340" s="41">
        <f t="shared" si="16"/>
        <v>37</v>
      </c>
      <c r="AB340" s="41">
        <f t="shared" si="16"/>
        <v>0</v>
      </c>
      <c r="AC340" s="181">
        <f t="shared" si="16"/>
        <v>1</v>
      </c>
      <c r="AD340" s="181">
        <f t="shared" si="16"/>
        <v>0</v>
      </c>
      <c r="AE340" s="181">
        <f t="shared" si="16"/>
        <v>0</v>
      </c>
      <c r="AF340" s="181">
        <f t="shared" si="16"/>
        <v>53</v>
      </c>
      <c r="AG340" s="41">
        <f t="shared" si="16"/>
        <v>-56</v>
      </c>
      <c r="AH340" s="41">
        <f t="shared" si="16"/>
        <v>0</v>
      </c>
      <c r="AI340" s="8" t="s">
        <v>6012</v>
      </c>
    </row>
    <row r="341" spans="1:35" s="626" customFormat="1" x14ac:dyDescent="0.25">
      <c r="A341" s="775">
        <v>44932</v>
      </c>
      <c r="B341" s="776" t="s">
        <v>6954</v>
      </c>
      <c r="C341" s="776">
        <v>-40</v>
      </c>
      <c r="D341" s="776">
        <v>-28</v>
      </c>
      <c r="E341" s="776">
        <v>-56</v>
      </c>
      <c r="F341" s="776">
        <v>-6</v>
      </c>
      <c r="G341" s="776">
        <v>-70</v>
      </c>
      <c r="H341" s="776"/>
      <c r="I341" s="776">
        <v>-16</v>
      </c>
      <c r="J341" s="776"/>
      <c r="K341" s="776">
        <v>-20</v>
      </c>
      <c r="L341" s="776">
        <v>-24</v>
      </c>
      <c r="M341" s="776">
        <v>-20</v>
      </c>
      <c r="N341" s="776">
        <v>-11</v>
      </c>
      <c r="O341" s="776"/>
      <c r="P341" s="776"/>
      <c r="Q341" s="776"/>
      <c r="R341" s="776"/>
      <c r="S341" s="776"/>
      <c r="T341" s="776"/>
      <c r="U341" s="776"/>
      <c r="V341" s="776"/>
      <c r="W341" s="776"/>
      <c r="X341" s="776"/>
      <c r="Y341" s="776"/>
      <c r="Z341" s="776"/>
      <c r="AA341" s="776">
        <v>-6</v>
      </c>
      <c r="AB341" s="776"/>
      <c r="AC341" s="776"/>
      <c r="AD341" s="776"/>
      <c r="AE341" s="776"/>
      <c r="AF341" s="776"/>
      <c r="AG341" s="776"/>
      <c r="AH341" s="776"/>
    </row>
    <row r="342" spans="1:35" s="1" customFormat="1" x14ac:dyDescent="0.25">
      <c r="A342" s="741">
        <v>44991</v>
      </c>
      <c r="B342" s="69" t="s">
        <v>63</v>
      </c>
      <c r="C342" s="354"/>
      <c r="D342" s="226">
        <v>-68</v>
      </c>
      <c r="E342" s="226">
        <v>-50</v>
      </c>
      <c r="F342" s="226">
        <v>-71</v>
      </c>
      <c r="G342" s="226">
        <v>-298</v>
      </c>
      <c r="H342" s="226">
        <v>-8</v>
      </c>
      <c r="I342" s="354"/>
      <c r="J342" s="354"/>
      <c r="K342" s="354"/>
      <c r="L342" s="354"/>
      <c r="M342" s="354"/>
      <c r="N342" s="226">
        <v>-19</v>
      </c>
      <c r="O342" s="354"/>
      <c r="P342" s="226">
        <v>-14</v>
      </c>
      <c r="Q342" s="354"/>
      <c r="R342" s="226">
        <v>-4</v>
      </c>
      <c r="S342" s="354"/>
      <c r="T342" s="354"/>
      <c r="U342" s="354"/>
      <c r="V342" s="354"/>
      <c r="W342" s="354"/>
      <c r="X342" s="354"/>
      <c r="Y342" s="354"/>
      <c r="Z342" s="354"/>
      <c r="AA342" s="354"/>
      <c r="AB342" s="354"/>
      <c r="AC342" s="354"/>
      <c r="AD342" s="354"/>
      <c r="AE342" s="354"/>
      <c r="AF342" s="354"/>
      <c r="AG342" s="354"/>
      <c r="AH342" s="354"/>
    </row>
    <row r="343" spans="1:35" s="1" customFormat="1" x14ac:dyDescent="0.25">
      <c r="A343" s="212">
        <v>44991</v>
      </c>
      <c r="B343" s="69" t="s">
        <v>63</v>
      </c>
      <c r="C343" s="354"/>
      <c r="D343" s="53"/>
      <c r="E343" s="53"/>
      <c r="F343" s="53"/>
      <c r="G343" s="53"/>
      <c r="H343" s="53"/>
      <c r="I343" s="354"/>
      <c r="J343" s="354"/>
      <c r="K343" s="226">
        <v>-50</v>
      </c>
      <c r="L343" s="226">
        <v>-30</v>
      </c>
      <c r="M343" s="354"/>
      <c r="N343" s="53"/>
      <c r="O343" s="354"/>
      <c r="P343" s="53"/>
      <c r="Q343" s="354"/>
      <c r="R343" s="53"/>
      <c r="S343" s="354"/>
      <c r="T343" s="354"/>
      <c r="U343" s="354"/>
      <c r="V343" s="354"/>
      <c r="W343" s="354"/>
      <c r="X343" s="354"/>
      <c r="Y343" s="354"/>
      <c r="Z343" s="354"/>
      <c r="AA343" s="354"/>
      <c r="AB343" s="354"/>
      <c r="AC343" s="354"/>
      <c r="AD343" s="354"/>
      <c r="AE343" s="354"/>
      <c r="AF343" s="354"/>
      <c r="AG343" s="354"/>
      <c r="AH343" s="354"/>
    </row>
    <row r="344" spans="1:35" s="1" customFormat="1" x14ac:dyDescent="0.25">
      <c r="A344" s="55">
        <v>45022</v>
      </c>
      <c r="B344" s="69" t="s">
        <v>63</v>
      </c>
      <c r="C344" s="226">
        <v>-115</v>
      </c>
      <c r="D344" s="226">
        <v>-17</v>
      </c>
      <c r="E344" s="226">
        <v>-100</v>
      </c>
      <c r="F344" s="354"/>
      <c r="G344" s="226">
        <v>-286</v>
      </c>
      <c r="H344" s="354"/>
      <c r="I344" s="226">
        <v>-43</v>
      </c>
      <c r="J344" s="354"/>
      <c r="K344" s="354"/>
      <c r="L344" s="354"/>
      <c r="M344" s="354"/>
      <c r="N344" s="354"/>
      <c r="O344" s="354"/>
      <c r="P344" s="354"/>
      <c r="Q344" s="226">
        <v>-15</v>
      </c>
      <c r="R344" s="354"/>
      <c r="S344" s="354"/>
      <c r="T344" s="354"/>
      <c r="U344" s="354"/>
      <c r="V344" s="354"/>
      <c r="W344" s="354"/>
      <c r="X344" s="354"/>
      <c r="Y344" s="354"/>
      <c r="Z344" s="354"/>
      <c r="AA344" s="354"/>
      <c r="AB344" s="354"/>
      <c r="AC344" s="354"/>
      <c r="AD344" s="354"/>
      <c r="AE344" s="354"/>
      <c r="AF344" s="354"/>
      <c r="AG344" s="354"/>
      <c r="AH344" s="354"/>
    </row>
    <row r="345" spans="1:35" s="1" customFormat="1" x14ac:dyDescent="0.25">
      <c r="A345" s="55">
        <v>45022</v>
      </c>
      <c r="B345" s="69" t="s">
        <v>63</v>
      </c>
      <c r="C345" s="226">
        <v>-44</v>
      </c>
      <c r="D345" s="354"/>
      <c r="E345" s="354"/>
      <c r="F345" s="354"/>
      <c r="G345" s="354"/>
      <c r="H345" s="226">
        <v>-35</v>
      </c>
      <c r="I345" s="354"/>
      <c r="J345" s="354"/>
      <c r="K345" s="354"/>
      <c r="L345" s="354"/>
      <c r="M345" s="354"/>
      <c r="N345" s="354"/>
      <c r="O345" s="354"/>
      <c r="P345" s="354"/>
      <c r="Q345" s="226">
        <v>-10</v>
      </c>
      <c r="R345" s="354"/>
      <c r="S345" s="354"/>
      <c r="T345" s="354"/>
      <c r="U345" s="354"/>
      <c r="V345" s="354"/>
      <c r="W345" s="354"/>
      <c r="X345" s="354"/>
      <c r="Y345" s="354"/>
      <c r="Z345" s="354"/>
      <c r="AA345" s="354"/>
      <c r="AB345" s="354"/>
      <c r="AC345" s="354"/>
      <c r="AD345" s="354"/>
      <c r="AE345" s="354"/>
      <c r="AF345" s="354"/>
      <c r="AG345" s="354"/>
      <c r="AH345" s="354"/>
    </row>
    <row r="346" spans="1:35" s="1" customFormat="1" x14ac:dyDescent="0.25">
      <c r="A346" s="55">
        <v>45083</v>
      </c>
      <c r="B346" s="69" t="s">
        <v>63</v>
      </c>
      <c r="C346" s="354"/>
      <c r="D346" s="226">
        <v>-33</v>
      </c>
      <c r="E346" s="226">
        <v>-90</v>
      </c>
      <c r="F346" s="226">
        <v>-15</v>
      </c>
      <c r="G346" s="226">
        <v>-119</v>
      </c>
      <c r="H346" s="226">
        <v>-19</v>
      </c>
      <c r="I346" s="226">
        <v>-5</v>
      </c>
      <c r="J346" s="354"/>
      <c r="K346" s="354"/>
      <c r="L346" s="354"/>
      <c r="M346" s="354"/>
      <c r="N346" s="226">
        <v>-12</v>
      </c>
      <c r="O346" s="354"/>
      <c r="P346" s="226">
        <v>-8</v>
      </c>
      <c r="Q346" s="354"/>
      <c r="R346" s="354"/>
      <c r="S346" s="354"/>
      <c r="T346" s="354"/>
      <c r="U346" s="354"/>
      <c r="V346" s="354"/>
      <c r="W346" s="354"/>
      <c r="X346" s="354"/>
      <c r="Y346" s="354"/>
      <c r="Z346" s="354"/>
      <c r="AA346" s="354"/>
      <c r="AB346" s="354"/>
      <c r="AC346" s="354"/>
      <c r="AD346" s="354"/>
      <c r="AE346" s="354"/>
      <c r="AF346" s="354"/>
      <c r="AG346" s="354"/>
      <c r="AH346" s="354"/>
    </row>
    <row r="347" spans="1:35" s="1" customFormat="1" x14ac:dyDescent="0.25">
      <c r="A347" s="55">
        <v>45083</v>
      </c>
      <c r="B347" s="69" t="s">
        <v>63</v>
      </c>
      <c r="C347" s="354"/>
      <c r="D347" s="354"/>
      <c r="E347" s="354"/>
      <c r="F347" s="354"/>
      <c r="G347" s="354"/>
      <c r="H347" s="354"/>
      <c r="I347" s="354"/>
      <c r="J347" s="226">
        <v>-51</v>
      </c>
      <c r="K347" s="226">
        <v>-50</v>
      </c>
      <c r="L347" s="226">
        <v>-30</v>
      </c>
      <c r="M347" s="354"/>
      <c r="N347" s="354"/>
      <c r="O347" s="354"/>
      <c r="P347" s="354"/>
      <c r="Q347" s="354"/>
      <c r="R347" s="354"/>
      <c r="S347" s="354"/>
      <c r="T347" s="354"/>
      <c r="U347" s="354"/>
      <c r="V347" s="354"/>
      <c r="W347" s="354"/>
      <c r="X347" s="354"/>
      <c r="Y347" s="354"/>
      <c r="Z347" s="354"/>
      <c r="AA347" s="354"/>
      <c r="AB347" s="354"/>
      <c r="AC347" s="354"/>
      <c r="AD347" s="354"/>
      <c r="AE347" s="354"/>
      <c r="AF347" s="354"/>
      <c r="AG347" s="354"/>
      <c r="AH347" s="354"/>
    </row>
    <row r="348" spans="1:35" s="1" customFormat="1" x14ac:dyDescent="0.25">
      <c r="A348" s="55">
        <v>45175</v>
      </c>
      <c r="B348" s="529" t="s">
        <v>63</v>
      </c>
      <c r="C348" s="53"/>
      <c r="D348" s="354"/>
      <c r="E348" s="226">
        <v>-14</v>
      </c>
      <c r="F348" s="354"/>
      <c r="G348" s="354"/>
      <c r="H348" s="53">
        <v>-4</v>
      </c>
      <c r="I348" s="354"/>
      <c r="J348" s="354"/>
      <c r="K348" s="354"/>
      <c r="L348" s="354"/>
      <c r="M348" s="354"/>
      <c r="N348" s="354"/>
      <c r="O348" s="354"/>
      <c r="P348" s="354"/>
      <c r="Q348" s="53"/>
      <c r="R348" s="354"/>
      <c r="S348" s="354"/>
      <c r="T348" s="354"/>
      <c r="U348" s="354"/>
      <c r="V348" s="354"/>
      <c r="W348" s="354"/>
      <c r="X348" s="354"/>
      <c r="Y348" s="354"/>
      <c r="Z348" s="354"/>
      <c r="AA348" s="354"/>
      <c r="AB348" s="354"/>
      <c r="AC348" s="354"/>
      <c r="AD348" s="354"/>
      <c r="AE348" s="354"/>
      <c r="AF348" s="354"/>
      <c r="AG348" s="354"/>
      <c r="AH348" s="354"/>
    </row>
    <row r="349" spans="1:35" s="1" customFormat="1" x14ac:dyDescent="0.25">
      <c r="A349" s="55">
        <v>45175</v>
      </c>
      <c r="B349" s="529" t="s">
        <v>63</v>
      </c>
      <c r="C349" s="226">
        <v>-49</v>
      </c>
      <c r="D349" s="354"/>
      <c r="E349" s="354"/>
      <c r="F349" s="226">
        <v>-7</v>
      </c>
      <c r="G349" s="226">
        <v>-25</v>
      </c>
      <c r="H349" s="354"/>
      <c r="I349" s="226">
        <v>-13</v>
      </c>
      <c r="J349" s="226">
        <v>-50</v>
      </c>
      <c r="K349" s="354"/>
      <c r="L349" s="226">
        <v>-98</v>
      </c>
      <c r="M349" s="226">
        <v>-50</v>
      </c>
      <c r="N349" s="226">
        <v>-1</v>
      </c>
      <c r="O349" s="354"/>
      <c r="P349" s="354"/>
      <c r="Q349" s="354"/>
      <c r="R349" s="354"/>
      <c r="S349" s="354"/>
      <c r="T349" s="354"/>
      <c r="U349" s="354"/>
      <c r="V349" s="354"/>
      <c r="W349" s="354"/>
      <c r="X349" s="354"/>
      <c r="Y349" s="354"/>
      <c r="Z349" s="354"/>
      <c r="AA349" s="354"/>
      <c r="AB349" s="354"/>
      <c r="AC349" s="354"/>
      <c r="AD349" s="354"/>
      <c r="AE349" s="354"/>
      <c r="AF349" s="354"/>
      <c r="AG349" s="354"/>
      <c r="AH349" s="354"/>
    </row>
    <row r="350" spans="1:35" s="1" customFormat="1" x14ac:dyDescent="0.25">
      <c r="A350" s="55" t="s">
        <v>6894</v>
      </c>
      <c r="B350" s="69" t="s">
        <v>63</v>
      </c>
      <c r="C350" s="226">
        <v>-23</v>
      </c>
      <c r="D350" s="354"/>
      <c r="E350" s="226">
        <v>-83</v>
      </c>
      <c r="F350" s="354"/>
      <c r="G350" s="226">
        <v>-192</v>
      </c>
      <c r="H350" s="53">
        <v>-13</v>
      </c>
      <c r="I350" s="354"/>
      <c r="J350" s="226">
        <v>-44</v>
      </c>
      <c r="K350" s="354"/>
      <c r="L350" s="354"/>
      <c r="M350" s="226">
        <v>-6</v>
      </c>
      <c r="N350" s="354"/>
      <c r="O350" s="354"/>
      <c r="P350" s="354"/>
      <c r="Q350" s="226">
        <v>-7</v>
      </c>
      <c r="R350" s="354"/>
      <c r="S350" s="354"/>
      <c r="T350" s="354"/>
      <c r="U350" s="354"/>
      <c r="V350" s="354"/>
      <c r="W350" s="354"/>
      <c r="X350" s="354"/>
      <c r="Y350" s="354"/>
      <c r="Z350" s="354"/>
      <c r="AA350" s="354"/>
      <c r="AB350" s="354"/>
      <c r="AC350" s="354"/>
      <c r="AD350" s="354"/>
      <c r="AE350" s="354"/>
      <c r="AF350" s="354"/>
      <c r="AG350" s="354"/>
      <c r="AH350" s="354"/>
    </row>
    <row r="351" spans="1:35" x14ac:dyDescent="0.25">
      <c r="A351" s="55" t="s">
        <v>6894</v>
      </c>
      <c r="B351" s="69" t="s">
        <v>63</v>
      </c>
      <c r="C351" s="53"/>
      <c r="D351" s="226">
        <v>-13</v>
      </c>
      <c r="E351" s="53"/>
      <c r="F351" s="226">
        <v>-17</v>
      </c>
      <c r="G351" s="53"/>
      <c r="H351" s="53"/>
      <c r="I351" s="226">
        <v>-5</v>
      </c>
      <c r="J351" s="226"/>
      <c r="K351" s="53"/>
      <c r="L351" s="53"/>
      <c r="M351" s="226"/>
      <c r="N351" s="226">
        <v>-6</v>
      </c>
      <c r="O351" s="226">
        <v>-3</v>
      </c>
      <c r="P351" s="226">
        <v>-10</v>
      </c>
      <c r="Q351" s="53"/>
      <c r="R351" s="226">
        <v>-5</v>
      </c>
      <c r="S351" s="226">
        <v>-1</v>
      </c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</row>
    <row r="352" spans="1:35" s="1" customFormat="1" ht="17" thickBot="1" x14ac:dyDescent="0.3">
      <c r="A352" s="12" t="s">
        <v>6940</v>
      </c>
      <c r="B352" s="69" t="s">
        <v>63</v>
      </c>
      <c r="C352" s="354"/>
      <c r="D352" s="842"/>
      <c r="E352" s="354"/>
      <c r="F352" s="354"/>
      <c r="G352" s="354"/>
      <c r="H352" s="354"/>
      <c r="I352" s="842"/>
      <c r="J352" s="226">
        <v>-4</v>
      </c>
      <c r="K352" s="354"/>
      <c r="L352" s="354"/>
      <c r="M352" s="842"/>
      <c r="N352" s="354"/>
      <c r="O352" s="842"/>
      <c r="P352" s="842"/>
      <c r="Q352" s="354"/>
      <c r="R352" s="354"/>
      <c r="S352" s="842"/>
      <c r="T352" s="354"/>
      <c r="U352" s="354"/>
      <c r="V352" s="354"/>
      <c r="W352" s="354"/>
      <c r="X352" s="354"/>
      <c r="Y352" s="354"/>
      <c r="Z352" s="354"/>
      <c r="AA352" s="226">
        <v>-31</v>
      </c>
      <c r="AB352" s="354"/>
      <c r="AC352" s="354"/>
      <c r="AD352" s="354"/>
      <c r="AE352" s="354"/>
      <c r="AF352" s="354"/>
      <c r="AG352" s="354"/>
      <c r="AH352" s="354"/>
    </row>
    <row r="353" spans="1:35" s="8" customFormat="1" ht="17" thickBot="1" x14ac:dyDescent="0.3">
      <c r="A353" s="860" t="s">
        <v>6952</v>
      </c>
      <c r="B353" s="41"/>
      <c r="C353" s="181">
        <f>SUM(C340:C352)</f>
        <v>39</v>
      </c>
      <c r="D353" s="181">
        <f t="shared" ref="D353:AG353" si="17">SUM(D340:D352)</f>
        <v>31</v>
      </c>
      <c r="E353" s="181">
        <f t="shared" si="17"/>
        <v>58</v>
      </c>
      <c r="F353" s="181">
        <f t="shared" si="17"/>
        <v>26</v>
      </c>
      <c r="G353" s="181">
        <f t="shared" si="17"/>
        <v>211</v>
      </c>
      <c r="H353" s="56">
        <f t="shared" si="17"/>
        <v>-19</v>
      </c>
      <c r="I353" s="181">
        <f t="shared" si="17"/>
        <v>15</v>
      </c>
      <c r="J353" s="181">
        <f t="shared" si="17"/>
        <v>0</v>
      </c>
      <c r="K353" s="181">
        <f t="shared" si="17"/>
        <v>168</v>
      </c>
      <c r="L353" s="181">
        <f t="shared" si="17"/>
        <v>176</v>
      </c>
      <c r="M353" s="181">
        <f t="shared" si="17"/>
        <v>10</v>
      </c>
      <c r="N353" s="181">
        <f t="shared" si="17"/>
        <v>9</v>
      </c>
      <c r="O353" s="181">
        <f t="shared" si="17"/>
        <v>0</v>
      </c>
      <c r="P353" s="181">
        <f t="shared" si="17"/>
        <v>6</v>
      </c>
      <c r="Q353" s="181">
        <f t="shared" si="17"/>
        <v>9</v>
      </c>
      <c r="R353" s="181">
        <f t="shared" si="17"/>
        <v>1</v>
      </c>
      <c r="S353" s="181">
        <f t="shared" si="17"/>
        <v>0</v>
      </c>
      <c r="T353" s="181">
        <f t="shared" si="17"/>
        <v>4</v>
      </c>
      <c r="U353" s="181">
        <f t="shared" si="17"/>
        <v>2</v>
      </c>
      <c r="V353" s="181">
        <f t="shared" si="17"/>
        <v>1</v>
      </c>
      <c r="W353" s="41">
        <f t="shared" si="17"/>
        <v>0</v>
      </c>
      <c r="X353" s="41">
        <f t="shared" si="17"/>
        <v>0</v>
      </c>
      <c r="Y353" s="41">
        <f t="shared" si="17"/>
        <v>0</v>
      </c>
      <c r="Z353" s="56">
        <f t="shared" si="17"/>
        <v>-93</v>
      </c>
      <c r="AA353" s="181">
        <f t="shared" si="17"/>
        <v>0</v>
      </c>
      <c r="AB353" s="41">
        <f t="shared" si="17"/>
        <v>0</v>
      </c>
      <c r="AC353" s="181">
        <f t="shared" si="17"/>
        <v>1</v>
      </c>
      <c r="AD353" s="41">
        <f t="shared" si="17"/>
        <v>0</v>
      </c>
      <c r="AE353" s="41">
        <f t="shared" si="17"/>
        <v>0</v>
      </c>
      <c r="AF353" s="181">
        <f t="shared" si="17"/>
        <v>53</v>
      </c>
      <c r="AG353" s="56">
        <f t="shared" si="17"/>
        <v>-56</v>
      </c>
      <c r="AH353" s="41">
        <f>SUM(AH340:AH352)</f>
        <v>0</v>
      </c>
      <c r="AI353" s="8" t="s">
        <v>6012</v>
      </c>
    </row>
    <row r="354" spans="1:35" s="1" customFormat="1" x14ac:dyDescent="0.25">
      <c r="A354" s="12">
        <v>44933</v>
      </c>
      <c r="B354" s="69" t="s">
        <v>63</v>
      </c>
      <c r="C354" s="354"/>
      <c r="D354" s="354"/>
      <c r="E354" s="354"/>
      <c r="F354" s="53">
        <v>-25</v>
      </c>
      <c r="G354" s="354"/>
      <c r="H354" s="354"/>
      <c r="I354" s="53">
        <v>-13</v>
      </c>
      <c r="J354" s="354"/>
      <c r="K354" s="53">
        <v>-38</v>
      </c>
      <c r="L354" s="53">
        <v>-36</v>
      </c>
      <c r="M354" s="53">
        <v>-7</v>
      </c>
      <c r="N354" s="53">
        <v>-6</v>
      </c>
      <c r="O354" s="354"/>
      <c r="P354" s="354"/>
      <c r="Q354" s="354"/>
      <c r="R354" s="53">
        <v>-1</v>
      </c>
      <c r="S354" s="354"/>
      <c r="T354" s="354"/>
      <c r="U354" s="354"/>
      <c r="V354" s="354"/>
      <c r="W354" s="354"/>
      <c r="X354" s="354"/>
      <c r="Y354" s="354"/>
      <c r="Z354" s="354"/>
      <c r="AA354" s="354"/>
      <c r="AB354" s="354"/>
      <c r="AC354" s="354"/>
      <c r="AD354" s="354"/>
      <c r="AE354" s="354"/>
      <c r="AF354" s="53">
        <v>-51</v>
      </c>
      <c r="AG354" s="354"/>
      <c r="AH354" s="354"/>
    </row>
    <row r="355" spans="1:35" s="1" customFormat="1" x14ac:dyDescent="0.25">
      <c r="A355" s="76">
        <v>44933</v>
      </c>
      <c r="B355" s="95" t="s">
        <v>63</v>
      </c>
      <c r="C355" s="53">
        <v>-33</v>
      </c>
      <c r="D355" s="53">
        <v>-25</v>
      </c>
      <c r="E355" s="53">
        <v>-33</v>
      </c>
      <c r="F355" s="354"/>
      <c r="G355" s="53">
        <v>-132</v>
      </c>
      <c r="H355" s="53">
        <v>-3</v>
      </c>
      <c r="I355" s="354"/>
      <c r="J355" s="354"/>
      <c r="K355" s="354"/>
      <c r="L355" s="354"/>
      <c r="M355" s="354"/>
      <c r="N355" s="354"/>
      <c r="O355" s="354"/>
      <c r="P355" s="53">
        <v>-6</v>
      </c>
      <c r="Q355" s="53">
        <v>-9</v>
      </c>
      <c r="R355" s="354"/>
      <c r="S355" s="354"/>
      <c r="T355" s="53">
        <v>-4</v>
      </c>
      <c r="U355" s="354"/>
      <c r="V355" s="354"/>
      <c r="W355" s="354"/>
      <c r="X355" s="354"/>
      <c r="Y355" s="354"/>
      <c r="Z355" s="354"/>
      <c r="AA355" s="354"/>
      <c r="AB355" s="354"/>
      <c r="AC355" s="354"/>
      <c r="AD355" s="354"/>
      <c r="AE355" s="354"/>
      <c r="AF355" s="354"/>
      <c r="AG355" s="354"/>
      <c r="AH355" s="354"/>
    </row>
    <row r="356" spans="1:35" s="361" customFormat="1" x14ac:dyDescent="0.25">
      <c r="A356" s="359">
        <v>44933</v>
      </c>
      <c r="B356" s="740" t="s">
        <v>6954</v>
      </c>
      <c r="C356" s="1162">
        <v>-6</v>
      </c>
      <c r="D356" s="1162">
        <v>-6</v>
      </c>
      <c r="E356" s="1162">
        <v>-8</v>
      </c>
      <c r="F356" s="1162"/>
      <c r="G356" s="1162">
        <v>-6</v>
      </c>
      <c r="H356" s="1162"/>
      <c r="I356" s="1162"/>
      <c r="J356" s="1162"/>
      <c r="K356" s="1162"/>
      <c r="L356" s="1162"/>
      <c r="M356" s="1162"/>
      <c r="N356" s="1162"/>
      <c r="O356" s="1162"/>
      <c r="P356" s="1162"/>
      <c r="Q356" s="1162"/>
      <c r="R356" s="1162"/>
      <c r="S356" s="1162"/>
      <c r="T356" s="1162"/>
      <c r="U356" s="1162"/>
      <c r="V356" s="1162"/>
      <c r="W356" s="1162"/>
      <c r="X356" s="1162"/>
      <c r="Y356" s="1162"/>
      <c r="Z356" s="1162"/>
      <c r="AA356" s="1162"/>
      <c r="AB356" s="1162"/>
      <c r="AC356" s="1162"/>
      <c r="AD356" s="1162"/>
      <c r="AE356" s="1162"/>
      <c r="AF356" s="1162"/>
      <c r="AG356" s="1162"/>
      <c r="AH356" s="1162"/>
    </row>
    <row r="357" spans="1:35" s="1" customFormat="1" x14ac:dyDescent="0.25">
      <c r="A357" s="55">
        <v>45023</v>
      </c>
      <c r="B357" s="69" t="s">
        <v>63</v>
      </c>
      <c r="C357" s="354"/>
      <c r="D357" s="354"/>
      <c r="E357" s="354"/>
      <c r="F357" s="53">
        <v>-1</v>
      </c>
      <c r="G357" s="53">
        <v>-73</v>
      </c>
      <c r="H357" s="53">
        <v>-6</v>
      </c>
      <c r="I357" s="53">
        <v>-2</v>
      </c>
      <c r="J357" s="354"/>
      <c r="K357" s="354"/>
      <c r="L357" s="354"/>
      <c r="M357" s="354"/>
      <c r="N357" s="53">
        <v>-3</v>
      </c>
      <c r="O357" s="354"/>
      <c r="P357" s="354"/>
      <c r="Q357" s="354"/>
      <c r="R357" s="354"/>
      <c r="S357" s="354"/>
      <c r="T357" s="354"/>
      <c r="U357" s="354"/>
      <c r="V357" s="53">
        <v>-1</v>
      </c>
      <c r="W357" s="354"/>
      <c r="X357" s="354"/>
      <c r="Y357" s="354"/>
      <c r="Z357" s="354"/>
      <c r="AA357" s="354"/>
      <c r="AB357" s="354"/>
      <c r="AC357" s="53">
        <v>-1</v>
      </c>
      <c r="AD357" s="354"/>
      <c r="AE357" s="354"/>
      <c r="AF357" s="53">
        <v>-2</v>
      </c>
      <c r="AG357" s="354"/>
      <c r="AH357" s="354"/>
    </row>
    <row r="358" spans="1:35" s="1" customFormat="1" x14ac:dyDescent="0.25">
      <c r="A358" s="55">
        <v>45023</v>
      </c>
      <c r="B358" s="69" t="s">
        <v>63</v>
      </c>
      <c r="C358" s="354"/>
      <c r="D358" s="354"/>
      <c r="E358" s="53">
        <v>-17</v>
      </c>
      <c r="F358" s="354"/>
      <c r="G358" s="354"/>
      <c r="H358" s="354"/>
      <c r="I358" s="354"/>
      <c r="J358" s="354"/>
      <c r="K358" s="53">
        <v>-130</v>
      </c>
      <c r="L358" s="53">
        <v>-140</v>
      </c>
      <c r="M358" s="53">
        <v>-3</v>
      </c>
      <c r="N358" s="354"/>
      <c r="O358" s="354"/>
      <c r="P358" s="354"/>
      <c r="Q358" s="354"/>
      <c r="R358" s="354"/>
      <c r="S358" s="354"/>
      <c r="T358" s="354"/>
      <c r="U358" s="53">
        <v>-2</v>
      </c>
      <c r="V358" s="354"/>
      <c r="W358" s="354"/>
      <c r="X358" s="354"/>
      <c r="Y358" s="354"/>
      <c r="Z358" s="354"/>
      <c r="AA358" s="354"/>
      <c r="AB358" s="354"/>
      <c r="AC358" s="354"/>
      <c r="AD358" s="354"/>
      <c r="AE358" s="354"/>
      <c r="AF358" s="354"/>
      <c r="AG358" s="354"/>
      <c r="AH358" s="354"/>
    </row>
    <row r="359" spans="1:35" x14ac:dyDescent="0.25">
      <c r="A359" s="55"/>
      <c r="B359" s="69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</row>
    <row r="360" spans="1:35" s="6" customFormat="1" x14ac:dyDescent="0.25">
      <c r="A360" s="1553"/>
      <c r="B360" s="392"/>
      <c r="C360" s="397">
        <f>SUM(C353:C359)</f>
        <v>0</v>
      </c>
      <c r="D360" s="397">
        <f t="shared" ref="D360:AH360" si="18">SUM(D353:D359)</f>
        <v>0</v>
      </c>
      <c r="E360" s="397">
        <f t="shared" si="18"/>
        <v>0</v>
      </c>
      <c r="F360" s="397">
        <f t="shared" si="18"/>
        <v>0</v>
      </c>
      <c r="G360" s="397">
        <f t="shared" si="18"/>
        <v>0</v>
      </c>
      <c r="H360" s="1000">
        <f t="shared" si="18"/>
        <v>-28</v>
      </c>
      <c r="I360" s="397">
        <f t="shared" si="18"/>
        <v>0</v>
      </c>
      <c r="J360" s="397">
        <f t="shared" si="18"/>
        <v>0</v>
      </c>
      <c r="K360" s="397">
        <f t="shared" si="18"/>
        <v>0</v>
      </c>
      <c r="L360" s="397">
        <f t="shared" si="18"/>
        <v>0</v>
      </c>
      <c r="M360" s="397">
        <f t="shared" si="18"/>
        <v>0</v>
      </c>
      <c r="N360" s="397">
        <f t="shared" si="18"/>
        <v>0</v>
      </c>
      <c r="O360" s="397">
        <f t="shared" si="18"/>
        <v>0</v>
      </c>
      <c r="P360" s="397">
        <f t="shared" si="18"/>
        <v>0</v>
      </c>
      <c r="Q360" s="397">
        <f t="shared" si="18"/>
        <v>0</v>
      </c>
      <c r="R360" s="397">
        <f t="shared" si="18"/>
        <v>0</v>
      </c>
      <c r="S360" s="397">
        <f t="shared" si="18"/>
        <v>0</v>
      </c>
      <c r="T360" s="397">
        <f t="shared" si="18"/>
        <v>0</v>
      </c>
      <c r="U360" s="397">
        <f t="shared" si="18"/>
        <v>0</v>
      </c>
      <c r="V360" s="397">
        <f t="shared" si="18"/>
        <v>0</v>
      </c>
      <c r="W360" s="397">
        <f t="shared" si="18"/>
        <v>0</v>
      </c>
      <c r="X360" s="397">
        <f t="shared" si="18"/>
        <v>0</v>
      </c>
      <c r="Y360" s="397">
        <f t="shared" si="18"/>
        <v>0</v>
      </c>
      <c r="Z360" s="1000">
        <f t="shared" si="18"/>
        <v>-93</v>
      </c>
      <c r="AA360" s="397">
        <f t="shared" si="18"/>
        <v>0</v>
      </c>
      <c r="AB360" s="397">
        <f t="shared" si="18"/>
        <v>0</v>
      </c>
      <c r="AC360" s="397">
        <f t="shared" si="18"/>
        <v>0</v>
      </c>
      <c r="AD360" s="397">
        <f t="shared" si="18"/>
        <v>0</v>
      </c>
      <c r="AE360" s="397">
        <f t="shared" si="18"/>
        <v>0</v>
      </c>
      <c r="AF360" s="397">
        <f t="shared" si="18"/>
        <v>0</v>
      </c>
      <c r="AG360" s="1000">
        <f t="shared" si="18"/>
        <v>-56</v>
      </c>
      <c r="AH360" s="397">
        <f t="shared" si="18"/>
        <v>0</v>
      </c>
    </row>
    <row r="361" spans="1:35" ht="17" thickBot="1" x14ac:dyDescent="0.3"/>
    <row r="362" spans="1:35" ht="17" thickBot="1" x14ac:dyDescent="0.3">
      <c r="C362" s="10" t="s">
        <v>3</v>
      </c>
      <c r="D362" s="10" t="s">
        <v>2</v>
      </c>
      <c r="E362" s="10" t="s">
        <v>4</v>
      </c>
      <c r="F362" s="10" t="s">
        <v>27</v>
      </c>
      <c r="G362" s="10" t="s">
        <v>31</v>
      </c>
      <c r="H362" s="10" t="s">
        <v>365</v>
      </c>
      <c r="I362" s="10" t="s">
        <v>10</v>
      </c>
      <c r="J362" s="10" t="s">
        <v>29</v>
      </c>
      <c r="K362" s="10" t="s">
        <v>30</v>
      </c>
      <c r="L362" s="10" t="s">
        <v>134</v>
      </c>
      <c r="M362" s="10" t="s">
        <v>778</v>
      </c>
      <c r="N362" s="10" t="s">
        <v>28</v>
      </c>
      <c r="O362" s="10" t="s">
        <v>4233</v>
      </c>
      <c r="P362" s="10" t="s">
        <v>17</v>
      </c>
      <c r="Q362" s="10" t="s">
        <v>18</v>
      </c>
      <c r="R362" s="10" t="s">
        <v>32</v>
      </c>
      <c r="S362" s="10" t="s">
        <v>4428</v>
      </c>
      <c r="T362" s="10" t="s">
        <v>26</v>
      </c>
      <c r="U362" s="10" t="s">
        <v>378</v>
      </c>
      <c r="V362" s="10" t="s">
        <v>4467</v>
      </c>
      <c r="W362" s="10" t="s">
        <v>2879</v>
      </c>
      <c r="X362" s="10" t="s">
        <v>1273</v>
      </c>
      <c r="Y362" s="10" t="s">
        <v>1181</v>
      </c>
      <c r="Z362" s="10" t="s">
        <v>1271</v>
      </c>
      <c r="AA362" s="10" t="s">
        <v>969</v>
      </c>
      <c r="AB362" s="10" t="s">
        <v>494</v>
      </c>
      <c r="AC362" s="10" t="s">
        <v>492</v>
      </c>
      <c r="AD362" s="10" t="s">
        <v>2423</v>
      </c>
      <c r="AE362" s="10" t="s">
        <v>4767</v>
      </c>
      <c r="AF362" s="10" t="s">
        <v>4904</v>
      </c>
      <c r="AG362" s="10" t="s">
        <v>5988</v>
      </c>
      <c r="AH362" s="10" t="s">
        <v>6635</v>
      </c>
    </row>
  </sheetData>
  <pageMargins left="0.7" right="0.7" top="0.75" bottom="0.75" header="0.3" footer="0.3"/>
  <pageSetup orientation="portrait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tabColor rgb="FFC00000"/>
  </sheetPr>
  <dimension ref="A1:V108"/>
  <sheetViews>
    <sheetView topLeftCell="A94" workbookViewId="0">
      <selection activeCell="G114" sqref="G114"/>
    </sheetView>
  </sheetViews>
  <sheetFormatPr baseColWidth="10" defaultColWidth="9" defaultRowHeight="16" x14ac:dyDescent="0.25"/>
  <cols>
    <col min="1" max="1" width="12.33203125" style="2" customWidth="1"/>
    <col min="2" max="2" width="31.1640625" style="2" customWidth="1"/>
    <col min="3" max="21" width="8.5" style="2" customWidth="1"/>
    <col min="22" max="22" width="12.6640625" style="2" customWidth="1"/>
    <col min="23" max="16384" width="9" style="2"/>
  </cols>
  <sheetData>
    <row r="1" spans="1:22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2" x14ac:dyDescent="0.25">
      <c r="A3" s="3" t="s">
        <v>2571</v>
      </c>
    </row>
    <row r="4" spans="1:22" x14ac:dyDescent="0.25">
      <c r="A4" s="3" t="s">
        <v>1270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2" ht="17" thickBot="1" x14ac:dyDescent="0.3"/>
    <row r="6" spans="1:22" s="1" customFormat="1" ht="17" thickBot="1" x14ac:dyDescent="0.3">
      <c r="A6" s="9" t="s">
        <v>0</v>
      </c>
      <c r="B6" s="10" t="s">
        <v>1</v>
      </c>
      <c r="C6" s="10" t="s">
        <v>3</v>
      </c>
      <c r="D6" s="10" t="s">
        <v>4</v>
      </c>
      <c r="E6" s="10" t="s">
        <v>2</v>
      </c>
      <c r="F6" s="10" t="s">
        <v>27</v>
      </c>
      <c r="G6" s="10" t="s">
        <v>28</v>
      </c>
      <c r="H6" s="10" t="s">
        <v>30</v>
      </c>
      <c r="I6" s="10" t="s">
        <v>29</v>
      </c>
      <c r="J6" s="10" t="s">
        <v>31</v>
      </c>
      <c r="K6" s="10" t="s">
        <v>10</v>
      </c>
      <c r="L6" s="10" t="s">
        <v>26</v>
      </c>
      <c r="M6" s="10" t="s">
        <v>17</v>
      </c>
      <c r="N6" s="10" t="s">
        <v>18</v>
      </c>
      <c r="O6" s="10" t="s">
        <v>32</v>
      </c>
      <c r="P6" s="10" t="s">
        <v>778</v>
      </c>
      <c r="Q6" s="10" t="s">
        <v>134</v>
      </c>
      <c r="R6" s="10" t="s">
        <v>969</v>
      </c>
      <c r="S6" s="10" t="s">
        <v>1271</v>
      </c>
      <c r="T6" s="10" t="s">
        <v>14</v>
      </c>
      <c r="U6" s="10"/>
    </row>
    <row r="7" spans="1:22" s="1" customFormat="1" x14ac:dyDescent="0.25">
      <c r="A7" s="12" t="s">
        <v>5517</v>
      </c>
      <c r="B7" s="53" t="s">
        <v>5523</v>
      </c>
      <c r="C7" s="53">
        <v>100</v>
      </c>
      <c r="D7" s="53"/>
      <c r="E7" s="53">
        <v>40</v>
      </c>
      <c r="F7" s="53">
        <v>50</v>
      </c>
      <c r="G7" s="53">
        <v>5</v>
      </c>
      <c r="H7" s="53">
        <v>20</v>
      </c>
      <c r="I7" s="53">
        <v>30</v>
      </c>
      <c r="J7" s="53">
        <v>200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354"/>
    </row>
    <row r="8" spans="1:22" x14ac:dyDescent="0.25">
      <c r="A8" s="831" t="s">
        <v>5487</v>
      </c>
      <c r="B8" s="185" t="s">
        <v>5489</v>
      </c>
      <c r="C8" s="508">
        <v>10</v>
      </c>
      <c r="D8" s="508">
        <v>100</v>
      </c>
      <c r="E8" s="354"/>
      <c r="F8" s="842"/>
      <c r="G8" s="354"/>
      <c r="H8" s="842"/>
      <c r="I8" s="842"/>
      <c r="J8" s="842"/>
      <c r="K8" s="842"/>
      <c r="L8" s="842"/>
      <c r="M8" s="842"/>
      <c r="N8" s="842"/>
      <c r="O8" s="842"/>
      <c r="P8" s="842"/>
      <c r="Q8" s="842"/>
      <c r="R8" s="842"/>
      <c r="S8" s="842"/>
      <c r="T8" s="842"/>
      <c r="U8" s="53"/>
      <c r="V8" s="2" t="s">
        <v>6802</v>
      </c>
    </row>
    <row r="9" spans="1:22" s="1" customFormat="1" ht="17" thickBot="1" x14ac:dyDescent="0.3">
      <c r="A9" s="379" t="s">
        <v>5592</v>
      </c>
      <c r="B9" s="22" t="s">
        <v>5617</v>
      </c>
      <c r="C9" s="22"/>
      <c r="D9" s="22"/>
      <c r="E9" s="22"/>
      <c r="F9" s="22"/>
      <c r="G9" s="22">
        <v>15</v>
      </c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370"/>
    </row>
    <row r="10" spans="1:22" ht="17" thickBot="1" x14ac:dyDescent="0.3">
      <c r="A10" s="161" t="s">
        <v>5612</v>
      </c>
      <c r="B10" s="34"/>
      <c r="C10" s="34">
        <f>SUM(C7:C9)</f>
        <v>110</v>
      </c>
      <c r="D10" s="34">
        <f t="shared" ref="D10:J10" si="0">SUM(D7:D9)</f>
        <v>100</v>
      </c>
      <c r="E10" s="34">
        <f t="shared" si="0"/>
        <v>40</v>
      </c>
      <c r="F10" s="34">
        <f t="shared" si="0"/>
        <v>50</v>
      </c>
      <c r="G10" s="34">
        <f t="shared" si="0"/>
        <v>20</v>
      </c>
      <c r="H10" s="34">
        <f t="shared" si="0"/>
        <v>20</v>
      </c>
      <c r="I10" s="34">
        <f t="shared" si="0"/>
        <v>30</v>
      </c>
      <c r="J10" s="34">
        <f t="shared" si="0"/>
        <v>200</v>
      </c>
      <c r="K10" s="390"/>
      <c r="L10" s="390"/>
      <c r="M10" s="390"/>
      <c r="N10" s="390"/>
      <c r="O10" s="390"/>
      <c r="P10" s="390"/>
      <c r="Q10" s="390"/>
      <c r="R10" s="390"/>
      <c r="S10" s="390"/>
      <c r="T10" s="390"/>
      <c r="U10" s="54"/>
    </row>
    <row r="11" spans="1:22" s="1" customFormat="1" x14ac:dyDescent="0.25">
      <c r="A11" s="12" t="s">
        <v>5766</v>
      </c>
      <c r="B11" s="53" t="s">
        <v>7</v>
      </c>
      <c r="C11" s="53"/>
      <c r="D11" s="53"/>
      <c r="E11" s="53"/>
      <c r="F11" s="53"/>
      <c r="G11" s="53"/>
      <c r="H11" s="53"/>
      <c r="I11" s="53">
        <v>20</v>
      </c>
      <c r="J11" s="53"/>
      <c r="K11" s="53">
        <v>65</v>
      </c>
      <c r="L11" s="53"/>
      <c r="M11" s="53"/>
      <c r="N11" s="53"/>
      <c r="O11" s="53"/>
      <c r="P11" s="53"/>
      <c r="Q11" s="53"/>
      <c r="R11" s="53"/>
      <c r="S11" s="53"/>
      <c r="T11" s="53"/>
      <c r="U11" s="354"/>
    </row>
    <row r="12" spans="1:22" s="1" customFormat="1" x14ac:dyDescent="0.25">
      <c r="A12" s="12" t="s">
        <v>5737</v>
      </c>
      <c r="B12" s="53" t="s">
        <v>5773</v>
      </c>
      <c r="C12" s="53">
        <v>100</v>
      </c>
      <c r="D12" s="53">
        <v>100</v>
      </c>
      <c r="E12" s="53"/>
      <c r="F12" s="53">
        <v>50</v>
      </c>
      <c r="G12" s="53">
        <v>5</v>
      </c>
      <c r="H12" s="53"/>
      <c r="I12" s="53"/>
      <c r="J12" s="53"/>
      <c r="K12" s="53">
        <v>35</v>
      </c>
      <c r="L12" s="53">
        <v>163</v>
      </c>
      <c r="M12" s="53">
        <v>80</v>
      </c>
      <c r="N12" s="53">
        <v>70</v>
      </c>
      <c r="O12" s="53">
        <v>50</v>
      </c>
      <c r="P12" s="53"/>
      <c r="Q12" s="53"/>
      <c r="R12" s="53"/>
      <c r="S12" s="53"/>
      <c r="T12" s="53"/>
      <c r="U12" s="354"/>
    </row>
    <row r="13" spans="1:22" x14ac:dyDescent="0.25">
      <c r="A13" s="12" t="s">
        <v>5737</v>
      </c>
      <c r="B13" s="53" t="s">
        <v>5772</v>
      </c>
      <c r="C13" s="53"/>
      <c r="D13" s="53"/>
      <c r="E13" s="53"/>
      <c r="F13" s="53"/>
      <c r="G13" s="53"/>
      <c r="H13" s="53">
        <v>50</v>
      </c>
      <c r="I13" s="53">
        <v>80</v>
      </c>
      <c r="J13" s="53">
        <v>50</v>
      </c>
      <c r="K13" s="53"/>
      <c r="L13" s="53"/>
      <c r="M13" s="53"/>
      <c r="N13" s="53"/>
      <c r="O13" s="53"/>
      <c r="P13" s="53">
        <v>32</v>
      </c>
      <c r="Q13" s="53">
        <v>50</v>
      </c>
      <c r="R13" s="53"/>
      <c r="S13" s="53"/>
      <c r="T13" s="53"/>
      <c r="U13" s="53"/>
    </row>
    <row r="14" spans="1:22" x14ac:dyDescent="0.25">
      <c r="A14" s="55" t="s">
        <v>5713</v>
      </c>
      <c r="B14" s="53" t="s">
        <v>5792</v>
      </c>
      <c r="C14" s="53">
        <v>300</v>
      </c>
      <c r="D14" s="53">
        <v>650</v>
      </c>
      <c r="E14" s="53"/>
      <c r="F14" s="53">
        <v>150</v>
      </c>
      <c r="G14" s="53">
        <v>62</v>
      </c>
      <c r="H14" s="53">
        <v>50</v>
      </c>
      <c r="I14" s="53"/>
      <c r="J14" s="53">
        <v>350</v>
      </c>
      <c r="K14" s="53">
        <v>20</v>
      </c>
      <c r="L14" s="53">
        <v>100</v>
      </c>
      <c r="M14" s="53"/>
      <c r="N14" s="53"/>
      <c r="O14" s="53">
        <v>10</v>
      </c>
      <c r="P14" s="53"/>
      <c r="Q14" s="53">
        <v>50</v>
      </c>
      <c r="R14" s="53"/>
      <c r="S14" s="53"/>
      <c r="T14" s="53"/>
      <c r="U14" s="53"/>
    </row>
    <row r="15" spans="1:22" x14ac:dyDescent="0.25">
      <c r="A15" s="55" t="s">
        <v>5713</v>
      </c>
      <c r="B15" s="53" t="s">
        <v>63</v>
      </c>
      <c r="C15" s="53"/>
      <c r="D15" s="53"/>
      <c r="E15" s="53"/>
      <c r="F15" s="53"/>
      <c r="G15" s="53">
        <v>-1</v>
      </c>
      <c r="H15" s="53"/>
      <c r="I15" s="53"/>
      <c r="J15" s="53"/>
      <c r="K15" s="53">
        <v>-11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</row>
    <row r="16" spans="1:22" s="1" customFormat="1" x14ac:dyDescent="0.25">
      <c r="A16" s="55" t="s">
        <v>5801</v>
      </c>
      <c r="B16" s="53" t="s">
        <v>5804</v>
      </c>
      <c r="C16" s="354"/>
      <c r="D16" s="53">
        <v>50</v>
      </c>
      <c r="E16" s="53"/>
      <c r="F16" s="53"/>
      <c r="G16" s="53"/>
      <c r="H16" s="53"/>
      <c r="I16" s="53"/>
      <c r="J16" s="53"/>
      <c r="K16" s="53"/>
      <c r="L16" s="53">
        <v>137</v>
      </c>
      <c r="M16" s="354"/>
      <c r="N16" s="354"/>
      <c r="O16" s="354"/>
      <c r="P16" s="354"/>
      <c r="Q16" s="354"/>
      <c r="R16" s="354"/>
      <c r="S16" s="354"/>
      <c r="T16" s="354"/>
      <c r="U16" s="354"/>
    </row>
    <row r="17" spans="1:21" s="1" customFormat="1" x14ac:dyDescent="0.25">
      <c r="A17" s="24" t="s">
        <v>5818</v>
      </c>
      <c r="B17" s="53" t="s">
        <v>7</v>
      </c>
      <c r="C17" s="354"/>
      <c r="D17" s="53"/>
      <c r="E17" s="53"/>
      <c r="F17" s="53"/>
      <c r="G17" s="53"/>
      <c r="H17" s="53"/>
      <c r="I17" s="53"/>
      <c r="J17" s="53"/>
      <c r="K17" s="53">
        <v>76</v>
      </c>
      <c r="L17" s="53"/>
      <c r="M17" s="354"/>
      <c r="N17" s="354"/>
      <c r="O17" s="354"/>
      <c r="P17" s="354"/>
      <c r="Q17" s="354"/>
      <c r="R17" s="354"/>
      <c r="S17" s="354"/>
      <c r="T17" s="354"/>
      <c r="U17" s="354"/>
    </row>
    <row r="18" spans="1:21" s="1" customFormat="1" x14ac:dyDescent="0.25">
      <c r="A18" s="55" t="s">
        <v>5830</v>
      </c>
      <c r="B18" s="13" t="s">
        <v>5838</v>
      </c>
      <c r="C18" s="354"/>
      <c r="D18" s="53"/>
      <c r="E18" s="53"/>
      <c r="F18" s="53"/>
      <c r="G18" s="53">
        <v>20</v>
      </c>
      <c r="H18" s="53"/>
      <c r="I18" s="53"/>
      <c r="J18" s="53"/>
      <c r="K18" s="53">
        <v>75</v>
      </c>
      <c r="L18" s="53"/>
      <c r="M18" s="354"/>
      <c r="N18" s="354"/>
      <c r="O18" s="354"/>
      <c r="P18" s="354"/>
      <c r="Q18" s="53">
        <v>150</v>
      </c>
      <c r="R18" s="53"/>
      <c r="S18" s="53"/>
      <c r="T18" s="53"/>
      <c r="U18" s="354"/>
    </row>
    <row r="19" spans="1:21" s="1" customFormat="1" x14ac:dyDescent="0.25">
      <c r="A19" s="55" t="s">
        <v>5839</v>
      </c>
      <c r="B19" s="53" t="s">
        <v>7</v>
      </c>
      <c r="C19" s="354"/>
      <c r="D19" s="53"/>
      <c r="E19" s="53"/>
      <c r="F19" s="53"/>
      <c r="G19" s="53">
        <v>18</v>
      </c>
      <c r="H19" s="53"/>
      <c r="I19" s="53"/>
      <c r="J19" s="53"/>
      <c r="K19" s="53">
        <v>26</v>
      </c>
      <c r="L19" s="53"/>
      <c r="M19" s="354"/>
      <c r="N19" s="354"/>
      <c r="O19" s="354"/>
      <c r="P19" s="354"/>
      <c r="Q19" s="354"/>
      <c r="R19" s="354"/>
      <c r="S19" s="354"/>
      <c r="T19" s="354"/>
      <c r="U19" s="354"/>
    </row>
    <row r="20" spans="1:21" s="1" customFormat="1" x14ac:dyDescent="0.25">
      <c r="A20" s="12" t="s">
        <v>5778</v>
      </c>
      <c r="B20" s="13" t="s">
        <v>5845</v>
      </c>
      <c r="C20" s="354"/>
      <c r="D20" s="354">
        <v>213</v>
      </c>
      <c r="E20" s="354"/>
      <c r="F20" s="354">
        <v>100</v>
      </c>
      <c r="G20" s="354">
        <v>20</v>
      </c>
      <c r="H20" s="53">
        <v>50</v>
      </c>
      <c r="I20" s="354"/>
      <c r="J20" s="354">
        <v>350</v>
      </c>
      <c r="K20" s="354">
        <v>10</v>
      </c>
      <c r="L20" s="53">
        <v>166</v>
      </c>
      <c r="M20" s="354"/>
      <c r="N20" s="354"/>
      <c r="O20" s="354"/>
      <c r="P20" s="354"/>
      <c r="Q20" s="354"/>
      <c r="R20" s="354"/>
      <c r="S20" s="354"/>
      <c r="T20" s="354"/>
      <c r="U20" s="354"/>
    </row>
    <row r="21" spans="1:21" s="1" customFormat="1" x14ac:dyDescent="0.25">
      <c r="A21" s="12" t="s">
        <v>5778</v>
      </c>
      <c r="B21" s="53" t="s">
        <v>7</v>
      </c>
      <c r="C21" s="354"/>
      <c r="D21" s="53"/>
      <c r="E21" s="53"/>
      <c r="F21" s="53"/>
      <c r="G21" s="53">
        <v>9</v>
      </c>
      <c r="H21" s="53"/>
      <c r="I21" s="53"/>
      <c r="J21" s="53">
        <v>75</v>
      </c>
      <c r="K21" s="53">
        <v>51</v>
      </c>
      <c r="L21" s="53"/>
      <c r="M21" s="354"/>
      <c r="N21" s="354"/>
      <c r="O21" s="354"/>
      <c r="P21" s="354"/>
      <c r="Q21" s="354"/>
      <c r="R21" s="354"/>
      <c r="S21" s="354"/>
      <c r="T21" s="354"/>
      <c r="U21" s="354"/>
    </row>
    <row r="22" spans="1:21" ht="17" thickBot="1" x14ac:dyDescent="0.3">
      <c r="A22" s="12" t="s">
        <v>5861</v>
      </c>
      <c r="B22" s="13" t="s">
        <v>5863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>
        <v>50</v>
      </c>
      <c r="N22" s="53">
        <v>20</v>
      </c>
      <c r="O22" s="53">
        <v>150</v>
      </c>
      <c r="P22" s="53"/>
      <c r="Q22" s="53"/>
      <c r="R22" s="53">
        <v>40</v>
      </c>
      <c r="S22" s="53">
        <v>50</v>
      </c>
      <c r="T22" s="53"/>
      <c r="U22" s="53"/>
    </row>
    <row r="23" spans="1:21" s="8" customFormat="1" ht="17" thickBot="1" x14ac:dyDescent="0.3">
      <c r="A23" s="161" t="s">
        <v>5884</v>
      </c>
      <c r="B23" s="34"/>
      <c r="C23" s="34">
        <f>SUM(C10:C22)</f>
        <v>510</v>
      </c>
      <c r="D23" s="34">
        <f t="shared" ref="D23:U23" si="1">SUM(D10:D22)</f>
        <v>1113</v>
      </c>
      <c r="E23" s="34">
        <f t="shared" si="1"/>
        <v>40</v>
      </c>
      <c r="F23" s="34">
        <f t="shared" si="1"/>
        <v>350</v>
      </c>
      <c r="G23" s="34">
        <f t="shared" si="1"/>
        <v>153</v>
      </c>
      <c r="H23" s="34">
        <f t="shared" si="1"/>
        <v>170</v>
      </c>
      <c r="I23" s="34">
        <f t="shared" si="1"/>
        <v>130</v>
      </c>
      <c r="J23" s="34">
        <f t="shared" si="1"/>
        <v>1025</v>
      </c>
      <c r="K23" s="34">
        <f t="shared" si="1"/>
        <v>347</v>
      </c>
      <c r="L23" s="34">
        <f t="shared" si="1"/>
        <v>566</v>
      </c>
      <c r="M23" s="34">
        <f t="shared" si="1"/>
        <v>130</v>
      </c>
      <c r="N23" s="34">
        <f t="shared" si="1"/>
        <v>90</v>
      </c>
      <c r="O23" s="34">
        <f t="shared" si="1"/>
        <v>210</v>
      </c>
      <c r="P23" s="34">
        <f t="shared" si="1"/>
        <v>32</v>
      </c>
      <c r="Q23" s="34">
        <f t="shared" si="1"/>
        <v>250</v>
      </c>
      <c r="R23" s="34">
        <f t="shared" si="1"/>
        <v>40</v>
      </c>
      <c r="S23" s="34">
        <f t="shared" si="1"/>
        <v>50</v>
      </c>
      <c r="T23" s="34"/>
      <c r="U23" s="34">
        <f t="shared" si="1"/>
        <v>0</v>
      </c>
    </row>
    <row r="24" spans="1:21" s="422" customFormat="1" x14ac:dyDescent="0.25">
      <c r="A24" s="618">
        <v>44927</v>
      </c>
      <c r="B24" s="824" t="s">
        <v>5973</v>
      </c>
      <c r="C24" s="619">
        <v>85</v>
      </c>
      <c r="D24" s="619">
        <v>168</v>
      </c>
      <c r="E24" s="1431"/>
      <c r="F24" s="619">
        <v>6</v>
      </c>
      <c r="G24" s="619">
        <v>15</v>
      </c>
      <c r="H24" s="1431"/>
      <c r="I24" s="1431"/>
      <c r="J24" s="619">
        <v>155</v>
      </c>
      <c r="K24" s="619">
        <v>172</v>
      </c>
      <c r="L24" s="619">
        <v>193</v>
      </c>
      <c r="M24" s="619">
        <v>28</v>
      </c>
      <c r="N24" s="1431"/>
      <c r="O24" s="1431"/>
      <c r="P24" s="1431"/>
      <c r="Q24" s="1431"/>
      <c r="R24" s="1431"/>
      <c r="S24" s="1431"/>
      <c r="T24" s="1431"/>
      <c r="U24" s="1431"/>
    </row>
    <row r="25" spans="1:21" s="422" customFormat="1" x14ac:dyDescent="0.25">
      <c r="A25" s="893">
        <v>44927</v>
      </c>
      <c r="B25" s="824" t="s">
        <v>5973</v>
      </c>
      <c r="C25" s="1432"/>
      <c r="D25" s="1432"/>
      <c r="E25" s="1432"/>
      <c r="F25" s="1432"/>
      <c r="G25" s="1432"/>
      <c r="H25" s="660">
        <v>35</v>
      </c>
      <c r="I25" s="660">
        <v>8</v>
      </c>
      <c r="J25" s="1432"/>
      <c r="K25" s="1432"/>
      <c r="L25" s="1432"/>
      <c r="M25" s="1432"/>
      <c r="N25" s="1432"/>
      <c r="O25" s="1432"/>
      <c r="P25" s="1432"/>
      <c r="Q25" s="1432"/>
      <c r="R25" s="1432"/>
      <c r="S25" s="1432"/>
      <c r="T25" s="1432"/>
      <c r="U25" s="1432"/>
    </row>
    <row r="26" spans="1:21" s="6" customFormat="1" x14ac:dyDescent="0.25">
      <c r="A26" s="365">
        <v>44986</v>
      </c>
      <c r="B26" s="373" t="s">
        <v>5976</v>
      </c>
      <c r="C26" s="354">
        <v>-122</v>
      </c>
      <c r="D26" s="397"/>
      <c r="E26" s="397"/>
      <c r="F26" s="354">
        <v>-50</v>
      </c>
      <c r="G26" s="354">
        <v>-30</v>
      </c>
      <c r="H26" s="397"/>
      <c r="I26" s="397"/>
      <c r="J26" s="397"/>
      <c r="K26" s="354">
        <v>-25</v>
      </c>
      <c r="L26" s="397"/>
      <c r="M26" s="397"/>
      <c r="N26" s="354">
        <v>-36</v>
      </c>
      <c r="O26" s="397"/>
      <c r="P26" s="397"/>
      <c r="Q26" s="397"/>
      <c r="R26" s="397"/>
      <c r="S26" s="397"/>
      <c r="T26" s="397"/>
      <c r="U26" s="397"/>
    </row>
    <row r="27" spans="1:21" x14ac:dyDescent="0.25">
      <c r="A27" s="55">
        <v>45047</v>
      </c>
      <c r="B27" s="53" t="s">
        <v>7</v>
      </c>
      <c r="C27" s="53">
        <v>100</v>
      </c>
      <c r="D27" s="53">
        <v>300</v>
      </c>
      <c r="E27" s="53"/>
      <c r="F27" s="53"/>
      <c r="G27" s="53"/>
      <c r="H27" s="53"/>
      <c r="I27" s="53">
        <v>100</v>
      </c>
      <c r="J27" s="53">
        <v>200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</row>
    <row r="28" spans="1:21" x14ac:dyDescent="0.25">
      <c r="A28" s="55">
        <v>45047</v>
      </c>
      <c r="B28" s="53" t="s">
        <v>7</v>
      </c>
      <c r="C28" s="53">
        <v>100</v>
      </c>
      <c r="D28" s="53"/>
      <c r="E28" s="53"/>
      <c r="F28" s="53">
        <v>70</v>
      </c>
      <c r="G28" s="53"/>
      <c r="H28" s="53"/>
      <c r="I28" s="53"/>
      <c r="J28" s="53"/>
      <c r="K28" s="53"/>
      <c r="L28" s="53"/>
      <c r="M28" s="53">
        <v>72</v>
      </c>
      <c r="N28" s="53">
        <v>100</v>
      </c>
      <c r="O28" s="53">
        <v>160</v>
      </c>
      <c r="P28" s="53"/>
      <c r="Q28" s="53"/>
      <c r="R28" s="53"/>
      <c r="S28" s="53"/>
      <c r="T28" s="53"/>
      <c r="U28" s="53"/>
    </row>
    <row r="29" spans="1:21" x14ac:dyDescent="0.25">
      <c r="A29" s="12">
        <v>45170</v>
      </c>
      <c r="B29" s="75" t="s">
        <v>5946</v>
      </c>
      <c r="C29" s="53">
        <v>100</v>
      </c>
      <c r="D29" s="53">
        <v>100</v>
      </c>
      <c r="E29" s="53"/>
      <c r="F29" s="53"/>
      <c r="G29" s="53"/>
      <c r="H29" s="53"/>
      <c r="I29" s="53">
        <v>100</v>
      </c>
      <c r="J29" s="53">
        <v>100</v>
      </c>
      <c r="K29" s="53"/>
      <c r="L29" s="53"/>
      <c r="M29" s="53">
        <v>8</v>
      </c>
      <c r="N29" s="53">
        <v>100</v>
      </c>
      <c r="O29" s="53"/>
      <c r="P29" s="53"/>
      <c r="Q29" s="53"/>
      <c r="R29" s="53"/>
      <c r="S29" s="53"/>
      <c r="T29" s="53"/>
      <c r="U29" s="53"/>
    </row>
    <row r="30" spans="1:21" x14ac:dyDescent="0.25">
      <c r="A30" s="301" t="s">
        <v>5935</v>
      </c>
      <c r="B30" s="75" t="s">
        <v>5977</v>
      </c>
      <c r="C30" s="53">
        <v>100</v>
      </c>
      <c r="D30" s="53"/>
      <c r="E30" s="53"/>
      <c r="F30" s="53"/>
      <c r="G30" s="53"/>
      <c r="H30" s="53">
        <v>30</v>
      </c>
      <c r="I30" s="53"/>
      <c r="J30" s="53">
        <v>430</v>
      </c>
      <c r="K30" s="53"/>
      <c r="L30" s="53">
        <v>115</v>
      </c>
      <c r="M30" s="53">
        <v>46</v>
      </c>
      <c r="N30" s="53"/>
      <c r="O30" s="53"/>
      <c r="P30" s="53"/>
      <c r="Q30" s="53"/>
      <c r="R30" s="53">
        <v>20</v>
      </c>
      <c r="S30" s="53"/>
      <c r="T30" s="53"/>
      <c r="U30" s="53"/>
    </row>
    <row r="31" spans="1:21" s="49" customFormat="1" x14ac:dyDescent="0.25">
      <c r="A31" s="699" t="s">
        <v>5932</v>
      </c>
      <c r="B31" s="824" t="s">
        <v>5933</v>
      </c>
      <c r="C31" s="508"/>
      <c r="D31" s="508"/>
      <c r="E31" s="508"/>
      <c r="F31" s="508"/>
      <c r="G31" s="508"/>
      <c r="H31" s="508">
        <v>10</v>
      </c>
      <c r="I31" s="508"/>
      <c r="J31" s="508"/>
      <c r="K31" s="508"/>
      <c r="L31" s="508"/>
      <c r="M31" s="508"/>
      <c r="N31" s="508"/>
      <c r="O31" s="508"/>
      <c r="P31" s="508"/>
      <c r="Q31" s="508"/>
      <c r="R31" s="842"/>
      <c r="S31" s="508"/>
      <c r="T31" s="508"/>
      <c r="U31" s="508"/>
    </row>
    <row r="32" spans="1:21" s="1" customFormat="1" ht="17" thickBot="1" x14ac:dyDescent="0.3">
      <c r="A32" s="301" t="s">
        <v>5953</v>
      </c>
      <c r="B32" s="75" t="s">
        <v>5987</v>
      </c>
      <c r="C32" s="354"/>
      <c r="D32" s="354"/>
      <c r="E32" s="354"/>
      <c r="F32" s="354"/>
      <c r="G32" s="354"/>
      <c r="H32" s="53">
        <v>100</v>
      </c>
      <c r="I32" s="354"/>
      <c r="J32" s="354"/>
      <c r="K32" s="354"/>
      <c r="L32" s="354"/>
      <c r="M32" s="354"/>
      <c r="N32" s="354"/>
      <c r="O32" s="354"/>
      <c r="P32" s="354"/>
      <c r="Q32" s="354"/>
      <c r="R32" s="354"/>
      <c r="S32" s="354"/>
      <c r="T32" s="354"/>
      <c r="U32" s="354"/>
    </row>
    <row r="33" spans="1:21" s="8" customFormat="1" ht="17" thickBot="1" x14ac:dyDescent="0.3">
      <c r="A33" s="161" t="s">
        <v>6067</v>
      </c>
      <c r="B33" s="34"/>
      <c r="C33" s="34">
        <f t="shared" ref="C33:S33" si="2">SUM(C23:C32)</f>
        <v>873</v>
      </c>
      <c r="D33" s="34">
        <f t="shared" si="2"/>
        <v>1681</v>
      </c>
      <c r="E33" s="34">
        <f t="shared" si="2"/>
        <v>40</v>
      </c>
      <c r="F33" s="34">
        <f t="shared" si="2"/>
        <v>376</v>
      </c>
      <c r="G33" s="34">
        <f t="shared" si="2"/>
        <v>138</v>
      </c>
      <c r="H33" s="34">
        <f t="shared" si="2"/>
        <v>345</v>
      </c>
      <c r="I33" s="34">
        <f t="shared" si="2"/>
        <v>338</v>
      </c>
      <c r="J33" s="34">
        <f t="shared" si="2"/>
        <v>1910</v>
      </c>
      <c r="K33" s="34">
        <f t="shared" si="2"/>
        <v>494</v>
      </c>
      <c r="L33" s="34">
        <f t="shared" si="2"/>
        <v>874</v>
      </c>
      <c r="M33" s="34">
        <f t="shared" si="2"/>
        <v>284</v>
      </c>
      <c r="N33" s="34">
        <f t="shared" si="2"/>
        <v>254</v>
      </c>
      <c r="O33" s="34">
        <f t="shared" si="2"/>
        <v>370</v>
      </c>
      <c r="P33" s="34">
        <f t="shared" si="2"/>
        <v>32</v>
      </c>
      <c r="Q33" s="34">
        <f t="shared" si="2"/>
        <v>250</v>
      </c>
      <c r="R33" s="34">
        <f t="shared" si="2"/>
        <v>60</v>
      </c>
      <c r="S33" s="34">
        <f t="shared" si="2"/>
        <v>50</v>
      </c>
      <c r="T33" s="34"/>
      <c r="U33" s="34">
        <f t="shared" ref="U33" si="3">SUM(U23:U32)</f>
        <v>0</v>
      </c>
    </row>
    <row r="34" spans="1:21" x14ac:dyDescent="0.25">
      <c r="A34" s="12">
        <v>44928</v>
      </c>
      <c r="B34" s="75" t="s">
        <v>6107</v>
      </c>
      <c r="C34" s="53">
        <v>50</v>
      </c>
      <c r="D34" s="53">
        <v>200</v>
      </c>
      <c r="E34" s="53"/>
      <c r="F34" s="53">
        <v>100</v>
      </c>
      <c r="G34" s="53">
        <v>10</v>
      </c>
      <c r="H34" s="53">
        <v>50</v>
      </c>
      <c r="I34" s="53"/>
      <c r="J34" s="53"/>
      <c r="K34" s="53">
        <v>50</v>
      </c>
      <c r="L34" s="53">
        <v>50</v>
      </c>
      <c r="M34" s="53"/>
      <c r="N34" s="53"/>
      <c r="O34" s="53"/>
      <c r="P34" s="53"/>
      <c r="Q34" s="53"/>
      <c r="R34" s="53"/>
      <c r="S34" s="53"/>
      <c r="T34" s="53"/>
      <c r="U34" s="53"/>
    </row>
    <row r="35" spans="1:21" s="1" customFormat="1" x14ac:dyDescent="0.25">
      <c r="A35" s="12">
        <v>44959</v>
      </c>
      <c r="B35" s="75" t="s">
        <v>6109</v>
      </c>
      <c r="C35" s="53">
        <v>150</v>
      </c>
      <c r="D35" s="53">
        <v>300</v>
      </c>
      <c r="E35" s="354"/>
      <c r="F35" s="354"/>
      <c r="G35" s="53">
        <v>40</v>
      </c>
      <c r="H35" s="53">
        <v>50</v>
      </c>
      <c r="I35" s="354"/>
      <c r="J35" s="354"/>
      <c r="K35" s="53">
        <v>300</v>
      </c>
      <c r="L35" s="53">
        <v>150</v>
      </c>
      <c r="M35" s="354"/>
      <c r="N35" s="354"/>
      <c r="O35" s="354"/>
      <c r="P35" s="354"/>
      <c r="Q35" s="354"/>
      <c r="R35" s="354"/>
      <c r="S35" s="354"/>
      <c r="T35" s="354"/>
      <c r="U35" s="354"/>
    </row>
    <row r="36" spans="1:21" x14ac:dyDescent="0.25">
      <c r="A36" s="12">
        <v>44987</v>
      </c>
      <c r="B36" s="13" t="s">
        <v>6118</v>
      </c>
      <c r="C36" s="53">
        <v>300</v>
      </c>
      <c r="D36" s="53"/>
      <c r="E36" s="53"/>
      <c r="F36" s="53"/>
      <c r="G36" s="53"/>
      <c r="H36" s="53"/>
      <c r="I36" s="53"/>
      <c r="J36" s="53"/>
      <c r="K36" s="53">
        <v>70</v>
      </c>
      <c r="L36" s="53">
        <v>50</v>
      </c>
      <c r="M36" s="53"/>
      <c r="N36" s="53"/>
      <c r="O36" s="53"/>
      <c r="P36" s="53"/>
      <c r="Q36" s="53"/>
      <c r="R36" s="53"/>
      <c r="S36" s="53"/>
      <c r="T36" s="53"/>
      <c r="U36" s="53"/>
    </row>
    <row r="37" spans="1:21" x14ac:dyDescent="0.25">
      <c r="A37" s="12">
        <v>45018</v>
      </c>
      <c r="B37" s="13" t="s">
        <v>6133</v>
      </c>
      <c r="C37" s="53"/>
      <c r="D37" s="53">
        <v>200</v>
      </c>
      <c r="E37" s="53"/>
      <c r="F37" s="53"/>
      <c r="G37" s="53"/>
      <c r="H37" s="53"/>
      <c r="I37" s="53"/>
      <c r="J37" s="53">
        <v>300</v>
      </c>
      <c r="K37" s="53">
        <v>80</v>
      </c>
      <c r="L37" s="53">
        <v>50</v>
      </c>
      <c r="M37" s="53"/>
      <c r="N37" s="53"/>
      <c r="O37" s="53"/>
      <c r="P37" s="53"/>
      <c r="Q37" s="53"/>
      <c r="R37" s="53"/>
      <c r="S37" s="53"/>
      <c r="T37" s="53"/>
      <c r="U37" s="53"/>
    </row>
    <row r="38" spans="1:21" x14ac:dyDescent="0.25">
      <c r="A38" s="12">
        <v>45079</v>
      </c>
      <c r="B38" s="13" t="s">
        <v>6137</v>
      </c>
      <c r="C38" s="53">
        <v>100</v>
      </c>
      <c r="D38" s="53"/>
      <c r="E38" s="53"/>
      <c r="F38" s="53"/>
      <c r="G38" s="53"/>
      <c r="H38" s="53"/>
      <c r="I38" s="53"/>
      <c r="J38" s="53"/>
      <c r="K38" s="53">
        <v>116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</row>
    <row r="39" spans="1:21" s="1" customFormat="1" x14ac:dyDescent="0.25">
      <c r="A39" s="55">
        <v>45171</v>
      </c>
      <c r="B39" s="301" t="s">
        <v>63</v>
      </c>
      <c r="C39" s="354"/>
      <c r="D39" s="53">
        <v>-10</v>
      </c>
      <c r="E39" s="53">
        <v>-40</v>
      </c>
      <c r="F39" s="354"/>
      <c r="G39" s="53">
        <v>-4</v>
      </c>
      <c r="H39" s="354"/>
      <c r="I39" s="354"/>
      <c r="J39" s="53">
        <v>-10</v>
      </c>
      <c r="K39" s="354"/>
      <c r="L39" s="354"/>
      <c r="M39" s="354"/>
      <c r="N39" s="354"/>
      <c r="O39" s="53">
        <v>-200</v>
      </c>
      <c r="P39" s="354"/>
      <c r="Q39" s="53">
        <v>-41</v>
      </c>
      <c r="R39" s="53">
        <v>-50</v>
      </c>
      <c r="S39" s="53">
        <v>-27</v>
      </c>
      <c r="T39" s="53"/>
      <c r="U39" s="354"/>
    </row>
    <row r="40" spans="1:21" s="1" customFormat="1" x14ac:dyDescent="0.25">
      <c r="A40" s="55">
        <v>45171</v>
      </c>
      <c r="B40" s="13" t="s">
        <v>6153</v>
      </c>
      <c r="C40" s="53">
        <v>200</v>
      </c>
      <c r="D40" s="354"/>
      <c r="E40" s="354"/>
      <c r="F40" s="354"/>
      <c r="G40" s="354"/>
      <c r="H40" s="354"/>
      <c r="I40" s="354"/>
      <c r="J40" s="354"/>
      <c r="K40" s="53">
        <v>84</v>
      </c>
      <c r="L40" s="354"/>
      <c r="M40" s="354"/>
      <c r="N40" s="354"/>
      <c r="O40" s="354"/>
      <c r="P40" s="354"/>
      <c r="Q40" s="354"/>
      <c r="R40" s="354"/>
      <c r="S40" s="354"/>
      <c r="T40" s="354"/>
      <c r="U40" s="354"/>
    </row>
    <row r="41" spans="1:21" x14ac:dyDescent="0.25">
      <c r="A41" s="55" t="s">
        <v>6174</v>
      </c>
      <c r="B41" s="13" t="s">
        <v>6176</v>
      </c>
      <c r="C41" s="53"/>
      <c r="D41" s="53">
        <v>50</v>
      </c>
      <c r="E41" s="53"/>
      <c r="F41" s="53">
        <v>10</v>
      </c>
      <c r="G41" s="53"/>
      <c r="H41" s="53"/>
      <c r="I41" s="53"/>
      <c r="J41" s="53"/>
      <c r="K41" s="53">
        <v>200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</row>
    <row r="42" spans="1:21" x14ac:dyDescent="0.25">
      <c r="A42" s="55" t="s">
        <v>6174</v>
      </c>
      <c r="B42" s="301" t="s">
        <v>63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>
        <v>-60</v>
      </c>
      <c r="N42" s="53">
        <v>-124</v>
      </c>
      <c r="O42" s="53"/>
      <c r="P42" s="53"/>
      <c r="Q42" s="53"/>
      <c r="R42" s="53"/>
      <c r="S42" s="53"/>
      <c r="T42" s="53"/>
      <c r="U42" s="53"/>
    </row>
    <row r="43" spans="1:21" x14ac:dyDescent="0.25">
      <c r="A43" s="507" t="s">
        <v>6181</v>
      </c>
      <c r="B43" s="824" t="s">
        <v>5933</v>
      </c>
      <c r="C43" s="53"/>
      <c r="D43" s="53"/>
      <c r="E43" s="53"/>
      <c r="F43" s="53"/>
      <c r="G43" s="53"/>
      <c r="H43" s="226"/>
      <c r="I43" s="508">
        <v>15</v>
      </c>
      <c r="J43" s="508">
        <v>150</v>
      </c>
      <c r="K43" s="53"/>
      <c r="L43" s="53"/>
      <c r="M43" s="226"/>
      <c r="N43" s="226"/>
      <c r="O43" s="53"/>
      <c r="P43" s="53"/>
      <c r="Q43" s="53"/>
      <c r="R43" s="53"/>
      <c r="S43" s="226"/>
      <c r="T43" s="226"/>
      <c r="U43" s="53"/>
    </row>
    <row r="44" spans="1:21" x14ac:dyDescent="0.25">
      <c r="A44" s="55" t="s">
        <v>6192</v>
      </c>
      <c r="B44" s="13" t="s">
        <v>6203</v>
      </c>
      <c r="C44" s="53"/>
      <c r="D44" s="53"/>
      <c r="E44" s="53"/>
      <c r="F44" s="53"/>
      <c r="G44" s="53"/>
      <c r="H44" s="53"/>
      <c r="I44" s="53">
        <v>20</v>
      </c>
      <c r="J44" s="53">
        <v>50</v>
      </c>
      <c r="K44" s="53">
        <v>40</v>
      </c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spans="1:21" s="1" customFormat="1" ht="17" thickBot="1" x14ac:dyDescent="0.3">
      <c r="A45" s="55" t="s">
        <v>6243</v>
      </c>
      <c r="B45" s="53" t="s">
        <v>63</v>
      </c>
      <c r="C45" s="53">
        <v>-120</v>
      </c>
      <c r="D45" s="53">
        <v>-100</v>
      </c>
      <c r="E45" s="354"/>
      <c r="F45" s="53">
        <v>-50</v>
      </c>
      <c r="G45" s="53">
        <v>-15</v>
      </c>
      <c r="H45" s="354"/>
      <c r="I45" s="354"/>
      <c r="J45" s="354"/>
      <c r="K45" s="53">
        <v>-30</v>
      </c>
      <c r="L45" s="53">
        <v>-83</v>
      </c>
      <c r="M45" s="354"/>
      <c r="N45" s="354"/>
      <c r="O45" s="354"/>
      <c r="P45" s="354"/>
      <c r="Q45" s="354"/>
      <c r="R45" s="354"/>
      <c r="S45" s="354"/>
      <c r="T45" s="354"/>
      <c r="U45" s="354"/>
    </row>
    <row r="46" spans="1:21" s="8" customFormat="1" ht="17" thickBot="1" x14ac:dyDescent="0.3">
      <c r="A46" s="161" t="s">
        <v>6258</v>
      </c>
      <c r="B46" s="34"/>
      <c r="C46" s="34">
        <f>SUM(C33:C45)</f>
        <v>1553</v>
      </c>
      <c r="D46" s="34">
        <f t="shared" ref="D46:U46" si="4">SUM(D33:D45)</f>
        <v>2321</v>
      </c>
      <c r="E46" s="34">
        <f t="shared" si="4"/>
        <v>0</v>
      </c>
      <c r="F46" s="34">
        <f t="shared" si="4"/>
        <v>436</v>
      </c>
      <c r="G46" s="34">
        <f t="shared" si="4"/>
        <v>169</v>
      </c>
      <c r="H46" s="34">
        <f t="shared" si="4"/>
        <v>445</v>
      </c>
      <c r="I46" s="34">
        <f t="shared" si="4"/>
        <v>373</v>
      </c>
      <c r="J46" s="34">
        <f t="shared" si="4"/>
        <v>2400</v>
      </c>
      <c r="K46" s="34">
        <f t="shared" si="4"/>
        <v>1404</v>
      </c>
      <c r="L46" s="34">
        <f t="shared" si="4"/>
        <v>1091</v>
      </c>
      <c r="M46" s="34">
        <f t="shared" si="4"/>
        <v>224</v>
      </c>
      <c r="N46" s="34">
        <f t="shared" si="4"/>
        <v>130</v>
      </c>
      <c r="O46" s="34">
        <f t="shared" si="4"/>
        <v>170</v>
      </c>
      <c r="P46" s="34">
        <f t="shared" si="4"/>
        <v>32</v>
      </c>
      <c r="Q46" s="34">
        <f t="shared" si="4"/>
        <v>209</v>
      </c>
      <c r="R46" s="34">
        <f t="shared" si="4"/>
        <v>10</v>
      </c>
      <c r="S46" s="34">
        <f t="shared" si="4"/>
        <v>23</v>
      </c>
      <c r="T46" s="34"/>
      <c r="U46" s="34">
        <f t="shared" si="4"/>
        <v>0</v>
      </c>
    </row>
    <row r="47" spans="1:21" s="49" customFormat="1" x14ac:dyDescent="0.25">
      <c r="A47" s="507">
        <v>44929</v>
      </c>
      <c r="B47" s="508" t="s">
        <v>6416</v>
      </c>
      <c r="C47" s="508">
        <v>43</v>
      </c>
      <c r="D47" s="508"/>
      <c r="E47" s="508">
        <v>13</v>
      </c>
      <c r="F47" s="508">
        <v>9</v>
      </c>
      <c r="G47" s="508">
        <v>3</v>
      </c>
      <c r="H47" s="508">
        <v>1</v>
      </c>
      <c r="I47" s="508"/>
      <c r="J47" s="508">
        <v>59</v>
      </c>
      <c r="K47" s="508">
        <v>106</v>
      </c>
      <c r="L47" s="508"/>
      <c r="M47" s="508">
        <v>2</v>
      </c>
      <c r="N47" s="508">
        <v>1</v>
      </c>
      <c r="O47" s="508"/>
      <c r="P47" s="508"/>
      <c r="Q47" s="508">
        <v>4</v>
      </c>
      <c r="R47" s="508"/>
      <c r="S47" s="508"/>
      <c r="T47" s="508"/>
      <c r="U47" s="508"/>
    </row>
    <row r="48" spans="1:21" s="49" customFormat="1" x14ac:dyDescent="0.25">
      <c r="A48" s="507">
        <v>44929</v>
      </c>
      <c r="B48" s="508" t="s">
        <v>6259</v>
      </c>
      <c r="C48" s="508"/>
      <c r="D48" s="508"/>
      <c r="E48" s="508"/>
      <c r="F48" s="508"/>
      <c r="G48" s="508"/>
      <c r="H48" s="508">
        <v>-40</v>
      </c>
      <c r="I48" s="508"/>
      <c r="J48" s="508">
        <v>-100</v>
      </c>
      <c r="K48" s="508"/>
      <c r="L48" s="508"/>
      <c r="M48" s="508"/>
      <c r="N48" s="508"/>
      <c r="O48" s="508">
        <v>-60</v>
      </c>
      <c r="P48" s="508"/>
      <c r="Q48" s="508"/>
      <c r="R48" s="508"/>
      <c r="S48" s="508"/>
      <c r="T48" s="508"/>
      <c r="U48" s="508"/>
    </row>
    <row r="49" spans="1:21" s="1" customFormat="1" x14ac:dyDescent="0.25">
      <c r="A49" s="12">
        <v>44929</v>
      </c>
      <c r="B49" s="53" t="s">
        <v>63</v>
      </c>
      <c r="C49" s="53">
        <v>-140</v>
      </c>
      <c r="D49" s="53">
        <v>-160</v>
      </c>
      <c r="E49" s="354"/>
      <c r="F49" s="53">
        <v>-122</v>
      </c>
      <c r="G49" s="53">
        <v>-23</v>
      </c>
      <c r="H49" s="354"/>
      <c r="I49" s="354"/>
      <c r="J49" s="53">
        <v>-24</v>
      </c>
      <c r="K49" s="53">
        <v>-136</v>
      </c>
      <c r="L49" s="53">
        <v>-100</v>
      </c>
      <c r="M49" s="354"/>
      <c r="N49" s="354"/>
      <c r="O49" s="53">
        <v>-49</v>
      </c>
      <c r="P49" s="354"/>
      <c r="Q49" s="354"/>
      <c r="R49" s="354"/>
      <c r="S49" s="354"/>
      <c r="T49" s="354"/>
      <c r="U49" s="354"/>
    </row>
    <row r="50" spans="1:21" s="1" customFormat="1" x14ac:dyDescent="0.25">
      <c r="A50" s="12">
        <v>44929</v>
      </c>
      <c r="B50" s="53" t="s">
        <v>63</v>
      </c>
      <c r="C50" s="354"/>
      <c r="D50" s="354"/>
      <c r="E50" s="354"/>
      <c r="F50" s="354"/>
      <c r="G50" s="53">
        <v>-6</v>
      </c>
      <c r="H50" s="354"/>
      <c r="I50" s="354"/>
      <c r="J50" s="53">
        <v>-85</v>
      </c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</row>
    <row r="51" spans="1:21" s="1" customFormat="1" x14ac:dyDescent="0.25">
      <c r="A51" s="12">
        <v>44929</v>
      </c>
      <c r="B51" s="53" t="s">
        <v>63</v>
      </c>
      <c r="C51" s="53">
        <v>-121</v>
      </c>
      <c r="D51" s="53">
        <v>-200</v>
      </c>
      <c r="E51" s="354"/>
      <c r="F51" s="53">
        <v>-3</v>
      </c>
      <c r="G51" s="354"/>
      <c r="H51" s="354"/>
      <c r="I51" s="354"/>
      <c r="J51" s="354"/>
      <c r="K51" s="53">
        <v>-9</v>
      </c>
      <c r="L51" s="53">
        <v>-10</v>
      </c>
      <c r="M51" s="53">
        <v>-25</v>
      </c>
      <c r="N51" s="53">
        <v>-84</v>
      </c>
      <c r="O51" s="53">
        <v>-2</v>
      </c>
      <c r="P51" s="354"/>
      <c r="Q51" s="354"/>
      <c r="R51" s="354"/>
      <c r="S51" s="354"/>
      <c r="T51" s="354"/>
      <c r="U51" s="354"/>
    </row>
    <row r="52" spans="1:21" x14ac:dyDescent="0.25">
      <c r="A52" s="12">
        <v>44929</v>
      </c>
      <c r="B52" s="53" t="s">
        <v>63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>
        <v>-99</v>
      </c>
      <c r="N52" s="53"/>
      <c r="O52" s="53"/>
      <c r="P52" s="53"/>
      <c r="Q52" s="53"/>
      <c r="R52" s="53">
        <v>-10</v>
      </c>
      <c r="S52" s="53"/>
      <c r="T52" s="53"/>
      <c r="U52" s="53"/>
    </row>
    <row r="53" spans="1:21" s="49" customFormat="1" x14ac:dyDescent="0.25">
      <c r="A53" s="507">
        <v>45080</v>
      </c>
      <c r="B53" s="508" t="s">
        <v>6315</v>
      </c>
      <c r="C53" s="508"/>
      <c r="D53" s="508"/>
      <c r="E53" s="508"/>
      <c r="F53" s="508"/>
      <c r="G53" s="508">
        <v>-4</v>
      </c>
      <c r="H53" s="508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U53" s="508"/>
    </row>
    <row r="54" spans="1:21" s="49" customFormat="1" x14ac:dyDescent="0.25">
      <c r="A54" s="507">
        <v>45080</v>
      </c>
      <c r="B54" s="508" t="s">
        <v>6315</v>
      </c>
      <c r="C54" s="508">
        <v>-12</v>
      </c>
      <c r="D54" s="508">
        <v>-16</v>
      </c>
      <c r="E54" s="508">
        <v>-8</v>
      </c>
      <c r="F54" s="508"/>
      <c r="G54" s="508"/>
      <c r="H54" s="508">
        <v>-14</v>
      </c>
      <c r="I54" s="508"/>
      <c r="J54" s="508">
        <v>-85</v>
      </c>
      <c r="K54" s="508">
        <v>-4</v>
      </c>
      <c r="L54" s="508"/>
      <c r="M54" s="508">
        <v>-4</v>
      </c>
      <c r="N54" s="508"/>
      <c r="O54" s="508"/>
      <c r="P54" s="508"/>
      <c r="Q54" s="508">
        <v>-4</v>
      </c>
      <c r="R54" s="508"/>
      <c r="S54" s="508"/>
      <c r="T54" s="508"/>
      <c r="U54" s="508"/>
    </row>
    <row r="55" spans="1:21" x14ac:dyDescent="0.25">
      <c r="A55" s="55">
        <v>45141</v>
      </c>
      <c r="B55" s="53" t="s">
        <v>63</v>
      </c>
      <c r="C55" s="53">
        <v>-62</v>
      </c>
      <c r="D55" s="53"/>
      <c r="E55" s="53"/>
      <c r="F55" s="53"/>
      <c r="G55" s="53"/>
      <c r="H55" s="53"/>
      <c r="I55" s="53"/>
      <c r="J55" s="53"/>
      <c r="K55" s="53">
        <v>-152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</row>
    <row r="56" spans="1:21" s="1" customFormat="1" x14ac:dyDescent="0.25">
      <c r="A56" s="55">
        <v>45141</v>
      </c>
      <c r="B56" s="53" t="s">
        <v>63</v>
      </c>
      <c r="C56" s="53">
        <v>-19</v>
      </c>
      <c r="D56" s="53">
        <v>-44</v>
      </c>
      <c r="E56" s="354"/>
      <c r="F56" s="53">
        <v>-54</v>
      </c>
      <c r="G56" s="53">
        <v>-12</v>
      </c>
      <c r="H56" s="53">
        <v>-10</v>
      </c>
      <c r="I56" s="354"/>
      <c r="J56" s="53">
        <v>-50</v>
      </c>
      <c r="K56" s="53">
        <v>-18</v>
      </c>
      <c r="L56" s="53">
        <v>-24</v>
      </c>
      <c r="M56" s="354"/>
      <c r="N56" s="354"/>
      <c r="O56" s="354"/>
      <c r="P56" s="354"/>
      <c r="Q56" s="354"/>
      <c r="R56" s="354"/>
      <c r="S56" s="354"/>
      <c r="T56" s="354"/>
      <c r="U56" s="354"/>
    </row>
    <row r="57" spans="1:21" x14ac:dyDescent="0.25">
      <c r="A57" s="55">
        <v>45141</v>
      </c>
      <c r="B57" s="53" t="s">
        <v>63</v>
      </c>
      <c r="C57" s="53"/>
      <c r="D57" s="53"/>
      <c r="E57" s="53"/>
      <c r="F57" s="53"/>
      <c r="G57" s="53"/>
      <c r="H57" s="53"/>
      <c r="I57" s="53">
        <v>-10</v>
      </c>
      <c r="J57" s="53"/>
      <c r="K57" s="53"/>
      <c r="L57" s="53"/>
      <c r="M57" s="53"/>
      <c r="N57" s="53"/>
      <c r="O57" s="53"/>
      <c r="P57" s="53">
        <v>-10</v>
      </c>
      <c r="Q57" s="53"/>
      <c r="R57" s="53"/>
      <c r="S57" s="53"/>
      <c r="T57" s="53"/>
      <c r="U57" s="53"/>
    </row>
    <row r="58" spans="1:21" x14ac:dyDescent="0.25">
      <c r="A58" s="55">
        <v>45172</v>
      </c>
      <c r="B58" s="53" t="s">
        <v>63</v>
      </c>
      <c r="C58" s="53">
        <v>-360</v>
      </c>
      <c r="D58" s="53">
        <v>-90</v>
      </c>
      <c r="E58" s="53"/>
      <c r="F58" s="53"/>
      <c r="G58" s="53"/>
      <c r="H58" s="53"/>
      <c r="I58" s="53"/>
      <c r="J58" s="53"/>
      <c r="K58" s="53"/>
      <c r="L58" s="53">
        <v>-137</v>
      </c>
      <c r="M58" s="53"/>
      <c r="N58" s="53"/>
      <c r="O58" s="53"/>
      <c r="P58" s="53"/>
      <c r="Q58" s="53"/>
      <c r="R58" s="53"/>
      <c r="S58" s="53"/>
      <c r="T58" s="53"/>
      <c r="U58" s="53"/>
    </row>
    <row r="59" spans="1:21" x14ac:dyDescent="0.25">
      <c r="A59" s="55">
        <v>45172</v>
      </c>
      <c r="B59" s="53" t="s">
        <v>63</v>
      </c>
      <c r="C59" s="53"/>
      <c r="D59" s="53"/>
      <c r="E59" s="53"/>
      <c r="F59" s="53"/>
      <c r="G59" s="53"/>
      <c r="H59" s="53"/>
      <c r="I59" s="53"/>
      <c r="J59" s="53"/>
      <c r="K59" s="53">
        <v>-100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</row>
    <row r="60" spans="1:21" x14ac:dyDescent="0.25">
      <c r="A60" s="55">
        <v>45202</v>
      </c>
      <c r="B60" s="53" t="s">
        <v>63</v>
      </c>
      <c r="C60" s="53"/>
      <c r="D60" s="53">
        <v>-30</v>
      </c>
      <c r="E60" s="53"/>
      <c r="F60" s="53">
        <v>-16</v>
      </c>
      <c r="G60" s="53"/>
      <c r="H60" s="53"/>
      <c r="I60" s="53">
        <v>-127</v>
      </c>
      <c r="J60" s="53"/>
      <c r="K60" s="53">
        <v>-46</v>
      </c>
      <c r="L60" s="53">
        <v>-100</v>
      </c>
      <c r="M60" s="53"/>
      <c r="N60" s="53"/>
      <c r="O60" s="53"/>
      <c r="P60" s="53"/>
      <c r="Q60" s="53"/>
      <c r="R60" s="53"/>
      <c r="S60" s="53"/>
      <c r="T60" s="53"/>
      <c r="U60" s="53"/>
    </row>
    <row r="61" spans="1:21" x14ac:dyDescent="0.25">
      <c r="A61" s="55">
        <v>45202</v>
      </c>
      <c r="B61" s="53" t="s">
        <v>63</v>
      </c>
      <c r="C61" s="53">
        <v>-50</v>
      </c>
      <c r="D61" s="53">
        <v>-80</v>
      </c>
      <c r="E61" s="53"/>
      <c r="F61" s="53"/>
      <c r="G61" s="53">
        <v>-20</v>
      </c>
      <c r="H61" s="53"/>
      <c r="I61" s="53"/>
      <c r="J61" s="53"/>
      <c r="K61" s="53">
        <v>-108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</row>
    <row r="62" spans="1:21" x14ac:dyDescent="0.25">
      <c r="A62" s="55">
        <v>45202</v>
      </c>
      <c r="B62" s="53" t="s">
        <v>63</v>
      </c>
      <c r="C62" s="53">
        <v>-100</v>
      </c>
      <c r="D62" s="53">
        <v>-300</v>
      </c>
      <c r="E62" s="53"/>
      <c r="F62" s="53"/>
      <c r="G62" s="53"/>
      <c r="H62" s="53"/>
      <c r="I62" s="53"/>
      <c r="J62" s="53"/>
      <c r="K62" s="53">
        <v>-130</v>
      </c>
      <c r="L62" s="53"/>
      <c r="M62" s="53"/>
      <c r="N62" s="53"/>
      <c r="O62" s="53"/>
      <c r="P62" s="53"/>
      <c r="Q62" s="53"/>
      <c r="R62" s="53"/>
      <c r="S62" s="53"/>
      <c r="T62" s="53"/>
      <c r="U62" s="53"/>
    </row>
    <row r="63" spans="1:21" x14ac:dyDescent="0.25">
      <c r="A63" s="55" t="s">
        <v>6349</v>
      </c>
      <c r="B63" s="53" t="s">
        <v>63</v>
      </c>
      <c r="C63" s="53">
        <v>-188</v>
      </c>
      <c r="D63" s="53">
        <v>-223</v>
      </c>
      <c r="E63" s="53"/>
      <c r="F63" s="53"/>
      <c r="G63" s="53"/>
      <c r="H63" s="53"/>
      <c r="I63" s="53">
        <v>-36</v>
      </c>
      <c r="J63" s="53"/>
      <c r="K63" s="53">
        <v>-100</v>
      </c>
      <c r="L63" s="53">
        <v>-50</v>
      </c>
      <c r="M63" s="53"/>
      <c r="N63" s="53"/>
      <c r="O63" s="53"/>
      <c r="P63" s="53"/>
      <c r="Q63" s="53"/>
      <c r="R63" s="53"/>
      <c r="S63" s="53"/>
      <c r="T63" s="53"/>
      <c r="U63" s="53"/>
    </row>
    <row r="64" spans="1:21" s="1" customFormat="1" x14ac:dyDescent="0.25">
      <c r="A64" s="55" t="s">
        <v>6313</v>
      </c>
      <c r="B64" s="53" t="s">
        <v>63</v>
      </c>
      <c r="C64" s="53">
        <v>-70</v>
      </c>
      <c r="D64" s="53">
        <v>-159</v>
      </c>
      <c r="E64" s="354"/>
      <c r="F64" s="53">
        <v>-90</v>
      </c>
      <c r="G64" s="354"/>
      <c r="H64" s="354"/>
      <c r="I64" s="354"/>
      <c r="J64" s="53">
        <v>-304</v>
      </c>
      <c r="K64" s="53">
        <v>-45</v>
      </c>
      <c r="L64" s="53">
        <v>-84</v>
      </c>
      <c r="M64" s="354"/>
      <c r="N64" s="354"/>
      <c r="O64" s="53">
        <v>-10</v>
      </c>
      <c r="P64" s="354"/>
      <c r="Q64" s="354"/>
      <c r="R64" s="354"/>
      <c r="S64" s="354"/>
      <c r="T64" s="354"/>
      <c r="U64" s="354"/>
    </row>
    <row r="65" spans="1:22" s="49" customFormat="1" x14ac:dyDescent="0.25">
      <c r="A65" s="507" t="s">
        <v>6314</v>
      </c>
      <c r="B65" s="508" t="s">
        <v>6315</v>
      </c>
      <c r="C65" s="508">
        <v>-8</v>
      </c>
      <c r="D65" s="508">
        <v>-16</v>
      </c>
      <c r="E65" s="508"/>
      <c r="F65" s="508">
        <v>-8</v>
      </c>
      <c r="G65" s="508">
        <v>-4</v>
      </c>
      <c r="H65" s="508"/>
      <c r="I65" s="508"/>
      <c r="J65" s="508">
        <v>-16</v>
      </c>
      <c r="K65" s="508">
        <v>-4</v>
      </c>
      <c r="L65" s="508">
        <v>-8</v>
      </c>
      <c r="M65" s="508">
        <v>-4</v>
      </c>
      <c r="N65" s="508"/>
      <c r="O65" s="508"/>
      <c r="P65" s="508"/>
      <c r="Q65" s="508">
        <v>-8</v>
      </c>
      <c r="R65" s="508"/>
      <c r="S65" s="508"/>
      <c r="T65" s="508"/>
      <c r="U65" s="508"/>
    </row>
    <row r="66" spans="1:22" s="1" customFormat="1" x14ac:dyDescent="0.25">
      <c r="A66" s="12" t="s">
        <v>6314</v>
      </c>
      <c r="B66" s="53" t="s">
        <v>63</v>
      </c>
      <c r="C66" s="354"/>
      <c r="D66" s="354"/>
      <c r="E66" s="354"/>
      <c r="F66" s="53">
        <v>-4</v>
      </c>
      <c r="G66" s="354"/>
      <c r="H66" s="354"/>
      <c r="I66" s="53">
        <v>-44</v>
      </c>
      <c r="J66" s="354"/>
      <c r="K66" s="354"/>
      <c r="L66" s="354"/>
      <c r="M66" s="354"/>
      <c r="N66" s="354"/>
      <c r="O66" s="354"/>
      <c r="P66" s="354"/>
      <c r="Q66" s="354"/>
      <c r="R66" s="354"/>
      <c r="S66" s="354"/>
      <c r="T66" s="354"/>
      <c r="U66" s="354"/>
    </row>
    <row r="67" spans="1:22" s="1" customFormat="1" x14ac:dyDescent="0.25">
      <c r="A67" s="12" t="s">
        <v>6314</v>
      </c>
      <c r="B67" s="53" t="s">
        <v>63</v>
      </c>
      <c r="C67" s="53">
        <v>-45</v>
      </c>
      <c r="D67" s="53">
        <v>-61</v>
      </c>
      <c r="E67" s="354"/>
      <c r="F67" s="354"/>
      <c r="G67" s="53">
        <v>-9</v>
      </c>
      <c r="H67" s="53">
        <v>-66</v>
      </c>
      <c r="I67" s="354"/>
      <c r="J67" s="53">
        <v>-258</v>
      </c>
      <c r="K67" s="53">
        <v>-274</v>
      </c>
      <c r="L67" s="53">
        <v>-100</v>
      </c>
      <c r="M67" s="354"/>
      <c r="N67" s="354"/>
      <c r="O67" s="354"/>
      <c r="P67" s="53">
        <v>-4</v>
      </c>
      <c r="Q67" s="354"/>
      <c r="R67" s="354"/>
      <c r="S67" s="354"/>
      <c r="T67" s="354"/>
      <c r="U67" s="354"/>
    </row>
    <row r="68" spans="1:22" x14ac:dyDescent="0.25">
      <c r="A68" s="12" t="s">
        <v>6382</v>
      </c>
      <c r="B68" s="13" t="s">
        <v>6396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>
        <v>12</v>
      </c>
      <c r="U68" s="53"/>
    </row>
    <row r="69" spans="1:22" s="1" customFormat="1" x14ac:dyDescent="0.25">
      <c r="A69" s="15" t="s">
        <v>6382</v>
      </c>
      <c r="B69" s="13" t="s">
        <v>63</v>
      </c>
      <c r="C69" s="354"/>
      <c r="D69" s="53">
        <v>-99</v>
      </c>
      <c r="E69" s="354"/>
      <c r="F69" s="354"/>
      <c r="G69" s="53">
        <v>-32</v>
      </c>
      <c r="H69" s="53">
        <v>-43</v>
      </c>
      <c r="I69" s="53">
        <v>-22</v>
      </c>
      <c r="J69" s="354"/>
      <c r="K69" s="354"/>
      <c r="L69" s="53">
        <v>-46</v>
      </c>
      <c r="M69" s="53">
        <v>-16</v>
      </c>
      <c r="N69" s="354"/>
      <c r="O69" s="354"/>
      <c r="P69" s="53">
        <v>-2</v>
      </c>
      <c r="Q69" s="53">
        <v>-40</v>
      </c>
      <c r="R69" s="354"/>
      <c r="S69" s="354"/>
      <c r="T69" s="354"/>
      <c r="U69" s="354"/>
    </row>
    <row r="70" spans="1:22" s="1" customFormat="1" x14ac:dyDescent="0.25">
      <c r="A70" s="15" t="s">
        <v>6382</v>
      </c>
      <c r="B70" s="13" t="s">
        <v>63</v>
      </c>
      <c r="C70" s="53">
        <v>-37</v>
      </c>
      <c r="D70" s="354"/>
      <c r="E70" s="354"/>
      <c r="F70" s="53">
        <v>-24</v>
      </c>
      <c r="G70" s="354"/>
      <c r="H70" s="354"/>
      <c r="I70" s="354"/>
      <c r="J70" s="53">
        <v>-277</v>
      </c>
      <c r="K70" s="53">
        <v>-17</v>
      </c>
      <c r="L70" s="354"/>
      <c r="M70" s="354"/>
      <c r="N70" s="53">
        <v>-7</v>
      </c>
      <c r="O70" s="354"/>
      <c r="P70" s="354"/>
      <c r="Q70" s="354"/>
      <c r="R70" s="354"/>
      <c r="S70" s="53">
        <v>-2</v>
      </c>
      <c r="T70" s="354"/>
      <c r="U70" s="354"/>
    </row>
    <row r="71" spans="1:22" s="1" customFormat="1" x14ac:dyDescent="0.25">
      <c r="A71" s="15" t="s">
        <v>6382</v>
      </c>
      <c r="B71" s="13" t="s">
        <v>63</v>
      </c>
      <c r="C71" s="354"/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53">
        <v>-3</v>
      </c>
      <c r="P71" s="354"/>
      <c r="Q71" s="354"/>
      <c r="R71" s="354"/>
      <c r="S71" s="354"/>
      <c r="T71" s="354"/>
      <c r="U71" s="354"/>
    </row>
    <row r="72" spans="1:22" s="1" customFormat="1" x14ac:dyDescent="0.25">
      <c r="A72" s="15" t="s">
        <v>6413</v>
      </c>
      <c r="B72" s="13" t="s">
        <v>63</v>
      </c>
      <c r="C72" s="13">
        <v>-34</v>
      </c>
      <c r="D72" s="13">
        <v>-70</v>
      </c>
      <c r="E72" s="43"/>
      <c r="F72" s="13">
        <v>-34</v>
      </c>
      <c r="G72" s="13">
        <v>-14</v>
      </c>
      <c r="H72" s="43"/>
      <c r="I72" s="43"/>
      <c r="J72" s="13">
        <v>-40</v>
      </c>
      <c r="K72" s="43"/>
      <c r="L72" s="13">
        <v>-55</v>
      </c>
      <c r="M72" s="43"/>
      <c r="N72" s="43"/>
      <c r="O72" s="13">
        <v>-4</v>
      </c>
      <c r="P72" s="43"/>
      <c r="Q72" s="43"/>
      <c r="R72" s="43"/>
      <c r="S72" s="43"/>
      <c r="T72" s="43"/>
      <c r="U72" s="43"/>
    </row>
    <row r="73" spans="1:22" s="1" customFormat="1" ht="17" thickBot="1" x14ac:dyDescent="0.3">
      <c r="A73" s="1402" t="s">
        <v>6413</v>
      </c>
      <c r="B73" s="22" t="s">
        <v>63</v>
      </c>
      <c r="C73" s="370"/>
      <c r="D73" s="370"/>
      <c r="E73" s="370"/>
      <c r="F73" s="370"/>
      <c r="G73" s="370"/>
      <c r="H73" s="370"/>
      <c r="I73" s="370"/>
      <c r="J73" s="370"/>
      <c r="K73" s="22">
        <v>-45</v>
      </c>
      <c r="L73" s="370"/>
      <c r="M73" s="22">
        <v>-8</v>
      </c>
      <c r="N73" s="370"/>
      <c r="O73" s="370"/>
      <c r="P73" s="370"/>
      <c r="Q73" s="370"/>
      <c r="R73" s="370"/>
      <c r="S73" s="370"/>
      <c r="T73" s="370"/>
      <c r="U73" s="370"/>
    </row>
    <row r="74" spans="1:22" s="8" customFormat="1" ht="17" thickBot="1" x14ac:dyDescent="0.3">
      <c r="A74" s="161" t="s">
        <v>6412</v>
      </c>
      <c r="B74" s="34"/>
      <c r="C74" s="34">
        <f>SUM(C46:C73)</f>
        <v>350</v>
      </c>
      <c r="D74" s="34">
        <f t="shared" ref="D74:T74" si="5">SUM(D46:D73)</f>
        <v>773</v>
      </c>
      <c r="E74" s="34">
        <f t="shared" si="5"/>
        <v>5</v>
      </c>
      <c r="F74" s="34">
        <f t="shared" si="5"/>
        <v>90</v>
      </c>
      <c r="G74" s="34">
        <f t="shared" si="5"/>
        <v>48</v>
      </c>
      <c r="H74" s="34">
        <f t="shared" si="5"/>
        <v>273</v>
      </c>
      <c r="I74" s="34">
        <f t="shared" si="5"/>
        <v>134</v>
      </c>
      <c r="J74" s="34">
        <f t="shared" si="5"/>
        <v>1220</v>
      </c>
      <c r="K74" s="34">
        <f t="shared" si="5"/>
        <v>322</v>
      </c>
      <c r="L74" s="34">
        <f t="shared" si="5"/>
        <v>377</v>
      </c>
      <c r="M74" s="34">
        <f t="shared" si="5"/>
        <v>70</v>
      </c>
      <c r="N74" s="34">
        <f t="shared" si="5"/>
        <v>40</v>
      </c>
      <c r="O74" s="34">
        <f t="shared" si="5"/>
        <v>42</v>
      </c>
      <c r="P74" s="34">
        <f t="shared" si="5"/>
        <v>16</v>
      </c>
      <c r="Q74" s="34">
        <f t="shared" si="5"/>
        <v>161</v>
      </c>
      <c r="R74" s="34">
        <f t="shared" si="5"/>
        <v>0</v>
      </c>
      <c r="S74" s="34">
        <f t="shared" si="5"/>
        <v>21</v>
      </c>
      <c r="T74" s="34">
        <f t="shared" si="5"/>
        <v>12</v>
      </c>
      <c r="U74" s="34">
        <f>SUM(U46:U73)</f>
        <v>0</v>
      </c>
    </row>
    <row r="75" spans="1:22" s="49" customFormat="1" x14ac:dyDescent="0.25">
      <c r="A75" s="507">
        <v>44930</v>
      </c>
      <c r="B75" s="508" t="s">
        <v>6460</v>
      </c>
      <c r="C75" s="508">
        <v>-20</v>
      </c>
      <c r="D75" s="508">
        <v>-27</v>
      </c>
      <c r="E75" s="508"/>
      <c r="F75" s="508"/>
      <c r="G75" s="508">
        <v>-4</v>
      </c>
      <c r="H75" s="508">
        <v>-8</v>
      </c>
      <c r="I75" s="508"/>
      <c r="J75" s="508">
        <v>-40</v>
      </c>
      <c r="K75" s="508">
        <v>-10</v>
      </c>
      <c r="L75" s="508">
        <v>-20</v>
      </c>
      <c r="M75" s="508">
        <v>-2</v>
      </c>
      <c r="N75" s="508">
        <v>-2</v>
      </c>
      <c r="O75" s="508"/>
      <c r="P75" s="508"/>
      <c r="Q75" s="508">
        <v>-2</v>
      </c>
      <c r="R75" s="508"/>
      <c r="S75" s="508"/>
      <c r="T75" s="508"/>
      <c r="U75" s="508"/>
      <c r="V75" s="49" t="s">
        <v>6461</v>
      </c>
    </row>
    <row r="76" spans="1:22" x14ac:dyDescent="0.25">
      <c r="A76" s="12">
        <v>45020</v>
      </c>
      <c r="B76" s="53" t="s">
        <v>401</v>
      </c>
      <c r="C76" s="53"/>
      <c r="D76" s="53">
        <v>-78</v>
      </c>
      <c r="E76" s="53"/>
      <c r="F76" s="53"/>
      <c r="G76" s="53"/>
      <c r="H76" s="53"/>
      <c r="I76" s="53"/>
      <c r="J76" s="53">
        <v>-93</v>
      </c>
      <c r="K76" s="53"/>
      <c r="L76" s="53"/>
      <c r="M76" s="53"/>
      <c r="N76" s="53"/>
      <c r="O76" s="53">
        <v>-6</v>
      </c>
      <c r="P76" s="53"/>
      <c r="Q76" s="53"/>
      <c r="R76" s="53"/>
      <c r="S76" s="53"/>
      <c r="T76" s="53"/>
      <c r="U76" s="53"/>
    </row>
    <row r="77" spans="1:22" x14ac:dyDescent="0.25">
      <c r="A77" s="12">
        <v>45020</v>
      </c>
      <c r="B77" s="53" t="s">
        <v>401</v>
      </c>
      <c r="C77" s="53"/>
      <c r="D77" s="53"/>
      <c r="E77" s="53">
        <v>-4</v>
      </c>
      <c r="F77" s="53">
        <v>-23</v>
      </c>
      <c r="G77" s="53">
        <v>-16</v>
      </c>
      <c r="H77" s="53"/>
      <c r="I77" s="53"/>
      <c r="J77" s="53"/>
      <c r="K77" s="53">
        <v>-25</v>
      </c>
      <c r="L77" s="53">
        <v>-64</v>
      </c>
      <c r="M77" s="53">
        <v>-6</v>
      </c>
      <c r="N77" s="53"/>
      <c r="O77" s="53"/>
      <c r="P77" s="53"/>
      <c r="Q77" s="53"/>
      <c r="R77" s="53"/>
      <c r="S77" s="53"/>
      <c r="T77" s="53"/>
      <c r="U77" s="53"/>
    </row>
    <row r="78" spans="1:22" s="1" customFormat="1" ht="17" thickBot="1" x14ac:dyDescent="0.3">
      <c r="A78" s="12">
        <v>45234</v>
      </c>
      <c r="B78" s="75" t="s">
        <v>401</v>
      </c>
      <c r="C78" s="53">
        <v>-30</v>
      </c>
      <c r="D78" s="53">
        <v>-74</v>
      </c>
      <c r="E78" s="354"/>
      <c r="F78" s="354"/>
      <c r="G78" s="354"/>
      <c r="H78" s="53">
        <v>-40</v>
      </c>
      <c r="I78" s="354"/>
      <c r="J78" s="53">
        <v>-125</v>
      </c>
      <c r="K78" s="53">
        <v>-62</v>
      </c>
      <c r="L78" s="53">
        <v>-30</v>
      </c>
      <c r="M78" s="354"/>
      <c r="N78" s="354"/>
      <c r="O78" s="354"/>
      <c r="P78" s="354"/>
      <c r="Q78" s="53">
        <v>-30</v>
      </c>
      <c r="R78" s="354"/>
      <c r="S78" s="354"/>
      <c r="T78" s="354"/>
      <c r="U78" s="354"/>
    </row>
    <row r="79" spans="1:22" s="8" customFormat="1" ht="17" thickBot="1" x14ac:dyDescent="0.3">
      <c r="A79" s="161" t="s">
        <v>6546</v>
      </c>
      <c r="B79" s="34"/>
      <c r="C79" s="34">
        <f>SUM(C74:C78)</f>
        <v>300</v>
      </c>
      <c r="D79" s="34">
        <f t="shared" ref="D79:U79" si="6">SUM(D74:D78)</f>
        <v>594</v>
      </c>
      <c r="E79" s="34">
        <f t="shared" si="6"/>
        <v>1</v>
      </c>
      <c r="F79" s="34">
        <f t="shared" si="6"/>
        <v>67</v>
      </c>
      <c r="G79" s="34">
        <f t="shared" si="6"/>
        <v>28</v>
      </c>
      <c r="H79" s="34">
        <f t="shared" si="6"/>
        <v>225</v>
      </c>
      <c r="I79" s="34">
        <f t="shared" si="6"/>
        <v>134</v>
      </c>
      <c r="J79" s="34">
        <f t="shared" si="6"/>
        <v>962</v>
      </c>
      <c r="K79" s="34">
        <f t="shared" si="6"/>
        <v>225</v>
      </c>
      <c r="L79" s="34">
        <f t="shared" si="6"/>
        <v>263</v>
      </c>
      <c r="M79" s="34">
        <f t="shared" si="6"/>
        <v>62</v>
      </c>
      <c r="N79" s="34">
        <f t="shared" si="6"/>
        <v>38</v>
      </c>
      <c r="O79" s="34">
        <f t="shared" si="6"/>
        <v>36</v>
      </c>
      <c r="P79" s="34">
        <f t="shared" si="6"/>
        <v>16</v>
      </c>
      <c r="Q79" s="34">
        <f t="shared" si="6"/>
        <v>129</v>
      </c>
      <c r="R79" s="34">
        <f t="shared" si="6"/>
        <v>0</v>
      </c>
      <c r="S79" s="34">
        <f t="shared" si="6"/>
        <v>21</v>
      </c>
      <c r="T79" s="34">
        <f t="shared" si="6"/>
        <v>12</v>
      </c>
      <c r="U79" s="34">
        <f t="shared" si="6"/>
        <v>0</v>
      </c>
    </row>
    <row r="80" spans="1:22" s="422" customFormat="1" x14ac:dyDescent="0.25">
      <c r="A80" s="1250">
        <v>45021</v>
      </c>
      <c r="B80" s="1530" t="s">
        <v>6460</v>
      </c>
      <c r="C80" s="621"/>
      <c r="D80" s="621">
        <v>-50</v>
      </c>
      <c r="E80" s="621"/>
      <c r="F80" s="621"/>
      <c r="G80" s="621"/>
      <c r="H80" s="621"/>
      <c r="I80" s="621"/>
      <c r="J80" s="621"/>
      <c r="K80" s="621"/>
      <c r="L80" s="621"/>
      <c r="M80" s="621"/>
      <c r="N80" s="621"/>
      <c r="O80" s="621"/>
      <c r="P80" s="621"/>
      <c r="Q80" s="621"/>
      <c r="R80" s="621"/>
      <c r="S80" s="621"/>
      <c r="T80" s="621"/>
      <c r="U80" s="621"/>
    </row>
    <row r="81" spans="1:21" s="1" customFormat="1" x14ac:dyDescent="0.25">
      <c r="A81" s="55">
        <v>45082</v>
      </c>
      <c r="B81" s="436" t="s">
        <v>63</v>
      </c>
      <c r="C81" s="53">
        <v>-61</v>
      </c>
      <c r="D81" s="354"/>
      <c r="E81" s="354"/>
      <c r="F81" s="53">
        <v>-62</v>
      </c>
      <c r="G81" s="53">
        <v>-5</v>
      </c>
      <c r="H81" s="354"/>
      <c r="I81" s="354"/>
      <c r="J81" s="53">
        <v>-160</v>
      </c>
      <c r="K81" s="53">
        <v>-40</v>
      </c>
      <c r="L81" s="53">
        <v>-59</v>
      </c>
      <c r="M81" s="53">
        <v>-4</v>
      </c>
      <c r="N81" s="53">
        <v>-15</v>
      </c>
      <c r="O81" s="354"/>
      <c r="P81" s="354"/>
      <c r="Q81" s="354"/>
      <c r="R81" s="354"/>
      <c r="S81" s="354"/>
      <c r="T81" s="354"/>
      <c r="U81" s="354"/>
    </row>
    <row r="82" spans="1:21" s="1" customFormat="1" x14ac:dyDescent="0.25">
      <c r="A82" s="12">
        <v>45082</v>
      </c>
      <c r="B82" s="436" t="s">
        <v>63</v>
      </c>
      <c r="C82" s="354"/>
      <c r="D82" s="53">
        <v>-20</v>
      </c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4"/>
      <c r="U82" s="354"/>
    </row>
    <row r="83" spans="1:21" s="1" customFormat="1" x14ac:dyDescent="0.25">
      <c r="A83" s="12">
        <v>45143</v>
      </c>
      <c r="B83" s="436" t="s">
        <v>63</v>
      </c>
      <c r="C83" s="354"/>
      <c r="D83" s="53">
        <v>-54</v>
      </c>
      <c r="E83" s="354"/>
      <c r="F83" s="53">
        <v>-11</v>
      </c>
      <c r="G83" s="354"/>
      <c r="H83" s="354"/>
      <c r="I83" s="354"/>
      <c r="J83" s="53">
        <v>-27</v>
      </c>
      <c r="K83" s="53">
        <v>-23</v>
      </c>
      <c r="L83" s="354"/>
      <c r="M83" s="354"/>
      <c r="N83" s="354"/>
      <c r="O83" s="53">
        <v>-2</v>
      </c>
      <c r="P83" s="354"/>
      <c r="Q83" s="354"/>
      <c r="R83" s="354"/>
      <c r="S83" s="354"/>
      <c r="T83" s="354"/>
      <c r="U83" s="354"/>
    </row>
    <row r="84" spans="1:21" s="1" customFormat="1" x14ac:dyDescent="0.25">
      <c r="A84" s="12">
        <v>45143</v>
      </c>
      <c r="B84" s="436" t="s">
        <v>63</v>
      </c>
      <c r="C84" s="53">
        <v>-75</v>
      </c>
      <c r="D84" s="354"/>
      <c r="E84" s="354"/>
      <c r="F84" s="354"/>
      <c r="G84" s="53">
        <v>-5</v>
      </c>
      <c r="H84" s="53">
        <v>-57</v>
      </c>
      <c r="I84" s="53">
        <v>-25</v>
      </c>
      <c r="J84" s="354"/>
      <c r="K84" s="354"/>
      <c r="L84" s="53">
        <v>-14</v>
      </c>
      <c r="M84" s="354"/>
      <c r="N84" s="53">
        <v>-7</v>
      </c>
      <c r="O84" s="354"/>
      <c r="P84" s="354"/>
      <c r="Q84" s="53">
        <v>-49</v>
      </c>
      <c r="R84" s="354"/>
      <c r="S84" s="53">
        <v>-3</v>
      </c>
      <c r="T84" s="354"/>
      <c r="U84" s="354"/>
    </row>
    <row r="85" spans="1:21" s="1" customFormat="1" x14ac:dyDescent="0.25">
      <c r="A85" s="12">
        <v>45235</v>
      </c>
      <c r="B85" s="436" t="s">
        <v>63</v>
      </c>
      <c r="C85" s="354"/>
      <c r="D85" s="53">
        <v>-31</v>
      </c>
      <c r="E85" s="53">
        <v>-1</v>
      </c>
      <c r="F85" s="53">
        <v>-9</v>
      </c>
      <c r="G85" s="53">
        <v>-2</v>
      </c>
      <c r="H85" s="354"/>
      <c r="I85" s="354"/>
      <c r="J85" s="354"/>
      <c r="K85" s="53">
        <v>-13</v>
      </c>
      <c r="L85" s="53">
        <v>-4</v>
      </c>
      <c r="M85" s="53">
        <v>-19</v>
      </c>
      <c r="N85" s="354"/>
      <c r="O85" s="53">
        <v>-5</v>
      </c>
      <c r="P85" s="354"/>
      <c r="Q85" s="354"/>
      <c r="R85" s="354"/>
      <c r="S85" s="354"/>
      <c r="T85" s="354"/>
      <c r="U85" s="354"/>
    </row>
    <row r="86" spans="1:21" s="1" customFormat="1" x14ac:dyDescent="0.25">
      <c r="A86" s="12">
        <v>45235</v>
      </c>
      <c r="B86" s="436" t="s">
        <v>63</v>
      </c>
      <c r="C86" s="53">
        <v>-58</v>
      </c>
      <c r="D86" s="354"/>
      <c r="E86" s="354"/>
      <c r="F86" s="354"/>
      <c r="G86" s="354"/>
      <c r="H86" s="53">
        <v>-13</v>
      </c>
      <c r="I86" s="53">
        <v>-33</v>
      </c>
      <c r="J86" s="53">
        <v>-44</v>
      </c>
      <c r="K86" s="354"/>
      <c r="L86" s="354"/>
      <c r="M86" s="354"/>
      <c r="N86" s="354"/>
      <c r="O86" s="354"/>
      <c r="P86" s="53">
        <v>-9</v>
      </c>
      <c r="Q86" s="53">
        <v>-10</v>
      </c>
      <c r="R86" s="354"/>
      <c r="S86" s="354"/>
      <c r="T86" s="354"/>
      <c r="U86" s="354"/>
    </row>
    <row r="87" spans="1:21" s="1" customFormat="1" x14ac:dyDescent="0.25">
      <c r="A87" s="12">
        <v>45235</v>
      </c>
      <c r="B87" s="436" t="s">
        <v>63</v>
      </c>
      <c r="C87" s="53">
        <v>-32</v>
      </c>
      <c r="D87" s="354"/>
      <c r="E87" s="354"/>
      <c r="F87" s="354"/>
      <c r="G87" s="354"/>
      <c r="H87" s="354"/>
      <c r="I87" s="354"/>
      <c r="J87" s="354"/>
      <c r="K87" s="53">
        <v>-3</v>
      </c>
      <c r="L87" s="53">
        <v>-6</v>
      </c>
      <c r="M87" s="53">
        <v>-2</v>
      </c>
      <c r="N87" s="53">
        <v>-10</v>
      </c>
      <c r="O87" s="354"/>
      <c r="P87" s="354"/>
      <c r="Q87" s="354"/>
      <c r="R87" s="354"/>
      <c r="S87" s="53">
        <v>-6</v>
      </c>
      <c r="T87" s="354"/>
      <c r="U87" s="354"/>
    </row>
    <row r="88" spans="1:21" s="1" customFormat="1" x14ac:dyDescent="0.25">
      <c r="A88" s="15" t="s">
        <v>6762</v>
      </c>
      <c r="B88" s="436" t="s">
        <v>63</v>
      </c>
      <c r="C88" s="53">
        <v>-30</v>
      </c>
      <c r="D88" s="53">
        <v>-20</v>
      </c>
      <c r="E88" s="354"/>
      <c r="F88" s="53">
        <v>-29</v>
      </c>
      <c r="G88" s="354"/>
      <c r="H88" s="354"/>
      <c r="I88" s="354"/>
      <c r="J88" s="354"/>
      <c r="K88" s="354"/>
      <c r="L88" s="354"/>
      <c r="M88" s="354"/>
      <c r="N88" s="53">
        <v>-3</v>
      </c>
      <c r="O88" s="53">
        <v>-1</v>
      </c>
      <c r="P88" s="354"/>
      <c r="Q88" s="354"/>
      <c r="R88" s="354"/>
      <c r="S88" s="354"/>
      <c r="T88" s="354"/>
      <c r="U88" s="354"/>
    </row>
    <row r="89" spans="1:21" s="1" customFormat="1" x14ac:dyDescent="0.25">
      <c r="A89" s="15" t="s">
        <v>6762</v>
      </c>
      <c r="B89" s="436" t="s">
        <v>63</v>
      </c>
      <c r="C89" s="354"/>
      <c r="D89" s="354"/>
      <c r="E89" s="354"/>
      <c r="F89" s="354"/>
      <c r="G89" s="53">
        <v>-14</v>
      </c>
      <c r="H89" s="53">
        <v>-30</v>
      </c>
      <c r="I89" s="354"/>
      <c r="J89" s="53">
        <v>-150</v>
      </c>
      <c r="K89" s="53">
        <v>-20</v>
      </c>
      <c r="L89" s="53">
        <v>-56</v>
      </c>
      <c r="M89" s="354"/>
      <c r="N89" s="354"/>
      <c r="O89" s="354"/>
      <c r="P89" s="53">
        <v>-5</v>
      </c>
      <c r="Q89" s="53">
        <v>-20</v>
      </c>
      <c r="R89" s="354"/>
      <c r="S89" s="354"/>
      <c r="T89" s="354"/>
      <c r="U89" s="354"/>
    </row>
    <row r="90" spans="1:21" s="1" customFormat="1" x14ac:dyDescent="0.25">
      <c r="A90" s="55" t="s">
        <v>6768</v>
      </c>
      <c r="B90" s="75" t="s">
        <v>63</v>
      </c>
      <c r="C90" s="354"/>
      <c r="D90" s="53">
        <v>-152</v>
      </c>
      <c r="E90" s="354"/>
      <c r="F90" s="354"/>
      <c r="G90" s="354"/>
      <c r="H90" s="53">
        <v>-23</v>
      </c>
      <c r="I90" s="53">
        <v>-36</v>
      </c>
      <c r="J90" s="53">
        <v>-140</v>
      </c>
      <c r="K90" s="354"/>
      <c r="L90" s="53">
        <v>-28</v>
      </c>
      <c r="M90" s="53">
        <v>-9</v>
      </c>
      <c r="N90" s="354"/>
      <c r="O90" s="354"/>
      <c r="P90" s="53">
        <v>-6</v>
      </c>
      <c r="Q90" s="53">
        <v>-22</v>
      </c>
      <c r="R90" s="354"/>
      <c r="S90" s="354"/>
      <c r="T90" s="354"/>
      <c r="U90" s="354"/>
    </row>
    <row r="91" spans="1:21" s="1" customFormat="1" ht="17" thickBot="1" x14ac:dyDescent="0.3">
      <c r="A91" s="55" t="s">
        <v>6768</v>
      </c>
      <c r="B91" s="75" t="s">
        <v>63</v>
      </c>
      <c r="C91" s="53">
        <v>-40</v>
      </c>
      <c r="D91" s="354"/>
      <c r="E91" s="354"/>
      <c r="F91" s="53">
        <v>-12</v>
      </c>
      <c r="G91" s="53">
        <v>-8</v>
      </c>
      <c r="H91" s="354"/>
      <c r="I91" s="354"/>
      <c r="J91" s="354"/>
      <c r="K91" s="53">
        <v>-6</v>
      </c>
      <c r="L91" s="354"/>
      <c r="M91" s="354"/>
      <c r="N91" s="53">
        <v>-4</v>
      </c>
      <c r="O91" s="354"/>
      <c r="P91" s="354"/>
      <c r="Q91" s="354"/>
      <c r="R91" s="354"/>
      <c r="S91" s="53">
        <v>-1</v>
      </c>
      <c r="T91" s="53">
        <v>-12</v>
      </c>
      <c r="U91" s="354"/>
    </row>
    <row r="92" spans="1:21" s="8" customFormat="1" ht="17" thickBot="1" x14ac:dyDescent="0.3">
      <c r="A92" s="161" t="s">
        <v>6757</v>
      </c>
      <c r="B92" s="34"/>
      <c r="C92" s="34">
        <f>SUM(C79:C91)</f>
        <v>4</v>
      </c>
      <c r="D92" s="34">
        <f t="shared" ref="D92:U92" si="7">SUM(D79:D91)</f>
        <v>267</v>
      </c>
      <c r="E92" s="34">
        <f t="shared" si="7"/>
        <v>0</v>
      </c>
      <c r="F92" s="56">
        <f t="shared" si="7"/>
        <v>-56</v>
      </c>
      <c r="G92" s="56">
        <f t="shared" si="7"/>
        <v>-6</v>
      </c>
      <c r="H92" s="34">
        <f t="shared" si="7"/>
        <v>102</v>
      </c>
      <c r="I92" s="34">
        <f t="shared" si="7"/>
        <v>40</v>
      </c>
      <c r="J92" s="34">
        <f t="shared" si="7"/>
        <v>441</v>
      </c>
      <c r="K92" s="34">
        <f t="shared" si="7"/>
        <v>120</v>
      </c>
      <c r="L92" s="34">
        <f t="shared" si="7"/>
        <v>96</v>
      </c>
      <c r="M92" s="34">
        <f t="shared" si="7"/>
        <v>28</v>
      </c>
      <c r="N92" s="56">
        <f t="shared" si="7"/>
        <v>-1</v>
      </c>
      <c r="O92" s="34">
        <f t="shared" si="7"/>
        <v>28</v>
      </c>
      <c r="P92" s="56">
        <f t="shared" si="7"/>
        <v>-4</v>
      </c>
      <c r="Q92" s="34">
        <f t="shared" si="7"/>
        <v>28</v>
      </c>
      <c r="R92" s="34">
        <f t="shared" si="7"/>
        <v>0</v>
      </c>
      <c r="S92" s="34">
        <f t="shared" si="7"/>
        <v>11</v>
      </c>
      <c r="T92" s="34">
        <f t="shared" si="7"/>
        <v>0</v>
      </c>
      <c r="U92" s="34">
        <f t="shared" si="7"/>
        <v>0</v>
      </c>
    </row>
    <row r="93" spans="1:21" s="1" customFormat="1" x14ac:dyDescent="0.25">
      <c r="A93" s="55">
        <v>45175</v>
      </c>
      <c r="B93" s="436" t="s">
        <v>63</v>
      </c>
      <c r="C93" s="53">
        <v>-40</v>
      </c>
      <c r="D93" s="53">
        <v>-87</v>
      </c>
      <c r="E93" s="354"/>
      <c r="F93" s="53">
        <v>-19</v>
      </c>
      <c r="G93" s="354"/>
      <c r="H93" s="354"/>
      <c r="I93" s="53">
        <v>-7</v>
      </c>
      <c r="J93" s="53">
        <v>-101</v>
      </c>
      <c r="K93" s="354"/>
      <c r="L93" s="354"/>
      <c r="M93" s="354"/>
      <c r="N93" s="53">
        <v>-4</v>
      </c>
      <c r="O93" s="354"/>
      <c r="P93" s="354"/>
      <c r="Q93" s="354"/>
      <c r="R93" s="354"/>
      <c r="S93" s="354"/>
      <c r="T93" s="354"/>
      <c r="U93" s="354"/>
    </row>
    <row r="94" spans="1:21" s="1" customFormat="1" x14ac:dyDescent="0.25">
      <c r="A94" s="55">
        <v>45175</v>
      </c>
      <c r="B94" s="436" t="s">
        <v>63</v>
      </c>
      <c r="C94" s="354"/>
      <c r="D94" s="354"/>
      <c r="E94" s="354"/>
      <c r="F94" s="354"/>
      <c r="G94" s="53">
        <v>-12</v>
      </c>
      <c r="H94" s="53">
        <v>-16</v>
      </c>
      <c r="I94" s="354"/>
      <c r="J94" s="354"/>
      <c r="K94" s="53">
        <v>-24</v>
      </c>
      <c r="L94" s="53">
        <v>-45</v>
      </c>
      <c r="M94" s="53">
        <v>-11</v>
      </c>
      <c r="N94" s="354"/>
      <c r="O94" s="354"/>
      <c r="P94" s="53">
        <v>-1</v>
      </c>
      <c r="Q94" s="53">
        <v>-11</v>
      </c>
      <c r="R94" s="354"/>
      <c r="S94" s="354"/>
      <c r="T94" s="354"/>
      <c r="U94" s="354"/>
    </row>
    <row r="95" spans="1:21" s="1" customFormat="1" ht="17" thickBot="1" x14ac:dyDescent="0.3">
      <c r="A95" s="76" t="s">
        <v>6910</v>
      </c>
      <c r="B95" s="188" t="s">
        <v>63</v>
      </c>
      <c r="C95" s="370"/>
      <c r="D95" s="22">
        <v>-74</v>
      </c>
      <c r="E95" s="370"/>
      <c r="F95" s="22">
        <v>-2</v>
      </c>
      <c r="G95" s="370"/>
      <c r="H95" s="22">
        <v>-10</v>
      </c>
      <c r="I95" s="22">
        <v>-21</v>
      </c>
      <c r="J95" s="22">
        <v>-100</v>
      </c>
      <c r="K95" s="22">
        <v>-13</v>
      </c>
      <c r="L95" s="22">
        <v>-29</v>
      </c>
      <c r="M95" s="22">
        <v>-5</v>
      </c>
      <c r="N95" s="370"/>
      <c r="O95" s="370"/>
      <c r="P95" s="370"/>
      <c r="Q95" s="22">
        <v>-11</v>
      </c>
      <c r="R95" s="370"/>
      <c r="S95" s="370"/>
      <c r="T95" s="370"/>
      <c r="U95" s="370"/>
    </row>
    <row r="96" spans="1:21" s="1" customFormat="1" ht="17" thickBot="1" x14ac:dyDescent="0.3">
      <c r="A96" s="161" t="s">
        <v>6952</v>
      </c>
      <c r="B96" s="34"/>
      <c r="C96" s="56">
        <f>SUM(C92:C95)</f>
        <v>-36</v>
      </c>
      <c r="D96" s="34">
        <f t="shared" ref="D96:U96" si="8">SUM(D92:D95)</f>
        <v>106</v>
      </c>
      <c r="E96" s="34">
        <f t="shared" si="8"/>
        <v>0</v>
      </c>
      <c r="F96" s="56">
        <f t="shared" si="8"/>
        <v>-77</v>
      </c>
      <c r="G96" s="56">
        <f t="shared" si="8"/>
        <v>-18</v>
      </c>
      <c r="H96" s="34">
        <f t="shared" si="8"/>
        <v>76</v>
      </c>
      <c r="I96" s="34">
        <f t="shared" si="8"/>
        <v>12</v>
      </c>
      <c r="J96" s="34">
        <f t="shared" si="8"/>
        <v>240</v>
      </c>
      <c r="K96" s="34">
        <f t="shared" si="8"/>
        <v>83</v>
      </c>
      <c r="L96" s="34">
        <f t="shared" si="8"/>
        <v>22</v>
      </c>
      <c r="M96" s="34">
        <f t="shared" si="8"/>
        <v>12</v>
      </c>
      <c r="N96" s="56">
        <f t="shared" si="8"/>
        <v>-5</v>
      </c>
      <c r="O96" s="34">
        <f t="shared" si="8"/>
        <v>28</v>
      </c>
      <c r="P96" s="56">
        <f t="shared" si="8"/>
        <v>-5</v>
      </c>
      <c r="Q96" s="34">
        <f t="shared" si="8"/>
        <v>6</v>
      </c>
      <c r="R96" s="34">
        <f t="shared" si="8"/>
        <v>0</v>
      </c>
      <c r="S96" s="34">
        <f t="shared" si="8"/>
        <v>11</v>
      </c>
      <c r="T96" s="34">
        <f t="shared" si="8"/>
        <v>0</v>
      </c>
      <c r="U96" s="54">
        <f t="shared" si="8"/>
        <v>0</v>
      </c>
    </row>
    <row r="97" spans="1:22" s="361" customFormat="1" x14ac:dyDescent="0.25">
      <c r="A97" s="1577"/>
      <c r="B97" s="1578" t="s">
        <v>7039</v>
      </c>
      <c r="C97" s="1578">
        <v>122</v>
      </c>
      <c r="D97" s="1578"/>
      <c r="E97" s="1578">
        <v>15</v>
      </c>
      <c r="F97" s="1578">
        <v>50</v>
      </c>
      <c r="G97" s="1578">
        <v>34</v>
      </c>
      <c r="H97" s="1578"/>
      <c r="I97" s="1578"/>
      <c r="J97" s="1578"/>
      <c r="K97" s="1578">
        <v>25</v>
      </c>
      <c r="L97" s="1578"/>
      <c r="M97" s="1578"/>
      <c r="N97" s="1578">
        <v>36</v>
      </c>
      <c r="O97" s="1578"/>
      <c r="P97" s="1578"/>
      <c r="Q97" s="1578"/>
      <c r="R97" s="1578"/>
      <c r="S97" s="1578"/>
      <c r="T97" s="1578"/>
      <c r="U97" s="1578"/>
      <c r="V97" s="361" t="s">
        <v>7038</v>
      </c>
    </row>
    <row r="98" spans="1:22" s="49" customFormat="1" x14ac:dyDescent="0.25">
      <c r="A98" s="699">
        <v>44933</v>
      </c>
      <c r="B98" s="659" t="s">
        <v>4156</v>
      </c>
      <c r="C98" s="659">
        <v>-44</v>
      </c>
      <c r="D98" s="659">
        <v>-19</v>
      </c>
      <c r="E98" s="659"/>
      <c r="F98" s="659"/>
      <c r="G98" s="659"/>
      <c r="H98" s="659">
        <v>-28</v>
      </c>
      <c r="I98" s="659">
        <v>-12</v>
      </c>
      <c r="J98" s="659">
        <v>-49</v>
      </c>
      <c r="K98" s="659"/>
      <c r="L98" s="659"/>
      <c r="M98" s="659">
        <v>-2</v>
      </c>
      <c r="N98" s="659">
        <v>-27</v>
      </c>
      <c r="O98" s="659"/>
      <c r="P98" s="659"/>
      <c r="Q98" s="659"/>
      <c r="R98" s="659"/>
      <c r="S98" s="659">
        <v>-11</v>
      </c>
      <c r="T98" s="659"/>
      <c r="U98" s="659"/>
      <c r="V98" s="49" t="s">
        <v>3022</v>
      </c>
    </row>
    <row r="99" spans="1:22" s="49" customFormat="1" x14ac:dyDescent="0.25">
      <c r="A99" s="699">
        <v>44933</v>
      </c>
      <c r="B99" s="508" t="s">
        <v>6315</v>
      </c>
      <c r="C99" s="508">
        <v>-6</v>
      </c>
      <c r="D99" s="508">
        <v>-12</v>
      </c>
      <c r="E99" s="508"/>
      <c r="F99" s="508"/>
      <c r="G99" s="508"/>
      <c r="H99" s="508"/>
      <c r="I99" s="508"/>
      <c r="J99" s="508">
        <v>-44</v>
      </c>
      <c r="K99" s="508"/>
      <c r="L99" s="508">
        <v>-6</v>
      </c>
      <c r="M99" s="508"/>
      <c r="N99" s="508"/>
      <c r="O99" s="508"/>
      <c r="P99" s="508"/>
      <c r="Q99" s="508"/>
      <c r="R99" s="508"/>
      <c r="S99" s="508"/>
      <c r="T99" s="508"/>
      <c r="U99" s="508"/>
      <c r="V99" s="507">
        <v>45141</v>
      </c>
    </row>
    <row r="100" spans="1:22" s="49" customFormat="1" x14ac:dyDescent="0.25">
      <c r="A100" s="507">
        <v>44933</v>
      </c>
      <c r="B100" s="508" t="s">
        <v>6315</v>
      </c>
      <c r="C100" s="508">
        <v>-8</v>
      </c>
      <c r="D100" s="508"/>
      <c r="E100" s="508"/>
      <c r="F100" s="508"/>
      <c r="G100" s="508"/>
      <c r="H100" s="508">
        <v>-36</v>
      </c>
      <c r="I100" s="508"/>
      <c r="J100" s="508">
        <v>-100</v>
      </c>
      <c r="K100" s="508"/>
      <c r="L100" s="508">
        <v>-8</v>
      </c>
      <c r="M100" s="508"/>
      <c r="N100" s="508"/>
      <c r="O100" s="508">
        <v>-30</v>
      </c>
      <c r="P100" s="508"/>
      <c r="Q100" s="508"/>
      <c r="R100" s="508"/>
      <c r="S100" s="508"/>
      <c r="T100" s="508"/>
      <c r="U100" s="508"/>
      <c r="V100" s="507">
        <v>45202</v>
      </c>
    </row>
    <row r="101" spans="1:22" s="49" customFormat="1" x14ac:dyDescent="0.25">
      <c r="A101" s="507"/>
      <c r="B101" s="1580" t="s">
        <v>7040</v>
      </c>
      <c r="C101" s="508">
        <v>-20</v>
      </c>
      <c r="D101" s="508">
        <v>-18</v>
      </c>
      <c r="E101" s="508">
        <v>-15</v>
      </c>
      <c r="F101" s="508">
        <v>-6</v>
      </c>
      <c r="G101" s="508">
        <v>-4</v>
      </c>
      <c r="H101" s="508">
        <v>-3</v>
      </c>
      <c r="I101" s="508"/>
      <c r="J101" s="508">
        <v>-12</v>
      </c>
      <c r="K101" s="508">
        <v>-12</v>
      </c>
      <c r="L101" s="508"/>
      <c r="M101" s="508"/>
      <c r="N101" s="508"/>
      <c r="O101" s="508"/>
      <c r="P101" s="508"/>
      <c r="Q101" s="508"/>
      <c r="R101" s="508"/>
      <c r="S101" s="508"/>
      <c r="T101" s="508"/>
      <c r="U101" s="508"/>
      <c r="V101" s="1579"/>
    </row>
    <row r="102" spans="1:22" s="49" customFormat="1" x14ac:dyDescent="0.25">
      <c r="A102" s="507"/>
      <c r="B102" s="1581" t="s">
        <v>7041</v>
      </c>
      <c r="C102" s="508"/>
      <c r="D102" s="508"/>
      <c r="E102" s="508"/>
      <c r="F102" s="508"/>
      <c r="G102" s="508"/>
      <c r="H102" s="508"/>
      <c r="I102" s="508"/>
      <c r="J102" s="508"/>
      <c r="K102" s="508">
        <v>-95</v>
      </c>
      <c r="L102" s="508"/>
      <c r="M102" s="508"/>
      <c r="N102" s="508"/>
      <c r="O102" s="508"/>
      <c r="P102" s="508"/>
      <c r="Q102" s="508"/>
      <c r="R102" s="508"/>
      <c r="S102" s="508"/>
      <c r="T102" s="508"/>
      <c r="U102" s="508"/>
      <c r="V102" s="1579"/>
    </row>
    <row r="103" spans="1:22" s="421" customFormat="1" x14ac:dyDescent="0.25">
      <c r="A103" s="827" t="s">
        <v>7042</v>
      </c>
      <c r="B103" s="508" t="s">
        <v>6460</v>
      </c>
      <c r="C103" s="659">
        <v>-6</v>
      </c>
      <c r="D103" s="659">
        <v>-57</v>
      </c>
      <c r="E103" s="659"/>
      <c r="F103" s="659"/>
      <c r="G103" s="659">
        <v>-12</v>
      </c>
      <c r="H103" s="659">
        <v>-9</v>
      </c>
      <c r="I103" s="659"/>
      <c r="J103" s="659">
        <v>-35</v>
      </c>
      <c r="K103" s="659">
        <v>-1</v>
      </c>
      <c r="L103" s="659">
        <v>-5</v>
      </c>
      <c r="M103" s="659">
        <v>-8</v>
      </c>
      <c r="N103" s="659">
        <v>-4</v>
      </c>
      <c r="O103" s="659"/>
      <c r="P103" s="659"/>
      <c r="Q103" s="659">
        <v>-6</v>
      </c>
      <c r="R103" s="659"/>
      <c r="S103" s="659"/>
      <c r="T103" s="659"/>
      <c r="U103" s="659"/>
      <c r="V103" s="1582"/>
    </row>
    <row r="104" spans="1:22" s="49" customFormat="1" x14ac:dyDescent="0.25">
      <c r="A104" s="827" t="s">
        <v>7042</v>
      </c>
      <c r="B104" s="508" t="s">
        <v>7044</v>
      </c>
      <c r="C104" s="508">
        <v>-2</v>
      </c>
      <c r="D104" s="508"/>
      <c r="E104" s="508"/>
      <c r="F104" s="508"/>
      <c r="G104" s="508"/>
      <c r="H104" s="508"/>
      <c r="I104" s="508"/>
      <c r="J104" s="508"/>
      <c r="K104" s="508"/>
      <c r="L104" s="508">
        <v>-3</v>
      </c>
      <c r="M104" s="508">
        <v>-2</v>
      </c>
      <c r="N104" s="508"/>
      <c r="O104" s="508"/>
      <c r="P104" s="508"/>
      <c r="Q104" s="508"/>
      <c r="R104" s="508"/>
      <c r="S104" s="508"/>
      <c r="T104" s="508"/>
      <c r="U104" s="508"/>
    </row>
    <row r="105" spans="1:22" s="1" customFormat="1" ht="17" thickBot="1" x14ac:dyDescent="0.3">
      <c r="A105" s="365"/>
      <c r="B105" s="947"/>
      <c r="C105" s="354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4"/>
      <c r="U105" s="354"/>
    </row>
    <row r="106" spans="1:22" s="6" customFormat="1" ht="17" thickBot="1" x14ac:dyDescent="0.3">
      <c r="A106" s="161" t="s">
        <v>7052</v>
      </c>
      <c r="B106" s="34"/>
      <c r="C106" s="34">
        <f>SUM(C96:C105)</f>
        <v>0</v>
      </c>
      <c r="D106" s="34">
        <f t="shared" ref="D106:U106" si="9">SUM(D96:D105)</f>
        <v>0</v>
      </c>
      <c r="E106" s="34">
        <f t="shared" si="9"/>
        <v>0</v>
      </c>
      <c r="F106" s="56">
        <f t="shared" si="9"/>
        <v>-33</v>
      </c>
      <c r="G106" s="34">
        <f t="shared" si="9"/>
        <v>0</v>
      </c>
      <c r="H106" s="34">
        <f t="shared" si="9"/>
        <v>0</v>
      </c>
      <c r="I106" s="34">
        <f t="shared" si="9"/>
        <v>0</v>
      </c>
      <c r="J106" s="34">
        <f t="shared" si="9"/>
        <v>0</v>
      </c>
      <c r="K106" s="34">
        <f t="shared" si="9"/>
        <v>0</v>
      </c>
      <c r="L106" s="34">
        <f t="shared" si="9"/>
        <v>0</v>
      </c>
      <c r="M106" s="34">
        <f t="shared" si="9"/>
        <v>0</v>
      </c>
      <c r="N106" s="34">
        <f t="shared" si="9"/>
        <v>0</v>
      </c>
      <c r="O106" s="56">
        <f t="shared" si="9"/>
        <v>-2</v>
      </c>
      <c r="P106" s="56">
        <f t="shared" si="9"/>
        <v>-5</v>
      </c>
      <c r="Q106" s="34">
        <f t="shared" si="9"/>
        <v>0</v>
      </c>
      <c r="R106" s="34">
        <f t="shared" si="9"/>
        <v>0</v>
      </c>
      <c r="S106" s="34">
        <f t="shared" si="9"/>
        <v>0</v>
      </c>
      <c r="T106" s="34">
        <f t="shared" si="9"/>
        <v>0</v>
      </c>
      <c r="U106" s="34">
        <f t="shared" si="9"/>
        <v>0</v>
      </c>
    </row>
    <row r="107" spans="1:22" ht="17" thickBot="1" x14ac:dyDescent="0.3"/>
    <row r="108" spans="1:22" ht="17" thickBot="1" x14ac:dyDescent="0.3">
      <c r="C108" s="10" t="s">
        <v>3</v>
      </c>
      <c r="D108" s="10" t="s">
        <v>4</v>
      </c>
      <c r="E108" s="10" t="s">
        <v>2</v>
      </c>
      <c r="F108" s="10" t="s">
        <v>27</v>
      </c>
      <c r="G108" s="10" t="s">
        <v>28</v>
      </c>
      <c r="H108" s="10" t="s">
        <v>30</v>
      </c>
      <c r="I108" s="10" t="s">
        <v>29</v>
      </c>
      <c r="J108" s="10" t="s">
        <v>31</v>
      </c>
      <c r="K108" s="10" t="s">
        <v>10</v>
      </c>
      <c r="L108" s="10" t="s">
        <v>26</v>
      </c>
      <c r="M108" s="10" t="s">
        <v>17</v>
      </c>
      <c r="N108" s="10" t="s">
        <v>18</v>
      </c>
      <c r="O108" s="10" t="s">
        <v>32</v>
      </c>
      <c r="P108" s="10" t="s">
        <v>778</v>
      </c>
      <c r="Q108" s="10" t="s">
        <v>134</v>
      </c>
      <c r="R108" s="10" t="s">
        <v>969</v>
      </c>
      <c r="S108" s="10" t="s">
        <v>1271</v>
      </c>
      <c r="T108" s="10" t="s">
        <v>14</v>
      </c>
      <c r="U108" s="10"/>
    </row>
  </sheetData>
  <pageMargins left="0.7" right="0.7" top="0.75" bottom="0.75" header="0.3" footer="0.3"/>
  <pageSetup orientation="portrait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F18"/>
  <sheetViews>
    <sheetView workbookViewId="0">
      <selection activeCell="C18" sqref="C18"/>
    </sheetView>
  </sheetViews>
  <sheetFormatPr baseColWidth="10" defaultColWidth="8.83203125" defaultRowHeight="17" x14ac:dyDescent="0.25"/>
  <cols>
    <col min="1" max="1" width="12.5" style="523" customWidth="1"/>
    <col min="2" max="2" width="21.6640625" style="47" customWidth="1"/>
    <col min="3" max="5" width="11.33203125" style="47" customWidth="1"/>
    <col min="6" max="6" width="27.5" style="47" customWidth="1"/>
    <col min="7" max="7" width="10.6640625" style="47" bestFit="1" customWidth="1"/>
    <col min="8" max="16384" width="8.83203125" style="47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s="414" customFormat="1" x14ac:dyDescent="0.25">
      <c r="A3" s="139" t="s">
        <v>1614</v>
      </c>
      <c r="B3" s="2"/>
    </row>
    <row r="4" spans="1:6" s="23" customFormat="1" ht="16" x14ac:dyDescent="0.25">
      <c r="A4" s="139" t="s">
        <v>8752</v>
      </c>
      <c r="B4" s="3"/>
    </row>
    <row r="5" spans="1:6" s="23" customFormat="1" ht="16" x14ac:dyDescent="0.25">
      <c r="A5" s="139"/>
      <c r="B5" s="3"/>
      <c r="C5" s="1337"/>
      <c r="D5" s="1337"/>
      <c r="E5" s="1337"/>
    </row>
    <row r="6" spans="1:6" s="441" customFormat="1" thickBot="1" x14ac:dyDescent="0.3">
      <c r="A6" s="516"/>
      <c r="C6" s="518">
        <v>18000</v>
      </c>
      <c r="D6" s="518">
        <v>1400</v>
      </c>
      <c r="E6" s="518"/>
    </row>
    <row r="7" spans="1:6" s="414" customFormat="1" ht="18" thickBot="1" x14ac:dyDescent="0.3">
      <c r="A7" s="675" t="s">
        <v>0</v>
      </c>
      <c r="B7" s="271" t="s">
        <v>1</v>
      </c>
      <c r="C7" s="11" t="s">
        <v>10</v>
      </c>
      <c r="D7" s="11" t="s">
        <v>4</v>
      </c>
      <c r="E7" s="11"/>
    </row>
    <row r="8" spans="1:6" s="18" customFormat="1" thickBot="1" x14ac:dyDescent="0.3">
      <c r="A8" s="95" t="s">
        <v>8748</v>
      </c>
      <c r="B8" s="1078" t="s">
        <v>8751</v>
      </c>
      <c r="C8" s="188">
        <v>15</v>
      </c>
      <c r="D8" s="188">
        <v>35</v>
      </c>
      <c r="E8" s="1078"/>
      <c r="F8" s="18" t="s">
        <v>8287</v>
      </c>
    </row>
    <row r="9" spans="1:6" s="18" customFormat="1" thickBot="1" x14ac:dyDescent="0.3">
      <c r="A9" s="33" t="s">
        <v>8985</v>
      </c>
      <c r="B9" s="54"/>
      <c r="C9" s="434">
        <f>SUM(C8)</f>
        <v>15</v>
      </c>
      <c r="D9" s="434">
        <f>SUM(D8)</f>
        <v>35</v>
      </c>
      <c r="E9" s="982"/>
    </row>
    <row r="10" spans="1:6" s="18" customFormat="1" thickBot="1" x14ac:dyDescent="0.3">
      <c r="A10" s="365"/>
      <c r="B10" s="354"/>
      <c r="C10" s="947"/>
      <c r="D10" s="947"/>
      <c r="E10" s="947"/>
    </row>
    <row r="11" spans="1:6" s="715" customFormat="1" thickBot="1" x14ac:dyDescent="0.3">
      <c r="A11" s="33" t="s">
        <v>9436</v>
      </c>
      <c r="B11" s="54"/>
      <c r="C11" s="434">
        <f>SUM(C9:C10)</f>
        <v>15</v>
      </c>
      <c r="D11" s="434">
        <f>SUM(D9:D10)</f>
        <v>35</v>
      </c>
      <c r="E11" s="982"/>
    </row>
    <row r="12" spans="1:6" s="18" customFormat="1" ht="16" x14ac:dyDescent="0.25">
      <c r="A12" s="250"/>
      <c r="B12" s="43"/>
      <c r="C12" s="947"/>
      <c r="D12" s="947"/>
      <c r="E12" s="947"/>
    </row>
    <row r="13" spans="1:6" s="18" customFormat="1" ht="16" x14ac:dyDescent="0.25">
      <c r="A13" s="250"/>
      <c r="B13" s="43"/>
      <c r="C13" s="947"/>
      <c r="D13" s="947"/>
      <c r="E13" s="947"/>
    </row>
    <row r="14" spans="1:6" s="18" customFormat="1" ht="16" x14ac:dyDescent="0.25">
      <c r="A14" s="250"/>
      <c r="B14" s="43"/>
      <c r="C14" s="947"/>
      <c r="D14" s="947"/>
      <c r="E14" s="947"/>
    </row>
    <row r="15" spans="1:6" s="18" customFormat="1" ht="16" x14ac:dyDescent="0.25">
      <c r="A15" s="250"/>
      <c r="B15" s="43"/>
      <c r="C15" s="947"/>
      <c r="D15" s="947"/>
      <c r="E15" s="947"/>
    </row>
    <row r="16" spans="1:6" s="18" customFormat="1" ht="16" x14ac:dyDescent="0.25">
      <c r="A16" s="250"/>
      <c r="B16" s="43"/>
      <c r="C16" s="947"/>
      <c r="D16" s="947"/>
      <c r="E16" s="947"/>
    </row>
    <row r="17" spans="1:5" s="18" customFormat="1" ht="16" x14ac:dyDescent="0.25">
      <c r="A17" s="250"/>
      <c r="B17" s="43"/>
      <c r="C17" s="947"/>
      <c r="D17" s="947"/>
      <c r="E17" s="947"/>
    </row>
    <row r="18" spans="1:5" s="20" customFormat="1" ht="16" x14ac:dyDescent="0.25">
      <c r="A18" s="525"/>
      <c r="B18" s="213"/>
      <c r="C18" s="213"/>
      <c r="D18" s="213"/>
      <c r="E18" s="213"/>
    </row>
  </sheetData>
  <pageMargins left="0.7" right="0.7" top="0.75" bottom="0.75" header="0.3" footer="0.3"/>
  <pageSetup orientation="portrait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K16"/>
  <sheetViews>
    <sheetView workbookViewId="0">
      <selection activeCell="F14" sqref="F14"/>
    </sheetView>
  </sheetViews>
  <sheetFormatPr baseColWidth="10" defaultColWidth="8.83203125" defaultRowHeight="17" x14ac:dyDescent="0.25"/>
  <cols>
    <col min="1" max="1" width="12.5" style="523" customWidth="1"/>
    <col min="2" max="2" width="21.6640625" style="47" customWidth="1"/>
    <col min="3" max="11" width="11.33203125" style="47" customWidth="1"/>
    <col min="12" max="12" width="27.5" style="47" customWidth="1"/>
    <col min="13" max="13" width="10.6640625" style="47" bestFit="1" customWidth="1"/>
    <col min="14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s="414" customFormat="1" x14ac:dyDescent="0.25">
      <c r="A3" s="139" t="s">
        <v>1614</v>
      </c>
      <c r="B3" s="2"/>
    </row>
    <row r="4" spans="1:11" s="23" customFormat="1" ht="16" x14ac:dyDescent="0.25">
      <c r="A4" s="139" t="s">
        <v>9342</v>
      </c>
      <c r="B4" s="3"/>
    </row>
    <row r="5" spans="1:11" s="23" customFormat="1" ht="16" x14ac:dyDescent="0.25">
      <c r="A5" s="139"/>
      <c r="B5" s="3"/>
      <c r="C5" s="1337"/>
      <c r="D5" s="1337"/>
      <c r="E5" s="1337"/>
      <c r="F5" s="1337"/>
      <c r="G5" s="1337"/>
      <c r="H5" s="1337"/>
      <c r="I5" s="1337"/>
      <c r="J5" s="1337"/>
      <c r="K5" s="1337"/>
    </row>
    <row r="6" spans="1:11" s="441" customFormat="1" thickBot="1" x14ac:dyDescent="0.3">
      <c r="A6" s="516"/>
      <c r="C6" s="518"/>
      <c r="D6" s="518"/>
      <c r="E6" s="518"/>
      <c r="F6" s="518"/>
      <c r="G6" s="518"/>
      <c r="H6" s="518"/>
      <c r="I6" s="518"/>
      <c r="J6" s="518"/>
      <c r="K6" s="518"/>
    </row>
    <row r="7" spans="1:11" s="414" customFormat="1" ht="18" thickBot="1" x14ac:dyDescent="0.3">
      <c r="A7" s="675" t="s">
        <v>0</v>
      </c>
      <c r="B7" s="271" t="s">
        <v>1</v>
      </c>
      <c r="C7" s="11" t="s">
        <v>26</v>
      </c>
      <c r="D7" s="11" t="s">
        <v>17</v>
      </c>
      <c r="E7" s="11" t="s">
        <v>18</v>
      </c>
      <c r="F7" s="11" t="s">
        <v>3</v>
      </c>
      <c r="G7" s="11" t="s">
        <v>4</v>
      </c>
      <c r="H7" s="11" t="s">
        <v>134</v>
      </c>
      <c r="I7" s="11" t="s">
        <v>30</v>
      </c>
      <c r="J7" s="11" t="s">
        <v>31</v>
      </c>
      <c r="K7" s="11"/>
    </row>
    <row r="8" spans="1:11" s="18" customFormat="1" ht="16" x14ac:dyDescent="0.25">
      <c r="A8" s="701">
        <v>45449</v>
      </c>
      <c r="B8" s="1078" t="s">
        <v>9343</v>
      </c>
      <c r="C8" s="188">
        <v>12</v>
      </c>
      <c r="D8" s="188">
        <v>12</v>
      </c>
      <c r="E8" s="188">
        <v>12</v>
      </c>
      <c r="F8" s="188">
        <v>12</v>
      </c>
      <c r="G8" s="188">
        <v>20</v>
      </c>
      <c r="H8" s="188">
        <v>20</v>
      </c>
      <c r="I8" s="188">
        <v>12</v>
      </c>
      <c r="J8" s="188">
        <v>60</v>
      </c>
      <c r="K8" s="1079"/>
    </row>
    <row r="9" spans="1:11" s="18" customFormat="1" ht="16" x14ac:dyDescent="0.25">
      <c r="A9" s="84"/>
      <c r="B9" s="213"/>
      <c r="C9" s="75"/>
      <c r="D9" s="75"/>
      <c r="E9" s="75"/>
      <c r="F9" s="75"/>
      <c r="G9" s="75"/>
      <c r="H9" s="75"/>
      <c r="I9" s="75"/>
      <c r="J9" s="75"/>
      <c r="K9" s="213"/>
    </row>
    <row r="10" spans="1:11" s="18" customFormat="1" ht="16" x14ac:dyDescent="0.25">
      <c r="A10" s="84"/>
      <c r="B10" s="213"/>
      <c r="C10" s="75"/>
      <c r="D10" s="75"/>
      <c r="E10" s="75"/>
      <c r="F10" s="75"/>
      <c r="G10" s="75"/>
      <c r="H10" s="75"/>
      <c r="I10" s="75"/>
      <c r="J10" s="75"/>
      <c r="K10" s="213"/>
    </row>
    <row r="11" spans="1:11" s="18" customFormat="1" ht="16" x14ac:dyDescent="0.25">
      <c r="A11" s="84"/>
      <c r="B11" s="213"/>
      <c r="C11" s="75"/>
      <c r="D11" s="75"/>
      <c r="E11" s="75"/>
      <c r="F11" s="75"/>
      <c r="G11" s="75"/>
      <c r="H11" s="75"/>
      <c r="I11" s="75"/>
      <c r="J11" s="75"/>
      <c r="K11" s="213"/>
    </row>
    <row r="12" spans="1:11" s="18" customFormat="1" ht="16" x14ac:dyDescent="0.25">
      <c r="A12" s="84"/>
      <c r="B12" s="213"/>
      <c r="C12" s="75"/>
      <c r="D12" s="75"/>
      <c r="E12" s="75"/>
      <c r="F12" s="75"/>
      <c r="G12" s="75"/>
      <c r="H12" s="75"/>
      <c r="I12" s="75"/>
      <c r="J12" s="75"/>
      <c r="K12" s="213"/>
    </row>
    <row r="13" spans="1:11" s="18" customFormat="1" ht="15.75" customHeight="1" x14ac:dyDescent="0.25">
      <c r="A13" s="250"/>
      <c r="B13" s="43"/>
      <c r="C13" s="537"/>
      <c r="D13" s="537"/>
      <c r="E13" s="537"/>
      <c r="F13" s="537"/>
      <c r="G13" s="537"/>
      <c r="H13" s="537"/>
      <c r="I13" s="537"/>
      <c r="J13" s="537"/>
      <c r="K13" s="537"/>
    </row>
    <row r="14" spans="1:11" s="18" customFormat="1" ht="16" x14ac:dyDescent="0.25">
      <c r="A14" s="250"/>
      <c r="B14" s="43"/>
      <c r="C14" s="537"/>
      <c r="D14" s="537"/>
      <c r="E14" s="537"/>
      <c r="F14" s="537"/>
      <c r="G14" s="537"/>
      <c r="H14" s="537"/>
      <c r="I14" s="537"/>
      <c r="J14" s="537"/>
      <c r="K14" s="537"/>
    </row>
    <row r="15" spans="1:11" s="18" customFormat="1" ht="16" x14ac:dyDescent="0.25">
      <c r="A15" s="250"/>
      <c r="B15" s="43"/>
      <c r="C15" s="537"/>
      <c r="D15" s="537"/>
      <c r="E15" s="537"/>
      <c r="F15" s="537"/>
      <c r="G15" s="537"/>
      <c r="H15" s="537"/>
      <c r="I15" s="537"/>
      <c r="J15" s="537"/>
      <c r="K15" s="537"/>
    </row>
    <row r="16" spans="1:11" s="20" customFormat="1" ht="16" x14ac:dyDescent="0.25">
      <c r="A16" s="525"/>
      <c r="B16" s="213"/>
      <c r="C16" s="213"/>
      <c r="D16" s="213"/>
      <c r="E16" s="213"/>
      <c r="F16" s="213"/>
      <c r="G16" s="213"/>
      <c r="H16" s="213"/>
      <c r="I16" s="213"/>
      <c r="J16" s="213"/>
      <c r="K16" s="213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J29"/>
  <sheetViews>
    <sheetView topLeftCell="A14" workbookViewId="0">
      <selection activeCell="B25" sqref="B25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7" width="11.33203125" style="47" customWidth="1"/>
    <col min="8" max="8" width="9" style="47" customWidth="1"/>
    <col min="9" max="16384" width="8.83203125" style="47"/>
  </cols>
  <sheetData>
    <row r="1" spans="1:10" x14ac:dyDescent="0.25">
      <c r="A1" s="128" t="s">
        <v>23</v>
      </c>
      <c r="B1" s="48"/>
    </row>
    <row r="2" spans="1:10" x14ac:dyDescent="0.25">
      <c r="A2" s="128"/>
      <c r="B2" s="48"/>
    </row>
    <row r="3" spans="1:10" s="18" customFormat="1" ht="16" x14ac:dyDescent="0.25">
      <c r="A3" s="18" t="s">
        <v>1632</v>
      </c>
    </row>
    <row r="4" spans="1:10" s="18" customFormat="1" ht="16" x14ac:dyDescent="0.25">
      <c r="A4" s="18" t="s">
        <v>8012</v>
      </c>
      <c r="C4" s="1269"/>
      <c r="D4" s="1269"/>
      <c r="E4" s="1269"/>
      <c r="F4" s="1269"/>
      <c r="G4" s="1269"/>
      <c r="H4" s="715"/>
      <c r="I4" s="715"/>
      <c r="J4" s="715"/>
    </row>
    <row r="5" spans="1:10" s="693" customFormat="1" thickBot="1" x14ac:dyDescent="0.3">
      <c r="A5" s="1498"/>
      <c r="C5" s="1144">
        <v>4260</v>
      </c>
      <c r="D5" s="1144">
        <v>5550</v>
      </c>
      <c r="E5" s="1144">
        <v>4260</v>
      </c>
      <c r="F5" s="1144">
        <v>13500</v>
      </c>
      <c r="G5" s="1144">
        <v>1080</v>
      </c>
      <c r="H5" s="1499"/>
      <c r="I5" s="1500"/>
      <c r="J5" s="1500"/>
    </row>
    <row r="6" spans="1:10" s="414" customFormat="1" ht="18" thickBot="1" x14ac:dyDescent="0.3">
      <c r="A6" s="675" t="s">
        <v>0</v>
      </c>
      <c r="B6" s="271" t="s">
        <v>1</v>
      </c>
      <c r="C6" s="1158" t="s">
        <v>32</v>
      </c>
      <c r="D6" s="1158" t="s">
        <v>26</v>
      </c>
      <c r="E6" s="1158" t="s">
        <v>3</v>
      </c>
      <c r="F6" s="1158" t="s">
        <v>30</v>
      </c>
      <c r="G6" s="1158" t="s">
        <v>4</v>
      </c>
      <c r="H6" s="11"/>
    </row>
    <row r="7" spans="1:10" s="18" customFormat="1" thickBot="1" x14ac:dyDescent="0.3">
      <c r="A7" s="28" t="s">
        <v>8009</v>
      </c>
      <c r="B7" s="14" t="s">
        <v>8013</v>
      </c>
      <c r="C7" s="527">
        <v>86</v>
      </c>
      <c r="D7" s="527"/>
      <c r="E7" s="527"/>
      <c r="F7" s="527"/>
      <c r="G7" s="527"/>
      <c r="H7" s="1198"/>
    </row>
    <row r="8" spans="1:10" s="18" customFormat="1" thickBot="1" x14ac:dyDescent="0.3">
      <c r="A8" s="33" t="s">
        <v>8174</v>
      </c>
      <c r="B8" s="34"/>
      <c r="C8" s="538">
        <f>SUM(C7)</f>
        <v>86</v>
      </c>
      <c r="D8" s="1683"/>
      <c r="E8" s="1683"/>
      <c r="F8" s="1683"/>
      <c r="G8" s="1683"/>
      <c r="H8" s="1092"/>
    </row>
    <row r="9" spans="1:10" s="18" customFormat="1" thickBot="1" x14ac:dyDescent="0.3">
      <c r="A9" s="28"/>
      <c r="B9" s="22"/>
      <c r="C9" s="1079"/>
      <c r="D9" s="1079"/>
      <c r="E9" s="1079"/>
      <c r="F9" s="1079"/>
      <c r="G9" s="1079"/>
      <c r="H9" s="1079"/>
    </row>
    <row r="10" spans="1:10" s="20" customFormat="1" thickBot="1" x14ac:dyDescent="0.3">
      <c r="A10" s="33" t="s">
        <v>8275</v>
      </c>
      <c r="B10" s="54"/>
      <c r="C10" s="538">
        <f>SUM(C8:C9)</f>
        <v>86</v>
      </c>
      <c r="D10" s="1683"/>
      <c r="E10" s="1683"/>
      <c r="F10" s="1683"/>
      <c r="G10" s="1683"/>
      <c r="H10" s="1092"/>
    </row>
    <row r="11" spans="1:10" s="20" customFormat="1" thickBot="1" x14ac:dyDescent="0.3">
      <c r="A11" s="212">
        <v>45413</v>
      </c>
      <c r="B11" s="213" t="s">
        <v>63</v>
      </c>
      <c r="C11" s="436">
        <v>-80</v>
      </c>
      <c r="D11" s="436"/>
      <c r="E11" s="436"/>
      <c r="F11" s="436"/>
      <c r="G11" s="436"/>
      <c r="H11" s="947"/>
    </row>
    <row r="12" spans="1:10" s="794" customFormat="1" thickBot="1" x14ac:dyDescent="0.3">
      <c r="A12" s="33" t="s">
        <v>8455</v>
      </c>
      <c r="B12" s="54"/>
      <c r="C12" s="434">
        <f>SUM(C10:C11)</f>
        <v>6</v>
      </c>
      <c r="D12" s="990"/>
      <c r="E12" s="990"/>
      <c r="F12" s="990"/>
      <c r="G12" s="990"/>
      <c r="H12" s="1092"/>
    </row>
    <row r="13" spans="1:10" s="20" customFormat="1" thickBot="1" x14ac:dyDescent="0.3">
      <c r="A13" s="212"/>
      <c r="B13" s="213"/>
      <c r="C13" s="529"/>
      <c r="D13" s="529"/>
      <c r="E13" s="529"/>
      <c r="F13" s="529"/>
      <c r="G13" s="529"/>
      <c r="H13" s="947"/>
    </row>
    <row r="14" spans="1:10" s="794" customFormat="1" thickBot="1" x14ac:dyDescent="0.3">
      <c r="A14" s="33" t="s">
        <v>8700</v>
      </c>
      <c r="B14" s="54"/>
      <c r="C14" s="434">
        <f>SUM(C12:C13)</f>
        <v>6</v>
      </c>
      <c r="D14" s="990"/>
      <c r="E14" s="990"/>
      <c r="F14" s="990"/>
      <c r="G14" s="990"/>
      <c r="H14" s="982"/>
    </row>
    <row r="15" spans="1:10" s="19" customFormat="1" ht="16" x14ac:dyDescent="0.25">
      <c r="A15" s="36" t="s">
        <v>8745</v>
      </c>
      <c r="B15" s="75" t="s">
        <v>8747</v>
      </c>
      <c r="C15" s="876"/>
      <c r="D15" s="436">
        <v>36</v>
      </c>
      <c r="E15" s="436">
        <v>36</v>
      </c>
      <c r="F15" s="436">
        <v>30</v>
      </c>
      <c r="G15" s="436"/>
      <c r="H15" s="876"/>
    </row>
    <row r="16" spans="1:10" s="23" customFormat="1" thickBot="1" x14ac:dyDescent="0.3">
      <c r="A16" s="36" t="s">
        <v>8748</v>
      </c>
      <c r="B16" s="436" t="s">
        <v>8755</v>
      </c>
      <c r="C16" s="771"/>
      <c r="D16" s="771"/>
      <c r="E16" s="771"/>
      <c r="F16" s="771"/>
      <c r="G16" s="75">
        <v>40</v>
      </c>
      <c r="H16" s="771"/>
    </row>
    <row r="17" spans="1:8" s="794" customFormat="1" thickBot="1" x14ac:dyDescent="0.3">
      <c r="A17" s="33" t="s">
        <v>8985</v>
      </c>
      <c r="B17" s="54"/>
      <c r="C17" s="434">
        <f>SUM(C14:C16)</f>
        <v>6</v>
      </c>
      <c r="D17" s="434">
        <f t="shared" ref="D17:H17" si="0">SUM(D14:D16)</f>
        <v>36</v>
      </c>
      <c r="E17" s="434">
        <f t="shared" si="0"/>
        <v>36</v>
      </c>
      <c r="F17" s="434">
        <f t="shared" si="0"/>
        <v>30</v>
      </c>
      <c r="G17" s="434">
        <f t="shared" si="0"/>
        <v>40</v>
      </c>
      <c r="H17" s="434">
        <f t="shared" si="0"/>
        <v>0</v>
      </c>
    </row>
    <row r="18" spans="1:8" s="19" customFormat="1" thickBot="1" x14ac:dyDescent="0.3">
      <c r="A18" s="809" t="s">
        <v>8990</v>
      </c>
      <c r="B18" s="75" t="s">
        <v>63</v>
      </c>
      <c r="C18" s="771"/>
      <c r="D18" s="75">
        <v>-36</v>
      </c>
      <c r="E18" s="75">
        <v>-36</v>
      </c>
      <c r="F18" s="771"/>
      <c r="G18" s="75">
        <v>-40</v>
      </c>
      <c r="H18" s="771"/>
    </row>
    <row r="19" spans="1:8" s="437" customFormat="1" thickBot="1" x14ac:dyDescent="0.3">
      <c r="A19" s="33" t="s">
        <v>9436</v>
      </c>
      <c r="B19" s="54"/>
      <c r="C19" s="434">
        <f>SUM(C17:C18)</f>
        <v>6</v>
      </c>
      <c r="D19" s="434">
        <f t="shared" ref="D19:H19" si="1">SUM(D17:D18)</f>
        <v>0</v>
      </c>
      <c r="E19" s="434">
        <f t="shared" si="1"/>
        <v>0</v>
      </c>
      <c r="F19" s="434">
        <f t="shared" si="1"/>
        <v>30</v>
      </c>
      <c r="G19" s="434">
        <f t="shared" si="1"/>
        <v>0</v>
      </c>
      <c r="H19" s="434">
        <f t="shared" si="1"/>
        <v>0</v>
      </c>
    </row>
    <row r="20" spans="1:8" s="23" customFormat="1" thickBot="1" x14ac:dyDescent="0.3">
      <c r="A20" s="35">
        <v>45478</v>
      </c>
      <c r="B20" s="75" t="s">
        <v>63</v>
      </c>
      <c r="C20" s="771"/>
      <c r="D20" s="771"/>
      <c r="E20" s="771"/>
      <c r="F20" s="75">
        <v>-30</v>
      </c>
      <c r="G20" s="75"/>
      <c r="H20" s="771"/>
    </row>
    <row r="21" spans="1:8" s="437" customFormat="1" thickBot="1" x14ac:dyDescent="0.3">
      <c r="A21" s="33" t="s">
        <v>9478</v>
      </c>
      <c r="B21" s="54"/>
      <c r="C21" s="434">
        <f>SUM(C19:C20)</f>
        <v>6</v>
      </c>
      <c r="D21" s="434">
        <f t="shared" ref="D21:H21" si="2">SUM(D19:D20)</f>
        <v>0</v>
      </c>
      <c r="E21" s="434">
        <f t="shared" si="2"/>
        <v>0</v>
      </c>
      <c r="F21" s="434">
        <f t="shared" si="2"/>
        <v>0</v>
      </c>
      <c r="G21" s="434">
        <f t="shared" si="2"/>
        <v>0</v>
      </c>
      <c r="H21" s="434">
        <f t="shared" si="2"/>
        <v>0</v>
      </c>
    </row>
    <row r="22" spans="1:8" s="20" customFormat="1" ht="16" x14ac:dyDescent="0.25">
      <c r="A22" s="525"/>
      <c r="B22" s="213"/>
      <c r="C22" s="537"/>
      <c r="D22" s="537"/>
      <c r="E22" s="537"/>
      <c r="F22" s="537"/>
      <c r="G22" s="537"/>
      <c r="H22" s="537"/>
    </row>
    <row r="23" spans="1:8" s="20" customFormat="1" ht="16" x14ac:dyDescent="0.25">
      <c r="A23" s="525"/>
      <c r="B23" s="213"/>
      <c r="C23" s="537"/>
      <c r="D23" s="537"/>
      <c r="E23" s="537"/>
      <c r="F23" s="537"/>
      <c r="G23" s="537"/>
      <c r="H23" s="537"/>
    </row>
    <row r="24" spans="1:8" s="20" customFormat="1" ht="16" x14ac:dyDescent="0.25">
      <c r="A24" s="525"/>
      <c r="B24" s="213"/>
      <c r="C24" s="537"/>
      <c r="D24" s="537"/>
      <c r="E24" s="537"/>
      <c r="F24" s="537"/>
      <c r="G24" s="537"/>
      <c r="H24" s="537"/>
    </row>
    <row r="25" spans="1:8" s="20" customFormat="1" ht="16" x14ac:dyDescent="0.25">
      <c r="A25" s="525"/>
      <c r="B25" s="213"/>
      <c r="C25" s="537"/>
      <c r="D25" s="537"/>
      <c r="E25" s="537"/>
      <c r="F25" s="537"/>
      <c r="G25" s="537"/>
      <c r="H25" s="537"/>
    </row>
    <row r="26" spans="1:8" ht="18" thickBot="1" x14ac:dyDescent="0.3"/>
    <row r="27" spans="1:8" ht="18" thickBot="1" x14ac:dyDescent="0.3">
      <c r="C27" s="1158" t="s">
        <v>32</v>
      </c>
      <c r="D27" s="1158" t="s">
        <v>26</v>
      </c>
      <c r="E27" s="1158" t="s">
        <v>3</v>
      </c>
      <c r="F27" s="1158" t="s">
        <v>30</v>
      </c>
      <c r="G27" s="1158" t="s">
        <v>4</v>
      </c>
      <c r="H27" s="11"/>
    </row>
    <row r="29" spans="1:8" x14ac:dyDescent="0.25">
      <c r="A29" s="523" t="s">
        <v>9479</v>
      </c>
    </row>
  </sheetData>
  <pageMargins left="0.7" right="0.7" top="0.75" bottom="0.75" header="0.3" footer="0.3"/>
  <pageSetup orientation="portrait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I23"/>
  <sheetViews>
    <sheetView topLeftCell="A4" workbookViewId="0">
      <selection activeCell="D23" sqref="D23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6" width="11.33203125" style="47" customWidth="1"/>
    <col min="7" max="7" width="9" style="47" customWidth="1"/>
    <col min="8" max="16384" width="8.83203125" style="47"/>
  </cols>
  <sheetData>
    <row r="1" spans="1:9" x14ac:dyDescent="0.25">
      <c r="A1" s="128" t="s">
        <v>23</v>
      </c>
      <c r="B1" s="48"/>
    </row>
    <row r="2" spans="1:9" x14ac:dyDescent="0.25">
      <c r="A2" s="128"/>
      <c r="B2" s="48"/>
    </row>
    <row r="3" spans="1:9" s="18" customFormat="1" ht="16" x14ac:dyDescent="0.25">
      <c r="A3" s="18" t="s">
        <v>1632</v>
      </c>
    </row>
    <row r="4" spans="1:9" s="18" customFormat="1" ht="16" x14ac:dyDescent="0.25">
      <c r="A4" s="18" t="s">
        <v>8246</v>
      </c>
      <c r="C4" s="1269"/>
      <c r="D4" s="1269"/>
      <c r="E4" s="1269"/>
      <c r="F4" s="1269"/>
      <c r="G4" s="715"/>
      <c r="H4" s="715"/>
      <c r="I4" s="715"/>
    </row>
    <row r="5" spans="1:9" s="693" customFormat="1" thickBot="1" x14ac:dyDescent="0.3">
      <c r="A5" s="1498"/>
      <c r="C5" s="1144">
        <v>5550</v>
      </c>
      <c r="D5" s="1144">
        <v>4260</v>
      </c>
      <c r="E5" s="1144">
        <v>1080</v>
      </c>
      <c r="F5" s="1144">
        <v>25000</v>
      </c>
      <c r="G5" s="1499"/>
      <c r="H5" s="1500"/>
      <c r="I5" s="1500"/>
    </row>
    <row r="6" spans="1:9" s="414" customFormat="1" ht="18" thickBot="1" x14ac:dyDescent="0.3">
      <c r="A6" s="675" t="s">
        <v>0</v>
      </c>
      <c r="B6" s="271" t="s">
        <v>1</v>
      </c>
      <c r="C6" s="1158" t="s">
        <v>2</v>
      </c>
      <c r="D6" s="1158" t="s">
        <v>3</v>
      </c>
      <c r="E6" s="1158" t="s">
        <v>4</v>
      </c>
      <c r="F6" s="1158" t="s">
        <v>14</v>
      </c>
      <c r="G6" s="11"/>
    </row>
    <row r="7" spans="1:9" s="19" customFormat="1" thickBot="1" x14ac:dyDescent="0.3">
      <c r="A7" s="28" t="s">
        <v>8196</v>
      </c>
      <c r="B7" s="14" t="s">
        <v>8247</v>
      </c>
      <c r="C7" s="77">
        <v>8</v>
      </c>
      <c r="D7" s="77">
        <v>8</v>
      </c>
      <c r="E7" s="77">
        <v>12</v>
      </c>
      <c r="F7" s="77">
        <v>4</v>
      </c>
      <c r="G7" s="442"/>
    </row>
    <row r="8" spans="1:9" s="19" customFormat="1" thickBot="1" x14ac:dyDescent="0.3">
      <c r="A8" s="33" t="s">
        <v>8275</v>
      </c>
      <c r="B8" s="54"/>
      <c r="C8" s="434">
        <f>SUM(C7)</f>
        <v>8</v>
      </c>
      <c r="D8" s="434">
        <f t="shared" ref="D8:F8" si="0">SUM(D7)</f>
        <v>8</v>
      </c>
      <c r="E8" s="434">
        <f t="shared" si="0"/>
        <v>12</v>
      </c>
      <c r="F8" s="434">
        <f t="shared" si="0"/>
        <v>4</v>
      </c>
      <c r="G8" s="982"/>
    </row>
    <row r="9" spans="1:9" s="19" customFormat="1" thickBot="1" x14ac:dyDescent="0.3">
      <c r="A9" s="28"/>
      <c r="B9" s="22"/>
      <c r="C9" s="1640"/>
      <c r="D9" s="1640"/>
      <c r="E9" s="1640"/>
      <c r="F9" s="1640"/>
      <c r="G9" s="1640"/>
    </row>
    <row r="10" spans="1:9" s="19" customFormat="1" thickBot="1" x14ac:dyDescent="0.3">
      <c r="A10" s="33" t="s">
        <v>8455</v>
      </c>
      <c r="B10" s="54"/>
      <c r="C10" s="434">
        <f>SUM(C8:C9)</f>
        <v>8</v>
      </c>
      <c r="D10" s="434">
        <f t="shared" ref="D10:F10" si="1">SUM(D8:D9)</f>
        <v>8</v>
      </c>
      <c r="E10" s="434">
        <f t="shared" si="1"/>
        <v>12</v>
      </c>
      <c r="F10" s="434">
        <f t="shared" si="1"/>
        <v>4</v>
      </c>
      <c r="G10" s="982"/>
    </row>
    <row r="11" spans="1:9" s="18" customFormat="1" thickBot="1" x14ac:dyDescent="0.3">
      <c r="A11" s="55"/>
      <c r="B11" s="53"/>
      <c r="C11" s="947"/>
      <c r="D11" s="947"/>
      <c r="E11" s="947"/>
      <c r="F11" s="947"/>
      <c r="G11" s="947"/>
    </row>
    <row r="12" spans="1:9" s="715" customFormat="1" thickBot="1" x14ac:dyDescent="0.3">
      <c r="A12" s="33" t="s">
        <v>8700</v>
      </c>
      <c r="B12" s="54"/>
      <c r="C12" s="434">
        <f>SUM(C10:C11)</f>
        <v>8</v>
      </c>
      <c r="D12" s="434">
        <f>SUM(D10:D11)</f>
        <v>8</v>
      </c>
      <c r="E12" s="434">
        <f>SUM(E10:E11)</f>
        <v>12</v>
      </c>
      <c r="F12" s="434">
        <f>SUM(F10:F11)</f>
        <v>4</v>
      </c>
      <c r="G12" s="982"/>
    </row>
    <row r="13" spans="1:9" s="18" customFormat="1" thickBot="1" x14ac:dyDescent="0.3">
      <c r="A13" s="55"/>
      <c r="B13" s="53"/>
      <c r="C13" s="947"/>
      <c r="D13" s="947"/>
      <c r="E13" s="947"/>
      <c r="F13" s="947"/>
      <c r="G13" s="947"/>
    </row>
    <row r="14" spans="1:9" s="715" customFormat="1" thickBot="1" x14ac:dyDescent="0.3">
      <c r="A14" s="33" t="s">
        <v>8985</v>
      </c>
      <c r="B14" s="54"/>
      <c r="C14" s="434">
        <f>SUM(C12:C13)</f>
        <v>8</v>
      </c>
      <c r="D14" s="434">
        <f>SUM(D12:D13)</f>
        <v>8</v>
      </c>
      <c r="E14" s="434">
        <f>SUM(E12:E13)</f>
        <v>12</v>
      </c>
      <c r="F14" s="434">
        <f>SUM(F12:F13)</f>
        <v>4</v>
      </c>
      <c r="G14" s="982"/>
    </row>
    <row r="15" spans="1:9" s="18" customFormat="1" thickBot="1" x14ac:dyDescent="0.3">
      <c r="A15" s="55"/>
      <c r="B15" s="53"/>
      <c r="C15" s="947"/>
      <c r="D15" s="947"/>
      <c r="E15" s="947"/>
      <c r="F15" s="947"/>
      <c r="G15" s="947"/>
    </row>
    <row r="16" spans="1:9" s="715" customFormat="1" thickBot="1" x14ac:dyDescent="0.3">
      <c r="A16" s="33" t="s">
        <v>9436</v>
      </c>
      <c r="B16" s="54"/>
      <c r="C16" s="434">
        <f>SUM(C14:C15)</f>
        <v>8</v>
      </c>
      <c r="D16" s="434">
        <f>SUM(D14:D15)</f>
        <v>8</v>
      </c>
      <c r="E16" s="434">
        <f>SUM(E14:E15)</f>
        <v>12</v>
      </c>
      <c r="F16" s="434">
        <f>SUM(F14:F15)</f>
        <v>4</v>
      </c>
      <c r="G16" s="982"/>
    </row>
    <row r="17" spans="1:7" s="18" customFormat="1" thickBot="1" x14ac:dyDescent="0.3">
      <c r="A17" s="55"/>
      <c r="B17" s="53"/>
      <c r="C17" s="1786"/>
      <c r="D17" s="1786"/>
      <c r="E17" s="1786"/>
      <c r="F17" s="1786"/>
      <c r="G17" s="947"/>
    </row>
    <row r="18" spans="1:7" s="715" customFormat="1" thickBot="1" x14ac:dyDescent="0.3">
      <c r="A18" s="33" t="s">
        <v>9478</v>
      </c>
      <c r="B18" s="54"/>
      <c r="C18" s="434">
        <f>SUM(C16:C17)</f>
        <v>8</v>
      </c>
      <c r="D18" s="434">
        <f>SUM(D16:D17)</f>
        <v>8</v>
      </c>
      <c r="E18" s="434">
        <f>SUM(E16:E17)</f>
        <v>12</v>
      </c>
      <c r="F18" s="434">
        <f>SUM(F16:F17)</f>
        <v>4</v>
      </c>
      <c r="G18" s="982"/>
    </row>
    <row r="19" spans="1:7" s="18" customFormat="1" ht="16" x14ac:dyDescent="0.25">
      <c r="A19" s="55"/>
      <c r="B19" s="53"/>
      <c r="C19" s="947"/>
      <c r="D19" s="947"/>
      <c r="E19" s="947"/>
      <c r="F19" s="947"/>
      <c r="G19" s="947"/>
    </row>
    <row r="20" spans="1:7" s="20" customFormat="1" ht="16" x14ac:dyDescent="0.25">
      <c r="A20" s="55"/>
      <c r="B20" s="213"/>
      <c r="C20" s="213"/>
      <c r="D20" s="213"/>
      <c r="E20" s="213"/>
      <c r="F20" s="213"/>
      <c r="G20" s="213"/>
    </row>
    <row r="21" spans="1:7" s="20" customFormat="1" ht="16" x14ac:dyDescent="0.25">
      <c r="A21" s="525"/>
      <c r="B21" s="213"/>
      <c r="C21" s="537"/>
      <c r="D21" s="537"/>
      <c r="E21" s="537"/>
      <c r="F21" s="537"/>
      <c r="G21" s="537"/>
    </row>
    <row r="22" spans="1:7" ht="18" thickBot="1" x14ac:dyDescent="0.3"/>
    <row r="23" spans="1:7" ht="18" thickBot="1" x14ac:dyDescent="0.3">
      <c r="C23" s="1158" t="s">
        <v>2</v>
      </c>
      <c r="D23" s="1158" t="s">
        <v>3</v>
      </c>
      <c r="E23" s="1158" t="s">
        <v>4</v>
      </c>
      <c r="F23" s="1158" t="s">
        <v>14</v>
      </c>
      <c r="G23" s="11"/>
    </row>
  </sheetData>
  <pageMargins left="0.7" right="0.7" top="0.75" bottom="0.75" header="0.3" footer="0.3"/>
  <pageSetup orientation="portrait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F19"/>
  <sheetViews>
    <sheetView topLeftCell="A4" workbookViewId="0">
      <selection activeCell="A17" sqref="A17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3" width="11.33203125" style="47" customWidth="1"/>
    <col min="4" max="4" width="9" style="47" customWidth="1"/>
    <col min="5" max="16384" width="8.83203125" style="47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s="18" customFormat="1" ht="16" x14ac:dyDescent="0.25">
      <c r="A3" s="18" t="s">
        <v>1632</v>
      </c>
    </row>
    <row r="4" spans="1:6" s="18" customFormat="1" ht="16" x14ac:dyDescent="0.25">
      <c r="A4" s="18" t="s">
        <v>8671</v>
      </c>
      <c r="C4" s="1269"/>
      <c r="D4" s="715"/>
      <c r="E4" s="715"/>
      <c r="F4" s="715"/>
    </row>
    <row r="5" spans="1:6" s="693" customFormat="1" thickBot="1" x14ac:dyDescent="0.3">
      <c r="A5" s="1498"/>
      <c r="C5" s="1144">
        <v>13500</v>
      </c>
      <c r="D5" s="1499"/>
      <c r="E5" s="1500"/>
      <c r="F5" s="1500"/>
    </row>
    <row r="6" spans="1:6" s="414" customFormat="1" ht="18" thickBot="1" x14ac:dyDescent="0.3">
      <c r="A6" s="675" t="s">
        <v>0</v>
      </c>
      <c r="B6" s="271" t="s">
        <v>1</v>
      </c>
      <c r="C6" s="1158" t="s">
        <v>30</v>
      </c>
      <c r="D6" s="11"/>
    </row>
    <row r="7" spans="1:6" s="19" customFormat="1" thickBot="1" x14ac:dyDescent="0.3">
      <c r="A7" s="28">
        <v>45294</v>
      </c>
      <c r="B7" s="14" t="s">
        <v>8672</v>
      </c>
      <c r="C7" s="77">
        <v>26</v>
      </c>
      <c r="D7" s="442"/>
    </row>
    <row r="8" spans="1:6" s="18" customFormat="1" thickBot="1" x14ac:dyDescent="0.3">
      <c r="A8" s="33" t="s">
        <v>8985</v>
      </c>
      <c r="B8" s="54"/>
      <c r="C8" s="434">
        <f>SUM(C7)</f>
        <v>26</v>
      </c>
      <c r="D8" s="434">
        <f>SUM(D7)</f>
        <v>0</v>
      </c>
    </row>
    <row r="9" spans="1:6" s="18" customFormat="1" thickBot="1" x14ac:dyDescent="0.3">
      <c r="A9" s="1181"/>
      <c r="B9" s="529"/>
      <c r="C9" s="529"/>
      <c r="D9" s="947"/>
    </row>
    <row r="10" spans="1:6" s="18" customFormat="1" thickBot="1" x14ac:dyDescent="0.3">
      <c r="A10" s="33" t="s">
        <v>9436</v>
      </c>
      <c r="B10" s="54"/>
      <c r="C10" s="434">
        <f>SUM(C8:C9)</f>
        <v>26</v>
      </c>
      <c r="D10" s="434">
        <f>SUM(D9)</f>
        <v>0</v>
      </c>
    </row>
    <row r="11" spans="1:6" s="18" customFormat="1" ht="16" x14ac:dyDescent="0.25">
      <c r="A11" s="1181">
        <v>45478</v>
      </c>
      <c r="B11" s="529" t="s">
        <v>8020</v>
      </c>
      <c r="C11" s="436">
        <v>-18</v>
      </c>
      <c r="D11" s="947"/>
    </row>
    <row r="12" spans="1:6" s="18" customFormat="1" thickBot="1" x14ac:dyDescent="0.3">
      <c r="A12" s="55" t="s">
        <v>9110</v>
      </c>
      <c r="B12" s="529" t="s">
        <v>8020</v>
      </c>
      <c r="C12" s="188">
        <v>-7</v>
      </c>
      <c r="D12" s="1079"/>
      <c r="E12" s="18" t="s">
        <v>9480</v>
      </c>
    </row>
    <row r="13" spans="1:6" s="18" customFormat="1" thickBot="1" x14ac:dyDescent="0.3">
      <c r="A13" s="33" t="s">
        <v>9478</v>
      </c>
      <c r="B13" s="54"/>
      <c r="C13" s="434">
        <f>SUM(C10:C12)</f>
        <v>1</v>
      </c>
      <c r="D13" s="434">
        <f>SUM(D11)</f>
        <v>0</v>
      </c>
    </row>
    <row r="14" spans="1:6" s="20" customFormat="1" ht="16" x14ac:dyDescent="0.25">
      <c r="A14" s="55"/>
      <c r="B14" s="213"/>
      <c r="C14" s="213"/>
      <c r="D14" s="213"/>
    </row>
    <row r="15" spans="1:6" s="20" customFormat="1" ht="16" x14ac:dyDescent="0.25">
      <c r="A15" s="55"/>
      <c r="B15" s="213"/>
      <c r="C15" s="213"/>
      <c r="D15" s="213"/>
    </row>
    <row r="16" spans="1:6" s="20" customFormat="1" ht="16" x14ac:dyDescent="0.25">
      <c r="A16" s="55"/>
      <c r="B16" s="213"/>
      <c r="C16" s="213"/>
      <c r="D16" s="213"/>
    </row>
    <row r="17" spans="1:4" s="20" customFormat="1" ht="16" x14ac:dyDescent="0.25">
      <c r="A17" s="55"/>
      <c r="B17" s="213"/>
      <c r="C17" s="213"/>
      <c r="D17" s="213"/>
    </row>
    <row r="18" spans="1:4" s="20" customFormat="1" ht="16" x14ac:dyDescent="0.25">
      <c r="A18" s="55"/>
      <c r="B18" s="213"/>
      <c r="C18" s="213"/>
      <c r="D18" s="213"/>
    </row>
    <row r="19" spans="1:4" s="20" customFormat="1" ht="16" x14ac:dyDescent="0.25">
      <c r="A19" s="525"/>
      <c r="B19" s="213"/>
      <c r="C19" s="537"/>
      <c r="D19" s="537"/>
    </row>
  </sheetData>
  <pageMargins left="0.7" right="0.7" top="0.75" bottom="0.75" header="0.3" footer="0.3"/>
  <pageSetup orientation="portrait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G16"/>
  <sheetViews>
    <sheetView workbookViewId="0">
      <selection activeCell="K7" sqref="K7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4" width="11.33203125" style="47" customWidth="1"/>
    <col min="5" max="5" width="9" style="47" customWidth="1"/>
    <col min="6" max="16384" width="8.83203125" style="47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s="18" customFormat="1" ht="16" x14ac:dyDescent="0.25">
      <c r="A3" s="18" t="s">
        <v>1632</v>
      </c>
    </row>
    <row r="4" spans="1:7" s="18" customFormat="1" ht="16" x14ac:dyDescent="0.25">
      <c r="A4" s="18" t="s">
        <v>8828</v>
      </c>
      <c r="C4" s="1269"/>
      <c r="D4" s="1269"/>
      <c r="E4" s="715"/>
      <c r="F4" s="715"/>
      <c r="G4" s="715"/>
    </row>
    <row r="5" spans="1:7" s="693" customFormat="1" thickBot="1" x14ac:dyDescent="0.3">
      <c r="A5" s="1498"/>
      <c r="C5" s="1144">
        <v>13500</v>
      </c>
      <c r="D5" s="1144">
        <v>2700</v>
      </c>
      <c r="E5" s="1499"/>
      <c r="F5" s="1500"/>
      <c r="G5" s="1500"/>
    </row>
    <row r="6" spans="1:7" s="414" customFormat="1" ht="18" thickBot="1" x14ac:dyDescent="0.3">
      <c r="A6" s="675" t="s">
        <v>0</v>
      </c>
      <c r="B6" s="271" t="s">
        <v>1</v>
      </c>
      <c r="C6" s="1158" t="s">
        <v>30</v>
      </c>
      <c r="D6" s="1158" t="s">
        <v>31</v>
      </c>
      <c r="E6" s="11"/>
    </row>
    <row r="7" spans="1:7" s="19" customFormat="1" thickBot="1" x14ac:dyDescent="0.3">
      <c r="A7" s="28" t="s">
        <v>8804</v>
      </c>
      <c r="B7" s="14" t="s">
        <v>8829</v>
      </c>
      <c r="C7" s="77">
        <v>30</v>
      </c>
      <c r="D7" s="77">
        <v>20</v>
      </c>
      <c r="E7" s="442"/>
    </row>
    <row r="8" spans="1:7" s="18" customFormat="1" thickBot="1" x14ac:dyDescent="0.3">
      <c r="A8" s="33" t="s">
        <v>8985</v>
      </c>
      <c r="B8" s="54"/>
      <c r="C8" s="434">
        <f>SUM(C7)</f>
        <v>30</v>
      </c>
      <c r="D8" s="434">
        <f t="shared" ref="D8:E12" si="0">SUM(D7)</f>
        <v>20</v>
      </c>
      <c r="E8" s="434">
        <f t="shared" si="0"/>
        <v>0</v>
      </c>
    </row>
    <row r="9" spans="1:7" s="18" customFormat="1" thickBot="1" x14ac:dyDescent="0.3">
      <c r="A9" s="55"/>
      <c r="B9" s="53"/>
      <c r="C9" s="947"/>
      <c r="D9" s="947"/>
      <c r="E9" s="947"/>
    </row>
    <row r="10" spans="1:7" s="793" customFormat="1" thickBot="1" x14ac:dyDescent="0.3">
      <c r="A10" s="33" t="s">
        <v>9436</v>
      </c>
      <c r="B10" s="54"/>
      <c r="C10" s="434">
        <f>SUM(C8:C9)</f>
        <v>30</v>
      </c>
      <c r="D10" s="434">
        <f>SUM(D8:D9)</f>
        <v>20</v>
      </c>
      <c r="E10" s="434">
        <f t="shared" si="0"/>
        <v>0</v>
      </c>
    </row>
    <row r="11" spans="1:7" s="18" customFormat="1" thickBot="1" x14ac:dyDescent="0.3">
      <c r="A11" s="55" t="s">
        <v>9110</v>
      </c>
      <c r="B11" s="53" t="s">
        <v>63</v>
      </c>
      <c r="C11" s="876">
        <v>-30</v>
      </c>
      <c r="D11" s="947"/>
      <c r="E11" s="947"/>
    </row>
    <row r="12" spans="1:7" s="793" customFormat="1" thickBot="1" x14ac:dyDescent="0.3">
      <c r="A12" s="33" t="s">
        <v>9478</v>
      </c>
      <c r="B12" s="54"/>
      <c r="C12" s="434">
        <f>SUM(C10:C11)</f>
        <v>0</v>
      </c>
      <c r="D12" s="434">
        <f>SUM(D10:D11)</f>
        <v>20</v>
      </c>
      <c r="E12" s="434">
        <f t="shared" si="0"/>
        <v>0</v>
      </c>
    </row>
    <row r="13" spans="1:7" s="18" customFormat="1" ht="16" x14ac:dyDescent="0.25">
      <c r="A13" s="55"/>
      <c r="B13" s="53"/>
      <c r="C13" s="947"/>
      <c r="D13" s="947"/>
      <c r="E13" s="947"/>
    </row>
    <row r="14" spans="1:7" s="18" customFormat="1" ht="16" x14ac:dyDescent="0.25">
      <c r="A14" s="55"/>
      <c r="B14" s="53"/>
      <c r="C14" s="947"/>
      <c r="D14" s="947"/>
      <c r="E14" s="947"/>
    </row>
    <row r="15" spans="1:7" s="20" customFormat="1" ht="16" x14ac:dyDescent="0.25">
      <c r="A15" s="55"/>
      <c r="B15" s="213"/>
      <c r="C15" s="213"/>
      <c r="D15" s="213"/>
      <c r="E15" s="213"/>
    </row>
    <row r="16" spans="1:7" s="20" customFormat="1" ht="16" x14ac:dyDescent="0.25">
      <c r="A16" s="525"/>
      <c r="B16" s="213"/>
      <c r="C16" s="537"/>
      <c r="D16" s="537"/>
      <c r="E16" s="537"/>
    </row>
  </sheetData>
  <pageMargins left="0.7" right="0.7" top="0.75" bottom="0.75" header="0.3" footer="0.3"/>
  <pageSetup orientation="portrait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K12"/>
  <sheetViews>
    <sheetView workbookViewId="0">
      <selection activeCell="B17" sqref="B17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8" width="11.33203125" style="47" customWidth="1"/>
    <col min="9" max="9" width="9" style="47" customWidth="1"/>
    <col min="10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s="18" customFormat="1" ht="16" x14ac:dyDescent="0.25">
      <c r="A3" s="18" t="s">
        <v>1632</v>
      </c>
    </row>
    <row r="4" spans="1:11" s="18" customFormat="1" ht="16" x14ac:dyDescent="0.25">
      <c r="A4" s="18" t="s">
        <v>9104</v>
      </c>
      <c r="C4" s="1269"/>
      <c r="D4" s="1269"/>
      <c r="E4" s="1269"/>
      <c r="F4" s="1269"/>
      <c r="G4" s="1269"/>
      <c r="H4" s="1269"/>
      <c r="I4" s="715"/>
      <c r="J4" s="715"/>
      <c r="K4" s="715"/>
    </row>
    <row r="5" spans="1:11" s="693" customFormat="1" thickBot="1" x14ac:dyDescent="0.3">
      <c r="A5" s="1498"/>
      <c r="C5" s="1144">
        <v>5550</v>
      </c>
      <c r="D5" s="1144">
        <v>4260</v>
      </c>
      <c r="E5" s="1144">
        <v>1080</v>
      </c>
      <c r="F5" s="1144">
        <v>4260</v>
      </c>
      <c r="G5" s="1144">
        <v>4260</v>
      </c>
      <c r="H5" s="1144">
        <v>21000</v>
      </c>
      <c r="I5" s="1499"/>
      <c r="J5" s="1500"/>
      <c r="K5" s="1500"/>
    </row>
    <row r="6" spans="1:11" s="414" customFormat="1" ht="18" thickBot="1" x14ac:dyDescent="0.3">
      <c r="A6" s="675" t="s">
        <v>0</v>
      </c>
      <c r="B6" s="271" t="s">
        <v>1</v>
      </c>
      <c r="C6" s="1158" t="s">
        <v>2</v>
      </c>
      <c r="D6" s="1158" t="s">
        <v>3</v>
      </c>
      <c r="E6" s="1158" t="s">
        <v>4</v>
      </c>
      <c r="F6" s="1158" t="s">
        <v>27</v>
      </c>
      <c r="G6" s="1158" t="s">
        <v>32</v>
      </c>
      <c r="H6" s="1158" t="s">
        <v>10</v>
      </c>
      <c r="I6" s="11"/>
    </row>
    <row r="7" spans="1:11" s="19" customFormat="1" thickBot="1" x14ac:dyDescent="0.3">
      <c r="A7" s="28">
        <v>45570</v>
      </c>
      <c r="B7" s="22" t="s">
        <v>9103</v>
      </c>
      <c r="C7" s="188">
        <v>8</v>
      </c>
      <c r="D7" s="188">
        <v>8</v>
      </c>
      <c r="E7" s="188">
        <v>16</v>
      </c>
      <c r="F7" s="188">
        <v>40</v>
      </c>
      <c r="G7" s="188">
        <v>40</v>
      </c>
      <c r="H7" s="188"/>
      <c r="I7" s="1640"/>
    </row>
    <row r="8" spans="1:11" s="19" customFormat="1" thickBot="1" x14ac:dyDescent="0.3">
      <c r="A8" s="33" t="s">
        <v>9478</v>
      </c>
      <c r="B8" s="54"/>
      <c r="C8" s="434">
        <f>SUM(C7)</f>
        <v>8</v>
      </c>
      <c r="D8" s="434">
        <f t="shared" ref="D8:H8" si="0">SUM(D7)</f>
        <v>8</v>
      </c>
      <c r="E8" s="434">
        <f t="shared" si="0"/>
        <v>16</v>
      </c>
      <c r="F8" s="434">
        <f t="shared" si="0"/>
        <v>40</v>
      </c>
      <c r="G8" s="434">
        <f t="shared" si="0"/>
        <v>40</v>
      </c>
      <c r="H8" s="434">
        <f t="shared" si="0"/>
        <v>0</v>
      </c>
      <c r="I8" s="982"/>
    </row>
    <row r="9" spans="1:11" s="18" customFormat="1" ht="16" x14ac:dyDescent="0.25">
      <c r="A9" s="55"/>
      <c r="B9" s="53"/>
      <c r="C9" s="947"/>
      <c r="D9" s="947"/>
      <c r="E9" s="947"/>
      <c r="F9" s="947"/>
      <c r="G9" s="947"/>
      <c r="H9" s="947"/>
      <c r="I9" s="947"/>
    </row>
    <row r="10" spans="1:11" s="18" customFormat="1" ht="16" x14ac:dyDescent="0.25">
      <c r="A10" s="55"/>
      <c r="B10" s="53"/>
      <c r="C10" s="947"/>
      <c r="D10" s="947"/>
      <c r="E10" s="947"/>
      <c r="F10" s="947"/>
      <c r="G10" s="947"/>
      <c r="H10" s="947"/>
      <c r="I10" s="947"/>
    </row>
    <row r="11" spans="1:11" s="20" customFormat="1" ht="16" x14ac:dyDescent="0.25">
      <c r="A11" s="55"/>
      <c r="B11" s="213"/>
      <c r="C11" s="213"/>
      <c r="D11" s="213"/>
      <c r="E11" s="213"/>
      <c r="F11" s="213"/>
      <c r="G11" s="213"/>
      <c r="H11" s="213"/>
      <c r="I11" s="213"/>
    </row>
    <row r="12" spans="1:11" s="20" customFormat="1" ht="16" x14ac:dyDescent="0.25">
      <c r="A12" s="525"/>
      <c r="B12" s="213"/>
      <c r="C12" s="537"/>
      <c r="D12" s="537"/>
      <c r="E12" s="537"/>
      <c r="F12" s="537"/>
      <c r="G12" s="537"/>
      <c r="H12" s="537"/>
      <c r="I12" s="537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J12"/>
  <sheetViews>
    <sheetView workbookViewId="0">
      <selection activeCell="D19" sqref="D19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7" width="11.33203125" style="47" customWidth="1"/>
    <col min="8" max="8" width="9" style="47" customWidth="1"/>
    <col min="9" max="16384" width="8.83203125" style="47"/>
  </cols>
  <sheetData>
    <row r="1" spans="1:10" x14ac:dyDescent="0.25">
      <c r="A1" s="128" t="s">
        <v>23</v>
      </c>
      <c r="B1" s="48"/>
    </row>
    <row r="2" spans="1:10" x14ac:dyDescent="0.25">
      <c r="A2" s="128"/>
      <c r="B2" s="48"/>
    </row>
    <row r="3" spans="1:10" s="18" customFormat="1" ht="16" x14ac:dyDescent="0.25">
      <c r="A3" s="18" t="s">
        <v>1632</v>
      </c>
    </row>
    <row r="4" spans="1:10" s="18" customFormat="1" ht="16" x14ac:dyDescent="0.25">
      <c r="A4" s="18" t="s">
        <v>9320</v>
      </c>
      <c r="C4" s="1269"/>
      <c r="D4" s="1269"/>
      <c r="E4" s="1269"/>
      <c r="F4" s="1269"/>
      <c r="G4" s="1269"/>
      <c r="H4" s="715"/>
      <c r="I4" s="715"/>
      <c r="J4" s="715"/>
    </row>
    <row r="5" spans="1:10" s="693" customFormat="1" thickBot="1" x14ac:dyDescent="0.3">
      <c r="A5" s="1498"/>
      <c r="C5" s="1144">
        <v>5550</v>
      </c>
      <c r="D5" s="1144">
        <v>5250</v>
      </c>
      <c r="E5" s="1144">
        <v>5000</v>
      </c>
      <c r="F5" s="1144"/>
      <c r="G5" s="1144"/>
      <c r="H5" s="1499"/>
      <c r="I5" s="1500"/>
      <c r="J5" s="1500"/>
    </row>
    <row r="6" spans="1:10" s="414" customFormat="1" ht="18" thickBot="1" x14ac:dyDescent="0.3">
      <c r="A6" s="675" t="s">
        <v>0</v>
      </c>
      <c r="B6" s="271" t="s">
        <v>1</v>
      </c>
      <c r="C6" s="1158" t="s">
        <v>26</v>
      </c>
      <c r="D6" s="1158" t="s">
        <v>17</v>
      </c>
      <c r="E6" s="1158" t="s">
        <v>27</v>
      </c>
      <c r="F6" s="1158" t="s">
        <v>3</v>
      </c>
      <c r="G6" s="1158" t="s">
        <v>4</v>
      </c>
      <c r="H6" s="11"/>
    </row>
    <row r="7" spans="1:10" s="18" customFormat="1" ht="16" x14ac:dyDescent="0.25">
      <c r="A7" s="55">
        <v>45388</v>
      </c>
      <c r="B7" s="53" t="s">
        <v>9321</v>
      </c>
      <c r="C7" s="529">
        <v>76</v>
      </c>
      <c r="D7" s="529">
        <v>50</v>
      </c>
      <c r="E7" s="529">
        <v>224</v>
      </c>
      <c r="F7" s="529"/>
      <c r="G7" s="529"/>
      <c r="H7" s="947"/>
    </row>
    <row r="8" spans="1:10" s="18" customFormat="1" ht="16" x14ac:dyDescent="0.25">
      <c r="A8" s="35">
        <v>45479</v>
      </c>
      <c r="B8" s="436" t="s">
        <v>9358</v>
      </c>
      <c r="C8" s="529">
        <v>16</v>
      </c>
      <c r="D8" s="529">
        <v>42</v>
      </c>
      <c r="E8" s="529">
        <v>144</v>
      </c>
      <c r="F8" s="529"/>
      <c r="G8" s="529"/>
      <c r="H8" s="947"/>
    </row>
    <row r="9" spans="1:10" s="18" customFormat="1" ht="16" x14ac:dyDescent="0.25">
      <c r="A9" s="817" t="s">
        <v>9530</v>
      </c>
      <c r="B9" s="213" t="s">
        <v>9532</v>
      </c>
      <c r="C9" s="529">
        <v>16</v>
      </c>
      <c r="D9" s="947"/>
      <c r="E9" s="947"/>
      <c r="F9" s="529">
        <v>16</v>
      </c>
      <c r="G9" s="529">
        <v>32</v>
      </c>
      <c r="H9" s="947"/>
    </row>
    <row r="10" spans="1:10" s="18" customFormat="1" ht="16" x14ac:dyDescent="0.25">
      <c r="A10" s="55"/>
      <c r="B10" s="53"/>
      <c r="C10" s="947"/>
      <c r="D10" s="947"/>
      <c r="E10" s="947"/>
      <c r="F10" s="947"/>
      <c r="G10" s="947"/>
      <c r="H10" s="947"/>
    </row>
    <row r="11" spans="1:10" s="20" customFormat="1" ht="16" x14ac:dyDescent="0.25">
      <c r="A11" s="55"/>
      <c r="B11" s="213"/>
      <c r="C11" s="213"/>
      <c r="D11" s="213"/>
      <c r="E11" s="213"/>
      <c r="F11" s="213"/>
      <c r="G11" s="213"/>
      <c r="H11" s="213"/>
    </row>
    <row r="12" spans="1:10" s="20" customFormat="1" ht="16" x14ac:dyDescent="0.25">
      <c r="A12" s="525"/>
      <c r="B12" s="213"/>
      <c r="C12" s="537"/>
      <c r="D12" s="537"/>
      <c r="E12" s="537"/>
      <c r="F12" s="537"/>
      <c r="G12" s="537"/>
      <c r="H12" s="537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H11"/>
  <sheetViews>
    <sheetView workbookViewId="0">
      <selection activeCell="E6" sqref="E6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5" width="11.33203125" style="47" customWidth="1"/>
    <col min="6" max="6" width="9" style="47" customWidth="1"/>
    <col min="7" max="16384" width="8.83203125" style="47"/>
  </cols>
  <sheetData>
    <row r="1" spans="1:8" x14ac:dyDescent="0.25">
      <c r="A1" s="128" t="s">
        <v>23</v>
      </c>
      <c r="B1" s="48"/>
    </row>
    <row r="2" spans="1:8" x14ac:dyDescent="0.25">
      <c r="A2" s="128"/>
      <c r="B2" s="48"/>
    </row>
    <row r="3" spans="1:8" s="18" customFormat="1" ht="16" x14ac:dyDescent="0.25">
      <c r="A3" s="18" t="s">
        <v>1632</v>
      </c>
    </row>
    <row r="4" spans="1:8" s="18" customFormat="1" ht="16" x14ac:dyDescent="0.25">
      <c r="A4" s="18" t="s">
        <v>9408</v>
      </c>
      <c r="C4" s="1269"/>
      <c r="D4" s="1269"/>
      <c r="E4" s="1269"/>
      <c r="F4" s="715"/>
      <c r="G4" s="715"/>
      <c r="H4" s="715"/>
    </row>
    <row r="5" spans="1:8" s="693" customFormat="1" thickBot="1" x14ac:dyDescent="0.3">
      <c r="A5" s="1498"/>
      <c r="C5" s="1144">
        <v>6250</v>
      </c>
      <c r="D5" s="1144">
        <v>5000</v>
      </c>
      <c r="E5" s="1144">
        <v>1500</v>
      </c>
      <c r="F5" s="1499"/>
      <c r="G5" s="1500"/>
      <c r="H5" s="1500"/>
    </row>
    <row r="6" spans="1:8" s="414" customFormat="1" ht="18" thickBot="1" x14ac:dyDescent="0.3">
      <c r="A6" s="675" t="s">
        <v>0</v>
      </c>
      <c r="B6" s="271" t="s">
        <v>1</v>
      </c>
      <c r="C6" s="1158" t="s">
        <v>26</v>
      </c>
      <c r="D6" s="1158" t="s">
        <v>3</v>
      </c>
      <c r="E6" s="1158" t="s">
        <v>4</v>
      </c>
      <c r="F6" s="11"/>
    </row>
    <row r="7" spans="1:8" s="18" customFormat="1" ht="16" x14ac:dyDescent="0.25">
      <c r="A7" s="35" t="s">
        <v>9409</v>
      </c>
      <c r="B7" s="436" t="s">
        <v>9410</v>
      </c>
      <c r="C7" s="529">
        <v>20</v>
      </c>
      <c r="D7" s="529">
        <v>20</v>
      </c>
      <c r="E7" s="529">
        <v>40</v>
      </c>
      <c r="F7" s="947"/>
    </row>
    <row r="8" spans="1:8" s="18" customFormat="1" ht="16" x14ac:dyDescent="0.25">
      <c r="A8" s="36" t="s">
        <v>9493</v>
      </c>
      <c r="B8" s="13" t="s">
        <v>9495</v>
      </c>
      <c r="C8" s="529">
        <v>20</v>
      </c>
      <c r="D8" s="529">
        <v>20</v>
      </c>
      <c r="E8" s="529">
        <v>40</v>
      </c>
      <c r="F8" s="947"/>
    </row>
    <row r="9" spans="1:8" s="18" customFormat="1" ht="16" x14ac:dyDescent="0.25">
      <c r="A9" s="55"/>
      <c r="B9" s="53"/>
      <c r="C9" s="947"/>
      <c r="D9" s="947"/>
      <c r="E9" s="947"/>
      <c r="F9" s="947"/>
    </row>
    <row r="10" spans="1:8" s="20" customFormat="1" ht="16" x14ac:dyDescent="0.25">
      <c r="A10" s="55"/>
      <c r="B10" s="213"/>
      <c r="C10" s="213"/>
      <c r="D10" s="213"/>
      <c r="E10" s="213"/>
      <c r="F10" s="213"/>
    </row>
    <row r="11" spans="1:8" s="20" customFormat="1" ht="16" x14ac:dyDescent="0.25">
      <c r="A11" s="525"/>
      <c r="B11" s="213"/>
      <c r="C11" s="537"/>
      <c r="D11" s="537"/>
      <c r="E11" s="537"/>
      <c r="F11" s="537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tabColor rgb="FFC00000"/>
  </sheetPr>
  <dimension ref="A1:J11"/>
  <sheetViews>
    <sheetView workbookViewId="0">
      <selection activeCell="F18" sqref="F18"/>
    </sheetView>
  </sheetViews>
  <sheetFormatPr baseColWidth="10" defaultColWidth="8.83203125" defaultRowHeight="17" x14ac:dyDescent="0.25"/>
  <cols>
    <col min="1" max="1" width="12.6640625" style="523" customWidth="1"/>
    <col min="2" max="2" width="21.6640625" style="47" customWidth="1"/>
    <col min="3" max="6" width="11.33203125" style="47" customWidth="1"/>
    <col min="7" max="7" width="9" style="47" customWidth="1"/>
    <col min="8" max="16384" width="8.83203125" style="47"/>
  </cols>
  <sheetData>
    <row r="1" spans="1:10" x14ac:dyDescent="0.25">
      <c r="A1" s="128" t="s">
        <v>23</v>
      </c>
      <c r="B1" s="48"/>
    </row>
    <row r="2" spans="1:10" x14ac:dyDescent="0.25">
      <c r="A2" s="128"/>
      <c r="B2" s="48"/>
    </row>
    <row r="3" spans="1:10" s="18" customFormat="1" ht="16" x14ac:dyDescent="0.25">
      <c r="A3" s="18" t="s">
        <v>1632</v>
      </c>
    </row>
    <row r="4" spans="1:10" s="18" customFormat="1" ht="16" x14ac:dyDescent="0.25">
      <c r="A4" s="18" t="s">
        <v>6376</v>
      </c>
      <c r="C4" s="1269"/>
      <c r="D4" s="1269"/>
      <c r="E4" s="1269"/>
      <c r="F4" s="1269"/>
      <c r="G4" s="715"/>
      <c r="H4" s="715"/>
      <c r="I4" s="715"/>
    </row>
    <row r="5" spans="1:10" s="693" customFormat="1" thickBot="1" x14ac:dyDescent="0.3">
      <c r="A5" s="516" t="s">
        <v>2876</v>
      </c>
      <c r="C5" s="1144"/>
      <c r="D5" s="1144"/>
      <c r="E5" s="1144"/>
      <c r="F5" s="1144"/>
      <c r="G5" s="1499"/>
      <c r="H5" s="1500"/>
      <c r="I5" s="1500"/>
    </row>
    <row r="6" spans="1:10" s="414" customFormat="1" ht="18" thickBot="1" x14ac:dyDescent="0.3">
      <c r="A6" s="675" t="s">
        <v>0</v>
      </c>
      <c r="B6" s="271" t="s">
        <v>1</v>
      </c>
      <c r="C6" s="1158" t="s">
        <v>18</v>
      </c>
      <c r="D6" s="1158" t="s">
        <v>4</v>
      </c>
      <c r="E6" s="1158" t="s">
        <v>27</v>
      </c>
      <c r="F6" s="1158" t="s">
        <v>32</v>
      </c>
      <c r="G6" s="11"/>
    </row>
    <row r="7" spans="1:10" s="441" customFormat="1" ht="16" x14ac:dyDescent="0.25">
      <c r="A7" s="699" t="s">
        <v>7786</v>
      </c>
      <c r="B7" s="185" t="s">
        <v>7792</v>
      </c>
      <c r="C7" s="824">
        <v>100</v>
      </c>
      <c r="D7" s="824">
        <v>200</v>
      </c>
      <c r="E7" s="824"/>
      <c r="F7" s="824"/>
      <c r="G7" s="824"/>
      <c r="H7" s="441" t="s">
        <v>7793</v>
      </c>
    </row>
    <row r="8" spans="1:10" s="441" customFormat="1" ht="16" x14ac:dyDescent="0.25">
      <c r="A8" s="507">
        <v>44938</v>
      </c>
      <c r="B8" s="185" t="s">
        <v>8082</v>
      </c>
      <c r="C8" s="1634"/>
      <c r="D8" s="1634"/>
      <c r="E8" s="824">
        <v>50</v>
      </c>
      <c r="F8" s="824">
        <v>16</v>
      </c>
      <c r="G8" s="824"/>
      <c r="H8" s="441" t="s">
        <v>7793</v>
      </c>
    </row>
    <row r="9" spans="1:10" s="441" customFormat="1" ht="16" x14ac:dyDescent="0.25">
      <c r="A9" s="507">
        <v>45119</v>
      </c>
      <c r="B9" s="185" t="s">
        <v>8121</v>
      </c>
      <c r="C9" s="824">
        <v>32</v>
      </c>
      <c r="D9" s="824"/>
      <c r="E9" s="824"/>
      <c r="F9" s="824"/>
      <c r="G9" s="824"/>
      <c r="H9" s="441" t="s">
        <v>7793</v>
      </c>
      <c r="J9" s="441" t="s">
        <v>8122</v>
      </c>
    </row>
    <row r="10" spans="1:10" s="20" customFormat="1" ht="16" x14ac:dyDescent="0.25">
      <c r="A10" s="55"/>
      <c r="B10" s="213"/>
      <c r="C10" s="213"/>
      <c r="D10" s="213"/>
      <c r="E10" s="213"/>
      <c r="F10" s="213"/>
      <c r="G10" s="213"/>
    </row>
    <row r="11" spans="1:10" s="20" customFormat="1" ht="16" x14ac:dyDescent="0.25">
      <c r="A11" s="525"/>
      <c r="B11" s="213"/>
      <c r="C11" s="537"/>
      <c r="D11" s="537"/>
      <c r="E11" s="537"/>
      <c r="F11" s="537"/>
      <c r="G11" s="537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K40"/>
  <sheetViews>
    <sheetView topLeftCell="A10" workbookViewId="0">
      <selection activeCell="C26" sqref="C26"/>
    </sheetView>
  </sheetViews>
  <sheetFormatPr baseColWidth="10" defaultColWidth="8.83203125" defaultRowHeight="17" x14ac:dyDescent="0.25"/>
  <cols>
    <col min="1" max="1" width="12.6640625" style="523" customWidth="1"/>
    <col min="2" max="2" width="24" style="47" customWidth="1"/>
    <col min="3" max="8" width="11.33203125" style="47" customWidth="1"/>
    <col min="9" max="9" width="9" style="47" customWidth="1"/>
    <col min="10" max="16384" width="8.83203125" style="47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s="18" customFormat="1" ht="16" x14ac:dyDescent="0.25">
      <c r="A3" s="18" t="s">
        <v>7772</v>
      </c>
    </row>
    <row r="4" spans="1:11" s="18" customFormat="1" ht="16" x14ac:dyDescent="0.25">
      <c r="A4" s="18" t="s">
        <v>7773</v>
      </c>
      <c r="C4" s="1611">
        <v>210000</v>
      </c>
      <c r="D4" s="1611">
        <v>60000</v>
      </c>
      <c r="E4" s="1611">
        <v>160000</v>
      </c>
      <c r="F4" s="1611"/>
      <c r="G4" s="1611">
        <v>63000</v>
      </c>
      <c r="H4" s="1611">
        <v>65000</v>
      </c>
      <c r="I4" s="715"/>
      <c r="J4" s="715"/>
      <c r="K4" s="715"/>
    </row>
    <row r="5" spans="1:11" s="693" customFormat="1" thickBot="1" x14ac:dyDescent="0.3">
      <c r="A5" s="516" t="s">
        <v>8048</v>
      </c>
      <c r="C5" s="1144">
        <v>6000</v>
      </c>
      <c r="D5" s="1144">
        <v>5000</v>
      </c>
      <c r="E5" s="1144">
        <v>5000</v>
      </c>
      <c r="F5" s="1144">
        <v>5000</v>
      </c>
      <c r="G5" s="1144">
        <v>4800</v>
      </c>
      <c r="H5" s="1144">
        <v>4800</v>
      </c>
      <c r="I5" s="1499"/>
      <c r="J5" s="1500"/>
      <c r="K5" s="1500"/>
    </row>
    <row r="6" spans="1:11" s="414" customFormat="1" ht="18" thickBot="1" x14ac:dyDescent="0.3">
      <c r="A6" s="675" t="s">
        <v>0</v>
      </c>
      <c r="B6" s="271" t="s">
        <v>1</v>
      </c>
      <c r="C6" s="1158" t="s">
        <v>26</v>
      </c>
      <c r="D6" s="1158" t="s">
        <v>3</v>
      </c>
      <c r="E6" s="1158" t="s">
        <v>17</v>
      </c>
      <c r="F6" s="1158" t="s">
        <v>18</v>
      </c>
      <c r="G6" s="1158" t="s">
        <v>27</v>
      </c>
      <c r="H6" s="1158" t="s">
        <v>32</v>
      </c>
      <c r="I6" s="11"/>
    </row>
    <row r="7" spans="1:11" s="19" customFormat="1" ht="16" x14ac:dyDescent="0.25">
      <c r="A7" s="28" t="s">
        <v>7766</v>
      </c>
      <c r="B7" s="77" t="s">
        <v>7774</v>
      </c>
      <c r="C7" s="77">
        <v>300</v>
      </c>
      <c r="D7" s="77">
        <v>600</v>
      </c>
      <c r="E7" s="77">
        <v>100</v>
      </c>
      <c r="F7" s="77">
        <v>100</v>
      </c>
      <c r="G7" s="77">
        <v>600</v>
      </c>
      <c r="H7" s="77">
        <v>1000</v>
      </c>
      <c r="I7" s="442"/>
    </row>
    <row r="8" spans="1:11" s="19" customFormat="1" ht="16" x14ac:dyDescent="0.25">
      <c r="A8" s="12">
        <v>44968</v>
      </c>
      <c r="B8" s="13" t="s">
        <v>7822</v>
      </c>
      <c r="C8" s="75">
        <v>300</v>
      </c>
      <c r="D8" s="75">
        <v>510</v>
      </c>
      <c r="E8" s="75">
        <v>50</v>
      </c>
      <c r="F8" s="75">
        <v>350</v>
      </c>
      <c r="G8" s="75">
        <v>856</v>
      </c>
      <c r="H8" s="75">
        <v>806</v>
      </c>
      <c r="I8" s="771"/>
    </row>
    <row r="9" spans="1:11" s="19" customFormat="1" ht="16" x14ac:dyDescent="0.25">
      <c r="A9" s="12">
        <v>45210</v>
      </c>
      <c r="B9" s="13" t="s">
        <v>7892</v>
      </c>
      <c r="C9" s="75">
        <v>455</v>
      </c>
      <c r="D9" s="75">
        <v>600</v>
      </c>
      <c r="E9" s="771"/>
      <c r="F9" s="75">
        <v>196</v>
      </c>
      <c r="G9" s="75">
        <v>900</v>
      </c>
      <c r="H9" s="771"/>
      <c r="I9" s="771"/>
    </row>
    <row r="10" spans="1:11" s="23" customFormat="1" thickBot="1" x14ac:dyDescent="0.3">
      <c r="A10" s="55" t="s">
        <v>7907</v>
      </c>
      <c r="B10" s="53" t="s">
        <v>7915</v>
      </c>
      <c r="C10" s="75">
        <v>123</v>
      </c>
      <c r="D10" s="75"/>
      <c r="E10" s="75"/>
      <c r="F10" s="75"/>
      <c r="G10" s="75"/>
      <c r="H10" s="75"/>
      <c r="I10" s="75"/>
    </row>
    <row r="11" spans="1:11" s="715" customFormat="1" thickBot="1" x14ac:dyDescent="0.3">
      <c r="A11" s="33" t="s">
        <v>8046</v>
      </c>
      <c r="B11" s="54"/>
      <c r="C11" s="434">
        <f>SUM(C7:C10)</f>
        <v>1178</v>
      </c>
      <c r="D11" s="434">
        <f t="shared" ref="D11:H11" si="0">SUM(D7:D10)</f>
        <v>1710</v>
      </c>
      <c r="E11" s="434">
        <f t="shared" si="0"/>
        <v>150</v>
      </c>
      <c r="F11" s="434">
        <f t="shared" si="0"/>
        <v>646</v>
      </c>
      <c r="G11" s="434">
        <f t="shared" si="0"/>
        <v>2356</v>
      </c>
      <c r="H11" s="434">
        <f t="shared" si="0"/>
        <v>1806</v>
      </c>
      <c r="I11" s="982"/>
    </row>
    <row r="12" spans="1:11" s="20" customFormat="1" thickBot="1" x14ac:dyDescent="0.3">
      <c r="A12" s="256"/>
      <c r="B12" s="53"/>
      <c r="C12" s="213"/>
      <c r="D12" s="213"/>
      <c r="E12" s="213"/>
      <c r="F12" s="213"/>
      <c r="G12" s="213"/>
      <c r="H12" s="213"/>
      <c r="I12" s="213"/>
    </row>
    <row r="13" spans="1:11" s="715" customFormat="1" thickBot="1" x14ac:dyDescent="0.3">
      <c r="A13" s="33" t="s">
        <v>8110</v>
      </c>
      <c r="B13" s="54"/>
      <c r="C13" s="434">
        <f>SUM(C11:C12)</f>
        <v>1178</v>
      </c>
      <c r="D13" s="434">
        <f t="shared" ref="D13:H17" si="1">SUM(D11:D12)</f>
        <v>1710</v>
      </c>
      <c r="E13" s="434">
        <f t="shared" si="1"/>
        <v>150</v>
      </c>
      <c r="F13" s="434">
        <f t="shared" si="1"/>
        <v>646</v>
      </c>
      <c r="G13" s="434">
        <f t="shared" si="1"/>
        <v>2356</v>
      </c>
      <c r="H13" s="434">
        <f t="shared" si="1"/>
        <v>1806</v>
      </c>
      <c r="I13" s="982"/>
    </row>
    <row r="14" spans="1:11" s="20" customFormat="1" thickBot="1" x14ac:dyDescent="0.3">
      <c r="A14" s="256"/>
      <c r="B14" s="53"/>
      <c r="C14" s="213"/>
      <c r="D14" s="213"/>
      <c r="E14" s="213"/>
      <c r="F14" s="213"/>
      <c r="G14" s="213"/>
      <c r="H14" s="213"/>
      <c r="I14" s="213"/>
    </row>
    <row r="15" spans="1:11" s="715" customFormat="1" thickBot="1" x14ac:dyDescent="0.3">
      <c r="A15" s="33" t="s">
        <v>8276</v>
      </c>
      <c r="B15" s="54"/>
      <c r="C15" s="434">
        <f>SUM(C13:C14)</f>
        <v>1178</v>
      </c>
      <c r="D15" s="434">
        <f t="shared" si="1"/>
        <v>1710</v>
      </c>
      <c r="E15" s="434">
        <f t="shared" si="1"/>
        <v>150</v>
      </c>
      <c r="F15" s="434">
        <f t="shared" si="1"/>
        <v>646</v>
      </c>
      <c r="G15" s="434">
        <f t="shared" si="1"/>
        <v>2356</v>
      </c>
      <c r="H15" s="434">
        <f t="shared" si="1"/>
        <v>1806</v>
      </c>
      <c r="I15" s="982"/>
    </row>
    <row r="16" spans="1:11" s="20" customFormat="1" thickBot="1" x14ac:dyDescent="0.3">
      <c r="A16" s="256"/>
      <c r="B16" s="53"/>
      <c r="C16" s="213"/>
      <c r="D16" s="213"/>
      <c r="E16" s="213"/>
      <c r="F16" s="213"/>
      <c r="G16" s="213"/>
      <c r="H16" s="213"/>
      <c r="I16" s="213"/>
    </row>
    <row r="17" spans="1:10" s="715" customFormat="1" thickBot="1" x14ac:dyDescent="0.3">
      <c r="A17" s="33" t="s">
        <v>8422</v>
      </c>
      <c r="B17" s="54"/>
      <c r="C17" s="434">
        <f>SUM(C15:C16)</f>
        <v>1178</v>
      </c>
      <c r="D17" s="434">
        <f t="shared" si="1"/>
        <v>1710</v>
      </c>
      <c r="E17" s="434">
        <f t="shared" si="1"/>
        <v>150</v>
      </c>
      <c r="F17" s="434">
        <f t="shared" si="1"/>
        <v>646</v>
      </c>
      <c r="G17" s="434">
        <f t="shared" si="1"/>
        <v>2356</v>
      </c>
      <c r="H17" s="434">
        <f t="shared" si="1"/>
        <v>1806</v>
      </c>
      <c r="I17" s="982"/>
    </row>
    <row r="18" spans="1:10" s="19" customFormat="1" thickBot="1" x14ac:dyDescent="0.3">
      <c r="A18" s="55" t="s">
        <v>8654</v>
      </c>
      <c r="B18" s="13" t="s">
        <v>63</v>
      </c>
      <c r="C18" s="75">
        <v>-350</v>
      </c>
      <c r="D18" s="75">
        <v>-474</v>
      </c>
      <c r="E18" s="771"/>
      <c r="F18" s="75">
        <v>-146</v>
      </c>
      <c r="G18" s="75">
        <v>-894</v>
      </c>
      <c r="H18" s="771"/>
      <c r="I18" s="771"/>
    </row>
    <row r="19" spans="1:10" s="715" customFormat="1" thickBot="1" x14ac:dyDescent="0.3">
      <c r="A19" s="33" t="s">
        <v>8664</v>
      </c>
      <c r="B19" s="54"/>
      <c r="C19" s="434">
        <f>SUM(C17:C18)</f>
        <v>828</v>
      </c>
      <c r="D19" s="434">
        <f t="shared" ref="D19:H19" si="2">SUM(D17:D18)</f>
        <v>1236</v>
      </c>
      <c r="E19" s="434">
        <f t="shared" si="2"/>
        <v>150</v>
      </c>
      <c r="F19" s="434">
        <f t="shared" si="2"/>
        <v>500</v>
      </c>
      <c r="G19" s="434">
        <f t="shared" si="2"/>
        <v>1462</v>
      </c>
      <c r="H19" s="434">
        <f t="shared" si="2"/>
        <v>1806</v>
      </c>
      <c r="I19" s="982"/>
    </row>
    <row r="20" spans="1:10" s="19" customFormat="1" thickBot="1" x14ac:dyDescent="0.3">
      <c r="A20" s="35" t="s">
        <v>8794</v>
      </c>
      <c r="B20" s="53" t="s">
        <v>8914</v>
      </c>
      <c r="C20" s="75">
        <v>-223</v>
      </c>
      <c r="D20" s="75">
        <v>-304</v>
      </c>
      <c r="E20" s="75">
        <v>-43</v>
      </c>
      <c r="F20" s="75">
        <v>-499</v>
      </c>
      <c r="G20" s="75">
        <v>-1413</v>
      </c>
      <c r="H20" s="75">
        <v>-847</v>
      </c>
      <c r="I20" s="771"/>
    </row>
    <row r="21" spans="1:10" s="715" customFormat="1" thickBot="1" x14ac:dyDescent="0.3">
      <c r="A21" s="33" t="s">
        <v>8913</v>
      </c>
      <c r="B21" s="54"/>
      <c r="C21" s="434">
        <f t="shared" ref="C21:H21" si="3">SUM(C19:C20)</f>
        <v>605</v>
      </c>
      <c r="D21" s="434">
        <f t="shared" si="3"/>
        <v>932</v>
      </c>
      <c r="E21" s="434">
        <f t="shared" si="3"/>
        <v>107</v>
      </c>
      <c r="F21" s="434">
        <f t="shared" si="3"/>
        <v>1</v>
      </c>
      <c r="G21" s="434">
        <f t="shared" si="3"/>
        <v>49</v>
      </c>
      <c r="H21" s="434">
        <f t="shared" si="3"/>
        <v>959</v>
      </c>
      <c r="I21" s="982"/>
    </row>
    <row r="22" spans="1:10" s="20" customFormat="1" thickBot="1" x14ac:dyDescent="0.3">
      <c r="A22" s="256"/>
      <c r="B22" s="529"/>
      <c r="C22" s="213"/>
      <c r="D22" s="213"/>
      <c r="E22" s="213"/>
      <c r="F22" s="213"/>
      <c r="G22" s="213"/>
      <c r="H22" s="213"/>
      <c r="I22" s="213"/>
    </row>
    <row r="23" spans="1:10" s="715" customFormat="1" thickBot="1" x14ac:dyDescent="0.3">
      <c r="A23" s="33" t="s">
        <v>9068</v>
      </c>
      <c r="B23" s="54"/>
      <c r="C23" s="434">
        <f>SUM(C21:C22)</f>
        <v>605</v>
      </c>
      <c r="D23" s="434">
        <f t="shared" ref="D23:H23" si="4">SUM(D21:D22)</f>
        <v>932</v>
      </c>
      <c r="E23" s="434">
        <f t="shared" si="4"/>
        <v>107</v>
      </c>
      <c r="F23" s="434">
        <f t="shared" si="4"/>
        <v>1</v>
      </c>
      <c r="G23" s="434">
        <f t="shared" si="4"/>
        <v>49</v>
      </c>
      <c r="H23" s="434">
        <f t="shared" si="4"/>
        <v>959</v>
      </c>
      <c r="I23" s="982"/>
    </row>
    <row r="24" spans="1:10" s="23" customFormat="1" ht="16" x14ac:dyDescent="0.25">
      <c r="A24" s="35" t="s">
        <v>9110</v>
      </c>
      <c r="B24" s="193" t="s">
        <v>9379</v>
      </c>
      <c r="C24" s="75"/>
      <c r="D24" s="75"/>
      <c r="E24" s="75"/>
      <c r="F24" s="75"/>
      <c r="G24" s="75">
        <v>-49</v>
      </c>
      <c r="H24" s="75">
        <v>-750</v>
      </c>
      <c r="I24" s="75"/>
    </row>
    <row r="25" spans="1:10" s="23" customFormat="1" thickBot="1" x14ac:dyDescent="0.3">
      <c r="A25" s="55" t="s">
        <v>9132</v>
      </c>
      <c r="B25" s="193" t="s">
        <v>9380</v>
      </c>
      <c r="C25" s="75"/>
      <c r="D25" s="75"/>
      <c r="E25" s="75">
        <v>-31</v>
      </c>
      <c r="F25" s="75">
        <v>-1</v>
      </c>
      <c r="G25" s="75"/>
      <c r="H25" s="75">
        <v>-209</v>
      </c>
      <c r="I25" s="75"/>
    </row>
    <row r="26" spans="1:10" s="715" customFormat="1" thickBot="1" x14ac:dyDescent="0.3">
      <c r="A26" s="33" t="s">
        <v>9378</v>
      </c>
      <c r="B26" s="54"/>
      <c r="C26" s="434">
        <f>SUM(C23:C25)</f>
        <v>605</v>
      </c>
      <c r="D26" s="434">
        <f t="shared" ref="D26:H26" si="5">SUM(D23:D25)</f>
        <v>932</v>
      </c>
      <c r="E26" s="434">
        <f t="shared" si="5"/>
        <v>76</v>
      </c>
      <c r="F26" s="434">
        <f t="shared" si="5"/>
        <v>0</v>
      </c>
      <c r="G26" s="434">
        <f t="shared" si="5"/>
        <v>0</v>
      </c>
      <c r="H26" s="434">
        <f t="shared" si="5"/>
        <v>0</v>
      </c>
      <c r="I26" s="982"/>
    </row>
    <row r="27" spans="1:10" s="20" customFormat="1" ht="16" x14ac:dyDescent="0.25">
      <c r="A27" s="741"/>
      <c r="B27" s="529"/>
      <c r="C27" s="213"/>
      <c r="D27" s="213"/>
      <c r="E27" s="213"/>
      <c r="F27" s="213"/>
      <c r="G27" s="213"/>
      <c r="H27" s="213"/>
      <c r="I27" s="213"/>
    </row>
    <row r="28" spans="1:10" s="20" customFormat="1" ht="16" x14ac:dyDescent="0.25">
      <c r="A28" s="741"/>
      <c r="B28" s="529"/>
      <c r="C28" s="213"/>
      <c r="D28" s="213"/>
      <c r="E28" s="213"/>
      <c r="F28" s="213"/>
      <c r="G28" s="213"/>
      <c r="H28" s="213"/>
      <c r="I28" s="213"/>
    </row>
    <row r="29" spans="1:10" s="20" customFormat="1" ht="16" x14ac:dyDescent="0.25">
      <c r="A29" s="741"/>
      <c r="B29" s="529"/>
      <c r="C29" s="213"/>
      <c r="D29" s="213"/>
      <c r="E29" s="213"/>
      <c r="F29" s="213"/>
      <c r="G29" s="213"/>
      <c r="H29" s="213"/>
      <c r="I29" s="213"/>
    </row>
    <row r="30" spans="1:10" s="20" customFormat="1" ht="16" x14ac:dyDescent="0.25">
      <c r="A30" s="55"/>
      <c r="B30" s="213"/>
      <c r="C30" s="213"/>
      <c r="D30" s="213"/>
      <c r="E30" s="213"/>
      <c r="F30" s="213"/>
      <c r="G30" s="213"/>
      <c r="H30" s="213"/>
      <c r="I30" s="213"/>
    </row>
    <row r="31" spans="1:10" s="20" customFormat="1" thickBot="1" x14ac:dyDescent="0.3">
      <c r="A31" s="28"/>
      <c r="B31" s="527"/>
      <c r="C31" s="527"/>
      <c r="D31" s="527"/>
      <c r="E31" s="527"/>
      <c r="F31" s="527"/>
      <c r="G31" s="527"/>
      <c r="H31" s="527"/>
      <c r="I31" s="527"/>
    </row>
    <row r="32" spans="1:10" s="20" customFormat="1" thickBot="1" x14ac:dyDescent="0.3">
      <c r="A32" s="1632" t="s">
        <v>928</v>
      </c>
      <c r="B32" s="885"/>
      <c r="C32" s="1633">
        <v>1178</v>
      </c>
      <c r="D32" s="1633">
        <v>1710</v>
      </c>
      <c r="E32" s="1633">
        <v>150</v>
      </c>
      <c r="F32" s="1633">
        <v>646</v>
      </c>
      <c r="G32" s="1633">
        <v>2356</v>
      </c>
      <c r="H32" s="1633">
        <v>1806</v>
      </c>
      <c r="I32" s="886"/>
      <c r="J32" s="18" t="s">
        <v>8047</v>
      </c>
    </row>
    <row r="33" spans="1:3" x14ac:dyDescent="0.25">
      <c r="A33" s="1019" t="s">
        <v>9069</v>
      </c>
      <c r="B33" s="452"/>
      <c r="C33" s="452"/>
    </row>
    <row r="34" spans="1:3" s="461" customFormat="1" x14ac:dyDescent="0.25">
      <c r="A34" s="1430" t="s">
        <v>8040</v>
      </c>
    </row>
    <row r="35" spans="1:3" s="461" customFormat="1" x14ac:dyDescent="0.25">
      <c r="A35" s="1430" t="s">
        <v>8041</v>
      </c>
    </row>
    <row r="36" spans="1:3" s="461" customFormat="1" x14ac:dyDescent="0.25">
      <c r="A36" s="1430"/>
    </row>
    <row r="37" spans="1:3" s="461" customFormat="1" x14ac:dyDescent="0.25">
      <c r="A37" s="1430" t="s">
        <v>8042</v>
      </c>
    </row>
    <row r="38" spans="1:3" s="461" customFormat="1" x14ac:dyDescent="0.25">
      <c r="A38" s="1430"/>
    </row>
    <row r="39" spans="1:3" s="461" customFormat="1" x14ac:dyDescent="0.25">
      <c r="A39" s="1430" t="s">
        <v>8043</v>
      </c>
    </row>
    <row r="40" spans="1:3" s="461" customFormat="1" x14ac:dyDescent="0.25">
      <c r="A40" s="1430" t="s">
        <v>8044</v>
      </c>
    </row>
  </sheetData>
  <pageMargins left="0.7" right="0.7" top="0.75" bottom="0.75" header="0.3" footer="0.3"/>
  <pageSetup orientation="portrait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tabColor rgb="FFC00000"/>
  </sheetPr>
  <dimension ref="A1:H10"/>
  <sheetViews>
    <sheetView workbookViewId="0">
      <selection activeCell="H24" sqref="H24"/>
    </sheetView>
  </sheetViews>
  <sheetFormatPr baseColWidth="10" defaultColWidth="8.83203125" defaultRowHeight="17" x14ac:dyDescent="0.25"/>
  <cols>
    <col min="1" max="1" width="12.6640625" style="523" customWidth="1"/>
    <col min="2" max="2" width="24" style="47" customWidth="1"/>
    <col min="3" max="3" width="11.33203125" style="47" customWidth="1"/>
    <col min="4" max="4" width="13.6640625" style="47" customWidth="1"/>
    <col min="5" max="5" width="11.33203125" style="47" customWidth="1"/>
    <col min="6" max="6" width="9" style="47" customWidth="1"/>
    <col min="7" max="16384" width="8.83203125" style="47"/>
  </cols>
  <sheetData>
    <row r="1" spans="1:8" x14ac:dyDescent="0.25">
      <c r="A1" s="128" t="s">
        <v>23</v>
      </c>
      <c r="B1" s="48"/>
    </row>
    <row r="2" spans="1:8" x14ac:dyDescent="0.25">
      <c r="A2" s="128"/>
      <c r="B2" s="48"/>
    </row>
    <row r="3" spans="1:8" s="18" customFormat="1" ht="16" x14ac:dyDescent="0.25">
      <c r="A3" s="18" t="s">
        <v>7772</v>
      </c>
    </row>
    <row r="4" spans="1:8" s="18" customFormat="1" ht="16" x14ac:dyDescent="0.25">
      <c r="A4" s="18" t="s">
        <v>8068</v>
      </c>
      <c r="C4" s="1611"/>
      <c r="D4" s="1611"/>
      <c r="E4" s="1611"/>
      <c r="F4" s="715"/>
      <c r="G4" s="715"/>
      <c r="H4" s="715"/>
    </row>
    <row r="5" spans="1:8" s="693" customFormat="1" thickBot="1" x14ac:dyDescent="0.3">
      <c r="A5" s="516" t="s">
        <v>2876</v>
      </c>
      <c r="C5" s="1144"/>
      <c r="D5" s="1144"/>
      <c r="E5" s="1144"/>
      <c r="F5" s="1499"/>
      <c r="G5" s="1500"/>
      <c r="H5" s="1500"/>
    </row>
    <row r="6" spans="1:8" s="414" customFormat="1" ht="18" thickBot="1" x14ac:dyDescent="0.3">
      <c r="A6" s="675" t="s">
        <v>0</v>
      </c>
      <c r="B6" s="271" t="s">
        <v>1</v>
      </c>
      <c r="C6" s="1158" t="s">
        <v>2879</v>
      </c>
      <c r="D6" s="1158" t="s">
        <v>3093</v>
      </c>
      <c r="E6" s="1158" t="s">
        <v>380</v>
      </c>
      <c r="F6" s="11"/>
    </row>
    <row r="7" spans="1:8" s="441" customFormat="1" ht="16" x14ac:dyDescent="0.25">
      <c r="A7" s="1572" t="s">
        <v>8067</v>
      </c>
      <c r="B7" s="792" t="s">
        <v>8069</v>
      </c>
      <c r="C7" s="792">
        <v>1000</v>
      </c>
      <c r="D7" s="792">
        <v>100</v>
      </c>
      <c r="E7" s="792">
        <v>2200</v>
      </c>
      <c r="F7" s="792"/>
      <c r="G7" s="441" t="s">
        <v>7793</v>
      </c>
    </row>
    <row r="8" spans="1:8" s="20" customFormat="1" ht="16" x14ac:dyDescent="0.25">
      <c r="A8" s="55"/>
      <c r="B8" s="213"/>
      <c r="C8" s="213"/>
      <c r="D8" s="213"/>
      <c r="E8" s="213"/>
      <c r="F8" s="213"/>
    </row>
    <row r="9" spans="1:8" s="20" customFormat="1" ht="16" x14ac:dyDescent="0.25">
      <c r="A9" s="55"/>
      <c r="B9" s="213"/>
      <c r="C9" s="213"/>
      <c r="D9" s="213"/>
      <c r="E9" s="213"/>
      <c r="F9" s="213"/>
    </row>
    <row r="10" spans="1:8" s="20" customFormat="1" ht="16" x14ac:dyDescent="0.25">
      <c r="A10" s="28"/>
      <c r="B10" s="527"/>
      <c r="C10" s="527"/>
      <c r="D10" s="527"/>
      <c r="E10" s="527"/>
      <c r="F10" s="527"/>
    </row>
  </sheetData>
  <pageMargins left="0.7" right="0.7" top="0.75" bottom="0.75" header="0.3" footer="0.3"/>
  <pageSetup orientation="portrait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tabColor rgb="FF92D050"/>
  </sheetPr>
  <dimension ref="A1:H19"/>
  <sheetViews>
    <sheetView workbookViewId="0">
      <selection activeCell="H23" sqref="H23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6" width="8.5" style="2" customWidth="1"/>
    <col min="7" max="7" width="9.33203125" style="2" customWidth="1"/>
    <col min="8" max="16384" width="9" style="2"/>
  </cols>
  <sheetData>
    <row r="1" spans="1:8" x14ac:dyDescent="0.25">
      <c r="A1" s="1" t="s">
        <v>23</v>
      </c>
      <c r="B1" s="1"/>
      <c r="C1" s="1"/>
      <c r="D1" s="1"/>
      <c r="E1" s="1"/>
      <c r="F1" s="1"/>
      <c r="G1" s="1"/>
    </row>
    <row r="2" spans="1:8" x14ac:dyDescent="0.25">
      <c r="A2" s="1"/>
      <c r="B2" s="1"/>
      <c r="C2" s="1"/>
      <c r="D2" s="1"/>
      <c r="E2" s="1"/>
      <c r="F2" s="1"/>
      <c r="G2" s="1"/>
    </row>
    <row r="3" spans="1:8" x14ac:dyDescent="0.25">
      <c r="A3" s="3" t="s">
        <v>2571</v>
      </c>
    </row>
    <row r="4" spans="1:8" x14ac:dyDescent="0.25">
      <c r="A4" s="3" t="s">
        <v>5423</v>
      </c>
      <c r="B4" s="3"/>
      <c r="C4" s="3"/>
      <c r="D4" s="3"/>
      <c r="E4" s="3"/>
      <c r="F4" s="3"/>
      <c r="G4" s="3"/>
    </row>
    <row r="5" spans="1:8" ht="17" thickBot="1" x14ac:dyDescent="0.3">
      <c r="G5" s="30"/>
    </row>
    <row r="6" spans="1:8" s="1" customFormat="1" ht="17" thickBot="1" x14ac:dyDescent="0.3">
      <c r="A6" s="9" t="s">
        <v>0</v>
      </c>
      <c r="B6" s="10" t="s">
        <v>1</v>
      </c>
      <c r="C6" s="10" t="s">
        <v>10</v>
      </c>
      <c r="D6" s="10" t="s">
        <v>2</v>
      </c>
      <c r="E6" s="10" t="s">
        <v>3</v>
      </c>
      <c r="F6" s="10" t="s">
        <v>29</v>
      </c>
      <c r="G6" s="10" t="s">
        <v>4</v>
      </c>
    </row>
    <row r="7" spans="1:8" ht="17" thickBot="1" x14ac:dyDescent="0.3">
      <c r="A7" s="76">
        <v>44782</v>
      </c>
      <c r="B7" s="14" t="s">
        <v>5094</v>
      </c>
      <c r="C7" s="22">
        <v>30</v>
      </c>
      <c r="D7" s="22">
        <v>96</v>
      </c>
      <c r="E7" s="22">
        <v>96</v>
      </c>
      <c r="F7" s="22">
        <v>10</v>
      </c>
      <c r="G7" s="22">
        <v>196</v>
      </c>
    </row>
    <row r="8" spans="1:8" s="1" customFormat="1" ht="17" thickBot="1" x14ac:dyDescent="0.3">
      <c r="A8" s="170" t="s">
        <v>5255</v>
      </c>
      <c r="B8" s="34"/>
      <c r="C8" s="34">
        <f>SUM(C7)</f>
        <v>30</v>
      </c>
      <c r="D8" s="34">
        <f t="shared" ref="D8:G8" si="0">SUM(D7)</f>
        <v>96</v>
      </c>
      <c r="E8" s="34">
        <f t="shared" si="0"/>
        <v>96</v>
      </c>
      <c r="F8" s="34">
        <f t="shared" si="0"/>
        <v>10</v>
      </c>
      <c r="G8" s="34">
        <f t="shared" si="0"/>
        <v>196</v>
      </c>
    </row>
    <row r="9" spans="1:8" s="1" customFormat="1" x14ac:dyDescent="0.25">
      <c r="A9" s="55" t="s">
        <v>5362</v>
      </c>
      <c r="B9" s="301" t="s">
        <v>63</v>
      </c>
      <c r="C9" s="53">
        <v>-30</v>
      </c>
      <c r="D9" s="53">
        <v>-96</v>
      </c>
      <c r="E9" s="53">
        <v>-96</v>
      </c>
      <c r="F9" s="53"/>
      <c r="G9" s="53">
        <v>-189</v>
      </c>
    </row>
    <row r="10" spans="1:8" s="1" customFormat="1" ht="17" thickBot="1" x14ac:dyDescent="0.3">
      <c r="A10" s="155" t="s">
        <v>5415</v>
      </c>
      <c r="B10" s="301" t="s">
        <v>63</v>
      </c>
      <c r="C10" s="354"/>
      <c r="D10" s="53"/>
      <c r="E10" s="53"/>
      <c r="F10" s="53">
        <v>-10</v>
      </c>
      <c r="G10" s="53"/>
    </row>
    <row r="11" spans="1:8" s="6" customFormat="1" ht="17" thickBot="1" x14ac:dyDescent="0.3">
      <c r="A11" s="170" t="s">
        <v>5422</v>
      </c>
      <c r="B11" s="34"/>
      <c r="C11" s="34">
        <f>SUM(C8:C10)</f>
        <v>0</v>
      </c>
      <c r="D11" s="34">
        <f t="shared" ref="D11:G11" si="1">SUM(D8:D10)</f>
        <v>0</v>
      </c>
      <c r="E11" s="34">
        <f t="shared" si="1"/>
        <v>0</v>
      </c>
      <c r="F11" s="34">
        <f t="shared" si="1"/>
        <v>0</v>
      </c>
      <c r="G11" s="34">
        <f t="shared" si="1"/>
        <v>7</v>
      </c>
    </row>
    <row r="12" spans="1:8" s="1" customFormat="1" ht="17" thickBot="1" x14ac:dyDescent="0.3">
      <c r="A12" s="301"/>
      <c r="B12" s="53"/>
      <c r="C12" s="354"/>
      <c r="D12" s="53"/>
      <c r="E12" s="354"/>
      <c r="F12" s="354"/>
      <c r="G12" s="354"/>
    </row>
    <row r="13" spans="1:8" s="6" customFormat="1" ht="17" thickBot="1" x14ac:dyDescent="0.3">
      <c r="A13" s="860" t="s">
        <v>5612</v>
      </c>
      <c r="B13" s="41"/>
      <c r="C13" s="41">
        <f>SUM(C11:C12)</f>
        <v>0</v>
      </c>
      <c r="D13" s="41">
        <f t="shared" ref="D13:G13" si="2">SUM(D11:D12)</f>
        <v>0</v>
      </c>
      <c r="E13" s="41">
        <f t="shared" si="2"/>
        <v>0</v>
      </c>
      <c r="F13" s="41">
        <f t="shared" si="2"/>
        <v>0</v>
      </c>
      <c r="G13" s="181">
        <f t="shared" si="2"/>
        <v>7</v>
      </c>
      <c r="H13" s="6" t="s">
        <v>3103</v>
      </c>
    </row>
    <row r="14" spans="1:8" s="1" customFormat="1" x14ac:dyDescent="0.25">
      <c r="A14" s="301"/>
      <c r="B14" s="53"/>
      <c r="C14" s="354"/>
      <c r="D14" s="53"/>
      <c r="E14" s="354"/>
      <c r="F14" s="354"/>
      <c r="G14" s="354"/>
    </row>
    <row r="15" spans="1:8" s="1" customFormat="1" x14ac:dyDescent="0.25">
      <c r="A15" s="301"/>
      <c r="B15" s="53"/>
      <c r="C15" s="354"/>
      <c r="D15" s="354"/>
      <c r="E15" s="354"/>
      <c r="F15" s="354"/>
      <c r="G15" s="53"/>
    </row>
    <row r="16" spans="1:8" s="1" customFormat="1" x14ac:dyDescent="0.25">
      <c r="A16" s="301"/>
      <c r="B16" s="53"/>
      <c r="C16" s="354"/>
      <c r="D16" s="354"/>
      <c r="E16" s="354"/>
      <c r="F16" s="354"/>
      <c r="G16" s="354"/>
    </row>
    <row r="17" spans="1:7" s="1" customFormat="1" x14ac:dyDescent="0.25">
      <c r="A17" s="301"/>
      <c r="B17" s="53"/>
      <c r="C17" s="53"/>
      <c r="D17" s="53"/>
      <c r="E17" s="354"/>
      <c r="F17" s="53"/>
      <c r="G17" s="354"/>
    </row>
    <row r="19" spans="1:7" x14ac:dyDescent="0.25">
      <c r="A19" s="16" t="s">
        <v>5704</v>
      </c>
      <c r="B19" s="16"/>
    </row>
  </sheetData>
  <pageMargins left="0.7" right="0.7" top="0.75" bottom="0.75" header="0.3" footer="0.3"/>
  <pageSetup orientation="portrait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tabColor rgb="FF92D050"/>
  </sheetPr>
  <dimension ref="A1:Z113"/>
  <sheetViews>
    <sheetView topLeftCell="A76" workbookViewId="0">
      <selection activeCell="H93" sqref="H93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4" width="8.5" style="2" customWidth="1"/>
    <col min="15" max="15" width="11.5" style="2" customWidth="1"/>
    <col min="16" max="16" width="12" style="2" customWidth="1"/>
    <col min="17" max="17" width="11.5" style="2" customWidth="1"/>
    <col min="18" max="20" width="11.83203125" style="2" customWidth="1"/>
    <col min="21" max="24" width="9.5" style="2" customWidth="1"/>
    <col min="25" max="25" width="8.5" style="2" customWidth="1"/>
    <col min="26" max="16384" width="9" style="2"/>
  </cols>
  <sheetData>
    <row r="1" spans="1:26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6" x14ac:dyDescent="0.25">
      <c r="A3" s="3" t="s">
        <v>2571</v>
      </c>
    </row>
    <row r="4" spans="1:26" x14ac:dyDescent="0.25">
      <c r="A4" s="3" t="s">
        <v>2762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6" ht="17" thickBot="1" x14ac:dyDescent="0.3"/>
    <row r="6" spans="1:26" s="1" customFormat="1" ht="17" thickBot="1" x14ac:dyDescent="0.3">
      <c r="A6" s="9" t="s">
        <v>0</v>
      </c>
      <c r="B6" s="10" t="s">
        <v>1</v>
      </c>
      <c r="C6" s="10" t="s">
        <v>28</v>
      </c>
      <c r="D6" s="10" t="s">
        <v>32</v>
      </c>
      <c r="E6" s="10" t="s">
        <v>134</v>
      </c>
      <c r="F6" s="10" t="s">
        <v>778</v>
      </c>
      <c r="G6" s="10" t="s">
        <v>17</v>
      </c>
      <c r="H6" s="10" t="s">
        <v>18</v>
      </c>
      <c r="I6" s="10" t="s">
        <v>27</v>
      </c>
      <c r="J6" s="10" t="s">
        <v>2</v>
      </c>
      <c r="K6" s="10" t="s">
        <v>3</v>
      </c>
      <c r="L6" s="10" t="s">
        <v>4</v>
      </c>
      <c r="M6" s="10" t="s">
        <v>10</v>
      </c>
      <c r="N6" s="10" t="s">
        <v>30</v>
      </c>
      <c r="O6" s="10" t="s">
        <v>2777</v>
      </c>
      <c r="P6" s="10" t="s">
        <v>2778</v>
      </c>
      <c r="Q6" s="10" t="s">
        <v>2774</v>
      </c>
      <c r="R6" s="10" t="s">
        <v>2775</v>
      </c>
      <c r="S6" s="10" t="s">
        <v>1273</v>
      </c>
      <c r="T6" s="10" t="s">
        <v>29</v>
      </c>
      <c r="U6" s="10" t="s">
        <v>31</v>
      </c>
      <c r="V6" s="10" t="s">
        <v>365</v>
      </c>
      <c r="W6" s="10" t="s">
        <v>1152</v>
      </c>
      <c r="X6" s="10" t="s">
        <v>26</v>
      </c>
      <c r="Y6" s="10"/>
    </row>
    <row r="7" spans="1:26" s="6" customFormat="1" x14ac:dyDescent="0.25">
      <c r="A7" s="864">
        <v>44200</v>
      </c>
      <c r="B7" s="609" t="s">
        <v>2847</v>
      </c>
      <c r="C7" s="737">
        <v>32</v>
      </c>
      <c r="D7" s="609"/>
      <c r="E7" s="737">
        <v>85</v>
      </c>
      <c r="F7" s="609"/>
      <c r="G7" s="609"/>
      <c r="H7" s="609"/>
      <c r="I7" s="737">
        <v>140</v>
      </c>
      <c r="J7" s="737">
        <v>252</v>
      </c>
      <c r="K7" s="737">
        <v>500</v>
      </c>
      <c r="L7" s="737">
        <v>440</v>
      </c>
      <c r="M7" s="737">
        <v>182</v>
      </c>
      <c r="N7" s="737">
        <v>94</v>
      </c>
      <c r="O7" s="609"/>
      <c r="P7" s="609"/>
      <c r="Q7" s="609"/>
      <c r="R7" s="609"/>
      <c r="S7" s="609"/>
      <c r="T7" s="737">
        <v>98</v>
      </c>
      <c r="U7" s="737">
        <v>520</v>
      </c>
      <c r="V7" s="737">
        <v>120</v>
      </c>
      <c r="W7" s="737"/>
      <c r="X7" s="737"/>
      <c r="Y7" s="609"/>
    </row>
    <row r="8" spans="1:26" s="6" customFormat="1" x14ac:dyDescent="0.25">
      <c r="A8" s="802">
        <v>44200</v>
      </c>
      <c r="B8" s="392" t="s">
        <v>2848</v>
      </c>
      <c r="C8" s="740">
        <v>-20</v>
      </c>
      <c r="D8" s="392"/>
      <c r="E8" s="392"/>
      <c r="F8" s="392"/>
      <c r="G8" s="392"/>
      <c r="H8" s="392"/>
      <c r="I8" s="740">
        <v>-112</v>
      </c>
      <c r="J8" s="740">
        <v>-131</v>
      </c>
      <c r="K8" s="740">
        <v>-240</v>
      </c>
      <c r="L8" s="740">
        <v>-20</v>
      </c>
      <c r="M8" s="740">
        <v>-160</v>
      </c>
      <c r="N8" s="392"/>
      <c r="O8" s="392"/>
      <c r="P8" s="392"/>
      <c r="Q8" s="392"/>
      <c r="R8" s="392"/>
      <c r="S8" s="392"/>
      <c r="T8" s="392"/>
      <c r="U8" s="392"/>
      <c r="V8" s="392"/>
      <c r="W8" s="392"/>
      <c r="X8" s="392"/>
      <c r="Y8" s="392"/>
    </row>
    <row r="9" spans="1:26" s="6" customFormat="1" x14ac:dyDescent="0.25">
      <c r="A9" s="28" t="s">
        <v>2763</v>
      </c>
      <c r="B9" s="379" t="s">
        <v>2764</v>
      </c>
      <c r="C9" s="22">
        <v>15</v>
      </c>
      <c r="D9" s="22">
        <v>20</v>
      </c>
      <c r="E9" s="22">
        <v>20</v>
      </c>
      <c r="F9" s="22">
        <v>15</v>
      </c>
      <c r="G9" s="22">
        <v>15</v>
      </c>
      <c r="H9" s="22">
        <v>30</v>
      </c>
      <c r="I9" s="404">
        <v>30</v>
      </c>
      <c r="J9" s="404"/>
      <c r="K9" s="404"/>
      <c r="L9" s="404"/>
      <c r="M9" s="404"/>
      <c r="N9" s="404"/>
      <c r="O9" s="404"/>
      <c r="P9" s="404"/>
      <c r="Q9" s="404"/>
      <c r="R9" s="404"/>
      <c r="S9" s="404"/>
      <c r="T9" s="404"/>
      <c r="U9" s="404"/>
      <c r="V9" s="404"/>
      <c r="W9" s="404"/>
      <c r="X9" s="404"/>
      <c r="Y9" s="370"/>
    </row>
    <row r="10" spans="1:26" s="6" customFormat="1" ht="17" thickBot="1" x14ac:dyDescent="0.3">
      <c r="A10" s="76" t="s">
        <v>2770</v>
      </c>
      <c r="B10" s="78" t="s">
        <v>2771</v>
      </c>
      <c r="C10" s="14">
        <v>8</v>
      </c>
      <c r="D10" s="115"/>
      <c r="E10" s="115"/>
      <c r="F10" s="115"/>
      <c r="G10" s="115"/>
      <c r="H10" s="115"/>
      <c r="I10" s="46">
        <v>30</v>
      </c>
      <c r="J10" s="46">
        <v>32</v>
      </c>
      <c r="K10" s="46">
        <v>64</v>
      </c>
      <c r="L10" s="46">
        <v>64</v>
      </c>
      <c r="M10" s="46">
        <v>20</v>
      </c>
      <c r="N10" s="46">
        <v>10</v>
      </c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115"/>
    </row>
    <row r="11" spans="1:26" s="6" customFormat="1" ht="17" thickBot="1" x14ac:dyDescent="0.3">
      <c r="A11" s="170" t="s">
        <v>2787</v>
      </c>
      <c r="B11" s="34"/>
      <c r="C11" s="34">
        <f>SUM(C7:C10)</f>
        <v>35</v>
      </c>
      <c r="D11" s="34">
        <f t="shared" ref="D11:Y11" si="0">SUM(D7:D10)</f>
        <v>20</v>
      </c>
      <c r="E11" s="34">
        <f t="shared" si="0"/>
        <v>105</v>
      </c>
      <c r="F11" s="34">
        <f t="shared" si="0"/>
        <v>15</v>
      </c>
      <c r="G11" s="34">
        <f t="shared" si="0"/>
        <v>15</v>
      </c>
      <c r="H11" s="34">
        <f t="shared" si="0"/>
        <v>30</v>
      </c>
      <c r="I11" s="34">
        <f t="shared" si="0"/>
        <v>88</v>
      </c>
      <c r="J11" s="34">
        <f t="shared" si="0"/>
        <v>153</v>
      </c>
      <c r="K11" s="34">
        <f t="shared" si="0"/>
        <v>324</v>
      </c>
      <c r="L11" s="34">
        <f t="shared" si="0"/>
        <v>484</v>
      </c>
      <c r="M11" s="34">
        <f t="shared" si="0"/>
        <v>42</v>
      </c>
      <c r="N11" s="34">
        <f t="shared" si="0"/>
        <v>104</v>
      </c>
      <c r="O11" s="34">
        <f t="shared" si="0"/>
        <v>0</v>
      </c>
      <c r="P11" s="34">
        <f t="shared" si="0"/>
        <v>0</v>
      </c>
      <c r="Q11" s="34">
        <f t="shared" si="0"/>
        <v>0</v>
      </c>
      <c r="R11" s="34">
        <f t="shared" si="0"/>
        <v>0</v>
      </c>
      <c r="S11" s="34">
        <f t="shared" si="0"/>
        <v>0</v>
      </c>
      <c r="T11" s="34">
        <f t="shared" si="0"/>
        <v>98</v>
      </c>
      <c r="U11" s="34">
        <f t="shared" si="0"/>
        <v>520</v>
      </c>
      <c r="V11" s="34">
        <f t="shared" si="0"/>
        <v>120</v>
      </c>
      <c r="W11" s="34"/>
      <c r="X11" s="34"/>
      <c r="Y11" s="34">
        <f t="shared" si="0"/>
        <v>0</v>
      </c>
    </row>
    <row r="12" spans="1:26" s="6" customFormat="1" x14ac:dyDescent="0.25">
      <c r="A12" s="55">
        <v>44260</v>
      </c>
      <c r="B12" s="301" t="s">
        <v>2773</v>
      </c>
      <c r="C12" s="354"/>
      <c r="D12" s="354"/>
      <c r="E12" s="354"/>
      <c r="F12" s="354"/>
      <c r="G12" s="354"/>
      <c r="H12" s="354"/>
      <c r="I12" s="397"/>
      <c r="J12" s="397"/>
      <c r="K12" s="397"/>
      <c r="L12" s="397"/>
      <c r="M12" s="397"/>
      <c r="N12" s="397"/>
      <c r="O12" s="397"/>
      <c r="P12" s="397"/>
      <c r="Q12" s="193">
        <v>40</v>
      </c>
      <c r="R12" s="193">
        <v>40</v>
      </c>
      <c r="S12" s="193">
        <v>500</v>
      </c>
      <c r="T12" s="193"/>
      <c r="U12" s="193"/>
      <c r="V12" s="193"/>
      <c r="W12" s="193"/>
      <c r="X12" s="193"/>
      <c r="Y12" s="354"/>
      <c r="Z12" s="6" t="s">
        <v>2891</v>
      </c>
    </row>
    <row r="13" spans="1:26" s="1" customFormat="1" x14ac:dyDescent="0.25">
      <c r="A13" s="12">
        <v>44260</v>
      </c>
      <c r="B13" s="15" t="s">
        <v>2776</v>
      </c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25">
        <v>20</v>
      </c>
      <c r="P13" s="25">
        <v>20</v>
      </c>
      <c r="Q13" s="115"/>
      <c r="R13" s="115"/>
      <c r="S13" s="14">
        <v>500</v>
      </c>
      <c r="T13" s="14"/>
      <c r="U13" s="14"/>
      <c r="V13" s="14"/>
      <c r="W13" s="14"/>
      <c r="X13" s="14"/>
      <c r="Y13" s="115"/>
      <c r="Z13" s="6" t="s">
        <v>2891</v>
      </c>
    </row>
    <row r="14" spans="1:26" s="1" customFormat="1" x14ac:dyDescent="0.25">
      <c r="A14" s="12">
        <v>44260</v>
      </c>
      <c r="B14" s="15" t="s">
        <v>63</v>
      </c>
      <c r="C14" s="43"/>
      <c r="D14" s="43"/>
      <c r="E14" s="13">
        <v>-25</v>
      </c>
      <c r="F14" s="13">
        <v>-10</v>
      </c>
      <c r="G14" s="43"/>
      <c r="H14" s="43"/>
      <c r="I14" s="43"/>
      <c r="J14" s="43"/>
      <c r="K14" s="43"/>
      <c r="L14" s="43"/>
      <c r="M14" s="43"/>
      <c r="N14" s="13">
        <v>-3</v>
      </c>
      <c r="O14" s="43"/>
      <c r="P14" s="43"/>
      <c r="Q14" s="43"/>
      <c r="R14" s="43"/>
      <c r="S14" s="43"/>
      <c r="T14" s="13">
        <v>-70</v>
      </c>
      <c r="U14" s="13"/>
      <c r="V14" s="13"/>
      <c r="W14" s="13"/>
      <c r="X14" s="13"/>
      <c r="Y14" s="43"/>
    </row>
    <row r="15" spans="1:26" x14ac:dyDescent="0.25">
      <c r="A15" s="156">
        <v>44291</v>
      </c>
      <c r="B15" s="25" t="s">
        <v>2781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>
        <v>55</v>
      </c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6" s="49" customFormat="1" x14ac:dyDescent="0.25">
      <c r="A16" s="871">
        <v>44291</v>
      </c>
      <c r="B16" s="872" t="s">
        <v>63</v>
      </c>
      <c r="C16" s="872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872"/>
      <c r="R16" s="872"/>
      <c r="S16" s="872">
        <v>-500</v>
      </c>
      <c r="T16" s="872"/>
      <c r="U16" s="872"/>
      <c r="V16" s="872"/>
      <c r="W16" s="872"/>
      <c r="X16" s="872"/>
      <c r="Y16" s="872"/>
      <c r="Z16" s="49" t="s">
        <v>2892</v>
      </c>
    </row>
    <row r="17" spans="1:26" s="49" customFormat="1" x14ac:dyDescent="0.25">
      <c r="A17" s="871">
        <v>44291</v>
      </c>
      <c r="B17" s="872" t="s">
        <v>63</v>
      </c>
      <c r="C17" s="872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872"/>
      <c r="R17" s="872"/>
      <c r="S17" s="872">
        <v>-150</v>
      </c>
      <c r="T17" s="872"/>
      <c r="U17" s="872"/>
      <c r="V17" s="872"/>
      <c r="W17" s="872"/>
      <c r="X17" s="872"/>
      <c r="Y17" s="872"/>
      <c r="Z17" s="49" t="s">
        <v>2892</v>
      </c>
    </row>
    <row r="18" spans="1:26" x14ac:dyDescent="0.25">
      <c r="A18" s="156" t="s">
        <v>2834</v>
      </c>
      <c r="B18" s="25" t="s">
        <v>63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>
        <v>-189</v>
      </c>
      <c r="T18" s="13"/>
      <c r="U18" s="13"/>
      <c r="V18" s="13"/>
      <c r="W18" s="13"/>
      <c r="X18" s="13"/>
      <c r="Y18" s="13"/>
    </row>
    <row r="19" spans="1:26" x14ac:dyDescent="0.25">
      <c r="A19" s="12" t="s">
        <v>2839</v>
      </c>
      <c r="B19" s="25" t="s">
        <v>63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>
        <v>-161</v>
      </c>
      <c r="T19" s="13"/>
      <c r="U19" s="13"/>
      <c r="V19" s="13"/>
      <c r="W19" s="13"/>
      <c r="X19" s="13"/>
      <c r="Y19" s="13"/>
    </row>
    <row r="20" spans="1:26" s="1" customFormat="1" ht="17" thickBot="1" x14ac:dyDescent="0.3">
      <c r="A20" s="12" t="s">
        <v>2865</v>
      </c>
      <c r="B20" s="13" t="s">
        <v>2866</v>
      </c>
      <c r="C20" s="43"/>
      <c r="D20" s="13">
        <v>50</v>
      </c>
      <c r="E20" s="43"/>
      <c r="F20" s="43"/>
      <c r="G20" s="13">
        <v>20</v>
      </c>
      <c r="H20" s="13">
        <v>20</v>
      </c>
      <c r="I20" s="13">
        <v>50</v>
      </c>
      <c r="J20" s="13">
        <v>20</v>
      </c>
      <c r="K20" s="13">
        <v>20</v>
      </c>
      <c r="L20" s="13">
        <v>100</v>
      </c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</row>
    <row r="21" spans="1:26" s="6" customFormat="1" ht="17" thickBot="1" x14ac:dyDescent="0.3">
      <c r="A21" s="170" t="s">
        <v>2890</v>
      </c>
      <c r="B21" s="34"/>
      <c r="C21" s="34">
        <f>SUM(C11:C20)</f>
        <v>35</v>
      </c>
      <c r="D21" s="34">
        <f t="shared" ref="D21:Y21" si="1">SUM(D11:D20)</f>
        <v>70</v>
      </c>
      <c r="E21" s="34">
        <f t="shared" si="1"/>
        <v>80</v>
      </c>
      <c r="F21" s="34">
        <f t="shared" si="1"/>
        <v>5</v>
      </c>
      <c r="G21" s="34">
        <f t="shared" si="1"/>
        <v>35</v>
      </c>
      <c r="H21" s="34">
        <f t="shared" si="1"/>
        <v>50</v>
      </c>
      <c r="I21" s="34">
        <f t="shared" si="1"/>
        <v>138</v>
      </c>
      <c r="J21" s="34">
        <f t="shared" si="1"/>
        <v>173</v>
      </c>
      <c r="K21" s="34">
        <f t="shared" si="1"/>
        <v>344</v>
      </c>
      <c r="L21" s="34">
        <f t="shared" si="1"/>
        <v>584</v>
      </c>
      <c r="M21" s="34">
        <f t="shared" si="1"/>
        <v>42</v>
      </c>
      <c r="N21" s="34">
        <f t="shared" si="1"/>
        <v>101</v>
      </c>
      <c r="O21" s="34">
        <f t="shared" si="1"/>
        <v>75</v>
      </c>
      <c r="P21" s="34">
        <f t="shared" si="1"/>
        <v>20</v>
      </c>
      <c r="Q21" s="34">
        <f t="shared" si="1"/>
        <v>40</v>
      </c>
      <c r="R21" s="34">
        <f t="shared" si="1"/>
        <v>40</v>
      </c>
      <c r="S21" s="34">
        <f>SUM(S11:S20)</f>
        <v>0</v>
      </c>
      <c r="T21" s="34">
        <f t="shared" si="1"/>
        <v>28</v>
      </c>
      <c r="U21" s="34">
        <f t="shared" si="1"/>
        <v>520</v>
      </c>
      <c r="V21" s="34">
        <f t="shared" si="1"/>
        <v>120</v>
      </c>
      <c r="W21" s="34"/>
      <c r="X21" s="34"/>
      <c r="Y21" s="34">
        <f t="shared" si="1"/>
        <v>0</v>
      </c>
    </row>
    <row r="22" spans="1:26" s="1" customFormat="1" x14ac:dyDescent="0.25">
      <c r="A22" s="12">
        <v>44292</v>
      </c>
      <c r="B22" s="15" t="s">
        <v>2901</v>
      </c>
      <c r="C22" s="43"/>
      <c r="D22" s="43"/>
      <c r="E22" s="43"/>
      <c r="F22" s="43"/>
      <c r="G22" s="43"/>
      <c r="H22" s="43"/>
      <c r="I22" s="13">
        <v>50</v>
      </c>
      <c r="J22" s="13">
        <v>40</v>
      </c>
      <c r="K22" s="43"/>
      <c r="L22" s="13">
        <v>100</v>
      </c>
      <c r="M22" s="13">
        <v>25</v>
      </c>
      <c r="N22" s="13">
        <v>15</v>
      </c>
      <c r="O22" s="43"/>
      <c r="P22" s="43"/>
      <c r="Q22" s="43"/>
      <c r="R22" s="43"/>
      <c r="S22" s="43"/>
      <c r="T22" s="13">
        <v>10</v>
      </c>
      <c r="U22" s="43"/>
      <c r="V22" s="43"/>
      <c r="W22" s="43"/>
      <c r="X22" s="43"/>
      <c r="Y22" s="43"/>
    </row>
    <row r="23" spans="1:26" x14ac:dyDescent="0.25">
      <c r="A23" s="12">
        <v>44292</v>
      </c>
      <c r="B23" s="15" t="s">
        <v>63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>
        <v>-32</v>
      </c>
      <c r="R23" s="13"/>
      <c r="S23" s="13"/>
      <c r="T23" s="13"/>
      <c r="U23" s="13"/>
      <c r="V23" s="13"/>
      <c r="W23" s="13"/>
      <c r="X23" s="13"/>
      <c r="Y23" s="13"/>
    </row>
    <row r="24" spans="1:26" s="1" customFormat="1" x14ac:dyDescent="0.25">
      <c r="A24" s="12">
        <v>44445</v>
      </c>
      <c r="B24" s="15" t="s">
        <v>2929</v>
      </c>
      <c r="C24" s="13">
        <v>10</v>
      </c>
      <c r="D24" s="43"/>
      <c r="E24" s="43"/>
      <c r="F24" s="43"/>
      <c r="G24" s="43"/>
      <c r="H24" s="43"/>
      <c r="I24" s="43">
        <v>100</v>
      </c>
      <c r="J24" s="13">
        <v>100</v>
      </c>
      <c r="K24" s="13">
        <v>100</v>
      </c>
      <c r="L24" s="43"/>
      <c r="M24" s="13">
        <v>30</v>
      </c>
      <c r="N24" s="13">
        <v>30</v>
      </c>
      <c r="O24" s="43"/>
      <c r="P24" s="43"/>
      <c r="Q24" s="43"/>
      <c r="R24" s="43"/>
      <c r="S24" s="43"/>
      <c r="T24" s="13">
        <v>30</v>
      </c>
      <c r="U24" s="43"/>
      <c r="V24" s="43"/>
      <c r="W24" s="43"/>
      <c r="X24" s="43"/>
      <c r="Y24" s="43"/>
    </row>
    <row r="25" spans="1:26" s="1" customFormat="1" x14ac:dyDescent="0.25">
      <c r="A25" s="12" t="s">
        <v>2944</v>
      </c>
      <c r="B25" s="15" t="s">
        <v>63</v>
      </c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13">
        <v>-55</v>
      </c>
      <c r="P25" s="43"/>
      <c r="Q25" s="43"/>
      <c r="R25" s="43"/>
      <c r="S25" s="43"/>
      <c r="T25" s="43"/>
      <c r="U25" s="43"/>
      <c r="V25" s="43"/>
      <c r="W25" s="43"/>
      <c r="X25" s="43"/>
      <c r="Y25" s="43"/>
    </row>
    <row r="26" spans="1:26" s="1" customFormat="1" x14ac:dyDescent="0.25">
      <c r="A26" s="12" t="s">
        <v>2949</v>
      </c>
      <c r="B26" s="15" t="s">
        <v>2953</v>
      </c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13">
        <v>75</v>
      </c>
      <c r="N26" s="13">
        <v>30</v>
      </c>
      <c r="O26" s="43"/>
      <c r="P26" s="43"/>
      <c r="Q26" s="43"/>
      <c r="R26" s="43"/>
      <c r="S26" s="43"/>
      <c r="T26" s="13">
        <v>30</v>
      </c>
      <c r="U26" s="13">
        <v>50</v>
      </c>
      <c r="V26" s="43"/>
      <c r="W26" s="43"/>
      <c r="X26" s="43"/>
      <c r="Y26" s="43"/>
    </row>
    <row r="27" spans="1:26" s="1" customFormat="1" x14ac:dyDescent="0.25">
      <c r="A27" s="12" t="s">
        <v>2949</v>
      </c>
      <c r="B27" s="15" t="s">
        <v>63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13">
        <v>-5</v>
      </c>
      <c r="Q27" s="43"/>
      <c r="R27" s="43"/>
      <c r="S27" s="43"/>
      <c r="T27" s="43"/>
      <c r="U27" s="43"/>
      <c r="V27" s="43"/>
      <c r="W27" s="43"/>
      <c r="X27" s="43"/>
      <c r="Y27" s="43"/>
    </row>
    <row r="28" spans="1:26" s="1" customFormat="1" x14ac:dyDescent="0.25">
      <c r="A28" s="12" t="s">
        <v>2970</v>
      </c>
      <c r="B28" s="15" t="s">
        <v>63</v>
      </c>
      <c r="C28" s="43"/>
      <c r="D28" s="13">
        <v>-18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13">
        <v>-17</v>
      </c>
      <c r="P28" s="13">
        <v>-14</v>
      </c>
      <c r="Q28" s="13">
        <v>-8</v>
      </c>
      <c r="R28" s="13">
        <v>-39</v>
      </c>
      <c r="S28" s="43"/>
      <c r="T28" s="43"/>
      <c r="U28" s="43"/>
      <c r="V28" s="43"/>
      <c r="W28" s="43"/>
      <c r="X28" s="43"/>
      <c r="Y28" s="43"/>
    </row>
    <row r="29" spans="1:26" s="1" customFormat="1" x14ac:dyDescent="0.25">
      <c r="A29" s="12" t="s">
        <v>2971</v>
      </c>
      <c r="B29" s="15" t="s">
        <v>2973</v>
      </c>
      <c r="C29" s="43"/>
      <c r="D29" s="43"/>
      <c r="E29" s="43"/>
      <c r="F29" s="43"/>
      <c r="G29" s="43"/>
      <c r="H29" s="43"/>
      <c r="I29" s="43"/>
      <c r="J29" s="13">
        <v>30</v>
      </c>
      <c r="K29" s="13">
        <v>30</v>
      </c>
      <c r="L29" s="43"/>
      <c r="M29" s="13">
        <v>50</v>
      </c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</row>
    <row r="30" spans="1:26" s="1" customFormat="1" x14ac:dyDescent="0.25">
      <c r="A30" s="12" t="s">
        <v>3004</v>
      </c>
      <c r="B30" s="15" t="s">
        <v>3006</v>
      </c>
      <c r="C30" s="43"/>
      <c r="D30" s="43"/>
      <c r="E30" s="13">
        <v>30</v>
      </c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13">
        <v>200</v>
      </c>
      <c r="V30" s="13">
        <v>60</v>
      </c>
      <c r="W30" s="13"/>
      <c r="X30" s="13"/>
      <c r="Y30" s="43"/>
    </row>
    <row r="31" spans="1:26" s="1" customFormat="1" ht="17" thickBot="1" x14ac:dyDescent="0.3">
      <c r="A31" s="12" t="s">
        <v>3004</v>
      </c>
      <c r="B31" s="15" t="s">
        <v>63</v>
      </c>
      <c r="C31" s="13">
        <v>-4</v>
      </c>
      <c r="D31" s="13">
        <v>-18</v>
      </c>
      <c r="E31" s="43"/>
      <c r="F31" s="43"/>
      <c r="G31" s="43"/>
      <c r="H31" s="13">
        <v>-12</v>
      </c>
      <c r="I31" s="43"/>
      <c r="J31" s="43"/>
      <c r="K31" s="13">
        <v>-92</v>
      </c>
      <c r="L31" s="13">
        <v>-145</v>
      </c>
      <c r="M31" s="43"/>
      <c r="N31" s="43"/>
      <c r="O31" s="13">
        <v>-1</v>
      </c>
      <c r="P31" s="13">
        <v>-1</v>
      </c>
      <c r="Q31" s="43"/>
      <c r="R31" s="43"/>
      <c r="S31" s="43"/>
      <c r="T31" s="43"/>
      <c r="U31" s="13">
        <v>-42</v>
      </c>
      <c r="V31" s="43"/>
      <c r="W31" s="43"/>
      <c r="X31" s="43"/>
      <c r="Y31" s="43"/>
    </row>
    <row r="32" spans="1:26" s="6" customFormat="1" ht="17" thickBot="1" x14ac:dyDescent="0.3">
      <c r="A32" s="170" t="s">
        <v>3009</v>
      </c>
      <c r="B32" s="34"/>
      <c r="C32" s="34">
        <f>SUM(C21:C31)</f>
        <v>41</v>
      </c>
      <c r="D32" s="34">
        <f t="shared" ref="D32:Y32" si="2">SUM(D21:D31)</f>
        <v>34</v>
      </c>
      <c r="E32" s="34">
        <f t="shared" si="2"/>
        <v>110</v>
      </c>
      <c r="F32" s="34">
        <f t="shared" si="2"/>
        <v>5</v>
      </c>
      <c r="G32" s="34">
        <f t="shared" si="2"/>
        <v>35</v>
      </c>
      <c r="H32" s="34">
        <f t="shared" si="2"/>
        <v>38</v>
      </c>
      <c r="I32" s="34">
        <f t="shared" si="2"/>
        <v>288</v>
      </c>
      <c r="J32" s="34">
        <f t="shared" si="2"/>
        <v>343</v>
      </c>
      <c r="K32" s="34">
        <f t="shared" si="2"/>
        <v>382</v>
      </c>
      <c r="L32" s="34">
        <f t="shared" si="2"/>
        <v>539</v>
      </c>
      <c r="M32" s="34">
        <f t="shared" si="2"/>
        <v>222</v>
      </c>
      <c r="N32" s="34">
        <f t="shared" si="2"/>
        <v>176</v>
      </c>
      <c r="O32" s="34">
        <f t="shared" si="2"/>
        <v>2</v>
      </c>
      <c r="P32" s="34">
        <f t="shared" si="2"/>
        <v>0</v>
      </c>
      <c r="Q32" s="34">
        <f t="shared" si="2"/>
        <v>0</v>
      </c>
      <c r="R32" s="34">
        <f t="shared" si="2"/>
        <v>1</v>
      </c>
      <c r="S32" s="34">
        <f t="shared" si="2"/>
        <v>0</v>
      </c>
      <c r="T32" s="34">
        <f t="shared" si="2"/>
        <v>98</v>
      </c>
      <c r="U32" s="34">
        <f t="shared" si="2"/>
        <v>728</v>
      </c>
      <c r="V32" s="34">
        <f t="shared" si="2"/>
        <v>180</v>
      </c>
      <c r="W32" s="34"/>
      <c r="X32" s="34"/>
      <c r="Y32" s="34">
        <f t="shared" si="2"/>
        <v>0</v>
      </c>
    </row>
    <row r="33" spans="1:25" s="1" customFormat="1" x14ac:dyDescent="0.25">
      <c r="A33" s="12">
        <v>44323</v>
      </c>
      <c r="B33" s="15" t="s">
        <v>63</v>
      </c>
      <c r="C33" s="13">
        <v>-5</v>
      </c>
      <c r="D33" s="13">
        <v>-5</v>
      </c>
      <c r="E33" s="43"/>
      <c r="F33" s="43"/>
      <c r="G33" s="43"/>
      <c r="H33" s="43"/>
      <c r="I33" s="13">
        <v>-5</v>
      </c>
      <c r="J33" s="13">
        <v>-84</v>
      </c>
      <c r="K33" s="43"/>
      <c r="L33" s="13">
        <v>-5</v>
      </c>
      <c r="M33" s="13">
        <v>-5</v>
      </c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</row>
    <row r="34" spans="1:25" s="1" customFormat="1" x14ac:dyDescent="0.25">
      <c r="A34" s="12">
        <v>44446</v>
      </c>
      <c r="B34" s="15" t="s">
        <v>63</v>
      </c>
      <c r="C34" s="13">
        <v>-15</v>
      </c>
      <c r="D34" s="13">
        <v>-12</v>
      </c>
      <c r="E34" s="13"/>
      <c r="F34" s="43"/>
      <c r="G34" s="43"/>
      <c r="H34" s="43"/>
      <c r="I34" s="13">
        <v>-122</v>
      </c>
      <c r="J34" s="13">
        <v>-75</v>
      </c>
      <c r="K34" s="13">
        <v>-205</v>
      </c>
      <c r="L34" s="13">
        <v>-277</v>
      </c>
      <c r="M34" s="13">
        <v>-138</v>
      </c>
      <c r="N34" s="13"/>
      <c r="O34" s="43"/>
      <c r="P34" s="43"/>
      <c r="Q34" s="43"/>
      <c r="R34" s="43"/>
      <c r="S34" s="43"/>
      <c r="T34" s="13"/>
      <c r="U34" s="13">
        <v>-470</v>
      </c>
      <c r="V34" s="43"/>
      <c r="W34" s="43"/>
      <c r="X34" s="43"/>
      <c r="Y34" s="43"/>
    </row>
    <row r="35" spans="1:25" s="1" customFormat="1" x14ac:dyDescent="0.25">
      <c r="A35" s="12">
        <v>44446</v>
      </c>
      <c r="B35" s="15" t="s">
        <v>63</v>
      </c>
      <c r="C35" s="13"/>
      <c r="D35" s="13"/>
      <c r="E35" s="13">
        <v>-36</v>
      </c>
      <c r="F35" s="43"/>
      <c r="G35" s="43"/>
      <c r="H35" s="43"/>
      <c r="I35" s="13"/>
      <c r="J35" s="13"/>
      <c r="K35" s="13"/>
      <c r="L35" s="13"/>
      <c r="M35" s="13"/>
      <c r="N35" s="13">
        <v>-111</v>
      </c>
      <c r="O35" s="43"/>
      <c r="P35" s="43"/>
      <c r="Q35" s="43"/>
      <c r="R35" s="43"/>
      <c r="S35" s="43"/>
      <c r="T35" s="13">
        <v>-70</v>
      </c>
      <c r="U35" s="13"/>
      <c r="V35" s="43"/>
      <c r="W35" s="43"/>
      <c r="X35" s="43"/>
      <c r="Y35" s="43"/>
    </row>
    <row r="36" spans="1:25" s="1" customFormat="1" x14ac:dyDescent="0.25">
      <c r="A36" s="12" t="s">
        <v>3058</v>
      </c>
      <c r="B36" s="15" t="s">
        <v>3059</v>
      </c>
      <c r="C36" s="43"/>
      <c r="D36" s="43"/>
      <c r="E36" s="43"/>
      <c r="F36" s="43"/>
      <c r="G36" s="43"/>
      <c r="H36" s="43"/>
      <c r="I36" s="13">
        <v>20</v>
      </c>
      <c r="J36" s="13">
        <v>100</v>
      </c>
      <c r="K36" s="13">
        <v>100</v>
      </c>
      <c r="L36" s="13">
        <v>100</v>
      </c>
      <c r="M36" s="13">
        <v>65</v>
      </c>
      <c r="N36" s="43"/>
      <c r="O36" s="43"/>
      <c r="P36" s="43"/>
      <c r="Q36" s="43"/>
      <c r="R36" s="43"/>
      <c r="S36" s="43"/>
      <c r="T36" s="43"/>
      <c r="U36" s="43"/>
      <c r="V36" s="13">
        <v>50</v>
      </c>
      <c r="W36" s="13"/>
      <c r="X36" s="13"/>
      <c r="Y36" s="43"/>
    </row>
    <row r="37" spans="1:25" s="1" customFormat="1" x14ac:dyDescent="0.25">
      <c r="A37" s="12" t="s">
        <v>3083</v>
      </c>
      <c r="B37" s="15" t="s">
        <v>3086</v>
      </c>
      <c r="C37" s="43"/>
      <c r="D37" s="43"/>
      <c r="E37" s="13">
        <v>25</v>
      </c>
      <c r="F37" s="43"/>
      <c r="G37" s="43"/>
      <c r="H37" s="43"/>
      <c r="I37" s="43"/>
      <c r="J37" s="43"/>
      <c r="K37" s="43"/>
      <c r="L37" s="43"/>
      <c r="M37" s="43"/>
      <c r="N37" s="13">
        <v>30</v>
      </c>
      <c r="O37" s="43"/>
      <c r="P37" s="43"/>
      <c r="Q37" s="43"/>
      <c r="R37" s="43"/>
      <c r="S37" s="43"/>
      <c r="T37" s="13">
        <v>30</v>
      </c>
      <c r="U37" s="13">
        <v>100</v>
      </c>
      <c r="V37" s="43"/>
      <c r="W37" s="43"/>
      <c r="X37" s="43"/>
      <c r="Y37" s="43"/>
    </row>
    <row r="38" spans="1:25" s="1" customFormat="1" x14ac:dyDescent="0.25">
      <c r="A38" s="12" t="s">
        <v>3083</v>
      </c>
      <c r="B38" s="15" t="s">
        <v>63</v>
      </c>
      <c r="C38" s="43"/>
      <c r="D38" s="13">
        <v>-7</v>
      </c>
      <c r="E38" s="43"/>
      <c r="F38" s="43"/>
      <c r="G38" s="43"/>
      <c r="H38" s="13">
        <v>-1</v>
      </c>
      <c r="I38" s="43"/>
      <c r="J38" s="43"/>
      <c r="K38" s="13">
        <v>-12</v>
      </c>
      <c r="L38" s="43"/>
      <c r="M38" s="43"/>
      <c r="N38" s="43"/>
      <c r="O38" s="13">
        <v>-1</v>
      </c>
      <c r="P38" s="43"/>
      <c r="Q38" s="43"/>
      <c r="R38" s="43"/>
      <c r="S38" s="43"/>
      <c r="T38" s="43"/>
      <c r="U38" s="13">
        <v>-28</v>
      </c>
      <c r="V38" s="43"/>
      <c r="W38" s="43"/>
      <c r="X38" s="43"/>
      <c r="Y38" s="43"/>
    </row>
    <row r="39" spans="1:25" s="1" customFormat="1" x14ac:dyDescent="0.25">
      <c r="A39" s="12" t="s">
        <v>3090</v>
      </c>
      <c r="B39" s="15" t="s">
        <v>3094</v>
      </c>
      <c r="C39" s="13"/>
      <c r="D39" s="13"/>
      <c r="E39" s="13"/>
      <c r="F39" s="43"/>
      <c r="G39" s="43"/>
      <c r="H39" s="43"/>
      <c r="I39" s="13"/>
      <c r="J39" s="13"/>
      <c r="K39" s="13"/>
      <c r="L39" s="13">
        <v>50</v>
      </c>
      <c r="M39" s="13">
        <v>65</v>
      </c>
      <c r="N39" s="13"/>
      <c r="O39" s="43"/>
      <c r="P39" s="43"/>
      <c r="Q39" s="43"/>
      <c r="R39" s="43"/>
      <c r="S39" s="43"/>
      <c r="T39" s="13"/>
      <c r="U39" s="13"/>
      <c r="V39" s="43"/>
      <c r="W39" s="43"/>
      <c r="X39" s="43"/>
      <c r="Y39" s="43"/>
    </row>
    <row r="40" spans="1:25" s="1" customFormat="1" x14ac:dyDescent="0.25">
      <c r="A40" s="12" t="s">
        <v>3110</v>
      </c>
      <c r="B40" s="15" t="s">
        <v>3112</v>
      </c>
      <c r="C40" s="43"/>
      <c r="D40" s="43"/>
      <c r="E40" s="13">
        <v>36</v>
      </c>
      <c r="F40" s="13">
        <v>40</v>
      </c>
      <c r="G40" s="43"/>
      <c r="H40" s="43"/>
      <c r="I40" s="43"/>
      <c r="J40" s="43"/>
      <c r="K40" s="43"/>
      <c r="L40" s="43"/>
      <c r="M40" s="13">
        <v>50</v>
      </c>
      <c r="N40" s="13">
        <v>30</v>
      </c>
      <c r="O40" s="43"/>
      <c r="P40" s="43"/>
      <c r="Q40" s="43"/>
      <c r="R40" s="43"/>
      <c r="S40" s="43"/>
      <c r="T40" s="13">
        <v>34</v>
      </c>
      <c r="U40" s="13">
        <v>100</v>
      </c>
      <c r="V40" s="13">
        <v>150</v>
      </c>
      <c r="W40" s="13">
        <v>20</v>
      </c>
      <c r="X40" s="13"/>
      <c r="Y40" s="43"/>
    </row>
    <row r="41" spans="1:25" s="1" customFormat="1" ht="17" thickBot="1" x14ac:dyDescent="0.3">
      <c r="A41" s="12" t="s">
        <v>3110</v>
      </c>
      <c r="B41" s="15" t="s">
        <v>63</v>
      </c>
      <c r="C41" s="43"/>
      <c r="D41" s="43"/>
      <c r="E41" s="43"/>
      <c r="F41" s="43"/>
      <c r="G41" s="43"/>
      <c r="H41" s="43"/>
      <c r="I41" s="43"/>
      <c r="J41" s="13">
        <v>-32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</row>
    <row r="42" spans="1:25" s="6" customFormat="1" ht="17" thickBot="1" x14ac:dyDescent="0.3">
      <c r="A42" s="170" t="s">
        <v>3102</v>
      </c>
      <c r="B42" s="34"/>
      <c r="C42" s="34">
        <f>SUM(C32:C41)</f>
        <v>21</v>
      </c>
      <c r="D42" s="34">
        <f t="shared" ref="D42:Y42" si="3">SUM(D32:D41)</f>
        <v>10</v>
      </c>
      <c r="E42" s="34">
        <f t="shared" si="3"/>
        <v>135</v>
      </c>
      <c r="F42" s="34">
        <f t="shared" si="3"/>
        <v>45</v>
      </c>
      <c r="G42" s="34">
        <f t="shared" si="3"/>
        <v>35</v>
      </c>
      <c r="H42" s="34">
        <f t="shared" si="3"/>
        <v>37</v>
      </c>
      <c r="I42" s="34">
        <f t="shared" si="3"/>
        <v>181</v>
      </c>
      <c r="J42" s="34">
        <f t="shared" si="3"/>
        <v>252</v>
      </c>
      <c r="K42" s="34">
        <f t="shared" si="3"/>
        <v>265</v>
      </c>
      <c r="L42" s="34">
        <f t="shared" si="3"/>
        <v>407</v>
      </c>
      <c r="M42" s="34">
        <f t="shared" si="3"/>
        <v>259</v>
      </c>
      <c r="N42" s="34">
        <f t="shared" si="3"/>
        <v>125</v>
      </c>
      <c r="O42" s="34">
        <f t="shared" si="3"/>
        <v>1</v>
      </c>
      <c r="P42" s="34">
        <f t="shared" si="3"/>
        <v>0</v>
      </c>
      <c r="Q42" s="34">
        <f t="shared" si="3"/>
        <v>0</v>
      </c>
      <c r="R42" s="34">
        <f t="shared" si="3"/>
        <v>1</v>
      </c>
      <c r="S42" s="34">
        <f t="shared" si="3"/>
        <v>0</v>
      </c>
      <c r="T42" s="34">
        <f t="shared" si="3"/>
        <v>92</v>
      </c>
      <c r="U42" s="34">
        <f t="shared" si="3"/>
        <v>430</v>
      </c>
      <c r="V42" s="34">
        <f t="shared" si="3"/>
        <v>380</v>
      </c>
      <c r="W42" s="34">
        <f t="shared" si="3"/>
        <v>20</v>
      </c>
      <c r="X42" s="34"/>
      <c r="Y42" s="34">
        <f t="shared" si="3"/>
        <v>0</v>
      </c>
    </row>
    <row r="43" spans="1:25" s="1" customFormat="1" x14ac:dyDescent="0.25">
      <c r="A43" s="12" t="s">
        <v>3170</v>
      </c>
      <c r="B43" s="15" t="s">
        <v>63</v>
      </c>
      <c r="C43" s="43"/>
      <c r="D43" s="43"/>
      <c r="E43" s="43"/>
      <c r="F43" s="43"/>
      <c r="G43" s="43"/>
      <c r="H43" s="43"/>
      <c r="I43" s="43"/>
      <c r="J43" s="13"/>
      <c r="K43" s="43"/>
      <c r="L43" s="13">
        <v>-36</v>
      </c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</row>
    <row r="44" spans="1:25" s="1" customFormat="1" x14ac:dyDescent="0.25">
      <c r="A44" s="12" t="s">
        <v>3170</v>
      </c>
      <c r="B44" s="15" t="s">
        <v>63</v>
      </c>
      <c r="C44" s="43"/>
      <c r="D44" s="13">
        <v>-2</v>
      </c>
      <c r="E44" s="43"/>
      <c r="F44" s="43"/>
      <c r="G44" s="13">
        <v>-4</v>
      </c>
      <c r="H44" s="13">
        <v>-10</v>
      </c>
      <c r="I44" s="13">
        <v>-17</v>
      </c>
      <c r="J44" s="13">
        <v>-40</v>
      </c>
      <c r="K44" s="13">
        <v>-31</v>
      </c>
      <c r="L44" s="43"/>
      <c r="M44" s="13">
        <v>-37</v>
      </c>
      <c r="N44" s="43"/>
      <c r="O44" s="43"/>
      <c r="P44" s="43"/>
      <c r="Q44" s="43"/>
      <c r="R44" s="43"/>
      <c r="S44" s="43"/>
      <c r="T44" s="43"/>
      <c r="U44" s="13">
        <v>-84</v>
      </c>
      <c r="V44" s="43"/>
      <c r="W44" s="43"/>
      <c r="X44" s="43"/>
      <c r="Y44" s="43"/>
    </row>
    <row r="45" spans="1:25" s="1" customFormat="1" x14ac:dyDescent="0.25">
      <c r="A45" s="12" t="s">
        <v>3202</v>
      </c>
      <c r="B45" s="15" t="s">
        <v>63</v>
      </c>
      <c r="C45" s="43"/>
      <c r="D45" s="43"/>
      <c r="E45" s="13">
        <v>-41</v>
      </c>
      <c r="F45" s="13">
        <v>-19</v>
      </c>
      <c r="G45" s="43"/>
      <c r="H45" s="43"/>
      <c r="I45" s="43"/>
      <c r="J45" s="43"/>
      <c r="K45" s="43"/>
      <c r="L45" s="43"/>
      <c r="M45" s="43"/>
      <c r="N45" s="13">
        <v>-12</v>
      </c>
      <c r="O45" s="43"/>
      <c r="P45" s="43"/>
      <c r="Q45" s="43"/>
      <c r="R45" s="43"/>
      <c r="S45" s="43"/>
      <c r="T45" s="13">
        <v>-50</v>
      </c>
      <c r="U45" s="43"/>
      <c r="V45" s="43"/>
      <c r="W45" s="43"/>
      <c r="X45" s="43"/>
      <c r="Y45" s="43"/>
    </row>
    <row r="46" spans="1:25" s="1" customFormat="1" ht="17" thickBot="1" x14ac:dyDescent="0.3">
      <c r="A46" s="12" t="s">
        <v>3202</v>
      </c>
      <c r="B46" s="15" t="s">
        <v>63</v>
      </c>
      <c r="C46" s="13">
        <v>-3</v>
      </c>
      <c r="D46" s="43"/>
      <c r="E46" s="43"/>
      <c r="F46" s="43"/>
      <c r="G46" s="13">
        <v>-3</v>
      </c>
      <c r="H46" s="43"/>
      <c r="I46" s="13">
        <v>-11</v>
      </c>
      <c r="J46" s="13">
        <v>-26</v>
      </c>
      <c r="K46" s="13">
        <v>-7</v>
      </c>
      <c r="L46" s="13">
        <v>-5</v>
      </c>
      <c r="M46" s="13">
        <v>-33</v>
      </c>
      <c r="N46" s="43"/>
      <c r="O46" s="43"/>
      <c r="P46" s="43"/>
      <c r="Q46" s="43"/>
      <c r="R46" s="43"/>
      <c r="S46" s="43"/>
      <c r="T46" s="43"/>
      <c r="U46" s="13">
        <v>-128</v>
      </c>
      <c r="V46" s="43"/>
      <c r="W46" s="43"/>
      <c r="X46" s="43"/>
      <c r="Y46" s="43"/>
    </row>
    <row r="47" spans="1:25" s="6" customFormat="1" ht="17" thickBot="1" x14ac:dyDescent="0.3">
      <c r="A47" s="170" t="s">
        <v>3221</v>
      </c>
      <c r="B47" s="34"/>
      <c r="C47" s="34">
        <f>SUM(C42:C46)</f>
        <v>18</v>
      </c>
      <c r="D47" s="34">
        <f t="shared" ref="D47:Y47" si="4">SUM(D42:D46)</f>
        <v>8</v>
      </c>
      <c r="E47" s="34">
        <f t="shared" si="4"/>
        <v>94</v>
      </c>
      <c r="F47" s="34">
        <f t="shared" si="4"/>
        <v>26</v>
      </c>
      <c r="G47" s="34">
        <f t="shared" si="4"/>
        <v>28</v>
      </c>
      <c r="H47" s="34">
        <f t="shared" si="4"/>
        <v>27</v>
      </c>
      <c r="I47" s="34">
        <f t="shared" si="4"/>
        <v>153</v>
      </c>
      <c r="J47" s="34">
        <f t="shared" si="4"/>
        <v>186</v>
      </c>
      <c r="K47" s="34">
        <f t="shared" si="4"/>
        <v>227</v>
      </c>
      <c r="L47" s="34">
        <f t="shared" si="4"/>
        <v>366</v>
      </c>
      <c r="M47" s="34">
        <f t="shared" si="4"/>
        <v>189</v>
      </c>
      <c r="N47" s="34">
        <f t="shared" si="4"/>
        <v>113</v>
      </c>
      <c r="O47" s="34">
        <f t="shared" si="4"/>
        <v>1</v>
      </c>
      <c r="P47" s="34">
        <f t="shared" si="4"/>
        <v>0</v>
      </c>
      <c r="Q47" s="34">
        <f t="shared" si="4"/>
        <v>0</v>
      </c>
      <c r="R47" s="34">
        <f t="shared" si="4"/>
        <v>1</v>
      </c>
      <c r="S47" s="34">
        <f t="shared" si="4"/>
        <v>0</v>
      </c>
      <c r="T47" s="34">
        <f t="shared" si="4"/>
        <v>42</v>
      </c>
      <c r="U47" s="34">
        <f t="shared" si="4"/>
        <v>218</v>
      </c>
      <c r="V47" s="34">
        <f t="shared" si="4"/>
        <v>380</v>
      </c>
      <c r="W47" s="34">
        <f t="shared" si="4"/>
        <v>20</v>
      </c>
      <c r="X47" s="34"/>
      <c r="Y47" s="34">
        <f t="shared" si="4"/>
        <v>0</v>
      </c>
    </row>
    <row r="48" spans="1:25" s="1" customFormat="1" x14ac:dyDescent="0.25">
      <c r="A48" s="12">
        <v>44205</v>
      </c>
      <c r="B48" s="15" t="s">
        <v>63</v>
      </c>
      <c r="C48" s="13">
        <v>-3</v>
      </c>
      <c r="D48" s="43"/>
      <c r="E48" s="43"/>
      <c r="F48" s="43"/>
      <c r="G48" s="13">
        <v>-1</v>
      </c>
      <c r="H48" s="13">
        <v>-2</v>
      </c>
      <c r="I48" s="43"/>
      <c r="J48" s="13">
        <v>-15</v>
      </c>
      <c r="K48" s="13">
        <v>-18</v>
      </c>
      <c r="L48" s="13">
        <v>-9</v>
      </c>
      <c r="M48" s="13">
        <v>-12</v>
      </c>
      <c r="N48" s="13">
        <v>-2</v>
      </c>
      <c r="O48" s="43"/>
      <c r="P48" s="43"/>
      <c r="Q48" s="43"/>
      <c r="R48" s="43"/>
      <c r="S48" s="43"/>
      <c r="T48" s="13">
        <v>-12</v>
      </c>
      <c r="U48" s="13">
        <v>-6</v>
      </c>
      <c r="V48" s="43"/>
      <c r="W48" s="43"/>
      <c r="X48" s="43"/>
      <c r="Y48" s="43"/>
    </row>
    <row r="49" spans="1:26" s="1" customFormat="1" x14ac:dyDescent="0.25">
      <c r="A49" s="12">
        <v>44356</v>
      </c>
      <c r="B49" s="15" t="s">
        <v>63</v>
      </c>
      <c r="C49" s="43"/>
      <c r="D49" s="43"/>
      <c r="E49" s="43"/>
      <c r="F49" s="43"/>
      <c r="G49" s="13">
        <v>-3</v>
      </c>
      <c r="H49" s="43"/>
      <c r="I49" s="13">
        <v>-34</v>
      </c>
      <c r="J49" s="13">
        <v>-38</v>
      </c>
      <c r="K49" s="13">
        <v>-30</v>
      </c>
      <c r="L49" s="13">
        <v>-48</v>
      </c>
      <c r="M49" s="13">
        <v>-88</v>
      </c>
      <c r="N49" s="43"/>
      <c r="O49" s="43"/>
      <c r="P49" s="43"/>
      <c r="Q49" s="43"/>
      <c r="R49" s="43"/>
      <c r="S49" s="43"/>
      <c r="T49" s="43"/>
      <c r="U49" s="13">
        <v>-40</v>
      </c>
      <c r="V49" s="43"/>
      <c r="W49" s="43"/>
      <c r="X49" s="43"/>
      <c r="Y49" s="43"/>
    </row>
    <row r="50" spans="1:26" s="1" customFormat="1" x14ac:dyDescent="0.25">
      <c r="A50" s="12">
        <v>44478</v>
      </c>
      <c r="B50" s="15" t="s">
        <v>63</v>
      </c>
      <c r="C50" s="43"/>
      <c r="D50" s="43"/>
      <c r="E50" s="13">
        <v>-7</v>
      </c>
      <c r="F50" s="13">
        <v>-15</v>
      </c>
      <c r="G50" s="43"/>
      <c r="H50" s="43"/>
      <c r="I50" s="43"/>
      <c r="J50" s="13">
        <v>-8</v>
      </c>
      <c r="K50" s="13">
        <v>-25</v>
      </c>
      <c r="L50" s="43"/>
      <c r="M50" s="13">
        <v>-30</v>
      </c>
      <c r="N50" s="13">
        <v>-27</v>
      </c>
      <c r="O50" s="43"/>
      <c r="P50" s="43"/>
      <c r="Q50" s="43"/>
      <c r="R50" s="43"/>
      <c r="S50" s="43"/>
      <c r="T50" s="13">
        <v>-19</v>
      </c>
      <c r="U50" s="43"/>
      <c r="V50" s="43"/>
      <c r="W50" s="43"/>
      <c r="X50" s="43"/>
      <c r="Y50" s="43"/>
    </row>
    <row r="51" spans="1:26" s="6" customFormat="1" ht="17" thickBot="1" x14ac:dyDescent="0.3">
      <c r="A51" s="24" t="s">
        <v>3347</v>
      </c>
      <c r="B51" s="521" t="s">
        <v>63</v>
      </c>
      <c r="C51" s="25">
        <v>-7</v>
      </c>
      <c r="D51" s="392"/>
      <c r="E51" s="392"/>
      <c r="F51" s="392"/>
      <c r="G51" s="25">
        <v>-16</v>
      </c>
      <c r="H51" s="25">
        <v>-10</v>
      </c>
      <c r="I51" s="25">
        <v>-27</v>
      </c>
      <c r="J51" s="25">
        <v>-40</v>
      </c>
      <c r="K51" s="25">
        <v>-45</v>
      </c>
      <c r="L51" s="25">
        <v>-90</v>
      </c>
      <c r="M51" s="25">
        <v>-54</v>
      </c>
      <c r="N51" s="392"/>
      <c r="O51" s="392"/>
      <c r="P51" s="392"/>
      <c r="Q51" s="392"/>
      <c r="R51" s="392"/>
      <c r="S51" s="392"/>
      <c r="T51" s="392"/>
      <c r="U51" s="25">
        <v>-216</v>
      </c>
      <c r="V51" s="392"/>
      <c r="W51" s="392"/>
      <c r="X51" s="392"/>
      <c r="Y51" s="392"/>
    </row>
    <row r="52" spans="1:26" s="6" customFormat="1" ht="17" thickBot="1" x14ac:dyDescent="0.3">
      <c r="A52" s="170" t="s">
        <v>3339</v>
      </c>
      <c r="B52" s="34"/>
      <c r="C52" s="34">
        <f>SUM(C47:C51)</f>
        <v>8</v>
      </c>
      <c r="D52" s="34">
        <f t="shared" ref="D52:Y52" si="5">SUM(D47:D51)</f>
        <v>8</v>
      </c>
      <c r="E52" s="34">
        <f t="shared" si="5"/>
        <v>87</v>
      </c>
      <c r="F52" s="34">
        <f t="shared" si="5"/>
        <v>11</v>
      </c>
      <c r="G52" s="34">
        <f t="shared" si="5"/>
        <v>8</v>
      </c>
      <c r="H52" s="34">
        <f t="shared" si="5"/>
        <v>15</v>
      </c>
      <c r="I52" s="34">
        <f t="shared" si="5"/>
        <v>92</v>
      </c>
      <c r="J52" s="34">
        <f t="shared" si="5"/>
        <v>85</v>
      </c>
      <c r="K52" s="34">
        <f t="shared" si="5"/>
        <v>109</v>
      </c>
      <c r="L52" s="34">
        <f t="shared" si="5"/>
        <v>219</v>
      </c>
      <c r="M52" s="34">
        <f t="shared" si="5"/>
        <v>5</v>
      </c>
      <c r="N52" s="34">
        <f t="shared" si="5"/>
        <v>84</v>
      </c>
      <c r="O52" s="34">
        <f t="shared" si="5"/>
        <v>1</v>
      </c>
      <c r="P52" s="34">
        <f t="shared" si="5"/>
        <v>0</v>
      </c>
      <c r="Q52" s="34">
        <f t="shared" si="5"/>
        <v>0</v>
      </c>
      <c r="R52" s="34">
        <f t="shared" si="5"/>
        <v>1</v>
      </c>
      <c r="S52" s="34">
        <f t="shared" si="5"/>
        <v>0</v>
      </c>
      <c r="T52" s="34">
        <f t="shared" si="5"/>
        <v>11</v>
      </c>
      <c r="U52" s="56">
        <f t="shared" si="5"/>
        <v>-44</v>
      </c>
      <c r="V52" s="34">
        <f t="shared" si="5"/>
        <v>380</v>
      </c>
      <c r="W52" s="34">
        <f t="shared" si="5"/>
        <v>20</v>
      </c>
      <c r="X52" s="34"/>
      <c r="Y52" s="34">
        <f t="shared" si="5"/>
        <v>0</v>
      </c>
    </row>
    <row r="53" spans="1:26" s="6" customFormat="1" x14ac:dyDescent="0.25">
      <c r="A53" s="24" t="s">
        <v>3372</v>
      </c>
      <c r="B53" s="521" t="s">
        <v>63</v>
      </c>
      <c r="C53" s="392"/>
      <c r="D53" s="392"/>
      <c r="E53" s="677">
        <v>-38</v>
      </c>
      <c r="F53" s="677">
        <v>-18</v>
      </c>
      <c r="G53" s="392"/>
      <c r="H53" s="392"/>
      <c r="I53" s="392"/>
      <c r="J53" s="392"/>
      <c r="K53" s="392"/>
      <c r="L53" s="677">
        <v>-8</v>
      </c>
      <c r="M53" s="392"/>
      <c r="N53" s="677">
        <v>-44</v>
      </c>
      <c r="O53" s="392"/>
      <c r="P53" s="392"/>
      <c r="Q53" s="392"/>
      <c r="R53" s="392"/>
      <c r="S53" s="392"/>
      <c r="T53" s="677">
        <v>-22</v>
      </c>
      <c r="U53" s="25">
        <v>-51</v>
      </c>
      <c r="V53" s="392"/>
      <c r="W53" s="677">
        <v>-8</v>
      </c>
      <c r="X53" s="392"/>
      <c r="Y53" s="392"/>
    </row>
    <row r="54" spans="1:26" s="6" customFormat="1" x14ac:dyDescent="0.25">
      <c r="A54" s="24" t="s">
        <v>3372</v>
      </c>
      <c r="B54" s="521" t="s">
        <v>63</v>
      </c>
      <c r="C54" s="677">
        <v>-5</v>
      </c>
      <c r="D54" s="392"/>
      <c r="E54" s="392"/>
      <c r="F54" s="392"/>
      <c r="G54" s="677">
        <v>-2</v>
      </c>
      <c r="H54" s="677">
        <v>-2</v>
      </c>
      <c r="I54" s="677">
        <v>-4</v>
      </c>
      <c r="J54" s="677">
        <v>-6</v>
      </c>
      <c r="K54" s="677">
        <v>-6</v>
      </c>
      <c r="L54" s="392"/>
      <c r="M54" s="677">
        <v>-8</v>
      </c>
      <c r="N54" s="392"/>
      <c r="O54" s="392"/>
      <c r="P54" s="392"/>
      <c r="Q54" s="392"/>
      <c r="R54" s="392"/>
      <c r="S54" s="392"/>
      <c r="T54" s="392"/>
      <c r="U54" s="392"/>
      <c r="V54" s="392"/>
      <c r="W54" s="392"/>
      <c r="X54" s="25">
        <v>-2</v>
      </c>
      <c r="Y54" s="392"/>
    </row>
    <row r="55" spans="1:26" s="6" customFormat="1" x14ac:dyDescent="0.25">
      <c r="A55" s="1005" t="s">
        <v>3377</v>
      </c>
      <c r="B55" s="1006"/>
      <c r="C55" s="1007"/>
      <c r="D55" s="1007"/>
      <c r="E55" s="1007"/>
      <c r="F55" s="1007"/>
      <c r="G55" s="1036"/>
      <c r="H55" s="1007"/>
      <c r="I55" s="1007"/>
      <c r="J55" s="1007"/>
      <c r="K55" s="1007"/>
      <c r="L55" s="1007"/>
      <c r="M55" s="1007"/>
      <c r="N55" s="1007"/>
      <c r="O55" s="1007"/>
      <c r="P55" s="1007"/>
      <c r="Q55" s="1007"/>
      <c r="R55" s="1007"/>
      <c r="S55" s="1007"/>
      <c r="T55" s="1007">
        <v>11</v>
      </c>
      <c r="U55" s="1007"/>
      <c r="V55" s="1007"/>
      <c r="W55" s="1007"/>
      <c r="X55" s="1007"/>
      <c r="Y55" s="1007"/>
    </row>
    <row r="56" spans="1:26" s="6" customFormat="1" x14ac:dyDescent="0.25">
      <c r="A56" s="805" t="s">
        <v>3379</v>
      </c>
      <c r="B56" s="1009"/>
      <c r="C56" s="805"/>
      <c r="D56" s="805"/>
      <c r="E56" s="805"/>
      <c r="F56" s="805"/>
      <c r="G56" s="1037">
        <v>-6</v>
      </c>
      <c r="H56" s="805"/>
      <c r="I56" s="805"/>
      <c r="J56" s="1037">
        <v>-25</v>
      </c>
      <c r="K56" s="392"/>
      <c r="L56" s="392"/>
      <c r="M56" s="392"/>
      <c r="N56" s="392"/>
      <c r="O56" s="392"/>
      <c r="P56" s="392"/>
      <c r="Q56" s="392"/>
      <c r="R56" s="392"/>
      <c r="S56" s="392"/>
      <c r="T56" s="392"/>
      <c r="U56" s="392"/>
      <c r="V56" s="392"/>
      <c r="W56" s="392"/>
      <c r="X56" s="392"/>
      <c r="Y56" s="392"/>
    </row>
    <row r="57" spans="1:26" s="6" customFormat="1" x14ac:dyDescent="0.25">
      <c r="A57" s="24" t="s">
        <v>3431</v>
      </c>
      <c r="B57" s="521" t="s">
        <v>63</v>
      </c>
      <c r="C57" s="392"/>
      <c r="D57" s="392"/>
      <c r="E57" s="677">
        <v>-22</v>
      </c>
      <c r="F57" s="392"/>
      <c r="G57" s="392"/>
      <c r="H57" s="677">
        <v>-6</v>
      </c>
      <c r="I57" s="392"/>
      <c r="J57" s="392"/>
      <c r="K57" s="677">
        <v>-35</v>
      </c>
      <c r="L57" s="392"/>
      <c r="M57" s="392"/>
      <c r="N57" s="677">
        <v>-21</v>
      </c>
      <c r="O57" s="392"/>
      <c r="P57" s="392"/>
      <c r="Q57" s="392"/>
      <c r="R57" s="392"/>
      <c r="S57" s="392"/>
      <c r="T57" s="392"/>
      <c r="U57" s="392"/>
      <c r="V57" s="392"/>
      <c r="W57" s="677">
        <v>-12</v>
      </c>
      <c r="X57" s="392"/>
      <c r="Y57" s="392"/>
    </row>
    <row r="58" spans="1:26" s="6" customFormat="1" x14ac:dyDescent="0.25">
      <c r="A58" s="24" t="s">
        <v>3431</v>
      </c>
      <c r="B58" s="521" t="s">
        <v>63</v>
      </c>
      <c r="C58" s="392"/>
      <c r="D58" s="677">
        <v>-1</v>
      </c>
      <c r="E58" s="25"/>
      <c r="F58" s="392"/>
      <c r="G58" s="392"/>
      <c r="H58" s="25"/>
      <c r="I58" s="677">
        <v>-26</v>
      </c>
      <c r="J58" s="677">
        <v>-3</v>
      </c>
      <c r="K58" s="25"/>
      <c r="L58" s="677">
        <v>-80</v>
      </c>
      <c r="M58" s="392"/>
      <c r="N58" s="25"/>
      <c r="O58" s="392"/>
      <c r="P58" s="392"/>
      <c r="Q58" s="392"/>
      <c r="R58" s="392"/>
      <c r="S58" s="392"/>
      <c r="T58" s="392"/>
      <c r="U58" s="392"/>
      <c r="V58" s="677">
        <v>-14</v>
      </c>
      <c r="W58" s="25"/>
      <c r="X58" s="392"/>
      <c r="Y58" s="392"/>
    </row>
    <row r="59" spans="1:26" s="6" customFormat="1" ht="17" thickBot="1" x14ac:dyDescent="0.3">
      <c r="A59" s="977" t="s">
        <v>3431</v>
      </c>
      <c r="B59" s="978" t="s">
        <v>3433</v>
      </c>
      <c r="C59" s="392"/>
      <c r="D59" s="392"/>
      <c r="E59" s="392"/>
      <c r="F59" s="392">
        <v>7</v>
      </c>
      <c r="G59" s="392"/>
      <c r="H59" s="392"/>
      <c r="I59" s="392"/>
      <c r="J59" s="392"/>
      <c r="K59" s="392"/>
      <c r="L59" s="392"/>
      <c r="M59" s="878">
        <v>3</v>
      </c>
      <c r="N59" s="392"/>
      <c r="O59" s="392"/>
      <c r="P59" s="392"/>
      <c r="Q59" s="392"/>
      <c r="R59" s="392"/>
      <c r="S59" s="392"/>
      <c r="T59" s="392"/>
      <c r="U59" s="392">
        <v>95</v>
      </c>
      <c r="V59" s="878"/>
      <c r="W59" s="392"/>
      <c r="X59" s="392">
        <v>2</v>
      </c>
      <c r="Y59" s="392"/>
    </row>
    <row r="60" spans="1:26" s="6" customFormat="1" ht="17" thickBot="1" x14ac:dyDescent="0.3">
      <c r="A60" s="171" t="s">
        <v>3456</v>
      </c>
      <c r="B60" s="41"/>
      <c r="C60" s="181">
        <f>SUM(C52:C59)</f>
        <v>3</v>
      </c>
      <c r="D60" s="181">
        <f t="shared" ref="D60:Y60" si="6">SUM(D52:D59)</f>
        <v>7</v>
      </c>
      <c r="E60" s="181">
        <f t="shared" si="6"/>
        <v>27</v>
      </c>
      <c r="F60" s="181">
        <f t="shared" si="6"/>
        <v>0</v>
      </c>
      <c r="G60" s="181">
        <f t="shared" si="6"/>
        <v>0</v>
      </c>
      <c r="H60" s="181">
        <f t="shared" si="6"/>
        <v>7</v>
      </c>
      <c r="I60" s="181">
        <f t="shared" si="6"/>
        <v>62</v>
      </c>
      <c r="J60" s="181">
        <f t="shared" si="6"/>
        <v>51</v>
      </c>
      <c r="K60" s="181">
        <f t="shared" si="6"/>
        <v>68</v>
      </c>
      <c r="L60" s="181">
        <f t="shared" si="6"/>
        <v>131</v>
      </c>
      <c r="M60" s="181">
        <f t="shared" si="6"/>
        <v>0</v>
      </c>
      <c r="N60" s="181">
        <f t="shared" si="6"/>
        <v>19</v>
      </c>
      <c r="O60" s="181">
        <f t="shared" si="6"/>
        <v>1</v>
      </c>
      <c r="P60" s="41">
        <f t="shared" si="6"/>
        <v>0</v>
      </c>
      <c r="Q60" s="41">
        <f t="shared" si="6"/>
        <v>0</v>
      </c>
      <c r="R60" s="181">
        <f t="shared" si="6"/>
        <v>1</v>
      </c>
      <c r="S60" s="41">
        <f t="shared" si="6"/>
        <v>0</v>
      </c>
      <c r="T60" s="181">
        <f t="shared" si="6"/>
        <v>0</v>
      </c>
      <c r="U60" s="41">
        <f t="shared" si="6"/>
        <v>0</v>
      </c>
      <c r="V60" s="181">
        <f t="shared" si="6"/>
        <v>366</v>
      </c>
      <c r="W60" s="181">
        <f t="shared" si="6"/>
        <v>0</v>
      </c>
      <c r="X60" s="41">
        <f t="shared" si="6"/>
        <v>0</v>
      </c>
      <c r="Y60" s="41">
        <f t="shared" si="6"/>
        <v>0</v>
      </c>
      <c r="Z60" s="6" t="s">
        <v>2782</v>
      </c>
    </row>
    <row r="61" spans="1:26" s="6" customFormat="1" ht="17" thickBot="1" x14ac:dyDescent="0.3">
      <c r="A61" s="24"/>
      <c r="B61" s="521"/>
      <c r="C61" s="392"/>
      <c r="D61" s="392"/>
      <c r="E61" s="392"/>
      <c r="F61" s="392"/>
      <c r="G61" s="392"/>
      <c r="H61" s="392"/>
      <c r="I61" s="392"/>
      <c r="J61" s="392"/>
      <c r="K61" s="392"/>
      <c r="L61" s="392"/>
      <c r="M61" s="392"/>
      <c r="N61" s="392"/>
      <c r="O61" s="392"/>
      <c r="P61" s="392"/>
      <c r="Q61" s="392"/>
      <c r="R61" s="392"/>
      <c r="S61" s="392"/>
      <c r="T61" s="392"/>
      <c r="U61" s="392"/>
      <c r="V61" s="392"/>
      <c r="W61" s="392"/>
      <c r="X61" s="392"/>
      <c r="Y61" s="392"/>
    </row>
    <row r="62" spans="1:26" s="6" customFormat="1" ht="17" thickBot="1" x14ac:dyDescent="0.3">
      <c r="A62" s="171" t="s">
        <v>3574</v>
      </c>
      <c r="B62" s="41"/>
      <c r="C62" s="181">
        <f>SUM(C60:C61)</f>
        <v>3</v>
      </c>
      <c r="D62" s="181">
        <f t="shared" ref="D62:Y64" si="7">SUM(D60:D61)</f>
        <v>7</v>
      </c>
      <c r="E62" s="181">
        <f t="shared" si="7"/>
        <v>27</v>
      </c>
      <c r="F62" s="41">
        <f t="shared" si="7"/>
        <v>0</v>
      </c>
      <c r="G62" s="41">
        <f t="shared" si="7"/>
        <v>0</v>
      </c>
      <c r="H62" s="181">
        <f t="shared" si="7"/>
        <v>7</v>
      </c>
      <c r="I62" s="181">
        <f t="shared" si="7"/>
        <v>62</v>
      </c>
      <c r="J62" s="181">
        <f t="shared" si="7"/>
        <v>51</v>
      </c>
      <c r="K62" s="181">
        <f t="shared" si="7"/>
        <v>68</v>
      </c>
      <c r="L62" s="181">
        <f t="shared" si="7"/>
        <v>131</v>
      </c>
      <c r="M62" s="41">
        <f t="shared" si="7"/>
        <v>0</v>
      </c>
      <c r="N62" s="181">
        <f t="shared" si="7"/>
        <v>19</v>
      </c>
      <c r="O62" s="181">
        <f t="shared" si="7"/>
        <v>1</v>
      </c>
      <c r="P62" s="41">
        <f t="shared" si="7"/>
        <v>0</v>
      </c>
      <c r="Q62" s="41">
        <f t="shared" si="7"/>
        <v>0</v>
      </c>
      <c r="R62" s="181">
        <f t="shared" si="7"/>
        <v>1</v>
      </c>
      <c r="S62" s="41">
        <f t="shared" si="7"/>
        <v>0</v>
      </c>
      <c r="T62" s="41">
        <f t="shared" si="7"/>
        <v>0</v>
      </c>
      <c r="U62" s="41">
        <f t="shared" si="7"/>
        <v>0</v>
      </c>
      <c r="V62" s="181">
        <f t="shared" si="7"/>
        <v>366</v>
      </c>
      <c r="W62" s="41">
        <f t="shared" si="7"/>
        <v>0</v>
      </c>
      <c r="X62" s="41">
        <f t="shared" si="7"/>
        <v>0</v>
      </c>
      <c r="Y62" s="41">
        <f t="shared" si="7"/>
        <v>0</v>
      </c>
      <c r="Z62" s="6" t="s">
        <v>2782</v>
      </c>
    </row>
    <row r="63" spans="1:26" s="6" customFormat="1" ht="17" thickBot="1" x14ac:dyDescent="0.3">
      <c r="A63" s="24"/>
      <c r="B63" s="521"/>
      <c r="C63" s="392"/>
      <c r="D63" s="392"/>
      <c r="E63" s="392"/>
      <c r="F63" s="392"/>
      <c r="G63" s="392"/>
      <c r="H63" s="392"/>
      <c r="I63" s="392"/>
      <c r="J63" s="392"/>
      <c r="K63" s="392"/>
      <c r="L63" s="392"/>
      <c r="M63" s="392"/>
      <c r="N63" s="392"/>
      <c r="O63" s="392"/>
      <c r="P63" s="392"/>
      <c r="Q63" s="392"/>
      <c r="R63" s="392"/>
      <c r="S63" s="392"/>
      <c r="T63" s="392"/>
      <c r="U63" s="392"/>
      <c r="V63" s="392"/>
      <c r="W63" s="392"/>
      <c r="X63" s="392"/>
      <c r="Y63" s="392"/>
    </row>
    <row r="64" spans="1:26" s="6" customFormat="1" ht="17" thickBot="1" x14ac:dyDescent="0.3">
      <c r="A64" s="171" t="s">
        <v>3667</v>
      </c>
      <c r="B64" s="41"/>
      <c r="C64" s="181">
        <f>SUM(C62:C63)</f>
        <v>3</v>
      </c>
      <c r="D64" s="181">
        <f>SUM(D62:D63)</f>
        <v>7</v>
      </c>
      <c r="E64" s="181">
        <f>SUM(E62:E63)</f>
        <v>27</v>
      </c>
      <c r="F64" s="41">
        <f t="shared" si="7"/>
        <v>0</v>
      </c>
      <c r="G64" s="41">
        <f t="shared" si="7"/>
        <v>0</v>
      </c>
      <c r="H64" s="181">
        <f>SUM(H62:H63)</f>
        <v>7</v>
      </c>
      <c r="I64" s="181">
        <f t="shared" si="7"/>
        <v>62</v>
      </c>
      <c r="J64" s="181">
        <f t="shared" si="7"/>
        <v>51</v>
      </c>
      <c r="K64" s="181">
        <f t="shared" si="7"/>
        <v>68</v>
      </c>
      <c r="L64" s="181">
        <f t="shared" si="7"/>
        <v>131</v>
      </c>
      <c r="M64" s="41">
        <f t="shared" si="7"/>
        <v>0</v>
      </c>
      <c r="N64" s="181">
        <f t="shared" si="7"/>
        <v>19</v>
      </c>
      <c r="O64" s="181">
        <f t="shared" si="7"/>
        <v>1</v>
      </c>
      <c r="P64" s="41">
        <f t="shared" si="7"/>
        <v>0</v>
      </c>
      <c r="Q64" s="41">
        <f t="shared" si="7"/>
        <v>0</v>
      </c>
      <c r="R64" s="181">
        <f t="shared" si="7"/>
        <v>1</v>
      </c>
      <c r="S64" s="41">
        <f t="shared" si="7"/>
        <v>0</v>
      </c>
      <c r="T64" s="41">
        <f t="shared" si="7"/>
        <v>0</v>
      </c>
      <c r="U64" s="41">
        <f t="shared" si="7"/>
        <v>0</v>
      </c>
      <c r="V64" s="181">
        <f t="shared" si="7"/>
        <v>366</v>
      </c>
      <c r="W64" s="41">
        <f t="shared" si="7"/>
        <v>0</v>
      </c>
      <c r="X64" s="41">
        <f t="shared" si="7"/>
        <v>0</v>
      </c>
      <c r="Y64" s="41">
        <f t="shared" si="7"/>
        <v>0</v>
      </c>
      <c r="Z64" s="6" t="s">
        <v>2782</v>
      </c>
    </row>
    <row r="65" spans="1:26" s="6" customFormat="1" ht="17" thickBot="1" x14ac:dyDescent="0.3">
      <c r="A65" s="24"/>
      <c r="B65" s="521"/>
      <c r="C65" s="392"/>
      <c r="D65" s="392"/>
      <c r="E65" s="392"/>
      <c r="F65" s="392"/>
      <c r="G65" s="392"/>
      <c r="H65" s="392"/>
      <c r="I65" s="392"/>
      <c r="J65" s="392"/>
      <c r="K65" s="392"/>
      <c r="L65" s="392"/>
      <c r="M65" s="392"/>
      <c r="N65" s="392"/>
      <c r="O65" s="392"/>
      <c r="P65" s="392"/>
      <c r="Q65" s="392"/>
      <c r="R65" s="392"/>
      <c r="S65" s="392"/>
      <c r="T65" s="392"/>
      <c r="U65" s="392"/>
      <c r="V65" s="392"/>
      <c r="W65" s="392"/>
      <c r="X65" s="392"/>
      <c r="Y65" s="392"/>
    </row>
    <row r="66" spans="1:26" s="6" customFormat="1" ht="17" thickBot="1" x14ac:dyDescent="0.3">
      <c r="A66" s="171" t="s">
        <v>3894</v>
      </c>
      <c r="B66" s="41"/>
      <c r="C66" s="181">
        <f>SUM(C64:C65)</f>
        <v>3</v>
      </c>
      <c r="D66" s="181">
        <f t="shared" ref="D66:Y66" si="8">SUM(D64:D65)</f>
        <v>7</v>
      </c>
      <c r="E66" s="181">
        <f t="shared" si="8"/>
        <v>27</v>
      </c>
      <c r="F66" s="41">
        <f t="shared" si="8"/>
        <v>0</v>
      </c>
      <c r="G66" s="41">
        <f t="shared" si="8"/>
        <v>0</v>
      </c>
      <c r="H66" s="181">
        <f t="shared" si="8"/>
        <v>7</v>
      </c>
      <c r="I66" s="181">
        <f t="shared" si="8"/>
        <v>62</v>
      </c>
      <c r="J66" s="181">
        <f t="shared" si="8"/>
        <v>51</v>
      </c>
      <c r="K66" s="181">
        <f t="shared" si="8"/>
        <v>68</v>
      </c>
      <c r="L66" s="181">
        <f t="shared" si="8"/>
        <v>131</v>
      </c>
      <c r="M66" s="41">
        <f t="shared" si="8"/>
        <v>0</v>
      </c>
      <c r="N66" s="181">
        <f t="shared" si="8"/>
        <v>19</v>
      </c>
      <c r="O66" s="181">
        <f t="shared" si="8"/>
        <v>1</v>
      </c>
      <c r="P66" s="41">
        <f t="shared" si="8"/>
        <v>0</v>
      </c>
      <c r="Q66" s="41">
        <f t="shared" si="8"/>
        <v>0</v>
      </c>
      <c r="R66" s="181">
        <f t="shared" si="8"/>
        <v>1</v>
      </c>
      <c r="S66" s="41">
        <f t="shared" si="8"/>
        <v>0</v>
      </c>
      <c r="T66" s="41">
        <f t="shared" si="8"/>
        <v>0</v>
      </c>
      <c r="U66" s="41">
        <f t="shared" si="8"/>
        <v>0</v>
      </c>
      <c r="V66" s="181">
        <f t="shared" si="8"/>
        <v>366</v>
      </c>
      <c r="W66" s="41">
        <f t="shared" si="8"/>
        <v>0</v>
      </c>
      <c r="X66" s="41">
        <f t="shared" si="8"/>
        <v>0</v>
      </c>
      <c r="Y66" s="41">
        <f t="shared" si="8"/>
        <v>0</v>
      </c>
      <c r="Z66" s="6" t="s">
        <v>2782</v>
      </c>
    </row>
    <row r="67" spans="1:26" s="6" customFormat="1" ht="17" thickBot="1" x14ac:dyDescent="0.3">
      <c r="A67" s="24"/>
      <c r="B67" s="521"/>
      <c r="C67" s="392"/>
      <c r="D67" s="392"/>
      <c r="E67" s="392"/>
      <c r="F67" s="392"/>
      <c r="G67" s="392"/>
      <c r="H67" s="392"/>
      <c r="I67" s="392"/>
      <c r="J67" s="392"/>
      <c r="K67" s="392"/>
      <c r="L67" s="392"/>
      <c r="M67" s="392"/>
      <c r="N67" s="392"/>
      <c r="O67" s="392"/>
      <c r="P67" s="392"/>
      <c r="Q67" s="392"/>
      <c r="R67" s="392"/>
      <c r="S67" s="392"/>
      <c r="T67" s="392"/>
      <c r="U67" s="392"/>
      <c r="V67" s="392"/>
      <c r="W67" s="392"/>
      <c r="X67" s="392"/>
      <c r="Y67" s="392"/>
    </row>
    <row r="68" spans="1:26" s="6" customFormat="1" ht="17" thickBot="1" x14ac:dyDescent="0.3">
      <c r="A68" s="860" t="s">
        <v>4025</v>
      </c>
      <c r="B68" s="41"/>
      <c r="C68" s="181">
        <f>SUM(C66:C67)</f>
        <v>3</v>
      </c>
      <c r="D68" s="181">
        <f t="shared" ref="D68:Y88" si="9">SUM(D66:D67)</f>
        <v>7</v>
      </c>
      <c r="E68" s="181">
        <f t="shared" si="9"/>
        <v>27</v>
      </c>
      <c r="F68" s="41">
        <f t="shared" si="9"/>
        <v>0</v>
      </c>
      <c r="G68" s="41">
        <f t="shared" si="9"/>
        <v>0</v>
      </c>
      <c r="H68" s="181">
        <f t="shared" si="9"/>
        <v>7</v>
      </c>
      <c r="I68" s="181">
        <f t="shared" si="9"/>
        <v>62</v>
      </c>
      <c r="J68" s="181">
        <f t="shared" si="9"/>
        <v>51</v>
      </c>
      <c r="K68" s="181">
        <f t="shared" si="9"/>
        <v>68</v>
      </c>
      <c r="L68" s="181">
        <f t="shared" si="9"/>
        <v>131</v>
      </c>
      <c r="M68" s="41">
        <f t="shared" si="9"/>
        <v>0</v>
      </c>
      <c r="N68" s="181">
        <f t="shared" si="9"/>
        <v>19</v>
      </c>
      <c r="O68" s="181">
        <f t="shared" si="9"/>
        <v>1</v>
      </c>
      <c r="P68" s="41">
        <f t="shared" si="9"/>
        <v>0</v>
      </c>
      <c r="Q68" s="41">
        <f t="shared" si="9"/>
        <v>0</v>
      </c>
      <c r="R68" s="181">
        <f t="shared" si="9"/>
        <v>1</v>
      </c>
      <c r="S68" s="41">
        <f t="shared" si="9"/>
        <v>0</v>
      </c>
      <c r="T68" s="41">
        <f t="shared" si="9"/>
        <v>0</v>
      </c>
      <c r="U68" s="41">
        <f t="shared" si="9"/>
        <v>0</v>
      </c>
      <c r="V68" s="181">
        <f t="shared" si="9"/>
        <v>366</v>
      </c>
      <c r="W68" s="41">
        <f t="shared" si="9"/>
        <v>0</v>
      </c>
      <c r="X68" s="41">
        <f t="shared" si="9"/>
        <v>0</v>
      </c>
      <c r="Y68" s="41">
        <f t="shared" si="9"/>
        <v>0</v>
      </c>
      <c r="Z68" s="6" t="s">
        <v>2782</v>
      </c>
    </row>
    <row r="69" spans="1:26" s="6" customFormat="1" ht="17" thickBot="1" x14ac:dyDescent="0.3">
      <c r="A69" s="24"/>
      <c r="B69" s="521"/>
      <c r="C69" s="392"/>
      <c r="D69" s="392"/>
      <c r="E69" s="392"/>
      <c r="F69" s="392"/>
      <c r="G69" s="392"/>
      <c r="H69" s="392"/>
      <c r="I69" s="392"/>
      <c r="J69" s="392"/>
      <c r="K69" s="392"/>
      <c r="L69" s="392"/>
      <c r="M69" s="392"/>
      <c r="N69" s="392"/>
      <c r="O69" s="392"/>
      <c r="P69" s="392"/>
      <c r="Q69" s="392"/>
      <c r="R69" s="392"/>
      <c r="S69" s="392"/>
      <c r="T69" s="392"/>
      <c r="U69" s="392"/>
      <c r="V69" s="392"/>
      <c r="W69" s="392"/>
      <c r="X69" s="392"/>
      <c r="Y69" s="392"/>
    </row>
    <row r="70" spans="1:26" s="6" customFormat="1" ht="17" thickBot="1" x14ac:dyDescent="0.3">
      <c r="A70" s="860" t="s">
        <v>4240</v>
      </c>
      <c r="B70" s="41"/>
      <c r="C70" s="181">
        <f>SUM(C68:C69)</f>
        <v>3</v>
      </c>
      <c r="D70" s="181">
        <f t="shared" si="9"/>
        <v>7</v>
      </c>
      <c r="E70" s="181">
        <f t="shared" si="9"/>
        <v>27</v>
      </c>
      <c r="F70" s="41">
        <f t="shared" si="9"/>
        <v>0</v>
      </c>
      <c r="G70" s="41">
        <f t="shared" si="9"/>
        <v>0</v>
      </c>
      <c r="H70" s="181">
        <f t="shared" si="9"/>
        <v>7</v>
      </c>
      <c r="I70" s="181">
        <f t="shared" si="9"/>
        <v>62</v>
      </c>
      <c r="J70" s="181">
        <f t="shared" si="9"/>
        <v>51</v>
      </c>
      <c r="K70" s="181">
        <f t="shared" si="9"/>
        <v>68</v>
      </c>
      <c r="L70" s="181">
        <f t="shared" si="9"/>
        <v>131</v>
      </c>
      <c r="M70" s="41">
        <f t="shared" si="9"/>
        <v>0</v>
      </c>
      <c r="N70" s="181">
        <f t="shared" si="9"/>
        <v>19</v>
      </c>
      <c r="O70" s="181">
        <f t="shared" si="9"/>
        <v>1</v>
      </c>
      <c r="P70" s="41">
        <f t="shared" si="9"/>
        <v>0</v>
      </c>
      <c r="Q70" s="41">
        <f t="shared" si="9"/>
        <v>0</v>
      </c>
      <c r="R70" s="181">
        <f t="shared" si="9"/>
        <v>1</v>
      </c>
      <c r="S70" s="41">
        <f t="shared" si="9"/>
        <v>0</v>
      </c>
      <c r="T70" s="41">
        <f t="shared" si="9"/>
        <v>0</v>
      </c>
      <c r="U70" s="41">
        <f t="shared" si="9"/>
        <v>0</v>
      </c>
      <c r="V70" s="181">
        <f t="shared" si="9"/>
        <v>366</v>
      </c>
      <c r="W70" s="41">
        <f t="shared" si="9"/>
        <v>0</v>
      </c>
      <c r="X70" s="41">
        <f t="shared" si="9"/>
        <v>0</v>
      </c>
      <c r="Y70" s="41">
        <f t="shared" si="9"/>
        <v>0</v>
      </c>
      <c r="Z70" s="6" t="s">
        <v>2782</v>
      </c>
    </row>
    <row r="71" spans="1:26" s="6" customFormat="1" ht="17" thickBot="1" x14ac:dyDescent="0.3">
      <c r="A71" s="24"/>
      <c r="B71" s="521"/>
      <c r="C71" s="392"/>
      <c r="D71" s="392"/>
      <c r="E71" s="392"/>
      <c r="F71" s="392"/>
      <c r="G71" s="392"/>
      <c r="H71" s="392"/>
      <c r="I71" s="392"/>
      <c r="J71" s="392"/>
      <c r="K71" s="392"/>
      <c r="L71" s="392"/>
      <c r="M71" s="392"/>
      <c r="N71" s="392"/>
      <c r="O71" s="392"/>
      <c r="P71" s="392"/>
      <c r="Q71" s="392"/>
      <c r="R71" s="392"/>
      <c r="S71" s="392"/>
      <c r="T71" s="392"/>
      <c r="U71" s="392"/>
      <c r="V71" s="392"/>
      <c r="W71" s="392"/>
      <c r="X71" s="392"/>
      <c r="Y71" s="392"/>
    </row>
    <row r="72" spans="1:26" s="6" customFormat="1" ht="17" thickBot="1" x14ac:dyDescent="0.3">
      <c r="A72" s="860" t="s">
        <v>4326</v>
      </c>
      <c r="B72" s="41"/>
      <c r="C72" s="181">
        <f>SUM(C70:C71)</f>
        <v>3</v>
      </c>
      <c r="D72" s="181">
        <f t="shared" si="9"/>
        <v>7</v>
      </c>
      <c r="E72" s="181">
        <f t="shared" si="9"/>
        <v>27</v>
      </c>
      <c r="F72" s="41">
        <f t="shared" si="9"/>
        <v>0</v>
      </c>
      <c r="G72" s="41">
        <f t="shared" si="9"/>
        <v>0</v>
      </c>
      <c r="H72" s="181">
        <f t="shared" si="9"/>
        <v>7</v>
      </c>
      <c r="I72" s="181">
        <f t="shared" si="9"/>
        <v>62</v>
      </c>
      <c r="J72" s="181">
        <f t="shared" si="9"/>
        <v>51</v>
      </c>
      <c r="K72" s="181">
        <f t="shared" si="9"/>
        <v>68</v>
      </c>
      <c r="L72" s="181">
        <f t="shared" si="9"/>
        <v>131</v>
      </c>
      <c r="M72" s="41">
        <f t="shared" si="9"/>
        <v>0</v>
      </c>
      <c r="N72" s="181">
        <f t="shared" si="9"/>
        <v>19</v>
      </c>
      <c r="O72" s="181">
        <f t="shared" si="9"/>
        <v>1</v>
      </c>
      <c r="P72" s="41">
        <f t="shared" si="9"/>
        <v>0</v>
      </c>
      <c r="Q72" s="41">
        <f t="shared" si="9"/>
        <v>0</v>
      </c>
      <c r="R72" s="181">
        <f t="shared" si="9"/>
        <v>1</v>
      </c>
      <c r="S72" s="41">
        <f t="shared" si="9"/>
        <v>0</v>
      </c>
      <c r="T72" s="41">
        <f t="shared" si="9"/>
        <v>0</v>
      </c>
      <c r="U72" s="41">
        <f t="shared" si="9"/>
        <v>0</v>
      </c>
      <c r="V72" s="181">
        <f t="shared" si="9"/>
        <v>366</v>
      </c>
      <c r="W72" s="41">
        <f t="shared" si="9"/>
        <v>0</v>
      </c>
      <c r="X72" s="41">
        <f t="shared" si="9"/>
        <v>0</v>
      </c>
      <c r="Y72" s="41">
        <f t="shared" si="9"/>
        <v>0</v>
      </c>
      <c r="Z72" s="6" t="s">
        <v>2782</v>
      </c>
    </row>
    <row r="73" spans="1:26" s="6" customFormat="1" ht="17" thickBot="1" x14ac:dyDescent="0.3">
      <c r="A73" s="24"/>
      <c r="B73" s="521"/>
      <c r="C73" s="392"/>
      <c r="D73" s="392"/>
      <c r="E73" s="392"/>
      <c r="F73" s="392"/>
      <c r="G73" s="392"/>
      <c r="H73" s="392"/>
      <c r="I73" s="392"/>
      <c r="J73" s="392"/>
      <c r="K73" s="392"/>
      <c r="L73" s="392"/>
      <c r="M73" s="392"/>
      <c r="N73" s="392"/>
      <c r="O73" s="392"/>
      <c r="P73" s="392"/>
      <c r="Q73" s="392"/>
      <c r="R73" s="392"/>
      <c r="S73" s="392"/>
      <c r="T73" s="392"/>
      <c r="U73" s="392"/>
      <c r="V73" s="392"/>
      <c r="W73" s="392"/>
      <c r="X73" s="392"/>
      <c r="Y73" s="392"/>
    </row>
    <row r="74" spans="1:26" s="6" customFormat="1" ht="17" thickBot="1" x14ac:dyDescent="0.3">
      <c r="A74" s="860" t="s">
        <v>4461</v>
      </c>
      <c r="B74" s="41"/>
      <c r="C74" s="181">
        <f>SUM(C72:C73)</f>
        <v>3</v>
      </c>
      <c r="D74" s="181">
        <f t="shared" si="9"/>
        <v>7</v>
      </c>
      <c r="E74" s="181">
        <f t="shared" si="9"/>
        <v>27</v>
      </c>
      <c r="F74" s="41">
        <f t="shared" si="9"/>
        <v>0</v>
      </c>
      <c r="G74" s="41">
        <f t="shared" si="9"/>
        <v>0</v>
      </c>
      <c r="H74" s="181">
        <f t="shared" si="9"/>
        <v>7</v>
      </c>
      <c r="I74" s="181">
        <f t="shared" si="9"/>
        <v>62</v>
      </c>
      <c r="J74" s="181">
        <f t="shared" si="9"/>
        <v>51</v>
      </c>
      <c r="K74" s="181">
        <f t="shared" si="9"/>
        <v>68</v>
      </c>
      <c r="L74" s="181">
        <f t="shared" si="9"/>
        <v>131</v>
      </c>
      <c r="M74" s="41">
        <f t="shared" si="9"/>
        <v>0</v>
      </c>
      <c r="N74" s="181">
        <f t="shared" si="9"/>
        <v>19</v>
      </c>
      <c r="O74" s="181">
        <f t="shared" si="9"/>
        <v>1</v>
      </c>
      <c r="P74" s="41">
        <f t="shared" si="9"/>
        <v>0</v>
      </c>
      <c r="Q74" s="41">
        <f t="shared" si="9"/>
        <v>0</v>
      </c>
      <c r="R74" s="181">
        <f t="shared" si="9"/>
        <v>1</v>
      </c>
      <c r="S74" s="41">
        <f t="shared" si="9"/>
        <v>0</v>
      </c>
      <c r="T74" s="41">
        <f t="shared" si="9"/>
        <v>0</v>
      </c>
      <c r="U74" s="41">
        <f t="shared" si="9"/>
        <v>0</v>
      </c>
      <c r="V74" s="181">
        <f t="shared" si="9"/>
        <v>366</v>
      </c>
      <c r="W74" s="41">
        <f t="shared" si="9"/>
        <v>0</v>
      </c>
      <c r="X74" s="41">
        <f t="shared" si="9"/>
        <v>0</v>
      </c>
      <c r="Y74" s="41">
        <f t="shared" si="9"/>
        <v>0</v>
      </c>
      <c r="Z74" s="6" t="s">
        <v>2782</v>
      </c>
    </row>
    <row r="75" spans="1:26" s="6" customFormat="1" ht="17" thickBot="1" x14ac:dyDescent="0.3">
      <c r="A75" s="24"/>
      <c r="B75" s="521"/>
      <c r="C75" s="392"/>
      <c r="D75" s="392"/>
      <c r="E75" s="392"/>
      <c r="F75" s="392"/>
      <c r="G75" s="392"/>
      <c r="H75" s="392"/>
      <c r="I75" s="392"/>
      <c r="J75" s="392"/>
      <c r="K75" s="392"/>
      <c r="L75" s="392"/>
      <c r="M75" s="392"/>
      <c r="N75" s="392"/>
      <c r="O75" s="392"/>
      <c r="P75" s="392"/>
      <c r="Q75" s="392"/>
      <c r="R75" s="392"/>
      <c r="S75" s="392"/>
      <c r="T75" s="392"/>
      <c r="U75" s="392"/>
      <c r="V75" s="392"/>
      <c r="W75" s="392"/>
      <c r="X75" s="392"/>
      <c r="Y75" s="392"/>
    </row>
    <row r="76" spans="1:26" s="6" customFormat="1" ht="17" thickBot="1" x14ac:dyDescent="0.3">
      <c r="A76" s="860" t="s">
        <v>4707</v>
      </c>
      <c r="B76" s="41"/>
      <c r="C76" s="181">
        <f>SUM(C74:C75)</f>
        <v>3</v>
      </c>
      <c r="D76" s="181">
        <f t="shared" si="9"/>
        <v>7</v>
      </c>
      <c r="E76" s="181">
        <f t="shared" si="9"/>
        <v>27</v>
      </c>
      <c r="F76" s="41">
        <f t="shared" si="9"/>
        <v>0</v>
      </c>
      <c r="G76" s="41">
        <f t="shared" si="9"/>
        <v>0</v>
      </c>
      <c r="H76" s="181">
        <f t="shared" si="9"/>
        <v>7</v>
      </c>
      <c r="I76" s="181">
        <f t="shared" si="9"/>
        <v>62</v>
      </c>
      <c r="J76" s="181">
        <f t="shared" si="9"/>
        <v>51</v>
      </c>
      <c r="K76" s="181">
        <f t="shared" si="9"/>
        <v>68</v>
      </c>
      <c r="L76" s="181">
        <f t="shared" si="9"/>
        <v>131</v>
      </c>
      <c r="M76" s="41">
        <f t="shared" si="9"/>
        <v>0</v>
      </c>
      <c r="N76" s="181">
        <f t="shared" si="9"/>
        <v>19</v>
      </c>
      <c r="O76" s="181">
        <f t="shared" si="9"/>
        <v>1</v>
      </c>
      <c r="P76" s="41">
        <f t="shared" si="9"/>
        <v>0</v>
      </c>
      <c r="Q76" s="41">
        <f t="shared" si="9"/>
        <v>0</v>
      </c>
      <c r="R76" s="181">
        <f t="shared" si="9"/>
        <v>1</v>
      </c>
      <c r="S76" s="41">
        <f t="shared" si="9"/>
        <v>0</v>
      </c>
      <c r="T76" s="41">
        <f t="shared" si="9"/>
        <v>0</v>
      </c>
      <c r="U76" s="41">
        <f t="shared" si="9"/>
        <v>0</v>
      </c>
      <c r="V76" s="181">
        <f t="shared" si="9"/>
        <v>366</v>
      </c>
      <c r="W76" s="41">
        <f t="shared" si="9"/>
        <v>0</v>
      </c>
      <c r="X76" s="41">
        <f t="shared" si="9"/>
        <v>0</v>
      </c>
      <c r="Y76" s="41">
        <f t="shared" si="9"/>
        <v>0</v>
      </c>
      <c r="Z76" s="6" t="s">
        <v>2782</v>
      </c>
    </row>
    <row r="77" spans="1:26" s="6" customFormat="1" ht="17" thickBot="1" x14ac:dyDescent="0.3">
      <c r="A77" s="977"/>
      <c r="B77" s="978"/>
      <c r="C77" s="392"/>
      <c r="D77" s="392"/>
      <c r="E77" s="392"/>
      <c r="F77" s="392"/>
      <c r="G77" s="392"/>
      <c r="H77" s="392"/>
      <c r="I77" s="392"/>
      <c r="J77" s="392"/>
      <c r="K77" s="392"/>
      <c r="L77" s="392"/>
      <c r="M77" s="392"/>
      <c r="N77" s="392"/>
      <c r="O77" s="392"/>
      <c r="P77" s="392"/>
      <c r="Q77" s="392"/>
      <c r="R77" s="392"/>
      <c r="S77" s="392"/>
      <c r="T77" s="392"/>
      <c r="U77" s="392"/>
      <c r="V77" s="392"/>
      <c r="W77" s="392"/>
      <c r="X77" s="392"/>
      <c r="Y77" s="392"/>
    </row>
    <row r="78" spans="1:26" s="6" customFormat="1" ht="17" thickBot="1" x14ac:dyDescent="0.3">
      <c r="A78" s="860" t="s">
        <v>4840</v>
      </c>
      <c r="B78" s="41"/>
      <c r="C78" s="181">
        <f>SUM(C76:C77)</f>
        <v>3</v>
      </c>
      <c r="D78" s="181">
        <f t="shared" si="9"/>
        <v>7</v>
      </c>
      <c r="E78" s="181">
        <f t="shared" si="9"/>
        <v>27</v>
      </c>
      <c r="F78" s="41">
        <f t="shared" si="9"/>
        <v>0</v>
      </c>
      <c r="G78" s="41">
        <f t="shared" si="9"/>
        <v>0</v>
      </c>
      <c r="H78" s="181">
        <f t="shared" si="9"/>
        <v>7</v>
      </c>
      <c r="I78" s="181">
        <f t="shared" si="9"/>
        <v>62</v>
      </c>
      <c r="J78" s="181">
        <f t="shared" si="9"/>
        <v>51</v>
      </c>
      <c r="K78" s="181">
        <f t="shared" si="9"/>
        <v>68</v>
      </c>
      <c r="L78" s="181">
        <f t="shared" si="9"/>
        <v>131</v>
      </c>
      <c r="M78" s="41">
        <f t="shared" si="9"/>
        <v>0</v>
      </c>
      <c r="N78" s="181">
        <f t="shared" si="9"/>
        <v>19</v>
      </c>
      <c r="O78" s="181">
        <f t="shared" si="9"/>
        <v>1</v>
      </c>
      <c r="P78" s="41">
        <f t="shared" si="9"/>
        <v>0</v>
      </c>
      <c r="Q78" s="41">
        <f t="shared" si="9"/>
        <v>0</v>
      </c>
      <c r="R78" s="181">
        <f t="shared" si="9"/>
        <v>1</v>
      </c>
      <c r="S78" s="41">
        <f t="shared" si="9"/>
        <v>0</v>
      </c>
      <c r="T78" s="41">
        <f t="shared" si="9"/>
        <v>0</v>
      </c>
      <c r="U78" s="41">
        <f t="shared" si="9"/>
        <v>0</v>
      </c>
      <c r="V78" s="181">
        <f t="shared" si="9"/>
        <v>366</v>
      </c>
      <c r="W78" s="41">
        <f t="shared" si="9"/>
        <v>0</v>
      </c>
      <c r="X78" s="41">
        <f t="shared" si="9"/>
        <v>0</v>
      </c>
      <c r="Y78" s="41">
        <f t="shared" si="9"/>
        <v>0</v>
      </c>
      <c r="Z78" s="6" t="s">
        <v>2782</v>
      </c>
    </row>
    <row r="79" spans="1:26" s="6" customFormat="1" ht="17" thickBot="1" x14ac:dyDescent="0.3">
      <c r="A79" s="977"/>
      <c r="B79" s="978"/>
      <c r="C79" s="392"/>
      <c r="D79" s="392"/>
      <c r="E79" s="392"/>
      <c r="F79" s="392"/>
      <c r="G79" s="392"/>
      <c r="H79" s="392"/>
      <c r="I79" s="392"/>
      <c r="J79" s="392"/>
      <c r="K79" s="392"/>
      <c r="L79" s="392"/>
      <c r="M79" s="392"/>
      <c r="N79" s="392"/>
      <c r="O79" s="392"/>
      <c r="P79" s="392"/>
      <c r="Q79" s="392"/>
      <c r="R79" s="392"/>
      <c r="S79" s="392"/>
      <c r="T79" s="392"/>
      <c r="U79" s="392"/>
      <c r="V79" s="392"/>
      <c r="W79" s="392"/>
      <c r="X79" s="392"/>
      <c r="Y79" s="392"/>
    </row>
    <row r="80" spans="1:26" s="6" customFormat="1" ht="17" thickBot="1" x14ac:dyDescent="0.3">
      <c r="A80" s="860" t="s">
        <v>5044</v>
      </c>
      <c r="B80" s="41"/>
      <c r="C80" s="181">
        <f>SUM(C78:C79)</f>
        <v>3</v>
      </c>
      <c r="D80" s="181">
        <f t="shared" si="9"/>
        <v>7</v>
      </c>
      <c r="E80" s="181">
        <f t="shared" si="9"/>
        <v>27</v>
      </c>
      <c r="F80" s="41">
        <f t="shared" si="9"/>
        <v>0</v>
      </c>
      <c r="G80" s="41">
        <f t="shared" si="9"/>
        <v>0</v>
      </c>
      <c r="H80" s="181">
        <f t="shared" si="9"/>
        <v>7</v>
      </c>
      <c r="I80" s="181">
        <f t="shared" si="9"/>
        <v>62</v>
      </c>
      <c r="J80" s="181">
        <f t="shared" si="9"/>
        <v>51</v>
      </c>
      <c r="K80" s="181">
        <f t="shared" si="9"/>
        <v>68</v>
      </c>
      <c r="L80" s="181">
        <f t="shared" si="9"/>
        <v>131</v>
      </c>
      <c r="M80" s="41">
        <f t="shared" si="9"/>
        <v>0</v>
      </c>
      <c r="N80" s="181">
        <f t="shared" si="9"/>
        <v>19</v>
      </c>
      <c r="O80" s="181">
        <f t="shared" si="9"/>
        <v>1</v>
      </c>
      <c r="P80" s="41">
        <f t="shared" si="9"/>
        <v>0</v>
      </c>
      <c r="Q80" s="41">
        <f t="shared" si="9"/>
        <v>0</v>
      </c>
      <c r="R80" s="181">
        <f t="shared" si="9"/>
        <v>1</v>
      </c>
      <c r="S80" s="41">
        <f t="shared" si="9"/>
        <v>0</v>
      </c>
      <c r="T80" s="41">
        <f t="shared" si="9"/>
        <v>0</v>
      </c>
      <c r="U80" s="41">
        <f t="shared" si="9"/>
        <v>0</v>
      </c>
      <c r="V80" s="181">
        <f t="shared" si="9"/>
        <v>366</v>
      </c>
      <c r="W80" s="41">
        <f t="shared" si="9"/>
        <v>0</v>
      </c>
      <c r="X80" s="41">
        <f t="shared" si="9"/>
        <v>0</v>
      </c>
      <c r="Y80" s="41">
        <f t="shared" si="9"/>
        <v>0</v>
      </c>
      <c r="Z80" s="6" t="s">
        <v>2782</v>
      </c>
    </row>
    <row r="81" spans="1:26" s="6" customFormat="1" ht="17" thickBot="1" x14ac:dyDescent="0.3">
      <c r="A81" s="977"/>
      <c r="B81" s="978"/>
      <c r="C81" s="392"/>
      <c r="D81" s="392"/>
      <c r="E81" s="392"/>
      <c r="F81" s="392"/>
      <c r="G81" s="392"/>
      <c r="H81" s="392"/>
      <c r="I81" s="392"/>
      <c r="J81" s="392"/>
      <c r="K81" s="392"/>
      <c r="L81" s="392"/>
      <c r="M81" s="392"/>
      <c r="N81" s="392"/>
      <c r="O81" s="392"/>
      <c r="P81" s="392"/>
      <c r="Q81" s="392"/>
      <c r="R81" s="392"/>
      <c r="S81" s="392"/>
      <c r="T81" s="392"/>
      <c r="U81" s="392"/>
      <c r="V81" s="392"/>
      <c r="W81" s="392"/>
      <c r="X81" s="392"/>
      <c r="Y81" s="392"/>
    </row>
    <row r="82" spans="1:26" s="6" customFormat="1" ht="17" thickBot="1" x14ac:dyDescent="0.3">
      <c r="A82" s="860" t="s">
        <v>5254</v>
      </c>
      <c r="B82" s="41"/>
      <c r="C82" s="181">
        <f>SUM(C80:C81)</f>
        <v>3</v>
      </c>
      <c r="D82" s="181">
        <f t="shared" si="9"/>
        <v>7</v>
      </c>
      <c r="E82" s="181">
        <f t="shared" si="9"/>
        <v>27</v>
      </c>
      <c r="F82" s="41">
        <f t="shared" si="9"/>
        <v>0</v>
      </c>
      <c r="G82" s="41">
        <f t="shared" si="9"/>
        <v>0</v>
      </c>
      <c r="H82" s="181">
        <f t="shared" si="9"/>
        <v>7</v>
      </c>
      <c r="I82" s="181">
        <f t="shared" si="9"/>
        <v>62</v>
      </c>
      <c r="J82" s="181">
        <f t="shared" si="9"/>
        <v>51</v>
      </c>
      <c r="K82" s="181">
        <f t="shared" si="9"/>
        <v>68</v>
      </c>
      <c r="L82" s="181">
        <f t="shared" si="9"/>
        <v>131</v>
      </c>
      <c r="M82" s="41">
        <f t="shared" si="9"/>
        <v>0</v>
      </c>
      <c r="N82" s="181">
        <f t="shared" si="9"/>
        <v>19</v>
      </c>
      <c r="O82" s="181">
        <f t="shared" si="9"/>
        <v>1</v>
      </c>
      <c r="P82" s="41">
        <f t="shared" si="9"/>
        <v>0</v>
      </c>
      <c r="Q82" s="41">
        <f t="shared" si="9"/>
        <v>0</v>
      </c>
      <c r="R82" s="181">
        <f t="shared" si="9"/>
        <v>1</v>
      </c>
      <c r="S82" s="41">
        <f t="shared" si="9"/>
        <v>0</v>
      </c>
      <c r="T82" s="41">
        <f t="shared" si="9"/>
        <v>0</v>
      </c>
      <c r="U82" s="41">
        <f t="shared" si="9"/>
        <v>0</v>
      </c>
      <c r="V82" s="181">
        <f t="shared" si="9"/>
        <v>366</v>
      </c>
      <c r="W82" s="41">
        <f t="shared" si="9"/>
        <v>0</v>
      </c>
      <c r="X82" s="41">
        <f t="shared" si="9"/>
        <v>0</v>
      </c>
      <c r="Y82" s="41">
        <f t="shared" si="9"/>
        <v>0</v>
      </c>
      <c r="Z82" s="6" t="s">
        <v>2782</v>
      </c>
    </row>
    <row r="83" spans="1:26" s="6" customFormat="1" ht="17" thickBot="1" x14ac:dyDescent="0.3">
      <c r="A83" s="977"/>
      <c r="B83" s="978"/>
      <c r="C83" s="392"/>
      <c r="D83" s="392"/>
      <c r="E83" s="392"/>
      <c r="F83" s="392"/>
      <c r="G83" s="392"/>
      <c r="H83" s="392"/>
      <c r="I83" s="392"/>
      <c r="J83" s="392"/>
      <c r="K83" s="392"/>
      <c r="L83" s="392"/>
      <c r="M83" s="392"/>
      <c r="N83" s="392"/>
      <c r="O83" s="392"/>
      <c r="P83" s="392"/>
      <c r="Q83" s="392"/>
      <c r="R83" s="392"/>
      <c r="S83" s="392"/>
      <c r="T83" s="392"/>
      <c r="U83" s="392"/>
      <c r="V83" s="392"/>
      <c r="W83" s="392"/>
      <c r="X83" s="392"/>
      <c r="Y83" s="392"/>
    </row>
    <row r="84" spans="1:26" s="6" customFormat="1" ht="17" thickBot="1" x14ac:dyDescent="0.3">
      <c r="A84" s="860" t="s">
        <v>5432</v>
      </c>
      <c r="B84" s="41"/>
      <c r="C84" s="181">
        <f>SUM(C82:C83)</f>
        <v>3</v>
      </c>
      <c r="D84" s="181">
        <f t="shared" si="9"/>
        <v>7</v>
      </c>
      <c r="E84" s="181">
        <f t="shared" si="9"/>
        <v>27</v>
      </c>
      <c r="F84" s="41">
        <f t="shared" si="9"/>
        <v>0</v>
      </c>
      <c r="G84" s="41">
        <f t="shared" si="9"/>
        <v>0</v>
      </c>
      <c r="H84" s="181">
        <f t="shared" si="9"/>
        <v>7</v>
      </c>
      <c r="I84" s="181">
        <f t="shared" si="9"/>
        <v>62</v>
      </c>
      <c r="J84" s="181">
        <f t="shared" si="9"/>
        <v>51</v>
      </c>
      <c r="K84" s="181">
        <f t="shared" si="9"/>
        <v>68</v>
      </c>
      <c r="L84" s="181">
        <f t="shared" si="9"/>
        <v>131</v>
      </c>
      <c r="M84" s="41">
        <f t="shared" si="9"/>
        <v>0</v>
      </c>
      <c r="N84" s="181">
        <f t="shared" si="9"/>
        <v>19</v>
      </c>
      <c r="O84" s="181">
        <f t="shared" si="9"/>
        <v>1</v>
      </c>
      <c r="P84" s="41">
        <f t="shared" si="9"/>
        <v>0</v>
      </c>
      <c r="Q84" s="41">
        <f t="shared" si="9"/>
        <v>0</v>
      </c>
      <c r="R84" s="181">
        <f t="shared" si="9"/>
        <v>1</v>
      </c>
      <c r="S84" s="41">
        <f t="shared" si="9"/>
        <v>0</v>
      </c>
      <c r="T84" s="41">
        <f t="shared" si="9"/>
        <v>0</v>
      </c>
      <c r="U84" s="41">
        <f t="shared" si="9"/>
        <v>0</v>
      </c>
      <c r="V84" s="181">
        <f t="shared" si="9"/>
        <v>366</v>
      </c>
      <c r="W84" s="41">
        <f t="shared" si="9"/>
        <v>0</v>
      </c>
      <c r="X84" s="41">
        <f t="shared" si="9"/>
        <v>0</v>
      </c>
      <c r="Y84" s="41">
        <f t="shared" si="9"/>
        <v>0</v>
      </c>
      <c r="Z84" s="6" t="s">
        <v>2782</v>
      </c>
    </row>
    <row r="85" spans="1:26" s="6" customFormat="1" ht="17" thickBot="1" x14ac:dyDescent="0.3">
      <c r="A85" s="977"/>
      <c r="B85" s="978"/>
      <c r="C85" s="392"/>
      <c r="D85" s="392"/>
      <c r="E85" s="392"/>
      <c r="F85" s="392"/>
      <c r="G85" s="392"/>
      <c r="H85" s="392"/>
      <c r="I85" s="392"/>
      <c r="J85" s="392"/>
      <c r="K85" s="392"/>
      <c r="L85" s="392"/>
      <c r="M85" s="392"/>
      <c r="N85" s="392"/>
      <c r="O85" s="392"/>
      <c r="P85" s="392"/>
      <c r="Q85" s="392"/>
      <c r="R85" s="392"/>
      <c r="S85" s="392"/>
      <c r="T85" s="392"/>
      <c r="U85" s="392"/>
      <c r="V85" s="392"/>
      <c r="W85" s="392"/>
      <c r="X85" s="392"/>
      <c r="Y85" s="392"/>
    </row>
    <row r="86" spans="1:26" s="6" customFormat="1" ht="17" thickBot="1" x14ac:dyDescent="0.3">
      <c r="A86" s="860" t="s">
        <v>5612</v>
      </c>
      <c r="B86" s="41"/>
      <c r="C86" s="181">
        <f>SUM(C84:C85)</f>
        <v>3</v>
      </c>
      <c r="D86" s="181">
        <f t="shared" si="9"/>
        <v>7</v>
      </c>
      <c r="E86" s="181">
        <f t="shared" si="9"/>
        <v>27</v>
      </c>
      <c r="F86" s="41">
        <f t="shared" si="9"/>
        <v>0</v>
      </c>
      <c r="G86" s="41">
        <f t="shared" si="9"/>
        <v>0</v>
      </c>
      <c r="H86" s="181">
        <f t="shared" si="9"/>
        <v>7</v>
      </c>
      <c r="I86" s="181">
        <f t="shared" si="9"/>
        <v>62</v>
      </c>
      <c r="J86" s="181">
        <f t="shared" si="9"/>
        <v>51</v>
      </c>
      <c r="K86" s="181">
        <f t="shared" si="9"/>
        <v>68</v>
      </c>
      <c r="L86" s="181">
        <f t="shared" si="9"/>
        <v>131</v>
      </c>
      <c r="M86" s="41">
        <f t="shared" si="9"/>
        <v>0</v>
      </c>
      <c r="N86" s="181">
        <f t="shared" si="9"/>
        <v>19</v>
      </c>
      <c r="O86" s="181">
        <f t="shared" si="9"/>
        <v>1</v>
      </c>
      <c r="P86" s="41">
        <f t="shared" si="9"/>
        <v>0</v>
      </c>
      <c r="Q86" s="41">
        <f t="shared" si="9"/>
        <v>0</v>
      </c>
      <c r="R86" s="181">
        <f t="shared" si="9"/>
        <v>1</v>
      </c>
      <c r="S86" s="41">
        <f t="shared" si="9"/>
        <v>0</v>
      </c>
      <c r="T86" s="41">
        <f t="shared" si="9"/>
        <v>0</v>
      </c>
      <c r="U86" s="41">
        <f t="shared" si="9"/>
        <v>0</v>
      </c>
      <c r="V86" s="181">
        <f t="shared" si="9"/>
        <v>366</v>
      </c>
      <c r="W86" s="41">
        <f t="shared" si="9"/>
        <v>0</v>
      </c>
      <c r="X86" s="41">
        <f t="shared" si="9"/>
        <v>0</v>
      </c>
      <c r="Y86" s="41">
        <f t="shared" si="9"/>
        <v>0</v>
      </c>
      <c r="Z86" s="6" t="s">
        <v>2782</v>
      </c>
    </row>
    <row r="87" spans="1:26" s="6" customFormat="1" ht="17" thickBot="1" x14ac:dyDescent="0.3">
      <c r="A87" s="977"/>
      <c r="B87" s="978"/>
      <c r="C87" s="392"/>
      <c r="D87" s="392"/>
      <c r="E87" s="392"/>
      <c r="F87" s="392"/>
      <c r="G87" s="392"/>
      <c r="H87" s="392"/>
      <c r="I87" s="392"/>
      <c r="J87" s="392"/>
      <c r="K87" s="392"/>
      <c r="L87" s="392"/>
      <c r="M87" s="392"/>
      <c r="N87" s="392"/>
      <c r="O87" s="392"/>
      <c r="P87" s="392"/>
      <c r="Q87" s="392"/>
      <c r="R87" s="392"/>
      <c r="S87" s="392"/>
      <c r="T87" s="392"/>
      <c r="U87" s="392"/>
      <c r="V87" s="392"/>
      <c r="W87" s="392"/>
      <c r="X87" s="392"/>
      <c r="Y87" s="392"/>
    </row>
    <row r="88" spans="1:26" s="6" customFormat="1" ht="17" thickBot="1" x14ac:dyDescent="0.3">
      <c r="A88" s="860" t="s">
        <v>5884</v>
      </c>
      <c r="B88" s="41"/>
      <c r="C88" s="181">
        <f>SUM(C86:C87)</f>
        <v>3</v>
      </c>
      <c r="D88" s="181">
        <f t="shared" si="9"/>
        <v>7</v>
      </c>
      <c r="E88" s="181">
        <f t="shared" si="9"/>
        <v>27</v>
      </c>
      <c r="F88" s="41">
        <f t="shared" si="9"/>
        <v>0</v>
      </c>
      <c r="G88" s="41">
        <f t="shared" si="9"/>
        <v>0</v>
      </c>
      <c r="H88" s="181">
        <f t="shared" si="9"/>
        <v>7</v>
      </c>
      <c r="I88" s="181">
        <f t="shared" si="9"/>
        <v>62</v>
      </c>
      <c r="J88" s="181">
        <f t="shared" si="9"/>
        <v>51</v>
      </c>
      <c r="K88" s="181">
        <f t="shared" si="9"/>
        <v>68</v>
      </c>
      <c r="L88" s="181">
        <f t="shared" si="9"/>
        <v>131</v>
      </c>
      <c r="M88" s="41">
        <f t="shared" si="9"/>
        <v>0</v>
      </c>
      <c r="N88" s="181">
        <f t="shared" si="9"/>
        <v>19</v>
      </c>
      <c r="O88" s="181">
        <f t="shared" si="9"/>
        <v>1</v>
      </c>
      <c r="P88" s="41">
        <f t="shared" si="9"/>
        <v>0</v>
      </c>
      <c r="Q88" s="41">
        <f t="shared" si="9"/>
        <v>0</v>
      </c>
      <c r="R88" s="181">
        <f t="shared" si="9"/>
        <v>1</v>
      </c>
      <c r="S88" s="41">
        <f t="shared" si="9"/>
        <v>0</v>
      </c>
      <c r="T88" s="41">
        <f t="shared" si="9"/>
        <v>0</v>
      </c>
      <c r="U88" s="41">
        <f t="shared" si="9"/>
        <v>0</v>
      </c>
      <c r="V88" s="181">
        <f t="shared" si="9"/>
        <v>366</v>
      </c>
      <c r="W88" s="41">
        <f t="shared" si="9"/>
        <v>0</v>
      </c>
      <c r="X88" s="41">
        <f t="shared" si="9"/>
        <v>0</v>
      </c>
      <c r="Y88" s="41">
        <f t="shared" si="9"/>
        <v>0</v>
      </c>
      <c r="Z88" s="6" t="s">
        <v>2782</v>
      </c>
    </row>
    <row r="89" spans="1:26" s="6" customFormat="1" x14ac:dyDescent="0.25">
      <c r="A89" s="977"/>
      <c r="B89" s="978"/>
      <c r="C89" s="392"/>
      <c r="D89" s="392"/>
      <c r="E89" s="392"/>
      <c r="F89" s="392"/>
      <c r="G89" s="392"/>
      <c r="H89" s="392"/>
      <c r="I89" s="392"/>
      <c r="J89" s="392"/>
      <c r="K89" s="392"/>
      <c r="L89" s="392"/>
      <c r="M89" s="392"/>
      <c r="N89" s="392"/>
      <c r="O89" s="392"/>
      <c r="P89" s="392"/>
      <c r="Q89" s="392"/>
      <c r="R89" s="392"/>
      <c r="S89" s="392"/>
      <c r="T89" s="392"/>
      <c r="U89" s="392"/>
      <c r="V89" s="392"/>
      <c r="W89" s="392"/>
      <c r="X89" s="392"/>
      <c r="Y89" s="392"/>
    </row>
    <row r="90" spans="1:26" s="6" customFormat="1" x14ac:dyDescent="0.25">
      <c r="A90" s="977"/>
      <c r="B90" s="978"/>
      <c r="C90" s="392"/>
      <c r="D90" s="392"/>
      <c r="E90" s="392"/>
      <c r="F90" s="392"/>
      <c r="G90" s="392"/>
      <c r="H90" s="392"/>
      <c r="I90" s="392"/>
      <c r="J90" s="392"/>
      <c r="K90" s="392"/>
      <c r="L90" s="392"/>
      <c r="M90" s="392"/>
      <c r="N90" s="392"/>
      <c r="O90" s="392"/>
      <c r="P90" s="392"/>
      <c r="Q90" s="392"/>
      <c r="R90" s="392"/>
      <c r="S90" s="392"/>
      <c r="T90" s="392"/>
      <c r="U90" s="392"/>
      <c r="V90" s="392"/>
      <c r="W90" s="392"/>
      <c r="X90" s="392"/>
      <c r="Y90" s="392"/>
    </row>
    <row r="91" spans="1:26" s="6" customFormat="1" x14ac:dyDescent="0.25">
      <c r="A91" s="977"/>
      <c r="B91" s="978"/>
      <c r="C91" s="392"/>
      <c r="D91" s="392"/>
      <c r="E91" s="392"/>
      <c r="F91" s="392"/>
      <c r="G91" s="392"/>
      <c r="H91" s="392"/>
      <c r="I91" s="392"/>
      <c r="J91" s="392"/>
      <c r="K91" s="392"/>
      <c r="L91" s="392"/>
      <c r="M91" s="392"/>
      <c r="N91" s="392"/>
      <c r="O91" s="392"/>
      <c r="P91" s="392"/>
      <c r="Q91" s="392"/>
      <c r="R91" s="392"/>
      <c r="S91" s="392"/>
      <c r="T91" s="392"/>
      <c r="U91" s="392"/>
      <c r="V91" s="392"/>
      <c r="W91" s="392"/>
      <c r="X91" s="392"/>
      <c r="Y91" s="392"/>
    </row>
    <row r="92" spans="1:26" s="6" customFormat="1" x14ac:dyDescent="0.25">
      <c r="A92" s="392"/>
      <c r="B92" s="392"/>
      <c r="C92" s="392"/>
      <c r="D92" s="392"/>
      <c r="E92" s="392"/>
      <c r="F92" s="392"/>
      <c r="G92" s="392"/>
      <c r="H92" s="392"/>
      <c r="I92" s="392"/>
      <c r="J92" s="392"/>
      <c r="K92" s="392"/>
      <c r="L92" s="392"/>
      <c r="M92" s="392"/>
      <c r="N92" s="392"/>
      <c r="O92" s="392"/>
      <c r="P92" s="392"/>
      <c r="Q92" s="392"/>
      <c r="R92" s="392"/>
      <c r="S92" s="392"/>
      <c r="T92" s="392"/>
      <c r="U92" s="392"/>
      <c r="V92" s="392"/>
      <c r="W92" s="392"/>
      <c r="X92" s="392"/>
      <c r="Y92" s="392"/>
    </row>
    <row r="93" spans="1:26" ht="17" thickBot="1" x14ac:dyDescent="0.3"/>
    <row r="94" spans="1:26" ht="17" thickBot="1" x14ac:dyDescent="0.3">
      <c r="C94" s="10" t="s">
        <v>28</v>
      </c>
      <c r="D94" s="10" t="s">
        <v>32</v>
      </c>
      <c r="E94" s="10" t="s">
        <v>134</v>
      </c>
      <c r="F94" s="10" t="s">
        <v>778</v>
      </c>
      <c r="G94" s="10" t="s">
        <v>17</v>
      </c>
      <c r="H94" s="10" t="s">
        <v>18</v>
      </c>
      <c r="I94" s="10" t="s">
        <v>27</v>
      </c>
      <c r="J94" s="10" t="s">
        <v>2</v>
      </c>
      <c r="K94" s="10" t="s">
        <v>3</v>
      </c>
      <c r="L94" s="10" t="s">
        <v>4</v>
      </c>
      <c r="M94" s="10" t="s">
        <v>10</v>
      </c>
      <c r="N94" s="10" t="s">
        <v>30</v>
      </c>
      <c r="O94" s="10" t="s">
        <v>2777</v>
      </c>
      <c r="P94" s="10" t="s">
        <v>2778</v>
      </c>
      <c r="Q94" s="10" t="s">
        <v>2774</v>
      </c>
      <c r="R94" s="10" t="s">
        <v>2775</v>
      </c>
      <c r="S94" s="10" t="s">
        <v>1273</v>
      </c>
      <c r="T94" s="10" t="s">
        <v>29</v>
      </c>
      <c r="U94" s="10" t="s">
        <v>31</v>
      </c>
      <c r="V94" s="10" t="s">
        <v>365</v>
      </c>
      <c r="W94" s="10" t="s">
        <v>1152</v>
      </c>
      <c r="X94" s="10" t="s">
        <v>26</v>
      </c>
      <c r="Y94" s="10"/>
    </row>
    <row r="96" spans="1:26" x14ac:dyDescent="0.25">
      <c r="A96" s="1002" t="s">
        <v>3411</v>
      </c>
      <c r="B96" s="1002"/>
      <c r="C96" s="1002"/>
      <c r="D96" s="1002"/>
    </row>
    <row r="97" spans="1:17" x14ac:dyDescent="0.25">
      <c r="A97" s="1002" t="s">
        <v>3412</v>
      </c>
      <c r="B97" s="1002"/>
      <c r="C97" s="1002"/>
      <c r="D97" s="1002"/>
    </row>
    <row r="98" spans="1:17" x14ac:dyDescent="0.25">
      <c r="A98" s="1002" t="s">
        <v>3413</v>
      </c>
      <c r="B98" s="1002"/>
      <c r="C98" s="1002"/>
      <c r="D98" s="1002"/>
      <c r="E98" s="1003"/>
    </row>
    <row r="100" spans="1:17" s="1" customFormat="1" x14ac:dyDescent="0.25">
      <c r="A100" s="1002" t="s">
        <v>3421</v>
      </c>
      <c r="B100" s="1002"/>
      <c r="C100" s="1002"/>
      <c r="N100" s="6"/>
      <c r="O100" s="6"/>
      <c r="P100" s="6"/>
      <c r="Q100" s="6"/>
    </row>
    <row r="101" spans="1:17" s="1" customFormat="1" x14ac:dyDescent="0.25">
      <c r="A101" s="1002"/>
      <c r="B101" s="1002"/>
      <c r="N101" s="6"/>
      <c r="O101" s="6"/>
      <c r="P101" s="6"/>
      <c r="Q101" s="6"/>
    </row>
    <row r="102" spans="1:17" s="1" customFormat="1" x14ac:dyDescent="0.25">
      <c r="A102" s="1002" t="s">
        <v>3414</v>
      </c>
      <c r="B102" s="1002"/>
      <c r="N102" s="6"/>
      <c r="O102" s="6"/>
      <c r="P102" s="6"/>
      <c r="Q102" s="6"/>
    </row>
    <row r="103" spans="1:17" s="1" customFormat="1" x14ac:dyDescent="0.25">
      <c r="A103" s="1002" t="s">
        <v>3415</v>
      </c>
      <c r="B103" s="1002"/>
      <c r="N103" s="6"/>
      <c r="O103" s="6"/>
      <c r="P103" s="6"/>
      <c r="Q103" s="6"/>
    </row>
    <row r="104" spans="1:17" s="1" customFormat="1" x14ac:dyDescent="0.25">
      <c r="A104" s="1002" t="s">
        <v>3416</v>
      </c>
      <c r="B104" s="1002"/>
      <c r="N104" s="6"/>
      <c r="O104" s="6"/>
      <c r="P104" s="6"/>
      <c r="Q104" s="6"/>
    </row>
    <row r="105" spans="1:17" s="1" customFormat="1" x14ac:dyDescent="0.25">
      <c r="A105" s="1002" t="s">
        <v>3417</v>
      </c>
      <c r="B105" s="1002"/>
      <c r="N105" s="6"/>
      <c r="O105" s="6"/>
      <c r="P105" s="6"/>
      <c r="Q105" s="6"/>
    </row>
    <row r="106" spans="1:17" s="1" customFormat="1" x14ac:dyDescent="0.25">
      <c r="A106" s="1002"/>
      <c r="B106" s="1002"/>
      <c r="N106" s="6"/>
      <c r="O106" s="6"/>
      <c r="P106" s="6"/>
      <c r="Q106" s="6"/>
    </row>
    <row r="107" spans="1:17" s="1" customFormat="1" x14ac:dyDescent="0.25">
      <c r="A107" s="1002" t="s">
        <v>3418</v>
      </c>
      <c r="B107" s="1002"/>
      <c r="N107" s="6"/>
      <c r="O107" s="6"/>
      <c r="P107" s="6"/>
      <c r="Q107" s="6"/>
    </row>
    <row r="108" spans="1:17" s="1" customFormat="1" x14ac:dyDescent="0.25">
      <c r="A108" s="1002" t="s">
        <v>3419</v>
      </c>
      <c r="B108" s="1002"/>
      <c r="N108" s="6"/>
      <c r="O108" s="6"/>
      <c r="P108" s="6"/>
      <c r="Q108" s="6"/>
    </row>
    <row r="109" spans="1:17" s="1" customFormat="1" x14ac:dyDescent="0.25">
      <c r="A109" s="1002"/>
      <c r="B109" s="1002"/>
      <c r="N109" s="6"/>
      <c r="O109" s="6"/>
      <c r="P109" s="6"/>
      <c r="Q109" s="6"/>
    </row>
    <row r="110" spans="1:17" s="1" customFormat="1" x14ac:dyDescent="0.25">
      <c r="A110" s="1002" t="s">
        <v>3420</v>
      </c>
      <c r="B110" s="1002"/>
      <c r="N110" s="6"/>
      <c r="O110" s="6"/>
      <c r="P110" s="6"/>
      <c r="Q110" s="6"/>
    </row>
    <row r="111" spans="1:17" s="6" customFormat="1" x14ac:dyDescent="0.25"/>
    <row r="112" spans="1:17" x14ac:dyDescent="0.25">
      <c r="A112" s="355" t="s">
        <v>2996</v>
      </c>
      <c r="B112" s="355"/>
      <c r="C112" s="355"/>
      <c r="D112" s="355"/>
      <c r="E112" s="355"/>
      <c r="F112" s="355"/>
      <c r="G112" s="355"/>
      <c r="H112" s="239"/>
    </row>
    <row r="113" spans="1:8" x14ac:dyDescent="0.25">
      <c r="A113" s="355" t="s">
        <v>2995</v>
      </c>
      <c r="B113" s="355"/>
      <c r="C113" s="355"/>
      <c r="D113" s="355"/>
      <c r="E113" s="355"/>
      <c r="F113" s="355"/>
      <c r="G113" s="355"/>
      <c r="H113" s="239"/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tabColor rgb="FFC00000"/>
  </sheetPr>
  <dimension ref="A1:K13"/>
  <sheetViews>
    <sheetView topLeftCell="A4" workbookViewId="0">
      <selection activeCell="F24" sqref="F24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1" width="8.5" style="2" customWidth="1"/>
    <col min="12" max="16384" width="9" style="2"/>
  </cols>
  <sheetData>
    <row r="1" spans="1:11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3" t="s">
        <v>2571</v>
      </c>
    </row>
    <row r="4" spans="1:11" x14ac:dyDescent="0.25">
      <c r="A4" s="3" t="s">
        <v>3516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1" ht="17" thickBot="1" x14ac:dyDescent="0.3"/>
    <row r="6" spans="1:11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0" t="s">
        <v>4</v>
      </c>
      <c r="F6" s="10" t="s">
        <v>10</v>
      </c>
      <c r="G6" s="10" t="s">
        <v>30</v>
      </c>
      <c r="H6" s="10" t="s">
        <v>29</v>
      </c>
      <c r="I6" s="10" t="s">
        <v>27</v>
      </c>
      <c r="J6" s="10" t="s">
        <v>31</v>
      </c>
      <c r="K6" s="10"/>
    </row>
    <row r="7" spans="1:11" s="1" customFormat="1" x14ac:dyDescent="0.25">
      <c r="A7" s="55">
        <v>45023</v>
      </c>
      <c r="B7" s="436" t="s">
        <v>6960</v>
      </c>
      <c r="C7" s="13">
        <v>12</v>
      </c>
      <c r="D7" s="13">
        <v>18</v>
      </c>
      <c r="E7" s="13">
        <v>36</v>
      </c>
      <c r="F7" s="13">
        <v>9</v>
      </c>
      <c r="G7" s="13">
        <v>4</v>
      </c>
      <c r="H7" s="13">
        <v>4</v>
      </c>
      <c r="I7" s="13">
        <v>11</v>
      </c>
      <c r="J7" s="13">
        <v>20</v>
      </c>
      <c r="K7" s="43"/>
    </row>
    <row r="8" spans="1:11" s="1" customFormat="1" ht="17" thickBot="1" x14ac:dyDescent="0.3">
      <c r="A8" s="76" t="s">
        <v>7084</v>
      </c>
      <c r="B8" s="77" t="s">
        <v>63</v>
      </c>
      <c r="C8" s="14">
        <v>-12</v>
      </c>
      <c r="D8" s="14">
        <v>-18</v>
      </c>
      <c r="E8" s="14">
        <v>-36</v>
      </c>
      <c r="F8" s="14">
        <v>-9</v>
      </c>
      <c r="G8" s="14">
        <v>-4</v>
      </c>
      <c r="H8" s="14">
        <v>-4</v>
      </c>
      <c r="I8" s="14">
        <v>-11</v>
      </c>
      <c r="J8" s="14">
        <v>-20</v>
      </c>
      <c r="K8" s="115"/>
    </row>
    <row r="9" spans="1:11" ht="17" thickBot="1" x14ac:dyDescent="0.3">
      <c r="A9" s="161" t="s">
        <v>7052</v>
      </c>
      <c r="B9" s="34"/>
      <c r="C9" s="34">
        <f>SUM(C7:C8)</f>
        <v>0</v>
      </c>
      <c r="D9" s="34">
        <f t="shared" ref="D9:J9" si="0">SUM(D7:D8)</f>
        <v>0</v>
      </c>
      <c r="E9" s="34">
        <f t="shared" si="0"/>
        <v>0</v>
      </c>
      <c r="F9" s="34">
        <f t="shared" si="0"/>
        <v>0</v>
      </c>
      <c r="G9" s="34">
        <f t="shared" si="0"/>
        <v>0</v>
      </c>
      <c r="H9" s="34">
        <f t="shared" si="0"/>
        <v>0</v>
      </c>
      <c r="I9" s="34">
        <f t="shared" si="0"/>
        <v>0</v>
      </c>
      <c r="J9" s="34">
        <f t="shared" si="0"/>
        <v>0</v>
      </c>
      <c r="K9" s="54"/>
    </row>
    <row r="10" spans="1:11" x14ac:dyDescent="0.25">
      <c r="A10" s="256"/>
      <c r="B10" s="436"/>
      <c r="C10" s="53"/>
      <c r="D10" s="53"/>
      <c r="E10" s="53"/>
      <c r="F10" s="53"/>
      <c r="G10" s="53"/>
      <c r="H10" s="53"/>
      <c r="I10" s="53"/>
      <c r="J10" s="53"/>
      <c r="K10" s="53"/>
    </row>
    <row r="11" spans="1:11" x14ac:dyDescent="0.25">
      <c r="A11" s="256"/>
      <c r="B11" s="75"/>
      <c r="C11" s="13"/>
      <c r="D11" s="13"/>
      <c r="E11" s="13"/>
      <c r="F11" s="13"/>
      <c r="G11" s="13"/>
      <c r="H11" s="13"/>
      <c r="I11" s="13"/>
      <c r="J11" s="13"/>
      <c r="K11" s="13"/>
    </row>
    <row r="12" spans="1:11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</row>
    <row r="13" spans="1:11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</row>
  </sheetData>
  <pageMargins left="0.7" right="0.7" top="0.75" bottom="0.75" header="0.3" footer="0.3"/>
  <pageSetup orientation="portrait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tabColor rgb="FF92D050"/>
  </sheetPr>
  <dimension ref="A1:Q71"/>
  <sheetViews>
    <sheetView topLeftCell="A37" workbookViewId="0">
      <selection activeCell="B58" sqref="B58"/>
    </sheetView>
  </sheetViews>
  <sheetFormatPr baseColWidth="10" defaultColWidth="9" defaultRowHeight="16" x14ac:dyDescent="0.25"/>
  <cols>
    <col min="1" max="1" width="12.33203125" style="2" customWidth="1"/>
    <col min="2" max="2" width="28.5" style="2" customWidth="1"/>
    <col min="3" max="11" width="8.5" style="2" customWidth="1"/>
    <col min="12" max="13" width="9" style="2"/>
    <col min="14" max="17" width="9" style="8"/>
    <col min="18" max="16384" width="9" style="2"/>
  </cols>
  <sheetData>
    <row r="1" spans="1:17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7" x14ac:dyDescent="0.25">
      <c r="A3" s="3" t="s">
        <v>2571</v>
      </c>
    </row>
    <row r="4" spans="1:17" x14ac:dyDescent="0.25">
      <c r="A4" s="3" t="s">
        <v>1180</v>
      </c>
      <c r="B4" s="62"/>
      <c r="C4" s="62"/>
      <c r="D4" s="62"/>
      <c r="E4" s="62"/>
      <c r="F4" s="62"/>
      <c r="G4" s="62"/>
      <c r="H4" s="62"/>
      <c r="I4" s="62"/>
      <c r="J4" s="62"/>
      <c r="K4" s="62"/>
    </row>
    <row r="5" spans="1:17" ht="17" thickBot="1" x14ac:dyDescent="0.3"/>
    <row r="6" spans="1:17" s="1" customFormat="1" ht="17" thickBot="1" x14ac:dyDescent="0.3">
      <c r="A6" s="9" t="s">
        <v>0</v>
      </c>
      <c r="B6" s="10" t="s">
        <v>1</v>
      </c>
      <c r="C6" s="10" t="s">
        <v>1181</v>
      </c>
      <c r="D6" s="10" t="s">
        <v>969</v>
      </c>
      <c r="E6" s="10" t="s">
        <v>27</v>
      </c>
      <c r="F6" s="10" t="s">
        <v>379</v>
      </c>
      <c r="G6" s="10" t="s">
        <v>29</v>
      </c>
      <c r="H6" s="10" t="s">
        <v>32</v>
      </c>
      <c r="I6" s="10" t="s">
        <v>1152</v>
      </c>
      <c r="J6" s="10" t="s">
        <v>10</v>
      </c>
      <c r="K6" s="32" t="s">
        <v>2</v>
      </c>
      <c r="L6" s="10" t="s">
        <v>17</v>
      </c>
      <c r="M6" s="11" t="s">
        <v>26</v>
      </c>
      <c r="N6" s="6"/>
      <c r="O6" s="6"/>
      <c r="P6" s="6"/>
      <c r="Q6" s="6"/>
    </row>
    <row r="7" spans="1:17" s="1" customFormat="1" x14ac:dyDescent="0.25">
      <c r="A7" s="55" t="s">
        <v>2998</v>
      </c>
      <c r="B7" s="301" t="s">
        <v>3000</v>
      </c>
      <c r="C7" s="53">
        <v>60</v>
      </c>
      <c r="D7" s="53">
        <v>50</v>
      </c>
      <c r="E7" s="53">
        <v>100</v>
      </c>
      <c r="F7" s="53">
        <v>50</v>
      </c>
      <c r="G7" s="53">
        <v>25</v>
      </c>
      <c r="H7" s="53">
        <v>100</v>
      </c>
      <c r="I7" s="53">
        <v>50</v>
      </c>
      <c r="J7" s="53"/>
      <c r="K7" s="988"/>
      <c r="L7" s="354"/>
      <c r="M7" s="354"/>
      <c r="N7" s="6"/>
      <c r="O7" s="6"/>
      <c r="P7" s="6"/>
      <c r="Q7" s="6"/>
    </row>
    <row r="8" spans="1:17" s="1" customFormat="1" ht="17" thickBot="1" x14ac:dyDescent="0.3">
      <c r="A8" s="76" t="s">
        <v>2998</v>
      </c>
      <c r="B8" s="78" t="s">
        <v>2999</v>
      </c>
      <c r="C8" s="14">
        <v>40</v>
      </c>
      <c r="D8" s="14">
        <v>50</v>
      </c>
      <c r="E8" s="14">
        <v>100</v>
      </c>
      <c r="F8" s="14">
        <v>200</v>
      </c>
      <c r="G8" s="14">
        <v>25</v>
      </c>
      <c r="H8" s="14"/>
      <c r="I8" s="14"/>
      <c r="J8" s="14"/>
      <c r="K8" s="987"/>
      <c r="L8" s="115"/>
      <c r="M8" s="115"/>
      <c r="N8" s="6"/>
      <c r="O8" s="6"/>
      <c r="P8" s="6"/>
      <c r="Q8" s="6"/>
    </row>
    <row r="9" spans="1:17" s="1" customFormat="1" ht="17" thickBot="1" x14ac:dyDescent="0.3">
      <c r="A9" s="170" t="s">
        <v>3009</v>
      </c>
      <c r="B9" s="34"/>
      <c r="C9" s="34">
        <f>SUM(C7:C8)</f>
        <v>100</v>
      </c>
      <c r="D9" s="34">
        <f t="shared" ref="D9:I9" si="0">SUM(D7:D8)</f>
        <v>100</v>
      </c>
      <c r="E9" s="34">
        <f>SUM(E7:E8)</f>
        <v>200</v>
      </c>
      <c r="F9" s="34">
        <f t="shared" si="0"/>
        <v>250</v>
      </c>
      <c r="G9" s="34">
        <f t="shared" si="0"/>
        <v>50</v>
      </c>
      <c r="H9" s="34">
        <f t="shared" si="0"/>
        <v>100</v>
      </c>
      <c r="I9" s="34">
        <f t="shared" si="0"/>
        <v>50</v>
      </c>
      <c r="J9" s="390"/>
      <c r="K9" s="390"/>
      <c r="L9" s="34"/>
      <c r="M9" s="54"/>
      <c r="N9" s="6"/>
      <c r="O9" s="6"/>
      <c r="P9" s="6"/>
      <c r="Q9" s="6"/>
    </row>
    <row r="10" spans="1:17" s="1" customFormat="1" x14ac:dyDescent="0.25">
      <c r="A10" s="55" t="s">
        <v>3055</v>
      </c>
      <c r="B10" s="301" t="s">
        <v>3056</v>
      </c>
      <c r="C10" s="354"/>
      <c r="D10" s="354"/>
      <c r="E10" s="354"/>
      <c r="F10" s="354"/>
      <c r="G10" s="53">
        <v>150</v>
      </c>
      <c r="H10" s="354"/>
      <c r="I10" s="354"/>
      <c r="J10" s="53">
        <v>10</v>
      </c>
      <c r="K10" s="988"/>
      <c r="L10" s="354"/>
      <c r="M10" s="354"/>
      <c r="N10" s="6"/>
      <c r="O10" s="6"/>
      <c r="P10" s="6"/>
      <c r="Q10" s="6"/>
    </row>
    <row r="11" spans="1:17" s="1" customFormat="1" ht="17" thickBot="1" x14ac:dyDescent="0.3">
      <c r="A11" s="76" t="s">
        <v>3055</v>
      </c>
      <c r="B11" s="78" t="s">
        <v>63</v>
      </c>
      <c r="C11" s="14">
        <v>-80</v>
      </c>
      <c r="D11" s="115"/>
      <c r="E11" s="14">
        <v>-160</v>
      </c>
      <c r="F11" s="115"/>
      <c r="G11" s="115"/>
      <c r="H11" s="115"/>
      <c r="I11" s="115"/>
      <c r="J11" s="115"/>
      <c r="K11" s="987"/>
      <c r="L11" s="115"/>
      <c r="M11" s="115"/>
      <c r="N11" s="6"/>
      <c r="O11" s="6"/>
      <c r="P11" s="6"/>
      <c r="Q11" s="6"/>
    </row>
    <row r="12" spans="1:17" s="6" customFormat="1" ht="17" thickBot="1" x14ac:dyDescent="0.3">
      <c r="A12" s="170" t="s">
        <v>3102</v>
      </c>
      <c r="B12" s="34"/>
      <c r="C12" s="34">
        <f>SUM(C9:C11)</f>
        <v>20</v>
      </c>
      <c r="D12" s="34">
        <f t="shared" ref="D12:K12" si="1">SUM(D9:D11)</f>
        <v>100</v>
      </c>
      <c r="E12" s="34">
        <f t="shared" si="1"/>
        <v>40</v>
      </c>
      <c r="F12" s="34">
        <f t="shared" si="1"/>
        <v>250</v>
      </c>
      <c r="G12" s="34">
        <f t="shared" si="1"/>
        <v>200</v>
      </c>
      <c r="H12" s="34">
        <f t="shared" si="1"/>
        <v>100</v>
      </c>
      <c r="I12" s="34">
        <f t="shared" si="1"/>
        <v>50</v>
      </c>
      <c r="J12" s="34">
        <f t="shared" si="1"/>
        <v>10</v>
      </c>
      <c r="K12" s="390">
        <f t="shared" si="1"/>
        <v>0</v>
      </c>
      <c r="L12" s="34"/>
      <c r="M12" s="54"/>
    </row>
    <row r="13" spans="1:17" s="1" customFormat="1" ht="17" thickBot="1" x14ac:dyDescent="0.3">
      <c r="A13" s="28"/>
      <c r="B13" s="379"/>
      <c r="C13" s="370"/>
      <c r="D13" s="370"/>
      <c r="E13" s="370"/>
      <c r="F13" s="370"/>
      <c r="G13" s="370"/>
      <c r="H13" s="370"/>
      <c r="I13" s="370"/>
      <c r="J13" s="370"/>
      <c r="K13" s="989"/>
      <c r="L13" s="370"/>
      <c r="M13" s="370"/>
      <c r="N13" s="6"/>
      <c r="O13" s="6"/>
      <c r="P13" s="6"/>
      <c r="Q13" s="6"/>
    </row>
    <row r="14" spans="1:17" s="6" customFormat="1" ht="17" thickBot="1" x14ac:dyDescent="0.3">
      <c r="A14" s="170" t="s">
        <v>3221</v>
      </c>
      <c r="B14" s="34"/>
      <c r="C14" s="34">
        <f>SUM(C12:C13)</f>
        <v>20</v>
      </c>
      <c r="D14" s="34">
        <f t="shared" ref="D14:K14" si="2">SUM(D12:D13)</f>
        <v>100</v>
      </c>
      <c r="E14" s="34">
        <f t="shared" si="2"/>
        <v>40</v>
      </c>
      <c r="F14" s="34">
        <f t="shared" si="2"/>
        <v>250</v>
      </c>
      <c r="G14" s="34">
        <f t="shared" si="2"/>
        <v>200</v>
      </c>
      <c r="H14" s="34">
        <f t="shared" si="2"/>
        <v>100</v>
      </c>
      <c r="I14" s="34">
        <f t="shared" si="2"/>
        <v>50</v>
      </c>
      <c r="J14" s="34">
        <f t="shared" si="2"/>
        <v>10</v>
      </c>
      <c r="K14" s="390">
        <f t="shared" si="2"/>
        <v>0</v>
      </c>
      <c r="L14" s="34"/>
      <c r="M14" s="54"/>
    </row>
    <row r="15" spans="1:17" s="6" customFormat="1" ht="17" thickBot="1" x14ac:dyDescent="0.3">
      <c r="A15" s="380" t="s">
        <v>3347</v>
      </c>
      <c r="B15" s="381" t="s">
        <v>63</v>
      </c>
      <c r="C15" s="193">
        <v>-20</v>
      </c>
      <c r="D15" s="193">
        <v>-95</v>
      </c>
      <c r="E15" s="193">
        <v>-31</v>
      </c>
      <c r="F15" s="193">
        <v>-209</v>
      </c>
      <c r="G15" s="193">
        <v>-156</v>
      </c>
      <c r="H15" s="193">
        <v>-82</v>
      </c>
      <c r="I15" s="193">
        <v>-14</v>
      </c>
      <c r="J15" s="193">
        <v>-10</v>
      </c>
      <c r="K15" s="651">
        <v>-25</v>
      </c>
      <c r="L15" s="193">
        <v>-7</v>
      </c>
      <c r="M15" s="193">
        <v>-1</v>
      </c>
    </row>
    <row r="16" spans="1:17" s="6" customFormat="1" ht="17" thickBot="1" x14ac:dyDescent="0.3">
      <c r="A16" s="170" t="s">
        <v>3339</v>
      </c>
      <c r="B16" s="34"/>
      <c r="C16" s="34">
        <f>SUM(C14:C15)</f>
        <v>0</v>
      </c>
      <c r="D16" s="34">
        <f t="shared" ref="D16:M16" si="3">SUM(D14:D15)</f>
        <v>5</v>
      </c>
      <c r="E16" s="34">
        <f t="shared" si="3"/>
        <v>9</v>
      </c>
      <c r="F16" s="34">
        <f t="shared" si="3"/>
        <v>41</v>
      </c>
      <c r="G16" s="34">
        <f t="shared" si="3"/>
        <v>44</v>
      </c>
      <c r="H16" s="34">
        <f t="shared" si="3"/>
        <v>18</v>
      </c>
      <c r="I16" s="34">
        <f t="shared" si="3"/>
        <v>36</v>
      </c>
      <c r="J16" s="34">
        <f t="shared" si="3"/>
        <v>0</v>
      </c>
      <c r="K16" s="56">
        <f t="shared" si="3"/>
        <v>-25</v>
      </c>
      <c r="L16" s="56">
        <f t="shared" si="3"/>
        <v>-7</v>
      </c>
      <c r="M16" s="56">
        <f t="shared" si="3"/>
        <v>-1</v>
      </c>
    </row>
    <row r="17" spans="1:17" s="1" customFormat="1" x14ac:dyDescent="0.25">
      <c r="A17" s="1005" t="s">
        <v>3372</v>
      </c>
      <c r="B17" s="1006" t="s">
        <v>3378</v>
      </c>
      <c r="C17" s="1007"/>
      <c r="D17" s="1007"/>
      <c r="E17" s="1007"/>
      <c r="F17" s="1007"/>
      <c r="G17" s="1036">
        <v>-11</v>
      </c>
      <c r="H17" s="43"/>
      <c r="I17" s="43"/>
      <c r="J17" s="43"/>
      <c r="K17" s="986"/>
      <c r="L17" s="43"/>
      <c r="M17" s="43"/>
      <c r="N17" s="6"/>
      <c r="O17" s="6"/>
      <c r="P17" s="6"/>
      <c r="Q17" s="6"/>
    </row>
    <row r="18" spans="1:17" s="1" customFormat="1" x14ac:dyDescent="0.25">
      <c r="A18" s="1038" t="s">
        <v>3372</v>
      </c>
      <c r="B18" s="1008" t="s">
        <v>3380</v>
      </c>
      <c r="C18" s="1008"/>
      <c r="D18" s="1008"/>
      <c r="E18" s="1008"/>
      <c r="F18" s="1008"/>
      <c r="G18" s="1008"/>
      <c r="H18" s="1008"/>
      <c r="I18" s="1008"/>
      <c r="J18" s="1008"/>
      <c r="K18" s="1010">
        <v>25</v>
      </c>
      <c r="L18" s="1008">
        <v>6</v>
      </c>
      <c r="M18" s="43"/>
      <c r="N18" s="6"/>
      <c r="O18" s="6"/>
      <c r="P18" s="6"/>
      <c r="Q18" s="6"/>
    </row>
    <row r="19" spans="1:17" s="1" customFormat="1" x14ac:dyDescent="0.25">
      <c r="A19" s="13" t="s">
        <v>3431</v>
      </c>
      <c r="B19" s="13" t="s">
        <v>63</v>
      </c>
      <c r="C19" s="43"/>
      <c r="D19" s="39">
        <v>-4</v>
      </c>
      <c r="E19" s="43"/>
      <c r="F19" s="43"/>
      <c r="G19" s="39">
        <v>-8</v>
      </c>
      <c r="H19" s="43"/>
      <c r="I19" s="39">
        <v>-36</v>
      </c>
      <c r="J19" s="43"/>
      <c r="K19" s="43"/>
      <c r="L19" s="43"/>
      <c r="M19" s="43"/>
      <c r="N19" s="6"/>
      <c r="O19" s="6"/>
      <c r="P19" s="6"/>
      <c r="Q19" s="6"/>
    </row>
    <row r="20" spans="1:17" s="1" customFormat="1" ht="17" thickBot="1" x14ac:dyDescent="0.3">
      <c r="A20" s="43" t="s">
        <v>3431</v>
      </c>
      <c r="B20" s="43" t="s">
        <v>3432</v>
      </c>
      <c r="C20" s="43"/>
      <c r="D20" s="43"/>
      <c r="E20" s="43"/>
      <c r="F20" s="43"/>
      <c r="G20" s="43"/>
      <c r="H20" s="43"/>
      <c r="I20" s="44"/>
      <c r="J20" s="43"/>
      <c r="K20" s="43"/>
      <c r="L20" s="43">
        <v>1</v>
      </c>
      <c r="M20" s="43">
        <v>1</v>
      </c>
      <c r="N20" s="6"/>
      <c r="O20" s="6"/>
      <c r="P20" s="6"/>
      <c r="Q20" s="6"/>
    </row>
    <row r="21" spans="1:17" s="6" customFormat="1" ht="17" thickBot="1" x14ac:dyDescent="0.3">
      <c r="A21" s="171" t="s">
        <v>3456</v>
      </c>
      <c r="B21" s="41"/>
      <c r="C21" s="41">
        <f t="shared" ref="C21:M21" si="4">SUM(C16:C20)</f>
        <v>0</v>
      </c>
      <c r="D21" s="181">
        <f t="shared" si="4"/>
        <v>1</v>
      </c>
      <c r="E21" s="181">
        <f t="shared" si="4"/>
        <v>9</v>
      </c>
      <c r="F21" s="181">
        <f t="shared" si="4"/>
        <v>41</v>
      </c>
      <c r="G21" s="181">
        <f t="shared" si="4"/>
        <v>25</v>
      </c>
      <c r="H21" s="181">
        <f t="shared" si="4"/>
        <v>18</v>
      </c>
      <c r="I21" s="181">
        <f t="shared" si="4"/>
        <v>0</v>
      </c>
      <c r="J21" s="41">
        <f t="shared" si="4"/>
        <v>0</v>
      </c>
      <c r="K21" s="41">
        <f t="shared" si="4"/>
        <v>0</v>
      </c>
      <c r="L21" s="41">
        <f t="shared" si="4"/>
        <v>0</v>
      </c>
      <c r="M21" s="41">
        <f t="shared" si="4"/>
        <v>0</v>
      </c>
      <c r="N21" s="6" t="s">
        <v>2782</v>
      </c>
    </row>
    <row r="22" spans="1:17" s="1" customFormat="1" ht="17" thickBot="1" x14ac:dyDescent="0.3">
      <c r="A22" s="14"/>
      <c r="B22" s="14"/>
      <c r="C22" s="115"/>
      <c r="D22" s="14"/>
      <c r="E22" s="115"/>
      <c r="F22" s="115"/>
      <c r="G22" s="14"/>
      <c r="H22" s="115"/>
      <c r="I22" s="14"/>
      <c r="J22" s="115"/>
      <c r="K22" s="115"/>
      <c r="L22" s="115"/>
      <c r="M22" s="115"/>
      <c r="N22" s="6"/>
      <c r="O22" s="6"/>
      <c r="P22" s="6"/>
      <c r="Q22" s="6"/>
    </row>
    <row r="23" spans="1:17" s="1" customFormat="1" ht="17" thickBot="1" x14ac:dyDescent="0.3">
      <c r="A23" s="171" t="s">
        <v>3574</v>
      </c>
      <c r="B23" s="41"/>
      <c r="C23" s="204">
        <f>SUM(C21:C22)</f>
        <v>0</v>
      </c>
      <c r="D23" s="42">
        <f t="shared" ref="D23:M25" si="5">SUM(D21:D22)</f>
        <v>1</v>
      </c>
      <c r="E23" s="42">
        <f t="shared" si="5"/>
        <v>9</v>
      </c>
      <c r="F23" s="42">
        <f t="shared" si="5"/>
        <v>41</v>
      </c>
      <c r="G23" s="42">
        <f t="shared" si="5"/>
        <v>25</v>
      </c>
      <c r="H23" s="42">
        <f t="shared" si="5"/>
        <v>18</v>
      </c>
      <c r="I23" s="204">
        <f t="shared" si="5"/>
        <v>0</v>
      </c>
      <c r="J23" s="204">
        <f t="shared" si="5"/>
        <v>0</v>
      </c>
      <c r="K23" s="204">
        <f t="shared" si="5"/>
        <v>0</v>
      </c>
      <c r="L23" s="204">
        <f t="shared" si="5"/>
        <v>0</v>
      </c>
      <c r="M23" s="204">
        <f t="shared" si="5"/>
        <v>0</v>
      </c>
      <c r="N23" s="6" t="s">
        <v>2782</v>
      </c>
      <c r="O23" s="6"/>
      <c r="P23" s="6"/>
      <c r="Q23" s="6"/>
    </row>
    <row r="24" spans="1:17" s="1" customFormat="1" ht="17" thickBot="1" x14ac:dyDescent="0.3">
      <c r="A24" s="53"/>
      <c r="B24" s="53"/>
      <c r="C24" s="354"/>
      <c r="D24" s="53"/>
      <c r="E24" s="354"/>
      <c r="F24" s="354"/>
      <c r="G24" s="53"/>
      <c r="H24" s="354"/>
      <c r="I24" s="53"/>
      <c r="J24" s="354"/>
      <c r="K24" s="354"/>
      <c r="L24" s="354"/>
      <c r="M24" s="354"/>
      <c r="N24" s="6"/>
      <c r="O24" s="6"/>
      <c r="P24" s="6"/>
      <c r="Q24" s="6"/>
    </row>
    <row r="25" spans="1:17" s="1" customFormat="1" ht="17" thickBot="1" x14ac:dyDescent="0.3">
      <c r="A25" s="171" t="s">
        <v>3667</v>
      </c>
      <c r="B25" s="41"/>
      <c r="C25" s="204">
        <f t="shared" ref="C25:H25" si="6">SUM(C23:C24)</f>
        <v>0</v>
      </c>
      <c r="D25" s="42">
        <f t="shared" si="6"/>
        <v>1</v>
      </c>
      <c r="E25" s="42">
        <f t="shared" si="6"/>
        <v>9</v>
      </c>
      <c r="F25" s="42">
        <f t="shared" si="6"/>
        <v>41</v>
      </c>
      <c r="G25" s="42">
        <f t="shared" si="6"/>
        <v>25</v>
      </c>
      <c r="H25" s="42">
        <f t="shared" si="6"/>
        <v>18</v>
      </c>
      <c r="I25" s="204">
        <f t="shared" si="5"/>
        <v>0</v>
      </c>
      <c r="J25" s="204">
        <f t="shared" si="5"/>
        <v>0</v>
      </c>
      <c r="K25" s="204">
        <f t="shared" si="5"/>
        <v>0</v>
      </c>
      <c r="L25" s="204">
        <f t="shared" si="5"/>
        <v>0</v>
      </c>
      <c r="M25" s="204">
        <f t="shared" si="5"/>
        <v>0</v>
      </c>
      <c r="N25" s="6" t="s">
        <v>2782</v>
      </c>
      <c r="O25" s="6"/>
      <c r="P25" s="6"/>
      <c r="Q25" s="6"/>
    </row>
    <row r="26" spans="1:17" ht="17" thickBot="1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</row>
    <row r="27" spans="1:17" s="1" customFormat="1" ht="17" thickBot="1" x14ac:dyDescent="0.3">
      <c r="A27" s="171" t="s">
        <v>3894</v>
      </c>
      <c r="B27" s="41"/>
      <c r="C27" s="204">
        <f>SUM(C25:C26)</f>
        <v>0</v>
      </c>
      <c r="D27" s="42">
        <f t="shared" ref="D27:M27" si="7">SUM(D25:D26)</f>
        <v>1</v>
      </c>
      <c r="E27" s="42">
        <f t="shared" si="7"/>
        <v>9</v>
      </c>
      <c r="F27" s="42">
        <f t="shared" si="7"/>
        <v>41</v>
      </c>
      <c r="G27" s="42">
        <f t="shared" si="7"/>
        <v>25</v>
      </c>
      <c r="H27" s="42">
        <f t="shared" si="7"/>
        <v>18</v>
      </c>
      <c r="I27" s="204">
        <f t="shared" si="7"/>
        <v>0</v>
      </c>
      <c r="J27" s="204">
        <f t="shared" si="7"/>
        <v>0</v>
      </c>
      <c r="K27" s="204">
        <f t="shared" si="7"/>
        <v>0</v>
      </c>
      <c r="L27" s="204">
        <f t="shared" si="7"/>
        <v>0</v>
      </c>
      <c r="M27" s="204">
        <f t="shared" si="7"/>
        <v>0</v>
      </c>
      <c r="N27" s="6" t="s">
        <v>2782</v>
      </c>
      <c r="O27" s="6"/>
      <c r="P27" s="6"/>
      <c r="Q27" s="6"/>
    </row>
    <row r="28" spans="1:17" ht="17" thickBot="1" x14ac:dyDescent="0.3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</row>
    <row r="29" spans="1:17" s="1" customFormat="1" ht="17" thickBot="1" x14ac:dyDescent="0.3">
      <c r="A29" s="860" t="s">
        <v>4025</v>
      </c>
      <c r="B29" s="41"/>
      <c r="C29" s="204">
        <f>SUM(C27:C28)</f>
        <v>0</v>
      </c>
      <c r="D29" s="42">
        <f t="shared" ref="D29:M49" si="8">SUM(D27:D28)</f>
        <v>1</v>
      </c>
      <c r="E29" s="42">
        <f t="shared" si="8"/>
        <v>9</v>
      </c>
      <c r="F29" s="42">
        <f t="shared" si="8"/>
        <v>41</v>
      </c>
      <c r="G29" s="42">
        <f t="shared" si="8"/>
        <v>25</v>
      </c>
      <c r="H29" s="42">
        <f t="shared" si="8"/>
        <v>18</v>
      </c>
      <c r="I29" s="204">
        <f t="shared" si="8"/>
        <v>0</v>
      </c>
      <c r="J29" s="204">
        <f t="shared" si="8"/>
        <v>0</v>
      </c>
      <c r="K29" s="204">
        <f t="shared" si="8"/>
        <v>0</v>
      </c>
      <c r="L29" s="204">
        <f t="shared" si="8"/>
        <v>0</v>
      </c>
      <c r="M29" s="204">
        <f t="shared" si="8"/>
        <v>0</v>
      </c>
      <c r="N29" s="6" t="s">
        <v>2782</v>
      </c>
      <c r="O29" s="6"/>
      <c r="P29" s="6"/>
      <c r="Q29" s="6"/>
    </row>
    <row r="30" spans="1:17" ht="17" thickBot="1" x14ac:dyDescent="0.3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</row>
    <row r="31" spans="1:17" s="1" customFormat="1" ht="17" thickBot="1" x14ac:dyDescent="0.3">
      <c r="A31" s="860" t="s">
        <v>4240</v>
      </c>
      <c r="B31" s="41"/>
      <c r="C31" s="204">
        <f>SUM(C29:C30)</f>
        <v>0</v>
      </c>
      <c r="D31" s="42">
        <f t="shared" si="8"/>
        <v>1</v>
      </c>
      <c r="E31" s="42">
        <f t="shared" si="8"/>
        <v>9</v>
      </c>
      <c r="F31" s="42">
        <f t="shared" si="8"/>
        <v>41</v>
      </c>
      <c r="G31" s="42">
        <f t="shared" si="8"/>
        <v>25</v>
      </c>
      <c r="H31" s="42">
        <f t="shared" si="8"/>
        <v>18</v>
      </c>
      <c r="I31" s="204">
        <f t="shared" si="8"/>
        <v>0</v>
      </c>
      <c r="J31" s="204">
        <f t="shared" si="8"/>
        <v>0</v>
      </c>
      <c r="K31" s="204">
        <f t="shared" si="8"/>
        <v>0</v>
      </c>
      <c r="L31" s="204">
        <f t="shared" si="8"/>
        <v>0</v>
      </c>
      <c r="M31" s="204">
        <f t="shared" si="8"/>
        <v>0</v>
      </c>
      <c r="N31" s="6" t="s">
        <v>2782</v>
      </c>
      <c r="O31" s="6"/>
      <c r="P31" s="6"/>
      <c r="Q31" s="6"/>
    </row>
    <row r="32" spans="1:17" ht="17" thickBot="1" x14ac:dyDescent="0.3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7" s="1" customFormat="1" ht="17" thickBot="1" x14ac:dyDescent="0.3">
      <c r="A33" s="860" t="s">
        <v>4326</v>
      </c>
      <c r="B33" s="41"/>
      <c r="C33" s="204">
        <f>SUM(C31:C32)</f>
        <v>0</v>
      </c>
      <c r="D33" s="42">
        <f t="shared" si="8"/>
        <v>1</v>
      </c>
      <c r="E33" s="42">
        <f t="shared" si="8"/>
        <v>9</v>
      </c>
      <c r="F33" s="42">
        <f t="shared" si="8"/>
        <v>41</v>
      </c>
      <c r="G33" s="42">
        <f t="shared" si="8"/>
        <v>25</v>
      </c>
      <c r="H33" s="42">
        <f t="shared" si="8"/>
        <v>18</v>
      </c>
      <c r="I33" s="204">
        <f t="shared" si="8"/>
        <v>0</v>
      </c>
      <c r="J33" s="204">
        <f t="shared" si="8"/>
        <v>0</v>
      </c>
      <c r="K33" s="204">
        <f t="shared" si="8"/>
        <v>0</v>
      </c>
      <c r="L33" s="204">
        <f t="shared" si="8"/>
        <v>0</v>
      </c>
      <c r="M33" s="204">
        <f t="shared" si="8"/>
        <v>0</v>
      </c>
      <c r="N33" s="6" t="s">
        <v>2782</v>
      </c>
      <c r="O33" s="6"/>
      <c r="P33" s="6"/>
      <c r="Q33" s="6"/>
    </row>
    <row r="34" spans="1:17" ht="17" thickBot="1" x14ac:dyDescent="0.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</row>
    <row r="35" spans="1:17" s="1" customFormat="1" ht="17" thickBot="1" x14ac:dyDescent="0.3">
      <c r="A35" s="860" t="s">
        <v>4461</v>
      </c>
      <c r="B35" s="41"/>
      <c r="C35" s="204">
        <f>SUM(C33:C34)</f>
        <v>0</v>
      </c>
      <c r="D35" s="42">
        <f t="shared" si="8"/>
        <v>1</v>
      </c>
      <c r="E35" s="42">
        <f t="shared" si="8"/>
        <v>9</v>
      </c>
      <c r="F35" s="42">
        <f t="shared" si="8"/>
        <v>41</v>
      </c>
      <c r="G35" s="42">
        <f t="shared" si="8"/>
        <v>25</v>
      </c>
      <c r="H35" s="42">
        <f t="shared" si="8"/>
        <v>18</v>
      </c>
      <c r="I35" s="204">
        <f t="shared" si="8"/>
        <v>0</v>
      </c>
      <c r="J35" s="204">
        <f t="shared" si="8"/>
        <v>0</v>
      </c>
      <c r="K35" s="204">
        <f t="shared" si="8"/>
        <v>0</v>
      </c>
      <c r="L35" s="204">
        <f t="shared" si="8"/>
        <v>0</v>
      </c>
      <c r="M35" s="204">
        <f t="shared" si="8"/>
        <v>0</v>
      </c>
      <c r="N35" s="6" t="s">
        <v>2782</v>
      </c>
      <c r="O35" s="6"/>
      <c r="P35" s="6"/>
      <c r="Q35" s="6"/>
    </row>
    <row r="36" spans="1:17" ht="17" thickBot="1" x14ac:dyDescent="0.3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</row>
    <row r="37" spans="1:17" s="1" customFormat="1" ht="17" thickBot="1" x14ac:dyDescent="0.3">
      <c r="A37" s="860" t="s">
        <v>4707</v>
      </c>
      <c r="B37" s="41"/>
      <c r="C37" s="204">
        <f>SUM(C35:C36)</f>
        <v>0</v>
      </c>
      <c r="D37" s="42">
        <f t="shared" si="8"/>
        <v>1</v>
      </c>
      <c r="E37" s="42">
        <f t="shared" si="8"/>
        <v>9</v>
      </c>
      <c r="F37" s="42">
        <f t="shared" si="8"/>
        <v>41</v>
      </c>
      <c r="G37" s="42">
        <f t="shared" si="8"/>
        <v>25</v>
      </c>
      <c r="H37" s="42">
        <f t="shared" si="8"/>
        <v>18</v>
      </c>
      <c r="I37" s="204">
        <f t="shared" si="8"/>
        <v>0</v>
      </c>
      <c r="J37" s="204">
        <f t="shared" si="8"/>
        <v>0</v>
      </c>
      <c r="K37" s="204">
        <f t="shared" si="8"/>
        <v>0</v>
      </c>
      <c r="L37" s="204">
        <f t="shared" si="8"/>
        <v>0</v>
      </c>
      <c r="M37" s="204">
        <f t="shared" si="8"/>
        <v>0</v>
      </c>
      <c r="N37" s="6" t="s">
        <v>2782</v>
      </c>
      <c r="O37" s="6"/>
      <c r="P37" s="6"/>
      <c r="Q37" s="6"/>
    </row>
    <row r="38" spans="1:17" ht="17" thickBot="1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</row>
    <row r="39" spans="1:17" s="1" customFormat="1" ht="17" thickBot="1" x14ac:dyDescent="0.3">
      <c r="A39" s="860" t="s">
        <v>4840</v>
      </c>
      <c r="B39" s="41"/>
      <c r="C39" s="204">
        <f>SUM(C37:C38)</f>
        <v>0</v>
      </c>
      <c r="D39" s="42">
        <f t="shared" si="8"/>
        <v>1</v>
      </c>
      <c r="E39" s="42">
        <f t="shared" si="8"/>
        <v>9</v>
      </c>
      <c r="F39" s="42">
        <f t="shared" si="8"/>
        <v>41</v>
      </c>
      <c r="G39" s="42">
        <f t="shared" si="8"/>
        <v>25</v>
      </c>
      <c r="H39" s="42">
        <f t="shared" si="8"/>
        <v>18</v>
      </c>
      <c r="I39" s="204">
        <f t="shared" si="8"/>
        <v>0</v>
      </c>
      <c r="J39" s="204">
        <f t="shared" si="8"/>
        <v>0</v>
      </c>
      <c r="K39" s="204">
        <f t="shared" si="8"/>
        <v>0</v>
      </c>
      <c r="L39" s="204">
        <f t="shared" si="8"/>
        <v>0</v>
      </c>
      <c r="M39" s="204">
        <f t="shared" si="8"/>
        <v>0</v>
      </c>
      <c r="N39" s="6" t="s">
        <v>2782</v>
      </c>
      <c r="O39" s="6"/>
      <c r="P39" s="6"/>
      <c r="Q39" s="6"/>
    </row>
    <row r="40" spans="1:17" ht="17" thickBot="1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</row>
    <row r="41" spans="1:17" s="1" customFormat="1" ht="17" thickBot="1" x14ac:dyDescent="0.3">
      <c r="A41" s="860" t="s">
        <v>5044</v>
      </c>
      <c r="B41" s="41"/>
      <c r="C41" s="204">
        <f>SUM(C39:C40)</f>
        <v>0</v>
      </c>
      <c r="D41" s="42">
        <f t="shared" si="8"/>
        <v>1</v>
      </c>
      <c r="E41" s="42">
        <f t="shared" si="8"/>
        <v>9</v>
      </c>
      <c r="F41" s="42">
        <f t="shared" si="8"/>
        <v>41</v>
      </c>
      <c r="G41" s="42">
        <f t="shared" si="8"/>
        <v>25</v>
      </c>
      <c r="H41" s="42">
        <f t="shared" si="8"/>
        <v>18</v>
      </c>
      <c r="I41" s="204">
        <f t="shared" si="8"/>
        <v>0</v>
      </c>
      <c r="J41" s="204">
        <f t="shared" si="8"/>
        <v>0</v>
      </c>
      <c r="K41" s="204">
        <f t="shared" si="8"/>
        <v>0</v>
      </c>
      <c r="L41" s="204">
        <f t="shared" si="8"/>
        <v>0</v>
      </c>
      <c r="M41" s="204">
        <f t="shared" si="8"/>
        <v>0</v>
      </c>
      <c r="N41" s="6" t="s">
        <v>2782</v>
      </c>
      <c r="O41" s="6"/>
      <c r="P41" s="6"/>
      <c r="Q41" s="6"/>
    </row>
    <row r="42" spans="1:17" ht="17" thickBot="1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</row>
    <row r="43" spans="1:17" s="1" customFormat="1" ht="17" thickBot="1" x14ac:dyDescent="0.3">
      <c r="A43" s="860" t="s">
        <v>5254</v>
      </c>
      <c r="B43" s="41"/>
      <c r="C43" s="204">
        <f>SUM(C41:C42)</f>
        <v>0</v>
      </c>
      <c r="D43" s="42">
        <f t="shared" si="8"/>
        <v>1</v>
      </c>
      <c r="E43" s="42">
        <f t="shared" si="8"/>
        <v>9</v>
      </c>
      <c r="F43" s="42">
        <f t="shared" si="8"/>
        <v>41</v>
      </c>
      <c r="G43" s="42">
        <f t="shared" si="8"/>
        <v>25</v>
      </c>
      <c r="H43" s="42">
        <f t="shared" si="8"/>
        <v>18</v>
      </c>
      <c r="I43" s="204">
        <f t="shared" si="8"/>
        <v>0</v>
      </c>
      <c r="J43" s="204">
        <f t="shared" si="8"/>
        <v>0</v>
      </c>
      <c r="K43" s="204">
        <f t="shared" si="8"/>
        <v>0</v>
      </c>
      <c r="L43" s="204">
        <f t="shared" si="8"/>
        <v>0</v>
      </c>
      <c r="M43" s="204">
        <f t="shared" si="8"/>
        <v>0</v>
      </c>
      <c r="N43" s="6" t="s">
        <v>2782</v>
      </c>
      <c r="O43" s="6"/>
      <c r="P43" s="6"/>
      <c r="Q43" s="6"/>
    </row>
    <row r="44" spans="1:17" ht="17" thickBot="1" x14ac:dyDescent="0.3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</row>
    <row r="45" spans="1:17" s="1" customFormat="1" ht="17" thickBot="1" x14ac:dyDescent="0.3">
      <c r="A45" s="860" t="s">
        <v>5432</v>
      </c>
      <c r="B45" s="41"/>
      <c r="C45" s="204">
        <f>SUM(C43:C44)</f>
        <v>0</v>
      </c>
      <c r="D45" s="42">
        <f t="shared" si="8"/>
        <v>1</v>
      </c>
      <c r="E45" s="42">
        <f t="shared" si="8"/>
        <v>9</v>
      </c>
      <c r="F45" s="42">
        <f t="shared" si="8"/>
        <v>41</v>
      </c>
      <c r="G45" s="42">
        <f t="shared" si="8"/>
        <v>25</v>
      </c>
      <c r="H45" s="42">
        <f t="shared" si="8"/>
        <v>18</v>
      </c>
      <c r="I45" s="204">
        <f t="shared" si="8"/>
        <v>0</v>
      </c>
      <c r="J45" s="204">
        <f t="shared" si="8"/>
        <v>0</v>
      </c>
      <c r="K45" s="204">
        <f t="shared" si="8"/>
        <v>0</v>
      </c>
      <c r="L45" s="204">
        <f t="shared" si="8"/>
        <v>0</v>
      </c>
      <c r="M45" s="204">
        <f t="shared" si="8"/>
        <v>0</v>
      </c>
      <c r="N45" s="6" t="s">
        <v>2782</v>
      </c>
      <c r="O45" s="6"/>
      <c r="P45" s="6"/>
      <c r="Q45" s="6"/>
    </row>
    <row r="46" spans="1:17" ht="17" thickBot="1" x14ac:dyDescent="0.3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</row>
    <row r="47" spans="1:17" s="1" customFormat="1" ht="17" thickBot="1" x14ac:dyDescent="0.3">
      <c r="A47" s="860" t="s">
        <v>5612</v>
      </c>
      <c r="B47" s="41"/>
      <c r="C47" s="204">
        <f>SUM(C45:C46)</f>
        <v>0</v>
      </c>
      <c r="D47" s="42">
        <f t="shared" si="8"/>
        <v>1</v>
      </c>
      <c r="E47" s="42">
        <f t="shared" si="8"/>
        <v>9</v>
      </c>
      <c r="F47" s="42">
        <f t="shared" si="8"/>
        <v>41</v>
      </c>
      <c r="G47" s="42">
        <f t="shared" si="8"/>
        <v>25</v>
      </c>
      <c r="H47" s="42">
        <f t="shared" si="8"/>
        <v>18</v>
      </c>
      <c r="I47" s="204">
        <f t="shared" si="8"/>
        <v>0</v>
      </c>
      <c r="J47" s="204">
        <f t="shared" si="8"/>
        <v>0</v>
      </c>
      <c r="K47" s="204">
        <f t="shared" si="8"/>
        <v>0</v>
      </c>
      <c r="L47" s="204">
        <f t="shared" si="8"/>
        <v>0</v>
      </c>
      <c r="M47" s="204">
        <f t="shared" si="8"/>
        <v>0</v>
      </c>
      <c r="N47" s="6" t="s">
        <v>2782</v>
      </c>
      <c r="O47" s="6"/>
      <c r="P47" s="6"/>
      <c r="Q47" s="6"/>
    </row>
    <row r="48" spans="1:17" ht="17" thickBot="1" x14ac:dyDescent="0.3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</row>
    <row r="49" spans="1:17" s="1" customFormat="1" ht="17" thickBot="1" x14ac:dyDescent="0.3">
      <c r="A49" s="860" t="s">
        <v>5884</v>
      </c>
      <c r="B49" s="41"/>
      <c r="C49" s="204">
        <f>SUM(C47:C48)</f>
        <v>0</v>
      </c>
      <c r="D49" s="42">
        <f t="shared" si="8"/>
        <v>1</v>
      </c>
      <c r="E49" s="42">
        <f t="shared" si="8"/>
        <v>9</v>
      </c>
      <c r="F49" s="42">
        <f t="shared" si="8"/>
        <v>41</v>
      </c>
      <c r="G49" s="42">
        <f t="shared" si="8"/>
        <v>25</v>
      </c>
      <c r="H49" s="42">
        <f t="shared" si="8"/>
        <v>18</v>
      </c>
      <c r="I49" s="204">
        <f t="shared" si="8"/>
        <v>0</v>
      </c>
      <c r="J49" s="204">
        <f t="shared" si="8"/>
        <v>0</v>
      </c>
      <c r="K49" s="204">
        <f t="shared" si="8"/>
        <v>0</v>
      </c>
      <c r="L49" s="204">
        <f t="shared" si="8"/>
        <v>0</v>
      </c>
      <c r="M49" s="204">
        <f t="shared" si="8"/>
        <v>0</v>
      </c>
      <c r="N49" s="6" t="s">
        <v>2782</v>
      </c>
      <c r="O49" s="6"/>
      <c r="P49" s="6"/>
      <c r="Q49" s="6"/>
    </row>
    <row r="50" spans="1:17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</row>
    <row r="51" spans="1:17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</row>
    <row r="52" spans="1:17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</row>
    <row r="53" spans="1:17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</row>
    <row r="55" spans="1:17" x14ac:dyDescent="0.25">
      <c r="A55" s="355" t="s">
        <v>3099</v>
      </c>
      <c r="B55" s="355"/>
      <c r="C55" s="355"/>
      <c r="D55" s="355"/>
      <c r="E55" s="6"/>
      <c r="F55" s="6"/>
      <c r="G55" s="6"/>
      <c r="H55" s="6"/>
      <c r="I55" s="6"/>
      <c r="J55" s="6"/>
      <c r="K55" s="8"/>
    </row>
    <row r="57" spans="1:17" x14ac:dyDescent="0.25">
      <c r="A57" s="1002" t="s">
        <v>3411</v>
      </c>
      <c r="B57" s="1002"/>
      <c r="C57" s="1002"/>
    </row>
    <row r="58" spans="1:17" x14ac:dyDescent="0.25">
      <c r="A58" s="1002" t="s">
        <v>3412</v>
      </c>
      <c r="B58" s="1002"/>
      <c r="C58" s="1002"/>
    </row>
    <row r="59" spans="1:17" x14ac:dyDescent="0.25">
      <c r="A59" s="1002" t="s">
        <v>3413</v>
      </c>
      <c r="B59" s="1002"/>
      <c r="C59" s="1002"/>
      <c r="D59" s="1002"/>
      <c r="E59" s="1003"/>
      <c r="N59" s="2"/>
      <c r="O59" s="2"/>
      <c r="P59" s="2"/>
      <c r="Q59" s="2"/>
    </row>
    <row r="61" spans="1:17" s="1" customFormat="1" x14ac:dyDescent="0.25">
      <c r="A61" s="1002" t="s">
        <v>3421</v>
      </c>
      <c r="B61" s="1002"/>
      <c r="N61" s="6"/>
      <c r="O61" s="6"/>
      <c r="P61" s="6"/>
      <c r="Q61" s="6"/>
    </row>
    <row r="62" spans="1:17" s="1" customFormat="1" x14ac:dyDescent="0.25">
      <c r="A62" s="1002"/>
      <c r="B62" s="1002"/>
      <c r="N62" s="6"/>
      <c r="O62" s="6"/>
      <c r="P62" s="6"/>
      <c r="Q62" s="6"/>
    </row>
    <row r="63" spans="1:17" s="1" customFormat="1" x14ac:dyDescent="0.25">
      <c r="A63" s="1002" t="s">
        <v>3414</v>
      </c>
      <c r="B63" s="1002"/>
      <c r="N63" s="6"/>
      <c r="O63" s="6"/>
      <c r="P63" s="6"/>
      <c r="Q63" s="6"/>
    </row>
    <row r="64" spans="1:17" s="1" customFormat="1" x14ac:dyDescent="0.25">
      <c r="A64" s="1002" t="s">
        <v>3415</v>
      </c>
      <c r="B64" s="1002"/>
      <c r="N64" s="6"/>
      <c r="O64" s="6"/>
      <c r="P64" s="6"/>
      <c r="Q64" s="6"/>
    </row>
    <row r="65" spans="1:17" s="1" customFormat="1" x14ac:dyDescent="0.25">
      <c r="A65" s="1002" t="s">
        <v>3416</v>
      </c>
      <c r="B65" s="1002"/>
      <c r="N65" s="6"/>
      <c r="O65" s="6"/>
      <c r="P65" s="6"/>
      <c r="Q65" s="6"/>
    </row>
    <row r="66" spans="1:17" s="1" customFormat="1" x14ac:dyDescent="0.25">
      <c r="A66" s="1002" t="s">
        <v>3417</v>
      </c>
      <c r="B66" s="1002"/>
      <c r="N66" s="6"/>
      <c r="O66" s="6"/>
      <c r="P66" s="6"/>
      <c r="Q66" s="6"/>
    </row>
    <row r="67" spans="1:17" s="1" customFormat="1" x14ac:dyDescent="0.25">
      <c r="A67" s="1002"/>
      <c r="B67" s="1002"/>
      <c r="N67" s="6"/>
      <c r="O67" s="6"/>
      <c r="P67" s="6"/>
      <c r="Q67" s="6"/>
    </row>
    <row r="68" spans="1:17" s="1" customFormat="1" x14ac:dyDescent="0.25">
      <c r="A68" s="1002" t="s">
        <v>3418</v>
      </c>
      <c r="B68" s="1002"/>
      <c r="N68" s="6"/>
      <c r="O68" s="6"/>
      <c r="P68" s="6"/>
      <c r="Q68" s="6"/>
    </row>
    <row r="69" spans="1:17" s="1" customFormat="1" x14ac:dyDescent="0.25">
      <c r="A69" s="1002" t="s">
        <v>3419</v>
      </c>
      <c r="B69" s="1002"/>
      <c r="N69" s="6"/>
      <c r="O69" s="6"/>
      <c r="P69" s="6"/>
      <c r="Q69" s="6"/>
    </row>
    <row r="70" spans="1:17" s="1" customFormat="1" x14ac:dyDescent="0.25">
      <c r="A70" s="1002"/>
      <c r="B70" s="1002"/>
      <c r="N70" s="6"/>
      <c r="O70" s="6"/>
      <c r="P70" s="6"/>
      <c r="Q70" s="6"/>
    </row>
    <row r="71" spans="1:17" s="1" customFormat="1" x14ac:dyDescent="0.25">
      <c r="A71" s="1002" t="s">
        <v>3420</v>
      </c>
      <c r="B71" s="1002"/>
      <c r="N71" s="6"/>
      <c r="O71" s="6"/>
      <c r="P71" s="6"/>
      <c r="Q71" s="6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tabColor rgb="FF92D050"/>
  </sheetPr>
  <dimension ref="A1:G14"/>
  <sheetViews>
    <sheetView workbookViewId="0">
      <selection activeCell="G24" sqref="G24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7" width="8.5" style="2" customWidth="1"/>
    <col min="8" max="16384" width="9" style="2"/>
  </cols>
  <sheetData>
    <row r="1" spans="1:7" x14ac:dyDescent="0.25">
      <c r="A1" s="1" t="s">
        <v>23</v>
      </c>
      <c r="B1" s="1"/>
      <c r="C1" s="1"/>
      <c r="D1" s="1"/>
      <c r="E1" s="1"/>
      <c r="F1" s="1"/>
      <c r="G1" s="1"/>
    </row>
    <row r="2" spans="1:7" x14ac:dyDescent="0.25">
      <c r="A2" s="1"/>
      <c r="B2" s="1"/>
      <c r="C2" s="1"/>
      <c r="D2" s="1"/>
      <c r="E2" s="1"/>
      <c r="F2" s="1"/>
      <c r="G2" s="1"/>
    </row>
    <row r="3" spans="1:7" x14ac:dyDescent="0.25">
      <c r="A3" s="3" t="s">
        <v>2571</v>
      </c>
    </row>
    <row r="4" spans="1:7" x14ac:dyDescent="0.25">
      <c r="A4" s="3" t="s">
        <v>7861</v>
      </c>
      <c r="B4" s="3"/>
      <c r="C4" s="3"/>
      <c r="D4" s="3"/>
      <c r="E4" s="3"/>
      <c r="F4" s="3"/>
      <c r="G4" s="3"/>
    </row>
    <row r="5" spans="1:7" ht="17" thickBot="1" x14ac:dyDescent="0.3"/>
    <row r="6" spans="1:7" s="1" customFormat="1" ht="17" thickBot="1" x14ac:dyDescent="0.3">
      <c r="A6" s="9" t="s">
        <v>0</v>
      </c>
      <c r="B6" s="10" t="s">
        <v>1</v>
      </c>
      <c r="C6" s="10" t="s">
        <v>17</v>
      </c>
      <c r="D6" s="10" t="s">
        <v>30</v>
      </c>
      <c r="E6" s="10" t="s">
        <v>29</v>
      </c>
      <c r="F6" s="10" t="s">
        <v>31</v>
      </c>
      <c r="G6" s="10"/>
    </row>
    <row r="7" spans="1:7" s="361" customFormat="1" x14ac:dyDescent="0.25">
      <c r="A7" s="359">
        <v>45118</v>
      </c>
      <c r="B7" s="1622" t="s">
        <v>6317</v>
      </c>
      <c r="C7" s="1162">
        <v>10</v>
      </c>
      <c r="D7" s="1162">
        <v>6</v>
      </c>
      <c r="E7" s="1162">
        <v>9</v>
      </c>
      <c r="F7" s="1162">
        <v>30</v>
      </c>
      <c r="G7" s="1162"/>
    </row>
    <row r="8" spans="1:7" s="1" customFormat="1" x14ac:dyDescent="0.25">
      <c r="A8" s="256"/>
      <c r="B8" s="213"/>
      <c r="C8" s="354"/>
      <c r="D8" s="53"/>
      <c r="E8" s="53"/>
      <c r="F8" s="354"/>
      <c r="G8" s="354"/>
    </row>
    <row r="9" spans="1:7" s="1" customFormat="1" x14ac:dyDescent="0.25">
      <c r="A9" s="57"/>
      <c r="B9" s="213"/>
      <c r="C9" s="354"/>
      <c r="D9" s="53"/>
      <c r="E9" s="53"/>
      <c r="F9" s="354"/>
      <c r="G9" s="354"/>
    </row>
    <row r="10" spans="1:7" x14ac:dyDescent="0.25">
      <c r="A10" s="13"/>
      <c r="B10" s="13"/>
      <c r="C10" s="13"/>
      <c r="D10" s="13"/>
      <c r="E10" s="13"/>
      <c r="F10" s="13"/>
      <c r="G10" s="13"/>
    </row>
    <row r="11" spans="1:7" x14ac:dyDescent="0.25">
      <c r="A11" s="13"/>
      <c r="B11" s="13"/>
      <c r="C11" s="13"/>
      <c r="D11" s="13"/>
      <c r="E11" s="13"/>
      <c r="F11" s="13"/>
      <c r="G11" s="13"/>
    </row>
    <row r="14" spans="1:7" x14ac:dyDescent="0.25">
      <c r="A14" s="1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tabColor rgb="FF92D050"/>
  </sheetPr>
  <dimension ref="A1:N21"/>
  <sheetViews>
    <sheetView workbookViewId="0">
      <selection activeCell="Q11" sqref="Q11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3" width="9.83203125" style="2" customWidth="1"/>
    <col min="4" max="14" width="8.5" style="2" customWidth="1"/>
    <col min="15" max="16384" width="9" style="2"/>
  </cols>
  <sheetData>
    <row r="1" spans="1:1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3" t="s">
        <v>2571</v>
      </c>
    </row>
    <row r="4" spans="1:14" x14ac:dyDescent="0.25">
      <c r="A4" s="3" t="s">
        <v>3505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ht="17" thickBot="1" x14ac:dyDescent="0.3"/>
    <row r="6" spans="1:14" s="1" customFormat="1" ht="17" thickBot="1" x14ac:dyDescent="0.3">
      <c r="A6" s="9" t="s">
        <v>0</v>
      </c>
      <c r="B6" s="10" t="s">
        <v>1</v>
      </c>
      <c r="C6" s="10" t="s">
        <v>4</v>
      </c>
      <c r="D6" s="10" t="s">
        <v>26</v>
      </c>
      <c r="E6" s="10" t="s">
        <v>3</v>
      </c>
      <c r="F6" s="10" t="s">
        <v>10</v>
      </c>
      <c r="G6" s="10" t="s">
        <v>27</v>
      </c>
      <c r="H6" s="10" t="s">
        <v>30</v>
      </c>
      <c r="I6" s="10" t="s">
        <v>29</v>
      </c>
      <c r="J6" s="10" t="s">
        <v>31</v>
      </c>
      <c r="K6" s="10" t="s">
        <v>28</v>
      </c>
      <c r="L6" s="10" t="s">
        <v>17</v>
      </c>
      <c r="M6" s="10" t="s">
        <v>18</v>
      </c>
      <c r="N6" s="10"/>
    </row>
    <row r="7" spans="1:14" x14ac:dyDescent="0.25">
      <c r="A7" s="55">
        <v>44724</v>
      </c>
      <c r="B7" s="13" t="s">
        <v>5688</v>
      </c>
      <c r="C7" s="53">
        <v>150</v>
      </c>
      <c r="D7" s="53">
        <v>85</v>
      </c>
      <c r="E7" s="53">
        <v>100</v>
      </c>
      <c r="F7" s="53">
        <v>40</v>
      </c>
      <c r="G7" s="53"/>
      <c r="H7" s="53"/>
      <c r="I7" s="53"/>
      <c r="J7" s="53"/>
      <c r="K7" s="53"/>
      <c r="L7" s="53"/>
      <c r="M7" s="53"/>
      <c r="N7" s="53"/>
    </row>
    <row r="8" spans="1:14" x14ac:dyDescent="0.25">
      <c r="A8" s="55">
        <v>44754</v>
      </c>
      <c r="B8" s="13" t="s">
        <v>5696</v>
      </c>
      <c r="C8" s="53"/>
      <c r="D8" s="53">
        <v>85</v>
      </c>
      <c r="E8" s="53"/>
      <c r="F8" s="53"/>
      <c r="G8" s="53">
        <v>50</v>
      </c>
      <c r="H8" s="53"/>
      <c r="I8" s="53"/>
      <c r="J8" s="53"/>
      <c r="K8" s="53"/>
      <c r="L8" s="53"/>
      <c r="M8" s="53"/>
      <c r="N8" s="53"/>
    </row>
    <row r="9" spans="1:14" s="1" customFormat="1" x14ac:dyDescent="0.25">
      <c r="A9" s="12">
        <v>44785</v>
      </c>
      <c r="B9" s="13" t="s">
        <v>5716</v>
      </c>
      <c r="C9" s="13"/>
      <c r="D9" s="13">
        <v>23</v>
      </c>
      <c r="E9" s="13">
        <v>87</v>
      </c>
      <c r="F9" s="13">
        <v>50</v>
      </c>
      <c r="G9" s="13"/>
      <c r="H9" s="13">
        <v>32</v>
      </c>
      <c r="I9" s="13">
        <v>8</v>
      </c>
      <c r="J9" s="13">
        <v>143</v>
      </c>
      <c r="K9" s="13">
        <v>20</v>
      </c>
      <c r="L9" s="13"/>
      <c r="M9" s="13"/>
      <c r="N9" s="43"/>
    </row>
    <row r="10" spans="1:14" s="1" customFormat="1" x14ac:dyDescent="0.25">
      <c r="A10" s="12">
        <v>44816</v>
      </c>
      <c r="B10" s="13" t="s">
        <v>5757</v>
      </c>
      <c r="C10" s="13"/>
      <c r="D10" s="13"/>
      <c r="E10" s="13"/>
      <c r="F10" s="13"/>
      <c r="G10" s="13"/>
      <c r="H10" s="13"/>
      <c r="I10" s="13"/>
      <c r="J10" s="13"/>
      <c r="K10" s="13"/>
      <c r="L10" s="13">
        <v>22</v>
      </c>
      <c r="M10" s="13">
        <v>36</v>
      </c>
      <c r="N10" s="43"/>
    </row>
    <row r="11" spans="1:14" s="1" customFormat="1" x14ac:dyDescent="0.25">
      <c r="A11" s="12">
        <v>44846</v>
      </c>
      <c r="B11" s="13" t="s">
        <v>5733</v>
      </c>
      <c r="C11" s="13"/>
      <c r="D11" s="13"/>
      <c r="E11" s="13"/>
      <c r="F11" s="13"/>
      <c r="G11" s="13"/>
      <c r="H11" s="13"/>
      <c r="I11" s="13"/>
      <c r="J11" s="13"/>
      <c r="K11" s="13">
        <v>25</v>
      </c>
      <c r="L11" s="13"/>
      <c r="M11" s="13"/>
      <c r="N11" s="43"/>
    </row>
    <row r="12" spans="1:14" s="1" customFormat="1" ht="17" thickBot="1" x14ac:dyDescent="0.3">
      <c r="A12" s="76">
        <v>44907</v>
      </c>
      <c r="B12" s="14" t="s">
        <v>5764</v>
      </c>
      <c r="C12" s="22"/>
      <c r="D12" s="22"/>
      <c r="E12" s="22"/>
      <c r="F12" s="22"/>
      <c r="G12" s="22"/>
      <c r="H12" s="22"/>
      <c r="I12" s="22"/>
      <c r="J12" s="22"/>
      <c r="K12" s="22"/>
      <c r="L12" s="22">
        <v>6</v>
      </c>
      <c r="M12" s="22"/>
      <c r="N12" s="115"/>
    </row>
    <row r="13" spans="1:14" ht="17" thickBot="1" x14ac:dyDescent="0.3">
      <c r="A13" s="161" t="s">
        <v>5884</v>
      </c>
      <c r="B13" s="34"/>
      <c r="C13" s="34">
        <f>SUM(C7:C12)</f>
        <v>150</v>
      </c>
      <c r="D13" s="34">
        <f t="shared" ref="D13:M13" si="0">SUM(D7:D12)</f>
        <v>193</v>
      </c>
      <c r="E13" s="34">
        <f t="shared" si="0"/>
        <v>187</v>
      </c>
      <c r="F13" s="34">
        <f t="shared" si="0"/>
        <v>90</v>
      </c>
      <c r="G13" s="34">
        <f t="shared" si="0"/>
        <v>50</v>
      </c>
      <c r="H13" s="34">
        <f t="shared" si="0"/>
        <v>32</v>
      </c>
      <c r="I13" s="34">
        <f t="shared" si="0"/>
        <v>8</v>
      </c>
      <c r="J13" s="34">
        <f t="shared" si="0"/>
        <v>143</v>
      </c>
      <c r="K13" s="34">
        <f t="shared" si="0"/>
        <v>45</v>
      </c>
      <c r="L13" s="34">
        <f t="shared" si="0"/>
        <v>28</v>
      </c>
      <c r="M13" s="34">
        <f t="shared" si="0"/>
        <v>36</v>
      </c>
      <c r="N13" s="54"/>
    </row>
    <row r="14" spans="1:14" s="591" customFormat="1" x14ac:dyDescent="0.25">
      <c r="A14" s="507">
        <v>44927</v>
      </c>
      <c r="B14" s="933" t="s">
        <v>5969</v>
      </c>
      <c r="C14" s="508">
        <v>-168</v>
      </c>
      <c r="D14" s="508">
        <v>-193</v>
      </c>
      <c r="E14" s="508">
        <v>-85</v>
      </c>
      <c r="F14" s="508">
        <v>-172</v>
      </c>
      <c r="G14" s="508">
        <v>-6</v>
      </c>
      <c r="H14" s="932"/>
      <c r="I14" s="932"/>
      <c r="J14" s="508">
        <v>-155</v>
      </c>
      <c r="K14" s="508">
        <v>-15</v>
      </c>
      <c r="L14" s="508">
        <v>-28</v>
      </c>
      <c r="M14" s="932"/>
      <c r="N14" s="932"/>
    </row>
    <row r="15" spans="1:14" s="49" customFormat="1" x14ac:dyDescent="0.25">
      <c r="A15" s="507">
        <v>44927</v>
      </c>
      <c r="B15" s="933" t="s">
        <v>5969</v>
      </c>
      <c r="C15" s="508"/>
      <c r="D15" s="508"/>
      <c r="E15" s="508"/>
      <c r="F15" s="508"/>
      <c r="G15" s="508"/>
      <c r="H15" s="508">
        <v>-35</v>
      </c>
      <c r="I15" s="508">
        <v>-8</v>
      </c>
      <c r="J15" s="508"/>
      <c r="K15" s="508"/>
      <c r="L15" s="508"/>
      <c r="M15" s="508"/>
      <c r="N15" s="508"/>
    </row>
    <row r="16" spans="1:14" s="1" customFormat="1" x14ac:dyDescent="0.25">
      <c r="A16" s="256"/>
      <c r="B16" s="301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354"/>
    </row>
    <row r="17" spans="1:14" s="1" customFormat="1" x14ac:dyDescent="0.25">
      <c r="A17" s="301"/>
      <c r="B17" s="53"/>
      <c r="C17" s="5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</row>
    <row r="18" spans="1:14" s="1" customFormat="1" x14ac:dyDescent="0.25">
      <c r="A18" s="301"/>
      <c r="B18" s="53"/>
      <c r="C18" s="53"/>
      <c r="D18" s="354"/>
      <c r="E18" s="354"/>
      <c r="F18" s="354"/>
      <c r="G18" s="354"/>
      <c r="H18" s="354"/>
      <c r="I18" s="354"/>
      <c r="J18" s="354"/>
      <c r="K18" s="354"/>
      <c r="L18" s="354"/>
      <c r="M18" s="354"/>
      <c r="N18" s="354"/>
    </row>
    <row r="19" spans="1:14" s="1" customFormat="1" x14ac:dyDescent="0.25">
      <c r="A19" s="373"/>
      <c r="B19" s="354"/>
      <c r="C19" s="354">
        <f>SUM(C13:C17)</f>
        <v>-18</v>
      </c>
      <c r="D19" s="354">
        <f t="shared" ref="D19:N19" si="1">SUM(D13:D17)</f>
        <v>0</v>
      </c>
      <c r="E19" s="354">
        <f t="shared" si="1"/>
        <v>102</v>
      </c>
      <c r="F19" s="354">
        <f t="shared" si="1"/>
        <v>-82</v>
      </c>
      <c r="G19" s="354">
        <f t="shared" si="1"/>
        <v>44</v>
      </c>
      <c r="H19" s="354">
        <f t="shared" si="1"/>
        <v>-3</v>
      </c>
      <c r="I19" s="354">
        <f t="shared" si="1"/>
        <v>0</v>
      </c>
      <c r="J19" s="354">
        <f t="shared" si="1"/>
        <v>-12</v>
      </c>
      <c r="K19" s="354">
        <f t="shared" si="1"/>
        <v>30</v>
      </c>
      <c r="L19" s="354">
        <f t="shared" si="1"/>
        <v>0</v>
      </c>
      <c r="M19" s="354">
        <f t="shared" si="1"/>
        <v>36</v>
      </c>
      <c r="N19" s="354">
        <f t="shared" si="1"/>
        <v>0</v>
      </c>
    </row>
    <row r="21" spans="1:14" x14ac:dyDescent="0.25">
      <c r="A21" s="1" t="s">
        <v>5975</v>
      </c>
      <c r="B21" s="1"/>
    </row>
  </sheetData>
  <pageMargins left="0.7" right="0.7" top="0.75" bottom="0.75" header="0.3" footer="0.3"/>
  <pageSetup orientation="portrait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tabColor rgb="FF92D050"/>
  </sheetPr>
  <dimension ref="A1:Q38"/>
  <sheetViews>
    <sheetView topLeftCell="A4" workbookViewId="0">
      <selection activeCell="I25" sqref="I25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7" width="8.5" style="2" customWidth="1"/>
    <col min="18" max="16384" width="9" style="2"/>
  </cols>
  <sheetData>
    <row r="1" spans="1:17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3" t="s">
        <v>2571</v>
      </c>
    </row>
    <row r="4" spans="1:17" x14ac:dyDescent="0.25">
      <c r="A4" s="3" t="s">
        <v>4396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7" thickBot="1" x14ac:dyDescent="0.3"/>
    <row r="6" spans="1:17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0" t="s">
        <v>27</v>
      </c>
      <c r="F6" s="10" t="s">
        <v>31</v>
      </c>
      <c r="G6" s="10" t="s">
        <v>29</v>
      </c>
      <c r="H6" s="10" t="s">
        <v>17</v>
      </c>
      <c r="I6" s="10" t="s">
        <v>32</v>
      </c>
      <c r="J6" s="10" t="s">
        <v>18</v>
      </c>
      <c r="K6" s="10" t="s">
        <v>10</v>
      </c>
      <c r="L6" s="10" t="s">
        <v>28</v>
      </c>
      <c r="M6" s="10" t="s">
        <v>134</v>
      </c>
      <c r="N6" s="10" t="s">
        <v>30</v>
      </c>
      <c r="O6" s="10" t="s">
        <v>4</v>
      </c>
      <c r="P6" s="10" t="s">
        <v>778</v>
      </c>
      <c r="Q6" s="10"/>
    </row>
    <row r="7" spans="1:17" s="1" customFormat="1" ht="17" thickBot="1" x14ac:dyDescent="0.3">
      <c r="A7" s="79" t="s">
        <v>4395</v>
      </c>
      <c r="B7" s="379" t="s">
        <v>4397</v>
      </c>
      <c r="C7" s="14">
        <v>22</v>
      </c>
      <c r="D7" s="14">
        <v>22</v>
      </c>
      <c r="E7" s="14">
        <v>100</v>
      </c>
      <c r="F7" s="14">
        <v>50</v>
      </c>
      <c r="G7" s="14">
        <v>15</v>
      </c>
      <c r="H7" s="14"/>
      <c r="I7" s="14"/>
      <c r="J7" s="14"/>
      <c r="K7" s="14"/>
      <c r="L7" s="14"/>
      <c r="M7" s="14"/>
      <c r="N7" s="14"/>
      <c r="O7" s="14"/>
      <c r="P7" s="14"/>
      <c r="Q7" s="115"/>
    </row>
    <row r="8" spans="1:17" s="1" customFormat="1" ht="17" thickBot="1" x14ac:dyDescent="0.3">
      <c r="A8" s="170" t="s">
        <v>4462</v>
      </c>
      <c r="B8" s="34"/>
      <c r="C8" s="34">
        <f>SUM(C7)</f>
        <v>22</v>
      </c>
      <c r="D8" s="34">
        <f t="shared" ref="D8:G8" si="0">SUM(D7)</f>
        <v>22</v>
      </c>
      <c r="E8" s="34">
        <f t="shared" si="0"/>
        <v>100</v>
      </c>
      <c r="F8" s="34">
        <f t="shared" si="0"/>
        <v>50</v>
      </c>
      <c r="G8" s="34">
        <f t="shared" si="0"/>
        <v>15</v>
      </c>
      <c r="H8" s="390"/>
      <c r="I8" s="390"/>
      <c r="J8" s="390"/>
      <c r="K8" s="390"/>
      <c r="L8" s="390"/>
      <c r="M8" s="390"/>
      <c r="N8" s="390"/>
      <c r="O8" s="390"/>
      <c r="P8" s="390"/>
      <c r="Q8" s="54"/>
    </row>
    <row r="9" spans="1:17" ht="17" thickBot="1" x14ac:dyDescent="0.3">
      <c r="A9" s="1286" t="s">
        <v>4687</v>
      </c>
      <c r="B9" s="1287" t="s">
        <v>4693</v>
      </c>
      <c r="C9" s="53"/>
      <c r="D9" s="53"/>
      <c r="E9" s="53"/>
      <c r="F9" s="53"/>
      <c r="G9" s="53">
        <v>15</v>
      </c>
      <c r="H9" s="53">
        <v>40</v>
      </c>
      <c r="I9" s="53">
        <v>20</v>
      </c>
      <c r="J9" s="53"/>
      <c r="K9" s="53"/>
      <c r="L9" s="53"/>
      <c r="M9" s="53"/>
      <c r="N9" s="53"/>
      <c r="O9" s="53"/>
      <c r="P9" s="53"/>
      <c r="Q9" s="53"/>
    </row>
    <row r="10" spans="1:17" s="6" customFormat="1" ht="17" thickBot="1" x14ac:dyDescent="0.3">
      <c r="A10" s="170" t="s">
        <v>4705</v>
      </c>
      <c r="B10" s="34"/>
      <c r="C10" s="34">
        <f>SUM(C8:C9)</f>
        <v>22</v>
      </c>
      <c r="D10" s="34">
        <f t="shared" ref="D10:I14" si="1">SUM(D8:D9)</f>
        <v>22</v>
      </c>
      <c r="E10" s="34">
        <f t="shared" si="1"/>
        <v>100</v>
      </c>
      <c r="F10" s="34">
        <f t="shared" si="1"/>
        <v>50</v>
      </c>
      <c r="G10" s="34">
        <f t="shared" si="1"/>
        <v>30</v>
      </c>
      <c r="H10" s="34">
        <f t="shared" si="1"/>
        <v>40</v>
      </c>
      <c r="I10" s="34">
        <f t="shared" si="1"/>
        <v>20</v>
      </c>
      <c r="J10" s="390"/>
      <c r="K10" s="390"/>
      <c r="L10" s="390"/>
      <c r="M10" s="390"/>
      <c r="N10" s="390"/>
      <c r="O10" s="390"/>
      <c r="P10" s="390"/>
      <c r="Q10" s="54"/>
    </row>
    <row r="11" spans="1:17" ht="17" thickBot="1" x14ac:dyDescent="0.3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</row>
    <row r="12" spans="1:17" s="6" customFormat="1" ht="17" thickBot="1" x14ac:dyDescent="0.3">
      <c r="A12" s="170" t="s">
        <v>4841</v>
      </c>
      <c r="B12" s="34"/>
      <c r="C12" s="34">
        <f>SUM(C10:C11)</f>
        <v>22</v>
      </c>
      <c r="D12" s="34">
        <f t="shared" si="1"/>
        <v>22</v>
      </c>
      <c r="E12" s="34">
        <f t="shared" si="1"/>
        <v>100</v>
      </c>
      <c r="F12" s="34">
        <f t="shared" si="1"/>
        <v>50</v>
      </c>
      <c r="G12" s="34">
        <f t="shared" si="1"/>
        <v>30</v>
      </c>
      <c r="H12" s="34">
        <f t="shared" si="1"/>
        <v>40</v>
      </c>
      <c r="I12" s="34">
        <f t="shared" si="1"/>
        <v>20</v>
      </c>
      <c r="J12" s="390"/>
      <c r="K12" s="390"/>
      <c r="L12" s="390"/>
      <c r="M12" s="390"/>
      <c r="N12" s="390"/>
      <c r="O12" s="390"/>
      <c r="P12" s="390"/>
      <c r="Q12" s="54"/>
    </row>
    <row r="13" spans="1:17" ht="17" thickBot="1" x14ac:dyDescent="0.3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</row>
    <row r="14" spans="1:17" s="6" customFormat="1" ht="17" thickBot="1" x14ac:dyDescent="0.3">
      <c r="A14" s="170" t="s">
        <v>4958</v>
      </c>
      <c r="B14" s="34"/>
      <c r="C14" s="34">
        <f>SUM(C12:C13)</f>
        <v>22</v>
      </c>
      <c r="D14" s="34">
        <f>SUM(D12:D13)</f>
        <v>22</v>
      </c>
      <c r="E14" s="34">
        <f>SUM(E12:E13)</f>
        <v>100</v>
      </c>
      <c r="F14" s="34">
        <f>SUM(F12:F13)</f>
        <v>50</v>
      </c>
      <c r="G14" s="34">
        <f>SUM(G12:G13)</f>
        <v>30</v>
      </c>
      <c r="H14" s="34">
        <f t="shared" si="1"/>
        <v>40</v>
      </c>
      <c r="I14" s="34">
        <f t="shared" si="1"/>
        <v>20</v>
      </c>
      <c r="J14" s="390"/>
      <c r="K14" s="390"/>
      <c r="L14" s="390"/>
      <c r="M14" s="390"/>
      <c r="N14" s="390"/>
      <c r="O14" s="390"/>
      <c r="P14" s="390"/>
      <c r="Q14" s="54"/>
    </row>
    <row r="15" spans="1:17" x14ac:dyDescent="0.25">
      <c r="A15" s="55">
        <v>44751</v>
      </c>
      <c r="B15" s="14" t="s">
        <v>5086</v>
      </c>
      <c r="C15" s="53">
        <v>36</v>
      </c>
      <c r="D15" s="53">
        <v>42</v>
      </c>
      <c r="E15" s="53"/>
      <c r="F15" s="53">
        <v>120</v>
      </c>
      <c r="G15" s="53"/>
      <c r="H15" s="53"/>
      <c r="I15" s="53"/>
      <c r="J15" s="53">
        <v>12</v>
      </c>
      <c r="K15" s="53">
        <v>18</v>
      </c>
      <c r="L15" s="53">
        <v>18</v>
      </c>
      <c r="M15" s="53">
        <v>12</v>
      </c>
      <c r="N15" s="53">
        <v>30</v>
      </c>
      <c r="O15" s="53">
        <v>72</v>
      </c>
      <c r="P15" s="53"/>
      <c r="Q15" s="53"/>
    </row>
    <row r="16" spans="1:17" ht="17" thickBot="1" x14ac:dyDescent="0.3">
      <c r="A16" s="55" t="s">
        <v>5148</v>
      </c>
      <c r="B16" s="14" t="s">
        <v>5149</v>
      </c>
      <c r="C16" s="53">
        <v>36</v>
      </c>
      <c r="D16" s="53">
        <v>54</v>
      </c>
      <c r="E16" s="53"/>
      <c r="F16" s="53">
        <v>90</v>
      </c>
      <c r="G16" s="53">
        <v>21</v>
      </c>
      <c r="H16" s="53"/>
      <c r="I16" s="53"/>
      <c r="J16" s="53"/>
      <c r="K16" s="53">
        <v>45</v>
      </c>
      <c r="L16" s="53"/>
      <c r="M16" s="53"/>
      <c r="N16" s="53"/>
      <c r="O16" s="53">
        <v>60</v>
      </c>
      <c r="P16" s="53"/>
      <c r="Q16" s="53"/>
    </row>
    <row r="17" spans="1:17" s="6" customFormat="1" ht="17" thickBot="1" x14ac:dyDescent="0.3">
      <c r="A17" s="170" t="s">
        <v>5255</v>
      </c>
      <c r="B17" s="34"/>
      <c r="C17" s="34">
        <f>SUM(C14:C16)</f>
        <v>94</v>
      </c>
      <c r="D17" s="34">
        <f t="shared" ref="D17:O17" si="2">SUM(D14:D16)</f>
        <v>118</v>
      </c>
      <c r="E17" s="34">
        <f t="shared" si="2"/>
        <v>100</v>
      </c>
      <c r="F17" s="34">
        <f t="shared" si="2"/>
        <v>260</v>
      </c>
      <c r="G17" s="34">
        <f t="shared" si="2"/>
        <v>51</v>
      </c>
      <c r="H17" s="34">
        <f t="shared" si="2"/>
        <v>40</v>
      </c>
      <c r="I17" s="34">
        <f t="shared" si="2"/>
        <v>20</v>
      </c>
      <c r="J17" s="34">
        <f t="shared" si="2"/>
        <v>12</v>
      </c>
      <c r="K17" s="34">
        <f t="shared" si="2"/>
        <v>63</v>
      </c>
      <c r="L17" s="34">
        <f t="shared" si="2"/>
        <v>18</v>
      </c>
      <c r="M17" s="34">
        <f t="shared" si="2"/>
        <v>12</v>
      </c>
      <c r="N17" s="34">
        <f t="shared" si="2"/>
        <v>30</v>
      </c>
      <c r="O17" s="34">
        <f t="shared" si="2"/>
        <v>132</v>
      </c>
      <c r="P17" s="34"/>
      <c r="Q17" s="54"/>
    </row>
    <row r="18" spans="1:17" x14ac:dyDescent="0.25">
      <c r="A18" s="55">
        <v>44661</v>
      </c>
      <c r="B18" s="14" t="s">
        <v>63</v>
      </c>
      <c r="C18" s="53">
        <v>-61</v>
      </c>
      <c r="D18" s="53">
        <v>-95</v>
      </c>
      <c r="E18" s="53"/>
      <c r="F18" s="53">
        <v>-116</v>
      </c>
      <c r="G18" s="53"/>
      <c r="H18" s="53">
        <v>-12</v>
      </c>
      <c r="I18" s="53"/>
      <c r="J18" s="53">
        <v>-7</v>
      </c>
      <c r="K18" s="53">
        <v>-31</v>
      </c>
      <c r="L18" s="53">
        <v>-12</v>
      </c>
      <c r="M18" s="53"/>
      <c r="N18" s="53"/>
      <c r="O18" s="53">
        <v>-100</v>
      </c>
      <c r="P18" s="53"/>
      <c r="Q18" s="53"/>
    </row>
    <row r="19" spans="1:17" ht="17" thickBot="1" x14ac:dyDescent="0.3">
      <c r="A19" s="55">
        <v>44875</v>
      </c>
      <c r="B19" s="14" t="s">
        <v>63</v>
      </c>
      <c r="C19" s="53">
        <v>-14</v>
      </c>
      <c r="D19" s="53">
        <v>-14</v>
      </c>
      <c r="E19" s="53"/>
      <c r="F19" s="53"/>
      <c r="G19" s="53"/>
      <c r="H19" s="53">
        <v>-28</v>
      </c>
      <c r="I19" s="53"/>
      <c r="J19" s="53">
        <v>-4</v>
      </c>
      <c r="K19" s="53">
        <v>-32</v>
      </c>
      <c r="L19" s="53">
        <v>-6</v>
      </c>
      <c r="M19" s="53"/>
      <c r="N19" s="53"/>
      <c r="O19" s="53">
        <v>-32</v>
      </c>
      <c r="P19" s="53"/>
      <c r="Q19" s="53"/>
    </row>
    <row r="20" spans="1:17" s="6" customFormat="1" ht="17" thickBot="1" x14ac:dyDescent="0.3">
      <c r="A20" s="170" t="s">
        <v>5422</v>
      </c>
      <c r="B20" s="34"/>
      <c r="C20" s="34">
        <f>SUM(C17:C19)</f>
        <v>19</v>
      </c>
      <c r="D20" s="34">
        <f t="shared" ref="D20:O20" si="3">SUM(D17:D19)</f>
        <v>9</v>
      </c>
      <c r="E20" s="34">
        <f t="shared" si="3"/>
        <v>100</v>
      </c>
      <c r="F20" s="34">
        <f t="shared" si="3"/>
        <v>144</v>
      </c>
      <c r="G20" s="34">
        <f t="shared" si="3"/>
        <v>51</v>
      </c>
      <c r="H20" s="34">
        <f t="shared" si="3"/>
        <v>0</v>
      </c>
      <c r="I20" s="34">
        <f t="shared" si="3"/>
        <v>20</v>
      </c>
      <c r="J20" s="34">
        <f t="shared" si="3"/>
        <v>1</v>
      </c>
      <c r="K20" s="34">
        <f t="shared" si="3"/>
        <v>0</v>
      </c>
      <c r="L20" s="34">
        <f t="shared" si="3"/>
        <v>0</v>
      </c>
      <c r="M20" s="34">
        <f t="shared" si="3"/>
        <v>12</v>
      </c>
      <c r="N20" s="34">
        <f t="shared" si="3"/>
        <v>30</v>
      </c>
      <c r="O20" s="34">
        <f t="shared" si="3"/>
        <v>0</v>
      </c>
      <c r="P20" s="34"/>
      <c r="Q20" s="54"/>
    </row>
    <row r="21" spans="1:17" ht="17" thickBot="1" x14ac:dyDescent="0.3">
      <c r="A21" s="55"/>
      <c r="B21" s="14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</row>
    <row r="22" spans="1:17" s="6" customFormat="1" ht="17" thickBot="1" x14ac:dyDescent="0.3">
      <c r="A22" s="161" t="s">
        <v>5612</v>
      </c>
      <c r="B22" s="34"/>
      <c r="C22" s="34">
        <f>SUM(C20:C21)</f>
        <v>19</v>
      </c>
      <c r="D22" s="34">
        <f>SUM(D20:D21)</f>
        <v>9</v>
      </c>
      <c r="E22" s="34">
        <f>SUM(E20:E21)</f>
        <v>100</v>
      </c>
      <c r="F22" s="34">
        <f t="shared" ref="F22:O22" si="4">SUM(F20:F21)</f>
        <v>144</v>
      </c>
      <c r="G22" s="34">
        <f t="shared" si="4"/>
        <v>51</v>
      </c>
      <c r="H22" s="34">
        <f t="shared" si="4"/>
        <v>0</v>
      </c>
      <c r="I22" s="34">
        <f t="shared" si="4"/>
        <v>20</v>
      </c>
      <c r="J22" s="34">
        <f t="shared" si="4"/>
        <v>1</v>
      </c>
      <c r="K22" s="34">
        <f t="shared" si="4"/>
        <v>0</v>
      </c>
      <c r="L22" s="34">
        <f t="shared" si="4"/>
        <v>0</v>
      </c>
      <c r="M22" s="34">
        <f t="shared" si="4"/>
        <v>12</v>
      </c>
      <c r="N22" s="34">
        <f t="shared" si="4"/>
        <v>30</v>
      </c>
      <c r="O22" s="34">
        <f t="shared" si="4"/>
        <v>0</v>
      </c>
      <c r="P22" s="34"/>
      <c r="Q22" s="54"/>
    </row>
    <row r="23" spans="1:17" ht="17" thickBot="1" x14ac:dyDescent="0.3">
      <c r="A23" s="55"/>
      <c r="B23" s="14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</row>
    <row r="24" spans="1:17" s="6" customFormat="1" ht="17" thickBot="1" x14ac:dyDescent="0.3">
      <c r="A24" s="161" t="s">
        <v>5884</v>
      </c>
      <c r="B24" s="34"/>
      <c r="C24" s="34">
        <f t="shared" ref="C24:O24" si="5">SUM(C22:C23)</f>
        <v>19</v>
      </c>
      <c r="D24" s="34">
        <f t="shared" si="5"/>
        <v>9</v>
      </c>
      <c r="E24" s="34">
        <f t="shared" si="5"/>
        <v>100</v>
      </c>
      <c r="F24" s="34">
        <f t="shared" si="5"/>
        <v>144</v>
      </c>
      <c r="G24" s="34">
        <f t="shared" si="5"/>
        <v>51</v>
      </c>
      <c r="H24" s="34">
        <f t="shared" si="5"/>
        <v>0</v>
      </c>
      <c r="I24" s="34">
        <f t="shared" si="5"/>
        <v>20</v>
      </c>
      <c r="J24" s="34">
        <f t="shared" si="5"/>
        <v>1</v>
      </c>
      <c r="K24" s="34">
        <f t="shared" si="5"/>
        <v>0</v>
      </c>
      <c r="L24" s="34">
        <f t="shared" si="5"/>
        <v>0</v>
      </c>
      <c r="M24" s="34">
        <f t="shared" si="5"/>
        <v>12</v>
      </c>
      <c r="N24" s="34">
        <f t="shared" si="5"/>
        <v>30</v>
      </c>
      <c r="O24" s="34">
        <f t="shared" si="5"/>
        <v>0</v>
      </c>
      <c r="P24" s="34"/>
      <c r="Q24" s="54"/>
    </row>
    <row r="25" spans="1:17" x14ac:dyDescent="0.25">
      <c r="A25" s="55" t="s">
        <v>6064</v>
      </c>
      <c r="B25" s="14" t="s">
        <v>6066</v>
      </c>
      <c r="C25" s="53"/>
      <c r="D25" s="53"/>
      <c r="E25" s="53"/>
      <c r="F25" s="53">
        <v>100</v>
      </c>
      <c r="G25" s="53"/>
      <c r="H25" s="53">
        <v>10</v>
      </c>
      <c r="I25" s="53"/>
      <c r="J25" s="53"/>
      <c r="K25" s="53"/>
      <c r="L25" s="53"/>
      <c r="M25" s="53"/>
      <c r="N25" s="53">
        <v>10</v>
      </c>
      <c r="O25" s="53">
        <v>50</v>
      </c>
      <c r="P25" s="53"/>
      <c r="Q25" s="53"/>
    </row>
    <row r="26" spans="1:17" x14ac:dyDescent="0.25">
      <c r="A26" s="55" t="s">
        <v>6064</v>
      </c>
      <c r="B26" s="14" t="s">
        <v>6065</v>
      </c>
      <c r="C26" s="53">
        <v>100</v>
      </c>
      <c r="D26" s="53"/>
      <c r="E26" s="53">
        <v>70</v>
      </c>
      <c r="F26" s="53"/>
      <c r="G26" s="53"/>
      <c r="H26" s="53"/>
      <c r="I26" s="53"/>
      <c r="J26" s="53"/>
      <c r="K26" s="53">
        <v>50</v>
      </c>
      <c r="L26" s="53"/>
      <c r="M26" s="53"/>
      <c r="N26" s="53"/>
      <c r="O26" s="53"/>
      <c r="P26" s="53"/>
      <c r="Q26" s="53"/>
    </row>
    <row r="27" spans="1:17" x14ac:dyDescent="0.25">
      <c r="A27" s="12" t="s">
        <v>6040</v>
      </c>
      <c r="B27" s="13" t="s">
        <v>6063</v>
      </c>
      <c r="C27" s="53"/>
      <c r="D27" s="53">
        <v>100</v>
      </c>
      <c r="E27" s="53"/>
      <c r="F27" s="53"/>
      <c r="G27" s="53"/>
      <c r="H27" s="53"/>
      <c r="I27" s="53"/>
      <c r="J27" s="53"/>
      <c r="K27" s="53"/>
      <c r="L27" s="53">
        <v>3</v>
      </c>
      <c r="M27" s="53"/>
      <c r="N27" s="53"/>
      <c r="O27" s="53"/>
      <c r="P27" s="53">
        <v>10</v>
      </c>
      <c r="Q27" s="53"/>
    </row>
    <row r="28" spans="1:17" x14ac:dyDescent="0.25">
      <c r="A28" s="1400" t="s">
        <v>6079</v>
      </c>
      <c r="B28" s="13" t="s">
        <v>6080</v>
      </c>
      <c r="C28" s="13"/>
      <c r="D28" s="13"/>
      <c r="E28" s="13"/>
      <c r="F28" s="13"/>
      <c r="G28" s="13">
        <v>10</v>
      </c>
      <c r="H28" s="13"/>
      <c r="I28" s="13"/>
      <c r="J28" s="13"/>
      <c r="K28" s="13"/>
      <c r="L28" s="13">
        <v>3</v>
      </c>
      <c r="M28" s="13"/>
      <c r="N28" s="13"/>
      <c r="O28" s="13"/>
      <c r="P28" s="13"/>
      <c r="Q28" s="13"/>
    </row>
    <row r="29" spans="1:17" ht="17" thickBot="1" x14ac:dyDescent="0.3">
      <c r="A29" s="1263" t="s">
        <v>6062</v>
      </c>
      <c r="B29" s="13" t="s">
        <v>6088</v>
      </c>
      <c r="C29" s="22"/>
      <c r="D29" s="22">
        <v>10</v>
      </c>
      <c r="E29" s="22"/>
      <c r="F29" s="22"/>
      <c r="G29" s="22">
        <v>10</v>
      </c>
      <c r="H29" s="22"/>
      <c r="I29" s="22"/>
      <c r="J29" s="22"/>
      <c r="K29" s="22"/>
      <c r="L29" s="22"/>
      <c r="M29" s="22"/>
      <c r="N29" s="22"/>
      <c r="O29" s="22">
        <v>30</v>
      </c>
      <c r="P29" s="22"/>
      <c r="Q29" s="1418"/>
    </row>
    <row r="30" spans="1:17" s="6" customFormat="1" ht="17" thickBot="1" x14ac:dyDescent="0.3">
      <c r="A30" s="161" t="s">
        <v>6067</v>
      </c>
      <c r="B30" s="34"/>
      <c r="C30" s="34">
        <f>SUM(C24:C29)</f>
        <v>119</v>
      </c>
      <c r="D30" s="34">
        <f t="shared" ref="D30:P30" si="6">SUM(D24:D29)</f>
        <v>119</v>
      </c>
      <c r="E30" s="34">
        <f t="shared" si="6"/>
        <v>170</v>
      </c>
      <c r="F30" s="34">
        <f t="shared" si="6"/>
        <v>244</v>
      </c>
      <c r="G30" s="34">
        <f t="shared" si="6"/>
        <v>71</v>
      </c>
      <c r="H30" s="34">
        <f t="shared" si="6"/>
        <v>10</v>
      </c>
      <c r="I30" s="34">
        <f t="shared" si="6"/>
        <v>20</v>
      </c>
      <c r="J30" s="34">
        <f t="shared" si="6"/>
        <v>1</v>
      </c>
      <c r="K30" s="34">
        <f t="shared" si="6"/>
        <v>50</v>
      </c>
      <c r="L30" s="34">
        <f t="shared" si="6"/>
        <v>6</v>
      </c>
      <c r="M30" s="34">
        <f t="shared" si="6"/>
        <v>12</v>
      </c>
      <c r="N30" s="34">
        <f t="shared" si="6"/>
        <v>40</v>
      </c>
      <c r="O30" s="34">
        <f t="shared" si="6"/>
        <v>80</v>
      </c>
      <c r="P30" s="34">
        <f t="shared" si="6"/>
        <v>10</v>
      </c>
      <c r="Q30" s="54"/>
    </row>
    <row r="31" spans="1:17" s="49" customFormat="1" x14ac:dyDescent="0.25">
      <c r="A31" s="752">
        <v>44928</v>
      </c>
      <c r="B31" s="185" t="s">
        <v>6245</v>
      </c>
      <c r="C31" s="185">
        <v>-119</v>
      </c>
      <c r="D31" s="185">
        <v>-119</v>
      </c>
      <c r="E31" s="185">
        <v>-170</v>
      </c>
      <c r="F31" s="185">
        <v>-244</v>
      </c>
      <c r="G31" s="185">
        <v>-71</v>
      </c>
      <c r="H31" s="185">
        <v>-10</v>
      </c>
      <c r="I31" s="185">
        <v>-20</v>
      </c>
      <c r="J31" s="185">
        <v>-1</v>
      </c>
      <c r="K31" s="185">
        <v>-50</v>
      </c>
      <c r="L31" s="185">
        <v>-6</v>
      </c>
      <c r="M31" s="185">
        <v>-12</v>
      </c>
      <c r="N31" s="185">
        <v>-40</v>
      </c>
      <c r="O31" s="185">
        <v>-80</v>
      </c>
      <c r="P31" s="185">
        <v>-10</v>
      </c>
      <c r="Q31" s="185"/>
    </row>
    <row r="32" spans="1:17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</row>
    <row r="33" spans="1:17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</row>
    <row r="34" spans="1:17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1:17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1:17" s="1" customFormat="1" x14ac:dyDescent="0.25">
      <c r="A36" s="43"/>
      <c r="B36" s="43"/>
      <c r="C36" s="43">
        <f>SUM(C30:C32)</f>
        <v>0</v>
      </c>
      <c r="D36" s="43">
        <f t="shared" ref="D36:Q36" si="7">SUM(D30:D32)</f>
        <v>0</v>
      </c>
      <c r="E36" s="43">
        <f t="shared" si="7"/>
        <v>0</v>
      </c>
      <c r="F36" s="43">
        <f t="shared" si="7"/>
        <v>0</v>
      </c>
      <c r="G36" s="43">
        <f t="shared" si="7"/>
        <v>0</v>
      </c>
      <c r="H36" s="43">
        <f t="shared" si="7"/>
        <v>0</v>
      </c>
      <c r="I36" s="43">
        <f t="shared" si="7"/>
        <v>0</v>
      </c>
      <c r="J36" s="43">
        <f t="shared" si="7"/>
        <v>0</v>
      </c>
      <c r="K36" s="43">
        <f t="shared" si="7"/>
        <v>0</v>
      </c>
      <c r="L36" s="43">
        <f t="shared" si="7"/>
        <v>0</v>
      </c>
      <c r="M36" s="43">
        <f t="shared" si="7"/>
        <v>0</v>
      </c>
      <c r="N36" s="43">
        <f t="shared" si="7"/>
        <v>0</v>
      </c>
      <c r="O36" s="43">
        <f t="shared" si="7"/>
        <v>0</v>
      </c>
      <c r="P36" s="43">
        <f t="shared" si="7"/>
        <v>0</v>
      </c>
      <c r="Q36" s="43">
        <f t="shared" si="7"/>
        <v>0</v>
      </c>
    </row>
    <row r="37" spans="1:17" ht="17" thickBot="1" x14ac:dyDescent="0.3"/>
    <row r="38" spans="1:17" ht="17" thickBot="1" x14ac:dyDescent="0.3">
      <c r="C38" s="10" t="s">
        <v>26</v>
      </c>
      <c r="D38" s="10" t="s">
        <v>3</v>
      </c>
      <c r="E38" s="10" t="s">
        <v>27</v>
      </c>
      <c r="F38" s="10" t="s">
        <v>31</v>
      </c>
      <c r="G38" s="10" t="s">
        <v>29</v>
      </c>
      <c r="H38" s="10" t="s">
        <v>17</v>
      </c>
      <c r="I38" s="10" t="s">
        <v>32</v>
      </c>
      <c r="J38" s="10" t="s">
        <v>18</v>
      </c>
      <c r="K38" s="10" t="s">
        <v>10</v>
      </c>
      <c r="L38" s="10" t="s">
        <v>28</v>
      </c>
      <c r="M38" s="10" t="s">
        <v>134</v>
      </c>
      <c r="N38" s="10" t="s">
        <v>30</v>
      </c>
      <c r="O38" s="10" t="s">
        <v>4</v>
      </c>
      <c r="P38" s="10" t="s">
        <v>778</v>
      </c>
      <c r="Q38" s="10"/>
    </row>
  </sheetData>
  <pageMargins left="0.7" right="0.7" top="0.75" bottom="0.75" header="0.3" footer="0.3"/>
  <pageSetup orientation="portrait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tabColor rgb="FF92D050"/>
  </sheetPr>
  <dimension ref="A1:R39"/>
  <sheetViews>
    <sheetView topLeftCell="A22" workbookViewId="0">
      <selection activeCell="C43" sqref="C43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8" width="8.5" style="2" customWidth="1"/>
    <col min="9" max="17" width="9.6640625" style="2" customWidth="1"/>
    <col min="18" max="16384" width="9" style="2"/>
  </cols>
  <sheetData>
    <row r="1" spans="1:17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3" t="s">
        <v>2571</v>
      </c>
    </row>
    <row r="4" spans="1:17" x14ac:dyDescent="0.25">
      <c r="A4" s="3" t="s">
        <v>5257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7" thickBot="1" x14ac:dyDescent="0.3"/>
    <row r="6" spans="1:17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17</v>
      </c>
      <c r="E6" s="10" t="s">
        <v>3</v>
      </c>
      <c r="F6" s="10" t="s">
        <v>18</v>
      </c>
      <c r="G6" s="10" t="s">
        <v>28</v>
      </c>
      <c r="H6" s="10" t="s">
        <v>10</v>
      </c>
      <c r="I6" s="10" t="s">
        <v>27</v>
      </c>
      <c r="J6" s="10" t="s">
        <v>4</v>
      </c>
      <c r="K6" s="10" t="s">
        <v>29</v>
      </c>
      <c r="L6" s="10" t="s">
        <v>778</v>
      </c>
      <c r="M6" s="10" t="s">
        <v>30</v>
      </c>
      <c r="N6" s="10" t="s">
        <v>31</v>
      </c>
      <c r="O6" s="10" t="s">
        <v>365</v>
      </c>
      <c r="P6" s="10" t="s">
        <v>32</v>
      </c>
      <c r="Q6" s="11" t="s">
        <v>134</v>
      </c>
    </row>
    <row r="7" spans="1:17" x14ac:dyDescent="0.25">
      <c r="A7" s="55">
        <v>44781</v>
      </c>
      <c r="B7" s="14" t="s">
        <v>4884</v>
      </c>
      <c r="C7" s="13">
        <v>90</v>
      </c>
      <c r="D7" s="13">
        <v>30</v>
      </c>
      <c r="E7" s="13">
        <v>90</v>
      </c>
      <c r="F7" s="13">
        <v>30</v>
      </c>
      <c r="G7" s="13"/>
      <c r="H7" s="13">
        <v>20</v>
      </c>
      <c r="I7" s="13">
        <v>90</v>
      </c>
      <c r="J7" s="13">
        <v>100</v>
      </c>
      <c r="K7" s="13"/>
      <c r="L7" s="13"/>
      <c r="M7" s="13"/>
      <c r="N7" s="13"/>
      <c r="O7" s="13"/>
      <c r="P7" s="13">
        <v>40</v>
      </c>
      <c r="Q7" s="13"/>
    </row>
    <row r="8" spans="1:17" s="1" customFormat="1" x14ac:dyDescent="0.25">
      <c r="A8" s="55">
        <v>44813</v>
      </c>
      <c r="B8" s="14" t="s">
        <v>4889</v>
      </c>
      <c r="C8" s="43"/>
      <c r="D8" s="43"/>
      <c r="E8" s="43"/>
      <c r="F8" s="43"/>
      <c r="G8" s="13">
        <v>10</v>
      </c>
      <c r="H8" s="13">
        <v>26</v>
      </c>
      <c r="I8" s="43"/>
      <c r="J8" s="43"/>
      <c r="K8" s="13">
        <v>60</v>
      </c>
      <c r="L8" s="13">
        <v>30</v>
      </c>
      <c r="M8" s="13">
        <v>30</v>
      </c>
      <c r="N8" s="13">
        <v>100</v>
      </c>
      <c r="O8" s="13">
        <v>300</v>
      </c>
      <c r="P8" s="13">
        <v>15</v>
      </c>
      <c r="Q8" s="13"/>
    </row>
    <row r="9" spans="1:17" x14ac:dyDescent="0.25">
      <c r="A9" s="55">
        <v>44842</v>
      </c>
      <c r="B9" s="14" t="s">
        <v>4894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>
        <v>20</v>
      </c>
    </row>
    <row r="10" spans="1:17" s="1" customFormat="1" x14ac:dyDescent="0.25">
      <c r="A10" s="365">
        <v>44903</v>
      </c>
      <c r="B10" s="43" t="s">
        <v>5434</v>
      </c>
      <c r="C10" s="43">
        <v>22</v>
      </c>
      <c r="D10" s="43">
        <v>30</v>
      </c>
      <c r="E10" s="43">
        <v>22</v>
      </c>
      <c r="F10" s="43">
        <v>30</v>
      </c>
      <c r="G10" s="43">
        <v>18</v>
      </c>
      <c r="H10" s="43">
        <v>18</v>
      </c>
      <c r="I10" s="43">
        <v>20</v>
      </c>
      <c r="J10" s="43">
        <v>80</v>
      </c>
      <c r="K10" s="43">
        <v>36</v>
      </c>
      <c r="L10" s="43">
        <v>10</v>
      </c>
      <c r="M10" s="43">
        <v>25</v>
      </c>
      <c r="N10" s="43">
        <v>100</v>
      </c>
      <c r="O10" s="43">
        <v>50</v>
      </c>
      <c r="P10" s="43"/>
      <c r="Q10" s="43"/>
    </row>
    <row r="11" spans="1:17" s="1" customFormat="1" x14ac:dyDescent="0.25">
      <c r="A11" s="55" t="s">
        <v>4921</v>
      </c>
      <c r="B11" s="13" t="s">
        <v>4923</v>
      </c>
      <c r="C11" s="43"/>
      <c r="D11" s="43"/>
      <c r="E11" s="43"/>
      <c r="F11" s="43"/>
      <c r="G11" s="43"/>
      <c r="H11" s="43"/>
      <c r="I11" s="43"/>
      <c r="J11" s="13">
        <v>60</v>
      </c>
      <c r="K11" s="13">
        <v>3</v>
      </c>
      <c r="L11" s="43"/>
      <c r="M11" s="13">
        <v>50</v>
      </c>
      <c r="N11" s="13">
        <v>50</v>
      </c>
      <c r="O11" s="13">
        <v>170</v>
      </c>
      <c r="P11" s="43"/>
      <c r="Q11" s="13">
        <v>25</v>
      </c>
    </row>
    <row r="12" spans="1:17" s="1" customFormat="1" x14ac:dyDescent="0.25">
      <c r="A12" s="55" t="s">
        <v>4926</v>
      </c>
      <c r="B12" s="13" t="s">
        <v>4929</v>
      </c>
      <c r="C12" s="43"/>
      <c r="D12" s="43"/>
      <c r="E12" s="43"/>
      <c r="F12" s="43"/>
      <c r="G12" s="43"/>
      <c r="H12" s="43"/>
      <c r="I12" s="43"/>
      <c r="J12" s="43"/>
      <c r="K12" s="13">
        <v>62</v>
      </c>
      <c r="L12" s="13">
        <v>40</v>
      </c>
      <c r="M12" s="13">
        <v>35</v>
      </c>
      <c r="N12" s="13">
        <v>100</v>
      </c>
      <c r="O12" s="13">
        <v>200</v>
      </c>
      <c r="P12" s="13">
        <v>30</v>
      </c>
      <c r="Q12" s="13">
        <v>50</v>
      </c>
    </row>
    <row r="13" spans="1:17" s="1" customFormat="1" x14ac:dyDescent="0.25">
      <c r="A13" s="55" t="s">
        <v>4926</v>
      </c>
      <c r="B13" s="13" t="s">
        <v>63</v>
      </c>
      <c r="C13" s="43"/>
      <c r="D13" s="43"/>
      <c r="E13" s="43"/>
      <c r="F13" s="43"/>
      <c r="G13" s="43"/>
      <c r="H13" s="43"/>
      <c r="I13" s="43"/>
      <c r="J13" s="13"/>
      <c r="K13" s="13"/>
      <c r="L13" s="43"/>
      <c r="M13" s="13"/>
      <c r="N13" s="13">
        <v>-33</v>
      </c>
      <c r="O13" s="13">
        <v>-80</v>
      </c>
      <c r="P13" s="43"/>
      <c r="Q13" s="13"/>
    </row>
    <row r="14" spans="1:17" s="1" customFormat="1" ht="17" thickBot="1" x14ac:dyDescent="0.3">
      <c r="A14" s="55" t="s">
        <v>4930</v>
      </c>
      <c r="B14" s="13" t="s">
        <v>4933</v>
      </c>
      <c r="C14" s="43"/>
      <c r="D14" s="43"/>
      <c r="E14" s="43"/>
      <c r="F14" s="43"/>
      <c r="G14" s="43"/>
      <c r="H14" s="43"/>
      <c r="I14" s="43"/>
      <c r="J14" s="13"/>
      <c r="K14" s="13"/>
      <c r="L14" s="43"/>
      <c r="M14" s="13"/>
      <c r="N14" s="13">
        <v>33</v>
      </c>
      <c r="O14" s="13">
        <v>80</v>
      </c>
      <c r="P14" s="43"/>
      <c r="Q14" s="13"/>
    </row>
    <row r="15" spans="1:17" s="6" customFormat="1" ht="17" thickBot="1" x14ac:dyDescent="0.3">
      <c r="A15" s="170" t="s">
        <v>4958</v>
      </c>
      <c r="B15" s="34"/>
      <c r="C15" s="34">
        <f>SUM(C7:C14)</f>
        <v>112</v>
      </c>
      <c r="D15" s="34">
        <f t="shared" ref="D15:Q15" si="0">SUM(D7:D14)</f>
        <v>60</v>
      </c>
      <c r="E15" s="34">
        <f t="shared" si="0"/>
        <v>112</v>
      </c>
      <c r="F15" s="34">
        <f t="shared" si="0"/>
        <v>60</v>
      </c>
      <c r="G15" s="34">
        <f t="shared" si="0"/>
        <v>28</v>
      </c>
      <c r="H15" s="34">
        <f t="shared" si="0"/>
        <v>64</v>
      </c>
      <c r="I15" s="34">
        <f t="shared" si="0"/>
        <v>110</v>
      </c>
      <c r="J15" s="34">
        <f t="shared" si="0"/>
        <v>240</v>
      </c>
      <c r="K15" s="34">
        <f t="shared" si="0"/>
        <v>161</v>
      </c>
      <c r="L15" s="34">
        <f t="shared" si="0"/>
        <v>80</v>
      </c>
      <c r="M15" s="34">
        <f t="shared" si="0"/>
        <v>140</v>
      </c>
      <c r="N15" s="34">
        <f t="shared" si="0"/>
        <v>350</v>
      </c>
      <c r="O15" s="34">
        <f t="shared" si="0"/>
        <v>720</v>
      </c>
      <c r="P15" s="34">
        <f t="shared" si="0"/>
        <v>85</v>
      </c>
      <c r="Q15" s="54">
        <f t="shared" si="0"/>
        <v>95</v>
      </c>
    </row>
    <row r="16" spans="1:17" ht="17" thickBot="1" x14ac:dyDescent="0.3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</row>
    <row r="17" spans="1:18" s="6" customFormat="1" ht="17" thickBot="1" x14ac:dyDescent="0.3">
      <c r="A17" s="170" t="s">
        <v>5255</v>
      </c>
      <c r="B17" s="34"/>
      <c r="C17" s="34">
        <f>SUM(C15:C16)</f>
        <v>112</v>
      </c>
      <c r="D17" s="34">
        <f t="shared" ref="D17:Q17" si="1">SUM(D15:D16)</f>
        <v>60</v>
      </c>
      <c r="E17" s="34">
        <f t="shared" si="1"/>
        <v>112</v>
      </c>
      <c r="F17" s="34">
        <f t="shared" si="1"/>
        <v>60</v>
      </c>
      <c r="G17" s="34">
        <f t="shared" si="1"/>
        <v>28</v>
      </c>
      <c r="H17" s="34">
        <f t="shared" si="1"/>
        <v>64</v>
      </c>
      <c r="I17" s="34">
        <f t="shared" si="1"/>
        <v>110</v>
      </c>
      <c r="J17" s="34">
        <f t="shared" si="1"/>
        <v>240</v>
      </c>
      <c r="K17" s="34">
        <f t="shared" si="1"/>
        <v>161</v>
      </c>
      <c r="L17" s="34">
        <f t="shared" si="1"/>
        <v>80</v>
      </c>
      <c r="M17" s="34">
        <f t="shared" si="1"/>
        <v>140</v>
      </c>
      <c r="N17" s="34">
        <f t="shared" si="1"/>
        <v>350</v>
      </c>
      <c r="O17" s="34">
        <f t="shared" si="1"/>
        <v>720</v>
      </c>
      <c r="P17" s="34">
        <f t="shared" si="1"/>
        <v>85</v>
      </c>
      <c r="Q17" s="34">
        <f t="shared" si="1"/>
        <v>95</v>
      </c>
    </row>
    <row r="18" spans="1:18" x14ac:dyDescent="0.25">
      <c r="A18" s="12">
        <v>44752</v>
      </c>
      <c r="B18" s="13" t="s">
        <v>63</v>
      </c>
      <c r="C18" s="13">
        <v>-84</v>
      </c>
      <c r="D18" s="13"/>
      <c r="E18" s="13"/>
      <c r="F18" s="13"/>
      <c r="G18" s="13">
        <v>-18</v>
      </c>
      <c r="H18" s="13">
        <v>-28</v>
      </c>
      <c r="I18" s="13"/>
      <c r="J18" s="13"/>
      <c r="K18" s="13"/>
      <c r="L18" s="13"/>
      <c r="M18" s="13"/>
      <c r="N18" s="13"/>
      <c r="O18" s="13">
        <v>-150</v>
      </c>
      <c r="P18" s="13"/>
      <c r="Q18" s="13"/>
    </row>
    <row r="19" spans="1:18" x14ac:dyDescent="0.25">
      <c r="A19" s="12">
        <v>44844</v>
      </c>
      <c r="B19" s="13" t="s">
        <v>63</v>
      </c>
      <c r="C19" s="13"/>
      <c r="D19" s="13">
        <v>-52</v>
      </c>
      <c r="E19" s="13">
        <v>-88</v>
      </c>
      <c r="F19" s="13">
        <v>-46</v>
      </c>
      <c r="G19" s="13"/>
      <c r="H19" s="13"/>
      <c r="I19" s="13">
        <v>-78</v>
      </c>
      <c r="J19" s="13"/>
      <c r="K19" s="13"/>
      <c r="L19" s="13"/>
      <c r="M19" s="13">
        <v>-110</v>
      </c>
      <c r="N19" s="13"/>
      <c r="O19" s="13">
        <v>-200</v>
      </c>
      <c r="P19" s="13">
        <v>-85</v>
      </c>
      <c r="Q19" s="13">
        <v>-79</v>
      </c>
    </row>
    <row r="20" spans="1:18" x14ac:dyDescent="0.25">
      <c r="A20" s="12" t="s">
        <v>5338</v>
      </c>
      <c r="B20" s="13" t="s">
        <v>63</v>
      </c>
      <c r="C20" s="13">
        <v>-9</v>
      </c>
      <c r="D20" s="13"/>
      <c r="E20" s="13">
        <v>-2</v>
      </c>
      <c r="F20" s="13">
        <v>-2</v>
      </c>
      <c r="G20" s="13"/>
      <c r="H20" s="13">
        <v>-16</v>
      </c>
      <c r="I20" s="13"/>
      <c r="J20" s="13">
        <v>-222</v>
      </c>
      <c r="K20" s="13"/>
      <c r="L20" s="13">
        <v>-83</v>
      </c>
      <c r="M20" s="13"/>
      <c r="N20" s="13">
        <v>-350</v>
      </c>
      <c r="O20" s="13">
        <v>-200</v>
      </c>
      <c r="P20" s="13"/>
      <c r="Q20" s="13"/>
    </row>
    <row r="21" spans="1:18" x14ac:dyDescent="0.25">
      <c r="A21" s="28" t="s">
        <v>5347</v>
      </c>
      <c r="B21" s="14" t="s">
        <v>63</v>
      </c>
      <c r="C21" s="13"/>
      <c r="D21" s="13"/>
      <c r="E21" s="13"/>
      <c r="F21" s="13"/>
      <c r="G21" s="13"/>
      <c r="H21" s="13"/>
      <c r="I21" s="13"/>
      <c r="J21" s="13"/>
      <c r="K21" s="13">
        <v>-50</v>
      </c>
      <c r="L21" s="13"/>
      <c r="M21" s="13"/>
      <c r="N21" s="13"/>
      <c r="O21" s="13"/>
      <c r="P21" s="13"/>
      <c r="Q21" s="13"/>
    </row>
    <row r="22" spans="1:18" x14ac:dyDescent="0.25">
      <c r="A22" s="12" t="s">
        <v>5362</v>
      </c>
      <c r="B22" s="15" t="s">
        <v>63</v>
      </c>
      <c r="C22" s="13"/>
      <c r="D22" s="13"/>
      <c r="E22" s="13"/>
      <c r="F22" s="13"/>
      <c r="G22" s="13"/>
      <c r="H22" s="13">
        <v>-14</v>
      </c>
      <c r="I22" s="13">
        <v>-20</v>
      </c>
      <c r="J22" s="13"/>
      <c r="K22" s="13"/>
      <c r="L22" s="13"/>
      <c r="M22" s="13"/>
      <c r="N22" s="13"/>
      <c r="O22" s="13"/>
      <c r="P22" s="13"/>
      <c r="Q22" s="13"/>
    </row>
    <row r="23" spans="1:18" x14ac:dyDescent="0.25">
      <c r="A23" s="13" t="s">
        <v>5407</v>
      </c>
      <c r="B23" s="13" t="s">
        <v>63</v>
      </c>
      <c r="C23" s="13">
        <v>-3</v>
      </c>
      <c r="D23" s="13"/>
      <c r="E23" s="13">
        <v>-4</v>
      </c>
      <c r="F23" s="13"/>
      <c r="G23" s="13"/>
      <c r="H23" s="13"/>
      <c r="I23" s="13"/>
      <c r="J23" s="13"/>
      <c r="K23" s="13">
        <v>-101</v>
      </c>
      <c r="L23" s="13"/>
      <c r="M23" s="13">
        <v>-26</v>
      </c>
      <c r="N23" s="13"/>
      <c r="O23" s="13"/>
      <c r="P23" s="13"/>
      <c r="Q23" s="13"/>
    </row>
    <row r="24" spans="1:18" ht="17" thickBot="1" x14ac:dyDescent="0.3">
      <c r="A24" s="155" t="s">
        <v>5415</v>
      </c>
      <c r="B24" s="301" t="s">
        <v>63</v>
      </c>
      <c r="C24" s="13"/>
      <c r="D24" s="13"/>
      <c r="E24" s="13"/>
      <c r="F24" s="13"/>
      <c r="G24" s="53">
        <v>-6</v>
      </c>
      <c r="H24" s="13"/>
      <c r="I24" s="13">
        <v>-4</v>
      </c>
      <c r="J24" s="13"/>
      <c r="K24" s="13"/>
      <c r="L24" s="13"/>
      <c r="M24" s="13"/>
      <c r="N24" s="13"/>
      <c r="O24" s="53">
        <v>-75</v>
      </c>
      <c r="P24" s="13"/>
      <c r="Q24" s="53">
        <v>-15</v>
      </c>
    </row>
    <row r="25" spans="1:18" s="6" customFormat="1" ht="17" thickBot="1" x14ac:dyDescent="0.3">
      <c r="A25" s="170" t="s">
        <v>5422</v>
      </c>
      <c r="B25" s="34"/>
      <c r="C25" s="34">
        <f>SUM(C17:C24)</f>
        <v>16</v>
      </c>
      <c r="D25" s="34">
        <f t="shared" ref="D25:Q25" si="2">SUM(D17:D24)</f>
        <v>8</v>
      </c>
      <c r="E25" s="34">
        <f t="shared" si="2"/>
        <v>18</v>
      </c>
      <c r="F25" s="34">
        <f t="shared" si="2"/>
        <v>12</v>
      </c>
      <c r="G25" s="34">
        <f t="shared" si="2"/>
        <v>4</v>
      </c>
      <c r="H25" s="34">
        <f t="shared" si="2"/>
        <v>6</v>
      </c>
      <c r="I25" s="34">
        <f t="shared" si="2"/>
        <v>8</v>
      </c>
      <c r="J25" s="34">
        <f t="shared" si="2"/>
        <v>18</v>
      </c>
      <c r="K25" s="34">
        <f t="shared" si="2"/>
        <v>10</v>
      </c>
      <c r="L25" s="56">
        <f t="shared" si="2"/>
        <v>-3</v>
      </c>
      <c r="M25" s="34">
        <f t="shared" si="2"/>
        <v>4</v>
      </c>
      <c r="N25" s="34">
        <f t="shared" si="2"/>
        <v>0</v>
      </c>
      <c r="O25" s="34">
        <f>SUM(O17:O24)</f>
        <v>95</v>
      </c>
      <c r="P25" s="34">
        <f t="shared" si="2"/>
        <v>0</v>
      </c>
      <c r="Q25" s="34">
        <f t="shared" si="2"/>
        <v>1</v>
      </c>
    </row>
    <row r="26" spans="1:18" x14ac:dyDescent="0.25">
      <c r="A26" s="741">
        <v>44753</v>
      </c>
      <c r="B26" s="527" t="s">
        <v>63</v>
      </c>
      <c r="C26" s="13"/>
      <c r="D26" s="13"/>
      <c r="E26" s="39">
        <v>-17</v>
      </c>
      <c r="F26" s="13"/>
      <c r="G26" s="13"/>
      <c r="H26" s="13"/>
      <c r="I26" s="13"/>
      <c r="J26" s="13"/>
      <c r="K26" s="39">
        <v>-10</v>
      </c>
      <c r="L26" s="13"/>
      <c r="M26" s="39">
        <v>-4</v>
      </c>
      <c r="N26" s="13"/>
      <c r="O26" s="13"/>
      <c r="P26" s="13"/>
      <c r="Q26" s="39">
        <v>-1</v>
      </c>
    </row>
    <row r="27" spans="1:18" ht="17" thickBot="1" x14ac:dyDescent="0.3">
      <c r="A27" s="741">
        <v>44753</v>
      </c>
      <c r="B27" s="527" t="s">
        <v>63</v>
      </c>
      <c r="C27" s="39">
        <v>-16</v>
      </c>
      <c r="D27" s="39">
        <v>-8</v>
      </c>
      <c r="E27" s="39"/>
      <c r="F27" s="39">
        <v>-8</v>
      </c>
      <c r="G27" s="39">
        <v>-4</v>
      </c>
      <c r="H27" s="39">
        <v>-6</v>
      </c>
      <c r="I27" s="39">
        <v>-8</v>
      </c>
      <c r="J27" s="39">
        <v>-25</v>
      </c>
      <c r="K27" s="39"/>
      <c r="L27" s="13"/>
      <c r="M27" s="39"/>
      <c r="N27" s="13"/>
      <c r="O27" s="39">
        <v>-15</v>
      </c>
      <c r="P27" s="13"/>
      <c r="Q27" s="39"/>
    </row>
    <row r="28" spans="1:18" s="6" customFormat="1" ht="17" thickBot="1" x14ac:dyDescent="0.3">
      <c r="A28" s="860" t="s">
        <v>5612</v>
      </c>
      <c r="B28" s="41"/>
      <c r="C28" s="181">
        <f>SUM(C25:C27)</f>
        <v>0</v>
      </c>
      <c r="D28" s="181">
        <f t="shared" ref="D28:Q28" si="3">SUM(D25:D27)</f>
        <v>0</v>
      </c>
      <c r="E28" s="181">
        <f t="shared" si="3"/>
        <v>1</v>
      </c>
      <c r="F28" s="181">
        <f t="shared" si="3"/>
        <v>4</v>
      </c>
      <c r="G28" s="181">
        <f t="shared" si="3"/>
        <v>0</v>
      </c>
      <c r="H28" s="181">
        <f t="shared" si="3"/>
        <v>0</v>
      </c>
      <c r="I28" s="181">
        <f t="shared" si="3"/>
        <v>0</v>
      </c>
      <c r="J28" s="56">
        <f t="shared" si="3"/>
        <v>-7</v>
      </c>
      <c r="K28" s="181">
        <f t="shared" si="3"/>
        <v>0</v>
      </c>
      <c r="L28" s="56">
        <f t="shared" si="3"/>
        <v>-3</v>
      </c>
      <c r="M28" s="181">
        <f t="shared" si="3"/>
        <v>0</v>
      </c>
      <c r="N28" s="41">
        <f t="shared" si="3"/>
        <v>0</v>
      </c>
      <c r="O28" s="181">
        <f t="shared" si="3"/>
        <v>80</v>
      </c>
      <c r="P28" s="41">
        <f t="shared" si="3"/>
        <v>0</v>
      </c>
      <c r="Q28" s="181">
        <f t="shared" si="3"/>
        <v>0</v>
      </c>
      <c r="R28" s="6" t="s">
        <v>5472</v>
      </c>
    </row>
    <row r="29" spans="1:18" ht="17" thickBot="1" x14ac:dyDescent="0.3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</row>
    <row r="30" spans="1:18" s="6" customFormat="1" ht="17" thickBot="1" x14ac:dyDescent="0.3">
      <c r="A30" s="860" t="s">
        <v>5884</v>
      </c>
      <c r="B30" s="41"/>
      <c r="C30" s="41">
        <f>SUM(C28:C29)</f>
        <v>0</v>
      </c>
      <c r="D30" s="41">
        <f t="shared" ref="D30:Q30" si="4">SUM(D28:D29)</f>
        <v>0</v>
      </c>
      <c r="E30" s="181">
        <f t="shared" si="4"/>
        <v>1</v>
      </c>
      <c r="F30" s="181">
        <f t="shared" si="4"/>
        <v>4</v>
      </c>
      <c r="G30" s="41">
        <f t="shared" si="4"/>
        <v>0</v>
      </c>
      <c r="H30" s="41">
        <f t="shared" si="4"/>
        <v>0</v>
      </c>
      <c r="I30" s="41">
        <f t="shared" si="4"/>
        <v>0</v>
      </c>
      <c r="J30" s="56">
        <f t="shared" si="4"/>
        <v>-7</v>
      </c>
      <c r="K30" s="41">
        <f t="shared" si="4"/>
        <v>0</v>
      </c>
      <c r="L30" s="56">
        <f t="shared" si="4"/>
        <v>-3</v>
      </c>
      <c r="M30" s="41">
        <f t="shared" si="4"/>
        <v>0</v>
      </c>
      <c r="N30" s="41">
        <f t="shared" si="4"/>
        <v>0</v>
      </c>
      <c r="O30" s="181">
        <f t="shared" si="4"/>
        <v>80</v>
      </c>
      <c r="P30" s="41">
        <f t="shared" si="4"/>
        <v>0</v>
      </c>
      <c r="Q30" s="41">
        <f t="shared" si="4"/>
        <v>0</v>
      </c>
      <c r="R30" s="6" t="s">
        <v>5472</v>
      </c>
    </row>
    <row r="31" spans="1:18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</row>
    <row r="32" spans="1:18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</row>
    <row r="33" spans="1:17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</row>
    <row r="34" spans="1:17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1:17" ht="17" thickBot="1" x14ac:dyDescent="0.3"/>
    <row r="36" spans="1:17" ht="17" thickBot="1" x14ac:dyDescent="0.3">
      <c r="C36" s="10" t="s">
        <v>2</v>
      </c>
      <c r="D36" s="10" t="s">
        <v>17</v>
      </c>
      <c r="E36" s="10" t="s">
        <v>3</v>
      </c>
      <c r="F36" s="10" t="s">
        <v>18</v>
      </c>
      <c r="G36" s="10" t="s">
        <v>28</v>
      </c>
      <c r="H36" s="10" t="s">
        <v>10</v>
      </c>
      <c r="I36" s="10" t="s">
        <v>27</v>
      </c>
      <c r="J36" s="10" t="s">
        <v>4</v>
      </c>
      <c r="K36" s="10" t="s">
        <v>29</v>
      </c>
      <c r="L36" s="10" t="s">
        <v>778</v>
      </c>
      <c r="M36" s="10" t="s">
        <v>30</v>
      </c>
      <c r="N36" s="10" t="s">
        <v>31</v>
      </c>
      <c r="O36" s="10" t="s">
        <v>365</v>
      </c>
      <c r="P36" s="10" t="s">
        <v>32</v>
      </c>
      <c r="Q36" s="11" t="s">
        <v>134</v>
      </c>
    </row>
    <row r="39" spans="1:17" x14ac:dyDescent="0.25">
      <c r="A39" s="1" t="s">
        <v>5950</v>
      </c>
    </row>
  </sheetData>
  <pageMargins left="0.7" right="0.7" top="0.75" bottom="0.75" header="0.3" footer="0.3"/>
  <pageSetup orientation="portrait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tabColor rgb="FF92D050"/>
  </sheetPr>
  <dimension ref="A1:M26"/>
  <sheetViews>
    <sheetView topLeftCell="A4" workbookViewId="0">
      <selection activeCell="C21" sqref="C21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3" width="9.83203125" style="2" customWidth="1"/>
    <col min="4" max="12" width="8.5" style="2" customWidth="1"/>
    <col min="13" max="16384" width="9" style="2"/>
  </cols>
  <sheetData>
    <row r="1" spans="1:12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3" t="s">
        <v>2571</v>
      </c>
    </row>
    <row r="4" spans="1:12" x14ac:dyDescent="0.25">
      <c r="A4" s="3" t="s">
        <v>5565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2" ht="17" thickBot="1" x14ac:dyDescent="0.3"/>
    <row r="6" spans="1:12" s="1" customFormat="1" ht="17" thickBot="1" x14ac:dyDescent="0.3">
      <c r="A6" s="9" t="s">
        <v>0</v>
      </c>
      <c r="B6" s="10" t="s">
        <v>1</v>
      </c>
      <c r="C6" s="10" t="s">
        <v>10</v>
      </c>
      <c r="D6" s="10" t="s">
        <v>26</v>
      </c>
      <c r="E6" s="10" t="s">
        <v>3</v>
      </c>
      <c r="F6" s="10" t="s">
        <v>28</v>
      </c>
      <c r="G6" s="10" t="s">
        <v>30</v>
      </c>
      <c r="H6" s="10" t="s">
        <v>29</v>
      </c>
      <c r="I6" s="10" t="s">
        <v>31</v>
      </c>
      <c r="J6" s="10" t="s">
        <v>27</v>
      </c>
      <c r="K6" s="10" t="s">
        <v>4</v>
      </c>
      <c r="L6" s="10"/>
    </row>
    <row r="7" spans="1:12" x14ac:dyDescent="0.25">
      <c r="A7" s="155" t="s">
        <v>5548</v>
      </c>
      <c r="B7" s="13" t="s">
        <v>7</v>
      </c>
      <c r="C7" s="53">
        <v>90</v>
      </c>
      <c r="D7" s="53"/>
      <c r="E7" s="53"/>
      <c r="F7" s="53"/>
      <c r="G7" s="53"/>
      <c r="H7" s="53"/>
      <c r="I7" s="53"/>
      <c r="J7" s="53"/>
      <c r="K7" s="53"/>
      <c r="L7" s="53"/>
    </row>
    <row r="8" spans="1:12" x14ac:dyDescent="0.25">
      <c r="A8" s="155" t="s">
        <v>5548</v>
      </c>
      <c r="B8" s="53" t="s">
        <v>5566</v>
      </c>
      <c r="C8" s="53">
        <v>20</v>
      </c>
      <c r="D8" s="53">
        <v>234</v>
      </c>
      <c r="E8" s="53">
        <v>160</v>
      </c>
      <c r="F8" s="53">
        <v>15</v>
      </c>
      <c r="G8" s="53">
        <v>30</v>
      </c>
      <c r="H8" s="53">
        <v>40</v>
      </c>
      <c r="I8" s="53">
        <v>200</v>
      </c>
      <c r="J8" s="53">
        <v>100</v>
      </c>
      <c r="K8" s="53">
        <v>390</v>
      </c>
      <c r="L8" s="53"/>
    </row>
    <row r="9" spans="1:12" s="1" customFormat="1" x14ac:dyDescent="0.25">
      <c r="A9" s="379" t="s">
        <v>5592</v>
      </c>
      <c r="B9" s="22" t="s">
        <v>5618</v>
      </c>
      <c r="C9" s="22"/>
      <c r="D9" s="22"/>
      <c r="E9" s="22">
        <v>200</v>
      </c>
      <c r="F9" s="22"/>
      <c r="G9" s="22"/>
      <c r="H9" s="22"/>
      <c r="I9" s="22">
        <v>100</v>
      </c>
      <c r="J9" s="22"/>
      <c r="K9" s="22"/>
      <c r="L9" s="370"/>
    </row>
    <row r="10" spans="1:12" s="1" customFormat="1" x14ac:dyDescent="0.25">
      <c r="A10" s="15" t="s">
        <v>5626</v>
      </c>
      <c r="B10" s="13" t="s">
        <v>63</v>
      </c>
      <c r="C10" s="13"/>
      <c r="D10" s="13">
        <v>-26</v>
      </c>
      <c r="E10" s="13"/>
      <c r="F10" s="13"/>
      <c r="G10" s="13"/>
      <c r="H10" s="13"/>
      <c r="I10" s="13"/>
      <c r="J10" s="13"/>
      <c r="K10" s="13">
        <v>-4</v>
      </c>
      <c r="L10" s="43"/>
    </row>
    <row r="11" spans="1:12" s="1" customFormat="1" ht="17" thickBot="1" x14ac:dyDescent="0.3">
      <c r="A11" s="1402" t="s">
        <v>5626</v>
      </c>
      <c r="B11" s="22" t="s">
        <v>5632</v>
      </c>
      <c r="C11" s="22"/>
      <c r="D11" s="22">
        <v>46</v>
      </c>
      <c r="E11" s="22">
        <v>152</v>
      </c>
      <c r="F11" s="22"/>
      <c r="G11" s="22">
        <v>20</v>
      </c>
      <c r="H11" s="22">
        <v>30</v>
      </c>
      <c r="I11" s="22">
        <v>100</v>
      </c>
      <c r="J11" s="22"/>
      <c r="K11" s="22"/>
      <c r="L11" s="1403"/>
    </row>
    <row r="12" spans="1:12" ht="17" thickBot="1" x14ac:dyDescent="0.3">
      <c r="A12" s="161" t="s">
        <v>5612</v>
      </c>
      <c r="B12" s="34"/>
      <c r="C12" s="34">
        <f>SUM(C7:C11)</f>
        <v>110</v>
      </c>
      <c r="D12" s="34">
        <f t="shared" ref="D12:K12" si="0">SUM(D7:D11)</f>
        <v>254</v>
      </c>
      <c r="E12" s="34">
        <f t="shared" si="0"/>
        <v>512</v>
      </c>
      <c r="F12" s="34">
        <f t="shared" si="0"/>
        <v>15</v>
      </c>
      <c r="G12" s="34">
        <f t="shared" si="0"/>
        <v>50</v>
      </c>
      <c r="H12" s="34">
        <f t="shared" si="0"/>
        <v>70</v>
      </c>
      <c r="I12" s="34">
        <f t="shared" si="0"/>
        <v>400</v>
      </c>
      <c r="J12" s="34">
        <f t="shared" si="0"/>
        <v>100</v>
      </c>
      <c r="K12" s="34">
        <f t="shared" si="0"/>
        <v>386</v>
      </c>
      <c r="L12" s="54"/>
    </row>
    <row r="13" spans="1:12" s="1" customFormat="1" x14ac:dyDescent="0.25">
      <c r="A13" s="12">
        <v>40951</v>
      </c>
      <c r="B13" s="15" t="s">
        <v>63</v>
      </c>
      <c r="C13" s="53"/>
      <c r="D13" s="53"/>
      <c r="E13" s="53"/>
      <c r="F13" s="53"/>
      <c r="G13" s="53"/>
      <c r="H13" s="53"/>
      <c r="I13" s="53">
        <v>-50</v>
      </c>
      <c r="J13" s="53"/>
      <c r="K13" s="53"/>
      <c r="L13" s="354"/>
    </row>
    <row r="14" spans="1:12" x14ac:dyDescent="0.25">
      <c r="A14" s="12" t="s">
        <v>5839</v>
      </c>
      <c r="B14" s="13" t="s">
        <v>63</v>
      </c>
      <c r="C14" s="53"/>
      <c r="D14" s="53">
        <v>-84</v>
      </c>
      <c r="E14" s="53">
        <v>-246</v>
      </c>
      <c r="F14" s="53">
        <v>-15</v>
      </c>
      <c r="G14" s="53"/>
      <c r="H14" s="53"/>
      <c r="I14" s="53"/>
      <c r="J14" s="53"/>
      <c r="K14" s="53">
        <v>-168</v>
      </c>
      <c r="L14" s="53"/>
    </row>
    <row r="15" spans="1:12" ht="17" thickBot="1" x14ac:dyDescent="0.3">
      <c r="A15" s="12" t="s">
        <v>5778</v>
      </c>
      <c r="B15" s="53" t="s">
        <v>63</v>
      </c>
      <c r="C15" s="53">
        <v>-107</v>
      </c>
      <c r="D15" s="53">
        <v>-166</v>
      </c>
      <c r="E15" s="53">
        <v>-251</v>
      </c>
      <c r="F15" s="53"/>
      <c r="G15" s="53">
        <v>-50</v>
      </c>
      <c r="H15" s="53">
        <v>-70</v>
      </c>
      <c r="I15" s="53">
        <v>-349</v>
      </c>
      <c r="J15" s="53">
        <v>-100</v>
      </c>
      <c r="K15" s="53">
        <v>-218</v>
      </c>
      <c r="L15" s="53"/>
    </row>
    <row r="16" spans="1:12" s="8" customFormat="1" ht="17" thickBot="1" x14ac:dyDescent="0.3">
      <c r="A16" s="161" t="s">
        <v>5884</v>
      </c>
      <c r="B16" s="34"/>
      <c r="C16" s="34">
        <f>SUM(C12:C15)</f>
        <v>3</v>
      </c>
      <c r="D16" s="34">
        <f t="shared" ref="D16:K16" si="1">SUM(D12:D15)</f>
        <v>4</v>
      </c>
      <c r="E16" s="34">
        <f t="shared" si="1"/>
        <v>15</v>
      </c>
      <c r="F16" s="34">
        <f t="shared" si="1"/>
        <v>0</v>
      </c>
      <c r="G16" s="34">
        <f t="shared" si="1"/>
        <v>0</v>
      </c>
      <c r="H16" s="34">
        <f t="shared" si="1"/>
        <v>0</v>
      </c>
      <c r="I16" s="34">
        <f t="shared" si="1"/>
        <v>1</v>
      </c>
      <c r="J16" s="34">
        <f t="shared" si="1"/>
        <v>0</v>
      </c>
      <c r="K16" s="34">
        <f t="shared" si="1"/>
        <v>0</v>
      </c>
      <c r="L16" s="54"/>
    </row>
    <row r="17" spans="1:13" s="1" customFormat="1" ht="17" thickBot="1" x14ac:dyDescent="0.3">
      <c r="A17" s="301"/>
      <c r="B17" s="53"/>
      <c r="C17" s="53"/>
      <c r="D17" s="354"/>
      <c r="E17" s="354"/>
      <c r="F17" s="354"/>
      <c r="G17" s="354"/>
      <c r="H17" s="354"/>
      <c r="I17" s="354"/>
      <c r="J17" s="354"/>
      <c r="K17" s="354"/>
      <c r="L17" s="354"/>
    </row>
    <row r="18" spans="1:13" s="8" customFormat="1" ht="17" thickBot="1" x14ac:dyDescent="0.3">
      <c r="A18" s="860" t="s">
        <v>6067</v>
      </c>
      <c r="B18" s="41"/>
      <c r="C18" s="181">
        <f>SUM(C16:C17)</f>
        <v>3</v>
      </c>
      <c r="D18" s="181">
        <f t="shared" ref="D18:K18" si="2">SUM(D16:D17)</f>
        <v>4</v>
      </c>
      <c r="E18" s="181">
        <f t="shared" si="2"/>
        <v>15</v>
      </c>
      <c r="F18" s="41">
        <f t="shared" si="2"/>
        <v>0</v>
      </c>
      <c r="G18" s="41">
        <f t="shared" si="2"/>
        <v>0</v>
      </c>
      <c r="H18" s="41">
        <f t="shared" si="2"/>
        <v>0</v>
      </c>
      <c r="I18" s="181">
        <f t="shared" si="2"/>
        <v>1</v>
      </c>
      <c r="J18" s="41">
        <f t="shared" si="2"/>
        <v>0</v>
      </c>
      <c r="K18" s="41">
        <f t="shared" si="2"/>
        <v>0</v>
      </c>
      <c r="L18" s="258"/>
      <c r="M18" s="8" t="s">
        <v>6124</v>
      </c>
    </row>
    <row r="19" spans="1:13" s="49" customFormat="1" x14ac:dyDescent="0.25">
      <c r="A19" s="933"/>
      <c r="B19" s="508" t="s">
        <v>967</v>
      </c>
      <c r="C19" s="508">
        <v>-3</v>
      </c>
      <c r="D19" s="508">
        <v>-4</v>
      </c>
      <c r="E19" s="508">
        <v>-15</v>
      </c>
      <c r="F19" s="508"/>
      <c r="G19" s="508"/>
      <c r="H19" s="508"/>
      <c r="I19" s="508">
        <v>-1</v>
      </c>
      <c r="J19" s="508"/>
      <c r="K19" s="508"/>
      <c r="L19" s="508"/>
      <c r="M19" s="49" t="s">
        <v>1773</v>
      </c>
    </row>
    <row r="20" spans="1:13" s="1" customFormat="1" x14ac:dyDescent="0.25">
      <c r="A20" s="301"/>
      <c r="B20" s="53"/>
      <c r="C20" s="53"/>
      <c r="D20" s="354"/>
      <c r="E20" s="354"/>
      <c r="F20" s="354"/>
      <c r="G20" s="354"/>
      <c r="H20" s="354"/>
      <c r="I20" s="354"/>
      <c r="J20" s="354"/>
      <c r="K20" s="354"/>
      <c r="L20" s="354"/>
    </row>
    <row r="21" spans="1:13" s="1" customFormat="1" x14ac:dyDescent="0.25">
      <c r="A21" s="373"/>
      <c r="B21" s="354"/>
      <c r="C21" s="354">
        <f>SUM(C18:C19)</f>
        <v>0</v>
      </c>
      <c r="D21" s="354">
        <f t="shared" ref="D21:L21" si="3">SUM(D18:D19)</f>
        <v>0</v>
      </c>
      <c r="E21" s="354">
        <f t="shared" si="3"/>
        <v>0</v>
      </c>
      <c r="F21" s="354">
        <f t="shared" si="3"/>
        <v>0</v>
      </c>
      <c r="G21" s="354">
        <f t="shared" si="3"/>
        <v>0</v>
      </c>
      <c r="H21" s="354">
        <f t="shared" si="3"/>
        <v>0</v>
      </c>
      <c r="I21" s="354">
        <f t="shared" si="3"/>
        <v>0</v>
      </c>
      <c r="J21" s="354">
        <f t="shared" si="3"/>
        <v>0</v>
      </c>
      <c r="K21" s="354">
        <f t="shared" si="3"/>
        <v>0</v>
      </c>
      <c r="L21" s="354">
        <f t="shared" si="3"/>
        <v>0</v>
      </c>
    </row>
    <row r="23" spans="1:13" x14ac:dyDescent="0.25">
      <c r="A23" s="2" t="s">
        <v>5741</v>
      </c>
    </row>
    <row r="24" spans="1:13" x14ac:dyDescent="0.25">
      <c r="A24" s="2" t="s">
        <v>5742</v>
      </c>
    </row>
    <row r="25" spans="1:13" x14ac:dyDescent="0.25">
      <c r="A25" s="2" t="s">
        <v>5743</v>
      </c>
    </row>
    <row r="26" spans="1:13" x14ac:dyDescent="0.25">
      <c r="A26" s="2" t="s">
        <v>5744</v>
      </c>
    </row>
  </sheetData>
  <pageMargins left="0.7" right="0.7" top="0.75" bottom="0.75" header="0.3" footer="0.3"/>
  <pageSetup orientation="portrait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tabColor rgb="FF92D050"/>
  </sheetPr>
  <dimension ref="A1:AB183"/>
  <sheetViews>
    <sheetView topLeftCell="A112" workbookViewId="0">
      <selection activeCell="AA112" sqref="AA112"/>
    </sheetView>
  </sheetViews>
  <sheetFormatPr baseColWidth="10" defaultColWidth="9" defaultRowHeight="16" x14ac:dyDescent="0.25"/>
  <cols>
    <col min="1" max="1" width="12.33203125" style="2" customWidth="1"/>
    <col min="2" max="2" width="30.83203125" style="2" customWidth="1"/>
    <col min="3" max="3" width="8.83203125" style="2" customWidth="1"/>
    <col min="4" max="5" width="8.5" style="2" customWidth="1"/>
    <col min="6" max="18" width="9.5" style="2" customWidth="1"/>
    <col min="19" max="19" width="14.83203125" style="2" customWidth="1"/>
    <col min="20" max="22" width="11" style="2" customWidth="1"/>
    <col min="23" max="23" width="13" style="2" customWidth="1"/>
    <col min="24" max="25" width="11" style="2" customWidth="1"/>
    <col min="26" max="26" width="8.1640625" style="2" customWidth="1"/>
    <col min="27" max="27" width="12.5" style="2" customWidth="1"/>
    <col min="28" max="16384" width="9" style="2"/>
  </cols>
  <sheetData>
    <row r="1" spans="1:28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8" x14ac:dyDescent="0.25">
      <c r="A3" s="3" t="s">
        <v>2571</v>
      </c>
    </row>
    <row r="4" spans="1:28" x14ac:dyDescent="0.25">
      <c r="A4" s="3" t="s">
        <v>1234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8" ht="17" thickBot="1" x14ac:dyDescent="0.3"/>
    <row r="6" spans="1:28" ht="17" thickBot="1" x14ac:dyDescent="0.3">
      <c r="A6" s="9" t="s">
        <v>0</v>
      </c>
      <c r="B6" s="10" t="s">
        <v>1</v>
      </c>
      <c r="C6" s="10" t="s">
        <v>10</v>
      </c>
      <c r="D6" s="10" t="s">
        <v>17</v>
      </c>
      <c r="E6" s="10" t="s">
        <v>32</v>
      </c>
      <c r="F6" s="10" t="s">
        <v>380</v>
      </c>
      <c r="G6" s="10" t="s">
        <v>3</v>
      </c>
      <c r="H6" s="10" t="s">
        <v>18</v>
      </c>
      <c r="I6" s="10" t="s">
        <v>26</v>
      </c>
      <c r="J6" s="10" t="s">
        <v>27</v>
      </c>
      <c r="K6" s="10" t="s">
        <v>4</v>
      </c>
      <c r="L6" s="10" t="s">
        <v>31</v>
      </c>
      <c r="M6" s="10" t="s">
        <v>365</v>
      </c>
      <c r="N6" s="10" t="s">
        <v>29</v>
      </c>
      <c r="O6" s="10" t="s">
        <v>30</v>
      </c>
      <c r="P6" s="10" t="s">
        <v>134</v>
      </c>
      <c r="Q6" s="10" t="s">
        <v>778</v>
      </c>
      <c r="R6" s="10" t="s">
        <v>1235</v>
      </c>
      <c r="S6" s="10" t="s">
        <v>1236</v>
      </c>
      <c r="T6" s="10" t="s">
        <v>1237</v>
      </c>
      <c r="U6" s="10" t="s">
        <v>1238</v>
      </c>
      <c r="V6" s="10" t="s">
        <v>969</v>
      </c>
      <c r="W6" s="10" t="s">
        <v>4320</v>
      </c>
      <c r="X6" s="10" t="s">
        <v>2</v>
      </c>
      <c r="Y6" s="10" t="s">
        <v>1152</v>
      </c>
      <c r="Z6" s="10"/>
    </row>
    <row r="7" spans="1:28" s="1" customFormat="1" x14ac:dyDescent="0.25">
      <c r="A7" s="365">
        <v>43840</v>
      </c>
      <c r="B7" s="354" t="s">
        <v>1239</v>
      </c>
      <c r="C7" s="43">
        <v>20</v>
      </c>
      <c r="D7" s="43"/>
      <c r="E7" s="43"/>
      <c r="F7" s="43"/>
      <c r="G7" s="43">
        <v>96</v>
      </c>
      <c r="H7" s="43"/>
      <c r="I7" s="43">
        <v>45</v>
      </c>
      <c r="J7" s="43">
        <v>18</v>
      </c>
      <c r="K7" s="43"/>
      <c r="L7" s="43">
        <v>50</v>
      </c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366" t="s">
        <v>1221</v>
      </c>
      <c r="AB7" s="1" t="s">
        <v>1240</v>
      </c>
    </row>
    <row r="8" spans="1:28" x14ac:dyDescent="0.25">
      <c r="A8" s="12">
        <v>44022</v>
      </c>
      <c r="B8" s="15" t="s">
        <v>1241</v>
      </c>
      <c r="C8" s="15"/>
      <c r="D8" s="13">
        <v>100</v>
      </c>
      <c r="E8" s="14">
        <v>100</v>
      </c>
      <c r="F8" s="14">
        <v>100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8" s="1" customFormat="1" x14ac:dyDescent="0.25">
      <c r="A9" s="250">
        <v>44084</v>
      </c>
      <c r="B9" s="43" t="s">
        <v>1242</v>
      </c>
      <c r="C9" s="367"/>
      <c r="D9" s="43">
        <v>50</v>
      </c>
      <c r="E9" s="115"/>
      <c r="F9" s="115"/>
      <c r="G9" s="115"/>
      <c r="H9" s="115"/>
      <c r="I9" s="115"/>
      <c r="J9" s="43">
        <v>70</v>
      </c>
      <c r="K9" s="115"/>
      <c r="L9" s="43">
        <v>300</v>
      </c>
      <c r="M9" s="43"/>
      <c r="N9" s="43">
        <v>80</v>
      </c>
      <c r="O9" s="115"/>
      <c r="P9" s="115"/>
      <c r="Q9" s="115">
        <v>4</v>
      </c>
      <c r="R9" s="115"/>
      <c r="S9" s="115"/>
      <c r="T9" s="115"/>
      <c r="U9" s="115"/>
      <c r="V9" s="115"/>
      <c r="W9" s="115"/>
      <c r="X9" s="115"/>
      <c r="Y9" s="115"/>
      <c r="Z9" s="115"/>
      <c r="AA9" s="366">
        <v>44084</v>
      </c>
      <c r="AB9" s="1" t="s">
        <v>1243</v>
      </c>
    </row>
    <row r="10" spans="1:28" x14ac:dyDescent="0.25">
      <c r="A10" s="12" t="s">
        <v>90</v>
      </c>
      <c r="B10" s="15" t="s">
        <v>1244</v>
      </c>
      <c r="C10" s="15"/>
      <c r="D10" s="13"/>
      <c r="E10" s="13"/>
      <c r="F10" s="13"/>
      <c r="G10" s="13">
        <v>100</v>
      </c>
      <c r="H10" s="13">
        <v>100</v>
      </c>
      <c r="I10" s="13">
        <v>100</v>
      </c>
      <c r="J10" s="13">
        <v>200</v>
      </c>
      <c r="K10" s="13">
        <v>200</v>
      </c>
      <c r="L10" s="13">
        <v>200</v>
      </c>
      <c r="M10" s="13"/>
      <c r="N10" s="13">
        <v>100</v>
      </c>
      <c r="O10" s="13">
        <v>100</v>
      </c>
      <c r="P10" s="13">
        <v>100</v>
      </c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368"/>
    </row>
    <row r="11" spans="1:28" s="1" customFormat="1" ht="17" thickBot="1" x14ac:dyDescent="0.3">
      <c r="A11" s="369" t="s">
        <v>99</v>
      </c>
      <c r="B11" s="370" t="s">
        <v>1245</v>
      </c>
      <c r="C11" s="115">
        <v>24</v>
      </c>
      <c r="D11" s="115">
        <v>6</v>
      </c>
      <c r="E11" s="115"/>
      <c r="F11" s="115"/>
      <c r="G11" s="115">
        <v>32</v>
      </c>
      <c r="H11" s="115"/>
      <c r="I11" s="115">
        <v>34</v>
      </c>
      <c r="J11" s="115">
        <v>18</v>
      </c>
      <c r="K11" s="115"/>
      <c r="L11" s="115">
        <v>50</v>
      </c>
      <c r="M11" s="115"/>
      <c r="N11" s="115"/>
      <c r="O11" s="115"/>
      <c r="P11" s="115"/>
      <c r="Q11" s="115">
        <v>12</v>
      </c>
      <c r="R11" s="115">
        <v>21</v>
      </c>
      <c r="S11" s="115"/>
      <c r="T11" s="115"/>
      <c r="U11" s="115"/>
      <c r="V11" s="115"/>
      <c r="W11" s="115"/>
      <c r="X11" s="115"/>
      <c r="Y11" s="115"/>
      <c r="Z11" s="115"/>
      <c r="AA11" s="366" t="s">
        <v>99</v>
      </c>
      <c r="AB11" s="1" t="s">
        <v>1243</v>
      </c>
    </row>
    <row r="12" spans="1:28" ht="17" thickBot="1" x14ac:dyDescent="0.3">
      <c r="A12" s="170" t="s">
        <v>1169</v>
      </c>
      <c r="B12" s="34"/>
      <c r="C12" s="371">
        <f>SUM(C7:C11)</f>
        <v>44</v>
      </c>
      <c r="D12" s="371">
        <f t="shared" ref="D12:P12" si="0">SUM(D7:D11)</f>
        <v>156</v>
      </c>
      <c r="E12" s="371">
        <f t="shared" si="0"/>
        <v>100</v>
      </c>
      <c r="F12" s="371">
        <f t="shared" si="0"/>
        <v>100</v>
      </c>
      <c r="G12" s="371">
        <f t="shared" si="0"/>
        <v>228</v>
      </c>
      <c r="H12" s="371">
        <f t="shared" si="0"/>
        <v>100</v>
      </c>
      <c r="I12" s="371">
        <f t="shared" si="0"/>
        <v>179</v>
      </c>
      <c r="J12" s="371">
        <f t="shared" si="0"/>
        <v>306</v>
      </c>
      <c r="K12" s="371">
        <f t="shared" si="0"/>
        <v>200</v>
      </c>
      <c r="L12" s="371">
        <f t="shared" si="0"/>
        <v>600</v>
      </c>
      <c r="M12" s="371"/>
      <c r="N12" s="371">
        <f t="shared" si="0"/>
        <v>180</v>
      </c>
      <c r="O12" s="371">
        <f t="shared" si="0"/>
        <v>100</v>
      </c>
      <c r="P12" s="371">
        <f t="shared" si="0"/>
        <v>100</v>
      </c>
      <c r="Q12" s="371">
        <f>SUM(Q7:Q11)</f>
        <v>16</v>
      </c>
      <c r="R12" s="371">
        <f>SUM(R7:R11)</f>
        <v>21</v>
      </c>
      <c r="S12" s="371"/>
      <c r="T12" s="371"/>
      <c r="U12" s="371"/>
      <c r="V12" s="371"/>
      <c r="W12" s="371"/>
      <c r="X12" s="371"/>
      <c r="Y12" s="371"/>
      <c r="Z12" s="371">
        <f>SUM(Z7:Z11)</f>
        <v>0</v>
      </c>
    </row>
    <row r="13" spans="1:28" ht="17" thickBot="1" x14ac:dyDescent="0.3">
      <c r="A13" s="55">
        <v>43932</v>
      </c>
      <c r="B13" s="301" t="s">
        <v>1246</v>
      </c>
      <c r="C13" s="301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>
        <v>200</v>
      </c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8" s="8" customFormat="1" ht="17" thickBot="1" x14ac:dyDescent="0.3">
      <c r="A14" s="170" t="s">
        <v>1172</v>
      </c>
      <c r="B14" s="34"/>
      <c r="C14" s="371">
        <f>SUM(C12:C13)</f>
        <v>44</v>
      </c>
      <c r="D14" s="371">
        <f t="shared" ref="D14:Z14" si="1">SUM(D12:D13)</f>
        <v>156</v>
      </c>
      <c r="E14" s="371">
        <f t="shared" si="1"/>
        <v>100</v>
      </c>
      <c r="F14" s="371">
        <f t="shared" si="1"/>
        <v>100</v>
      </c>
      <c r="G14" s="371">
        <f t="shared" si="1"/>
        <v>228</v>
      </c>
      <c r="H14" s="371">
        <f t="shared" si="1"/>
        <v>100</v>
      </c>
      <c r="I14" s="371">
        <f t="shared" si="1"/>
        <v>179</v>
      </c>
      <c r="J14" s="371">
        <f t="shared" si="1"/>
        <v>306</v>
      </c>
      <c r="K14" s="371">
        <f t="shared" si="1"/>
        <v>200</v>
      </c>
      <c r="L14" s="371">
        <f t="shared" si="1"/>
        <v>600</v>
      </c>
      <c r="M14" s="371"/>
      <c r="N14" s="371">
        <f t="shared" si="1"/>
        <v>180</v>
      </c>
      <c r="O14" s="371">
        <f t="shared" si="1"/>
        <v>100</v>
      </c>
      <c r="P14" s="371">
        <f t="shared" si="1"/>
        <v>300</v>
      </c>
      <c r="Q14" s="371">
        <f t="shared" si="1"/>
        <v>16</v>
      </c>
      <c r="R14" s="371">
        <f t="shared" si="1"/>
        <v>21</v>
      </c>
      <c r="S14" s="371"/>
      <c r="T14" s="371"/>
      <c r="U14" s="371"/>
      <c r="V14" s="371"/>
      <c r="W14" s="371"/>
      <c r="X14" s="371"/>
      <c r="Y14" s="371"/>
      <c r="Z14" s="371">
        <f t="shared" si="1"/>
        <v>0</v>
      </c>
    </row>
    <row r="15" spans="1:28" x14ac:dyDescent="0.25">
      <c r="A15" s="55">
        <v>43902</v>
      </c>
      <c r="B15" s="301" t="s">
        <v>1247</v>
      </c>
      <c r="C15" s="374">
        <v>144</v>
      </c>
      <c r="D15" s="53"/>
      <c r="E15" s="53"/>
      <c r="F15" s="53"/>
      <c r="G15" s="53">
        <v>208</v>
      </c>
      <c r="H15" s="53"/>
      <c r="I15" s="53">
        <v>208</v>
      </c>
      <c r="J15" s="53">
        <v>64</v>
      </c>
      <c r="K15" s="53">
        <v>352</v>
      </c>
      <c r="L15" s="53">
        <v>600</v>
      </c>
      <c r="M15" s="53"/>
      <c r="N15" s="53">
        <v>96</v>
      </c>
      <c r="O15" s="53"/>
      <c r="P15" s="53"/>
      <c r="Q15" s="53">
        <v>132</v>
      </c>
      <c r="R15" s="53">
        <v>36</v>
      </c>
      <c r="S15" s="53"/>
      <c r="T15" s="53"/>
      <c r="U15" s="53"/>
      <c r="V15" s="53"/>
      <c r="W15" s="53"/>
      <c r="X15" s="53"/>
      <c r="Y15" s="53"/>
      <c r="Z15" s="53"/>
    </row>
    <row r="16" spans="1:28" s="1" customFormat="1" x14ac:dyDescent="0.25">
      <c r="A16" s="55">
        <v>43933</v>
      </c>
      <c r="B16" s="301" t="s">
        <v>1248</v>
      </c>
      <c r="C16" s="374">
        <v>108</v>
      </c>
      <c r="D16" s="354"/>
      <c r="E16" s="354"/>
      <c r="F16" s="354"/>
      <c r="G16" s="53">
        <v>156</v>
      </c>
      <c r="H16" s="354"/>
      <c r="I16" s="53">
        <v>156</v>
      </c>
      <c r="J16" s="53">
        <v>48</v>
      </c>
      <c r="K16" s="53">
        <v>264</v>
      </c>
      <c r="L16" s="53">
        <v>170</v>
      </c>
      <c r="M16" s="53"/>
      <c r="N16" s="53">
        <v>72</v>
      </c>
      <c r="O16" s="354"/>
      <c r="P16" s="354"/>
      <c r="Q16" s="53">
        <v>99</v>
      </c>
      <c r="R16" s="53">
        <v>27</v>
      </c>
      <c r="S16" s="53"/>
      <c r="T16" s="53"/>
      <c r="U16" s="53"/>
      <c r="V16" s="53"/>
      <c r="W16" s="53"/>
      <c r="X16" s="53"/>
      <c r="Y16" s="53"/>
      <c r="Z16" s="354"/>
    </row>
    <row r="17" spans="1:27" s="1" customFormat="1" x14ac:dyDescent="0.25">
      <c r="A17" s="55">
        <v>43963</v>
      </c>
      <c r="B17" s="301" t="s">
        <v>1249</v>
      </c>
      <c r="C17" s="374">
        <v>40</v>
      </c>
      <c r="D17" s="354"/>
      <c r="E17" s="354"/>
      <c r="F17" s="354"/>
      <c r="G17" s="53">
        <v>90</v>
      </c>
      <c r="H17" s="354"/>
      <c r="I17" s="53">
        <v>156</v>
      </c>
      <c r="J17" s="53">
        <v>48</v>
      </c>
      <c r="K17" s="53">
        <v>100</v>
      </c>
      <c r="L17" s="53">
        <v>250</v>
      </c>
      <c r="M17" s="53"/>
      <c r="N17" s="53">
        <v>72</v>
      </c>
      <c r="O17" s="354"/>
      <c r="P17" s="354"/>
      <c r="Q17" s="53">
        <v>99</v>
      </c>
      <c r="R17" s="53">
        <v>12</v>
      </c>
      <c r="S17" s="53"/>
      <c r="T17" s="53"/>
      <c r="U17" s="53"/>
      <c r="V17" s="53"/>
      <c r="W17" s="53"/>
      <c r="X17" s="53"/>
      <c r="Y17" s="53"/>
      <c r="Z17" s="354"/>
    </row>
    <row r="18" spans="1:27" s="1" customFormat="1" x14ac:dyDescent="0.25">
      <c r="A18" s="55">
        <v>44024</v>
      </c>
      <c r="B18" s="301" t="s">
        <v>1250</v>
      </c>
      <c r="C18" s="374">
        <v>68</v>
      </c>
      <c r="D18" s="354"/>
      <c r="E18" s="354"/>
      <c r="F18" s="354"/>
      <c r="G18" s="53">
        <v>66</v>
      </c>
      <c r="H18" s="354"/>
      <c r="I18" s="53"/>
      <c r="J18" s="53"/>
      <c r="K18" s="53">
        <v>164</v>
      </c>
      <c r="L18" s="53">
        <v>88</v>
      </c>
      <c r="M18" s="53"/>
      <c r="N18" s="53"/>
      <c r="O18" s="354"/>
      <c r="P18" s="354"/>
      <c r="Q18" s="53"/>
      <c r="R18" s="53"/>
      <c r="S18" s="53"/>
      <c r="T18" s="53"/>
      <c r="U18" s="53"/>
      <c r="V18" s="53"/>
      <c r="W18" s="53"/>
      <c r="X18" s="53"/>
      <c r="Y18" s="53"/>
      <c r="Z18" s="354"/>
    </row>
    <row r="19" spans="1:27" x14ac:dyDescent="0.25">
      <c r="A19" s="55">
        <v>44055</v>
      </c>
      <c r="B19" s="301" t="s">
        <v>1251</v>
      </c>
      <c r="C19" s="374">
        <v>144</v>
      </c>
      <c r="D19" s="53"/>
      <c r="E19" s="53"/>
      <c r="F19" s="53"/>
      <c r="G19" s="53">
        <v>208</v>
      </c>
      <c r="H19" s="53"/>
      <c r="I19" s="53">
        <v>208</v>
      </c>
      <c r="J19" s="53">
        <v>64</v>
      </c>
      <c r="K19" s="53">
        <v>352</v>
      </c>
      <c r="L19" s="53">
        <v>440</v>
      </c>
      <c r="M19" s="53"/>
      <c r="N19" s="53">
        <v>96</v>
      </c>
      <c r="O19" s="53"/>
      <c r="P19" s="53"/>
      <c r="Q19" s="53">
        <v>132</v>
      </c>
      <c r="R19" s="53">
        <v>36</v>
      </c>
      <c r="S19" s="53"/>
      <c r="T19" s="53"/>
      <c r="U19" s="53"/>
      <c r="V19" s="53"/>
      <c r="W19" s="53"/>
      <c r="X19" s="53"/>
      <c r="Y19" s="53"/>
      <c r="Z19" s="53"/>
    </row>
    <row r="20" spans="1:27" s="1" customFormat="1" x14ac:dyDescent="0.25">
      <c r="A20" s="55">
        <v>44055</v>
      </c>
      <c r="B20" s="301" t="s">
        <v>1252</v>
      </c>
      <c r="C20" s="374">
        <v>36</v>
      </c>
      <c r="D20" s="354"/>
      <c r="E20" s="354"/>
      <c r="F20" s="354"/>
      <c r="G20" s="53">
        <v>90</v>
      </c>
      <c r="H20" s="354"/>
      <c r="I20" s="53">
        <v>85</v>
      </c>
      <c r="J20" s="53">
        <v>16</v>
      </c>
      <c r="K20" s="53">
        <v>88</v>
      </c>
      <c r="L20" s="53">
        <v>110</v>
      </c>
      <c r="M20" s="53"/>
      <c r="N20" s="53"/>
      <c r="O20" s="354"/>
      <c r="P20" s="354"/>
      <c r="Q20" s="53"/>
      <c r="R20" s="53">
        <v>9</v>
      </c>
      <c r="S20" s="53"/>
      <c r="T20" s="53"/>
      <c r="U20" s="53"/>
      <c r="V20" s="53"/>
      <c r="W20" s="53"/>
      <c r="X20" s="53"/>
      <c r="Y20" s="53"/>
      <c r="Z20" s="354"/>
    </row>
    <row r="21" spans="1:27" s="1" customFormat="1" x14ac:dyDescent="0.25">
      <c r="A21" s="55">
        <v>44055</v>
      </c>
      <c r="B21" s="301" t="s">
        <v>1253</v>
      </c>
      <c r="C21" s="374">
        <v>105</v>
      </c>
      <c r="D21" s="354"/>
      <c r="E21" s="354"/>
      <c r="F21" s="354"/>
      <c r="G21" s="53"/>
      <c r="H21" s="354"/>
      <c r="I21" s="53"/>
      <c r="J21" s="53"/>
      <c r="K21" s="53"/>
      <c r="L21" s="53"/>
      <c r="M21" s="53"/>
      <c r="N21" s="53"/>
      <c r="O21" s="354"/>
      <c r="P21" s="354"/>
      <c r="Q21" s="53"/>
      <c r="R21" s="53"/>
      <c r="S21" s="53"/>
      <c r="T21" s="53"/>
      <c r="U21" s="53"/>
      <c r="V21" s="53"/>
      <c r="W21" s="53"/>
      <c r="X21" s="53"/>
      <c r="Y21" s="53"/>
      <c r="Z21" s="354"/>
    </row>
    <row r="22" spans="1:27" s="1" customFormat="1" x14ac:dyDescent="0.25">
      <c r="A22" s="55">
        <v>44116</v>
      </c>
      <c r="B22" s="301" t="s">
        <v>1254</v>
      </c>
      <c r="C22" s="372"/>
      <c r="D22" s="354"/>
      <c r="E22" s="354"/>
      <c r="F22" s="354"/>
      <c r="G22" s="53">
        <v>66</v>
      </c>
      <c r="H22" s="354"/>
      <c r="I22" s="53">
        <v>71</v>
      </c>
      <c r="J22" s="53">
        <v>32</v>
      </c>
      <c r="K22" s="53">
        <v>176</v>
      </c>
      <c r="L22" s="53">
        <v>220</v>
      </c>
      <c r="M22" s="53"/>
      <c r="N22" s="53">
        <v>72</v>
      </c>
      <c r="O22" s="354"/>
      <c r="P22" s="354"/>
      <c r="Q22" s="53">
        <v>84</v>
      </c>
      <c r="R22" s="53">
        <v>25</v>
      </c>
      <c r="S22" s="53"/>
      <c r="T22" s="53"/>
      <c r="U22" s="53"/>
      <c r="V22" s="53"/>
      <c r="W22" s="53"/>
      <c r="X22" s="53"/>
      <c r="Y22" s="53"/>
      <c r="Z22" s="354"/>
    </row>
    <row r="23" spans="1:27" s="1" customFormat="1" x14ac:dyDescent="0.25">
      <c r="A23" s="55">
        <v>44147</v>
      </c>
      <c r="B23" s="301" t="s">
        <v>1255</v>
      </c>
      <c r="C23" s="372"/>
      <c r="D23" s="354"/>
      <c r="E23" s="354"/>
      <c r="F23" s="53">
        <v>1056</v>
      </c>
      <c r="G23" s="53"/>
      <c r="H23" s="354"/>
      <c r="I23" s="53"/>
      <c r="J23" s="53"/>
      <c r="K23" s="53"/>
      <c r="L23" s="53"/>
      <c r="M23" s="53"/>
      <c r="N23" s="53"/>
      <c r="O23" s="354"/>
      <c r="P23" s="354"/>
      <c r="Q23" s="53"/>
      <c r="R23" s="53"/>
      <c r="S23" s="53">
        <v>528</v>
      </c>
      <c r="T23" s="53">
        <v>307</v>
      </c>
      <c r="U23" s="53"/>
      <c r="V23" s="53"/>
      <c r="W23" s="53"/>
      <c r="X23" s="53"/>
      <c r="Y23" s="53"/>
      <c r="Z23" s="354"/>
    </row>
    <row r="24" spans="1:27" s="1" customFormat="1" x14ac:dyDescent="0.25">
      <c r="A24" s="55">
        <v>44147</v>
      </c>
      <c r="B24" s="301" t="s">
        <v>1256</v>
      </c>
      <c r="C24" s="372"/>
      <c r="D24" s="354"/>
      <c r="E24" s="354"/>
      <c r="F24" s="354"/>
      <c r="G24" s="53"/>
      <c r="H24" s="354"/>
      <c r="I24" s="53"/>
      <c r="J24" s="53"/>
      <c r="K24" s="53"/>
      <c r="L24" s="53"/>
      <c r="M24" s="53"/>
      <c r="N24" s="53"/>
      <c r="O24" s="354"/>
      <c r="P24" s="354"/>
      <c r="Q24" s="53"/>
      <c r="R24" s="53">
        <v>8</v>
      </c>
      <c r="S24" s="53"/>
      <c r="T24" s="53"/>
      <c r="U24" s="53"/>
      <c r="V24" s="53"/>
      <c r="W24" s="53"/>
      <c r="X24" s="53"/>
      <c r="Y24" s="53"/>
      <c r="Z24" s="354"/>
    </row>
    <row r="25" spans="1:27" s="1" customFormat="1" x14ac:dyDescent="0.25">
      <c r="A25" s="55" t="s">
        <v>922</v>
      </c>
      <c r="B25" s="301" t="s">
        <v>1257</v>
      </c>
      <c r="C25" s="372"/>
      <c r="D25" s="354"/>
      <c r="E25" s="354"/>
      <c r="F25" s="354"/>
      <c r="G25" s="53"/>
      <c r="H25" s="354"/>
      <c r="I25" s="53"/>
      <c r="J25" s="53"/>
      <c r="K25" s="53"/>
      <c r="L25" s="53"/>
      <c r="M25" s="53"/>
      <c r="N25" s="53"/>
      <c r="O25" s="354"/>
      <c r="P25" s="354"/>
      <c r="Q25" s="53"/>
      <c r="R25" s="53"/>
      <c r="S25" s="53"/>
      <c r="T25" s="53"/>
      <c r="U25" s="53">
        <v>221</v>
      </c>
      <c r="V25" s="53"/>
      <c r="W25" s="53"/>
      <c r="X25" s="53"/>
      <c r="Y25" s="53"/>
      <c r="Z25" s="354"/>
    </row>
    <row r="26" spans="1:27" s="1" customFormat="1" x14ac:dyDescent="0.25">
      <c r="A26" s="365" t="s">
        <v>124</v>
      </c>
      <c r="B26" s="373" t="s">
        <v>1258</v>
      </c>
      <c r="C26" s="372"/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>
        <v>99</v>
      </c>
      <c r="O26" s="354"/>
      <c r="P26" s="354"/>
      <c r="Q26" s="354"/>
      <c r="R26" s="354"/>
      <c r="S26" s="354"/>
      <c r="T26" s="354"/>
      <c r="U26" s="354"/>
      <c r="V26" s="354"/>
      <c r="W26" s="354"/>
      <c r="X26" s="354"/>
      <c r="Y26" s="354"/>
      <c r="Z26" s="354"/>
    </row>
    <row r="27" spans="1:27" s="1" customFormat="1" x14ac:dyDescent="0.25">
      <c r="A27" s="365" t="s">
        <v>124</v>
      </c>
      <c r="B27" s="373" t="s">
        <v>63</v>
      </c>
      <c r="C27" s="372"/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>
        <v>-99</v>
      </c>
      <c r="O27" s="354"/>
      <c r="P27" s="354"/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1" t="s">
        <v>1259</v>
      </c>
    </row>
    <row r="28" spans="1:27" s="1" customFormat="1" x14ac:dyDescent="0.25">
      <c r="A28" s="55" t="s">
        <v>555</v>
      </c>
      <c r="B28" s="301" t="s">
        <v>1260</v>
      </c>
      <c r="C28" s="372"/>
      <c r="D28" s="354"/>
      <c r="E28" s="354"/>
      <c r="F28" s="354"/>
      <c r="G28" s="53"/>
      <c r="H28" s="354"/>
      <c r="I28" s="53"/>
      <c r="J28" s="53"/>
      <c r="K28" s="53"/>
      <c r="L28" s="53"/>
      <c r="M28" s="53"/>
      <c r="N28" s="53">
        <v>75</v>
      </c>
      <c r="O28" s="354"/>
      <c r="P28" s="354"/>
      <c r="Q28" s="53"/>
      <c r="R28" s="53"/>
      <c r="S28" s="53"/>
      <c r="T28" s="53"/>
      <c r="U28" s="53"/>
      <c r="V28" s="53"/>
      <c r="W28" s="53"/>
      <c r="X28" s="53"/>
      <c r="Y28" s="53"/>
      <c r="Z28" s="354"/>
    </row>
    <row r="29" spans="1:27" s="1" customFormat="1" x14ac:dyDescent="0.25">
      <c r="A29" s="55" t="s">
        <v>1032</v>
      </c>
      <c r="B29" s="301" t="s">
        <v>1261</v>
      </c>
      <c r="C29" s="372"/>
      <c r="D29" s="354"/>
      <c r="E29" s="354"/>
      <c r="F29" s="354"/>
      <c r="G29" s="53"/>
      <c r="H29" s="354"/>
      <c r="I29" s="53"/>
      <c r="J29" s="53"/>
      <c r="K29" s="53"/>
      <c r="L29" s="53"/>
      <c r="M29" s="53"/>
      <c r="N29" s="53">
        <v>225</v>
      </c>
      <c r="O29" s="354"/>
      <c r="P29" s="354"/>
      <c r="Q29" s="53"/>
      <c r="R29" s="53"/>
      <c r="S29" s="53"/>
      <c r="T29" s="53"/>
      <c r="U29" s="53"/>
      <c r="V29" s="53"/>
      <c r="W29" s="53"/>
      <c r="X29" s="53"/>
      <c r="Y29" s="53"/>
      <c r="Z29" s="354"/>
    </row>
    <row r="30" spans="1:27" x14ac:dyDescent="0.25">
      <c r="A30" s="55" t="s">
        <v>925</v>
      </c>
      <c r="B30" s="301" t="s">
        <v>1262</v>
      </c>
      <c r="C30" s="374">
        <v>123</v>
      </c>
      <c r="D30" s="53"/>
      <c r="E30" s="53"/>
      <c r="F30" s="53"/>
      <c r="G30" s="53">
        <v>165</v>
      </c>
      <c r="H30" s="53"/>
      <c r="I30" s="53">
        <v>165</v>
      </c>
      <c r="J30" s="53">
        <v>32</v>
      </c>
      <c r="K30" s="53"/>
      <c r="L30" s="53"/>
      <c r="M30" s="53"/>
      <c r="N30" s="53">
        <v>82</v>
      </c>
      <c r="O30" s="53"/>
      <c r="P30" s="53"/>
      <c r="Q30" s="53">
        <v>34</v>
      </c>
      <c r="R30" s="53">
        <v>9</v>
      </c>
      <c r="S30" s="53"/>
      <c r="T30" s="53"/>
      <c r="U30" s="53"/>
      <c r="V30" s="53"/>
      <c r="W30" s="53"/>
      <c r="X30" s="53"/>
      <c r="Y30" s="53"/>
      <c r="Z30" s="53"/>
    </row>
    <row r="31" spans="1:27" s="1" customFormat="1" x14ac:dyDescent="0.25">
      <c r="A31" s="55" t="s">
        <v>925</v>
      </c>
      <c r="B31" s="301" t="s">
        <v>1263</v>
      </c>
      <c r="C31" s="372"/>
      <c r="D31" s="354"/>
      <c r="E31" s="354"/>
      <c r="F31" s="354"/>
      <c r="G31" s="53"/>
      <c r="H31" s="354"/>
      <c r="I31" s="53"/>
      <c r="J31" s="53"/>
      <c r="K31" s="53">
        <v>2000</v>
      </c>
      <c r="L31" s="53">
        <v>2000</v>
      </c>
      <c r="M31" s="53"/>
      <c r="N31" s="53"/>
      <c r="O31" s="354"/>
      <c r="P31" s="354"/>
      <c r="Q31" s="53"/>
      <c r="R31" s="53"/>
      <c r="S31" s="53"/>
      <c r="T31" s="53"/>
      <c r="U31" s="53"/>
      <c r="V31" s="53"/>
      <c r="W31" s="53"/>
      <c r="X31" s="53"/>
      <c r="Y31" s="53"/>
      <c r="Z31" s="354"/>
    </row>
    <row r="32" spans="1:27" s="1" customFormat="1" ht="17" thickBot="1" x14ac:dyDescent="0.3">
      <c r="A32" s="55" t="s">
        <v>125</v>
      </c>
      <c r="B32" s="301" t="s">
        <v>1264</v>
      </c>
      <c r="C32" s="374">
        <v>57</v>
      </c>
      <c r="D32" s="354"/>
      <c r="E32" s="354"/>
      <c r="F32" s="354"/>
      <c r="G32" s="53">
        <v>95</v>
      </c>
      <c r="H32" s="354"/>
      <c r="I32" s="53">
        <v>95</v>
      </c>
      <c r="J32" s="53">
        <v>48</v>
      </c>
      <c r="K32" s="53">
        <v>440</v>
      </c>
      <c r="L32" s="53">
        <v>550</v>
      </c>
      <c r="M32" s="53"/>
      <c r="N32" s="53"/>
      <c r="O32" s="354"/>
      <c r="P32" s="354"/>
      <c r="Q32" s="53"/>
      <c r="R32" s="53">
        <v>36</v>
      </c>
      <c r="S32" s="53"/>
      <c r="T32" s="53"/>
      <c r="U32" s="53"/>
      <c r="V32" s="53"/>
      <c r="W32" s="53"/>
      <c r="X32" s="53"/>
      <c r="Y32" s="53"/>
      <c r="Z32" s="354"/>
    </row>
    <row r="33" spans="1:27" s="8" customFormat="1" ht="17" thickBot="1" x14ac:dyDescent="0.3">
      <c r="A33" s="170" t="s">
        <v>1177</v>
      </c>
      <c r="B33" s="34"/>
      <c r="C33" s="371">
        <f>SUM(C14:C32)</f>
        <v>869</v>
      </c>
      <c r="D33" s="371">
        <f t="shared" ref="D33:Z33" si="2">SUM(D14:D32)</f>
        <v>156</v>
      </c>
      <c r="E33" s="371">
        <f t="shared" si="2"/>
        <v>100</v>
      </c>
      <c r="F33" s="371">
        <f t="shared" si="2"/>
        <v>1156</v>
      </c>
      <c r="G33" s="371">
        <f t="shared" si="2"/>
        <v>1372</v>
      </c>
      <c r="H33" s="371">
        <f t="shared" si="2"/>
        <v>100</v>
      </c>
      <c r="I33" s="371">
        <f t="shared" si="2"/>
        <v>1323</v>
      </c>
      <c r="J33" s="371">
        <f t="shared" si="2"/>
        <v>658</v>
      </c>
      <c r="K33" s="371">
        <f t="shared" si="2"/>
        <v>4136</v>
      </c>
      <c r="L33" s="371">
        <f t="shared" si="2"/>
        <v>5028</v>
      </c>
      <c r="M33" s="371"/>
      <c r="N33" s="371">
        <f t="shared" si="2"/>
        <v>970</v>
      </c>
      <c r="O33" s="371">
        <f t="shared" si="2"/>
        <v>100</v>
      </c>
      <c r="P33" s="371">
        <f t="shared" si="2"/>
        <v>300</v>
      </c>
      <c r="Q33" s="371">
        <f t="shared" si="2"/>
        <v>596</v>
      </c>
      <c r="R33" s="371">
        <f t="shared" si="2"/>
        <v>219</v>
      </c>
      <c r="S33" s="371">
        <f t="shared" si="2"/>
        <v>528</v>
      </c>
      <c r="T33" s="371">
        <f t="shared" si="2"/>
        <v>307</v>
      </c>
      <c r="U33" s="371">
        <f t="shared" si="2"/>
        <v>221</v>
      </c>
      <c r="V33" s="371"/>
      <c r="W33" s="371"/>
      <c r="X33" s="371"/>
      <c r="Y33" s="371"/>
      <c r="Z33" s="371">
        <f t="shared" si="2"/>
        <v>0</v>
      </c>
    </row>
    <row r="34" spans="1:27" s="1" customFormat="1" x14ac:dyDescent="0.25">
      <c r="A34" s="55">
        <v>44287</v>
      </c>
      <c r="B34" s="301" t="s">
        <v>1265</v>
      </c>
      <c r="C34" s="374"/>
      <c r="D34" s="354"/>
      <c r="E34" s="354"/>
      <c r="F34" s="354"/>
      <c r="G34" s="53"/>
      <c r="H34" s="354"/>
      <c r="I34" s="53"/>
      <c r="J34" s="53"/>
      <c r="K34" s="53"/>
      <c r="L34" s="53"/>
      <c r="M34" s="53"/>
      <c r="N34" s="53">
        <v>38</v>
      </c>
      <c r="O34" s="53">
        <v>131</v>
      </c>
      <c r="P34" s="354"/>
      <c r="Q34" s="53"/>
      <c r="R34" s="53"/>
      <c r="S34" s="53"/>
      <c r="T34" s="53"/>
      <c r="U34" s="53"/>
      <c r="V34" s="53"/>
      <c r="W34" s="53"/>
      <c r="X34" s="53"/>
      <c r="Y34" s="53"/>
      <c r="Z34" s="354"/>
    </row>
    <row r="35" spans="1:27" x14ac:dyDescent="0.25">
      <c r="A35" s="55">
        <v>44531</v>
      </c>
      <c r="B35" s="301" t="s">
        <v>1266</v>
      </c>
      <c r="C35" s="374"/>
      <c r="D35" s="53">
        <v>50</v>
      </c>
      <c r="E35" s="53">
        <v>150</v>
      </c>
      <c r="F35" s="53"/>
      <c r="G35" s="53"/>
      <c r="H35" s="53"/>
      <c r="I35" s="53"/>
      <c r="J35" s="53">
        <v>150</v>
      </c>
      <c r="K35" s="53"/>
      <c r="L35" s="53"/>
      <c r="M35" s="53"/>
      <c r="N35" s="53">
        <v>200</v>
      </c>
      <c r="O35" s="53"/>
      <c r="P35" s="53"/>
      <c r="Q35" s="53"/>
      <c r="R35" s="53"/>
      <c r="S35" s="53">
        <v>110</v>
      </c>
      <c r="T35" s="53"/>
      <c r="U35" s="53"/>
      <c r="V35" s="53">
        <v>100</v>
      </c>
      <c r="W35" s="53"/>
      <c r="X35" s="53"/>
      <c r="Y35" s="53"/>
      <c r="Z35" s="53"/>
    </row>
    <row r="36" spans="1:27" s="1" customFormat="1" x14ac:dyDescent="0.25">
      <c r="A36" s="55" t="s">
        <v>368</v>
      </c>
      <c r="B36" s="301" t="s">
        <v>1267</v>
      </c>
      <c r="C36" s="372"/>
      <c r="D36" s="354"/>
      <c r="E36" s="53">
        <v>150</v>
      </c>
      <c r="F36" s="354"/>
      <c r="G36" s="53"/>
      <c r="H36" s="354"/>
      <c r="I36" s="53"/>
      <c r="J36" s="53">
        <v>150</v>
      </c>
      <c r="K36" s="53"/>
      <c r="L36" s="53"/>
      <c r="M36" s="53"/>
      <c r="N36" s="53"/>
      <c r="O36" s="354"/>
      <c r="P36" s="354"/>
      <c r="Q36" s="53"/>
      <c r="R36" s="53"/>
      <c r="S36" s="53">
        <v>90</v>
      </c>
      <c r="T36" s="53"/>
      <c r="U36" s="53"/>
      <c r="V36" s="53"/>
      <c r="W36" s="53"/>
      <c r="X36" s="53"/>
      <c r="Y36" s="53"/>
      <c r="Z36" s="354"/>
    </row>
    <row r="37" spans="1:27" s="1" customFormat="1" x14ac:dyDescent="0.25">
      <c r="A37" s="55" t="s">
        <v>2435</v>
      </c>
      <c r="B37" s="301" t="s">
        <v>2437</v>
      </c>
      <c r="C37" s="372"/>
      <c r="D37" s="354"/>
      <c r="E37" s="53"/>
      <c r="F37" s="354"/>
      <c r="G37" s="53">
        <v>500</v>
      </c>
      <c r="H37" s="354"/>
      <c r="I37" s="53"/>
      <c r="J37" s="53"/>
      <c r="K37" s="53"/>
      <c r="L37" s="53">
        <v>500</v>
      </c>
      <c r="M37" s="53"/>
      <c r="N37" s="53"/>
      <c r="O37" s="354"/>
      <c r="P37" s="354"/>
      <c r="Q37" s="53"/>
      <c r="R37" s="53"/>
      <c r="S37" s="53"/>
      <c r="T37" s="53"/>
      <c r="U37" s="53"/>
      <c r="V37" s="53"/>
      <c r="W37" s="53"/>
      <c r="X37" s="53"/>
      <c r="Y37" s="53"/>
      <c r="Z37" s="354"/>
    </row>
    <row r="38" spans="1:27" s="1" customFormat="1" ht="17" thickBot="1" x14ac:dyDescent="0.3">
      <c r="A38" s="55" t="s">
        <v>2449</v>
      </c>
      <c r="B38" s="301" t="s">
        <v>2450</v>
      </c>
      <c r="C38" s="372"/>
      <c r="D38" s="53">
        <v>100</v>
      </c>
      <c r="E38" s="53">
        <v>300</v>
      </c>
      <c r="F38" s="354"/>
      <c r="G38" s="354"/>
      <c r="H38" s="53">
        <v>500</v>
      </c>
      <c r="I38" s="354"/>
      <c r="J38" s="53">
        <v>100</v>
      </c>
      <c r="K38" s="354"/>
      <c r="L38" s="354"/>
      <c r="M38" s="354"/>
      <c r="N38" s="354"/>
      <c r="O38" s="354"/>
      <c r="P38" s="53">
        <v>250</v>
      </c>
      <c r="Q38" s="354"/>
      <c r="R38" s="354"/>
      <c r="S38" s="354"/>
      <c r="T38" s="354"/>
      <c r="U38" s="354"/>
      <c r="V38" s="53">
        <v>100</v>
      </c>
      <c r="W38" s="53"/>
      <c r="X38" s="53"/>
      <c r="Y38" s="53"/>
      <c r="Z38" s="354"/>
    </row>
    <row r="39" spans="1:27" s="8" customFormat="1" ht="17" thickBot="1" x14ac:dyDescent="0.3">
      <c r="A39" s="170" t="s">
        <v>2461</v>
      </c>
      <c r="B39" s="34"/>
      <c r="C39" s="371">
        <f>SUM(C33:C38)</f>
        <v>869</v>
      </c>
      <c r="D39" s="371">
        <f t="shared" ref="D39:Z39" si="3">SUM(D33:D38)</f>
        <v>306</v>
      </c>
      <c r="E39" s="371">
        <f t="shared" si="3"/>
        <v>700</v>
      </c>
      <c r="F39" s="371">
        <f t="shared" si="3"/>
        <v>1156</v>
      </c>
      <c r="G39" s="371">
        <f t="shared" si="3"/>
        <v>1872</v>
      </c>
      <c r="H39" s="371">
        <f t="shared" si="3"/>
        <v>600</v>
      </c>
      <c r="I39" s="371">
        <f t="shared" si="3"/>
        <v>1323</v>
      </c>
      <c r="J39" s="371">
        <f t="shared" si="3"/>
        <v>1058</v>
      </c>
      <c r="K39" s="371">
        <f t="shared" si="3"/>
        <v>4136</v>
      </c>
      <c r="L39" s="371">
        <f t="shared" si="3"/>
        <v>5528</v>
      </c>
      <c r="M39" s="371"/>
      <c r="N39" s="371">
        <f t="shared" si="3"/>
        <v>1208</v>
      </c>
      <c r="O39" s="371">
        <f t="shared" si="3"/>
        <v>231</v>
      </c>
      <c r="P39" s="371">
        <f t="shared" si="3"/>
        <v>550</v>
      </c>
      <c r="Q39" s="371">
        <f t="shared" si="3"/>
        <v>596</v>
      </c>
      <c r="R39" s="371">
        <f t="shared" si="3"/>
        <v>219</v>
      </c>
      <c r="S39" s="371">
        <f t="shared" si="3"/>
        <v>728</v>
      </c>
      <c r="T39" s="371">
        <f t="shared" si="3"/>
        <v>307</v>
      </c>
      <c r="U39" s="371">
        <f t="shared" si="3"/>
        <v>221</v>
      </c>
      <c r="V39" s="371">
        <f t="shared" si="3"/>
        <v>200</v>
      </c>
      <c r="W39" s="371"/>
      <c r="X39" s="371"/>
      <c r="Y39" s="371"/>
      <c r="Z39" s="371">
        <f t="shared" si="3"/>
        <v>0</v>
      </c>
    </row>
    <row r="40" spans="1:27" s="787" customFormat="1" x14ac:dyDescent="0.25">
      <c r="A40" s="775">
        <v>44198</v>
      </c>
      <c r="B40" s="776" t="s">
        <v>2651</v>
      </c>
      <c r="C40" s="786">
        <v>50</v>
      </c>
      <c r="D40" s="786"/>
      <c r="E40" s="786"/>
      <c r="F40" s="786"/>
      <c r="G40" s="786">
        <v>70</v>
      </c>
      <c r="H40" s="786"/>
      <c r="I40" s="786">
        <v>48</v>
      </c>
      <c r="J40" s="786">
        <v>20</v>
      </c>
      <c r="K40" s="786">
        <v>56</v>
      </c>
      <c r="L40" s="786">
        <v>150</v>
      </c>
      <c r="M40" s="786"/>
      <c r="N40" s="786"/>
      <c r="O40" s="786">
        <v>29</v>
      </c>
      <c r="P40" s="786"/>
      <c r="Q40" s="786">
        <v>11</v>
      </c>
      <c r="R40" s="786">
        <v>12</v>
      </c>
      <c r="S40" s="786"/>
      <c r="T40" s="786"/>
      <c r="U40" s="786"/>
      <c r="V40" s="786"/>
      <c r="W40" s="786"/>
      <c r="X40" s="786">
        <v>5</v>
      </c>
      <c r="Y40" s="786"/>
      <c r="Z40" s="786"/>
      <c r="AA40" s="787" t="s">
        <v>2650</v>
      </c>
    </row>
    <row r="41" spans="1:27" s="1" customFormat="1" ht="17" thickBot="1" x14ac:dyDescent="0.3">
      <c r="A41" s="55">
        <v>44288</v>
      </c>
      <c r="B41" s="301" t="s">
        <v>2474</v>
      </c>
      <c r="C41" s="372"/>
      <c r="D41" s="53"/>
      <c r="E41" s="53">
        <v>300</v>
      </c>
      <c r="F41" s="354"/>
      <c r="G41" s="354"/>
      <c r="H41" s="53"/>
      <c r="I41" s="354"/>
      <c r="J41" s="53"/>
      <c r="K41" s="354"/>
      <c r="L41" s="354"/>
      <c r="M41" s="354"/>
      <c r="N41" s="354"/>
      <c r="O41" s="354"/>
      <c r="P41" s="53"/>
      <c r="Q41" s="354"/>
      <c r="R41" s="354"/>
      <c r="S41" s="354"/>
      <c r="T41" s="354"/>
      <c r="U41" s="354"/>
      <c r="V41" s="53"/>
      <c r="W41" s="53"/>
      <c r="X41" s="53"/>
      <c r="Y41" s="53"/>
      <c r="Z41" s="354"/>
    </row>
    <row r="42" spans="1:27" s="8" customFormat="1" ht="17" thickBot="1" x14ac:dyDescent="0.3">
      <c r="A42" s="170" t="s">
        <v>2563</v>
      </c>
      <c r="B42" s="34"/>
      <c r="C42" s="371">
        <f>SUM(C39:C41)</f>
        <v>919</v>
      </c>
      <c r="D42" s="371">
        <f t="shared" ref="D42:Z42" si="4">SUM(D39:D41)</f>
        <v>306</v>
      </c>
      <c r="E42" s="371">
        <f t="shared" si="4"/>
        <v>1000</v>
      </c>
      <c r="F42" s="371">
        <f t="shared" si="4"/>
        <v>1156</v>
      </c>
      <c r="G42" s="371">
        <f t="shared" si="4"/>
        <v>1942</v>
      </c>
      <c r="H42" s="371">
        <f t="shared" si="4"/>
        <v>600</v>
      </c>
      <c r="I42" s="371">
        <f t="shared" si="4"/>
        <v>1371</v>
      </c>
      <c r="J42" s="371">
        <f t="shared" si="4"/>
        <v>1078</v>
      </c>
      <c r="K42" s="371">
        <f t="shared" si="4"/>
        <v>4192</v>
      </c>
      <c r="L42" s="371">
        <f t="shared" si="4"/>
        <v>5678</v>
      </c>
      <c r="M42" s="371"/>
      <c r="N42" s="371">
        <f t="shared" si="4"/>
        <v>1208</v>
      </c>
      <c r="O42" s="371">
        <f t="shared" si="4"/>
        <v>260</v>
      </c>
      <c r="P42" s="371">
        <f t="shared" si="4"/>
        <v>550</v>
      </c>
      <c r="Q42" s="371">
        <f t="shared" si="4"/>
        <v>607</v>
      </c>
      <c r="R42" s="371">
        <f t="shared" si="4"/>
        <v>231</v>
      </c>
      <c r="S42" s="371">
        <f t="shared" si="4"/>
        <v>728</v>
      </c>
      <c r="T42" s="371">
        <f t="shared" si="4"/>
        <v>307</v>
      </c>
      <c r="U42" s="371">
        <f t="shared" si="4"/>
        <v>221</v>
      </c>
      <c r="V42" s="371">
        <f t="shared" si="4"/>
        <v>200</v>
      </c>
      <c r="W42" s="371"/>
      <c r="X42" s="371">
        <f t="shared" si="4"/>
        <v>5</v>
      </c>
      <c r="Y42" s="371"/>
      <c r="Z42" s="371">
        <f t="shared" si="4"/>
        <v>0</v>
      </c>
    </row>
    <row r="43" spans="1:27" s="1" customFormat="1" x14ac:dyDescent="0.25">
      <c r="A43" s="55">
        <v>44199</v>
      </c>
      <c r="B43" s="301" t="s">
        <v>2570</v>
      </c>
      <c r="C43" s="372"/>
      <c r="D43" s="53">
        <v>200</v>
      </c>
      <c r="E43" s="53">
        <v>100</v>
      </c>
      <c r="F43" s="354"/>
      <c r="G43" s="53">
        <v>200</v>
      </c>
      <c r="H43" s="53">
        <v>200</v>
      </c>
      <c r="I43" s="53">
        <v>200</v>
      </c>
      <c r="J43" s="53">
        <v>100</v>
      </c>
      <c r="K43" s="354"/>
      <c r="L43" s="354"/>
      <c r="M43" s="354"/>
      <c r="N43" s="354"/>
      <c r="O43" s="354"/>
      <c r="P43" s="354"/>
      <c r="Q43" s="354"/>
      <c r="R43" s="354"/>
      <c r="S43" s="354"/>
      <c r="T43" s="354"/>
      <c r="U43" s="354"/>
      <c r="V43" s="354"/>
      <c r="W43" s="354"/>
      <c r="X43" s="354"/>
      <c r="Y43" s="354"/>
      <c r="Z43" s="354"/>
    </row>
    <row r="44" spans="1:27" s="1" customFormat="1" x14ac:dyDescent="0.25">
      <c r="A44" s="55">
        <v>44411</v>
      </c>
      <c r="B44" s="301" t="s">
        <v>2605</v>
      </c>
      <c r="C44" s="372"/>
      <c r="D44" s="354"/>
      <c r="E44" s="354"/>
      <c r="F44" s="354"/>
      <c r="G44" s="53">
        <v>150</v>
      </c>
      <c r="H44" s="354"/>
      <c r="I44" s="53">
        <v>50</v>
      </c>
      <c r="J44" s="53">
        <v>150</v>
      </c>
      <c r="K44" s="354"/>
      <c r="L44" s="354"/>
      <c r="M44" s="354"/>
      <c r="N44" s="354"/>
      <c r="O44" s="354"/>
      <c r="P44" s="354"/>
      <c r="Q44" s="354"/>
      <c r="R44" s="354"/>
      <c r="S44" s="354"/>
      <c r="T44" s="354"/>
      <c r="U44" s="354"/>
      <c r="V44" s="354"/>
      <c r="W44" s="354"/>
      <c r="X44" s="53">
        <v>50</v>
      </c>
      <c r="Y44" s="53"/>
      <c r="Z44" s="354"/>
    </row>
    <row r="45" spans="1:27" s="1" customFormat="1" x14ac:dyDescent="0.25">
      <c r="A45" s="55">
        <v>44411</v>
      </c>
      <c r="B45" s="301" t="s">
        <v>2604</v>
      </c>
      <c r="C45" s="372"/>
      <c r="D45" s="354"/>
      <c r="E45" s="53">
        <v>150</v>
      </c>
      <c r="F45" s="354"/>
      <c r="G45" s="53">
        <v>150</v>
      </c>
      <c r="H45" s="354"/>
      <c r="I45" s="53">
        <v>50</v>
      </c>
      <c r="J45" s="354"/>
      <c r="K45" s="354"/>
      <c r="L45" s="53">
        <v>300</v>
      </c>
      <c r="M45" s="53"/>
      <c r="N45" s="53">
        <v>50</v>
      </c>
      <c r="O45" s="354"/>
      <c r="P45" s="354"/>
      <c r="Q45" s="354"/>
      <c r="R45" s="354"/>
      <c r="S45" s="354"/>
      <c r="T45" s="354"/>
      <c r="U45" s="354"/>
      <c r="V45" s="354"/>
      <c r="W45" s="354"/>
      <c r="X45" s="53">
        <v>40</v>
      </c>
      <c r="Y45" s="53"/>
      <c r="Z45" s="354"/>
    </row>
    <row r="46" spans="1:27" s="1" customFormat="1" x14ac:dyDescent="0.25">
      <c r="A46" s="55">
        <v>44442</v>
      </c>
      <c r="B46" s="301" t="s">
        <v>2613</v>
      </c>
      <c r="C46" s="372"/>
      <c r="D46" s="354"/>
      <c r="E46" s="53">
        <v>150</v>
      </c>
      <c r="F46" s="354"/>
      <c r="G46" s="354"/>
      <c r="H46" s="354"/>
      <c r="I46" s="53">
        <v>50</v>
      </c>
      <c r="J46" s="53">
        <v>150</v>
      </c>
      <c r="K46" s="354"/>
      <c r="L46" s="53">
        <v>300</v>
      </c>
      <c r="M46" s="53"/>
      <c r="N46" s="53">
        <v>50</v>
      </c>
      <c r="O46" s="354"/>
      <c r="P46" s="354"/>
      <c r="Q46" s="354"/>
      <c r="R46" s="354"/>
      <c r="S46" s="354"/>
      <c r="T46" s="354"/>
      <c r="U46" s="354"/>
      <c r="V46" s="354"/>
      <c r="W46" s="354"/>
      <c r="X46" s="53">
        <v>60</v>
      </c>
      <c r="Y46" s="53"/>
      <c r="Z46" s="354"/>
    </row>
    <row r="47" spans="1:27" s="1" customFormat="1" x14ac:dyDescent="0.25">
      <c r="A47" s="55">
        <v>44533</v>
      </c>
      <c r="B47" s="301" t="s">
        <v>2621</v>
      </c>
      <c r="C47" s="372"/>
      <c r="D47" s="354"/>
      <c r="E47" s="53">
        <v>150</v>
      </c>
      <c r="F47" s="354"/>
      <c r="G47" s="354"/>
      <c r="H47" s="53">
        <v>100</v>
      </c>
      <c r="I47" s="354"/>
      <c r="J47" s="53">
        <v>600</v>
      </c>
      <c r="K47" s="354"/>
      <c r="L47" s="53">
        <v>1000</v>
      </c>
      <c r="M47" s="53"/>
      <c r="N47" s="354"/>
      <c r="O47" s="354"/>
      <c r="P47" s="354"/>
      <c r="Q47" s="354"/>
      <c r="R47" s="354"/>
      <c r="S47" s="53">
        <v>100</v>
      </c>
      <c r="T47" s="354"/>
      <c r="U47" s="354"/>
      <c r="V47" s="354"/>
      <c r="W47" s="354"/>
      <c r="X47" s="354"/>
      <c r="Y47" s="354"/>
      <c r="Z47" s="354"/>
    </row>
    <row r="48" spans="1:27" s="264" customFormat="1" x14ac:dyDescent="0.25">
      <c r="A48" s="788">
        <v>44533</v>
      </c>
      <c r="B48" s="352" t="s">
        <v>2652</v>
      </c>
      <c r="C48" s="789">
        <v>-48</v>
      </c>
      <c r="D48" s="353"/>
      <c r="E48" s="353"/>
      <c r="F48" s="353"/>
      <c r="G48" s="353">
        <v>-42</v>
      </c>
      <c r="H48" s="353"/>
      <c r="I48" s="353">
        <v>-37</v>
      </c>
      <c r="J48" s="353">
        <v>-20</v>
      </c>
      <c r="K48" s="353">
        <v>-56</v>
      </c>
      <c r="L48" s="353">
        <v>-150</v>
      </c>
      <c r="M48" s="353"/>
      <c r="N48" s="353"/>
      <c r="O48" s="353"/>
      <c r="P48" s="353"/>
      <c r="Q48" s="353"/>
      <c r="R48" s="353">
        <v>-12</v>
      </c>
      <c r="S48" s="353"/>
      <c r="T48" s="353"/>
      <c r="U48" s="353"/>
      <c r="V48" s="353"/>
      <c r="W48" s="353"/>
      <c r="X48" s="353">
        <v>-5</v>
      </c>
      <c r="Y48" s="353"/>
      <c r="Z48" s="353"/>
    </row>
    <row r="49" spans="1:26" s="1" customFormat="1" x14ac:dyDescent="0.25">
      <c r="A49" s="55" t="s">
        <v>2628</v>
      </c>
      <c r="B49" s="301" t="s">
        <v>2629</v>
      </c>
      <c r="C49" s="374">
        <v>160</v>
      </c>
      <c r="D49" s="354"/>
      <c r="E49" s="354"/>
      <c r="F49" s="354"/>
      <c r="G49" s="53">
        <v>100</v>
      </c>
      <c r="H49" s="354"/>
      <c r="I49" s="53">
        <v>200</v>
      </c>
      <c r="J49" s="354"/>
      <c r="K49" s="53">
        <v>400</v>
      </c>
      <c r="L49" s="53">
        <v>200</v>
      </c>
      <c r="M49" s="53"/>
      <c r="N49" s="354"/>
      <c r="O49" s="354"/>
      <c r="P49" s="53">
        <v>50</v>
      </c>
      <c r="Q49" s="53">
        <v>131</v>
      </c>
      <c r="R49" s="354"/>
      <c r="S49" s="354"/>
      <c r="T49" s="354"/>
      <c r="U49" s="354"/>
      <c r="V49" s="354"/>
      <c r="W49" s="354"/>
      <c r="X49" s="354"/>
      <c r="Y49" s="354"/>
      <c r="Z49" s="354"/>
    </row>
    <row r="50" spans="1:26" s="1" customFormat="1" x14ac:dyDescent="0.25">
      <c r="A50" s="55" t="s">
        <v>2632</v>
      </c>
      <c r="B50" s="301" t="s">
        <v>2633</v>
      </c>
      <c r="C50" s="374">
        <v>40</v>
      </c>
      <c r="D50" s="354"/>
      <c r="E50" s="354"/>
      <c r="F50" s="354"/>
      <c r="G50" s="53">
        <v>100</v>
      </c>
      <c r="H50" s="354"/>
      <c r="I50" s="354"/>
      <c r="J50" s="354"/>
      <c r="K50" s="354"/>
      <c r="L50" s="53">
        <v>400</v>
      </c>
      <c r="M50" s="53"/>
      <c r="N50" s="354"/>
      <c r="O50" s="354"/>
      <c r="P50" s="53">
        <v>110</v>
      </c>
      <c r="Q50" s="354"/>
      <c r="R50" s="354"/>
      <c r="S50" s="354"/>
      <c r="T50" s="354"/>
      <c r="U50" s="354"/>
      <c r="V50" s="354"/>
      <c r="W50" s="354"/>
      <c r="X50" s="354"/>
      <c r="Y50" s="354"/>
      <c r="Z50" s="354"/>
    </row>
    <row r="51" spans="1:26" s="1" customFormat="1" x14ac:dyDescent="0.25">
      <c r="A51" s="55" t="s">
        <v>2656</v>
      </c>
      <c r="B51" s="301" t="s">
        <v>2657</v>
      </c>
      <c r="C51" s="372"/>
      <c r="D51" s="354"/>
      <c r="E51" s="53">
        <v>75</v>
      </c>
      <c r="F51" s="354"/>
      <c r="G51" s="354"/>
      <c r="H51" s="354"/>
      <c r="I51" s="354"/>
      <c r="J51" s="354"/>
      <c r="K51" s="354"/>
      <c r="L51" s="354"/>
      <c r="M51" s="354"/>
      <c r="N51" s="354"/>
      <c r="O51" s="354"/>
      <c r="P51" s="53">
        <v>800</v>
      </c>
      <c r="Q51" s="354"/>
      <c r="R51" s="354"/>
      <c r="S51" s="354"/>
      <c r="T51" s="354"/>
      <c r="U51" s="354"/>
      <c r="V51" s="354"/>
      <c r="W51" s="354"/>
      <c r="X51" s="354"/>
      <c r="Y51" s="354"/>
      <c r="Z51" s="354"/>
    </row>
    <row r="52" spans="1:26" s="1" customFormat="1" x14ac:dyDescent="0.25">
      <c r="A52" s="55" t="s">
        <v>2667</v>
      </c>
      <c r="B52" s="301" t="s">
        <v>2668</v>
      </c>
      <c r="C52" s="374">
        <v>40</v>
      </c>
      <c r="D52" s="53">
        <v>80</v>
      </c>
      <c r="E52" s="354"/>
      <c r="F52" s="354"/>
      <c r="G52" s="53">
        <v>350</v>
      </c>
      <c r="H52" s="53">
        <v>80</v>
      </c>
      <c r="I52" s="53">
        <v>300</v>
      </c>
      <c r="J52" s="53">
        <v>200</v>
      </c>
      <c r="K52" s="53">
        <v>300</v>
      </c>
      <c r="L52" s="53">
        <v>300</v>
      </c>
      <c r="M52" s="53"/>
      <c r="N52" s="354"/>
      <c r="O52" s="354"/>
      <c r="P52" s="354"/>
      <c r="Q52" s="354"/>
      <c r="R52" s="354"/>
      <c r="S52" s="354"/>
      <c r="T52" s="354"/>
      <c r="U52" s="354"/>
      <c r="V52" s="354"/>
      <c r="W52" s="354"/>
      <c r="X52" s="354"/>
      <c r="Y52" s="354"/>
      <c r="Z52" s="354"/>
    </row>
    <row r="53" spans="1:26" s="1" customFormat="1" x14ac:dyDescent="0.25">
      <c r="A53" s="55" t="s">
        <v>2667</v>
      </c>
      <c r="B53" s="301" t="s">
        <v>2669</v>
      </c>
      <c r="C53" s="372"/>
      <c r="D53" s="354"/>
      <c r="E53" s="354"/>
      <c r="F53" s="354"/>
      <c r="G53" s="354"/>
      <c r="H53" s="354"/>
      <c r="I53" s="354"/>
      <c r="J53" s="354"/>
      <c r="K53" s="354"/>
      <c r="L53" s="354"/>
      <c r="M53" s="354"/>
      <c r="N53" s="53">
        <v>200</v>
      </c>
      <c r="O53" s="53">
        <v>100</v>
      </c>
      <c r="P53" s="354"/>
      <c r="Q53" s="354"/>
      <c r="R53" s="354"/>
      <c r="S53" s="354"/>
      <c r="T53" s="354"/>
      <c r="U53" s="354"/>
      <c r="V53" s="354"/>
      <c r="W53" s="354"/>
      <c r="X53" s="354"/>
      <c r="Y53" s="354"/>
      <c r="Z53" s="354"/>
    </row>
    <row r="54" spans="1:26" s="1" customFormat="1" x14ac:dyDescent="0.25">
      <c r="A54" s="55" t="s">
        <v>2667</v>
      </c>
      <c r="B54" s="301" t="s">
        <v>2670</v>
      </c>
      <c r="C54" s="374">
        <v>160</v>
      </c>
      <c r="D54" s="354"/>
      <c r="E54" s="354"/>
      <c r="F54" s="354"/>
      <c r="G54" s="354"/>
      <c r="H54" s="354"/>
      <c r="I54" s="354"/>
      <c r="J54" s="354"/>
      <c r="K54" s="354"/>
      <c r="L54" s="354"/>
      <c r="M54" s="354"/>
      <c r="N54" s="53"/>
      <c r="O54" s="53"/>
      <c r="P54" s="354"/>
      <c r="Q54" s="354"/>
      <c r="R54" s="354"/>
      <c r="S54" s="354"/>
      <c r="T54" s="354"/>
      <c r="U54" s="354"/>
      <c r="V54" s="354"/>
      <c r="W54" s="354"/>
      <c r="X54" s="354"/>
      <c r="Y54" s="354"/>
      <c r="Z54" s="354"/>
    </row>
    <row r="55" spans="1:26" s="1" customFormat="1" x14ac:dyDescent="0.25">
      <c r="A55" s="55" t="s">
        <v>2672</v>
      </c>
      <c r="B55" s="301" t="s">
        <v>2673</v>
      </c>
      <c r="C55" s="372"/>
      <c r="D55" s="354"/>
      <c r="E55" s="53">
        <v>250</v>
      </c>
      <c r="F55" s="354"/>
      <c r="G55" s="53">
        <v>440</v>
      </c>
      <c r="H55" s="53">
        <v>80</v>
      </c>
      <c r="I55" s="354"/>
      <c r="J55" s="53">
        <v>100</v>
      </c>
      <c r="K55" s="354"/>
      <c r="L55" s="354"/>
      <c r="M55" s="354"/>
      <c r="N55" s="354"/>
      <c r="O55" s="354"/>
      <c r="P55" s="354"/>
      <c r="Q55" s="354"/>
      <c r="R55" s="354"/>
      <c r="S55" s="354"/>
      <c r="T55" s="354"/>
      <c r="U55" s="354"/>
      <c r="V55" s="354"/>
      <c r="W55" s="354"/>
      <c r="X55" s="354"/>
      <c r="Y55" s="354"/>
      <c r="Z55" s="354"/>
    </row>
    <row r="56" spans="1:26" s="1" customFormat="1" x14ac:dyDescent="0.25">
      <c r="A56" s="55" t="s">
        <v>2672</v>
      </c>
      <c r="B56" s="301" t="s">
        <v>2674</v>
      </c>
      <c r="C56" s="372"/>
      <c r="D56" s="53">
        <v>80</v>
      </c>
      <c r="E56" s="354"/>
      <c r="F56" s="354"/>
      <c r="G56" s="354"/>
      <c r="H56" s="354"/>
      <c r="I56" s="53">
        <v>360</v>
      </c>
      <c r="J56" s="53">
        <v>140</v>
      </c>
      <c r="K56" s="53">
        <v>600</v>
      </c>
      <c r="L56" s="53">
        <v>700</v>
      </c>
      <c r="M56" s="53"/>
      <c r="N56" s="53">
        <v>200</v>
      </c>
      <c r="O56" s="354"/>
      <c r="P56" s="354"/>
      <c r="Q56" s="354"/>
      <c r="R56" s="354"/>
      <c r="S56" s="354"/>
      <c r="T56" s="354"/>
      <c r="U56" s="354"/>
      <c r="V56" s="354"/>
      <c r="W56" s="354"/>
      <c r="X56" s="354"/>
      <c r="Y56" s="354"/>
      <c r="Z56" s="354"/>
    </row>
    <row r="57" spans="1:26" s="1" customFormat="1" x14ac:dyDescent="0.25">
      <c r="A57" s="12" t="s">
        <v>2675</v>
      </c>
      <c r="B57" s="15" t="s">
        <v>2677</v>
      </c>
      <c r="C57" s="374">
        <v>165</v>
      </c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4"/>
      <c r="P57" s="354"/>
      <c r="Q57" s="354"/>
      <c r="R57" s="354"/>
      <c r="S57" s="354"/>
      <c r="T57" s="354"/>
      <c r="U57" s="354"/>
      <c r="V57" s="354"/>
      <c r="W57" s="354"/>
      <c r="X57" s="354"/>
      <c r="Y57" s="354"/>
      <c r="Z57" s="354"/>
    </row>
    <row r="58" spans="1:26" s="1" customFormat="1" x14ac:dyDescent="0.25">
      <c r="A58" s="12" t="s">
        <v>2675</v>
      </c>
      <c r="B58" s="15" t="s">
        <v>2676</v>
      </c>
      <c r="C58" s="375">
        <v>85</v>
      </c>
      <c r="D58" s="43"/>
      <c r="E58" s="43"/>
      <c r="F58" s="43"/>
      <c r="G58" s="13">
        <v>200</v>
      </c>
      <c r="H58" s="43"/>
      <c r="I58" s="13">
        <v>200</v>
      </c>
      <c r="J58" s="13">
        <v>200</v>
      </c>
      <c r="K58" s="13">
        <v>300</v>
      </c>
      <c r="L58" s="13">
        <v>300</v>
      </c>
      <c r="M58" s="13"/>
      <c r="N58" s="13">
        <v>100</v>
      </c>
      <c r="O58" s="43"/>
      <c r="P58" s="43"/>
      <c r="Q58" s="43"/>
      <c r="R58" s="13">
        <v>50</v>
      </c>
      <c r="S58" s="43"/>
      <c r="T58" s="43"/>
      <c r="U58" s="43"/>
      <c r="V58" s="43"/>
      <c r="W58" s="43"/>
      <c r="X58" s="43"/>
      <c r="Y58" s="43"/>
      <c r="Z58" s="43"/>
    </row>
    <row r="59" spans="1:26" s="1" customFormat="1" x14ac:dyDescent="0.25">
      <c r="A59" s="12" t="s">
        <v>2690</v>
      </c>
      <c r="B59" s="15" t="s">
        <v>2691</v>
      </c>
      <c r="C59" s="375">
        <v>250</v>
      </c>
      <c r="D59" s="43"/>
      <c r="E59" s="13">
        <v>100</v>
      </c>
      <c r="F59" s="43"/>
      <c r="G59" s="43"/>
      <c r="H59" s="43"/>
      <c r="I59" s="13">
        <v>300</v>
      </c>
      <c r="J59" s="13">
        <v>100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 s="1" customFormat="1" x14ac:dyDescent="0.25">
      <c r="A60" s="12" t="s">
        <v>2690</v>
      </c>
      <c r="B60" s="15" t="s">
        <v>2692</v>
      </c>
      <c r="C60" s="807"/>
      <c r="D60" s="43"/>
      <c r="E60" s="43"/>
      <c r="F60" s="43"/>
      <c r="G60" s="13">
        <v>400</v>
      </c>
      <c r="H60" s="13">
        <v>50</v>
      </c>
      <c r="I60" s="43"/>
      <c r="J60" s="13">
        <v>100</v>
      </c>
      <c r="K60" s="43"/>
      <c r="L60" s="13">
        <v>300</v>
      </c>
      <c r="M60" s="1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13">
        <v>100</v>
      </c>
      <c r="Y60" s="13"/>
      <c r="Z60" s="43"/>
    </row>
    <row r="61" spans="1:26" s="1" customFormat="1" x14ac:dyDescent="0.25">
      <c r="A61" s="12" t="s">
        <v>2693</v>
      </c>
      <c r="B61" s="15" t="s">
        <v>2694</v>
      </c>
      <c r="C61" s="375">
        <v>140</v>
      </c>
      <c r="D61" s="43"/>
      <c r="E61" s="13">
        <v>100</v>
      </c>
      <c r="F61" s="43"/>
      <c r="G61" s="13">
        <v>300</v>
      </c>
      <c r="H61" s="43"/>
      <c r="I61" s="13">
        <v>300</v>
      </c>
      <c r="J61" s="13">
        <v>300</v>
      </c>
      <c r="K61" s="13">
        <v>500</v>
      </c>
      <c r="L61" s="13">
        <v>300</v>
      </c>
      <c r="M61" s="13"/>
      <c r="N61" s="13">
        <v>100</v>
      </c>
      <c r="O61" s="43"/>
      <c r="P61" s="43"/>
      <c r="Q61" s="43"/>
      <c r="R61" s="13">
        <v>20</v>
      </c>
      <c r="S61" s="43"/>
      <c r="T61" s="43"/>
      <c r="U61" s="43"/>
      <c r="V61" s="43"/>
      <c r="W61" s="43"/>
      <c r="X61" s="43"/>
      <c r="Y61" s="43"/>
      <c r="Z61" s="43"/>
    </row>
    <row r="62" spans="1:26" s="1" customFormat="1" ht="17" thickBot="1" x14ac:dyDescent="0.3">
      <c r="A62" s="12" t="s">
        <v>2693</v>
      </c>
      <c r="B62" s="15" t="s">
        <v>2695</v>
      </c>
      <c r="C62" s="375">
        <v>160</v>
      </c>
      <c r="D62" s="43"/>
      <c r="E62" s="13"/>
      <c r="F62" s="43"/>
      <c r="G62" s="13"/>
      <c r="H62" s="43"/>
      <c r="I62" s="13"/>
      <c r="J62" s="13"/>
      <c r="K62" s="13"/>
      <c r="L62" s="13"/>
      <c r="M62" s="13"/>
      <c r="N62" s="13"/>
      <c r="O62" s="43"/>
      <c r="P62" s="43"/>
      <c r="Q62" s="43"/>
      <c r="R62" s="13"/>
      <c r="S62" s="43"/>
      <c r="T62" s="43"/>
      <c r="U62" s="43"/>
      <c r="V62" s="43"/>
      <c r="W62" s="43"/>
      <c r="X62" s="43"/>
      <c r="Y62" s="43"/>
      <c r="Z62" s="43"/>
    </row>
    <row r="63" spans="1:26" s="197" customFormat="1" ht="17" thickBot="1" x14ac:dyDescent="0.3">
      <c r="A63" s="268" t="s">
        <v>2685</v>
      </c>
      <c r="B63" s="269"/>
      <c r="C63" s="841">
        <f>SUM(C42:C62)</f>
        <v>2071</v>
      </c>
      <c r="D63" s="841">
        <f t="shared" ref="D63:Z63" si="5">SUM(D42:D62)</f>
        <v>666</v>
      </c>
      <c r="E63" s="841">
        <f t="shared" si="5"/>
        <v>2075</v>
      </c>
      <c r="F63" s="841">
        <f t="shared" si="5"/>
        <v>1156</v>
      </c>
      <c r="G63" s="841">
        <f t="shared" si="5"/>
        <v>4290</v>
      </c>
      <c r="H63" s="841">
        <f t="shared" si="5"/>
        <v>1110</v>
      </c>
      <c r="I63" s="841">
        <f t="shared" si="5"/>
        <v>3344</v>
      </c>
      <c r="J63" s="841">
        <f t="shared" si="5"/>
        <v>3198</v>
      </c>
      <c r="K63" s="841">
        <f t="shared" si="5"/>
        <v>6236</v>
      </c>
      <c r="L63" s="841">
        <f t="shared" si="5"/>
        <v>9628</v>
      </c>
      <c r="M63" s="841"/>
      <c r="N63" s="841">
        <f t="shared" si="5"/>
        <v>1908</v>
      </c>
      <c r="O63" s="841">
        <f t="shared" si="5"/>
        <v>360</v>
      </c>
      <c r="P63" s="841">
        <f t="shared" si="5"/>
        <v>1510</v>
      </c>
      <c r="Q63" s="841">
        <f t="shared" si="5"/>
        <v>738</v>
      </c>
      <c r="R63" s="841">
        <f t="shared" si="5"/>
        <v>289</v>
      </c>
      <c r="S63" s="841">
        <f t="shared" si="5"/>
        <v>828</v>
      </c>
      <c r="T63" s="841">
        <f t="shared" si="5"/>
        <v>307</v>
      </c>
      <c r="U63" s="841">
        <f t="shared" si="5"/>
        <v>221</v>
      </c>
      <c r="V63" s="841">
        <f t="shared" si="5"/>
        <v>200</v>
      </c>
      <c r="W63" s="841"/>
      <c r="X63" s="841">
        <f t="shared" si="5"/>
        <v>250</v>
      </c>
      <c r="Y63" s="841"/>
      <c r="Z63" s="841">
        <f t="shared" si="5"/>
        <v>0</v>
      </c>
    </row>
    <row r="64" spans="1:26" s="1" customFormat="1" x14ac:dyDescent="0.25">
      <c r="A64" s="12">
        <v>44200</v>
      </c>
      <c r="B64" s="15" t="s">
        <v>2698</v>
      </c>
      <c r="C64" s="807"/>
      <c r="D64" s="13">
        <v>70</v>
      </c>
      <c r="E64" s="13">
        <v>100</v>
      </c>
      <c r="F64" s="43"/>
      <c r="G64" s="13">
        <v>50</v>
      </c>
      <c r="H64" s="13">
        <v>100</v>
      </c>
      <c r="I64" s="13">
        <v>50</v>
      </c>
      <c r="J64" s="43"/>
      <c r="K64" s="13">
        <v>200</v>
      </c>
      <c r="L64" s="13">
        <v>200</v>
      </c>
      <c r="M64" s="13"/>
      <c r="N64" s="43"/>
      <c r="O64" s="43"/>
      <c r="P64" s="43"/>
      <c r="Q64" s="43"/>
      <c r="R64" s="13">
        <v>30</v>
      </c>
      <c r="S64" s="13">
        <v>100</v>
      </c>
      <c r="T64" s="43"/>
      <c r="U64" s="43"/>
      <c r="V64" s="43"/>
      <c r="W64" s="43"/>
      <c r="X64" s="43"/>
      <c r="Y64" s="43"/>
      <c r="Z64" s="43"/>
    </row>
    <row r="65" spans="1:26" s="1" customFormat="1" x14ac:dyDescent="0.25">
      <c r="A65" s="12">
        <v>44443</v>
      </c>
      <c r="B65" s="15" t="s">
        <v>2709</v>
      </c>
      <c r="C65" s="807"/>
      <c r="D65" s="43"/>
      <c r="E65" s="43"/>
      <c r="F65" s="43"/>
      <c r="G65" s="43"/>
      <c r="H65" s="43"/>
      <c r="I65" s="43"/>
      <c r="J65" s="43"/>
      <c r="K65" s="13">
        <v>600</v>
      </c>
      <c r="L65" s="13">
        <v>1000</v>
      </c>
      <c r="M65" s="13"/>
      <c r="N65" s="43"/>
      <c r="O65" s="13">
        <v>200</v>
      </c>
      <c r="P65" s="43"/>
      <c r="Q65" s="43"/>
      <c r="R65" s="13">
        <v>80</v>
      </c>
      <c r="S65" s="43"/>
      <c r="T65" s="43"/>
      <c r="U65" s="43"/>
      <c r="V65" s="43"/>
      <c r="W65" s="43"/>
      <c r="X65" s="43"/>
      <c r="Y65" s="43"/>
      <c r="Z65" s="43"/>
    </row>
    <row r="66" spans="1:26" s="1" customFormat="1" x14ac:dyDescent="0.25">
      <c r="A66" s="12" t="s">
        <v>2728</v>
      </c>
      <c r="B66" s="15" t="s">
        <v>63</v>
      </c>
      <c r="C66" s="375"/>
      <c r="D66" s="43"/>
      <c r="E66" s="13">
        <v>-77</v>
      </c>
      <c r="F66" s="43"/>
      <c r="G66" s="13"/>
      <c r="H66" s="43"/>
      <c r="I66" s="13">
        <v>-200</v>
      </c>
      <c r="J66" s="13">
        <v>-483</v>
      </c>
      <c r="K66" s="13"/>
      <c r="L66" s="13"/>
      <c r="M66" s="13"/>
      <c r="N66" s="13"/>
      <c r="O66" s="43"/>
      <c r="P66" s="43"/>
      <c r="Q66" s="43"/>
      <c r="R66" s="13"/>
      <c r="S66" s="13">
        <v>-180</v>
      </c>
      <c r="T66" s="43"/>
      <c r="U66" s="43"/>
      <c r="V66" s="43"/>
      <c r="W66" s="43"/>
      <c r="X66" s="43"/>
      <c r="Y66" s="43"/>
      <c r="Z66" s="43"/>
    </row>
    <row r="67" spans="1:26" s="1" customFormat="1" x14ac:dyDescent="0.25">
      <c r="A67" s="12" t="s">
        <v>2736</v>
      </c>
      <c r="B67" s="13" t="s">
        <v>63</v>
      </c>
      <c r="C67" s="375">
        <v>-60</v>
      </c>
      <c r="D67" s="43"/>
      <c r="E67" s="13">
        <v>-208</v>
      </c>
      <c r="F67" s="43"/>
      <c r="G67" s="43"/>
      <c r="H67" s="43"/>
      <c r="I67" s="13">
        <v>-123</v>
      </c>
      <c r="J67" s="13">
        <v>-188</v>
      </c>
      <c r="K67" s="13">
        <v>-370</v>
      </c>
      <c r="L67" s="13">
        <v>-797</v>
      </c>
      <c r="M67" s="13"/>
      <c r="N67" s="13">
        <v>-77</v>
      </c>
      <c r="O67" s="43"/>
      <c r="P67" s="43"/>
      <c r="Q67" s="43"/>
      <c r="R67" s="13">
        <v>-46</v>
      </c>
      <c r="S67" s="13">
        <v>-26</v>
      </c>
      <c r="T67" s="43"/>
      <c r="U67" s="43"/>
      <c r="V67" s="43"/>
      <c r="W67" s="43"/>
      <c r="X67" s="43"/>
      <c r="Y67" s="43"/>
      <c r="Z67" s="43"/>
    </row>
    <row r="68" spans="1:26" s="1" customFormat="1" x14ac:dyDescent="0.25">
      <c r="A68" s="12" t="s">
        <v>2746</v>
      </c>
      <c r="B68" s="13" t="s">
        <v>63</v>
      </c>
      <c r="C68" s="375">
        <v>-75</v>
      </c>
      <c r="D68" s="43"/>
      <c r="E68" s="13">
        <v>-15</v>
      </c>
      <c r="F68" s="13">
        <v>-18</v>
      </c>
      <c r="G68" s="13">
        <v>-470</v>
      </c>
      <c r="H68" s="13">
        <v>-146</v>
      </c>
      <c r="I68" s="13">
        <v>-173</v>
      </c>
      <c r="J68" s="43"/>
      <c r="K68" s="13">
        <v>-46</v>
      </c>
      <c r="L68" s="13">
        <v>-13</v>
      </c>
      <c r="M68" s="13"/>
      <c r="N68" s="43"/>
      <c r="O68" s="43"/>
      <c r="P68" s="13">
        <v>-77</v>
      </c>
      <c r="Q68" s="43"/>
      <c r="R68" s="13">
        <v>-11</v>
      </c>
      <c r="S68" s="43"/>
      <c r="T68" s="13">
        <v>-282</v>
      </c>
      <c r="U68" s="13">
        <v>-53</v>
      </c>
      <c r="V68" s="13">
        <v>-68</v>
      </c>
      <c r="W68" s="13"/>
      <c r="X68" s="43"/>
      <c r="Y68" s="43"/>
      <c r="Z68" s="43"/>
    </row>
    <row r="69" spans="1:26" s="1" customFormat="1" x14ac:dyDescent="0.25">
      <c r="A69" s="12" t="s">
        <v>2756</v>
      </c>
      <c r="B69" s="13" t="s">
        <v>63</v>
      </c>
      <c r="C69" s="375">
        <v>-156</v>
      </c>
      <c r="D69" s="13">
        <v>-31</v>
      </c>
      <c r="E69" s="13">
        <v>-11</v>
      </c>
      <c r="F69" s="13">
        <v>-268</v>
      </c>
      <c r="G69" s="43"/>
      <c r="H69" s="43"/>
      <c r="I69" s="13">
        <v>-257</v>
      </c>
      <c r="J69" s="13">
        <v>-47</v>
      </c>
      <c r="K69" s="13">
        <v>-655</v>
      </c>
      <c r="L69" s="13">
        <v>-370</v>
      </c>
      <c r="M69" s="13"/>
      <c r="N69" s="43"/>
      <c r="O69" s="13">
        <v>-16</v>
      </c>
      <c r="P69" s="13">
        <v>-80</v>
      </c>
      <c r="Q69" s="43"/>
      <c r="R69" s="43"/>
      <c r="S69" s="43"/>
      <c r="T69" s="13">
        <v>-51</v>
      </c>
      <c r="U69" s="13">
        <v>-58</v>
      </c>
      <c r="V69" s="13">
        <v>-88</v>
      </c>
      <c r="W69" s="13"/>
      <c r="X69" s="43"/>
      <c r="Y69" s="43"/>
      <c r="Z69" s="43"/>
    </row>
    <row r="70" spans="1:26" s="1" customFormat="1" x14ac:dyDescent="0.25">
      <c r="A70" s="12" t="s">
        <v>2761</v>
      </c>
      <c r="B70" s="13" t="s">
        <v>63</v>
      </c>
      <c r="C70" s="375">
        <v>-77</v>
      </c>
      <c r="D70" s="13">
        <v>-23</v>
      </c>
      <c r="E70" s="13">
        <v>-49</v>
      </c>
      <c r="F70" s="43"/>
      <c r="G70" s="13">
        <v>-430</v>
      </c>
      <c r="H70" s="43"/>
      <c r="I70" s="13">
        <v>-125</v>
      </c>
      <c r="J70" s="13">
        <v>-30</v>
      </c>
      <c r="K70" s="13">
        <v>-25</v>
      </c>
      <c r="L70" s="13">
        <v>-700</v>
      </c>
      <c r="M70" s="13"/>
      <c r="N70" s="13">
        <v>-100</v>
      </c>
      <c r="O70" s="43"/>
      <c r="P70" s="43"/>
      <c r="Q70" s="43"/>
      <c r="R70" s="13">
        <v>-23</v>
      </c>
      <c r="S70" s="13">
        <v>-47</v>
      </c>
      <c r="T70" s="43"/>
      <c r="U70" s="43"/>
      <c r="V70" s="43"/>
      <c r="W70" s="43"/>
      <c r="X70" s="43"/>
      <c r="Y70" s="43"/>
      <c r="Z70" s="43"/>
    </row>
    <row r="71" spans="1:26" s="1" customFormat="1" ht="17" thickBot="1" x14ac:dyDescent="0.3">
      <c r="A71" s="12" t="s">
        <v>2763</v>
      </c>
      <c r="B71" s="15" t="s">
        <v>63</v>
      </c>
      <c r="C71" s="375">
        <v>-53</v>
      </c>
      <c r="D71" s="43"/>
      <c r="E71" s="13">
        <v>-32</v>
      </c>
      <c r="F71" s="43"/>
      <c r="G71" s="13">
        <v>-79</v>
      </c>
      <c r="H71" s="13">
        <v>-100</v>
      </c>
      <c r="I71" s="13">
        <v>-37</v>
      </c>
      <c r="J71" s="13">
        <v>-32</v>
      </c>
      <c r="K71" s="13">
        <v>-198</v>
      </c>
      <c r="L71" s="13">
        <v>-228</v>
      </c>
      <c r="M71" s="13"/>
      <c r="N71" s="13">
        <v>-110</v>
      </c>
      <c r="O71" s="13">
        <v>-80</v>
      </c>
      <c r="P71" s="13">
        <v>-100</v>
      </c>
      <c r="Q71" s="13">
        <v>-128</v>
      </c>
      <c r="R71" s="13">
        <v>-13</v>
      </c>
      <c r="S71" s="13">
        <v>-17</v>
      </c>
      <c r="T71" s="43"/>
      <c r="U71" s="43"/>
      <c r="V71" s="13">
        <v>-27</v>
      </c>
      <c r="W71" s="13"/>
      <c r="X71" s="13">
        <v>-14</v>
      </c>
      <c r="Y71" s="13"/>
      <c r="Z71" s="43"/>
    </row>
    <row r="72" spans="1:26" s="8" customFormat="1" ht="17" thickBot="1" x14ac:dyDescent="0.3">
      <c r="A72" s="170" t="s">
        <v>2787</v>
      </c>
      <c r="B72" s="34"/>
      <c r="C72" s="371">
        <f>SUM(C63:C71)</f>
        <v>1650</v>
      </c>
      <c r="D72" s="371">
        <f>SUM(D63:D71)</f>
        <v>682</v>
      </c>
      <c r="E72" s="371">
        <f t="shared" ref="E72:Z72" si="6">SUM(E63:E71)</f>
        <v>1783</v>
      </c>
      <c r="F72" s="371">
        <f t="shared" si="6"/>
        <v>870</v>
      </c>
      <c r="G72" s="371">
        <f t="shared" si="6"/>
        <v>3361</v>
      </c>
      <c r="H72" s="371">
        <f t="shared" si="6"/>
        <v>964</v>
      </c>
      <c r="I72" s="371">
        <f t="shared" si="6"/>
        <v>2479</v>
      </c>
      <c r="J72" s="371">
        <f t="shared" si="6"/>
        <v>2418</v>
      </c>
      <c r="K72" s="371">
        <f t="shared" si="6"/>
        <v>5742</v>
      </c>
      <c r="L72" s="371">
        <f t="shared" si="6"/>
        <v>8720</v>
      </c>
      <c r="M72" s="371"/>
      <c r="N72" s="371">
        <f t="shared" si="6"/>
        <v>1621</v>
      </c>
      <c r="O72" s="371">
        <f t="shared" si="6"/>
        <v>464</v>
      </c>
      <c r="P72" s="371">
        <f t="shared" si="6"/>
        <v>1253</v>
      </c>
      <c r="Q72" s="371">
        <f t="shared" si="6"/>
        <v>610</v>
      </c>
      <c r="R72" s="371">
        <f t="shared" si="6"/>
        <v>306</v>
      </c>
      <c r="S72" s="371">
        <f t="shared" si="6"/>
        <v>658</v>
      </c>
      <c r="T72" s="840">
        <f>SUM(T63:T71)</f>
        <v>-26</v>
      </c>
      <c r="U72" s="371">
        <f t="shared" si="6"/>
        <v>110</v>
      </c>
      <c r="V72" s="371">
        <f t="shared" si="6"/>
        <v>17</v>
      </c>
      <c r="W72" s="371"/>
      <c r="X72" s="371">
        <f t="shared" si="6"/>
        <v>236</v>
      </c>
      <c r="Y72" s="371"/>
      <c r="Z72" s="371">
        <f t="shared" si="6"/>
        <v>0</v>
      </c>
    </row>
    <row r="73" spans="1:26" s="1" customFormat="1" ht="17" thickBot="1" x14ac:dyDescent="0.3">
      <c r="A73" s="12" t="s">
        <v>2839</v>
      </c>
      <c r="B73" s="15" t="s">
        <v>2861</v>
      </c>
      <c r="C73" s="375">
        <v>100</v>
      </c>
      <c r="D73" s="43"/>
      <c r="E73" s="43"/>
      <c r="F73" s="43"/>
      <c r="G73" s="13">
        <v>600</v>
      </c>
      <c r="H73" s="43"/>
      <c r="I73" s="13">
        <v>300</v>
      </c>
      <c r="J73" s="13">
        <v>100</v>
      </c>
      <c r="K73" s="13">
        <v>500</v>
      </c>
      <c r="L73" s="13">
        <v>300</v>
      </c>
      <c r="M73" s="13"/>
      <c r="N73" s="13">
        <v>100</v>
      </c>
      <c r="O73" s="13">
        <v>50</v>
      </c>
      <c r="P73" s="43"/>
      <c r="Q73" s="43"/>
      <c r="R73" s="13">
        <v>20</v>
      </c>
      <c r="S73" s="43"/>
      <c r="T73" s="43"/>
      <c r="U73" s="43"/>
      <c r="V73" s="43"/>
      <c r="W73" s="43"/>
      <c r="X73" s="43"/>
      <c r="Y73" s="43"/>
      <c r="Z73" s="43"/>
    </row>
    <row r="74" spans="1:26" s="8" customFormat="1" ht="17" thickBot="1" x14ac:dyDescent="0.3">
      <c r="A74" s="170" t="s">
        <v>2890</v>
      </c>
      <c r="B74" s="34"/>
      <c r="C74" s="371">
        <f>SUM(C72:C73)</f>
        <v>1750</v>
      </c>
      <c r="D74" s="371">
        <f t="shared" ref="D74:Z74" si="7">SUM(D72:D73)</f>
        <v>682</v>
      </c>
      <c r="E74" s="371">
        <f t="shared" si="7"/>
        <v>1783</v>
      </c>
      <c r="F74" s="371">
        <f t="shared" si="7"/>
        <v>870</v>
      </c>
      <c r="G74" s="371">
        <f t="shared" si="7"/>
        <v>3961</v>
      </c>
      <c r="H74" s="371">
        <f t="shared" si="7"/>
        <v>964</v>
      </c>
      <c r="I74" s="371">
        <f t="shared" si="7"/>
        <v>2779</v>
      </c>
      <c r="J74" s="371">
        <f t="shared" si="7"/>
        <v>2518</v>
      </c>
      <c r="K74" s="371">
        <f t="shared" si="7"/>
        <v>6242</v>
      </c>
      <c r="L74" s="371">
        <f t="shared" si="7"/>
        <v>9020</v>
      </c>
      <c r="M74" s="371"/>
      <c r="N74" s="371">
        <f t="shared" si="7"/>
        <v>1721</v>
      </c>
      <c r="O74" s="371">
        <f t="shared" si="7"/>
        <v>514</v>
      </c>
      <c r="P74" s="371">
        <f t="shared" si="7"/>
        <v>1253</v>
      </c>
      <c r="Q74" s="371">
        <f t="shared" si="7"/>
        <v>610</v>
      </c>
      <c r="R74" s="371">
        <f t="shared" si="7"/>
        <v>326</v>
      </c>
      <c r="S74" s="371">
        <f t="shared" si="7"/>
        <v>658</v>
      </c>
      <c r="T74" s="840">
        <f t="shared" si="7"/>
        <v>-26</v>
      </c>
      <c r="U74" s="371">
        <f t="shared" si="7"/>
        <v>110</v>
      </c>
      <c r="V74" s="371">
        <f t="shared" si="7"/>
        <v>17</v>
      </c>
      <c r="W74" s="371"/>
      <c r="X74" s="371">
        <f t="shared" si="7"/>
        <v>236</v>
      </c>
      <c r="Y74" s="371"/>
      <c r="Z74" s="371">
        <f t="shared" si="7"/>
        <v>0</v>
      </c>
    </row>
    <row r="75" spans="1:26" s="1" customFormat="1" x14ac:dyDescent="0.25">
      <c r="A75" s="12">
        <v>44292</v>
      </c>
      <c r="B75" s="15" t="s">
        <v>63</v>
      </c>
      <c r="C75" s="807"/>
      <c r="D75" s="43"/>
      <c r="E75" s="13">
        <v>-260</v>
      </c>
      <c r="F75" s="43"/>
      <c r="G75" s="13">
        <v>-398</v>
      </c>
      <c r="H75" s="13">
        <v>-24</v>
      </c>
      <c r="I75" s="13">
        <v>-133</v>
      </c>
      <c r="J75" s="13">
        <v>-7</v>
      </c>
      <c r="K75" s="13">
        <v>-268</v>
      </c>
      <c r="L75" s="13">
        <v>-70</v>
      </c>
      <c r="M75" s="13"/>
      <c r="N75" s="13">
        <v>-55</v>
      </c>
      <c r="O75" s="43"/>
      <c r="P75" s="43"/>
      <c r="Q75" s="43"/>
      <c r="R75" s="13">
        <v>-35</v>
      </c>
      <c r="S75" s="13">
        <v>-120</v>
      </c>
      <c r="T75" s="43"/>
      <c r="U75" s="43"/>
      <c r="V75" s="43"/>
      <c r="W75" s="43"/>
      <c r="X75" s="43"/>
      <c r="Y75" s="43"/>
      <c r="Z75" s="43"/>
    </row>
    <row r="76" spans="1:26" s="1" customFormat="1" x14ac:dyDescent="0.25">
      <c r="A76" s="12">
        <v>44506</v>
      </c>
      <c r="B76" s="15" t="s">
        <v>63</v>
      </c>
      <c r="C76" s="807"/>
      <c r="D76" s="13">
        <v>-110</v>
      </c>
      <c r="E76" s="13">
        <v>-261</v>
      </c>
      <c r="F76" s="43"/>
      <c r="G76" s="43"/>
      <c r="H76" s="43"/>
      <c r="I76" s="13">
        <v>-120</v>
      </c>
      <c r="J76" s="43"/>
      <c r="K76" s="13">
        <v>-37</v>
      </c>
      <c r="L76" s="43"/>
      <c r="M76" s="43"/>
      <c r="N76" s="13">
        <v>-100</v>
      </c>
      <c r="O76" s="43"/>
      <c r="P76" s="13">
        <v>-200</v>
      </c>
      <c r="Q76" s="43"/>
      <c r="R76" s="43"/>
      <c r="S76" s="13">
        <v>-159</v>
      </c>
      <c r="T76" s="43"/>
      <c r="U76" s="43"/>
      <c r="V76" s="43"/>
      <c r="W76" s="43"/>
      <c r="X76" s="43"/>
      <c r="Y76" s="43"/>
      <c r="Z76" s="43"/>
    </row>
    <row r="77" spans="1:26" s="1" customFormat="1" x14ac:dyDescent="0.25">
      <c r="A77" s="12" t="s">
        <v>2964</v>
      </c>
      <c r="B77" s="15" t="s">
        <v>63</v>
      </c>
      <c r="C77" s="807"/>
      <c r="D77" s="13">
        <v>-18</v>
      </c>
      <c r="E77" s="13">
        <v>-75</v>
      </c>
      <c r="F77" s="43"/>
      <c r="G77" s="13">
        <v>-196</v>
      </c>
      <c r="H77" s="13">
        <v>-170</v>
      </c>
      <c r="I77" s="13">
        <v>-122</v>
      </c>
      <c r="J77" s="13">
        <v>-161</v>
      </c>
      <c r="K77" s="13">
        <v>-150</v>
      </c>
      <c r="L77" s="13">
        <v>-200</v>
      </c>
      <c r="M77" s="13"/>
      <c r="N77" s="13">
        <v>-100</v>
      </c>
      <c r="O77" s="43"/>
      <c r="P77" s="13">
        <v>-100</v>
      </c>
      <c r="Q77" s="13">
        <v>-60</v>
      </c>
      <c r="R77" s="13">
        <v>-12</v>
      </c>
      <c r="S77" s="13">
        <v>-66</v>
      </c>
      <c r="T77" s="43"/>
      <c r="U77" s="43"/>
      <c r="V77" s="43"/>
      <c r="W77" s="43"/>
      <c r="X77" s="13">
        <v>-26</v>
      </c>
      <c r="Y77" s="13"/>
      <c r="Z77" s="43"/>
    </row>
    <row r="78" spans="1:26" s="1" customFormat="1" x14ac:dyDescent="0.25">
      <c r="A78" s="12" t="s">
        <v>2979</v>
      </c>
      <c r="B78" s="15" t="s">
        <v>63</v>
      </c>
      <c r="C78" s="807"/>
      <c r="D78" s="13">
        <v>-26</v>
      </c>
      <c r="E78" s="43"/>
      <c r="F78" s="13">
        <v>-132</v>
      </c>
      <c r="G78" s="13">
        <v>-100</v>
      </c>
      <c r="H78" s="13">
        <v>-26</v>
      </c>
      <c r="I78" s="13">
        <v>-126</v>
      </c>
      <c r="J78" s="43"/>
      <c r="K78" s="13">
        <v>-335</v>
      </c>
      <c r="L78" s="13">
        <v>-400</v>
      </c>
      <c r="M78" s="13"/>
      <c r="N78" s="13">
        <v>-250</v>
      </c>
      <c r="O78" s="43"/>
      <c r="P78" s="43"/>
      <c r="Q78" s="43"/>
      <c r="R78" s="43"/>
      <c r="S78" s="13">
        <v>-15</v>
      </c>
      <c r="T78" s="43"/>
      <c r="U78" s="13">
        <v>-18</v>
      </c>
      <c r="V78" s="43"/>
      <c r="W78" s="43"/>
      <c r="X78" s="13">
        <v>-10</v>
      </c>
      <c r="Y78" s="13"/>
      <c r="Z78" s="43"/>
    </row>
    <row r="79" spans="1:26" s="1" customFormat="1" x14ac:dyDescent="0.25">
      <c r="A79" s="12" t="s">
        <v>2998</v>
      </c>
      <c r="B79" s="15" t="s">
        <v>63</v>
      </c>
      <c r="C79" s="807"/>
      <c r="D79" s="43"/>
      <c r="E79" s="13">
        <v>-150</v>
      </c>
      <c r="F79" s="43"/>
      <c r="G79" s="43"/>
      <c r="H79" s="43"/>
      <c r="I79" s="13">
        <v>-138</v>
      </c>
      <c r="J79" s="13">
        <v>-150</v>
      </c>
      <c r="K79" s="13">
        <v>-450</v>
      </c>
      <c r="L79" s="13">
        <v>-200</v>
      </c>
      <c r="M79" s="13"/>
      <c r="N79" s="13">
        <v>-110</v>
      </c>
      <c r="O79" s="43"/>
      <c r="P79" s="43"/>
      <c r="Q79" s="43"/>
      <c r="R79" s="43"/>
      <c r="S79" s="13">
        <v>-250</v>
      </c>
      <c r="T79" s="43"/>
      <c r="U79" s="43"/>
      <c r="V79" s="43"/>
      <c r="W79" s="43"/>
      <c r="X79" s="13">
        <v>-33</v>
      </c>
      <c r="Y79" s="13"/>
      <c r="Z79" s="43"/>
    </row>
    <row r="80" spans="1:26" s="1" customFormat="1" ht="17" thickBot="1" x14ac:dyDescent="0.3">
      <c r="A80" s="12" t="s">
        <v>3004</v>
      </c>
      <c r="B80" s="15" t="s">
        <v>63</v>
      </c>
      <c r="C80" s="807"/>
      <c r="D80" s="13">
        <v>-168</v>
      </c>
      <c r="E80" s="13">
        <v>-280</v>
      </c>
      <c r="F80" s="13">
        <v>-200</v>
      </c>
      <c r="G80" s="13">
        <v>-107</v>
      </c>
      <c r="H80" s="13">
        <v>-58</v>
      </c>
      <c r="I80" s="13">
        <v>-84</v>
      </c>
      <c r="J80" s="13">
        <v>-300</v>
      </c>
      <c r="K80" s="13">
        <v>-12</v>
      </c>
      <c r="L80" s="13">
        <v>-200</v>
      </c>
      <c r="M80" s="13"/>
      <c r="N80" s="13">
        <v>-52</v>
      </c>
      <c r="O80" s="43"/>
      <c r="P80" s="43"/>
      <c r="Q80" s="43"/>
      <c r="R80" s="43"/>
      <c r="S80" s="13">
        <v>-24</v>
      </c>
      <c r="T80" s="43"/>
      <c r="U80" s="43"/>
      <c r="V80" s="43"/>
      <c r="W80" s="43"/>
      <c r="X80" s="43"/>
      <c r="Y80" s="43"/>
      <c r="Z80" s="43"/>
    </row>
    <row r="81" spans="1:26" s="8" customFormat="1" ht="17" thickBot="1" x14ac:dyDescent="0.3">
      <c r="A81" s="170" t="s">
        <v>3009</v>
      </c>
      <c r="B81" s="34"/>
      <c r="C81" s="371">
        <f>SUM(C74:C80)</f>
        <v>1750</v>
      </c>
      <c r="D81" s="371">
        <f>SUM(D74:D80)</f>
        <v>360</v>
      </c>
      <c r="E81" s="371">
        <f t="shared" ref="E81:Z81" si="8">SUM(E74:E80)</f>
        <v>757</v>
      </c>
      <c r="F81" s="371">
        <f t="shared" si="8"/>
        <v>538</v>
      </c>
      <c r="G81" s="371">
        <f t="shared" si="8"/>
        <v>3160</v>
      </c>
      <c r="H81" s="371">
        <f t="shared" si="8"/>
        <v>686</v>
      </c>
      <c r="I81" s="371">
        <f t="shared" si="8"/>
        <v>2056</v>
      </c>
      <c r="J81" s="371">
        <f t="shared" si="8"/>
        <v>1900</v>
      </c>
      <c r="K81" s="371">
        <f t="shared" si="8"/>
        <v>4990</v>
      </c>
      <c r="L81" s="371">
        <f t="shared" si="8"/>
        <v>7950</v>
      </c>
      <c r="M81" s="371"/>
      <c r="N81" s="371">
        <f t="shared" si="8"/>
        <v>1054</v>
      </c>
      <c r="O81" s="371">
        <f t="shared" si="8"/>
        <v>514</v>
      </c>
      <c r="P81" s="371">
        <f t="shared" si="8"/>
        <v>953</v>
      </c>
      <c r="Q81" s="371">
        <f t="shared" si="8"/>
        <v>550</v>
      </c>
      <c r="R81" s="371">
        <f t="shared" si="8"/>
        <v>279</v>
      </c>
      <c r="S81" s="371">
        <f t="shared" si="8"/>
        <v>24</v>
      </c>
      <c r="T81" s="840">
        <f t="shared" si="8"/>
        <v>-26</v>
      </c>
      <c r="U81" s="371">
        <f t="shared" si="8"/>
        <v>92</v>
      </c>
      <c r="V81" s="371">
        <f t="shared" si="8"/>
        <v>17</v>
      </c>
      <c r="W81" s="371"/>
      <c r="X81" s="371">
        <f t="shared" si="8"/>
        <v>167</v>
      </c>
      <c r="Y81" s="371"/>
      <c r="Z81" s="371">
        <f t="shared" si="8"/>
        <v>0</v>
      </c>
    </row>
    <row r="82" spans="1:26" s="1" customFormat="1" x14ac:dyDescent="0.25">
      <c r="A82" s="12">
        <v>44234</v>
      </c>
      <c r="B82" s="15" t="s">
        <v>63</v>
      </c>
      <c r="C82" s="807"/>
      <c r="D82" s="43"/>
      <c r="E82" s="13">
        <v>-317</v>
      </c>
      <c r="F82" s="43"/>
      <c r="G82" s="13">
        <v>-250</v>
      </c>
      <c r="H82" s="13">
        <v>-175</v>
      </c>
      <c r="I82" s="13">
        <v>-83</v>
      </c>
      <c r="J82" s="13">
        <v>-105</v>
      </c>
      <c r="K82" s="13">
        <v>-119</v>
      </c>
      <c r="L82" s="13">
        <v>-100</v>
      </c>
      <c r="M82" s="13"/>
      <c r="N82" s="43"/>
      <c r="O82" s="13">
        <v>-52</v>
      </c>
      <c r="P82" s="13">
        <v>-221</v>
      </c>
      <c r="Q82" s="13">
        <v>-95</v>
      </c>
      <c r="R82" s="13">
        <v>-8</v>
      </c>
      <c r="S82" s="43"/>
      <c r="T82" s="43"/>
      <c r="U82" s="43"/>
      <c r="V82" s="43"/>
      <c r="W82" s="43"/>
      <c r="X82" s="13">
        <v>-10</v>
      </c>
      <c r="Y82" s="13"/>
      <c r="Z82" s="43"/>
    </row>
    <row r="83" spans="1:26" s="1" customFormat="1" ht="17" thickBot="1" x14ac:dyDescent="0.3">
      <c r="A83" s="12" t="s">
        <v>3055</v>
      </c>
      <c r="B83" s="15" t="s">
        <v>63</v>
      </c>
      <c r="C83" s="807"/>
      <c r="D83" s="43"/>
      <c r="E83" s="13">
        <v>-179</v>
      </c>
      <c r="F83" s="13">
        <v>-270</v>
      </c>
      <c r="G83" s="13">
        <v>-60</v>
      </c>
      <c r="H83" s="13">
        <v>-124</v>
      </c>
      <c r="I83" s="43"/>
      <c r="J83" s="13">
        <v>-137</v>
      </c>
      <c r="K83" s="13">
        <v>-246</v>
      </c>
      <c r="L83" s="13">
        <v>-297</v>
      </c>
      <c r="M83" s="13"/>
      <c r="N83" s="43"/>
      <c r="O83" s="43"/>
      <c r="P83" s="13">
        <v>-61</v>
      </c>
      <c r="Q83" s="43"/>
      <c r="R83" s="43"/>
      <c r="S83" s="43"/>
      <c r="T83" s="13">
        <v>-12</v>
      </c>
      <c r="U83" s="13">
        <v>-45</v>
      </c>
      <c r="V83" s="13">
        <v>-15</v>
      </c>
      <c r="W83" s="13"/>
      <c r="X83" s="43"/>
      <c r="Y83" s="43"/>
      <c r="Z83" s="43"/>
    </row>
    <row r="84" spans="1:26" s="8" customFormat="1" ht="17" thickBot="1" x14ac:dyDescent="0.3">
      <c r="A84" s="170" t="s">
        <v>3102</v>
      </c>
      <c r="B84" s="34"/>
      <c r="C84" s="371">
        <f>SUM(C81:C83)</f>
        <v>1750</v>
      </c>
      <c r="D84" s="371">
        <f>SUM(D81:D83)</f>
        <v>360</v>
      </c>
      <c r="E84" s="371">
        <f>SUM(E81:E83)</f>
        <v>261</v>
      </c>
      <c r="F84" s="371">
        <f>SUM(F81:F83)</f>
        <v>268</v>
      </c>
      <c r="G84" s="371">
        <f t="shared" ref="G84:Z84" si="9">SUM(G81:G83)</f>
        <v>2850</v>
      </c>
      <c r="H84" s="371">
        <f t="shared" si="9"/>
        <v>387</v>
      </c>
      <c r="I84" s="371">
        <f t="shared" si="9"/>
        <v>1973</v>
      </c>
      <c r="J84" s="371">
        <f t="shared" si="9"/>
        <v>1658</v>
      </c>
      <c r="K84" s="371">
        <f t="shared" si="9"/>
        <v>4625</v>
      </c>
      <c r="L84" s="371">
        <f t="shared" si="9"/>
        <v>7553</v>
      </c>
      <c r="M84" s="371"/>
      <c r="N84" s="371">
        <f t="shared" si="9"/>
        <v>1054</v>
      </c>
      <c r="O84" s="371">
        <f t="shared" si="9"/>
        <v>462</v>
      </c>
      <c r="P84" s="371">
        <f t="shared" si="9"/>
        <v>671</v>
      </c>
      <c r="Q84" s="371">
        <f t="shared" si="9"/>
        <v>455</v>
      </c>
      <c r="R84" s="371">
        <f t="shared" si="9"/>
        <v>271</v>
      </c>
      <c r="S84" s="371">
        <f t="shared" si="9"/>
        <v>24</v>
      </c>
      <c r="T84" s="840">
        <f t="shared" si="9"/>
        <v>-38</v>
      </c>
      <c r="U84" s="371">
        <f t="shared" si="9"/>
        <v>47</v>
      </c>
      <c r="V84" s="371">
        <f t="shared" si="9"/>
        <v>2</v>
      </c>
      <c r="W84" s="371"/>
      <c r="X84" s="371">
        <f t="shared" si="9"/>
        <v>157</v>
      </c>
      <c r="Y84" s="371"/>
      <c r="Z84" s="371">
        <f t="shared" si="9"/>
        <v>0</v>
      </c>
    </row>
    <row r="85" spans="1:26" s="1" customFormat="1" x14ac:dyDescent="0.25">
      <c r="A85" s="12">
        <v>44355</v>
      </c>
      <c r="B85" s="15" t="s">
        <v>63</v>
      </c>
      <c r="C85" s="807"/>
      <c r="D85" s="43"/>
      <c r="E85" s="13">
        <v>-84</v>
      </c>
      <c r="F85" s="13">
        <v>-80</v>
      </c>
      <c r="G85" s="43"/>
      <c r="H85" s="43"/>
      <c r="I85" s="13">
        <v>-19</v>
      </c>
      <c r="J85" s="13">
        <v>-400</v>
      </c>
      <c r="K85" s="43"/>
      <c r="L85" s="43"/>
      <c r="M85" s="43"/>
      <c r="N85" s="43"/>
      <c r="O85" s="43"/>
      <c r="P85" s="13">
        <v>-32</v>
      </c>
      <c r="Q85" s="43"/>
      <c r="R85" s="13">
        <v>-15</v>
      </c>
      <c r="S85" s="13">
        <v>-6</v>
      </c>
      <c r="T85" s="43"/>
      <c r="U85" s="13">
        <v>-47</v>
      </c>
      <c r="V85" s="43"/>
      <c r="W85" s="43"/>
      <c r="X85" s="13">
        <v>-41</v>
      </c>
      <c r="Y85" s="13"/>
      <c r="Z85" s="43"/>
    </row>
    <row r="86" spans="1:26" s="6" customFormat="1" x14ac:dyDescent="0.25">
      <c r="A86" s="977" t="s">
        <v>3209</v>
      </c>
      <c r="B86" s="978" t="s">
        <v>3335</v>
      </c>
      <c r="C86" s="392">
        <v>20</v>
      </c>
      <c r="D86" s="392"/>
      <c r="E86" s="392"/>
      <c r="F86" s="392"/>
      <c r="G86" s="392">
        <v>160</v>
      </c>
      <c r="H86" s="392"/>
      <c r="I86" s="392">
        <v>84</v>
      </c>
      <c r="J86" s="392">
        <v>104</v>
      </c>
      <c r="K86" s="392">
        <v>104</v>
      </c>
      <c r="L86" s="392"/>
      <c r="M86" s="392"/>
      <c r="N86" s="392"/>
      <c r="O86" s="392"/>
      <c r="P86" s="392"/>
      <c r="Q86" s="392"/>
      <c r="R86" s="392">
        <v>6</v>
      </c>
      <c r="S86" s="392"/>
      <c r="T86" s="392"/>
      <c r="U86" s="392"/>
      <c r="V86" s="392"/>
      <c r="W86" s="392"/>
      <c r="X86" s="392"/>
      <c r="Y86" s="392"/>
      <c r="Z86" s="392"/>
    </row>
    <row r="87" spans="1:26" s="6" customFormat="1" ht="17" thickBot="1" x14ac:dyDescent="0.3">
      <c r="A87" s="979" t="s">
        <v>3212</v>
      </c>
      <c r="B87" s="980" t="s">
        <v>3336</v>
      </c>
      <c r="C87" s="672">
        <v>72</v>
      </c>
      <c r="D87" s="609"/>
      <c r="E87" s="609"/>
      <c r="F87" s="609"/>
      <c r="G87" s="672">
        <v>152</v>
      </c>
      <c r="H87" s="609"/>
      <c r="I87" s="672">
        <v>72</v>
      </c>
      <c r="J87" s="672"/>
      <c r="K87" s="672"/>
      <c r="L87" s="609"/>
      <c r="M87" s="609"/>
      <c r="N87" s="609"/>
      <c r="O87" s="609"/>
      <c r="P87" s="609"/>
      <c r="Q87" s="609"/>
      <c r="R87" s="672"/>
      <c r="S87" s="609"/>
      <c r="T87" s="609"/>
      <c r="U87" s="609"/>
      <c r="V87" s="609"/>
      <c r="W87" s="609"/>
      <c r="X87" s="609"/>
      <c r="Y87" s="609"/>
      <c r="Z87" s="609"/>
    </row>
    <row r="88" spans="1:26" s="8" customFormat="1" ht="17" thickBot="1" x14ac:dyDescent="0.3">
      <c r="A88" s="170" t="s">
        <v>3221</v>
      </c>
      <c r="B88" s="34"/>
      <c r="C88" s="371">
        <f>SUM(C84:C85)</f>
        <v>1750</v>
      </c>
      <c r="D88" s="371">
        <f>SUM(D84:D85)</f>
        <v>360</v>
      </c>
      <c r="E88" s="371">
        <f t="shared" ref="E88:Z88" si="10">SUM(E84:E85)</f>
        <v>177</v>
      </c>
      <c r="F88" s="371">
        <f t="shared" si="10"/>
        <v>188</v>
      </c>
      <c r="G88" s="371">
        <f t="shared" si="10"/>
        <v>2850</v>
      </c>
      <c r="H88" s="371">
        <f t="shared" si="10"/>
        <v>387</v>
      </c>
      <c r="I88" s="371">
        <f t="shared" si="10"/>
        <v>1954</v>
      </c>
      <c r="J88" s="371">
        <f t="shared" si="10"/>
        <v>1258</v>
      </c>
      <c r="K88" s="371">
        <f t="shared" si="10"/>
        <v>4625</v>
      </c>
      <c r="L88" s="371">
        <f t="shared" si="10"/>
        <v>7553</v>
      </c>
      <c r="M88" s="371"/>
      <c r="N88" s="371">
        <f t="shared" si="10"/>
        <v>1054</v>
      </c>
      <c r="O88" s="371">
        <f t="shared" si="10"/>
        <v>462</v>
      </c>
      <c r="P88" s="371">
        <f t="shared" si="10"/>
        <v>639</v>
      </c>
      <c r="Q88" s="371">
        <f t="shared" si="10"/>
        <v>455</v>
      </c>
      <c r="R88" s="371">
        <f t="shared" si="10"/>
        <v>256</v>
      </c>
      <c r="S88" s="371">
        <f t="shared" si="10"/>
        <v>18</v>
      </c>
      <c r="T88" s="840">
        <f t="shared" si="10"/>
        <v>-38</v>
      </c>
      <c r="U88" s="371">
        <f t="shared" si="10"/>
        <v>0</v>
      </c>
      <c r="V88" s="371">
        <f t="shared" si="10"/>
        <v>2</v>
      </c>
      <c r="W88" s="371"/>
      <c r="X88" s="371">
        <f t="shared" si="10"/>
        <v>116</v>
      </c>
      <c r="Y88" s="371"/>
      <c r="Z88" s="371">
        <f t="shared" si="10"/>
        <v>0</v>
      </c>
    </row>
    <row r="89" spans="1:26" s="8" customFormat="1" x14ac:dyDescent="0.25">
      <c r="A89" s="365">
        <v>44205</v>
      </c>
      <c r="B89" s="373" t="s">
        <v>3337</v>
      </c>
      <c r="C89" s="354">
        <v>58</v>
      </c>
      <c r="D89" s="981"/>
      <c r="E89" s="981"/>
      <c r="F89" s="981"/>
      <c r="G89" s="981"/>
      <c r="H89" s="981"/>
      <c r="I89" s="981"/>
      <c r="J89" s="981"/>
      <c r="K89" s="981"/>
      <c r="L89" s="981"/>
      <c r="M89" s="981"/>
      <c r="N89" s="981"/>
      <c r="O89" s="981"/>
      <c r="P89" s="981"/>
      <c r="Q89" s="981"/>
      <c r="R89" s="981"/>
      <c r="S89" s="981"/>
      <c r="T89" s="981"/>
      <c r="U89" s="981"/>
      <c r="V89" s="981"/>
      <c r="W89" s="981"/>
      <c r="X89" s="981"/>
      <c r="Y89" s="981"/>
      <c r="Z89" s="981"/>
    </row>
    <row r="90" spans="1:26" s="1" customFormat="1" x14ac:dyDescent="0.25">
      <c r="A90" s="12" t="s">
        <v>3272</v>
      </c>
      <c r="B90" s="15" t="s">
        <v>63</v>
      </c>
      <c r="C90" s="807"/>
      <c r="D90" s="43"/>
      <c r="E90" s="43"/>
      <c r="F90" s="43"/>
      <c r="G90" s="13">
        <v>-250</v>
      </c>
      <c r="H90" s="43"/>
      <c r="I90" s="13">
        <v>-274</v>
      </c>
      <c r="J90" s="43"/>
      <c r="K90" s="13">
        <v>-186</v>
      </c>
      <c r="L90" s="13">
        <v>-750</v>
      </c>
      <c r="M90" s="1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13">
        <v>-29</v>
      </c>
      <c r="Y90" s="13"/>
      <c r="Z90" s="43"/>
    </row>
    <row r="91" spans="1:26" s="1" customFormat="1" x14ac:dyDescent="0.25">
      <c r="A91" s="12" t="s">
        <v>3274</v>
      </c>
      <c r="B91" s="15" t="s">
        <v>63</v>
      </c>
      <c r="C91" s="807"/>
      <c r="D91" s="43"/>
      <c r="E91" s="43"/>
      <c r="F91" s="43"/>
      <c r="G91" s="43"/>
      <c r="H91" s="43"/>
      <c r="I91" s="13">
        <v>-84</v>
      </c>
      <c r="J91" s="43"/>
      <c r="K91" s="13">
        <v>-200</v>
      </c>
      <c r="L91" s="13">
        <v>-200</v>
      </c>
      <c r="M91" s="13"/>
      <c r="N91" s="43"/>
      <c r="O91" s="43"/>
      <c r="P91" s="43"/>
      <c r="Q91" s="43"/>
      <c r="R91" s="13">
        <v>-30</v>
      </c>
      <c r="S91" s="43"/>
      <c r="T91" s="43"/>
      <c r="U91" s="43"/>
      <c r="V91" s="43"/>
      <c r="W91" s="43"/>
      <c r="X91" s="43"/>
      <c r="Y91" s="43"/>
      <c r="Z91" s="43"/>
    </row>
    <row r="92" spans="1:26" s="1" customFormat="1" x14ac:dyDescent="0.25">
      <c r="A92" s="12" t="s">
        <v>3279</v>
      </c>
      <c r="B92" s="15" t="s">
        <v>63</v>
      </c>
      <c r="C92" s="807"/>
      <c r="D92" s="13">
        <v>-88</v>
      </c>
      <c r="E92" s="43"/>
      <c r="F92" s="13">
        <v>-60</v>
      </c>
      <c r="G92" s="13">
        <v>-64</v>
      </c>
      <c r="H92" s="13">
        <v>-23</v>
      </c>
      <c r="I92" s="13">
        <v>-100</v>
      </c>
      <c r="J92" s="43"/>
      <c r="K92" s="13">
        <v>-225</v>
      </c>
      <c r="L92" s="13">
        <v>-510</v>
      </c>
      <c r="M92" s="13"/>
      <c r="N92" s="13">
        <v>-180</v>
      </c>
      <c r="O92" s="13">
        <v>-83</v>
      </c>
      <c r="P92" s="43"/>
      <c r="Q92" s="43"/>
      <c r="R92" s="13">
        <v>-42</v>
      </c>
      <c r="S92" s="13">
        <v>-4</v>
      </c>
      <c r="T92" s="43"/>
      <c r="U92" s="43"/>
      <c r="V92" s="13">
        <v>-2</v>
      </c>
      <c r="W92" s="13"/>
      <c r="X92" s="13">
        <v>-15</v>
      </c>
      <c r="Y92" s="13"/>
      <c r="Z92" s="43"/>
    </row>
    <row r="93" spans="1:26" s="1" customFormat="1" x14ac:dyDescent="0.25">
      <c r="A93" s="12" t="s">
        <v>3289</v>
      </c>
      <c r="B93" s="15" t="s">
        <v>63</v>
      </c>
      <c r="C93" s="375">
        <v>-85</v>
      </c>
      <c r="D93" s="13">
        <v>-13</v>
      </c>
      <c r="E93" s="43"/>
      <c r="F93" s="43"/>
      <c r="G93" s="43"/>
      <c r="H93" s="43"/>
      <c r="I93" s="13">
        <v>-80</v>
      </c>
      <c r="J93" s="43"/>
      <c r="K93" s="13">
        <v>-160</v>
      </c>
      <c r="L93" s="13">
        <v>-400</v>
      </c>
      <c r="M93" s="13"/>
      <c r="N93" s="13">
        <v>-100</v>
      </c>
      <c r="O93" s="13">
        <v>-89</v>
      </c>
      <c r="P93" s="13">
        <v>-105</v>
      </c>
      <c r="Q93" s="13">
        <v>-100</v>
      </c>
      <c r="R93" s="13">
        <v>-13</v>
      </c>
      <c r="S93" s="43"/>
      <c r="T93" s="43"/>
      <c r="U93" s="43"/>
      <c r="V93" s="43"/>
      <c r="W93" s="43"/>
      <c r="X93" s="13">
        <v>-6</v>
      </c>
      <c r="Y93" s="13"/>
      <c r="Z93" s="43"/>
    </row>
    <row r="94" spans="1:26" s="6" customFormat="1" ht="17" thickBot="1" x14ac:dyDescent="0.3">
      <c r="A94" s="24" t="s">
        <v>3342</v>
      </c>
      <c r="B94" s="521" t="s">
        <v>63</v>
      </c>
      <c r="C94" s="1004">
        <v>-265</v>
      </c>
      <c r="D94" s="392"/>
      <c r="E94" s="392"/>
      <c r="F94" s="392"/>
      <c r="G94" s="25">
        <v>-150</v>
      </c>
      <c r="H94" s="392"/>
      <c r="I94" s="25">
        <v>-194</v>
      </c>
      <c r="J94" s="392"/>
      <c r="K94" s="25">
        <v>-280</v>
      </c>
      <c r="L94" s="25">
        <v>-350</v>
      </c>
      <c r="M94" s="25"/>
      <c r="N94" s="392"/>
      <c r="O94" s="25">
        <v>-29</v>
      </c>
      <c r="P94" s="25">
        <v>-67</v>
      </c>
      <c r="Q94" s="392"/>
      <c r="R94" s="392"/>
      <c r="S94" s="392"/>
      <c r="T94" s="392"/>
      <c r="U94" s="392"/>
      <c r="V94" s="392"/>
      <c r="W94" s="392"/>
      <c r="X94" s="392"/>
      <c r="Y94" s="392"/>
      <c r="Z94" s="392"/>
    </row>
    <row r="95" spans="1:26" s="8" customFormat="1" ht="17" thickBot="1" x14ac:dyDescent="0.3">
      <c r="A95" s="170" t="s">
        <v>3339</v>
      </c>
      <c r="B95" s="34"/>
      <c r="C95" s="371">
        <f>SUM(C88:C94)</f>
        <v>1458</v>
      </c>
      <c r="D95" s="371">
        <f t="shared" ref="D95:Z95" si="11">SUM(D88:D94)</f>
        <v>259</v>
      </c>
      <c r="E95" s="371">
        <f t="shared" si="11"/>
        <v>177</v>
      </c>
      <c r="F95" s="371">
        <f t="shared" si="11"/>
        <v>128</v>
      </c>
      <c r="G95" s="371">
        <f t="shared" si="11"/>
        <v>2386</v>
      </c>
      <c r="H95" s="371">
        <f t="shared" si="11"/>
        <v>364</v>
      </c>
      <c r="I95" s="371">
        <f t="shared" si="11"/>
        <v>1222</v>
      </c>
      <c r="J95" s="371">
        <f t="shared" si="11"/>
        <v>1258</v>
      </c>
      <c r="K95" s="371">
        <f t="shared" si="11"/>
        <v>3574</v>
      </c>
      <c r="L95" s="371">
        <f t="shared" si="11"/>
        <v>5343</v>
      </c>
      <c r="M95" s="371"/>
      <c r="N95" s="371">
        <f t="shared" si="11"/>
        <v>774</v>
      </c>
      <c r="O95" s="371">
        <f t="shared" si="11"/>
        <v>261</v>
      </c>
      <c r="P95" s="371">
        <f t="shared" si="11"/>
        <v>467</v>
      </c>
      <c r="Q95" s="371">
        <f t="shared" si="11"/>
        <v>355</v>
      </c>
      <c r="R95" s="371">
        <f t="shared" si="11"/>
        <v>171</v>
      </c>
      <c r="S95" s="371">
        <f t="shared" si="11"/>
        <v>14</v>
      </c>
      <c r="T95" s="840">
        <f t="shared" si="11"/>
        <v>-38</v>
      </c>
      <c r="U95" s="371">
        <f t="shared" si="11"/>
        <v>0</v>
      </c>
      <c r="V95" s="371">
        <f t="shared" si="11"/>
        <v>0</v>
      </c>
      <c r="W95" s="371"/>
      <c r="X95" s="371">
        <f t="shared" si="11"/>
        <v>66</v>
      </c>
      <c r="Y95" s="371"/>
      <c r="Z95" s="371">
        <f t="shared" si="11"/>
        <v>0</v>
      </c>
    </row>
    <row r="96" spans="1:26" s="1" customFormat="1" x14ac:dyDescent="0.25">
      <c r="A96" s="12">
        <v>44206</v>
      </c>
      <c r="B96" s="15" t="s">
        <v>63</v>
      </c>
      <c r="C96" s="375">
        <v>-112</v>
      </c>
      <c r="D96" s="43"/>
      <c r="E96" s="43"/>
      <c r="F96" s="43"/>
      <c r="G96" s="13">
        <v>-140</v>
      </c>
      <c r="H96" s="43"/>
      <c r="I96" s="13">
        <v>-143</v>
      </c>
      <c r="J96" s="13">
        <v>-365</v>
      </c>
      <c r="K96" s="13">
        <v>-365</v>
      </c>
      <c r="L96" s="13">
        <v>-400</v>
      </c>
      <c r="M96" s="13"/>
      <c r="N96" s="13">
        <v>-105</v>
      </c>
      <c r="O96" s="13">
        <v>-48</v>
      </c>
      <c r="P96" s="43"/>
      <c r="Q96" s="13">
        <v>-72</v>
      </c>
      <c r="R96" s="43"/>
      <c r="S96" s="43"/>
      <c r="T96" s="43"/>
      <c r="U96" s="43"/>
      <c r="V96" s="43"/>
      <c r="W96" s="43"/>
      <c r="X96" s="43"/>
      <c r="Y96" s="43"/>
      <c r="Z96" s="43"/>
    </row>
    <row r="97" spans="1:27" s="1" customFormat="1" x14ac:dyDescent="0.25">
      <c r="A97" s="12">
        <v>44357</v>
      </c>
      <c r="B97" s="15" t="s">
        <v>63</v>
      </c>
      <c r="C97" s="375">
        <v>-150</v>
      </c>
      <c r="D97" s="43"/>
      <c r="E97" s="43"/>
      <c r="F97" s="43"/>
      <c r="G97" s="13">
        <v>-220</v>
      </c>
      <c r="H97" s="43"/>
      <c r="I97" s="13">
        <v>-137</v>
      </c>
      <c r="J97" s="43"/>
      <c r="K97" s="13">
        <v>-75</v>
      </c>
      <c r="L97" s="13">
        <v>-50</v>
      </c>
      <c r="M97" s="13"/>
      <c r="N97" s="43"/>
      <c r="O97" s="43"/>
      <c r="P97" s="43"/>
      <c r="Q97" s="43"/>
      <c r="R97" s="13">
        <v>-30</v>
      </c>
      <c r="S97" s="43"/>
      <c r="T97" s="43"/>
      <c r="U97" s="43"/>
      <c r="V97" s="43"/>
      <c r="W97" s="43"/>
      <c r="X97" s="13">
        <v>-36</v>
      </c>
      <c r="Y97" s="13"/>
      <c r="Z97" s="43"/>
    </row>
    <row r="98" spans="1:27" s="1" customFormat="1" x14ac:dyDescent="0.25">
      <c r="A98" s="12">
        <v>44418</v>
      </c>
      <c r="B98" s="15" t="s">
        <v>63</v>
      </c>
      <c r="C98" s="375">
        <v>-233</v>
      </c>
      <c r="D98" s="43"/>
      <c r="E98" s="43"/>
      <c r="F98" s="43"/>
      <c r="G98" s="13">
        <v>-345</v>
      </c>
      <c r="H98" s="13">
        <v>-82</v>
      </c>
      <c r="I98" s="13">
        <v>-126</v>
      </c>
      <c r="J98" s="13">
        <v>-132</v>
      </c>
      <c r="K98" s="13">
        <v>-181</v>
      </c>
      <c r="L98" s="13">
        <v>-110</v>
      </c>
      <c r="M98" s="1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7" s="1" customFormat="1" x14ac:dyDescent="0.25">
      <c r="A99" s="12" t="s">
        <v>3368</v>
      </c>
      <c r="B99" s="15" t="s">
        <v>63</v>
      </c>
      <c r="C99" s="375">
        <v>-197</v>
      </c>
      <c r="D99" s="43"/>
      <c r="E99" s="43"/>
      <c r="F99" s="43"/>
      <c r="G99" s="13">
        <v>-216</v>
      </c>
      <c r="H99" s="13">
        <v>-80</v>
      </c>
      <c r="I99" s="13">
        <v>-67</v>
      </c>
      <c r="J99" s="43"/>
      <c r="K99" s="13">
        <v>-75</v>
      </c>
      <c r="L99" s="13">
        <v>-200</v>
      </c>
      <c r="M99" s="13"/>
      <c r="N99" s="13">
        <v>-59</v>
      </c>
      <c r="O99" s="43"/>
      <c r="P99" s="43"/>
      <c r="Q99" s="43"/>
      <c r="R99" s="13">
        <v>-13</v>
      </c>
      <c r="S99" s="43"/>
      <c r="T99" s="43"/>
      <c r="U99" s="43"/>
      <c r="V99" s="43"/>
      <c r="W99" s="43"/>
      <c r="X99" s="43"/>
      <c r="Y99" s="43"/>
      <c r="Z99" s="43"/>
    </row>
    <row r="100" spans="1:27" s="1" customFormat="1" x14ac:dyDescent="0.25">
      <c r="A100" s="12" t="s">
        <v>3393</v>
      </c>
      <c r="B100" s="15" t="s">
        <v>63</v>
      </c>
      <c r="C100" s="375">
        <v>-118</v>
      </c>
      <c r="D100" s="13">
        <v>-39</v>
      </c>
      <c r="E100" s="13">
        <v>-6</v>
      </c>
      <c r="F100" s="43"/>
      <c r="G100" s="13">
        <v>-100</v>
      </c>
      <c r="H100" s="43"/>
      <c r="I100" s="13">
        <v>-109</v>
      </c>
      <c r="J100" s="13">
        <v>-63</v>
      </c>
      <c r="K100" s="13">
        <v>-200</v>
      </c>
      <c r="L100" s="13">
        <v>-272</v>
      </c>
      <c r="M100" s="13"/>
      <c r="N100" s="13">
        <v>-78</v>
      </c>
      <c r="O100" s="13">
        <v>-18</v>
      </c>
      <c r="P100" s="43"/>
      <c r="Q100" s="13">
        <v>-28</v>
      </c>
      <c r="R100" s="43"/>
      <c r="S100" s="43"/>
      <c r="T100" s="43"/>
      <c r="U100" s="43"/>
      <c r="V100" s="43"/>
      <c r="W100" s="43"/>
      <c r="X100" s="13">
        <v>-12</v>
      </c>
      <c r="Y100" s="13"/>
      <c r="Z100" s="43"/>
    </row>
    <row r="101" spans="1:27" s="1" customFormat="1" ht="17" thickBot="1" x14ac:dyDescent="0.3">
      <c r="A101" s="12" t="s">
        <v>3437</v>
      </c>
      <c r="B101" s="15" t="s">
        <v>63</v>
      </c>
      <c r="C101" s="375">
        <v>-13</v>
      </c>
      <c r="D101" s="43"/>
      <c r="E101" s="13">
        <v>-17</v>
      </c>
      <c r="F101" s="13">
        <v>-27</v>
      </c>
      <c r="G101" s="13">
        <v>-25</v>
      </c>
      <c r="H101" s="43"/>
      <c r="I101" s="13">
        <v>-37</v>
      </c>
      <c r="J101" s="13">
        <v>-115</v>
      </c>
      <c r="K101" s="13">
        <v>-243</v>
      </c>
      <c r="L101" s="13">
        <v>-180</v>
      </c>
      <c r="M101" s="13"/>
      <c r="N101" s="43"/>
      <c r="O101" s="43"/>
      <c r="P101" s="43"/>
      <c r="Q101" s="43"/>
      <c r="R101" s="13">
        <v>-21</v>
      </c>
      <c r="S101" s="43"/>
      <c r="T101" s="43"/>
      <c r="U101" s="43"/>
      <c r="V101" s="43"/>
      <c r="W101" s="43"/>
      <c r="X101" s="43"/>
      <c r="Y101" s="43"/>
      <c r="Z101" s="43"/>
    </row>
    <row r="102" spans="1:27" s="8" customFormat="1" ht="17" thickBot="1" x14ac:dyDescent="0.3">
      <c r="A102" s="170" t="s">
        <v>3456</v>
      </c>
      <c r="B102" s="34"/>
      <c r="C102" s="371">
        <f>SUM(C95:C101)</f>
        <v>635</v>
      </c>
      <c r="D102" s="371">
        <f t="shared" ref="D102:Z102" si="12">SUM(D95:D101)</f>
        <v>220</v>
      </c>
      <c r="E102" s="371">
        <f t="shared" si="12"/>
        <v>154</v>
      </c>
      <c r="F102" s="371">
        <f t="shared" si="12"/>
        <v>101</v>
      </c>
      <c r="G102" s="371">
        <f t="shared" si="12"/>
        <v>1340</v>
      </c>
      <c r="H102" s="371">
        <f t="shared" si="12"/>
        <v>202</v>
      </c>
      <c r="I102" s="371">
        <f t="shared" si="12"/>
        <v>603</v>
      </c>
      <c r="J102" s="371">
        <f t="shared" si="12"/>
        <v>583</v>
      </c>
      <c r="K102" s="371">
        <f t="shared" si="12"/>
        <v>2435</v>
      </c>
      <c r="L102" s="371">
        <f t="shared" si="12"/>
        <v>4131</v>
      </c>
      <c r="M102" s="371"/>
      <c r="N102" s="371">
        <f t="shared" si="12"/>
        <v>532</v>
      </c>
      <c r="O102" s="371">
        <f t="shared" si="12"/>
        <v>195</v>
      </c>
      <c r="P102" s="371">
        <f t="shared" si="12"/>
        <v>467</v>
      </c>
      <c r="Q102" s="371">
        <f t="shared" si="12"/>
        <v>255</v>
      </c>
      <c r="R102" s="371">
        <f t="shared" si="12"/>
        <v>107</v>
      </c>
      <c r="S102" s="371">
        <f t="shared" si="12"/>
        <v>14</v>
      </c>
      <c r="T102" s="840">
        <f t="shared" si="12"/>
        <v>-38</v>
      </c>
      <c r="U102" s="371">
        <f t="shared" si="12"/>
        <v>0</v>
      </c>
      <c r="V102" s="371">
        <f t="shared" si="12"/>
        <v>0</v>
      </c>
      <c r="W102" s="371"/>
      <c r="X102" s="371">
        <f t="shared" si="12"/>
        <v>18</v>
      </c>
      <c r="Y102" s="371"/>
      <c r="Z102" s="371">
        <f t="shared" si="12"/>
        <v>0</v>
      </c>
    </row>
    <row r="103" spans="1:27" s="1" customFormat="1" ht="17" thickBot="1" x14ac:dyDescent="0.3">
      <c r="A103" s="12" t="s">
        <v>3506</v>
      </c>
      <c r="B103" s="15" t="s">
        <v>63</v>
      </c>
      <c r="C103" s="375">
        <v>-214</v>
      </c>
      <c r="D103" s="43"/>
      <c r="E103" s="43"/>
      <c r="F103" s="43"/>
      <c r="G103" s="13">
        <v>-370</v>
      </c>
      <c r="H103" s="13">
        <v>-10</v>
      </c>
      <c r="I103" s="13">
        <v>-131</v>
      </c>
      <c r="J103" s="43"/>
      <c r="K103" s="13">
        <v>-43</v>
      </c>
      <c r="L103" s="43"/>
      <c r="M103" s="43"/>
      <c r="N103" s="13">
        <v>-50</v>
      </c>
      <c r="O103" s="43"/>
      <c r="P103" s="43"/>
      <c r="Q103" s="13">
        <v>-8</v>
      </c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7" s="8" customFormat="1" ht="17" thickBot="1" x14ac:dyDescent="0.3">
      <c r="A104" s="170" t="s">
        <v>3574</v>
      </c>
      <c r="B104" s="34"/>
      <c r="C104" s="371">
        <f>SUM(C102:C103)</f>
        <v>421</v>
      </c>
      <c r="D104" s="371">
        <f t="shared" ref="D104:Z104" si="13">SUM(D102:D103)</f>
        <v>220</v>
      </c>
      <c r="E104" s="371">
        <f t="shared" si="13"/>
        <v>154</v>
      </c>
      <c r="F104" s="371">
        <f t="shared" si="13"/>
        <v>101</v>
      </c>
      <c r="G104" s="371">
        <f t="shared" si="13"/>
        <v>970</v>
      </c>
      <c r="H104" s="371">
        <f t="shared" si="13"/>
        <v>192</v>
      </c>
      <c r="I104" s="371">
        <f t="shared" si="13"/>
        <v>472</v>
      </c>
      <c r="J104" s="371">
        <f t="shared" si="13"/>
        <v>583</v>
      </c>
      <c r="K104" s="371">
        <f t="shared" si="13"/>
        <v>2392</v>
      </c>
      <c r="L104" s="371">
        <f t="shared" si="13"/>
        <v>4131</v>
      </c>
      <c r="M104" s="371"/>
      <c r="N104" s="371">
        <f t="shared" si="13"/>
        <v>482</v>
      </c>
      <c r="O104" s="371">
        <f t="shared" si="13"/>
        <v>195</v>
      </c>
      <c r="P104" s="371">
        <f t="shared" si="13"/>
        <v>467</v>
      </c>
      <c r="Q104" s="371">
        <f t="shared" si="13"/>
        <v>247</v>
      </c>
      <c r="R104" s="371">
        <f t="shared" si="13"/>
        <v>107</v>
      </c>
      <c r="S104" s="371">
        <f t="shared" si="13"/>
        <v>14</v>
      </c>
      <c r="T104" s="840">
        <f t="shared" si="13"/>
        <v>-38</v>
      </c>
      <c r="U104" s="371">
        <f t="shared" si="13"/>
        <v>0</v>
      </c>
      <c r="V104" s="371">
        <f t="shared" si="13"/>
        <v>0</v>
      </c>
      <c r="W104" s="371"/>
      <c r="X104" s="371">
        <f t="shared" si="13"/>
        <v>18</v>
      </c>
      <c r="Y104" s="371"/>
      <c r="Z104" s="371">
        <f t="shared" si="13"/>
        <v>0</v>
      </c>
    </row>
    <row r="105" spans="1:27" s="1" customFormat="1" ht="17" thickBot="1" x14ac:dyDescent="0.3">
      <c r="A105" s="12">
        <v>44420</v>
      </c>
      <c r="B105" s="15" t="s">
        <v>63</v>
      </c>
      <c r="C105" s="375">
        <v>-6</v>
      </c>
      <c r="D105" s="13">
        <v>-58</v>
      </c>
      <c r="E105" s="43"/>
      <c r="F105" s="13">
        <v>-5</v>
      </c>
      <c r="G105" s="13">
        <v>-264</v>
      </c>
      <c r="H105" s="13">
        <v>-102</v>
      </c>
      <c r="I105" s="13">
        <v>-80</v>
      </c>
      <c r="J105" s="43"/>
      <c r="K105" s="13">
        <v>-142</v>
      </c>
      <c r="L105" s="13">
        <v>-380</v>
      </c>
      <c r="M105" s="13"/>
      <c r="N105" s="13">
        <v>-67</v>
      </c>
      <c r="O105" s="13">
        <v>-50</v>
      </c>
      <c r="P105" s="13">
        <v>-51</v>
      </c>
      <c r="Q105" s="13">
        <v>-42</v>
      </c>
      <c r="R105" s="13">
        <v>-16</v>
      </c>
      <c r="S105" s="13">
        <v>-1</v>
      </c>
      <c r="T105" s="43"/>
      <c r="U105" s="43"/>
      <c r="V105" s="43"/>
      <c r="W105" s="43"/>
      <c r="X105" s="13">
        <v>-18</v>
      </c>
      <c r="Y105" s="13"/>
      <c r="Z105" s="43"/>
    </row>
    <row r="106" spans="1:27" s="8" customFormat="1" ht="17" thickBot="1" x14ac:dyDescent="0.3">
      <c r="A106" s="170" t="s">
        <v>3667</v>
      </c>
      <c r="B106" s="34"/>
      <c r="C106" s="371">
        <f>SUM(C104:C105)</f>
        <v>415</v>
      </c>
      <c r="D106" s="371">
        <f t="shared" ref="D106:Z106" si="14">SUM(D104:D105)</f>
        <v>162</v>
      </c>
      <c r="E106" s="371">
        <f t="shared" si="14"/>
        <v>154</v>
      </c>
      <c r="F106" s="371">
        <f t="shared" si="14"/>
        <v>96</v>
      </c>
      <c r="G106" s="371">
        <f t="shared" si="14"/>
        <v>706</v>
      </c>
      <c r="H106" s="371">
        <f t="shared" si="14"/>
        <v>90</v>
      </c>
      <c r="I106" s="371">
        <f t="shared" si="14"/>
        <v>392</v>
      </c>
      <c r="J106" s="371">
        <f t="shared" si="14"/>
        <v>583</v>
      </c>
      <c r="K106" s="371">
        <f t="shared" si="14"/>
        <v>2250</v>
      </c>
      <c r="L106" s="371">
        <f t="shared" si="14"/>
        <v>3751</v>
      </c>
      <c r="M106" s="371"/>
      <c r="N106" s="371">
        <f t="shared" si="14"/>
        <v>415</v>
      </c>
      <c r="O106" s="371">
        <f t="shared" si="14"/>
        <v>145</v>
      </c>
      <c r="P106" s="371">
        <f t="shared" si="14"/>
        <v>416</v>
      </c>
      <c r="Q106" s="371">
        <f t="shared" si="14"/>
        <v>205</v>
      </c>
      <c r="R106" s="371">
        <f t="shared" si="14"/>
        <v>91</v>
      </c>
      <c r="S106" s="371">
        <f t="shared" si="14"/>
        <v>13</v>
      </c>
      <c r="T106" s="840">
        <f t="shared" si="14"/>
        <v>-38</v>
      </c>
      <c r="U106" s="371">
        <f t="shared" si="14"/>
        <v>0</v>
      </c>
      <c r="V106" s="371">
        <f t="shared" si="14"/>
        <v>0</v>
      </c>
      <c r="W106" s="371"/>
      <c r="X106" s="371">
        <f t="shared" si="14"/>
        <v>0</v>
      </c>
      <c r="Y106" s="371"/>
      <c r="Z106" s="371">
        <f t="shared" si="14"/>
        <v>0</v>
      </c>
    </row>
    <row r="107" spans="1:27" s="1" customFormat="1" x14ac:dyDescent="0.25">
      <c r="A107" s="12" t="s">
        <v>3844</v>
      </c>
      <c r="B107" s="15" t="s">
        <v>63</v>
      </c>
      <c r="C107" s="375">
        <v>-32</v>
      </c>
      <c r="D107" s="43"/>
      <c r="E107" s="13">
        <v>-34</v>
      </c>
      <c r="F107" s="43"/>
      <c r="G107" s="13">
        <v>-20</v>
      </c>
      <c r="H107" s="43"/>
      <c r="I107" s="43"/>
      <c r="J107" s="13">
        <v>-62</v>
      </c>
      <c r="K107" s="13">
        <v>-120</v>
      </c>
      <c r="L107" s="13">
        <v>-450</v>
      </c>
      <c r="M107" s="13"/>
      <c r="N107" s="13">
        <v>-54</v>
      </c>
      <c r="O107" s="13">
        <v>-38</v>
      </c>
      <c r="P107" s="13">
        <v>-113</v>
      </c>
      <c r="Q107" s="13">
        <v>-24</v>
      </c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7" s="591" customFormat="1" ht="17" thickBot="1" x14ac:dyDescent="0.3">
      <c r="A108" s="699" t="s">
        <v>3895</v>
      </c>
      <c r="B108" s="859" t="s">
        <v>210</v>
      </c>
      <c r="C108" s="1152"/>
      <c r="D108" s="590"/>
      <c r="E108" s="185">
        <v>-5</v>
      </c>
      <c r="F108" s="185">
        <v>-96</v>
      </c>
      <c r="G108" s="590"/>
      <c r="H108" s="185">
        <v>-51</v>
      </c>
      <c r="I108" s="590"/>
      <c r="J108" s="185">
        <v>-73</v>
      </c>
      <c r="K108" s="185">
        <v>-124</v>
      </c>
      <c r="L108" s="185">
        <v>-732</v>
      </c>
      <c r="M108" s="185"/>
      <c r="N108" s="185">
        <v>-15</v>
      </c>
      <c r="O108" s="590"/>
      <c r="P108" s="185">
        <v>-27</v>
      </c>
      <c r="Q108" s="185">
        <v>-95</v>
      </c>
      <c r="R108" s="590"/>
      <c r="S108" s="185">
        <v>-13</v>
      </c>
      <c r="T108" s="590"/>
      <c r="U108" s="590"/>
      <c r="V108" s="590"/>
      <c r="W108" s="590"/>
      <c r="X108" s="590"/>
      <c r="Y108" s="590"/>
      <c r="Z108" s="590"/>
      <c r="AA108" s="49" t="s">
        <v>6971</v>
      </c>
    </row>
    <row r="109" spans="1:27" s="8" customFormat="1" ht="17" thickBot="1" x14ac:dyDescent="0.3">
      <c r="A109" s="170" t="s">
        <v>3894</v>
      </c>
      <c r="B109" s="34"/>
      <c r="C109" s="371">
        <f>SUM(C106:C108)</f>
        <v>383</v>
      </c>
      <c r="D109" s="371">
        <f t="shared" ref="D109:Z109" si="15">SUM(D106:D108)</f>
        <v>162</v>
      </c>
      <c r="E109" s="371">
        <f t="shared" si="15"/>
        <v>115</v>
      </c>
      <c r="F109" s="371">
        <f t="shared" si="15"/>
        <v>0</v>
      </c>
      <c r="G109" s="371">
        <f t="shared" si="15"/>
        <v>686</v>
      </c>
      <c r="H109" s="371">
        <f t="shared" si="15"/>
        <v>39</v>
      </c>
      <c r="I109" s="371">
        <f t="shared" si="15"/>
        <v>392</v>
      </c>
      <c r="J109" s="371">
        <f t="shared" si="15"/>
        <v>448</v>
      </c>
      <c r="K109" s="371">
        <f t="shared" si="15"/>
        <v>2006</v>
      </c>
      <c r="L109" s="371">
        <f t="shared" si="15"/>
        <v>2569</v>
      </c>
      <c r="M109" s="371"/>
      <c r="N109" s="371">
        <f t="shared" si="15"/>
        <v>346</v>
      </c>
      <c r="O109" s="371">
        <f t="shared" si="15"/>
        <v>107</v>
      </c>
      <c r="P109" s="371">
        <f t="shared" si="15"/>
        <v>276</v>
      </c>
      <c r="Q109" s="371">
        <f t="shared" si="15"/>
        <v>86</v>
      </c>
      <c r="R109" s="371">
        <f t="shared" si="15"/>
        <v>91</v>
      </c>
      <c r="S109" s="371">
        <f t="shared" si="15"/>
        <v>0</v>
      </c>
      <c r="T109" s="840">
        <f t="shared" si="15"/>
        <v>-38</v>
      </c>
      <c r="U109" s="371">
        <f t="shared" si="15"/>
        <v>0</v>
      </c>
      <c r="V109" s="371">
        <f t="shared" si="15"/>
        <v>0</v>
      </c>
      <c r="W109" s="371"/>
      <c r="X109" s="371">
        <f t="shared" si="15"/>
        <v>0</v>
      </c>
      <c r="Y109" s="371"/>
      <c r="Z109" s="371">
        <f t="shared" si="15"/>
        <v>0</v>
      </c>
    </row>
    <row r="110" spans="1:27" s="591" customFormat="1" ht="17" thickBot="1" x14ac:dyDescent="0.3">
      <c r="A110" s="699"/>
      <c r="B110" s="859"/>
      <c r="C110" s="1152"/>
      <c r="D110" s="590"/>
      <c r="E110" s="185"/>
      <c r="F110" s="185"/>
      <c r="G110" s="590"/>
      <c r="H110" s="185"/>
      <c r="I110" s="590"/>
      <c r="J110" s="185"/>
      <c r="K110" s="185"/>
      <c r="L110" s="185"/>
      <c r="M110" s="185"/>
      <c r="N110" s="185"/>
      <c r="O110" s="590"/>
      <c r="P110" s="185"/>
      <c r="Q110" s="185"/>
      <c r="R110" s="590"/>
      <c r="S110" s="185"/>
      <c r="T110" s="590"/>
      <c r="U110" s="590"/>
      <c r="V110" s="590"/>
      <c r="W110" s="590"/>
      <c r="X110" s="590"/>
      <c r="Y110" s="590"/>
      <c r="Z110" s="590"/>
      <c r="AA110" s="49"/>
    </row>
    <row r="111" spans="1:27" s="8" customFormat="1" ht="17" thickBot="1" x14ac:dyDescent="0.3">
      <c r="A111" s="170" t="s">
        <v>3973</v>
      </c>
      <c r="B111" s="34"/>
      <c r="C111" s="371">
        <f>SUM(C109:C110)</f>
        <v>383</v>
      </c>
      <c r="D111" s="371">
        <f t="shared" ref="D111:Z111" si="16">SUM(D109:D110)</f>
        <v>162</v>
      </c>
      <c r="E111" s="371">
        <f t="shared" si="16"/>
        <v>115</v>
      </c>
      <c r="F111" s="371">
        <f t="shared" si="16"/>
        <v>0</v>
      </c>
      <c r="G111" s="371">
        <f t="shared" si="16"/>
        <v>686</v>
      </c>
      <c r="H111" s="371">
        <f t="shared" si="16"/>
        <v>39</v>
      </c>
      <c r="I111" s="371">
        <f t="shared" si="16"/>
        <v>392</v>
      </c>
      <c r="J111" s="371">
        <f t="shared" si="16"/>
        <v>448</v>
      </c>
      <c r="K111" s="371">
        <f t="shared" si="16"/>
        <v>2006</v>
      </c>
      <c r="L111" s="371">
        <f t="shared" si="16"/>
        <v>2569</v>
      </c>
      <c r="M111" s="371"/>
      <c r="N111" s="371">
        <f t="shared" si="16"/>
        <v>346</v>
      </c>
      <c r="O111" s="371">
        <f t="shared" si="16"/>
        <v>107</v>
      </c>
      <c r="P111" s="371">
        <f t="shared" si="16"/>
        <v>276</v>
      </c>
      <c r="Q111" s="371">
        <f t="shared" si="16"/>
        <v>86</v>
      </c>
      <c r="R111" s="371">
        <f t="shared" si="16"/>
        <v>91</v>
      </c>
      <c r="S111" s="371">
        <f t="shared" si="16"/>
        <v>0</v>
      </c>
      <c r="T111" s="840">
        <f t="shared" si="16"/>
        <v>-38</v>
      </c>
      <c r="U111" s="371">
        <f t="shared" si="16"/>
        <v>0</v>
      </c>
      <c r="V111" s="371">
        <f t="shared" si="16"/>
        <v>0</v>
      </c>
      <c r="W111" s="371"/>
      <c r="X111" s="371">
        <f t="shared" si="16"/>
        <v>0</v>
      </c>
      <c r="Y111" s="371"/>
      <c r="Z111" s="371">
        <f t="shared" si="16"/>
        <v>0</v>
      </c>
    </row>
    <row r="112" spans="1:27" s="264" customFormat="1" ht="17" thickBot="1" x14ac:dyDescent="0.3">
      <c r="A112" s="1192">
        <v>44564</v>
      </c>
      <c r="B112" s="378" t="s">
        <v>4085</v>
      </c>
      <c r="C112" s="378">
        <v>64</v>
      </c>
      <c r="D112" s="378">
        <v>4</v>
      </c>
      <c r="E112" s="378"/>
      <c r="F112" s="378"/>
      <c r="G112" s="378">
        <v>108</v>
      </c>
      <c r="H112" s="378">
        <v>12</v>
      </c>
      <c r="I112" s="378">
        <v>58</v>
      </c>
      <c r="J112" s="378">
        <v>40</v>
      </c>
      <c r="K112" s="378">
        <v>112</v>
      </c>
      <c r="L112" s="378">
        <v>130</v>
      </c>
      <c r="M112" s="378"/>
      <c r="N112" s="378">
        <v>49</v>
      </c>
      <c r="O112" s="378">
        <v>20</v>
      </c>
      <c r="P112" s="378">
        <v>4</v>
      </c>
      <c r="Q112" s="378"/>
      <c r="R112" s="378">
        <v>9</v>
      </c>
      <c r="S112" s="378"/>
      <c r="T112" s="378"/>
      <c r="U112" s="378"/>
      <c r="V112" s="378"/>
      <c r="W112" s="378"/>
      <c r="X112" s="378"/>
      <c r="Y112" s="378"/>
      <c r="Z112" s="378"/>
    </row>
    <row r="113" spans="1:26" s="8" customFormat="1" ht="17" thickBot="1" x14ac:dyDescent="0.3">
      <c r="A113" s="170" t="s">
        <v>4189</v>
      </c>
      <c r="B113" s="34"/>
      <c r="C113" s="371">
        <f>SUM(C111:C112)</f>
        <v>447</v>
      </c>
      <c r="D113" s="371">
        <f t="shared" ref="D113:Z113" si="17">SUM(D111:D112)</f>
        <v>166</v>
      </c>
      <c r="E113" s="371">
        <f t="shared" si="17"/>
        <v>115</v>
      </c>
      <c r="F113" s="371">
        <f t="shared" si="17"/>
        <v>0</v>
      </c>
      <c r="G113" s="371">
        <f t="shared" si="17"/>
        <v>794</v>
      </c>
      <c r="H113" s="371">
        <f t="shared" si="17"/>
        <v>51</v>
      </c>
      <c r="I113" s="371">
        <f t="shared" si="17"/>
        <v>450</v>
      </c>
      <c r="J113" s="371">
        <f t="shared" si="17"/>
        <v>488</v>
      </c>
      <c r="K113" s="371">
        <f t="shared" si="17"/>
        <v>2118</v>
      </c>
      <c r="L113" s="371">
        <f t="shared" si="17"/>
        <v>2699</v>
      </c>
      <c r="M113" s="371"/>
      <c r="N113" s="371">
        <f t="shared" si="17"/>
        <v>395</v>
      </c>
      <c r="O113" s="371">
        <f t="shared" si="17"/>
        <v>127</v>
      </c>
      <c r="P113" s="371">
        <f t="shared" si="17"/>
        <v>280</v>
      </c>
      <c r="Q113" s="371">
        <f t="shared" si="17"/>
        <v>86</v>
      </c>
      <c r="R113" s="371">
        <f t="shared" si="17"/>
        <v>100</v>
      </c>
      <c r="S113" s="371">
        <f t="shared" si="17"/>
        <v>0</v>
      </c>
      <c r="T113" s="840">
        <f t="shared" si="17"/>
        <v>-38</v>
      </c>
      <c r="U113" s="371">
        <f t="shared" si="17"/>
        <v>0</v>
      </c>
      <c r="V113" s="371">
        <f t="shared" si="17"/>
        <v>0</v>
      </c>
      <c r="W113" s="371"/>
      <c r="X113" s="371">
        <f t="shared" si="17"/>
        <v>0</v>
      </c>
      <c r="Y113" s="371"/>
      <c r="Z113" s="371">
        <f t="shared" si="17"/>
        <v>0</v>
      </c>
    </row>
    <row r="114" spans="1:26" s="264" customFormat="1" ht="17" thickBot="1" x14ac:dyDescent="0.3">
      <c r="A114" s="1192"/>
      <c r="B114" s="378"/>
      <c r="C114" s="378"/>
      <c r="D114" s="378"/>
      <c r="E114" s="378"/>
      <c r="F114" s="378"/>
      <c r="G114" s="378"/>
      <c r="H114" s="378"/>
      <c r="I114" s="378"/>
      <c r="J114" s="378"/>
      <c r="K114" s="378"/>
      <c r="L114" s="378"/>
      <c r="M114" s="378"/>
      <c r="N114" s="378"/>
      <c r="O114" s="378"/>
      <c r="P114" s="378"/>
      <c r="Q114" s="378"/>
      <c r="R114" s="378"/>
      <c r="S114" s="378"/>
      <c r="T114" s="378"/>
      <c r="U114" s="378"/>
      <c r="V114" s="378"/>
      <c r="W114" s="378"/>
      <c r="X114" s="378"/>
      <c r="Y114" s="378"/>
      <c r="Z114" s="378"/>
    </row>
    <row r="115" spans="1:26" s="8" customFormat="1" ht="17" thickBot="1" x14ac:dyDescent="0.3">
      <c r="A115" s="170" t="s">
        <v>4307</v>
      </c>
      <c r="B115" s="34"/>
      <c r="C115" s="371">
        <f>SUM(C113:C114)</f>
        <v>447</v>
      </c>
      <c r="D115" s="371">
        <f t="shared" ref="D115:Z117" si="18">SUM(D113:D114)</f>
        <v>166</v>
      </c>
      <c r="E115" s="371">
        <f t="shared" si="18"/>
        <v>115</v>
      </c>
      <c r="F115" s="371">
        <f t="shared" si="18"/>
        <v>0</v>
      </c>
      <c r="G115" s="371">
        <f t="shared" si="18"/>
        <v>794</v>
      </c>
      <c r="H115" s="371">
        <f t="shared" si="18"/>
        <v>51</v>
      </c>
      <c r="I115" s="371">
        <f t="shared" si="18"/>
        <v>450</v>
      </c>
      <c r="J115" s="371">
        <f t="shared" si="18"/>
        <v>488</v>
      </c>
      <c r="K115" s="371">
        <f t="shared" si="18"/>
        <v>2118</v>
      </c>
      <c r="L115" s="371">
        <f t="shared" si="18"/>
        <v>2699</v>
      </c>
      <c r="M115" s="371"/>
      <c r="N115" s="371">
        <f t="shared" si="18"/>
        <v>395</v>
      </c>
      <c r="O115" s="371">
        <f t="shared" si="18"/>
        <v>127</v>
      </c>
      <c r="P115" s="371">
        <f t="shared" si="18"/>
        <v>280</v>
      </c>
      <c r="Q115" s="371">
        <f t="shared" si="18"/>
        <v>86</v>
      </c>
      <c r="R115" s="371">
        <f t="shared" si="18"/>
        <v>100</v>
      </c>
      <c r="S115" s="371">
        <f t="shared" si="18"/>
        <v>0</v>
      </c>
      <c r="T115" s="840">
        <f t="shared" si="18"/>
        <v>-38</v>
      </c>
      <c r="U115" s="371">
        <f t="shared" si="18"/>
        <v>0</v>
      </c>
      <c r="V115" s="371">
        <f t="shared" si="18"/>
        <v>0</v>
      </c>
      <c r="W115" s="371"/>
      <c r="X115" s="371">
        <f t="shared" si="18"/>
        <v>0</v>
      </c>
      <c r="Y115" s="371"/>
      <c r="Z115" s="371">
        <f t="shared" si="18"/>
        <v>0</v>
      </c>
    </row>
    <row r="116" spans="1:26" s="264" customFormat="1" ht="17" thickBot="1" x14ac:dyDescent="0.3">
      <c r="A116" s="1192"/>
      <c r="B116" s="378"/>
      <c r="C116" s="378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</row>
    <row r="117" spans="1:26" s="8" customFormat="1" ht="17" thickBot="1" x14ac:dyDescent="0.3">
      <c r="A117" s="170" t="s">
        <v>4462</v>
      </c>
      <c r="B117" s="34"/>
      <c r="C117" s="371">
        <f>SUM(C115:C116)</f>
        <v>447</v>
      </c>
      <c r="D117" s="371">
        <f t="shared" si="18"/>
        <v>166</v>
      </c>
      <c r="E117" s="371">
        <f t="shared" si="18"/>
        <v>115</v>
      </c>
      <c r="F117" s="371">
        <f t="shared" si="18"/>
        <v>0</v>
      </c>
      <c r="G117" s="371">
        <f t="shared" si="18"/>
        <v>794</v>
      </c>
      <c r="H117" s="371">
        <f t="shared" si="18"/>
        <v>51</v>
      </c>
      <c r="I117" s="371">
        <f t="shared" si="18"/>
        <v>450</v>
      </c>
      <c r="J117" s="371">
        <f t="shared" si="18"/>
        <v>488</v>
      </c>
      <c r="K117" s="371">
        <f t="shared" si="18"/>
        <v>2118</v>
      </c>
      <c r="L117" s="371">
        <f t="shared" si="18"/>
        <v>2699</v>
      </c>
      <c r="M117" s="371"/>
      <c r="N117" s="371">
        <f t="shared" si="18"/>
        <v>395</v>
      </c>
      <c r="O117" s="371">
        <f t="shared" si="18"/>
        <v>127</v>
      </c>
      <c r="P117" s="371">
        <f t="shared" si="18"/>
        <v>280</v>
      </c>
      <c r="Q117" s="371">
        <f t="shared" si="18"/>
        <v>86</v>
      </c>
      <c r="R117" s="371">
        <f t="shared" si="18"/>
        <v>100</v>
      </c>
      <c r="S117" s="371">
        <f t="shared" si="18"/>
        <v>0</v>
      </c>
      <c r="T117" s="840">
        <f t="shared" si="18"/>
        <v>-38</v>
      </c>
      <c r="U117" s="371">
        <f t="shared" si="18"/>
        <v>0</v>
      </c>
      <c r="V117" s="371">
        <f t="shared" si="18"/>
        <v>0</v>
      </c>
      <c r="W117" s="371"/>
      <c r="X117" s="371">
        <f t="shared" si="18"/>
        <v>0</v>
      </c>
      <c r="Y117" s="371"/>
      <c r="Z117" s="371">
        <f t="shared" si="18"/>
        <v>0</v>
      </c>
    </row>
    <row r="118" spans="1:26" s="264" customFormat="1" ht="17" thickBot="1" x14ac:dyDescent="0.3">
      <c r="A118" s="1192"/>
      <c r="B118" s="378"/>
      <c r="C118" s="378"/>
      <c r="D118" s="378"/>
      <c r="E118" s="378"/>
      <c r="F118" s="378"/>
      <c r="G118" s="378"/>
      <c r="H118" s="378"/>
      <c r="I118" s="378"/>
      <c r="J118" s="378"/>
      <c r="K118" s="378"/>
      <c r="L118" s="378"/>
      <c r="M118" s="378"/>
      <c r="N118" s="378"/>
      <c r="O118" s="378"/>
      <c r="P118" s="378"/>
      <c r="Q118" s="378"/>
      <c r="R118" s="378"/>
      <c r="S118" s="378"/>
      <c r="T118" s="378"/>
      <c r="U118" s="378"/>
      <c r="V118" s="378"/>
      <c r="W118" s="378"/>
      <c r="X118" s="378"/>
      <c r="Y118" s="378"/>
      <c r="Z118" s="378"/>
    </row>
    <row r="119" spans="1:26" s="8" customFormat="1" ht="17" thickBot="1" x14ac:dyDescent="0.3">
      <c r="A119" s="170" t="s">
        <v>4705</v>
      </c>
      <c r="B119" s="34"/>
      <c r="C119" s="371">
        <f>SUM(C117:C118)</f>
        <v>447</v>
      </c>
      <c r="D119" s="371">
        <f t="shared" ref="D119:Z123" si="19">SUM(D117:D118)</f>
        <v>166</v>
      </c>
      <c r="E119" s="371">
        <f t="shared" si="19"/>
        <v>115</v>
      </c>
      <c r="F119" s="371">
        <f t="shared" si="19"/>
        <v>0</v>
      </c>
      <c r="G119" s="371">
        <f t="shared" si="19"/>
        <v>794</v>
      </c>
      <c r="H119" s="371">
        <f t="shared" si="19"/>
        <v>51</v>
      </c>
      <c r="I119" s="371">
        <f t="shared" si="19"/>
        <v>450</v>
      </c>
      <c r="J119" s="371">
        <f t="shared" si="19"/>
        <v>488</v>
      </c>
      <c r="K119" s="371">
        <f t="shared" si="19"/>
        <v>2118</v>
      </c>
      <c r="L119" s="371">
        <f t="shared" si="19"/>
        <v>2699</v>
      </c>
      <c r="M119" s="371"/>
      <c r="N119" s="371">
        <f t="shared" si="19"/>
        <v>395</v>
      </c>
      <c r="O119" s="371">
        <f t="shared" si="19"/>
        <v>127</v>
      </c>
      <c r="P119" s="371">
        <f t="shared" si="19"/>
        <v>280</v>
      </c>
      <c r="Q119" s="371">
        <f t="shared" si="19"/>
        <v>86</v>
      </c>
      <c r="R119" s="371">
        <f t="shared" si="19"/>
        <v>100</v>
      </c>
      <c r="S119" s="371">
        <f t="shared" si="19"/>
        <v>0</v>
      </c>
      <c r="T119" s="840">
        <f t="shared" si="19"/>
        <v>-38</v>
      </c>
      <c r="U119" s="371">
        <f t="shared" si="19"/>
        <v>0</v>
      </c>
      <c r="V119" s="371">
        <f t="shared" si="19"/>
        <v>0</v>
      </c>
      <c r="W119" s="371"/>
      <c r="X119" s="371">
        <f t="shared" si="19"/>
        <v>0</v>
      </c>
      <c r="Y119" s="371"/>
      <c r="Z119" s="371">
        <f t="shared" si="19"/>
        <v>0</v>
      </c>
    </row>
    <row r="120" spans="1:26" s="264" customFormat="1" ht="17" thickBot="1" x14ac:dyDescent="0.3">
      <c r="A120" s="1192"/>
      <c r="B120" s="378"/>
      <c r="C120" s="378"/>
      <c r="D120" s="378"/>
      <c r="E120" s="378"/>
      <c r="F120" s="378"/>
      <c r="G120" s="378"/>
      <c r="H120" s="378"/>
      <c r="I120" s="378"/>
      <c r="J120" s="378"/>
      <c r="K120" s="378"/>
      <c r="L120" s="378"/>
      <c r="M120" s="378"/>
      <c r="N120" s="378"/>
      <c r="O120" s="378"/>
      <c r="P120" s="378"/>
      <c r="Q120" s="378"/>
      <c r="R120" s="378"/>
      <c r="S120" s="378"/>
      <c r="T120" s="378"/>
      <c r="U120" s="378"/>
      <c r="V120" s="378"/>
      <c r="W120" s="378"/>
      <c r="X120" s="378"/>
      <c r="Y120" s="378"/>
      <c r="Z120" s="378"/>
    </row>
    <row r="121" spans="1:26" s="8" customFormat="1" ht="17" thickBot="1" x14ac:dyDescent="0.3">
      <c r="A121" s="170" t="s">
        <v>4841</v>
      </c>
      <c r="B121" s="34"/>
      <c r="C121" s="371">
        <f>SUM(C119:C120)</f>
        <v>447</v>
      </c>
      <c r="D121" s="371">
        <f t="shared" si="19"/>
        <v>166</v>
      </c>
      <c r="E121" s="371">
        <f t="shared" si="19"/>
        <v>115</v>
      </c>
      <c r="F121" s="371">
        <f t="shared" si="19"/>
        <v>0</v>
      </c>
      <c r="G121" s="371">
        <f t="shared" si="19"/>
        <v>794</v>
      </c>
      <c r="H121" s="371">
        <f t="shared" si="19"/>
        <v>51</v>
      </c>
      <c r="I121" s="371">
        <f t="shared" si="19"/>
        <v>450</v>
      </c>
      <c r="J121" s="371">
        <f t="shared" si="19"/>
        <v>488</v>
      </c>
      <c r="K121" s="371">
        <f t="shared" si="19"/>
        <v>2118</v>
      </c>
      <c r="L121" s="371">
        <f t="shared" si="19"/>
        <v>2699</v>
      </c>
      <c r="M121" s="371"/>
      <c r="N121" s="371">
        <f t="shared" si="19"/>
        <v>395</v>
      </c>
      <c r="O121" s="371">
        <f t="shared" si="19"/>
        <v>127</v>
      </c>
      <c r="P121" s="371">
        <f t="shared" si="19"/>
        <v>280</v>
      </c>
      <c r="Q121" s="371">
        <f t="shared" si="19"/>
        <v>86</v>
      </c>
      <c r="R121" s="371">
        <f t="shared" si="19"/>
        <v>100</v>
      </c>
      <c r="S121" s="371">
        <f t="shared" si="19"/>
        <v>0</v>
      </c>
      <c r="T121" s="840">
        <f t="shared" si="19"/>
        <v>-38</v>
      </c>
      <c r="U121" s="371">
        <f t="shared" si="19"/>
        <v>0</v>
      </c>
      <c r="V121" s="371">
        <f t="shared" si="19"/>
        <v>0</v>
      </c>
      <c r="W121" s="371"/>
      <c r="X121" s="371">
        <f t="shared" si="19"/>
        <v>0</v>
      </c>
      <c r="Y121" s="371"/>
      <c r="Z121" s="371">
        <f t="shared" si="19"/>
        <v>0</v>
      </c>
    </row>
    <row r="122" spans="1:26" s="264" customFormat="1" ht="17" thickBot="1" x14ac:dyDescent="0.3">
      <c r="A122" s="1192"/>
      <c r="B122" s="378"/>
      <c r="C122" s="378"/>
      <c r="D122" s="378"/>
      <c r="E122" s="378"/>
      <c r="F122" s="378"/>
      <c r="G122" s="378"/>
      <c r="H122" s="378"/>
      <c r="I122" s="378"/>
      <c r="J122" s="378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</row>
    <row r="123" spans="1:26" s="8" customFormat="1" ht="17" thickBot="1" x14ac:dyDescent="0.3">
      <c r="A123" s="170" t="s">
        <v>4958</v>
      </c>
      <c r="B123" s="34"/>
      <c r="C123" s="371">
        <f>SUM(C121:C122)</f>
        <v>447</v>
      </c>
      <c r="D123" s="371">
        <f t="shared" si="19"/>
        <v>166</v>
      </c>
      <c r="E123" s="371">
        <f t="shared" si="19"/>
        <v>115</v>
      </c>
      <c r="F123" s="371">
        <f t="shared" si="19"/>
        <v>0</v>
      </c>
      <c r="G123" s="371">
        <f t="shared" si="19"/>
        <v>794</v>
      </c>
      <c r="H123" s="371">
        <f t="shared" si="19"/>
        <v>51</v>
      </c>
      <c r="I123" s="371">
        <f t="shared" si="19"/>
        <v>450</v>
      </c>
      <c r="J123" s="371">
        <f t="shared" si="19"/>
        <v>488</v>
      </c>
      <c r="K123" s="371">
        <f t="shared" si="19"/>
        <v>2118</v>
      </c>
      <c r="L123" s="371">
        <f t="shared" si="19"/>
        <v>2699</v>
      </c>
      <c r="M123" s="371"/>
      <c r="N123" s="371">
        <f t="shared" si="19"/>
        <v>395</v>
      </c>
      <c r="O123" s="371">
        <f t="shared" si="19"/>
        <v>127</v>
      </c>
      <c r="P123" s="371">
        <f t="shared" si="19"/>
        <v>280</v>
      </c>
      <c r="Q123" s="371">
        <f t="shared" si="19"/>
        <v>86</v>
      </c>
      <c r="R123" s="371">
        <f t="shared" si="19"/>
        <v>100</v>
      </c>
      <c r="S123" s="371">
        <f t="shared" si="19"/>
        <v>0</v>
      </c>
      <c r="T123" s="840">
        <f t="shared" si="19"/>
        <v>-38</v>
      </c>
      <c r="U123" s="371">
        <f t="shared" si="19"/>
        <v>0</v>
      </c>
      <c r="V123" s="371">
        <f t="shared" si="19"/>
        <v>0</v>
      </c>
      <c r="W123" s="371"/>
      <c r="X123" s="371">
        <f t="shared" si="19"/>
        <v>0</v>
      </c>
      <c r="Y123" s="371"/>
      <c r="Z123" s="371">
        <f t="shared" si="19"/>
        <v>0</v>
      </c>
    </row>
    <row r="124" spans="1:26" x14ac:dyDescent="0.25">
      <c r="A124" s="37">
        <v>44721</v>
      </c>
      <c r="B124" s="38" t="s">
        <v>63</v>
      </c>
      <c r="C124" s="13">
        <v>-100</v>
      </c>
      <c r="D124" s="13"/>
      <c r="E124" s="13"/>
      <c r="F124" s="13"/>
      <c r="G124" s="13">
        <v>-108</v>
      </c>
      <c r="H124" s="13">
        <v>-8</v>
      </c>
      <c r="I124" s="13">
        <v>-187</v>
      </c>
      <c r="J124" s="13">
        <v>-120</v>
      </c>
      <c r="K124" s="13">
        <v>-58</v>
      </c>
      <c r="L124" s="13"/>
      <c r="M124" s="13"/>
      <c r="N124" s="13"/>
      <c r="O124" s="13"/>
      <c r="P124" s="13"/>
      <c r="Q124" s="13"/>
      <c r="R124" s="13">
        <v>-22</v>
      </c>
      <c r="S124" s="13"/>
      <c r="T124" s="13"/>
      <c r="U124" s="13"/>
      <c r="V124" s="13"/>
      <c r="W124" s="13"/>
      <c r="X124" s="13">
        <v>-20</v>
      </c>
      <c r="Y124" s="13"/>
      <c r="Z124" s="13"/>
    </row>
    <row r="125" spans="1:26" x14ac:dyDescent="0.25">
      <c r="A125" s="55">
        <v>44904</v>
      </c>
      <c r="B125" s="53" t="s">
        <v>63</v>
      </c>
      <c r="C125" s="13">
        <v>-22</v>
      </c>
      <c r="D125" s="13">
        <v>-42</v>
      </c>
      <c r="E125" s="13">
        <v>-86</v>
      </c>
      <c r="F125" s="13"/>
      <c r="G125" s="13"/>
      <c r="H125" s="13"/>
      <c r="I125" s="13">
        <v>-41</v>
      </c>
      <c r="J125" s="13">
        <v>-100</v>
      </c>
      <c r="K125" s="13">
        <v>-326</v>
      </c>
      <c r="L125" s="13">
        <v>-240</v>
      </c>
      <c r="M125" s="13"/>
      <c r="N125" s="13">
        <v>-38</v>
      </c>
      <c r="O125" s="13">
        <v>-51</v>
      </c>
      <c r="P125" s="13">
        <v>-33</v>
      </c>
      <c r="Q125" s="13">
        <v>-41</v>
      </c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x14ac:dyDescent="0.25">
      <c r="A126" s="37" t="s">
        <v>5177</v>
      </c>
      <c r="B126" s="38" t="s">
        <v>63</v>
      </c>
      <c r="C126" s="13">
        <v>-75</v>
      </c>
      <c r="D126" s="13"/>
      <c r="E126" s="13">
        <v>-8</v>
      </c>
      <c r="F126" s="13"/>
      <c r="G126" s="13"/>
      <c r="H126" s="13"/>
      <c r="I126" s="13">
        <v>-46</v>
      </c>
      <c r="J126" s="13">
        <v>-17</v>
      </c>
      <c r="K126" s="13">
        <v>-70</v>
      </c>
      <c r="L126" s="13">
        <v>-120</v>
      </c>
      <c r="M126" s="13"/>
      <c r="N126" s="13"/>
      <c r="O126" s="13"/>
      <c r="P126" s="13"/>
      <c r="Q126" s="13"/>
      <c r="R126" s="13">
        <v>-6</v>
      </c>
      <c r="S126" s="13"/>
      <c r="T126" s="13"/>
      <c r="U126" s="13"/>
      <c r="V126" s="13"/>
      <c r="W126" s="13"/>
      <c r="X126" s="13"/>
      <c r="Y126" s="13"/>
      <c r="Z126" s="13"/>
    </row>
    <row r="127" spans="1:26" ht="17" thickBot="1" x14ac:dyDescent="0.3">
      <c r="A127" s="37" t="s">
        <v>5177</v>
      </c>
      <c r="B127" s="38" t="s">
        <v>63</v>
      </c>
      <c r="C127" s="13">
        <v>-41</v>
      </c>
      <c r="D127" s="13">
        <v>-14</v>
      </c>
      <c r="E127" s="13"/>
      <c r="F127" s="13"/>
      <c r="G127" s="13">
        <v>-111</v>
      </c>
      <c r="H127" s="13">
        <v>-5</v>
      </c>
      <c r="I127" s="13">
        <v>-25</v>
      </c>
      <c r="J127" s="13">
        <v>-53</v>
      </c>
      <c r="K127" s="13">
        <v>-142</v>
      </c>
      <c r="L127" s="13">
        <v>-93</v>
      </c>
      <c r="M127" s="13"/>
      <c r="N127" s="13"/>
      <c r="O127" s="13">
        <v>-11</v>
      </c>
      <c r="P127" s="13">
        <v>-11</v>
      </c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s="8" customFormat="1" ht="17" thickBot="1" x14ac:dyDescent="0.3">
      <c r="A128" s="170" t="s">
        <v>5255</v>
      </c>
      <c r="B128" s="34"/>
      <c r="C128" s="371">
        <f>SUM(C123:C127)</f>
        <v>209</v>
      </c>
      <c r="D128" s="371">
        <f t="shared" ref="D128:Z128" si="20">SUM(D123:D127)</f>
        <v>110</v>
      </c>
      <c r="E128" s="371">
        <f t="shared" si="20"/>
        <v>21</v>
      </c>
      <c r="F128" s="371">
        <f t="shared" si="20"/>
        <v>0</v>
      </c>
      <c r="G128" s="371">
        <f t="shared" si="20"/>
        <v>575</v>
      </c>
      <c r="H128" s="371">
        <f t="shared" si="20"/>
        <v>38</v>
      </c>
      <c r="I128" s="371">
        <f t="shared" si="20"/>
        <v>151</v>
      </c>
      <c r="J128" s="371">
        <f t="shared" si="20"/>
        <v>198</v>
      </c>
      <c r="K128" s="371">
        <f t="shared" si="20"/>
        <v>1522</v>
      </c>
      <c r="L128" s="371">
        <f t="shared" si="20"/>
        <v>2246</v>
      </c>
      <c r="M128" s="371"/>
      <c r="N128" s="371">
        <f t="shared" si="20"/>
        <v>357</v>
      </c>
      <c r="O128" s="371">
        <f t="shared" si="20"/>
        <v>65</v>
      </c>
      <c r="P128" s="371">
        <f t="shared" si="20"/>
        <v>236</v>
      </c>
      <c r="Q128" s="371">
        <f t="shared" si="20"/>
        <v>45</v>
      </c>
      <c r="R128" s="371">
        <f t="shared" si="20"/>
        <v>72</v>
      </c>
      <c r="S128" s="371">
        <f t="shared" si="20"/>
        <v>0</v>
      </c>
      <c r="T128" s="840">
        <f t="shared" si="20"/>
        <v>-38</v>
      </c>
      <c r="U128" s="371">
        <f t="shared" si="20"/>
        <v>0</v>
      </c>
      <c r="V128" s="371">
        <f t="shared" si="20"/>
        <v>0</v>
      </c>
      <c r="W128" s="371"/>
      <c r="X128" s="840">
        <f t="shared" si="20"/>
        <v>-20</v>
      </c>
      <c r="Y128" s="840"/>
      <c r="Z128" s="371">
        <f t="shared" si="20"/>
        <v>0</v>
      </c>
    </row>
    <row r="129" spans="1:26" x14ac:dyDescent="0.25">
      <c r="A129" s="12" t="s">
        <v>5362</v>
      </c>
      <c r="B129" s="15" t="s">
        <v>5364</v>
      </c>
      <c r="C129" s="375">
        <v>150</v>
      </c>
      <c r="D129" s="13"/>
      <c r="E129" s="13"/>
      <c r="F129" s="13"/>
      <c r="G129" s="13">
        <v>250</v>
      </c>
      <c r="H129" s="13"/>
      <c r="I129" s="13">
        <v>250</v>
      </c>
      <c r="J129" s="13">
        <v>100</v>
      </c>
      <c r="K129" s="13">
        <v>200</v>
      </c>
      <c r="L129" s="13">
        <v>250</v>
      </c>
      <c r="M129" s="13"/>
      <c r="N129" s="13">
        <v>60</v>
      </c>
      <c r="O129" s="13">
        <v>30</v>
      </c>
      <c r="P129" s="13"/>
      <c r="Q129" s="13">
        <v>35</v>
      </c>
      <c r="R129" s="13">
        <v>20</v>
      </c>
      <c r="S129" s="13"/>
      <c r="T129" s="13"/>
      <c r="U129" s="13"/>
      <c r="V129" s="13"/>
      <c r="W129" s="13"/>
      <c r="X129" s="13"/>
      <c r="Y129" s="13"/>
      <c r="Z129" s="13"/>
    </row>
    <row r="130" spans="1:26" x14ac:dyDescent="0.25">
      <c r="A130" s="12" t="s">
        <v>5362</v>
      </c>
      <c r="B130" s="15" t="s">
        <v>5365</v>
      </c>
      <c r="C130" s="375">
        <v>44</v>
      </c>
      <c r="D130" s="13"/>
      <c r="E130" s="13"/>
      <c r="F130" s="13"/>
      <c r="G130" s="13">
        <v>96</v>
      </c>
      <c r="H130" s="13"/>
      <c r="I130" s="13"/>
      <c r="J130" s="13">
        <v>20</v>
      </c>
      <c r="K130" s="13">
        <v>189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x14ac:dyDescent="0.25">
      <c r="A131" s="12" t="s">
        <v>5369</v>
      </c>
      <c r="B131" s="13" t="s">
        <v>5373</v>
      </c>
      <c r="C131" s="375">
        <v>80</v>
      </c>
      <c r="D131" s="13"/>
      <c r="E131" s="13"/>
      <c r="F131" s="13"/>
      <c r="G131" s="13"/>
      <c r="H131" s="13"/>
      <c r="I131" s="13">
        <v>50</v>
      </c>
      <c r="J131" s="13">
        <v>40</v>
      </c>
      <c r="K131" s="13">
        <v>211</v>
      </c>
      <c r="L131" s="13">
        <v>150</v>
      </c>
      <c r="M131" s="13"/>
      <c r="N131" s="13"/>
      <c r="O131" s="13"/>
      <c r="P131" s="13"/>
      <c r="Q131" s="13"/>
      <c r="R131" s="13">
        <v>5</v>
      </c>
      <c r="S131" s="13"/>
      <c r="T131" s="13"/>
      <c r="U131" s="13"/>
      <c r="V131" s="13"/>
      <c r="W131" s="13"/>
      <c r="X131" s="13"/>
      <c r="Y131" s="13"/>
      <c r="Z131" s="13"/>
    </row>
    <row r="132" spans="1:26" ht="17" thickBot="1" x14ac:dyDescent="0.3">
      <c r="A132" s="12" t="s">
        <v>5382</v>
      </c>
      <c r="B132" s="13" t="s">
        <v>5385</v>
      </c>
      <c r="C132" s="375">
        <v>274</v>
      </c>
      <c r="D132" s="13"/>
      <c r="E132" s="13"/>
      <c r="F132" s="13"/>
      <c r="G132" s="13"/>
      <c r="H132" s="13"/>
      <c r="I132" s="13"/>
      <c r="J132" s="13">
        <v>20</v>
      </c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s="8" customFormat="1" ht="17" thickBot="1" x14ac:dyDescent="0.3">
      <c r="A133" s="170" t="s">
        <v>5422</v>
      </c>
      <c r="B133" s="34"/>
      <c r="C133" s="371">
        <f>SUM(C128:C132)</f>
        <v>757</v>
      </c>
      <c r="D133" s="371">
        <f t="shared" ref="D133:Z133" si="21">SUM(D128:D132)</f>
        <v>110</v>
      </c>
      <c r="E133" s="371">
        <f t="shared" si="21"/>
        <v>21</v>
      </c>
      <c r="F133" s="371">
        <f t="shared" si="21"/>
        <v>0</v>
      </c>
      <c r="G133" s="371">
        <f t="shared" si="21"/>
        <v>921</v>
      </c>
      <c r="H133" s="371">
        <f t="shared" si="21"/>
        <v>38</v>
      </c>
      <c r="I133" s="371">
        <f t="shared" si="21"/>
        <v>451</v>
      </c>
      <c r="J133" s="371">
        <f t="shared" si="21"/>
        <v>378</v>
      </c>
      <c r="K133" s="371">
        <f t="shared" si="21"/>
        <v>2122</v>
      </c>
      <c r="L133" s="371">
        <f t="shared" si="21"/>
        <v>2646</v>
      </c>
      <c r="M133" s="371"/>
      <c r="N133" s="371">
        <f t="shared" si="21"/>
        <v>417</v>
      </c>
      <c r="O133" s="371">
        <f t="shared" si="21"/>
        <v>95</v>
      </c>
      <c r="P133" s="371">
        <f t="shared" si="21"/>
        <v>236</v>
      </c>
      <c r="Q133" s="371">
        <f t="shared" si="21"/>
        <v>80</v>
      </c>
      <c r="R133" s="371">
        <f t="shared" si="21"/>
        <v>97</v>
      </c>
      <c r="S133" s="371">
        <f t="shared" si="21"/>
        <v>0</v>
      </c>
      <c r="T133" s="840">
        <f t="shared" si="21"/>
        <v>-38</v>
      </c>
      <c r="U133" s="371">
        <f t="shared" si="21"/>
        <v>0</v>
      </c>
      <c r="V133" s="371">
        <f t="shared" si="21"/>
        <v>0</v>
      </c>
      <c r="W133" s="371"/>
      <c r="X133" s="840">
        <f t="shared" si="21"/>
        <v>-20</v>
      </c>
      <c r="Y133" s="840"/>
      <c r="Z133" s="371">
        <f t="shared" si="21"/>
        <v>0</v>
      </c>
    </row>
    <row r="134" spans="1:26" s="1" customFormat="1" ht="17" thickBot="1" x14ac:dyDescent="0.3">
      <c r="A134" s="55" t="s">
        <v>5593</v>
      </c>
      <c r="B134" s="77" t="s">
        <v>63</v>
      </c>
      <c r="C134" s="375">
        <v>-162</v>
      </c>
      <c r="D134" s="43"/>
      <c r="E134" s="13">
        <v>-3</v>
      </c>
      <c r="F134" s="43"/>
      <c r="G134" s="13">
        <v>-146</v>
      </c>
      <c r="H134" s="43"/>
      <c r="I134" s="13">
        <v>-108</v>
      </c>
      <c r="J134" s="13">
        <v>-78</v>
      </c>
      <c r="K134" s="13">
        <v>-173</v>
      </c>
      <c r="L134" s="13">
        <v>-150</v>
      </c>
      <c r="M134" s="13"/>
      <c r="N134" s="13">
        <v>-39</v>
      </c>
      <c r="O134" s="13">
        <v>-23</v>
      </c>
      <c r="P134" s="13">
        <v>-9</v>
      </c>
      <c r="Q134" s="13">
        <v>-23</v>
      </c>
      <c r="R134" s="13">
        <v>-17</v>
      </c>
      <c r="S134" s="43"/>
      <c r="T134" s="43"/>
      <c r="U134" s="43"/>
      <c r="V134" s="43"/>
      <c r="W134" s="43"/>
      <c r="X134" s="43"/>
      <c r="Y134" s="43"/>
      <c r="Z134" s="43"/>
    </row>
    <row r="135" spans="1:26" s="8" customFormat="1" ht="17" thickBot="1" x14ac:dyDescent="0.3">
      <c r="A135" s="161" t="s">
        <v>5612</v>
      </c>
      <c r="B135" s="34"/>
      <c r="C135" s="371">
        <f>SUM(C133:C134)</f>
        <v>595</v>
      </c>
      <c r="D135" s="371">
        <f>SUM(D133:D134)</f>
        <v>110</v>
      </c>
      <c r="E135" s="371">
        <f t="shared" ref="E135:Z135" si="22">SUM(E133:E134)</f>
        <v>18</v>
      </c>
      <c r="F135" s="371">
        <f t="shared" si="22"/>
        <v>0</v>
      </c>
      <c r="G135" s="371">
        <f t="shared" si="22"/>
        <v>775</v>
      </c>
      <c r="H135" s="371">
        <f t="shared" si="22"/>
        <v>38</v>
      </c>
      <c r="I135" s="371">
        <f t="shared" si="22"/>
        <v>343</v>
      </c>
      <c r="J135" s="371">
        <f t="shared" si="22"/>
        <v>300</v>
      </c>
      <c r="K135" s="371">
        <f t="shared" si="22"/>
        <v>1949</v>
      </c>
      <c r="L135" s="371">
        <f t="shared" si="22"/>
        <v>2496</v>
      </c>
      <c r="M135" s="371"/>
      <c r="N135" s="371">
        <f t="shared" si="22"/>
        <v>378</v>
      </c>
      <c r="O135" s="371">
        <f t="shared" si="22"/>
        <v>72</v>
      </c>
      <c r="P135" s="371">
        <f t="shared" si="22"/>
        <v>227</v>
      </c>
      <c r="Q135" s="371">
        <f t="shared" si="22"/>
        <v>57</v>
      </c>
      <c r="R135" s="371">
        <f t="shared" si="22"/>
        <v>80</v>
      </c>
      <c r="S135" s="371">
        <f t="shared" si="22"/>
        <v>0</v>
      </c>
      <c r="T135" s="840">
        <f t="shared" si="22"/>
        <v>-38</v>
      </c>
      <c r="U135" s="371">
        <f>SUM(U133:U134)</f>
        <v>0</v>
      </c>
      <c r="V135" s="371">
        <f t="shared" si="22"/>
        <v>0</v>
      </c>
      <c r="W135" s="371"/>
      <c r="X135" s="840">
        <f t="shared" si="22"/>
        <v>-20</v>
      </c>
      <c r="Y135" s="840"/>
      <c r="Z135" s="371">
        <f t="shared" si="22"/>
        <v>0</v>
      </c>
    </row>
    <row r="136" spans="1:26" x14ac:dyDescent="0.25">
      <c r="A136" s="12">
        <v>44573</v>
      </c>
      <c r="B136" s="15" t="s">
        <v>63</v>
      </c>
      <c r="C136" s="375"/>
      <c r="D136" s="13"/>
      <c r="E136" s="13"/>
      <c r="F136" s="13"/>
      <c r="G136" s="13">
        <v>-200</v>
      </c>
      <c r="H136" s="13"/>
      <c r="I136" s="13">
        <v>-102</v>
      </c>
      <c r="J136" s="13"/>
      <c r="K136" s="13">
        <v>-200</v>
      </c>
      <c r="L136" s="13">
        <v>-100</v>
      </c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x14ac:dyDescent="0.25">
      <c r="A137" s="12">
        <v>40951</v>
      </c>
      <c r="B137" s="15" t="s">
        <v>63</v>
      </c>
      <c r="C137" s="375">
        <v>-130</v>
      </c>
      <c r="D137" s="13"/>
      <c r="E137" s="13"/>
      <c r="F137" s="13"/>
      <c r="G137" s="13"/>
      <c r="H137" s="13"/>
      <c r="I137" s="13"/>
      <c r="J137" s="13">
        <v>-100</v>
      </c>
      <c r="K137" s="13"/>
      <c r="L137" s="13">
        <v>-150</v>
      </c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x14ac:dyDescent="0.25">
      <c r="A138" s="12">
        <v>44693</v>
      </c>
      <c r="B138" s="15" t="s">
        <v>63</v>
      </c>
      <c r="C138" s="375">
        <v>-200</v>
      </c>
      <c r="D138" s="13">
        <v>-6</v>
      </c>
      <c r="E138" s="13">
        <v>-35</v>
      </c>
      <c r="F138" s="13"/>
      <c r="G138" s="13">
        <v>-51</v>
      </c>
      <c r="H138" s="13"/>
      <c r="I138" s="13">
        <v>-163</v>
      </c>
      <c r="J138" s="13">
        <v>-172</v>
      </c>
      <c r="K138" s="13">
        <v>-180</v>
      </c>
      <c r="L138" s="13">
        <v>-146</v>
      </c>
      <c r="M138" s="13"/>
      <c r="N138" s="13">
        <v>-100</v>
      </c>
      <c r="O138" s="13">
        <v>-41</v>
      </c>
      <c r="P138" s="13">
        <v>-16</v>
      </c>
      <c r="Q138" s="13">
        <v>-28</v>
      </c>
      <c r="R138" s="13">
        <v>-2</v>
      </c>
      <c r="S138" s="13"/>
      <c r="T138" s="13"/>
      <c r="U138" s="13"/>
      <c r="V138" s="13"/>
      <c r="W138" s="13"/>
      <c r="X138" s="13"/>
      <c r="Y138" s="13"/>
      <c r="Z138" s="13"/>
    </row>
    <row r="139" spans="1:26" s="1" customFormat="1" x14ac:dyDescent="0.25">
      <c r="A139" s="12">
        <v>44754</v>
      </c>
      <c r="B139" s="15" t="s">
        <v>63</v>
      </c>
      <c r="C139" s="375">
        <v>-86</v>
      </c>
      <c r="D139" s="13">
        <v>-11</v>
      </c>
      <c r="E139" s="43"/>
      <c r="F139" s="43"/>
      <c r="G139" s="43"/>
      <c r="H139" s="43"/>
      <c r="I139" s="43"/>
      <c r="J139" s="43"/>
      <c r="K139" s="13">
        <v>-160</v>
      </c>
      <c r="L139" s="13">
        <v>-122</v>
      </c>
      <c r="M139" s="13"/>
      <c r="N139" s="43"/>
      <c r="O139" s="43"/>
      <c r="P139" s="43"/>
      <c r="Q139" s="43"/>
      <c r="R139" s="13">
        <v>-30</v>
      </c>
      <c r="S139" s="43"/>
      <c r="T139" s="43"/>
      <c r="U139" s="43"/>
      <c r="V139" s="43"/>
      <c r="W139" s="43"/>
      <c r="X139" s="43"/>
      <c r="Y139" s="43"/>
      <c r="Z139" s="43"/>
    </row>
    <row r="140" spans="1:26" ht="17" thickBot="1" x14ac:dyDescent="0.3">
      <c r="A140" s="12">
        <v>44816</v>
      </c>
      <c r="B140" s="15" t="s">
        <v>63</v>
      </c>
      <c r="C140" s="375">
        <v>-3</v>
      </c>
      <c r="D140" s="13"/>
      <c r="E140" s="13"/>
      <c r="F140" s="13"/>
      <c r="G140" s="13">
        <v>-80</v>
      </c>
      <c r="H140" s="13">
        <v>-3</v>
      </c>
      <c r="I140" s="13"/>
      <c r="J140" s="13"/>
      <c r="K140" s="13"/>
      <c r="L140" s="13"/>
      <c r="M140" s="13"/>
      <c r="N140" s="13">
        <v>-19</v>
      </c>
      <c r="O140" s="13">
        <v>-31</v>
      </c>
      <c r="P140" s="13">
        <v>-17</v>
      </c>
      <c r="Q140" s="13">
        <v>-24</v>
      </c>
      <c r="R140" s="13">
        <v>-8</v>
      </c>
      <c r="S140" s="13"/>
      <c r="T140" s="13"/>
      <c r="U140" s="13"/>
      <c r="V140" s="13"/>
      <c r="W140" s="13"/>
      <c r="X140" s="13"/>
      <c r="Y140" s="13"/>
      <c r="Z140" s="13"/>
    </row>
    <row r="141" spans="1:26" s="8" customFormat="1" ht="17" thickBot="1" x14ac:dyDescent="0.3">
      <c r="A141" s="161" t="s">
        <v>5884</v>
      </c>
      <c r="B141" s="34"/>
      <c r="C141" s="371">
        <f>SUM(C135:C140)</f>
        <v>176</v>
      </c>
      <c r="D141" s="371">
        <f>SUM(D135:D140)</f>
        <v>93</v>
      </c>
      <c r="E141" s="840">
        <f>SUM(E135:E140)</f>
        <v>-17</v>
      </c>
      <c r="F141" s="371">
        <f>SUM(F135:F140)</f>
        <v>0</v>
      </c>
      <c r="G141" s="371">
        <f t="shared" ref="G141:X141" si="23">SUM(G135:G140)</f>
        <v>444</v>
      </c>
      <c r="H141" s="371">
        <f t="shared" si="23"/>
        <v>35</v>
      </c>
      <c r="I141" s="371">
        <f t="shared" si="23"/>
        <v>78</v>
      </c>
      <c r="J141" s="371">
        <f t="shared" si="23"/>
        <v>28</v>
      </c>
      <c r="K141" s="371">
        <f t="shared" si="23"/>
        <v>1409</v>
      </c>
      <c r="L141" s="371">
        <f t="shared" si="23"/>
        <v>1978</v>
      </c>
      <c r="M141" s="371"/>
      <c r="N141" s="371">
        <f t="shared" si="23"/>
        <v>259</v>
      </c>
      <c r="O141" s="371">
        <f t="shared" si="23"/>
        <v>0</v>
      </c>
      <c r="P141" s="371">
        <f t="shared" si="23"/>
        <v>194</v>
      </c>
      <c r="Q141" s="371">
        <f t="shared" si="23"/>
        <v>5</v>
      </c>
      <c r="R141" s="371">
        <f t="shared" si="23"/>
        <v>40</v>
      </c>
      <c r="S141" s="371">
        <f t="shared" si="23"/>
        <v>0</v>
      </c>
      <c r="T141" s="840">
        <f t="shared" si="23"/>
        <v>-38</v>
      </c>
      <c r="U141" s="371">
        <f t="shared" si="23"/>
        <v>0</v>
      </c>
      <c r="V141" s="371">
        <f t="shared" si="23"/>
        <v>0</v>
      </c>
      <c r="W141" s="371"/>
      <c r="X141" s="840">
        <f t="shared" si="23"/>
        <v>-20</v>
      </c>
      <c r="Y141" s="840"/>
      <c r="Z141" s="371">
        <f>SUM(Z135:Z140)</f>
        <v>0</v>
      </c>
    </row>
    <row r="142" spans="1:26" s="422" customFormat="1" x14ac:dyDescent="0.25">
      <c r="A142" s="618">
        <v>44927</v>
      </c>
      <c r="B142" s="619" t="s">
        <v>6068</v>
      </c>
      <c r="C142" s="1433"/>
      <c r="D142" s="1433"/>
      <c r="E142" s="1433">
        <v>17</v>
      </c>
      <c r="F142" s="1433"/>
      <c r="G142" s="1433"/>
      <c r="H142" s="1433"/>
      <c r="I142" s="1433"/>
      <c r="J142" s="1433"/>
      <c r="K142" s="1433"/>
      <c r="L142" s="1433"/>
      <c r="M142" s="1433"/>
      <c r="N142" s="1433"/>
      <c r="O142" s="1433"/>
      <c r="P142" s="1433"/>
      <c r="Q142" s="1433"/>
      <c r="R142" s="1433"/>
      <c r="S142" s="1433"/>
      <c r="T142" s="1433"/>
      <c r="U142" s="1433"/>
      <c r="V142" s="1433"/>
      <c r="W142" s="1433"/>
      <c r="X142" s="1433"/>
      <c r="Y142" s="1433"/>
      <c r="Z142" s="1433"/>
    </row>
    <row r="143" spans="1:26" x14ac:dyDescent="0.25">
      <c r="A143" s="17" t="s">
        <v>5970</v>
      </c>
      <c r="B143" s="14" t="s">
        <v>63</v>
      </c>
      <c r="C143" s="375">
        <v>-28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>
        <v>-41</v>
      </c>
      <c r="S143" s="13"/>
      <c r="T143" s="13"/>
      <c r="U143" s="13"/>
      <c r="V143" s="13"/>
      <c r="W143" s="13"/>
      <c r="X143" s="13"/>
      <c r="Y143" s="13"/>
      <c r="Z143" s="13"/>
    </row>
    <row r="144" spans="1:26" x14ac:dyDescent="0.25">
      <c r="A144" s="17" t="s">
        <v>5970</v>
      </c>
      <c r="B144" s="13" t="s">
        <v>63</v>
      </c>
      <c r="C144" s="375">
        <v>-79</v>
      </c>
      <c r="D144" s="13"/>
      <c r="E144" s="13"/>
      <c r="F144" s="13"/>
      <c r="G144" s="13"/>
      <c r="H144" s="13"/>
      <c r="I144" s="13">
        <v>-84</v>
      </c>
      <c r="J144" s="13"/>
      <c r="K144" s="13"/>
      <c r="L144" s="13"/>
      <c r="M144" s="13"/>
      <c r="N144" s="13"/>
      <c r="O144" s="13"/>
      <c r="P144" s="13"/>
      <c r="Q144" s="13"/>
      <c r="R144" s="13">
        <v>-20</v>
      </c>
      <c r="S144" s="13"/>
      <c r="T144" s="13"/>
      <c r="U144" s="13"/>
      <c r="V144" s="13"/>
      <c r="W144" s="13"/>
      <c r="X144" s="13"/>
      <c r="Y144" s="13"/>
      <c r="Z144" s="13"/>
    </row>
    <row r="145" spans="1:27" s="49" customFormat="1" x14ac:dyDescent="0.25">
      <c r="A145" s="831" t="s">
        <v>5970</v>
      </c>
      <c r="B145" s="619" t="s">
        <v>6068</v>
      </c>
      <c r="C145" s="1389"/>
      <c r="D145" s="185"/>
      <c r="E145" s="185"/>
      <c r="F145" s="185"/>
      <c r="G145" s="185"/>
      <c r="H145" s="185"/>
      <c r="I145" s="185">
        <v>6</v>
      </c>
      <c r="J145" s="185"/>
      <c r="K145" s="185"/>
      <c r="L145" s="185"/>
      <c r="M145" s="185"/>
      <c r="N145" s="185"/>
      <c r="O145" s="185"/>
      <c r="P145" s="185"/>
      <c r="Q145" s="185"/>
      <c r="R145" s="185">
        <v>21</v>
      </c>
      <c r="S145" s="185"/>
      <c r="T145" s="185"/>
      <c r="U145" s="185"/>
      <c r="V145" s="185"/>
      <c r="W145" s="185"/>
      <c r="X145" s="185"/>
      <c r="Y145" s="185"/>
      <c r="Z145" s="185"/>
    </row>
    <row r="146" spans="1:27" x14ac:dyDescent="0.25">
      <c r="A146" s="17" t="s">
        <v>6064</v>
      </c>
      <c r="B146" s="13" t="s">
        <v>63</v>
      </c>
      <c r="C146" s="375">
        <v>-13</v>
      </c>
      <c r="D146" s="13"/>
      <c r="E146" s="13"/>
      <c r="F146" s="13"/>
      <c r="G146" s="13"/>
      <c r="H146" s="13"/>
      <c r="I146" s="13">
        <v>-15</v>
      </c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7" s="49" customFormat="1" ht="17" thickBot="1" x14ac:dyDescent="0.3">
      <c r="A147" s="831" t="s">
        <v>6064</v>
      </c>
      <c r="B147" s="619" t="s">
        <v>6068</v>
      </c>
      <c r="C147" s="1435"/>
      <c r="D147" s="439"/>
      <c r="E147" s="439"/>
      <c r="F147" s="439"/>
      <c r="G147" s="439"/>
      <c r="H147" s="439"/>
      <c r="I147" s="439">
        <v>15</v>
      </c>
      <c r="J147" s="439"/>
      <c r="K147" s="439"/>
      <c r="L147" s="439"/>
      <c r="M147" s="439"/>
      <c r="N147" s="439"/>
      <c r="O147" s="439"/>
      <c r="P147" s="439"/>
      <c r="Q147" s="439"/>
      <c r="R147" s="439"/>
      <c r="S147" s="439"/>
      <c r="T147" s="439"/>
      <c r="U147" s="439"/>
      <c r="V147" s="439"/>
      <c r="W147" s="439"/>
      <c r="X147" s="439"/>
      <c r="Y147" s="439"/>
      <c r="Z147" s="439"/>
    </row>
    <row r="148" spans="1:27" s="8" customFormat="1" ht="17" thickBot="1" x14ac:dyDescent="0.3">
      <c r="A148" s="161" t="s">
        <v>6067</v>
      </c>
      <c r="B148" s="34"/>
      <c r="C148" s="371">
        <f t="shared" ref="C148:H148" si="24">SUM(C141:C146)</f>
        <v>56</v>
      </c>
      <c r="D148" s="371">
        <f t="shared" si="24"/>
        <v>93</v>
      </c>
      <c r="E148" s="371">
        <f t="shared" si="24"/>
        <v>0</v>
      </c>
      <c r="F148" s="371">
        <f t="shared" si="24"/>
        <v>0</v>
      </c>
      <c r="G148" s="371">
        <f t="shared" si="24"/>
        <v>444</v>
      </c>
      <c r="H148" s="371">
        <f t="shared" si="24"/>
        <v>35</v>
      </c>
      <c r="I148" s="371">
        <f>SUM(I141:I147)</f>
        <v>0</v>
      </c>
      <c r="J148" s="371">
        <f t="shared" ref="J148:Z148" si="25">SUM(J141:J146)</f>
        <v>28</v>
      </c>
      <c r="K148" s="371">
        <f t="shared" si="25"/>
        <v>1409</v>
      </c>
      <c r="L148" s="371">
        <f t="shared" si="25"/>
        <v>1978</v>
      </c>
      <c r="M148" s="371"/>
      <c r="N148" s="371">
        <f t="shared" si="25"/>
        <v>259</v>
      </c>
      <c r="O148" s="371">
        <f t="shared" si="25"/>
        <v>0</v>
      </c>
      <c r="P148" s="371">
        <f t="shared" si="25"/>
        <v>194</v>
      </c>
      <c r="Q148" s="371">
        <f t="shared" si="25"/>
        <v>5</v>
      </c>
      <c r="R148" s="371">
        <f t="shared" si="25"/>
        <v>0</v>
      </c>
      <c r="S148" s="371">
        <f t="shared" si="25"/>
        <v>0</v>
      </c>
      <c r="T148" s="840">
        <f t="shared" si="25"/>
        <v>-38</v>
      </c>
      <c r="U148" s="371">
        <f t="shared" si="25"/>
        <v>0</v>
      </c>
      <c r="V148" s="371">
        <f t="shared" si="25"/>
        <v>0</v>
      </c>
      <c r="W148" s="371"/>
      <c r="X148" s="840">
        <f t="shared" si="25"/>
        <v>-20</v>
      </c>
      <c r="Y148" s="840"/>
      <c r="Z148" s="371">
        <f t="shared" si="25"/>
        <v>0</v>
      </c>
    </row>
    <row r="149" spans="1:27" s="8" customFormat="1" x14ac:dyDescent="0.25">
      <c r="A149" s="699">
        <v>44928</v>
      </c>
      <c r="B149" s="185" t="s">
        <v>6246</v>
      </c>
      <c r="C149" s="185">
        <v>50</v>
      </c>
      <c r="D149" s="185">
        <v>10</v>
      </c>
      <c r="E149" s="185">
        <v>20</v>
      </c>
      <c r="F149" s="1462"/>
      <c r="G149" s="185">
        <v>119</v>
      </c>
      <c r="H149" s="185">
        <v>1</v>
      </c>
      <c r="I149" s="185">
        <v>119</v>
      </c>
      <c r="J149" s="185">
        <v>170</v>
      </c>
      <c r="K149" s="185">
        <v>80</v>
      </c>
      <c r="L149" s="185">
        <v>244</v>
      </c>
      <c r="M149" s="185"/>
      <c r="N149" s="185">
        <v>71</v>
      </c>
      <c r="O149" s="185">
        <v>40</v>
      </c>
      <c r="P149" s="185">
        <v>12</v>
      </c>
      <c r="Q149" s="185">
        <v>10</v>
      </c>
      <c r="R149" s="185">
        <v>6</v>
      </c>
      <c r="S149" s="1462"/>
      <c r="T149" s="1462"/>
      <c r="U149" s="1462"/>
      <c r="V149" s="1462"/>
      <c r="W149" s="1462"/>
      <c r="X149" s="1462"/>
      <c r="Y149" s="1462"/>
      <c r="Z149" s="1462"/>
    </row>
    <row r="150" spans="1:27" x14ac:dyDescent="0.25">
      <c r="A150" s="55">
        <v>45079</v>
      </c>
      <c r="B150" s="301" t="s">
        <v>63</v>
      </c>
      <c r="C150" s="374">
        <v>-28</v>
      </c>
      <c r="D150" s="53"/>
      <c r="E150" s="53"/>
      <c r="F150" s="53"/>
      <c r="G150" s="53"/>
      <c r="H150" s="53"/>
      <c r="I150" s="53">
        <v>-55</v>
      </c>
      <c r="J150" s="53"/>
      <c r="K150" s="53"/>
      <c r="L150" s="53">
        <v>-93</v>
      </c>
      <c r="M150" s="53"/>
      <c r="N150" s="53">
        <v>-91</v>
      </c>
      <c r="O150" s="53">
        <v>-17</v>
      </c>
      <c r="P150" s="53"/>
      <c r="Q150" s="53"/>
      <c r="R150" s="53"/>
      <c r="S150" s="53"/>
      <c r="T150" s="53"/>
      <c r="U150" s="53"/>
      <c r="V150" s="53"/>
      <c r="W150" s="53"/>
      <c r="X150" s="53">
        <v>-8</v>
      </c>
      <c r="Y150" s="53"/>
      <c r="Z150" s="53"/>
    </row>
    <row r="151" spans="1:27" s="1" customFormat="1" ht="17" thickBot="1" x14ac:dyDescent="0.3">
      <c r="A151" s="55" t="s">
        <v>6192</v>
      </c>
      <c r="B151" s="14" t="s">
        <v>63</v>
      </c>
      <c r="C151" s="375">
        <v>-20</v>
      </c>
      <c r="D151" s="43"/>
      <c r="E151" s="43"/>
      <c r="F151" s="43"/>
      <c r="G151" s="43"/>
      <c r="H151" s="13">
        <v>-35</v>
      </c>
      <c r="I151" s="43"/>
      <c r="J151" s="43"/>
      <c r="K151" s="43"/>
      <c r="L151" s="13">
        <v>-107</v>
      </c>
      <c r="M151" s="13"/>
      <c r="N151" s="13">
        <v>-40</v>
      </c>
      <c r="O151" s="43"/>
      <c r="P151" s="43"/>
      <c r="Q151" s="13">
        <v>-5</v>
      </c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7" s="8" customFormat="1" ht="17" thickBot="1" x14ac:dyDescent="0.3">
      <c r="A152" s="161" t="s">
        <v>6258</v>
      </c>
      <c r="B152" s="34"/>
      <c r="C152" s="371">
        <f>SUM(C148:C151)</f>
        <v>58</v>
      </c>
      <c r="D152" s="371">
        <f t="shared" ref="D152:Z152" si="26">SUM(D148:D151)</f>
        <v>103</v>
      </c>
      <c r="E152" s="371">
        <f t="shared" si="26"/>
        <v>20</v>
      </c>
      <c r="F152" s="371">
        <f t="shared" si="26"/>
        <v>0</v>
      </c>
      <c r="G152" s="371">
        <f t="shared" si="26"/>
        <v>563</v>
      </c>
      <c r="H152" s="371">
        <f t="shared" si="26"/>
        <v>1</v>
      </c>
      <c r="I152" s="371">
        <f t="shared" si="26"/>
        <v>64</v>
      </c>
      <c r="J152" s="371">
        <f t="shared" si="26"/>
        <v>198</v>
      </c>
      <c r="K152" s="371">
        <f t="shared" si="26"/>
        <v>1489</v>
      </c>
      <c r="L152" s="371">
        <f t="shared" si="26"/>
        <v>2022</v>
      </c>
      <c r="M152" s="371"/>
      <c r="N152" s="371">
        <f t="shared" si="26"/>
        <v>199</v>
      </c>
      <c r="O152" s="371">
        <f t="shared" si="26"/>
        <v>23</v>
      </c>
      <c r="P152" s="371">
        <f t="shared" si="26"/>
        <v>206</v>
      </c>
      <c r="Q152" s="371">
        <f t="shared" si="26"/>
        <v>10</v>
      </c>
      <c r="R152" s="371">
        <f t="shared" si="26"/>
        <v>6</v>
      </c>
      <c r="S152" s="371">
        <f t="shared" si="26"/>
        <v>0</v>
      </c>
      <c r="T152" s="840">
        <f t="shared" si="26"/>
        <v>-38</v>
      </c>
      <c r="U152" s="371">
        <f t="shared" si="26"/>
        <v>0</v>
      </c>
      <c r="V152" s="371">
        <f t="shared" si="26"/>
        <v>0</v>
      </c>
      <c r="W152" s="371"/>
      <c r="X152" s="840">
        <f t="shared" si="26"/>
        <v>-28</v>
      </c>
      <c r="Y152" s="840"/>
      <c r="Z152" s="371">
        <f t="shared" si="26"/>
        <v>0</v>
      </c>
    </row>
    <row r="153" spans="1:27" s="49" customFormat="1" x14ac:dyDescent="0.25">
      <c r="A153" s="507">
        <v>44929</v>
      </c>
      <c r="B153" s="432" t="s">
        <v>6319</v>
      </c>
      <c r="C153" s="1389"/>
      <c r="D153" s="185"/>
      <c r="E153" s="185">
        <v>37</v>
      </c>
      <c r="F153" s="185"/>
      <c r="G153" s="185">
        <v>112</v>
      </c>
      <c r="H153" s="185">
        <v>149</v>
      </c>
      <c r="I153" s="185"/>
      <c r="J153" s="185">
        <v>149</v>
      </c>
      <c r="K153" s="185">
        <v>416</v>
      </c>
      <c r="L153" s="185"/>
      <c r="M153" s="185"/>
      <c r="N153" s="185"/>
      <c r="O153" s="185">
        <v>53</v>
      </c>
      <c r="P153" s="185">
        <v>47</v>
      </c>
      <c r="Q153" s="185">
        <v>28</v>
      </c>
      <c r="R153" s="185"/>
      <c r="S153" s="185"/>
      <c r="T153" s="185"/>
      <c r="U153" s="185"/>
      <c r="V153" s="185"/>
      <c r="W153" s="185">
        <v>52</v>
      </c>
      <c r="X153" s="185"/>
      <c r="Y153" s="185"/>
      <c r="Z153" s="185"/>
    </row>
    <row r="154" spans="1:27" s="49" customFormat="1" x14ac:dyDescent="0.25">
      <c r="A154" s="507">
        <v>44929</v>
      </c>
      <c r="B154" s="432" t="s">
        <v>6320</v>
      </c>
      <c r="C154" s="1389"/>
      <c r="D154" s="185"/>
      <c r="E154" s="185"/>
      <c r="F154" s="185"/>
      <c r="G154" s="185"/>
      <c r="H154" s="185"/>
      <c r="I154" s="185"/>
      <c r="J154" s="185"/>
      <c r="K154" s="185"/>
      <c r="L154" s="660">
        <v>-157</v>
      </c>
      <c r="M154" s="660">
        <v>-11</v>
      </c>
      <c r="N154" s="185"/>
      <c r="O154" s="185"/>
      <c r="P154" s="185"/>
      <c r="Q154" s="185"/>
      <c r="R154" s="660">
        <v>-11</v>
      </c>
      <c r="S154" s="185"/>
      <c r="T154" s="185"/>
      <c r="U154" s="185"/>
      <c r="V154" s="185"/>
      <c r="W154" s="185"/>
      <c r="X154" s="185"/>
      <c r="Y154" s="185"/>
      <c r="Z154" s="185"/>
    </row>
    <row r="155" spans="1:27" s="591" customFormat="1" x14ac:dyDescent="0.25">
      <c r="A155" s="507">
        <v>44929</v>
      </c>
      <c r="B155" s="432" t="s">
        <v>6403</v>
      </c>
      <c r="C155" s="1152"/>
      <c r="D155" s="590"/>
      <c r="E155" s="590"/>
      <c r="F155" s="590"/>
      <c r="G155" s="185">
        <v>-81</v>
      </c>
      <c r="H155" s="185">
        <v>-338</v>
      </c>
      <c r="I155" s="590"/>
      <c r="J155" s="590"/>
      <c r="K155" s="185">
        <v>-263</v>
      </c>
      <c r="L155" s="1432"/>
      <c r="M155" s="1432"/>
      <c r="N155" s="590"/>
      <c r="O155" s="185">
        <v>-56</v>
      </c>
      <c r="P155" s="185">
        <v>-107</v>
      </c>
      <c r="Q155" s="185">
        <v>-28</v>
      </c>
      <c r="R155" s="1432"/>
      <c r="S155" s="590"/>
      <c r="T155" s="590"/>
      <c r="U155" s="590"/>
      <c r="V155" s="590"/>
      <c r="W155" s="185">
        <v>-52</v>
      </c>
      <c r="X155" s="590"/>
      <c r="Y155" s="590"/>
      <c r="Z155" s="590"/>
      <c r="AA155" s="49" t="s">
        <v>211</v>
      </c>
    </row>
    <row r="156" spans="1:27" x14ac:dyDescent="0.25">
      <c r="A156" s="12">
        <v>44988</v>
      </c>
      <c r="B156" s="14" t="s">
        <v>6278</v>
      </c>
      <c r="C156" s="375">
        <v>98</v>
      </c>
      <c r="D156" s="13"/>
      <c r="E156" s="13"/>
      <c r="F156" s="13"/>
      <c r="G156" s="13"/>
      <c r="H156" s="13"/>
      <c r="I156" s="13">
        <v>81</v>
      </c>
      <c r="J156" s="13">
        <v>108</v>
      </c>
      <c r="K156" s="13"/>
      <c r="L156" s="13"/>
      <c r="M156" s="13"/>
      <c r="N156" s="13">
        <v>364</v>
      </c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7" s="1" customFormat="1" x14ac:dyDescent="0.25">
      <c r="A157" s="12">
        <v>45019</v>
      </c>
      <c r="B157" s="14" t="s">
        <v>6287</v>
      </c>
      <c r="C157" s="375">
        <v>50</v>
      </c>
      <c r="D157" s="13">
        <v>27</v>
      </c>
      <c r="E157" s="43"/>
      <c r="F157" s="43"/>
      <c r="G157" s="13">
        <v>100</v>
      </c>
      <c r="H157" s="13">
        <v>54</v>
      </c>
      <c r="I157" s="43"/>
      <c r="J157" s="43"/>
      <c r="K157" s="13">
        <v>324</v>
      </c>
      <c r="L157" s="13">
        <v>400</v>
      </c>
      <c r="M157" s="1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7" s="1" customFormat="1" x14ac:dyDescent="0.25">
      <c r="A158" s="250">
        <v>45141</v>
      </c>
      <c r="B158" s="43" t="s">
        <v>6189</v>
      </c>
      <c r="C158" s="807">
        <v>152</v>
      </c>
      <c r="D158" s="43"/>
      <c r="E158" s="43"/>
      <c r="F158" s="43"/>
      <c r="G158" s="43">
        <v>62</v>
      </c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7" s="1" customFormat="1" ht="17" thickBot="1" x14ac:dyDescent="0.3">
      <c r="A159" s="1263" t="s">
        <v>6413</v>
      </c>
      <c r="B159" s="22" t="s">
        <v>63</v>
      </c>
      <c r="C159" s="1490">
        <v>-168</v>
      </c>
      <c r="D159" s="370"/>
      <c r="E159" s="370"/>
      <c r="F159" s="370"/>
      <c r="G159" s="22">
        <v>-50</v>
      </c>
      <c r="H159" s="370"/>
      <c r="I159" s="22">
        <v>-50</v>
      </c>
      <c r="J159" s="22">
        <v>-94</v>
      </c>
      <c r="K159" s="22">
        <v>-284</v>
      </c>
      <c r="L159" s="22">
        <v>-210</v>
      </c>
      <c r="M159" s="370"/>
      <c r="N159" s="22">
        <v>-305</v>
      </c>
      <c r="O159" s="370"/>
      <c r="P159" s="370"/>
      <c r="Q159" s="370"/>
      <c r="R159" s="22">
        <v>-6</v>
      </c>
      <c r="S159" s="370"/>
      <c r="T159" s="370"/>
      <c r="U159" s="370"/>
      <c r="V159" s="370"/>
      <c r="W159" s="370"/>
      <c r="X159" s="370"/>
      <c r="Y159" s="370"/>
      <c r="Z159" s="370"/>
    </row>
    <row r="160" spans="1:27" s="8" customFormat="1" ht="17" thickBot="1" x14ac:dyDescent="0.3">
      <c r="A160" s="161" t="s">
        <v>6412</v>
      </c>
      <c r="B160" s="34"/>
      <c r="C160" s="371">
        <f>SUM(C152:C159)</f>
        <v>190</v>
      </c>
      <c r="D160" s="371">
        <f t="shared" ref="D160:Z160" si="27">SUM(D152:D159)</f>
        <v>130</v>
      </c>
      <c r="E160" s="371">
        <f t="shared" si="27"/>
        <v>57</v>
      </c>
      <c r="F160" s="371">
        <f t="shared" si="27"/>
        <v>0</v>
      </c>
      <c r="G160" s="371">
        <f>SUM(G152:G159)</f>
        <v>706</v>
      </c>
      <c r="H160" s="840">
        <f t="shared" si="27"/>
        <v>-134</v>
      </c>
      <c r="I160" s="371">
        <f t="shared" si="27"/>
        <v>95</v>
      </c>
      <c r="J160" s="371">
        <f t="shared" si="27"/>
        <v>361</v>
      </c>
      <c r="K160" s="371">
        <f t="shared" si="27"/>
        <v>1682</v>
      </c>
      <c r="L160" s="371">
        <f t="shared" si="27"/>
        <v>2055</v>
      </c>
      <c r="M160" s="840">
        <f t="shared" si="27"/>
        <v>-11</v>
      </c>
      <c r="N160" s="371">
        <f t="shared" si="27"/>
        <v>258</v>
      </c>
      <c r="O160" s="371">
        <f t="shared" si="27"/>
        <v>20</v>
      </c>
      <c r="P160" s="371">
        <f t="shared" si="27"/>
        <v>146</v>
      </c>
      <c r="Q160" s="371">
        <f t="shared" si="27"/>
        <v>10</v>
      </c>
      <c r="R160" s="840">
        <f t="shared" si="27"/>
        <v>-11</v>
      </c>
      <c r="S160" s="371">
        <f t="shared" si="27"/>
        <v>0</v>
      </c>
      <c r="T160" s="840">
        <f t="shared" si="27"/>
        <v>-38</v>
      </c>
      <c r="U160" s="371">
        <f t="shared" si="27"/>
        <v>0</v>
      </c>
      <c r="V160" s="371">
        <f t="shared" si="27"/>
        <v>0</v>
      </c>
      <c r="W160" s="371">
        <f t="shared" si="27"/>
        <v>0</v>
      </c>
      <c r="X160" s="840">
        <f t="shared" si="27"/>
        <v>-28</v>
      </c>
      <c r="Y160" s="840"/>
      <c r="Z160" s="371">
        <f t="shared" si="27"/>
        <v>0</v>
      </c>
    </row>
    <row r="161" spans="1:27" s="1" customFormat="1" x14ac:dyDescent="0.25">
      <c r="A161" s="250" t="s">
        <v>6440</v>
      </c>
      <c r="B161" s="115" t="s">
        <v>63</v>
      </c>
      <c r="C161" s="807"/>
      <c r="D161" s="43"/>
      <c r="E161" s="43"/>
      <c r="F161" s="43"/>
      <c r="G161" s="43"/>
      <c r="H161" s="43"/>
      <c r="I161" s="43"/>
      <c r="J161" s="43"/>
      <c r="K161" s="43"/>
      <c r="L161" s="43">
        <v>-380</v>
      </c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7" s="1" customFormat="1" x14ac:dyDescent="0.25">
      <c r="A162" s="250" t="s">
        <v>6440</v>
      </c>
      <c r="B162" s="115" t="s">
        <v>63</v>
      </c>
      <c r="C162" s="807">
        <v>-120</v>
      </c>
      <c r="D162" s="43"/>
      <c r="E162" s="43"/>
      <c r="F162" s="43"/>
      <c r="G162" s="43">
        <v>-150</v>
      </c>
      <c r="H162" s="43"/>
      <c r="I162" s="43">
        <v>-100</v>
      </c>
      <c r="J162" s="43">
        <v>-55</v>
      </c>
      <c r="K162" s="43">
        <v>-90</v>
      </c>
      <c r="L162" s="43"/>
      <c r="M162" s="43"/>
      <c r="N162" s="43">
        <v>-60</v>
      </c>
      <c r="O162" s="43">
        <v>-20</v>
      </c>
      <c r="P162" s="43"/>
      <c r="Q162" s="43">
        <v>-8</v>
      </c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7" ht="17" thickBot="1" x14ac:dyDescent="0.3">
      <c r="A163" s="55">
        <v>45142</v>
      </c>
      <c r="B163" s="14" t="s">
        <v>63</v>
      </c>
      <c r="C163" s="375">
        <v>-70</v>
      </c>
      <c r="D163" s="13">
        <v>-107</v>
      </c>
      <c r="E163" s="13"/>
      <c r="F163" s="13"/>
      <c r="G163" s="13">
        <v>-200</v>
      </c>
      <c r="H163" s="13">
        <v>-55</v>
      </c>
      <c r="I163" s="13">
        <v>-50</v>
      </c>
      <c r="J163" s="13">
        <v>-100</v>
      </c>
      <c r="K163" s="13">
        <v>-200</v>
      </c>
      <c r="L163" s="13">
        <v>-280</v>
      </c>
      <c r="M163" s="13"/>
      <c r="N163" s="13">
        <v>-63</v>
      </c>
      <c r="O163" s="13">
        <v>-20</v>
      </c>
      <c r="P163" s="13"/>
      <c r="Q163" s="13">
        <v>-2</v>
      </c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7" s="8" customFormat="1" ht="17" thickBot="1" x14ac:dyDescent="0.3">
      <c r="A164" s="161" t="s">
        <v>6546</v>
      </c>
      <c r="B164" s="34"/>
      <c r="C164" s="371">
        <f>SUM(C160:C163)</f>
        <v>0</v>
      </c>
      <c r="D164" s="371">
        <f t="shared" ref="D164:Z164" si="28">SUM(D160:D163)</f>
        <v>23</v>
      </c>
      <c r="E164" s="371">
        <f t="shared" si="28"/>
        <v>57</v>
      </c>
      <c r="F164" s="371">
        <f t="shared" si="28"/>
        <v>0</v>
      </c>
      <c r="G164" s="371">
        <f>SUM(G160:G163)</f>
        <v>356</v>
      </c>
      <c r="H164" s="840">
        <f t="shared" si="28"/>
        <v>-189</v>
      </c>
      <c r="I164" s="840">
        <f t="shared" si="28"/>
        <v>-55</v>
      </c>
      <c r="J164" s="371">
        <f t="shared" si="28"/>
        <v>206</v>
      </c>
      <c r="K164" s="371">
        <f t="shared" si="28"/>
        <v>1392</v>
      </c>
      <c r="L164" s="371">
        <f t="shared" si="28"/>
        <v>1395</v>
      </c>
      <c r="M164" s="840">
        <f t="shared" si="28"/>
        <v>-11</v>
      </c>
      <c r="N164" s="371">
        <f t="shared" si="28"/>
        <v>135</v>
      </c>
      <c r="O164" s="840">
        <f t="shared" si="28"/>
        <v>-20</v>
      </c>
      <c r="P164" s="371">
        <f t="shared" si="28"/>
        <v>146</v>
      </c>
      <c r="Q164" s="371">
        <f t="shared" si="28"/>
        <v>0</v>
      </c>
      <c r="R164" s="840">
        <f t="shared" si="28"/>
        <v>-11</v>
      </c>
      <c r="S164" s="371">
        <f t="shared" si="28"/>
        <v>0</v>
      </c>
      <c r="T164" s="840">
        <f t="shared" si="28"/>
        <v>-38</v>
      </c>
      <c r="U164" s="371">
        <f t="shared" si="28"/>
        <v>0</v>
      </c>
      <c r="V164" s="371">
        <f t="shared" si="28"/>
        <v>0</v>
      </c>
      <c r="W164" s="371">
        <f t="shared" si="28"/>
        <v>0</v>
      </c>
      <c r="X164" s="840">
        <f t="shared" si="28"/>
        <v>-28</v>
      </c>
      <c r="Y164" s="840"/>
      <c r="Z164" s="371">
        <f t="shared" si="28"/>
        <v>0</v>
      </c>
    </row>
    <row r="165" spans="1:27" ht="17" thickBot="1" x14ac:dyDescent="0.3">
      <c r="A165" s="55"/>
      <c r="B165" s="81"/>
      <c r="C165" s="375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7" s="8" customFormat="1" ht="17" thickBot="1" x14ac:dyDescent="0.3">
      <c r="A166" s="860" t="s">
        <v>6757</v>
      </c>
      <c r="B166" s="41"/>
      <c r="C166" s="1518">
        <f>SUM(C164:C165)</f>
        <v>0</v>
      </c>
      <c r="D166" s="1519">
        <f t="shared" ref="D166:Z166" si="29">SUM(D164:D165)</f>
        <v>23</v>
      </c>
      <c r="E166" s="1519">
        <f t="shared" si="29"/>
        <v>57</v>
      </c>
      <c r="F166" s="1518">
        <f t="shared" si="29"/>
        <v>0</v>
      </c>
      <c r="G166" s="1519">
        <f t="shared" si="29"/>
        <v>356</v>
      </c>
      <c r="H166" s="840">
        <f t="shared" si="29"/>
        <v>-189</v>
      </c>
      <c r="I166" s="840">
        <f t="shared" si="29"/>
        <v>-55</v>
      </c>
      <c r="J166" s="1519">
        <f t="shared" si="29"/>
        <v>206</v>
      </c>
      <c r="K166" s="1519">
        <f t="shared" si="29"/>
        <v>1392</v>
      </c>
      <c r="L166" s="1519">
        <f t="shared" si="29"/>
        <v>1395</v>
      </c>
      <c r="M166" s="840">
        <f t="shared" si="29"/>
        <v>-11</v>
      </c>
      <c r="N166" s="1519">
        <f t="shared" si="29"/>
        <v>135</v>
      </c>
      <c r="O166" s="840">
        <f t="shared" si="29"/>
        <v>-20</v>
      </c>
      <c r="P166" s="1519">
        <f t="shared" si="29"/>
        <v>146</v>
      </c>
      <c r="Q166" s="1518">
        <f t="shared" si="29"/>
        <v>0</v>
      </c>
      <c r="R166" s="840">
        <f t="shared" si="29"/>
        <v>-11</v>
      </c>
      <c r="S166" s="1518">
        <f t="shared" si="29"/>
        <v>0</v>
      </c>
      <c r="T166" s="840">
        <f t="shared" si="29"/>
        <v>-38</v>
      </c>
      <c r="U166" s="1518">
        <f t="shared" si="29"/>
        <v>0</v>
      </c>
      <c r="V166" s="1518">
        <f t="shared" si="29"/>
        <v>0</v>
      </c>
      <c r="W166" s="1518">
        <f t="shared" si="29"/>
        <v>0</v>
      </c>
      <c r="X166" s="840">
        <f t="shared" si="29"/>
        <v>-28</v>
      </c>
      <c r="Y166" s="840"/>
      <c r="Z166" s="1518">
        <f t="shared" si="29"/>
        <v>0</v>
      </c>
      <c r="AA166" s="6" t="s">
        <v>6758</v>
      </c>
    </row>
    <row r="167" spans="1:27" s="1" customFormat="1" x14ac:dyDescent="0.25">
      <c r="A167" s="55">
        <v>45083</v>
      </c>
      <c r="B167" s="81" t="s">
        <v>63</v>
      </c>
      <c r="C167" s="375">
        <v>-119</v>
      </c>
      <c r="D167" s="13">
        <v>-14</v>
      </c>
      <c r="E167" s="13">
        <v>-8</v>
      </c>
      <c r="F167" s="43"/>
      <c r="G167" s="13">
        <v>-104</v>
      </c>
      <c r="H167" s="13">
        <v>-45</v>
      </c>
      <c r="I167" s="13">
        <v>-153</v>
      </c>
      <c r="J167" s="13">
        <v>-18</v>
      </c>
      <c r="K167" s="13">
        <v>-67</v>
      </c>
      <c r="L167" s="13">
        <v>-146</v>
      </c>
      <c r="M167" s="43"/>
      <c r="N167" s="13">
        <v>-20</v>
      </c>
      <c r="O167" s="43"/>
      <c r="P167" s="13">
        <v>-150</v>
      </c>
      <c r="Q167" s="43"/>
      <c r="R167" s="43"/>
      <c r="S167" s="43"/>
      <c r="T167" s="43"/>
      <c r="U167" s="43"/>
      <c r="V167" s="43"/>
      <c r="W167" s="43"/>
      <c r="X167" s="13">
        <v>-10</v>
      </c>
      <c r="Y167" s="13"/>
      <c r="Z167" s="43"/>
    </row>
    <row r="168" spans="1:27" s="1" customFormat="1" x14ac:dyDescent="0.25">
      <c r="A168" s="55">
        <v>45083</v>
      </c>
      <c r="B168" s="81" t="s">
        <v>63</v>
      </c>
      <c r="C168" s="807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7" s="1" customFormat="1" x14ac:dyDescent="0.25">
      <c r="A169" s="12" t="s">
        <v>6852</v>
      </c>
      <c r="B169" s="13" t="s">
        <v>63</v>
      </c>
      <c r="C169" s="375">
        <v>-1</v>
      </c>
      <c r="D169" s="43"/>
      <c r="E169" s="43"/>
      <c r="F169" s="43"/>
      <c r="G169" s="43"/>
      <c r="H169" s="43"/>
      <c r="I169" s="13">
        <v>-4</v>
      </c>
      <c r="J169" s="43"/>
      <c r="K169" s="13">
        <v>-6</v>
      </c>
      <c r="L169" s="13">
        <v>-31</v>
      </c>
      <c r="M169" s="13">
        <v>-11</v>
      </c>
      <c r="N169" s="13">
        <v>-1</v>
      </c>
      <c r="O169" s="13">
        <v>-31</v>
      </c>
      <c r="P169" s="13">
        <v>-32</v>
      </c>
      <c r="Q169" s="13">
        <v>-11</v>
      </c>
      <c r="R169" s="13">
        <v>-41</v>
      </c>
      <c r="S169" s="43"/>
      <c r="T169" s="43"/>
      <c r="U169" s="43"/>
      <c r="V169" s="13">
        <v>-30</v>
      </c>
      <c r="W169" s="43"/>
      <c r="X169" s="13">
        <v>-5</v>
      </c>
      <c r="Y169" s="13">
        <v>-147</v>
      </c>
      <c r="Z169" s="43"/>
    </row>
    <row r="170" spans="1:27" s="1" customFormat="1" x14ac:dyDescent="0.25">
      <c r="A170" s="250" t="s">
        <v>6852</v>
      </c>
      <c r="B170" s="43" t="s">
        <v>6859</v>
      </c>
      <c r="C170" s="807">
        <v>-9</v>
      </c>
      <c r="D170" s="43">
        <v>-6</v>
      </c>
      <c r="E170" s="43"/>
      <c r="F170" s="43"/>
      <c r="G170" s="43"/>
      <c r="H170" s="43"/>
      <c r="I170" s="43">
        <v>-2</v>
      </c>
      <c r="J170" s="43"/>
      <c r="K170" s="43"/>
      <c r="L170" s="43"/>
      <c r="M170" s="43"/>
      <c r="N170" s="43"/>
      <c r="O170" s="43"/>
      <c r="P170" s="43"/>
      <c r="Q170" s="43"/>
      <c r="R170" s="43">
        <v>-2</v>
      </c>
      <c r="S170" s="43"/>
      <c r="T170" s="43"/>
      <c r="U170" s="43"/>
      <c r="V170" s="43">
        <v>-6</v>
      </c>
      <c r="W170" s="43"/>
      <c r="X170" s="43"/>
      <c r="Y170" s="43"/>
      <c r="Z170" s="43"/>
    </row>
    <row r="171" spans="1:27" x14ac:dyDescent="0.25">
      <c r="A171" s="12"/>
      <c r="B171" s="13"/>
      <c r="C171" s="375"/>
      <c r="D171" s="13"/>
      <c r="E171" s="13"/>
      <c r="F171" s="13"/>
      <c r="G171" s="13"/>
      <c r="H171" s="13"/>
      <c r="I171" s="13"/>
      <c r="J171" s="13"/>
      <c r="K171" s="4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7" x14ac:dyDescent="0.25">
      <c r="A172" s="12"/>
      <c r="B172" s="13"/>
      <c r="C172" s="375"/>
      <c r="D172" s="13"/>
      <c r="E172" s="13"/>
      <c r="F172" s="13"/>
      <c r="G172" s="13"/>
      <c r="H172" s="13"/>
      <c r="I172" s="13"/>
      <c r="J172" s="13"/>
      <c r="K172" s="4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7" s="6" customFormat="1" x14ac:dyDescent="0.25">
      <c r="A173" s="977"/>
      <c r="B173" s="978"/>
      <c r="C173" s="1434"/>
      <c r="D173" s="1434"/>
      <c r="E173" s="1434"/>
      <c r="F173" s="1434"/>
      <c r="G173" s="1434"/>
      <c r="H173" s="1434"/>
      <c r="I173" s="1434"/>
      <c r="J173" s="1434"/>
      <c r="K173" s="1434"/>
      <c r="L173" s="1434"/>
      <c r="M173" s="1434"/>
      <c r="N173" s="1434"/>
      <c r="O173" s="1434"/>
      <c r="P173" s="1434"/>
      <c r="Q173" s="1434"/>
      <c r="R173" s="1434"/>
      <c r="S173" s="1434"/>
      <c r="T173" s="1434"/>
      <c r="U173" s="1434"/>
      <c r="V173" s="1434"/>
      <c r="W173" s="1434"/>
      <c r="X173" s="1434"/>
      <c r="Y173" s="1434"/>
      <c r="Z173" s="1434"/>
    </row>
    <row r="174" spans="1:27" ht="17" thickBot="1" x14ac:dyDescent="0.3">
      <c r="C174" s="376"/>
      <c r="K174" s="1"/>
    </row>
    <row r="175" spans="1:27" ht="17" thickBot="1" x14ac:dyDescent="0.3">
      <c r="A175" s="355" t="s">
        <v>4082</v>
      </c>
      <c r="B175" s="355"/>
      <c r="C175" s="10" t="s">
        <v>10</v>
      </c>
      <c r="D175" s="10" t="s">
        <v>17</v>
      </c>
      <c r="E175" s="10" t="s">
        <v>32</v>
      </c>
      <c r="F175" s="10" t="s">
        <v>380</v>
      </c>
      <c r="G175" s="10" t="s">
        <v>3</v>
      </c>
      <c r="H175" s="10" t="s">
        <v>18</v>
      </c>
      <c r="I175" s="10" t="s">
        <v>26</v>
      </c>
      <c r="J175" s="10" t="s">
        <v>27</v>
      </c>
      <c r="K175" s="10" t="s">
        <v>4</v>
      </c>
      <c r="L175" s="10" t="s">
        <v>31</v>
      </c>
      <c r="M175" s="10" t="s">
        <v>365</v>
      </c>
      <c r="N175" s="10" t="s">
        <v>29</v>
      </c>
      <c r="O175" s="10" t="s">
        <v>30</v>
      </c>
      <c r="P175" s="10" t="s">
        <v>134</v>
      </c>
      <c r="Q175" s="10" t="s">
        <v>778</v>
      </c>
      <c r="R175" s="10" t="s">
        <v>1235</v>
      </c>
      <c r="S175" s="10" t="s">
        <v>1236</v>
      </c>
      <c r="T175" s="10" t="s">
        <v>1237</v>
      </c>
      <c r="U175" s="10" t="s">
        <v>1238</v>
      </c>
      <c r="V175" s="10" t="s">
        <v>969</v>
      </c>
      <c r="W175" s="10" t="s">
        <v>4320</v>
      </c>
      <c r="X175" s="10" t="s">
        <v>2</v>
      </c>
      <c r="Y175" s="10" t="s">
        <v>1152</v>
      </c>
      <c r="Z175" s="10"/>
    </row>
    <row r="176" spans="1:27" x14ac:dyDescent="0.25">
      <c r="A176" s="355" t="s">
        <v>4083</v>
      </c>
      <c r="B176" s="355"/>
    </row>
    <row r="177" spans="1:6" x14ac:dyDescent="0.25">
      <c r="A177" s="355" t="s">
        <v>4084</v>
      </c>
      <c r="B177" s="355"/>
    </row>
    <row r="179" spans="1:6" ht="18" x14ac:dyDescent="0.25">
      <c r="A179" s="1201" t="s">
        <v>4136</v>
      </c>
      <c r="B179" s="1201"/>
      <c r="C179" s="1201"/>
      <c r="D179" s="1201"/>
      <c r="E179" s="1201"/>
      <c r="F179" s="1201"/>
    </row>
    <row r="180" spans="1:6" ht="18" x14ac:dyDescent="0.25">
      <c r="A180" s="1201" t="s">
        <v>4137</v>
      </c>
      <c r="B180" s="1201"/>
      <c r="C180" s="1201"/>
      <c r="D180" s="1201"/>
      <c r="E180" s="1201"/>
      <c r="F180" s="1201"/>
    </row>
    <row r="181" spans="1:6" ht="18" x14ac:dyDescent="0.25">
      <c r="A181" s="1201" t="s">
        <v>4138</v>
      </c>
      <c r="B181" s="1201"/>
      <c r="C181" s="1201"/>
      <c r="D181" s="1201"/>
      <c r="E181" s="1201"/>
      <c r="F181" s="1201"/>
    </row>
    <row r="182" spans="1:6" ht="18" x14ac:dyDescent="0.25">
      <c r="A182" s="1201" t="s">
        <v>4139</v>
      </c>
      <c r="B182" s="1201"/>
      <c r="C182" s="1201"/>
      <c r="D182" s="1201"/>
      <c r="E182" s="1201"/>
      <c r="F182" s="1201"/>
    </row>
    <row r="183" spans="1:6" ht="18" x14ac:dyDescent="0.25">
      <c r="A183" s="1201" t="s">
        <v>4140</v>
      </c>
      <c r="B183" s="1201"/>
      <c r="C183" s="1201"/>
      <c r="D183" s="1201"/>
      <c r="E183" s="1201"/>
      <c r="F183" s="1201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tabColor rgb="FF92D050"/>
  </sheetPr>
  <dimension ref="A1:V97"/>
  <sheetViews>
    <sheetView topLeftCell="A82" workbookViewId="0">
      <selection activeCell="A82" sqref="A1:XFD1048576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9" width="8.5" style="2" customWidth="1"/>
    <col min="10" max="17" width="9.6640625" style="2" customWidth="1"/>
    <col min="18" max="18" width="12.5" style="2" customWidth="1"/>
    <col min="19" max="21" width="10" style="2" customWidth="1"/>
    <col min="22" max="22" width="8.5" style="2" customWidth="1"/>
    <col min="23" max="16384" width="9" style="2"/>
  </cols>
  <sheetData>
    <row r="1" spans="1:22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5">
      <c r="A3" s="3" t="s">
        <v>2571</v>
      </c>
    </row>
    <row r="4" spans="1:22" x14ac:dyDescent="0.25">
      <c r="A4" s="3" t="s">
        <v>3936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ht="17" thickBot="1" x14ac:dyDescent="0.3"/>
    <row r="6" spans="1:22" s="1" customFormat="1" ht="17" thickBot="1" x14ac:dyDescent="0.3">
      <c r="A6" s="9" t="s">
        <v>0</v>
      </c>
      <c r="B6" s="10" t="s">
        <v>1</v>
      </c>
      <c r="C6" s="10" t="s">
        <v>29</v>
      </c>
      <c r="D6" s="10" t="s">
        <v>26</v>
      </c>
      <c r="E6" s="10" t="s">
        <v>4</v>
      </c>
      <c r="F6" s="10" t="s">
        <v>3</v>
      </c>
      <c r="G6" s="10" t="s">
        <v>10</v>
      </c>
      <c r="H6" s="10" t="s">
        <v>28</v>
      </c>
      <c r="I6" s="10" t="s">
        <v>778</v>
      </c>
      <c r="J6" s="10" t="s">
        <v>380</v>
      </c>
      <c r="K6" s="10" t="s">
        <v>27</v>
      </c>
      <c r="L6" s="10" t="s">
        <v>32</v>
      </c>
      <c r="M6" s="10" t="s">
        <v>134</v>
      </c>
      <c r="N6" s="10" t="s">
        <v>30</v>
      </c>
      <c r="O6" s="10" t="s">
        <v>31</v>
      </c>
      <c r="P6" s="10" t="s">
        <v>2</v>
      </c>
      <c r="Q6" s="10" t="s">
        <v>17</v>
      </c>
      <c r="R6" s="10" t="s">
        <v>4320</v>
      </c>
      <c r="S6" s="10" t="s">
        <v>18</v>
      </c>
      <c r="T6" s="10" t="s">
        <v>4413</v>
      </c>
      <c r="U6" s="10" t="s">
        <v>365</v>
      </c>
      <c r="V6" s="10"/>
    </row>
    <row r="7" spans="1:22" ht="17" thickBot="1" x14ac:dyDescent="0.3">
      <c r="A7" s="79">
        <v>44867</v>
      </c>
      <c r="B7" s="14" t="s">
        <v>3937</v>
      </c>
      <c r="C7" s="14">
        <v>40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</row>
    <row r="8" spans="1:22" ht="17" thickBot="1" x14ac:dyDescent="0.3">
      <c r="A8" s="170" t="s">
        <v>3973</v>
      </c>
      <c r="B8" s="34"/>
      <c r="C8" s="34">
        <f>SUM(C7)</f>
        <v>40</v>
      </c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503"/>
    </row>
    <row r="9" spans="1:22" s="1" customFormat="1" x14ac:dyDescent="0.25">
      <c r="A9" s="155" t="s">
        <v>4119</v>
      </c>
      <c r="B9" s="53" t="s">
        <v>4120</v>
      </c>
      <c r="C9" s="354"/>
      <c r="D9" s="53">
        <v>90</v>
      </c>
      <c r="E9" s="53">
        <v>800</v>
      </c>
      <c r="F9" s="53">
        <v>380</v>
      </c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354"/>
    </row>
    <row r="10" spans="1:22" s="1" customFormat="1" x14ac:dyDescent="0.25">
      <c r="A10" s="37" t="s">
        <v>4128</v>
      </c>
      <c r="B10" s="38" t="s">
        <v>4132</v>
      </c>
      <c r="C10" s="354"/>
      <c r="D10" s="354"/>
      <c r="E10" s="354"/>
      <c r="F10" s="354"/>
      <c r="G10" s="53">
        <v>100</v>
      </c>
      <c r="H10" s="53">
        <v>10</v>
      </c>
      <c r="I10" s="53">
        <v>25</v>
      </c>
      <c r="J10" s="53">
        <v>100</v>
      </c>
      <c r="K10" s="354"/>
      <c r="L10" s="354"/>
      <c r="M10" s="354"/>
      <c r="N10" s="354"/>
      <c r="O10" s="354"/>
      <c r="P10" s="354"/>
      <c r="Q10" s="354"/>
      <c r="R10" s="354"/>
      <c r="S10" s="354"/>
      <c r="T10" s="354"/>
      <c r="U10" s="354"/>
      <c r="V10" s="354"/>
    </row>
    <row r="11" spans="1:22" s="1" customFormat="1" x14ac:dyDescent="0.25">
      <c r="A11" s="37" t="s">
        <v>4128</v>
      </c>
      <c r="B11" s="38" t="s">
        <v>4131</v>
      </c>
      <c r="C11" s="53">
        <v>20</v>
      </c>
      <c r="D11" s="53">
        <v>68</v>
      </c>
      <c r="E11" s="354"/>
      <c r="F11" s="354"/>
      <c r="G11" s="53">
        <v>30</v>
      </c>
      <c r="H11" s="354"/>
      <c r="I11" s="354"/>
      <c r="J11" s="354"/>
      <c r="K11" s="53">
        <v>116</v>
      </c>
      <c r="L11" s="53">
        <v>150</v>
      </c>
      <c r="M11" s="53">
        <v>50</v>
      </c>
      <c r="N11" s="53"/>
      <c r="O11" s="53"/>
      <c r="P11" s="53"/>
      <c r="Q11" s="53"/>
      <c r="R11" s="53"/>
      <c r="S11" s="53"/>
      <c r="T11" s="53"/>
      <c r="U11" s="53"/>
      <c r="V11" s="354"/>
    </row>
    <row r="12" spans="1:22" s="1" customFormat="1" x14ac:dyDescent="0.25">
      <c r="A12" s="13" t="s">
        <v>4143</v>
      </c>
      <c r="B12" s="13" t="s">
        <v>4146</v>
      </c>
      <c r="C12" s="43"/>
      <c r="D12" s="13">
        <v>85</v>
      </c>
      <c r="E12" s="43"/>
      <c r="F12" s="13">
        <v>100</v>
      </c>
      <c r="G12" s="43"/>
      <c r="H12" s="13">
        <v>10</v>
      </c>
      <c r="I12" s="43"/>
      <c r="J12" s="43"/>
      <c r="K12" s="43"/>
      <c r="L12" s="13">
        <v>80</v>
      </c>
      <c r="M12" s="13">
        <v>85</v>
      </c>
      <c r="N12" s="13"/>
      <c r="O12" s="13"/>
      <c r="P12" s="13"/>
      <c r="Q12" s="13"/>
      <c r="R12" s="13"/>
      <c r="S12" s="13"/>
      <c r="T12" s="13"/>
      <c r="U12" s="13"/>
      <c r="V12" s="43"/>
    </row>
    <row r="13" spans="1:22" s="1" customFormat="1" x14ac:dyDescent="0.25">
      <c r="A13" s="13" t="s">
        <v>4144</v>
      </c>
      <c r="B13" s="13" t="s">
        <v>4147</v>
      </c>
      <c r="C13" s="13">
        <v>140</v>
      </c>
      <c r="D13" s="13">
        <v>237</v>
      </c>
      <c r="E13" s="43"/>
      <c r="F13" s="43"/>
      <c r="G13" s="13">
        <v>170</v>
      </c>
      <c r="H13" s="13">
        <v>55</v>
      </c>
      <c r="I13" s="13">
        <v>95</v>
      </c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s="1" customFormat="1" x14ac:dyDescent="0.25">
      <c r="A14" s="13" t="s">
        <v>4166</v>
      </c>
      <c r="B14" s="13" t="s">
        <v>4167</v>
      </c>
      <c r="C14" s="43"/>
      <c r="D14" s="43"/>
      <c r="E14" s="43"/>
      <c r="F14" s="43"/>
      <c r="G14" s="43"/>
      <c r="H14" s="43"/>
      <c r="I14" s="43"/>
      <c r="J14" s="13">
        <v>200</v>
      </c>
      <c r="K14" s="43"/>
      <c r="L14" s="43"/>
      <c r="M14" s="43"/>
      <c r="N14" s="13">
        <v>200</v>
      </c>
      <c r="O14" s="13">
        <v>500</v>
      </c>
      <c r="P14" s="13"/>
      <c r="Q14" s="13"/>
      <c r="R14" s="13"/>
      <c r="S14" s="13"/>
      <c r="T14" s="13"/>
      <c r="U14" s="13"/>
      <c r="V14" s="43"/>
    </row>
    <row r="15" spans="1:22" s="1" customFormat="1" x14ac:dyDescent="0.25">
      <c r="A15" s="13" t="s">
        <v>4205</v>
      </c>
      <c r="B15" s="13" t="s">
        <v>4206</v>
      </c>
      <c r="C15" s="43"/>
      <c r="D15" s="13">
        <v>100</v>
      </c>
      <c r="E15" s="13">
        <v>300</v>
      </c>
      <c r="F15" s="13">
        <v>100</v>
      </c>
      <c r="G15" s="43"/>
      <c r="H15" s="43"/>
      <c r="I15" s="43"/>
      <c r="J15" s="43"/>
      <c r="K15" s="13">
        <v>100</v>
      </c>
      <c r="L15" s="13">
        <v>100</v>
      </c>
      <c r="M15" s="43"/>
      <c r="N15" s="43"/>
      <c r="O15" s="13">
        <v>300</v>
      </c>
      <c r="P15" s="43"/>
      <c r="Q15" s="43"/>
      <c r="R15" s="43"/>
      <c r="S15" s="43"/>
      <c r="T15" s="43"/>
      <c r="U15" s="43"/>
      <c r="V15" s="43"/>
    </row>
    <row r="16" spans="1:22" s="1" customFormat="1" ht="17" thickBot="1" x14ac:dyDescent="0.3">
      <c r="A16" s="13" t="s">
        <v>4200</v>
      </c>
      <c r="B16" s="13" t="s">
        <v>4208</v>
      </c>
      <c r="C16" s="13">
        <v>150</v>
      </c>
      <c r="D16" s="43"/>
      <c r="E16" s="13">
        <v>500</v>
      </c>
      <c r="F16" s="13">
        <v>200</v>
      </c>
      <c r="G16" s="43"/>
      <c r="H16" s="43"/>
      <c r="I16" s="43"/>
      <c r="J16" s="43"/>
      <c r="K16" s="13">
        <v>300</v>
      </c>
      <c r="L16" s="13">
        <v>20</v>
      </c>
      <c r="M16" s="43"/>
      <c r="N16" s="43"/>
      <c r="O16" s="13">
        <v>1200</v>
      </c>
      <c r="P16" s="13">
        <v>200</v>
      </c>
      <c r="Q16" s="13"/>
      <c r="R16" s="13"/>
      <c r="S16" s="13"/>
      <c r="T16" s="13"/>
      <c r="U16" s="13"/>
      <c r="V16" s="43"/>
    </row>
    <row r="17" spans="1:22" s="8" customFormat="1" ht="17" thickBot="1" x14ac:dyDescent="0.3">
      <c r="A17" s="170" t="s">
        <v>4189</v>
      </c>
      <c r="B17" s="34"/>
      <c r="C17" s="34">
        <f>SUM(C8:C16)</f>
        <v>350</v>
      </c>
      <c r="D17" s="34">
        <f t="shared" ref="D17:P17" si="0">SUM(D8:D16)</f>
        <v>580</v>
      </c>
      <c r="E17" s="34">
        <f t="shared" si="0"/>
        <v>1600</v>
      </c>
      <c r="F17" s="34">
        <f t="shared" si="0"/>
        <v>780</v>
      </c>
      <c r="G17" s="34">
        <f t="shared" si="0"/>
        <v>300</v>
      </c>
      <c r="H17" s="34">
        <f t="shared" si="0"/>
        <v>75</v>
      </c>
      <c r="I17" s="34">
        <f t="shared" si="0"/>
        <v>120</v>
      </c>
      <c r="J17" s="34">
        <f t="shared" si="0"/>
        <v>300</v>
      </c>
      <c r="K17" s="34">
        <f t="shared" si="0"/>
        <v>516</v>
      </c>
      <c r="L17" s="34">
        <f t="shared" si="0"/>
        <v>350</v>
      </c>
      <c r="M17" s="34">
        <f t="shared" si="0"/>
        <v>135</v>
      </c>
      <c r="N17" s="34">
        <f t="shared" si="0"/>
        <v>200</v>
      </c>
      <c r="O17" s="34">
        <f t="shared" si="0"/>
        <v>2000</v>
      </c>
      <c r="P17" s="34">
        <f t="shared" si="0"/>
        <v>200</v>
      </c>
      <c r="Q17" s="390"/>
      <c r="R17" s="390"/>
      <c r="S17" s="390"/>
      <c r="T17" s="390"/>
      <c r="U17" s="390"/>
      <c r="V17" s="194"/>
    </row>
    <row r="18" spans="1:22" s="8" customFormat="1" x14ac:dyDescent="0.25">
      <c r="A18" s="1250">
        <v>44565</v>
      </c>
      <c r="B18" s="621" t="s">
        <v>4309</v>
      </c>
      <c r="C18" s="621">
        <v>25</v>
      </c>
      <c r="D18" s="621">
        <v>115</v>
      </c>
      <c r="E18" s="621">
        <v>230</v>
      </c>
      <c r="F18" s="621">
        <v>120</v>
      </c>
      <c r="G18" s="621">
        <v>125</v>
      </c>
      <c r="H18" s="621">
        <v>27</v>
      </c>
      <c r="I18" s="1163"/>
      <c r="J18" s="1163"/>
      <c r="K18" s="621">
        <v>200</v>
      </c>
      <c r="L18" s="621">
        <v>80</v>
      </c>
      <c r="M18" s="621">
        <v>50</v>
      </c>
      <c r="N18" s="621">
        <v>65</v>
      </c>
      <c r="O18" s="621">
        <v>470</v>
      </c>
      <c r="P18" s="1163"/>
      <c r="Q18" s="621">
        <v>50</v>
      </c>
      <c r="R18" s="621"/>
      <c r="S18" s="621"/>
      <c r="T18" s="621"/>
      <c r="U18" s="621"/>
      <c r="V18" s="665"/>
    </row>
    <row r="19" spans="1:22" s="1" customFormat="1" x14ac:dyDescent="0.25">
      <c r="A19" s="55">
        <v>44565</v>
      </c>
      <c r="B19" s="301" t="s">
        <v>4243</v>
      </c>
      <c r="C19" s="354"/>
      <c r="D19" s="354"/>
      <c r="E19" s="354"/>
      <c r="F19" s="354"/>
      <c r="G19" s="53">
        <v>150</v>
      </c>
      <c r="H19" s="53">
        <v>60</v>
      </c>
      <c r="I19" s="354"/>
      <c r="J19" s="354"/>
      <c r="K19" s="354"/>
      <c r="L19" s="354"/>
      <c r="M19" s="354"/>
      <c r="N19" s="53">
        <v>100</v>
      </c>
      <c r="O19" s="53">
        <v>300</v>
      </c>
      <c r="P19" s="354"/>
      <c r="Q19" s="354"/>
      <c r="R19" s="354"/>
      <c r="S19" s="354"/>
      <c r="T19" s="354"/>
      <c r="U19" s="354"/>
      <c r="V19" s="354"/>
    </row>
    <row r="20" spans="1:22" x14ac:dyDescent="0.25">
      <c r="A20" s="12">
        <v>44596</v>
      </c>
      <c r="B20" s="301" t="s">
        <v>4256</v>
      </c>
      <c r="C20" s="13"/>
      <c r="D20" s="13"/>
      <c r="E20" s="13"/>
      <c r="F20" s="13"/>
      <c r="G20" s="13">
        <v>150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 spans="1:22" s="1" customFormat="1" x14ac:dyDescent="0.25">
      <c r="A21" s="17" t="s">
        <v>4313</v>
      </c>
      <c r="B21" s="301" t="s">
        <v>4322</v>
      </c>
      <c r="C21" s="43"/>
      <c r="D21" s="13">
        <v>50</v>
      </c>
      <c r="E21" s="13">
        <v>50</v>
      </c>
      <c r="F21" s="13">
        <v>100</v>
      </c>
      <c r="G21" s="13">
        <v>15</v>
      </c>
      <c r="H21" s="43"/>
      <c r="I21" s="43"/>
      <c r="J21" s="43"/>
      <c r="K21" s="13">
        <v>20</v>
      </c>
      <c r="L21" s="13">
        <v>20</v>
      </c>
      <c r="M21" s="43"/>
      <c r="N21" s="13">
        <v>20</v>
      </c>
      <c r="O21" s="43"/>
      <c r="P21" s="13">
        <v>60</v>
      </c>
      <c r="Q21" s="43"/>
      <c r="R21" s="43"/>
      <c r="S21" s="43"/>
      <c r="T21" s="43"/>
      <c r="U21" s="43"/>
      <c r="V21" s="43"/>
    </row>
    <row r="22" spans="1:22" s="1" customFormat="1" x14ac:dyDescent="0.25">
      <c r="A22" s="17" t="s">
        <v>4313</v>
      </c>
      <c r="B22" s="301" t="s">
        <v>4323</v>
      </c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13">
        <v>50</v>
      </c>
      <c r="S22" s="13"/>
      <c r="T22" s="13"/>
      <c r="U22" s="13"/>
      <c r="V22" s="43"/>
    </row>
    <row r="23" spans="1:22" s="1" customFormat="1" x14ac:dyDescent="0.25">
      <c r="A23" s="17" t="s">
        <v>4313</v>
      </c>
      <c r="B23" s="301" t="s">
        <v>4324</v>
      </c>
      <c r="C23" s="13">
        <v>150</v>
      </c>
      <c r="D23" s="13">
        <v>112</v>
      </c>
      <c r="E23" s="43"/>
      <c r="F23" s="13">
        <v>120</v>
      </c>
      <c r="G23" s="13">
        <v>45</v>
      </c>
      <c r="H23" s="43"/>
      <c r="I23" s="43"/>
      <c r="J23" s="43"/>
      <c r="K23" s="13">
        <v>140</v>
      </c>
      <c r="L23" s="13">
        <v>80</v>
      </c>
      <c r="M23" s="43"/>
      <c r="N23" s="13">
        <v>60</v>
      </c>
      <c r="O23" s="43"/>
      <c r="P23" s="43"/>
      <c r="Q23" s="43"/>
      <c r="R23" s="13">
        <v>30</v>
      </c>
      <c r="S23" s="13"/>
      <c r="T23" s="13"/>
      <c r="U23" s="13"/>
      <c r="V23" s="43"/>
    </row>
    <row r="24" spans="1:22" s="1" customFormat="1" x14ac:dyDescent="0.25">
      <c r="A24" s="17" t="s">
        <v>4314</v>
      </c>
      <c r="B24" s="301" t="s">
        <v>4321</v>
      </c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13">
        <v>120</v>
      </c>
      <c r="S24" s="13"/>
      <c r="T24" s="13"/>
      <c r="U24" s="13"/>
      <c r="V24" s="43"/>
    </row>
    <row r="25" spans="1:22" s="1" customFormat="1" x14ac:dyDescent="0.25">
      <c r="A25" s="17" t="s">
        <v>4310</v>
      </c>
      <c r="B25" s="301" t="s">
        <v>4319</v>
      </c>
      <c r="C25" s="43"/>
      <c r="D25" s="43"/>
      <c r="E25" s="43"/>
      <c r="F25" s="43"/>
      <c r="G25" s="43"/>
      <c r="H25" s="43"/>
      <c r="I25" s="43"/>
      <c r="J25" s="13">
        <v>200</v>
      </c>
      <c r="K25" s="43"/>
      <c r="L25" s="43"/>
      <c r="M25" s="43"/>
      <c r="N25" s="43"/>
      <c r="O25" s="43"/>
      <c r="P25" s="43"/>
      <c r="Q25" s="43"/>
      <c r="R25" s="13">
        <v>100</v>
      </c>
      <c r="S25" s="13"/>
      <c r="T25" s="13"/>
      <c r="U25" s="13"/>
      <c r="V25" s="43"/>
    </row>
    <row r="26" spans="1:22" s="1" customFormat="1" ht="17" thickBot="1" x14ac:dyDescent="0.3">
      <c r="A26" s="13" t="s">
        <v>4327</v>
      </c>
      <c r="B26" s="301" t="s">
        <v>4328</v>
      </c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13">
        <v>100</v>
      </c>
      <c r="S26" s="13"/>
      <c r="T26" s="13"/>
      <c r="U26" s="13"/>
      <c r="V26" s="43"/>
    </row>
    <row r="27" spans="1:22" s="8" customFormat="1" ht="17" thickBot="1" x14ac:dyDescent="0.3">
      <c r="A27" s="170" t="s">
        <v>4307</v>
      </c>
      <c r="B27" s="34"/>
      <c r="C27" s="34">
        <f>SUM(C17:C26)</f>
        <v>525</v>
      </c>
      <c r="D27" s="34">
        <f t="shared" ref="D27:V27" si="1">SUM(D17:D26)</f>
        <v>857</v>
      </c>
      <c r="E27" s="34">
        <f t="shared" si="1"/>
        <v>1880</v>
      </c>
      <c r="F27" s="34">
        <f t="shared" si="1"/>
        <v>1120</v>
      </c>
      <c r="G27" s="34">
        <f t="shared" si="1"/>
        <v>785</v>
      </c>
      <c r="H27" s="34">
        <f t="shared" si="1"/>
        <v>162</v>
      </c>
      <c r="I27" s="34">
        <f t="shared" si="1"/>
        <v>120</v>
      </c>
      <c r="J27" s="34">
        <f t="shared" si="1"/>
        <v>500</v>
      </c>
      <c r="K27" s="34">
        <f t="shared" si="1"/>
        <v>876</v>
      </c>
      <c r="L27" s="34">
        <f t="shared" si="1"/>
        <v>530</v>
      </c>
      <c r="M27" s="34">
        <f t="shared" si="1"/>
        <v>185</v>
      </c>
      <c r="N27" s="34">
        <f t="shared" si="1"/>
        <v>445</v>
      </c>
      <c r="O27" s="34">
        <f t="shared" si="1"/>
        <v>2770</v>
      </c>
      <c r="P27" s="34">
        <f t="shared" si="1"/>
        <v>260</v>
      </c>
      <c r="Q27" s="34">
        <f t="shared" si="1"/>
        <v>50</v>
      </c>
      <c r="R27" s="34">
        <f t="shared" si="1"/>
        <v>400</v>
      </c>
      <c r="S27" s="34"/>
      <c r="T27" s="34"/>
      <c r="U27" s="34"/>
      <c r="V27" s="34">
        <f t="shared" si="1"/>
        <v>0</v>
      </c>
    </row>
    <row r="28" spans="1:22" s="1" customFormat="1" x14ac:dyDescent="0.25">
      <c r="A28" s="13" t="s">
        <v>4409</v>
      </c>
      <c r="B28" s="301" t="s">
        <v>4412</v>
      </c>
      <c r="C28" s="43"/>
      <c r="D28" s="43"/>
      <c r="E28" s="43"/>
      <c r="F28" s="43"/>
      <c r="G28" s="43"/>
      <c r="H28" s="43"/>
      <c r="I28" s="43"/>
      <c r="J28" s="13">
        <v>500</v>
      </c>
      <c r="K28" s="43"/>
      <c r="L28" s="13">
        <v>40</v>
      </c>
      <c r="M28" s="43"/>
      <c r="N28" s="43"/>
      <c r="O28" s="43"/>
      <c r="P28" s="43"/>
      <c r="Q28" s="13">
        <v>60</v>
      </c>
      <c r="R28" s="43"/>
      <c r="S28" s="13">
        <v>20</v>
      </c>
      <c r="T28" s="13">
        <v>60</v>
      </c>
      <c r="U28" s="13"/>
      <c r="V28" s="43"/>
    </row>
    <row r="29" spans="1:22" s="1" customFormat="1" x14ac:dyDescent="0.25">
      <c r="A29" s="13" t="s">
        <v>4414</v>
      </c>
      <c r="B29" s="301" t="s">
        <v>4416</v>
      </c>
      <c r="C29" s="43"/>
      <c r="D29" s="43"/>
      <c r="E29" s="43"/>
      <c r="F29" s="43"/>
      <c r="G29" s="43"/>
      <c r="H29" s="43"/>
      <c r="I29" s="43"/>
      <c r="J29" s="13">
        <v>550</v>
      </c>
      <c r="K29" s="43"/>
      <c r="L29" s="13">
        <v>80</v>
      </c>
      <c r="M29" s="43"/>
      <c r="N29" s="43"/>
      <c r="O29" s="43"/>
      <c r="P29" s="43"/>
      <c r="Q29" s="43"/>
      <c r="R29" s="13">
        <v>100</v>
      </c>
      <c r="S29" s="13">
        <v>100</v>
      </c>
      <c r="T29" s="13">
        <v>60</v>
      </c>
      <c r="U29" s="13"/>
      <c r="V29" s="43"/>
    </row>
    <row r="30" spans="1:22" s="1" customFormat="1" x14ac:dyDescent="0.25">
      <c r="A30" s="301" t="s">
        <v>4426</v>
      </c>
      <c r="B30" s="53" t="s">
        <v>4429</v>
      </c>
      <c r="C30" s="43"/>
      <c r="D30" s="43"/>
      <c r="E30" s="43"/>
      <c r="F30" s="43"/>
      <c r="G30" s="43"/>
      <c r="H30" s="43"/>
      <c r="I30" s="43"/>
      <c r="J30" s="13"/>
      <c r="K30" s="43"/>
      <c r="L30" s="13"/>
      <c r="M30" s="43"/>
      <c r="N30" s="43"/>
      <c r="O30" s="43"/>
      <c r="P30" s="43"/>
      <c r="Q30" s="43"/>
      <c r="R30" s="13">
        <v>50</v>
      </c>
      <c r="S30" s="13"/>
      <c r="T30" s="13"/>
      <c r="U30" s="13"/>
      <c r="V30" s="43"/>
    </row>
    <row r="31" spans="1:22" s="1" customFormat="1" x14ac:dyDescent="0.25">
      <c r="A31" s="301" t="s">
        <v>4443</v>
      </c>
      <c r="B31" s="53" t="s">
        <v>4444</v>
      </c>
      <c r="C31" s="43"/>
      <c r="D31" s="43"/>
      <c r="E31" s="43"/>
      <c r="F31" s="43"/>
      <c r="G31" s="43"/>
      <c r="H31" s="43"/>
      <c r="I31" s="43"/>
      <c r="J31" s="13"/>
      <c r="K31" s="43"/>
      <c r="L31" s="13"/>
      <c r="M31" s="43"/>
      <c r="N31" s="43"/>
      <c r="O31" s="43"/>
      <c r="P31" s="43"/>
      <c r="Q31" s="43"/>
      <c r="R31" s="13">
        <v>150</v>
      </c>
      <c r="S31" s="13"/>
      <c r="T31" s="13"/>
      <c r="U31" s="13"/>
      <c r="V31" s="43"/>
    </row>
    <row r="32" spans="1:22" s="1" customFormat="1" x14ac:dyDescent="0.25">
      <c r="A32" s="301" t="s">
        <v>4453</v>
      </c>
      <c r="B32" s="53" t="s">
        <v>4454</v>
      </c>
      <c r="C32" s="43"/>
      <c r="D32" s="43"/>
      <c r="E32" s="43"/>
      <c r="F32" s="43"/>
      <c r="G32" s="43"/>
      <c r="H32" s="43"/>
      <c r="I32" s="43"/>
      <c r="J32" s="13"/>
      <c r="K32" s="43"/>
      <c r="L32" s="13"/>
      <c r="M32" s="43"/>
      <c r="N32" s="43"/>
      <c r="O32" s="43"/>
      <c r="P32" s="43"/>
      <c r="Q32" s="43"/>
      <c r="R32" s="13">
        <v>110</v>
      </c>
      <c r="S32" s="13"/>
      <c r="T32" s="13"/>
      <c r="U32" s="13"/>
      <c r="V32" s="43"/>
    </row>
    <row r="33" spans="1:22" s="1" customFormat="1" x14ac:dyDescent="0.25">
      <c r="A33" s="301" t="s">
        <v>4470</v>
      </c>
      <c r="B33" s="53" t="s">
        <v>4471</v>
      </c>
      <c r="C33" s="43"/>
      <c r="D33" s="43"/>
      <c r="E33" s="13">
        <v>300</v>
      </c>
      <c r="F33" s="43"/>
      <c r="G33" s="43"/>
      <c r="H33" s="43"/>
      <c r="I33" s="43"/>
      <c r="J33" s="43"/>
      <c r="K33" s="43"/>
      <c r="L33" s="43"/>
      <c r="M33" s="13">
        <v>50</v>
      </c>
      <c r="N33" s="13">
        <v>50</v>
      </c>
      <c r="O33" s="13">
        <v>500</v>
      </c>
      <c r="P33" s="43"/>
      <c r="Q33" s="13">
        <v>90</v>
      </c>
      <c r="R33" s="43"/>
      <c r="S33" s="13">
        <v>100</v>
      </c>
      <c r="T33" s="43"/>
      <c r="U33" s="43"/>
      <c r="V33" s="43"/>
    </row>
    <row r="34" spans="1:22" s="1" customFormat="1" x14ac:dyDescent="0.25">
      <c r="A34" s="301" t="s">
        <v>4470</v>
      </c>
      <c r="B34" s="53" t="s">
        <v>4472</v>
      </c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13">
        <v>110</v>
      </c>
      <c r="S34" s="43"/>
      <c r="T34" s="43"/>
      <c r="U34" s="43"/>
      <c r="V34" s="43"/>
    </row>
    <row r="35" spans="1:22" s="1" customFormat="1" ht="17" thickBot="1" x14ac:dyDescent="0.3">
      <c r="A35" s="301" t="s">
        <v>4473</v>
      </c>
      <c r="B35" s="53" t="s">
        <v>4475</v>
      </c>
      <c r="C35" s="13">
        <v>60</v>
      </c>
      <c r="D35" s="43"/>
      <c r="E35" s="43"/>
      <c r="F35" s="43"/>
      <c r="G35" s="43"/>
      <c r="H35" s="43"/>
      <c r="I35" s="43"/>
      <c r="J35" s="43"/>
      <c r="K35" s="43"/>
      <c r="L35" s="43"/>
      <c r="M35" s="13">
        <v>50</v>
      </c>
      <c r="N35" s="13">
        <v>50</v>
      </c>
      <c r="O35" s="43"/>
      <c r="P35" s="43"/>
      <c r="Q35" s="13">
        <v>60</v>
      </c>
      <c r="R35" s="43"/>
      <c r="S35" s="13">
        <v>200</v>
      </c>
      <c r="T35" s="43"/>
      <c r="U35" s="43"/>
      <c r="V35" s="43"/>
    </row>
    <row r="36" spans="1:22" s="8" customFormat="1" ht="17" thickBot="1" x14ac:dyDescent="0.3">
      <c r="A36" s="170" t="s">
        <v>4462</v>
      </c>
      <c r="B36" s="34"/>
      <c r="C36" s="34">
        <f>SUM(C27:C35)</f>
        <v>585</v>
      </c>
      <c r="D36" s="34">
        <f t="shared" ref="D36:V36" si="2">SUM(D27:D35)</f>
        <v>857</v>
      </c>
      <c r="E36" s="34">
        <f t="shared" si="2"/>
        <v>2180</v>
      </c>
      <c r="F36" s="34">
        <f t="shared" si="2"/>
        <v>1120</v>
      </c>
      <c r="G36" s="34">
        <f t="shared" si="2"/>
        <v>785</v>
      </c>
      <c r="H36" s="34">
        <f t="shared" si="2"/>
        <v>162</v>
      </c>
      <c r="I36" s="34">
        <f t="shared" si="2"/>
        <v>120</v>
      </c>
      <c r="J36" s="34">
        <f t="shared" si="2"/>
        <v>1550</v>
      </c>
      <c r="K36" s="34">
        <f t="shared" si="2"/>
        <v>876</v>
      </c>
      <c r="L36" s="34">
        <f t="shared" si="2"/>
        <v>650</v>
      </c>
      <c r="M36" s="34">
        <f t="shared" si="2"/>
        <v>285</v>
      </c>
      <c r="N36" s="34">
        <f t="shared" si="2"/>
        <v>545</v>
      </c>
      <c r="O36" s="34">
        <f t="shared" si="2"/>
        <v>3270</v>
      </c>
      <c r="P36" s="34">
        <f t="shared" si="2"/>
        <v>260</v>
      </c>
      <c r="Q36" s="34">
        <f t="shared" si="2"/>
        <v>260</v>
      </c>
      <c r="R36" s="34">
        <f t="shared" si="2"/>
        <v>920</v>
      </c>
      <c r="S36" s="34">
        <f t="shared" si="2"/>
        <v>420</v>
      </c>
      <c r="T36" s="34">
        <f t="shared" si="2"/>
        <v>120</v>
      </c>
      <c r="U36" s="34"/>
      <c r="V36" s="34">
        <f t="shared" si="2"/>
        <v>0</v>
      </c>
    </row>
    <row r="37" spans="1:22" s="1" customFormat="1" x14ac:dyDescent="0.25">
      <c r="A37" s="55">
        <v>44626</v>
      </c>
      <c r="B37" s="53" t="s">
        <v>4509</v>
      </c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13">
        <v>200</v>
      </c>
      <c r="U37" s="13"/>
      <c r="V37" s="43"/>
    </row>
    <row r="38" spans="1:22" s="1" customFormat="1" x14ac:dyDescent="0.25">
      <c r="A38" s="55" t="s">
        <v>4594</v>
      </c>
      <c r="B38" s="53" t="s">
        <v>4600</v>
      </c>
      <c r="C38" s="43"/>
      <c r="D38" s="43"/>
      <c r="E38" s="13">
        <v>344</v>
      </c>
      <c r="F38" s="13">
        <v>170</v>
      </c>
      <c r="G38" s="13">
        <v>82</v>
      </c>
      <c r="H38" s="13">
        <v>6</v>
      </c>
      <c r="I38" s="43"/>
      <c r="J38" s="43"/>
      <c r="K38" s="13">
        <v>100</v>
      </c>
      <c r="L38" s="43"/>
      <c r="M38" s="43"/>
      <c r="N38" s="43"/>
      <c r="O38" s="13">
        <v>200</v>
      </c>
      <c r="P38" s="13">
        <v>271</v>
      </c>
      <c r="Q38" s="43"/>
      <c r="R38" s="43"/>
      <c r="S38" s="43"/>
      <c r="T38" s="43"/>
      <c r="U38" s="13">
        <v>150</v>
      </c>
      <c r="V38" s="43"/>
    </row>
    <row r="39" spans="1:22" s="1" customFormat="1" x14ac:dyDescent="0.25">
      <c r="A39" s="55" t="s">
        <v>4594</v>
      </c>
      <c r="B39" s="53" t="s">
        <v>4601</v>
      </c>
      <c r="C39" s="13">
        <v>105</v>
      </c>
      <c r="D39" s="43"/>
      <c r="E39" s="43"/>
      <c r="F39" s="43"/>
      <c r="G39" s="43"/>
      <c r="H39" s="43"/>
      <c r="I39" s="43"/>
      <c r="J39" s="43"/>
      <c r="K39" s="43"/>
      <c r="L39" s="43"/>
      <c r="M39" s="13">
        <v>25</v>
      </c>
      <c r="N39" s="13">
        <v>20</v>
      </c>
      <c r="O39" s="43"/>
      <c r="P39" s="43"/>
      <c r="Q39" s="43"/>
      <c r="R39" s="43"/>
      <c r="S39" s="43"/>
      <c r="T39" s="43"/>
      <c r="U39" s="43"/>
      <c r="V39" s="43"/>
    </row>
    <row r="40" spans="1:22" s="1" customFormat="1" x14ac:dyDescent="0.25">
      <c r="A40" s="12" t="s">
        <v>4611</v>
      </c>
      <c r="B40" s="13" t="s">
        <v>4613</v>
      </c>
      <c r="C40" s="43"/>
      <c r="D40" s="43"/>
      <c r="E40" s="13">
        <v>100</v>
      </c>
      <c r="F40" s="13">
        <v>70</v>
      </c>
      <c r="G40" s="13">
        <v>54</v>
      </c>
      <c r="H40" s="43"/>
      <c r="I40" s="43"/>
      <c r="J40" s="43"/>
      <c r="K40" s="43"/>
      <c r="L40" s="43"/>
      <c r="M40" s="43"/>
      <c r="N40" s="13">
        <v>40</v>
      </c>
      <c r="O40" s="13">
        <v>300</v>
      </c>
      <c r="P40" s="13">
        <v>51</v>
      </c>
      <c r="Q40" s="43"/>
      <c r="R40" s="43"/>
      <c r="S40" s="43"/>
      <c r="T40" s="43"/>
      <c r="U40" s="13">
        <v>350</v>
      </c>
      <c r="V40" s="43"/>
    </row>
    <row r="41" spans="1:22" s="1" customFormat="1" x14ac:dyDescent="0.25">
      <c r="A41" s="55" t="s">
        <v>4617</v>
      </c>
      <c r="B41" s="13" t="s">
        <v>4619</v>
      </c>
      <c r="C41" s="43"/>
      <c r="D41" s="43"/>
      <c r="E41" s="13">
        <v>200</v>
      </c>
      <c r="F41" s="13">
        <v>90</v>
      </c>
      <c r="G41" s="13">
        <v>54</v>
      </c>
      <c r="H41" s="13">
        <v>44</v>
      </c>
      <c r="I41" s="43"/>
      <c r="J41" s="43"/>
      <c r="K41" s="43"/>
      <c r="L41" s="43"/>
      <c r="M41" s="43"/>
      <c r="N41" s="13">
        <v>100</v>
      </c>
      <c r="O41" s="43"/>
      <c r="P41" s="43"/>
      <c r="Q41" s="43"/>
      <c r="R41" s="43"/>
      <c r="S41" s="43"/>
      <c r="T41" s="43"/>
      <c r="U41" s="43"/>
      <c r="V41" s="43"/>
    </row>
    <row r="42" spans="1:22" s="1" customFormat="1" x14ac:dyDescent="0.25">
      <c r="A42" s="55" t="s">
        <v>4636</v>
      </c>
      <c r="B42" s="13" t="s">
        <v>4637</v>
      </c>
      <c r="C42" s="43"/>
      <c r="D42" s="43"/>
      <c r="E42" s="43"/>
      <c r="F42" s="13"/>
      <c r="G42" s="43"/>
      <c r="H42" s="43"/>
      <c r="I42" s="43"/>
      <c r="J42" s="43"/>
      <c r="K42" s="43"/>
      <c r="L42" s="43"/>
      <c r="M42" s="43"/>
      <c r="N42" s="13">
        <v>50</v>
      </c>
      <c r="O42" s="43"/>
      <c r="P42" s="43"/>
      <c r="Q42" s="43"/>
      <c r="R42" s="43"/>
      <c r="S42" s="43"/>
      <c r="T42" s="43"/>
      <c r="U42" s="43"/>
      <c r="V42" s="43"/>
    </row>
    <row r="43" spans="1:22" s="1" customFormat="1" ht="17" thickBot="1" x14ac:dyDescent="0.3">
      <c r="A43" s="155" t="s">
        <v>4681</v>
      </c>
      <c r="B43" s="13" t="s">
        <v>4683</v>
      </c>
      <c r="C43" s="43"/>
      <c r="D43" s="43"/>
      <c r="E43" s="43"/>
      <c r="F43" s="43"/>
      <c r="G43" s="43"/>
      <c r="H43" s="43"/>
      <c r="I43" s="13">
        <v>40</v>
      </c>
      <c r="J43" s="43"/>
      <c r="K43" s="13">
        <v>450</v>
      </c>
      <c r="L43" s="13">
        <v>470</v>
      </c>
      <c r="M43" s="43"/>
      <c r="N43" s="13">
        <v>250</v>
      </c>
      <c r="O43" s="43"/>
      <c r="P43" s="43"/>
      <c r="Q43" s="43"/>
      <c r="R43" s="43"/>
      <c r="S43" s="43"/>
      <c r="T43" s="43"/>
      <c r="U43" s="43"/>
      <c r="V43" s="43"/>
    </row>
    <row r="44" spans="1:22" s="8" customFormat="1" ht="17" thickBot="1" x14ac:dyDescent="0.3">
      <c r="A44" s="170" t="s">
        <v>4706</v>
      </c>
      <c r="B44" s="34"/>
      <c r="C44" s="34">
        <f>SUM(C36:C43)</f>
        <v>690</v>
      </c>
      <c r="D44" s="34">
        <f t="shared" ref="D44:V44" si="3">SUM(D36:D43)</f>
        <v>857</v>
      </c>
      <c r="E44" s="34">
        <f>SUM(E36:E43)</f>
        <v>2824</v>
      </c>
      <c r="F44" s="34">
        <f t="shared" si="3"/>
        <v>1450</v>
      </c>
      <c r="G44" s="34">
        <f t="shared" si="3"/>
        <v>975</v>
      </c>
      <c r="H44" s="34">
        <f t="shared" si="3"/>
        <v>212</v>
      </c>
      <c r="I44" s="34">
        <f t="shared" si="3"/>
        <v>160</v>
      </c>
      <c r="J44" s="34">
        <f t="shared" si="3"/>
        <v>1550</v>
      </c>
      <c r="K44" s="34">
        <f t="shared" si="3"/>
        <v>1426</v>
      </c>
      <c r="L44" s="34">
        <f t="shared" si="3"/>
        <v>1120</v>
      </c>
      <c r="M44" s="34">
        <f t="shared" si="3"/>
        <v>310</v>
      </c>
      <c r="N44" s="34">
        <f t="shared" si="3"/>
        <v>1005</v>
      </c>
      <c r="O44" s="34">
        <f t="shared" si="3"/>
        <v>3770</v>
      </c>
      <c r="P44" s="34">
        <f t="shared" si="3"/>
        <v>582</v>
      </c>
      <c r="Q44" s="34">
        <f t="shared" si="3"/>
        <v>260</v>
      </c>
      <c r="R44" s="34">
        <f t="shared" si="3"/>
        <v>920</v>
      </c>
      <c r="S44" s="34">
        <f t="shared" si="3"/>
        <v>420</v>
      </c>
      <c r="T44" s="34">
        <f t="shared" si="3"/>
        <v>320</v>
      </c>
      <c r="U44" s="34">
        <f t="shared" si="3"/>
        <v>500</v>
      </c>
      <c r="V44" s="34">
        <f t="shared" si="3"/>
        <v>0</v>
      </c>
    </row>
    <row r="45" spans="1:22" x14ac:dyDescent="0.25">
      <c r="A45" s="55">
        <v>44599</v>
      </c>
      <c r="B45" s="13" t="s">
        <v>4724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>
        <v>100</v>
      </c>
      <c r="R45" s="13"/>
      <c r="S45" s="13">
        <v>100</v>
      </c>
      <c r="T45" s="13"/>
      <c r="U45" s="13"/>
      <c r="V45" s="13"/>
    </row>
    <row r="46" spans="1:22" x14ac:dyDescent="0.25">
      <c r="A46" s="55" t="s">
        <v>4777</v>
      </c>
      <c r="B46" s="13" t="s">
        <v>4781</v>
      </c>
      <c r="C46" s="13"/>
      <c r="D46" s="13"/>
      <c r="E46" s="13"/>
      <c r="F46" s="13">
        <v>300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 spans="1:22" s="1" customFormat="1" ht="17" thickBot="1" x14ac:dyDescent="0.3">
      <c r="A47" s="55" t="s">
        <v>4786</v>
      </c>
      <c r="B47" s="13" t="s">
        <v>63</v>
      </c>
      <c r="C47" s="43"/>
      <c r="D47" s="13">
        <v>-52</v>
      </c>
      <c r="E47" s="43"/>
      <c r="F47" s="43"/>
      <c r="G47" s="13">
        <v>-57</v>
      </c>
      <c r="H47" s="13">
        <v>-105</v>
      </c>
      <c r="I47" s="43"/>
      <c r="J47" s="43"/>
      <c r="K47" s="43"/>
      <c r="L47" s="13">
        <v>-40</v>
      </c>
      <c r="M47" s="43"/>
      <c r="N47" s="43"/>
      <c r="O47" s="43"/>
      <c r="P47" s="13">
        <v>-32</v>
      </c>
      <c r="Q47" s="43"/>
      <c r="R47" s="43"/>
      <c r="S47" s="43"/>
      <c r="T47" s="13">
        <v>-100</v>
      </c>
      <c r="U47" s="43"/>
      <c r="V47" s="43"/>
    </row>
    <row r="48" spans="1:22" s="8" customFormat="1" ht="17" thickBot="1" x14ac:dyDescent="0.3">
      <c r="A48" s="170" t="s">
        <v>4842</v>
      </c>
      <c r="B48" s="34"/>
      <c r="C48" s="34">
        <f>SUM(C44:C47)</f>
        <v>690</v>
      </c>
      <c r="D48" s="34">
        <f t="shared" ref="D48:V48" si="4">SUM(D44:D47)</f>
        <v>805</v>
      </c>
      <c r="E48" s="34">
        <f t="shared" si="4"/>
        <v>2824</v>
      </c>
      <c r="F48" s="34">
        <f t="shared" si="4"/>
        <v>1750</v>
      </c>
      <c r="G48" s="34">
        <f t="shared" si="4"/>
        <v>918</v>
      </c>
      <c r="H48" s="34">
        <f t="shared" si="4"/>
        <v>107</v>
      </c>
      <c r="I48" s="34">
        <f t="shared" si="4"/>
        <v>160</v>
      </c>
      <c r="J48" s="34">
        <f t="shared" si="4"/>
        <v>1550</v>
      </c>
      <c r="K48" s="34">
        <f t="shared" si="4"/>
        <v>1426</v>
      </c>
      <c r="L48" s="34">
        <f t="shared" si="4"/>
        <v>1080</v>
      </c>
      <c r="M48" s="34">
        <f t="shared" si="4"/>
        <v>310</v>
      </c>
      <c r="N48" s="34">
        <f t="shared" si="4"/>
        <v>1005</v>
      </c>
      <c r="O48" s="34">
        <f t="shared" si="4"/>
        <v>3770</v>
      </c>
      <c r="P48" s="34">
        <f t="shared" si="4"/>
        <v>550</v>
      </c>
      <c r="Q48" s="34">
        <f t="shared" si="4"/>
        <v>360</v>
      </c>
      <c r="R48" s="34">
        <f t="shared" si="4"/>
        <v>920</v>
      </c>
      <c r="S48" s="34">
        <f t="shared" si="4"/>
        <v>520</v>
      </c>
      <c r="T48" s="34">
        <f t="shared" si="4"/>
        <v>220</v>
      </c>
      <c r="U48" s="34">
        <f t="shared" si="4"/>
        <v>500</v>
      </c>
      <c r="V48" s="34">
        <f t="shared" si="4"/>
        <v>0</v>
      </c>
    </row>
    <row r="49" spans="1:22" s="1" customFormat="1" x14ac:dyDescent="0.25">
      <c r="A49" s="55">
        <v>44689</v>
      </c>
      <c r="B49" s="13" t="s">
        <v>63</v>
      </c>
      <c r="C49" s="43"/>
      <c r="D49" s="13">
        <v>-69</v>
      </c>
      <c r="E49" s="13">
        <v>-27</v>
      </c>
      <c r="F49" s="13">
        <v>-150</v>
      </c>
      <c r="G49" s="13">
        <v>-40</v>
      </c>
      <c r="H49" s="43"/>
      <c r="I49" s="43"/>
      <c r="J49" s="43"/>
      <c r="K49" s="43"/>
      <c r="L49" s="43"/>
      <c r="M49" s="43"/>
      <c r="N49" s="43"/>
      <c r="O49" s="43"/>
      <c r="P49" s="13">
        <v>-171</v>
      </c>
      <c r="Q49" s="13">
        <v>-114</v>
      </c>
      <c r="R49" s="43"/>
      <c r="S49" s="13">
        <v>-100</v>
      </c>
      <c r="T49" s="43"/>
      <c r="U49" s="43"/>
      <c r="V49" s="43"/>
    </row>
    <row r="50" spans="1:22" s="1" customFormat="1" x14ac:dyDescent="0.25">
      <c r="A50" s="55">
        <v>44812</v>
      </c>
      <c r="B50" s="13" t="s">
        <v>63</v>
      </c>
      <c r="C50" s="13">
        <v>-20</v>
      </c>
      <c r="D50" s="13"/>
      <c r="E50" s="43"/>
      <c r="F50" s="43"/>
      <c r="G50" s="13">
        <v>-26</v>
      </c>
      <c r="H50" s="13"/>
      <c r="I50" s="43"/>
      <c r="J50" s="43"/>
      <c r="K50" s="43"/>
      <c r="L50" s="13"/>
      <c r="M50" s="43"/>
      <c r="N50" s="43"/>
      <c r="O50" s="43"/>
      <c r="P50" s="13"/>
      <c r="Q50" s="43"/>
      <c r="R50" s="13">
        <v>-375</v>
      </c>
      <c r="S50" s="43"/>
      <c r="T50" s="13"/>
      <c r="U50" s="43"/>
      <c r="V50" s="43"/>
    </row>
    <row r="51" spans="1:22" s="1" customFormat="1" x14ac:dyDescent="0.25">
      <c r="A51" s="55">
        <v>44842</v>
      </c>
      <c r="B51" s="13" t="s">
        <v>63</v>
      </c>
      <c r="C51" s="43"/>
      <c r="D51" s="43"/>
      <c r="E51" s="43"/>
      <c r="F51" s="43"/>
      <c r="G51" s="43"/>
      <c r="H51" s="43"/>
      <c r="I51" s="43"/>
      <c r="J51" s="43"/>
      <c r="K51" s="13">
        <v>-220</v>
      </c>
      <c r="L51" s="13">
        <v>-250</v>
      </c>
      <c r="M51" s="43"/>
      <c r="N51" s="43"/>
      <c r="O51" s="43"/>
      <c r="P51" s="43"/>
      <c r="Q51" s="43"/>
      <c r="R51" s="13">
        <v>-238</v>
      </c>
      <c r="S51" s="43"/>
      <c r="T51" s="43"/>
      <c r="U51" s="43"/>
      <c r="V51" s="43"/>
    </row>
    <row r="52" spans="1:22" x14ac:dyDescent="0.25">
      <c r="A52" s="55">
        <v>44903</v>
      </c>
      <c r="B52" s="13" t="s">
        <v>63</v>
      </c>
      <c r="C52" s="13"/>
      <c r="D52" s="13"/>
      <c r="E52" s="13"/>
      <c r="F52" s="13"/>
      <c r="G52" s="13"/>
      <c r="H52" s="13"/>
      <c r="I52" s="13"/>
      <c r="J52" s="13">
        <v>-350</v>
      </c>
      <c r="K52" s="13">
        <v>-80</v>
      </c>
      <c r="L52" s="13">
        <v>-360</v>
      </c>
      <c r="M52" s="13"/>
      <c r="N52" s="13"/>
      <c r="O52" s="13"/>
      <c r="P52" s="13"/>
      <c r="Q52" s="13"/>
      <c r="R52" s="13">
        <v>-73</v>
      </c>
      <c r="S52" s="13"/>
      <c r="T52" s="13">
        <v>-220</v>
      </c>
      <c r="U52" s="13"/>
      <c r="V52" s="13"/>
    </row>
    <row r="53" spans="1:22" s="1" customFormat="1" x14ac:dyDescent="0.25">
      <c r="A53" s="55" t="s">
        <v>4926</v>
      </c>
      <c r="B53" s="53" t="s">
        <v>63</v>
      </c>
      <c r="C53" s="13">
        <v>-62</v>
      </c>
      <c r="D53" s="43"/>
      <c r="E53" s="43"/>
      <c r="F53" s="43"/>
      <c r="G53" s="43"/>
      <c r="H53" s="43"/>
      <c r="I53" s="43"/>
      <c r="J53" s="43"/>
      <c r="K53" s="13"/>
      <c r="L53" s="13"/>
      <c r="M53" s="43"/>
      <c r="N53" s="43"/>
      <c r="O53" s="13">
        <v>-100</v>
      </c>
      <c r="P53" s="43"/>
      <c r="Q53" s="43"/>
      <c r="R53" s="13"/>
      <c r="S53" s="43"/>
      <c r="T53" s="43"/>
      <c r="U53" s="43"/>
      <c r="V53" s="43"/>
    </row>
    <row r="54" spans="1:22" s="1" customFormat="1" x14ac:dyDescent="0.25">
      <c r="A54" s="55" t="s">
        <v>4930</v>
      </c>
      <c r="B54" s="53" t="s">
        <v>63</v>
      </c>
      <c r="C54" s="43"/>
      <c r="D54" s="13">
        <v>-60</v>
      </c>
      <c r="E54" s="13">
        <v>-50</v>
      </c>
      <c r="F54" s="13">
        <v>-100</v>
      </c>
      <c r="G54" s="43"/>
      <c r="H54" s="43"/>
      <c r="I54" s="43"/>
      <c r="J54" s="13">
        <v>-200</v>
      </c>
      <c r="K54" s="43"/>
      <c r="L54" s="13">
        <v>-120</v>
      </c>
      <c r="M54" s="43"/>
      <c r="N54" s="43"/>
      <c r="O54" s="13">
        <v>-400</v>
      </c>
      <c r="P54" s="43"/>
      <c r="Q54" s="13">
        <v>-25</v>
      </c>
      <c r="R54" s="13">
        <v>-49</v>
      </c>
      <c r="S54" s="43"/>
      <c r="T54" s="43"/>
      <c r="U54" s="43"/>
      <c r="V54" s="43"/>
    </row>
    <row r="55" spans="1:22" s="1" customFormat="1" ht="17" thickBot="1" x14ac:dyDescent="0.3">
      <c r="A55" s="55" t="s">
        <v>4977</v>
      </c>
      <c r="B55" s="53" t="s">
        <v>63</v>
      </c>
      <c r="C55" s="13">
        <v>-30</v>
      </c>
      <c r="D55" s="13">
        <v>-33</v>
      </c>
      <c r="E55" s="13">
        <v>-320</v>
      </c>
      <c r="F55" s="13">
        <v>-100</v>
      </c>
      <c r="G55" s="43"/>
      <c r="H55" s="43"/>
      <c r="I55" s="43"/>
      <c r="J55" s="43"/>
      <c r="K55" s="43"/>
      <c r="L55" s="43"/>
      <c r="M55" s="43"/>
      <c r="N55" s="43"/>
      <c r="O55" s="43"/>
      <c r="P55" s="13">
        <v>-48</v>
      </c>
      <c r="Q55" s="43"/>
      <c r="R55" s="43"/>
      <c r="S55" s="43"/>
      <c r="T55" s="43"/>
      <c r="U55" s="43"/>
      <c r="V55" s="43"/>
    </row>
    <row r="56" spans="1:22" s="8" customFormat="1" ht="17" thickBot="1" x14ac:dyDescent="0.3">
      <c r="A56" s="170" t="s">
        <v>4958</v>
      </c>
      <c r="B56" s="34"/>
      <c r="C56" s="34">
        <f>SUM(C48:C55)</f>
        <v>578</v>
      </c>
      <c r="D56" s="34">
        <f t="shared" ref="D56:V56" si="5">SUM(D48:D55)</f>
        <v>643</v>
      </c>
      <c r="E56" s="34">
        <f t="shared" si="5"/>
        <v>2427</v>
      </c>
      <c r="F56" s="34">
        <f t="shared" si="5"/>
        <v>1400</v>
      </c>
      <c r="G56" s="34">
        <f t="shared" si="5"/>
        <v>852</v>
      </c>
      <c r="H56" s="34">
        <f t="shared" si="5"/>
        <v>107</v>
      </c>
      <c r="I56" s="34">
        <f t="shared" si="5"/>
        <v>160</v>
      </c>
      <c r="J56" s="34">
        <f t="shared" si="5"/>
        <v>1000</v>
      </c>
      <c r="K56" s="34">
        <f t="shared" si="5"/>
        <v>1126</v>
      </c>
      <c r="L56" s="34">
        <f t="shared" si="5"/>
        <v>350</v>
      </c>
      <c r="M56" s="34">
        <f t="shared" si="5"/>
        <v>310</v>
      </c>
      <c r="N56" s="34">
        <f t="shared" si="5"/>
        <v>1005</v>
      </c>
      <c r="O56" s="34">
        <f t="shared" si="5"/>
        <v>3270</v>
      </c>
      <c r="P56" s="34">
        <f t="shared" si="5"/>
        <v>331</v>
      </c>
      <c r="Q56" s="34">
        <f t="shared" si="5"/>
        <v>221</v>
      </c>
      <c r="R56" s="34">
        <f t="shared" si="5"/>
        <v>185</v>
      </c>
      <c r="S56" s="34">
        <f t="shared" si="5"/>
        <v>420</v>
      </c>
      <c r="T56" s="34">
        <f t="shared" si="5"/>
        <v>0</v>
      </c>
      <c r="U56" s="34">
        <f t="shared" si="5"/>
        <v>500</v>
      </c>
      <c r="V56" s="34">
        <f t="shared" si="5"/>
        <v>0</v>
      </c>
    </row>
    <row r="57" spans="1:22" s="1" customFormat="1" x14ac:dyDescent="0.25">
      <c r="A57" s="55">
        <v>44601</v>
      </c>
      <c r="B57" s="53" t="s">
        <v>63</v>
      </c>
      <c r="C57" s="13">
        <v>-72</v>
      </c>
      <c r="D57" s="13">
        <v>-31</v>
      </c>
      <c r="E57" s="13">
        <v>-9</v>
      </c>
      <c r="F57" s="13">
        <v>-200</v>
      </c>
      <c r="G57" s="13">
        <v>-30</v>
      </c>
      <c r="H57" s="43"/>
      <c r="I57" s="43"/>
      <c r="J57" s="13">
        <v>-450</v>
      </c>
      <c r="K57" s="43"/>
      <c r="L57" s="43"/>
      <c r="M57" s="43"/>
      <c r="N57" s="43"/>
      <c r="O57" s="13">
        <v>-180</v>
      </c>
      <c r="P57" s="13">
        <v>-37</v>
      </c>
      <c r="Q57" s="43"/>
      <c r="R57" s="13">
        <v>-32</v>
      </c>
      <c r="S57" s="43"/>
      <c r="T57" s="43"/>
      <c r="U57" s="43"/>
      <c r="V57" s="43"/>
    </row>
    <row r="58" spans="1:22" s="1" customFormat="1" x14ac:dyDescent="0.25">
      <c r="A58" s="55">
        <v>44813</v>
      </c>
      <c r="B58" s="53" t="s">
        <v>63</v>
      </c>
      <c r="C58" s="43"/>
      <c r="D58" s="13">
        <v>-52</v>
      </c>
      <c r="E58" s="43"/>
      <c r="F58" s="13">
        <v>-40</v>
      </c>
      <c r="G58" s="13">
        <v>-35</v>
      </c>
      <c r="H58" s="43"/>
      <c r="I58" s="43"/>
      <c r="J58" s="13">
        <v>-95</v>
      </c>
      <c r="K58" s="43"/>
      <c r="L58" s="43"/>
      <c r="M58" s="43"/>
      <c r="N58" s="43"/>
      <c r="O58" s="13">
        <v>-100</v>
      </c>
      <c r="P58" s="13">
        <v>-32</v>
      </c>
      <c r="Q58" s="43"/>
      <c r="R58" s="43"/>
      <c r="S58" s="13">
        <v>-100</v>
      </c>
      <c r="T58" s="43"/>
      <c r="U58" s="13">
        <v>-140</v>
      </c>
      <c r="V58" s="43"/>
    </row>
    <row r="59" spans="1:22" s="1" customFormat="1" ht="17" thickBot="1" x14ac:dyDescent="0.3">
      <c r="A59" s="55" t="s">
        <v>5154</v>
      </c>
      <c r="B59" s="53" t="s">
        <v>63</v>
      </c>
      <c r="C59" s="43"/>
      <c r="D59" s="43"/>
      <c r="E59" s="13">
        <v>-200</v>
      </c>
      <c r="F59" s="13">
        <v>-60</v>
      </c>
      <c r="G59" s="13">
        <v>-218</v>
      </c>
      <c r="H59" s="43"/>
      <c r="I59" s="43"/>
      <c r="J59" s="43"/>
      <c r="K59" s="43"/>
      <c r="L59" s="43"/>
      <c r="M59" s="43"/>
      <c r="N59" s="43"/>
      <c r="O59" s="13">
        <v>-500</v>
      </c>
      <c r="P59" s="43"/>
      <c r="Q59" s="43"/>
      <c r="R59" s="43"/>
      <c r="S59" s="13">
        <v>-70</v>
      </c>
      <c r="T59" s="43"/>
      <c r="U59" s="13">
        <v>-50</v>
      </c>
      <c r="V59" s="43"/>
    </row>
    <row r="60" spans="1:22" s="8" customFormat="1" ht="17" thickBot="1" x14ac:dyDescent="0.3">
      <c r="A60" s="170" t="s">
        <v>5255</v>
      </c>
      <c r="B60" s="34"/>
      <c r="C60" s="34">
        <f>SUM(C56:C59)</f>
        <v>506</v>
      </c>
      <c r="D60" s="34">
        <f t="shared" ref="D60:V60" si="6">SUM(D56:D59)</f>
        <v>560</v>
      </c>
      <c r="E60" s="34">
        <f t="shared" si="6"/>
        <v>2218</v>
      </c>
      <c r="F60" s="34">
        <f t="shared" si="6"/>
        <v>1100</v>
      </c>
      <c r="G60" s="34">
        <f t="shared" si="6"/>
        <v>569</v>
      </c>
      <c r="H60" s="34">
        <f t="shared" si="6"/>
        <v>107</v>
      </c>
      <c r="I60" s="34">
        <f t="shared" si="6"/>
        <v>160</v>
      </c>
      <c r="J60" s="34">
        <f t="shared" si="6"/>
        <v>455</v>
      </c>
      <c r="K60" s="34">
        <f>SUM(K56:K59)</f>
        <v>1126</v>
      </c>
      <c r="L60" s="34">
        <f t="shared" si="6"/>
        <v>350</v>
      </c>
      <c r="M60" s="34">
        <f t="shared" si="6"/>
        <v>310</v>
      </c>
      <c r="N60" s="34">
        <f t="shared" si="6"/>
        <v>1005</v>
      </c>
      <c r="O60" s="34">
        <f t="shared" si="6"/>
        <v>2490</v>
      </c>
      <c r="P60" s="34">
        <f t="shared" si="6"/>
        <v>262</v>
      </c>
      <c r="Q60" s="34">
        <f t="shared" si="6"/>
        <v>221</v>
      </c>
      <c r="R60" s="34">
        <f t="shared" si="6"/>
        <v>153</v>
      </c>
      <c r="S60" s="34">
        <f t="shared" si="6"/>
        <v>250</v>
      </c>
      <c r="T60" s="34">
        <f t="shared" si="6"/>
        <v>0</v>
      </c>
      <c r="U60" s="34">
        <f t="shared" si="6"/>
        <v>310</v>
      </c>
      <c r="V60" s="34">
        <f t="shared" si="6"/>
        <v>0</v>
      </c>
    </row>
    <row r="61" spans="1:22" x14ac:dyDescent="0.25">
      <c r="A61" s="28">
        <v>44630</v>
      </c>
      <c r="B61" s="22" t="s">
        <v>63</v>
      </c>
      <c r="C61" s="14"/>
      <c r="D61" s="14">
        <v>-23</v>
      </c>
      <c r="E61" s="14">
        <v>-50</v>
      </c>
      <c r="F61" s="14"/>
      <c r="G61" s="14">
        <v>-35</v>
      </c>
      <c r="H61" s="14"/>
      <c r="I61" s="14"/>
      <c r="J61" s="14"/>
      <c r="K61" s="14">
        <v>-150</v>
      </c>
      <c r="L61" s="14"/>
      <c r="M61" s="14"/>
      <c r="N61" s="14"/>
      <c r="O61" s="14"/>
      <c r="P61" s="14">
        <v>-61</v>
      </c>
      <c r="Q61" s="14">
        <v>-18</v>
      </c>
      <c r="R61" s="14"/>
      <c r="S61" s="14"/>
      <c r="T61" s="14"/>
      <c r="U61" s="14"/>
      <c r="V61" s="14"/>
    </row>
    <row r="62" spans="1:22" x14ac:dyDescent="0.25">
      <c r="A62" s="893">
        <v>44661</v>
      </c>
      <c r="B62" s="660" t="s">
        <v>5431</v>
      </c>
      <c r="C62" s="590"/>
      <c r="D62" s="590"/>
      <c r="E62" s="590"/>
      <c r="F62" s="590"/>
      <c r="G62" s="590"/>
      <c r="H62" s="590"/>
      <c r="I62" s="590"/>
      <c r="J62" s="590"/>
      <c r="K62" s="590"/>
      <c r="L62" s="590"/>
      <c r="M62" s="590"/>
      <c r="N62" s="590"/>
      <c r="O62" s="590"/>
      <c r="P62" s="590"/>
      <c r="Q62" s="590"/>
      <c r="R62" s="590"/>
      <c r="S62" s="590"/>
      <c r="T62" s="590"/>
      <c r="U62" s="660">
        <v>-65</v>
      </c>
      <c r="V62" s="590"/>
    </row>
    <row r="63" spans="1:22" s="1" customFormat="1" x14ac:dyDescent="0.25">
      <c r="A63" s="55">
        <v>44722</v>
      </c>
      <c r="B63" s="53" t="s">
        <v>63</v>
      </c>
      <c r="C63" s="354"/>
      <c r="D63" s="53">
        <v>-15</v>
      </c>
      <c r="E63" s="53">
        <v>-50</v>
      </c>
      <c r="F63" s="53"/>
      <c r="G63" s="53">
        <v>-30</v>
      </c>
      <c r="H63" s="354"/>
      <c r="I63" s="354"/>
      <c r="J63" s="53">
        <v>-230</v>
      </c>
      <c r="K63" s="53">
        <v>-130</v>
      </c>
      <c r="L63" s="354"/>
      <c r="M63" s="354"/>
      <c r="N63" s="354"/>
      <c r="O63" s="53"/>
      <c r="P63" s="53">
        <v>-68</v>
      </c>
      <c r="Q63" s="354"/>
      <c r="R63" s="354"/>
      <c r="S63" s="53"/>
      <c r="T63" s="354"/>
      <c r="U63" s="53"/>
      <c r="V63" s="354"/>
    </row>
    <row r="64" spans="1:22" ht="14.25" customHeight="1" x14ac:dyDescent="0.25">
      <c r="A64" s="55" t="s">
        <v>5320</v>
      </c>
      <c r="B64" s="14" t="s">
        <v>63</v>
      </c>
      <c r="C64" s="13"/>
      <c r="D64" s="13">
        <v>-8</v>
      </c>
      <c r="E64" s="13">
        <v>-122</v>
      </c>
      <c r="F64" s="13">
        <v>-100</v>
      </c>
      <c r="G64" s="13">
        <v>-64</v>
      </c>
      <c r="H64" s="13"/>
      <c r="I64" s="13"/>
      <c r="J64" s="13">
        <v>-35</v>
      </c>
      <c r="K64" s="13">
        <v>-28</v>
      </c>
      <c r="L64" s="13">
        <v>-15</v>
      </c>
      <c r="M64" s="13"/>
      <c r="N64" s="13"/>
      <c r="O64" s="13">
        <v>-125</v>
      </c>
      <c r="P64" s="13">
        <v>-18</v>
      </c>
      <c r="Q64" s="13"/>
      <c r="R64" s="13"/>
      <c r="S64" s="13">
        <v>-24</v>
      </c>
      <c r="T64" s="13"/>
      <c r="U64" s="13">
        <v>-20</v>
      </c>
      <c r="V64" s="13"/>
    </row>
    <row r="65" spans="1:22" x14ac:dyDescent="0.25">
      <c r="A65" s="55" t="s">
        <v>5347</v>
      </c>
      <c r="B65" s="14" t="s">
        <v>63</v>
      </c>
      <c r="C65" s="13">
        <v>-34</v>
      </c>
      <c r="D65" s="13"/>
      <c r="E65" s="13">
        <v>-210</v>
      </c>
      <c r="F65" s="13"/>
      <c r="G65" s="13"/>
      <c r="H65" s="13"/>
      <c r="I65" s="13">
        <v>-32</v>
      </c>
      <c r="J65" s="13">
        <v>-44</v>
      </c>
      <c r="K65" s="13"/>
      <c r="L65" s="13"/>
      <c r="M65" s="13"/>
      <c r="N65" s="13">
        <v>-127</v>
      </c>
      <c r="O65" s="13">
        <v>-150</v>
      </c>
      <c r="P65" s="13"/>
      <c r="Q65" s="13"/>
      <c r="R65" s="13"/>
      <c r="S65" s="13"/>
      <c r="T65" s="13"/>
      <c r="U65" s="13">
        <v>-50</v>
      </c>
      <c r="V65" s="13"/>
    </row>
    <row r="66" spans="1:22" x14ac:dyDescent="0.25">
      <c r="A66" s="55" t="s">
        <v>5347</v>
      </c>
      <c r="B66" s="14" t="s">
        <v>5349</v>
      </c>
      <c r="C66" s="13"/>
      <c r="D66" s="13"/>
      <c r="E66" s="13"/>
      <c r="F66" s="13"/>
      <c r="G66" s="13"/>
      <c r="H66" s="13">
        <v>50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 spans="1:22" ht="17" thickBot="1" x14ac:dyDescent="0.3">
      <c r="A67" s="12" t="s">
        <v>5415</v>
      </c>
      <c r="B67" s="75" t="s">
        <v>63</v>
      </c>
      <c r="C67" s="13">
        <v>-55</v>
      </c>
      <c r="D67" s="13">
        <v>-57</v>
      </c>
      <c r="E67" s="13">
        <v>-306</v>
      </c>
      <c r="F67" s="13"/>
      <c r="G67" s="13">
        <v>-54</v>
      </c>
      <c r="H67" s="13">
        <v>-32</v>
      </c>
      <c r="I67" s="13"/>
      <c r="J67" s="13"/>
      <c r="K67" s="13"/>
      <c r="L67" s="13">
        <v>-56</v>
      </c>
      <c r="M67" s="13"/>
      <c r="N67" s="13">
        <v>-70</v>
      </c>
      <c r="O67" s="13">
        <v>-225</v>
      </c>
      <c r="P67" s="13">
        <v>-14</v>
      </c>
      <c r="Q67" s="13">
        <v>-18</v>
      </c>
      <c r="R67" s="13">
        <v>-14</v>
      </c>
      <c r="S67" s="13"/>
      <c r="T67" s="13"/>
      <c r="U67" s="13">
        <v>-21</v>
      </c>
      <c r="V67" s="13"/>
    </row>
    <row r="68" spans="1:22" s="8" customFormat="1" ht="17" thickBot="1" x14ac:dyDescent="0.3">
      <c r="A68" s="170" t="s">
        <v>5422</v>
      </c>
      <c r="B68" s="34"/>
      <c r="C68" s="34">
        <f>SUM(C60:C67)</f>
        <v>417</v>
      </c>
      <c r="D68" s="34">
        <f t="shared" ref="D68:V68" si="7">SUM(D60:D67)</f>
        <v>457</v>
      </c>
      <c r="E68" s="34">
        <f t="shared" si="7"/>
        <v>1480</v>
      </c>
      <c r="F68" s="34">
        <f t="shared" si="7"/>
        <v>1000</v>
      </c>
      <c r="G68" s="34">
        <f t="shared" si="7"/>
        <v>386</v>
      </c>
      <c r="H68" s="34">
        <f t="shared" si="7"/>
        <v>125</v>
      </c>
      <c r="I68" s="34">
        <f t="shared" si="7"/>
        <v>128</v>
      </c>
      <c r="J68" s="34">
        <f t="shared" si="7"/>
        <v>146</v>
      </c>
      <c r="K68" s="34">
        <f t="shared" si="7"/>
        <v>818</v>
      </c>
      <c r="L68" s="34">
        <f t="shared" si="7"/>
        <v>279</v>
      </c>
      <c r="M68" s="34">
        <f t="shared" si="7"/>
        <v>310</v>
      </c>
      <c r="N68" s="34">
        <f t="shared" si="7"/>
        <v>808</v>
      </c>
      <c r="O68" s="34">
        <f t="shared" si="7"/>
        <v>1990</v>
      </c>
      <c r="P68" s="34">
        <f t="shared" si="7"/>
        <v>101</v>
      </c>
      <c r="Q68" s="34">
        <f t="shared" si="7"/>
        <v>185</v>
      </c>
      <c r="R68" s="34">
        <f t="shared" si="7"/>
        <v>139</v>
      </c>
      <c r="S68" s="34">
        <f t="shared" si="7"/>
        <v>226</v>
      </c>
      <c r="T68" s="34">
        <f t="shared" si="7"/>
        <v>0</v>
      </c>
      <c r="U68" s="34">
        <f>SUM(U60:U67)</f>
        <v>154</v>
      </c>
      <c r="V68" s="34">
        <f t="shared" si="7"/>
        <v>0</v>
      </c>
    </row>
    <row r="69" spans="1:22" ht="17" thickBot="1" x14ac:dyDescent="0.3">
      <c r="A69" s="55" t="s">
        <v>5627</v>
      </c>
      <c r="B69" s="77" t="s">
        <v>63</v>
      </c>
      <c r="C69" s="13"/>
      <c r="D69" s="13">
        <v>-84</v>
      </c>
      <c r="E69" s="13">
        <v>-100</v>
      </c>
      <c r="F69" s="13">
        <v>-84</v>
      </c>
      <c r="G69" s="13">
        <v>-30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 spans="1:22" s="8" customFormat="1" ht="17" thickBot="1" x14ac:dyDescent="0.3">
      <c r="A70" s="161" t="s">
        <v>5612</v>
      </c>
      <c r="B70" s="34"/>
      <c r="C70" s="34">
        <f>SUM(C68:C69)</f>
        <v>417</v>
      </c>
      <c r="D70" s="34">
        <f t="shared" ref="D70:V70" si="8">SUM(D68:D69)</f>
        <v>373</v>
      </c>
      <c r="E70" s="34">
        <f t="shared" si="8"/>
        <v>1380</v>
      </c>
      <c r="F70" s="34">
        <f t="shared" si="8"/>
        <v>916</v>
      </c>
      <c r="G70" s="34">
        <f t="shared" si="8"/>
        <v>356</v>
      </c>
      <c r="H70" s="34">
        <f t="shared" si="8"/>
        <v>125</v>
      </c>
      <c r="I70" s="34">
        <f t="shared" si="8"/>
        <v>128</v>
      </c>
      <c r="J70" s="34">
        <f t="shared" si="8"/>
        <v>146</v>
      </c>
      <c r="K70" s="34">
        <f t="shared" si="8"/>
        <v>818</v>
      </c>
      <c r="L70" s="34">
        <f t="shared" si="8"/>
        <v>279</v>
      </c>
      <c r="M70" s="34">
        <f t="shared" si="8"/>
        <v>310</v>
      </c>
      <c r="N70" s="34">
        <f t="shared" si="8"/>
        <v>808</v>
      </c>
      <c r="O70" s="34">
        <f t="shared" si="8"/>
        <v>1990</v>
      </c>
      <c r="P70" s="34">
        <f t="shared" si="8"/>
        <v>101</v>
      </c>
      <c r="Q70" s="34">
        <f t="shared" si="8"/>
        <v>185</v>
      </c>
      <c r="R70" s="34">
        <f t="shared" si="8"/>
        <v>139</v>
      </c>
      <c r="S70" s="34">
        <f t="shared" si="8"/>
        <v>226</v>
      </c>
      <c r="T70" s="34">
        <f t="shared" si="8"/>
        <v>0</v>
      </c>
      <c r="U70" s="34">
        <f t="shared" si="8"/>
        <v>154</v>
      </c>
      <c r="V70" s="34">
        <f t="shared" si="8"/>
        <v>0</v>
      </c>
    </row>
    <row r="71" spans="1:22" x14ac:dyDescent="0.25">
      <c r="A71" s="55">
        <v>44846</v>
      </c>
      <c r="B71" s="77" t="s">
        <v>63</v>
      </c>
      <c r="C71" s="13"/>
      <c r="D71" s="13">
        <v>-62</v>
      </c>
      <c r="E71" s="13"/>
      <c r="F71" s="13">
        <v>-70</v>
      </c>
      <c r="G71" s="13">
        <v>-40</v>
      </c>
      <c r="H71" s="13">
        <v>-10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 spans="1:22" x14ac:dyDescent="0.25">
      <c r="A72" s="55" t="s">
        <v>5830</v>
      </c>
      <c r="B72" s="77" t="s">
        <v>63</v>
      </c>
      <c r="C72" s="13"/>
      <c r="D72" s="13">
        <v>-29</v>
      </c>
      <c r="E72" s="13">
        <v>-10</v>
      </c>
      <c r="F72" s="13"/>
      <c r="G72" s="13">
        <v>-33</v>
      </c>
      <c r="H72" s="13"/>
      <c r="I72" s="13"/>
      <c r="J72" s="13"/>
      <c r="K72" s="13">
        <v>-20</v>
      </c>
      <c r="L72" s="13">
        <v>-50</v>
      </c>
      <c r="M72" s="13"/>
      <c r="N72" s="13"/>
      <c r="O72" s="13"/>
      <c r="P72" s="13">
        <v>-30</v>
      </c>
      <c r="Q72" s="13"/>
      <c r="R72" s="13"/>
      <c r="S72" s="13"/>
      <c r="T72" s="13"/>
      <c r="U72" s="13"/>
      <c r="V72" s="13"/>
    </row>
    <row r="73" spans="1:22" ht="17" thickBot="1" x14ac:dyDescent="0.3">
      <c r="A73" s="12" t="s">
        <v>5839</v>
      </c>
      <c r="B73" s="13" t="s">
        <v>63</v>
      </c>
      <c r="C73" s="13"/>
      <c r="D73" s="13">
        <v>-41</v>
      </c>
      <c r="E73" s="13">
        <v>-23</v>
      </c>
      <c r="F73" s="13">
        <v>-178</v>
      </c>
      <c r="G73" s="13">
        <v>-22</v>
      </c>
      <c r="H73" s="13">
        <v>-63</v>
      </c>
      <c r="I73" s="13"/>
      <c r="J73" s="13"/>
      <c r="K73" s="13">
        <v>-86</v>
      </c>
      <c r="L73" s="13">
        <v>-104</v>
      </c>
      <c r="M73" s="13"/>
      <c r="N73" s="13"/>
      <c r="O73" s="13"/>
      <c r="P73" s="13">
        <v>-18</v>
      </c>
      <c r="Q73" s="13">
        <v>-25</v>
      </c>
      <c r="R73" s="13">
        <v>-78</v>
      </c>
      <c r="S73" s="13">
        <v>-46</v>
      </c>
      <c r="T73" s="13"/>
      <c r="U73" s="13"/>
      <c r="V73" s="13"/>
    </row>
    <row r="74" spans="1:22" s="8" customFormat="1" ht="17" thickBot="1" x14ac:dyDescent="0.3">
      <c r="A74" s="161" t="s">
        <v>5884</v>
      </c>
      <c r="B74" s="34"/>
      <c r="C74" s="34">
        <f>SUM(C70:C73)</f>
        <v>417</v>
      </c>
      <c r="D74" s="34">
        <f t="shared" ref="D74:V74" si="9">SUM(D70:D73)</f>
        <v>241</v>
      </c>
      <c r="E74" s="34">
        <f t="shared" si="9"/>
        <v>1347</v>
      </c>
      <c r="F74" s="34">
        <f t="shared" si="9"/>
        <v>668</v>
      </c>
      <c r="G74" s="34">
        <f t="shared" si="9"/>
        <v>261</v>
      </c>
      <c r="H74" s="34">
        <f t="shared" si="9"/>
        <v>52</v>
      </c>
      <c r="I74" s="34">
        <f t="shared" si="9"/>
        <v>128</v>
      </c>
      <c r="J74" s="34">
        <f t="shared" si="9"/>
        <v>146</v>
      </c>
      <c r="K74" s="34">
        <f t="shared" si="9"/>
        <v>712</v>
      </c>
      <c r="L74" s="34">
        <f t="shared" si="9"/>
        <v>125</v>
      </c>
      <c r="M74" s="34">
        <f t="shared" si="9"/>
        <v>310</v>
      </c>
      <c r="N74" s="34">
        <f t="shared" si="9"/>
        <v>808</v>
      </c>
      <c r="O74" s="34">
        <f t="shared" si="9"/>
        <v>1990</v>
      </c>
      <c r="P74" s="34">
        <f t="shared" si="9"/>
        <v>53</v>
      </c>
      <c r="Q74" s="34">
        <f t="shared" si="9"/>
        <v>160</v>
      </c>
      <c r="R74" s="34">
        <f t="shared" si="9"/>
        <v>61</v>
      </c>
      <c r="S74" s="34">
        <f t="shared" si="9"/>
        <v>180</v>
      </c>
      <c r="T74" s="34">
        <f t="shared" si="9"/>
        <v>0</v>
      </c>
      <c r="U74" s="34">
        <f t="shared" si="9"/>
        <v>154</v>
      </c>
      <c r="V74" s="34">
        <f t="shared" si="9"/>
        <v>0</v>
      </c>
    </row>
    <row r="75" spans="1:22" s="421" customFormat="1" x14ac:dyDescent="0.25">
      <c r="A75" s="1250">
        <v>44927</v>
      </c>
      <c r="B75" s="621" t="s">
        <v>6069</v>
      </c>
      <c r="C75" s="621"/>
      <c r="D75" s="619"/>
      <c r="E75" s="619"/>
      <c r="F75" s="619"/>
      <c r="G75" s="619"/>
      <c r="H75" s="619"/>
      <c r="I75" s="619"/>
      <c r="J75" s="619"/>
      <c r="K75" s="619"/>
      <c r="L75" s="619">
        <v>-17</v>
      </c>
      <c r="M75" s="619"/>
      <c r="N75" s="619"/>
      <c r="O75" s="619"/>
      <c r="P75" s="619"/>
      <c r="Q75" s="619"/>
      <c r="R75" s="619"/>
      <c r="S75" s="619"/>
      <c r="T75" s="619"/>
      <c r="U75" s="619"/>
      <c r="V75" s="619"/>
    </row>
    <row r="76" spans="1:22" x14ac:dyDescent="0.25">
      <c r="A76" s="55">
        <v>45047</v>
      </c>
      <c r="B76" s="22" t="s">
        <v>63</v>
      </c>
      <c r="C76" s="53">
        <v>-190</v>
      </c>
      <c r="D76" s="13"/>
      <c r="E76" s="13">
        <v>-317</v>
      </c>
      <c r="F76" s="13"/>
      <c r="G76" s="13">
        <v>-40</v>
      </c>
      <c r="H76" s="13"/>
      <c r="I76" s="13"/>
      <c r="J76" s="13">
        <v>-146</v>
      </c>
      <c r="K76" s="13"/>
      <c r="L76" s="13"/>
      <c r="M76" s="13"/>
      <c r="N76" s="13">
        <v>-255</v>
      </c>
      <c r="O76" s="13">
        <v>-293</v>
      </c>
      <c r="P76" s="13"/>
      <c r="Q76" s="13"/>
      <c r="R76" s="13">
        <v>-6</v>
      </c>
      <c r="S76" s="13"/>
      <c r="T76" s="13"/>
      <c r="U76" s="13">
        <v>-29</v>
      </c>
      <c r="V76" s="13"/>
    </row>
    <row r="77" spans="1:22" x14ac:dyDescent="0.25">
      <c r="A77" s="55">
        <v>45047</v>
      </c>
      <c r="B77" s="14" t="s">
        <v>63</v>
      </c>
      <c r="C77" s="13"/>
      <c r="D77" s="13">
        <v>-41</v>
      </c>
      <c r="E77" s="13"/>
      <c r="F77" s="13">
        <v>-103</v>
      </c>
      <c r="G77" s="13"/>
      <c r="H77" s="13">
        <v>-7</v>
      </c>
      <c r="I77" s="13"/>
      <c r="J77" s="13"/>
      <c r="K77" s="13">
        <v>-31</v>
      </c>
      <c r="L77" s="13">
        <v>-13</v>
      </c>
      <c r="M77" s="13"/>
      <c r="N77" s="13"/>
      <c r="O77" s="13"/>
      <c r="P77" s="13">
        <v>-31</v>
      </c>
      <c r="Q77" s="13">
        <v>-1</v>
      </c>
      <c r="R77" s="13"/>
      <c r="S77" s="13"/>
      <c r="T77" s="13"/>
      <c r="U77" s="13"/>
      <c r="V77" s="13"/>
    </row>
    <row r="78" spans="1:22" x14ac:dyDescent="0.25">
      <c r="A78" s="55" t="s">
        <v>3805</v>
      </c>
      <c r="B78" s="14" t="s">
        <v>63</v>
      </c>
      <c r="C78" s="13"/>
      <c r="D78" s="13">
        <v>-169</v>
      </c>
      <c r="E78" s="13"/>
      <c r="F78" s="13"/>
      <c r="G78" s="13">
        <v>-175</v>
      </c>
      <c r="H78" s="13"/>
      <c r="I78" s="13"/>
      <c r="J78" s="13"/>
      <c r="K78" s="13">
        <v>-200</v>
      </c>
      <c r="L78" s="13">
        <v>-32</v>
      </c>
      <c r="M78" s="13"/>
      <c r="N78" s="13"/>
      <c r="O78" s="13"/>
      <c r="P78" s="13">
        <v>-19</v>
      </c>
      <c r="Q78" s="13">
        <v>-45</v>
      </c>
      <c r="R78" s="13"/>
      <c r="S78" s="13"/>
      <c r="T78" s="13"/>
      <c r="U78" s="13"/>
      <c r="V78" s="13"/>
    </row>
    <row r="79" spans="1:22" x14ac:dyDescent="0.25">
      <c r="A79" s="17" t="s">
        <v>5970</v>
      </c>
      <c r="B79" s="14" t="s">
        <v>63</v>
      </c>
      <c r="C79" s="13"/>
      <c r="D79" s="13"/>
      <c r="E79" s="13"/>
      <c r="F79" s="13"/>
      <c r="G79" s="13"/>
      <c r="H79" s="13">
        <v>-10</v>
      </c>
      <c r="I79" s="13"/>
      <c r="J79" s="13"/>
      <c r="K79" s="13">
        <v>-158</v>
      </c>
      <c r="L79" s="13"/>
      <c r="M79" s="13">
        <v>-50</v>
      </c>
      <c r="N79" s="13">
        <v>-150</v>
      </c>
      <c r="O79" s="13">
        <v>-320</v>
      </c>
      <c r="P79" s="13">
        <v>-2</v>
      </c>
      <c r="Q79" s="13"/>
      <c r="R79" s="13">
        <v>-3</v>
      </c>
      <c r="S79" s="13"/>
      <c r="T79" s="13"/>
      <c r="U79" s="13">
        <v>-10</v>
      </c>
      <c r="V79" s="13"/>
    </row>
    <row r="80" spans="1:22" x14ac:dyDescent="0.25">
      <c r="A80" s="17" t="s">
        <v>5970</v>
      </c>
      <c r="B80" s="13" t="s">
        <v>63</v>
      </c>
      <c r="C80" s="13">
        <v>-202</v>
      </c>
      <c r="D80" s="13"/>
      <c r="E80" s="13"/>
      <c r="F80" s="13">
        <v>-238</v>
      </c>
      <c r="G80" s="13"/>
      <c r="H80" s="13"/>
      <c r="I80" s="13">
        <v>-37</v>
      </c>
      <c r="J80" s="13"/>
      <c r="K80" s="13"/>
      <c r="L80" s="13"/>
      <c r="M80" s="13"/>
      <c r="N80" s="13"/>
      <c r="O80" s="13"/>
      <c r="P80" s="13"/>
      <c r="Q80" s="13">
        <v>-23</v>
      </c>
      <c r="R80" s="13"/>
      <c r="S80" s="13">
        <v>-31</v>
      </c>
      <c r="T80" s="13"/>
      <c r="U80" s="13"/>
      <c r="V80" s="13"/>
    </row>
    <row r="81" spans="1:22" s="49" customFormat="1" x14ac:dyDescent="0.25">
      <c r="A81" s="752" t="s">
        <v>5970</v>
      </c>
      <c r="B81" s="660" t="s">
        <v>6069</v>
      </c>
      <c r="C81" s="185"/>
      <c r="D81" s="185">
        <v>-6</v>
      </c>
      <c r="E81" s="185"/>
      <c r="F81" s="185"/>
      <c r="G81" s="185"/>
      <c r="H81" s="185">
        <v>-21</v>
      </c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</row>
    <row r="82" spans="1:22" x14ac:dyDescent="0.25">
      <c r="A82" s="17" t="s">
        <v>6064</v>
      </c>
      <c r="B82" s="13" t="s">
        <v>63</v>
      </c>
      <c r="C82" s="13"/>
      <c r="D82" s="13"/>
      <c r="E82" s="13">
        <v>-234</v>
      </c>
      <c r="F82" s="13"/>
      <c r="G82" s="13"/>
      <c r="H82" s="13"/>
      <c r="I82" s="13"/>
      <c r="J82" s="13"/>
      <c r="K82" s="13">
        <v>-18</v>
      </c>
      <c r="L82" s="13"/>
      <c r="M82" s="13"/>
      <c r="N82" s="13">
        <v>-56</v>
      </c>
      <c r="O82" s="13">
        <v>-750</v>
      </c>
      <c r="P82" s="13">
        <v>-1</v>
      </c>
      <c r="Q82" s="13">
        <v>-17</v>
      </c>
      <c r="R82" s="13"/>
      <c r="S82" s="13"/>
      <c r="T82" s="13"/>
      <c r="U82" s="13">
        <v>-86</v>
      </c>
      <c r="V82" s="13"/>
    </row>
    <row r="83" spans="1:22" s="49" customFormat="1" ht="17" thickBot="1" x14ac:dyDescent="0.3">
      <c r="A83" s="752" t="s">
        <v>6064</v>
      </c>
      <c r="B83" s="660" t="s">
        <v>6069</v>
      </c>
      <c r="C83" s="185"/>
      <c r="D83" s="185">
        <v>-15</v>
      </c>
      <c r="E83" s="185"/>
      <c r="F83" s="185"/>
      <c r="G83" s="185"/>
      <c r="H83" s="185"/>
      <c r="I83" s="185"/>
      <c r="J83" s="185"/>
      <c r="K83" s="185"/>
      <c r="L83" s="185"/>
      <c r="M83" s="185"/>
      <c r="N83" s="185"/>
      <c r="O83" s="44"/>
      <c r="P83" s="44"/>
      <c r="Q83" s="185"/>
      <c r="R83" s="185"/>
      <c r="S83" s="185"/>
      <c r="T83" s="185"/>
      <c r="U83" s="185"/>
      <c r="V83" s="185"/>
    </row>
    <row r="84" spans="1:22" s="8" customFormat="1" ht="17" thickBot="1" x14ac:dyDescent="0.3">
      <c r="A84" s="161" t="s">
        <v>6067</v>
      </c>
      <c r="B84" s="34"/>
      <c r="C84" s="34">
        <f>SUM(C74:C83)</f>
        <v>25</v>
      </c>
      <c r="D84" s="34">
        <f t="shared" ref="D84:V84" si="10">SUM(D74:D83)</f>
        <v>10</v>
      </c>
      <c r="E84" s="34">
        <f t="shared" si="10"/>
        <v>796</v>
      </c>
      <c r="F84" s="34">
        <f t="shared" si="10"/>
        <v>327</v>
      </c>
      <c r="G84" s="34">
        <f t="shared" si="10"/>
        <v>46</v>
      </c>
      <c r="H84" s="34">
        <f t="shared" si="10"/>
        <v>14</v>
      </c>
      <c r="I84" s="34">
        <f t="shared" si="10"/>
        <v>91</v>
      </c>
      <c r="J84" s="34">
        <f t="shared" si="10"/>
        <v>0</v>
      </c>
      <c r="K84" s="34">
        <f t="shared" si="10"/>
        <v>305</v>
      </c>
      <c r="L84" s="34">
        <f>SUM(L74:L83)</f>
        <v>63</v>
      </c>
      <c r="M84" s="34">
        <f t="shared" si="10"/>
        <v>260</v>
      </c>
      <c r="N84" s="34">
        <f t="shared" si="10"/>
        <v>347</v>
      </c>
      <c r="O84" s="34">
        <f t="shared" si="10"/>
        <v>627</v>
      </c>
      <c r="P84" s="34">
        <f t="shared" si="10"/>
        <v>0</v>
      </c>
      <c r="Q84" s="34">
        <f t="shared" si="10"/>
        <v>74</v>
      </c>
      <c r="R84" s="34">
        <f t="shared" si="10"/>
        <v>52</v>
      </c>
      <c r="S84" s="34">
        <f t="shared" si="10"/>
        <v>149</v>
      </c>
      <c r="T84" s="34">
        <f t="shared" si="10"/>
        <v>0</v>
      </c>
      <c r="U84" s="34">
        <f t="shared" si="10"/>
        <v>29</v>
      </c>
      <c r="V84" s="34">
        <f t="shared" si="10"/>
        <v>0</v>
      </c>
    </row>
    <row r="85" spans="1:22" x14ac:dyDescent="0.25">
      <c r="A85" s="12">
        <v>45079</v>
      </c>
      <c r="B85" s="46" t="s">
        <v>63</v>
      </c>
      <c r="C85" s="13"/>
      <c r="D85" s="13"/>
      <c r="E85" s="13">
        <v>-80</v>
      </c>
      <c r="F85" s="13">
        <v>-51</v>
      </c>
      <c r="G85" s="13"/>
      <c r="H85" s="13">
        <v>-11</v>
      </c>
      <c r="I85" s="13"/>
      <c r="J85" s="13"/>
      <c r="K85" s="13">
        <v>-23</v>
      </c>
      <c r="L85" s="13"/>
      <c r="M85" s="13">
        <v>-60</v>
      </c>
      <c r="N85" s="13">
        <v>-226</v>
      </c>
      <c r="O85" s="13">
        <v>-157</v>
      </c>
      <c r="P85" s="13"/>
      <c r="Q85" s="13">
        <v>-15</v>
      </c>
      <c r="R85" s="13"/>
      <c r="S85" s="13"/>
      <c r="T85" s="13"/>
      <c r="U85" s="13">
        <v>-11</v>
      </c>
      <c r="V85" s="13"/>
    </row>
    <row r="86" spans="1:22" s="1" customFormat="1" x14ac:dyDescent="0.25">
      <c r="A86" s="12" t="s">
        <v>6187</v>
      </c>
      <c r="B86" s="13" t="s">
        <v>63</v>
      </c>
      <c r="C86" s="43"/>
      <c r="D86" s="13">
        <v>-10</v>
      </c>
      <c r="E86" s="13">
        <v>-100</v>
      </c>
      <c r="F86" s="43"/>
      <c r="G86" s="13">
        <v>-15</v>
      </c>
      <c r="H86" s="13">
        <v>-14</v>
      </c>
      <c r="I86" s="43"/>
      <c r="J86" s="43"/>
      <c r="K86" s="13">
        <v>-63</v>
      </c>
      <c r="L86" s="13">
        <v>-20</v>
      </c>
      <c r="M86" s="43"/>
      <c r="N86" s="43"/>
      <c r="O86" s="43"/>
      <c r="P86" s="43"/>
      <c r="Q86" s="13">
        <v>-59</v>
      </c>
      <c r="R86" s="43"/>
      <c r="S86" s="43"/>
      <c r="T86" s="43"/>
      <c r="U86" s="43"/>
      <c r="V86" s="43"/>
    </row>
    <row r="87" spans="1:22" x14ac:dyDescent="0.25">
      <c r="A87" s="12" t="s">
        <v>6187</v>
      </c>
      <c r="B87" s="13" t="s">
        <v>63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>
        <v>-108</v>
      </c>
      <c r="N87" s="13"/>
      <c r="O87" s="13">
        <v>-100</v>
      </c>
      <c r="P87" s="13"/>
      <c r="Q87" s="13"/>
      <c r="R87" s="13"/>
      <c r="S87" s="13"/>
      <c r="T87" s="13"/>
      <c r="U87" s="13"/>
      <c r="V87" s="13"/>
    </row>
    <row r="88" spans="1:22" s="1" customFormat="1" x14ac:dyDescent="0.25">
      <c r="A88" s="55" t="s">
        <v>6192</v>
      </c>
      <c r="B88" s="53" t="s">
        <v>63</v>
      </c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13">
        <v>-527</v>
      </c>
      <c r="P88" s="43"/>
      <c r="Q88" s="43"/>
      <c r="R88" s="43"/>
      <c r="S88" s="43"/>
      <c r="T88" s="43"/>
      <c r="U88" s="13">
        <v>-29</v>
      </c>
      <c r="V88" s="43"/>
    </row>
    <row r="89" spans="1:22" s="1" customFormat="1" x14ac:dyDescent="0.25">
      <c r="A89" s="55" t="s">
        <v>6192</v>
      </c>
      <c r="B89" s="53" t="s">
        <v>63</v>
      </c>
      <c r="C89" s="13">
        <v>-25</v>
      </c>
      <c r="D89" s="43"/>
      <c r="E89" s="13">
        <v>-200</v>
      </c>
      <c r="F89" s="13">
        <v>-164</v>
      </c>
      <c r="G89" s="13">
        <v>-31</v>
      </c>
      <c r="H89" s="43"/>
      <c r="I89" s="13">
        <v>-63</v>
      </c>
      <c r="J89" s="43"/>
      <c r="K89" s="13">
        <v>-70</v>
      </c>
      <c r="L89" s="13">
        <v>-6</v>
      </c>
      <c r="M89" s="43"/>
      <c r="N89" s="13">
        <v>-38</v>
      </c>
      <c r="O89" s="43"/>
      <c r="P89" s="43"/>
      <c r="Q89" s="43"/>
      <c r="R89" s="43"/>
      <c r="S89" s="43"/>
      <c r="T89" s="43"/>
      <c r="U89" s="43"/>
      <c r="V89" s="43"/>
    </row>
    <row r="90" spans="1:22" s="49" customFormat="1" ht="17" thickBot="1" x14ac:dyDescent="0.3">
      <c r="A90" s="1466" t="s">
        <v>6198</v>
      </c>
      <c r="B90" s="439" t="s">
        <v>6200</v>
      </c>
      <c r="C90" s="246"/>
      <c r="D90" s="432"/>
      <c r="E90" s="432"/>
      <c r="F90" s="246"/>
      <c r="G90" s="246"/>
      <c r="H90" s="432"/>
      <c r="I90" s="432"/>
      <c r="J90" s="432"/>
      <c r="K90" s="432"/>
      <c r="L90" s="246"/>
      <c r="M90" s="432"/>
      <c r="N90" s="432">
        <v>-30</v>
      </c>
      <c r="O90" s="432"/>
      <c r="P90" s="432"/>
      <c r="Q90" s="432"/>
      <c r="R90" s="432"/>
      <c r="S90" s="432"/>
      <c r="T90" s="432"/>
      <c r="U90" s="432"/>
      <c r="V90" s="432"/>
    </row>
    <row r="91" spans="1:22" s="1" customFormat="1" ht="17" thickBot="1" x14ac:dyDescent="0.3">
      <c r="A91" s="161" t="s">
        <v>6258</v>
      </c>
      <c r="B91" s="34"/>
      <c r="C91" s="34">
        <f>SUM(C84:C90)</f>
        <v>0</v>
      </c>
      <c r="D91" s="34">
        <f t="shared" ref="D91:V91" si="11">SUM(D84:D90)</f>
        <v>0</v>
      </c>
      <c r="E91" s="34">
        <f t="shared" si="11"/>
        <v>416</v>
      </c>
      <c r="F91" s="34">
        <f t="shared" si="11"/>
        <v>112</v>
      </c>
      <c r="G91" s="34">
        <f t="shared" si="11"/>
        <v>0</v>
      </c>
      <c r="H91" s="56">
        <f t="shared" si="11"/>
        <v>-11</v>
      </c>
      <c r="I91" s="34">
        <f t="shared" si="11"/>
        <v>28</v>
      </c>
      <c r="J91" s="34">
        <f t="shared" si="11"/>
        <v>0</v>
      </c>
      <c r="K91" s="34">
        <f t="shared" si="11"/>
        <v>149</v>
      </c>
      <c r="L91" s="34">
        <f t="shared" si="11"/>
        <v>37</v>
      </c>
      <c r="M91" s="34">
        <f t="shared" si="11"/>
        <v>92</v>
      </c>
      <c r="N91" s="34">
        <f t="shared" si="11"/>
        <v>53</v>
      </c>
      <c r="O91" s="56">
        <f t="shared" si="11"/>
        <v>-157</v>
      </c>
      <c r="P91" s="34">
        <f t="shared" si="11"/>
        <v>0</v>
      </c>
      <c r="Q91" s="34">
        <f t="shared" si="11"/>
        <v>0</v>
      </c>
      <c r="R91" s="34">
        <f t="shared" si="11"/>
        <v>52</v>
      </c>
      <c r="S91" s="34">
        <f t="shared" si="11"/>
        <v>149</v>
      </c>
      <c r="T91" s="34">
        <f t="shared" si="11"/>
        <v>0</v>
      </c>
      <c r="U91" s="56">
        <f t="shared" si="11"/>
        <v>-11</v>
      </c>
      <c r="V91" s="34">
        <f t="shared" si="11"/>
        <v>0</v>
      </c>
    </row>
    <row r="92" spans="1:22" s="49" customFormat="1" x14ac:dyDescent="0.25">
      <c r="A92" s="507">
        <v>44929</v>
      </c>
      <c r="B92" s="508" t="s">
        <v>6200</v>
      </c>
      <c r="C92" s="508"/>
      <c r="D92" s="508"/>
      <c r="E92" s="508"/>
      <c r="F92" s="508"/>
      <c r="G92" s="508"/>
      <c r="H92" s="508"/>
      <c r="I92" s="508"/>
      <c r="J92" s="508"/>
      <c r="K92" s="508"/>
      <c r="L92" s="508"/>
      <c r="M92" s="508">
        <v>-45</v>
      </c>
      <c r="N92" s="508"/>
      <c r="O92" s="508"/>
      <c r="P92" s="508"/>
      <c r="Q92" s="508"/>
      <c r="R92" s="508"/>
      <c r="S92" s="508"/>
      <c r="T92" s="508"/>
      <c r="U92" s="508"/>
      <c r="V92" s="508"/>
    </row>
    <row r="93" spans="1:22" s="49" customFormat="1" x14ac:dyDescent="0.25">
      <c r="A93" s="507">
        <v>44929</v>
      </c>
      <c r="B93" s="508" t="s">
        <v>6318</v>
      </c>
      <c r="C93" s="185"/>
      <c r="D93" s="185"/>
      <c r="E93" s="185">
        <v>-416</v>
      </c>
      <c r="F93" s="185">
        <v>-112</v>
      </c>
      <c r="G93" s="185"/>
      <c r="H93" s="872">
        <v>11</v>
      </c>
      <c r="I93" s="185">
        <v>-28</v>
      </c>
      <c r="J93" s="185"/>
      <c r="K93" s="185">
        <v>-149</v>
      </c>
      <c r="L93" s="185">
        <v>-37</v>
      </c>
      <c r="M93" s="185">
        <v>-47</v>
      </c>
      <c r="N93" s="185">
        <v>-53</v>
      </c>
      <c r="O93" s="872">
        <v>157</v>
      </c>
      <c r="P93" s="185"/>
      <c r="Q93" s="185"/>
      <c r="R93" s="185">
        <v>-52</v>
      </c>
      <c r="S93" s="185">
        <v>-149</v>
      </c>
      <c r="T93" s="185"/>
      <c r="U93" s="872">
        <v>11</v>
      </c>
      <c r="V93" s="185"/>
    </row>
    <row r="94" spans="1:22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 spans="1:22" s="1" customFormat="1" ht="17" thickBot="1" x14ac:dyDescent="0.3">
      <c r="A95" s="43"/>
      <c r="B95" s="43"/>
      <c r="C95" s="43">
        <f>SUM(C91:C93)</f>
        <v>0</v>
      </c>
      <c r="D95" s="43">
        <f t="shared" ref="D95:V95" si="12">SUM(D91:D93)</f>
        <v>0</v>
      </c>
      <c r="E95" s="43">
        <f t="shared" si="12"/>
        <v>0</v>
      </c>
      <c r="F95" s="43">
        <f t="shared" si="12"/>
        <v>0</v>
      </c>
      <c r="G95" s="43">
        <f t="shared" si="12"/>
        <v>0</v>
      </c>
      <c r="H95" s="43">
        <f t="shared" si="12"/>
        <v>0</v>
      </c>
      <c r="I95" s="43">
        <f t="shared" si="12"/>
        <v>0</v>
      </c>
      <c r="J95" s="43">
        <f t="shared" si="12"/>
        <v>0</v>
      </c>
      <c r="K95" s="43">
        <f t="shared" si="12"/>
        <v>0</v>
      </c>
      <c r="L95" s="43">
        <f t="shared" si="12"/>
        <v>0</v>
      </c>
      <c r="M95" s="43">
        <f t="shared" si="12"/>
        <v>0</v>
      </c>
      <c r="N95" s="43">
        <f t="shared" si="12"/>
        <v>0</v>
      </c>
      <c r="O95" s="43">
        <f t="shared" si="12"/>
        <v>0</v>
      </c>
      <c r="P95" s="43">
        <f t="shared" si="12"/>
        <v>0</v>
      </c>
      <c r="Q95" s="43">
        <f t="shared" si="12"/>
        <v>0</v>
      </c>
      <c r="R95" s="43">
        <f t="shared" si="12"/>
        <v>0</v>
      </c>
      <c r="S95" s="43">
        <f t="shared" si="12"/>
        <v>0</v>
      </c>
      <c r="T95" s="43">
        <f t="shared" si="12"/>
        <v>0</v>
      </c>
      <c r="U95" s="43">
        <f t="shared" si="12"/>
        <v>0</v>
      </c>
      <c r="V95" s="43">
        <f t="shared" si="12"/>
        <v>0</v>
      </c>
    </row>
    <row r="96" spans="1:22" ht="17" thickBot="1" x14ac:dyDescent="0.3">
      <c r="C96" s="10" t="s">
        <v>29</v>
      </c>
      <c r="D96" s="10" t="s">
        <v>26</v>
      </c>
      <c r="E96" s="10" t="s">
        <v>4</v>
      </c>
      <c r="F96" s="10" t="s">
        <v>3</v>
      </c>
      <c r="G96" s="10" t="s">
        <v>10</v>
      </c>
      <c r="H96" s="10" t="s">
        <v>28</v>
      </c>
      <c r="I96" s="10" t="s">
        <v>778</v>
      </c>
      <c r="J96" s="10" t="s">
        <v>380</v>
      </c>
      <c r="K96" s="10" t="s">
        <v>27</v>
      </c>
      <c r="L96" s="10" t="s">
        <v>32</v>
      </c>
      <c r="M96" s="10" t="s">
        <v>134</v>
      </c>
      <c r="N96" s="10" t="s">
        <v>30</v>
      </c>
      <c r="O96" s="10" t="s">
        <v>31</v>
      </c>
      <c r="P96" s="10" t="s">
        <v>2</v>
      </c>
      <c r="Q96" s="10" t="s">
        <v>17</v>
      </c>
      <c r="R96" s="10" t="s">
        <v>4320</v>
      </c>
      <c r="S96" s="10" t="s">
        <v>18</v>
      </c>
      <c r="T96" s="10" t="s">
        <v>4413</v>
      </c>
      <c r="U96" s="10" t="s">
        <v>365</v>
      </c>
      <c r="V96" s="10"/>
    </row>
    <row r="97" spans="1:6" x14ac:dyDescent="0.25">
      <c r="A97" s="355" t="s">
        <v>4301</v>
      </c>
      <c r="B97" s="355"/>
      <c r="C97" s="355"/>
      <c r="D97" s="355"/>
      <c r="E97" s="355"/>
      <c r="F97" s="239"/>
    </row>
  </sheetData>
  <pageMargins left="0.7" right="0.7" top="0.75" bottom="0.75" header="0.3" footer="0.3"/>
  <pageSetup orientation="portrait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tabColor rgb="FF92D050"/>
  </sheetPr>
  <dimension ref="A1:P39"/>
  <sheetViews>
    <sheetView topLeftCell="A13" workbookViewId="0">
      <selection activeCell="G36" sqref="G36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6" width="8.5" style="2" customWidth="1"/>
    <col min="7" max="14" width="9.33203125" style="2" customWidth="1"/>
    <col min="15" max="15" width="8.5" style="2" customWidth="1"/>
    <col min="16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3" t="s">
        <v>2571</v>
      </c>
    </row>
    <row r="4" spans="1:15" x14ac:dyDescent="0.25">
      <c r="A4" s="3" t="s">
        <v>5243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ht="17" thickBot="1" x14ac:dyDescent="0.3">
      <c r="G5" s="30"/>
      <c r="H5" s="30"/>
      <c r="I5" s="30"/>
      <c r="J5" s="30"/>
      <c r="K5" s="30"/>
      <c r="L5" s="30"/>
      <c r="M5" s="30"/>
      <c r="N5" s="30"/>
    </row>
    <row r="6" spans="1:15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4</v>
      </c>
      <c r="F6" s="10" t="s">
        <v>10</v>
      </c>
      <c r="G6" s="10" t="s">
        <v>28</v>
      </c>
      <c r="H6" s="10" t="s">
        <v>17</v>
      </c>
      <c r="I6" s="10" t="s">
        <v>27</v>
      </c>
      <c r="J6" s="10" t="s">
        <v>134</v>
      </c>
      <c r="K6" s="10" t="s">
        <v>30</v>
      </c>
      <c r="L6" s="10" t="s">
        <v>29</v>
      </c>
      <c r="M6" s="10" t="s">
        <v>31</v>
      </c>
      <c r="N6" s="10" t="s">
        <v>18</v>
      </c>
      <c r="O6" s="10"/>
    </row>
    <row r="7" spans="1:15" x14ac:dyDescent="0.25">
      <c r="A7" s="12" t="s">
        <v>5238</v>
      </c>
      <c r="B7" s="13" t="s">
        <v>5244</v>
      </c>
      <c r="C7" s="53">
        <v>100</v>
      </c>
      <c r="D7" s="53">
        <v>100</v>
      </c>
      <c r="E7" s="53">
        <v>100</v>
      </c>
      <c r="F7" s="53">
        <v>45</v>
      </c>
      <c r="G7" s="53">
        <v>5</v>
      </c>
      <c r="H7" s="53">
        <v>25</v>
      </c>
      <c r="I7" s="53">
        <v>90</v>
      </c>
      <c r="J7" s="53"/>
      <c r="K7" s="53"/>
      <c r="L7" s="53"/>
      <c r="M7" s="53"/>
      <c r="N7" s="53"/>
      <c r="O7" s="53"/>
    </row>
    <row r="8" spans="1:15" s="1" customFormat="1" ht="17" thickBot="1" x14ac:dyDescent="0.3">
      <c r="A8" s="76" t="s">
        <v>5238</v>
      </c>
      <c r="B8" s="14" t="s">
        <v>5245</v>
      </c>
      <c r="C8" s="22"/>
      <c r="D8" s="22"/>
      <c r="E8" s="370"/>
      <c r="F8" s="22"/>
      <c r="G8" s="22"/>
      <c r="H8" s="22"/>
      <c r="I8" s="22"/>
      <c r="J8" s="22">
        <v>70</v>
      </c>
      <c r="K8" s="22">
        <v>30</v>
      </c>
      <c r="L8" s="22">
        <v>80</v>
      </c>
      <c r="M8" s="22"/>
      <c r="N8" s="22"/>
      <c r="O8" s="370"/>
    </row>
    <row r="9" spans="1:15" s="1" customFormat="1" ht="17" thickBot="1" x14ac:dyDescent="0.3">
      <c r="A9" s="170" t="s">
        <v>5255</v>
      </c>
      <c r="B9" s="34"/>
      <c r="C9" s="34">
        <f>SUM(C7:C8)</f>
        <v>100</v>
      </c>
      <c r="D9" s="34">
        <f t="shared" ref="D9:L9" si="0">SUM(D7:D8)</f>
        <v>100</v>
      </c>
      <c r="E9" s="34">
        <f t="shared" si="0"/>
        <v>100</v>
      </c>
      <c r="F9" s="34">
        <f t="shared" si="0"/>
        <v>45</v>
      </c>
      <c r="G9" s="34">
        <f t="shared" si="0"/>
        <v>5</v>
      </c>
      <c r="H9" s="34">
        <f t="shared" si="0"/>
        <v>25</v>
      </c>
      <c r="I9" s="34">
        <f t="shared" si="0"/>
        <v>90</v>
      </c>
      <c r="J9" s="34">
        <f t="shared" si="0"/>
        <v>70</v>
      </c>
      <c r="K9" s="34">
        <f t="shared" si="0"/>
        <v>30</v>
      </c>
      <c r="L9" s="34">
        <f t="shared" si="0"/>
        <v>80</v>
      </c>
      <c r="M9" s="390"/>
      <c r="N9" s="390"/>
      <c r="O9" s="54"/>
    </row>
    <row r="10" spans="1:15" s="1" customFormat="1" x14ac:dyDescent="0.25">
      <c r="A10" s="55">
        <v>44571</v>
      </c>
      <c r="B10" s="790" t="s">
        <v>5270</v>
      </c>
      <c r="C10" s="354"/>
      <c r="D10" s="53"/>
      <c r="E10" s="53">
        <v>400</v>
      </c>
      <c r="F10" s="354"/>
      <c r="G10" s="53">
        <v>10</v>
      </c>
      <c r="H10" s="53"/>
      <c r="I10" s="53"/>
      <c r="J10" s="53"/>
      <c r="K10" s="53"/>
      <c r="L10" s="53"/>
      <c r="M10" s="53">
        <v>300</v>
      </c>
      <c r="N10" s="53"/>
      <c r="O10" s="354"/>
    </row>
    <row r="11" spans="1:15" x14ac:dyDescent="0.25">
      <c r="A11" s="55">
        <v>44630</v>
      </c>
      <c r="B11" s="13" t="s">
        <v>5271</v>
      </c>
      <c r="C11" s="53">
        <v>60</v>
      </c>
      <c r="D11" s="53">
        <v>150</v>
      </c>
      <c r="E11" s="53"/>
      <c r="F11" s="53">
        <v>72</v>
      </c>
      <c r="G11" s="53">
        <v>10</v>
      </c>
      <c r="H11" s="53"/>
      <c r="I11" s="53"/>
      <c r="J11" s="53"/>
      <c r="K11" s="53"/>
      <c r="L11" s="53"/>
      <c r="M11" s="53"/>
      <c r="N11" s="53"/>
      <c r="O11" s="53"/>
    </row>
    <row r="12" spans="1:15" x14ac:dyDescent="0.25">
      <c r="A12" s="55">
        <v>44630</v>
      </c>
      <c r="B12" s="13" t="s">
        <v>5272</v>
      </c>
      <c r="C12" s="53"/>
      <c r="D12" s="53"/>
      <c r="E12" s="53"/>
      <c r="F12" s="53">
        <v>100</v>
      </c>
      <c r="G12" s="53"/>
      <c r="H12" s="53"/>
      <c r="I12" s="53"/>
      <c r="J12" s="53"/>
      <c r="K12" s="53"/>
      <c r="L12" s="53"/>
      <c r="M12" s="53"/>
      <c r="N12" s="53"/>
      <c r="O12" s="53"/>
    </row>
    <row r="13" spans="1:15" x14ac:dyDescent="0.25">
      <c r="A13" s="55">
        <v>44661</v>
      </c>
      <c r="B13" s="13" t="s">
        <v>5269</v>
      </c>
      <c r="C13" s="53">
        <v>90</v>
      </c>
      <c r="D13" s="53"/>
      <c r="E13" s="53"/>
      <c r="F13" s="53">
        <v>233</v>
      </c>
      <c r="G13" s="53"/>
      <c r="H13" s="53"/>
      <c r="I13" s="53">
        <v>40</v>
      </c>
      <c r="J13" s="53">
        <v>55</v>
      </c>
      <c r="K13" s="53"/>
      <c r="L13" s="53">
        <v>35</v>
      </c>
      <c r="M13" s="53">
        <v>200</v>
      </c>
      <c r="N13" s="53"/>
      <c r="O13" s="53"/>
    </row>
    <row r="14" spans="1:15" s="1" customFormat="1" x14ac:dyDescent="0.25">
      <c r="A14" s="55">
        <v>44844</v>
      </c>
      <c r="B14" s="13" t="s">
        <v>5300</v>
      </c>
      <c r="C14" s="354"/>
      <c r="D14" s="354"/>
      <c r="E14" s="354"/>
      <c r="F14" s="354"/>
      <c r="G14" s="53">
        <v>10</v>
      </c>
      <c r="H14" s="53"/>
      <c r="I14" s="53">
        <v>30</v>
      </c>
      <c r="J14" s="53">
        <v>50</v>
      </c>
      <c r="K14" s="53">
        <v>10</v>
      </c>
      <c r="L14" s="53"/>
      <c r="M14" s="53">
        <v>150</v>
      </c>
      <c r="N14" s="53"/>
      <c r="O14" s="354"/>
    </row>
    <row r="15" spans="1:15" s="1" customFormat="1" ht="17" thickBot="1" x14ac:dyDescent="0.3">
      <c r="A15" s="507">
        <v>44905</v>
      </c>
      <c r="B15" s="432" t="s">
        <v>5420</v>
      </c>
      <c r="C15" s="354"/>
      <c r="D15" s="508">
        <v>100</v>
      </c>
      <c r="E15" s="842"/>
      <c r="F15" s="354"/>
      <c r="G15" s="842"/>
      <c r="H15" s="354"/>
      <c r="I15" s="842"/>
      <c r="J15" s="354"/>
      <c r="K15" s="842"/>
      <c r="L15" s="354"/>
      <c r="M15" s="842"/>
      <c r="N15" s="842"/>
      <c r="O15" s="354"/>
    </row>
    <row r="16" spans="1:15" s="6" customFormat="1" ht="17" thickBot="1" x14ac:dyDescent="0.3">
      <c r="A16" s="170" t="s">
        <v>5422</v>
      </c>
      <c r="B16" s="34"/>
      <c r="C16" s="34">
        <f>SUM(C9:C15)</f>
        <v>250</v>
      </c>
      <c r="D16" s="34">
        <f t="shared" ref="D16:M16" si="1">SUM(D9:D15)</f>
        <v>350</v>
      </c>
      <c r="E16" s="34">
        <f t="shared" si="1"/>
        <v>500</v>
      </c>
      <c r="F16" s="34">
        <f t="shared" si="1"/>
        <v>450</v>
      </c>
      <c r="G16" s="34">
        <f t="shared" si="1"/>
        <v>35</v>
      </c>
      <c r="H16" s="34">
        <f t="shared" si="1"/>
        <v>25</v>
      </c>
      <c r="I16" s="34">
        <f t="shared" si="1"/>
        <v>160</v>
      </c>
      <c r="J16" s="34">
        <f t="shared" si="1"/>
        <v>175</v>
      </c>
      <c r="K16" s="34">
        <f t="shared" si="1"/>
        <v>40</v>
      </c>
      <c r="L16" s="34">
        <f t="shared" si="1"/>
        <v>115</v>
      </c>
      <c r="M16" s="34">
        <f t="shared" si="1"/>
        <v>650</v>
      </c>
      <c r="N16" s="390"/>
      <c r="O16" s="54"/>
    </row>
    <row r="17" spans="1:16" s="626" customFormat="1" x14ac:dyDescent="0.25">
      <c r="A17" s="775">
        <v>44572</v>
      </c>
      <c r="B17" s="776" t="s">
        <v>5887</v>
      </c>
      <c r="C17" s="1162">
        <v>12</v>
      </c>
      <c r="D17" s="1162">
        <v>14</v>
      </c>
      <c r="E17" s="1162">
        <v>51</v>
      </c>
      <c r="F17" s="776"/>
      <c r="G17" s="1162">
        <v>2</v>
      </c>
      <c r="H17" s="1162">
        <v>2</v>
      </c>
      <c r="I17" s="776"/>
      <c r="J17" s="776"/>
      <c r="K17" s="776"/>
      <c r="L17" s="776"/>
      <c r="M17" s="1162">
        <v>33</v>
      </c>
      <c r="N17" s="1162">
        <v>1</v>
      </c>
      <c r="O17" s="776"/>
    </row>
    <row r="18" spans="1:16" s="49" customFormat="1" x14ac:dyDescent="0.25">
      <c r="A18" s="831" t="s">
        <v>5487</v>
      </c>
      <c r="B18" s="508" t="s">
        <v>5488</v>
      </c>
      <c r="C18" s="508"/>
      <c r="D18" s="508">
        <v>-10</v>
      </c>
      <c r="E18" s="508">
        <v>-100</v>
      </c>
      <c r="F18" s="508"/>
      <c r="G18" s="508"/>
      <c r="H18" s="508"/>
      <c r="I18" s="508"/>
      <c r="J18" s="508"/>
      <c r="K18" s="508"/>
      <c r="L18" s="508"/>
      <c r="M18" s="508"/>
      <c r="N18" s="508"/>
      <c r="O18" s="508"/>
      <c r="P18" s="49" t="s">
        <v>6634</v>
      </c>
    </row>
    <row r="19" spans="1:16" s="1" customFormat="1" x14ac:dyDescent="0.25">
      <c r="A19" s="12" t="s">
        <v>5548</v>
      </c>
      <c r="B19" s="75" t="s">
        <v>63</v>
      </c>
      <c r="C19" s="13"/>
      <c r="D19" s="43"/>
      <c r="E19" s="13"/>
      <c r="F19" s="13">
        <v>-90</v>
      </c>
      <c r="G19" s="13"/>
      <c r="H19" s="13"/>
      <c r="I19" s="13"/>
      <c r="J19" s="13"/>
      <c r="K19" s="13"/>
      <c r="L19" s="13"/>
      <c r="M19" s="13"/>
      <c r="N19" s="13"/>
      <c r="O19" s="43"/>
      <c r="P19" s="1" t="s">
        <v>6634</v>
      </c>
    </row>
    <row r="20" spans="1:16" s="1" customFormat="1" ht="17" thickBot="1" x14ac:dyDescent="0.3">
      <c r="A20" s="301" t="s">
        <v>5581</v>
      </c>
      <c r="B20" s="53" t="s">
        <v>63</v>
      </c>
      <c r="C20" s="53"/>
      <c r="D20" s="53"/>
      <c r="E20" s="53">
        <v>-200</v>
      </c>
      <c r="F20" s="53">
        <v>-87</v>
      </c>
      <c r="G20" s="53">
        <v>-7</v>
      </c>
      <c r="H20" s="53"/>
      <c r="I20" s="53">
        <v>-77</v>
      </c>
      <c r="J20" s="53"/>
      <c r="K20" s="53"/>
      <c r="L20" s="53"/>
      <c r="M20" s="53"/>
      <c r="N20" s="53"/>
      <c r="O20" s="354"/>
      <c r="P20" s="1" t="s">
        <v>6634</v>
      </c>
    </row>
    <row r="21" spans="1:16" s="6" customFormat="1" ht="17" thickBot="1" x14ac:dyDescent="0.3">
      <c r="A21" s="161" t="s">
        <v>5612</v>
      </c>
      <c r="B21" s="34"/>
      <c r="C21" s="34">
        <f>SUM(C16:C20)</f>
        <v>262</v>
      </c>
      <c r="D21" s="34">
        <f>SUM(D16:D20)</f>
        <v>354</v>
      </c>
      <c r="E21" s="34">
        <f t="shared" ref="E21:N21" si="2">SUM(E16:E20)</f>
        <v>251</v>
      </c>
      <c r="F21" s="34">
        <f t="shared" si="2"/>
        <v>273</v>
      </c>
      <c r="G21" s="34">
        <f t="shared" si="2"/>
        <v>30</v>
      </c>
      <c r="H21" s="34">
        <f t="shared" si="2"/>
        <v>27</v>
      </c>
      <c r="I21" s="34">
        <f t="shared" si="2"/>
        <v>83</v>
      </c>
      <c r="J21" s="34">
        <f t="shared" si="2"/>
        <v>175</v>
      </c>
      <c r="K21" s="34">
        <f t="shared" si="2"/>
        <v>40</v>
      </c>
      <c r="L21" s="34">
        <f t="shared" si="2"/>
        <v>115</v>
      </c>
      <c r="M21" s="34">
        <f t="shared" si="2"/>
        <v>683</v>
      </c>
      <c r="N21" s="34">
        <f t="shared" si="2"/>
        <v>1</v>
      </c>
      <c r="O21" s="54"/>
    </row>
    <row r="22" spans="1:16" s="1" customFormat="1" x14ac:dyDescent="0.25">
      <c r="A22" s="12">
        <v>44573</v>
      </c>
      <c r="B22" s="15" t="s">
        <v>63</v>
      </c>
      <c r="C22" s="53">
        <v>-150</v>
      </c>
      <c r="D22" s="53">
        <v>-240</v>
      </c>
      <c r="E22" s="53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1" t="s">
        <v>6634</v>
      </c>
    </row>
    <row r="23" spans="1:16" ht="16.5" customHeight="1" x14ac:dyDescent="0.25">
      <c r="A23" s="55">
        <v>44604</v>
      </c>
      <c r="B23" s="75" t="s">
        <v>63</v>
      </c>
      <c r="C23" s="53"/>
      <c r="D23" s="53"/>
      <c r="E23" s="53"/>
      <c r="F23" s="53">
        <v>-115</v>
      </c>
      <c r="G23" s="53"/>
      <c r="H23" s="53"/>
      <c r="I23" s="53"/>
      <c r="J23" s="53"/>
      <c r="K23" s="53"/>
      <c r="L23" s="53"/>
      <c r="M23" s="53"/>
      <c r="N23" s="53"/>
      <c r="O23" s="53"/>
      <c r="P23" s="2" t="s">
        <v>6634</v>
      </c>
    </row>
    <row r="24" spans="1:16" x14ac:dyDescent="0.25">
      <c r="A24" s="55">
        <v>44693</v>
      </c>
      <c r="B24" s="436" t="s">
        <v>63</v>
      </c>
      <c r="C24" s="53">
        <v>-37</v>
      </c>
      <c r="D24" s="53"/>
      <c r="E24" s="53"/>
      <c r="F24" s="53"/>
      <c r="G24" s="53">
        <v>-8</v>
      </c>
      <c r="H24" s="53">
        <v>-9</v>
      </c>
      <c r="I24" s="53"/>
      <c r="J24" s="53"/>
      <c r="K24" s="53"/>
      <c r="L24" s="53">
        <v>-50</v>
      </c>
      <c r="M24" s="53"/>
      <c r="N24" s="53"/>
      <c r="O24" s="53"/>
      <c r="P24" s="2" t="s">
        <v>6634</v>
      </c>
    </row>
    <row r="25" spans="1:16" ht="17" thickBot="1" x14ac:dyDescent="0.3">
      <c r="A25" s="55" t="s">
        <v>5801</v>
      </c>
      <c r="B25" s="436" t="s">
        <v>63</v>
      </c>
      <c r="C25" s="53"/>
      <c r="D25" s="53">
        <v>-13</v>
      </c>
      <c r="E25" s="53">
        <v>-182</v>
      </c>
      <c r="F25" s="53"/>
      <c r="G25" s="53"/>
      <c r="H25" s="53">
        <v>-1</v>
      </c>
      <c r="I25" s="53">
        <v>-44</v>
      </c>
      <c r="J25" s="53">
        <v>-149</v>
      </c>
      <c r="K25" s="53">
        <v>-31</v>
      </c>
      <c r="L25" s="53">
        <v>-50</v>
      </c>
      <c r="M25" s="53">
        <v>-504</v>
      </c>
      <c r="N25" s="53"/>
      <c r="O25" s="53"/>
      <c r="P25" s="2" t="s">
        <v>6752</v>
      </c>
    </row>
    <row r="26" spans="1:16" s="6" customFormat="1" ht="17" thickBot="1" x14ac:dyDescent="0.3">
      <c r="A26" s="161" t="s">
        <v>5884</v>
      </c>
      <c r="B26" s="34"/>
      <c r="C26" s="34">
        <f t="shared" ref="C26:O26" si="3">SUM(C21:C25)</f>
        <v>75</v>
      </c>
      <c r="D26" s="34">
        <f t="shared" si="3"/>
        <v>101</v>
      </c>
      <c r="E26" s="34">
        <f t="shared" si="3"/>
        <v>69</v>
      </c>
      <c r="F26" s="34">
        <f t="shared" si="3"/>
        <v>158</v>
      </c>
      <c r="G26" s="34">
        <f t="shared" si="3"/>
        <v>22</v>
      </c>
      <c r="H26" s="34">
        <f t="shared" si="3"/>
        <v>17</v>
      </c>
      <c r="I26" s="34">
        <f t="shared" si="3"/>
        <v>39</v>
      </c>
      <c r="J26" s="34">
        <f t="shared" si="3"/>
        <v>26</v>
      </c>
      <c r="K26" s="34">
        <f t="shared" si="3"/>
        <v>9</v>
      </c>
      <c r="L26" s="34">
        <f t="shared" si="3"/>
        <v>15</v>
      </c>
      <c r="M26" s="34">
        <f t="shared" si="3"/>
        <v>179</v>
      </c>
      <c r="N26" s="34">
        <f t="shared" si="3"/>
        <v>1</v>
      </c>
      <c r="O26" s="34">
        <f t="shared" si="3"/>
        <v>0</v>
      </c>
    </row>
    <row r="27" spans="1:16" s="1" customFormat="1" ht="17" thickBot="1" x14ac:dyDescent="0.3">
      <c r="A27" s="55">
        <v>44986</v>
      </c>
      <c r="B27" s="53" t="s">
        <v>63</v>
      </c>
      <c r="C27" s="53">
        <v>-15</v>
      </c>
      <c r="D27" s="354"/>
      <c r="E27" s="354"/>
      <c r="F27" s="354"/>
      <c r="G27" s="53">
        <v>-4</v>
      </c>
      <c r="H27" s="53"/>
      <c r="I27" s="53"/>
      <c r="J27" s="53"/>
      <c r="K27" s="53"/>
      <c r="L27" s="53"/>
      <c r="M27" s="53"/>
      <c r="N27" s="53"/>
      <c r="O27" s="354"/>
    </row>
    <row r="28" spans="1:16" s="6" customFormat="1" ht="17" thickBot="1" x14ac:dyDescent="0.3">
      <c r="A28" s="161" t="s">
        <v>6067</v>
      </c>
      <c r="B28" s="34"/>
      <c r="C28" s="34">
        <f>SUM(C26:C27)</f>
        <v>60</v>
      </c>
      <c r="D28" s="34">
        <f t="shared" ref="D28:O28" si="4">SUM(D26:D27)</f>
        <v>101</v>
      </c>
      <c r="E28" s="34">
        <f t="shared" si="4"/>
        <v>69</v>
      </c>
      <c r="F28" s="34">
        <f t="shared" si="4"/>
        <v>158</v>
      </c>
      <c r="G28" s="34">
        <f t="shared" si="4"/>
        <v>18</v>
      </c>
      <c r="H28" s="34">
        <f t="shared" si="4"/>
        <v>17</v>
      </c>
      <c r="I28" s="34">
        <f t="shared" si="4"/>
        <v>39</v>
      </c>
      <c r="J28" s="34">
        <f t="shared" si="4"/>
        <v>26</v>
      </c>
      <c r="K28" s="34">
        <f t="shared" si="4"/>
        <v>9</v>
      </c>
      <c r="L28" s="34">
        <f t="shared" si="4"/>
        <v>15</v>
      </c>
      <c r="M28" s="34">
        <f t="shared" si="4"/>
        <v>179</v>
      </c>
      <c r="N28" s="34">
        <f t="shared" si="4"/>
        <v>1</v>
      </c>
      <c r="O28" s="34">
        <f t="shared" si="4"/>
        <v>0</v>
      </c>
    </row>
    <row r="29" spans="1:16" s="1" customFormat="1" x14ac:dyDescent="0.25">
      <c r="A29" s="76" t="s">
        <v>6187</v>
      </c>
      <c r="B29" s="13" t="s">
        <v>63</v>
      </c>
      <c r="C29" s="354"/>
      <c r="D29" s="354"/>
      <c r="E29" s="354"/>
      <c r="F29" s="53">
        <v>-52</v>
      </c>
      <c r="G29" s="53"/>
      <c r="H29" s="53"/>
      <c r="I29" s="53"/>
      <c r="J29" s="53"/>
      <c r="K29" s="53"/>
      <c r="L29" s="53"/>
      <c r="M29" s="53"/>
      <c r="N29" s="53"/>
      <c r="O29" s="354"/>
      <c r="P29" s="1" t="s">
        <v>6752</v>
      </c>
    </row>
    <row r="30" spans="1:16" s="1" customFormat="1" x14ac:dyDescent="0.25">
      <c r="A30" s="12" t="s">
        <v>6198</v>
      </c>
      <c r="B30" s="53" t="s">
        <v>63</v>
      </c>
      <c r="C30" s="354"/>
      <c r="D30" s="354"/>
      <c r="E30" s="354"/>
      <c r="F30" s="53"/>
      <c r="G30" s="53"/>
      <c r="H30" s="53"/>
      <c r="I30" s="53"/>
      <c r="J30" s="53">
        <v>-22</v>
      </c>
      <c r="K30" s="53">
        <v>-8</v>
      </c>
      <c r="L30" s="53">
        <v>-15</v>
      </c>
      <c r="M30" s="53"/>
      <c r="N30" s="53"/>
      <c r="O30" s="354"/>
    </row>
    <row r="31" spans="1:16" s="1" customFormat="1" ht="17" thickBot="1" x14ac:dyDescent="0.3">
      <c r="A31" s="55" t="s">
        <v>6198</v>
      </c>
      <c r="B31" s="53" t="s">
        <v>63</v>
      </c>
      <c r="C31" s="53">
        <v>-47</v>
      </c>
      <c r="D31" s="53">
        <v>-58</v>
      </c>
      <c r="E31" s="53">
        <v>-100</v>
      </c>
      <c r="F31" s="354"/>
      <c r="G31" s="53">
        <v>-15</v>
      </c>
      <c r="H31" s="53">
        <v>-15</v>
      </c>
      <c r="I31" s="53">
        <v>-30</v>
      </c>
      <c r="J31" s="354"/>
      <c r="K31" s="354"/>
      <c r="L31" s="354"/>
      <c r="M31" s="53">
        <v>-120</v>
      </c>
      <c r="N31" s="354"/>
      <c r="O31" s="354"/>
      <c r="P31" s="1" t="s">
        <v>6752</v>
      </c>
    </row>
    <row r="32" spans="1:16" s="6" customFormat="1" ht="17" thickBot="1" x14ac:dyDescent="0.3">
      <c r="A32" s="161" t="s">
        <v>6258</v>
      </c>
      <c r="B32" s="34"/>
      <c r="C32" s="34">
        <f>SUM(C28:C31)</f>
        <v>13</v>
      </c>
      <c r="D32" s="34">
        <f t="shared" ref="D32:O32" si="5">SUM(D28:D31)</f>
        <v>43</v>
      </c>
      <c r="E32" s="56">
        <f t="shared" si="5"/>
        <v>-31</v>
      </c>
      <c r="F32" s="34">
        <f t="shared" si="5"/>
        <v>106</v>
      </c>
      <c r="G32" s="34">
        <f t="shared" si="5"/>
        <v>3</v>
      </c>
      <c r="H32" s="34">
        <f t="shared" si="5"/>
        <v>2</v>
      </c>
      <c r="I32" s="34">
        <f t="shared" si="5"/>
        <v>9</v>
      </c>
      <c r="J32" s="34">
        <f t="shared" si="5"/>
        <v>4</v>
      </c>
      <c r="K32" s="34">
        <f t="shared" si="5"/>
        <v>1</v>
      </c>
      <c r="L32" s="34">
        <f t="shared" si="5"/>
        <v>0</v>
      </c>
      <c r="M32" s="34">
        <f t="shared" si="5"/>
        <v>59</v>
      </c>
      <c r="N32" s="34">
        <f t="shared" si="5"/>
        <v>1</v>
      </c>
      <c r="O32" s="34">
        <f t="shared" si="5"/>
        <v>0</v>
      </c>
    </row>
    <row r="33" spans="1:16" s="49" customFormat="1" ht="17" thickBot="1" x14ac:dyDescent="0.3">
      <c r="A33" s="507">
        <v>44929</v>
      </c>
      <c r="B33" s="508" t="s">
        <v>5969</v>
      </c>
      <c r="C33" s="508">
        <v>-13</v>
      </c>
      <c r="D33" s="508">
        <v>-43</v>
      </c>
      <c r="E33" s="508"/>
      <c r="F33" s="508">
        <v>-106</v>
      </c>
      <c r="G33" s="508">
        <v>-3</v>
      </c>
      <c r="H33" s="508">
        <v>-2</v>
      </c>
      <c r="I33" s="508">
        <v>-9</v>
      </c>
      <c r="J33" s="508">
        <v>-4</v>
      </c>
      <c r="K33" s="508">
        <v>-1</v>
      </c>
      <c r="L33" s="508"/>
      <c r="M33" s="508">
        <v>-59</v>
      </c>
      <c r="N33" s="508">
        <v>-1</v>
      </c>
      <c r="O33" s="508"/>
    </row>
    <row r="34" spans="1:16" s="6" customFormat="1" ht="17" thickBot="1" x14ac:dyDescent="0.3">
      <c r="A34" s="860" t="s">
        <v>6412</v>
      </c>
      <c r="B34" s="41"/>
      <c r="C34" s="181">
        <f>SUM(C32:C33)</f>
        <v>0</v>
      </c>
      <c r="D34" s="181">
        <f t="shared" ref="D34:O34" si="6">SUM(D32:D33)</f>
        <v>0</v>
      </c>
      <c r="E34" s="56">
        <f t="shared" si="6"/>
        <v>-31</v>
      </c>
      <c r="F34" s="181">
        <f t="shared" si="6"/>
        <v>0</v>
      </c>
      <c r="G34" s="181">
        <f t="shared" si="6"/>
        <v>0</v>
      </c>
      <c r="H34" s="181">
        <f t="shared" si="6"/>
        <v>0</v>
      </c>
      <c r="I34" s="181">
        <f t="shared" si="6"/>
        <v>0</v>
      </c>
      <c r="J34" s="181">
        <f t="shared" si="6"/>
        <v>0</v>
      </c>
      <c r="K34" s="181">
        <f t="shared" si="6"/>
        <v>0</v>
      </c>
      <c r="L34" s="41">
        <f t="shared" si="6"/>
        <v>0</v>
      </c>
      <c r="M34" s="181">
        <f t="shared" si="6"/>
        <v>0</v>
      </c>
      <c r="N34" s="181">
        <f t="shared" si="6"/>
        <v>0</v>
      </c>
      <c r="O34" s="41">
        <f t="shared" si="6"/>
        <v>0</v>
      </c>
      <c r="P34" s="6" t="s">
        <v>6415</v>
      </c>
    </row>
    <row r="35" spans="1:16" s="1" customFormat="1" x14ac:dyDescent="0.25">
      <c r="A35" s="741"/>
      <c r="B35" s="168"/>
      <c r="C35" s="53"/>
      <c r="D35" s="53"/>
      <c r="E35" s="53"/>
      <c r="F35" s="354"/>
      <c r="G35" s="53"/>
      <c r="H35" s="53"/>
      <c r="I35" s="53"/>
      <c r="J35" s="354"/>
      <c r="K35" s="354"/>
      <c r="L35" s="354"/>
      <c r="M35" s="53"/>
      <c r="N35" s="354"/>
      <c r="O35" s="354"/>
    </row>
    <row r="36" spans="1:16" s="1" customFormat="1" x14ac:dyDescent="0.25">
      <c r="A36" s="301"/>
      <c r="B36" s="53"/>
      <c r="C36" s="354"/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354"/>
      <c r="O36" s="354"/>
    </row>
    <row r="37" spans="1:16" s="1" customFormat="1" x14ac:dyDescent="0.25">
      <c r="A37" s="301"/>
      <c r="B37" s="53"/>
      <c r="C37" s="53"/>
      <c r="D37" s="53"/>
      <c r="E37" s="354"/>
      <c r="F37" s="53"/>
      <c r="G37" s="354"/>
      <c r="H37" s="354"/>
      <c r="I37" s="354"/>
      <c r="J37" s="354"/>
      <c r="K37" s="354"/>
      <c r="L37" s="354"/>
      <c r="M37" s="354"/>
      <c r="N37" s="354"/>
      <c r="O37" s="354"/>
    </row>
    <row r="38" spans="1:16" ht="17" thickBot="1" x14ac:dyDescent="0.3"/>
    <row r="39" spans="1:16" ht="17" thickBot="1" x14ac:dyDescent="0.3">
      <c r="C39" s="10" t="s">
        <v>2</v>
      </c>
      <c r="D39" s="10" t="s">
        <v>3</v>
      </c>
      <c r="E39" s="10" t="s">
        <v>4</v>
      </c>
      <c r="F39" s="10" t="s">
        <v>10</v>
      </c>
      <c r="G39" s="10" t="s">
        <v>28</v>
      </c>
      <c r="H39" s="10" t="s">
        <v>17</v>
      </c>
      <c r="I39" s="10" t="s">
        <v>27</v>
      </c>
      <c r="J39" s="10" t="s">
        <v>134</v>
      </c>
      <c r="K39" s="10" t="s">
        <v>30</v>
      </c>
      <c r="L39" s="10" t="s">
        <v>29</v>
      </c>
      <c r="M39" s="10" t="s">
        <v>31</v>
      </c>
      <c r="N39" s="10" t="s">
        <v>18</v>
      </c>
      <c r="O39" s="10"/>
    </row>
  </sheetData>
  <pageMargins left="0.7" right="0.7" top="0.75" bottom="0.75" header="0.3" footer="0.3"/>
  <pageSetup orientation="portrait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tabColor rgb="FF92D050"/>
  </sheetPr>
  <dimension ref="A1:AA115"/>
  <sheetViews>
    <sheetView topLeftCell="A82" workbookViewId="0">
      <selection activeCell="D20" sqref="D20"/>
    </sheetView>
  </sheetViews>
  <sheetFormatPr baseColWidth="10" defaultColWidth="9" defaultRowHeight="16" x14ac:dyDescent="0.25"/>
  <cols>
    <col min="1" max="1" width="12.83203125" style="2" customWidth="1"/>
    <col min="2" max="2" width="20.83203125" style="2" customWidth="1"/>
    <col min="3" max="14" width="8.5" style="2" customWidth="1"/>
    <col min="15" max="22" width="9.33203125" style="2" customWidth="1"/>
    <col min="23" max="23" width="11.6640625" style="2" customWidth="1"/>
    <col min="24" max="24" width="14" style="2" customWidth="1"/>
    <col min="25" max="25" width="11.6640625" style="2" customWidth="1"/>
    <col min="26" max="26" width="12.1640625" style="2" bestFit="1" customWidth="1"/>
    <col min="27" max="16384" width="9" style="2"/>
  </cols>
  <sheetData>
    <row r="1" spans="1:2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3" t="s">
        <v>2571</v>
      </c>
    </row>
    <row r="4" spans="1:25" x14ac:dyDescent="0.25">
      <c r="A4" s="3" t="s">
        <v>1270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7" thickBot="1" x14ac:dyDescent="0.3"/>
    <row r="6" spans="1:25" ht="18" customHeight="1" thickBot="1" x14ac:dyDescent="0.3">
      <c r="A6" s="9" t="s">
        <v>0</v>
      </c>
      <c r="B6" s="10" t="s">
        <v>1</v>
      </c>
      <c r="C6" s="10" t="s">
        <v>31</v>
      </c>
      <c r="D6" s="10" t="s">
        <v>4</v>
      </c>
      <c r="E6" s="10" t="s">
        <v>26</v>
      </c>
      <c r="F6" s="10" t="s">
        <v>3</v>
      </c>
      <c r="G6" s="10" t="s">
        <v>18</v>
      </c>
      <c r="H6" s="10" t="s">
        <v>28</v>
      </c>
      <c r="I6" s="10" t="s">
        <v>10</v>
      </c>
      <c r="J6" s="10" t="s">
        <v>27</v>
      </c>
      <c r="K6" s="10" t="s">
        <v>32</v>
      </c>
      <c r="L6" s="10" t="s">
        <v>30</v>
      </c>
      <c r="M6" s="10" t="s">
        <v>29</v>
      </c>
      <c r="N6" s="10" t="s">
        <v>378</v>
      </c>
      <c r="O6" s="10" t="s">
        <v>17</v>
      </c>
      <c r="P6" s="10" t="s">
        <v>365</v>
      </c>
      <c r="Q6" s="10" t="s">
        <v>134</v>
      </c>
      <c r="R6" s="10" t="s">
        <v>778</v>
      </c>
      <c r="S6" s="10" t="s">
        <v>969</v>
      </c>
      <c r="T6" s="10" t="s">
        <v>1271</v>
      </c>
      <c r="U6" s="10" t="s">
        <v>2</v>
      </c>
      <c r="V6" s="10" t="s">
        <v>1152</v>
      </c>
      <c r="W6" s="10" t="s">
        <v>1272</v>
      </c>
      <c r="X6" s="10" t="s">
        <v>2734</v>
      </c>
      <c r="Y6" s="10" t="s">
        <v>1273</v>
      </c>
    </row>
    <row r="7" spans="1:25" s="264" customFormat="1" x14ac:dyDescent="0.25">
      <c r="A7" s="327">
        <v>43840</v>
      </c>
      <c r="B7" s="377" t="s">
        <v>1274</v>
      </c>
      <c r="C7" s="378"/>
      <c r="D7" s="378"/>
      <c r="E7" s="378"/>
      <c r="F7" s="378"/>
      <c r="G7" s="378"/>
      <c r="H7" s="378"/>
      <c r="I7" s="378">
        <v>7</v>
      </c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</row>
    <row r="8" spans="1:25" s="264" customFormat="1" x14ac:dyDescent="0.25">
      <c r="A8" s="327">
        <v>43840</v>
      </c>
      <c r="B8" s="377" t="s">
        <v>1155</v>
      </c>
      <c r="C8" s="378">
        <v>2</v>
      </c>
      <c r="D8" s="378">
        <v>33</v>
      </c>
      <c r="E8" s="378">
        <v>23</v>
      </c>
      <c r="F8" s="378">
        <v>23</v>
      </c>
      <c r="G8" s="378"/>
      <c r="H8" s="378"/>
      <c r="I8" s="378"/>
      <c r="J8" s="378">
        <v>9</v>
      </c>
      <c r="K8" s="378"/>
      <c r="L8" s="378">
        <v>3</v>
      </c>
      <c r="M8" s="378">
        <v>1</v>
      </c>
      <c r="N8" s="378"/>
      <c r="O8" s="378">
        <v>10</v>
      </c>
      <c r="P8" s="378"/>
      <c r="Q8" s="378"/>
      <c r="R8" s="378"/>
      <c r="S8" s="378"/>
      <c r="T8" s="378"/>
      <c r="U8" s="378"/>
      <c r="V8" s="378"/>
      <c r="W8" s="378"/>
      <c r="X8" s="378"/>
      <c r="Y8" s="378"/>
    </row>
    <row r="9" spans="1:25" s="264" customFormat="1" x14ac:dyDescent="0.25">
      <c r="A9" s="327">
        <v>43840</v>
      </c>
      <c r="B9" s="377" t="s">
        <v>1155</v>
      </c>
      <c r="C9" s="378"/>
      <c r="D9" s="378"/>
      <c r="E9" s="378"/>
      <c r="F9" s="378"/>
      <c r="G9" s="378">
        <v>4</v>
      </c>
      <c r="H9" s="378"/>
      <c r="I9" s="378"/>
      <c r="J9" s="378"/>
      <c r="K9" s="378"/>
      <c r="L9" s="378"/>
      <c r="M9" s="378"/>
      <c r="N9" s="378"/>
      <c r="O9" s="378"/>
      <c r="P9" s="378"/>
      <c r="Q9" s="378">
        <v>9</v>
      </c>
      <c r="R9" s="378"/>
      <c r="S9" s="378"/>
      <c r="T9" s="378"/>
      <c r="U9" s="378">
        <v>10</v>
      </c>
      <c r="V9" s="378">
        <v>3</v>
      </c>
      <c r="W9" s="378">
        <v>85</v>
      </c>
      <c r="X9" s="378"/>
      <c r="Y9" s="378"/>
    </row>
    <row r="10" spans="1:25" x14ac:dyDescent="0.25">
      <c r="A10" s="28">
        <v>44175</v>
      </c>
      <c r="B10" s="379" t="s">
        <v>1275</v>
      </c>
      <c r="C10" s="22">
        <v>100</v>
      </c>
      <c r="D10" s="22">
        <v>100</v>
      </c>
      <c r="E10" s="22">
        <v>85</v>
      </c>
      <c r="F10" s="22">
        <v>92</v>
      </c>
      <c r="G10" s="22">
        <v>30</v>
      </c>
      <c r="H10" s="22">
        <v>5</v>
      </c>
      <c r="I10" s="22">
        <v>10</v>
      </c>
      <c r="J10" s="22">
        <v>20</v>
      </c>
      <c r="K10" s="22">
        <v>20</v>
      </c>
      <c r="L10" s="22">
        <v>25</v>
      </c>
      <c r="M10" s="22">
        <v>15</v>
      </c>
      <c r="N10" s="22">
        <v>15</v>
      </c>
      <c r="O10" s="22">
        <v>30</v>
      </c>
      <c r="P10" s="22"/>
      <c r="Q10" s="22"/>
      <c r="R10" s="22"/>
      <c r="S10" s="22"/>
      <c r="T10" s="22"/>
      <c r="U10" s="22"/>
      <c r="V10" s="22"/>
      <c r="W10" s="22"/>
      <c r="X10" s="22"/>
      <c r="Y10" s="22"/>
    </row>
    <row r="11" spans="1:25" x14ac:dyDescent="0.25">
      <c r="A11" s="12" t="s">
        <v>83</v>
      </c>
      <c r="B11" s="15" t="s">
        <v>1276</v>
      </c>
      <c r="C11" s="13"/>
      <c r="D11" s="13">
        <v>100</v>
      </c>
      <c r="E11" s="13">
        <v>85</v>
      </c>
      <c r="F11" s="13">
        <v>100</v>
      </c>
      <c r="G11" s="13">
        <v>18</v>
      </c>
      <c r="H11" s="13">
        <v>10</v>
      </c>
      <c r="I11" s="13"/>
      <c r="J11" s="13">
        <v>30</v>
      </c>
      <c r="K11" s="13">
        <v>30</v>
      </c>
      <c r="L11" s="13"/>
      <c r="M11" s="13"/>
      <c r="N11" s="13">
        <v>19</v>
      </c>
      <c r="O11" s="13">
        <v>18</v>
      </c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x14ac:dyDescent="0.25">
      <c r="A12" s="12" t="s">
        <v>83</v>
      </c>
      <c r="B12" s="15" t="s">
        <v>1277</v>
      </c>
      <c r="C12" s="13">
        <v>60</v>
      </c>
      <c r="D12" s="13"/>
      <c r="E12" s="13"/>
      <c r="F12" s="13"/>
      <c r="G12" s="13"/>
      <c r="H12" s="13"/>
      <c r="I12" s="13">
        <v>15</v>
      </c>
      <c r="J12" s="13"/>
      <c r="K12" s="13"/>
      <c r="L12" s="13">
        <v>30</v>
      </c>
      <c r="M12" s="13">
        <v>20</v>
      </c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x14ac:dyDescent="0.25">
      <c r="A13" s="12" t="s">
        <v>87</v>
      </c>
      <c r="B13" s="15" t="s">
        <v>1278</v>
      </c>
      <c r="C13" s="13"/>
      <c r="D13" s="13">
        <v>184</v>
      </c>
      <c r="E13" s="13">
        <v>22</v>
      </c>
      <c r="F13" s="13"/>
      <c r="G13" s="13"/>
      <c r="H13" s="13">
        <v>10</v>
      </c>
      <c r="I13" s="13">
        <v>90</v>
      </c>
      <c r="J13" s="13">
        <v>78</v>
      </c>
      <c r="K13" s="13">
        <v>14</v>
      </c>
      <c r="L13" s="13"/>
      <c r="M13" s="13"/>
      <c r="N13" s="13">
        <v>30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x14ac:dyDescent="0.25">
      <c r="A14" s="12" t="s">
        <v>215</v>
      </c>
      <c r="B14" s="15" t="s">
        <v>1279</v>
      </c>
      <c r="C14" s="13"/>
      <c r="D14" s="13"/>
      <c r="E14" s="13"/>
      <c r="F14" s="13"/>
      <c r="G14" s="13"/>
      <c r="H14" s="13">
        <v>23</v>
      </c>
      <c r="I14" s="13">
        <v>52</v>
      </c>
      <c r="J14" s="13"/>
      <c r="K14" s="13"/>
      <c r="L14" s="13">
        <v>25</v>
      </c>
      <c r="M14" s="13">
        <v>73</v>
      </c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x14ac:dyDescent="0.25">
      <c r="A15" s="12" t="s">
        <v>215</v>
      </c>
      <c r="B15" s="15" t="s">
        <v>1280</v>
      </c>
      <c r="C15" s="13">
        <v>50</v>
      </c>
      <c r="D15" s="13">
        <v>100</v>
      </c>
      <c r="E15" s="13">
        <v>150</v>
      </c>
      <c r="F15" s="13">
        <v>150</v>
      </c>
      <c r="G15" s="13"/>
      <c r="H15" s="13"/>
      <c r="I15" s="13"/>
      <c r="J15" s="13">
        <v>98</v>
      </c>
      <c r="K15" s="13">
        <v>100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x14ac:dyDescent="0.25">
      <c r="A16" s="12" t="s">
        <v>90</v>
      </c>
      <c r="B16" s="15" t="s">
        <v>1281</v>
      </c>
      <c r="C16" s="13"/>
      <c r="D16" s="13"/>
      <c r="E16" s="13"/>
      <c r="F16" s="13"/>
      <c r="G16" s="13"/>
      <c r="H16" s="13"/>
      <c r="I16" s="13">
        <v>25</v>
      </c>
      <c r="J16" s="13"/>
      <c r="K16" s="13"/>
      <c r="L16" s="13"/>
      <c r="M16" s="13">
        <v>52</v>
      </c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x14ac:dyDescent="0.25">
      <c r="A17" s="12" t="s">
        <v>92</v>
      </c>
      <c r="B17" s="15" t="s">
        <v>1282</v>
      </c>
      <c r="C17" s="13">
        <v>300</v>
      </c>
      <c r="D17" s="13"/>
      <c r="E17" s="13"/>
      <c r="F17" s="13"/>
      <c r="G17" s="13"/>
      <c r="H17" s="13"/>
      <c r="I17" s="13"/>
      <c r="J17" s="13">
        <v>50</v>
      </c>
      <c r="K17" s="13">
        <v>50</v>
      </c>
      <c r="L17" s="13">
        <v>50</v>
      </c>
      <c r="M17" s="13"/>
      <c r="N17" s="13"/>
      <c r="O17" s="13"/>
      <c r="P17" s="13">
        <v>200</v>
      </c>
      <c r="Q17" s="13">
        <v>50</v>
      </c>
      <c r="R17" s="13">
        <v>30</v>
      </c>
      <c r="S17" s="13"/>
      <c r="T17" s="13"/>
      <c r="U17" s="13"/>
      <c r="V17" s="13"/>
      <c r="W17" s="13"/>
      <c r="X17" s="13"/>
      <c r="Y17" s="13"/>
    </row>
    <row r="18" spans="1:25" x14ac:dyDescent="0.25">
      <c r="A18" s="12" t="s">
        <v>103</v>
      </c>
      <c r="B18" s="15" t="s">
        <v>1283</v>
      </c>
      <c r="C18" s="13">
        <v>150</v>
      </c>
      <c r="D18" s="13">
        <v>200</v>
      </c>
      <c r="E18" s="13"/>
      <c r="F18" s="13"/>
      <c r="G18" s="13"/>
      <c r="H18" s="13"/>
      <c r="I18" s="13"/>
      <c r="J18" s="13"/>
      <c r="K18" s="13"/>
      <c r="L18" s="13">
        <v>30</v>
      </c>
      <c r="M18" s="13">
        <v>75</v>
      </c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x14ac:dyDescent="0.25">
      <c r="A19" s="12" t="s">
        <v>103</v>
      </c>
      <c r="B19" s="15" t="s">
        <v>1284</v>
      </c>
      <c r="C19" s="13"/>
      <c r="D19" s="13"/>
      <c r="E19" s="13">
        <v>109</v>
      </c>
      <c r="F19" s="13">
        <v>190</v>
      </c>
      <c r="G19" s="13">
        <v>88</v>
      </c>
      <c r="H19" s="13">
        <v>9</v>
      </c>
      <c r="I19" s="13">
        <v>100</v>
      </c>
      <c r="J19" s="13">
        <v>70</v>
      </c>
      <c r="K19" s="13">
        <v>50</v>
      </c>
      <c r="L19" s="13"/>
      <c r="M19" s="13"/>
      <c r="N19" s="13"/>
      <c r="O19" s="13">
        <v>30</v>
      </c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x14ac:dyDescent="0.25">
      <c r="A20" s="12" t="s">
        <v>105</v>
      </c>
      <c r="B20" s="15" t="s">
        <v>1285</v>
      </c>
      <c r="C20" s="13"/>
      <c r="D20" s="13"/>
      <c r="E20" s="13">
        <v>126</v>
      </c>
      <c r="F20" s="13"/>
      <c r="G20" s="13"/>
      <c r="H20" s="13">
        <v>35</v>
      </c>
      <c r="I20" s="13">
        <v>92</v>
      </c>
      <c r="J20" s="13"/>
      <c r="K20" s="13"/>
      <c r="L20" s="13">
        <v>40</v>
      </c>
      <c r="M20" s="13">
        <v>30</v>
      </c>
      <c r="N20" s="13"/>
      <c r="O20" s="13"/>
      <c r="P20" s="13"/>
      <c r="Q20" s="13">
        <v>48</v>
      </c>
      <c r="R20" s="13"/>
      <c r="S20" s="13"/>
      <c r="T20" s="13"/>
      <c r="U20" s="13"/>
      <c r="V20" s="13"/>
      <c r="W20" s="13"/>
      <c r="X20" s="13"/>
      <c r="Y20" s="13"/>
    </row>
    <row r="21" spans="1:25" x14ac:dyDescent="0.25">
      <c r="A21" s="12" t="s">
        <v>107</v>
      </c>
      <c r="B21" s="15" t="s">
        <v>1286</v>
      </c>
      <c r="C21" s="13"/>
      <c r="D21" s="13">
        <v>560</v>
      </c>
      <c r="E21" s="13"/>
      <c r="F21" s="13">
        <v>210</v>
      </c>
      <c r="G21" s="13"/>
      <c r="H21" s="13">
        <v>40</v>
      </c>
      <c r="I21" s="13"/>
      <c r="J21" s="13">
        <v>58</v>
      </c>
      <c r="K21" s="13"/>
      <c r="L21" s="13"/>
      <c r="M21" s="13"/>
      <c r="N21" s="13"/>
      <c r="O21" s="13"/>
      <c r="P21" s="13"/>
      <c r="Q21" s="13"/>
      <c r="R21" s="13"/>
      <c r="S21" s="13">
        <v>50</v>
      </c>
      <c r="T21" s="13">
        <v>100</v>
      </c>
      <c r="U21" s="13"/>
      <c r="V21" s="13"/>
      <c r="W21" s="13"/>
      <c r="X21" s="13"/>
      <c r="Y21" s="13"/>
    </row>
    <row r="22" spans="1:25" x14ac:dyDescent="0.25">
      <c r="A22" s="12" t="s">
        <v>110</v>
      </c>
      <c r="B22" s="15" t="s">
        <v>1287</v>
      </c>
      <c r="C22" s="13">
        <v>400</v>
      </c>
      <c r="D22" s="13">
        <v>300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>
        <v>100</v>
      </c>
      <c r="Q22" s="13">
        <v>50</v>
      </c>
      <c r="R22" s="13"/>
      <c r="S22" s="13"/>
      <c r="T22" s="13"/>
      <c r="U22" s="13"/>
      <c r="V22" s="13"/>
      <c r="W22" s="13"/>
      <c r="X22" s="13"/>
      <c r="Y22" s="13"/>
    </row>
    <row r="23" spans="1:25" ht="17" thickBot="1" x14ac:dyDescent="0.3">
      <c r="A23" s="76" t="s">
        <v>113</v>
      </c>
      <c r="B23" s="78" t="s">
        <v>1288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>
        <v>100</v>
      </c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 ht="17" thickBot="1" x14ac:dyDescent="0.3">
      <c r="A24" s="170" t="s">
        <v>1169</v>
      </c>
      <c r="B24" s="34"/>
      <c r="C24" s="34">
        <f>SUM(C7:C23)</f>
        <v>1062</v>
      </c>
      <c r="D24" s="34">
        <f t="shared" ref="D24:W24" si="0">SUM(D7:D23)</f>
        <v>1577</v>
      </c>
      <c r="E24" s="34">
        <f t="shared" si="0"/>
        <v>600</v>
      </c>
      <c r="F24" s="34">
        <f t="shared" si="0"/>
        <v>765</v>
      </c>
      <c r="G24" s="34">
        <f t="shared" si="0"/>
        <v>140</v>
      </c>
      <c r="H24" s="34">
        <f t="shared" si="0"/>
        <v>132</v>
      </c>
      <c r="I24" s="34">
        <f t="shared" si="0"/>
        <v>391</v>
      </c>
      <c r="J24" s="34">
        <f t="shared" si="0"/>
        <v>413</v>
      </c>
      <c r="K24" s="34">
        <f t="shared" si="0"/>
        <v>264</v>
      </c>
      <c r="L24" s="34">
        <f t="shared" si="0"/>
        <v>203</v>
      </c>
      <c r="M24" s="34">
        <f t="shared" si="0"/>
        <v>366</v>
      </c>
      <c r="N24" s="34">
        <f t="shared" si="0"/>
        <v>64</v>
      </c>
      <c r="O24" s="34">
        <f t="shared" si="0"/>
        <v>88</v>
      </c>
      <c r="P24" s="34">
        <f t="shared" si="0"/>
        <v>300</v>
      </c>
      <c r="Q24" s="34">
        <f t="shared" si="0"/>
        <v>157</v>
      </c>
      <c r="R24" s="34">
        <f t="shared" si="0"/>
        <v>30</v>
      </c>
      <c r="S24" s="34">
        <f t="shared" si="0"/>
        <v>50</v>
      </c>
      <c r="T24" s="34">
        <f t="shared" si="0"/>
        <v>100</v>
      </c>
      <c r="U24" s="34">
        <f t="shared" si="0"/>
        <v>10</v>
      </c>
      <c r="V24" s="34">
        <f t="shared" si="0"/>
        <v>3</v>
      </c>
      <c r="W24" s="34">
        <f t="shared" si="0"/>
        <v>85</v>
      </c>
      <c r="X24" s="34"/>
      <c r="Y24" s="34"/>
    </row>
    <row r="25" spans="1:25" s="8" customFormat="1" x14ac:dyDescent="0.25">
      <c r="A25" s="380">
        <v>43872</v>
      </c>
      <c r="B25" s="381" t="s">
        <v>1289</v>
      </c>
      <c r="C25" s="193"/>
      <c r="D25" s="193">
        <v>120</v>
      </c>
      <c r="E25" s="193">
        <v>150</v>
      </c>
      <c r="F25" s="193">
        <v>150</v>
      </c>
      <c r="G25" s="193">
        <v>48</v>
      </c>
      <c r="H25" s="193">
        <v>15</v>
      </c>
      <c r="I25" s="193">
        <v>110</v>
      </c>
      <c r="J25" s="193"/>
      <c r="K25" s="193"/>
      <c r="L25" s="193">
        <v>50</v>
      </c>
      <c r="M25" s="193">
        <v>50</v>
      </c>
      <c r="N25" s="193"/>
      <c r="O25" s="193">
        <v>50</v>
      </c>
      <c r="P25" s="193"/>
      <c r="Q25" s="193">
        <v>50</v>
      </c>
      <c r="R25" s="193"/>
      <c r="S25" s="193"/>
      <c r="T25" s="193"/>
      <c r="U25" s="193"/>
      <c r="V25" s="193"/>
      <c r="W25" s="193"/>
      <c r="X25" s="193"/>
      <c r="Y25" s="193"/>
    </row>
    <row r="26" spans="1:25" x14ac:dyDescent="0.25">
      <c r="A26" s="12">
        <v>43901</v>
      </c>
      <c r="B26" s="15" t="s">
        <v>1290</v>
      </c>
      <c r="C26" s="13">
        <v>500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x14ac:dyDescent="0.25">
      <c r="A27" s="12">
        <v>43901</v>
      </c>
      <c r="B27" s="15" t="s">
        <v>1291</v>
      </c>
      <c r="C27" s="13"/>
      <c r="D27" s="13">
        <v>100</v>
      </c>
      <c r="E27" s="13">
        <v>90</v>
      </c>
      <c r="F27" s="13">
        <v>100</v>
      </c>
      <c r="G27" s="13"/>
      <c r="H27" s="13">
        <v>14</v>
      </c>
      <c r="I27" s="13">
        <v>50</v>
      </c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x14ac:dyDescent="0.25">
      <c r="A28" s="12">
        <v>43962</v>
      </c>
      <c r="B28" s="15" t="s">
        <v>1292</v>
      </c>
      <c r="C28" s="13"/>
      <c r="D28" s="13">
        <v>180</v>
      </c>
      <c r="E28" s="13"/>
      <c r="F28" s="13"/>
      <c r="G28" s="13"/>
      <c r="H28" s="13">
        <v>21</v>
      </c>
      <c r="I28" s="13">
        <v>90</v>
      </c>
      <c r="J28" s="13">
        <v>50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x14ac:dyDescent="0.25">
      <c r="A29" s="12">
        <v>44085</v>
      </c>
      <c r="B29" s="15" t="s">
        <v>1293</v>
      </c>
      <c r="C29" s="13"/>
      <c r="D29" s="13"/>
      <c r="E29" s="13"/>
      <c r="F29" s="13"/>
      <c r="G29" s="13"/>
      <c r="H29" s="13"/>
      <c r="I29" s="13"/>
      <c r="J29" s="13"/>
      <c r="K29" s="13">
        <v>200</v>
      </c>
      <c r="L29" s="13"/>
      <c r="M29" s="13"/>
      <c r="N29" s="13"/>
      <c r="O29" s="13">
        <v>50</v>
      </c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x14ac:dyDescent="0.25">
      <c r="A30" s="12">
        <v>44115</v>
      </c>
      <c r="B30" s="15" t="s">
        <v>1294</v>
      </c>
      <c r="C30" s="13">
        <v>300</v>
      </c>
      <c r="D30" s="13"/>
      <c r="E30" s="13">
        <v>60</v>
      </c>
      <c r="F30" s="13"/>
      <c r="G30" s="13">
        <v>100</v>
      </c>
      <c r="H30" s="13"/>
      <c r="I30" s="13"/>
      <c r="J30" s="13"/>
      <c r="K30" s="13"/>
      <c r="L30" s="13">
        <v>50</v>
      </c>
      <c r="M30" s="13"/>
      <c r="N30" s="13"/>
      <c r="O30" s="13"/>
      <c r="P30" s="13"/>
      <c r="Q30" s="13">
        <v>50</v>
      </c>
      <c r="R30" s="13"/>
      <c r="S30" s="13">
        <v>30</v>
      </c>
      <c r="T30" s="13"/>
      <c r="U30" s="13"/>
      <c r="V30" s="13"/>
      <c r="W30" s="13"/>
      <c r="X30" s="13"/>
      <c r="Y30" s="13"/>
    </row>
    <row r="31" spans="1:25" x14ac:dyDescent="0.25">
      <c r="A31" s="12">
        <v>44146</v>
      </c>
      <c r="B31" s="15" t="s">
        <v>1295</v>
      </c>
      <c r="C31" s="13"/>
      <c r="D31" s="13"/>
      <c r="E31" s="13"/>
      <c r="F31" s="13">
        <v>100</v>
      </c>
      <c r="G31" s="13"/>
      <c r="H31" s="13"/>
      <c r="I31" s="13"/>
      <c r="J31" s="13"/>
      <c r="K31" s="13"/>
      <c r="L31" s="13"/>
      <c r="M31" s="13">
        <v>100</v>
      </c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x14ac:dyDescent="0.25">
      <c r="A32" s="12" t="s">
        <v>225</v>
      </c>
      <c r="B32" s="15" t="s">
        <v>1296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>
        <v>70</v>
      </c>
      <c r="O32" s="13">
        <v>110</v>
      </c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7" thickBot="1" x14ac:dyDescent="0.3">
      <c r="A33" s="12" t="s">
        <v>225</v>
      </c>
      <c r="B33" s="15" t="s">
        <v>1297</v>
      </c>
      <c r="C33" s="13"/>
      <c r="D33" s="13"/>
      <c r="E33" s="13">
        <v>50</v>
      </c>
      <c r="F33" s="13">
        <v>200</v>
      </c>
      <c r="G33" s="13">
        <v>320</v>
      </c>
      <c r="H33" s="13">
        <v>20</v>
      </c>
      <c r="I33" s="13"/>
      <c r="J33" s="13">
        <v>100</v>
      </c>
      <c r="K33" s="13">
        <v>130</v>
      </c>
      <c r="L33" s="13"/>
      <c r="M33" s="13">
        <v>120</v>
      </c>
      <c r="N33" s="13"/>
      <c r="O33" s="13"/>
      <c r="P33" s="13"/>
      <c r="Q33" s="13"/>
      <c r="R33" s="13"/>
      <c r="S33" s="13"/>
      <c r="T33" s="13"/>
      <c r="U33" s="13">
        <v>90</v>
      </c>
      <c r="V33" s="13"/>
      <c r="W33" s="13"/>
      <c r="X33" s="13"/>
      <c r="Y33" s="13"/>
    </row>
    <row r="34" spans="1:25" s="8" customFormat="1" ht="17" thickBot="1" x14ac:dyDescent="0.3">
      <c r="A34" s="170" t="s">
        <v>1172</v>
      </c>
      <c r="B34" s="34"/>
      <c r="C34" s="34">
        <f>SUM(C24:C33)</f>
        <v>1862</v>
      </c>
      <c r="D34" s="34">
        <f t="shared" ref="D34:W34" si="1">SUM(D24:D33)</f>
        <v>1977</v>
      </c>
      <c r="E34" s="34">
        <f t="shared" si="1"/>
        <v>950</v>
      </c>
      <c r="F34" s="34">
        <f t="shared" si="1"/>
        <v>1315</v>
      </c>
      <c r="G34" s="34">
        <f t="shared" si="1"/>
        <v>608</v>
      </c>
      <c r="H34" s="34">
        <f t="shared" si="1"/>
        <v>202</v>
      </c>
      <c r="I34" s="34">
        <f t="shared" si="1"/>
        <v>641</v>
      </c>
      <c r="J34" s="34">
        <f t="shared" si="1"/>
        <v>563</v>
      </c>
      <c r="K34" s="34">
        <f t="shared" si="1"/>
        <v>594</v>
      </c>
      <c r="L34" s="34">
        <f t="shared" si="1"/>
        <v>303</v>
      </c>
      <c r="M34" s="34">
        <f t="shared" si="1"/>
        <v>636</v>
      </c>
      <c r="N34" s="34">
        <f t="shared" si="1"/>
        <v>134</v>
      </c>
      <c r="O34" s="34">
        <f t="shared" si="1"/>
        <v>298</v>
      </c>
      <c r="P34" s="34">
        <f t="shared" si="1"/>
        <v>300</v>
      </c>
      <c r="Q34" s="34">
        <f t="shared" si="1"/>
        <v>257</v>
      </c>
      <c r="R34" s="34">
        <f t="shared" si="1"/>
        <v>30</v>
      </c>
      <c r="S34" s="34">
        <f t="shared" si="1"/>
        <v>80</v>
      </c>
      <c r="T34" s="34">
        <f t="shared" si="1"/>
        <v>100</v>
      </c>
      <c r="U34" s="34">
        <f t="shared" si="1"/>
        <v>100</v>
      </c>
      <c r="V34" s="34">
        <f t="shared" si="1"/>
        <v>3</v>
      </c>
      <c r="W34" s="34">
        <f t="shared" si="1"/>
        <v>85</v>
      </c>
      <c r="X34" s="34"/>
      <c r="Y34" s="34"/>
    </row>
    <row r="35" spans="1:25" x14ac:dyDescent="0.25">
      <c r="A35" s="12">
        <v>43873</v>
      </c>
      <c r="B35" s="15" t="s">
        <v>1298</v>
      </c>
      <c r="C35" s="13"/>
      <c r="D35" s="13"/>
      <c r="E35" s="13"/>
      <c r="F35" s="13"/>
      <c r="G35" s="13"/>
      <c r="H35" s="13"/>
      <c r="I35" s="13"/>
      <c r="J35" s="13">
        <v>100</v>
      </c>
      <c r="K35" s="13">
        <v>100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x14ac:dyDescent="0.25">
      <c r="A36" s="12">
        <v>43933</v>
      </c>
      <c r="B36" s="15" t="s">
        <v>63</v>
      </c>
      <c r="C36" s="13"/>
      <c r="D36" s="13"/>
      <c r="E36" s="13"/>
      <c r="F36" s="13"/>
      <c r="G36" s="13"/>
      <c r="H36" s="13"/>
      <c r="I36" s="13">
        <v>-164</v>
      </c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s="1" customFormat="1" x14ac:dyDescent="0.25">
      <c r="A37" s="12">
        <v>44024</v>
      </c>
      <c r="B37" s="15" t="s">
        <v>1299</v>
      </c>
      <c r="C37" s="43"/>
      <c r="D37" s="13">
        <v>300</v>
      </c>
      <c r="E37" s="13">
        <v>84</v>
      </c>
      <c r="F37" s="13">
        <v>200</v>
      </c>
      <c r="G37" s="43"/>
      <c r="H37" s="43"/>
      <c r="I37" s="43"/>
      <c r="J37" s="13">
        <v>150</v>
      </c>
      <c r="K37" s="13">
        <v>100</v>
      </c>
      <c r="L37" s="13">
        <v>50</v>
      </c>
      <c r="M37" s="43"/>
      <c r="N37" s="43"/>
      <c r="O37" s="13">
        <v>40</v>
      </c>
      <c r="P37" s="43"/>
      <c r="Q37" s="43"/>
      <c r="R37" s="43"/>
      <c r="S37" s="43"/>
      <c r="T37" s="43"/>
      <c r="U37" s="43"/>
      <c r="V37" s="43"/>
      <c r="W37" s="43"/>
      <c r="X37" s="43"/>
      <c r="Y37" s="43"/>
    </row>
    <row r="38" spans="1:25" s="1" customFormat="1" x14ac:dyDescent="0.25">
      <c r="A38" s="12">
        <v>44024</v>
      </c>
      <c r="B38" s="15" t="s">
        <v>63</v>
      </c>
      <c r="C38" s="43"/>
      <c r="D38" s="13"/>
      <c r="E38" s="13"/>
      <c r="F38" s="13"/>
      <c r="G38" s="43"/>
      <c r="H38" s="43"/>
      <c r="I38" s="13">
        <v>-105</v>
      </c>
      <c r="J38" s="13"/>
      <c r="K38" s="13"/>
      <c r="L38" s="13"/>
      <c r="M38" s="43"/>
      <c r="N38" s="43"/>
      <c r="O38" s="13"/>
      <c r="P38" s="43"/>
      <c r="Q38" s="43"/>
      <c r="R38" s="43"/>
      <c r="S38" s="43"/>
      <c r="T38" s="43"/>
      <c r="U38" s="43"/>
      <c r="V38" s="43"/>
      <c r="W38" s="43"/>
      <c r="X38" s="43"/>
      <c r="Y38" s="43"/>
    </row>
    <row r="39" spans="1:25" s="1" customFormat="1" x14ac:dyDescent="0.25">
      <c r="A39" s="12">
        <v>44055</v>
      </c>
      <c r="B39" s="15" t="s">
        <v>1300</v>
      </c>
      <c r="C39" s="43"/>
      <c r="D39" s="13"/>
      <c r="E39" s="13">
        <v>16</v>
      </c>
      <c r="F39" s="13">
        <v>100</v>
      </c>
      <c r="G39" s="43"/>
      <c r="H39" s="43"/>
      <c r="I39" s="43"/>
      <c r="J39" s="13"/>
      <c r="K39" s="13">
        <v>200</v>
      </c>
      <c r="L39" s="13"/>
      <c r="M39" s="43"/>
      <c r="N39" s="43"/>
      <c r="O39" s="13">
        <v>60</v>
      </c>
      <c r="P39" s="43"/>
      <c r="Q39" s="43"/>
      <c r="R39" s="43"/>
      <c r="S39" s="43"/>
      <c r="T39" s="43"/>
      <c r="U39" s="43"/>
      <c r="V39" s="43"/>
      <c r="W39" s="43"/>
      <c r="X39" s="43"/>
      <c r="Y39" s="43"/>
    </row>
    <row r="40" spans="1:25" x14ac:dyDescent="0.25">
      <c r="A40" s="12">
        <v>44116</v>
      </c>
      <c r="B40" s="15" t="s">
        <v>1301</v>
      </c>
      <c r="C40" s="13">
        <v>300</v>
      </c>
      <c r="D40" s="13"/>
      <c r="E40" s="13"/>
      <c r="F40" s="13"/>
      <c r="G40" s="13"/>
      <c r="H40" s="13"/>
      <c r="I40" s="13"/>
      <c r="J40" s="13"/>
      <c r="K40" s="13"/>
      <c r="L40" s="13">
        <v>30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>
        <v>300</v>
      </c>
    </row>
    <row r="41" spans="1:25" s="1" customFormat="1" ht="17" thickBot="1" x14ac:dyDescent="0.3">
      <c r="A41" s="12">
        <v>44177</v>
      </c>
      <c r="B41" s="15" t="s">
        <v>1302</v>
      </c>
      <c r="C41" s="43"/>
      <c r="D41" s="13"/>
      <c r="E41" s="13"/>
      <c r="F41" s="13"/>
      <c r="G41" s="43"/>
      <c r="H41" s="43"/>
      <c r="I41" s="43"/>
      <c r="J41" s="13"/>
      <c r="K41" s="13">
        <v>200</v>
      </c>
      <c r="L41" s="13">
        <v>30</v>
      </c>
      <c r="M41" s="43"/>
      <c r="N41" s="43"/>
      <c r="O41" s="13"/>
      <c r="P41" s="43"/>
      <c r="Q41" s="13">
        <v>50</v>
      </c>
      <c r="R41" s="13"/>
      <c r="S41" s="13"/>
      <c r="T41" s="13"/>
      <c r="U41" s="13"/>
      <c r="V41" s="13"/>
      <c r="W41" s="13"/>
      <c r="X41" s="13"/>
      <c r="Y41" s="13">
        <v>60</v>
      </c>
    </row>
    <row r="42" spans="1:25" s="8" customFormat="1" ht="17" thickBot="1" x14ac:dyDescent="0.3">
      <c r="A42" s="170" t="s">
        <v>1177</v>
      </c>
      <c r="B42" s="34"/>
      <c r="C42" s="34">
        <f>SUM(C34:C41)</f>
        <v>2162</v>
      </c>
      <c r="D42" s="34">
        <f>SUM(D34:D41)</f>
        <v>2277</v>
      </c>
      <c r="E42" s="34">
        <f>SUM(E34:E41)</f>
        <v>1050</v>
      </c>
      <c r="F42" s="34">
        <f>SUM(F34:F41)</f>
        <v>1615</v>
      </c>
      <c r="G42" s="34">
        <f>SUM(G34:G41)</f>
        <v>608</v>
      </c>
      <c r="H42" s="34">
        <f t="shared" ref="H42:Y42" si="2">SUM(H34:H41)</f>
        <v>202</v>
      </c>
      <c r="I42" s="34">
        <f t="shared" si="2"/>
        <v>372</v>
      </c>
      <c r="J42" s="34">
        <f t="shared" si="2"/>
        <v>813</v>
      </c>
      <c r="K42" s="34">
        <f t="shared" si="2"/>
        <v>1194</v>
      </c>
      <c r="L42" s="34">
        <f t="shared" si="2"/>
        <v>413</v>
      </c>
      <c r="M42" s="34">
        <f t="shared" si="2"/>
        <v>636</v>
      </c>
      <c r="N42" s="34">
        <f t="shared" si="2"/>
        <v>134</v>
      </c>
      <c r="O42" s="34">
        <f t="shared" si="2"/>
        <v>398</v>
      </c>
      <c r="P42" s="34">
        <f t="shared" si="2"/>
        <v>300</v>
      </c>
      <c r="Q42" s="34">
        <f t="shared" si="2"/>
        <v>307</v>
      </c>
      <c r="R42" s="34">
        <f t="shared" si="2"/>
        <v>30</v>
      </c>
      <c r="S42" s="34">
        <f t="shared" si="2"/>
        <v>80</v>
      </c>
      <c r="T42" s="34">
        <f t="shared" si="2"/>
        <v>100</v>
      </c>
      <c r="U42" s="34">
        <f t="shared" si="2"/>
        <v>100</v>
      </c>
      <c r="V42" s="34">
        <f t="shared" si="2"/>
        <v>3</v>
      </c>
      <c r="W42" s="34">
        <f t="shared" si="2"/>
        <v>85</v>
      </c>
      <c r="X42" s="34"/>
      <c r="Y42" s="34">
        <f t="shared" si="2"/>
        <v>360</v>
      </c>
    </row>
    <row r="43" spans="1:25" x14ac:dyDescent="0.25">
      <c r="A43" s="12">
        <v>44317</v>
      </c>
      <c r="B43" s="13" t="s">
        <v>63</v>
      </c>
      <c r="C43" s="13"/>
      <c r="D43" s="13">
        <v>-10</v>
      </c>
      <c r="E43" s="13">
        <v>-30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>
        <v>-40</v>
      </c>
      <c r="T43" s="13"/>
      <c r="U43" s="13"/>
      <c r="V43" s="13"/>
      <c r="W43" s="13"/>
      <c r="X43" s="13"/>
      <c r="Y43" s="13">
        <v>-63</v>
      </c>
    </row>
    <row r="44" spans="1:25" x14ac:dyDescent="0.25">
      <c r="A44" s="45">
        <v>44378</v>
      </c>
      <c r="B44" s="46" t="s">
        <v>63</v>
      </c>
      <c r="C44" s="13"/>
      <c r="D44" s="13"/>
      <c r="E44" s="13">
        <v>-57</v>
      </c>
      <c r="F44" s="13">
        <v>-130</v>
      </c>
      <c r="G44" s="13"/>
      <c r="H44" s="13"/>
      <c r="I44" s="13"/>
      <c r="J44" s="13"/>
      <c r="K44" s="13">
        <v>-150</v>
      </c>
      <c r="L44" s="13"/>
      <c r="M44" s="13"/>
      <c r="N44" s="13"/>
      <c r="O44" s="13"/>
      <c r="P44" s="13"/>
      <c r="Q44" s="13"/>
      <c r="R44" s="13"/>
      <c r="S44" s="13">
        <v>-21</v>
      </c>
      <c r="T44" s="13"/>
      <c r="U44" s="13">
        <v>-28</v>
      </c>
      <c r="V44" s="13"/>
      <c r="W44" s="13"/>
      <c r="X44" s="13"/>
      <c r="Y44" s="13"/>
    </row>
    <row r="45" spans="1:25" x14ac:dyDescent="0.25">
      <c r="A45" s="12" t="s">
        <v>1424</v>
      </c>
      <c r="B45" s="13" t="s">
        <v>63</v>
      </c>
      <c r="C45" s="13">
        <v>-140</v>
      </c>
      <c r="D45" s="13"/>
      <c r="E45" s="13">
        <v>-69</v>
      </c>
      <c r="F45" s="13">
        <v>-54</v>
      </c>
      <c r="G45" s="13">
        <v>-12</v>
      </c>
      <c r="H45" s="13"/>
      <c r="I45" s="13">
        <v>-14</v>
      </c>
      <c r="J45" s="13"/>
      <c r="K45" s="13"/>
      <c r="L45" s="13">
        <v>-23</v>
      </c>
      <c r="M45" s="13">
        <v>-39</v>
      </c>
      <c r="N45" s="13">
        <v>-8</v>
      </c>
      <c r="O45" s="13">
        <v>-3</v>
      </c>
      <c r="P45" s="13">
        <v>-13</v>
      </c>
      <c r="Q45" s="13">
        <v>-5</v>
      </c>
      <c r="R45" s="13">
        <v>-7</v>
      </c>
      <c r="S45" s="13">
        <v>-1</v>
      </c>
      <c r="T45" s="13">
        <v>-3</v>
      </c>
      <c r="U45" s="13">
        <v>-10</v>
      </c>
      <c r="V45" s="13"/>
      <c r="W45" s="13"/>
      <c r="X45" s="13"/>
      <c r="Y45" s="13">
        <v>-47</v>
      </c>
    </row>
    <row r="46" spans="1:25" x14ac:dyDescent="0.25">
      <c r="A46" s="13" t="s">
        <v>2444</v>
      </c>
      <c r="B46" s="13" t="s">
        <v>63</v>
      </c>
      <c r="C46" s="13"/>
      <c r="D46" s="13"/>
      <c r="E46" s="13"/>
      <c r="F46" s="13"/>
      <c r="G46" s="13"/>
      <c r="H46" s="13"/>
      <c r="I46" s="13"/>
      <c r="J46" s="13">
        <v>-175</v>
      </c>
      <c r="K46" s="13">
        <v>-100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>
        <v>-82</v>
      </c>
    </row>
    <row r="47" spans="1:25" ht="17" thickBot="1" x14ac:dyDescent="0.3">
      <c r="A47" s="12" t="s">
        <v>2451</v>
      </c>
      <c r="B47" s="13" t="s">
        <v>63</v>
      </c>
      <c r="C47" s="13"/>
      <c r="D47" s="13"/>
      <c r="E47" s="13"/>
      <c r="F47" s="13">
        <v>-144</v>
      </c>
      <c r="G47" s="13"/>
      <c r="H47" s="13"/>
      <c r="I47" s="13"/>
      <c r="J47" s="13"/>
      <c r="K47" s="13">
        <v>-200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>
        <v>-90</v>
      </c>
    </row>
    <row r="48" spans="1:25" s="8" customFormat="1" ht="17" thickBot="1" x14ac:dyDescent="0.3">
      <c r="A48" s="170" t="s">
        <v>2461</v>
      </c>
      <c r="B48" s="34"/>
      <c r="C48" s="34">
        <f t="shared" ref="C48:N48" si="3">SUM(C42:C47)</f>
        <v>2022</v>
      </c>
      <c r="D48" s="34">
        <f t="shared" si="3"/>
        <v>2267</v>
      </c>
      <c r="E48" s="34">
        <f t="shared" si="3"/>
        <v>894</v>
      </c>
      <c r="F48" s="34">
        <f t="shared" si="3"/>
        <v>1287</v>
      </c>
      <c r="G48" s="34">
        <f t="shared" si="3"/>
        <v>596</v>
      </c>
      <c r="H48" s="34">
        <f t="shared" si="3"/>
        <v>202</v>
      </c>
      <c r="I48" s="34">
        <f t="shared" si="3"/>
        <v>358</v>
      </c>
      <c r="J48" s="34">
        <f t="shared" si="3"/>
        <v>638</v>
      </c>
      <c r="K48" s="34">
        <f t="shared" si="3"/>
        <v>744</v>
      </c>
      <c r="L48" s="34">
        <f t="shared" si="3"/>
        <v>390</v>
      </c>
      <c r="M48" s="34">
        <f t="shared" si="3"/>
        <v>597</v>
      </c>
      <c r="N48" s="34">
        <f t="shared" si="3"/>
        <v>126</v>
      </c>
      <c r="O48" s="34">
        <f t="shared" ref="O48:Y48" si="4">SUM(O42:O47)</f>
        <v>395</v>
      </c>
      <c r="P48" s="34">
        <f t="shared" si="4"/>
        <v>287</v>
      </c>
      <c r="Q48" s="34">
        <f t="shared" si="4"/>
        <v>302</v>
      </c>
      <c r="R48" s="34">
        <f t="shared" si="4"/>
        <v>23</v>
      </c>
      <c r="S48" s="34">
        <f t="shared" si="4"/>
        <v>18</v>
      </c>
      <c r="T48" s="34">
        <f t="shared" si="4"/>
        <v>97</v>
      </c>
      <c r="U48" s="34">
        <f t="shared" si="4"/>
        <v>62</v>
      </c>
      <c r="V48" s="34">
        <f t="shared" si="4"/>
        <v>3</v>
      </c>
      <c r="W48" s="34">
        <f t="shared" si="4"/>
        <v>85</v>
      </c>
      <c r="X48" s="34"/>
      <c r="Y48" s="34">
        <f t="shared" si="4"/>
        <v>78</v>
      </c>
    </row>
    <row r="49" spans="1:26" s="626" customFormat="1" x14ac:dyDescent="0.25">
      <c r="A49" s="736">
        <v>44198</v>
      </c>
      <c r="B49" s="737" t="s">
        <v>2538</v>
      </c>
      <c r="C49" s="737">
        <v>-50</v>
      </c>
      <c r="D49" s="737"/>
      <c r="E49" s="737"/>
      <c r="F49" s="737">
        <v>-100</v>
      </c>
      <c r="G49" s="737"/>
      <c r="H49" s="737"/>
      <c r="I49" s="737"/>
      <c r="J49" s="737"/>
      <c r="K49" s="737"/>
      <c r="L49" s="737"/>
      <c r="M49" s="737"/>
      <c r="N49" s="737"/>
      <c r="O49" s="737"/>
      <c r="P49" s="737"/>
      <c r="Q49" s="737"/>
      <c r="R49" s="737"/>
      <c r="S49" s="737"/>
      <c r="T49" s="737"/>
      <c r="U49" s="737"/>
      <c r="V49" s="737"/>
      <c r="W49" s="737"/>
      <c r="X49" s="737"/>
      <c r="Y49" s="737"/>
      <c r="Z49" s="738">
        <v>44176</v>
      </c>
    </row>
    <row r="50" spans="1:26" s="626" customFormat="1" x14ac:dyDescent="0.25">
      <c r="A50" s="739">
        <v>44198</v>
      </c>
      <c r="B50" s="740" t="s">
        <v>2538</v>
      </c>
      <c r="C50" s="740"/>
      <c r="D50" s="740"/>
      <c r="E50" s="740"/>
      <c r="F50" s="740"/>
      <c r="G50" s="740"/>
      <c r="H50" s="740">
        <v>-15</v>
      </c>
      <c r="I50" s="740"/>
      <c r="J50" s="740"/>
      <c r="K50" s="740"/>
      <c r="L50" s="740"/>
      <c r="M50" s="740"/>
      <c r="N50" s="740"/>
      <c r="O50" s="740"/>
      <c r="P50" s="740"/>
      <c r="Q50" s="740"/>
      <c r="R50" s="740"/>
      <c r="S50" s="740"/>
      <c r="T50" s="740"/>
      <c r="U50" s="740"/>
      <c r="V50" s="740"/>
      <c r="W50" s="740"/>
      <c r="X50" s="740"/>
      <c r="Y50" s="740"/>
      <c r="Z50" s="738">
        <v>44086</v>
      </c>
    </row>
    <row r="51" spans="1:26" s="626" customFormat="1" x14ac:dyDescent="0.25">
      <c r="A51" s="739">
        <v>44198</v>
      </c>
      <c r="B51" s="740" t="s">
        <v>2538</v>
      </c>
      <c r="C51" s="740">
        <v>-50</v>
      </c>
      <c r="D51" s="740"/>
      <c r="E51" s="740"/>
      <c r="F51" s="740"/>
      <c r="G51" s="740"/>
      <c r="H51" s="740"/>
      <c r="I51" s="740"/>
      <c r="J51" s="740"/>
      <c r="K51" s="740"/>
      <c r="L51" s="740"/>
      <c r="M51" s="740"/>
      <c r="N51" s="740"/>
      <c r="O51" s="740"/>
      <c r="P51" s="740"/>
      <c r="Q51" s="740"/>
      <c r="R51" s="740"/>
      <c r="S51" s="740"/>
      <c r="T51" s="740"/>
      <c r="U51" s="740"/>
      <c r="V51" s="740"/>
      <c r="W51" s="740"/>
      <c r="X51" s="740"/>
      <c r="Y51" s="740"/>
      <c r="Z51" s="626" t="s">
        <v>925</v>
      </c>
    </row>
    <row r="52" spans="1:26" s="626" customFormat="1" x14ac:dyDescent="0.25">
      <c r="A52" s="739">
        <v>44198</v>
      </c>
      <c r="B52" s="740" t="s">
        <v>2539</v>
      </c>
      <c r="C52" s="740"/>
      <c r="D52" s="740"/>
      <c r="E52" s="740"/>
      <c r="F52" s="740"/>
      <c r="G52" s="740"/>
      <c r="H52" s="740"/>
      <c r="I52" s="740"/>
      <c r="J52" s="740">
        <v>-50</v>
      </c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40"/>
      <c r="V52" s="740"/>
      <c r="W52" s="740"/>
      <c r="X52" s="740"/>
      <c r="Y52" s="740"/>
      <c r="Z52" s="626" t="s">
        <v>125</v>
      </c>
    </row>
    <row r="53" spans="1:26" x14ac:dyDescent="0.25">
      <c r="A53" s="76">
        <v>44198</v>
      </c>
      <c r="B53" s="77" t="s">
        <v>63</v>
      </c>
      <c r="C53" s="13"/>
      <c r="D53" s="13"/>
      <c r="E53" s="13"/>
      <c r="F53" s="13"/>
      <c r="G53" s="13"/>
      <c r="H53" s="13"/>
      <c r="I53" s="13"/>
      <c r="J53" s="13"/>
      <c r="K53" s="13">
        <v>-339</v>
      </c>
      <c r="L53" s="13">
        <v>-26</v>
      </c>
      <c r="M53" s="13"/>
      <c r="N53" s="13">
        <v>-72</v>
      </c>
      <c r="O53" s="13"/>
      <c r="P53" s="13"/>
      <c r="Q53" s="13">
        <v>-9</v>
      </c>
      <c r="R53" s="13"/>
      <c r="S53" s="13"/>
      <c r="T53" s="13"/>
      <c r="U53" s="13"/>
      <c r="V53" s="13"/>
      <c r="W53" s="13"/>
      <c r="X53" s="13"/>
      <c r="Y53" s="13"/>
    </row>
    <row r="54" spans="1:26" x14ac:dyDescent="0.25">
      <c r="A54" s="12">
        <v>44229</v>
      </c>
      <c r="B54" s="13" t="s">
        <v>63</v>
      </c>
      <c r="C54" s="13">
        <v>-187</v>
      </c>
      <c r="D54" s="13"/>
      <c r="E54" s="13">
        <v>-84</v>
      </c>
      <c r="F54" s="13"/>
      <c r="G54" s="13">
        <v>-181</v>
      </c>
      <c r="H54" s="13">
        <v>-5</v>
      </c>
      <c r="I54" s="13"/>
      <c r="J54" s="13">
        <v>-200</v>
      </c>
      <c r="K54" s="13"/>
      <c r="L54" s="13"/>
      <c r="M54" s="13"/>
      <c r="N54" s="13"/>
      <c r="O54" s="13">
        <v>-16</v>
      </c>
      <c r="P54" s="13">
        <v>-47</v>
      </c>
      <c r="Q54" s="13"/>
      <c r="R54" s="13"/>
      <c r="S54" s="13">
        <v>-2</v>
      </c>
      <c r="T54" s="13">
        <v>-20</v>
      </c>
      <c r="U54" s="13"/>
      <c r="V54" s="13"/>
      <c r="W54" s="13"/>
      <c r="X54" s="13"/>
      <c r="Y54" s="13"/>
    </row>
    <row r="55" spans="1:26" x14ac:dyDescent="0.25">
      <c r="A55" s="55">
        <v>44318</v>
      </c>
      <c r="B55" s="53" t="s">
        <v>63</v>
      </c>
      <c r="C55" s="13"/>
      <c r="D55" s="13">
        <v>-67</v>
      </c>
      <c r="E55" s="13">
        <v>-92</v>
      </c>
      <c r="F55" s="13">
        <v>-95</v>
      </c>
      <c r="G55" s="13">
        <v>-120</v>
      </c>
      <c r="H55" s="13">
        <v>-20</v>
      </c>
      <c r="I55" s="13"/>
      <c r="J55" s="13"/>
      <c r="K55" s="13"/>
      <c r="L55" s="13"/>
      <c r="M55" s="13"/>
      <c r="N55" s="13">
        <v>-30</v>
      </c>
      <c r="O55" s="13"/>
      <c r="P55" s="13"/>
      <c r="Q55" s="13"/>
      <c r="R55" s="13"/>
      <c r="S55" s="13"/>
      <c r="T55" s="13">
        <v>-12</v>
      </c>
      <c r="U55" s="13">
        <v>-12</v>
      </c>
      <c r="V55" s="13"/>
      <c r="W55" s="13"/>
      <c r="X55" s="13"/>
      <c r="Y55" s="13"/>
    </row>
    <row r="56" spans="1:26" x14ac:dyDescent="0.25">
      <c r="A56" s="55">
        <v>44318</v>
      </c>
      <c r="B56" s="53" t="s">
        <v>63</v>
      </c>
      <c r="C56" s="13"/>
      <c r="D56" s="43"/>
      <c r="E56" s="43"/>
      <c r="F56" s="43"/>
      <c r="G56" s="43"/>
      <c r="H56" s="43"/>
      <c r="I56" s="13"/>
      <c r="J56" s="13"/>
      <c r="K56" s="13"/>
      <c r="L56" s="13"/>
      <c r="M56" s="13">
        <v>-70</v>
      </c>
      <c r="N56" s="43"/>
      <c r="O56" s="13">
        <v>-40</v>
      </c>
      <c r="P56" s="13"/>
      <c r="Q56" s="13"/>
      <c r="R56" s="13"/>
      <c r="S56" s="13"/>
      <c r="T56" s="43"/>
      <c r="U56" s="43"/>
      <c r="V56" s="13"/>
      <c r="W56" s="13"/>
      <c r="X56" s="13"/>
      <c r="Y56" s="13"/>
    </row>
    <row r="57" spans="1:26" x14ac:dyDescent="0.25">
      <c r="A57" s="55">
        <v>44471</v>
      </c>
      <c r="B57" s="53" t="s">
        <v>2493</v>
      </c>
      <c r="C57" s="13"/>
      <c r="D57" s="43"/>
      <c r="E57" s="43"/>
      <c r="F57" s="43"/>
      <c r="G57" s="43"/>
      <c r="H57" s="43"/>
      <c r="I57" s="13">
        <v>100</v>
      </c>
      <c r="J57" s="13"/>
      <c r="K57" s="13"/>
      <c r="L57" s="13"/>
      <c r="M57" s="13"/>
      <c r="N57" s="4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</row>
    <row r="58" spans="1:26" s="1" customFormat="1" x14ac:dyDescent="0.25">
      <c r="A58" s="55">
        <v>44471</v>
      </c>
      <c r="B58" s="53" t="s">
        <v>63</v>
      </c>
      <c r="C58" s="13">
        <v>-320</v>
      </c>
      <c r="D58" s="13">
        <v>-172</v>
      </c>
      <c r="E58" s="43"/>
      <c r="F58" s="43"/>
      <c r="G58" s="43"/>
      <c r="H58" s="13">
        <v>-43</v>
      </c>
      <c r="I58" s="43"/>
      <c r="J58" s="43"/>
      <c r="K58" s="43"/>
      <c r="L58" s="13">
        <v>-70</v>
      </c>
      <c r="M58" s="43"/>
      <c r="N58" s="43"/>
      <c r="O58" s="13">
        <v>-21</v>
      </c>
      <c r="P58" s="13">
        <v>-45</v>
      </c>
      <c r="Q58" s="43"/>
      <c r="R58" s="43"/>
      <c r="S58" s="43"/>
      <c r="T58" s="43"/>
      <c r="U58" s="43"/>
      <c r="V58" s="43"/>
      <c r="W58" s="43"/>
      <c r="X58" s="43"/>
      <c r="Y58" s="43"/>
    </row>
    <row r="59" spans="1:26" s="1" customFormat="1" x14ac:dyDescent="0.25">
      <c r="A59" s="55">
        <v>44502</v>
      </c>
      <c r="B59" s="53" t="s">
        <v>63</v>
      </c>
      <c r="C59" s="43"/>
      <c r="D59" s="13">
        <v>-5</v>
      </c>
      <c r="E59" s="43"/>
      <c r="F59" s="13">
        <v>-3</v>
      </c>
      <c r="G59" s="13">
        <v>-2</v>
      </c>
      <c r="H59" s="43"/>
      <c r="I59" s="43"/>
      <c r="J59" s="43"/>
      <c r="K59" s="13">
        <v>-6</v>
      </c>
      <c r="L59" s="43"/>
      <c r="M59" s="13">
        <v>-130</v>
      </c>
      <c r="N59" s="13">
        <v>-14</v>
      </c>
      <c r="O59" s="13">
        <v>-4</v>
      </c>
      <c r="P59" s="43"/>
      <c r="Q59" s="43"/>
      <c r="R59" s="43"/>
      <c r="S59" s="13">
        <v>-5</v>
      </c>
      <c r="T59" s="13">
        <v>-3</v>
      </c>
      <c r="U59" s="43"/>
      <c r="V59" s="43"/>
      <c r="W59" s="43"/>
      <c r="X59" s="43"/>
      <c r="Y59" s="13">
        <v>-78</v>
      </c>
    </row>
    <row r="60" spans="1:26" s="1" customFormat="1" x14ac:dyDescent="0.25">
      <c r="A60" s="55" t="s">
        <v>2514</v>
      </c>
      <c r="B60" s="53" t="s">
        <v>63</v>
      </c>
      <c r="C60" s="43"/>
      <c r="D60" s="13">
        <v>-10</v>
      </c>
      <c r="E60" s="43"/>
      <c r="F60" s="43"/>
      <c r="G60" s="13">
        <v>-16</v>
      </c>
      <c r="H60" s="13">
        <v>-10</v>
      </c>
      <c r="I60" s="43"/>
      <c r="J60" s="13">
        <v>-78</v>
      </c>
      <c r="K60" s="13">
        <v>-132</v>
      </c>
      <c r="L60" s="43"/>
      <c r="M60" s="43"/>
      <c r="N60" s="43"/>
      <c r="O60" s="13">
        <v>-82</v>
      </c>
      <c r="P60" s="43"/>
      <c r="Q60" s="43"/>
      <c r="R60" s="43"/>
      <c r="S60" s="13">
        <v>-1</v>
      </c>
      <c r="T60" s="13">
        <v>-7</v>
      </c>
      <c r="U60" s="43"/>
      <c r="V60" s="43"/>
      <c r="W60" s="43"/>
      <c r="X60" s="43"/>
      <c r="Y60" s="43"/>
    </row>
    <row r="61" spans="1:26" s="1" customFormat="1" ht="17" thickBot="1" x14ac:dyDescent="0.3">
      <c r="A61" s="55" t="s">
        <v>2527</v>
      </c>
      <c r="B61" s="53" t="s">
        <v>63</v>
      </c>
      <c r="C61" s="13">
        <v>-318</v>
      </c>
      <c r="D61" s="13">
        <v>-282</v>
      </c>
      <c r="E61" s="43"/>
      <c r="F61" s="13">
        <v>-92</v>
      </c>
      <c r="G61" s="13">
        <v>-127</v>
      </c>
      <c r="H61" s="13">
        <v>-10</v>
      </c>
      <c r="I61" s="43"/>
      <c r="J61" s="13">
        <v>-44</v>
      </c>
      <c r="K61" s="13">
        <v>-4</v>
      </c>
      <c r="L61" s="13">
        <v>-66</v>
      </c>
      <c r="M61" s="13">
        <v>-97</v>
      </c>
      <c r="N61" s="13">
        <v>-1</v>
      </c>
      <c r="O61" s="13">
        <v>-66</v>
      </c>
      <c r="P61" s="13">
        <v>-51</v>
      </c>
      <c r="Q61" s="13">
        <v>-63</v>
      </c>
      <c r="R61" s="13">
        <v>-9</v>
      </c>
      <c r="S61" s="43"/>
      <c r="T61" s="13">
        <v>-22</v>
      </c>
      <c r="U61" s="43"/>
      <c r="V61" s="43"/>
      <c r="W61" s="43"/>
      <c r="X61" s="43"/>
      <c r="Y61" s="43"/>
    </row>
    <row r="62" spans="1:26" s="8" customFormat="1" ht="17" thickBot="1" x14ac:dyDescent="0.3">
      <c r="A62" s="170" t="s">
        <v>2563</v>
      </c>
      <c r="B62" s="34"/>
      <c r="C62" s="34">
        <f>SUM(C48:C61)</f>
        <v>1097</v>
      </c>
      <c r="D62" s="34">
        <f t="shared" ref="D62:Y62" si="5">SUM(D48:D61)</f>
        <v>1731</v>
      </c>
      <c r="E62" s="34">
        <f t="shared" si="5"/>
        <v>718</v>
      </c>
      <c r="F62" s="34">
        <f t="shared" si="5"/>
        <v>997</v>
      </c>
      <c r="G62" s="34">
        <f t="shared" si="5"/>
        <v>150</v>
      </c>
      <c r="H62" s="34">
        <f t="shared" si="5"/>
        <v>99</v>
      </c>
      <c r="I62" s="34">
        <f t="shared" si="5"/>
        <v>458</v>
      </c>
      <c r="J62" s="34">
        <f t="shared" si="5"/>
        <v>266</v>
      </c>
      <c r="K62" s="34">
        <f t="shared" si="5"/>
        <v>263</v>
      </c>
      <c r="L62" s="34">
        <f t="shared" si="5"/>
        <v>228</v>
      </c>
      <c r="M62" s="34">
        <f t="shared" si="5"/>
        <v>300</v>
      </c>
      <c r="N62" s="34">
        <f t="shared" si="5"/>
        <v>9</v>
      </c>
      <c r="O62" s="34">
        <f t="shared" si="5"/>
        <v>166</v>
      </c>
      <c r="P62" s="34">
        <f t="shared" si="5"/>
        <v>144</v>
      </c>
      <c r="Q62" s="34">
        <f t="shared" si="5"/>
        <v>230</v>
      </c>
      <c r="R62" s="34">
        <f t="shared" si="5"/>
        <v>14</v>
      </c>
      <c r="S62" s="34">
        <f t="shared" si="5"/>
        <v>10</v>
      </c>
      <c r="T62" s="34">
        <f t="shared" si="5"/>
        <v>33</v>
      </c>
      <c r="U62" s="34">
        <f t="shared" si="5"/>
        <v>50</v>
      </c>
      <c r="V62" s="34">
        <f t="shared" si="5"/>
        <v>3</v>
      </c>
      <c r="W62" s="34">
        <f t="shared" si="5"/>
        <v>85</v>
      </c>
      <c r="X62" s="34"/>
      <c r="Y62" s="34">
        <f t="shared" si="5"/>
        <v>0</v>
      </c>
    </row>
    <row r="63" spans="1:26" s="626" customFormat="1" x14ac:dyDescent="0.25">
      <c r="A63" s="775">
        <v>44199</v>
      </c>
      <c r="B63" s="776" t="s">
        <v>2626</v>
      </c>
      <c r="C63" s="737"/>
      <c r="D63" s="737"/>
      <c r="E63" s="737"/>
      <c r="F63" s="737"/>
      <c r="G63" s="737"/>
      <c r="H63" s="737"/>
      <c r="I63" s="737"/>
      <c r="J63" s="737">
        <v>50</v>
      </c>
      <c r="K63" s="737"/>
      <c r="L63" s="737"/>
      <c r="M63" s="737"/>
      <c r="N63" s="737"/>
      <c r="O63" s="737"/>
      <c r="P63" s="737"/>
      <c r="Q63" s="737"/>
      <c r="R63" s="737"/>
      <c r="S63" s="737"/>
      <c r="T63" s="737"/>
      <c r="U63" s="737"/>
      <c r="V63" s="737"/>
      <c r="W63" s="737"/>
      <c r="X63" s="737"/>
      <c r="Y63" s="737"/>
      <c r="Z63" s="738">
        <v>44287</v>
      </c>
    </row>
    <row r="64" spans="1:26" s="1" customFormat="1" x14ac:dyDescent="0.25">
      <c r="A64" s="55">
        <v>44230</v>
      </c>
      <c r="B64" s="53" t="s">
        <v>63</v>
      </c>
      <c r="C64" s="43"/>
      <c r="D64" s="13">
        <v>-400</v>
      </c>
      <c r="E64" s="13">
        <v>-67</v>
      </c>
      <c r="F64" s="13">
        <v>-62</v>
      </c>
      <c r="G64" s="13">
        <v>-30</v>
      </c>
      <c r="H64" s="13">
        <v>-20</v>
      </c>
      <c r="I64" s="43"/>
      <c r="J64" s="43"/>
      <c r="K64" s="43"/>
      <c r="L64" s="43"/>
      <c r="M64" s="43"/>
      <c r="N64" s="43"/>
      <c r="O64" s="13">
        <v>-32</v>
      </c>
      <c r="P64" s="43"/>
      <c r="Q64" s="43"/>
      <c r="R64" s="43"/>
      <c r="S64" s="43"/>
      <c r="T64" s="43"/>
      <c r="U64" s="43"/>
      <c r="V64" s="43"/>
      <c r="W64" s="43"/>
      <c r="X64" s="43"/>
      <c r="Y64" s="43"/>
    </row>
    <row r="65" spans="1:25" s="1" customFormat="1" x14ac:dyDescent="0.25">
      <c r="A65" s="12">
        <v>44289</v>
      </c>
      <c r="B65" s="13" t="s">
        <v>63</v>
      </c>
      <c r="C65" s="13">
        <v>-49</v>
      </c>
      <c r="D65" s="13">
        <v>-26</v>
      </c>
      <c r="E65" s="13">
        <v>-3</v>
      </c>
      <c r="F65" s="13">
        <v>-22</v>
      </c>
      <c r="G65" s="13">
        <v>-11</v>
      </c>
      <c r="H65" s="43"/>
      <c r="I65" s="13">
        <v>-4</v>
      </c>
      <c r="J65" s="13">
        <v>-7</v>
      </c>
      <c r="K65" s="13">
        <v>-28</v>
      </c>
      <c r="L65" s="13">
        <v>-6</v>
      </c>
      <c r="M65" s="13">
        <v>-17</v>
      </c>
      <c r="N65" s="13">
        <v>-2</v>
      </c>
      <c r="O65" s="13">
        <v>-19</v>
      </c>
      <c r="P65" s="13">
        <v>-12</v>
      </c>
      <c r="Q65" s="13">
        <v>-10</v>
      </c>
      <c r="R65" s="43"/>
      <c r="S65" s="13">
        <v>-2</v>
      </c>
      <c r="T65" s="13">
        <v>-2</v>
      </c>
      <c r="U65" s="13">
        <v>-2</v>
      </c>
      <c r="V65" s="43"/>
      <c r="W65" s="43"/>
      <c r="X65" s="43"/>
      <c r="Y65" s="43"/>
    </row>
    <row r="66" spans="1:25" s="1" customFormat="1" x14ac:dyDescent="0.25">
      <c r="A66" s="76">
        <v>44533</v>
      </c>
      <c r="B66" s="14" t="s">
        <v>63</v>
      </c>
      <c r="C66" s="13">
        <v>-164</v>
      </c>
      <c r="D66" s="43"/>
      <c r="E66" s="43"/>
      <c r="F66" s="43"/>
      <c r="G66" s="43"/>
      <c r="H66" s="13">
        <v>-18</v>
      </c>
      <c r="I66" s="43"/>
      <c r="J66" s="13">
        <v>-1</v>
      </c>
      <c r="K66" s="43"/>
      <c r="L66" s="13">
        <v>-28</v>
      </c>
      <c r="M66" s="13">
        <v>-86</v>
      </c>
      <c r="N66" s="43"/>
      <c r="O66" s="43"/>
      <c r="P66" s="13">
        <v>-27</v>
      </c>
      <c r="Q66" s="13">
        <v>-37</v>
      </c>
      <c r="R66" s="13">
        <v>-4</v>
      </c>
      <c r="S66" s="43"/>
      <c r="T66" s="43"/>
      <c r="U66" s="43"/>
      <c r="V66" s="43"/>
      <c r="W66" s="43"/>
      <c r="X66" s="43"/>
      <c r="Y66" s="43"/>
    </row>
    <row r="67" spans="1:25" x14ac:dyDescent="0.25">
      <c r="A67" s="76">
        <v>44533</v>
      </c>
      <c r="B67" s="14" t="s">
        <v>63</v>
      </c>
      <c r="C67" s="13"/>
      <c r="D67" s="13">
        <v>-63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s="1" customFormat="1" x14ac:dyDescent="0.25">
      <c r="A68" s="76">
        <v>44533</v>
      </c>
      <c r="B68" s="14" t="s">
        <v>63</v>
      </c>
      <c r="C68" s="43"/>
      <c r="D68" s="43"/>
      <c r="E68" s="13">
        <v>-105</v>
      </c>
      <c r="F68" s="13">
        <v>-139</v>
      </c>
      <c r="G68" s="13">
        <v>-12</v>
      </c>
      <c r="H68" s="43"/>
      <c r="I68" s="13">
        <v>-50</v>
      </c>
      <c r="J68" s="43"/>
      <c r="K68" s="43"/>
      <c r="L68" s="43"/>
      <c r="M68" s="43"/>
      <c r="N68" s="43"/>
      <c r="O68" s="13">
        <v>-3</v>
      </c>
      <c r="P68" s="43"/>
      <c r="Q68" s="43"/>
      <c r="R68" s="43"/>
      <c r="S68" s="13">
        <v>-6</v>
      </c>
      <c r="T68" s="13">
        <v>-2</v>
      </c>
      <c r="U68" s="13">
        <v>-7</v>
      </c>
      <c r="V68" s="43"/>
      <c r="W68" s="43"/>
      <c r="X68" s="43"/>
      <c r="Y68" s="43"/>
    </row>
    <row r="69" spans="1:25" s="1" customFormat="1" x14ac:dyDescent="0.25">
      <c r="A69" s="12" t="s">
        <v>2659</v>
      </c>
      <c r="B69" s="15" t="s">
        <v>63</v>
      </c>
      <c r="C69" s="43"/>
      <c r="D69" s="43"/>
      <c r="E69" s="43"/>
      <c r="F69" s="43"/>
      <c r="G69" s="43"/>
      <c r="H69" s="13">
        <v>-12</v>
      </c>
      <c r="I69" s="13">
        <v>-122</v>
      </c>
      <c r="J69" s="13">
        <v>-136</v>
      </c>
      <c r="K69" s="43"/>
      <c r="L69" s="13">
        <v>-8</v>
      </c>
      <c r="M69" s="13">
        <v>-11</v>
      </c>
      <c r="N69" s="43"/>
      <c r="O69" s="43"/>
      <c r="P69" s="43"/>
      <c r="Q69" s="13">
        <v>-2</v>
      </c>
      <c r="R69" s="13">
        <v>-7</v>
      </c>
      <c r="S69" s="43"/>
      <c r="T69" s="43"/>
      <c r="U69" s="43"/>
      <c r="V69" s="43"/>
      <c r="W69" s="43"/>
      <c r="X69" s="43"/>
      <c r="Y69" s="43"/>
    </row>
    <row r="70" spans="1:25" s="1" customFormat="1" x14ac:dyDescent="0.25">
      <c r="A70" s="12" t="s">
        <v>2659</v>
      </c>
      <c r="B70" s="15" t="s">
        <v>63</v>
      </c>
      <c r="C70" s="13">
        <v>-112</v>
      </c>
      <c r="D70" s="13">
        <v>-209</v>
      </c>
      <c r="E70" s="13">
        <v>-107</v>
      </c>
      <c r="F70" s="13">
        <v>-149</v>
      </c>
      <c r="G70" s="13">
        <v>-8</v>
      </c>
      <c r="H70" s="43"/>
      <c r="I70" s="43"/>
      <c r="J70" s="43"/>
      <c r="K70" s="43"/>
      <c r="L70" s="43"/>
      <c r="M70" s="43"/>
      <c r="N70" s="43"/>
      <c r="O70" s="13">
        <v>-9</v>
      </c>
      <c r="P70" s="13">
        <v>-3</v>
      </c>
      <c r="Q70" s="43"/>
      <c r="R70" s="43"/>
      <c r="S70" s="43"/>
      <c r="T70" s="43"/>
      <c r="U70" s="13">
        <v>-21</v>
      </c>
      <c r="V70" s="43"/>
      <c r="W70" s="43"/>
      <c r="X70" s="43"/>
      <c r="Y70" s="43"/>
    </row>
    <row r="71" spans="1:25" s="1" customFormat="1" x14ac:dyDescent="0.25">
      <c r="A71" s="12" t="s">
        <v>2667</v>
      </c>
      <c r="B71" s="15" t="s">
        <v>63</v>
      </c>
      <c r="C71" s="13">
        <v>-52</v>
      </c>
      <c r="D71" s="13">
        <v>-231</v>
      </c>
      <c r="E71" s="13">
        <v>-46</v>
      </c>
      <c r="F71" s="13">
        <v>-97</v>
      </c>
      <c r="G71" s="13">
        <v>-9</v>
      </c>
      <c r="H71" s="13">
        <v>-15</v>
      </c>
      <c r="I71" s="13">
        <v>-15</v>
      </c>
      <c r="J71" s="13">
        <v>-20</v>
      </c>
      <c r="K71" s="13">
        <v>-43</v>
      </c>
      <c r="L71" s="43"/>
      <c r="M71" s="43"/>
      <c r="N71" s="43"/>
      <c r="O71" s="13">
        <v>-16</v>
      </c>
      <c r="P71" s="13">
        <v>-13</v>
      </c>
      <c r="Q71" s="43"/>
      <c r="R71" s="43"/>
      <c r="S71" s="43"/>
      <c r="T71" s="43"/>
      <c r="U71" s="13">
        <v>-2</v>
      </c>
      <c r="V71" s="43"/>
      <c r="W71" s="43"/>
      <c r="X71" s="43"/>
      <c r="Y71" s="43"/>
    </row>
    <row r="72" spans="1:25" s="1" customFormat="1" x14ac:dyDescent="0.25">
      <c r="A72" s="12" t="s">
        <v>2672</v>
      </c>
      <c r="B72" s="15" t="s">
        <v>63</v>
      </c>
      <c r="C72" s="13">
        <v>-38</v>
      </c>
      <c r="D72" s="13">
        <v>-26</v>
      </c>
      <c r="E72" s="13">
        <v>-21</v>
      </c>
      <c r="F72" s="13">
        <v>-14</v>
      </c>
      <c r="G72" s="13">
        <v>-3</v>
      </c>
      <c r="H72" s="43"/>
      <c r="I72" s="13">
        <v>-32</v>
      </c>
      <c r="J72" s="13">
        <v>-37</v>
      </c>
      <c r="K72" s="13">
        <v>-38</v>
      </c>
      <c r="L72" s="13">
        <v>-19</v>
      </c>
      <c r="M72" s="43"/>
      <c r="N72" s="13">
        <v>-3</v>
      </c>
      <c r="O72" s="13">
        <v>-16</v>
      </c>
      <c r="P72" s="13">
        <v>-6</v>
      </c>
      <c r="Q72" s="13">
        <v>-40</v>
      </c>
      <c r="R72" s="43"/>
      <c r="S72" s="43"/>
      <c r="T72" s="43"/>
      <c r="U72" s="13">
        <v>-3</v>
      </c>
      <c r="V72" s="43"/>
      <c r="W72" s="43"/>
      <c r="X72" s="43"/>
      <c r="Y72" s="43"/>
    </row>
    <row r="73" spans="1:25" s="1" customFormat="1" ht="17" thickBot="1" x14ac:dyDescent="0.3">
      <c r="A73" s="12" t="s">
        <v>2690</v>
      </c>
      <c r="B73" s="15" t="s">
        <v>63</v>
      </c>
      <c r="C73" s="13">
        <v>-84</v>
      </c>
      <c r="D73" s="13">
        <v>-10</v>
      </c>
      <c r="E73" s="43"/>
      <c r="F73" s="13">
        <v>-18</v>
      </c>
      <c r="G73" s="13">
        <v>-6</v>
      </c>
      <c r="H73" s="13">
        <v>-3</v>
      </c>
      <c r="I73" s="13">
        <v>-17</v>
      </c>
      <c r="J73" s="13">
        <v>-6</v>
      </c>
      <c r="K73" s="13">
        <v>-2</v>
      </c>
      <c r="L73" s="13">
        <v>-16</v>
      </c>
      <c r="M73" s="43"/>
      <c r="N73" s="13">
        <v>-3</v>
      </c>
      <c r="O73" s="13">
        <v>-4</v>
      </c>
      <c r="P73" s="13">
        <v>-5</v>
      </c>
      <c r="Q73" s="13">
        <v>-28</v>
      </c>
      <c r="R73" s="43"/>
      <c r="S73" s="43"/>
      <c r="T73" s="13">
        <v>-1</v>
      </c>
      <c r="U73" s="13">
        <v>-2</v>
      </c>
      <c r="V73" s="13">
        <v>-1</v>
      </c>
      <c r="W73" s="43"/>
      <c r="X73" s="43"/>
      <c r="Y73" s="43"/>
    </row>
    <row r="74" spans="1:25" s="8" customFormat="1" ht="17" thickBot="1" x14ac:dyDescent="0.3">
      <c r="A74" s="170" t="s">
        <v>2685</v>
      </c>
      <c r="B74" s="34"/>
      <c r="C74" s="34">
        <f t="shared" ref="C74:Y74" si="6">SUM(C62:C73)</f>
        <v>598</v>
      </c>
      <c r="D74" s="34">
        <f t="shared" si="6"/>
        <v>766</v>
      </c>
      <c r="E74" s="34">
        <f t="shared" si="6"/>
        <v>369</v>
      </c>
      <c r="F74" s="34">
        <f t="shared" si="6"/>
        <v>496</v>
      </c>
      <c r="G74" s="34">
        <f t="shared" si="6"/>
        <v>71</v>
      </c>
      <c r="H74" s="34">
        <f t="shared" si="6"/>
        <v>31</v>
      </c>
      <c r="I74" s="34">
        <f t="shared" si="6"/>
        <v>218</v>
      </c>
      <c r="J74" s="34">
        <f t="shared" si="6"/>
        <v>109</v>
      </c>
      <c r="K74" s="34">
        <f t="shared" si="6"/>
        <v>152</v>
      </c>
      <c r="L74" s="34">
        <f t="shared" si="6"/>
        <v>151</v>
      </c>
      <c r="M74" s="34">
        <f t="shared" si="6"/>
        <v>186</v>
      </c>
      <c r="N74" s="34">
        <f t="shared" si="6"/>
        <v>1</v>
      </c>
      <c r="O74" s="34">
        <f t="shared" si="6"/>
        <v>67</v>
      </c>
      <c r="P74" s="34">
        <f t="shared" si="6"/>
        <v>78</v>
      </c>
      <c r="Q74" s="34">
        <f t="shared" si="6"/>
        <v>113</v>
      </c>
      <c r="R74" s="34">
        <f t="shared" si="6"/>
        <v>3</v>
      </c>
      <c r="S74" s="34">
        <f t="shared" si="6"/>
        <v>2</v>
      </c>
      <c r="T74" s="34">
        <f t="shared" si="6"/>
        <v>28</v>
      </c>
      <c r="U74" s="34">
        <f t="shared" si="6"/>
        <v>13</v>
      </c>
      <c r="V74" s="34">
        <f t="shared" si="6"/>
        <v>2</v>
      </c>
      <c r="W74" s="34">
        <f t="shared" si="6"/>
        <v>85</v>
      </c>
      <c r="X74" s="34"/>
      <c r="Y74" s="34">
        <f t="shared" si="6"/>
        <v>0</v>
      </c>
    </row>
    <row r="75" spans="1:25" s="625" customFormat="1" x14ac:dyDescent="0.25">
      <c r="A75" s="814">
        <v>44200</v>
      </c>
      <c r="B75" s="425" t="s">
        <v>2706</v>
      </c>
      <c r="C75" s="425">
        <v>106</v>
      </c>
      <c r="D75" s="425">
        <v>95</v>
      </c>
      <c r="E75" s="425"/>
      <c r="F75" s="425">
        <v>16</v>
      </c>
      <c r="G75" s="425"/>
      <c r="H75" s="425">
        <v>10</v>
      </c>
      <c r="I75" s="425">
        <v>8</v>
      </c>
      <c r="J75" s="425"/>
      <c r="K75" s="425"/>
      <c r="L75" s="425">
        <v>8</v>
      </c>
      <c r="M75" s="425">
        <v>24</v>
      </c>
      <c r="N75" s="425">
        <v>1</v>
      </c>
      <c r="O75" s="425">
        <v>12</v>
      </c>
      <c r="P75" s="425">
        <v>12</v>
      </c>
      <c r="Q75" s="425">
        <v>30</v>
      </c>
      <c r="R75" s="425">
        <v>22</v>
      </c>
      <c r="S75" s="425"/>
      <c r="T75" s="425"/>
      <c r="U75" s="425">
        <v>24</v>
      </c>
      <c r="V75" s="425">
        <v>19</v>
      </c>
      <c r="W75" s="425"/>
      <c r="X75" s="425"/>
      <c r="Y75" s="425"/>
    </row>
    <row r="76" spans="1:25" s="625" customFormat="1" x14ac:dyDescent="0.25">
      <c r="A76" s="815">
        <v>44200</v>
      </c>
      <c r="B76" s="654" t="s">
        <v>2707</v>
      </c>
      <c r="C76" s="654"/>
      <c r="D76" s="654"/>
      <c r="E76" s="654">
        <v>-12</v>
      </c>
      <c r="F76" s="654"/>
      <c r="G76" s="654"/>
      <c r="H76" s="654"/>
      <c r="I76" s="654"/>
      <c r="J76" s="654"/>
      <c r="K76" s="654"/>
      <c r="L76" s="654"/>
      <c r="M76" s="654"/>
      <c r="N76" s="654"/>
      <c r="O76" s="654"/>
      <c r="P76" s="654"/>
      <c r="Q76" s="654"/>
      <c r="R76" s="654"/>
      <c r="S76" s="654"/>
      <c r="T76" s="654"/>
      <c r="U76" s="654"/>
      <c r="V76" s="654"/>
      <c r="W76" s="654"/>
      <c r="X76" s="392"/>
      <c r="Y76" s="654"/>
    </row>
    <row r="77" spans="1:25" s="1" customFormat="1" x14ac:dyDescent="0.25">
      <c r="A77" s="12">
        <v>44381</v>
      </c>
      <c r="B77" s="15" t="s">
        <v>63</v>
      </c>
      <c r="C77" s="13">
        <v>-96</v>
      </c>
      <c r="D77" s="13">
        <v>-168</v>
      </c>
      <c r="E77" s="13">
        <v>-84</v>
      </c>
      <c r="F77" s="43"/>
      <c r="G77" s="43"/>
      <c r="H77" s="13">
        <v>-9</v>
      </c>
      <c r="I77" s="13">
        <v>-86</v>
      </c>
      <c r="J77" s="43"/>
      <c r="K77" s="43"/>
      <c r="L77" s="43"/>
      <c r="M77" s="43"/>
      <c r="N77" s="43"/>
      <c r="O77" s="13">
        <v>-15</v>
      </c>
      <c r="P77" s="13">
        <v>-14</v>
      </c>
      <c r="Q77" s="43"/>
      <c r="R77" s="43"/>
      <c r="S77" s="43"/>
      <c r="T77" s="43"/>
      <c r="U77" s="13">
        <v>-8</v>
      </c>
      <c r="V77" s="43"/>
      <c r="W77" s="43"/>
      <c r="X77" s="43"/>
      <c r="Y77" s="43"/>
    </row>
    <row r="78" spans="1:25" s="1" customFormat="1" x14ac:dyDescent="0.25">
      <c r="A78" s="12">
        <v>44381</v>
      </c>
      <c r="B78" s="15" t="s">
        <v>63</v>
      </c>
      <c r="C78" s="43"/>
      <c r="D78" s="43"/>
      <c r="E78" s="43"/>
      <c r="F78" s="13">
        <v>-103</v>
      </c>
      <c r="G78" s="13">
        <v>-5</v>
      </c>
      <c r="H78" s="43"/>
      <c r="I78" s="43"/>
      <c r="J78" s="43"/>
      <c r="K78" s="43"/>
      <c r="L78" s="13">
        <v>-35</v>
      </c>
      <c r="M78" s="13">
        <v>-82</v>
      </c>
      <c r="N78" s="43"/>
      <c r="O78" s="43"/>
      <c r="P78" s="43"/>
      <c r="Q78" s="13">
        <v>-20</v>
      </c>
      <c r="R78" s="13">
        <v>-2</v>
      </c>
      <c r="S78" s="43"/>
      <c r="T78" s="13">
        <v>-4</v>
      </c>
      <c r="U78" s="43"/>
      <c r="V78" s="13">
        <v>-6</v>
      </c>
      <c r="W78" s="43"/>
      <c r="X78" s="43"/>
      <c r="Y78" s="43"/>
    </row>
    <row r="79" spans="1:25" s="1" customFormat="1" x14ac:dyDescent="0.25">
      <c r="A79" s="12">
        <v>44381</v>
      </c>
      <c r="B79" s="15" t="s">
        <v>63</v>
      </c>
      <c r="C79" s="43"/>
      <c r="D79" s="43"/>
      <c r="E79" s="43"/>
      <c r="F79" s="43"/>
      <c r="G79" s="43"/>
      <c r="H79" s="43"/>
      <c r="I79" s="43"/>
      <c r="J79" s="13">
        <v>-57</v>
      </c>
      <c r="K79" s="13">
        <v>-11</v>
      </c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</row>
    <row r="80" spans="1:25" s="1" customFormat="1" x14ac:dyDescent="0.25">
      <c r="A80" s="12" t="s">
        <v>2728</v>
      </c>
      <c r="B80" s="15" t="s">
        <v>63</v>
      </c>
      <c r="C80" s="43"/>
      <c r="D80" s="43"/>
      <c r="E80" s="43"/>
      <c r="F80" s="13"/>
      <c r="G80" s="13"/>
      <c r="H80" s="13">
        <v>-7</v>
      </c>
      <c r="I80" s="43"/>
      <c r="J80" s="43"/>
      <c r="K80" s="43"/>
      <c r="L80" s="13"/>
      <c r="M80" s="13"/>
      <c r="N80" s="43"/>
      <c r="O80" s="43"/>
      <c r="P80" s="43"/>
      <c r="Q80" s="13"/>
      <c r="R80" s="13"/>
      <c r="S80" s="43"/>
      <c r="T80" s="13"/>
      <c r="U80" s="43"/>
      <c r="V80" s="13"/>
      <c r="W80" s="43"/>
      <c r="X80" s="43"/>
      <c r="Y80" s="43"/>
    </row>
    <row r="81" spans="1:26" s="1" customFormat="1" x14ac:dyDescent="0.25">
      <c r="A81" s="12" t="s">
        <v>2728</v>
      </c>
      <c r="B81" s="15" t="s">
        <v>63</v>
      </c>
      <c r="C81" s="43"/>
      <c r="D81" s="43"/>
      <c r="E81" s="43"/>
      <c r="F81" s="43"/>
      <c r="G81" s="43"/>
      <c r="H81" s="43"/>
      <c r="I81" s="13">
        <v>-2</v>
      </c>
      <c r="J81" s="13">
        <v>-14</v>
      </c>
      <c r="K81" s="13">
        <v>-3</v>
      </c>
      <c r="L81" s="13">
        <v>-8</v>
      </c>
      <c r="M81" s="43"/>
      <c r="N81" s="13">
        <v>-1</v>
      </c>
      <c r="O81" s="13">
        <v>-2</v>
      </c>
      <c r="P81" s="43"/>
      <c r="Q81" s="13">
        <v>-4</v>
      </c>
      <c r="R81" s="43"/>
      <c r="S81" s="43"/>
      <c r="T81" s="43"/>
      <c r="U81" s="43"/>
      <c r="V81" s="43"/>
      <c r="W81" s="43"/>
      <c r="X81" s="13">
        <v>-67</v>
      </c>
      <c r="Y81" s="43"/>
    </row>
    <row r="82" spans="1:26" s="1" customFormat="1" x14ac:dyDescent="0.25">
      <c r="A82" s="12" t="s">
        <v>2728</v>
      </c>
      <c r="B82" s="15" t="s">
        <v>63</v>
      </c>
      <c r="C82" s="13">
        <v>-52</v>
      </c>
      <c r="D82" s="13">
        <v>-66</v>
      </c>
      <c r="E82" s="13">
        <v>-39</v>
      </c>
      <c r="F82" s="13">
        <v>-50</v>
      </c>
      <c r="G82" s="13">
        <v>-3</v>
      </c>
      <c r="H82" s="43"/>
      <c r="I82" s="43"/>
      <c r="J82" s="43"/>
      <c r="K82" s="43"/>
      <c r="L82" s="43"/>
      <c r="M82" s="43"/>
      <c r="N82" s="43"/>
      <c r="O82" s="43"/>
      <c r="P82" s="13">
        <v>-3</v>
      </c>
      <c r="Q82" s="43"/>
      <c r="R82" s="43"/>
      <c r="S82" s="43"/>
      <c r="T82" s="13">
        <v>-1</v>
      </c>
      <c r="U82" s="13">
        <v>-12</v>
      </c>
      <c r="V82" s="43"/>
      <c r="W82" s="43"/>
      <c r="X82" s="43"/>
      <c r="Y82" s="43"/>
    </row>
    <row r="83" spans="1:26" s="1" customFormat="1" x14ac:dyDescent="0.25">
      <c r="A83" s="12" t="s">
        <v>2763</v>
      </c>
      <c r="B83" s="15" t="s">
        <v>63</v>
      </c>
      <c r="C83" s="13">
        <v>-125</v>
      </c>
      <c r="D83" s="13">
        <v>-142</v>
      </c>
      <c r="E83" s="13">
        <v>-84</v>
      </c>
      <c r="F83" s="13">
        <v>-118</v>
      </c>
      <c r="G83" s="13">
        <v>-12</v>
      </c>
      <c r="H83" s="43"/>
      <c r="I83" s="13">
        <v>-30</v>
      </c>
      <c r="J83" s="13">
        <v>-88</v>
      </c>
      <c r="K83" s="13">
        <v>-4</v>
      </c>
      <c r="L83" s="43"/>
      <c r="M83" s="43"/>
      <c r="N83" s="43"/>
      <c r="O83" s="43"/>
      <c r="P83" s="13">
        <v>-7</v>
      </c>
      <c r="Q83" s="43"/>
      <c r="R83" s="43"/>
      <c r="S83" s="43"/>
      <c r="T83" s="43"/>
      <c r="U83" s="43"/>
      <c r="V83" s="43"/>
      <c r="W83" s="43"/>
      <c r="X83" s="43"/>
      <c r="Y83" s="43"/>
    </row>
    <row r="84" spans="1:26" s="1" customFormat="1" ht="17" thickBot="1" x14ac:dyDescent="0.3">
      <c r="A84" s="12" t="s">
        <v>2770</v>
      </c>
      <c r="B84" s="15" t="s">
        <v>63</v>
      </c>
      <c r="C84" s="13">
        <v>-174</v>
      </c>
      <c r="D84" s="13">
        <v>-161</v>
      </c>
      <c r="E84" s="13">
        <v>-86</v>
      </c>
      <c r="F84" s="13">
        <v>-28</v>
      </c>
      <c r="G84" s="13">
        <v>-12</v>
      </c>
      <c r="H84" s="13">
        <v>-11</v>
      </c>
      <c r="I84" s="13">
        <v>-76</v>
      </c>
      <c r="J84" s="13">
        <v>-65</v>
      </c>
      <c r="K84" s="13">
        <v>-1</v>
      </c>
      <c r="L84" s="13">
        <v>-63</v>
      </c>
      <c r="M84" s="13">
        <v>-83</v>
      </c>
      <c r="N84" s="43"/>
      <c r="O84" s="13">
        <v>-40</v>
      </c>
      <c r="P84" s="13">
        <v>-12</v>
      </c>
      <c r="Q84" s="13">
        <v>-63</v>
      </c>
      <c r="R84" s="13">
        <v>-8</v>
      </c>
      <c r="S84" s="13">
        <v>-2</v>
      </c>
      <c r="T84" s="43"/>
      <c r="U84" s="13">
        <v>-5</v>
      </c>
      <c r="V84" s="43"/>
      <c r="W84" s="43"/>
      <c r="X84" s="43"/>
      <c r="Y84" s="43"/>
    </row>
    <row r="85" spans="1:26" s="8" customFormat="1" ht="17" thickBot="1" x14ac:dyDescent="0.3">
      <c r="A85" s="170" t="s">
        <v>2787</v>
      </c>
      <c r="B85" s="34"/>
      <c r="C85" s="34">
        <f>SUM(C74:C84)</f>
        <v>257</v>
      </c>
      <c r="D85" s="34">
        <f t="shared" ref="D85:Y85" si="7">SUM(D74:D84)</f>
        <v>324</v>
      </c>
      <c r="E85" s="34">
        <f t="shared" si="7"/>
        <v>64</v>
      </c>
      <c r="F85" s="34">
        <f t="shared" si="7"/>
        <v>213</v>
      </c>
      <c r="G85" s="34">
        <f t="shared" si="7"/>
        <v>39</v>
      </c>
      <c r="H85" s="34">
        <f t="shared" si="7"/>
        <v>14</v>
      </c>
      <c r="I85" s="34">
        <f t="shared" si="7"/>
        <v>32</v>
      </c>
      <c r="J85" s="56">
        <f t="shared" si="7"/>
        <v>-115</v>
      </c>
      <c r="K85" s="34">
        <f t="shared" si="7"/>
        <v>133</v>
      </c>
      <c r="L85" s="34">
        <f t="shared" si="7"/>
        <v>53</v>
      </c>
      <c r="M85" s="34">
        <f t="shared" si="7"/>
        <v>45</v>
      </c>
      <c r="N85" s="34">
        <f t="shared" si="7"/>
        <v>1</v>
      </c>
      <c r="O85" s="34">
        <f t="shared" si="7"/>
        <v>22</v>
      </c>
      <c r="P85" s="34">
        <f t="shared" si="7"/>
        <v>54</v>
      </c>
      <c r="Q85" s="34">
        <f t="shared" si="7"/>
        <v>56</v>
      </c>
      <c r="R85" s="34">
        <f t="shared" si="7"/>
        <v>15</v>
      </c>
      <c r="S85" s="34">
        <f t="shared" si="7"/>
        <v>0</v>
      </c>
      <c r="T85" s="34">
        <f t="shared" si="7"/>
        <v>23</v>
      </c>
      <c r="U85" s="34">
        <f t="shared" si="7"/>
        <v>12</v>
      </c>
      <c r="V85" s="34">
        <f t="shared" si="7"/>
        <v>15</v>
      </c>
      <c r="W85" s="34">
        <f t="shared" si="7"/>
        <v>85</v>
      </c>
      <c r="X85" s="56">
        <f t="shared" si="7"/>
        <v>-67</v>
      </c>
      <c r="Y85" s="34">
        <f t="shared" si="7"/>
        <v>0</v>
      </c>
    </row>
    <row r="86" spans="1:26" s="1" customFormat="1" x14ac:dyDescent="0.25">
      <c r="A86" s="12" t="s">
        <v>2888</v>
      </c>
      <c r="B86" s="15" t="s">
        <v>63</v>
      </c>
      <c r="C86" s="43"/>
      <c r="D86" s="43"/>
      <c r="E86" s="43"/>
      <c r="F86" s="43"/>
      <c r="G86" s="43"/>
      <c r="H86" s="13">
        <v>-6</v>
      </c>
      <c r="I86" s="13">
        <v>-12</v>
      </c>
      <c r="J86" s="13">
        <v>-5</v>
      </c>
      <c r="K86" s="13">
        <v>-1</v>
      </c>
      <c r="L86" s="43"/>
      <c r="M86" s="13">
        <v>-14</v>
      </c>
      <c r="N86" s="13">
        <v>-1</v>
      </c>
      <c r="O86" s="13">
        <v>-4</v>
      </c>
      <c r="P86" s="43"/>
      <c r="Q86" s="43"/>
      <c r="R86" s="13">
        <v>-8</v>
      </c>
      <c r="S86" s="43"/>
      <c r="T86" s="43"/>
      <c r="U86" s="43"/>
      <c r="V86" s="43"/>
      <c r="W86" s="43"/>
      <c r="X86" s="43"/>
      <c r="Y86" s="43"/>
    </row>
    <row r="87" spans="1:26" s="1" customFormat="1" x14ac:dyDescent="0.25">
      <c r="A87" s="12" t="s">
        <v>2888</v>
      </c>
      <c r="B87" s="15" t="s">
        <v>63</v>
      </c>
      <c r="C87" s="13">
        <v>-161</v>
      </c>
      <c r="D87" s="13">
        <v>-90</v>
      </c>
      <c r="E87" s="13">
        <v>-36</v>
      </c>
      <c r="F87" s="13">
        <v>-58</v>
      </c>
      <c r="G87" s="13">
        <v>-9</v>
      </c>
      <c r="H87" s="43"/>
      <c r="I87" s="43"/>
      <c r="J87" s="43"/>
      <c r="K87" s="43"/>
      <c r="L87" s="43"/>
      <c r="M87" s="43"/>
      <c r="N87" s="43"/>
      <c r="O87" s="43"/>
      <c r="P87" s="13">
        <v>-22</v>
      </c>
      <c r="Q87" s="43"/>
      <c r="R87" s="43"/>
      <c r="S87" s="43"/>
      <c r="T87" s="13">
        <v>-1</v>
      </c>
      <c r="U87" s="13">
        <v>-1</v>
      </c>
      <c r="V87" s="43"/>
      <c r="W87" s="43"/>
      <c r="X87" s="43"/>
      <c r="Y87" s="43"/>
    </row>
    <row r="88" spans="1:26" s="1" customFormat="1" ht="17" thickBot="1" x14ac:dyDescent="0.3">
      <c r="A88" s="12" t="s">
        <v>2888</v>
      </c>
      <c r="B88" s="15" t="s">
        <v>63</v>
      </c>
      <c r="C88" s="43"/>
      <c r="D88" s="43"/>
      <c r="E88" s="43"/>
      <c r="F88" s="43"/>
      <c r="G88" s="43"/>
      <c r="H88" s="43"/>
      <c r="I88" s="43"/>
      <c r="J88" s="43"/>
      <c r="K88" s="43"/>
      <c r="L88" s="13">
        <v>-16</v>
      </c>
      <c r="M88" s="43"/>
      <c r="N88" s="43"/>
      <c r="O88" s="43"/>
      <c r="P88" s="43"/>
      <c r="Q88" s="13">
        <v>-13</v>
      </c>
      <c r="R88" s="43"/>
      <c r="S88" s="43"/>
      <c r="T88" s="43"/>
      <c r="U88" s="43"/>
      <c r="V88" s="43"/>
      <c r="W88" s="43"/>
      <c r="X88" s="43"/>
      <c r="Y88" s="43"/>
    </row>
    <row r="89" spans="1:26" s="8" customFormat="1" ht="17" thickBot="1" x14ac:dyDescent="0.3">
      <c r="A89" s="170" t="s">
        <v>2890</v>
      </c>
      <c r="B89" s="34"/>
      <c r="C89" s="34">
        <f>SUM(C85:C88)</f>
        <v>96</v>
      </c>
      <c r="D89" s="34">
        <f t="shared" ref="D89:Y89" si="8">SUM(D85:D88)</f>
        <v>234</v>
      </c>
      <c r="E89" s="34">
        <f t="shared" si="8"/>
        <v>28</v>
      </c>
      <c r="F89" s="34">
        <f t="shared" si="8"/>
        <v>155</v>
      </c>
      <c r="G89" s="34">
        <f t="shared" si="8"/>
        <v>30</v>
      </c>
      <c r="H89" s="34">
        <f t="shared" si="8"/>
        <v>8</v>
      </c>
      <c r="I89" s="34">
        <f t="shared" si="8"/>
        <v>20</v>
      </c>
      <c r="J89" s="56">
        <f t="shared" si="8"/>
        <v>-120</v>
      </c>
      <c r="K89" s="34">
        <f t="shared" si="8"/>
        <v>132</v>
      </c>
      <c r="L89" s="34">
        <f t="shared" si="8"/>
        <v>37</v>
      </c>
      <c r="M89" s="34">
        <f t="shared" si="8"/>
        <v>31</v>
      </c>
      <c r="N89" s="34">
        <f t="shared" si="8"/>
        <v>0</v>
      </c>
      <c r="O89" s="34">
        <f t="shared" si="8"/>
        <v>18</v>
      </c>
      <c r="P89" s="34">
        <f t="shared" si="8"/>
        <v>32</v>
      </c>
      <c r="Q89" s="34">
        <f t="shared" si="8"/>
        <v>43</v>
      </c>
      <c r="R89" s="34">
        <f t="shared" si="8"/>
        <v>7</v>
      </c>
      <c r="S89" s="34">
        <f t="shared" si="8"/>
        <v>0</v>
      </c>
      <c r="T89" s="34">
        <f t="shared" si="8"/>
        <v>22</v>
      </c>
      <c r="U89" s="34">
        <f t="shared" si="8"/>
        <v>11</v>
      </c>
      <c r="V89" s="34">
        <f t="shared" si="8"/>
        <v>15</v>
      </c>
      <c r="W89" s="880">
        <f t="shared" si="8"/>
        <v>85</v>
      </c>
      <c r="X89" s="56">
        <f t="shared" si="8"/>
        <v>-67</v>
      </c>
      <c r="Y89" s="34">
        <f t="shared" si="8"/>
        <v>0</v>
      </c>
    </row>
    <row r="90" spans="1:26" s="1" customFormat="1" x14ac:dyDescent="0.25">
      <c r="A90" s="12" t="s">
        <v>2944</v>
      </c>
      <c r="B90" s="15" t="s">
        <v>63</v>
      </c>
      <c r="C90" s="43"/>
      <c r="D90" s="39">
        <v>-51</v>
      </c>
      <c r="E90" s="39">
        <v>-16</v>
      </c>
      <c r="F90" s="39">
        <v>-49</v>
      </c>
      <c r="G90" s="39">
        <v>-13</v>
      </c>
      <c r="H90" s="43"/>
      <c r="I90" s="39">
        <v>-3</v>
      </c>
      <c r="J90" s="13">
        <v>-9</v>
      </c>
      <c r="K90" s="43"/>
      <c r="L90" s="43"/>
      <c r="M90" s="43"/>
      <c r="N90" s="43"/>
      <c r="O90" s="39">
        <v>-9</v>
      </c>
      <c r="P90" s="43"/>
      <c r="Q90" s="43"/>
      <c r="R90" s="43"/>
      <c r="S90" s="43"/>
      <c r="T90" s="43"/>
      <c r="U90" s="39">
        <v>-8</v>
      </c>
      <c r="V90" s="43"/>
      <c r="W90" s="43"/>
      <c r="X90" s="43"/>
      <c r="Y90" s="43"/>
    </row>
    <row r="91" spans="1:26" s="1" customFormat="1" ht="17" thickBot="1" x14ac:dyDescent="0.3">
      <c r="A91" s="12" t="s">
        <v>2944</v>
      </c>
      <c r="B91" s="15" t="s">
        <v>63</v>
      </c>
      <c r="C91" s="39">
        <v>-67</v>
      </c>
      <c r="D91" s="44"/>
      <c r="E91" s="44"/>
      <c r="F91" s="44"/>
      <c r="G91" s="44"/>
      <c r="H91" s="39">
        <v>-4</v>
      </c>
      <c r="I91" s="44"/>
      <c r="J91" s="43"/>
      <c r="K91" s="43"/>
      <c r="L91" s="39">
        <v>-17</v>
      </c>
      <c r="M91" s="39">
        <v>-5</v>
      </c>
      <c r="N91" s="43"/>
      <c r="O91" s="44"/>
      <c r="P91" s="39">
        <v>-2</v>
      </c>
      <c r="Q91" s="39">
        <v>-24</v>
      </c>
      <c r="R91" s="39">
        <v>-2</v>
      </c>
      <c r="S91" s="43"/>
      <c r="T91" s="43"/>
      <c r="U91" s="44"/>
      <c r="V91" s="39">
        <v>-15</v>
      </c>
      <c r="W91" s="43"/>
      <c r="X91" s="43"/>
      <c r="Y91" s="43"/>
    </row>
    <row r="92" spans="1:26" s="8" customFormat="1" ht="17" thickBot="1" x14ac:dyDescent="0.3">
      <c r="A92" s="171" t="s">
        <v>3009</v>
      </c>
      <c r="B92" s="41"/>
      <c r="C92" s="181">
        <f t="shared" ref="C92:I92" si="9">SUM(C89:C91)</f>
        <v>29</v>
      </c>
      <c r="D92" s="181">
        <f t="shared" si="9"/>
        <v>183</v>
      </c>
      <c r="E92" s="181">
        <f t="shared" si="9"/>
        <v>12</v>
      </c>
      <c r="F92" s="181">
        <f t="shared" si="9"/>
        <v>106</v>
      </c>
      <c r="G92" s="181">
        <f t="shared" si="9"/>
        <v>17</v>
      </c>
      <c r="H92" s="181">
        <f t="shared" si="9"/>
        <v>4</v>
      </c>
      <c r="I92" s="181">
        <f t="shared" si="9"/>
        <v>17</v>
      </c>
      <c r="J92" s="56">
        <f t="shared" ref="J92:Y92" si="10">SUM(J89:J91)</f>
        <v>-129</v>
      </c>
      <c r="K92" s="181">
        <f t="shared" si="10"/>
        <v>132</v>
      </c>
      <c r="L92" s="181">
        <f t="shared" si="10"/>
        <v>20</v>
      </c>
      <c r="M92" s="181">
        <f t="shared" si="10"/>
        <v>26</v>
      </c>
      <c r="N92" s="41">
        <f t="shared" si="10"/>
        <v>0</v>
      </c>
      <c r="O92" s="181">
        <f t="shared" si="10"/>
        <v>9</v>
      </c>
      <c r="P92" s="181">
        <f t="shared" si="10"/>
        <v>30</v>
      </c>
      <c r="Q92" s="181">
        <f t="shared" si="10"/>
        <v>19</v>
      </c>
      <c r="R92" s="181">
        <f t="shared" si="10"/>
        <v>5</v>
      </c>
      <c r="S92" s="41">
        <f t="shared" si="10"/>
        <v>0</v>
      </c>
      <c r="T92" s="181">
        <f t="shared" si="10"/>
        <v>22</v>
      </c>
      <c r="U92" s="181">
        <f t="shared" si="10"/>
        <v>3</v>
      </c>
      <c r="V92" s="181">
        <f t="shared" si="10"/>
        <v>0</v>
      </c>
      <c r="W92" s="880">
        <f t="shared" si="10"/>
        <v>85</v>
      </c>
      <c r="X92" s="56">
        <f t="shared" si="10"/>
        <v>-67</v>
      </c>
      <c r="Y92" s="41">
        <f t="shared" si="10"/>
        <v>0</v>
      </c>
      <c r="Z92" s="8" t="s">
        <v>2782</v>
      </c>
    </row>
    <row r="93" spans="1:26" s="1" customFormat="1" ht="17" thickBot="1" x14ac:dyDescent="0.3">
      <c r="A93" s="12" t="s">
        <v>3090</v>
      </c>
      <c r="B93" s="15" t="s">
        <v>63</v>
      </c>
      <c r="C93" s="39">
        <v>-29</v>
      </c>
      <c r="D93" s="39">
        <v>-62</v>
      </c>
      <c r="E93" s="39">
        <v>-10</v>
      </c>
      <c r="F93" s="39">
        <v>-19</v>
      </c>
      <c r="G93" s="39">
        <v>-3</v>
      </c>
      <c r="H93" s="39">
        <v>-4</v>
      </c>
      <c r="I93" s="39">
        <v>-9</v>
      </c>
      <c r="J93" s="13">
        <v>-3</v>
      </c>
      <c r="K93" s="43"/>
      <c r="L93" s="39">
        <v>-20</v>
      </c>
      <c r="M93" s="39">
        <v>-12</v>
      </c>
      <c r="N93" s="43"/>
      <c r="O93" s="39">
        <v>-9</v>
      </c>
      <c r="P93" s="39">
        <v>-30</v>
      </c>
      <c r="Q93" s="39">
        <v>-19</v>
      </c>
      <c r="R93" s="39">
        <v>-5</v>
      </c>
      <c r="S93" s="43"/>
      <c r="T93" s="43"/>
      <c r="U93" s="39">
        <v>-3</v>
      </c>
      <c r="V93" s="43"/>
      <c r="W93" s="43"/>
      <c r="X93" s="43"/>
      <c r="Y93" s="43"/>
    </row>
    <row r="94" spans="1:26" s="8" customFormat="1" ht="17" thickBot="1" x14ac:dyDescent="0.3">
      <c r="A94" s="171" t="s">
        <v>3102</v>
      </c>
      <c r="B94" s="41"/>
      <c r="C94" s="181">
        <f>SUM(C92:C93)</f>
        <v>0</v>
      </c>
      <c r="D94" s="181">
        <f t="shared" ref="D94:Y94" si="11">SUM(D92:D93)</f>
        <v>121</v>
      </c>
      <c r="E94" s="181">
        <f t="shared" si="11"/>
        <v>2</v>
      </c>
      <c r="F94" s="181">
        <f t="shared" si="11"/>
        <v>87</v>
      </c>
      <c r="G94" s="181">
        <f t="shared" si="11"/>
        <v>14</v>
      </c>
      <c r="H94" s="181">
        <f t="shared" si="11"/>
        <v>0</v>
      </c>
      <c r="I94" s="181">
        <f t="shared" si="11"/>
        <v>8</v>
      </c>
      <c r="J94" s="56">
        <f t="shared" si="11"/>
        <v>-132</v>
      </c>
      <c r="K94" s="181">
        <f t="shared" si="11"/>
        <v>132</v>
      </c>
      <c r="L94" s="181">
        <f t="shared" si="11"/>
        <v>0</v>
      </c>
      <c r="M94" s="181">
        <f t="shared" si="11"/>
        <v>14</v>
      </c>
      <c r="N94" s="41">
        <f t="shared" si="11"/>
        <v>0</v>
      </c>
      <c r="O94" s="181">
        <f t="shared" si="11"/>
        <v>0</v>
      </c>
      <c r="P94" s="181">
        <f t="shared" si="11"/>
        <v>0</v>
      </c>
      <c r="Q94" s="181">
        <f t="shared" si="11"/>
        <v>0</v>
      </c>
      <c r="R94" s="181">
        <f t="shared" si="11"/>
        <v>0</v>
      </c>
      <c r="S94" s="41">
        <f t="shared" si="11"/>
        <v>0</v>
      </c>
      <c r="T94" s="181">
        <f t="shared" si="11"/>
        <v>22</v>
      </c>
      <c r="U94" s="181">
        <f t="shared" si="11"/>
        <v>0</v>
      </c>
      <c r="V94" s="41">
        <f t="shared" si="11"/>
        <v>0</v>
      </c>
      <c r="W94" s="56">
        <f t="shared" si="11"/>
        <v>85</v>
      </c>
      <c r="X94" s="56">
        <f t="shared" si="11"/>
        <v>-67</v>
      </c>
      <c r="Y94" s="41">
        <f t="shared" si="11"/>
        <v>0</v>
      </c>
      <c r="Z94" s="8" t="s">
        <v>2782</v>
      </c>
    </row>
    <row r="95" spans="1:26" s="1" customFormat="1" x14ac:dyDescent="0.25">
      <c r="A95" s="250"/>
      <c r="B95" s="367" t="s">
        <v>2902</v>
      </c>
      <c r="C95" s="43">
        <f>SUM(C94)</f>
        <v>0</v>
      </c>
      <c r="D95" s="43">
        <f t="shared" ref="D95:Y95" si="12">SUM(D94)</f>
        <v>121</v>
      </c>
      <c r="E95" s="43">
        <f t="shared" si="12"/>
        <v>2</v>
      </c>
      <c r="F95" s="43">
        <f t="shared" si="12"/>
        <v>87</v>
      </c>
      <c r="G95" s="43">
        <f t="shared" si="12"/>
        <v>14</v>
      </c>
      <c r="H95" s="43">
        <f t="shared" si="12"/>
        <v>0</v>
      </c>
      <c r="I95" s="43">
        <f t="shared" si="12"/>
        <v>8</v>
      </c>
      <c r="J95" s="43">
        <f t="shared" si="12"/>
        <v>-132</v>
      </c>
      <c r="K95" s="43">
        <f t="shared" si="12"/>
        <v>132</v>
      </c>
      <c r="L95" s="43">
        <f t="shared" si="12"/>
        <v>0</v>
      </c>
      <c r="M95" s="43">
        <f t="shared" si="12"/>
        <v>14</v>
      </c>
      <c r="N95" s="43">
        <f t="shared" si="12"/>
        <v>0</v>
      </c>
      <c r="O95" s="43">
        <f t="shared" si="12"/>
        <v>0</v>
      </c>
      <c r="P95" s="43">
        <f t="shared" si="12"/>
        <v>0</v>
      </c>
      <c r="Q95" s="43">
        <f t="shared" si="12"/>
        <v>0</v>
      </c>
      <c r="R95" s="43">
        <f t="shared" si="12"/>
        <v>0</v>
      </c>
      <c r="S95" s="43">
        <f t="shared" si="12"/>
        <v>0</v>
      </c>
      <c r="T95" s="43">
        <f t="shared" si="12"/>
        <v>22</v>
      </c>
      <c r="U95" s="43">
        <f t="shared" si="12"/>
        <v>0</v>
      </c>
      <c r="V95" s="43">
        <f t="shared" si="12"/>
        <v>0</v>
      </c>
      <c r="W95" s="43">
        <f t="shared" si="12"/>
        <v>85</v>
      </c>
      <c r="X95" s="43">
        <f t="shared" si="12"/>
        <v>-67</v>
      </c>
      <c r="Y95" s="43">
        <f t="shared" si="12"/>
        <v>0</v>
      </c>
      <c r="Z95" s="1" t="s">
        <v>3103</v>
      </c>
    </row>
    <row r="96" spans="1:26" ht="17" thickBot="1" x14ac:dyDescent="0.3">
      <c r="D96" s="1"/>
      <c r="E96" s="1"/>
      <c r="F96" s="1"/>
      <c r="G96" s="1"/>
      <c r="H96" s="1"/>
      <c r="N96" s="1"/>
      <c r="T96" s="1"/>
      <c r="U96" s="1"/>
    </row>
    <row r="97" spans="1:27" ht="17" thickBot="1" x14ac:dyDescent="0.3">
      <c r="C97" s="10" t="s">
        <v>31</v>
      </c>
      <c r="D97" s="10" t="s">
        <v>4</v>
      </c>
      <c r="E97" s="10" t="s">
        <v>26</v>
      </c>
      <c r="F97" s="10" t="s">
        <v>3</v>
      </c>
      <c r="G97" s="10" t="s">
        <v>18</v>
      </c>
      <c r="H97" s="10" t="s">
        <v>28</v>
      </c>
      <c r="I97" s="10" t="s">
        <v>10</v>
      </c>
      <c r="J97" s="10" t="s">
        <v>27</v>
      </c>
      <c r="K97" s="10" t="s">
        <v>32</v>
      </c>
      <c r="L97" s="10" t="s">
        <v>30</v>
      </c>
      <c r="M97" s="10" t="s">
        <v>29</v>
      </c>
      <c r="N97" s="10" t="s">
        <v>378</v>
      </c>
      <c r="O97" s="10" t="s">
        <v>17</v>
      </c>
      <c r="P97" s="10" t="s">
        <v>365</v>
      </c>
      <c r="Q97" s="10" t="s">
        <v>134</v>
      </c>
      <c r="R97" s="10" t="s">
        <v>778</v>
      </c>
      <c r="S97" s="10" t="s">
        <v>969</v>
      </c>
      <c r="T97" s="10" t="s">
        <v>1271</v>
      </c>
      <c r="U97" s="10" t="s">
        <v>2</v>
      </c>
      <c r="V97" s="10" t="s">
        <v>1152</v>
      </c>
      <c r="W97" s="10" t="s">
        <v>1272</v>
      </c>
      <c r="X97" s="10" t="s">
        <v>2734</v>
      </c>
      <c r="Y97" s="10" t="s">
        <v>1273</v>
      </c>
    </row>
    <row r="98" spans="1:27" s="8" customFormat="1" x14ac:dyDescent="0.25">
      <c r="C98" s="235"/>
      <c r="D98" s="235"/>
      <c r="E98" s="235"/>
      <c r="F98" s="235"/>
      <c r="G98" s="235"/>
      <c r="H98" s="235"/>
      <c r="I98" s="235"/>
      <c r="J98" s="235"/>
      <c r="K98" s="235"/>
      <c r="L98" s="235"/>
      <c r="M98" s="235"/>
      <c r="N98" s="235"/>
      <c r="O98" s="235"/>
      <c r="P98" s="235"/>
      <c r="Q98" s="235"/>
      <c r="R98" s="235"/>
      <c r="S98" s="235"/>
      <c r="T98" s="235"/>
      <c r="U98" s="235"/>
      <c r="V98" s="235"/>
      <c r="W98" s="235"/>
      <c r="X98" s="235"/>
      <c r="Y98" s="235"/>
    </row>
    <row r="99" spans="1:27" s="6" customFormat="1" x14ac:dyDescent="0.25">
      <c r="A99" s="355" t="s">
        <v>2977</v>
      </c>
      <c r="B99" s="355"/>
      <c r="C99" s="865"/>
      <c r="D99" s="865"/>
      <c r="E99" s="865"/>
      <c r="F99" s="865"/>
      <c r="G99" s="865"/>
      <c r="H99" s="865"/>
      <c r="I99" s="865"/>
      <c r="J99" s="865"/>
      <c r="K99" s="235"/>
      <c r="L99" s="235"/>
      <c r="M99" s="235"/>
      <c r="N99" s="235"/>
      <c r="O99" s="235"/>
      <c r="P99" s="235"/>
      <c r="Q99" s="879" t="s">
        <v>2912</v>
      </c>
      <c r="R99" s="879"/>
      <c r="S99" s="879"/>
      <c r="T99" s="879"/>
      <c r="U99" s="879"/>
      <c r="V99" s="879"/>
      <c r="W99" s="774"/>
      <c r="X99" s="879"/>
      <c r="Y99" s="879"/>
      <c r="Z99" s="774"/>
      <c r="AA99" s="774"/>
    </row>
    <row r="100" spans="1:27" s="6" customFormat="1" x14ac:dyDescent="0.25">
      <c r="A100" s="355" t="s">
        <v>2978</v>
      </c>
      <c r="B100" s="355"/>
      <c r="C100" s="865"/>
      <c r="D100" s="865"/>
      <c r="E100" s="235"/>
      <c r="F100" s="235"/>
      <c r="G100" s="235"/>
      <c r="H100" s="235"/>
      <c r="I100" s="235"/>
      <c r="J100" s="235"/>
      <c r="K100" s="235"/>
      <c r="L100" s="235"/>
      <c r="M100" s="235"/>
      <c r="N100" s="235"/>
      <c r="O100" s="235"/>
      <c r="P100" s="235"/>
      <c r="Q100" s="235"/>
      <c r="R100" s="235"/>
      <c r="S100" s="235"/>
      <c r="T100" s="235"/>
      <c r="U100" s="235"/>
      <c r="V100" s="235"/>
      <c r="X100" s="235"/>
      <c r="Y100" s="235"/>
    </row>
    <row r="101" spans="1:27" s="1" customFormat="1" x14ac:dyDescent="0.25">
      <c r="A101" s="1" t="s">
        <v>2850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s="1" customFormat="1" x14ac:dyDescent="0.25">
      <c r="A102" s="1" t="s">
        <v>2851</v>
      </c>
    </row>
    <row r="103" spans="1:27" s="1" customFormat="1" x14ac:dyDescent="0.25">
      <c r="A103" s="1" t="s">
        <v>2852</v>
      </c>
    </row>
    <row r="104" spans="1:27" s="1" customFormat="1" x14ac:dyDescent="0.25">
      <c r="A104" s="1" t="s">
        <v>2858</v>
      </c>
    </row>
    <row r="105" spans="1:27" s="1" customFormat="1" x14ac:dyDescent="0.25">
      <c r="A105" s="1" t="s">
        <v>2853</v>
      </c>
    </row>
    <row r="106" spans="1:27" s="1" customFormat="1" x14ac:dyDescent="0.25">
      <c r="A106" s="1" t="s">
        <v>2854</v>
      </c>
    </row>
    <row r="107" spans="1:27" s="1" customFormat="1" x14ac:dyDescent="0.25">
      <c r="A107" s="1" t="s">
        <v>2855</v>
      </c>
    </row>
    <row r="108" spans="1:27" s="1" customFormat="1" x14ac:dyDescent="0.25">
      <c r="A108" s="1" t="s">
        <v>2856</v>
      </c>
    </row>
    <row r="109" spans="1:27" s="1" customFormat="1" x14ac:dyDescent="0.25">
      <c r="A109" s="1" t="s">
        <v>2857</v>
      </c>
    </row>
    <row r="112" spans="1:27" s="1" customFormat="1" x14ac:dyDescent="0.25">
      <c r="A112" s="355" t="s">
        <v>1303</v>
      </c>
      <c r="B112" s="355"/>
      <c r="C112" s="355"/>
      <c r="D112" s="355"/>
      <c r="E112" s="355"/>
      <c r="F112" s="355"/>
      <c r="W112" s="6"/>
      <c r="X112" s="6"/>
      <c r="Y112" s="6"/>
    </row>
    <row r="113" spans="1:25" s="1" customFormat="1" x14ac:dyDescent="0.25">
      <c r="A113" s="355" t="s">
        <v>1179</v>
      </c>
      <c r="B113" s="355"/>
      <c r="C113" s="355"/>
      <c r="D113" s="355"/>
      <c r="E113" s="355"/>
      <c r="F113" s="355"/>
      <c r="W113" s="6"/>
      <c r="X113" s="6"/>
      <c r="Y113" s="6"/>
    </row>
    <row r="114" spans="1:25" x14ac:dyDescent="0.25">
      <c r="W114" s="6"/>
      <c r="X114" s="6"/>
      <c r="Y114" s="8"/>
    </row>
    <row r="115" spans="1:25" x14ac:dyDescent="0.25">
      <c r="W115" s="6"/>
      <c r="X115" s="6"/>
      <c r="Y115" s="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tabColor rgb="FF92D050"/>
  </sheetPr>
  <dimension ref="A1:W70"/>
  <sheetViews>
    <sheetView topLeftCell="A4" workbookViewId="0">
      <selection activeCell="C26" sqref="C26"/>
    </sheetView>
  </sheetViews>
  <sheetFormatPr baseColWidth="10" defaultColWidth="9" defaultRowHeight="16" x14ac:dyDescent="0.25"/>
  <cols>
    <col min="1" max="1" width="12.33203125" style="2" customWidth="1"/>
    <col min="2" max="2" width="19.6640625" style="2" customWidth="1"/>
    <col min="3" max="4" width="8.5" style="2" customWidth="1"/>
    <col min="5" max="20" width="9.5" style="2" customWidth="1"/>
    <col min="21" max="21" width="10.5" style="2" customWidth="1"/>
    <col min="22" max="22" width="9.5" style="2" customWidth="1"/>
    <col min="23" max="23" width="12.1640625" style="2" bestFit="1" customWidth="1"/>
    <col min="24" max="16384" width="9" style="2"/>
  </cols>
  <sheetData>
    <row r="1" spans="1:22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5">
      <c r="A3" s="3" t="s">
        <v>2571</v>
      </c>
    </row>
    <row r="4" spans="1:22" x14ac:dyDescent="0.25">
      <c r="A4" s="3" t="s">
        <v>1151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ht="17" thickBot="1" x14ac:dyDescent="0.3"/>
    <row r="6" spans="1:22" ht="17" thickBot="1" x14ac:dyDescent="0.3">
      <c r="A6" s="9" t="s">
        <v>0</v>
      </c>
      <c r="B6" s="10" t="s">
        <v>1</v>
      </c>
      <c r="C6" s="10" t="s">
        <v>1152</v>
      </c>
      <c r="D6" s="10" t="s">
        <v>29</v>
      </c>
      <c r="E6" s="10" t="s">
        <v>31</v>
      </c>
      <c r="F6" s="10" t="s">
        <v>2</v>
      </c>
      <c r="G6" s="10" t="s">
        <v>17</v>
      </c>
      <c r="H6" s="10" t="s">
        <v>27</v>
      </c>
      <c r="I6" s="10" t="s">
        <v>32</v>
      </c>
      <c r="J6" s="10" t="s">
        <v>778</v>
      </c>
      <c r="K6" s="10" t="s">
        <v>3</v>
      </c>
      <c r="L6" s="10" t="s">
        <v>18</v>
      </c>
      <c r="M6" s="10" t="s">
        <v>28</v>
      </c>
      <c r="N6" s="10" t="s">
        <v>4</v>
      </c>
      <c r="O6" s="10" t="s">
        <v>134</v>
      </c>
      <c r="P6" s="10" t="s">
        <v>30</v>
      </c>
      <c r="Q6" s="10" t="s">
        <v>10</v>
      </c>
      <c r="R6" s="10" t="s">
        <v>378</v>
      </c>
      <c r="S6" s="10" t="s">
        <v>365</v>
      </c>
      <c r="T6" s="10" t="s">
        <v>26</v>
      </c>
      <c r="U6" s="10" t="s">
        <v>1153</v>
      </c>
      <c r="V6" s="10" t="s">
        <v>1154</v>
      </c>
    </row>
    <row r="7" spans="1:22" s="264" customFormat="1" x14ac:dyDescent="0.25">
      <c r="A7" s="327">
        <v>43840</v>
      </c>
      <c r="B7" s="352" t="s">
        <v>1155</v>
      </c>
      <c r="C7" s="353"/>
      <c r="D7" s="353">
        <v>10</v>
      </c>
      <c r="E7" s="353">
        <v>31</v>
      </c>
      <c r="F7" s="353"/>
      <c r="G7" s="353">
        <v>8</v>
      </c>
      <c r="H7" s="353">
        <v>1</v>
      </c>
      <c r="I7" s="353"/>
      <c r="J7" s="353"/>
      <c r="K7" s="353">
        <v>7</v>
      </c>
      <c r="L7" s="353"/>
      <c r="M7" s="353"/>
      <c r="N7" s="353">
        <v>11</v>
      </c>
      <c r="O7" s="353">
        <v>14</v>
      </c>
      <c r="P7" s="353">
        <v>3</v>
      </c>
      <c r="Q7" s="353"/>
      <c r="R7" s="353"/>
      <c r="S7" s="353"/>
      <c r="T7" s="353">
        <v>6</v>
      </c>
      <c r="U7" s="353"/>
      <c r="V7" s="353"/>
    </row>
    <row r="8" spans="1:22" x14ac:dyDescent="0.25">
      <c r="A8" s="76">
        <v>44175</v>
      </c>
      <c r="B8" s="78" t="s">
        <v>1156</v>
      </c>
      <c r="C8" s="14">
        <v>30</v>
      </c>
      <c r="D8" s="14">
        <v>36</v>
      </c>
      <c r="E8" s="14">
        <v>200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</row>
    <row r="9" spans="1:22" x14ac:dyDescent="0.25">
      <c r="A9" s="12" t="s">
        <v>214</v>
      </c>
      <c r="B9" s="15" t="s">
        <v>1157</v>
      </c>
      <c r="C9" s="13"/>
      <c r="D9" s="13">
        <v>50</v>
      </c>
      <c r="E9" s="13"/>
      <c r="F9" s="13">
        <v>50</v>
      </c>
      <c r="G9" s="13">
        <v>50</v>
      </c>
      <c r="H9" s="13">
        <v>200</v>
      </c>
      <c r="I9" s="13">
        <v>200</v>
      </c>
      <c r="J9" s="13">
        <v>50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 spans="1:22" x14ac:dyDescent="0.25">
      <c r="A10" s="55" t="s">
        <v>996</v>
      </c>
      <c r="B10" s="301" t="s">
        <v>1158</v>
      </c>
      <c r="C10" s="53"/>
      <c r="D10" s="53">
        <v>15</v>
      </c>
      <c r="E10" s="53">
        <v>100</v>
      </c>
      <c r="F10" s="53">
        <v>85</v>
      </c>
      <c r="G10" s="53">
        <v>10</v>
      </c>
      <c r="H10" s="53">
        <v>50</v>
      </c>
      <c r="I10" s="53"/>
      <c r="J10" s="53"/>
      <c r="K10" s="53">
        <v>90</v>
      </c>
      <c r="L10" s="53">
        <v>20</v>
      </c>
      <c r="M10" s="53">
        <v>5</v>
      </c>
      <c r="N10" s="53">
        <v>100</v>
      </c>
      <c r="O10" s="53">
        <v>10</v>
      </c>
      <c r="P10" s="53">
        <v>15</v>
      </c>
      <c r="Q10" s="53">
        <v>10</v>
      </c>
      <c r="R10" s="53"/>
      <c r="S10" s="53"/>
      <c r="T10" s="53"/>
      <c r="U10" s="53"/>
      <c r="V10" s="53"/>
    </row>
    <row r="11" spans="1:22" x14ac:dyDescent="0.25">
      <c r="A11" s="12" t="s">
        <v>215</v>
      </c>
      <c r="B11" s="15" t="s">
        <v>1159</v>
      </c>
      <c r="C11" s="13"/>
      <c r="D11" s="13">
        <v>15</v>
      </c>
      <c r="E11" s="13">
        <v>100</v>
      </c>
      <c r="F11" s="13">
        <v>84</v>
      </c>
      <c r="G11" s="13">
        <v>12</v>
      </c>
      <c r="H11" s="13">
        <v>50</v>
      </c>
      <c r="I11" s="13"/>
      <c r="J11" s="13"/>
      <c r="K11" s="13">
        <v>90</v>
      </c>
      <c r="L11" s="13">
        <v>20</v>
      </c>
      <c r="M11" s="13">
        <v>5</v>
      </c>
      <c r="N11" s="13">
        <v>100</v>
      </c>
      <c r="O11" s="13">
        <v>10</v>
      </c>
      <c r="P11" s="13">
        <v>15</v>
      </c>
      <c r="Q11" s="13">
        <v>10</v>
      </c>
      <c r="R11" s="13">
        <v>10</v>
      </c>
      <c r="S11" s="13"/>
      <c r="T11" s="13"/>
      <c r="U11" s="13"/>
      <c r="V11" s="13"/>
    </row>
    <row r="12" spans="1:22" x14ac:dyDescent="0.25">
      <c r="A12" s="12" t="s">
        <v>215</v>
      </c>
      <c r="B12" s="15" t="s">
        <v>1160</v>
      </c>
      <c r="C12" s="13"/>
      <c r="D12" s="13">
        <v>15</v>
      </c>
      <c r="E12" s="13">
        <v>100</v>
      </c>
      <c r="F12" s="13">
        <v>85</v>
      </c>
      <c r="G12" s="13">
        <v>12</v>
      </c>
      <c r="H12" s="13"/>
      <c r="I12" s="13"/>
      <c r="J12" s="13"/>
      <c r="K12" s="13">
        <v>90</v>
      </c>
      <c r="L12" s="13">
        <v>20</v>
      </c>
      <c r="M12" s="13">
        <v>5</v>
      </c>
      <c r="N12" s="13">
        <v>100</v>
      </c>
      <c r="O12" s="13">
        <v>10</v>
      </c>
      <c r="P12" s="13">
        <v>15</v>
      </c>
      <c r="Q12" s="13">
        <v>10</v>
      </c>
      <c r="R12" s="13">
        <v>10</v>
      </c>
      <c r="S12" s="13"/>
      <c r="T12" s="13"/>
      <c r="U12" s="13"/>
      <c r="V12" s="13"/>
    </row>
    <row r="13" spans="1:22" x14ac:dyDescent="0.25">
      <c r="A13" s="12" t="s">
        <v>919</v>
      </c>
      <c r="B13" s="15" t="s">
        <v>1161</v>
      </c>
      <c r="C13" s="13"/>
      <c r="D13" s="13"/>
      <c r="E13" s="13"/>
      <c r="F13" s="13">
        <v>1</v>
      </c>
      <c r="G13" s="13"/>
      <c r="H13" s="13"/>
      <c r="I13" s="13"/>
      <c r="J13" s="13"/>
      <c r="K13" s="13"/>
      <c r="L13" s="13"/>
      <c r="M13" s="13">
        <v>30</v>
      </c>
      <c r="N13" s="13"/>
      <c r="O13" s="13"/>
      <c r="P13" s="13"/>
      <c r="Q13" s="13">
        <v>108</v>
      </c>
      <c r="R13" s="13">
        <v>10</v>
      </c>
      <c r="S13" s="13"/>
      <c r="T13" s="13"/>
      <c r="U13" s="13"/>
      <c r="V13" s="13"/>
    </row>
    <row r="14" spans="1:22" x14ac:dyDescent="0.25">
      <c r="A14" s="12" t="s">
        <v>919</v>
      </c>
      <c r="B14" s="15" t="s">
        <v>1162</v>
      </c>
      <c r="C14" s="13"/>
      <c r="D14" s="13">
        <v>15</v>
      </c>
      <c r="E14" s="13">
        <v>100</v>
      </c>
      <c r="F14" s="13">
        <v>45</v>
      </c>
      <c r="G14" s="13">
        <v>26</v>
      </c>
      <c r="H14" s="13"/>
      <c r="I14" s="13"/>
      <c r="J14" s="13"/>
      <c r="K14" s="13">
        <v>30</v>
      </c>
      <c r="L14" s="13"/>
      <c r="M14" s="13">
        <v>25</v>
      </c>
      <c r="N14" s="13">
        <v>300</v>
      </c>
      <c r="O14" s="13">
        <v>30</v>
      </c>
      <c r="P14" s="13">
        <v>45</v>
      </c>
      <c r="Q14" s="13"/>
      <c r="R14" s="13"/>
      <c r="S14" s="13"/>
      <c r="T14" s="13"/>
      <c r="U14" s="13"/>
      <c r="V14" s="13"/>
    </row>
    <row r="15" spans="1:22" x14ac:dyDescent="0.25">
      <c r="A15" s="12" t="s">
        <v>919</v>
      </c>
      <c r="B15" s="15" t="s">
        <v>1163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>
        <v>162</v>
      </c>
      <c r="R15" s="13"/>
      <c r="S15" s="13"/>
      <c r="T15" s="13"/>
      <c r="U15" s="13"/>
      <c r="V15" s="13"/>
    </row>
    <row r="16" spans="1:22" x14ac:dyDescent="0.25">
      <c r="A16" s="12" t="s">
        <v>92</v>
      </c>
      <c r="B16" s="15" t="s">
        <v>1164</v>
      </c>
      <c r="C16" s="13"/>
      <c r="D16" s="13">
        <v>80</v>
      </c>
      <c r="E16" s="13">
        <v>400</v>
      </c>
      <c r="F16" s="13"/>
      <c r="G16" s="13"/>
      <c r="H16" s="13"/>
      <c r="I16" s="13"/>
      <c r="J16" s="13">
        <v>60</v>
      </c>
      <c r="K16" s="13"/>
      <c r="L16" s="13"/>
      <c r="M16" s="13"/>
      <c r="N16" s="13"/>
      <c r="O16" s="13">
        <v>230</v>
      </c>
      <c r="P16" s="13">
        <v>150</v>
      </c>
      <c r="Q16" s="13"/>
      <c r="R16" s="13"/>
      <c r="S16" s="13">
        <v>200</v>
      </c>
      <c r="T16" s="13"/>
      <c r="U16" s="13"/>
      <c r="V16" s="13"/>
    </row>
    <row r="17" spans="1:22" x14ac:dyDescent="0.25">
      <c r="A17" s="12" t="s">
        <v>103</v>
      </c>
      <c r="B17" s="15" t="s">
        <v>1165</v>
      </c>
      <c r="C17" s="13"/>
      <c r="D17" s="13"/>
      <c r="E17" s="13">
        <v>100</v>
      </c>
      <c r="F17" s="13">
        <v>100</v>
      </c>
      <c r="G17" s="13"/>
      <c r="H17" s="13">
        <v>50</v>
      </c>
      <c r="I17" s="13"/>
      <c r="J17" s="13"/>
      <c r="K17" s="13">
        <v>150</v>
      </c>
      <c r="L17" s="13"/>
      <c r="M17" s="13">
        <v>14</v>
      </c>
      <c r="N17" s="13">
        <v>200</v>
      </c>
      <c r="O17" s="13"/>
      <c r="P17" s="13"/>
      <c r="Q17" s="13">
        <v>25</v>
      </c>
      <c r="R17" s="13"/>
      <c r="S17" s="13"/>
      <c r="T17" s="13"/>
      <c r="U17" s="13"/>
      <c r="V17" s="13"/>
    </row>
    <row r="18" spans="1:22" x14ac:dyDescent="0.25">
      <c r="A18" s="12" t="s">
        <v>107</v>
      </c>
      <c r="B18" s="15" t="s">
        <v>1166</v>
      </c>
      <c r="C18" s="13"/>
      <c r="D18" s="13"/>
      <c r="E18" s="13">
        <v>175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>
        <v>15</v>
      </c>
      <c r="R18" s="13"/>
      <c r="S18" s="13"/>
      <c r="T18" s="13"/>
      <c r="U18" s="13"/>
      <c r="V18" s="13"/>
    </row>
    <row r="19" spans="1:22" x14ac:dyDescent="0.25">
      <c r="A19" s="12" t="s">
        <v>107</v>
      </c>
      <c r="B19" s="15" t="s">
        <v>63</v>
      </c>
      <c r="C19" s="13"/>
      <c r="D19" s="13"/>
      <c r="E19" s="13">
        <v>-17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 spans="1:22" x14ac:dyDescent="0.25">
      <c r="A20" s="12" t="s">
        <v>110</v>
      </c>
      <c r="B20" s="15" t="s">
        <v>1167</v>
      </c>
      <c r="C20" s="13"/>
      <c r="D20" s="13">
        <v>75</v>
      </c>
      <c r="E20" s="13"/>
      <c r="F20" s="13">
        <v>86</v>
      </c>
      <c r="G20" s="13"/>
      <c r="H20" s="13"/>
      <c r="I20" s="13"/>
      <c r="J20" s="13"/>
      <c r="K20" s="13">
        <v>120</v>
      </c>
      <c r="L20" s="13"/>
      <c r="M20" s="13">
        <v>20</v>
      </c>
      <c r="N20" s="13"/>
      <c r="O20" s="13"/>
      <c r="P20" s="13"/>
      <c r="Q20" s="13">
        <v>50</v>
      </c>
      <c r="R20" s="13"/>
      <c r="S20" s="13"/>
      <c r="T20" s="13"/>
      <c r="U20" s="13"/>
      <c r="V20" s="13"/>
    </row>
    <row r="21" spans="1:22" ht="17" thickBot="1" x14ac:dyDescent="0.3">
      <c r="A21" s="76" t="s">
        <v>110</v>
      </c>
      <c r="B21" s="78" t="s">
        <v>1168</v>
      </c>
      <c r="C21" s="14"/>
      <c r="D21" s="14"/>
      <c r="E21" s="14">
        <v>300</v>
      </c>
      <c r="F21" s="14">
        <v>86</v>
      </c>
      <c r="G21" s="14"/>
      <c r="H21" s="14">
        <v>90</v>
      </c>
      <c r="I21" s="14">
        <v>90</v>
      </c>
      <c r="J21" s="14"/>
      <c r="K21" s="14">
        <v>60</v>
      </c>
      <c r="L21" s="14"/>
      <c r="M21" s="14">
        <v>10</v>
      </c>
      <c r="N21" s="14">
        <v>360</v>
      </c>
      <c r="O21" s="14"/>
      <c r="P21" s="14"/>
      <c r="Q21" s="14"/>
      <c r="R21" s="14"/>
      <c r="S21" s="14"/>
      <c r="T21" s="14"/>
      <c r="U21" s="14"/>
      <c r="V21" s="14"/>
    </row>
    <row r="22" spans="1:22" ht="17" thickBot="1" x14ac:dyDescent="0.3">
      <c r="A22" s="170" t="s">
        <v>1169</v>
      </c>
      <c r="B22" s="34"/>
      <c r="C22" s="34">
        <f>SUM(C7:C21)</f>
        <v>30</v>
      </c>
      <c r="D22" s="34">
        <f t="shared" ref="D22:S22" si="0">SUM(D7:D21)</f>
        <v>311</v>
      </c>
      <c r="E22" s="34">
        <f t="shared" si="0"/>
        <v>1589</v>
      </c>
      <c r="F22" s="34">
        <f t="shared" si="0"/>
        <v>622</v>
      </c>
      <c r="G22" s="34">
        <f t="shared" si="0"/>
        <v>118</v>
      </c>
      <c r="H22" s="34">
        <f t="shared" si="0"/>
        <v>441</v>
      </c>
      <c r="I22" s="34">
        <f t="shared" si="0"/>
        <v>290</v>
      </c>
      <c r="J22" s="34">
        <f t="shared" si="0"/>
        <v>110</v>
      </c>
      <c r="K22" s="34">
        <f t="shared" si="0"/>
        <v>637</v>
      </c>
      <c r="L22" s="34">
        <f t="shared" si="0"/>
        <v>60</v>
      </c>
      <c r="M22" s="34">
        <f t="shared" si="0"/>
        <v>114</v>
      </c>
      <c r="N22" s="34">
        <f t="shared" si="0"/>
        <v>1171</v>
      </c>
      <c r="O22" s="34">
        <f t="shared" si="0"/>
        <v>304</v>
      </c>
      <c r="P22" s="34">
        <f t="shared" si="0"/>
        <v>243</v>
      </c>
      <c r="Q22" s="34">
        <f t="shared" si="0"/>
        <v>390</v>
      </c>
      <c r="R22" s="34">
        <f t="shared" si="0"/>
        <v>30</v>
      </c>
      <c r="S22" s="34">
        <f t="shared" si="0"/>
        <v>200</v>
      </c>
      <c r="T22" s="34">
        <f>SUM(T7:T21)</f>
        <v>6</v>
      </c>
      <c r="U22" s="34"/>
      <c r="V22" s="34"/>
    </row>
    <row r="23" spans="1:22" x14ac:dyDescent="0.25">
      <c r="A23" s="37">
        <v>44085</v>
      </c>
      <c r="B23" s="301" t="s">
        <v>1170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>
        <v>9</v>
      </c>
      <c r="V23" s="53">
        <v>18</v>
      </c>
    </row>
    <row r="24" spans="1:22" ht="17" thickBot="1" x14ac:dyDescent="0.3">
      <c r="A24" s="13" t="s">
        <v>1171</v>
      </c>
      <c r="B24" s="13" t="s">
        <v>63</v>
      </c>
      <c r="C24" s="53"/>
      <c r="D24" s="53"/>
      <c r="E24" s="53"/>
      <c r="F24" s="53">
        <v>-153</v>
      </c>
      <c r="G24" s="53">
        <v>-22</v>
      </c>
      <c r="H24" s="53">
        <v>-25</v>
      </c>
      <c r="I24" s="53"/>
      <c r="J24" s="53"/>
      <c r="K24" s="53"/>
      <c r="L24" s="53"/>
      <c r="M24" s="53">
        <v>-24</v>
      </c>
      <c r="N24" s="53">
        <v>-15</v>
      </c>
      <c r="O24" s="53"/>
      <c r="P24" s="53"/>
      <c r="Q24" s="53">
        <v>-66</v>
      </c>
      <c r="R24" s="53"/>
      <c r="S24" s="53"/>
      <c r="T24" s="53"/>
      <c r="U24" s="53"/>
      <c r="V24" s="53">
        <v>-18</v>
      </c>
    </row>
    <row r="25" spans="1:22" s="8" customFormat="1" ht="17" thickBot="1" x14ac:dyDescent="0.3">
      <c r="A25" s="170" t="s">
        <v>1172</v>
      </c>
      <c r="B25" s="34"/>
      <c r="C25" s="34">
        <f>SUM(C22:C24)</f>
        <v>30</v>
      </c>
      <c r="D25" s="34">
        <f>SUM(D22:D24)</f>
        <v>311</v>
      </c>
      <c r="E25" s="34">
        <f t="shared" ref="E25:V25" si="1">SUM(E22:E24)</f>
        <v>1589</v>
      </c>
      <c r="F25" s="34">
        <f t="shared" si="1"/>
        <v>469</v>
      </c>
      <c r="G25" s="34">
        <f t="shared" si="1"/>
        <v>96</v>
      </c>
      <c r="H25" s="34">
        <f t="shared" si="1"/>
        <v>416</v>
      </c>
      <c r="I25" s="34">
        <f t="shared" si="1"/>
        <v>290</v>
      </c>
      <c r="J25" s="34">
        <f t="shared" si="1"/>
        <v>110</v>
      </c>
      <c r="K25" s="34">
        <f t="shared" si="1"/>
        <v>637</v>
      </c>
      <c r="L25" s="34">
        <f t="shared" si="1"/>
        <v>60</v>
      </c>
      <c r="M25" s="34">
        <f t="shared" si="1"/>
        <v>90</v>
      </c>
      <c r="N25" s="34">
        <f>SUM(N22:N24)</f>
        <v>1156</v>
      </c>
      <c r="O25" s="34">
        <f t="shared" si="1"/>
        <v>304</v>
      </c>
      <c r="P25" s="34">
        <f t="shared" si="1"/>
        <v>243</v>
      </c>
      <c r="Q25" s="34">
        <f>SUM(Q22:Q24)</f>
        <v>324</v>
      </c>
      <c r="R25" s="34">
        <f t="shared" si="1"/>
        <v>30</v>
      </c>
      <c r="S25" s="34">
        <f t="shared" si="1"/>
        <v>200</v>
      </c>
      <c r="T25" s="34">
        <f t="shared" si="1"/>
        <v>6</v>
      </c>
      <c r="U25" s="34">
        <f t="shared" si="1"/>
        <v>9</v>
      </c>
      <c r="V25" s="34">
        <f t="shared" si="1"/>
        <v>0</v>
      </c>
    </row>
    <row r="26" spans="1:22" x14ac:dyDescent="0.25">
      <c r="A26" s="55">
        <v>43842</v>
      </c>
      <c r="B26" s="53" t="s">
        <v>63</v>
      </c>
      <c r="C26" s="53"/>
      <c r="D26" s="53"/>
      <c r="E26" s="53">
        <v>-85</v>
      </c>
      <c r="F26" s="53"/>
      <c r="G26" s="53"/>
      <c r="H26" s="53">
        <v>-124</v>
      </c>
      <c r="I26" s="53">
        <v>-17</v>
      </c>
      <c r="J26" s="53"/>
      <c r="K26" s="53">
        <v>-110</v>
      </c>
      <c r="L26" s="53"/>
      <c r="M26" s="53"/>
      <c r="N26" s="53">
        <v>-140</v>
      </c>
      <c r="O26" s="53"/>
      <c r="P26" s="53"/>
      <c r="Q26" s="53"/>
      <c r="R26" s="53"/>
      <c r="S26" s="53"/>
      <c r="T26" s="53"/>
      <c r="U26" s="53"/>
      <c r="V26" s="53"/>
    </row>
    <row r="27" spans="1:22" x14ac:dyDescent="0.25">
      <c r="A27" s="55">
        <v>43842</v>
      </c>
      <c r="B27" s="53" t="s">
        <v>1173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>
        <v>21</v>
      </c>
      <c r="N27" s="53"/>
      <c r="O27" s="53"/>
      <c r="P27" s="53">
        <v>25</v>
      </c>
      <c r="Q27" s="53"/>
      <c r="R27" s="53"/>
      <c r="S27" s="53"/>
      <c r="T27" s="53"/>
      <c r="U27" s="53"/>
      <c r="V27" s="53"/>
    </row>
    <row r="28" spans="1:22" x14ac:dyDescent="0.25">
      <c r="A28" s="55" t="s">
        <v>922</v>
      </c>
      <c r="B28" s="53" t="s">
        <v>63</v>
      </c>
      <c r="C28" s="53"/>
      <c r="D28" s="53">
        <v>-50</v>
      </c>
      <c r="E28" s="53"/>
      <c r="F28" s="53"/>
      <c r="G28" s="53"/>
      <c r="H28" s="53"/>
      <c r="I28" s="53">
        <v>-120</v>
      </c>
      <c r="J28" s="53"/>
      <c r="K28" s="53"/>
      <c r="L28" s="53"/>
      <c r="M28" s="53"/>
      <c r="N28" s="53"/>
      <c r="O28" s="53"/>
      <c r="P28" s="53"/>
      <c r="Q28" s="53"/>
      <c r="R28" s="53">
        <v>-13</v>
      </c>
      <c r="S28" s="53"/>
      <c r="T28" s="53"/>
      <c r="U28" s="53"/>
      <c r="V28" s="53"/>
    </row>
    <row r="29" spans="1:22" x14ac:dyDescent="0.25">
      <c r="A29" s="55" t="s">
        <v>923</v>
      </c>
      <c r="B29" s="53" t="s">
        <v>1174</v>
      </c>
      <c r="C29" s="53"/>
      <c r="D29" s="53"/>
      <c r="E29" s="53">
        <v>100</v>
      </c>
      <c r="F29" s="53">
        <v>85</v>
      </c>
      <c r="G29" s="53"/>
      <c r="H29" s="53">
        <v>50</v>
      </c>
      <c r="I29" s="53"/>
      <c r="J29" s="53"/>
      <c r="K29" s="53">
        <v>100</v>
      </c>
      <c r="L29" s="53"/>
      <c r="M29" s="53">
        <v>5</v>
      </c>
      <c r="N29" s="53">
        <v>100</v>
      </c>
      <c r="O29" s="53"/>
      <c r="P29" s="53"/>
      <c r="Q29" s="53">
        <v>30</v>
      </c>
      <c r="R29" s="53"/>
      <c r="S29" s="53"/>
      <c r="T29" s="53"/>
      <c r="U29" s="53"/>
      <c r="V29" s="53"/>
    </row>
    <row r="30" spans="1:22" x14ac:dyDescent="0.25">
      <c r="A30" s="55" t="s">
        <v>555</v>
      </c>
      <c r="B30" s="53" t="s">
        <v>1175</v>
      </c>
      <c r="C30" s="53"/>
      <c r="D30" s="53">
        <v>60</v>
      </c>
      <c r="E30" s="53">
        <v>80</v>
      </c>
      <c r="F30" s="53">
        <v>145</v>
      </c>
      <c r="G30" s="53"/>
      <c r="H30" s="53"/>
      <c r="I30" s="53"/>
      <c r="J30" s="53"/>
      <c r="K30" s="53">
        <v>245</v>
      </c>
      <c r="L30" s="53"/>
      <c r="M30" s="53">
        <v>15</v>
      </c>
      <c r="N30" s="53">
        <v>300</v>
      </c>
      <c r="O30" s="53"/>
      <c r="P30" s="53"/>
      <c r="Q30" s="53">
        <v>270</v>
      </c>
      <c r="R30" s="53"/>
      <c r="S30" s="53"/>
      <c r="T30" s="53"/>
      <c r="U30" s="53"/>
      <c r="V30" s="53"/>
    </row>
    <row r="31" spans="1:22" ht="17" thickBot="1" x14ac:dyDescent="0.3">
      <c r="A31" s="55" t="s">
        <v>227</v>
      </c>
      <c r="B31" s="53" t="s">
        <v>1176</v>
      </c>
      <c r="C31" s="53"/>
      <c r="D31" s="53">
        <v>50</v>
      </c>
      <c r="E31" s="53">
        <v>20</v>
      </c>
      <c r="F31" s="53">
        <v>100</v>
      </c>
      <c r="G31" s="53"/>
      <c r="H31" s="53"/>
      <c r="I31" s="53"/>
      <c r="J31" s="53"/>
      <c r="K31" s="53">
        <v>100</v>
      </c>
      <c r="L31" s="53"/>
      <c r="M31" s="53"/>
      <c r="N31" s="53">
        <v>700</v>
      </c>
      <c r="O31" s="53"/>
      <c r="P31" s="53"/>
      <c r="Q31" s="53">
        <v>100</v>
      </c>
      <c r="R31" s="53"/>
      <c r="S31" s="53"/>
      <c r="T31" s="53"/>
      <c r="U31" s="53"/>
      <c r="V31" s="53"/>
    </row>
    <row r="32" spans="1:22" s="8" customFormat="1" ht="17" thickBot="1" x14ac:dyDescent="0.3">
      <c r="A32" s="170" t="s">
        <v>1177</v>
      </c>
      <c r="B32" s="34"/>
      <c r="C32" s="34">
        <f>SUM(C25:C31)</f>
        <v>30</v>
      </c>
      <c r="D32" s="34">
        <f t="shared" ref="D32:V32" si="2">SUM(D25:D31)</f>
        <v>371</v>
      </c>
      <c r="E32" s="34">
        <f t="shared" si="2"/>
        <v>1704</v>
      </c>
      <c r="F32" s="34">
        <f t="shared" si="2"/>
        <v>799</v>
      </c>
      <c r="G32" s="34">
        <f t="shared" si="2"/>
        <v>96</v>
      </c>
      <c r="H32" s="34">
        <f t="shared" si="2"/>
        <v>342</v>
      </c>
      <c r="I32" s="34">
        <f t="shared" si="2"/>
        <v>153</v>
      </c>
      <c r="J32" s="34">
        <f t="shared" si="2"/>
        <v>110</v>
      </c>
      <c r="K32" s="34">
        <f t="shared" si="2"/>
        <v>972</v>
      </c>
      <c r="L32" s="34">
        <f t="shared" si="2"/>
        <v>60</v>
      </c>
      <c r="M32" s="34">
        <f t="shared" si="2"/>
        <v>131</v>
      </c>
      <c r="N32" s="34">
        <f t="shared" si="2"/>
        <v>2116</v>
      </c>
      <c r="O32" s="34">
        <f t="shared" si="2"/>
        <v>304</v>
      </c>
      <c r="P32" s="34">
        <f t="shared" si="2"/>
        <v>268</v>
      </c>
      <c r="Q32" s="34">
        <f t="shared" si="2"/>
        <v>724</v>
      </c>
      <c r="R32" s="34">
        <f t="shared" si="2"/>
        <v>17</v>
      </c>
      <c r="S32" s="34">
        <f t="shared" si="2"/>
        <v>200</v>
      </c>
      <c r="T32" s="34">
        <f t="shared" si="2"/>
        <v>6</v>
      </c>
      <c r="U32" s="34">
        <f t="shared" si="2"/>
        <v>9</v>
      </c>
      <c r="V32" s="34">
        <f t="shared" si="2"/>
        <v>0</v>
      </c>
    </row>
    <row r="33" spans="1:23" x14ac:dyDescent="0.25">
      <c r="A33" s="12">
        <v>44287</v>
      </c>
      <c r="B33" s="13" t="s">
        <v>63</v>
      </c>
      <c r="C33" s="53"/>
      <c r="D33" s="53"/>
      <c r="E33" s="53"/>
      <c r="F33" s="53"/>
      <c r="G33" s="53"/>
      <c r="H33" s="53"/>
      <c r="I33" s="53"/>
      <c r="J33" s="53"/>
      <c r="K33" s="53">
        <v>-80</v>
      </c>
      <c r="L33" s="53"/>
      <c r="M33" s="53">
        <v>-66</v>
      </c>
      <c r="N33" s="53"/>
      <c r="O33" s="53"/>
      <c r="P33" s="53"/>
      <c r="Q33" s="53"/>
      <c r="R33" s="53"/>
      <c r="S33" s="53"/>
      <c r="T33" s="53"/>
      <c r="U33" s="53"/>
      <c r="V33" s="53"/>
    </row>
    <row r="34" spans="1:23" s="1" customFormat="1" x14ac:dyDescent="0.25">
      <c r="A34" s="12">
        <v>44531</v>
      </c>
      <c r="B34" s="15" t="s">
        <v>63</v>
      </c>
      <c r="C34" s="354"/>
      <c r="D34" s="354"/>
      <c r="E34" s="53">
        <v>-164</v>
      </c>
      <c r="F34" s="53">
        <v>-103</v>
      </c>
      <c r="G34" s="354"/>
      <c r="H34" s="53">
        <v>-45</v>
      </c>
      <c r="I34" s="53">
        <v>-3</v>
      </c>
      <c r="J34" s="354"/>
      <c r="K34" s="53">
        <v>-160</v>
      </c>
      <c r="L34" s="354"/>
      <c r="M34" s="354"/>
      <c r="N34" s="53">
        <v>-557</v>
      </c>
      <c r="O34" s="354"/>
      <c r="P34" s="354"/>
      <c r="Q34" s="354"/>
      <c r="R34" s="354"/>
      <c r="S34" s="354"/>
      <c r="T34" s="354"/>
      <c r="U34" s="354"/>
      <c r="V34" s="354"/>
    </row>
    <row r="35" spans="1:23" s="1" customFormat="1" x14ac:dyDescent="0.25">
      <c r="A35" s="12">
        <v>44531</v>
      </c>
      <c r="B35" s="15" t="s">
        <v>63</v>
      </c>
      <c r="C35" s="354"/>
      <c r="D35" s="53">
        <v>-100</v>
      </c>
      <c r="E35" s="354"/>
      <c r="F35" s="53">
        <v>-125</v>
      </c>
      <c r="G35" s="354"/>
      <c r="H35" s="53">
        <v>-26</v>
      </c>
      <c r="I35" s="53">
        <v>-19</v>
      </c>
      <c r="J35" s="354"/>
      <c r="K35" s="354"/>
      <c r="L35" s="354"/>
      <c r="M35" s="354"/>
      <c r="N35" s="53">
        <v>-32</v>
      </c>
      <c r="O35" s="354"/>
      <c r="P35" s="354"/>
      <c r="Q35" s="53">
        <v>-169</v>
      </c>
      <c r="R35" s="354"/>
      <c r="S35" s="354"/>
      <c r="T35" s="354"/>
      <c r="U35" s="354"/>
      <c r="V35" s="354"/>
    </row>
    <row r="36" spans="1:23" x14ac:dyDescent="0.25">
      <c r="A36" s="55" t="s">
        <v>368</v>
      </c>
      <c r="B36" s="301" t="s">
        <v>63</v>
      </c>
      <c r="C36" s="53"/>
      <c r="D36" s="53"/>
      <c r="E36" s="53"/>
      <c r="F36" s="53">
        <v>-79</v>
      </c>
      <c r="G36" s="53">
        <v>-8</v>
      </c>
      <c r="H36" s="53"/>
      <c r="I36" s="53"/>
      <c r="J36" s="53"/>
      <c r="K36" s="53">
        <v>-70</v>
      </c>
      <c r="L36" s="53"/>
      <c r="M36" s="53">
        <v>-14</v>
      </c>
      <c r="N36" s="53">
        <v>-80</v>
      </c>
      <c r="O36" s="53"/>
      <c r="P36" s="53"/>
      <c r="Q36" s="53"/>
      <c r="R36" s="53"/>
      <c r="S36" s="53"/>
      <c r="T36" s="53"/>
      <c r="U36" s="53"/>
      <c r="V36" s="53"/>
    </row>
    <row r="37" spans="1:23" x14ac:dyDescent="0.25">
      <c r="A37" s="55" t="s">
        <v>1044</v>
      </c>
      <c r="B37" s="301" t="s">
        <v>63</v>
      </c>
      <c r="C37" s="53"/>
      <c r="D37" s="53"/>
      <c r="E37" s="53">
        <v>-174</v>
      </c>
      <c r="F37" s="53">
        <v>-120</v>
      </c>
      <c r="G37" s="53"/>
      <c r="H37" s="53">
        <v>-40</v>
      </c>
      <c r="I37" s="53">
        <v>-6</v>
      </c>
      <c r="J37" s="53"/>
      <c r="K37" s="53"/>
      <c r="L37" s="53"/>
      <c r="M37" s="53"/>
      <c r="N37" s="53">
        <v>-100</v>
      </c>
      <c r="O37" s="53"/>
      <c r="P37" s="53"/>
      <c r="Q37" s="53"/>
      <c r="R37" s="53"/>
      <c r="S37" s="53"/>
      <c r="T37" s="53"/>
      <c r="U37" s="53"/>
      <c r="V37" s="53"/>
    </row>
    <row r="38" spans="1:23" s="1" customFormat="1" x14ac:dyDescent="0.25">
      <c r="A38" s="55" t="s">
        <v>1423</v>
      </c>
      <c r="B38" s="301" t="s">
        <v>63</v>
      </c>
      <c r="C38" s="354"/>
      <c r="D38" s="354"/>
      <c r="E38" s="354"/>
      <c r="F38" s="53">
        <v>-69</v>
      </c>
      <c r="G38" s="354"/>
      <c r="H38" s="53">
        <v>-19</v>
      </c>
      <c r="I38" s="53">
        <v>-5</v>
      </c>
      <c r="J38" s="354"/>
      <c r="K38" s="53">
        <v>-120</v>
      </c>
      <c r="L38" s="53">
        <v>-18</v>
      </c>
      <c r="M38" s="53">
        <v>-26</v>
      </c>
      <c r="N38" s="53">
        <v>-198</v>
      </c>
      <c r="O38" s="354"/>
      <c r="P38" s="354"/>
      <c r="Q38" s="53">
        <v>-73</v>
      </c>
      <c r="R38" s="354"/>
      <c r="S38" s="354"/>
      <c r="T38" s="354"/>
      <c r="U38" s="354"/>
      <c r="V38" s="354"/>
    </row>
    <row r="39" spans="1:23" s="1" customFormat="1" x14ac:dyDescent="0.25">
      <c r="A39" s="55" t="s">
        <v>1423</v>
      </c>
      <c r="B39" s="301" t="s">
        <v>63</v>
      </c>
      <c r="C39" s="354"/>
      <c r="D39" s="53">
        <v>-85</v>
      </c>
      <c r="E39" s="53">
        <v>-400</v>
      </c>
      <c r="F39" s="53"/>
      <c r="G39" s="354"/>
      <c r="H39" s="53"/>
      <c r="I39" s="53"/>
      <c r="J39" s="53">
        <v>-18</v>
      </c>
      <c r="K39" s="53"/>
      <c r="L39" s="53"/>
      <c r="M39" s="53"/>
      <c r="N39" s="53"/>
      <c r="O39" s="53">
        <v>-108</v>
      </c>
      <c r="P39" s="53">
        <v>-80</v>
      </c>
      <c r="Q39" s="53"/>
      <c r="R39" s="354"/>
      <c r="S39" s="354"/>
      <c r="T39" s="354"/>
      <c r="U39" s="354"/>
      <c r="V39" s="354"/>
    </row>
    <row r="40" spans="1:23" s="1" customFormat="1" x14ac:dyDescent="0.25">
      <c r="A40" s="12" t="s">
        <v>1424</v>
      </c>
      <c r="B40" s="13" t="s">
        <v>63</v>
      </c>
      <c r="C40" s="354"/>
      <c r="D40" s="53">
        <v>-30</v>
      </c>
      <c r="E40" s="53">
        <v>-120</v>
      </c>
      <c r="F40" s="53"/>
      <c r="G40" s="354"/>
      <c r="H40" s="53">
        <v>-33</v>
      </c>
      <c r="I40" s="53">
        <v>-68</v>
      </c>
      <c r="J40" s="354"/>
      <c r="K40" s="53"/>
      <c r="L40" s="53"/>
      <c r="M40" s="53"/>
      <c r="N40" s="53">
        <v>-280</v>
      </c>
      <c r="O40" s="354"/>
      <c r="P40" s="354"/>
      <c r="Q40" s="53">
        <v>-70</v>
      </c>
      <c r="R40" s="354"/>
      <c r="S40" s="354"/>
      <c r="T40" s="354"/>
      <c r="U40" s="354"/>
      <c r="V40" s="354"/>
    </row>
    <row r="41" spans="1:23" s="1" customFormat="1" x14ac:dyDescent="0.25">
      <c r="A41" s="55" t="s">
        <v>2449</v>
      </c>
      <c r="B41" s="53" t="s">
        <v>63</v>
      </c>
      <c r="C41" s="354"/>
      <c r="D41" s="354"/>
      <c r="E41" s="354"/>
      <c r="F41" s="354"/>
      <c r="G41" s="354"/>
      <c r="H41" s="53">
        <v>-5</v>
      </c>
      <c r="I41" s="354"/>
      <c r="J41" s="53">
        <v>-15</v>
      </c>
      <c r="K41" s="53">
        <v>-112</v>
      </c>
      <c r="L41" s="53">
        <v>-12</v>
      </c>
      <c r="M41" s="53">
        <v>-14</v>
      </c>
      <c r="N41" s="354"/>
      <c r="O41" s="53">
        <v>-21</v>
      </c>
      <c r="P41" s="53">
        <v>-113</v>
      </c>
      <c r="Q41" s="53">
        <v>-3</v>
      </c>
      <c r="R41" s="354"/>
      <c r="S41" s="354"/>
      <c r="T41" s="354"/>
      <c r="U41" s="354"/>
      <c r="V41" s="354"/>
    </row>
    <row r="42" spans="1:23" ht="17" thickBot="1" x14ac:dyDescent="0.3">
      <c r="A42" s="55" t="s">
        <v>2457</v>
      </c>
      <c r="B42" s="301" t="s">
        <v>63</v>
      </c>
      <c r="C42" s="53"/>
      <c r="D42" s="53">
        <v>-25</v>
      </c>
      <c r="E42" s="53">
        <v>-79</v>
      </c>
      <c r="F42" s="53">
        <v>-20</v>
      </c>
      <c r="G42" s="53">
        <v>-20</v>
      </c>
      <c r="H42" s="53"/>
      <c r="I42" s="53"/>
      <c r="J42" s="53"/>
      <c r="K42" s="53">
        <v>-2</v>
      </c>
      <c r="L42" s="53"/>
      <c r="M42" s="53"/>
      <c r="N42" s="53">
        <v>-128</v>
      </c>
      <c r="O42" s="53"/>
      <c r="P42" s="53"/>
      <c r="Q42" s="53"/>
      <c r="R42" s="53"/>
      <c r="S42" s="53"/>
      <c r="T42" s="53">
        <v>-2</v>
      </c>
      <c r="U42" s="53"/>
      <c r="V42" s="53"/>
    </row>
    <row r="43" spans="1:23" s="8" customFormat="1" ht="17" thickBot="1" x14ac:dyDescent="0.3">
      <c r="A43" s="170" t="s">
        <v>2461</v>
      </c>
      <c r="B43" s="34"/>
      <c r="C43" s="34">
        <f>SUM(C32:C42)</f>
        <v>30</v>
      </c>
      <c r="D43" s="34">
        <f t="shared" ref="D43:V43" si="3">SUM(D32:D42)</f>
        <v>131</v>
      </c>
      <c r="E43" s="34">
        <f t="shared" si="3"/>
        <v>767</v>
      </c>
      <c r="F43" s="34">
        <f t="shared" si="3"/>
        <v>283</v>
      </c>
      <c r="G43" s="34">
        <f t="shared" si="3"/>
        <v>68</v>
      </c>
      <c r="H43" s="34">
        <f t="shared" si="3"/>
        <v>174</v>
      </c>
      <c r="I43" s="34">
        <f t="shared" si="3"/>
        <v>52</v>
      </c>
      <c r="J43" s="34">
        <f t="shared" si="3"/>
        <v>77</v>
      </c>
      <c r="K43" s="34">
        <f t="shared" si="3"/>
        <v>428</v>
      </c>
      <c r="L43" s="34">
        <f t="shared" si="3"/>
        <v>30</v>
      </c>
      <c r="M43" s="34">
        <f t="shared" si="3"/>
        <v>11</v>
      </c>
      <c r="N43" s="34">
        <f t="shared" si="3"/>
        <v>741</v>
      </c>
      <c r="O43" s="34">
        <f t="shared" si="3"/>
        <v>175</v>
      </c>
      <c r="P43" s="34">
        <f t="shared" si="3"/>
        <v>75</v>
      </c>
      <c r="Q43" s="34">
        <f t="shared" si="3"/>
        <v>409</v>
      </c>
      <c r="R43" s="34">
        <f t="shared" si="3"/>
        <v>17</v>
      </c>
      <c r="S43" s="34">
        <f t="shared" si="3"/>
        <v>200</v>
      </c>
      <c r="T43" s="34">
        <f t="shared" si="3"/>
        <v>4</v>
      </c>
      <c r="U43" s="34">
        <f t="shared" si="3"/>
        <v>9</v>
      </c>
      <c r="V43" s="34">
        <f t="shared" si="3"/>
        <v>0</v>
      </c>
    </row>
    <row r="44" spans="1:23" s="626" customFormat="1" x14ac:dyDescent="0.25">
      <c r="A44" s="736">
        <v>44198</v>
      </c>
      <c r="B44" s="737" t="s">
        <v>2542</v>
      </c>
      <c r="C44" s="737"/>
      <c r="D44" s="737"/>
      <c r="E44" s="737">
        <v>50</v>
      </c>
      <c r="F44" s="737"/>
      <c r="G44" s="737"/>
      <c r="H44" s="737"/>
      <c r="I44" s="737"/>
      <c r="J44" s="737"/>
      <c r="K44" s="737">
        <v>100</v>
      </c>
      <c r="L44" s="737"/>
      <c r="M44" s="737"/>
      <c r="N44" s="737"/>
      <c r="O44" s="737"/>
      <c r="P44" s="737"/>
      <c r="Q44" s="737"/>
      <c r="R44" s="737"/>
      <c r="S44" s="737"/>
      <c r="T44" s="737"/>
      <c r="U44" s="737"/>
      <c r="V44" s="737"/>
      <c r="W44" s="738">
        <v>44176</v>
      </c>
    </row>
    <row r="45" spans="1:23" s="626" customFormat="1" x14ac:dyDescent="0.25">
      <c r="A45" s="739">
        <v>44198</v>
      </c>
      <c r="B45" s="740" t="s">
        <v>2542</v>
      </c>
      <c r="C45" s="740"/>
      <c r="D45" s="740"/>
      <c r="E45" s="740"/>
      <c r="F45" s="740"/>
      <c r="G45" s="740"/>
      <c r="H45" s="740"/>
      <c r="I45" s="740"/>
      <c r="J45" s="740"/>
      <c r="K45" s="740"/>
      <c r="L45" s="740"/>
      <c r="M45" s="740">
        <v>15</v>
      </c>
      <c r="N45" s="740"/>
      <c r="O45" s="740"/>
      <c r="P45" s="740"/>
      <c r="Q45" s="740"/>
      <c r="R45" s="740"/>
      <c r="S45" s="740"/>
      <c r="T45" s="740"/>
      <c r="U45" s="740"/>
      <c r="V45" s="740"/>
      <c r="W45" s="738">
        <v>44086</v>
      </c>
    </row>
    <row r="46" spans="1:23" s="626" customFormat="1" x14ac:dyDescent="0.25">
      <c r="A46" s="739">
        <v>44198</v>
      </c>
      <c r="B46" s="740" t="s">
        <v>2542</v>
      </c>
      <c r="C46" s="740"/>
      <c r="D46" s="740"/>
      <c r="E46" s="740">
        <v>50</v>
      </c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626" t="s">
        <v>925</v>
      </c>
    </row>
    <row r="47" spans="1:23" x14ac:dyDescent="0.25">
      <c r="A47" s="55">
        <v>44410</v>
      </c>
      <c r="B47" s="301" t="s">
        <v>63</v>
      </c>
      <c r="C47" s="53"/>
      <c r="D47" s="53"/>
      <c r="E47" s="53"/>
      <c r="F47" s="53">
        <v>-121</v>
      </c>
      <c r="G47" s="53"/>
      <c r="H47" s="53">
        <v>-1</v>
      </c>
      <c r="I47" s="53"/>
      <c r="J47" s="53"/>
      <c r="K47" s="53">
        <v>-175</v>
      </c>
      <c r="L47" s="53"/>
      <c r="M47" s="53"/>
      <c r="N47" s="53"/>
      <c r="O47" s="53"/>
      <c r="P47" s="53"/>
      <c r="Q47" s="53">
        <v>-255</v>
      </c>
      <c r="R47" s="53"/>
      <c r="S47" s="53"/>
      <c r="T47" s="53"/>
      <c r="U47" s="53"/>
      <c r="V47" s="53"/>
    </row>
    <row r="48" spans="1:23" s="1" customFormat="1" x14ac:dyDescent="0.25">
      <c r="A48" s="55">
        <v>44502</v>
      </c>
      <c r="B48" s="301" t="s">
        <v>63</v>
      </c>
      <c r="C48" s="354"/>
      <c r="D48" s="354"/>
      <c r="E48" s="53">
        <v>-381</v>
      </c>
      <c r="F48" s="53">
        <v>-15</v>
      </c>
      <c r="G48" s="354"/>
      <c r="H48" s="354"/>
      <c r="I48" s="354"/>
      <c r="J48" s="354"/>
      <c r="K48" s="53">
        <v>-75</v>
      </c>
      <c r="L48" s="354"/>
      <c r="M48" s="354"/>
      <c r="N48" s="53">
        <v>-315</v>
      </c>
      <c r="O48" s="354"/>
      <c r="P48" s="354"/>
      <c r="Q48" s="53">
        <v>-32</v>
      </c>
      <c r="R48" s="53">
        <v>-13</v>
      </c>
      <c r="S48" s="53">
        <v>-54</v>
      </c>
      <c r="T48" s="53">
        <v>-2</v>
      </c>
      <c r="U48" s="354"/>
      <c r="V48" s="354"/>
    </row>
    <row r="49" spans="1:23" s="1" customFormat="1" x14ac:dyDescent="0.25">
      <c r="A49" s="55">
        <v>44502</v>
      </c>
      <c r="B49" s="301" t="s">
        <v>63</v>
      </c>
      <c r="C49" s="354"/>
      <c r="D49" s="53">
        <v>-66</v>
      </c>
      <c r="E49" s="354"/>
      <c r="F49" s="354"/>
      <c r="G49" s="53">
        <v>-25</v>
      </c>
      <c r="H49" s="53">
        <v>-21</v>
      </c>
      <c r="I49" s="354"/>
      <c r="J49" s="53">
        <v>-38</v>
      </c>
      <c r="K49" s="354"/>
      <c r="L49" s="53">
        <v>-7</v>
      </c>
      <c r="M49" s="53">
        <v>-1</v>
      </c>
      <c r="N49" s="354"/>
      <c r="O49" s="53">
        <v>-37</v>
      </c>
      <c r="P49" s="53">
        <v>-27</v>
      </c>
      <c r="Q49" s="354"/>
      <c r="R49" s="354"/>
      <c r="S49" s="354"/>
      <c r="T49" s="354"/>
      <c r="U49" s="354"/>
      <c r="V49" s="354"/>
    </row>
    <row r="50" spans="1:23" s="1" customFormat="1" x14ac:dyDescent="0.25">
      <c r="A50" s="12" t="s">
        <v>2521</v>
      </c>
      <c r="B50" s="13" t="s">
        <v>63</v>
      </c>
      <c r="C50" s="354"/>
      <c r="D50" s="354"/>
      <c r="E50" s="53">
        <v>-32</v>
      </c>
      <c r="F50" s="53">
        <v>-10</v>
      </c>
      <c r="G50" s="53">
        <v>-6</v>
      </c>
      <c r="H50" s="53">
        <v>-5</v>
      </c>
      <c r="I50" s="354"/>
      <c r="J50" s="354"/>
      <c r="K50" s="53">
        <v>-11</v>
      </c>
      <c r="L50" s="53">
        <v>-1</v>
      </c>
      <c r="M50" s="354"/>
      <c r="N50" s="53">
        <v>-35</v>
      </c>
      <c r="O50" s="354"/>
      <c r="P50" s="354"/>
      <c r="Q50" s="53">
        <v>-14</v>
      </c>
      <c r="R50" s="354"/>
      <c r="S50" s="354"/>
      <c r="T50" s="354"/>
      <c r="U50" s="354"/>
      <c r="V50" s="354"/>
    </row>
    <row r="51" spans="1:23" s="1" customFormat="1" ht="17" thickBot="1" x14ac:dyDescent="0.3">
      <c r="A51" s="12" t="s">
        <v>2521</v>
      </c>
      <c r="B51" s="13" t="s">
        <v>63</v>
      </c>
      <c r="C51" s="354"/>
      <c r="D51" s="354"/>
      <c r="E51" s="354"/>
      <c r="F51" s="354"/>
      <c r="G51" s="354"/>
      <c r="H51" s="354"/>
      <c r="I51" s="354"/>
      <c r="J51" s="354"/>
      <c r="K51" s="354"/>
      <c r="L51" s="354"/>
      <c r="M51" s="354"/>
      <c r="N51" s="354"/>
      <c r="O51" s="53">
        <v>-7</v>
      </c>
      <c r="P51" s="53">
        <v>-1</v>
      </c>
      <c r="Q51" s="354"/>
      <c r="R51" s="354"/>
      <c r="S51" s="354"/>
      <c r="T51" s="53">
        <v>-1</v>
      </c>
      <c r="U51" s="354"/>
      <c r="V51" s="354"/>
    </row>
    <row r="52" spans="1:23" s="8" customFormat="1" ht="17" thickBot="1" x14ac:dyDescent="0.3">
      <c r="A52" s="170" t="s">
        <v>2563</v>
      </c>
      <c r="B52" s="34"/>
      <c r="C52" s="34">
        <f>SUM(C43:C51)</f>
        <v>30</v>
      </c>
      <c r="D52" s="34">
        <f t="shared" ref="D52:V52" si="4">SUM(D43:D51)</f>
        <v>65</v>
      </c>
      <c r="E52" s="34">
        <f t="shared" si="4"/>
        <v>454</v>
      </c>
      <c r="F52" s="34">
        <f t="shared" si="4"/>
        <v>137</v>
      </c>
      <c r="G52" s="34">
        <f t="shared" si="4"/>
        <v>37</v>
      </c>
      <c r="H52" s="34">
        <f t="shared" si="4"/>
        <v>147</v>
      </c>
      <c r="I52" s="34">
        <f t="shared" si="4"/>
        <v>52</v>
      </c>
      <c r="J52" s="34">
        <f t="shared" si="4"/>
        <v>39</v>
      </c>
      <c r="K52" s="34">
        <f t="shared" si="4"/>
        <v>267</v>
      </c>
      <c r="L52" s="34">
        <f t="shared" si="4"/>
        <v>22</v>
      </c>
      <c r="M52" s="34">
        <f t="shared" si="4"/>
        <v>25</v>
      </c>
      <c r="N52" s="34">
        <f t="shared" si="4"/>
        <v>391</v>
      </c>
      <c r="O52" s="34">
        <f t="shared" si="4"/>
        <v>131</v>
      </c>
      <c r="P52" s="34">
        <f t="shared" si="4"/>
        <v>47</v>
      </c>
      <c r="Q52" s="34">
        <f t="shared" si="4"/>
        <v>108</v>
      </c>
      <c r="R52" s="34">
        <f t="shared" si="4"/>
        <v>4</v>
      </c>
      <c r="S52" s="34">
        <f t="shared" si="4"/>
        <v>146</v>
      </c>
      <c r="T52" s="34">
        <f t="shared" si="4"/>
        <v>1</v>
      </c>
      <c r="U52" s="34">
        <f t="shared" si="4"/>
        <v>9</v>
      </c>
      <c r="V52" s="34">
        <f t="shared" si="4"/>
        <v>0</v>
      </c>
    </row>
    <row r="53" spans="1:23" x14ac:dyDescent="0.25">
      <c r="A53" s="12">
        <v>44199</v>
      </c>
      <c r="B53" s="13" t="s">
        <v>63</v>
      </c>
      <c r="C53" s="53"/>
      <c r="D53" s="53">
        <v>-35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>
        <v>-20</v>
      </c>
      <c r="P53" s="53"/>
      <c r="Q53" s="53"/>
      <c r="R53" s="53"/>
      <c r="S53" s="53"/>
      <c r="T53" s="53"/>
      <c r="U53" s="53"/>
      <c r="V53" s="53"/>
    </row>
    <row r="54" spans="1:23" s="1" customFormat="1" x14ac:dyDescent="0.25">
      <c r="A54" s="12">
        <v>44199</v>
      </c>
      <c r="B54" s="13" t="s">
        <v>63</v>
      </c>
      <c r="C54" s="354"/>
      <c r="D54" s="354"/>
      <c r="E54" s="53">
        <v>-75</v>
      </c>
      <c r="F54" s="53">
        <v>-92</v>
      </c>
      <c r="G54" s="53">
        <v>-14</v>
      </c>
      <c r="H54" s="354"/>
      <c r="I54" s="354"/>
      <c r="J54" s="354"/>
      <c r="K54" s="53">
        <v>-85</v>
      </c>
      <c r="L54" s="354"/>
      <c r="M54" s="53">
        <v>-10</v>
      </c>
      <c r="N54" s="53">
        <v>-30</v>
      </c>
      <c r="O54" s="354"/>
      <c r="P54" s="354"/>
      <c r="Q54" s="53">
        <v>-85</v>
      </c>
      <c r="R54" s="354"/>
      <c r="S54" s="354"/>
      <c r="T54" s="354"/>
      <c r="U54" s="354"/>
      <c r="V54" s="354"/>
    </row>
    <row r="55" spans="1:23" s="1" customFormat="1" x14ac:dyDescent="0.25">
      <c r="A55" s="12">
        <v>44289</v>
      </c>
      <c r="B55" s="13" t="s">
        <v>63</v>
      </c>
      <c r="C55" s="53">
        <v>-11</v>
      </c>
      <c r="D55" s="53">
        <v>-6</v>
      </c>
      <c r="E55" s="354"/>
      <c r="F55" s="354"/>
      <c r="G55" s="354"/>
      <c r="H55" s="354"/>
      <c r="I55" s="354"/>
      <c r="J55" s="53">
        <v>-17</v>
      </c>
      <c r="K55" s="53">
        <v>-88</v>
      </c>
      <c r="L55" s="354"/>
      <c r="M55" s="354"/>
      <c r="N55" s="354"/>
      <c r="O55" s="53">
        <v>-81</v>
      </c>
      <c r="P55" s="53">
        <v>-39</v>
      </c>
      <c r="Q55" s="354"/>
      <c r="R55" s="53">
        <v>-3</v>
      </c>
      <c r="S55" s="354"/>
      <c r="T55" s="354"/>
      <c r="U55" s="53">
        <v>-9</v>
      </c>
      <c r="V55" s="354"/>
    </row>
    <row r="56" spans="1:23" s="1" customFormat="1" x14ac:dyDescent="0.25">
      <c r="A56" s="12">
        <v>44289</v>
      </c>
      <c r="B56" s="13" t="s">
        <v>63</v>
      </c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53">
        <v>-5</v>
      </c>
      <c r="N56" s="53">
        <v>-153</v>
      </c>
      <c r="O56" s="354"/>
      <c r="P56" s="354"/>
      <c r="Q56" s="354"/>
      <c r="R56" s="354"/>
      <c r="S56" s="53">
        <v>-48</v>
      </c>
      <c r="T56" s="354"/>
      <c r="U56" s="354"/>
      <c r="V56" s="354"/>
    </row>
    <row r="57" spans="1:23" s="1" customFormat="1" ht="17" thickBot="1" x14ac:dyDescent="0.3">
      <c r="A57" s="12">
        <v>44289</v>
      </c>
      <c r="B57" s="13" t="s">
        <v>63</v>
      </c>
      <c r="C57" s="354"/>
      <c r="D57" s="354"/>
      <c r="E57" s="53">
        <v>-221</v>
      </c>
      <c r="F57" s="53">
        <v>-21</v>
      </c>
      <c r="G57" s="53">
        <v>-11</v>
      </c>
      <c r="H57" s="53">
        <v>-71</v>
      </c>
      <c r="I57" s="53">
        <v>-4</v>
      </c>
      <c r="J57" s="354"/>
      <c r="K57" s="354"/>
      <c r="L57" s="53">
        <v>-9</v>
      </c>
      <c r="M57" s="354"/>
      <c r="N57" s="354"/>
      <c r="O57" s="354"/>
      <c r="P57" s="354"/>
      <c r="Q57" s="53">
        <v>-15</v>
      </c>
      <c r="R57" s="354"/>
      <c r="S57" s="354"/>
      <c r="T57" s="53">
        <v>-13</v>
      </c>
      <c r="U57" s="354"/>
      <c r="V57" s="354"/>
    </row>
    <row r="58" spans="1:23" s="8" customFormat="1" ht="17" thickBot="1" x14ac:dyDescent="0.3">
      <c r="A58" s="170" t="s">
        <v>2685</v>
      </c>
      <c r="B58" s="34"/>
      <c r="C58" s="34">
        <f t="shared" ref="C58:V58" si="5">SUM(C52:C57)</f>
        <v>19</v>
      </c>
      <c r="D58" s="34">
        <f t="shared" si="5"/>
        <v>24</v>
      </c>
      <c r="E58" s="34">
        <f t="shared" si="5"/>
        <v>158</v>
      </c>
      <c r="F58" s="34">
        <f t="shared" si="5"/>
        <v>24</v>
      </c>
      <c r="G58" s="34">
        <f t="shared" si="5"/>
        <v>12</v>
      </c>
      <c r="H58" s="34">
        <f t="shared" si="5"/>
        <v>76</v>
      </c>
      <c r="I58" s="34">
        <f t="shared" si="5"/>
        <v>48</v>
      </c>
      <c r="J58" s="34">
        <f t="shared" si="5"/>
        <v>22</v>
      </c>
      <c r="K58" s="34">
        <f t="shared" si="5"/>
        <v>94</v>
      </c>
      <c r="L58" s="34">
        <f t="shared" si="5"/>
        <v>13</v>
      </c>
      <c r="M58" s="34">
        <f t="shared" si="5"/>
        <v>10</v>
      </c>
      <c r="N58" s="34">
        <f t="shared" si="5"/>
        <v>208</v>
      </c>
      <c r="O58" s="34">
        <f t="shared" si="5"/>
        <v>30</v>
      </c>
      <c r="P58" s="34">
        <f t="shared" si="5"/>
        <v>8</v>
      </c>
      <c r="Q58" s="34">
        <f t="shared" si="5"/>
        <v>8</v>
      </c>
      <c r="R58" s="34">
        <f t="shared" si="5"/>
        <v>1</v>
      </c>
      <c r="S58" s="34">
        <f t="shared" si="5"/>
        <v>98</v>
      </c>
      <c r="T58" s="34">
        <f t="shared" si="5"/>
        <v>-12</v>
      </c>
      <c r="U58" s="34">
        <f t="shared" si="5"/>
        <v>0</v>
      </c>
      <c r="V58" s="34">
        <f t="shared" si="5"/>
        <v>0</v>
      </c>
    </row>
    <row r="59" spans="1:23" s="49" customFormat="1" x14ac:dyDescent="0.25">
      <c r="A59" s="699">
        <v>44200</v>
      </c>
      <c r="B59" s="699" t="s">
        <v>967</v>
      </c>
      <c r="C59" s="508"/>
      <c r="D59" s="508"/>
      <c r="E59" s="508">
        <v>-52</v>
      </c>
      <c r="F59" s="508"/>
      <c r="G59" s="508"/>
      <c r="H59" s="508">
        <v>-76</v>
      </c>
      <c r="I59" s="508">
        <v>-48</v>
      </c>
      <c r="J59" s="508"/>
      <c r="K59" s="508">
        <v>-78</v>
      </c>
      <c r="L59" s="508">
        <v>-13</v>
      </c>
      <c r="M59" s="508"/>
      <c r="N59" s="508">
        <v>-113</v>
      </c>
      <c r="O59" s="508"/>
      <c r="P59" s="508"/>
      <c r="Q59" s="508"/>
      <c r="R59" s="508"/>
      <c r="S59" s="508">
        <v>-86</v>
      </c>
      <c r="T59" s="508"/>
      <c r="U59" s="508"/>
      <c r="V59" s="508"/>
      <c r="W59" s="49" t="s">
        <v>1773</v>
      </c>
    </row>
    <row r="60" spans="1:23" s="264" customFormat="1" x14ac:dyDescent="0.25">
      <c r="A60" s="698">
        <v>44200</v>
      </c>
      <c r="B60" s="698" t="s">
        <v>2625</v>
      </c>
      <c r="C60" s="353">
        <v>-19</v>
      </c>
      <c r="D60" s="353">
        <v>-24</v>
      </c>
      <c r="E60" s="353">
        <v>-106</v>
      </c>
      <c r="F60" s="353">
        <v>-24</v>
      </c>
      <c r="G60" s="353">
        <v>-12</v>
      </c>
      <c r="H60" s="353"/>
      <c r="I60" s="353"/>
      <c r="J60" s="353">
        <v>-22</v>
      </c>
      <c r="K60" s="353">
        <v>-16</v>
      </c>
      <c r="L60" s="353"/>
      <c r="M60" s="353">
        <v>-10</v>
      </c>
      <c r="N60" s="353">
        <v>-95</v>
      </c>
      <c r="O60" s="353">
        <v>-30</v>
      </c>
      <c r="P60" s="353">
        <v>-8</v>
      </c>
      <c r="Q60" s="353">
        <v>-8</v>
      </c>
      <c r="R60" s="353">
        <v>-1</v>
      </c>
      <c r="S60" s="353">
        <v>-12</v>
      </c>
      <c r="T60" s="353">
        <v>12</v>
      </c>
      <c r="U60" s="353"/>
      <c r="V60" s="353"/>
      <c r="W60" s="264" t="s">
        <v>2783</v>
      </c>
    </row>
    <row r="61" spans="1:23" x14ac:dyDescent="0.25">
      <c r="A61" s="12"/>
      <c r="B61" s="1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354"/>
      <c r="Q61" s="53"/>
      <c r="R61" s="53"/>
      <c r="S61" s="53"/>
      <c r="T61" s="53"/>
      <c r="U61" s="53"/>
      <c r="V61" s="53"/>
    </row>
    <row r="62" spans="1:23" x14ac:dyDescent="0.25">
      <c r="A62" s="12"/>
      <c r="B62" s="1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354"/>
      <c r="Q62" s="53"/>
      <c r="R62" s="53"/>
      <c r="S62" s="53"/>
      <c r="T62" s="53"/>
      <c r="U62" s="53"/>
      <c r="V62" s="53"/>
    </row>
    <row r="63" spans="1:23" s="1" customFormat="1" ht="17" thickBot="1" x14ac:dyDescent="0.3">
      <c r="A63" s="250"/>
      <c r="B63" s="367"/>
      <c r="C63" s="43">
        <f>SUM(C58:C62)</f>
        <v>0</v>
      </c>
      <c r="D63" s="43">
        <f t="shared" ref="D63:V63" si="6">SUM(D58:D62)</f>
        <v>0</v>
      </c>
      <c r="E63" s="43">
        <f t="shared" si="6"/>
        <v>0</v>
      </c>
      <c r="F63" s="43">
        <f t="shared" si="6"/>
        <v>0</v>
      </c>
      <c r="G63" s="43">
        <f t="shared" si="6"/>
        <v>0</v>
      </c>
      <c r="H63" s="392">
        <f t="shared" si="6"/>
        <v>0</v>
      </c>
      <c r="I63" s="392">
        <f t="shared" si="6"/>
        <v>0</v>
      </c>
      <c r="J63" s="43">
        <f t="shared" si="6"/>
        <v>0</v>
      </c>
      <c r="K63" s="43">
        <f t="shared" si="6"/>
        <v>0</v>
      </c>
      <c r="L63" s="43">
        <f t="shared" si="6"/>
        <v>0</v>
      </c>
      <c r="M63" s="43">
        <f t="shared" si="6"/>
        <v>0</v>
      </c>
      <c r="N63" s="43">
        <f t="shared" si="6"/>
        <v>0</v>
      </c>
      <c r="O63" s="43">
        <f t="shared" si="6"/>
        <v>0</v>
      </c>
      <c r="P63" s="43">
        <f t="shared" si="6"/>
        <v>0</v>
      </c>
      <c r="Q63" s="43">
        <f t="shared" si="6"/>
        <v>0</v>
      </c>
      <c r="R63" s="43">
        <f t="shared" si="6"/>
        <v>0</v>
      </c>
      <c r="S63" s="43">
        <f t="shared" si="6"/>
        <v>0</v>
      </c>
      <c r="T63" s="392">
        <f t="shared" si="6"/>
        <v>0</v>
      </c>
      <c r="U63" s="392">
        <f t="shared" si="6"/>
        <v>0</v>
      </c>
      <c r="V63" s="43">
        <f t="shared" si="6"/>
        <v>0</v>
      </c>
    </row>
    <row r="64" spans="1:23" ht="17" thickBot="1" x14ac:dyDescent="0.3">
      <c r="C64" s="10" t="s">
        <v>1152</v>
      </c>
      <c r="D64" s="10" t="s">
        <v>29</v>
      </c>
      <c r="E64" s="10" t="s">
        <v>31</v>
      </c>
      <c r="F64" s="10" t="s">
        <v>2</v>
      </c>
      <c r="G64" s="10" t="s">
        <v>17</v>
      </c>
      <c r="H64" s="10" t="s">
        <v>27</v>
      </c>
      <c r="I64" s="10" t="s">
        <v>32</v>
      </c>
      <c r="J64" s="10" t="s">
        <v>778</v>
      </c>
      <c r="K64" s="10" t="s">
        <v>3</v>
      </c>
      <c r="L64" s="10" t="s">
        <v>18</v>
      </c>
      <c r="M64" s="10" t="s">
        <v>28</v>
      </c>
      <c r="N64" s="10" t="s">
        <v>4</v>
      </c>
      <c r="O64" s="10" t="s">
        <v>134</v>
      </c>
      <c r="P64" s="10" t="s">
        <v>30</v>
      </c>
      <c r="Q64" s="10" t="s">
        <v>10</v>
      </c>
      <c r="R64" s="10" t="s">
        <v>378</v>
      </c>
      <c r="S64" s="10" t="s">
        <v>365</v>
      </c>
      <c r="T64" s="10" t="s">
        <v>26</v>
      </c>
      <c r="U64" s="10" t="s">
        <v>1153</v>
      </c>
      <c r="V64" s="10" t="s">
        <v>1154</v>
      </c>
    </row>
    <row r="66" spans="1:7" s="1" customFormat="1" x14ac:dyDescent="0.25">
      <c r="A66" s="355" t="s">
        <v>1178</v>
      </c>
      <c r="B66" s="355"/>
      <c r="C66" s="355"/>
      <c r="D66" s="355"/>
      <c r="E66" s="355"/>
      <c r="F66" s="355"/>
    </row>
    <row r="67" spans="1:7" s="1" customFormat="1" x14ac:dyDescent="0.25">
      <c r="A67" s="355" t="s">
        <v>1179</v>
      </c>
      <c r="B67" s="355"/>
      <c r="C67" s="355"/>
      <c r="D67" s="355"/>
      <c r="E67" s="355"/>
      <c r="F67" s="355"/>
    </row>
    <row r="69" spans="1:7" x14ac:dyDescent="0.25">
      <c r="A69" s="862" t="s">
        <v>2844</v>
      </c>
      <c r="B69" s="862"/>
      <c r="C69" s="862"/>
      <c r="D69" s="862"/>
      <c r="E69" s="862"/>
      <c r="F69" s="862"/>
      <c r="G69" s="863"/>
    </row>
    <row r="70" spans="1:7" x14ac:dyDescent="0.25">
      <c r="A70" s="862" t="s">
        <v>2845</v>
      </c>
      <c r="B70" s="862"/>
      <c r="C70" s="862"/>
      <c r="D70" s="862"/>
      <c r="E70" s="862"/>
      <c r="F70" s="862"/>
      <c r="G70" s="862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tabColor rgb="FF92D050"/>
  </sheetPr>
  <dimension ref="A1:N19"/>
  <sheetViews>
    <sheetView workbookViewId="0">
      <selection activeCell="B18" sqref="B18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2" width="8.5" style="2" customWidth="1"/>
    <col min="13" max="13" width="9.5" style="2" bestFit="1" customWidth="1"/>
    <col min="14" max="16384" width="9" style="2"/>
  </cols>
  <sheetData>
    <row r="1" spans="1:1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4" x14ac:dyDescent="0.25">
      <c r="A3" s="3" t="s">
        <v>2571</v>
      </c>
    </row>
    <row r="4" spans="1:14" x14ac:dyDescent="0.25">
      <c r="A4" s="3" t="s">
        <v>2715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4" ht="17" thickBot="1" x14ac:dyDescent="0.3"/>
    <row r="6" spans="1:14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10</v>
      </c>
      <c r="F6" s="10" t="s">
        <v>27</v>
      </c>
      <c r="G6" s="10" t="s">
        <v>2055</v>
      </c>
      <c r="H6" s="10" t="s">
        <v>29</v>
      </c>
      <c r="I6" s="10" t="s">
        <v>30</v>
      </c>
      <c r="J6" s="10" t="s">
        <v>31</v>
      </c>
      <c r="K6" s="10" t="s">
        <v>28</v>
      </c>
      <c r="L6" s="10"/>
    </row>
    <row r="7" spans="1:14" s="6" customFormat="1" x14ac:dyDescent="0.25">
      <c r="A7" s="76" t="s">
        <v>2716</v>
      </c>
      <c r="B7" s="78" t="s">
        <v>2717</v>
      </c>
      <c r="C7" s="14">
        <v>98</v>
      </c>
      <c r="D7" s="14">
        <v>108</v>
      </c>
      <c r="E7" s="14">
        <v>68</v>
      </c>
      <c r="F7" s="14">
        <v>32</v>
      </c>
      <c r="G7" s="14">
        <v>64</v>
      </c>
      <c r="H7" s="14">
        <v>60</v>
      </c>
      <c r="I7" s="404">
        <v>16</v>
      </c>
      <c r="J7" s="404">
        <v>120</v>
      </c>
      <c r="K7" s="14">
        <v>12</v>
      </c>
      <c r="L7" s="115"/>
    </row>
    <row r="8" spans="1:14" s="8" customFormat="1" ht="17" thickBot="1" x14ac:dyDescent="0.3">
      <c r="A8" s="76" t="s">
        <v>2728</v>
      </c>
      <c r="B8" s="78" t="s">
        <v>2729</v>
      </c>
      <c r="C8" s="14"/>
      <c r="D8" s="14"/>
      <c r="E8" s="14"/>
      <c r="F8" s="14">
        <v>60</v>
      </c>
      <c r="G8" s="14"/>
      <c r="H8" s="14"/>
      <c r="I8" s="46"/>
      <c r="J8" s="46"/>
      <c r="K8" s="14"/>
      <c r="L8" s="14"/>
    </row>
    <row r="9" spans="1:14" s="8" customFormat="1" ht="17" thickBot="1" x14ac:dyDescent="0.3">
      <c r="A9" s="170" t="s">
        <v>2787</v>
      </c>
      <c r="B9" s="34"/>
      <c r="C9" s="34">
        <f>SUM(C7:C8)</f>
        <v>98</v>
      </c>
      <c r="D9" s="34">
        <f t="shared" ref="D9:K9" si="0">SUM(D7:D8)</f>
        <v>108</v>
      </c>
      <c r="E9" s="34">
        <f t="shared" si="0"/>
        <v>68</v>
      </c>
      <c r="F9" s="34">
        <f t="shared" si="0"/>
        <v>92</v>
      </c>
      <c r="G9" s="34">
        <f t="shared" si="0"/>
        <v>64</v>
      </c>
      <c r="H9" s="34">
        <f t="shared" si="0"/>
        <v>60</v>
      </c>
      <c r="I9" s="34">
        <f t="shared" si="0"/>
        <v>16</v>
      </c>
      <c r="J9" s="34">
        <f t="shared" si="0"/>
        <v>120</v>
      </c>
      <c r="K9" s="34">
        <f t="shared" si="0"/>
        <v>12</v>
      </c>
      <c r="L9" s="54"/>
    </row>
    <row r="10" spans="1:14" ht="17" thickBot="1" x14ac:dyDescent="0.3">
      <c r="A10" s="28"/>
      <c r="B10" s="379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1:14" s="8" customFormat="1" ht="17" thickBot="1" x14ac:dyDescent="0.3">
      <c r="A11" s="170" t="s">
        <v>2890</v>
      </c>
      <c r="B11" s="34"/>
      <c r="C11" s="34">
        <f>SUM(C9:C10)</f>
        <v>98</v>
      </c>
      <c r="D11" s="34">
        <f t="shared" ref="D11:K11" si="1">SUM(D9:D10)</f>
        <v>108</v>
      </c>
      <c r="E11" s="34">
        <f t="shared" si="1"/>
        <v>68</v>
      </c>
      <c r="F11" s="34">
        <f t="shared" si="1"/>
        <v>92</v>
      </c>
      <c r="G11" s="34">
        <f t="shared" si="1"/>
        <v>64</v>
      </c>
      <c r="H11" s="34">
        <f t="shared" si="1"/>
        <v>60</v>
      </c>
      <c r="I11" s="34">
        <f t="shared" si="1"/>
        <v>16</v>
      </c>
      <c r="J11" s="34">
        <f t="shared" si="1"/>
        <v>120</v>
      </c>
      <c r="K11" s="34">
        <f t="shared" si="1"/>
        <v>12</v>
      </c>
      <c r="L11" s="54"/>
    </row>
    <row r="12" spans="1:14" s="890" customFormat="1" x14ac:dyDescent="0.25">
      <c r="A12" s="814">
        <v>44202</v>
      </c>
      <c r="B12" s="425" t="s">
        <v>2940</v>
      </c>
      <c r="C12" s="425">
        <v>-6</v>
      </c>
      <c r="D12" s="425">
        <v>-6</v>
      </c>
      <c r="E12" s="425">
        <v>-3</v>
      </c>
      <c r="F12" s="425">
        <v>-6</v>
      </c>
      <c r="G12" s="425">
        <v>-8</v>
      </c>
      <c r="H12" s="888"/>
      <c r="I12" s="425">
        <v>-2</v>
      </c>
      <c r="J12" s="425">
        <v>-4</v>
      </c>
      <c r="K12" s="425">
        <v>-3</v>
      </c>
      <c r="L12" s="889"/>
      <c r="M12" s="625" t="s">
        <v>2746</v>
      </c>
      <c r="N12" s="625"/>
    </row>
    <row r="13" spans="1:14" s="890" customFormat="1" x14ac:dyDescent="0.25">
      <c r="A13" s="815">
        <v>44202</v>
      </c>
      <c r="B13" s="654" t="s">
        <v>2940</v>
      </c>
      <c r="C13" s="654">
        <v>-14</v>
      </c>
      <c r="D13" s="654">
        <v>-14</v>
      </c>
      <c r="E13" s="654">
        <v>-7</v>
      </c>
      <c r="F13" s="654">
        <v>-10</v>
      </c>
      <c r="G13" s="654">
        <v>-30</v>
      </c>
      <c r="H13" s="834"/>
      <c r="I13" s="834"/>
      <c r="J13" s="834"/>
      <c r="K13" s="654">
        <v>-4</v>
      </c>
      <c r="L13" s="834"/>
      <c r="M13" s="891">
        <v>44413</v>
      </c>
      <c r="N13" s="625"/>
    </row>
    <row r="14" spans="1:14" s="1" customFormat="1" x14ac:dyDescent="0.25">
      <c r="A14" s="156">
        <v>44233</v>
      </c>
      <c r="B14" s="25" t="s">
        <v>63</v>
      </c>
      <c r="C14" s="13">
        <v>-78</v>
      </c>
      <c r="D14" s="13">
        <v>-88</v>
      </c>
      <c r="E14" s="13">
        <v>-42</v>
      </c>
      <c r="F14" s="13">
        <v>-76</v>
      </c>
      <c r="G14" s="13">
        <v>-26</v>
      </c>
      <c r="H14" s="43"/>
      <c r="I14" s="43"/>
      <c r="J14" s="13">
        <v>-118</v>
      </c>
      <c r="K14" s="13">
        <v>-5</v>
      </c>
      <c r="L14" s="43"/>
    </row>
    <row r="15" spans="1:14" s="1" customFormat="1" ht="17" thickBot="1" x14ac:dyDescent="0.3">
      <c r="A15" s="12">
        <v>44292</v>
      </c>
      <c r="B15" s="13" t="s">
        <v>63</v>
      </c>
      <c r="C15" s="43"/>
      <c r="D15" s="43"/>
      <c r="E15" s="13">
        <v>-16</v>
      </c>
      <c r="F15" s="43"/>
      <c r="G15" s="43"/>
      <c r="H15" s="13">
        <v>-60</v>
      </c>
      <c r="I15" s="13">
        <v>-14</v>
      </c>
      <c r="J15" s="43"/>
      <c r="K15" s="43"/>
      <c r="L15" s="43"/>
    </row>
    <row r="16" spans="1:14" s="8" customFormat="1" ht="17" thickBot="1" x14ac:dyDescent="0.3">
      <c r="A16" s="170" t="s">
        <v>3009</v>
      </c>
      <c r="B16" s="34"/>
      <c r="C16" s="34">
        <f t="shared" ref="C16:K16" si="2">SUM(C11:C15)</f>
        <v>0</v>
      </c>
      <c r="D16" s="34">
        <f t="shared" si="2"/>
        <v>0</v>
      </c>
      <c r="E16" s="34">
        <f t="shared" si="2"/>
        <v>0</v>
      </c>
      <c r="F16" s="34">
        <f t="shared" si="2"/>
        <v>0</v>
      </c>
      <c r="G16" s="34">
        <f t="shared" si="2"/>
        <v>0</v>
      </c>
      <c r="H16" s="34">
        <f t="shared" si="2"/>
        <v>0</v>
      </c>
      <c r="I16" s="34">
        <f t="shared" si="2"/>
        <v>0</v>
      </c>
      <c r="J16" s="56">
        <f t="shared" si="2"/>
        <v>-2</v>
      </c>
      <c r="K16" s="34">
        <f t="shared" si="2"/>
        <v>0</v>
      </c>
      <c r="L16" s="34"/>
    </row>
    <row r="17" spans="1:12" x14ac:dyDescent="0.25">
      <c r="A17" s="12"/>
      <c r="B17" s="15"/>
      <c r="C17" s="13"/>
      <c r="D17" s="13"/>
      <c r="E17" s="13"/>
      <c r="F17" s="13"/>
      <c r="G17" s="13"/>
      <c r="H17" s="13"/>
      <c r="I17" s="13"/>
      <c r="J17" s="13"/>
      <c r="K17" s="13"/>
      <c r="L17" s="13"/>
    </row>
    <row r="18" spans="1:12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</row>
    <row r="19" spans="1:12" s="1" customFormat="1" x14ac:dyDescent="0.25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tabColor rgb="FF92D050"/>
  </sheetPr>
  <dimension ref="A1:N23"/>
  <sheetViews>
    <sheetView workbookViewId="0">
      <selection activeCell="I24" sqref="I24"/>
    </sheetView>
  </sheetViews>
  <sheetFormatPr baseColWidth="10" defaultColWidth="9" defaultRowHeight="16" x14ac:dyDescent="0.25"/>
  <cols>
    <col min="1" max="1" width="12.33203125" style="2" customWidth="1"/>
    <col min="2" max="2" width="17.1640625" style="2" customWidth="1"/>
    <col min="3" max="13" width="8.5" style="2" customWidth="1"/>
    <col min="14" max="16384" width="9" style="2"/>
  </cols>
  <sheetData>
    <row r="1" spans="1:13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3" t="s">
        <v>1150</v>
      </c>
    </row>
    <row r="4" spans="1:13" x14ac:dyDescent="0.25">
      <c r="A4" s="3" t="s">
        <v>1304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7" thickBot="1" x14ac:dyDescent="0.3"/>
    <row r="6" spans="1:13" ht="17" thickBot="1" x14ac:dyDescent="0.3">
      <c r="A6" s="9" t="s">
        <v>0</v>
      </c>
      <c r="B6" s="10" t="s">
        <v>1</v>
      </c>
      <c r="C6" s="10" t="s">
        <v>26</v>
      </c>
      <c r="D6" s="10" t="s">
        <v>2</v>
      </c>
      <c r="E6" s="10" t="s">
        <v>3</v>
      </c>
      <c r="F6" s="10" t="s">
        <v>27</v>
      </c>
      <c r="G6" s="10" t="s">
        <v>4</v>
      </c>
      <c r="H6" s="10" t="s">
        <v>10</v>
      </c>
      <c r="I6" s="10" t="s">
        <v>28</v>
      </c>
      <c r="J6" s="10" t="s">
        <v>29</v>
      </c>
      <c r="K6" s="10" t="s">
        <v>778</v>
      </c>
      <c r="L6" s="10" t="s">
        <v>30</v>
      </c>
      <c r="M6" s="10" t="s">
        <v>31</v>
      </c>
    </row>
    <row r="7" spans="1:13" x14ac:dyDescent="0.25">
      <c r="A7" s="76" t="s">
        <v>214</v>
      </c>
      <c r="B7" s="78" t="s">
        <v>1305</v>
      </c>
      <c r="C7" s="14">
        <v>80</v>
      </c>
      <c r="D7" s="14">
        <v>30</v>
      </c>
      <c r="E7" s="14">
        <v>100</v>
      </c>
      <c r="F7" s="14">
        <v>70</v>
      </c>
      <c r="G7" s="14">
        <v>200</v>
      </c>
      <c r="H7" s="14">
        <v>100</v>
      </c>
      <c r="I7" s="14">
        <v>15</v>
      </c>
      <c r="J7" s="14">
        <v>50</v>
      </c>
      <c r="K7" s="14">
        <v>40</v>
      </c>
      <c r="L7" s="14">
        <v>50</v>
      </c>
      <c r="M7" s="14">
        <v>150</v>
      </c>
    </row>
    <row r="8" spans="1:13" ht="17" thickBot="1" x14ac:dyDescent="0.3">
      <c r="A8" s="76" t="s">
        <v>996</v>
      </c>
      <c r="B8" s="78" t="s">
        <v>1306</v>
      </c>
      <c r="C8" s="14">
        <v>184</v>
      </c>
      <c r="D8" s="14"/>
      <c r="E8" s="14">
        <v>194</v>
      </c>
      <c r="F8" s="14">
        <v>66</v>
      </c>
      <c r="G8" s="14">
        <v>256</v>
      </c>
      <c r="H8" s="14">
        <v>124</v>
      </c>
      <c r="I8" s="14">
        <v>44</v>
      </c>
      <c r="J8" s="14">
        <v>112</v>
      </c>
      <c r="K8" s="14">
        <v>70</v>
      </c>
      <c r="L8" s="14">
        <v>75</v>
      </c>
      <c r="M8" s="14">
        <v>1082</v>
      </c>
    </row>
    <row r="9" spans="1:13" ht="17" thickBot="1" x14ac:dyDescent="0.3">
      <c r="A9" s="170" t="s">
        <v>1169</v>
      </c>
      <c r="B9" s="34"/>
      <c r="C9" s="34">
        <f t="shared" ref="C9:M9" si="0">SUM(C7:C8)</f>
        <v>264</v>
      </c>
      <c r="D9" s="34">
        <f t="shared" si="0"/>
        <v>30</v>
      </c>
      <c r="E9" s="34">
        <f t="shared" si="0"/>
        <v>294</v>
      </c>
      <c r="F9" s="34">
        <f t="shared" si="0"/>
        <v>136</v>
      </c>
      <c r="G9" s="34">
        <f t="shared" si="0"/>
        <v>456</v>
      </c>
      <c r="H9" s="34">
        <f t="shared" si="0"/>
        <v>224</v>
      </c>
      <c r="I9" s="34">
        <f t="shared" si="0"/>
        <v>59</v>
      </c>
      <c r="J9" s="34">
        <f t="shared" si="0"/>
        <v>162</v>
      </c>
      <c r="K9" s="34">
        <f t="shared" si="0"/>
        <v>110</v>
      </c>
      <c r="L9" s="34">
        <f t="shared" si="0"/>
        <v>125</v>
      </c>
      <c r="M9" s="34">
        <f t="shared" si="0"/>
        <v>1232</v>
      </c>
    </row>
    <row r="10" spans="1:13" x14ac:dyDescent="0.25">
      <c r="A10" s="55">
        <v>43962</v>
      </c>
      <c r="B10" s="301" t="s">
        <v>63</v>
      </c>
      <c r="C10" s="53">
        <v>-200</v>
      </c>
      <c r="D10" s="53">
        <v>-25</v>
      </c>
      <c r="E10" s="53">
        <v>-224</v>
      </c>
      <c r="F10" s="53"/>
      <c r="G10" s="53"/>
      <c r="H10" s="53">
        <v>-66</v>
      </c>
      <c r="I10" s="53">
        <v>-26</v>
      </c>
      <c r="J10" s="53">
        <v>-110</v>
      </c>
      <c r="K10" s="53"/>
      <c r="L10" s="53"/>
      <c r="M10" s="53"/>
    </row>
    <row r="11" spans="1:13" x14ac:dyDescent="0.25">
      <c r="A11" s="156">
        <v>43993</v>
      </c>
      <c r="B11" s="25" t="s">
        <v>63</v>
      </c>
      <c r="C11" s="13">
        <v>-16</v>
      </c>
      <c r="D11" s="13"/>
      <c r="E11" s="13"/>
      <c r="F11" s="13">
        <v>-116</v>
      </c>
      <c r="G11" s="13">
        <v>-400</v>
      </c>
      <c r="H11" s="13"/>
      <c r="I11" s="13">
        <v>-21</v>
      </c>
      <c r="J11" s="13"/>
      <c r="K11" s="13"/>
      <c r="L11" s="13"/>
      <c r="M11" s="13">
        <v>-1082</v>
      </c>
    </row>
    <row r="12" spans="1:13" ht="17" thickBot="1" x14ac:dyDescent="0.3">
      <c r="A12" s="76">
        <v>44176</v>
      </c>
      <c r="B12" s="14" t="s">
        <v>63</v>
      </c>
      <c r="C12" s="13"/>
      <c r="D12" s="13"/>
      <c r="E12" s="13"/>
      <c r="F12" s="13"/>
      <c r="G12" s="13"/>
      <c r="H12" s="13">
        <v>-108</v>
      </c>
      <c r="I12" s="13"/>
      <c r="J12" s="13">
        <v>-52</v>
      </c>
      <c r="K12" s="13">
        <v>-99</v>
      </c>
      <c r="L12" s="13">
        <v>-96</v>
      </c>
      <c r="M12" s="13"/>
    </row>
    <row r="13" spans="1:13" s="8" customFormat="1" ht="17" thickBot="1" x14ac:dyDescent="0.3">
      <c r="A13" s="170" t="s">
        <v>1172</v>
      </c>
      <c r="B13" s="34"/>
      <c r="C13" s="34">
        <f>SUM(C9:C12)</f>
        <v>48</v>
      </c>
      <c r="D13" s="34">
        <f t="shared" ref="D13:M13" si="1">SUM(D9:D12)</f>
        <v>5</v>
      </c>
      <c r="E13" s="34">
        <f t="shared" si="1"/>
        <v>70</v>
      </c>
      <c r="F13" s="34">
        <f t="shared" si="1"/>
        <v>20</v>
      </c>
      <c r="G13" s="34">
        <f t="shared" si="1"/>
        <v>56</v>
      </c>
      <c r="H13" s="34">
        <f t="shared" si="1"/>
        <v>50</v>
      </c>
      <c r="I13" s="34">
        <f t="shared" si="1"/>
        <v>12</v>
      </c>
      <c r="J13" s="34">
        <f t="shared" si="1"/>
        <v>0</v>
      </c>
      <c r="K13" s="34">
        <f t="shared" si="1"/>
        <v>11</v>
      </c>
      <c r="L13" s="34">
        <f t="shared" si="1"/>
        <v>29</v>
      </c>
      <c r="M13" s="34">
        <f t="shared" si="1"/>
        <v>150</v>
      </c>
    </row>
    <row r="14" spans="1:13" ht="17" thickBot="1" x14ac:dyDescent="0.3">
      <c r="A14" s="80"/>
      <c r="B14" s="81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</row>
    <row r="15" spans="1:13" s="8" customFormat="1" ht="17" thickBot="1" x14ac:dyDescent="0.3">
      <c r="A15" s="170" t="s">
        <v>1177</v>
      </c>
      <c r="B15" s="34"/>
      <c r="C15" s="34">
        <f>SUM(C13:C14)</f>
        <v>48</v>
      </c>
      <c r="D15" s="34">
        <f t="shared" ref="D15:J15" si="2">SUM(D13:D14)</f>
        <v>5</v>
      </c>
      <c r="E15" s="34">
        <f t="shared" si="2"/>
        <v>70</v>
      </c>
      <c r="F15" s="34">
        <f t="shared" si="2"/>
        <v>20</v>
      </c>
      <c r="G15" s="34">
        <f t="shared" si="2"/>
        <v>56</v>
      </c>
      <c r="H15" s="34">
        <f t="shared" si="2"/>
        <v>50</v>
      </c>
      <c r="I15" s="34">
        <f t="shared" si="2"/>
        <v>12</v>
      </c>
      <c r="J15" s="34">
        <f t="shared" si="2"/>
        <v>0</v>
      </c>
      <c r="K15" s="34">
        <f>SUM(K13:K14)</f>
        <v>11</v>
      </c>
      <c r="L15" s="34">
        <f>SUM(L13:L14)</f>
        <v>29</v>
      </c>
      <c r="M15" s="34">
        <f>SUM(M13:M14)</f>
        <v>150</v>
      </c>
    </row>
    <row r="16" spans="1:13" ht="17" thickBot="1" x14ac:dyDescent="0.3">
      <c r="A16" s="80"/>
      <c r="B16" s="81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</row>
    <row r="17" spans="1:14" s="8" customFormat="1" ht="17" thickBot="1" x14ac:dyDescent="0.3">
      <c r="A17" s="170" t="s">
        <v>2461</v>
      </c>
      <c r="B17" s="34"/>
      <c r="C17" s="34">
        <f t="shared" ref="C17:M17" si="3">SUM(C15:C16)</f>
        <v>48</v>
      </c>
      <c r="D17" s="34">
        <f t="shared" si="3"/>
        <v>5</v>
      </c>
      <c r="E17" s="34">
        <f t="shared" si="3"/>
        <v>70</v>
      </c>
      <c r="F17" s="34">
        <f t="shared" si="3"/>
        <v>20</v>
      </c>
      <c r="G17" s="34">
        <f t="shared" si="3"/>
        <v>56</v>
      </c>
      <c r="H17" s="34">
        <f t="shared" si="3"/>
        <v>50</v>
      </c>
      <c r="I17" s="34">
        <f t="shared" si="3"/>
        <v>12</v>
      </c>
      <c r="J17" s="34">
        <f t="shared" si="3"/>
        <v>0</v>
      </c>
      <c r="K17" s="34">
        <f t="shared" si="3"/>
        <v>11</v>
      </c>
      <c r="L17" s="34">
        <f t="shared" si="3"/>
        <v>29</v>
      </c>
      <c r="M17" s="34">
        <f t="shared" si="3"/>
        <v>150</v>
      </c>
    </row>
    <row r="18" spans="1:14" s="361" customFormat="1" ht="17" thickBot="1" x14ac:dyDescent="0.3">
      <c r="A18" s="784">
        <v>44198</v>
      </c>
      <c r="B18" s="785" t="s">
        <v>2649</v>
      </c>
      <c r="C18" s="360">
        <v>-48</v>
      </c>
      <c r="D18" s="360">
        <v>-5</v>
      </c>
      <c r="E18" s="360">
        <v>-70</v>
      </c>
      <c r="F18" s="360">
        <v>-20</v>
      </c>
      <c r="G18" s="360">
        <v>-56</v>
      </c>
      <c r="H18" s="360">
        <v>-50</v>
      </c>
      <c r="I18" s="360">
        <v>-12</v>
      </c>
      <c r="J18" s="360"/>
      <c r="K18" s="360">
        <v>-11</v>
      </c>
      <c r="L18" s="360">
        <v>-29</v>
      </c>
      <c r="M18" s="360">
        <v>-150</v>
      </c>
      <c r="N18" s="361" t="s">
        <v>2650</v>
      </c>
    </row>
    <row r="19" spans="1:14" s="8" customFormat="1" ht="17" thickBot="1" x14ac:dyDescent="0.3">
      <c r="A19" s="171" t="s">
        <v>2563</v>
      </c>
      <c r="B19" s="41"/>
      <c r="C19" s="181">
        <f>SUM(C17:C18)</f>
        <v>0</v>
      </c>
      <c r="D19" s="181">
        <f t="shared" ref="D19:M19" si="4">SUM(D17:D18)</f>
        <v>0</v>
      </c>
      <c r="E19" s="181">
        <f t="shared" si="4"/>
        <v>0</v>
      </c>
      <c r="F19" s="181">
        <f t="shared" si="4"/>
        <v>0</v>
      </c>
      <c r="G19" s="181">
        <f t="shared" si="4"/>
        <v>0</v>
      </c>
      <c r="H19" s="181">
        <f t="shared" si="4"/>
        <v>0</v>
      </c>
      <c r="I19" s="181">
        <f t="shared" si="4"/>
        <v>0</v>
      </c>
      <c r="J19" s="41">
        <f t="shared" si="4"/>
        <v>0</v>
      </c>
      <c r="K19" s="181">
        <f t="shared" si="4"/>
        <v>0</v>
      </c>
      <c r="L19" s="181">
        <f t="shared" si="4"/>
        <v>0</v>
      </c>
      <c r="M19" s="181">
        <f t="shared" si="4"/>
        <v>0</v>
      </c>
    </row>
    <row r="20" spans="1:14" s="1" customFormat="1" x14ac:dyDescent="0.25">
      <c r="A20" s="80">
        <v>44533</v>
      </c>
      <c r="B20" s="81" t="s">
        <v>63</v>
      </c>
      <c r="C20" s="13">
        <v>-37</v>
      </c>
      <c r="D20" s="13">
        <v>-5</v>
      </c>
      <c r="E20" s="13">
        <v>-42</v>
      </c>
      <c r="F20" s="13">
        <v>-20</v>
      </c>
      <c r="G20" s="13">
        <v>-56</v>
      </c>
      <c r="H20" s="13">
        <v>-48</v>
      </c>
      <c r="I20" s="13">
        <v>-12</v>
      </c>
      <c r="J20" s="43"/>
      <c r="K20" s="43"/>
      <c r="L20" s="43"/>
      <c r="M20" s="13">
        <v>-150</v>
      </c>
    </row>
    <row r="21" spans="1:14" x14ac:dyDescent="0.25">
      <c r="A21" s="80"/>
      <c r="B21" s="81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</row>
    <row r="22" spans="1:14" x14ac:dyDescent="0.25">
      <c r="A22" s="12"/>
      <c r="B22" s="15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</row>
    <row r="23" spans="1:14" x14ac:dyDescent="0.25">
      <c r="A23" s="12"/>
      <c r="B23" s="15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tabColor rgb="FF92D050"/>
  </sheetPr>
  <dimension ref="A1:N30"/>
  <sheetViews>
    <sheetView workbookViewId="0">
      <selection activeCell="L5" sqref="L5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4" width="8.5" style="2" customWidth="1"/>
    <col min="15" max="16384" width="9" style="2"/>
  </cols>
  <sheetData>
    <row r="1" spans="1:1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3" t="s">
        <v>2571</v>
      </c>
    </row>
    <row r="4" spans="1:14" x14ac:dyDescent="0.25">
      <c r="A4" s="3" t="s">
        <v>2572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s="1" customFormat="1" ht="17" thickBot="1" x14ac:dyDescent="0.3">
      <c r="A5" s="774" t="s">
        <v>2686</v>
      </c>
      <c r="B5" s="774"/>
      <c r="L5" s="1" t="s">
        <v>2689</v>
      </c>
    </row>
    <row r="6" spans="1:14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27</v>
      </c>
      <c r="F6" s="10" t="s">
        <v>4</v>
      </c>
      <c r="G6" s="10" t="s">
        <v>10</v>
      </c>
      <c r="H6" s="10" t="s">
        <v>28</v>
      </c>
      <c r="I6" s="10" t="s">
        <v>30</v>
      </c>
      <c r="J6" s="10" t="s">
        <v>29</v>
      </c>
      <c r="K6" s="10" t="s">
        <v>31</v>
      </c>
      <c r="L6" s="803" t="s">
        <v>1317</v>
      </c>
      <c r="M6" s="10" t="s">
        <v>134</v>
      </c>
      <c r="N6" s="10"/>
    </row>
    <row r="7" spans="1:14" s="1" customFormat="1" x14ac:dyDescent="0.25">
      <c r="A7" s="674">
        <v>44230</v>
      </c>
      <c r="B7" s="801" t="s">
        <v>2573</v>
      </c>
      <c r="C7" s="115">
        <v>72</v>
      </c>
      <c r="D7" s="115">
        <v>120</v>
      </c>
      <c r="E7" s="115">
        <v>40</v>
      </c>
      <c r="F7" s="115">
        <v>160</v>
      </c>
      <c r="G7" s="115">
        <v>35</v>
      </c>
      <c r="H7" s="115">
        <v>12</v>
      </c>
      <c r="I7" s="115">
        <v>24</v>
      </c>
      <c r="J7" s="115">
        <v>20</v>
      </c>
      <c r="K7" s="115">
        <v>150</v>
      </c>
      <c r="L7" s="804"/>
      <c r="M7" s="115"/>
      <c r="N7" s="115"/>
    </row>
    <row r="8" spans="1:14" s="1" customFormat="1" x14ac:dyDescent="0.25">
      <c r="A8" s="250">
        <v>44258</v>
      </c>
      <c r="B8" s="367" t="s">
        <v>2586</v>
      </c>
      <c r="C8" s="43"/>
      <c r="D8" s="43">
        <v>80</v>
      </c>
      <c r="E8" s="43"/>
      <c r="F8" s="43"/>
      <c r="G8" s="43">
        <v>85</v>
      </c>
      <c r="H8" s="43"/>
      <c r="I8" s="43"/>
      <c r="J8" s="43">
        <v>20</v>
      </c>
      <c r="K8" s="43">
        <v>150</v>
      </c>
      <c r="L8" s="805"/>
      <c r="M8" s="43"/>
      <c r="N8" s="43"/>
    </row>
    <row r="9" spans="1:14" s="1" customFormat="1" x14ac:dyDescent="0.25">
      <c r="A9" s="250">
        <v>44319</v>
      </c>
      <c r="B9" s="367" t="s">
        <v>2602</v>
      </c>
      <c r="C9" s="43">
        <v>60</v>
      </c>
      <c r="D9" s="43">
        <v>60</v>
      </c>
      <c r="E9" s="43"/>
      <c r="F9" s="43">
        <v>100</v>
      </c>
      <c r="G9" s="43"/>
      <c r="H9" s="43">
        <v>20</v>
      </c>
      <c r="I9" s="43">
        <v>30</v>
      </c>
      <c r="J9" s="43"/>
      <c r="K9" s="43">
        <v>100</v>
      </c>
      <c r="L9" s="805">
        <v>30</v>
      </c>
      <c r="M9" s="43"/>
      <c r="N9" s="43"/>
    </row>
    <row r="10" spans="1:14" s="1" customFormat="1" x14ac:dyDescent="0.25">
      <c r="A10" s="156">
        <v>44533</v>
      </c>
      <c r="B10" s="25" t="s">
        <v>2622</v>
      </c>
      <c r="C10" s="43"/>
      <c r="D10" s="43"/>
      <c r="E10" s="43"/>
      <c r="F10" s="43"/>
      <c r="G10" s="13">
        <v>30</v>
      </c>
      <c r="H10" s="43"/>
      <c r="I10" s="13">
        <v>10</v>
      </c>
      <c r="J10" s="13">
        <v>10</v>
      </c>
      <c r="K10" s="43"/>
      <c r="L10" s="805"/>
      <c r="M10" s="13">
        <v>15</v>
      </c>
      <c r="N10" s="43"/>
    </row>
    <row r="11" spans="1:14" s="1" customFormat="1" x14ac:dyDescent="0.25">
      <c r="A11" s="12" t="s">
        <v>2628</v>
      </c>
      <c r="B11" s="13" t="s">
        <v>2630</v>
      </c>
      <c r="C11" s="13">
        <v>30</v>
      </c>
      <c r="D11" s="13">
        <v>60</v>
      </c>
      <c r="E11" s="13">
        <v>10</v>
      </c>
      <c r="F11" s="13">
        <v>60</v>
      </c>
      <c r="G11" s="13">
        <v>32</v>
      </c>
      <c r="H11" s="43"/>
      <c r="I11" s="43"/>
      <c r="J11" s="43"/>
      <c r="K11" s="43"/>
      <c r="L11" s="805"/>
      <c r="M11" s="43"/>
      <c r="N11" s="43"/>
    </row>
    <row r="12" spans="1:14" x14ac:dyDescent="0.25">
      <c r="A12" s="99"/>
      <c r="B12" s="57"/>
      <c r="C12" s="13"/>
      <c r="D12" s="13"/>
      <c r="E12" s="13"/>
      <c r="F12" s="13"/>
      <c r="G12" s="13"/>
      <c r="H12" s="13"/>
      <c r="I12" s="13"/>
      <c r="J12" s="13"/>
      <c r="K12" s="13"/>
      <c r="L12" s="806"/>
      <c r="M12" s="13"/>
      <c r="N12" s="13"/>
    </row>
    <row r="13" spans="1:14" x14ac:dyDescent="0.25">
      <c r="A13" s="99"/>
      <c r="B13" s="57"/>
      <c r="C13" s="13"/>
      <c r="D13" s="13"/>
      <c r="E13" s="13"/>
      <c r="F13" s="13"/>
      <c r="G13" s="13"/>
      <c r="H13" s="13"/>
      <c r="I13" s="13"/>
      <c r="J13" s="13"/>
      <c r="K13" s="13"/>
      <c r="L13" s="806"/>
      <c r="M13" s="13"/>
      <c r="N13" s="13"/>
    </row>
    <row r="14" spans="1:14" x14ac:dyDescent="0.25">
      <c r="A14" s="12"/>
      <c r="B14" s="15"/>
      <c r="C14" s="13"/>
      <c r="D14" s="13"/>
      <c r="E14" s="13"/>
      <c r="F14" s="13"/>
      <c r="G14" s="13"/>
      <c r="H14" s="13"/>
      <c r="I14" s="13"/>
      <c r="J14" s="13"/>
      <c r="K14" s="13"/>
      <c r="L14" s="806"/>
      <c r="M14" s="13"/>
      <c r="N14" s="13"/>
    </row>
    <row r="15" spans="1:14" x14ac:dyDescent="0.25">
      <c r="A15" s="12"/>
      <c r="B15" s="15"/>
      <c r="C15" s="13"/>
      <c r="D15" s="13"/>
      <c r="E15" s="13"/>
      <c r="F15" s="13"/>
      <c r="G15" s="13"/>
      <c r="H15" s="13"/>
      <c r="I15" s="13"/>
      <c r="J15" s="13"/>
      <c r="K15" s="13"/>
      <c r="L15" s="806"/>
      <c r="M15" s="13"/>
      <c r="N15" s="13"/>
    </row>
    <row r="16" spans="1:14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806"/>
      <c r="M16" s="13"/>
      <c r="N16" s="13"/>
    </row>
    <row r="17" spans="1:14" s="1" customFormat="1" x14ac:dyDescent="0.25">
      <c r="A17" s="43"/>
      <c r="B17" s="43"/>
      <c r="C17" s="43">
        <f>SUM(C7:C15)</f>
        <v>162</v>
      </c>
      <c r="D17" s="43">
        <f>SUM(D7:D15)</f>
        <v>320</v>
      </c>
      <c r="E17" s="43">
        <f>SUM(E7:E15)</f>
        <v>50</v>
      </c>
      <c r="F17" s="43">
        <f>SUM(F7:F15)</f>
        <v>320</v>
      </c>
      <c r="G17" s="43">
        <f t="shared" ref="G17:M17" si="0">SUM(G7:G15)</f>
        <v>182</v>
      </c>
      <c r="H17" s="43">
        <f t="shared" si="0"/>
        <v>32</v>
      </c>
      <c r="I17" s="43">
        <f t="shared" si="0"/>
        <v>64</v>
      </c>
      <c r="J17" s="43">
        <f t="shared" si="0"/>
        <v>50</v>
      </c>
      <c r="K17" s="43">
        <f t="shared" si="0"/>
        <v>400</v>
      </c>
      <c r="L17" s="805">
        <f t="shared" si="0"/>
        <v>30</v>
      </c>
      <c r="M17" s="43">
        <f t="shared" si="0"/>
        <v>15</v>
      </c>
      <c r="N17" s="43"/>
    </row>
    <row r="19" spans="1:14" x14ac:dyDescent="0.25">
      <c r="A19" s="1" t="s">
        <v>2576</v>
      </c>
      <c r="B19" s="1"/>
      <c r="C19" s="1"/>
      <c r="D19" s="1"/>
      <c r="E19" s="1"/>
      <c r="F19" s="1"/>
      <c r="G19" s="1"/>
      <c r="H19" s="1"/>
      <c r="I19" s="1"/>
    </row>
    <row r="20" spans="1:14" x14ac:dyDescent="0.25">
      <c r="A20" s="1" t="s">
        <v>2577</v>
      </c>
      <c r="B20" s="1"/>
      <c r="C20" s="1"/>
      <c r="D20" s="1"/>
      <c r="E20" s="1"/>
      <c r="F20" s="1"/>
      <c r="G20" s="1"/>
      <c r="H20" s="1"/>
      <c r="I20" s="1"/>
    </row>
    <row r="22" spans="1:14" x14ac:dyDescent="0.25">
      <c r="A22" s="355" t="s">
        <v>2588</v>
      </c>
      <c r="B22" s="355"/>
      <c r="C22" s="239"/>
      <c r="D22" s="239"/>
    </row>
    <row r="23" spans="1:14" x14ac:dyDescent="0.25">
      <c r="A23" s="355" t="s">
        <v>2589</v>
      </c>
      <c r="B23" s="355"/>
      <c r="C23" s="239"/>
      <c r="D23" s="239"/>
    </row>
    <row r="24" spans="1:14" x14ac:dyDescent="0.25">
      <c r="A24" s="355" t="s">
        <v>2590</v>
      </c>
      <c r="B24" s="355"/>
      <c r="C24" s="239"/>
      <c r="D24" s="239"/>
    </row>
    <row r="25" spans="1:14" x14ac:dyDescent="0.25">
      <c r="A25" s="1"/>
      <c r="B25" s="1"/>
    </row>
    <row r="26" spans="1:14" x14ac:dyDescent="0.25">
      <c r="A26" s="756" t="s">
        <v>2592</v>
      </c>
      <c r="B26" s="756"/>
      <c r="C26" s="756"/>
      <c r="D26" s="756"/>
      <c r="E26" s="756"/>
      <c r="F26" s="756"/>
      <c r="G26" s="756"/>
      <c r="H26" s="756"/>
      <c r="I26" s="757"/>
    </row>
    <row r="28" spans="1:14" s="1" customFormat="1" x14ac:dyDescent="0.25">
      <c r="A28" s="759" t="s">
        <v>2593</v>
      </c>
      <c r="B28" s="759"/>
    </row>
    <row r="29" spans="1:14" x14ac:dyDescent="0.25">
      <c r="A29" s="758" t="s">
        <v>2594</v>
      </c>
      <c r="B29" s="758"/>
    </row>
    <row r="30" spans="1:14" x14ac:dyDescent="0.25">
      <c r="A30" s="758" t="s">
        <v>2595</v>
      </c>
      <c r="B30" s="758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tabColor rgb="FF92D050"/>
  </sheetPr>
  <dimension ref="A1:O33"/>
  <sheetViews>
    <sheetView workbookViewId="0">
      <selection activeCell="F16" sqref="F16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4" width="8.5" style="2" customWidth="1"/>
    <col min="15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5" x14ac:dyDescent="0.25">
      <c r="A3" s="3" t="s">
        <v>2571</v>
      </c>
    </row>
    <row r="4" spans="1:15" x14ac:dyDescent="0.25">
      <c r="A4" s="3" t="s">
        <v>2614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5" ht="17" thickBot="1" x14ac:dyDescent="0.3"/>
    <row r="6" spans="1:15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29</v>
      </c>
      <c r="F6" s="10" t="s">
        <v>30</v>
      </c>
      <c r="G6" s="10" t="s">
        <v>27</v>
      </c>
      <c r="H6" s="10" t="s">
        <v>2055</v>
      </c>
      <c r="I6" s="10" t="s">
        <v>31</v>
      </c>
      <c r="J6" s="10" t="s">
        <v>365</v>
      </c>
      <c r="K6" s="10" t="s">
        <v>134</v>
      </c>
      <c r="L6" s="10" t="s">
        <v>10</v>
      </c>
      <c r="M6" s="10" t="s">
        <v>28</v>
      </c>
      <c r="N6" s="10"/>
    </row>
    <row r="7" spans="1:15" s="6" customFormat="1" x14ac:dyDescent="0.25">
      <c r="A7" s="674">
        <v>44230</v>
      </c>
      <c r="B7" s="801" t="s">
        <v>2573</v>
      </c>
      <c r="C7" s="115">
        <v>72</v>
      </c>
      <c r="D7" s="115">
        <v>120</v>
      </c>
      <c r="E7" s="115">
        <v>20</v>
      </c>
      <c r="F7" s="115">
        <v>24</v>
      </c>
      <c r="G7" s="115">
        <v>40</v>
      </c>
      <c r="H7" s="115">
        <v>160</v>
      </c>
      <c r="I7" s="115">
        <v>150</v>
      </c>
      <c r="J7" s="609"/>
      <c r="K7" s="609"/>
      <c r="L7" s="115">
        <v>35</v>
      </c>
      <c r="M7" s="115">
        <v>12</v>
      </c>
      <c r="N7" s="115"/>
      <c r="O7" s="6" t="s">
        <v>2687</v>
      </c>
    </row>
    <row r="8" spans="1:15" s="6" customFormat="1" x14ac:dyDescent="0.25">
      <c r="A8" s="250">
        <v>44258</v>
      </c>
      <c r="B8" s="367" t="s">
        <v>2586</v>
      </c>
      <c r="C8" s="43"/>
      <c r="D8" s="43">
        <v>80</v>
      </c>
      <c r="E8" s="43">
        <v>20</v>
      </c>
      <c r="F8" s="43"/>
      <c r="G8" s="43"/>
      <c r="H8" s="43"/>
      <c r="I8" s="43">
        <v>150</v>
      </c>
      <c r="J8" s="392"/>
      <c r="K8" s="392"/>
      <c r="L8" s="43">
        <v>85</v>
      </c>
      <c r="M8" s="43"/>
      <c r="N8" s="43"/>
      <c r="O8" s="6" t="s">
        <v>2687</v>
      </c>
    </row>
    <row r="9" spans="1:15" s="6" customFormat="1" x14ac:dyDescent="0.25">
      <c r="A9" s="250">
        <v>44319</v>
      </c>
      <c r="B9" s="367" t="s">
        <v>2602</v>
      </c>
      <c r="C9" s="43">
        <v>60</v>
      </c>
      <c r="D9" s="43">
        <v>60</v>
      </c>
      <c r="E9" s="43"/>
      <c r="F9" s="43">
        <v>30</v>
      </c>
      <c r="G9" s="43">
        <v>30</v>
      </c>
      <c r="H9" s="43">
        <v>100</v>
      </c>
      <c r="I9" s="43">
        <v>100</v>
      </c>
      <c r="J9" s="392"/>
      <c r="K9" s="392"/>
      <c r="L9" s="43"/>
      <c r="M9" s="43">
        <v>20</v>
      </c>
      <c r="N9" s="43"/>
      <c r="O9" s="6" t="s">
        <v>2687</v>
      </c>
    </row>
    <row r="10" spans="1:15" s="1" customFormat="1" x14ac:dyDescent="0.25">
      <c r="A10" s="76">
        <v>44442</v>
      </c>
      <c r="B10" s="78" t="s">
        <v>2615</v>
      </c>
      <c r="C10" s="14">
        <v>50</v>
      </c>
      <c r="D10" s="14">
        <v>100</v>
      </c>
      <c r="E10" s="14">
        <v>48</v>
      </c>
      <c r="F10" s="14">
        <v>20</v>
      </c>
      <c r="G10" s="14">
        <v>60</v>
      </c>
      <c r="H10" s="14">
        <v>100</v>
      </c>
      <c r="I10" s="14">
        <v>100</v>
      </c>
      <c r="J10" s="14"/>
      <c r="K10" s="14"/>
      <c r="L10" s="115"/>
      <c r="M10" s="115"/>
      <c r="N10" s="115"/>
    </row>
    <row r="11" spans="1:15" s="1" customFormat="1" x14ac:dyDescent="0.25">
      <c r="A11" s="76">
        <v>44472</v>
      </c>
      <c r="B11" s="78" t="s">
        <v>2618</v>
      </c>
      <c r="C11" s="14">
        <v>20</v>
      </c>
      <c r="D11" s="14">
        <v>40</v>
      </c>
      <c r="E11" s="115"/>
      <c r="F11" s="14">
        <v>10</v>
      </c>
      <c r="G11" s="115"/>
      <c r="H11" s="115"/>
      <c r="I11" s="14">
        <v>20</v>
      </c>
      <c r="J11" s="14">
        <v>120</v>
      </c>
      <c r="K11" s="14">
        <v>60</v>
      </c>
      <c r="L11" s="115"/>
      <c r="M11" s="115"/>
      <c r="N11" s="115"/>
    </row>
    <row r="12" spans="1:15" s="1" customFormat="1" x14ac:dyDescent="0.25">
      <c r="A12" s="802">
        <v>44533</v>
      </c>
      <c r="B12" s="392" t="s">
        <v>2622</v>
      </c>
      <c r="C12" s="43"/>
      <c r="D12" s="43"/>
      <c r="E12" s="43">
        <v>10</v>
      </c>
      <c r="F12" s="43">
        <v>10</v>
      </c>
      <c r="G12" s="43"/>
      <c r="H12" s="43"/>
      <c r="I12" s="115"/>
      <c r="J12" s="115"/>
      <c r="K12" s="43">
        <v>15</v>
      </c>
      <c r="L12" s="43">
        <v>30</v>
      </c>
      <c r="M12" s="115"/>
      <c r="N12" s="43"/>
      <c r="O12" s="1" t="s">
        <v>2688</v>
      </c>
    </row>
    <row r="13" spans="1:15" s="1" customFormat="1" x14ac:dyDescent="0.25">
      <c r="A13" s="250" t="s">
        <v>2628</v>
      </c>
      <c r="B13" s="43" t="s">
        <v>2630</v>
      </c>
      <c r="C13" s="43">
        <v>30</v>
      </c>
      <c r="D13" s="43">
        <v>60</v>
      </c>
      <c r="E13" s="43"/>
      <c r="F13" s="43"/>
      <c r="G13" s="43">
        <v>10</v>
      </c>
      <c r="H13" s="43">
        <v>60</v>
      </c>
      <c r="I13" s="115"/>
      <c r="J13" s="115"/>
      <c r="K13" s="115"/>
      <c r="L13" s="43">
        <v>32</v>
      </c>
      <c r="M13" s="115"/>
      <c r="N13" s="115"/>
      <c r="O13" s="1" t="s">
        <v>2688</v>
      </c>
    </row>
    <row r="14" spans="1:15" s="1" customFormat="1" ht="17" thickBot="1" x14ac:dyDescent="0.3">
      <c r="A14" s="76" t="s">
        <v>2628</v>
      </c>
      <c r="B14" s="78" t="s">
        <v>2631</v>
      </c>
      <c r="C14" s="14">
        <v>20</v>
      </c>
      <c r="D14" s="14">
        <v>40</v>
      </c>
      <c r="E14" s="115"/>
      <c r="F14" s="115"/>
      <c r="G14" s="115"/>
      <c r="H14" s="14">
        <v>20</v>
      </c>
      <c r="I14" s="115"/>
      <c r="J14" s="115"/>
      <c r="K14" s="14">
        <v>10</v>
      </c>
      <c r="L14" s="115"/>
      <c r="M14" s="115"/>
      <c r="N14" s="115"/>
    </row>
    <row r="15" spans="1:15" s="1" customFormat="1" ht="17" thickBot="1" x14ac:dyDescent="0.3">
      <c r="A15" s="170" t="s">
        <v>2685</v>
      </c>
      <c r="B15" s="34"/>
      <c r="C15" s="34">
        <f>SUM(C7:C14)</f>
        <v>252</v>
      </c>
      <c r="D15" s="34">
        <f t="shared" ref="D15:M15" si="0">SUM(D7:D14)</f>
        <v>500</v>
      </c>
      <c r="E15" s="34">
        <f t="shared" si="0"/>
        <v>98</v>
      </c>
      <c r="F15" s="34">
        <f t="shared" si="0"/>
        <v>94</v>
      </c>
      <c r="G15" s="34">
        <f t="shared" si="0"/>
        <v>140</v>
      </c>
      <c r="H15" s="34">
        <f t="shared" si="0"/>
        <v>440</v>
      </c>
      <c r="I15" s="34">
        <f t="shared" si="0"/>
        <v>520</v>
      </c>
      <c r="J15" s="34">
        <f t="shared" si="0"/>
        <v>120</v>
      </c>
      <c r="K15" s="34">
        <f t="shared" si="0"/>
        <v>85</v>
      </c>
      <c r="L15" s="34">
        <f>SUM(L7:L14)</f>
        <v>182</v>
      </c>
      <c r="M15" s="34">
        <f t="shared" si="0"/>
        <v>32</v>
      </c>
      <c r="N15" s="34"/>
    </row>
    <row r="16" spans="1:15" s="1" customFormat="1" ht="17" thickBot="1" x14ac:dyDescent="0.3">
      <c r="A16" s="356">
        <v>44200</v>
      </c>
      <c r="B16" s="193" t="s">
        <v>63</v>
      </c>
      <c r="C16" s="226">
        <v>-131</v>
      </c>
      <c r="D16" s="226">
        <v>-240</v>
      </c>
      <c r="E16" s="354"/>
      <c r="F16" s="354"/>
      <c r="G16" s="226">
        <v>-112</v>
      </c>
      <c r="H16" s="842">
        <v>-20</v>
      </c>
      <c r="I16" s="354"/>
      <c r="J16" s="354"/>
      <c r="K16" s="354"/>
      <c r="L16" s="226">
        <v>-160</v>
      </c>
      <c r="M16" s="226">
        <v>-20</v>
      </c>
      <c r="N16" s="354"/>
    </row>
    <row r="17" spans="1:15" s="6" customFormat="1" ht="17" thickBot="1" x14ac:dyDescent="0.3">
      <c r="A17" s="171" t="s">
        <v>2787</v>
      </c>
      <c r="B17" s="41"/>
      <c r="C17" s="181">
        <f>SUM(C15:C16)</f>
        <v>121</v>
      </c>
      <c r="D17" s="181">
        <f t="shared" ref="D17:M17" si="1">SUM(D15:D16)</f>
        <v>260</v>
      </c>
      <c r="E17" s="181">
        <f t="shared" si="1"/>
        <v>98</v>
      </c>
      <c r="F17" s="181">
        <f t="shared" si="1"/>
        <v>94</v>
      </c>
      <c r="G17" s="181">
        <f t="shared" si="1"/>
        <v>28</v>
      </c>
      <c r="H17" s="181">
        <f t="shared" si="1"/>
        <v>420</v>
      </c>
      <c r="I17" s="181">
        <f t="shared" si="1"/>
        <v>520</v>
      </c>
      <c r="J17" s="181">
        <f t="shared" si="1"/>
        <v>120</v>
      </c>
      <c r="K17" s="181">
        <f t="shared" si="1"/>
        <v>85</v>
      </c>
      <c r="L17" s="181">
        <f t="shared" si="1"/>
        <v>22</v>
      </c>
      <c r="M17" s="181">
        <f t="shared" si="1"/>
        <v>12</v>
      </c>
      <c r="N17" s="41"/>
      <c r="O17" s="6" t="s">
        <v>2846</v>
      </c>
    </row>
    <row r="18" spans="1:15" x14ac:dyDescent="0.25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5" x14ac:dyDescent="0.2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5" x14ac:dyDescent="0.25">
      <c r="A20" s="12"/>
      <c r="B20" s="1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5" x14ac:dyDescent="0.25">
      <c r="A21" s="12"/>
      <c r="B21" s="15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5" s="1" customFormat="1" x14ac:dyDescent="0.2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</row>
    <row r="25" spans="1:15" x14ac:dyDescent="0.25">
      <c r="A25" s="355" t="s">
        <v>2588</v>
      </c>
      <c r="B25" s="355"/>
      <c r="C25" s="239"/>
      <c r="D25" s="239"/>
    </row>
    <row r="26" spans="1:15" x14ac:dyDescent="0.25">
      <c r="A26" s="355" t="s">
        <v>2589</v>
      </c>
      <c r="B26" s="355"/>
      <c r="C26" s="239"/>
      <c r="D26" s="239"/>
    </row>
    <row r="27" spans="1:15" x14ac:dyDescent="0.25">
      <c r="A27" s="355" t="s">
        <v>2590</v>
      </c>
      <c r="B27" s="355"/>
      <c r="C27" s="239"/>
      <c r="D27" s="239"/>
    </row>
    <row r="28" spans="1:15" x14ac:dyDescent="0.25">
      <c r="A28" s="1"/>
      <c r="B28" s="1"/>
    </row>
    <row r="29" spans="1:15" x14ac:dyDescent="0.25">
      <c r="A29" s="756" t="s">
        <v>2592</v>
      </c>
      <c r="B29" s="756"/>
      <c r="C29" s="756"/>
      <c r="D29" s="756"/>
      <c r="E29" s="756"/>
      <c r="F29" s="756"/>
      <c r="G29" s="756"/>
      <c r="H29" s="756"/>
    </row>
    <row r="31" spans="1:15" s="1" customFormat="1" x14ac:dyDescent="0.25">
      <c r="A31" s="759" t="s">
        <v>2593</v>
      </c>
      <c r="B31" s="759"/>
    </row>
    <row r="32" spans="1:15" x14ac:dyDescent="0.25">
      <c r="A32" s="758" t="s">
        <v>2594</v>
      </c>
      <c r="B32" s="758"/>
    </row>
    <row r="33" spans="1:2" x14ac:dyDescent="0.25">
      <c r="A33" s="758" t="s">
        <v>2595</v>
      </c>
      <c r="B33" s="758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tabColor rgb="FF92D050"/>
  </sheetPr>
  <dimension ref="A1:Y89"/>
  <sheetViews>
    <sheetView workbookViewId="0">
      <selection activeCell="H22" sqref="H22"/>
    </sheetView>
  </sheetViews>
  <sheetFormatPr baseColWidth="10" defaultColWidth="9" defaultRowHeight="16" x14ac:dyDescent="0.25"/>
  <cols>
    <col min="1" max="1" width="12.33203125" style="2" customWidth="1"/>
    <col min="2" max="2" width="23.5" style="2" customWidth="1"/>
    <col min="3" max="13" width="8.5" style="2" customWidth="1"/>
    <col min="14" max="19" width="9.5" style="2" customWidth="1"/>
    <col min="20" max="20" width="14.1640625" style="2" customWidth="1"/>
    <col min="21" max="22" width="15.5" style="2" customWidth="1"/>
    <col min="23" max="23" width="10.1640625" style="2" customWidth="1"/>
    <col min="24" max="24" width="16.33203125" style="2" customWidth="1"/>
    <col min="25" max="16384" width="9" style="2"/>
  </cols>
  <sheetData>
    <row r="1" spans="1:2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x14ac:dyDescent="0.25">
      <c r="A3" s="3" t="s">
        <v>1150</v>
      </c>
    </row>
    <row r="4" spans="1:24" x14ac:dyDescent="0.25">
      <c r="A4" s="3" t="s">
        <v>1180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ht="17" thickBot="1" x14ac:dyDescent="0.3"/>
    <row r="6" spans="1:24" ht="17" thickBot="1" x14ac:dyDescent="0.3">
      <c r="A6" s="9" t="s">
        <v>0</v>
      </c>
      <c r="B6" s="10" t="s">
        <v>1</v>
      </c>
      <c r="C6" s="10" t="s">
        <v>3</v>
      </c>
      <c r="D6" s="10" t="s">
        <v>18</v>
      </c>
      <c r="E6" s="10" t="s">
        <v>378</v>
      </c>
      <c r="F6" s="10" t="s">
        <v>28</v>
      </c>
      <c r="G6" s="10" t="s">
        <v>778</v>
      </c>
      <c r="H6" s="10" t="s">
        <v>134</v>
      </c>
      <c r="I6" s="10" t="s">
        <v>4</v>
      </c>
      <c r="J6" s="10" t="s">
        <v>1181</v>
      </c>
      <c r="K6" s="10" t="s">
        <v>17</v>
      </c>
      <c r="L6" s="10" t="s">
        <v>27</v>
      </c>
      <c r="M6" s="10" t="s">
        <v>32</v>
      </c>
      <c r="N6" s="10" t="s">
        <v>31</v>
      </c>
      <c r="O6" s="10" t="s">
        <v>365</v>
      </c>
      <c r="P6" s="10" t="s">
        <v>2</v>
      </c>
      <c r="Q6" s="10" t="s">
        <v>29</v>
      </c>
      <c r="R6" s="10" t="s">
        <v>30</v>
      </c>
      <c r="S6" s="10" t="s">
        <v>10</v>
      </c>
      <c r="T6" s="10" t="s">
        <v>1182</v>
      </c>
      <c r="U6" s="10" t="s">
        <v>1183</v>
      </c>
      <c r="V6" s="10" t="s">
        <v>1184</v>
      </c>
      <c r="W6" s="10" t="s">
        <v>26</v>
      </c>
      <c r="X6" s="10" t="s">
        <v>1185</v>
      </c>
    </row>
    <row r="7" spans="1:24" x14ac:dyDescent="0.25">
      <c r="A7" s="12">
        <v>44078</v>
      </c>
      <c r="B7" s="15" t="s">
        <v>1186</v>
      </c>
      <c r="C7" s="13">
        <v>250</v>
      </c>
      <c r="D7" s="13">
        <v>40</v>
      </c>
      <c r="E7" s="13">
        <v>60</v>
      </c>
      <c r="F7" s="13">
        <v>20</v>
      </c>
      <c r="G7" s="13">
        <v>50</v>
      </c>
      <c r="H7" s="13">
        <v>50</v>
      </c>
      <c r="I7" s="13">
        <v>400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</row>
    <row r="8" spans="1:24" x14ac:dyDescent="0.25">
      <c r="A8" s="12">
        <v>44078</v>
      </c>
      <c r="B8" s="15" t="s">
        <v>1187</v>
      </c>
      <c r="C8" s="13"/>
      <c r="D8" s="13"/>
      <c r="E8" s="13"/>
      <c r="F8" s="13"/>
      <c r="G8" s="13"/>
      <c r="H8" s="13"/>
      <c r="I8" s="13"/>
      <c r="J8" s="13">
        <v>101</v>
      </c>
      <c r="K8" s="13">
        <v>32</v>
      </c>
      <c r="L8" s="13">
        <v>100</v>
      </c>
      <c r="M8" s="13">
        <v>150</v>
      </c>
      <c r="N8" s="13">
        <v>200</v>
      </c>
      <c r="O8" s="13"/>
      <c r="P8" s="13"/>
      <c r="Q8" s="13"/>
      <c r="R8" s="13"/>
      <c r="S8" s="13"/>
      <c r="T8" s="13"/>
      <c r="U8" s="13"/>
      <c r="V8" s="13"/>
      <c r="W8" s="13"/>
      <c r="X8" s="13"/>
    </row>
    <row r="9" spans="1:24" x14ac:dyDescent="0.25">
      <c r="A9" s="12">
        <v>44078</v>
      </c>
      <c r="B9" s="15" t="s">
        <v>1188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>
        <v>197</v>
      </c>
      <c r="Q9" s="13">
        <v>60</v>
      </c>
      <c r="R9" s="13">
        <v>50</v>
      </c>
      <c r="S9" s="13">
        <v>48</v>
      </c>
      <c r="T9" s="13"/>
      <c r="U9" s="13"/>
      <c r="V9" s="13"/>
      <c r="W9" s="13"/>
      <c r="X9" s="13"/>
    </row>
    <row r="10" spans="1:24" x14ac:dyDescent="0.25">
      <c r="A10" s="76">
        <v>44139</v>
      </c>
      <c r="B10" s="78" t="s">
        <v>1189</v>
      </c>
      <c r="C10" s="14">
        <v>150</v>
      </c>
      <c r="D10" s="14"/>
      <c r="E10" s="14"/>
      <c r="F10" s="14"/>
      <c r="G10" s="14"/>
      <c r="H10" s="14"/>
      <c r="I10" s="14"/>
      <c r="J10" s="14">
        <v>100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</row>
    <row r="11" spans="1:24" x14ac:dyDescent="0.25">
      <c r="A11" s="76">
        <v>44139</v>
      </c>
      <c r="B11" s="78" t="s">
        <v>1190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>
        <v>50</v>
      </c>
      <c r="U11" s="13"/>
      <c r="V11" s="13"/>
      <c r="W11" s="13"/>
      <c r="X11" s="13"/>
    </row>
    <row r="12" spans="1:24" x14ac:dyDescent="0.25">
      <c r="A12" s="76">
        <v>44139</v>
      </c>
      <c r="B12" s="78" t="s">
        <v>1191</v>
      </c>
      <c r="C12" s="13">
        <v>80</v>
      </c>
      <c r="D12" s="13">
        <v>40</v>
      </c>
      <c r="E12" s="13">
        <v>40</v>
      </c>
      <c r="F12" s="13">
        <v>20</v>
      </c>
      <c r="G12" s="13">
        <v>50</v>
      </c>
      <c r="H12" s="13">
        <v>100</v>
      </c>
      <c r="I12" s="13">
        <v>500</v>
      </c>
      <c r="J12" s="13"/>
      <c r="K12" s="13">
        <v>40</v>
      </c>
      <c r="L12" s="13">
        <v>250</v>
      </c>
      <c r="M12" s="13">
        <v>250</v>
      </c>
      <c r="N12" s="13">
        <v>300</v>
      </c>
      <c r="O12" s="13"/>
      <c r="P12" s="13">
        <v>73</v>
      </c>
      <c r="Q12" s="13">
        <v>90</v>
      </c>
      <c r="R12" s="13">
        <v>50</v>
      </c>
      <c r="S12" s="13">
        <v>137</v>
      </c>
      <c r="T12" s="13"/>
      <c r="U12" s="13">
        <v>200</v>
      </c>
      <c r="V12" s="13"/>
      <c r="W12" s="13"/>
      <c r="X12" s="13"/>
    </row>
    <row r="13" spans="1:24" x14ac:dyDescent="0.25">
      <c r="A13" s="76" t="s">
        <v>1117</v>
      </c>
      <c r="B13" s="78" t="s">
        <v>1192</v>
      </c>
      <c r="C13" s="13">
        <v>50</v>
      </c>
      <c r="D13" s="13"/>
      <c r="E13" s="13"/>
      <c r="F13" s="13"/>
      <c r="G13" s="13">
        <v>50</v>
      </c>
      <c r="H13" s="13"/>
      <c r="I13" s="13"/>
      <c r="J13" s="13">
        <v>59</v>
      </c>
      <c r="K13" s="13">
        <v>8</v>
      </c>
      <c r="L13" s="13">
        <v>200</v>
      </c>
      <c r="M13" s="13">
        <v>100</v>
      </c>
      <c r="N13" s="13"/>
      <c r="O13" s="13"/>
      <c r="P13" s="13"/>
      <c r="Q13" s="13"/>
      <c r="R13" s="13"/>
      <c r="S13" s="13"/>
      <c r="T13" s="13">
        <v>50</v>
      </c>
      <c r="U13" s="13"/>
      <c r="V13" s="13">
        <v>18</v>
      </c>
      <c r="W13" s="13"/>
      <c r="X13" s="13"/>
    </row>
    <row r="14" spans="1:24" ht="15.75" customHeight="1" x14ac:dyDescent="0.25">
      <c r="A14" s="76" t="s">
        <v>1193</v>
      </c>
      <c r="B14" s="78" t="s">
        <v>1194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>
        <v>600</v>
      </c>
      <c r="O14" s="13"/>
      <c r="P14" s="13"/>
      <c r="Q14" s="13"/>
      <c r="R14" s="13"/>
      <c r="S14" s="13"/>
      <c r="T14" s="13"/>
      <c r="U14" s="13"/>
      <c r="V14" s="13"/>
      <c r="W14" s="13"/>
      <c r="X14" s="13"/>
    </row>
    <row r="15" spans="1:24" x14ac:dyDescent="0.25">
      <c r="A15" s="76" t="s">
        <v>1195</v>
      </c>
      <c r="B15" s="78" t="s">
        <v>1196</v>
      </c>
      <c r="C15" s="13">
        <v>100</v>
      </c>
      <c r="D15" s="13">
        <v>100</v>
      </c>
      <c r="E15" s="13"/>
      <c r="F15" s="13"/>
      <c r="G15" s="13"/>
      <c r="H15" s="13"/>
      <c r="I15" s="13"/>
      <c r="J15" s="13">
        <v>100</v>
      </c>
      <c r="K15" s="13"/>
      <c r="L15" s="13">
        <v>200</v>
      </c>
      <c r="M15" s="13">
        <v>200</v>
      </c>
      <c r="N15" s="13"/>
      <c r="O15" s="13"/>
      <c r="P15" s="13"/>
      <c r="Q15" s="13">
        <v>200</v>
      </c>
      <c r="R15" s="13"/>
      <c r="S15" s="13"/>
      <c r="T15" s="13"/>
      <c r="U15" s="13"/>
      <c r="V15" s="13"/>
      <c r="W15" s="13"/>
      <c r="X15" s="13"/>
    </row>
    <row r="16" spans="1:24" x14ac:dyDescent="0.25">
      <c r="A16" s="12" t="s">
        <v>1197</v>
      </c>
      <c r="B16" s="13" t="s">
        <v>1198</v>
      </c>
      <c r="C16" s="13"/>
      <c r="D16" s="13"/>
      <c r="E16" s="13"/>
      <c r="F16" s="13"/>
      <c r="G16" s="13"/>
      <c r="H16" s="13">
        <v>400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</row>
    <row r="17" spans="1:24" ht="17" thickBot="1" x14ac:dyDescent="0.3">
      <c r="A17" s="76" t="s">
        <v>1199</v>
      </c>
      <c r="B17" s="79" t="s">
        <v>1200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>
        <v>250</v>
      </c>
      <c r="O17" s="14">
        <v>250</v>
      </c>
      <c r="P17" s="14"/>
      <c r="Q17" s="14"/>
      <c r="R17" s="14">
        <v>300</v>
      </c>
      <c r="S17" s="14"/>
      <c r="T17" s="14"/>
      <c r="U17" s="14"/>
      <c r="V17" s="14"/>
      <c r="W17" s="14"/>
      <c r="X17" s="14"/>
    </row>
    <row r="18" spans="1:24" ht="17" thickBot="1" x14ac:dyDescent="0.3">
      <c r="A18" s="170" t="s">
        <v>1201</v>
      </c>
      <c r="B18" s="34"/>
      <c r="C18" s="34">
        <f>SUM(C7:C17)</f>
        <v>630</v>
      </c>
      <c r="D18" s="34">
        <f t="shared" ref="D18:X18" si="0">SUM(D7:D17)</f>
        <v>180</v>
      </c>
      <c r="E18" s="34">
        <f t="shared" si="0"/>
        <v>100</v>
      </c>
      <c r="F18" s="34">
        <f t="shared" si="0"/>
        <v>40</v>
      </c>
      <c r="G18" s="34">
        <f t="shared" si="0"/>
        <v>150</v>
      </c>
      <c r="H18" s="34">
        <f t="shared" si="0"/>
        <v>550</v>
      </c>
      <c r="I18" s="34">
        <f t="shared" si="0"/>
        <v>900</v>
      </c>
      <c r="J18" s="34">
        <f t="shared" si="0"/>
        <v>360</v>
      </c>
      <c r="K18" s="34">
        <f t="shared" si="0"/>
        <v>80</v>
      </c>
      <c r="L18" s="34">
        <f t="shared" si="0"/>
        <v>750</v>
      </c>
      <c r="M18" s="34">
        <f t="shared" si="0"/>
        <v>700</v>
      </c>
      <c r="N18" s="34">
        <f t="shared" si="0"/>
        <v>1350</v>
      </c>
      <c r="O18" s="34">
        <f t="shared" si="0"/>
        <v>250</v>
      </c>
      <c r="P18" s="34">
        <f t="shared" si="0"/>
        <v>270</v>
      </c>
      <c r="Q18" s="34">
        <f t="shared" si="0"/>
        <v>350</v>
      </c>
      <c r="R18" s="34">
        <f t="shared" si="0"/>
        <v>400</v>
      </c>
      <c r="S18" s="34">
        <f t="shared" si="0"/>
        <v>185</v>
      </c>
      <c r="T18" s="34">
        <f t="shared" si="0"/>
        <v>100</v>
      </c>
      <c r="U18" s="34">
        <f t="shared" si="0"/>
        <v>200</v>
      </c>
      <c r="V18" s="34">
        <f t="shared" si="0"/>
        <v>18</v>
      </c>
      <c r="W18" s="34"/>
      <c r="X18" s="34">
        <f t="shared" si="0"/>
        <v>0</v>
      </c>
    </row>
    <row r="19" spans="1:24" x14ac:dyDescent="0.25">
      <c r="A19" s="55">
        <v>44048</v>
      </c>
      <c r="B19" s="53" t="s">
        <v>1202</v>
      </c>
      <c r="C19" s="53">
        <v>250</v>
      </c>
      <c r="D19" s="53"/>
      <c r="E19" s="53"/>
      <c r="F19" s="53"/>
      <c r="G19" s="53"/>
      <c r="H19" s="53">
        <v>200</v>
      </c>
      <c r="I19" s="53"/>
      <c r="J19" s="53"/>
      <c r="K19" s="53"/>
      <c r="L19" s="53">
        <v>100</v>
      </c>
      <c r="M19" s="53">
        <v>100</v>
      </c>
      <c r="N19" s="53">
        <v>600</v>
      </c>
      <c r="O19" s="53"/>
      <c r="P19" s="53"/>
      <c r="Q19" s="53">
        <v>100</v>
      </c>
      <c r="R19" s="53">
        <v>100</v>
      </c>
      <c r="S19" s="53"/>
      <c r="T19" s="53"/>
      <c r="U19" s="53"/>
      <c r="V19" s="53"/>
      <c r="W19" s="53"/>
      <c r="X19" s="53"/>
    </row>
    <row r="20" spans="1:24" ht="17" thickBot="1" x14ac:dyDescent="0.3">
      <c r="A20" s="12">
        <v>44140</v>
      </c>
      <c r="B20" s="13" t="s">
        <v>1203</v>
      </c>
      <c r="C20" s="13"/>
      <c r="D20" s="13"/>
      <c r="E20" s="13"/>
      <c r="F20" s="13"/>
      <c r="G20" s="13"/>
      <c r="H20" s="13"/>
      <c r="I20" s="13"/>
      <c r="J20" s="13">
        <v>150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</row>
    <row r="21" spans="1:24" s="8" customFormat="1" ht="17" thickBot="1" x14ac:dyDescent="0.3">
      <c r="A21" s="170" t="s">
        <v>1204</v>
      </c>
      <c r="B21" s="34"/>
      <c r="C21" s="34">
        <f>SUM(C18:C20)</f>
        <v>880</v>
      </c>
      <c r="D21" s="34">
        <f t="shared" ref="D21:X21" si="1">SUM(D18:D20)</f>
        <v>180</v>
      </c>
      <c r="E21" s="34">
        <f t="shared" si="1"/>
        <v>100</v>
      </c>
      <c r="F21" s="34">
        <f t="shared" si="1"/>
        <v>40</v>
      </c>
      <c r="G21" s="34">
        <f t="shared" si="1"/>
        <v>150</v>
      </c>
      <c r="H21" s="34">
        <f t="shared" si="1"/>
        <v>750</v>
      </c>
      <c r="I21" s="34">
        <f t="shared" si="1"/>
        <v>900</v>
      </c>
      <c r="J21" s="34">
        <f t="shared" si="1"/>
        <v>510</v>
      </c>
      <c r="K21" s="34">
        <f t="shared" si="1"/>
        <v>80</v>
      </c>
      <c r="L21" s="34">
        <f t="shared" si="1"/>
        <v>850</v>
      </c>
      <c r="M21" s="34">
        <f t="shared" si="1"/>
        <v>800</v>
      </c>
      <c r="N21" s="34">
        <f t="shared" si="1"/>
        <v>1950</v>
      </c>
      <c r="O21" s="34">
        <f t="shared" si="1"/>
        <v>250</v>
      </c>
      <c r="P21" s="34">
        <f t="shared" si="1"/>
        <v>270</v>
      </c>
      <c r="Q21" s="34">
        <f t="shared" si="1"/>
        <v>450</v>
      </c>
      <c r="R21" s="34">
        <f t="shared" si="1"/>
        <v>500</v>
      </c>
      <c r="S21" s="34">
        <f t="shared" si="1"/>
        <v>185</v>
      </c>
      <c r="T21" s="34">
        <f t="shared" si="1"/>
        <v>100</v>
      </c>
      <c r="U21" s="34">
        <f t="shared" si="1"/>
        <v>200</v>
      </c>
      <c r="V21" s="34">
        <f t="shared" si="1"/>
        <v>18</v>
      </c>
      <c r="W21" s="34"/>
      <c r="X21" s="34">
        <f t="shared" si="1"/>
        <v>0</v>
      </c>
    </row>
    <row r="22" spans="1:24" x14ac:dyDescent="0.25">
      <c r="A22" s="12" t="s">
        <v>190</v>
      </c>
      <c r="B22" s="13" t="s">
        <v>1205</v>
      </c>
      <c r="C22" s="13"/>
      <c r="D22" s="13"/>
      <c r="E22" s="13"/>
      <c r="F22" s="13">
        <v>60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>
        <v>17</v>
      </c>
      <c r="V22" s="13">
        <v>11</v>
      </c>
      <c r="W22" s="13"/>
      <c r="X22" s="13"/>
    </row>
    <row r="23" spans="1:24" x14ac:dyDescent="0.25">
      <c r="A23" s="12" t="s">
        <v>193</v>
      </c>
      <c r="B23" s="13" t="s">
        <v>63</v>
      </c>
      <c r="C23" s="13"/>
      <c r="D23" s="13"/>
      <c r="E23" s="13"/>
      <c r="F23" s="13"/>
      <c r="G23" s="13"/>
      <c r="H23" s="13"/>
      <c r="I23" s="13"/>
      <c r="J23" s="13">
        <v>-117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</row>
    <row r="24" spans="1:24" x14ac:dyDescent="0.25">
      <c r="A24" s="12" t="s">
        <v>193</v>
      </c>
      <c r="B24" s="13" t="s">
        <v>1206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>
        <v>91</v>
      </c>
      <c r="Q24" s="13"/>
      <c r="R24" s="13"/>
      <c r="S24" s="13">
        <v>50</v>
      </c>
      <c r="T24" s="13"/>
      <c r="U24" s="13"/>
      <c r="V24" s="13"/>
      <c r="W24" s="13"/>
      <c r="X24" s="13"/>
    </row>
    <row r="25" spans="1:24" x14ac:dyDescent="0.25">
      <c r="A25" s="12" t="s">
        <v>669</v>
      </c>
      <c r="B25" s="13" t="s">
        <v>1207</v>
      </c>
      <c r="C25" s="13"/>
      <c r="D25" s="13"/>
      <c r="E25" s="13"/>
      <c r="F25" s="13"/>
      <c r="G25" s="13"/>
      <c r="H25" s="13"/>
      <c r="I25" s="13">
        <v>200</v>
      </c>
      <c r="J25" s="13"/>
      <c r="K25" s="13"/>
      <c r="L25" s="13"/>
      <c r="M25" s="13"/>
      <c r="N25" s="13"/>
      <c r="O25" s="13"/>
      <c r="P25" s="13">
        <v>209</v>
      </c>
      <c r="Q25" s="13"/>
      <c r="R25" s="13"/>
      <c r="S25" s="13">
        <v>50</v>
      </c>
      <c r="T25" s="13"/>
      <c r="U25" s="13"/>
      <c r="V25" s="13"/>
      <c r="W25" s="13"/>
      <c r="X25" s="13"/>
    </row>
    <row r="26" spans="1:24" x14ac:dyDescent="0.25">
      <c r="A26" s="12" t="s">
        <v>669</v>
      </c>
      <c r="B26" s="13" t="s">
        <v>63</v>
      </c>
      <c r="C26" s="13"/>
      <c r="D26" s="13"/>
      <c r="E26" s="13"/>
      <c r="F26" s="13"/>
      <c r="G26" s="13"/>
      <c r="H26" s="13">
        <v>-100</v>
      </c>
      <c r="I26" s="13">
        <v>-8</v>
      </c>
      <c r="J26" s="13">
        <v>-68</v>
      </c>
      <c r="K26" s="13"/>
      <c r="L26" s="13">
        <v>-25</v>
      </c>
      <c r="M26" s="13">
        <v>-25</v>
      </c>
      <c r="N26" s="13">
        <v>-3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</row>
    <row r="27" spans="1:24" ht="17" thickBot="1" x14ac:dyDescent="0.3">
      <c r="A27" s="12" t="s">
        <v>195</v>
      </c>
      <c r="B27" s="13" t="s">
        <v>63</v>
      </c>
      <c r="C27" s="13"/>
      <c r="D27" s="13"/>
      <c r="E27" s="13"/>
      <c r="F27" s="13"/>
      <c r="G27" s="13"/>
      <c r="H27" s="13">
        <v>-50</v>
      </c>
      <c r="I27" s="13">
        <v>-10</v>
      </c>
      <c r="J27" s="13">
        <v>-55</v>
      </c>
      <c r="K27" s="13"/>
      <c r="L27" s="13">
        <v>-188</v>
      </c>
      <c r="M27" s="13">
        <v>-120</v>
      </c>
      <c r="N27" s="13">
        <v>-10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</row>
    <row r="28" spans="1:24" s="8" customFormat="1" ht="17" thickBot="1" x14ac:dyDescent="0.3">
      <c r="A28" s="170" t="s">
        <v>1208</v>
      </c>
      <c r="B28" s="34"/>
      <c r="C28" s="34">
        <f>SUM(C21:C27)</f>
        <v>880</v>
      </c>
      <c r="D28" s="34">
        <f>SUM(D21:D27)</f>
        <v>180</v>
      </c>
      <c r="E28" s="34">
        <f t="shared" ref="E28:V28" si="2">SUM(E21:E27)</f>
        <v>100</v>
      </c>
      <c r="F28" s="34">
        <f t="shared" si="2"/>
        <v>100</v>
      </c>
      <c r="G28" s="34">
        <f t="shared" si="2"/>
        <v>150</v>
      </c>
      <c r="H28" s="34">
        <f t="shared" si="2"/>
        <v>600</v>
      </c>
      <c r="I28" s="34">
        <f t="shared" si="2"/>
        <v>1082</v>
      </c>
      <c r="J28" s="34">
        <f t="shared" si="2"/>
        <v>270</v>
      </c>
      <c r="K28" s="34">
        <f t="shared" si="2"/>
        <v>80</v>
      </c>
      <c r="L28" s="34">
        <f t="shared" si="2"/>
        <v>637</v>
      </c>
      <c r="M28" s="34">
        <f t="shared" si="2"/>
        <v>655</v>
      </c>
      <c r="N28" s="34">
        <f t="shared" si="2"/>
        <v>1937</v>
      </c>
      <c r="O28" s="34">
        <f t="shared" si="2"/>
        <v>250</v>
      </c>
      <c r="P28" s="34">
        <f t="shared" si="2"/>
        <v>570</v>
      </c>
      <c r="Q28" s="34">
        <f t="shared" si="2"/>
        <v>450</v>
      </c>
      <c r="R28" s="34">
        <f t="shared" si="2"/>
        <v>500</v>
      </c>
      <c r="S28" s="34">
        <f t="shared" si="2"/>
        <v>285</v>
      </c>
      <c r="T28" s="34">
        <f t="shared" si="2"/>
        <v>100</v>
      </c>
      <c r="U28" s="34">
        <f t="shared" si="2"/>
        <v>217</v>
      </c>
      <c r="V28" s="34">
        <f t="shared" si="2"/>
        <v>29</v>
      </c>
      <c r="W28" s="34"/>
      <c r="X28" s="34">
        <f>SUM(X21:X27)</f>
        <v>0</v>
      </c>
    </row>
    <row r="29" spans="1:24" x14ac:dyDescent="0.25">
      <c r="A29" s="12">
        <v>43868</v>
      </c>
      <c r="B29" s="13" t="s">
        <v>1209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>
        <v>95</v>
      </c>
      <c r="T29" s="13"/>
      <c r="U29" s="13"/>
      <c r="V29" s="13"/>
      <c r="W29" s="13"/>
      <c r="X29" s="13"/>
    </row>
    <row r="30" spans="1:24" x14ac:dyDescent="0.25">
      <c r="A30" s="12">
        <v>43868</v>
      </c>
      <c r="B30" s="13" t="s">
        <v>63</v>
      </c>
      <c r="C30" s="13"/>
      <c r="D30" s="13"/>
      <c r="E30" s="13"/>
      <c r="F30" s="13"/>
      <c r="G30" s="13"/>
      <c r="H30" s="13">
        <v>-80</v>
      </c>
      <c r="I30" s="13"/>
      <c r="J30" s="13">
        <v>-82</v>
      </c>
      <c r="K30" s="13"/>
      <c r="L30" s="13">
        <v>-22</v>
      </c>
      <c r="M30" s="13">
        <v>-82</v>
      </c>
      <c r="N30" s="13"/>
      <c r="O30" s="13"/>
      <c r="P30" s="13"/>
      <c r="Q30" s="13"/>
      <c r="R30" s="13"/>
      <c r="S30" s="13"/>
      <c r="T30" s="13">
        <v>-9</v>
      </c>
      <c r="U30" s="13">
        <v>-9</v>
      </c>
      <c r="V30" s="13">
        <v>-14</v>
      </c>
      <c r="W30" s="13"/>
      <c r="X30" s="13"/>
    </row>
    <row r="31" spans="1:24" x14ac:dyDescent="0.25">
      <c r="A31" s="12" t="s">
        <v>1210</v>
      </c>
      <c r="B31" s="13" t="s">
        <v>1211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>
        <v>110</v>
      </c>
      <c r="T31" s="13"/>
      <c r="U31" s="13"/>
      <c r="V31" s="13"/>
      <c r="W31" s="13"/>
      <c r="X31" s="13"/>
    </row>
    <row r="32" spans="1:24" x14ac:dyDescent="0.25">
      <c r="A32" s="12" t="s">
        <v>1210</v>
      </c>
      <c r="B32" s="13" t="s">
        <v>63</v>
      </c>
      <c r="C32" s="13"/>
      <c r="D32" s="13"/>
      <c r="E32" s="13">
        <v>-30</v>
      </c>
      <c r="F32" s="13"/>
      <c r="G32" s="13"/>
      <c r="H32" s="13">
        <v>-100</v>
      </c>
      <c r="I32" s="13">
        <v>-6</v>
      </c>
      <c r="J32" s="13">
        <v>-38</v>
      </c>
      <c r="K32" s="13"/>
      <c r="L32" s="13">
        <v>-100</v>
      </c>
      <c r="M32" s="13">
        <v>-200</v>
      </c>
      <c r="N32" s="13"/>
      <c r="O32" s="13"/>
      <c r="P32" s="13"/>
      <c r="Q32" s="13">
        <v>-50</v>
      </c>
      <c r="R32" s="13">
        <v>-100</v>
      </c>
      <c r="S32" s="13"/>
      <c r="T32" s="13">
        <v>-26</v>
      </c>
      <c r="U32" s="13"/>
      <c r="V32" s="13"/>
      <c r="W32" s="13"/>
      <c r="X32" s="13"/>
    </row>
    <row r="33" spans="1:24" x14ac:dyDescent="0.25">
      <c r="A33" s="12" t="s">
        <v>1212</v>
      </c>
      <c r="B33" s="13" t="s">
        <v>63</v>
      </c>
      <c r="C33" s="13"/>
      <c r="D33" s="13"/>
      <c r="E33" s="13">
        <v>-10</v>
      </c>
      <c r="F33" s="13"/>
      <c r="G33" s="13"/>
      <c r="H33" s="13">
        <v>-92</v>
      </c>
      <c r="I33" s="13">
        <v>-15</v>
      </c>
      <c r="J33" s="13">
        <v>-58</v>
      </c>
      <c r="K33" s="13"/>
      <c r="L33" s="13">
        <v>-30</v>
      </c>
      <c r="M33" s="13">
        <v>-50</v>
      </c>
      <c r="N33" s="13"/>
      <c r="O33" s="13"/>
      <c r="P33" s="13"/>
      <c r="Q33" s="13"/>
      <c r="R33" s="13">
        <v>-30</v>
      </c>
      <c r="S33" s="13"/>
      <c r="T33" s="13">
        <v>-15</v>
      </c>
      <c r="U33" s="13"/>
      <c r="V33" s="13"/>
      <c r="W33" s="13"/>
      <c r="X33" s="13"/>
    </row>
    <row r="34" spans="1:24" x14ac:dyDescent="0.25">
      <c r="A34" s="12" t="s">
        <v>33</v>
      </c>
      <c r="B34" s="13" t="s">
        <v>1213</v>
      </c>
      <c r="C34" s="13"/>
      <c r="D34" s="13"/>
      <c r="E34" s="13"/>
      <c r="F34" s="13">
        <v>25</v>
      </c>
      <c r="G34" s="13"/>
      <c r="H34" s="13"/>
      <c r="I34" s="13">
        <v>100</v>
      </c>
      <c r="J34" s="13"/>
      <c r="K34" s="13"/>
      <c r="L34" s="13"/>
      <c r="M34" s="13"/>
      <c r="N34" s="13"/>
      <c r="O34" s="13"/>
      <c r="P34" s="13"/>
      <c r="Q34" s="13"/>
      <c r="R34" s="13"/>
      <c r="S34" s="13">
        <v>120</v>
      </c>
      <c r="T34" s="13"/>
      <c r="U34" s="13"/>
      <c r="V34" s="13"/>
      <c r="W34" s="13"/>
      <c r="X34" s="13"/>
    </row>
    <row r="35" spans="1:24" ht="17" thickBot="1" x14ac:dyDescent="0.3">
      <c r="A35" s="13" t="s">
        <v>42</v>
      </c>
      <c r="B35" s="13" t="s">
        <v>1214</v>
      </c>
      <c r="C35" s="13">
        <v>200</v>
      </c>
      <c r="D35" s="13"/>
      <c r="E35" s="13"/>
      <c r="F35" s="13"/>
      <c r="G35" s="13"/>
      <c r="H35" s="13"/>
      <c r="I35" s="13">
        <v>200</v>
      </c>
      <c r="J35" s="13"/>
      <c r="K35" s="13"/>
      <c r="L35" s="13"/>
      <c r="M35" s="13"/>
      <c r="N35" s="13"/>
      <c r="O35" s="13"/>
      <c r="P35" s="13">
        <v>120</v>
      </c>
      <c r="Q35" s="13"/>
      <c r="R35" s="13"/>
      <c r="S35" s="13"/>
      <c r="T35" s="13"/>
      <c r="U35" s="13"/>
      <c r="V35" s="13"/>
      <c r="W35" s="13"/>
      <c r="X35" s="13"/>
    </row>
    <row r="36" spans="1:24" s="8" customFormat="1" ht="17" thickBot="1" x14ac:dyDescent="0.3">
      <c r="A36" s="170" t="s">
        <v>1215</v>
      </c>
      <c r="B36" s="34"/>
      <c r="C36" s="34">
        <f>SUM(C28:C35)</f>
        <v>1080</v>
      </c>
      <c r="D36" s="34">
        <f>SUM(D28:D35)</f>
        <v>180</v>
      </c>
      <c r="E36" s="34">
        <f t="shared" ref="E36:U36" si="3">SUM(E28:E35)</f>
        <v>60</v>
      </c>
      <c r="F36" s="34">
        <f t="shared" si="3"/>
        <v>125</v>
      </c>
      <c r="G36" s="34">
        <f t="shared" si="3"/>
        <v>150</v>
      </c>
      <c r="H36" s="34">
        <f t="shared" si="3"/>
        <v>328</v>
      </c>
      <c r="I36" s="34">
        <f t="shared" si="3"/>
        <v>1361</v>
      </c>
      <c r="J36" s="34">
        <f t="shared" si="3"/>
        <v>92</v>
      </c>
      <c r="K36" s="34">
        <f t="shared" si="3"/>
        <v>80</v>
      </c>
      <c r="L36" s="34">
        <f t="shared" si="3"/>
        <v>485</v>
      </c>
      <c r="M36" s="34">
        <f t="shared" si="3"/>
        <v>323</v>
      </c>
      <c r="N36" s="34">
        <f t="shared" si="3"/>
        <v>1937</v>
      </c>
      <c r="O36" s="34">
        <f t="shared" si="3"/>
        <v>250</v>
      </c>
      <c r="P36" s="34">
        <f t="shared" si="3"/>
        <v>690</v>
      </c>
      <c r="Q36" s="34">
        <f t="shared" si="3"/>
        <v>400</v>
      </c>
      <c r="R36" s="34">
        <f t="shared" si="3"/>
        <v>370</v>
      </c>
      <c r="S36" s="34">
        <f t="shared" si="3"/>
        <v>610</v>
      </c>
      <c r="T36" s="34">
        <f t="shared" si="3"/>
        <v>50</v>
      </c>
      <c r="U36" s="34">
        <f t="shared" si="3"/>
        <v>208</v>
      </c>
      <c r="V36" s="34">
        <f>SUM(V28:V35)</f>
        <v>15</v>
      </c>
      <c r="W36" s="34"/>
      <c r="X36" s="34">
        <f>SUM(X28:X35)</f>
        <v>0</v>
      </c>
    </row>
    <row r="37" spans="1:24" x14ac:dyDescent="0.25">
      <c r="A37" s="356">
        <v>44173</v>
      </c>
      <c r="B37" s="193" t="s">
        <v>63</v>
      </c>
      <c r="C37" s="13"/>
      <c r="D37" s="13"/>
      <c r="E37" s="13">
        <v>-33</v>
      </c>
      <c r="F37" s="13">
        <v>-12</v>
      </c>
      <c r="G37" s="13"/>
      <c r="H37" s="13"/>
      <c r="I37" s="13"/>
      <c r="J37" s="13">
        <v>-29</v>
      </c>
      <c r="K37" s="13"/>
      <c r="L37" s="13"/>
      <c r="M37" s="13"/>
      <c r="N37" s="13"/>
      <c r="O37" s="13"/>
      <c r="P37" s="13">
        <v>-163</v>
      </c>
      <c r="Q37" s="13">
        <v>-56</v>
      </c>
      <c r="R37" s="13"/>
      <c r="S37" s="13">
        <v>-20</v>
      </c>
      <c r="T37" s="13">
        <v>-22</v>
      </c>
      <c r="U37" s="13"/>
      <c r="V37" s="13"/>
      <c r="W37" s="13"/>
      <c r="X37" s="13"/>
    </row>
    <row r="38" spans="1:24" x14ac:dyDescent="0.25">
      <c r="A38" s="356">
        <v>44173</v>
      </c>
      <c r="B38" s="193" t="s">
        <v>63</v>
      </c>
      <c r="C38" s="13"/>
      <c r="D38" s="13"/>
      <c r="E38" s="13"/>
      <c r="F38" s="13"/>
      <c r="G38" s="13">
        <v>-18</v>
      </c>
      <c r="H38" s="13">
        <v>-36</v>
      </c>
      <c r="I38" s="13"/>
      <c r="J38" s="13"/>
      <c r="K38" s="13"/>
      <c r="L38" s="13"/>
      <c r="M38" s="13"/>
      <c r="N38" s="13"/>
      <c r="O38" s="13"/>
      <c r="P38" s="13"/>
      <c r="Q38" s="13"/>
      <c r="R38" s="13">
        <v>-70</v>
      </c>
      <c r="S38" s="13"/>
      <c r="T38" s="13"/>
      <c r="U38" s="13"/>
      <c r="V38" s="13"/>
      <c r="W38" s="13"/>
      <c r="X38" s="13"/>
    </row>
    <row r="39" spans="1:24" x14ac:dyDescent="0.25">
      <c r="A39" s="297" t="s">
        <v>1216</v>
      </c>
      <c r="B39" s="38" t="s">
        <v>63</v>
      </c>
      <c r="C39" s="13">
        <v>-260</v>
      </c>
      <c r="D39" s="13"/>
      <c r="E39" s="13">
        <v>-15</v>
      </c>
      <c r="F39" s="13"/>
      <c r="G39" s="13">
        <v>-62</v>
      </c>
      <c r="H39" s="13">
        <v>-34</v>
      </c>
      <c r="I39" s="13"/>
      <c r="J39" s="13">
        <v>-4</v>
      </c>
      <c r="K39" s="13">
        <v>-5</v>
      </c>
      <c r="L39" s="13"/>
      <c r="M39" s="13"/>
      <c r="N39" s="13"/>
      <c r="O39" s="13"/>
      <c r="P39" s="13"/>
      <c r="Q39" s="13">
        <v>-50</v>
      </c>
      <c r="R39" s="13">
        <v>-104</v>
      </c>
      <c r="S39" s="13"/>
      <c r="T39" s="13"/>
      <c r="U39" s="13"/>
      <c r="V39" s="13"/>
      <c r="W39" s="13"/>
      <c r="X39" s="13"/>
    </row>
    <row r="40" spans="1:24" x14ac:dyDescent="0.25">
      <c r="A40" s="297" t="s">
        <v>1216</v>
      </c>
      <c r="B40" s="38" t="s">
        <v>63</v>
      </c>
      <c r="C40" s="13"/>
      <c r="D40" s="13"/>
      <c r="E40" s="13"/>
      <c r="F40" s="13">
        <v>-23</v>
      </c>
      <c r="G40" s="13"/>
      <c r="H40" s="13"/>
      <c r="I40" s="13">
        <v>-220</v>
      </c>
      <c r="J40" s="13"/>
      <c r="K40" s="13"/>
      <c r="L40" s="13">
        <v>-92</v>
      </c>
      <c r="M40" s="13">
        <v>-17</v>
      </c>
      <c r="N40" s="13">
        <v>-277</v>
      </c>
      <c r="O40" s="13"/>
      <c r="P40" s="13">
        <v>-123</v>
      </c>
      <c r="Q40" s="13"/>
      <c r="R40" s="13"/>
      <c r="S40" s="13">
        <v>-82</v>
      </c>
      <c r="T40" s="13">
        <v>-21</v>
      </c>
      <c r="U40" s="13"/>
      <c r="V40" s="13"/>
      <c r="W40" s="13"/>
      <c r="X40" s="13"/>
    </row>
    <row r="41" spans="1:24" ht="17" thickBot="1" x14ac:dyDescent="0.3">
      <c r="A41" s="13" t="s">
        <v>1217</v>
      </c>
      <c r="B41" s="13" t="s">
        <v>63</v>
      </c>
      <c r="C41" s="13"/>
      <c r="D41" s="13"/>
      <c r="E41" s="13">
        <v>-7</v>
      </c>
      <c r="F41" s="13"/>
      <c r="G41" s="13"/>
      <c r="H41" s="13"/>
      <c r="I41" s="13">
        <v>-300</v>
      </c>
      <c r="J41" s="13"/>
      <c r="K41" s="13"/>
      <c r="L41" s="13">
        <v>-20</v>
      </c>
      <c r="M41" s="13">
        <v>-50</v>
      </c>
      <c r="N41" s="13">
        <v>-375</v>
      </c>
      <c r="O41" s="13"/>
      <c r="P41" s="13">
        <v>-84</v>
      </c>
      <c r="Q41" s="13"/>
      <c r="R41" s="13"/>
      <c r="S41" s="13"/>
      <c r="T41" s="13"/>
      <c r="U41" s="13"/>
      <c r="V41" s="13"/>
      <c r="W41" s="13"/>
      <c r="X41" s="13"/>
    </row>
    <row r="42" spans="1:24" s="8" customFormat="1" ht="17" thickBot="1" x14ac:dyDescent="0.3">
      <c r="A42" s="170" t="s">
        <v>1218</v>
      </c>
      <c r="B42" s="34"/>
      <c r="C42" s="34">
        <f>SUM(C36:C41)</f>
        <v>820</v>
      </c>
      <c r="D42" s="34">
        <f t="shared" ref="D42:X42" si="4">SUM(D36:D41)</f>
        <v>180</v>
      </c>
      <c r="E42" s="34">
        <f t="shared" si="4"/>
        <v>5</v>
      </c>
      <c r="F42" s="34">
        <f t="shared" si="4"/>
        <v>90</v>
      </c>
      <c r="G42" s="34">
        <f t="shared" si="4"/>
        <v>70</v>
      </c>
      <c r="H42" s="34">
        <f t="shared" si="4"/>
        <v>258</v>
      </c>
      <c r="I42" s="34">
        <f t="shared" si="4"/>
        <v>841</v>
      </c>
      <c r="J42" s="34">
        <f t="shared" si="4"/>
        <v>59</v>
      </c>
      <c r="K42" s="34">
        <f t="shared" si="4"/>
        <v>75</v>
      </c>
      <c r="L42" s="34">
        <f t="shared" si="4"/>
        <v>373</v>
      </c>
      <c r="M42" s="34">
        <f t="shared" si="4"/>
        <v>256</v>
      </c>
      <c r="N42" s="34">
        <f t="shared" si="4"/>
        <v>1285</v>
      </c>
      <c r="O42" s="34">
        <f t="shared" si="4"/>
        <v>250</v>
      </c>
      <c r="P42" s="34">
        <f t="shared" si="4"/>
        <v>320</v>
      </c>
      <c r="Q42" s="34">
        <f t="shared" si="4"/>
        <v>294</v>
      </c>
      <c r="R42" s="34">
        <f t="shared" si="4"/>
        <v>196</v>
      </c>
      <c r="S42" s="34">
        <f t="shared" si="4"/>
        <v>508</v>
      </c>
      <c r="T42" s="34">
        <f t="shared" si="4"/>
        <v>7</v>
      </c>
      <c r="U42" s="34">
        <f t="shared" si="4"/>
        <v>208</v>
      </c>
      <c r="V42" s="34">
        <f t="shared" si="4"/>
        <v>15</v>
      </c>
      <c r="W42" s="34"/>
      <c r="X42" s="34">
        <f t="shared" si="4"/>
        <v>0</v>
      </c>
    </row>
    <row r="43" spans="1:24" x14ac:dyDescent="0.25">
      <c r="A43" s="13" t="s">
        <v>279</v>
      </c>
      <c r="B43" s="13" t="s">
        <v>63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>
        <v>-125</v>
      </c>
      <c r="T43" s="13"/>
      <c r="U43" s="13">
        <v>-140</v>
      </c>
      <c r="V43" s="13"/>
      <c r="W43" s="13"/>
      <c r="X43" s="13"/>
    </row>
    <row r="44" spans="1:24" x14ac:dyDescent="0.25">
      <c r="A44" s="13" t="s">
        <v>64</v>
      </c>
      <c r="B44" s="13" t="s">
        <v>1219</v>
      </c>
      <c r="C44" s="13"/>
      <c r="D44" s="13"/>
      <c r="E44" s="13"/>
      <c r="F44" s="13"/>
      <c r="G44" s="13"/>
      <c r="H44" s="13"/>
      <c r="I44" s="13"/>
      <c r="J44" s="13">
        <v>20</v>
      </c>
      <c r="K44" s="13"/>
      <c r="L44" s="13">
        <v>250</v>
      </c>
      <c r="M44" s="13">
        <v>250</v>
      </c>
      <c r="N44" s="13"/>
      <c r="O44" s="13"/>
      <c r="P44" s="13"/>
      <c r="Q44" s="13"/>
      <c r="R44" s="13"/>
      <c r="S44" s="13"/>
      <c r="T44" s="13"/>
      <c r="U44" s="13"/>
      <c r="V44" s="13"/>
      <c r="W44" s="13">
        <v>40</v>
      </c>
      <c r="X44" s="13"/>
    </row>
    <row r="45" spans="1:24" x14ac:dyDescent="0.25">
      <c r="A45" s="13" t="s">
        <v>322</v>
      </c>
      <c r="B45" s="13" t="s">
        <v>63</v>
      </c>
      <c r="C45" s="13"/>
      <c r="D45" s="13"/>
      <c r="E45" s="13"/>
      <c r="F45" s="13">
        <v>-20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>
        <v>-115</v>
      </c>
      <c r="T45" s="13"/>
      <c r="U45" s="13"/>
      <c r="V45" s="13"/>
      <c r="W45" s="13"/>
      <c r="X45" s="13"/>
    </row>
    <row r="46" spans="1:24" x14ac:dyDescent="0.25">
      <c r="A46" s="13" t="s">
        <v>322</v>
      </c>
      <c r="B46" s="13" t="s">
        <v>1220</v>
      </c>
      <c r="C46" s="13"/>
      <c r="D46" s="13"/>
      <c r="E46" s="13">
        <v>50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</row>
    <row r="47" spans="1:24" x14ac:dyDescent="0.25">
      <c r="A47" s="13" t="s">
        <v>1221</v>
      </c>
      <c r="B47" s="13" t="s">
        <v>63</v>
      </c>
      <c r="C47" s="13">
        <v>-200</v>
      </c>
      <c r="D47" s="13">
        <v>-100</v>
      </c>
      <c r="E47" s="13"/>
      <c r="F47" s="13"/>
      <c r="G47" s="13"/>
      <c r="H47" s="13">
        <v>-35</v>
      </c>
      <c r="I47" s="13"/>
      <c r="J47" s="13"/>
      <c r="K47" s="13"/>
      <c r="L47" s="13"/>
      <c r="M47" s="13">
        <v>-50</v>
      </c>
      <c r="N47" s="13"/>
      <c r="O47" s="13"/>
      <c r="P47" s="13">
        <v>-10</v>
      </c>
      <c r="Q47" s="13"/>
      <c r="R47" s="13"/>
      <c r="S47" s="13">
        <v>-22</v>
      </c>
      <c r="T47" s="13"/>
      <c r="U47" s="13">
        <v>-27</v>
      </c>
      <c r="V47" s="13"/>
      <c r="W47" s="13"/>
      <c r="X47" s="13">
        <v>-6</v>
      </c>
    </row>
    <row r="48" spans="1:24" ht="17" thickBot="1" x14ac:dyDescent="0.3">
      <c r="A48" s="13" t="s">
        <v>1221</v>
      </c>
      <c r="B48" s="13" t="s">
        <v>63</v>
      </c>
      <c r="C48" s="13"/>
      <c r="D48" s="13"/>
      <c r="E48" s="13"/>
      <c r="F48" s="13"/>
      <c r="G48" s="13"/>
      <c r="H48" s="13"/>
      <c r="I48" s="13">
        <v>-200</v>
      </c>
      <c r="J48" s="13"/>
      <c r="K48" s="13"/>
      <c r="L48" s="13"/>
      <c r="M48" s="13"/>
      <c r="N48" s="13">
        <v>-200</v>
      </c>
      <c r="O48" s="13"/>
      <c r="P48" s="13"/>
      <c r="Q48" s="13"/>
      <c r="R48" s="13"/>
      <c r="S48" s="13"/>
      <c r="T48" s="13">
        <v>-4</v>
      </c>
      <c r="U48" s="13"/>
      <c r="V48" s="13">
        <v>-8</v>
      </c>
      <c r="W48" s="13"/>
      <c r="X48" s="13"/>
    </row>
    <row r="49" spans="1:25" s="8" customFormat="1" ht="17" thickBot="1" x14ac:dyDescent="0.3">
      <c r="A49" s="170" t="s">
        <v>1222</v>
      </c>
      <c r="B49" s="34"/>
      <c r="C49" s="34">
        <f t="shared" ref="C49:X49" si="5">SUM(C42:C48)</f>
        <v>620</v>
      </c>
      <c r="D49" s="34">
        <f t="shared" si="5"/>
        <v>80</v>
      </c>
      <c r="E49" s="34">
        <f t="shared" si="5"/>
        <v>55</v>
      </c>
      <c r="F49" s="34">
        <f t="shared" si="5"/>
        <v>70</v>
      </c>
      <c r="G49" s="34">
        <f t="shared" si="5"/>
        <v>70</v>
      </c>
      <c r="H49" s="34">
        <f t="shared" si="5"/>
        <v>223</v>
      </c>
      <c r="I49" s="34">
        <f t="shared" si="5"/>
        <v>641</v>
      </c>
      <c r="J49" s="34">
        <f t="shared" si="5"/>
        <v>79</v>
      </c>
      <c r="K49" s="34">
        <f t="shared" si="5"/>
        <v>75</v>
      </c>
      <c r="L49" s="34">
        <f t="shared" si="5"/>
        <v>623</v>
      </c>
      <c r="M49" s="34">
        <f t="shared" si="5"/>
        <v>456</v>
      </c>
      <c r="N49" s="34">
        <f t="shared" si="5"/>
        <v>1085</v>
      </c>
      <c r="O49" s="34">
        <f t="shared" si="5"/>
        <v>250</v>
      </c>
      <c r="P49" s="34">
        <f t="shared" si="5"/>
        <v>310</v>
      </c>
      <c r="Q49" s="34">
        <f t="shared" si="5"/>
        <v>294</v>
      </c>
      <c r="R49" s="34">
        <f t="shared" si="5"/>
        <v>196</v>
      </c>
      <c r="S49" s="34">
        <f t="shared" si="5"/>
        <v>246</v>
      </c>
      <c r="T49" s="34">
        <f t="shared" si="5"/>
        <v>3</v>
      </c>
      <c r="U49" s="34">
        <f t="shared" si="5"/>
        <v>41</v>
      </c>
      <c r="V49" s="34">
        <f t="shared" si="5"/>
        <v>7</v>
      </c>
      <c r="W49" s="34">
        <f t="shared" si="5"/>
        <v>40</v>
      </c>
      <c r="X49" s="56">
        <f t="shared" si="5"/>
        <v>-6</v>
      </c>
    </row>
    <row r="50" spans="1:25" x14ac:dyDescent="0.25">
      <c r="A50" s="12">
        <v>43961</v>
      </c>
      <c r="B50" s="13" t="s">
        <v>63</v>
      </c>
      <c r="C50" s="13"/>
      <c r="D50" s="13"/>
      <c r="E50" s="13"/>
      <c r="F50" s="13">
        <v>-10</v>
      </c>
      <c r="G50" s="13"/>
      <c r="H50" s="13">
        <v>-15</v>
      </c>
      <c r="I50" s="13"/>
      <c r="J50" s="13">
        <v>-24</v>
      </c>
      <c r="K50" s="13">
        <v>-1</v>
      </c>
      <c r="L50" s="13">
        <v>-80</v>
      </c>
      <c r="M50" s="13"/>
      <c r="N50" s="13">
        <v>-100</v>
      </c>
      <c r="O50" s="13"/>
      <c r="P50" s="13">
        <v>-67</v>
      </c>
      <c r="Q50" s="13"/>
      <c r="R50" s="13"/>
      <c r="S50" s="13">
        <v>-28</v>
      </c>
      <c r="T50" s="13"/>
      <c r="U50" s="13"/>
      <c r="V50" s="13"/>
      <c r="W50" s="13"/>
      <c r="X50" s="13"/>
    </row>
    <row r="51" spans="1:25" x14ac:dyDescent="0.25">
      <c r="A51" s="12">
        <v>43992</v>
      </c>
      <c r="B51" s="13" t="s">
        <v>63</v>
      </c>
      <c r="C51" s="13">
        <v>-60</v>
      </c>
      <c r="D51" s="13"/>
      <c r="E51" s="13"/>
      <c r="F51" s="13"/>
      <c r="G51" s="13"/>
      <c r="H51" s="13">
        <v>-40</v>
      </c>
      <c r="I51" s="13">
        <v>-35</v>
      </c>
      <c r="J51" s="13">
        <v>-2</v>
      </c>
      <c r="K51" s="13"/>
      <c r="L51" s="13">
        <v>-16</v>
      </c>
      <c r="M51" s="13">
        <v>-7</v>
      </c>
      <c r="N51" s="13">
        <v>-96</v>
      </c>
      <c r="O51" s="13"/>
      <c r="P51" s="13">
        <v>-28</v>
      </c>
      <c r="Q51" s="13"/>
      <c r="R51" s="13"/>
      <c r="S51" s="13">
        <v>-13</v>
      </c>
      <c r="T51" s="13"/>
      <c r="U51" s="13"/>
      <c r="V51" s="13"/>
      <c r="W51" s="13"/>
      <c r="X51" s="13"/>
    </row>
    <row r="52" spans="1:25" x14ac:dyDescent="0.25">
      <c r="A52" s="12">
        <v>43992</v>
      </c>
      <c r="B52" s="13" t="s">
        <v>63</v>
      </c>
      <c r="C52" s="13"/>
      <c r="D52" s="13"/>
      <c r="E52" s="13"/>
      <c r="F52" s="13"/>
      <c r="G52" s="13"/>
      <c r="H52" s="13"/>
      <c r="I52" s="13"/>
      <c r="J52" s="13">
        <v>-20</v>
      </c>
      <c r="K52" s="13"/>
      <c r="L52" s="13">
        <v>-200</v>
      </c>
      <c r="M52" s="13"/>
      <c r="N52" s="13"/>
      <c r="O52" s="13"/>
      <c r="P52" s="13"/>
      <c r="Q52" s="13"/>
      <c r="R52" s="13"/>
      <c r="S52" s="13">
        <v>-71</v>
      </c>
      <c r="T52" s="13"/>
      <c r="U52" s="13"/>
      <c r="V52" s="13"/>
      <c r="W52" s="13">
        <v>-6</v>
      </c>
      <c r="X52" s="13"/>
    </row>
    <row r="53" spans="1:25" x14ac:dyDescent="0.25">
      <c r="A53" s="12">
        <v>44053</v>
      </c>
      <c r="B53" s="13" t="s">
        <v>63</v>
      </c>
      <c r="C53" s="13">
        <v>-58</v>
      </c>
      <c r="D53" s="13"/>
      <c r="E53" s="13"/>
      <c r="F53" s="13"/>
      <c r="G53" s="13"/>
      <c r="H53" s="13"/>
      <c r="I53" s="13"/>
      <c r="J53" s="13">
        <v>-6</v>
      </c>
      <c r="K53" s="13">
        <v>-4</v>
      </c>
      <c r="L53" s="13">
        <v>-128</v>
      </c>
      <c r="M53" s="13">
        <v>-107</v>
      </c>
      <c r="N53" s="13"/>
      <c r="O53" s="13"/>
      <c r="P53" s="13">
        <v>-35</v>
      </c>
      <c r="Q53" s="13"/>
      <c r="R53" s="13"/>
      <c r="S53" s="13"/>
      <c r="T53" s="13"/>
      <c r="U53" s="13"/>
      <c r="V53" s="13"/>
      <c r="W53" s="13">
        <v>-6</v>
      </c>
      <c r="X53" s="13"/>
    </row>
    <row r="54" spans="1:25" x14ac:dyDescent="0.25">
      <c r="A54" s="12" t="s">
        <v>83</v>
      </c>
      <c r="B54" s="13" t="s">
        <v>63</v>
      </c>
      <c r="C54" s="13">
        <v>-50</v>
      </c>
      <c r="D54" s="13">
        <v>-8</v>
      </c>
      <c r="E54" s="13"/>
      <c r="F54" s="13">
        <v>-17</v>
      </c>
      <c r="G54" s="13"/>
      <c r="H54" s="13"/>
      <c r="I54" s="13"/>
      <c r="J54" s="13">
        <v>-1</v>
      </c>
      <c r="K54" s="13">
        <v>-13</v>
      </c>
      <c r="L54" s="13">
        <v>-40</v>
      </c>
      <c r="M54" s="13"/>
      <c r="N54" s="13"/>
      <c r="O54" s="13"/>
      <c r="P54" s="13">
        <v>-61</v>
      </c>
      <c r="Q54" s="13"/>
      <c r="R54" s="13"/>
      <c r="S54" s="13">
        <v>-10</v>
      </c>
      <c r="T54" s="13"/>
      <c r="U54" s="13"/>
      <c r="V54" s="13"/>
      <c r="W54" s="13"/>
      <c r="X54" s="13"/>
    </row>
    <row r="55" spans="1:25" x14ac:dyDescent="0.25">
      <c r="A55" s="12" t="s">
        <v>919</v>
      </c>
      <c r="B55" s="13" t="s">
        <v>63</v>
      </c>
      <c r="C55" s="13">
        <v>-107</v>
      </c>
      <c r="D55" s="13">
        <v>-20</v>
      </c>
      <c r="E55" s="13">
        <v>-42</v>
      </c>
      <c r="F55" s="13"/>
      <c r="G55" s="13"/>
      <c r="H55" s="13">
        <v>-30</v>
      </c>
      <c r="I55" s="13"/>
      <c r="J55" s="13">
        <v>-14</v>
      </c>
      <c r="K55" s="13"/>
      <c r="L55" s="13"/>
      <c r="M55" s="13"/>
      <c r="N55" s="13"/>
      <c r="O55" s="13"/>
      <c r="P55" s="13"/>
      <c r="Q55" s="13">
        <v>-172</v>
      </c>
      <c r="R55" s="13"/>
      <c r="S55" s="13"/>
      <c r="T55" s="13"/>
      <c r="U55" s="13"/>
      <c r="V55" s="13"/>
      <c r="W55" s="13"/>
      <c r="X55" s="13"/>
    </row>
    <row r="56" spans="1:25" x14ac:dyDescent="0.25">
      <c r="A56" s="12" t="s">
        <v>919</v>
      </c>
      <c r="B56" s="13" t="s">
        <v>63</v>
      </c>
      <c r="C56" s="13"/>
      <c r="D56" s="13"/>
      <c r="E56" s="13"/>
      <c r="F56" s="13"/>
      <c r="G56" s="13"/>
      <c r="H56" s="13"/>
      <c r="I56" s="13">
        <v>-200</v>
      </c>
      <c r="J56" s="13"/>
      <c r="K56" s="13">
        <v>-22</v>
      </c>
      <c r="L56" s="13">
        <v>-116</v>
      </c>
      <c r="M56" s="13">
        <v>-210</v>
      </c>
      <c r="N56" s="13">
        <v>-225</v>
      </c>
      <c r="O56" s="13"/>
      <c r="P56" s="13">
        <v>-68</v>
      </c>
      <c r="Q56" s="13"/>
      <c r="R56" s="13"/>
      <c r="S56" s="13">
        <v>-98</v>
      </c>
      <c r="T56" s="13"/>
      <c r="U56" s="13"/>
      <c r="V56" s="13"/>
      <c r="W56" s="13">
        <v>-21</v>
      </c>
      <c r="X56" s="13"/>
    </row>
    <row r="57" spans="1:25" x14ac:dyDescent="0.25">
      <c r="A57" s="12" t="s">
        <v>95</v>
      </c>
      <c r="B57" s="13" t="s">
        <v>63</v>
      </c>
      <c r="C57" s="13">
        <v>-24</v>
      </c>
      <c r="D57" s="13">
        <v>-2</v>
      </c>
      <c r="E57" s="13"/>
      <c r="F57" s="13"/>
      <c r="G57" s="13"/>
      <c r="H57" s="13"/>
      <c r="I57" s="13"/>
      <c r="J57" s="13">
        <v>-1</v>
      </c>
      <c r="K57" s="13">
        <v>-6</v>
      </c>
      <c r="L57" s="13">
        <v>-20</v>
      </c>
      <c r="M57" s="13">
        <v>-65</v>
      </c>
      <c r="N57" s="13"/>
      <c r="O57" s="13"/>
      <c r="P57" s="13">
        <v>-23</v>
      </c>
      <c r="Q57" s="13"/>
      <c r="R57" s="13"/>
      <c r="S57" s="13"/>
      <c r="T57" s="13"/>
      <c r="U57" s="13"/>
      <c r="V57" s="13"/>
      <c r="W57" s="13">
        <v>-1</v>
      </c>
      <c r="X57" s="13"/>
    </row>
    <row r="58" spans="1:25" ht="17" thickBot="1" x14ac:dyDescent="0.3">
      <c r="A58" s="12" t="s">
        <v>95</v>
      </c>
      <c r="B58" s="13" t="s">
        <v>63</v>
      </c>
      <c r="C58" s="13"/>
      <c r="D58" s="13"/>
      <c r="E58" s="13">
        <v>-3</v>
      </c>
      <c r="F58" s="13"/>
      <c r="G58" s="13"/>
      <c r="H58" s="13">
        <v>-24</v>
      </c>
      <c r="I58" s="13">
        <v>-86</v>
      </c>
      <c r="J58" s="13"/>
      <c r="K58" s="13"/>
      <c r="L58" s="13"/>
      <c r="M58" s="13"/>
      <c r="N58" s="13">
        <v>-100</v>
      </c>
      <c r="O58" s="13"/>
      <c r="P58" s="13"/>
      <c r="Q58" s="13"/>
      <c r="R58" s="13">
        <v>-30</v>
      </c>
      <c r="S58" s="13">
        <v>-5</v>
      </c>
      <c r="T58" s="13"/>
      <c r="U58" s="13"/>
      <c r="V58" s="13"/>
      <c r="W58" s="13"/>
      <c r="X58" s="13"/>
    </row>
    <row r="59" spans="1:25" s="8" customFormat="1" ht="17" thickBot="1" x14ac:dyDescent="0.3">
      <c r="A59" s="170" t="s">
        <v>1169</v>
      </c>
      <c r="B59" s="34"/>
      <c r="C59" s="34">
        <f>SUM(C49:C58)</f>
        <v>321</v>
      </c>
      <c r="D59" s="34">
        <f t="shared" ref="D59:X59" si="6">SUM(D49:D58)</f>
        <v>50</v>
      </c>
      <c r="E59" s="34">
        <f t="shared" si="6"/>
        <v>10</v>
      </c>
      <c r="F59" s="34">
        <f t="shared" si="6"/>
        <v>43</v>
      </c>
      <c r="G59" s="34">
        <f t="shared" si="6"/>
        <v>70</v>
      </c>
      <c r="H59" s="34">
        <f t="shared" si="6"/>
        <v>114</v>
      </c>
      <c r="I59" s="34">
        <f t="shared" si="6"/>
        <v>320</v>
      </c>
      <c r="J59" s="34">
        <f t="shared" si="6"/>
        <v>11</v>
      </c>
      <c r="K59" s="34">
        <f t="shared" si="6"/>
        <v>29</v>
      </c>
      <c r="L59" s="34">
        <f t="shared" si="6"/>
        <v>23</v>
      </c>
      <c r="M59" s="34">
        <f t="shared" si="6"/>
        <v>67</v>
      </c>
      <c r="N59" s="34">
        <f t="shared" si="6"/>
        <v>564</v>
      </c>
      <c r="O59" s="34">
        <f t="shared" si="6"/>
        <v>250</v>
      </c>
      <c r="P59" s="34">
        <f t="shared" si="6"/>
        <v>28</v>
      </c>
      <c r="Q59" s="34">
        <f t="shared" si="6"/>
        <v>122</v>
      </c>
      <c r="R59" s="34">
        <f t="shared" si="6"/>
        <v>166</v>
      </c>
      <c r="S59" s="34">
        <f t="shared" si="6"/>
        <v>21</v>
      </c>
      <c r="T59" s="34">
        <f t="shared" si="6"/>
        <v>3</v>
      </c>
      <c r="U59" s="34">
        <f t="shared" si="6"/>
        <v>41</v>
      </c>
      <c r="V59" s="34">
        <f t="shared" si="6"/>
        <v>7</v>
      </c>
      <c r="W59" s="34">
        <f t="shared" si="6"/>
        <v>6</v>
      </c>
      <c r="X59" s="56">
        <f t="shared" si="6"/>
        <v>-6</v>
      </c>
    </row>
    <row r="60" spans="1:25" s="1" customFormat="1" x14ac:dyDescent="0.25">
      <c r="A60" s="357">
        <v>43962</v>
      </c>
      <c r="B60" s="358" t="s">
        <v>1223</v>
      </c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>
        <v>6</v>
      </c>
      <c r="Y60" s="1" t="s">
        <v>1224</v>
      </c>
    </row>
    <row r="61" spans="1:25" x14ac:dyDescent="0.25">
      <c r="A61" s="12">
        <v>43962</v>
      </c>
      <c r="B61" s="13" t="s">
        <v>63</v>
      </c>
      <c r="C61" s="13">
        <v>-152</v>
      </c>
      <c r="D61" s="13"/>
      <c r="E61" s="13"/>
      <c r="F61" s="13"/>
      <c r="G61" s="13">
        <v>-30</v>
      </c>
      <c r="H61" s="13">
        <v>-40</v>
      </c>
      <c r="I61" s="13"/>
      <c r="J61" s="13"/>
      <c r="K61" s="13"/>
      <c r="L61" s="13"/>
      <c r="M61" s="13"/>
      <c r="N61" s="13"/>
      <c r="O61" s="13"/>
      <c r="P61" s="13"/>
      <c r="Q61" s="13">
        <v>-88</v>
      </c>
      <c r="R61" s="13">
        <v>-81</v>
      </c>
      <c r="S61" s="13"/>
      <c r="T61" s="13">
        <v>-1</v>
      </c>
      <c r="U61" s="13"/>
      <c r="V61" s="13"/>
      <c r="W61" s="13"/>
      <c r="X61" s="13"/>
    </row>
    <row r="62" spans="1:25" x14ac:dyDescent="0.25">
      <c r="A62" s="12" t="s">
        <v>220</v>
      </c>
      <c r="B62" s="13" t="s">
        <v>63</v>
      </c>
      <c r="C62" s="13"/>
      <c r="D62" s="13"/>
      <c r="E62" s="13"/>
      <c r="F62" s="13">
        <v>-12</v>
      </c>
      <c r="G62" s="13"/>
      <c r="H62" s="13">
        <v>-5</v>
      </c>
      <c r="I62" s="13"/>
      <c r="J62" s="13"/>
      <c r="K62" s="13">
        <v>-19</v>
      </c>
      <c r="L62" s="13">
        <v>-33</v>
      </c>
      <c r="M62" s="13">
        <v>-12</v>
      </c>
      <c r="N62" s="13"/>
      <c r="O62" s="13"/>
      <c r="P62" s="13">
        <v>-29</v>
      </c>
      <c r="Q62" s="13"/>
      <c r="R62" s="13"/>
      <c r="S62" s="13">
        <v>-13</v>
      </c>
      <c r="T62" s="13"/>
      <c r="U62" s="13"/>
      <c r="V62" s="13"/>
      <c r="W62" s="13">
        <v>-5</v>
      </c>
      <c r="X62" s="13"/>
    </row>
    <row r="63" spans="1:25" ht="17" thickBot="1" x14ac:dyDescent="0.3">
      <c r="A63" s="12" t="s">
        <v>220</v>
      </c>
      <c r="B63" s="13" t="s">
        <v>63</v>
      </c>
      <c r="C63" s="13">
        <v>-40</v>
      </c>
      <c r="D63" s="13">
        <v>-10</v>
      </c>
      <c r="E63" s="13"/>
      <c r="F63" s="13"/>
      <c r="G63" s="13"/>
      <c r="H63" s="13"/>
      <c r="I63" s="13">
        <v>-70</v>
      </c>
      <c r="J63" s="13"/>
      <c r="K63" s="13"/>
      <c r="L63" s="13"/>
      <c r="M63" s="13"/>
      <c r="N63" s="13">
        <v>-345</v>
      </c>
      <c r="O63" s="13"/>
      <c r="P63" s="13"/>
      <c r="Q63" s="13"/>
      <c r="R63" s="13"/>
      <c r="S63" s="13"/>
      <c r="T63" s="13"/>
      <c r="U63" s="13"/>
      <c r="V63" s="13"/>
      <c r="W63" s="13"/>
      <c r="X63" s="13"/>
    </row>
    <row r="64" spans="1:25" s="8" customFormat="1" ht="17" thickBot="1" x14ac:dyDescent="0.3">
      <c r="A64" s="170" t="s">
        <v>1172</v>
      </c>
      <c r="B64" s="34"/>
      <c r="C64" s="34">
        <f>SUM(C59:C63)</f>
        <v>129</v>
      </c>
      <c r="D64" s="34">
        <f t="shared" ref="D64:X64" si="7">SUM(D59:D63)</f>
        <v>40</v>
      </c>
      <c r="E64" s="34">
        <f>SUM(E59:E63)</f>
        <v>10</v>
      </c>
      <c r="F64" s="34">
        <f t="shared" si="7"/>
        <v>31</v>
      </c>
      <c r="G64" s="34">
        <f t="shared" si="7"/>
        <v>40</v>
      </c>
      <c r="H64" s="34">
        <f t="shared" si="7"/>
        <v>69</v>
      </c>
      <c r="I64" s="34">
        <f t="shared" si="7"/>
        <v>250</v>
      </c>
      <c r="J64" s="34">
        <f t="shared" si="7"/>
        <v>11</v>
      </c>
      <c r="K64" s="34">
        <f t="shared" si="7"/>
        <v>10</v>
      </c>
      <c r="L64" s="56">
        <f t="shared" si="7"/>
        <v>-10</v>
      </c>
      <c r="M64" s="34">
        <f t="shared" si="7"/>
        <v>55</v>
      </c>
      <c r="N64" s="34">
        <f t="shared" si="7"/>
        <v>219</v>
      </c>
      <c r="O64" s="34">
        <f t="shared" si="7"/>
        <v>250</v>
      </c>
      <c r="P64" s="56">
        <f t="shared" si="7"/>
        <v>-1</v>
      </c>
      <c r="Q64" s="34">
        <f t="shared" si="7"/>
        <v>34</v>
      </c>
      <c r="R64" s="34">
        <f t="shared" si="7"/>
        <v>85</v>
      </c>
      <c r="S64" s="34">
        <f t="shared" si="7"/>
        <v>8</v>
      </c>
      <c r="T64" s="34">
        <f t="shared" si="7"/>
        <v>2</v>
      </c>
      <c r="U64" s="34">
        <f t="shared" si="7"/>
        <v>41</v>
      </c>
      <c r="V64" s="34">
        <f t="shared" si="7"/>
        <v>7</v>
      </c>
      <c r="W64" s="34">
        <f t="shared" si="7"/>
        <v>1</v>
      </c>
      <c r="X64" s="34">
        <f t="shared" si="7"/>
        <v>0</v>
      </c>
    </row>
    <row r="65" spans="1:25" s="1" customFormat="1" x14ac:dyDescent="0.25">
      <c r="A65" s="99">
        <v>44147</v>
      </c>
      <c r="B65" s="57" t="s">
        <v>63</v>
      </c>
      <c r="C65" s="39">
        <v>-62</v>
      </c>
      <c r="D65" s="39">
        <v>-24</v>
      </c>
      <c r="E65" s="43"/>
      <c r="F65" s="43"/>
      <c r="G65" s="39">
        <v>-24</v>
      </c>
      <c r="H65" s="39">
        <v>-21</v>
      </c>
      <c r="I65" s="39">
        <v>-70</v>
      </c>
      <c r="J65" s="43"/>
      <c r="K65" s="43"/>
      <c r="L65" s="43"/>
      <c r="M65" s="43"/>
      <c r="N65" s="39">
        <v>-219</v>
      </c>
      <c r="O65" s="43"/>
      <c r="P65" s="43"/>
      <c r="Q65" s="39">
        <v>-13</v>
      </c>
      <c r="R65" s="39">
        <v>-12</v>
      </c>
      <c r="S65" s="43"/>
      <c r="T65" s="43"/>
      <c r="U65" s="43"/>
      <c r="V65" s="43"/>
      <c r="W65" s="43"/>
      <c r="X65" s="43"/>
    </row>
    <row r="66" spans="1:25" s="1" customFormat="1" x14ac:dyDescent="0.25">
      <c r="A66" s="358" t="s">
        <v>1225</v>
      </c>
      <c r="B66" s="43"/>
      <c r="C66" s="13"/>
      <c r="D66" s="13"/>
      <c r="E66" s="43"/>
      <c r="F66" s="43"/>
      <c r="G66" s="39"/>
      <c r="H66" s="39"/>
      <c r="I66" s="39"/>
      <c r="J66" s="43"/>
      <c r="K66" s="43"/>
      <c r="L66" s="43"/>
      <c r="M66" s="43"/>
      <c r="N66" s="39"/>
      <c r="O66" s="44">
        <v>-34</v>
      </c>
      <c r="P66" s="43"/>
      <c r="Q66" s="39"/>
      <c r="R66" s="39"/>
      <c r="S66" s="43"/>
      <c r="T66" s="43"/>
      <c r="U66" s="43"/>
      <c r="V66" s="43"/>
      <c r="W66" s="43"/>
      <c r="X66" s="43"/>
    </row>
    <row r="67" spans="1:25" s="1" customFormat="1" x14ac:dyDescent="0.25">
      <c r="A67" s="99">
        <v>44147</v>
      </c>
      <c r="B67" s="57" t="s">
        <v>63</v>
      </c>
      <c r="C67" s="43"/>
      <c r="D67" s="43"/>
      <c r="E67" s="39">
        <v>-3</v>
      </c>
      <c r="F67" s="39">
        <v>-6</v>
      </c>
      <c r="G67" s="44"/>
      <c r="H67" s="44"/>
      <c r="I67" s="44"/>
      <c r="J67" s="43"/>
      <c r="K67" s="39">
        <v>-11</v>
      </c>
      <c r="L67" s="13">
        <v>-12</v>
      </c>
      <c r="M67" s="39">
        <v>-2</v>
      </c>
      <c r="N67" s="44"/>
      <c r="O67" s="44"/>
      <c r="P67" s="13">
        <v>-7</v>
      </c>
      <c r="Q67" s="44"/>
      <c r="R67" s="44"/>
      <c r="S67" s="39">
        <v>-9</v>
      </c>
      <c r="T67" s="43"/>
      <c r="U67" s="43"/>
      <c r="V67" s="43"/>
      <c r="W67" s="39">
        <v>-2</v>
      </c>
      <c r="X67" s="43"/>
    </row>
    <row r="68" spans="1:25" s="361" customFormat="1" ht="17" thickBot="1" x14ac:dyDescent="0.3">
      <c r="A68" s="359" t="s">
        <v>1226</v>
      </c>
      <c r="B68" s="360"/>
      <c r="C68" s="360"/>
      <c r="D68" s="360"/>
      <c r="E68" s="44"/>
      <c r="F68" s="44"/>
      <c r="G68" s="44"/>
      <c r="H68" s="44"/>
      <c r="I68" s="44"/>
      <c r="J68" s="360"/>
      <c r="K68" s="360"/>
      <c r="L68" s="360"/>
      <c r="M68" s="44"/>
      <c r="N68" s="44"/>
      <c r="O68" s="44"/>
      <c r="P68" s="360">
        <v>8</v>
      </c>
      <c r="Q68" s="44"/>
      <c r="R68" s="44"/>
      <c r="S68" s="360"/>
      <c r="T68" s="360"/>
      <c r="U68" s="360"/>
      <c r="V68" s="360"/>
      <c r="W68" s="360"/>
      <c r="X68" s="360"/>
    </row>
    <row r="69" spans="1:25" s="8" customFormat="1" ht="17" thickBot="1" x14ac:dyDescent="0.3">
      <c r="A69" s="171" t="s">
        <v>1177</v>
      </c>
      <c r="B69" s="41"/>
      <c r="C69" s="181">
        <f t="shared" ref="C69:X69" si="8">SUM(C64:C68)</f>
        <v>67</v>
      </c>
      <c r="D69" s="181">
        <f t="shared" si="8"/>
        <v>16</v>
      </c>
      <c r="E69" s="181">
        <f t="shared" si="8"/>
        <v>7</v>
      </c>
      <c r="F69" s="181">
        <f t="shared" si="8"/>
        <v>25</v>
      </c>
      <c r="G69" s="181">
        <f t="shared" si="8"/>
        <v>16</v>
      </c>
      <c r="H69" s="181">
        <f t="shared" si="8"/>
        <v>48</v>
      </c>
      <c r="I69" s="181">
        <f t="shared" si="8"/>
        <v>180</v>
      </c>
      <c r="J69" s="181">
        <f t="shared" si="8"/>
        <v>11</v>
      </c>
      <c r="K69" s="56">
        <f t="shared" si="8"/>
        <v>-1</v>
      </c>
      <c r="L69" s="56">
        <f t="shared" si="8"/>
        <v>-22</v>
      </c>
      <c r="M69" s="181">
        <f t="shared" si="8"/>
        <v>53</v>
      </c>
      <c r="N69" s="181">
        <f t="shared" si="8"/>
        <v>0</v>
      </c>
      <c r="O69" s="181">
        <f t="shared" si="8"/>
        <v>216</v>
      </c>
      <c r="P69" s="41">
        <f t="shared" si="8"/>
        <v>0</v>
      </c>
      <c r="Q69" s="181">
        <f t="shared" si="8"/>
        <v>21</v>
      </c>
      <c r="R69" s="181">
        <f t="shared" si="8"/>
        <v>73</v>
      </c>
      <c r="S69" s="56">
        <f t="shared" si="8"/>
        <v>-1</v>
      </c>
      <c r="T69" s="181">
        <f t="shared" si="8"/>
        <v>2</v>
      </c>
      <c r="U69" s="181">
        <f t="shared" si="8"/>
        <v>41</v>
      </c>
      <c r="V69" s="181">
        <f t="shared" si="8"/>
        <v>7</v>
      </c>
      <c r="W69" s="56">
        <f t="shared" si="8"/>
        <v>-1</v>
      </c>
      <c r="X69" s="41">
        <f t="shared" si="8"/>
        <v>0</v>
      </c>
      <c r="Y69" s="6" t="s">
        <v>1810</v>
      </c>
    </row>
    <row r="70" spans="1:25" s="361" customFormat="1" x14ac:dyDescent="0.25">
      <c r="A70" s="359" t="s">
        <v>2448</v>
      </c>
      <c r="B70" s="360"/>
      <c r="C70" s="360"/>
      <c r="D70" s="360"/>
      <c r="E70" s="360"/>
      <c r="F70" s="360">
        <v>-13</v>
      </c>
      <c r="G70" s="360"/>
      <c r="H70" s="360"/>
      <c r="I70" s="360"/>
      <c r="J70" s="360">
        <v>-2</v>
      </c>
      <c r="K70" s="360"/>
      <c r="L70" s="360"/>
      <c r="M70" s="360"/>
      <c r="N70" s="360"/>
      <c r="O70" s="360"/>
      <c r="P70" s="360"/>
      <c r="Q70" s="360"/>
      <c r="R70" s="360"/>
      <c r="S70" s="360"/>
      <c r="T70" s="360"/>
      <c r="U70" s="360"/>
      <c r="V70" s="360"/>
      <c r="W70" s="360"/>
      <c r="X70" s="360"/>
    </row>
    <row r="71" spans="1:25" s="49" customFormat="1" x14ac:dyDescent="0.25">
      <c r="A71" s="699"/>
      <c r="B71" s="185" t="s">
        <v>967</v>
      </c>
      <c r="C71" s="185">
        <v>-67</v>
      </c>
      <c r="D71" s="185">
        <v>-16</v>
      </c>
      <c r="E71" s="185">
        <v>-7</v>
      </c>
      <c r="F71" s="185">
        <v>-12</v>
      </c>
      <c r="G71" s="185">
        <v>-16</v>
      </c>
      <c r="H71" s="185">
        <v>-48</v>
      </c>
      <c r="I71" s="185">
        <v>-180</v>
      </c>
      <c r="J71" s="185">
        <v>-9</v>
      </c>
      <c r="K71" s="185"/>
      <c r="L71" s="185"/>
      <c r="M71" s="185">
        <v>-53</v>
      </c>
      <c r="N71" s="185"/>
      <c r="O71" s="185">
        <v>-216</v>
      </c>
      <c r="P71" s="185"/>
      <c r="Q71" s="185">
        <v>-21</v>
      </c>
      <c r="R71" s="185">
        <v>-73</v>
      </c>
      <c r="S71" s="185"/>
      <c r="T71" s="185">
        <v>-2</v>
      </c>
      <c r="U71" s="185">
        <v>-41</v>
      </c>
      <c r="V71" s="185">
        <v>-7</v>
      </c>
      <c r="W71" s="185"/>
      <c r="X71" s="185"/>
      <c r="Y71" s="49" t="s">
        <v>1773</v>
      </c>
    </row>
    <row r="72" spans="1:25" s="264" customFormat="1" x14ac:dyDescent="0.25">
      <c r="A72" s="698">
        <v>44442</v>
      </c>
      <c r="B72" s="378" t="s">
        <v>2616</v>
      </c>
      <c r="C72" s="378"/>
      <c r="D72" s="378"/>
      <c r="E72" s="378"/>
      <c r="F72" s="378"/>
      <c r="G72" s="378"/>
      <c r="H72" s="378"/>
      <c r="I72" s="378"/>
      <c r="J72" s="378"/>
      <c r="K72" s="378">
        <v>1</v>
      </c>
      <c r="L72" s="378">
        <v>22</v>
      </c>
      <c r="M72" s="378"/>
      <c r="N72" s="378"/>
      <c r="O72" s="378"/>
      <c r="P72" s="378"/>
      <c r="Q72" s="378"/>
      <c r="R72" s="378"/>
      <c r="S72" s="378">
        <v>1</v>
      </c>
      <c r="T72" s="378"/>
      <c r="U72" s="378"/>
      <c r="V72" s="378"/>
      <c r="W72" s="378">
        <v>1</v>
      </c>
      <c r="X72" s="378"/>
      <c r="Y72" s="264" t="s">
        <v>2617</v>
      </c>
    </row>
    <row r="73" spans="1:25" s="49" customFormat="1" x14ac:dyDescent="0.25">
      <c r="A73" s="699"/>
      <c r="B73" s="185"/>
      <c r="C73" s="185"/>
      <c r="D73" s="185"/>
      <c r="E73" s="185"/>
      <c r="F73" s="185"/>
      <c r="G73" s="185"/>
      <c r="H73" s="185"/>
      <c r="I73" s="185"/>
      <c r="J73" s="185"/>
      <c r="K73" s="185"/>
      <c r="L73" s="185"/>
      <c r="M73" s="185"/>
      <c r="N73" s="185"/>
      <c r="O73" s="185"/>
      <c r="P73" s="185"/>
      <c r="Q73" s="185"/>
      <c r="R73" s="185"/>
      <c r="S73" s="185"/>
      <c r="T73" s="185"/>
      <c r="U73" s="185"/>
      <c r="V73" s="185"/>
      <c r="W73" s="185"/>
      <c r="X73" s="185"/>
    </row>
    <row r="74" spans="1:25" x14ac:dyDescent="0.25">
      <c r="A74" s="298"/>
      <c r="B74" s="8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</row>
    <row r="75" spans="1:25" s="1" customFormat="1" x14ac:dyDescent="0.25">
      <c r="A75" s="43"/>
      <c r="B75" s="43"/>
      <c r="C75" s="43">
        <f>SUM(C69:C74)</f>
        <v>0</v>
      </c>
      <c r="D75" s="43">
        <f t="shared" ref="D75:X75" si="9">SUM(D69:D74)</f>
        <v>0</v>
      </c>
      <c r="E75" s="43">
        <f t="shared" si="9"/>
        <v>0</v>
      </c>
      <c r="F75" s="43">
        <f t="shared" si="9"/>
        <v>0</v>
      </c>
      <c r="G75" s="43">
        <f t="shared" si="9"/>
        <v>0</v>
      </c>
      <c r="H75" s="43">
        <f t="shared" si="9"/>
        <v>0</v>
      </c>
      <c r="I75" s="43">
        <f t="shared" si="9"/>
        <v>0</v>
      </c>
      <c r="J75" s="43">
        <f t="shared" si="9"/>
        <v>0</v>
      </c>
      <c r="K75" s="43">
        <f>SUM(K69:K74)</f>
        <v>0</v>
      </c>
      <c r="L75" s="43">
        <f t="shared" si="9"/>
        <v>0</v>
      </c>
      <c r="M75" s="43">
        <f t="shared" si="9"/>
        <v>0</v>
      </c>
      <c r="N75" s="43">
        <f t="shared" si="9"/>
        <v>0</v>
      </c>
      <c r="O75" s="43">
        <f t="shared" si="9"/>
        <v>0</v>
      </c>
      <c r="P75" s="43">
        <f t="shared" si="9"/>
        <v>0</v>
      </c>
      <c r="Q75" s="43">
        <f t="shared" si="9"/>
        <v>0</v>
      </c>
      <c r="R75" s="43">
        <f t="shared" si="9"/>
        <v>0</v>
      </c>
      <c r="S75" s="43">
        <f t="shared" si="9"/>
        <v>0</v>
      </c>
      <c r="T75" s="43">
        <f t="shared" si="9"/>
        <v>0</v>
      </c>
      <c r="U75" s="43">
        <f t="shared" si="9"/>
        <v>0</v>
      </c>
      <c r="V75" s="43">
        <f t="shared" si="9"/>
        <v>0</v>
      </c>
      <c r="W75" s="43">
        <f t="shared" si="9"/>
        <v>0</v>
      </c>
      <c r="X75" s="43">
        <f t="shared" si="9"/>
        <v>0</v>
      </c>
    </row>
    <row r="76" spans="1:25" ht="17" thickBot="1" x14ac:dyDescent="0.3"/>
    <row r="77" spans="1:25" ht="17" thickBot="1" x14ac:dyDescent="0.3">
      <c r="A77" s="1"/>
      <c r="B77" s="362"/>
      <c r="C77" s="10" t="s">
        <v>3</v>
      </c>
      <c r="D77" s="10" t="s">
        <v>18</v>
      </c>
      <c r="E77" s="10" t="s">
        <v>378</v>
      </c>
      <c r="F77" s="10" t="s">
        <v>28</v>
      </c>
      <c r="G77" s="10" t="s">
        <v>778</v>
      </c>
      <c r="H77" s="10" t="s">
        <v>134</v>
      </c>
      <c r="I77" s="10" t="s">
        <v>4</v>
      </c>
      <c r="J77" s="10" t="s">
        <v>1181</v>
      </c>
      <c r="K77" s="10" t="s">
        <v>17</v>
      </c>
      <c r="L77" s="10" t="s">
        <v>27</v>
      </c>
      <c r="M77" s="10" t="s">
        <v>32</v>
      </c>
      <c r="N77" s="10" t="s">
        <v>31</v>
      </c>
      <c r="O77" s="10" t="s">
        <v>365</v>
      </c>
      <c r="P77" s="10" t="s">
        <v>2</v>
      </c>
      <c r="Q77" s="10" t="s">
        <v>29</v>
      </c>
      <c r="R77" s="10" t="s">
        <v>30</v>
      </c>
      <c r="S77" s="10" t="s">
        <v>10</v>
      </c>
      <c r="T77" s="10" t="s">
        <v>1182</v>
      </c>
      <c r="U77" s="10" t="s">
        <v>1183</v>
      </c>
      <c r="V77" s="10" t="s">
        <v>1184</v>
      </c>
      <c r="W77" s="10" t="s">
        <v>26</v>
      </c>
      <c r="X77" s="10" t="s">
        <v>1185</v>
      </c>
    </row>
    <row r="78" spans="1:25" x14ac:dyDescent="0.25">
      <c r="A78" s="1"/>
      <c r="B78" s="362"/>
      <c r="C78" s="363"/>
      <c r="D78" s="362"/>
    </row>
    <row r="79" spans="1:25" ht="17" x14ac:dyDescent="0.25">
      <c r="A79" s="47" t="s">
        <v>2483</v>
      </c>
      <c r="B79" s="47"/>
      <c r="C79" s="47"/>
      <c r="D79" s="47"/>
      <c r="E79" s="47"/>
      <c r="F79" s="47"/>
      <c r="G79" s="47"/>
    </row>
    <row r="80" spans="1:25" ht="17" x14ac:dyDescent="0.25">
      <c r="A80" s="47" t="s">
        <v>2484</v>
      </c>
      <c r="B80" s="47"/>
      <c r="C80" s="47"/>
      <c r="D80" s="47"/>
      <c r="E80" s="47"/>
      <c r="F80" s="47"/>
      <c r="G80" s="47"/>
    </row>
    <row r="81" spans="1:7" ht="17" x14ac:dyDescent="0.25">
      <c r="A81" s="47" t="s">
        <v>2485</v>
      </c>
      <c r="B81" s="47"/>
      <c r="C81" s="47"/>
      <c r="D81" s="47"/>
      <c r="E81" s="47"/>
      <c r="F81" s="47"/>
      <c r="G81" s="47"/>
    </row>
    <row r="82" spans="1:7" ht="17" x14ac:dyDescent="0.25">
      <c r="A82" s="47" t="s">
        <v>2486</v>
      </c>
      <c r="B82" s="47"/>
      <c r="C82" s="47"/>
      <c r="D82" s="47"/>
      <c r="E82" s="47"/>
      <c r="F82" s="47"/>
      <c r="G82" s="47"/>
    </row>
    <row r="83" spans="1:7" ht="17" x14ac:dyDescent="0.25">
      <c r="A83" s="47" t="s">
        <v>2487</v>
      </c>
      <c r="B83" s="47"/>
      <c r="C83" s="47"/>
      <c r="D83" s="47"/>
      <c r="E83" s="47"/>
      <c r="F83" s="47"/>
      <c r="G83" s="47"/>
    </row>
    <row r="86" spans="1:7" x14ac:dyDescent="0.25">
      <c r="A86" s="355" t="s">
        <v>1806</v>
      </c>
      <c r="B86" s="355"/>
      <c r="C86" s="355"/>
      <c r="D86" s="355"/>
    </row>
    <row r="87" spans="1:7" x14ac:dyDescent="0.25">
      <c r="A87" s="355" t="s">
        <v>1807</v>
      </c>
      <c r="B87" s="355"/>
      <c r="C87" s="355"/>
      <c r="D87" s="355"/>
    </row>
    <row r="88" spans="1:7" x14ac:dyDescent="0.25">
      <c r="A88" s="355" t="s">
        <v>1808</v>
      </c>
      <c r="B88" s="355"/>
      <c r="C88" s="355"/>
      <c r="D88" s="355"/>
    </row>
    <row r="89" spans="1:7" x14ac:dyDescent="0.25">
      <c r="A89" s="355" t="s">
        <v>1809</v>
      </c>
      <c r="B89" s="355"/>
      <c r="C89" s="355"/>
      <c r="D89" s="355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tabColor rgb="FF92D050"/>
  </sheetPr>
  <dimension ref="A1:P36"/>
  <sheetViews>
    <sheetView topLeftCell="A22" workbookViewId="0">
      <selection activeCell="B38" sqref="B38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5" width="8.5" style="2" customWidth="1"/>
    <col min="16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3" t="s">
        <v>2571</v>
      </c>
    </row>
    <row r="4" spans="1:15" x14ac:dyDescent="0.25">
      <c r="A4" s="3" t="s">
        <v>4293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ht="17" thickBot="1" x14ac:dyDescent="0.3"/>
    <row r="6" spans="1:15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4</v>
      </c>
      <c r="F6" s="10" t="s">
        <v>10</v>
      </c>
      <c r="G6" s="10" t="s">
        <v>27</v>
      </c>
      <c r="H6" s="10" t="s">
        <v>28</v>
      </c>
      <c r="I6" s="10" t="s">
        <v>30</v>
      </c>
      <c r="J6" s="10" t="s">
        <v>31</v>
      </c>
      <c r="K6" s="10" t="s">
        <v>29</v>
      </c>
      <c r="L6" s="10" t="s">
        <v>778</v>
      </c>
      <c r="M6" s="10" t="s">
        <v>17</v>
      </c>
      <c r="N6" s="10" t="s">
        <v>18</v>
      </c>
      <c r="O6" s="10" t="s">
        <v>26</v>
      </c>
    </row>
    <row r="7" spans="1:15" s="1" customFormat="1" ht="17" thickBot="1" x14ac:dyDescent="0.3">
      <c r="A7" s="21" t="s">
        <v>4291</v>
      </c>
      <c r="B7" s="379" t="s">
        <v>4294</v>
      </c>
      <c r="C7" s="22">
        <v>50</v>
      </c>
      <c r="D7" s="22">
        <v>50</v>
      </c>
      <c r="E7" s="22">
        <v>100</v>
      </c>
      <c r="F7" s="22">
        <v>20</v>
      </c>
      <c r="G7" s="22">
        <v>30</v>
      </c>
      <c r="H7" s="22">
        <v>10</v>
      </c>
      <c r="I7" s="22">
        <v>10</v>
      </c>
      <c r="J7" s="22"/>
      <c r="K7" s="22"/>
      <c r="L7" s="22"/>
      <c r="M7" s="22"/>
      <c r="N7" s="22"/>
      <c r="O7" s="370"/>
    </row>
    <row r="8" spans="1:15" s="1" customFormat="1" ht="17" thickBot="1" x14ac:dyDescent="0.3">
      <c r="A8" s="170" t="s">
        <v>4307</v>
      </c>
      <c r="B8" s="34"/>
      <c r="C8" s="34">
        <f>SUM(C7)</f>
        <v>50</v>
      </c>
      <c r="D8" s="34">
        <f t="shared" ref="D8:I8" si="0">SUM(D7)</f>
        <v>50</v>
      </c>
      <c r="E8" s="34">
        <f t="shared" si="0"/>
        <v>100</v>
      </c>
      <c r="F8" s="34">
        <f t="shared" si="0"/>
        <v>20</v>
      </c>
      <c r="G8" s="34">
        <f t="shared" si="0"/>
        <v>30</v>
      </c>
      <c r="H8" s="34">
        <f t="shared" si="0"/>
        <v>10</v>
      </c>
      <c r="I8" s="34">
        <f t="shared" si="0"/>
        <v>10</v>
      </c>
      <c r="J8" s="390"/>
      <c r="K8" s="390"/>
      <c r="L8" s="390"/>
      <c r="M8" s="390"/>
      <c r="N8" s="390"/>
      <c r="O8" s="54"/>
    </row>
    <row r="9" spans="1:15" ht="17" thickBot="1" x14ac:dyDescent="0.3">
      <c r="A9" s="1122"/>
      <c r="B9" s="37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s="6" customFormat="1" ht="17" thickBot="1" x14ac:dyDescent="0.3">
      <c r="A10" s="170" t="s">
        <v>4462</v>
      </c>
      <c r="B10" s="34"/>
      <c r="C10" s="34">
        <f>SUM(C8:C9)</f>
        <v>50</v>
      </c>
      <c r="D10" s="34">
        <f t="shared" ref="D10:I10" si="1">SUM(D8:D9)</f>
        <v>50</v>
      </c>
      <c r="E10" s="34">
        <f t="shared" si="1"/>
        <v>100</v>
      </c>
      <c r="F10" s="34">
        <f t="shared" si="1"/>
        <v>20</v>
      </c>
      <c r="G10" s="34">
        <f t="shared" si="1"/>
        <v>30</v>
      </c>
      <c r="H10" s="34">
        <f t="shared" si="1"/>
        <v>10</v>
      </c>
      <c r="I10" s="34">
        <f t="shared" si="1"/>
        <v>10</v>
      </c>
      <c r="J10" s="390"/>
      <c r="K10" s="390"/>
      <c r="L10" s="390"/>
      <c r="M10" s="390"/>
      <c r="N10" s="390"/>
      <c r="O10" s="54"/>
    </row>
    <row r="11" spans="1:15" s="1" customFormat="1" x14ac:dyDescent="0.25">
      <c r="A11" s="55">
        <v>44840</v>
      </c>
      <c r="B11" s="301" t="s">
        <v>4540</v>
      </c>
      <c r="C11" s="354"/>
      <c r="D11" s="354"/>
      <c r="E11" s="53">
        <v>250</v>
      </c>
      <c r="F11" s="53">
        <v>10</v>
      </c>
      <c r="G11" s="53">
        <v>70</v>
      </c>
      <c r="H11" s="53">
        <v>50</v>
      </c>
      <c r="I11" s="53">
        <v>40</v>
      </c>
      <c r="J11" s="53">
        <v>280</v>
      </c>
      <c r="K11" s="53">
        <v>40</v>
      </c>
      <c r="L11" s="53"/>
      <c r="M11" s="53"/>
      <c r="N11" s="53"/>
      <c r="O11" s="354"/>
    </row>
    <row r="12" spans="1:15" x14ac:dyDescent="0.25">
      <c r="A12" s="55">
        <v>44840</v>
      </c>
      <c r="B12" s="301" t="s">
        <v>4539</v>
      </c>
      <c r="C12" s="53">
        <v>130</v>
      </c>
      <c r="D12" s="53">
        <v>130</v>
      </c>
      <c r="E12" s="53"/>
      <c r="F12" s="53">
        <v>20</v>
      </c>
      <c r="G12" s="53"/>
      <c r="H12" s="53"/>
      <c r="I12" s="53"/>
      <c r="J12" s="53"/>
      <c r="K12" s="53"/>
      <c r="L12" s="53"/>
      <c r="M12" s="53"/>
      <c r="N12" s="53"/>
      <c r="O12" s="53"/>
    </row>
    <row r="13" spans="1:15" s="1" customFormat="1" x14ac:dyDescent="0.25">
      <c r="A13" s="155" t="s">
        <v>4560</v>
      </c>
      <c r="B13" s="301" t="s">
        <v>4561</v>
      </c>
      <c r="C13" s="53">
        <v>10</v>
      </c>
      <c r="D13" s="53">
        <v>10</v>
      </c>
      <c r="E13" s="354"/>
      <c r="F13" s="53">
        <v>30</v>
      </c>
      <c r="G13" s="53">
        <v>20</v>
      </c>
      <c r="H13" s="354"/>
      <c r="I13" s="354"/>
      <c r="J13" s="354"/>
      <c r="K13" s="354"/>
      <c r="L13" s="53">
        <v>26</v>
      </c>
      <c r="M13" s="53"/>
      <c r="N13" s="53"/>
      <c r="O13" s="354"/>
    </row>
    <row r="14" spans="1:15" s="49" customFormat="1" ht="17" thickBot="1" x14ac:dyDescent="0.3">
      <c r="A14" s="1301"/>
      <c r="B14" s="1301" t="s">
        <v>4843</v>
      </c>
      <c r="C14" s="439"/>
      <c r="D14" s="439">
        <v>310</v>
      </c>
      <c r="E14" s="439">
        <v>256</v>
      </c>
      <c r="F14" s="439">
        <v>112</v>
      </c>
      <c r="G14" s="439">
        <v>92</v>
      </c>
      <c r="H14" s="439">
        <v>14</v>
      </c>
      <c r="I14" s="439">
        <v>24</v>
      </c>
      <c r="J14" s="439">
        <v>286</v>
      </c>
      <c r="K14" s="439">
        <v>32</v>
      </c>
      <c r="L14" s="439">
        <v>30</v>
      </c>
      <c r="M14" s="439"/>
      <c r="N14" s="439"/>
      <c r="O14" s="439">
        <v>172</v>
      </c>
    </row>
    <row r="15" spans="1:15" s="6" customFormat="1" ht="17" thickBot="1" x14ac:dyDescent="0.3">
      <c r="A15" s="170" t="s">
        <v>4705</v>
      </c>
      <c r="B15" s="34"/>
      <c r="C15" s="34">
        <f>SUM(C10:C14)</f>
        <v>190</v>
      </c>
      <c r="D15" s="34">
        <f t="shared" ref="D15:O15" si="2">SUM(D10:D14)</f>
        <v>500</v>
      </c>
      <c r="E15" s="34">
        <f t="shared" si="2"/>
        <v>606</v>
      </c>
      <c r="F15" s="34">
        <f t="shared" si="2"/>
        <v>192</v>
      </c>
      <c r="G15" s="34">
        <f t="shared" si="2"/>
        <v>212</v>
      </c>
      <c r="H15" s="34">
        <f t="shared" si="2"/>
        <v>74</v>
      </c>
      <c r="I15" s="34">
        <f t="shared" si="2"/>
        <v>74</v>
      </c>
      <c r="J15" s="34">
        <f t="shared" si="2"/>
        <v>566</v>
      </c>
      <c r="K15" s="34">
        <f t="shared" si="2"/>
        <v>72</v>
      </c>
      <c r="L15" s="34">
        <f t="shared" si="2"/>
        <v>56</v>
      </c>
      <c r="M15" s="34">
        <f t="shared" si="2"/>
        <v>0</v>
      </c>
      <c r="N15" s="34">
        <f t="shared" si="2"/>
        <v>0</v>
      </c>
      <c r="O15" s="34">
        <f t="shared" si="2"/>
        <v>172</v>
      </c>
    </row>
    <row r="16" spans="1:15" x14ac:dyDescent="0.25">
      <c r="A16" s="55" t="s">
        <v>4777</v>
      </c>
      <c r="B16" s="53" t="s">
        <v>63</v>
      </c>
      <c r="C16" s="53">
        <v>-70</v>
      </c>
      <c r="D16" s="53">
        <v>-66</v>
      </c>
      <c r="E16" s="53">
        <v>-126</v>
      </c>
      <c r="F16" s="53">
        <v>-14</v>
      </c>
      <c r="G16" s="53">
        <v>-56</v>
      </c>
      <c r="H16" s="53">
        <v>-10</v>
      </c>
      <c r="I16" s="53"/>
      <c r="J16" s="53">
        <v>-150</v>
      </c>
      <c r="K16" s="53">
        <v>-30</v>
      </c>
      <c r="L16" s="53">
        <v>-8</v>
      </c>
      <c r="M16" s="53"/>
      <c r="N16" s="53"/>
      <c r="O16" s="53"/>
    </row>
    <row r="17" spans="1:15" x14ac:dyDescent="0.25">
      <c r="A17" s="55" t="s">
        <v>4777</v>
      </c>
      <c r="B17" s="13" t="s">
        <v>4782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>
        <v>18</v>
      </c>
      <c r="N17" s="53">
        <v>18</v>
      </c>
      <c r="O17" s="53"/>
    </row>
    <row r="18" spans="1:15" s="1" customFormat="1" x14ac:dyDescent="0.25">
      <c r="A18" s="365" t="s">
        <v>4777</v>
      </c>
      <c r="B18" s="354" t="s">
        <v>4844</v>
      </c>
      <c r="C18" s="354"/>
      <c r="D18" s="354">
        <v>-288</v>
      </c>
      <c r="E18" s="354"/>
      <c r="F18" s="354"/>
      <c r="G18" s="354">
        <v>-106</v>
      </c>
      <c r="H18" s="354"/>
      <c r="I18" s="354"/>
      <c r="J18" s="354"/>
      <c r="K18" s="354"/>
      <c r="L18" s="354"/>
      <c r="M18" s="354"/>
      <c r="N18" s="354"/>
      <c r="O18" s="354">
        <v>-61</v>
      </c>
    </row>
    <row r="19" spans="1:15" s="1" customFormat="1" x14ac:dyDescent="0.25">
      <c r="A19" s="365" t="s">
        <v>4798</v>
      </c>
      <c r="B19" s="354" t="s">
        <v>4844</v>
      </c>
      <c r="C19" s="354"/>
      <c r="D19" s="43"/>
      <c r="E19" s="43"/>
      <c r="F19" s="43"/>
      <c r="G19" s="43"/>
      <c r="H19" s="43"/>
      <c r="I19" s="43">
        <v>-24</v>
      </c>
      <c r="J19" s="43"/>
      <c r="K19" s="43">
        <v>-32</v>
      </c>
      <c r="L19" s="43">
        <v>-30</v>
      </c>
      <c r="M19" s="354"/>
      <c r="N19" s="354"/>
      <c r="O19" s="43"/>
    </row>
    <row r="20" spans="1:15" s="1" customFormat="1" x14ac:dyDescent="0.25">
      <c r="A20" s="365" t="s">
        <v>4798</v>
      </c>
      <c r="B20" s="354" t="s">
        <v>4844</v>
      </c>
      <c r="C20" s="354"/>
      <c r="D20" s="43">
        <v>-22</v>
      </c>
      <c r="E20" s="43">
        <v>-241</v>
      </c>
      <c r="F20" s="43">
        <v>-112</v>
      </c>
      <c r="G20" s="43"/>
      <c r="H20" s="43">
        <v>-14</v>
      </c>
      <c r="I20" s="43"/>
      <c r="J20" s="43">
        <v>-286</v>
      </c>
      <c r="K20" s="43"/>
      <c r="L20" s="43"/>
      <c r="M20" s="354"/>
      <c r="N20" s="354"/>
      <c r="O20" s="43">
        <v>-111</v>
      </c>
    </row>
    <row r="21" spans="1:15" s="1" customFormat="1" ht="17" thickBot="1" x14ac:dyDescent="0.3">
      <c r="A21" s="55" t="s">
        <v>4798</v>
      </c>
      <c r="B21" s="53" t="s">
        <v>63</v>
      </c>
      <c r="C21" s="354"/>
      <c r="D21" s="354"/>
      <c r="E21" s="354"/>
      <c r="F21" s="354"/>
      <c r="G21" s="354"/>
      <c r="H21" s="53">
        <v>-3</v>
      </c>
      <c r="I21" s="53">
        <v>-25</v>
      </c>
      <c r="J21" s="53">
        <v>-47</v>
      </c>
      <c r="K21" s="53">
        <v>-7</v>
      </c>
      <c r="L21" s="53">
        <v>-10</v>
      </c>
      <c r="M21" s="354"/>
      <c r="N21" s="354"/>
      <c r="O21" s="354"/>
    </row>
    <row r="22" spans="1:15" s="6" customFormat="1" ht="17" thickBot="1" x14ac:dyDescent="0.3">
      <c r="A22" s="170" t="s">
        <v>4841</v>
      </c>
      <c r="B22" s="34"/>
      <c r="C22" s="34">
        <f>SUM(C15:C21)</f>
        <v>120</v>
      </c>
      <c r="D22" s="34">
        <f t="shared" ref="D22:O22" si="3">SUM(D15:D21)</f>
        <v>124</v>
      </c>
      <c r="E22" s="34">
        <f t="shared" si="3"/>
        <v>239</v>
      </c>
      <c r="F22" s="34">
        <f t="shared" si="3"/>
        <v>66</v>
      </c>
      <c r="G22" s="34">
        <f t="shared" si="3"/>
        <v>50</v>
      </c>
      <c r="H22" s="34">
        <f>SUM(H15:H21)</f>
        <v>47</v>
      </c>
      <c r="I22" s="34">
        <f t="shared" si="3"/>
        <v>25</v>
      </c>
      <c r="J22" s="34">
        <f t="shared" si="3"/>
        <v>83</v>
      </c>
      <c r="K22" s="34">
        <f t="shared" si="3"/>
        <v>3</v>
      </c>
      <c r="L22" s="34">
        <f t="shared" si="3"/>
        <v>8</v>
      </c>
      <c r="M22" s="34">
        <f t="shared" si="3"/>
        <v>18</v>
      </c>
      <c r="N22" s="34">
        <f t="shared" si="3"/>
        <v>18</v>
      </c>
      <c r="O22" s="34">
        <f t="shared" si="3"/>
        <v>0</v>
      </c>
    </row>
    <row r="23" spans="1:15" s="1" customFormat="1" x14ac:dyDescent="0.25">
      <c r="A23" s="55" t="s">
        <v>4916</v>
      </c>
      <c r="B23" s="53" t="s">
        <v>63</v>
      </c>
      <c r="C23" s="53">
        <v>-72</v>
      </c>
      <c r="D23" s="53">
        <v>-45</v>
      </c>
      <c r="E23" s="53">
        <v>-95</v>
      </c>
      <c r="F23" s="53">
        <v>-20</v>
      </c>
      <c r="G23" s="53">
        <v>-10</v>
      </c>
      <c r="H23" s="53">
        <v>-10</v>
      </c>
      <c r="I23" s="354"/>
      <c r="J23" s="354"/>
      <c r="K23" s="53">
        <v>-3</v>
      </c>
      <c r="L23" s="354"/>
      <c r="M23" s="354"/>
      <c r="N23" s="354"/>
      <c r="O23" s="354"/>
    </row>
    <row r="24" spans="1:15" s="1" customFormat="1" x14ac:dyDescent="0.25">
      <c r="A24" s="55" t="s">
        <v>4950</v>
      </c>
      <c r="B24" s="13" t="s">
        <v>4955</v>
      </c>
      <c r="C24" s="354"/>
      <c r="D24" s="354"/>
      <c r="E24" s="354"/>
      <c r="F24" s="354"/>
      <c r="G24" s="354"/>
      <c r="H24" s="53"/>
      <c r="I24" s="53"/>
      <c r="J24" s="53">
        <v>50</v>
      </c>
      <c r="K24" s="53"/>
      <c r="L24" s="53"/>
      <c r="M24" s="354"/>
      <c r="N24" s="354"/>
      <c r="O24" s="354"/>
    </row>
    <row r="25" spans="1:15" s="1" customFormat="1" x14ac:dyDescent="0.25">
      <c r="A25" s="55" t="s">
        <v>4950</v>
      </c>
      <c r="B25" s="53" t="s">
        <v>63</v>
      </c>
      <c r="C25" s="354"/>
      <c r="D25" s="354"/>
      <c r="E25" s="354"/>
      <c r="F25" s="53">
        <v>-13</v>
      </c>
      <c r="G25" s="354"/>
      <c r="H25" s="53">
        <v>-12</v>
      </c>
      <c r="I25" s="53"/>
      <c r="J25" s="53"/>
      <c r="K25" s="53"/>
      <c r="L25" s="53"/>
      <c r="M25" s="354"/>
      <c r="N25" s="354"/>
      <c r="O25" s="354"/>
    </row>
    <row r="26" spans="1:15" s="1" customFormat="1" ht="17" thickBot="1" x14ac:dyDescent="0.3">
      <c r="A26" s="55" t="s">
        <v>4977</v>
      </c>
      <c r="B26" s="13" t="s">
        <v>4983</v>
      </c>
      <c r="C26" s="53">
        <v>12</v>
      </c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/>
      <c r="O26" s="354"/>
    </row>
    <row r="27" spans="1:15" s="6" customFormat="1" ht="17" thickBot="1" x14ac:dyDescent="0.3">
      <c r="A27" s="170" t="s">
        <v>4958</v>
      </c>
      <c r="B27" s="34"/>
      <c r="C27" s="34">
        <f>SUM(C22:C26)</f>
        <v>60</v>
      </c>
      <c r="D27" s="34">
        <f t="shared" ref="D27:O27" si="4">SUM(D22:D26)</f>
        <v>79</v>
      </c>
      <c r="E27" s="34">
        <f t="shared" si="4"/>
        <v>144</v>
      </c>
      <c r="F27" s="34">
        <f t="shared" si="4"/>
        <v>33</v>
      </c>
      <c r="G27" s="34">
        <f t="shared" si="4"/>
        <v>40</v>
      </c>
      <c r="H27" s="34">
        <f t="shared" si="4"/>
        <v>25</v>
      </c>
      <c r="I27" s="34">
        <f t="shared" si="4"/>
        <v>25</v>
      </c>
      <c r="J27" s="34">
        <f t="shared" si="4"/>
        <v>133</v>
      </c>
      <c r="K27" s="34">
        <f t="shared" si="4"/>
        <v>0</v>
      </c>
      <c r="L27" s="34">
        <f t="shared" si="4"/>
        <v>8</v>
      </c>
      <c r="M27" s="34">
        <f t="shared" si="4"/>
        <v>18</v>
      </c>
      <c r="N27" s="34">
        <f t="shared" si="4"/>
        <v>18</v>
      </c>
      <c r="O27" s="34">
        <f t="shared" si="4"/>
        <v>0</v>
      </c>
    </row>
    <row r="28" spans="1:15" ht="17" thickBot="1" x14ac:dyDescent="0.3">
      <c r="A28" s="55">
        <v>44904</v>
      </c>
      <c r="B28" s="53" t="s">
        <v>63</v>
      </c>
      <c r="C28" s="53">
        <v>-48</v>
      </c>
      <c r="D28" s="53">
        <v>-65</v>
      </c>
      <c r="E28" s="53">
        <v>-93</v>
      </c>
      <c r="F28" s="53">
        <v>-33</v>
      </c>
      <c r="G28" s="53">
        <v>-40</v>
      </c>
      <c r="H28" s="53">
        <v>-23</v>
      </c>
      <c r="I28" s="53">
        <v>-25</v>
      </c>
      <c r="J28" s="53">
        <v>-100</v>
      </c>
      <c r="K28" s="53"/>
      <c r="L28" s="53">
        <v>-8</v>
      </c>
      <c r="M28" s="53">
        <v>-16</v>
      </c>
      <c r="N28" s="53">
        <v>-17</v>
      </c>
      <c r="O28" s="53"/>
    </row>
    <row r="29" spans="1:15" s="6" customFormat="1" ht="17" thickBot="1" x14ac:dyDescent="0.3">
      <c r="A29" s="170" t="s">
        <v>5255</v>
      </c>
      <c r="B29" s="34"/>
      <c r="C29" s="34">
        <f>SUM(C27:C28)</f>
        <v>12</v>
      </c>
      <c r="D29" s="34">
        <f t="shared" ref="D29:O29" si="5">SUM(D27:D28)</f>
        <v>14</v>
      </c>
      <c r="E29" s="34">
        <f t="shared" si="5"/>
        <v>51</v>
      </c>
      <c r="F29" s="34">
        <f t="shared" si="5"/>
        <v>0</v>
      </c>
      <c r="G29" s="34">
        <f t="shared" si="5"/>
        <v>0</v>
      </c>
      <c r="H29" s="34">
        <f t="shared" si="5"/>
        <v>2</v>
      </c>
      <c r="I29" s="34">
        <f t="shared" si="5"/>
        <v>0</v>
      </c>
      <c r="J29" s="34">
        <f t="shared" si="5"/>
        <v>33</v>
      </c>
      <c r="K29" s="34">
        <f t="shared" si="5"/>
        <v>0</v>
      </c>
      <c r="L29" s="34">
        <f t="shared" si="5"/>
        <v>0</v>
      </c>
      <c r="M29" s="34">
        <f t="shared" si="5"/>
        <v>2</v>
      </c>
      <c r="N29" s="34">
        <f t="shared" si="5"/>
        <v>1</v>
      </c>
      <c r="O29" s="34">
        <f t="shared" si="5"/>
        <v>0</v>
      </c>
    </row>
    <row r="30" spans="1:15" s="1" customFormat="1" ht="17" thickBot="1" x14ac:dyDescent="0.3">
      <c r="A30" s="55"/>
      <c r="B30" s="53"/>
      <c r="C30" s="354"/>
      <c r="D30" s="354"/>
      <c r="E30" s="354"/>
      <c r="F30" s="53"/>
      <c r="G30" s="354"/>
      <c r="H30" s="53"/>
      <c r="I30" s="53"/>
      <c r="J30" s="53"/>
      <c r="K30" s="53"/>
      <c r="L30" s="53"/>
      <c r="M30" s="354"/>
      <c r="N30" s="354"/>
      <c r="O30" s="354"/>
    </row>
    <row r="31" spans="1:15" s="6" customFormat="1" ht="17" thickBot="1" x14ac:dyDescent="0.3">
      <c r="A31" s="170" t="s">
        <v>5422</v>
      </c>
      <c r="B31" s="34"/>
      <c r="C31" s="34">
        <f>SUM(C29:C30)</f>
        <v>12</v>
      </c>
      <c r="D31" s="34">
        <f t="shared" ref="D31:O33" si="6">SUM(D29:D30)</f>
        <v>14</v>
      </c>
      <c r="E31" s="34">
        <f t="shared" si="6"/>
        <v>51</v>
      </c>
      <c r="F31" s="34">
        <f t="shared" si="6"/>
        <v>0</v>
      </c>
      <c r="G31" s="34">
        <f t="shared" si="6"/>
        <v>0</v>
      </c>
      <c r="H31" s="34">
        <f t="shared" si="6"/>
        <v>2</v>
      </c>
      <c r="I31" s="34">
        <f t="shared" si="6"/>
        <v>0</v>
      </c>
      <c r="J31" s="34">
        <f t="shared" si="6"/>
        <v>33</v>
      </c>
      <c r="K31" s="34">
        <f t="shared" si="6"/>
        <v>0</v>
      </c>
      <c r="L31" s="34">
        <f t="shared" si="6"/>
        <v>0</v>
      </c>
      <c r="M31" s="34">
        <f t="shared" si="6"/>
        <v>2</v>
      </c>
      <c r="N31" s="34">
        <f t="shared" si="6"/>
        <v>1</v>
      </c>
      <c r="O31" s="34">
        <f t="shared" si="6"/>
        <v>0</v>
      </c>
    </row>
    <row r="32" spans="1:15" s="1" customFormat="1" ht="17" thickBot="1" x14ac:dyDescent="0.3">
      <c r="A32" s="365">
        <v>44572</v>
      </c>
      <c r="B32" s="354" t="s">
        <v>5886</v>
      </c>
      <c r="C32" s="354">
        <v>-12</v>
      </c>
      <c r="D32" s="354">
        <v>-14</v>
      </c>
      <c r="E32" s="354">
        <v>-51</v>
      </c>
      <c r="F32" s="354"/>
      <c r="G32" s="354"/>
      <c r="H32" s="354">
        <v>-2</v>
      </c>
      <c r="I32" s="354"/>
      <c r="J32" s="354">
        <v>-33</v>
      </c>
      <c r="K32" s="354"/>
      <c r="L32" s="354"/>
      <c r="M32" s="354">
        <v>-2</v>
      </c>
      <c r="N32" s="354">
        <v>-1</v>
      </c>
      <c r="O32" s="354"/>
    </row>
    <row r="33" spans="1:16" s="6" customFormat="1" ht="17" thickBot="1" x14ac:dyDescent="0.3">
      <c r="A33" s="161" t="s">
        <v>5612</v>
      </c>
      <c r="B33" s="34"/>
      <c r="C33" s="34">
        <f>SUM(C31:C32)</f>
        <v>0</v>
      </c>
      <c r="D33" s="34">
        <f t="shared" si="6"/>
        <v>0</v>
      </c>
      <c r="E33" s="34">
        <f t="shared" si="6"/>
        <v>0</v>
      </c>
      <c r="F33" s="34">
        <f t="shared" si="6"/>
        <v>0</v>
      </c>
      <c r="G33" s="34">
        <f t="shared" si="6"/>
        <v>0</v>
      </c>
      <c r="H33" s="34">
        <f t="shared" si="6"/>
        <v>0</v>
      </c>
      <c r="I33" s="34">
        <f t="shared" si="6"/>
        <v>0</v>
      </c>
      <c r="J33" s="34">
        <f t="shared" si="6"/>
        <v>0</v>
      </c>
      <c r="K33" s="34">
        <f t="shared" si="6"/>
        <v>0</v>
      </c>
      <c r="L33" s="34">
        <f t="shared" si="6"/>
        <v>0</v>
      </c>
      <c r="M33" s="34">
        <f t="shared" si="6"/>
        <v>0</v>
      </c>
      <c r="N33" s="34">
        <f t="shared" si="6"/>
        <v>0</v>
      </c>
      <c r="O33" s="34">
        <f t="shared" si="6"/>
        <v>0</v>
      </c>
      <c r="P33" s="6" t="s">
        <v>5885</v>
      </c>
    </row>
    <row r="34" spans="1:16" s="1" customFormat="1" x14ac:dyDescent="0.25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</row>
    <row r="35" spans="1:16" ht="17" thickBot="1" x14ac:dyDescent="0.3"/>
    <row r="36" spans="1:16" ht="17" thickBot="1" x14ac:dyDescent="0.3">
      <c r="C36" s="10" t="s">
        <v>2</v>
      </c>
      <c r="D36" s="10" t="s">
        <v>3</v>
      </c>
      <c r="E36" s="10" t="s">
        <v>4</v>
      </c>
      <c r="F36" s="10" t="s">
        <v>10</v>
      </c>
      <c r="G36" s="10" t="s">
        <v>27</v>
      </c>
      <c r="H36" s="10" t="s">
        <v>28</v>
      </c>
      <c r="I36" s="10" t="s">
        <v>30</v>
      </c>
      <c r="J36" s="10" t="s">
        <v>31</v>
      </c>
      <c r="K36" s="10" t="s">
        <v>29</v>
      </c>
      <c r="L36" s="10" t="s">
        <v>778</v>
      </c>
      <c r="M36" s="10" t="s">
        <v>17</v>
      </c>
      <c r="N36" s="10" t="s">
        <v>18</v>
      </c>
      <c r="O36" s="10" t="s">
        <v>26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tabColor rgb="FF92D050"/>
  </sheetPr>
  <dimension ref="A1:N17"/>
  <sheetViews>
    <sheetView workbookViewId="0">
      <selection activeCell="B18" sqref="B18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8" width="8.5" style="2" customWidth="1"/>
    <col min="9" max="12" width="9.6640625" style="2" customWidth="1"/>
    <col min="13" max="13" width="8.5" style="2" customWidth="1"/>
    <col min="14" max="16384" width="9" style="2"/>
  </cols>
  <sheetData>
    <row r="1" spans="1:1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4" x14ac:dyDescent="0.25">
      <c r="A3" s="3" t="s">
        <v>2571</v>
      </c>
    </row>
    <row r="4" spans="1:14" x14ac:dyDescent="0.25">
      <c r="A4" s="3" t="s">
        <v>1270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62"/>
    </row>
    <row r="5" spans="1:14" ht="17" thickBot="1" x14ac:dyDescent="0.3"/>
    <row r="6" spans="1:14" s="1" customFormat="1" ht="17" thickBot="1" x14ac:dyDescent="0.3">
      <c r="A6" s="9" t="s">
        <v>0</v>
      </c>
      <c r="B6" s="10" t="s">
        <v>1</v>
      </c>
      <c r="C6" s="10" t="s">
        <v>4</v>
      </c>
      <c r="D6" s="10" t="s">
        <v>3</v>
      </c>
      <c r="E6" s="10" t="s">
        <v>26</v>
      </c>
      <c r="F6" s="10" t="s">
        <v>29</v>
      </c>
      <c r="G6" s="10" t="s">
        <v>10</v>
      </c>
      <c r="H6" s="10" t="s">
        <v>28</v>
      </c>
      <c r="I6" s="10" t="s">
        <v>31</v>
      </c>
      <c r="J6" s="10" t="s">
        <v>27</v>
      </c>
      <c r="K6" s="10" t="s">
        <v>30</v>
      </c>
      <c r="L6" s="10" t="s">
        <v>778</v>
      </c>
      <c r="M6" s="1279"/>
    </row>
    <row r="7" spans="1:14" x14ac:dyDescent="0.25">
      <c r="A7" s="55" t="s">
        <v>4636</v>
      </c>
      <c r="B7" s="13" t="s">
        <v>4640</v>
      </c>
      <c r="C7" s="13">
        <v>100</v>
      </c>
      <c r="D7" s="13">
        <v>50</v>
      </c>
      <c r="E7" s="13">
        <v>50</v>
      </c>
      <c r="F7" s="13">
        <v>32</v>
      </c>
      <c r="G7" s="13">
        <v>32</v>
      </c>
      <c r="H7" s="13">
        <v>14</v>
      </c>
      <c r="I7" s="13">
        <v>100</v>
      </c>
      <c r="J7" s="13"/>
      <c r="K7" s="13"/>
      <c r="L7" s="13"/>
      <c r="M7" s="13"/>
    </row>
    <row r="8" spans="1:14" s="1" customFormat="1" x14ac:dyDescent="0.25">
      <c r="A8" s="55" t="s">
        <v>4643</v>
      </c>
      <c r="B8" s="13" t="s">
        <v>4646</v>
      </c>
      <c r="C8" s="13">
        <v>156</v>
      </c>
      <c r="D8" s="13">
        <v>260</v>
      </c>
      <c r="E8" s="13">
        <v>122</v>
      </c>
      <c r="F8" s="13"/>
      <c r="G8" s="13">
        <v>80</v>
      </c>
      <c r="H8" s="43"/>
      <c r="I8" s="13">
        <v>86</v>
      </c>
      <c r="J8" s="13">
        <v>92</v>
      </c>
      <c r="K8" s="13">
        <v>24</v>
      </c>
      <c r="L8" s="13"/>
      <c r="M8" s="13"/>
    </row>
    <row r="9" spans="1:14" s="1" customFormat="1" x14ac:dyDescent="0.25">
      <c r="A9" s="55" t="s">
        <v>4687</v>
      </c>
      <c r="B9" s="13" t="s">
        <v>4689</v>
      </c>
      <c r="C9" s="43"/>
      <c r="D9" s="43"/>
      <c r="E9" s="43"/>
      <c r="F9" s="13"/>
      <c r="G9" s="43"/>
      <c r="H9" s="43"/>
      <c r="I9" s="43"/>
      <c r="J9" s="43"/>
      <c r="K9" s="43"/>
      <c r="L9" s="13">
        <v>30</v>
      </c>
      <c r="M9" s="13"/>
    </row>
    <row r="10" spans="1:14" ht="17" thickBot="1" x14ac:dyDescent="0.3">
      <c r="A10" s="21" t="s">
        <v>4694</v>
      </c>
      <c r="B10" s="14" t="s">
        <v>4696</v>
      </c>
      <c r="C10" s="14"/>
      <c r="D10" s="14"/>
      <c r="E10" s="14"/>
      <c r="F10" s="14"/>
      <c r="G10" s="14"/>
      <c r="H10" s="14"/>
      <c r="I10" s="14">
        <v>100</v>
      </c>
      <c r="J10" s="14"/>
      <c r="K10" s="14"/>
      <c r="L10" s="14"/>
      <c r="M10" s="14"/>
    </row>
    <row r="11" spans="1:14" s="1" customFormat="1" ht="17" thickBot="1" x14ac:dyDescent="0.3">
      <c r="A11" s="170" t="s">
        <v>4706</v>
      </c>
      <c r="B11" s="34"/>
      <c r="C11" s="34">
        <f>SUM(C7:C10)</f>
        <v>256</v>
      </c>
      <c r="D11" s="34">
        <f t="shared" ref="D11:M11" si="0">SUM(D7:D10)</f>
        <v>310</v>
      </c>
      <c r="E11" s="34">
        <f t="shared" si="0"/>
        <v>172</v>
      </c>
      <c r="F11" s="34">
        <f t="shared" si="0"/>
        <v>32</v>
      </c>
      <c r="G11" s="34">
        <f t="shared" si="0"/>
        <v>112</v>
      </c>
      <c r="H11" s="34">
        <f t="shared" si="0"/>
        <v>14</v>
      </c>
      <c r="I11" s="34">
        <f t="shared" si="0"/>
        <v>286</v>
      </c>
      <c r="J11" s="34">
        <f t="shared" si="0"/>
        <v>92</v>
      </c>
      <c r="K11" s="34">
        <f t="shared" si="0"/>
        <v>24</v>
      </c>
      <c r="L11" s="34">
        <f t="shared" si="0"/>
        <v>30</v>
      </c>
      <c r="M11" s="34">
        <f t="shared" si="0"/>
        <v>0</v>
      </c>
      <c r="N11" s="1" t="s">
        <v>4792</v>
      </c>
    </row>
    <row r="12" spans="1:14" s="1" customFormat="1" x14ac:dyDescent="0.25">
      <c r="A12" s="55" t="s">
        <v>4777</v>
      </c>
      <c r="B12" s="53" t="s">
        <v>63</v>
      </c>
      <c r="C12" s="354"/>
      <c r="D12" s="53">
        <v>-288</v>
      </c>
      <c r="E12" s="53">
        <v>-61</v>
      </c>
      <c r="F12" s="53"/>
      <c r="G12" s="53"/>
      <c r="H12" s="53"/>
      <c r="I12" s="53"/>
      <c r="J12" s="53">
        <v>-106</v>
      </c>
      <c r="K12" s="354"/>
      <c r="L12" s="354"/>
      <c r="M12" s="53"/>
    </row>
    <row r="13" spans="1:14" s="1" customFormat="1" x14ac:dyDescent="0.25">
      <c r="A13" s="55" t="s">
        <v>4798</v>
      </c>
      <c r="B13" s="13" t="s">
        <v>63</v>
      </c>
      <c r="C13" s="43"/>
      <c r="D13" s="43"/>
      <c r="E13" s="43"/>
      <c r="F13" s="13">
        <v>-32</v>
      </c>
      <c r="G13" s="43"/>
      <c r="H13" s="43"/>
      <c r="I13" s="43"/>
      <c r="J13" s="43"/>
      <c r="K13" s="13">
        <v>-24</v>
      </c>
      <c r="L13" s="13">
        <v>-30</v>
      </c>
      <c r="M13" s="13"/>
    </row>
    <row r="14" spans="1:14" s="1" customFormat="1" x14ac:dyDescent="0.25">
      <c r="A14" s="55" t="s">
        <v>4798</v>
      </c>
      <c r="B14" s="13" t="s">
        <v>63</v>
      </c>
      <c r="C14" s="13">
        <v>-241</v>
      </c>
      <c r="D14" s="13">
        <v>-22</v>
      </c>
      <c r="E14" s="13">
        <v>-111</v>
      </c>
      <c r="F14" s="43"/>
      <c r="G14" s="13">
        <v>-112</v>
      </c>
      <c r="H14" s="13">
        <v>-14</v>
      </c>
      <c r="I14" s="13">
        <v>-286</v>
      </c>
      <c r="J14" s="43"/>
      <c r="K14" s="43"/>
      <c r="L14" s="43"/>
      <c r="M14" s="43"/>
    </row>
    <row r="15" spans="1:14" s="1" customFormat="1" x14ac:dyDescent="0.25">
      <c r="A15" s="55"/>
      <c r="B15" s="13"/>
      <c r="C15" s="43"/>
      <c r="D15" s="43"/>
      <c r="E15" s="43"/>
      <c r="F15" s="13"/>
      <c r="G15" s="43"/>
      <c r="H15" s="43"/>
      <c r="I15" s="43"/>
      <c r="J15" s="43"/>
      <c r="K15" s="43"/>
      <c r="L15" s="43"/>
      <c r="M15" s="13"/>
    </row>
    <row r="16" spans="1:14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</row>
    <row r="17" spans="1:13" s="1" customFormat="1" x14ac:dyDescent="0.25">
      <c r="A17" s="43"/>
      <c r="B17" s="43"/>
      <c r="C17" s="43">
        <f>SUM(C11:C16)</f>
        <v>15</v>
      </c>
      <c r="D17" s="43">
        <f t="shared" ref="D17:M17" si="1">SUM(D11:D16)</f>
        <v>0</v>
      </c>
      <c r="E17" s="43">
        <f t="shared" si="1"/>
        <v>0</v>
      </c>
      <c r="F17" s="43">
        <f t="shared" si="1"/>
        <v>0</v>
      </c>
      <c r="G17" s="43">
        <f t="shared" si="1"/>
        <v>0</v>
      </c>
      <c r="H17" s="43">
        <f t="shared" si="1"/>
        <v>0</v>
      </c>
      <c r="I17" s="43">
        <f t="shared" si="1"/>
        <v>0</v>
      </c>
      <c r="J17" s="43">
        <f t="shared" si="1"/>
        <v>-14</v>
      </c>
      <c r="K17" s="43">
        <f t="shared" si="1"/>
        <v>0</v>
      </c>
      <c r="L17" s="43">
        <f t="shared" si="1"/>
        <v>0</v>
      </c>
      <c r="M17" s="43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tabColor rgb="FF92D050"/>
  </sheetPr>
  <dimension ref="A1:V37"/>
  <sheetViews>
    <sheetView workbookViewId="0">
      <selection activeCell="I23" sqref="I23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8" width="8.5" style="2" customWidth="1"/>
    <col min="19" max="19" width="9.5" style="2" bestFit="1" customWidth="1"/>
    <col min="20" max="16384" width="9" style="2"/>
  </cols>
  <sheetData>
    <row r="1" spans="1:19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9" x14ac:dyDescent="0.25">
      <c r="A3" s="3" t="s">
        <v>2571</v>
      </c>
    </row>
    <row r="4" spans="1:19" x14ac:dyDescent="0.25">
      <c r="A4" s="3" t="s">
        <v>2765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9" ht="17" thickBot="1" x14ac:dyDescent="0.3"/>
    <row r="6" spans="1:19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17</v>
      </c>
      <c r="E6" s="10" t="s">
        <v>4</v>
      </c>
      <c r="F6" s="10" t="s">
        <v>29</v>
      </c>
      <c r="G6" s="10" t="s">
        <v>778</v>
      </c>
      <c r="H6" s="10" t="s">
        <v>30</v>
      </c>
      <c r="I6" s="10" t="s">
        <v>31</v>
      </c>
      <c r="J6" s="10" t="s">
        <v>365</v>
      </c>
      <c r="K6" s="10" t="s">
        <v>3</v>
      </c>
      <c r="L6" s="10" t="s">
        <v>18</v>
      </c>
      <c r="M6" s="10" t="s">
        <v>10</v>
      </c>
      <c r="N6" s="10" t="s">
        <v>14</v>
      </c>
      <c r="O6" s="10" t="s">
        <v>28</v>
      </c>
      <c r="P6" s="10" t="s">
        <v>27</v>
      </c>
      <c r="Q6" s="10" t="s">
        <v>2</v>
      </c>
      <c r="R6" s="10" t="s">
        <v>134</v>
      </c>
    </row>
    <row r="7" spans="1:19" s="6" customFormat="1" x14ac:dyDescent="0.25">
      <c r="A7" s="76" t="s">
        <v>2763</v>
      </c>
      <c r="B7" s="78" t="s">
        <v>2768</v>
      </c>
      <c r="C7" s="14">
        <v>50</v>
      </c>
      <c r="D7" s="14">
        <v>16</v>
      </c>
      <c r="E7" s="14">
        <v>100</v>
      </c>
      <c r="F7" s="14">
        <v>40</v>
      </c>
      <c r="G7" s="14">
        <v>20</v>
      </c>
      <c r="H7" s="14">
        <v>20</v>
      </c>
      <c r="I7" s="14">
        <v>200</v>
      </c>
      <c r="J7" s="14">
        <v>50</v>
      </c>
      <c r="K7" s="14">
        <v>130</v>
      </c>
      <c r="L7" s="115"/>
      <c r="M7" s="115"/>
      <c r="N7" s="115"/>
      <c r="O7" s="115"/>
      <c r="P7" s="115"/>
      <c r="Q7" s="115"/>
      <c r="R7" s="115"/>
    </row>
    <row r="8" spans="1:19" s="8" customFormat="1" x14ac:dyDescent="0.25">
      <c r="A8" s="76" t="s">
        <v>2763</v>
      </c>
      <c r="B8" s="78" t="s">
        <v>2767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>
        <v>28</v>
      </c>
      <c r="O8" s="13">
        <v>20</v>
      </c>
      <c r="P8" s="13">
        <v>60</v>
      </c>
      <c r="Q8" s="13"/>
      <c r="R8" s="13"/>
    </row>
    <row r="9" spans="1:19" s="6" customFormat="1" ht="17" thickBot="1" x14ac:dyDescent="0.3">
      <c r="A9" s="76" t="s">
        <v>2763</v>
      </c>
      <c r="B9" s="78" t="s">
        <v>2766</v>
      </c>
      <c r="C9" s="14">
        <v>30</v>
      </c>
      <c r="D9" s="14"/>
      <c r="E9" s="14"/>
      <c r="F9" s="14"/>
      <c r="G9" s="14"/>
      <c r="H9" s="14"/>
      <c r="I9" s="14"/>
      <c r="J9" s="14"/>
      <c r="K9" s="14">
        <v>80</v>
      </c>
      <c r="L9" s="14">
        <v>16</v>
      </c>
      <c r="M9" s="14">
        <v>50</v>
      </c>
      <c r="N9" s="14"/>
      <c r="O9" s="14"/>
      <c r="P9" s="14"/>
      <c r="Q9" s="14"/>
      <c r="R9" s="115"/>
    </row>
    <row r="10" spans="1:19" s="6" customFormat="1" ht="17" thickBot="1" x14ac:dyDescent="0.3">
      <c r="A10" s="170" t="s">
        <v>2787</v>
      </c>
      <c r="B10" s="34"/>
      <c r="C10" s="34">
        <f>SUM(C7:C9)</f>
        <v>80</v>
      </c>
      <c r="D10" s="34">
        <f>SUM(D7:D9)</f>
        <v>16</v>
      </c>
      <c r="E10" s="34">
        <f>SUM(E7:E9)</f>
        <v>100</v>
      </c>
      <c r="F10" s="34">
        <f>SUM(F7:F9)</f>
        <v>40</v>
      </c>
      <c r="G10" s="34">
        <f t="shared" ref="G10:P10" si="0">SUM(G7:G9)</f>
        <v>20</v>
      </c>
      <c r="H10" s="34">
        <f t="shared" si="0"/>
        <v>20</v>
      </c>
      <c r="I10" s="34">
        <f t="shared" si="0"/>
        <v>200</v>
      </c>
      <c r="J10" s="34">
        <f t="shared" si="0"/>
        <v>50</v>
      </c>
      <c r="K10" s="34">
        <f t="shared" si="0"/>
        <v>210</v>
      </c>
      <c r="L10" s="34">
        <f t="shared" si="0"/>
        <v>16</v>
      </c>
      <c r="M10" s="34">
        <f t="shared" si="0"/>
        <v>50</v>
      </c>
      <c r="N10" s="34">
        <f t="shared" si="0"/>
        <v>28</v>
      </c>
      <c r="O10" s="34">
        <f t="shared" si="0"/>
        <v>20</v>
      </c>
      <c r="P10" s="34">
        <f t="shared" si="0"/>
        <v>60</v>
      </c>
      <c r="Q10" s="34"/>
      <c r="R10" s="34">
        <f>SUM(R7:R9)</f>
        <v>0</v>
      </c>
    </row>
    <row r="11" spans="1:19" s="1" customFormat="1" x14ac:dyDescent="0.25">
      <c r="A11" s="28">
        <v>44260</v>
      </c>
      <c r="B11" s="379" t="s">
        <v>2772</v>
      </c>
      <c r="C11" s="370"/>
      <c r="D11" s="370"/>
      <c r="E11" s="370"/>
      <c r="F11" s="22">
        <v>30</v>
      </c>
      <c r="G11" s="370"/>
      <c r="H11" s="370"/>
      <c r="I11" s="370"/>
      <c r="J11" s="370"/>
      <c r="K11" s="370"/>
      <c r="L11" s="370"/>
      <c r="M11" s="22">
        <v>20</v>
      </c>
      <c r="N11" s="370"/>
      <c r="O11" s="22">
        <v>20</v>
      </c>
      <c r="P11" s="22">
        <v>20</v>
      </c>
      <c r="Q11" s="22"/>
      <c r="R11" s="370"/>
    </row>
    <row r="12" spans="1:19" s="1" customFormat="1" ht="17" thickBot="1" x14ac:dyDescent="0.3">
      <c r="A12" s="12">
        <v>44505</v>
      </c>
      <c r="B12" s="15" t="s">
        <v>2832</v>
      </c>
      <c r="C12" s="43"/>
      <c r="D12" s="43"/>
      <c r="E12" s="13">
        <v>160</v>
      </c>
      <c r="F12" s="13">
        <v>50</v>
      </c>
      <c r="G12" s="43"/>
      <c r="H12" s="43"/>
      <c r="I12" s="13">
        <v>50</v>
      </c>
      <c r="J12" s="43"/>
      <c r="K12" s="13">
        <v>100</v>
      </c>
      <c r="L12" s="43"/>
      <c r="M12" s="13">
        <v>20</v>
      </c>
      <c r="N12" s="43"/>
      <c r="O12" s="43"/>
      <c r="P12" s="13">
        <v>60</v>
      </c>
      <c r="Q12" s="13">
        <v>100</v>
      </c>
      <c r="R12" s="43"/>
      <c r="S12" s="1" t="s">
        <v>2833</v>
      </c>
    </row>
    <row r="13" spans="1:19" s="6" customFormat="1" ht="17" thickBot="1" x14ac:dyDescent="0.3">
      <c r="A13" s="170" t="s">
        <v>2890</v>
      </c>
      <c r="B13" s="34"/>
      <c r="C13" s="34">
        <f>SUM(C10:C12)</f>
        <v>80</v>
      </c>
      <c r="D13" s="34">
        <f>SUM(D10:D12)</f>
        <v>16</v>
      </c>
      <c r="E13" s="34">
        <f t="shared" ref="E13:R13" si="1">SUM(E10:E12)</f>
        <v>260</v>
      </c>
      <c r="F13" s="34">
        <f t="shared" si="1"/>
        <v>120</v>
      </c>
      <c r="G13" s="34">
        <f t="shared" si="1"/>
        <v>20</v>
      </c>
      <c r="H13" s="34">
        <f t="shared" si="1"/>
        <v>20</v>
      </c>
      <c r="I13" s="34">
        <f t="shared" si="1"/>
        <v>250</v>
      </c>
      <c r="J13" s="34">
        <f t="shared" si="1"/>
        <v>50</v>
      </c>
      <c r="K13" s="34">
        <f t="shared" si="1"/>
        <v>310</v>
      </c>
      <c r="L13" s="34">
        <f t="shared" si="1"/>
        <v>16</v>
      </c>
      <c r="M13" s="34">
        <f t="shared" si="1"/>
        <v>90</v>
      </c>
      <c r="N13" s="34">
        <f t="shared" si="1"/>
        <v>28</v>
      </c>
      <c r="O13" s="34">
        <f t="shared" si="1"/>
        <v>40</v>
      </c>
      <c r="P13" s="34">
        <f t="shared" si="1"/>
        <v>140</v>
      </c>
      <c r="Q13" s="34">
        <f t="shared" si="1"/>
        <v>100</v>
      </c>
      <c r="R13" s="34">
        <f t="shared" si="1"/>
        <v>0</v>
      </c>
    </row>
    <row r="14" spans="1:19" s="638" customFormat="1" ht="17.25" customHeight="1" x14ac:dyDescent="0.25">
      <c r="A14" s="698">
        <v>44202</v>
      </c>
      <c r="B14" s="378" t="s">
        <v>2941</v>
      </c>
      <c r="C14" s="835"/>
      <c r="D14" s="835"/>
      <c r="E14" s="378">
        <v>8</v>
      </c>
      <c r="F14" s="835"/>
      <c r="G14" s="835"/>
      <c r="H14" s="378">
        <v>2</v>
      </c>
      <c r="I14" s="378">
        <v>4</v>
      </c>
      <c r="J14" s="835"/>
      <c r="K14" s="378">
        <v>6</v>
      </c>
      <c r="L14" s="835"/>
      <c r="M14" s="378">
        <v>3</v>
      </c>
      <c r="N14" s="835"/>
      <c r="O14" s="378">
        <v>3</v>
      </c>
      <c r="P14" s="378">
        <v>6</v>
      </c>
      <c r="Q14" s="378">
        <v>6</v>
      </c>
      <c r="R14" s="835"/>
      <c r="S14" s="264" t="s">
        <v>2746</v>
      </c>
    </row>
    <row r="15" spans="1:19" s="638" customFormat="1" x14ac:dyDescent="0.25">
      <c r="A15" s="698">
        <v>44202</v>
      </c>
      <c r="B15" s="378" t="s">
        <v>2941</v>
      </c>
      <c r="C15" s="835"/>
      <c r="D15" s="835"/>
      <c r="E15" s="378">
        <v>30</v>
      </c>
      <c r="F15" s="835"/>
      <c r="G15" s="835"/>
      <c r="H15" s="835"/>
      <c r="I15" s="835"/>
      <c r="J15" s="835"/>
      <c r="K15" s="378">
        <v>14</v>
      </c>
      <c r="L15" s="835"/>
      <c r="M15" s="378">
        <v>7</v>
      </c>
      <c r="N15" s="835"/>
      <c r="O15" s="378">
        <v>4</v>
      </c>
      <c r="P15" s="378">
        <v>10</v>
      </c>
      <c r="Q15" s="378">
        <v>14</v>
      </c>
      <c r="R15" s="835"/>
      <c r="S15" s="892">
        <v>44413</v>
      </c>
    </row>
    <row r="16" spans="1:19" s="1" customFormat="1" x14ac:dyDescent="0.25">
      <c r="A16" s="156" t="s">
        <v>2964</v>
      </c>
      <c r="B16" s="25" t="s">
        <v>63</v>
      </c>
      <c r="C16" s="13">
        <v>-7</v>
      </c>
      <c r="D16" s="43"/>
      <c r="E16" s="13">
        <v>-56</v>
      </c>
      <c r="F16" s="43"/>
      <c r="G16" s="43"/>
      <c r="H16" s="43"/>
      <c r="I16" s="13">
        <v>-30</v>
      </c>
      <c r="J16" s="43"/>
      <c r="K16" s="13">
        <v>-100</v>
      </c>
      <c r="L16" s="43"/>
      <c r="M16" s="13">
        <v>-14</v>
      </c>
      <c r="N16" s="13">
        <v>-6</v>
      </c>
      <c r="O16" s="13">
        <v>-13</v>
      </c>
      <c r="P16" s="13">
        <v>-40</v>
      </c>
      <c r="Q16" s="13">
        <v>-21</v>
      </c>
      <c r="R16" s="43"/>
    </row>
    <row r="17" spans="1:22" s="1" customFormat="1" x14ac:dyDescent="0.25">
      <c r="A17" s="12" t="s">
        <v>2979</v>
      </c>
      <c r="B17" s="13" t="s">
        <v>63</v>
      </c>
      <c r="C17" s="13">
        <v>-24</v>
      </c>
      <c r="D17" s="43"/>
      <c r="E17" s="13">
        <v>-73</v>
      </c>
      <c r="F17" s="43"/>
      <c r="G17" s="43"/>
      <c r="H17" s="43"/>
      <c r="I17" s="13">
        <v>-83</v>
      </c>
      <c r="J17" s="13">
        <v>-30</v>
      </c>
      <c r="K17" s="43"/>
      <c r="L17" s="43"/>
      <c r="M17" s="13">
        <v>-33</v>
      </c>
      <c r="N17" s="13">
        <v>-6</v>
      </c>
      <c r="O17" s="13">
        <v>-11</v>
      </c>
      <c r="P17" s="43"/>
      <c r="Q17" s="13">
        <v>-54</v>
      </c>
      <c r="R17" s="43"/>
    </row>
    <row r="18" spans="1:22" x14ac:dyDescent="0.25">
      <c r="A18" s="12" t="s">
        <v>2985</v>
      </c>
      <c r="B18" s="13" t="s">
        <v>63</v>
      </c>
      <c r="C18" s="13"/>
      <c r="D18" s="13">
        <v>-14</v>
      </c>
      <c r="E18" s="13"/>
      <c r="F18" s="13">
        <v>-45</v>
      </c>
      <c r="G18" s="13"/>
      <c r="H18" s="13"/>
      <c r="I18" s="13">
        <v>-28</v>
      </c>
      <c r="J18" s="13">
        <v>-5</v>
      </c>
      <c r="K18" s="13">
        <v>-100</v>
      </c>
      <c r="L18" s="13">
        <v>-12</v>
      </c>
      <c r="M18" s="13">
        <v>-15</v>
      </c>
      <c r="N18" s="13"/>
      <c r="O18" s="13"/>
      <c r="P18" s="13">
        <v>-75</v>
      </c>
      <c r="Q18" s="13"/>
      <c r="R18" s="13"/>
    </row>
    <row r="19" spans="1:22" s="1" customFormat="1" ht="17" thickBot="1" x14ac:dyDescent="0.3">
      <c r="A19" s="12" t="s">
        <v>2993</v>
      </c>
      <c r="B19" s="13" t="s">
        <v>63</v>
      </c>
      <c r="C19" s="13">
        <v>-16</v>
      </c>
      <c r="D19" s="43"/>
      <c r="E19" s="43"/>
      <c r="F19" s="13">
        <v>-25</v>
      </c>
      <c r="G19" s="43"/>
      <c r="H19" s="43"/>
      <c r="I19" s="43"/>
      <c r="J19" s="43"/>
      <c r="K19" s="13">
        <v>-35</v>
      </c>
      <c r="L19" s="43"/>
      <c r="M19" s="43"/>
      <c r="N19" s="43"/>
      <c r="O19" s="43"/>
      <c r="P19" s="43"/>
      <c r="Q19" s="43"/>
      <c r="R19" s="43"/>
    </row>
    <row r="20" spans="1:22" s="6" customFormat="1" ht="17" thickBot="1" x14ac:dyDescent="0.3">
      <c r="A20" s="170" t="s">
        <v>3009</v>
      </c>
      <c r="B20" s="34"/>
      <c r="C20" s="34">
        <f>SUM(C13:C19)</f>
        <v>33</v>
      </c>
      <c r="D20" s="34">
        <f t="shared" ref="D20:R20" si="2">SUM(D13:D19)</f>
        <v>2</v>
      </c>
      <c r="E20" s="34">
        <f t="shared" si="2"/>
        <v>169</v>
      </c>
      <c r="F20" s="34">
        <f t="shared" si="2"/>
        <v>50</v>
      </c>
      <c r="G20" s="34">
        <f t="shared" si="2"/>
        <v>20</v>
      </c>
      <c r="H20" s="34">
        <f t="shared" si="2"/>
        <v>22</v>
      </c>
      <c r="I20" s="34">
        <f t="shared" si="2"/>
        <v>113</v>
      </c>
      <c r="J20" s="34">
        <f t="shared" si="2"/>
        <v>15</v>
      </c>
      <c r="K20" s="34">
        <f t="shared" si="2"/>
        <v>95</v>
      </c>
      <c r="L20" s="34">
        <f t="shared" si="2"/>
        <v>4</v>
      </c>
      <c r="M20" s="34">
        <f t="shared" si="2"/>
        <v>38</v>
      </c>
      <c r="N20" s="34">
        <f t="shared" si="2"/>
        <v>16</v>
      </c>
      <c r="O20" s="34">
        <f t="shared" si="2"/>
        <v>23</v>
      </c>
      <c r="P20" s="34">
        <f t="shared" si="2"/>
        <v>41</v>
      </c>
      <c r="Q20" s="34">
        <f t="shared" si="2"/>
        <v>45</v>
      </c>
      <c r="R20" s="34">
        <f t="shared" si="2"/>
        <v>0</v>
      </c>
    </row>
    <row r="21" spans="1:22" s="1" customFormat="1" x14ac:dyDescent="0.25">
      <c r="A21" s="12" t="s">
        <v>3104</v>
      </c>
      <c r="B21" s="15" t="s">
        <v>63</v>
      </c>
      <c r="C21" s="13">
        <v>-24</v>
      </c>
      <c r="D21" s="13">
        <v>-2</v>
      </c>
      <c r="E21" s="43"/>
      <c r="F21" s="43"/>
      <c r="G21" s="43"/>
      <c r="H21" s="43"/>
      <c r="I21" s="43"/>
      <c r="J21" s="43"/>
      <c r="K21" s="13">
        <v>-36</v>
      </c>
      <c r="L21" s="43"/>
      <c r="M21" s="13">
        <v>-14</v>
      </c>
      <c r="N21" s="43"/>
      <c r="O21" s="13">
        <v>-62</v>
      </c>
      <c r="P21" s="13">
        <v>-10</v>
      </c>
      <c r="Q21" s="13">
        <v>-10</v>
      </c>
      <c r="R21" s="43"/>
    </row>
    <row r="22" spans="1:22" s="1" customFormat="1" ht="17" thickBot="1" x14ac:dyDescent="0.3">
      <c r="A22" s="12" t="s">
        <v>3104</v>
      </c>
      <c r="B22" s="15" t="s">
        <v>63</v>
      </c>
      <c r="C22" s="43"/>
      <c r="D22" s="43"/>
      <c r="E22" s="13">
        <v>-52</v>
      </c>
      <c r="F22" s="13">
        <v>-33</v>
      </c>
      <c r="G22" s="13">
        <v>-16</v>
      </c>
      <c r="H22" s="13">
        <v>-11</v>
      </c>
      <c r="I22" s="13">
        <v>-33</v>
      </c>
      <c r="J22" s="13">
        <v>-11</v>
      </c>
      <c r="K22" s="43"/>
      <c r="L22" s="43"/>
      <c r="M22" s="43"/>
      <c r="N22" s="13">
        <v>-10</v>
      </c>
      <c r="O22" s="43"/>
      <c r="P22" s="43"/>
      <c r="Q22" s="43"/>
      <c r="R22" s="13">
        <v>-12</v>
      </c>
    </row>
    <row r="23" spans="1:22" s="6" customFormat="1" ht="17" thickBot="1" x14ac:dyDescent="0.3">
      <c r="A23" s="170" t="s">
        <v>3102</v>
      </c>
      <c r="B23" s="34"/>
      <c r="C23" s="34">
        <f>SUM(C20:C22)</f>
        <v>9</v>
      </c>
      <c r="D23" s="34">
        <f t="shared" ref="D23:R23" si="3">SUM(D20:D22)</f>
        <v>0</v>
      </c>
      <c r="E23" s="34">
        <f t="shared" si="3"/>
        <v>117</v>
      </c>
      <c r="F23" s="34">
        <f t="shared" si="3"/>
        <v>17</v>
      </c>
      <c r="G23" s="34">
        <f t="shared" si="3"/>
        <v>4</v>
      </c>
      <c r="H23" s="34">
        <f t="shared" si="3"/>
        <v>11</v>
      </c>
      <c r="I23" s="34">
        <f t="shared" si="3"/>
        <v>80</v>
      </c>
      <c r="J23" s="34">
        <f t="shared" si="3"/>
        <v>4</v>
      </c>
      <c r="K23" s="34">
        <f t="shared" si="3"/>
        <v>59</v>
      </c>
      <c r="L23" s="34">
        <f t="shared" si="3"/>
        <v>4</v>
      </c>
      <c r="M23" s="34">
        <f t="shared" si="3"/>
        <v>24</v>
      </c>
      <c r="N23" s="34">
        <f t="shared" si="3"/>
        <v>6</v>
      </c>
      <c r="O23" s="56">
        <f t="shared" si="3"/>
        <v>-39</v>
      </c>
      <c r="P23" s="34">
        <f t="shared" si="3"/>
        <v>31</v>
      </c>
      <c r="Q23" s="34">
        <f t="shared" si="3"/>
        <v>35</v>
      </c>
      <c r="R23" s="56">
        <f t="shared" si="3"/>
        <v>-12</v>
      </c>
    </row>
    <row r="24" spans="1:22" s="1" customFormat="1" ht="17" thickBot="1" x14ac:dyDescent="0.3">
      <c r="A24" s="12">
        <v>44355</v>
      </c>
      <c r="B24" s="15" t="s">
        <v>3152</v>
      </c>
      <c r="C24" s="13">
        <v>36</v>
      </c>
      <c r="D24" s="43"/>
      <c r="E24" s="13">
        <v>45</v>
      </c>
      <c r="F24" s="13">
        <v>6</v>
      </c>
      <c r="G24" s="43"/>
      <c r="H24" s="13">
        <v>16</v>
      </c>
      <c r="I24" s="13">
        <v>50</v>
      </c>
      <c r="J24" s="43"/>
      <c r="K24" s="13">
        <v>30</v>
      </c>
      <c r="L24" s="43"/>
      <c r="M24" s="13">
        <v>11</v>
      </c>
      <c r="N24" s="43"/>
      <c r="O24" s="43"/>
      <c r="P24" s="13">
        <v>15</v>
      </c>
      <c r="Q24" s="43"/>
      <c r="R24" s="13">
        <v>15</v>
      </c>
    </row>
    <row r="25" spans="1:22" s="6" customFormat="1" ht="17" thickBot="1" x14ac:dyDescent="0.3">
      <c r="A25" s="170" t="s">
        <v>3221</v>
      </c>
      <c r="B25" s="34"/>
      <c r="C25" s="34">
        <f>SUM(C23:C24)</f>
        <v>45</v>
      </c>
      <c r="D25" s="34">
        <f t="shared" ref="D25:R25" si="4">SUM(D23:D24)</f>
        <v>0</v>
      </c>
      <c r="E25" s="34">
        <f t="shared" si="4"/>
        <v>162</v>
      </c>
      <c r="F25" s="34">
        <f t="shared" si="4"/>
        <v>23</v>
      </c>
      <c r="G25" s="34">
        <f t="shared" si="4"/>
        <v>4</v>
      </c>
      <c r="H25" s="34">
        <f t="shared" si="4"/>
        <v>27</v>
      </c>
      <c r="I25" s="34">
        <f t="shared" si="4"/>
        <v>130</v>
      </c>
      <c r="J25" s="34">
        <f t="shared" si="4"/>
        <v>4</v>
      </c>
      <c r="K25" s="34">
        <f t="shared" si="4"/>
        <v>89</v>
      </c>
      <c r="L25" s="34">
        <f t="shared" si="4"/>
        <v>4</v>
      </c>
      <c r="M25" s="34">
        <f t="shared" si="4"/>
        <v>35</v>
      </c>
      <c r="N25" s="34">
        <f t="shared" si="4"/>
        <v>6</v>
      </c>
      <c r="O25" s="56">
        <f t="shared" si="4"/>
        <v>-39</v>
      </c>
      <c r="P25" s="34">
        <f t="shared" si="4"/>
        <v>46</v>
      </c>
      <c r="Q25" s="34">
        <f t="shared" si="4"/>
        <v>35</v>
      </c>
      <c r="R25" s="34">
        <f t="shared" si="4"/>
        <v>3</v>
      </c>
    </row>
    <row r="26" spans="1:22" s="1" customFormat="1" x14ac:dyDescent="0.25">
      <c r="A26" s="12" t="s">
        <v>3278</v>
      </c>
      <c r="B26" s="15" t="s">
        <v>63</v>
      </c>
      <c r="C26" s="43"/>
      <c r="D26" s="43"/>
      <c r="E26" s="43"/>
      <c r="F26" s="43"/>
      <c r="G26" s="43"/>
      <c r="H26" s="43"/>
      <c r="I26" s="13">
        <v>-34</v>
      </c>
      <c r="J26" s="43"/>
      <c r="K26" s="43"/>
      <c r="L26" s="43"/>
      <c r="M26" s="43"/>
      <c r="N26" s="43"/>
      <c r="O26" s="43"/>
      <c r="P26" s="43"/>
      <c r="Q26" s="43"/>
      <c r="R26" s="43"/>
    </row>
    <row r="27" spans="1:22" s="1" customFormat="1" x14ac:dyDescent="0.25">
      <c r="A27" s="12" t="s">
        <v>3278</v>
      </c>
      <c r="B27" s="15" t="s">
        <v>63</v>
      </c>
      <c r="C27" s="13">
        <v>-38</v>
      </c>
      <c r="D27" s="43"/>
      <c r="E27" s="13">
        <v>-35</v>
      </c>
      <c r="F27" s="13">
        <v>-12</v>
      </c>
      <c r="G27" s="43"/>
      <c r="H27" s="13">
        <v>-32</v>
      </c>
      <c r="I27" s="43"/>
      <c r="J27" s="43"/>
      <c r="K27" s="43"/>
      <c r="L27" s="43"/>
      <c r="M27" s="43"/>
      <c r="N27" s="43"/>
      <c r="O27" s="13">
        <v>-24</v>
      </c>
      <c r="P27" s="13">
        <v>-50</v>
      </c>
      <c r="Q27" s="13">
        <v>-29</v>
      </c>
      <c r="R27" s="43"/>
    </row>
    <row r="28" spans="1:22" s="1" customFormat="1" x14ac:dyDescent="0.25">
      <c r="A28" s="13" t="s">
        <v>3310</v>
      </c>
      <c r="B28" s="13" t="s">
        <v>63</v>
      </c>
      <c r="C28" s="43"/>
      <c r="D28" s="43"/>
      <c r="E28" s="13">
        <v>-62</v>
      </c>
      <c r="F28" s="43"/>
      <c r="G28" s="43"/>
      <c r="H28" s="43"/>
      <c r="I28" s="13">
        <v>-172</v>
      </c>
      <c r="J28" s="43"/>
      <c r="K28" s="13">
        <v>-72</v>
      </c>
      <c r="L28" s="13">
        <v>-2</v>
      </c>
      <c r="M28" s="13">
        <v>-28</v>
      </c>
      <c r="N28" s="13">
        <v>-4</v>
      </c>
      <c r="O28" s="13">
        <v>-4</v>
      </c>
      <c r="P28" s="43"/>
      <c r="Q28" s="43"/>
      <c r="R28" s="43"/>
    </row>
    <row r="29" spans="1:22" s="1" customFormat="1" ht="17" thickBot="1" x14ac:dyDescent="0.3">
      <c r="A29" s="13" t="s">
        <v>3310</v>
      </c>
      <c r="B29" s="13" t="s">
        <v>63</v>
      </c>
      <c r="C29" s="43"/>
      <c r="D29" s="43"/>
      <c r="E29" s="43"/>
      <c r="F29" s="13">
        <v>-11</v>
      </c>
      <c r="G29" s="13">
        <v>-3</v>
      </c>
      <c r="H29" s="13">
        <v>-35</v>
      </c>
      <c r="I29" s="43"/>
      <c r="J29" s="43"/>
      <c r="K29" s="43"/>
      <c r="L29" s="43"/>
      <c r="M29" s="43"/>
      <c r="N29" s="43"/>
      <c r="O29" s="43"/>
      <c r="P29" s="43"/>
      <c r="Q29" s="43"/>
      <c r="R29" s="13">
        <v>-5</v>
      </c>
    </row>
    <row r="30" spans="1:22" s="6" customFormat="1" ht="17" thickBot="1" x14ac:dyDescent="0.3">
      <c r="A30" s="170" t="s">
        <v>3339</v>
      </c>
      <c r="B30" s="34"/>
      <c r="C30" s="34">
        <f>SUM(C25:C29)</f>
        <v>7</v>
      </c>
      <c r="D30" s="34">
        <f t="shared" ref="D30:R30" si="5">SUM(D25:D29)</f>
        <v>0</v>
      </c>
      <c r="E30" s="34">
        <f t="shared" si="5"/>
        <v>65</v>
      </c>
      <c r="F30" s="34">
        <f t="shared" si="5"/>
        <v>0</v>
      </c>
      <c r="G30" s="34">
        <f t="shared" si="5"/>
        <v>1</v>
      </c>
      <c r="H30" s="56">
        <f t="shared" si="5"/>
        <v>-40</v>
      </c>
      <c r="I30" s="56">
        <f t="shared" si="5"/>
        <v>-76</v>
      </c>
      <c r="J30" s="34">
        <f t="shared" si="5"/>
        <v>4</v>
      </c>
      <c r="K30" s="34">
        <f t="shared" si="5"/>
        <v>17</v>
      </c>
      <c r="L30" s="34">
        <f t="shared" si="5"/>
        <v>2</v>
      </c>
      <c r="M30" s="34">
        <f t="shared" si="5"/>
        <v>7</v>
      </c>
      <c r="N30" s="34">
        <f t="shared" si="5"/>
        <v>2</v>
      </c>
      <c r="O30" s="56">
        <f t="shared" si="5"/>
        <v>-67</v>
      </c>
      <c r="P30" s="56">
        <f t="shared" si="5"/>
        <v>-4</v>
      </c>
      <c r="Q30" s="34">
        <f t="shared" si="5"/>
        <v>6</v>
      </c>
      <c r="R30" s="56">
        <f t="shared" si="5"/>
        <v>-2</v>
      </c>
      <c r="S30" s="355" t="s">
        <v>3340</v>
      </c>
      <c r="T30" s="355"/>
      <c r="U30" s="355"/>
      <c r="V30" s="355"/>
    </row>
    <row r="31" spans="1:22" s="1" customFormat="1" ht="17" thickBot="1" x14ac:dyDescent="0.3">
      <c r="A31" s="13"/>
      <c r="B31" s="13"/>
      <c r="C31" s="43"/>
      <c r="D31" s="43"/>
      <c r="E31" s="43"/>
      <c r="F31" s="13"/>
      <c r="G31" s="13"/>
      <c r="H31" s="13"/>
      <c r="I31" s="43"/>
      <c r="J31" s="43"/>
      <c r="K31" s="43"/>
      <c r="L31" s="43"/>
      <c r="M31" s="43"/>
      <c r="N31" s="43"/>
      <c r="O31" s="43"/>
      <c r="P31" s="43"/>
      <c r="Q31" s="43"/>
      <c r="R31" s="13"/>
    </row>
    <row r="32" spans="1:22" s="6" customFormat="1" ht="17" thickBot="1" x14ac:dyDescent="0.3">
      <c r="A32" s="171" t="s">
        <v>3456</v>
      </c>
      <c r="B32" s="41"/>
      <c r="C32" s="181">
        <f>SUM(C30:C31)</f>
        <v>7</v>
      </c>
      <c r="D32" s="41">
        <f t="shared" ref="D32:R32" si="6">SUM(D30:D31)</f>
        <v>0</v>
      </c>
      <c r="E32" s="181">
        <f t="shared" si="6"/>
        <v>65</v>
      </c>
      <c r="F32" s="41">
        <f t="shared" si="6"/>
        <v>0</v>
      </c>
      <c r="G32" s="181">
        <f t="shared" si="6"/>
        <v>1</v>
      </c>
      <c r="H32" s="56">
        <f t="shared" si="6"/>
        <v>-40</v>
      </c>
      <c r="I32" s="56">
        <f t="shared" si="6"/>
        <v>-76</v>
      </c>
      <c r="J32" s="181">
        <f t="shared" si="6"/>
        <v>4</v>
      </c>
      <c r="K32" s="181">
        <f t="shared" si="6"/>
        <v>17</v>
      </c>
      <c r="L32" s="181">
        <f t="shared" si="6"/>
        <v>2</v>
      </c>
      <c r="M32" s="181">
        <f t="shared" si="6"/>
        <v>7</v>
      </c>
      <c r="N32" s="181">
        <f t="shared" si="6"/>
        <v>2</v>
      </c>
      <c r="O32" s="56">
        <f t="shared" si="6"/>
        <v>-67</v>
      </c>
      <c r="P32" s="56">
        <f t="shared" si="6"/>
        <v>-4</v>
      </c>
      <c r="Q32" s="181">
        <f t="shared" si="6"/>
        <v>6</v>
      </c>
      <c r="R32" s="56">
        <f t="shared" si="6"/>
        <v>-2</v>
      </c>
      <c r="S32" s="6" t="s">
        <v>3492</v>
      </c>
    </row>
    <row r="33" spans="1:18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</row>
    <row r="34" spans="1:18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</row>
    <row r="35" spans="1:18" s="1" customFormat="1" x14ac:dyDescent="0.2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</row>
    <row r="36" spans="1:18" ht="17" thickBot="1" x14ac:dyDescent="0.3"/>
    <row r="37" spans="1:18" ht="17" thickBot="1" x14ac:dyDescent="0.3">
      <c r="C37" s="10" t="s">
        <v>26</v>
      </c>
      <c r="D37" s="10" t="s">
        <v>17</v>
      </c>
      <c r="E37" s="10" t="s">
        <v>4</v>
      </c>
      <c r="F37" s="10" t="s">
        <v>29</v>
      </c>
      <c r="G37" s="10" t="s">
        <v>778</v>
      </c>
      <c r="H37" s="10" t="s">
        <v>30</v>
      </c>
      <c r="I37" s="10" t="s">
        <v>31</v>
      </c>
      <c r="J37" s="10" t="s">
        <v>365</v>
      </c>
      <c r="K37" s="10" t="s">
        <v>3</v>
      </c>
      <c r="L37" s="10" t="s">
        <v>18</v>
      </c>
      <c r="M37" s="10" t="s">
        <v>10</v>
      </c>
      <c r="N37" s="10" t="s">
        <v>14</v>
      </c>
      <c r="O37" s="10" t="s">
        <v>28</v>
      </c>
      <c r="P37" s="10" t="s">
        <v>27</v>
      </c>
      <c r="Q37" s="10" t="s">
        <v>2</v>
      </c>
      <c r="R37" s="10" t="s">
        <v>134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tabColor rgb="FF92D050"/>
  </sheetPr>
  <dimension ref="A1:J13"/>
  <sheetViews>
    <sheetView workbookViewId="0">
      <selection activeCell="E10" sqref="E10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9" width="8.5" style="2" customWidth="1"/>
    <col min="10" max="16384" width="9" style="2"/>
  </cols>
  <sheetData>
    <row r="1" spans="1:10" x14ac:dyDescent="0.25">
      <c r="A1" s="1" t="s">
        <v>23</v>
      </c>
      <c r="B1" s="1"/>
      <c r="C1" s="1"/>
      <c r="D1" s="1"/>
      <c r="E1" s="1"/>
      <c r="F1" s="1"/>
      <c r="H1" s="1"/>
      <c r="I1" s="1"/>
    </row>
    <row r="2" spans="1:10" x14ac:dyDescent="0.25">
      <c r="A2" s="1"/>
      <c r="B2" s="1"/>
      <c r="C2" s="1"/>
      <c r="D2" s="1"/>
      <c r="E2" s="1"/>
      <c r="F2" s="1"/>
      <c r="H2" s="1"/>
      <c r="I2" s="1"/>
    </row>
    <row r="3" spans="1:10" x14ac:dyDescent="0.25">
      <c r="A3" s="3" t="s">
        <v>2571</v>
      </c>
    </row>
    <row r="4" spans="1:10" x14ac:dyDescent="0.25">
      <c r="A4" s="3" t="s">
        <v>3207</v>
      </c>
      <c r="B4" s="3"/>
      <c r="C4" s="3"/>
      <c r="D4" s="3"/>
      <c r="E4" s="3"/>
      <c r="F4" s="3"/>
      <c r="G4" s="62"/>
      <c r="H4" s="3"/>
      <c r="I4" s="3"/>
    </row>
    <row r="5" spans="1:10" ht="17" thickBot="1" x14ac:dyDescent="0.3"/>
    <row r="6" spans="1:10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0" t="s">
        <v>10</v>
      </c>
      <c r="F6" s="10" t="s">
        <v>27</v>
      </c>
      <c r="G6" s="10" t="s">
        <v>3208</v>
      </c>
      <c r="H6" s="10" t="s">
        <v>28</v>
      </c>
      <c r="I6" s="10"/>
    </row>
    <row r="7" spans="1:10" x14ac:dyDescent="0.25">
      <c r="A7" s="12" t="s">
        <v>3209</v>
      </c>
      <c r="B7" s="15" t="s">
        <v>3210</v>
      </c>
      <c r="C7" s="39">
        <v>84</v>
      </c>
      <c r="D7" s="39">
        <v>160</v>
      </c>
      <c r="E7" s="39">
        <v>20</v>
      </c>
      <c r="F7" s="39">
        <v>104</v>
      </c>
      <c r="G7" s="39">
        <v>104</v>
      </c>
      <c r="H7" s="39">
        <v>6</v>
      </c>
      <c r="I7" s="13"/>
    </row>
    <row r="8" spans="1:10" s="1" customFormat="1" ht="17" thickBot="1" x14ac:dyDescent="0.3">
      <c r="A8" s="76" t="s">
        <v>3212</v>
      </c>
      <c r="B8" s="78" t="s">
        <v>3215</v>
      </c>
      <c r="C8" s="247">
        <v>72</v>
      </c>
      <c r="D8" s="247">
        <v>152</v>
      </c>
      <c r="E8" s="247">
        <v>72</v>
      </c>
      <c r="F8" s="247"/>
      <c r="G8" s="247"/>
      <c r="H8" s="247"/>
      <c r="I8" s="14"/>
    </row>
    <row r="9" spans="1:10" s="1" customFormat="1" ht="17" thickBot="1" x14ac:dyDescent="0.3">
      <c r="A9" s="171" t="s">
        <v>3221</v>
      </c>
      <c r="B9" s="41"/>
      <c r="C9" s="42">
        <f>SUM(C7:C8)</f>
        <v>156</v>
      </c>
      <c r="D9" s="42">
        <f t="shared" ref="D9:H9" si="0">SUM(D7:D8)</f>
        <v>312</v>
      </c>
      <c r="E9" s="42">
        <f t="shared" si="0"/>
        <v>92</v>
      </c>
      <c r="F9" s="42">
        <f t="shared" si="0"/>
        <v>104</v>
      </c>
      <c r="G9" s="42">
        <f t="shared" si="0"/>
        <v>104</v>
      </c>
      <c r="H9" s="42">
        <f t="shared" si="0"/>
        <v>6</v>
      </c>
      <c r="I9" s="233"/>
      <c r="J9" s="1" t="s">
        <v>3334</v>
      </c>
    </row>
    <row r="10" spans="1:10" s="1" customFormat="1" x14ac:dyDescent="0.25">
      <c r="A10" s="55">
        <v>44205</v>
      </c>
      <c r="B10" s="301" t="s">
        <v>3222</v>
      </c>
      <c r="C10" s="53"/>
      <c r="D10" s="354"/>
      <c r="E10" s="53">
        <v>58</v>
      </c>
      <c r="F10" s="53"/>
      <c r="G10" s="53"/>
      <c r="H10" s="354"/>
      <c r="I10" s="354"/>
    </row>
    <row r="11" spans="1:10" s="1" customFormat="1" x14ac:dyDescent="0.25">
      <c r="A11" s="12"/>
      <c r="B11" s="15"/>
      <c r="C11" s="43"/>
      <c r="D11" s="43"/>
      <c r="E11" s="43"/>
      <c r="F11" s="43"/>
      <c r="G11" s="13"/>
      <c r="H11" s="13"/>
      <c r="I11" s="43"/>
    </row>
    <row r="12" spans="1:10" x14ac:dyDescent="0.25">
      <c r="A12" s="13"/>
      <c r="B12" s="13"/>
      <c r="C12" s="13"/>
      <c r="D12" s="13"/>
      <c r="E12" s="13"/>
      <c r="F12" s="13"/>
      <c r="G12" s="13"/>
      <c r="H12" s="13"/>
      <c r="I12" s="13"/>
    </row>
    <row r="13" spans="1:10" s="1" customFormat="1" x14ac:dyDescent="0.25">
      <c r="A13" s="43"/>
      <c r="B13" s="43"/>
      <c r="C13" s="43"/>
      <c r="D13" s="43"/>
      <c r="E13" s="43"/>
      <c r="F13" s="43"/>
      <c r="G13" s="13"/>
      <c r="H13" s="43"/>
      <c r="I13" s="4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tabColor rgb="FF92D050"/>
  </sheetPr>
  <dimension ref="A1:K14"/>
  <sheetViews>
    <sheetView workbookViewId="0">
      <selection activeCell="E20" sqref="E20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8" width="8.5" style="2" customWidth="1"/>
    <col min="9" max="16384" width="9" style="2"/>
  </cols>
  <sheetData>
    <row r="1" spans="1:11" x14ac:dyDescent="0.25">
      <c r="A1" s="1" t="s">
        <v>23</v>
      </c>
      <c r="B1" s="1"/>
      <c r="C1" s="1"/>
      <c r="D1" s="1"/>
      <c r="E1" s="1"/>
      <c r="F1" s="1"/>
      <c r="G1" s="1"/>
      <c r="H1" s="1"/>
    </row>
    <row r="2" spans="1:11" x14ac:dyDescent="0.25">
      <c r="A2" s="1"/>
      <c r="B2" s="1"/>
      <c r="C2" s="1"/>
      <c r="D2" s="1"/>
      <c r="E2" s="1"/>
      <c r="F2" s="1"/>
      <c r="G2" s="1"/>
      <c r="H2" s="1"/>
    </row>
    <row r="3" spans="1:11" x14ac:dyDescent="0.25">
      <c r="A3" s="3" t="s">
        <v>2571</v>
      </c>
    </row>
    <row r="4" spans="1:11" x14ac:dyDescent="0.25">
      <c r="A4" s="3" t="s">
        <v>2614</v>
      </c>
      <c r="B4" s="62"/>
      <c r="C4" s="62"/>
      <c r="D4" s="62"/>
      <c r="E4" s="62"/>
      <c r="F4" s="62"/>
      <c r="G4" s="62"/>
      <c r="H4" s="62"/>
    </row>
    <row r="5" spans="1:11" ht="17" thickBot="1" x14ac:dyDescent="0.3"/>
    <row r="6" spans="1:11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0" t="s">
        <v>27</v>
      </c>
      <c r="F6" s="10" t="s">
        <v>29</v>
      </c>
      <c r="G6" s="10" t="s">
        <v>31</v>
      </c>
      <c r="H6" s="10"/>
    </row>
    <row r="7" spans="1:11" s="1" customFormat="1" ht="17" thickBot="1" x14ac:dyDescent="0.3">
      <c r="A7" s="76" t="s">
        <v>3104</v>
      </c>
      <c r="B7" s="78" t="s">
        <v>3105</v>
      </c>
      <c r="C7" s="247">
        <v>30</v>
      </c>
      <c r="D7" s="247">
        <v>60</v>
      </c>
      <c r="E7" s="247">
        <v>60</v>
      </c>
      <c r="F7" s="247">
        <v>14</v>
      </c>
      <c r="G7" s="247">
        <v>50</v>
      </c>
      <c r="H7" s="115"/>
    </row>
    <row r="8" spans="1:11" s="1" customFormat="1" ht="17" thickBot="1" x14ac:dyDescent="0.3">
      <c r="A8" s="171" t="s">
        <v>3102</v>
      </c>
      <c r="B8" s="41"/>
      <c r="C8" s="42">
        <f>SUM(C7)</f>
        <v>30</v>
      </c>
      <c r="D8" s="42">
        <f t="shared" ref="D8:G8" si="0">SUM(D7)</f>
        <v>60</v>
      </c>
      <c r="E8" s="42">
        <f t="shared" si="0"/>
        <v>60</v>
      </c>
      <c r="F8" s="42">
        <f t="shared" si="0"/>
        <v>14</v>
      </c>
      <c r="G8" s="42">
        <f t="shared" si="0"/>
        <v>50</v>
      </c>
      <c r="H8" s="204"/>
      <c r="I8" s="355" t="s">
        <v>3103</v>
      </c>
      <c r="J8" s="1" t="s">
        <v>3327</v>
      </c>
    </row>
    <row r="9" spans="1:11" s="1" customFormat="1" ht="17" thickBot="1" x14ac:dyDescent="0.3">
      <c r="A9" s="12" t="s">
        <v>3202</v>
      </c>
      <c r="B9" s="15" t="s">
        <v>63</v>
      </c>
      <c r="C9" s="226">
        <v>-30</v>
      </c>
      <c r="D9" s="226">
        <v>-59</v>
      </c>
      <c r="E9" s="226">
        <v>-60</v>
      </c>
      <c r="F9" s="226">
        <v>-14</v>
      </c>
      <c r="G9" s="226">
        <v>-50</v>
      </c>
      <c r="H9" s="354"/>
    </row>
    <row r="10" spans="1:11" s="6" customFormat="1" ht="17" thickBot="1" x14ac:dyDescent="0.3">
      <c r="A10" s="171" t="s">
        <v>3221</v>
      </c>
      <c r="B10" s="41"/>
      <c r="C10" s="181">
        <f>SUM(C8:C9)</f>
        <v>0</v>
      </c>
      <c r="D10" s="181">
        <f t="shared" ref="D10:G10" si="1">SUM(D8:D9)</f>
        <v>1</v>
      </c>
      <c r="E10" s="181">
        <f t="shared" si="1"/>
        <v>0</v>
      </c>
      <c r="F10" s="181">
        <f t="shared" si="1"/>
        <v>0</v>
      </c>
      <c r="G10" s="181">
        <f t="shared" si="1"/>
        <v>0</v>
      </c>
      <c r="H10" s="41"/>
      <c r="I10" s="976" t="s">
        <v>3333</v>
      </c>
      <c r="J10" s="976"/>
      <c r="K10" s="976"/>
    </row>
    <row r="11" spans="1:11" s="1" customFormat="1" x14ac:dyDescent="0.25">
      <c r="A11" s="12"/>
      <c r="B11" s="15"/>
      <c r="C11" s="43"/>
      <c r="D11" s="13"/>
      <c r="E11" s="43"/>
      <c r="F11" s="43"/>
      <c r="G11" s="43"/>
      <c r="H11" s="43"/>
    </row>
    <row r="12" spans="1:11" s="1" customFormat="1" x14ac:dyDescent="0.25">
      <c r="A12" s="12"/>
      <c r="B12" s="15"/>
      <c r="C12" s="43"/>
      <c r="D12" s="43"/>
      <c r="E12" s="43"/>
      <c r="F12" s="43"/>
      <c r="G12" s="43"/>
      <c r="H12" s="43"/>
    </row>
    <row r="13" spans="1:11" x14ac:dyDescent="0.25">
      <c r="A13" s="13"/>
      <c r="B13" s="13"/>
      <c r="C13" s="13"/>
      <c r="D13" s="13"/>
      <c r="E13" s="13"/>
      <c r="F13" s="13"/>
      <c r="G13" s="13"/>
      <c r="H13" s="13"/>
    </row>
    <row r="14" spans="1:11" s="1" customFormat="1" x14ac:dyDescent="0.25">
      <c r="A14" s="43"/>
      <c r="B14" s="43"/>
      <c r="C14" s="43"/>
      <c r="D14" s="43"/>
      <c r="E14" s="43"/>
      <c r="F14" s="43"/>
      <c r="G14" s="43"/>
      <c r="H14" s="4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tabColor rgb="FF92D050"/>
  </sheetPr>
  <dimension ref="A1:T42"/>
  <sheetViews>
    <sheetView workbookViewId="0">
      <selection activeCell="B39" sqref="B39"/>
    </sheetView>
  </sheetViews>
  <sheetFormatPr baseColWidth="10" defaultColWidth="9" defaultRowHeight="16" x14ac:dyDescent="0.25"/>
  <cols>
    <col min="1" max="1" width="12.33203125" style="2" customWidth="1"/>
    <col min="2" max="2" width="20.83203125" style="2" customWidth="1"/>
    <col min="3" max="16" width="8.5" style="2" customWidth="1"/>
    <col min="17" max="17" width="13.1640625" style="2" customWidth="1"/>
    <col min="18" max="18" width="8.1640625" style="2" customWidth="1"/>
    <col min="19" max="19" width="11.33203125" style="2" customWidth="1"/>
    <col min="20" max="16384" width="9" style="2"/>
  </cols>
  <sheetData>
    <row r="1" spans="1:18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3" t="s">
        <v>1150</v>
      </c>
    </row>
    <row r="4" spans="1:18" x14ac:dyDescent="0.25">
      <c r="A4" s="3" t="s">
        <v>1227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ht="17" thickBot="1" x14ac:dyDescent="0.3"/>
    <row r="6" spans="1:18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17</v>
      </c>
      <c r="F6" s="10" t="s">
        <v>18</v>
      </c>
      <c r="G6" s="10" t="s">
        <v>27</v>
      </c>
      <c r="H6" s="10" t="s">
        <v>32</v>
      </c>
      <c r="I6" s="10" t="s">
        <v>28</v>
      </c>
      <c r="J6" s="10" t="s">
        <v>10</v>
      </c>
      <c r="K6" s="10" t="s">
        <v>4</v>
      </c>
      <c r="L6" s="10" t="s">
        <v>365</v>
      </c>
      <c r="M6" s="10" t="s">
        <v>31</v>
      </c>
      <c r="N6" s="10" t="s">
        <v>134</v>
      </c>
      <c r="O6" s="10" t="s">
        <v>30</v>
      </c>
      <c r="P6" s="10" t="s">
        <v>778</v>
      </c>
      <c r="Q6" s="10" t="s">
        <v>1228</v>
      </c>
      <c r="R6" s="10" t="s">
        <v>29</v>
      </c>
    </row>
    <row r="7" spans="1:18" ht="17" thickBot="1" x14ac:dyDescent="0.3">
      <c r="A7" s="76" t="s">
        <v>277</v>
      </c>
      <c r="B7" s="78" t="s">
        <v>1229</v>
      </c>
      <c r="C7" s="14">
        <v>20</v>
      </c>
      <c r="D7" s="14">
        <v>20</v>
      </c>
      <c r="E7" s="14">
        <v>20</v>
      </c>
      <c r="F7" s="14">
        <v>20</v>
      </c>
      <c r="G7" s="14">
        <v>90</v>
      </c>
      <c r="H7" s="14">
        <v>50</v>
      </c>
      <c r="I7" s="14">
        <v>5</v>
      </c>
      <c r="J7" s="14">
        <v>40</v>
      </c>
      <c r="K7" s="14"/>
      <c r="L7" s="14"/>
      <c r="M7" s="14"/>
      <c r="N7" s="14"/>
      <c r="O7" s="14"/>
      <c r="P7" s="14"/>
      <c r="Q7" s="14"/>
      <c r="R7" s="14"/>
    </row>
    <row r="8" spans="1:18" ht="17" thickBot="1" x14ac:dyDescent="0.3">
      <c r="A8" s="170" t="s">
        <v>1218</v>
      </c>
      <c r="B8" s="34"/>
      <c r="C8" s="34">
        <f>SUM(C7)</f>
        <v>20</v>
      </c>
      <c r="D8" s="34">
        <f t="shared" ref="D8:J8" si="0">SUM(D7)</f>
        <v>20</v>
      </c>
      <c r="E8" s="34">
        <f t="shared" si="0"/>
        <v>20</v>
      </c>
      <c r="F8" s="34">
        <f t="shared" si="0"/>
        <v>20</v>
      </c>
      <c r="G8" s="34">
        <f t="shared" si="0"/>
        <v>90</v>
      </c>
      <c r="H8" s="34">
        <f t="shared" si="0"/>
        <v>50</v>
      </c>
      <c r="I8" s="34">
        <f t="shared" si="0"/>
        <v>5</v>
      </c>
      <c r="J8" s="34">
        <f t="shared" si="0"/>
        <v>40</v>
      </c>
      <c r="K8" s="364"/>
      <c r="L8" s="364"/>
      <c r="M8" s="364"/>
      <c r="N8" s="364"/>
      <c r="O8" s="364"/>
      <c r="P8" s="364"/>
      <c r="Q8" s="364"/>
      <c r="R8" s="233"/>
    </row>
    <row r="9" spans="1:18" x14ac:dyDescent="0.25">
      <c r="A9" s="55">
        <v>44113</v>
      </c>
      <c r="B9" s="301" t="s">
        <v>1230</v>
      </c>
      <c r="C9" s="53">
        <v>70</v>
      </c>
      <c r="D9" s="53">
        <v>70</v>
      </c>
      <c r="E9" s="53">
        <v>40</v>
      </c>
      <c r="F9" s="53">
        <v>70</v>
      </c>
      <c r="G9" s="53">
        <v>140</v>
      </c>
      <c r="H9" s="53"/>
      <c r="I9" s="53">
        <v>10</v>
      </c>
      <c r="J9" s="53"/>
      <c r="K9" s="53">
        <v>140</v>
      </c>
      <c r="L9" s="53">
        <v>120</v>
      </c>
      <c r="M9" s="53">
        <v>120</v>
      </c>
      <c r="N9" s="53"/>
      <c r="O9" s="53"/>
      <c r="P9" s="53"/>
      <c r="Q9" s="53"/>
      <c r="R9" s="53"/>
    </row>
    <row r="10" spans="1:18" x14ac:dyDescent="0.25">
      <c r="A10" s="55">
        <v>44113</v>
      </c>
      <c r="B10" s="301" t="s">
        <v>1231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>
        <v>50</v>
      </c>
      <c r="O10" s="53">
        <v>50</v>
      </c>
      <c r="P10" s="53">
        <v>50</v>
      </c>
      <c r="Q10" s="53"/>
      <c r="R10" s="53"/>
    </row>
    <row r="11" spans="1:18" x14ac:dyDescent="0.25">
      <c r="A11" s="12">
        <v>44144</v>
      </c>
      <c r="B11" s="15" t="s">
        <v>1232</v>
      </c>
      <c r="C11" s="53"/>
      <c r="D11" s="53"/>
      <c r="E11" s="53">
        <v>30</v>
      </c>
      <c r="F11" s="53"/>
      <c r="G11" s="53"/>
      <c r="H11" s="53"/>
      <c r="I11" s="53">
        <v>10</v>
      </c>
      <c r="J11" s="53">
        <v>60</v>
      </c>
      <c r="K11" s="53"/>
      <c r="L11" s="53"/>
      <c r="M11" s="53"/>
      <c r="N11" s="53"/>
      <c r="O11" s="53"/>
      <c r="P11" s="53"/>
      <c r="Q11" s="53"/>
      <c r="R11" s="53"/>
    </row>
    <row r="12" spans="1:18" ht="17" thickBot="1" x14ac:dyDescent="0.3">
      <c r="A12" s="12">
        <v>44144</v>
      </c>
      <c r="B12" s="15" t="s">
        <v>1233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>
        <v>100</v>
      </c>
      <c r="R12" s="13"/>
    </row>
    <row r="13" spans="1:18" s="8" customFormat="1" ht="17" thickBot="1" x14ac:dyDescent="0.3">
      <c r="A13" s="170" t="s">
        <v>1222</v>
      </c>
      <c r="B13" s="34"/>
      <c r="C13" s="34">
        <f>SUM(C8:C12)</f>
        <v>90</v>
      </c>
      <c r="D13" s="34">
        <f t="shared" ref="D13:R13" si="1">SUM(D8:D12)</f>
        <v>90</v>
      </c>
      <c r="E13" s="34">
        <f t="shared" si="1"/>
        <v>90</v>
      </c>
      <c r="F13" s="34">
        <f>SUM(F8:F12)</f>
        <v>90</v>
      </c>
      <c r="G13" s="34">
        <f>SUM(G8:G12)</f>
        <v>230</v>
      </c>
      <c r="H13" s="34">
        <f>SUM(H8:H12)</f>
        <v>50</v>
      </c>
      <c r="I13" s="34">
        <f>SUM(I8:I12)</f>
        <v>25</v>
      </c>
      <c r="J13" s="34">
        <f>SUM(J8:J12)</f>
        <v>100</v>
      </c>
      <c r="K13" s="34">
        <f t="shared" si="1"/>
        <v>140</v>
      </c>
      <c r="L13" s="34">
        <f t="shared" si="1"/>
        <v>120</v>
      </c>
      <c r="M13" s="34">
        <f t="shared" si="1"/>
        <v>120</v>
      </c>
      <c r="N13" s="34">
        <f t="shared" si="1"/>
        <v>50</v>
      </c>
      <c r="O13" s="34">
        <f t="shared" si="1"/>
        <v>50</v>
      </c>
      <c r="P13" s="34">
        <f t="shared" si="1"/>
        <v>50</v>
      </c>
      <c r="Q13" s="34">
        <f t="shared" si="1"/>
        <v>100</v>
      </c>
      <c r="R13" s="34">
        <f t="shared" si="1"/>
        <v>0</v>
      </c>
    </row>
    <row r="14" spans="1:18" ht="17" thickBot="1" x14ac:dyDescent="0.3">
      <c r="A14" s="12">
        <v>44022</v>
      </c>
      <c r="B14" s="15" t="s">
        <v>63</v>
      </c>
      <c r="C14" s="13">
        <v>-19</v>
      </c>
      <c r="D14" s="13">
        <v>-19</v>
      </c>
      <c r="E14" s="13">
        <v>-35</v>
      </c>
      <c r="F14" s="13">
        <v>-35</v>
      </c>
      <c r="G14" s="13">
        <v>-50</v>
      </c>
      <c r="H14" s="13"/>
      <c r="I14" s="13"/>
      <c r="J14" s="13"/>
      <c r="K14" s="13"/>
      <c r="L14" s="13">
        <v>-29</v>
      </c>
      <c r="M14" s="13">
        <v>-100</v>
      </c>
      <c r="N14" s="13"/>
      <c r="O14" s="13"/>
      <c r="P14" s="13"/>
      <c r="Q14" s="13">
        <v>-100</v>
      </c>
      <c r="R14" s="13"/>
    </row>
    <row r="15" spans="1:18" s="8" customFormat="1" ht="17" thickBot="1" x14ac:dyDescent="0.3">
      <c r="A15" s="170" t="s">
        <v>1169</v>
      </c>
      <c r="B15" s="34"/>
      <c r="C15" s="34">
        <f>SUM(C13:C14)</f>
        <v>71</v>
      </c>
      <c r="D15" s="34">
        <f>SUM(D13:D14)</f>
        <v>71</v>
      </c>
      <c r="E15" s="34">
        <f>SUM(E13:E14)</f>
        <v>55</v>
      </c>
      <c r="F15" s="34">
        <f t="shared" ref="F15:R15" si="2">SUM(F13:F14)</f>
        <v>55</v>
      </c>
      <c r="G15" s="34">
        <f t="shared" si="2"/>
        <v>180</v>
      </c>
      <c r="H15" s="34">
        <f t="shared" si="2"/>
        <v>50</v>
      </c>
      <c r="I15" s="34">
        <f t="shared" si="2"/>
        <v>25</v>
      </c>
      <c r="J15" s="34">
        <f t="shared" si="2"/>
        <v>100</v>
      </c>
      <c r="K15" s="34">
        <f t="shared" si="2"/>
        <v>140</v>
      </c>
      <c r="L15" s="34">
        <f t="shared" si="2"/>
        <v>91</v>
      </c>
      <c r="M15" s="34">
        <f t="shared" si="2"/>
        <v>20</v>
      </c>
      <c r="N15" s="34">
        <f t="shared" si="2"/>
        <v>50</v>
      </c>
      <c r="O15" s="34">
        <f t="shared" si="2"/>
        <v>50</v>
      </c>
      <c r="P15" s="34">
        <f t="shared" si="2"/>
        <v>50</v>
      </c>
      <c r="Q15" s="34">
        <f t="shared" si="2"/>
        <v>0</v>
      </c>
      <c r="R15" s="34">
        <f t="shared" si="2"/>
        <v>0</v>
      </c>
    </row>
    <row r="16" spans="1:18" x14ac:dyDescent="0.25">
      <c r="A16" s="12">
        <v>43932</v>
      </c>
      <c r="B16" s="15" t="s">
        <v>63</v>
      </c>
      <c r="C16" s="13">
        <v>-43</v>
      </c>
      <c r="D16" s="13">
        <v>-24</v>
      </c>
      <c r="E16" s="13"/>
      <c r="F16" s="13">
        <v>-1</v>
      </c>
      <c r="G16" s="13"/>
      <c r="H16" s="13"/>
      <c r="I16" s="13">
        <v>-8</v>
      </c>
      <c r="J16" s="13">
        <v>-91</v>
      </c>
      <c r="K16" s="13">
        <v>-52</v>
      </c>
      <c r="L16" s="13"/>
      <c r="M16" s="13">
        <v>-20</v>
      </c>
      <c r="N16" s="13"/>
      <c r="O16" s="13"/>
      <c r="P16" s="13"/>
      <c r="Q16" s="13"/>
      <c r="R16" s="13"/>
    </row>
    <row r="17" spans="1:20" ht="17" thickBot="1" x14ac:dyDescent="0.3">
      <c r="A17" s="12">
        <v>44085</v>
      </c>
      <c r="B17" s="15" t="s">
        <v>63</v>
      </c>
      <c r="C17" s="13">
        <v>-10</v>
      </c>
      <c r="D17" s="13"/>
      <c r="E17" s="13">
        <v>-50</v>
      </c>
      <c r="F17" s="13"/>
      <c r="G17" s="13">
        <v>-50</v>
      </c>
      <c r="H17" s="13">
        <v>-48</v>
      </c>
      <c r="I17" s="13"/>
      <c r="J17" s="13">
        <v>-16</v>
      </c>
      <c r="K17" s="13"/>
      <c r="L17" s="13"/>
      <c r="M17" s="13"/>
      <c r="N17" s="13"/>
      <c r="O17" s="13"/>
      <c r="P17" s="13"/>
      <c r="Q17" s="13"/>
      <c r="R17" s="13"/>
    </row>
    <row r="18" spans="1:20" s="8" customFormat="1" ht="17" thickBot="1" x14ac:dyDescent="0.3">
      <c r="A18" s="170" t="s">
        <v>1172</v>
      </c>
      <c r="B18" s="34"/>
      <c r="C18" s="34">
        <f>SUM(C15:C17)</f>
        <v>18</v>
      </c>
      <c r="D18" s="34">
        <f t="shared" ref="D18:R18" si="3">SUM(D15:D17)</f>
        <v>47</v>
      </c>
      <c r="E18" s="34">
        <f t="shared" si="3"/>
        <v>5</v>
      </c>
      <c r="F18" s="34">
        <f t="shared" si="3"/>
        <v>54</v>
      </c>
      <c r="G18" s="34">
        <f t="shared" si="3"/>
        <v>130</v>
      </c>
      <c r="H18" s="34">
        <f t="shared" si="3"/>
        <v>2</v>
      </c>
      <c r="I18" s="34">
        <f t="shared" si="3"/>
        <v>17</v>
      </c>
      <c r="J18" s="56">
        <f t="shared" si="3"/>
        <v>-7</v>
      </c>
      <c r="K18" s="34">
        <f t="shared" si="3"/>
        <v>88</v>
      </c>
      <c r="L18" s="34">
        <f t="shared" si="3"/>
        <v>91</v>
      </c>
      <c r="M18" s="34">
        <f t="shared" si="3"/>
        <v>0</v>
      </c>
      <c r="N18" s="34">
        <f t="shared" si="3"/>
        <v>50</v>
      </c>
      <c r="O18" s="34">
        <f>SUM(O15:O17)</f>
        <v>50</v>
      </c>
      <c r="P18" s="34">
        <f t="shared" si="3"/>
        <v>50</v>
      </c>
      <c r="Q18" s="34">
        <f t="shared" si="3"/>
        <v>0</v>
      </c>
      <c r="R18" s="34">
        <f t="shared" si="3"/>
        <v>0</v>
      </c>
    </row>
    <row r="19" spans="1:20" x14ac:dyDescent="0.25">
      <c r="A19" s="12">
        <v>43873</v>
      </c>
      <c r="B19" s="15" t="s">
        <v>63</v>
      </c>
      <c r="C19" s="13"/>
      <c r="D19" s="13">
        <v>-10</v>
      </c>
      <c r="E19" s="13"/>
      <c r="F19" s="13">
        <v>-43</v>
      </c>
      <c r="G19" s="13">
        <v>-79</v>
      </c>
      <c r="H19" s="13"/>
      <c r="I19" s="13">
        <v>-5</v>
      </c>
      <c r="J19" s="13"/>
      <c r="K19" s="13"/>
      <c r="L19" s="13"/>
      <c r="M19" s="13"/>
      <c r="N19" s="13">
        <v>-39</v>
      </c>
      <c r="O19" s="13">
        <v>-25</v>
      </c>
      <c r="P19" s="13"/>
      <c r="Q19" s="13"/>
      <c r="R19" s="13"/>
    </row>
    <row r="20" spans="1:20" s="1" customFormat="1" x14ac:dyDescent="0.25">
      <c r="A20" s="12">
        <v>44055</v>
      </c>
      <c r="B20" s="15" t="s">
        <v>63</v>
      </c>
      <c r="C20" s="43"/>
      <c r="D20" s="43"/>
      <c r="E20" s="13">
        <v>-2</v>
      </c>
      <c r="F20" s="13">
        <v>-3</v>
      </c>
      <c r="G20" s="13">
        <v>-51</v>
      </c>
      <c r="H20" s="13"/>
      <c r="I20" s="13">
        <v>-1</v>
      </c>
      <c r="J20" s="13"/>
      <c r="K20" s="13">
        <v>-83</v>
      </c>
      <c r="L20" s="13">
        <v>-91</v>
      </c>
      <c r="M20" s="13"/>
      <c r="N20" s="13"/>
      <c r="O20" s="13"/>
      <c r="P20" s="13">
        <v>-40</v>
      </c>
      <c r="Q20" s="13"/>
      <c r="R20" s="13">
        <v>-36</v>
      </c>
    </row>
    <row r="21" spans="1:20" ht="17" thickBot="1" x14ac:dyDescent="0.3">
      <c r="A21" s="12">
        <v>44055</v>
      </c>
      <c r="B21" s="15" t="s">
        <v>63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>
        <v>-6</v>
      </c>
      <c r="O21" s="13">
        <v>-6</v>
      </c>
      <c r="P21" s="13"/>
      <c r="Q21" s="13"/>
      <c r="R21" s="13"/>
    </row>
    <row r="22" spans="1:20" s="8" customFormat="1" ht="17" thickBot="1" x14ac:dyDescent="0.3">
      <c r="A22" s="170" t="s">
        <v>1177</v>
      </c>
      <c r="B22" s="34"/>
      <c r="C22" s="34">
        <f>SUM(C18:C21)</f>
        <v>18</v>
      </c>
      <c r="D22" s="34">
        <f t="shared" ref="D22:R22" si="4">SUM(D18:D21)</f>
        <v>37</v>
      </c>
      <c r="E22" s="34">
        <f t="shared" si="4"/>
        <v>3</v>
      </c>
      <c r="F22" s="34">
        <f t="shared" si="4"/>
        <v>8</v>
      </c>
      <c r="G22" s="34">
        <f t="shared" si="4"/>
        <v>0</v>
      </c>
      <c r="H22" s="34">
        <f t="shared" si="4"/>
        <v>2</v>
      </c>
      <c r="I22" s="34">
        <f t="shared" si="4"/>
        <v>11</v>
      </c>
      <c r="J22" s="56">
        <f t="shared" si="4"/>
        <v>-7</v>
      </c>
      <c r="K22" s="34">
        <f t="shared" si="4"/>
        <v>5</v>
      </c>
      <c r="L22" s="34">
        <f t="shared" si="4"/>
        <v>0</v>
      </c>
      <c r="M22" s="34">
        <f t="shared" si="4"/>
        <v>0</v>
      </c>
      <c r="N22" s="34">
        <f t="shared" si="4"/>
        <v>5</v>
      </c>
      <c r="O22" s="34">
        <f t="shared" si="4"/>
        <v>19</v>
      </c>
      <c r="P22" s="34">
        <f t="shared" si="4"/>
        <v>10</v>
      </c>
      <c r="Q22" s="34">
        <f t="shared" si="4"/>
        <v>0</v>
      </c>
      <c r="R22" s="56">
        <f t="shared" si="4"/>
        <v>-36</v>
      </c>
    </row>
    <row r="23" spans="1:20" ht="17" thickBot="1" x14ac:dyDescent="0.3">
      <c r="A23" s="12"/>
      <c r="B23" s="15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</row>
    <row r="24" spans="1:20" s="8" customFormat="1" ht="17" thickBot="1" x14ac:dyDescent="0.3">
      <c r="A24" s="170" t="s">
        <v>2461</v>
      </c>
      <c r="B24" s="34"/>
      <c r="C24" s="34">
        <f>SUM(C22:C23)</f>
        <v>18</v>
      </c>
      <c r="D24" s="34">
        <f t="shared" ref="D24:R24" si="5">SUM(D22:D23)</f>
        <v>37</v>
      </c>
      <c r="E24" s="34">
        <f t="shared" si="5"/>
        <v>3</v>
      </c>
      <c r="F24" s="34">
        <f t="shared" si="5"/>
        <v>8</v>
      </c>
      <c r="G24" s="34">
        <f t="shared" si="5"/>
        <v>0</v>
      </c>
      <c r="H24" s="34">
        <f t="shared" si="5"/>
        <v>2</v>
      </c>
      <c r="I24" s="34">
        <f t="shared" si="5"/>
        <v>11</v>
      </c>
      <c r="J24" s="56">
        <f t="shared" si="5"/>
        <v>-7</v>
      </c>
      <c r="K24" s="34">
        <f t="shared" si="5"/>
        <v>5</v>
      </c>
      <c r="L24" s="34">
        <f t="shared" si="5"/>
        <v>0</v>
      </c>
      <c r="M24" s="34">
        <f t="shared" si="5"/>
        <v>0</v>
      </c>
      <c r="N24" s="34">
        <f t="shared" si="5"/>
        <v>5</v>
      </c>
      <c r="O24" s="34">
        <f t="shared" si="5"/>
        <v>19</v>
      </c>
      <c r="P24" s="34">
        <f t="shared" si="5"/>
        <v>10</v>
      </c>
      <c r="Q24" s="34">
        <f t="shared" si="5"/>
        <v>0</v>
      </c>
      <c r="R24" s="56">
        <f t="shared" si="5"/>
        <v>-36</v>
      </c>
    </row>
    <row r="25" spans="1:20" s="626" customFormat="1" x14ac:dyDescent="0.25">
      <c r="A25" s="736">
        <v>44198</v>
      </c>
      <c r="B25" s="737" t="s">
        <v>2540</v>
      </c>
      <c r="C25" s="737"/>
      <c r="D25" s="737"/>
      <c r="E25" s="737"/>
      <c r="F25" s="737"/>
      <c r="G25" s="737">
        <v>50</v>
      </c>
      <c r="H25" s="737"/>
      <c r="I25" s="737"/>
      <c r="J25" s="737"/>
      <c r="K25" s="737"/>
      <c r="L25" s="737"/>
      <c r="M25" s="737"/>
      <c r="N25" s="737"/>
      <c r="O25" s="737"/>
      <c r="P25" s="737"/>
      <c r="Q25" s="737"/>
      <c r="R25" s="737"/>
      <c r="S25" s="626" t="s">
        <v>2541</v>
      </c>
    </row>
    <row r="26" spans="1:20" x14ac:dyDescent="0.25">
      <c r="A26" s="12">
        <v>44288</v>
      </c>
      <c r="B26" s="15" t="s">
        <v>63</v>
      </c>
      <c r="C26" s="13">
        <v>-18</v>
      </c>
      <c r="D26" s="13">
        <v>-15</v>
      </c>
      <c r="E26" s="13">
        <v>-3</v>
      </c>
      <c r="F26" s="13">
        <v>-7</v>
      </c>
      <c r="G26" s="13"/>
      <c r="H26" s="13"/>
      <c r="I26" s="13">
        <v>-11</v>
      </c>
      <c r="J26" s="13"/>
      <c r="K26" s="13">
        <v>-5</v>
      </c>
      <c r="L26" s="13"/>
      <c r="M26" s="13"/>
      <c r="N26" s="13"/>
      <c r="O26" s="13">
        <v>-19</v>
      </c>
      <c r="P26" s="13">
        <v>-10</v>
      </c>
      <c r="Q26" s="13"/>
      <c r="R26" s="13"/>
    </row>
    <row r="27" spans="1:20" ht="17" thickBot="1" x14ac:dyDescent="0.3">
      <c r="A27" s="12">
        <v>44288</v>
      </c>
      <c r="B27" s="15" t="s">
        <v>63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>
        <v>-5</v>
      </c>
      <c r="O27" s="13"/>
      <c r="P27" s="13"/>
      <c r="Q27" s="13"/>
      <c r="R27" s="13"/>
    </row>
    <row r="28" spans="1:20" s="8" customFormat="1" ht="17" thickBot="1" x14ac:dyDescent="0.3">
      <c r="A28" s="170" t="s">
        <v>2563</v>
      </c>
      <c r="B28" s="34"/>
      <c r="C28" s="34">
        <f>SUM(C24:C27)</f>
        <v>0</v>
      </c>
      <c r="D28" s="34">
        <f t="shared" ref="D28:R28" si="6">SUM(D24:D27)</f>
        <v>22</v>
      </c>
      <c r="E28" s="34">
        <f t="shared" si="6"/>
        <v>0</v>
      </c>
      <c r="F28" s="34">
        <f t="shared" si="6"/>
        <v>1</v>
      </c>
      <c r="G28" s="34">
        <f t="shared" si="6"/>
        <v>50</v>
      </c>
      <c r="H28" s="34">
        <f t="shared" si="6"/>
        <v>2</v>
      </c>
      <c r="I28" s="34">
        <f t="shared" si="6"/>
        <v>0</v>
      </c>
      <c r="J28" s="56">
        <f t="shared" si="6"/>
        <v>-7</v>
      </c>
      <c r="K28" s="34">
        <f t="shared" si="6"/>
        <v>0</v>
      </c>
      <c r="L28" s="34">
        <f t="shared" si="6"/>
        <v>0</v>
      </c>
      <c r="M28" s="34">
        <f t="shared" si="6"/>
        <v>0</v>
      </c>
      <c r="N28" s="34">
        <f t="shared" si="6"/>
        <v>0</v>
      </c>
      <c r="O28" s="34">
        <f t="shared" si="6"/>
        <v>0</v>
      </c>
      <c r="P28" s="34">
        <f t="shared" si="6"/>
        <v>0</v>
      </c>
      <c r="Q28" s="34">
        <f t="shared" si="6"/>
        <v>0</v>
      </c>
      <c r="R28" s="56">
        <f t="shared" si="6"/>
        <v>-36</v>
      </c>
      <c r="S28" s="774" t="s">
        <v>2655</v>
      </c>
      <c r="T28" s="774"/>
    </row>
    <row r="29" spans="1:20" s="361" customFormat="1" ht="17" thickBot="1" x14ac:dyDescent="0.3">
      <c r="A29" s="359">
        <v>44199</v>
      </c>
      <c r="B29" s="772" t="s">
        <v>2625</v>
      </c>
      <c r="C29" s="360"/>
      <c r="D29" s="360"/>
      <c r="E29" s="360"/>
      <c r="F29" s="360"/>
      <c r="G29" s="360">
        <v>-50</v>
      </c>
      <c r="H29" s="360"/>
      <c r="I29" s="360"/>
      <c r="J29" s="360"/>
      <c r="K29" s="360"/>
      <c r="L29" s="360"/>
      <c r="M29" s="360"/>
      <c r="N29" s="360"/>
      <c r="O29" s="360"/>
      <c r="P29" s="360"/>
      <c r="Q29" s="360"/>
      <c r="R29" s="360"/>
      <c r="S29" s="773">
        <v>44287</v>
      </c>
    </row>
    <row r="30" spans="1:20" s="8" customFormat="1" ht="17" thickBot="1" x14ac:dyDescent="0.3">
      <c r="A30" s="171" t="s">
        <v>2685</v>
      </c>
      <c r="B30" s="41"/>
      <c r="C30" s="41">
        <f t="shared" ref="C30:H30" si="7">SUM(C28:C29)</f>
        <v>0</v>
      </c>
      <c r="D30" s="181">
        <f t="shared" si="7"/>
        <v>22</v>
      </c>
      <c r="E30" s="41">
        <f t="shared" si="7"/>
        <v>0</v>
      </c>
      <c r="F30" s="181">
        <f t="shared" si="7"/>
        <v>1</v>
      </c>
      <c r="G30" s="181">
        <f t="shared" si="7"/>
        <v>0</v>
      </c>
      <c r="H30" s="181">
        <f t="shared" si="7"/>
        <v>2</v>
      </c>
      <c r="I30" s="41">
        <f t="shared" ref="I30:R30" si="8">SUM(I28:I29)</f>
        <v>0</v>
      </c>
      <c r="J30" s="56">
        <f t="shared" si="8"/>
        <v>-7</v>
      </c>
      <c r="K30" s="41">
        <f t="shared" si="8"/>
        <v>0</v>
      </c>
      <c r="L30" s="41">
        <f t="shared" si="8"/>
        <v>0</v>
      </c>
      <c r="M30" s="41">
        <f t="shared" si="8"/>
        <v>0</v>
      </c>
      <c r="N30" s="41">
        <f t="shared" si="8"/>
        <v>0</v>
      </c>
      <c r="O30" s="41">
        <f t="shared" si="8"/>
        <v>0</v>
      </c>
      <c r="P30" s="41">
        <f t="shared" si="8"/>
        <v>0</v>
      </c>
      <c r="Q30" s="41">
        <f t="shared" si="8"/>
        <v>0</v>
      </c>
      <c r="R30" s="56">
        <f t="shared" si="8"/>
        <v>-36</v>
      </c>
      <c r="S30" s="6" t="s">
        <v>2782</v>
      </c>
      <c r="T30" s="6"/>
    </row>
    <row r="31" spans="1:20" ht="17" thickBot="1" x14ac:dyDescent="0.3">
      <c r="A31" s="12"/>
      <c r="B31" s="1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</row>
    <row r="32" spans="1:20" s="8" customFormat="1" ht="17" thickBot="1" x14ac:dyDescent="0.3">
      <c r="A32" s="171" t="s">
        <v>2787</v>
      </c>
      <c r="B32" s="41"/>
      <c r="C32" s="41">
        <f>SUM(C30:C31)</f>
        <v>0</v>
      </c>
      <c r="D32" s="181">
        <f t="shared" ref="D32:R32" si="9">SUM(D30:D31)</f>
        <v>22</v>
      </c>
      <c r="E32" s="41">
        <f t="shared" si="9"/>
        <v>0</v>
      </c>
      <c r="F32" s="181">
        <f t="shared" si="9"/>
        <v>1</v>
      </c>
      <c r="G32" s="41">
        <f t="shared" si="9"/>
        <v>0</v>
      </c>
      <c r="H32" s="181">
        <f t="shared" si="9"/>
        <v>2</v>
      </c>
      <c r="I32" s="41">
        <f t="shared" si="9"/>
        <v>0</v>
      </c>
      <c r="J32" s="56">
        <f t="shared" si="9"/>
        <v>-7</v>
      </c>
      <c r="K32" s="41">
        <f t="shared" si="9"/>
        <v>0</v>
      </c>
      <c r="L32" s="41">
        <f t="shared" si="9"/>
        <v>0</v>
      </c>
      <c r="M32" s="41">
        <f t="shared" si="9"/>
        <v>0</v>
      </c>
      <c r="N32" s="41">
        <f t="shared" si="9"/>
        <v>0</v>
      </c>
      <c r="O32" s="41">
        <f t="shared" si="9"/>
        <v>0</v>
      </c>
      <c r="P32" s="41">
        <f t="shared" si="9"/>
        <v>0</v>
      </c>
      <c r="Q32" s="41">
        <f t="shared" si="9"/>
        <v>0</v>
      </c>
      <c r="R32" s="56">
        <f t="shared" si="9"/>
        <v>-36</v>
      </c>
      <c r="S32" s="8" t="s">
        <v>2881</v>
      </c>
    </row>
    <row r="33" spans="1:18" x14ac:dyDescent="0.25">
      <c r="A33" s="12"/>
      <c r="B33" s="1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</row>
    <row r="34" spans="1:18" x14ac:dyDescent="0.25">
      <c r="A34" s="12"/>
      <c r="B34" s="1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</row>
    <row r="35" spans="1:18" x14ac:dyDescent="0.25">
      <c r="A35" s="12"/>
      <c r="B35" s="1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</row>
    <row r="36" spans="1:18" ht="17" thickBot="1" x14ac:dyDescent="0.3"/>
    <row r="37" spans="1:18" ht="17" thickBot="1" x14ac:dyDescent="0.3">
      <c r="C37" s="10" t="s">
        <v>2</v>
      </c>
      <c r="D37" s="10" t="s">
        <v>3</v>
      </c>
      <c r="E37" s="10" t="s">
        <v>17</v>
      </c>
      <c r="F37" s="10" t="s">
        <v>18</v>
      </c>
      <c r="G37" s="10" t="s">
        <v>27</v>
      </c>
      <c r="H37" s="10" t="s">
        <v>32</v>
      </c>
      <c r="I37" s="10" t="s">
        <v>28</v>
      </c>
      <c r="J37" s="10" t="s">
        <v>10</v>
      </c>
      <c r="K37" s="10" t="s">
        <v>4</v>
      </c>
      <c r="L37" s="10" t="s">
        <v>365</v>
      </c>
      <c r="M37" s="10" t="s">
        <v>31</v>
      </c>
      <c r="N37" s="10" t="s">
        <v>134</v>
      </c>
      <c r="O37" s="10" t="s">
        <v>30</v>
      </c>
      <c r="P37" s="10" t="s">
        <v>778</v>
      </c>
      <c r="Q37" s="10" t="s">
        <v>1228</v>
      </c>
      <c r="R37" s="10" t="s">
        <v>29</v>
      </c>
    </row>
    <row r="38" spans="1:18" x14ac:dyDescent="0.25">
      <c r="A38" s="791" t="s">
        <v>2654</v>
      </c>
      <c r="B38" s="791"/>
    </row>
    <row r="39" spans="1:18" x14ac:dyDescent="0.25">
      <c r="A39" s="791" t="s">
        <v>2653</v>
      </c>
      <c r="B39" s="791"/>
      <c r="G39" s="355" t="s">
        <v>2843</v>
      </c>
      <c r="H39" s="355"/>
      <c r="I39" s="355"/>
      <c r="J39" s="355"/>
      <c r="K39" s="355"/>
      <c r="L39" s="239"/>
      <c r="M39" s="239"/>
    </row>
    <row r="40" spans="1:18" s="1" customFormat="1" x14ac:dyDescent="0.25">
      <c r="A40" s="1" t="s">
        <v>2839</v>
      </c>
      <c r="G40" s="6"/>
      <c r="H40" s="6"/>
      <c r="I40" s="6"/>
      <c r="J40" s="6"/>
      <c r="K40" s="6"/>
      <c r="L40" s="6"/>
      <c r="M40" s="6"/>
    </row>
    <row r="41" spans="1:18" s="1" customFormat="1" x14ac:dyDescent="0.25">
      <c r="A41" s="1" t="s">
        <v>2837</v>
      </c>
      <c r="G41" s="6"/>
      <c r="H41" s="6"/>
      <c r="I41" s="6"/>
      <c r="J41" s="6"/>
      <c r="K41" s="6"/>
      <c r="L41" s="6"/>
      <c r="M41" s="6"/>
    </row>
    <row r="42" spans="1:18" s="1" customFormat="1" x14ac:dyDescent="0.25">
      <c r="A42" s="1" t="s">
        <v>2838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tabColor rgb="FF92D050"/>
  </sheetPr>
  <dimension ref="A1:N25"/>
  <sheetViews>
    <sheetView workbookViewId="0">
      <selection activeCell="P10" sqref="P10"/>
    </sheetView>
  </sheetViews>
  <sheetFormatPr baseColWidth="10" defaultColWidth="9" defaultRowHeight="16" x14ac:dyDescent="0.25"/>
  <cols>
    <col min="1" max="1" width="12.33203125" style="2" customWidth="1"/>
    <col min="2" max="2" width="17.1640625" style="2" customWidth="1"/>
    <col min="3" max="13" width="8.5" style="2" customWidth="1"/>
    <col min="14" max="16384" width="9" style="2"/>
  </cols>
  <sheetData>
    <row r="1" spans="1:1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4" x14ac:dyDescent="0.25">
      <c r="A3" s="3" t="s">
        <v>2571</v>
      </c>
    </row>
    <row r="4" spans="1:14" x14ac:dyDescent="0.25">
      <c r="A4" s="3" t="s">
        <v>2523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4" ht="17" thickBot="1" x14ac:dyDescent="0.3"/>
    <row r="6" spans="1:14" ht="17" thickBot="1" x14ac:dyDescent="0.3">
      <c r="A6" s="9" t="s">
        <v>0</v>
      </c>
      <c r="B6" s="10" t="s">
        <v>1</v>
      </c>
      <c r="C6" s="10" t="s">
        <v>134</v>
      </c>
      <c r="D6" s="10" t="s">
        <v>30</v>
      </c>
      <c r="E6" s="10" t="s">
        <v>29</v>
      </c>
      <c r="F6" s="10" t="s">
        <v>2</v>
      </c>
      <c r="G6" s="10" t="s">
        <v>3</v>
      </c>
      <c r="H6" s="10" t="s">
        <v>4</v>
      </c>
      <c r="I6" s="10" t="s">
        <v>27</v>
      </c>
      <c r="J6" s="10" t="s">
        <v>10</v>
      </c>
      <c r="K6" s="10" t="s">
        <v>28</v>
      </c>
      <c r="L6" s="10" t="s">
        <v>31</v>
      </c>
      <c r="M6" s="10"/>
    </row>
    <row r="7" spans="1:14" s="1" customFormat="1" x14ac:dyDescent="0.25">
      <c r="A7" s="76" t="s">
        <v>2524</v>
      </c>
      <c r="B7" s="78" t="s">
        <v>2526</v>
      </c>
      <c r="C7" s="392"/>
      <c r="D7" s="392"/>
      <c r="E7" s="392"/>
      <c r="F7" s="25">
        <v>80</v>
      </c>
      <c r="G7" s="25">
        <v>106</v>
      </c>
      <c r="H7" s="25">
        <v>120</v>
      </c>
      <c r="I7" s="25">
        <v>40</v>
      </c>
      <c r="J7" s="25">
        <v>42</v>
      </c>
      <c r="K7" s="25">
        <v>8</v>
      </c>
      <c r="L7" s="25">
        <v>60</v>
      </c>
      <c r="M7" s="392"/>
    </row>
    <row r="8" spans="1:14" x14ac:dyDescent="0.25">
      <c r="A8" s="76" t="s">
        <v>2524</v>
      </c>
      <c r="B8" s="78" t="s">
        <v>2525</v>
      </c>
      <c r="C8" s="14">
        <v>8</v>
      </c>
      <c r="D8" s="14">
        <v>8</v>
      </c>
      <c r="E8" s="14">
        <v>14</v>
      </c>
      <c r="F8" s="14"/>
      <c r="G8" s="14"/>
      <c r="H8" s="14"/>
      <c r="I8" s="14"/>
      <c r="J8" s="14"/>
      <c r="K8" s="14"/>
      <c r="L8" s="14"/>
      <c r="M8" s="14"/>
    </row>
    <row r="9" spans="1:14" s="1" customFormat="1" ht="17" thickBot="1" x14ac:dyDescent="0.3">
      <c r="A9" s="669" t="s">
        <v>2549</v>
      </c>
      <c r="B9" s="749" t="s">
        <v>2550</v>
      </c>
      <c r="C9" s="672"/>
      <c r="D9" s="46">
        <v>3</v>
      </c>
      <c r="E9" s="46">
        <v>4</v>
      </c>
      <c r="F9" s="672"/>
      <c r="G9" s="46">
        <v>20</v>
      </c>
      <c r="H9" s="672"/>
      <c r="I9" s="46">
        <v>14</v>
      </c>
      <c r="J9" s="46">
        <v>20</v>
      </c>
      <c r="K9" s="672"/>
      <c r="L9" s="672"/>
      <c r="M9" s="672"/>
    </row>
    <row r="10" spans="1:14" ht="17" thickBot="1" x14ac:dyDescent="0.3">
      <c r="A10" s="170" t="s">
        <v>2563</v>
      </c>
      <c r="B10" s="34"/>
      <c r="C10" s="34">
        <f>SUM(C7:C9)</f>
        <v>8</v>
      </c>
      <c r="D10" s="34">
        <f t="shared" ref="D10:L10" si="0">SUM(D7:D9)</f>
        <v>11</v>
      </c>
      <c r="E10" s="34">
        <f t="shared" si="0"/>
        <v>18</v>
      </c>
      <c r="F10" s="34">
        <f t="shared" si="0"/>
        <v>80</v>
      </c>
      <c r="G10" s="34">
        <f t="shared" si="0"/>
        <v>126</v>
      </c>
      <c r="H10" s="34">
        <f t="shared" si="0"/>
        <v>120</v>
      </c>
      <c r="I10" s="34">
        <f t="shared" si="0"/>
        <v>54</v>
      </c>
      <c r="J10" s="34">
        <f t="shared" si="0"/>
        <v>62</v>
      </c>
      <c r="K10" s="34">
        <f t="shared" si="0"/>
        <v>8</v>
      </c>
      <c r="L10" s="34">
        <f t="shared" si="0"/>
        <v>60</v>
      </c>
      <c r="M10" s="54"/>
    </row>
    <row r="11" spans="1:14" s="1" customFormat="1" x14ac:dyDescent="0.25">
      <c r="A11" s="380">
        <v>44533</v>
      </c>
      <c r="B11" s="193" t="s">
        <v>63</v>
      </c>
      <c r="C11" s="397"/>
      <c r="D11" s="397"/>
      <c r="E11" s="397"/>
      <c r="F11" s="193">
        <v>-70</v>
      </c>
      <c r="G11" s="397"/>
      <c r="H11" s="193">
        <v>-104</v>
      </c>
      <c r="I11" s="193">
        <v>-51</v>
      </c>
      <c r="J11" s="193">
        <v>-50</v>
      </c>
      <c r="K11" s="193">
        <v>-5</v>
      </c>
      <c r="L11" s="193">
        <v>-54</v>
      </c>
      <c r="M11" s="397"/>
    </row>
    <row r="12" spans="1:14" s="6" customFormat="1" ht="17" thickBot="1" x14ac:dyDescent="0.3">
      <c r="A12" s="642" t="s">
        <v>2632</v>
      </c>
      <c r="B12" s="25" t="s">
        <v>63</v>
      </c>
      <c r="C12" s="25">
        <v>-8</v>
      </c>
      <c r="D12" s="25">
        <v>-11</v>
      </c>
      <c r="E12" s="25">
        <v>-18</v>
      </c>
      <c r="F12" s="25">
        <v>-10</v>
      </c>
      <c r="G12" s="25">
        <v>-125</v>
      </c>
      <c r="H12" s="25">
        <v>-16</v>
      </c>
      <c r="I12" s="25">
        <v>-3</v>
      </c>
      <c r="J12" s="25">
        <v>-12</v>
      </c>
      <c r="K12" s="25">
        <v>-3</v>
      </c>
      <c r="L12" s="25">
        <v>-4</v>
      </c>
      <c r="M12" s="392"/>
    </row>
    <row r="13" spans="1:14" s="8" customFormat="1" ht="17" thickBot="1" x14ac:dyDescent="0.3">
      <c r="A13" s="170" t="s">
        <v>2685</v>
      </c>
      <c r="B13" s="34"/>
      <c r="C13" s="34">
        <f>SUM(C10:C12)</f>
        <v>0</v>
      </c>
      <c r="D13" s="34">
        <f t="shared" ref="D13:L13" si="1">SUM(D10:D12)</f>
        <v>0</v>
      </c>
      <c r="E13" s="34">
        <f t="shared" si="1"/>
        <v>0</v>
      </c>
      <c r="F13" s="34">
        <f t="shared" si="1"/>
        <v>0</v>
      </c>
      <c r="G13" s="34">
        <f t="shared" si="1"/>
        <v>1</v>
      </c>
      <c r="H13" s="34">
        <f t="shared" si="1"/>
        <v>0</v>
      </c>
      <c r="I13" s="34">
        <f t="shared" si="1"/>
        <v>0</v>
      </c>
      <c r="J13" s="34">
        <f t="shared" si="1"/>
        <v>0</v>
      </c>
      <c r="K13" s="34">
        <f t="shared" si="1"/>
        <v>0</v>
      </c>
      <c r="L13" s="34">
        <f t="shared" si="1"/>
        <v>2</v>
      </c>
      <c r="M13" s="54"/>
    </row>
    <row r="14" spans="1:14" s="8" customFormat="1" ht="17" thickBot="1" x14ac:dyDescent="0.3">
      <c r="A14" s="642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</row>
    <row r="15" spans="1:14" s="8" customFormat="1" ht="17" thickBot="1" x14ac:dyDescent="0.3">
      <c r="A15" s="171" t="s">
        <v>2787</v>
      </c>
      <c r="B15" s="41"/>
      <c r="C15" s="41">
        <f>SUM(C13:C14)</f>
        <v>0</v>
      </c>
      <c r="D15" s="41">
        <f t="shared" ref="D15:L15" si="2">SUM(D13:D14)</f>
        <v>0</v>
      </c>
      <c r="E15" s="41">
        <f t="shared" si="2"/>
        <v>0</v>
      </c>
      <c r="F15" s="41">
        <f>SUM(F13:F14)</f>
        <v>0</v>
      </c>
      <c r="G15" s="181">
        <f t="shared" si="2"/>
        <v>1</v>
      </c>
      <c r="H15" s="41">
        <f t="shared" si="2"/>
        <v>0</v>
      </c>
      <c r="I15" s="41">
        <f t="shared" si="2"/>
        <v>0</v>
      </c>
      <c r="J15" s="41">
        <f t="shared" si="2"/>
        <v>0</v>
      </c>
      <c r="K15" s="41">
        <f t="shared" si="2"/>
        <v>0</v>
      </c>
      <c r="L15" s="181">
        <f t="shared" si="2"/>
        <v>2</v>
      </c>
      <c r="M15" s="258"/>
      <c r="N15" s="8" t="s">
        <v>2881</v>
      </c>
    </row>
    <row r="16" spans="1:14" s="8" customFormat="1" x14ac:dyDescent="0.25">
      <c r="A16" s="642"/>
      <c r="B16" s="25"/>
      <c r="C16" s="677"/>
      <c r="D16" s="677"/>
      <c r="E16" s="677"/>
      <c r="F16" s="677"/>
      <c r="G16" s="677"/>
      <c r="H16" s="677"/>
      <c r="I16" s="677"/>
      <c r="J16" s="677"/>
      <c r="K16" s="677"/>
      <c r="L16" s="677"/>
      <c r="M16" s="677"/>
    </row>
    <row r="17" spans="1:13" x14ac:dyDescent="0.25">
      <c r="A17" s="567"/>
      <c r="B17" s="394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3" x14ac:dyDescent="0.25">
      <c r="A18" s="567"/>
      <c r="B18" s="394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</row>
    <row r="19" spans="1:13" x14ac:dyDescent="0.25">
      <c r="A19" s="24"/>
      <c r="B19" s="521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</row>
    <row r="20" spans="1:13" x14ac:dyDescent="0.25">
      <c r="A20" s="12"/>
      <c r="B20" s="1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</row>
    <row r="21" spans="1:13" s="1" customFormat="1" x14ac:dyDescent="0.25">
      <c r="A21" s="1" t="s">
        <v>2839</v>
      </c>
    </row>
    <row r="22" spans="1:13" s="1" customFormat="1" x14ac:dyDescent="0.25">
      <c r="A22" s="1" t="s">
        <v>2837</v>
      </c>
    </row>
    <row r="23" spans="1:13" s="1" customFormat="1" x14ac:dyDescent="0.25">
      <c r="A23" s="1" t="s">
        <v>2838</v>
      </c>
    </row>
    <row r="25" spans="1:13" x14ac:dyDescent="0.25">
      <c r="A25" s="355" t="s">
        <v>2843</v>
      </c>
      <c r="B25" s="355"/>
      <c r="C25" s="355"/>
      <c r="D25" s="355"/>
      <c r="E25" s="355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tabColor rgb="FF92D050"/>
  </sheetPr>
  <dimension ref="A1:R26"/>
  <sheetViews>
    <sheetView topLeftCell="A4" workbookViewId="0">
      <selection activeCell="A12" sqref="A12:XFD13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8" width="8.5" style="2" customWidth="1"/>
    <col min="9" max="17" width="9.6640625" style="2" customWidth="1"/>
    <col min="18" max="18" width="8.5" style="2" customWidth="1"/>
    <col min="19" max="16384" width="9" style="2"/>
  </cols>
  <sheetData>
    <row r="1" spans="1:18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8" x14ac:dyDescent="0.25">
      <c r="A3" s="3" t="s">
        <v>2571</v>
      </c>
    </row>
    <row r="4" spans="1:18" x14ac:dyDescent="0.25">
      <c r="A4" s="3" t="s">
        <v>3477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62"/>
    </row>
    <row r="5" spans="1:18" ht="17" thickBot="1" x14ac:dyDescent="0.3"/>
    <row r="6" spans="1:18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17</v>
      </c>
      <c r="E6" s="10" t="s">
        <v>3</v>
      </c>
      <c r="F6" s="10" t="s">
        <v>18</v>
      </c>
      <c r="G6" s="10" t="s">
        <v>28</v>
      </c>
      <c r="H6" s="10" t="s">
        <v>10</v>
      </c>
      <c r="I6" s="10" t="s">
        <v>27</v>
      </c>
      <c r="J6" s="10" t="s">
        <v>4</v>
      </c>
      <c r="K6" s="10" t="s">
        <v>29</v>
      </c>
      <c r="L6" s="10" t="s">
        <v>778</v>
      </c>
      <c r="M6" s="10" t="s">
        <v>30</v>
      </c>
      <c r="N6" s="10" t="s">
        <v>31</v>
      </c>
      <c r="O6" s="10" t="s">
        <v>365</v>
      </c>
      <c r="P6" s="10" t="s">
        <v>32</v>
      </c>
      <c r="Q6" s="10" t="s">
        <v>134</v>
      </c>
      <c r="R6" s="1279"/>
    </row>
    <row r="7" spans="1:18" s="1" customFormat="1" x14ac:dyDescent="0.25">
      <c r="A7" s="55" t="s">
        <v>4687</v>
      </c>
      <c r="B7" s="13" t="s">
        <v>4690</v>
      </c>
      <c r="C7" s="13">
        <v>22</v>
      </c>
      <c r="D7" s="13">
        <v>30</v>
      </c>
      <c r="E7" s="13">
        <v>22</v>
      </c>
      <c r="F7" s="13">
        <v>30</v>
      </c>
      <c r="G7" s="13">
        <v>18</v>
      </c>
      <c r="H7" s="13">
        <v>18</v>
      </c>
      <c r="I7" s="13">
        <v>20</v>
      </c>
      <c r="J7" s="13">
        <v>80</v>
      </c>
      <c r="K7" s="43"/>
      <c r="L7" s="43"/>
      <c r="M7" s="43"/>
      <c r="N7" s="43"/>
      <c r="O7" s="43"/>
      <c r="P7" s="43"/>
      <c r="Q7" s="43"/>
      <c r="R7" s="43"/>
    </row>
    <row r="8" spans="1:18" s="1" customFormat="1" ht="17" thickBot="1" x14ac:dyDescent="0.3">
      <c r="A8" s="28" t="s">
        <v>4687</v>
      </c>
      <c r="B8" s="14" t="s">
        <v>4691</v>
      </c>
      <c r="C8" s="115"/>
      <c r="D8" s="115"/>
      <c r="E8" s="115"/>
      <c r="F8" s="115"/>
      <c r="G8" s="115"/>
      <c r="H8" s="115"/>
      <c r="I8" s="115"/>
      <c r="J8" s="115"/>
      <c r="K8" s="14">
        <v>36</v>
      </c>
      <c r="L8" s="14">
        <v>10</v>
      </c>
      <c r="M8" s="14">
        <v>25</v>
      </c>
      <c r="N8" s="14">
        <v>100</v>
      </c>
      <c r="O8" s="14">
        <v>50</v>
      </c>
      <c r="P8" s="14"/>
      <c r="Q8" s="14"/>
      <c r="R8" s="115"/>
    </row>
    <row r="9" spans="1:18" s="1" customFormat="1" ht="17" thickBot="1" x14ac:dyDescent="0.3">
      <c r="A9" s="170" t="s">
        <v>4706</v>
      </c>
      <c r="B9" s="34"/>
      <c r="C9" s="34">
        <f>SUM(C7:C8)</f>
        <v>22</v>
      </c>
      <c r="D9" s="34">
        <f t="shared" ref="D9:O9" si="0">SUM(D7:D8)</f>
        <v>30</v>
      </c>
      <c r="E9" s="34">
        <f t="shared" si="0"/>
        <v>22</v>
      </c>
      <c r="F9" s="34">
        <f t="shared" si="0"/>
        <v>30</v>
      </c>
      <c r="G9" s="34">
        <f t="shared" si="0"/>
        <v>18</v>
      </c>
      <c r="H9" s="34">
        <f t="shared" si="0"/>
        <v>18</v>
      </c>
      <c r="I9" s="34">
        <f t="shared" si="0"/>
        <v>20</v>
      </c>
      <c r="J9" s="34">
        <f t="shared" si="0"/>
        <v>80</v>
      </c>
      <c r="K9" s="34">
        <f t="shared" si="0"/>
        <v>36</v>
      </c>
      <c r="L9" s="34">
        <f t="shared" si="0"/>
        <v>10</v>
      </c>
      <c r="M9" s="34">
        <f t="shared" si="0"/>
        <v>25</v>
      </c>
      <c r="N9" s="34">
        <f t="shared" si="0"/>
        <v>100</v>
      </c>
      <c r="O9" s="34">
        <f t="shared" si="0"/>
        <v>50</v>
      </c>
      <c r="P9" s="390"/>
      <c r="Q9" s="390"/>
      <c r="R9" s="54"/>
    </row>
    <row r="10" spans="1:18" s="1" customFormat="1" ht="17" thickBot="1" x14ac:dyDescent="0.3">
      <c r="A10" s="55"/>
      <c r="B10" s="53"/>
      <c r="C10" s="354"/>
      <c r="D10" s="354"/>
      <c r="E10" s="354"/>
      <c r="F10" s="53"/>
      <c r="G10" s="354"/>
      <c r="H10" s="354"/>
      <c r="I10" s="354"/>
      <c r="J10" s="354"/>
      <c r="K10" s="354"/>
      <c r="L10" s="354"/>
      <c r="M10" s="354"/>
      <c r="N10" s="354"/>
      <c r="O10" s="354"/>
      <c r="P10" s="354"/>
      <c r="Q10" s="354"/>
      <c r="R10" s="53"/>
    </row>
    <row r="11" spans="1:18" s="6" customFormat="1" ht="17" thickBot="1" x14ac:dyDescent="0.3">
      <c r="A11" s="170" t="s">
        <v>4842</v>
      </c>
      <c r="B11" s="34"/>
      <c r="C11" s="34">
        <f>SUM(C9:C10)</f>
        <v>22</v>
      </c>
      <c r="D11" s="34">
        <f t="shared" ref="D11:O11" si="1">SUM(D9:D10)</f>
        <v>30</v>
      </c>
      <c r="E11" s="34">
        <f t="shared" si="1"/>
        <v>22</v>
      </c>
      <c r="F11" s="34">
        <f t="shared" si="1"/>
        <v>30</v>
      </c>
      <c r="G11" s="34">
        <f t="shared" si="1"/>
        <v>18</v>
      </c>
      <c r="H11" s="34">
        <f t="shared" si="1"/>
        <v>18</v>
      </c>
      <c r="I11" s="34">
        <f t="shared" si="1"/>
        <v>20</v>
      </c>
      <c r="J11" s="34">
        <f t="shared" si="1"/>
        <v>80</v>
      </c>
      <c r="K11" s="34">
        <f t="shared" si="1"/>
        <v>36</v>
      </c>
      <c r="L11" s="34">
        <f t="shared" si="1"/>
        <v>10</v>
      </c>
      <c r="M11" s="34">
        <f t="shared" si="1"/>
        <v>25</v>
      </c>
      <c r="N11" s="34">
        <f t="shared" si="1"/>
        <v>100</v>
      </c>
      <c r="O11" s="34">
        <f t="shared" si="1"/>
        <v>50</v>
      </c>
      <c r="P11" s="390"/>
      <c r="Q11" s="390"/>
      <c r="R11" s="54"/>
    </row>
    <row r="12" spans="1:18" x14ac:dyDescent="0.25">
      <c r="A12" s="55">
        <v>44781</v>
      </c>
      <c r="B12" s="14" t="s">
        <v>4884</v>
      </c>
      <c r="C12" s="13">
        <v>90</v>
      </c>
      <c r="D12" s="13">
        <v>30</v>
      </c>
      <c r="E12" s="13">
        <v>90</v>
      </c>
      <c r="F12" s="13">
        <v>30</v>
      </c>
      <c r="G12" s="13"/>
      <c r="H12" s="13">
        <v>20</v>
      </c>
      <c r="I12" s="13">
        <v>90</v>
      </c>
      <c r="J12" s="13">
        <v>100</v>
      </c>
      <c r="K12" s="13"/>
      <c r="L12" s="13"/>
      <c r="M12" s="13"/>
      <c r="N12" s="13"/>
      <c r="O12" s="13"/>
      <c r="P12" s="13">
        <v>40</v>
      </c>
      <c r="Q12" s="13"/>
      <c r="R12" s="13"/>
    </row>
    <row r="13" spans="1:18" s="1" customFormat="1" x14ac:dyDescent="0.25">
      <c r="A13" s="55">
        <v>44813</v>
      </c>
      <c r="B13" s="14" t="s">
        <v>4889</v>
      </c>
      <c r="C13" s="43"/>
      <c r="D13" s="43"/>
      <c r="E13" s="43"/>
      <c r="F13" s="43"/>
      <c r="G13" s="13">
        <v>10</v>
      </c>
      <c r="H13" s="13">
        <v>26</v>
      </c>
      <c r="I13" s="43"/>
      <c r="J13" s="43"/>
      <c r="K13" s="13">
        <v>60</v>
      </c>
      <c r="L13" s="13">
        <v>30</v>
      </c>
      <c r="M13" s="13">
        <v>30</v>
      </c>
      <c r="N13" s="13">
        <v>100</v>
      </c>
      <c r="O13" s="13">
        <v>300</v>
      </c>
      <c r="P13" s="13">
        <v>15</v>
      </c>
      <c r="Q13" s="13"/>
      <c r="R13" s="43"/>
    </row>
    <row r="14" spans="1:18" x14ac:dyDescent="0.25">
      <c r="A14" s="55">
        <v>44842</v>
      </c>
      <c r="B14" s="14" t="s">
        <v>4894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>
        <v>20</v>
      </c>
      <c r="R14" s="13"/>
    </row>
    <row r="15" spans="1:18" s="1" customFormat="1" x14ac:dyDescent="0.25">
      <c r="A15" s="55" t="s">
        <v>4921</v>
      </c>
      <c r="B15" s="13" t="s">
        <v>4923</v>
      </c>
      <c r="C15" s="43"/>
      <c r="D15" s="43"/>
      <c r="E15" s="43"/>
      <c r="F15" s="43"/>
      <c r="G15" s="43"/>
      <c r="H15" s="43"/>
      <c r="I15" s="43"/>
      <c r="J15" s="13">
        <v>60</v>
      </c>
      <c r="K15" s="13">
        <v>3</v>
      </c>
      <c r="L15" s="43"/>
      <c r="M15" s="13">
        <v>50</v>
      </c>
      <c r="N15" s="13">
        <v>50</v>
      </c>
      <c r="O15" s="13">
        <v>170</v>
      </c>
      <c r="P15" s="43"/>
      <c r="Q15" s="13">
        <v>25</v>
      </c>
      <c r="R15" s="43"/>
    </row>
    <row r="16" spans="1:18" s="1" customFormat="1" x14ac:dyDescent="0.25">
      <c r="A16" s="55" t="s">
        <v>4926</v>
      </c>
      <c r="B16" s="13" t="s">
        <v>4929</v>
      </c>
      <c r="C16" s="43"/>
      <c r="D16" s="43"/>
      <c r="E16" s="43"/>
      <c r="F16" s="43"/>
      <c r="G16" s="43"/>
      <c r="H16" s="43"/>
      <c r="I16" s="43"/>
      <c r="J16" s="43"/>
      <c r="K16" s="13">
        <v>62</v>
      </c>
      <c r="L16" s="13">
        <v>40</v>
      </c>
      <c r="M16" s="13">
        <v>35</v>
      </c>
      <c r="N16" s="13">
        <v>100</v>
      </c>
      <c r="O16" s="13">
        <v>200</v>
      </c>
      <c r="P16" s="13">
        <v>30</v>
      </c>
      <c r="Q16" s="13">
        <v>50</v>
      </c>
      <c r="R16" s="43"/>
    </row>
    <row r="17" spans="1:18" s="1" customFormat="1" x14ac:dyDescent="0.25">
      <c r="A17" s="55" t="s">
        <v>4926</v>
      </c>
      <c r="B17" s="13" t="s">
        <v>63</v>
      </c>
      <c r="C17" s="43"/>
      <c r="D17" s="43"/>
      <c r="E17" s="43"/>
      <c r="F17" s="43"/>
      <c r="G17" s="43"/>
      <c r="H17" s="43"/>
      <c r="I17" s="43"/>
      <c r="J17" s="13"/>
      <c r="K17" s="13"/>
      <c r="L17" s="43"/>
      <c r="M17" s="13"/>
      <c r="N17" s="13">
        <v>-33</v>
      </c>
      <c r="O17" s="13">
        <v>-80</v>
      </c>
      <c r="P17" s="43"/>
      <c r="Q17" s="13"/>
      <c r="R17" s="43"/>
    </row>
    <row r="18" spans="1:18" s="1" customFormat="1" ht="17" thickBot="1" x14ac:dyDescent="0.3">
      <c r="A18" s="55" t="s">
        <v>4930</v>
      </c>
      <c r="B18" s="13" t="s">
        <v>4933</v>
      </c>
      <c r="C18" s="43"/>
      <c r="D18" s="43"/>
      <c r="E18" s="43"/>
      <c r="F18" s="43"/>
      <c r="G18" s="43"/>
      <c r="H18" s="43"/>
      <c r="I18" s="43"/>
      <c r="J18" s="13"/>
      <c r="K18" s="13"/>
      <c r="L18" s="43"/>
      <c r="M18" s="13"/>
      <c r="N18" s="13">
        <v>33</v>
      </c>
      <c r="O18" s="13">
        <v>80</v>
      </c>
      <c r="P18" s="43"/>
      <c r="Q18" s="13"/>
      <c r="R18" s="43"/>
    </row>
    <row r="19" spans="1:18" s="6" customFormat="1" ht="17" thickBot="1" x14ac:dyDescent="0.3">
      <c r="A19" s="170" t="s">
        <v>4958</v>
      </c>
      <c r="B19" s="34"/>
      <c r="C19" s="34">
        <f>SUM(C11:C18)</f>
        <v>112</v>
      </c>
      <c r="D19" s="34">
        <f t="shared" ref="D19:Q19" si="2">SUM(D11:D18)</f>
        <v>60</v>
      </c>
      <c r="E19" s="34">
        <f t="shared" si="2"/>
        <v>112</v>
      </c>
      <c r="F19" s="34">
        <f t="shared" si="2"/>
        <v>60</v>
      </c>
      <c r="G19" s="34">
        <f t="shared" si="2"/>
        <v>28</v>
      </c>
      <c r="H19" s="34">
        <f t="shared" si="2"/>
        <v>64</v>
      </c>
      <c r="I19" s="34">
        <f t="shared" si="2"/>
        <v>110</v>
      </c>
      <c r="J19" s="34">
        <f t="shared" si="2"/>
        <v>240</v>
      </c>
      <c r="K19" s="34">
        <f t="shared" si="2"/>
        <v>161</v>
      </c>
      <c r="L19" s="34">
        <f t="shared" si="2"/>
        <v>80</v>
      </c>
      <c r="M19" s="34">
        <f t="shared" si="2"/>
        <v>140</v>
      </c>
      <c r="N19" s="34">
        <f t="shared" si="2"/>
        <v>350</v>
      </c>
      <c r="O19" s="34">
        <f t="shared" si="2"/>
        <v>720</v>
      </c>
      <c r="P19" s="34">
        <f t="shared" si="2"/>
        <v>85</v>
      </c>
      <c r="Q19" s="34">
        <f t="shared" si="2"/>
        <v>95</v>
      </c>
      <c r="R19" s="54"/>
    </row>
    <row r="20" spans="1:18" s="1" customFormat="1" x14ac:dyDescent="0.25">
      <c r="A20" s="55"/>
      <c r="B20" s="13"/>
      <c r="C20" s="43"/>
      <c r="D20" s="43"/>
      <c r="E20" s="43"/>
      <c r="F20" s="43"/>
      <c r="G20" s="43"/>
      <c r="H20" s="43"/>
      <c r="I20" s="43"/>
      <c r="J20" s="13"/>
      <c r="K20" s="13"/>
      <c r="L20" s="43"/>
      <c r="M20" s="13"/>
      <c r="N20" s="13"/>
      <c r="O20" s="13"/>
      <c r="P20" s="43"/>
      <c r="Q20" s="13"/>
      <c r="R20" s="43"/>
    </row>
    <row r="21" spans="1:18" s="1" customFormat="1" x14ac:dyDescent="0.25">
      <c r="A21" s="55"/>
      <c r="B21" s="13"/>
      <c r="C21" s="43"/>
      <c r="D21" s="43"/>
      <c r="E21" s="43"/>
      <c r="F21" s="43"/>
      <c r="G21" s="43"/>
      <c r="H21" s="43"/>
      <c r="I21" s="43"/>
      <c r="J21" s="13"/>
      <c r="K21" s="13"/>
      <c r="L21" s="43"/>
      <c r="M21" s="13"/>
      <c r="N21" s="13"/>
      <c r="O21" s="13"/>
      <c r="P21" s="43"/>
      <c r="Q21" s="13"/>
      <c r="R21" s="43"/>
    </row>
    <row r="22" spans="1:18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</row>
    <row r="23" spans="1:18" s="1" customFormat="1" x14ac:dyDescent="0.25">
      <c r="A23" s="43"/>
      <c r="B23" s="43"/>
      <c r="C23" s="43"/>
      <c r="D23" s="43"/>
      <c r="E23" s="43"/>
      <c r="F23" s="1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13"/>
    </row>
    <row r="25" spans="1:18" x14ac:dyDescent="0.25">
      <c r="A25" s="355" t="s">
        <v>5099</v>
      </c>
      <c r="B25" s="355"/>
    </row>
    <row r="26" spans="1:18" x14ac:dyDescent="0.25">
      <c r="A26" s="355" t="s">
        <v>5098</v>
      </c>
      <c r="B26" s="355"/>
    </row>
  </sheetData>
  <pageMargins left="0.7" right="0.7" top="0.75" bottom="0.75" header="0.3" footer="0.3"/>
  <pageSetup orientation="portrait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>
    <tabColor rgb="FF92D050"/>
  </sheetPr>
  <dimension ref="A1:U76"/>
  <sheetViews>
    <sheetView topLeftCell="A64" workbookViewId="0">
      <selection activeCell="A64" sqref="A1:XFD1048576"/>
    </sheetView>
  </sheetViews>
  <sheetFormatPr baseColWidth="10" defaultColWidth="9" defaultRowHeight="16" x14ac:dyDescent="0.25"/>
  <cols>
    <col min="1" max="1" width="13.1640625" style="2" customWidth="1"/>
    <col min="2" max="2" width="22.5" style="2" customWidth="1"/>
    <col min="3" max="3" width="9" style="2" customWidth="1"/>
    <col min="4" max="20" width="8.5" style="2" customWidth="1"/>
    <col min="21" max="16384" width="9" style="2"/>
  </cols>
  <sheetData>
    <row r="1" spans="1:20" x14ac:dyDescent="0.25">
      <c r="A1" s="1" t="s">
        <v>23</v>
      </c>
      <c r="B1" s="1"/>
      <c r="C1" s="1"/>
      <c r="D1" s="1"/>
      <c r="E1" s="1"/>
      <c r="F1" s="1"/>
      <c r="G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25">
      <c r="A2" s="1"/>
      <c r="B2" s="1"/>
      <c r="C2" s="1"/>
      <c r="D2" s="1"/>
      <c r="E2" s="1"/>
      <c r="F2" s="1"/>
      <c r="G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5">
      <c r="A3" s="3" t="s">
        <v>2571</v>
      </c>
    </row>
    <row r="4" spans="1:20" x14ac:dyDescent="0.25">
      <c r="A4" s="3" t="s">
        <v>3505</v>
      </c>
      <c r="B4" s="3"/>
      <c r="C4" s="3"/>
      <c r="D4" s="3"/>
      <c r="E4" s="3"/>
      <c r="F4" s="3"/>
      <c r="G4" s="3"/>
      <c r="H4" s="62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17" thickBot="1" x14ac:dyDescent="0.3"/>
    <row r="6" spans="1:20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17</v>
      </c>
      <c r="E6" s="10" t="s">
        <v>3</v>
      </c>
      <c r="F6" s="10" t="s">
        <v>18</v>
      </c>
      <c r="G6" s="10" t="s">
        <v>27</v>
      </c>
      <c r="H6" s="10" t="s">
        <v>4</v>
      </c>
      <c r="I6" s="10" t="s">
        <v>10</v>
      </c>
      <c r="J6" s="10" t="s">
        <v>29</v>
      </c>
      <c r="K6" s="10" t="s">
        <v>778</v>
      </c>
      <c r="L6" s="10" t="s">
        <v>30</v>
      </c>
      <c r="M6" s="10" t="s">
        <v>134</v>
      </c>
      <c r="N6" s="10" t="s">
        <v>31</v>
      </c>
      <c r="O6" s="10" t="s">
        <v>365</v>
      </c>
      <c r="P6" s="10" t="s">
        <v>28</v>
      </c>
      <c r="Q6" s="10" t="s">
        <v>378</v>
      </c>
      <c r="R6" s="10" t="s">
        <v>32</v>
      </c>
      <c r="S6" s="10" t="s">
        <v>2</v>
      </c>
      <c r="T6" s="10"/>
    </row>
    <row r="7" spans="1:20" s="1" customFormat="1" x14ac:dyDescent="0.25">
      <c r="A7" s="55" t="s">
        <v>3506</v>
      </c>
      <c r="B7" s="78" t="s">
        <v>3507</v>
      </c>
      <c r="C7" s="1034">
        <v>160</v>
      </c>
      <c r="D7" s="1034">
        <v>60</v>
      </c>
      <c r="E7" s="1034">
        <v>200</v>
      </c>
      <c r="F7" s="1034">
        <v>60</v>
      </c>
      <c r="G7" s="1034">
        <v>200</v>
      </c>
      <c r="H7" s="1034">
        <v>320</v>
      </c>
      <c r="I7" s="1034">
        <v>200</v>
      </c>
      <c r="J7" s="1034">
        <v>100</v>
      </c>
      <c r="K7" s="1034"/>
      <c r="L7" s="1034">
        <v>60</v>
      </c>
      <c r="M7" s="1034">
        <v>40</v>
      </c>
      <c r="N7" s="53">
        <v>200</v>
      </c>
      <c r="O7" s="1034">
        <v>100</v>
      </c>
      <c r="P7" s="1034">
        <v>60</v>
      </c>
      <c r="Q7" s="1034"/>
      <c r="R7" s="1034"/>
      <c r="S7" s="1034"/>
      <c r="T7" s="354"/>
    </row>
    <row r="8" spans="1:20" s="1" customFormat="1" x14ac:dyDescent="0.25">
      <c r="A8" s="12" t="s">
        <v>3551</v>
      </c>
      <c r="B8" s="78" t="s">
        <v>3554</v>
      </c>
      <c r="C8" s="972">
        <v>70</v>
      </c>
      <c r="D8" s="972">
        <v>20</v>
      </c>
      <c r="E8" s="13">
        <v>70</v>
      </c>
      <c r="F8" s="972">
        <v>20</v>
      </c>
      <c r="G8" s="971"/>
      <c r="H8" s="972">
        <v>150</v>
      </c>
      <c r="I8" s="13">
        <v>20</v>
      </c>
      <c r="J8" s="43"/>
      <c r="K8" s="43"/>
      <c r="L8" s="43"/>
      <c r="M8" s="43"/>
      <c r="N8" s="43"/>
      <c r="O8" s="43"/>
      <c r="P8" s="13">
        <v>12</v>
      </c>
      <c r="Q8" s="13">
        <v>25</v>
      </c>
      <c r="R8" s="13">
        <v>25</v>
      </c>
      <c r="S8" s="13"/>
      <c r="T8" s="43"/>
    </row>
    <row r="9" spans="1:20" s="1" customFormat="1" x14ac:dyDescent="0.25">
      <c r="A9" s="12" t="s">
        <v>3551</v>
      </c>
      <c r="B9" s="78" t="s">
        <v>3555</v>
      </c>
      <c r="C9" s="971"/>
      <c r="D9" s="971"/>
      <c r="E9" s="43"/>
      <c r="F9" s="971"/>
      <c r="G9" s="971"/>
      <c r="H9" s="971"/>
      <c r="I9" s="43"/>
      <c r="J9" s="13">
        <v>1</v>
      </c>
      <c r="K9" s="13">
        <v>30</v>
      </c>
      <c r="L9" s="13">
        <v>30</v>
      </c>
      <c r="M9" s="13">
        <v>20</v>
      </c>
      <c r="N9" s="13">
        <v>100</v>
      </c>
      <c r="O9" s="43"/>
      <c r="P9" s="43"/>
      <c r="Q9" s="43"/>
      <c r="R9" s="43"/>
      <c r="S9" s="43"/>
      <c r="T9" s="43"/>
    </row>
    <row r="10" spans="1:20" s="1" customFormat="1" x14ac:dyDescent="0.25">
      <c r="A10" s="12" t="s">
        <v>3551</v>
      </c>
      <c r="B10" s="15" t="s">
        <v>3556</v>
      </c>
      <c r="C10" s="13">
        <v>30</v>
      </c>
      <c r="D10" s="43"/>
      <c r="E10" s="13">
        <v>30</v>
      </c>
      <c r="F10" s="43"/>
      <c r="G10" s="43"/>
      <c r="H10" s="43"/>
      <c r="I10" s="43"/>
      <c r="J10" s="43"/>
      <c r="K10" s="13">
        <v>70</v>
      </c>
      <c r="L10" s="43"/>
      <c r="M10" s="13">
        <v>30</v>
      </c>
      <c r="N10" s="13">
        <v>200</v>
      </c>
      <c r="O10" s="43"/>
      <c r="P10" s="13">
        <v>18</v>
      </c>
      <c r="Q10" s="13">
        <v>25</v>
      </c>
      <c r="R10" s="13">
        <v>25</v>
      </c>
      <c r="S10" s="13"/>
      <c r="T10" s="43"/>
    </row>
    <row r="11" spans="1:20" s="1" customFormat="1" x14ac:dyDescent="0.25">
      <c r="A11" s="53" t="s">
        <v>3558</v>
      </c>
      <c r="B11" s="15" t="s">
        <v>3559</v>
      </c>
      <c r="C11" s="53">
        <v>85</v>
      </c>
      <c r="D11" s="53">
        <v>25</v>
      </c>
      <c r="E11" s="53">
        <v>65</v>
      </c>
      <c r="F11" s="53">
        <v>25</v>
      </c>
      <c r="G11" s="354"/>
      <c r="H11" s="53">
        <v>200</v>
      </c>
      <c r="I11" s="354"/>
      <c r="J11" s="53">
        <v>50</v>
      </c>
      <c r="K11" s="354"/>
      <c r="L11" s="354"/>
      <c r="M11" s="53">
        <v>110</v>
      </c>
      <c r="N11" s="53">
        <v>150</v>
      </c>
      <c r="O11" s="354"/>
      <c r="P11" s="53">
        <v>15</v>
      </c>
      <c r="Q11" s="354"/>
      <c r="R11" s="354"/>
      <c r="S11" s="354"/>
      <c r="T11" s="354"/>
    </row>
    <row r="12" spans="1:20" x14ac:dyDescent="0.25">
      <c r="A12" s="53" t="s">
        <v>3558</v>
      </c>
      <c r="B12" s="15" t="s">
        <v>3560</v>
      </c>
      <c r="C12" s="53"/>
      <c r="D12" s="53"/>
      <c r="E12" s="53"/>
      <c r="F12" s="53"/>
      <c r="G12" s="53">
        <v>30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</row>
    <row r="13" spans="1:20" s="1" customFormat="1" ht="17" thickBot="1" x14ac:dyDescent="0.3">
      <c r="A13" s="379" t="s">
        <v>3568</v>
      </c>
      <c r="B13" s="78" t="s">
        <v>3570</v>
      </c>
      <c r="C13" s="22">
        <v>85</v>
      </c>
      <c r="D13" s="22">
        <v>25</v>
      </c>
      <c r="E13" s="22">
        <v>65</v>
      </c>
      <c r="F13" s="22">
        <v>25</v>
      </c>
      <c r="G13" s="370"/>
      <c r="H13" s="22">
        <v>200</v>
      </c>
      <c r="I13" s="370"/>
      <c r="J13" s="22">
        <v>50</v>
      </c>
      <c r="K13" s="370"/>
      <c r="L13" s="370"/>
      <c r="M13" s="22">
        <v>110</v>
      </c>
      <c r="N13" s="22">
        <v>150</v>
      </c>
      <c r="O13" s="370"/>
      <c r="P13" s="22">
        <v>15</v>
      </c>
      <c r="Q13" s="370"/>
      <c r="R13" s="370"/>
      <c r="S13" s="370"/>
      <c r="T13" s="370"/>
    </row>
    <row r="14" spans="1:20" s="1" customFormat="1" ht="17" thickBot="1" x14ac:dyDescent="0.3">
      <c r="A14" s="170" t="s">
        <v>3574</v>
      </c>
      <c r="B14" s="34"/>
      <c r="C14" s="34">
        <f>SUM(C7:C13)</f>
        <v>430</v>
      </c>
      <c r="D14" s="34">
        <f t="shared" ref="D14:T14" si="0">SUM(D7:D13)</f>
        <v>130</v>
      </c>
      <c r="E14" s="34">
        <f t="shared" si="0"/>
        <v>430</v>
      </c>
      <c r="F14" s="34">
        <f t="shared" si="0"/>
        <v>130</v>
      </c>
      <c r="G14" s="34">
        <f t="shared" si="0"/>
        <v>230</v>
      </c>
      <c r="H14" s="34">
        <f t="shared" si="0"/>
        <v>870</v>
      </c>
      <c r="I14" s="34">
        <f t="shared" si="0"/>
        <v>220</v>
      </c>
      <c r="J14" s="34">
        <f t="shared" si="0"/>
        <v>201</v>
      </c>
      <c r="K14" s="34">
        <f t="shared" si="0"/>
        <v>100</v>
      </c>
      <c r="L14" s="34">
        <f t="shared" si="0"/>
        <v>90</v>
      </c>
      <c r="M14" s="34">
        <f t="shared" si="0"/>
        <v>310</v>
      </c>
      <c r="N14" s="34">
        <f t="shared" si="0"/>
        <v>800</v>
      </c>
      <c r="O14" s="34">
        <f t="shared" si="0"/>
        <v>100</v>
      </c>
      <c r="P14" s="34">
        <f t="shared" si="0"/>
        <v>120</v>
      </c>
      <c r="Q14" s="34">
        <f t="shared" si="0"/>
        <v>50</v>
      </c>
      <c r="R14" s="34">
        <f t="shared" si="0"/>
        <v>50</v>
      </c>
      <c r="S14" s="34">
        <f t="shared" si="0"/>
        <v>0</v>
      </c>
      <c r="T14" s="34">
        <f t="shared" si="0"/>
        <v>0</v>
      </c>
    </row>
    <row r="15" spans="1:20" s="1" customFormat="1" x14ac:dyDescent="0.25">
      <c r="A15" s="55">
        <v>44208</v>
      </c>
      <c r="B15" s="301" t="s">
        <v>63</v>
      </c>
      <c r="C15" s="354"/>
      <c r="D15" s="354"/>
      <c r="E15" s="354"/>
      <c r="F15" s="354"/>
      <c r="G15" s="354"/>
      <c r="H15" s="354"/>
      <c r="I15" s="354"/>
      <c r="J15" s="354"/>
      <c r="K15" s="53">
        <v>-50</v>
      </c>
      <c r="L15" s="354"/>
      <c r="M15" s="354"/>
      <c r="N15" s="354"/>
      <c r="O15" s="354"/>
      <c r="P15" s="354"/>
      <c r="Q15" s="354"/>
      <c r="R15" s="354"/>
      <c r="S15" s="354"/>
      <c r="T15" s="354"/>
    </row>
    <row r="16" spans="1:20" s="1" customFormat="1" x14ac:dyDescent="0.25">
      <c r="A16" s="55">
        <v>44208</v>
      </c>
      <c r="B16" s="15" t="s">
        <v>3583</v>
      </c>
      <c r="C16" s="53">
        <v>90</v>
      </c>
      <c r="D16" s="53">
        <v>14</v>
      </c>
      <c r="E16" s="53">
        <v>90</v>
      </c>
      <c r="F16" s="53">
        <v>14</v>
      </c>
      <c r="G16" s="53">
        <v>28</v>
      </c>
      <c r="H16" s="53">
        <v>146</v>
      </c>
      <c r="I16" s="53">
        <v>38</v>
      </c>
      <c r="J16" s="354"/>
      <c r="K16" s="354"/>
      <c r="L16" s="53">
        <v>50</v>
      </c>
      <c r="M16" s="354"/>
      <c r="N16" s="53">
        <v>100</v>
      </c>
      <c r="O16" s="354"/>
      <c r="P16" s="354"/>
      <c r="Q16" s="354"/>
      <c r="R16" s="354"/>
      <c r="S16" s="354"/>
      <c r="T16" s="354"/>
    </row>
    <row r="17" spans="1:20" s="1" customFormat="1" x14ac:dyDescent="0.25">
      <c r="A17" s="55">
        <v>44208</v>
      </c>
      <c r="B17" s="15" t="s">
        <v>3581</v>
      </c>
      <c r="C17" s="354"/>
      <c r="D17" s="354"/>
      <c r="E17" s="53">
        <v>24</v>
      </c>
      <c r="F17" s="354"/>
      <c r="G17" s="354"/>
      <c r="H17" s="354"/>
      <c r="I17" s="53">
        <v>130</v>
      </c>
      <c r="J17" s="354"/>
      <c r="K17" s="354"/>
      <c r="L17" s="354"/>
      <c r="M17" s="354"/>
      <c r="N17" s="53">
        <v>300</v>
      </c>
      <c r="O17" s="354"/>
      <c r="P17" s="354"/>
      <c r="Q17" s="354"/>
      <c r="R17" s="354"/>
      <c r="S17" s="53">
        <v>24</v>
      </c>
      <c r="T17" s="354"/>
    </row>
    <row r="18" spans="1:20" s="1" customFormat="1" ht="17.25" customHeight="1" x14ac:dyDescent="0.25">
      <c r="A18" s="55">
        <v>44267</v>
      </c>
      <c r="B18" s="15" t="s">
        <v>3586</v>
      </c>
      <c r="C18" s="354"/>
      <c r="D18" s="354"/>
      <c r="E18" s="354"/>
      <c r="F18" s="354"/>
      <c r="G18" s="354"/>
      <c r="H18" s="354"/>
      <c r="I18" s="53">
        <v>30</v>
      </c>
      <c r="J18" s="354"/>
      <c r="K18" s="354"/>
      <c r="L18" s="354"/>
      <c r="M18" s="354"/>
      <c r="N18" s="354"/>
      <c r="O18" s="354"/>
      <c r="P18" s="354"/>
      <c r="Q18" s="354"/>
      <c r="R18" s="354"/>
      <c r="S18" s="354"/>
      <c r="T18" s="354"/>
    </row>
    <row r="19" spans="1:20" s="1" customFormat="1" x14ac:dyDescent="0.25">
      <c r="A19" s="55">
        <v>44420</v>
      </c>
      <c r="B19" s="15" t="s">
        <v>3611</v>
      </c>
      <c r="C19" s="53">
        <v>70</v>
      </c>
      <c r="D19" s="354"/>
      <c r="E19" s="53">
        <v>80</v>
      </c>
      <c r="F19" s="354"/>
      <c r="G19" s="53">
        <v>30</v>
      </c>
      <c r="H19" s="53">
        <v>300</v>
      </c>
      <c r="I19" s="53">
        <v>50</v>
      </c>
      <c r="J19" s="354"/>
      <c r="K19" s="354"/>
      <c r="L19" s="53">
        <v>20</v>
      </c>
      <c r="M19" s="53">
        <v>180</v>
      </c>
      <c r="N19" s="53">
        <v>300</v>
      </c>
      <c r="O19" s="354"/>
      <c r="P19" s="53">
        <v>50</v>
      </c>
      <c r="Q19" s="354"/>
      <c r="R19" s="354"/>
      <c r="S19" s="354"/>
      <c r="T19" s="354"/>
    </row>
    <row r="20" spans="1:20" s="1" customFormat="1" x14ac:dyDescent="0.25">
      <c r="A20" s="55" t="s">
        <v>3641</v>
      </c>
      <c r="B20" s="15" t="s">
        <v>3642</v>
      </c>
      <c r="C20" s="354"/>
      <c r="D20" s="354"/>
      <c r="E20" s="354"/>
      <c r="F20" s="354"/>
      <c r="G20" s="53">
        <v>40</v>
      </c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54"/>
      <c r="T20" s="354"/>
    </row>
    <row r="21" spans="1:20" s="1" customFormat="1" x14ac:dyDescent="0.25">
      <c r="A21" s="55" t="s">
        <v>3641</v>
      </c>
      <c r="B21" s="301" t="s">
        <v>63</v>
      </c>
      <c r="C21" s="354"/>
      <c r="D21" s="53">
        <v>-50</v>
      </c>
      <c r="E21" s="354"/>
      <c r="F21" s="53">
        <v>-53</v>
      </c>
      <c r="G21" s="354"/>
      <c r="H21" s="354"/>
      <c r="I21" s="354"/>
      <c r="J21" s="53">
        <v>-63</v>
      </c>
      <c r="K21" s="53">
        <v>-13</v>
      </c>
      <c r="L21" s="354"/>
      <c r="M21" s="354"/>
      <c r="N21" s="354"/>
      <c r="O21" s="53">
        <v>-5</v>
      </c>
      <c r="P21" s="53">
        <v>-20</v>
      </c>
      <c r="Q21" s="53">
        <v>-38</v>
      </c>
      <c r="R21" s="53">
        <v>-16</v>
      </c>
      <c r="S21" s="53">
        <v>-4</v>
      </c>
      <c r="T21" s="354"/>
    </row>
    <row r="22" spans="1:20" s="1" customFormat="1" x14ac:dyDescent="0.25">
      <c r="A22" s="507" t="s">
        <v>3649</v>
      </c>
      <c r="B22" s="933" t="s">
        <v>3652</v>
      </c>
      <c r="C22" s="354"/>
      <c r="D22" s="508">
        <v>10</v>
      </c>
      <c r="E22" s="508">
        <v>48</v>
      </c>
      <c r="F22" s="508">
        <v>10</v>
      </c>
      <c r="G22" s="508">
        <v>16</v>
      </c>
      <c r="H22" s="508">
        <v>100</v>
      </c>
      <c r="I22" s="354"/>
      <c r="J22" s="226"/>
      <c r="K22" s="226"/>
      <c r="L22" s="354"/>
      <c r="M22" s="354"/>
      <c r="N22" s="354"/>
      <c r="O22" s="226"/>
      <c r="P22" s="354"/>
      <c r="Q22" s="226"/>
      <c r="R22" s="226"/>
      <c r="S22" s="508">
        <v>79</v>
      </c>
      <c r="T22" s="354"/>
    </row>
    <row r="23" spans="1:20" s="1" customFormat="1" x14ac:dyDescent="0.25">
      <c r="A23" s="508" t="s">
        <v>3651</v>
      </c>
      <c r="B23" s="933" t="s">
        <v>3652</v>
      </c>
      <c r="C23" s="354"/>
      <c r="D23" s="354"/>
      <c r="E23" s="508">
        <v>60</v>
      </c>
      <c r="F23" s="354"/>
      <c r="G23" s="508">
        <v>16</v>
      </c>
      <c r="H23" s="508">
        <v>50</v>
      </c>
      <c r="I23" s="508">
        <v>30</v>
      </c>
      <c r="J23" s="226"/>
      <c r="K23" s="226"/>
      <c r="L23" s="354"/>
      <c r="M23" s="354"/>
      <c r="N23" s="508">
        <v>50</v>
      </c>
      <c r="O23" s="226"/>
      <c r="P23" s="508">
        <v>4</v>
      </c>
      <c r="Q23" s="226"/>
      <c r="R23" s="226"/>
      <c r="S23" s="508">
        <v>30</v>
      </c>
      <c r="T23" s="354"/>
    </row>
    <row r="24" spans="1:20" s="1" customFormat="1" x14ac:dyDescent="0.25">
      <c r="A24" s="55" t="s">
        <v>3659</v>
      </c>
      <c r="B24" s="15" t="s">
        <v>3661</v>
      </c>
      <c r="C24" s="354"/>
      <c r="D24" s="354"/>
      <c r="E24" s="53">
        <v>80</v>
      </c>
      <c r="F24" s="354"/>
      <c r="G24" s="53">
        <v>34</v>
      </c>
      <c r="H24" s="53">
        <v>170</v>
      </c>
      <c r="I24" s="53">
        <v>65</v>
      </c>
      <c r="J24" s="354"/>
      <c r="K24" s="354"/>
      <c r="L24" s="354"/>
      <c r="M24" s="354"/>
      <c r="N24" s="53">
        <v>100</v>
      </c>
      <c r="O24" s="354"/>
      <c r="P24" s="354"/>
      <c r="Q24" s="354"/>
      <c r="R24" s="354"/>
      <c r="S24" s="53">
        <v>85</v>
      </c>
      <c r="T24" s="354"/>
    </row>
    <row r="25" spans="1:20" s="49" customFormat="1" ht="17" thickBot="1" x14ac:dyDescent="0.3">
      <c r="A25" s="508" t="s">
        <v>3663</v>
      </c>
      <c r="B25" s="933" t="s">
        <v>3652</v>
      </c>
      <c r="C25" s="508"/>
      <c r="D25" s="508"/>
      <c r="E25" s="842"/>
      <c r="F25" s="508"/>
      <c r="G25" s="842"/>
      <c r="H25" s="508"/>
      <c r="I25" s="508">
        <v>40</v>
      </c>
      <c r="J25" s="842"/>
      <c r="K25" s="842"/>
      <c r="L25" s="508"/>
      <c r="M25" s="508"/>
      <c r="N25" s="508"/>
      <c r="O25" s="842"/>
      <c r="P25" s="508"/>
      <c r="Q25" s="842"/>
      <c r="R25" s="842"/>
      <c r="S25" s="508"/>
      <c r="T25" s="508"/>
    </row>
    <row r="26" spans="1:20" s="6" customFormat="1" ht="17" thickBot="1" x14ac:dyDescent="0.3">
      <c r="A26" s="170" t="s">
        <v>3667</v>
      </c>
      <c r="B26" s="34"/>
      <c r="C26" s="34">
        <f>SUM(C14:C25)</f>
        <v>590</v>
      </c>
      <c r="D26" s="34">
        <f t="shared" ref="D26:T26" si="1">SUM(D14:D25)</f>
        <v>104</v>
      </c>
      <c r="E26" s="34">
        <f t="shared" si="1"/>
        <v>812</v>
      </c>
      <c r="F26" s="34">
        <f t="shared" si="1"/>
        <v>101</v>
      </c>
      <c r="G26" s="34">
        <f t="shared" si="1"/>
        <v>394</v>
      </c>
      <c r="H26" s="34">
        <f t="shared" si="1"/>
        <v>1636</v>
      </c>
      <c r="I26" s="34">
        <f t="shared" si="1"/>
        <v>603</v>
      </c>
      <c r="J26" s="34">
        <f t="shared" si="1"/>
        <v>138</v>
      </c>
      <c r="K26" s="34">
        <f t="shared" si="1"/>
        <v>37</v>
      </c>
      <c r="L26" s="34">
        <f t="shared" si="1"/>
        <v>160</v>
      </c>
      <c r="M26" s="34">
        <f t="shared" si="1"/>
        <v>490</v>
      </c>
      <c r="N26" s="34">
        <f t="shared" si="1"/>
        <v>1650</v>
      </c>
      <c r="O26" s="34">
        <f t="shared" si="1"/>
        <v>95</v>
      </c>
      <c r="P26" s="34">
        <f t="shared" si="1"/>
        <v>154</v>
      </c>
      <c r="Q26" s="34">
        <f t="shared" si="1"/>
        <v>12</v>
      </c>
      <c r="R26" s="34">
        <f t="shared" si="1"/>
        <v>34</v>
      </c>
      <c r="S26" s="34">
        <f t="shared" si="1"/>
        <v>214</v>
      </c>
      <c r="T26" s="34">
        <f t="shared" si="1"/>
        <v>0</v>
      </c>
    </row>
    <row r="27" spans="1:20" s="1" customFormat="1" x14ac:dyDescent="0.25">
      <c r="A27" s="55">
        <v>44713</v>
      </c>
      <c r="B27" s="301" t="s">
        <v>3724</v>
      </c>
      <c r="C27" s="53">
        <v>200</v>
      </c>
      <c r="D27" s="354"/>
      <c r="E27" s="53">
        <v>200</v>
      </c>
      <c r="F27" s="354"/>
      <c r="G27" s="53">
        <v>190</v>
      </c>
      <c r="H27" s="53">
        <v>300</v>
      </c>
      <c r="I27" s="53">
        <v>200</v>
      </c>
      <c r="J27" s="53">
        <v>50</v>
      </c>
      <c r="K27" s="354"/>
      <c r="L27" s="53">
        <v>60</v>
      </c>
      <c r="M27" s="354"/>
      <c r="N27" s="354"/>
      <c r="O27" s="354"/>
      <c r="P27" s="354"/>
      <c r="Q27" s="354"/>
      <c r="R27" s="354"/>
      <c r="S27" s="354"/>
      <c r="T27" s="354"/>
    </row>
    <row r="28" spans="1:20" s="1" customFormat="1" x14ac:dyDescent="0.25">
      <c r="A28" s="55">
        <v>44774</v>
      </c>
      <c r="B28" s="301" t="s">
        <v>3748</v>
      </c>
      <c r="C28" s="354"/>
      <c r="D28" s="354"/>
      <c r="E28" s="354"/>
      <c r="F28" s="354"/>
      <c r="G28" s="354"/>
      <c r="H28" s="354"/>
      <c r="I28" s="354"/>
      <c r="J28" s="354"/>
      <c r="K28" s="354"/>
      <c r="L28" s="354"/>
      <c r="M28" s="354"/>
      <c r="N28" s="53">
        <v>350</v>
      </c>
      <c r="O28" s="354"/>
      <c r="P28" s="354"/>
      <c r="Q28" s="354"/>
      <c r="R28" s="354"/>
      <c r="S28" s="354"/>
      <c r="T28" s="354"/>
    </row>
    <row r="29" spans="1:20" s="1" customFormat="1" x14ac:dyDescent="0.25">
      <c r="A29" s="55">
        <v>44835</v>
      </c>
      <c r="B29" s="301" t="s">
        <v>3749</v>
      </c>
      <c r="C29" s="354"/>
      <c r="D29" s="354"/>
      <c r="E29" s="354"/>
      <c r="F29" s="354"/>
      <c r="G29" s="354"/>
      <c r="H29" s="354"/>
      <c r="I29" s="53">
        <v>100</v>
      </c>
      <c r="J29" s="354"/>
      <c r="K29" s="354"/>
      <c r="L29" s="354"/>
      <c r="M29" s="354"/>
      <c r="N29" s="354"/>
      <c r="O29" s="354"/>
      <c r="P29" s="354"/>
      <c r="Q29" s="354"/>
      <c r="R29" s="354"/>
      <c r="S29" s="354"/>
      <c r="T29" s="354"/>
    </row>
    <row r="30" spans="1:20" s="1" customFormat="1" x14ac:dyDescent="0.25">
      <c r="A30" s="55" t="s">
        <v>3770</v>
      </c>
      <c r="B30" s="301" t="s">
        <v>3774</v>
      </c>
      <c r="C30" s="354"/>
      <c r="D30" s="354"/>
      <c r="E30" s="354"/>
      <c r="F30" s="354"/>
      <c r="G30" s="354"/>
      <c r="H30" s="354"/>
      <c r="I30" s="53">
        <v>100</v>
      </c>
      <c r="J30" s="53">
        <v>50</v>
      </c>
      <c r="K30" s="354"/>
      <c r="L30" s="354"/>
      <c r="M30" s="354"/>
      <c r="N30" s="354"/>
      <c r="O30" s="354"/>
      <c r="P30" s="354"/>
      <c r="Q30" s="354"/>
      <c r="R30" s="354"/>
      <c r="S30" s="354"/>
      <c r="T30" s="354"/>
    </row>
    <row r="31" spans="1:20" s="1" customFormat="1" x14ac:dyDescent="0.25">
      <c r="A31" s="55" t="s">
        <v>3852</v>
      </c>
      <c r="B31" s="301" t="s">
        <v>63</v>
      </c>
      <c r="C31" s="354"/>
      <c r="D31" s="53">
        <v>-8</v>
      </c>
      <c r="E31" s="53">
        <v>-132</v>
      </c>
      <c r="F31" s="53">
        <v>-21</v>
      </c>
      <c r="G31" s="354"/>
      <c r="H31" s="53">
        <v>-251</v>
      </c>
      <c r="I31" s="354"/>
      <c r="J31" s="354"/>
      <c r="K31" s="354"/>
      <c r="L31" s="354"/>
      <c r="M31" s="354"/>
      <c r="N31" s="53">
        <v>-225</v>
      </c>
      <c r="O31" s="53">
        <v>-18</v>
      </c>
      <c r="P31" s="354"/>
      <c r="Q31" s="53">
        <v>-9</v>
      </c>
      <c r="R31" s="354"/>
      <c r="S31" s="53">
        <v>-26</v>
      </c>
      <c r="T31" s="354"/>
    </row>
    <row r="32" spans="1:20" s="1" customFormat="1" x14ac:dyDescent="0.25">
      <c r="A32" s="55" t="s">
        <v>3852</v>
      </c>
      <c r="B32" s="301" t="s">
        <v>63</v>
      </c>
      <c r="C32" s="354"/>
      <c r="D32" s="354"/>
      <c r="E32" s="354"/>
      <c r="F32" s="354"/>
      <c r="G32" s="354"/>
      <c r="H32" s="354"/>
      <c r="I32" s="354"/>
      <c r="J32" s="354"/>
      <c r="K32" s="354"/>
      <c r="L32" s="53">
        <v>-28</v>
      </c>
      <c r="M32" s="53">
        <v>-170</v>
      </c>
      <c r="N32" s="354"/>
      <c r="O32" s="354"/>
      <c r="P32" s="53">
        <v>-20</v>
      </c>
      <c r="Q32" s="354"/>
      <c r="R32" s="354"/>
      <c r="S32" s="354"/>
      <c r="T32" s="354"/>
    </row>
    <row r="33" spans="1:20" s="1" customFormat="1" x14ac:dyDescent="0.25">
      <c r="A33" s="12" t="s">
        <v>3844</v>
      </c>
      <c r="B33" s="15" t="s">
        <v>63</v>
      </c>
      <c r="C33" s="354"/>
      <c r="D33" s="354"/>
      <c r="E33" s="53">
        <v>-2</v>
      </c>
      <c r="F33" s="53">
        <v>-7</v>
      </c>
      <c r="G33" s="53">
        <v>-3</v>
      </c>
      <c r="H33" s="53">
        <v>-32</v>
      </c>
      <c r="I33" s="354"/>
      <c r="J33" s="354"/>
      <c r="K33" s="354"/>
      <c r="L33" s="354"/>
      <c r="M33" s="354"/>
      <c r="N33" s="53">
        <v>-107</v>
      </c>
      <c r="O33" s="53">
        <v>-1</v>
      </c>
      <c r="P33" s="53">
        <v>-23</v>
      </c>
      <c r="Q33" s="354"/>
      <c r="R33" s="354"/>
      <c r="S33" s="53">
        <v>-7</v>
      </c>
      <c r="T33" s="354"/>
    </row>
    <row r="34" spans="1:20" s="1" customFormat="1" ht="17" thickBot="1" x14ac:dyDescent="0.3">
      <c r="A34" s="12" t="s">
        <v>3844</v>
      </c>
      <c r="B34" s="15" t="s">
        <v>63</v>
      </c>
      <c r="C34" s="354"/>
      <c r="D34" s="354"/>
      <c r="E34" s="354"/>
      <c r="F34" s="354"/>
      <c r="G34" s="354"/>
      <c r="H34" s="354"/>
      <c r="I34" s="354"/>
      <c r="J34" s="354"/>
      <c r="K34" s="354"/>
      <c r="L34" s="53">
        <v>-22</v>
      </c>
      <c r="M34" s="53">
        <v>-47</v>
      </c>
      <c r="N34" s="354"/>
      <c r="O34" s="354"/>
      <c r="P34" s="354"/>
      <c r="Q34" s="354"/>
      <c r="R34" s="354"/>
      <c r="S34" s="354"/>
      <c r="T34" s="354"/>
    </row>
    <row r="35" spans="1:20" s="6" customFormat="1" ht="17" thickBot="1" x14ac:dyDescent="0.3">
      <c r="A35" s="170" t="s">
        <v>3894</v>
      </c>
      <c r="B35" s="34"/>
      <c r="C35" s="34">
        <f>SUM(C26:C34)</f>
        <v>790</v>
      </c>
      <c r="D35" s="34">
        <f t="shared" ref="D35:T35" si="2">SUM(D26:D34)</f>
        <v>96</v>
      </c>
      <c r="E35" s="34">
        <f t="shared" si="2"/>
        <v>878</v>
      </c>
      <c r="F35" s="34">
        <f t="shared" si="2"/>
        <v>73</v>
      </c>
      <c r="G35" s="34">
        <f t="shared" si="2"/>
        <v>581</v>
      </c>
      <c r="H35" s="34">
        <f t="shared" si="2"/>
        <v>1653</v>
      </c>
      <c r="I35" s="34">
        <f t="shared" si="2"/>
        <v>1003</v>
      </c>
      <c r="J35" s="34">
        <f t="shared" si="2"/>
        <v>238</v>
      </c>
      <c r="K35" s="34">
        <f t="shared" si="2"/>
        <v>37</v>
      </c>
      <c r="L35" s="34">
        <f t="shared" si="2"/>
        <v>170</v>
      </c>
      <c r="M35" s="34">
        <f t="shared" si="2"/>
        <v>273</v>
      </c>
      <c r="N35" s="34">
        <f t="shared" si="2"/>
        <v>1668</v>
      </c>
      <c r="O35" s="34">
        <f t="shared" si="2"/>
        <v>76</v>
      </c>
      <c r="P35" s="34">
        <f t="shared" si="2"/>
        <v>111</v>
      </c>
      <c r="Q35" s="34">
        <f t="shared" si="2"/>
        <v>3</v>
      </c>
      <c r="R35" s="34">
        <f t="shared" si="2"/>
        <v>34</v>
      </c>
      <c r="S35" s="34">
        <f>SUM(S26:S34)</f>
        <v>181</v>
      </c>
      <c r="T35" s="34">
        <f t="shared" si="2"/>
        <v>0</v>
      </c>
    </row>
    <row r="36" spans="1:20" s="49" customFormat="1" x14ac:dyDescent="0.25">
      <c r="A36" s="507">
        <v>44622</v>
      </c>
      <c r="B36" s="508" t="s">
        <v>3932</v>
      </c>
      <c r="C36" s="508"/>
      <c r="D36" s="508"/>
      <c r="E36" s="508"/>
      <c r="F36" s="508"/>
      <c r="G36" s="508">
        <v>-20</v>
      </c>
      <c r="H36" s="508"/>
      <c r="I36" s="508"/>
      <c r="J36" s="508"/>
      <c r="K36" s="508"/>
      <c r="L36" s="508"/>
      <c r="M36" s="508"/>
      <c r="N36" s="508"/>
      <c r="O36" s="508"/>
      <c r="P36" s="508"/>
      <c r="Q36" s="508"/>
      <c r="R36" s="508">
        <v>-12</v>
      </c>
      <c r="S36" s="508"/>
      <c r="T36" s="508"/>
    </row>
    <row r="37" spans="1:20" s="1" customFormat="1" x14ac:dyDescent="0.25">
      <c r="A37" s="55">
        <v>44806</v>
      </c>
      <c r="B37" s="15" t="s">
        <v>63</v>
      </c>
      <c r="C37" s="354"/>
      <c r="D37" s="354"/>
      <c r="E37" s="354"/>
      <c r="F37" s="354"/>
      <c r="G37" s="53">
        <v>-42</v>
      </c>
      <c r="H37" s="354"/>
      <c r="I37" s="354"/>
      <c r="J37" s="354"/>
      <c r="K37" s="354"/>
      <c r="L37" s="354"/>
      <c r="M37" s="354"/>
      <c r="N37" s="354"/>
      <c r="O37" s="354"/>
      <c r="P37" s="53">
        <v>-11</v>
      </c>
      <c r="Q37" s="354"/>
      <c r="R37" s="354"/>
      <c r="S37" s="354"/>
      <c r="T37" s="354"/>
    </row>
    <row r="38" spans="1:20" s="1" customFormat="1" x14ac:dyDescent="0.25">
      <c r="A38" s="55">
        <v>44806</v>
      </c>
      <c r="B38" s="15" t="s">
        <v>63</v>
      </c>
      <c r="C38" s="354"/>
      <c r="D38" s="354"/>
      <c r="E38" s="53">
        <v>-140</v>
      </c>
      <c r="F38" s="53">
        <v>-6</v>
      </c>
      <c r="G38" s="354"/>
      <c r="H38" s="53">
        <v>-264</v>
      </c>
      <c r="I38" s="354"/>
      <c r="J38" s="354"/>
      <c r="K38" s="354"/>
      <c r="L38" s="53">
        <v>-10</v>
      </c>
      <c r="M38" s="53">
        <v>-20</v>
      </c>
      <c r="N38" s="53">
        <v>-141</v>
      </c>
      <c r="O38" s="53">
        <v>-9</v>
      </c>
      <c r="P38" s="354"/>
      <c r="Q38" s="354"/>
      <c r="R38" s="354"/>
      <c r="S38" s="53">
        <v>-85</v>
      </c>
      <c r="T38" s="354"/>
    </row>
    <row r="39" spans="1:20" s="1" customFormat="1" x14ac:dyDescent="0.25">
      <c r="A39" s="55">
        <v>44867</v>
      </c>
      <c r="B39" s="15" t="s">
        <v>63</v>
      </c>
      <c r="C39" s="354"/>
      <c r="D39" s="354"/>
      <c r="E39" s="354"/>
      <c r="F39" s="354"/>
      <c r="G39" s="53">
        <v>-10</v>
      </c>
      <c r="H39" s="354"/>
      <c r="I39" s="354"/>
      <c r="J39" s="354"/>
      <c r="K39" s="354"/>
      <c r="L39" s="354"/>
      <c r="M39" s="354"/>
      <c r="N39" s="354"/>
      <c r="O39" s="354"/>
      <c r="P39" s="53">
        <v>-7</v>
      </c>
      <c r="Q39" s="354"/>
      <c r="R39" s="53">
        <v>-1</v>
      </c>
      <c r="S39" s="354"/>
      <c r="T39" s="354"/>
    </row>
    <row r="40" spans="1:20" s="1" customFormat="1" x14ac:dyDescent="0.25">
      <c r="A40" s="55">
        <v>44867</v>
      </c>
      <c r="B40" s="15" t="s">
        <v>63</v>
      </c>
      <c r="C40" s="354"/>
      <c r="D40" s="354"/>
      <c r="E40" s="354"/>
      <c r="F40" s="354"/>
      <c r="G40" s="53">
        <v>-37</v>
      </c>
      <c r="H40" s="354"/>
      <c r="I40" s="53">
        <v>-205</v>
      </c>
      <c r="J40" s="53">
        <v>-59</v>
      </c>
      <c r="K40" s="53">
        <v>-9</v>
      </c>
      <c r="L40" s="53">
        <v>-31</v>
      </c>
      <c r="M40" s="53">
        <v>-22</v>
      </c>
      <c r="N40" s="354"/>
      <c r="O40" s="354"/>
      <c r="P40" s="354"/>
      <c r="Q40" s="354"/>
      <c r="R40" s="53">
        <v>-5</v>
      </c>
      <c r="S40" s="354"/>
      <c r="T40" s="354"/>
    </row>
    <row r="41" spans="1:20" s="1" customFormat="1" x14ac:dyDescent="0.25">
      <c r="A41" s="55">
        <v>44867</v>
      </c>
      <c r="B41" s="15" t="s">
        <v>63</v>
      </c>
      <c r="C41" s="53">
        <v>-42</v>
      </c>
      <c r="D41" s="53">
        <v>-33</v>
      </c>
      <c r="E41" s="53">
        <v>-4</v>
      </c>
      <c r="F41" s="53">
        <v>-4</v>
      </c>
      <c r="G41" s="354"/>
      <c r="H41" s="53">
        <v>-163</v>
      </c>
      <c r="I41" s="354"/>
      <c r="J41" s="354"/>
      <c r="K41" s="354"/>
      <c r="L41" s="354"/>
      <c r="M41" s="354"/>
      <c r="N41" s="53">
        <v>-301</v>
      </c>
      <c r="O41" s="53">
        <v>-13</v>
      </c>
      <c r="P41" s="354"/>
      <c r="Q41" s="354"/>
      <c r="R41" s="354"/>
      <c r="S41" s="53">
        <v>-25</v>
      </c>
      <c r="T41" s="354"/>
    </row>
    <row r="42" spans="1:20" s="1" customFormat="1" x14ac:dyDescent="0.25">
      <c r="A42" s="55">
        <v>44867</v>
      </c>
      <c r="B42" s="15" t="s">
        <v>63</v>
      </c>
      <c r="C42" s="53">
        <v>-67</v>
      </c>
      <c r="D42" s="53">
        <v>-9</v>
      </c>
      <c r="E42" s="53">
        <v>-23</v>
      </c>
      <c r="F42" s="53">
        <v>-7</v>
      </c>
      <c r="G42" s="354"/>
      <c r="H42" s="53">
        <v>-58</v>
      </c>
      <c r="I42" s="53">
        <v>-35</v>
      </c>
      <c r="J42" s="354"/>
      <c r="K42" s="354"/>
      <c r="L42" s="354"/>
      <c r="M42" s="354"/>
      <c r="N42" s="53">
        <v>-26</v>
      </c>
      <c r="O42" s="354"/>
      <c r="P42" s="354"/>
      <c r="Q42" s="354"/>
      <c r="R42" s="354"/>
      <c r="S42" s="53">
        <v>-18</v>
      </c>
      <c r="T42" s="354"/>
    </row>
    <row r="43" spans="1:20" s="1" customFormat="1" x14ac:dyDescent="0.25">
      <c r="A43" s="155" t="s">
        <v>3959</v>
      </c>
      <c r="B43" s="301" t="s">
        <v>63</v>
      </c>
      <c r="C43" s="53">
        <v>-115</v>
      </c>
      <c r="D43" s="53">
        <v>-2</v>
      </c>
      <c r="E43" s="354"/>
      <c r="F43" s="354"/>
      <c r="G43" s="53">
        <v>-12</v>
      </c>
      <c r="H43" s="53">
        <v>-138</v>
      </c>
      <c r="I43" s="354"/>
      <c r="J43" s="354"/>
      <c r="K43" s="354"/>
      <c r="L43" s="354"/>
      <c r="M43" s="354"/>
      <c r="N43" s="53">
        <v>-111</v>
      </c>
      <c r="O43" s="53">
        <v>-5</v>
      </c>
      <c r="P43" s="354"/>
      <c r="Q43" s="354"/>
      <c r="R43" s="53">
        <v>-1</v>
      </c>
      <c r="S43" s="53">
        <v>-27</v>
      </c>
      <c r="T43" s="354"/>
    </row>
    <row r="44" spans="1:20" s="1" customFormat="1" x14ac:dyDescent="0.25">
      <c r="A44" s="155" t="s">
        <v>3959</v>
      </c>
      <c r="B44" s="301" t="s">
        <v>63</v>
      </c>
      <c r="C44" s="354"/>
      <c r="D44" s="354"/>
      <c r="E44" s="354"/>
      <c r="F44" s="354"/>
      <c r="G44" s="354"/>
      <c r="H44" s="354"/>
      <c r="I44" s="53">
        <v>-73</v>
      </c>
      <c r="J44" s="53">
        <v>-8</v>
      </c>
      <c r="K44" s="53">
        <v>-11</v>
      </c>
      <c r="L44" s="53">
        <v>-38</v>
      </c>
      <c r="M44" s="53">
        <v>-57</v>
      </c>
      <c r="N44" s="354"/>
      <c r="O44" s="354"/>
      <c r="P44" s="53">
        <v>-25</v>
      </c>
      <c r="Q44" s="53">
        <v>-2</v>
      </c>
      <c r="R44" s="354"/>
      <c r="S44" s="354"/>
      <c r="T44" s="354"/>
    </row>
    <row r="45" spans="1:20" s="1" customFormat="1" x14ac:dyDescent="0.25">
      <c r="A45" s="155" t="s">
        <v>3994</v>
      </c>
      <c r="B45" s="301" t="s">
        <v>63</v>
      </c>
      <c r="C45" s="354"/>
      <c r="D45" s="354"/>
      <c r="E45" s="354"/>
      <c r="F45" s="354"/>
      <c r="G45" s="354"/>
      <c r="H45" s="354"/>
      <c r="I45" s="53">
        <v>-144</v>
      </c>
      <c r="J45" s="53">
        <v>-6</v>
      </c>
      <c r="K45" s="53"/>
      <c r="L45" s="53">
        <v>-3</v>
      </c>
      <c r="M45" s="53">
        <v>-5</v>
      </c>
      <c r="N45" s="53">
        <v>-30</v>
      </c>
      <c r="O45" s="354"/>
      <c r="P45" s="53">
        <v>-8</v>
      </c>
      <c r="Q45" s="354"/>
      <c r="R45" s="354"/>
      <c r="S45" s="354"/>
      <c r="T45" s="354"/>
    </row>
    <row r="46" spans="1:20" s="1" customFormat="1" x14ac:dyDescent="0.25">
      <c r="A46" s="155" t="s">
        <v>3994</v>
      </c>
      <c r="B46" s="301" t="s">
        <v>63</v>
      </c>
      <c r="C46" s="53">
        <v>-111</v>
      </c>
      <c r="D46" s="53">
        <v>-1</v>
      </c>
      <c r="E46" s="53">
        <v>-111</v>
      </c>
      <c r="F46" s="53">
        <v>-13</v>
      </c>
      <c r="G46" s="53">
        <v>-88</v>
      </c>
      <c r="H46" s="53">
        <v>-149</v>
      </c>
      <c r="I46" s="354"/>
      <c r="J46" s="354"/>
      <c r="K46" s="354"/>
      <c r="L46" s="354"/>
      <c r="M46" s="354"/>
      <c r="N46" s="354"/>
      <c r="O46" s="354"/>
      <c r="P46" s="354"/>
      <c r="Q46" s="354"/>
      <c r="R46" s="53">
        <v>-1</v>
      </c>
      <c r="S46" s="53">
        <v>-2</v>
      </c>
      <c r="T46" s="354"/>
    </row>
    <row r="47" spans="1:20" s="1" customFormat="1" x14ac:dyDescent="0.25">
      <c r="A47" s="155" t="s">
        <v>4015</v>
      </c>
      <c r="B47" s="301" t="s">
        <v>63</v>
      </c>
      <c r="C47" s="354"/>
      <c r="D47" s="354"/>
      <c r="E47" s="354"/>
      <c r="F47" s="354"/>
      <c r="G47" s="354"/>
      <c r="H47" s="354"/>
      <c r="I47" s="53">
        <v>-136</v>
      </c>
      <c r="J47" s="53">
        <v>-67</v>
      </c>
      <c r="K47" s="354"/>
      <c r="L47" s="354"/>
      <c r="M47" s="354"/>
      <c r="N47" s="354"/>
      <c r="O47" s="354"/>
      <c r="P47" s="53">
        <v>-7</v>
      </c>
      <c r="Q47" s="354"/>
      <c r="R47" s="354"/>
      <c r="S47" s="354"/>
      <c r="T47" s="354"/>
    </row>
    <row r="48" spans="1:20" s="1" customFormat="1" x14ac:dyDescent="0.25">
      <c r="A48" s="155" t="s">
        <v>4015</v>
      </c>
      <c r="B48" s="301" t="s">
        <v>63</v>
      </c>
      <c r="C48" s="53">
        <v>-74</v>
      </c>
      <c r="D48" s="354"/>
      <c r="E48" s="53">
        <v>-75</v>
      </c>
      <c r="F48" s="53">
        <v>-11</v>
      </c>
      <c r="G48" s="53">
        <v>-7</v>
      </c>
      <c r="H48" s="53">
        <v>-81</v>
      </c>
      <c r="I48" s="354"/>
      <c r="J48" s="354"/>
      <c r="K48" s="354"/>
      <c r="L48" s="354"/>
      <c r="M48" s="354"/>
      <c r="N48" s="53">
        <v>-144</v>
      </c>
      <c r="O48" s="53">
        <v>-4</v>
      </c>
      <c r="P48" s="354"/>
      <c r="Q48" s="354"/>
      <c r="R48" s="354"/>
      <c r="S48" s="53">
        <v>-11</v>
      </c>
      <c r="T48" s="354"/>
    </row>
    <row r="49" spans="1:20" s="1" customFormat="1" ht="17" thickBot="1" x14ac:dyDescent="0.3">
      <c r="A49" s="155" t="s">
        <v>4015</v>
      </c>
      <c r="B49" s="301" t="s">
        <v>63</v>
      </c>
      <c r="C49" s="53">
        <v>-84</v>
      </c>
      <c r="D49" s="354"/>
      <c r="E49" s="53">
        <v>-120</v>
      </c>
      <c r="F49" s="354"/>
      <c r="G49" s="53">
        <v>-184</v>
      </c>
      <c r="H49" s="53">
        <v>-134</v>
      </c>
      <c r="I49" s="53">
        <v>-30</v>
      </c>
      <c r="J49" s="354"/>
      <c r="K49" s="354"/>
      <c r="L49" s="354"/>
      <c r="M49" s="354"/>
      <c r="N49" s="53">
        <v>-40</v>
      </c>
      <c r="O49" s="53">
        <v>-6</v>
      </c>
      <c r="P49" s="354"/>
      <c r="Q49" s="354"/>
      <c r="R49" s="53">
        <v>-7</v>
      </c>
      <c r="S49" s="354"/>
      <c r="T49" s="354"/>
    </row>
    <row r="50" spans="1:20" s="6" customFormat="1" ht="17" thickBot="1" x14ac:dyDescent="0.3">
      <c r="A50" s="170" t="s">
        <v>3973</v>
      </c>
      <c r="B50" s="34"/>
      <c r="C50" s="34">
        <f>SUM(C35:C49)</f>
        <v>297</v>
      </c>
      <c r="D50" s="34">
        <f t="shared" ref="D50:T50" si="3">SUM(D35:D49)</f>
        <v>51</v>
      </c>
      <c r="E50" s="34">
        <f t="shared" si="3"/>
        <v>405</v>
      </c>
      <c r="F50" s="34">
        <f t="shared" si="3"/>
        <v>32</v>
      </c>
      <c r="G50" s="34">
        <f t="shared" si="3"/>
        <v>181</v>
      </c>
      <c r="H50" s="34">
        <f t="shared" si="3"/>
        <v>666</v>
      </c>
      <c r="I50" s="34">
        <f t="shared" si="3"/>
        <v>380</v>
      </c>
      <c r="J50" s="34">
        <f t="shared" si="3"/>
        <v>98</v>
      </c>
      <c r="K50" s="34">
        <f t="shared" si="3"/>
        <v>17</v>
      </c>
      <c r="L50" s="34">
        <f t="shared" si="3"/>
        <v>88</v>
      </c>
      <c r="M50" s="34">
        <f t="shared" si="3"/>
        <v>169</v>
      </c>
      <c r="N50" s="34">
        <f t="shared" si="3"/>
        <v>875</v>
      </c>
      <c r="O50" s="34">
        <f t="shared" si="3"/>
        <v>39</v>
      </c>
      <c r="P50" s="34">
        <f t="shared" si="3"/>
        <v>53</v>
      </c>
      <c r="Q50" s="34">
        <f t="shared" si="3"/>
        <v>1</v>
      </c>
      <c r="R50" s="34">
        <f t="shared" si="3"/>
        <v>7</v>
      </c>
      <c r="S50" s="34">
        <f t="shared" si="3"/>
        <v>13</v>
      </c>
      <c r="T50" s="34">
        <f t="shared" si="3"/>
        <v>0</v>
      </c>
    </row>
    <row r="51" spans="1:20" s="6" customFormat="1" x14ac:dyDescent="0.25">
      <c r="A51" s="618">
        <v>44564</v>
      </c>
      <c r="B51" s="619" t="s">
        <v>4211</v>
      </c>
      <c r="C51" s="609"/>
      <c r="D51" s="619">
        <v>1</v>
      </c>
      <c r="E51" s="619">
        <v>6</v>
      </c>
      <c r="F51" s="619">
        <v>1</v>
      </c>
      <c r="G51" s="619">
        <v>24</v>
      </c>
      <c r="H51" s="619">
        <v>20</v>
      </c>
      <c r="I51" s="619">
        <v>30</v>
      </c>
      <c r="J51" s="609"/>
      <c r="K51" s="609"/>
      <c r="L51" s="609"/>
      <c r="M51" s="609"/>
      <c r="N51" s="609"/>
      <c r="O51" s="609"/>
      <c r="P51" s="609"/>
      <c r="Q51" s="609"/>
      <c r="R51" s="619">
        <v>12</v>
      </c>
      <c r="S51" s="619">
        <v>5</v>
      </c>
      <c r="T51" s="609"/>
    </row>
    <row r="52" spans="1:20" s="6" customFormat="1" x14ac:dyDescent="0.25">
      <c r="A52" s="893">
        <v>44564</v>
      </c>
      <c r="B52" s="660" t="s">
        <v>4212</v>
      </c>
      <c r="C52" s="392"/>
      <c r="D52" s="660">
        <v>2</v>
      </c>
      <c r="E52" s="660">
        <v>4</v>
      </c>
      <c r="F52" s="660">
        <v>2</v>
      </c>
      <c r="G52" s="660">
        <v>4</v>
      </c>
      <c r="H52" s="392"/>
      <c r="I52" s="660">
        <v>2</v>
      </c>
      <c r="J52" s="392"/>
      <c r="K52" s="660">
        <v>4</v>
      </c>
      <c r="L52" s="392"/>
      <c r="M52" s="660">
        <v>2</v>
      </c>
      <c r="N52" s="660">
        <v>10</v>
      </c>
      <c r="O52" s="392"/>
      <c r="P52" s="392"/>
      <c r="Q52" s="392"/>
      <c r="R52" s="392"/>
      <c r="S52" s="660">
        <v>4</v>
      </c>
      <c r="T52" s="392"/>
    </row>
    <row r="53" spans="1:20" s="1" customFormat="1" x14ac:dyDescent="0.25">
      <c r="A53" s="55">
        <v>44623</v>
      </c>
      <c r="B53" s="301" t="s">
        <v>63</v>
      </c>
      <c r="C53" s="354"/>
      <c r="D53" s="354"/>
      <c r="E53" s="354"/>
      <c r="F53" s="354"/>
      <c r="G53" s="354"/>
      <c r="H53" s="354"/>
      <c r="I53" s="354"/>
      <c r="J53" s="354"/>
      <c r="K53" s="354"/>
      <c r="L53" s="354"/>
      <c r="M53" s="354"/>
      <c r="N53" s="53">
        <v>-206</v>
      </c>
      <c r="O53" s="53">
        <v>-9</v>
      </c>
      <c r="P53" s="354"/>
      <c r="Q53" s="354"/>
      <c r="R53" s="354"/>
      <c r="S53" s="354"/>
      <c r="T53" s="354"/>
    </row>
    <row r="54" spans="1:20" s="1" customFormat="1" x14ac:dyDescent="0.25">
      <c r="A54" s="55">
        <v>44623</v>
      </c>
      <c r="B54" s="301" t="s">
        <v>63</v>
      </c>
      <c r="C54" s="53">
        <v>-41</v>
      </c>
      <c r="D54" s="53">
        <v>-5</v>
      </c>
      <c r="E54" s="53">
        <v>-55</v>
      </c>
      <c r="F54" s="53">
        <v>-3</v>
      </c>
      <c r="G54" s="53">
        <v>-36</v>
      </c>
      <c r="H54" s="354"/>
      <c r="I54" s="354"/>
      <c r="J54" s="354"/>
      <c r="K54" s="354"/>
      <c r="L54" s="354"/>
      <c r="M54" s="354"/>
      <c r="N54" s="354"/>
      <c r="O54" s="354"/>
      <c r="P54" s="53">
        <v>-4</v>
      </c>
      <c r="Q54" s="354"/>
      <c r="R54" s="53">
        <v>-1</v>
      </c>
      <c r="S54" s="53">
        <v>-2</v>
      </c>
      <c r="T54" s="354"/>
    </row>
    <row r="55" spans="1:20" s="1" customFormat="1" x14ac:dyDescent="0.25">
      <c r="A55" s="55">
        <v>44623</v>
      </c>
      <c r="B55" s="301" t="s">
        <v>63</v>
      </c>
      <c r="C55" s="354"/>
      <c r="D55" s="354"/>
      <c r="E55" s="354"/>
      <c r="F55" s="354"/>
      <c r="G55" s="354"/>
      <c r="H55" s="53">
        <v>-127</v>
      </c>
      <c r="I55" s="53">
        <v>-116</v>
      </c>
      <c r="J55" s="53">
        <v>-17</v>
      </c>
      <c r="K55" s="53">
        <v>-2</v>
      </c>
      <c r="L55" s="53">
        <v>-6</v>
      </c>
      <c r="M55" s="53">
        <v>-62</v>
      </c>
      <c r="N55" s="354"/>
      <c r="O55" s="354"/>
      <c r="P55" s="354"/>
      <c r="Q55" s="53">
        <v>-1</v>
      </c>
      <c r="R55" s="354"/>
      <c r="S55" s="354"/>
      <c r="T55" s="354"/>
    </row>
    <row r="56" spans="1:20" s="49" customFormat="1" x14ac:dyDescent="0.25">
      <c r="A56" s="507">
        <v>44745</v>
      </c>
      <c r="B56" s="933" t="s">
        <v>4046</v>
      </c>
      <c r="C56" s="508"/>
      <c r="D56" s="508"/>
      <c r="E56" s="508">
        <v>-10</v>
      </c>
      <c r="F56" s="508"/>
      <c r="G56" s="508"/>
      <c r="H56" s="508"/>
      <c r="I56" s="508"/>
      <c r="J56" s="508"/>
      <c r="K56" s="508"/>
      <c r="L56" s="508"/>
      <c r="M56" s="508"/>
      <c r="N56" s="508"/>
      <c r="O56" s="508"/>
      <c r="P56" s="508"/>
      <c r="Q56" s="508"/>
      <c r="R56" s="508"/>
      <c r="S56" s="508"/>
      <c r="T56" s="508"/>
    </row>
    <row r="57" spans="1:20" s="1" customFormat="1" x14ac:dyDescent="0.25">
      <c r="A57" s="55">
        <v>44807</v>
      </c>
      <c r="B57" s="301" t="s">
        <v>63</v>
      </c>
      <c r="C57" s="53">
        <v>-14</v>
      </c>
      <c r="D57" s="354"/>
      <c r="E57" s="53">
        <v>-39</v>
      </c>
      <c r="F57" s="53">
        <v>-4</v>
      </c>
      <c r="G57" s="53">
        <v>-30</v>
      </c>
      <c r="H57" s="53">
        <v>-56</v>
      </c>
      <c r="I57" s="354"/>
      <c r="J57" s="354"/>
      <c r="K57" s="53">
        <v>-1</v>
      </c>
      <c r="L57" s="354"/>
      <c r="M57" s="354"/>
      <c r="N57" s="354"/>
      <c r="O57" s="354"/>
      <c r="P57" s="354"/>
      <c r="Q57" s="354"/>
      <c r="R57" s="53">
        <v>-3</v>
      </c>
      <c r="S57" s="53">
        <v>-8</v>
      </c>
      <c r="T57" s="354"/>
    </row>
    <row r="58" spans="1:20" s="1" customFormat="1" x14ac:dyDescent="0.25">
      <c r="A58" s="55">
        <v>44807</v>
      </c>
      <c r="B58" s="301" t="s">
        <v>63</v>
      </c>
      <c r="C58" s="354"/>
      <c r="D58" s="354"/>
      <c r="E58" s="354"/>
      <c r="F58" s="354"/>
      <c r="G58" s="354"/>
      <c r="H58" s="354"/>
      <c r="I58" s="53">
        <v>-56</v>
      </c>
      <c r="J58" s="354"/>
      <c r="K58" s="354"/>
      <c r="L58" s="53">
        <v>-7</v>
      </c>
      <c r="M58" s="53">
        <v>-17</v>
      </c>
      <c r="N58" s="53">
        <v>-42</v>
      </c>
      <c r="O58" s="53">
        <v>-1</v>
      </c>
      <c r="P58" s="354"/>
      <c r="Q58" s="354"/>
      <c r="R58" s="354"/>
      <c r="S58" s="354"/>
      <c r="T58" s="354"/>
    </row>
    <row r="59" spans="1:20" s="1" customFormat="1" x14ac:dyDescent="0.25">
      <c r="A59" s="155" t="s">
        <v>4119</v>
      </c>
      <c r="B59" s="301" t="s">
        <v>63</v>
      </c>
      <c r="C59" s="53">
        <v>-17</v>
      </c>
      <c r="D59" s="53">
        <v>-2</v>
      </c>
      <c r="E59" s="53">
        <v>-24</v>
      </c>
      <c r="F59" s="53">
        <v>-3</v>
      </c>
      <c r="G59" s="53">
        <v>-4</v>
      </c>
      <c r="H59" s="53">
        <v>-38</v>
      </c>
      <c r="I59" s="354"/>
      <c r="J59" s="354"/>
      <c r="K59" s="354"/>
      <c r="L59" s="354"/>
      <c r="M59" s="354"/>
      <c r="N59" s="53">
        <v>-60</v>
      </c>
      <c r="O59" s="53">
        <v>-5</v>
      </c>
      <c r="P59" s="354"/>
      <c r="Q59" s="354"/>
      <c r="R59" s="354"/>
      <c r="S59" s="354"/>
      <c r="T59" s="354"/>
    </row>
    <row r="60" spans="1:20" s="1" customFormat="1" x14ac:dyDescent="0.25">
      <c r="A60" s="155" t="s">
        <v>4119</v>
      </c>
      <c r="B60" s="301" t="s">
        <v>63</v>
      </c>
      <c r="C60" s="354"/>
      <c r="D60" s="354"/>
      <c r="E60" s="354"/>
      <c r="F60" s="354"/>
      <c r="G60" s="354"/>
      <c r="H60" s="354"/>
      <c r="I60" s="53">
        <v>-45</v>
      </c>
      <c r="J60" s="53">
        <v>-22</v>
      </c>
      <c r="K60" s="354"/>
      <c r="L60" s="53">
        <v>-14</v>
      </c>
      <c r="M60" s="53">
        <v>-13</v>
      </c>
      <c r="N60" s="354"/>
      <c r="O60" s="354"/>
      <c r="P60" s="53">
        <v>-5</v>
      </c>
      <c r="Q60" s="354"/>
      <c r="R60" s="354"/>
      <c r="S60" s="354"/>
      <c r="T60" s="354"/>
    </row>
    <row r="61" spans="1:20" s="1" customFormat="1" x14ac:dyDescent="0.25">
      <c r="A61" s="155" t="s">
        <v>4166</v>
      </c>
      <c r="B61" s="301" t="s">
        <v>63</v>
      </c>
      <c r="C61" s="53">
        <v>-45</v>
      </c>
      <c r="D61" s="53">
        <v>-11</v>
      </c>
      <c r="E61" s="53">
        <v>-33</v>
      </c>
      <c r="F61" s="53">
        <v>-4</v>
      </c>
      <c r="G61" s="53">
        <v>-53</v>
      </c>
      <c r="H61" s="53">
        <v>-81</v>
      </c>
      <c r="I61" s="354"/>
      <c r="J61" s="354"/>
      <c r="K61" s="354"/>
      <c r="L61" s="354"/>
      <c r="M61" s="354"/>
      <c r="N61" s="53">
        <v>-108</v>
      </c>
      <c r="O61" s="354"/>
      <c r="P61" s="354"/>
      <c r="Q61" s="354"/>
      <c r="R61" s="53">
        <v>-3</v>
      </c>
      <c r="S61" s="354"/>
      <c r="T61" s="354"/>
    </row>
    <row r="62" spans="1:20" s="1" customFormat="1" x14ac:dyDescent="0.25">
      <c r="A62" s="155" t="s">
        <v>4166</v>
      </c>
      <c r="B62" s="301" t="s">
        <v>63</v>
      </c>
      <c r="C62" s="354"/>
      <c r="D62" s="354"/>
      <c r="E62" s="354"/>
      <c r="F62" s="354"/>
      <c r="G62" s="354"/>
      <c r="H62" s="354"/>
      <c r="I62" s="53">
        <v>-33</v>
      </c>
      <c r="J62" s="53">
        <v>-15</v>
      </c>
      <c r="K62" s="53">
        <v>-7</v>
      </c>
      <c r="L62" s="53">
        <v>-21</v>
      </c>
      <c r="M62" s="53">
        <v>-13</v>
      </c>
      <c r="N62" s="354"/>
      <c r="O62" s="354"/>
      <c r="P62" s="53">
        <v>-8</v>
      </c>
      <c r="Q62" s="354"/>
      <c r="R62" s="354"/>
      <c r="S62" s="354"/>
      <c r="T62" s="354"/>
    </row>
    <row r="63" spans="1:20" s="1" customFormat="1" ht="17" thickBot="1" x14ac:dyDescent="0.3">
      <c r="A63" s="155" t="s">
        <v>4200</v>
      </c>
      <c r="B63" s="301" t="s">
        <v>63</v>
      </c>
      <c r="C63" s="53">
        <v>-105</v>
      </c>
      <c r="D63" s="53">
        <v>-13</v>
      </c>
      <c r="E63" s="53">
        <v>-112</v>
      </c>
      <c r="F63" s="53">
        <v>-3</v>
      </c>
      <c r="G63" s="53">
        <v>-62</v>
      </c>
      <c r="H63" s="53">
        <v>-146</v>
      </c>
      <c r="I63" s="53">
        <v>-107</v>
      </c>
      <c r="J63" s="53">
        <v>-32</v>
      </c>
      <c r="K63" s="53">
        <v>-5</v>
      </c>
      <c r="L63" s="53">
        <v>-13</v>
      </c>
      <c r="M63" s="53">
        <v>-28</v>
      </c>
      <c r="N63" s="53">
        <v>-212</v>
      </c>
      <c r="O63" s="53">
        <v>-2</v>
      </c>
      <c r="P63" s="53">
        <v>-14</v>
      </c>
      <c r="Q63" s="354"/>
      <c r="R63" s="53">
        <v>-1</v>
      </c>
      <c r="S63" s="53">
        <v>-2</v>
      </c>
      <c r="T63" s="354"/>
    </row>
    <row r="64" spans="1:20" s="6" customFormat="1" ht="17" thickBot="1" x14ac:dyDescent="0.3">
      <c r="A64" s="170" t="s">
        <v>4189</v>
      </c>
      <c r="B64" s="34"/>
      <c r="C64" s="34">
        <f>SUM(C50:C63)</f>
        <v>75</v>
      </c>
      <c r="D64" s="34">
        <f>SUM(D50:D63)</f>
        <v>23</v>
      </c>
      <c r="E64" s="34">
        <f>SUM(E50:E63)</f>
        <v>142</v>
      </c>
      <c r="F64" s="34">
        <f t="shared" ref="F64:T64" si="4">SUM(F50:F63)</f>
        <v>18</v>
      </c>
      <c r="G64" s="34">
        <f t="shared" si="4"/>
        <v>24</v>
      </c>
      <c r="H64" s="34">
        <f t="shared" si="4"/>
        <v>238</v>
      </c>
      <c r="I64" s="34">
        <f t="shared" si="4"/>
        <v>55</v>
      </c>
      <c r="J64" s="34">
        <f t="shared" si="4"/>
        <v>12</v>
      </c>
      <c r="K64" s="34">
        <f t="shared" si="4"/>
        <v>6</v>
      </c>
      <c r="L64" s="34">
        <f t="shared" si="4"/>
        <v>27</v>
      </c>
      <c r="M64" s="34">
        <f t="shared" si="4"/>
        <v>38</v>
      </c>
      <c r="N64" s="34">
        <f t="shared" si="4"/>
        <v>257</v>
      </c>
      <c r="O64" s="34">
        <f t="shared" si="4"/>
        <v>22</v>
      </c>
      <c r="P64" s="34">
        <f t="shared" si="4"/>
        <v>22</v>
      </c>
      <c r="Q64" s="34">
        <f t="shared" si="4"/>
        <v>0</v>
      </c>
      <c r="R64" s="34">
        <f t="shared" si="4"/>
        <v>11</v>
      </c>
      <c r="S64" s="34">
        <f>SUM(S50:S63)</f>
        <v>10</v>
      </c>
      <c r="T64" s="34">
        <f t="shared" si="4"/>
        <v>0</v>
      </c>
    </row>
    <row r="65" spans="1:21" s="1" customFormat="1" x14ac:dyDescent="0.25">
      <c r="A65" s="155" t="s">
        <v>4291</v>
      </c>
      <c r="B65" s="301" t="s">
        <v>63</v>
      </c>
      <c r="C65" s="53">
        <v>-26</v>
      </c>
      <c r="D65" s="53">
        <v>-2</v>
      </c>
      <c r="E65" s="53">
        <v>-35</v>
      </c>
      <c r="F65" s="53">
        <v>-4</v>
      </c>
      <c r="G65" s="53">
        <v>-4</v>
      </c>
      <c r="H65" s="53">
        <v>-59</v>
      </c>
      <c r="I65" s="53">
        <v>-18</v>
      </c>
      <c r="J65" s="354"/>
      <c r="K65" s="53">
        <v>-2</v>
      </c>
      <c r="L65" s="53">
        <v>-9</v>
      </c>
      <c r="M65" s="53">
        <v>-2</v>
      </c>
      <c r="N65" s="53">
        <v>-20</v>
      </c>
      <c r="O65" s="354"/>
      <c r="P65" s="53">
        <v>-4</v>
      </c>
      <c r="Q65" s="354"/>
      <c r="R65" s="354"/>
      <c r="S65" s="354"/>
      <c r="T65" s="354"/>
    </row>
    <row r="66" spans="1:21" s="1" customFormat="1" ht="17" thickBot="1" x14ac:dyDescent="0.3">
      <c r="A66" s="155" t="s">
        <v>4310</v>
      </c>
      <c r="B66" s="301" t="s">
        <v>63</v>
      </c>
      <c r="C66" s="53">
        <v>-28</v>
      </c>
      <c r="D66" s="53">
        <v>-10</v>
      </c>
      <c r="E66" s="53">
        <v>-28</v>
      </c>
      <c r="F66" s="53">
        <v>-1</v>
      </c>
      <c r="G66" s="53">
        <v>-3</v>
      </c>
      <c r="H66" s="53">
        <v>-65</v>
      </c>
      <c r="I66" s="53">
        <v>-13</v>
      </c>
      <c r="J66" s="53">
        <v>-7</v>
      </c>
      <c r="K66" s="53">
        <v>-5</v>
      </c>
      <c r="L66" s="53">
        <v>-16</v>
      </c>
      <c r="M66" s="53">
        <v>-13</v>
      </c>
      <c r="N66" s="53">
        <v>-82</v>
      </c>
      <c r="O66" s="53">
        <v>-1</v>
      </c>
      <c r="P66" s="53">
        <v>-7</v>
      </c>
      <c r="Q66" s="354"/>
      <c r="R66" s="354"/>
      <c r="S66" s="53">
        <v>-2</v>
      </c>
      <c r="T66" s="354"/>
    </row>
    <row r="67" spans="1:21" s="6" customFormat="1" ht="17" thickBot="1" x14ac:dyDescent="0.3">
      <c r="A67" s="170" t="s">
        <v>4307</v>
      </c>
      <c r="B67" s="34"/>
      <c r="C67" s="34">
        <f>SUM(C64:C66)</f>
        <v>21</v>
      </c>
      <c r="D67" s="34">
        <f t="shared" ref="D67:T67" si="5">SUM(D64:D66)</f>
        <v>11</v>
      </c>
      <c r="E67" s="34">
        <f t="shared" si="5"/>
        <v>79</v>
      </c>
      <c r="F67" s="34">
        <f t="shared" si="5"/>
        <v>13</v>
      </c>
      <c r="G67" s="34">
        <f t="shared" si="5"/>
        <v>17</v>
      </c>
      <c r="H67" s="34">
        <f t="shared" si="5"/>
        <v>114</v>
      </c>
      <c r="I67" s="34">
        <f t="shared" si="5"/>
        <v>24</v>
      </c>
      <c r="J67" s="34">
        <f t="shared" si="5"/>
        <v>5</v>
      </c>
      <c r="K67" s="56">
        <f t="shared" si="5"/>
        <v>-1</v>
      </c>
      <c r="L67" s="34">
        <f t="shared" si="5"/>
        <v>2</v>
      </c>
      <c r="M67" s="34">
        <f t="shared" si="5"/>
        <v>23</v>
      </c>
      <c r="N67" s="34">
        <f t="shared" si="5"/>
        <v>155</v>
      </c>
      <c r="O67" s="34">
        <f t="shared" si="5"/>
        <v>21</v>
      </c>
      <c r="P67" s="34">
        <f t="shared" si="5"/>
        <v>11</v>
      </c>
      <c r="Q67" s="34">
        <f t="shared" si="5"/>
        <v>0</v>
      </c>
      <c r="R67" s="34">
        <f t="shared" si="5"/>
        <v>11</v>
      </c>
      <c r="S67" s="34">
        <f t="shared" si="5"/>
        <v>8</v>
      </c>
      <c r="T67" s="34">
        <f t="shared" si="5"/>
        <v>0</v>
      </c>
    </row>
    <row r="68" spans="1:21" s="1" customFormat="1" x14ac:dyDescent="0.25">
      <c r="A68" s="155" t="s">
        <v>4443</v>
      </c>
      <c r="B68" s="301" t="s">
        <v>63</v>
      </c>
      <c r="C68" s="354"/>
      <c r="D68" s="354"/>
      <c r="E68" s="354"/>
      <c r="F68" s="354"/>
      <c r="G68" s="354"/>
      <c r="H68" s="53">
        <v>-51</v>
      </c>
      <c r="I68" s="354"/>
      <c r="J68" s="53">
        <v>-4</v>
      </c>
      <c r="K68" s="354"/>
      <c r="L68" s="53">
        <v>-2</v>
      </c>
      <c r="M68" s="53">
        <v>-16</v>
      </c>
      <c r="N68" s="53">
        <v>-70</v>
      </c>
      <c r="O68" s="53">
        <v>-1</v>
      </c>
      <c r="P68" s="354"/>
      <c r="Q68" s="354"/>
      <c r="R68" s="53">
        <v>-1</v>
      </c>
      <c r="S68" s="354"/>
      <c r="T68" s="354"/>
    </row>
    <row r="69" spans="1:21" s="1" customFormat="1" ht="17" thickBot="1" x14ac:dyDescent="0.3">
      <c r="A69" s="155" t="s">
        <v>4443</v>
      </c>
      <c r="B69" s="301" t="s">
        <v>63</v>
      </c>
      <c r="C69" s="53">
        <v>-21</v>
      </c>
      <c r="D69" s="53">
        <v>-8</v>
      </c>
      <c r="E69" s="53">
        <v>-24</v>
      </c>
      <c r="F69" s="53">
        <v>-1</v>
      </c>
      <c r="G69" s="53">
        <v>-4</v>
      </c>
      <c r="H69" s="354"/>
      <c r="I69" s="53">
        <v>-11</v>
      </c>
      <c r="J69" s="354"/>
      <c r="K69" s="354"/>
      <c r="L69" s="354"/>
      <c r="M69" s="354"/>
      <c r="N69" s="354"/>
      <c r="O69" s="354"/>
      <c r="P69" s="53">
        <v>-9</v>
      </c>
      <c r="Q69" s="354"/>
      <c r="R69" s="354"/>
      <c r="S69" s="53">
        <v>-4</v>
      </c>
      <c r="T69" s="354"/>
    </row>
    <row r="70" spans="1:21" s="6" customFormat="1" ht="17" thickBot="1" x14ac:dyDescent="0.3">
      <c r="A70" s="170" t="s">
        <v>4462</v>
      </c>
      <c r="B70" s="34"/>
      <c r="C70" s="34">
        <f>SUM(C67:C69)</f>
        <v>0</v>
      </c>
      <c r="D70" s="34">
        <f t="shared" ref="D70:T70" si="6">SUM(D67:D69)</f>
        <v>3</v>
      </c>
      <c r="E70" s="34">
        <f t="shared" si="6"/>
        <v>55</v>
      </c>
      <c r="F70" s="34">
        <f t="shared" si="6"/>
        <v>12</v>
      </c>
      <c r="G70" s="34">
        <f t="shared" si="6"/>
        <v>13</v>
      </c>
      <c r="H70" s="34">
        <f t="shared" si="6"/>
        <v>63</v>
      </c>
      <c r="I70" s="34">
        <f t="shared" si="6"/>
        <v>13</v>
      </c>
      <c r="J70" s="34">
        <f t="shared" si="6"/>
        <v>1</v>
      </c>
      <c r="K70" s="56">
        <f t="shared" si="6"/>
        <v>-1</v>
      </c>
      <c r="L70" s="34">
        <f>SUM(L67:L69)</f>
        <v>0</v>
      </c>
      <c r="M70" s="34">
        <f t="shared" si="6"/>
        <v>7</v>
      </c>
      <c r="N70" s="34">
        <f t="shared" si="6"/>
        <v>85</v>
      </c>
      <c r="O70" s="34">
        <f t="shared" si="6"/>
        <v>20</v>
      </c>
      <c r="P70" s="34">
        <f t="shared" si="6"/>
        <v>2</v>
      </c>
      <c r="Q70" s="34">
        <f t="shared" si="6"/>
        <v>0</v>
      </c>
      <c r="R70" s="34">
        <f t="shared" si="6"/>
        <v>10</v>
      </c>
      <c r="S70" s="34">
        <f t="shared" si="6"/>
        <v>4</v>
      </c>
      <c r="T70" s="34">
        <f t="shared" si="6"/>
        <v>0</v>
      </c>
    </row>
    <row r="71" spans="1:21" s="6" customFormat="1" x14ac:dyDescent="0.25">
      <c r="A71" s="657">
        <v>44688</v>
      </c>
      <c r="B71" s="609" t="s">
        <v>63</v>
      </c>
      <c r="C71" s="609"/>
      <c r="D71" s="609">
        <v>-2</v>
      </c>
      <c r="E71" s="609">
        <v>-13</v>
      </c>
      <c r="F71" s="609"/>
      <c r="G71" s="609">
        <v>-8</v>
      </c>
      <c r="H71" s="609">
        <v>-25</v>
      </c>
      <c r="I71" s="609">
        <v>-4</v>
      </c>
      <c r="J71" s="609">
        <v>-1</v>
      </c>
      <c r="K71" s="609"/>
      <c r="L71" s="609"/>
      <c r="M71" s="609">
        <v>-7</v>
      </c>
      <c r="N71" s="609">
        <v>-62</v>
      </c>
      <c r="O71" s="609"/>
      <c r="P71" s="609">
        <v>-2</v>
      </c>
      <c r="Q71" s="609"/>
      <c r="R71" s="609"/>
      <c r="S71" s="609">
        <v>-4</v>
      </c>
      <c r="T71" s="609"/>
    </row>
    <row r="72" spans="1:21" s="49" customFormat="1" x14ac:dyDescent="0.25">
      <c r="A72" s="752"/>
      <c r="B72" s="859" t="s">
        <v>967</v>
      </c>
      <c r="C72" s="185"/>
      <c r="D72" s="185">
        <v>-1</v>
      </c>
      <c r="E72" s="185">
        <v>-42</v>
      </c>
      <c r="F72" s="185">
        <v>-12</v>
      </c>
      <c r="G72" s="185">
        <v>-5</v>
      </c>
      <c r="H72" s="185">
        <v>-38</v>
      </c>
      <c r="I72" s="185">
        <v>-9</v>
      </c>
      <c r="J72" s="185"/>
      <c r="K72" s="185"/>
      <c r="L72" s="185"/>
      <c r="M72" s="185"/>
      <c r="N72" s="185">
        <v>-23</v>
      </c>
      <c r="O72" s="185">
        <v>-20</v>
      </c>
      <c r="P72" s="185"/>
      <c r="Q72" s="185"/>
      <c r="R72" s="185">
        <v>-10</v>
      </c>
      <c r="S72" s="185"/>
      <c r="T72" s="185"/>
      <c r="U72" s="49" t="s">
        <v>3550</v>
      </c>
    </row>
    <row r="73" spans="1:21" s="1" customFormat="1" x14ac:dyDescent="0.25">
      <c r="A73" s="1122"/>
      <c r="B73" s="373"/>
      <c r="C73" s="354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4"/>
    </row>
    <row r="74" spans="1:21" s="1" customFormat="1" ht="15.75" customHeight="1" x14ac:dyDescent="0.25">
      <c r="A74" s="43"/>
      <c r="B74" s="43"/>
      <c r="C74" s="43">
        <f>SUM(C70:C73)</f>
        <v>0</v>
      </c>
      <c r="D74" s="43">
        <f t="shared" ref="D74:T74" si="7">SUM(D70:D73)</f>
        <v>0</v>
      </c>
      <c r="E74" s="43">
        <f t="shared" si="7"/>
        <v>0</v>
      </c>
      <c r="F74" s="43">
        <f t="shared" si="7"/>
        <v>0</v>
      </c>
      <c r="G74" s="43">
        <f t="shared" si="7"/>
        <v>0</v>
      </c>
      <c r="H74" s="43">
        <f t="shared" si="7"/>
        <v>0</v>
      </c>
      <c r="I74" s="43">
        <f t="shared" si="7"/>
        <v>0</v>
      </c>
      <c r="J74" s="43">
        <f t="shared" si="7"/>
        <v>0</v>
      </c>
      <c r="K74" s="43">
        <f t="shared" si="7"/>
        <v>-1</v>
      </c>
      <c r="L74" s="43">
        <f t="shared" si="7"/>
        <v>0</v>
      </c>
      <c r="M74" s="43">
        <f t="shared" si="7"/>
        <v>0</v>
      </c>
      <c r="N74" s="43">
        <f t="shared" si="7"/>
        <v>0</v>
      </c>
      <c r="O74" s="43">
        <f t="shared" si="7"/>
        <v>0</v>
      </c>
      <c r="P74" s="43">
        <f t="shared" si="7"/>
        <v>0</v>
      </c>
      <c r="Q74" s="43">
        <f t="shared" si="7"/>
        <v>0</v>
      </c>
      <c r="R74" s="43">
        <f t="shared" si="7"/>
        <v>0</v>
      </c>
      <c r="S74" s="43">
        <f t="shared" si="7"/>
        <v>0</v>
      </c>
      <c r="T74" s="43">
        <f t="shared" si="7"/>
        <v>0</v>
      </c>
    </row>
    <row r="75" spans="1:21" ht="17" thickBot="1" x14ac:dyDescent="0.3"/>
    <row r="76" spans="1:21" ht="17" thickBot="1" x14ac:dyDescent="0.3">
      <c r="C76" s="10" t="s">
        <v>26</v>
      </c>
      <c r="D76" s="10" t="s">
        <v>17</v>
      </c>
      <c r="E76" s="10" t="s">
        <v>3</v>
      </c>
      <c r="F76" s="10" t="s">
        <v>18</v>
      </c>
      <c r="G76" s="10" t="s">
        <v>27</v>
      </c>
      <c r="H76" s="10" t="s">
        <v>4</v>
      </c>
      <c r="I76" s="10" t="s">
        <v>10</v>
      </c>
      <c r="J76" s="10" t="s">
        <v>29</v>
      </c>
      <c r="K76" s="10" t="s">
        <v>778</v>
      </c>
      <c r="L76" s="10" t="s">
        <v>30</v>
      </c>
      <c r="M76" s="10" t="s">
        <v>134</v>
      </c>
      <c r="N76" s="10" t="s">
        <v>31</v>
      </c>
      <c r="O76" s="10" t="s">
        <v>365</v>
      </c>
      <c r="P76" s="10" t="s">
        <v>28</v>
      </c>
      <c r="Q76" s="10" t="s">
        <v>378</v>
      </c>
      <c r="R76" s="10" t="s">
        <v>32</v>
      </c>
      <c r="S76" s="10" t="s">
        <v>2</v>
      </c>
      <c r="T76" s="10"/>
    </row>
  </sheetData>
  <pageMargins left="0.7" right="0.7" top="0.75" bottom="0.75" header="0.3" footer="0.3"/>
  <pageSetup orientation="portrait" horizontalDpi="4294967293" verticalDpi="4294967293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>
    <tabColor rgb="FF92D050"/>
  </sheetPr>
  <dimension ref="A1:W36"/>
  <sheetViews>
    <sheetView workbookViewId="0">
      <selection activeCell="F38" sqref="F38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6" width="8.5" style="2" customWidth="1"/>
    <col min="7" max="8" width="10.1640625" style="2" customWidth="1"/>
    <col min="9" max="10" width="10.33203125" style="2" customWidth="1"/>
    <col min="11" max="22" width="8.5" style="2" customWidth="1"/>
    <col min="23" max="16384" width="9" style="2"/>
  </cols>
  <sheetData>
    <row r="1" spans="1:23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3" x14ac:dyDescent="0.25">
      <c r="A3" s="3" t="s">
        <v>2571</v>
      </c>
    </row>
    <row r="4" spans="1:23" x14ac:dyDescent="0.25">
      <c r="A4" s="3" t="s">
        <v>3867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3" ht="17" thickBot="1" x14ac:dyDescent="0.3"/>
    <row r="6" spans="1:23" s="1" customFormat="1" ht="17" thickBot="1" x14ac:dyDescent="0.3">
      <c r="A6" s="9" t="s">
        <v>0</v>
      </c>
      <c r="B6" s="10" t="s">
        <v>1</v>
      </c>
      <c r="C6" s="10" t="s">
        <v>32</v>
      </c>
      <c r="D6" s="10" t="s">
        <v>27</v>
      </c>
      <c r="E6" s="10" t="s">
        <v>17</v>
      </c>
      <c r="F6" s="10" t="s">
        <v>2</v>
      </c>
      <c r="G6" s="10" t="s">
        <v>1312</v>
      </c>
      <c r="H6" s="10" t="s">
        <v>3869</v>
      </c>
      <c r="I6" s="10" t="s">
        <v>3870</v>
      </c>
      <c r="J6" s="10" t="s">
        <v>3893</v>
      </c>
      <c r="K6" s="10" t="s">
        <v>18</v>
      </c>
      <c r="L6" s="10" t="s">
        <v>3</v>
      </c>
      <c r="M6" s="10" t="s">
        <v>1152</v>
      </c>
      <c r="N6" s="10" t="s">
        <v>134</v>
      </c>
      <c r="O6" s="10" t="s">
        <v>778</v>
      </c>
      <c r="P6" s="10" t="s">
        <v>30</v>
      </c>
      <c r="Q6" s="10" t="s">
        <v>31</v>
      </c>
      <c r="R6" s="10" t="s">
        <v>365</v>
      </c>
      <c r="S6" s="10" t="s">
        <v>4</v>
      </c>
      <c r="T6" s="10" t="s">
        <v>10</v>
      </c>
      <c r="U6" s="10" t="s">
        <v>28</v>
      </c>
      <c r="V6" s="10" t="s">
        <v>29</v>
      </c>
    </row>
    <row r="7" spans="1:23" s="1" customFormat="1" x14ac:dyDescent="0.25">
      <c r="A7" s="55" t="s">
        <v>3862</v>
      </c>
      <c r="B7" s="78" t="s">
        <v>3868</v>
      </c>
      <c r="C7" s="1034">
        <v>100</v>
      </c>
      <c r="D7" s="1034">
        <v>100</v>
      </c>
      <c r="E7" s="1034">
        <v>35</v>
      </c>
      <c r="F7" s="1034">
        <v>35</v>
      </c>
      <c r="G7" s="1034">
        <v>25</v>
      </c>
      <c r="H7" s="1034">
        <v>30</v>
      </c>
      <c r="I7" s="1034">
        <v>20</v>
      </c>
      <c r="J7" s="1034"/>
      <c r="K7" s="1034">
        <v>40</v>
      </c>
      <c r="L7" s="1034">
        <v>30</v>
      </c>
      <c r="M7" s="1034"/>
      <c r="N7" s="1034"/>
      <c r="O7" s="1034"/>
      <c r="P7" s="1034"/>
      <c r="Q7" s="1034"/>
      <c r="R7" s="1034"/>
      <c r="S7" s="354"/>
      <c r="T7" s="354"/>
      <c r="U7" s="354"/>
      <c r="V7" s="1034"/>
    </row>
    <row r="8" spans="1:23" s="1" customFormat="1" x14ac:dyDescent="0.25">
      <c r="A8" s="55" t="s">
        <v>3871</v>
      </c>
      <c r="B8" s="78" t="s">
        <v>3891</v>
      </c>
      <c r="C8" s="13">
        <v>100</v>
      </c>
      <c r="D8" s="13">
        <v>100</v>
      </c>
      <c r="E8" s="13">
        <v>25</v>
      </c>
      <c r="F8" s="13">
        <v>35</v>
      </c>
      <c r="G8" s="13">
        <v>25</v>
      </c>
      <c r="H8" s="13">
        <v>20</v>
      </c>
      <c r="I8" s="13">
        <v>60</v>
      </c>
      <c r="J8" s="43"/>
      <c r="K8" s="13">
        <v>40</v>
      </c>
      <c r="L8" s="13">
        <v>40</v>
      </c>
      <c r="M8" s="13"/>
      <c r="N8" s="13"/>
      <c r="O8" s="13"/>
      <c r="P8" s="13"/>
      <c r="Q8" s="13"/>
      <c r="R8" s="13"/>
      <c r="S8" s="43"/>
      <c r="T8" s="43"/>
      <c r="U8" s="43"/>
      <c r="V8" s="13"/>
    </row>
    <row r="9" spans="1:23" s="1" customFormat="1" ht="17" thickBot="1" x14ac:dyDescent="0.3">
      <c r="A9" s="28" t="s">
        <v>3871</v>
      </c>
      <c r="B9" s="78" t="s">
        <v>3892</v>
      </c>
      <c r="C9" s="115"/>
      <c r="D9" s="115"/>
      <c r="E9" s="115"/>
      <c r="F9" s="115"/>
      <c r="G9" s="115"/>
      <c r="H9" s="115"/>
      <c r="I9" s="115"/>
      <c r="J9" s="14">
        <v>20</v>
      </c>
      <c r="K9" s="14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</row>
    <row r="10" spans="1:23" s="1" customFormat="1" ht="17" thickBot="1" x14ac:dyDescent="0.3">
      <c r="A10" s="170" t="s">
        <v>3894</v>
      </c>
      <c r="B10" s="34"/>
      <c r="C10" s="34">
        <f>SUM(C7:C9)</f>
        <v>200</v>
      </c>
      <c r="D10" s="34">
        <f t="shared" ref="D10:L10" si="0">SUM(D7:D9)</f>
        <v>200</v>
      </c>
      <c r="E10" s="34">
        <f t="shared" si="0"/>
        <v>60</v>
      </c>
      <c r="F10" s="34">
        <f t="shared" si="0"/>
        <v>70</v>
      </c>
      <c r="G10" s="34">
        <f t="shared" si="0"/>
        <v>50</v>
      </c>
      <c r="H10" s="34">
        <f t="shared" si="0"/>
        <v>50</v>
      </c>
      <c r="I10" s="34">
        <f t="shared" si="0"/>
        <v>80</v>
      </c>
      <c r="J10" s="34">
        <f t="shared" si="0"/>
        <v>20</v>
      </c>
      <c r="K10" s="34">
        <f t="shared" si="0"/>
        <v>80</v>
      </c>
      <c r="L10" s="34">
        <f t="shared" si="0"/>
        <v>70</v>
      </c>
      <c r="M10" s="390"/>
      <c r="N10" s="390"/>
      <c r="O10" s="390"/>
      <c r="P10" s="390"/>
      <c r="Q10" s="390"/>
      <c r="R10" s="390"/>
      <c r="S10" s="54"/>
      <c r="T10" s="390"/>
      <c r="U10" s="390"/>
      <c r="V10" s="390"/>
    </row>
    <row r="11" spans="1:23" s="1" customFormat="1" x14ac:dyDescent="0.25">
      <c r="A11" s="155">
        <v>44744</v>
      </c>
      <c r="B11" s="53" t="s">
        <v>3921</v>
      </c>
      <c r="C11" s="53">
        <v>100</v>
      </c>
      <c r="D11" s="53">
        <v>100</v>
      </c>
      <c r="E11" s="53">
        <v>20</v>
      </c>
      <c r="F11" s="354"/>
      <c r="G11" s="354"/>
      <c r="H11" s="354"/>
      <c r="I11" s="53">
        <v>40</v>
      </c>
      <c r="J11" s="53">
        <v>62</v>
      </c>
      <c r="K11" s="354"/>
      <c r="L11" s="354"/>
      <c r="M11" s="354"/>
      <c r="N11" s="354"/>
      <c r="O11" s="354"/>
      <c r="P11" s="354"/>
      <c r="Q11" s="354"/>
      <c r="R11" s="354"/>
      <c r="S11" s="354"/>
      <c r="T11" s="354"/>
      <c r="U11" s="354"/>
      <c r="V11" s="354"/>
    </row>
    <row r="12" spans="1:23" s="1" customFormat="1" x14ac:dyDescent="0.25">
      <c r="A12" s="17">
        <v>44744</v>
      </c>
      <c r="B12" s="13" t="s">
        <v>3922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13">
        <v>128</v>
      </c>
      <c r="N12" s="13">
        <v>128</v>
      </c>
      <c r="O12" s="13">
        <v>20</v>
      </c>
      <c r="P12" s="13">
        <v>60</v>
      </c>
      <c r="Q12" s="13">
        <v>100</v>
      </c>
      <c r="R12" s="13">
        <v>100</v>
      </c>
      <c r="S12" s="43"/>
      <c r="T12" s="43"/>
      <c r="U12" s="43"/>
      <c r="V12" s="13"/>
    </row>
    <row r="13" spans="1:23" s="1" customFormat="1" ht="17" thickBot="1" x14ac:dyDescent="0.3">
      <c r="A13" s="540" t="s">
        <v>3962</v>
      </c>
      <c r="B13" s="13" t="s">
        <v>3963</v>
      </c>
      <c r="C13" s="13">
        <v>100</v>
      </c>
      <c r="D13" s="13">
        <v>65</v>
      </c>
      <c r="E13" s="13">
        <v>60</v>
      </c>
      <c r="F13" s="13">
        <v>15</v>
      </c>
      <c r="G13" s="13">
        <v>20</v>
      </c>
      <c r="H13" s="43"/>
      <c r="I13" s="13">
        <v>40</v>
      </c>
      <c r="J13" s="43"/>
      <c r="K13" s="13">
        <v>60</v>
      </c>
      <c r="L13" s="13">
        <v>30</v>
      </c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3" s="6" customFormat="1" ht="17" thickBot="1" x14ac:dyDescent="0.3">
      <c r="A14" s="170" t="s">
        <v>3973</v>
      </c>
      <c r="B14" s="34"/>
      <c r="C14" s="34">
        <f>SUM(C10:C13)</f>
        <v>400</v>
      </c>
      <c r="D14" s="34">
        <f t="shared" ref="D14:R14" si="1">SUM(D10:D13)</f>
        <v>365</v>
      </c>
      <c r="E14" s="34">
        <f t="shared" si="1"/>
        <v>140</v>
      </c>
      <c r="F14" s="34">
        <f t="shared" si="1"/>
        <v>85</v>
      </c>
      <c r="G14" s="34">
        <f t="shared" si="1"/>
        <v>70</v>
      </c>
      <c r="H14" s="34">
        <f t="shared" si="1"/>
        <v>50</v>
      </c>
      <c r="I14" s="34">
        <f t="shared" si="1"/>
        <v>160</v>
      </c>
      <c r="J14" s="34">
        <f t="shared" si="1"/>
        <v>82</v>
      </c>
      <c r="K14" s="34">
        <f t="shared" si="1"/>
        <v>140</v>
      </c>
      <c r="L14" s="34">
        <f t="shared" si="1"/>
        <v>100</v>
      </c>
      <c r="M14" s="34">
        <f t="shared" si="1"/>
        <v>128</v>
      </c>
      <c r="N14" s="34">
        <f t="shared" si="1"/>
        <v>128</v>
      </c>
      <c r="O14" s="34">
        <f t="shared" si="1"/>
        <v>20</v>
      </c>
      <c r="P14" s="34">
        <f t="shared" si="1"/>
        <v>60</v>
      </c>
      <c r="Q14" s="34">
        <f t="shared" si="1"/>
        <v>100</v>
      </c>
      <c r="R14" s="34">
        <f t="shared" si="1"/>
        <v>100</v>
      </c>
      <c r="S14" s="54"/>
      <c r="T14" s="1188"/>
      <c r="U14" s="54"/>
      <c r="V14" s="33"/>
    </row>
    <row r="15" spans="1:23" x14ac:dyDescent="0.25">
      <c r="A15" s="250">
        <v>44564</v>
      </c>
      <c r="B15" s="367" t="s">
        <v>4204</v>
      </c>
      <c r="C15" s="13"/>
      <c r="D15" s="43">
        <v>104</v>
      </c>
      <c r="E15" s="43">
        <v>24</v>
      </c>
      <c r="F15" s="43">
        <v>124</v>
      </c>
      <c r="G15" s="13"/>
      <c r="H15" s="13"/>
      <c r="I15" s="13"/>
      <c r="J15" s="13"/>
      <c r="K15" s="43">
        <v>5</v>
      </c>
      <c r="L15" s="43">
        <v>125</v>
      </c>
      <c r="M15" s="13"/>
      <c r="N15" s="13"/>
      <c r="O15" s="13"/>
      <c r="P15" s="43">
        <v>51</v>
      </c>
      <c r="Q15" s="43">
        <v>56</v>
      </c>
      <c r="R15" s="13"/>
      <c r="S15" s="43">
        <v>220</v>
      </c>
      <c r="T15" s="43">
        <v>44</v>
      </c>
      <c r="U15" s="43">
        <v>19</v>
      </c>
      <c r="V15" s="43">
        <v>26</v>
      </c>
      <c r="W15" s="1"/>
    </row>
    <row r="16" spans="1:23" s="1" customFormat="1" x14ac:dyDescent="0.25">
      <c r="A16" s="12">
        <v>44564</v>
      </c>
      <c r="B16" s="13" t="s">
        <v>63</v>
      </c>
      <c r="C16" s="43"/>
      <c r="D16" s="13">
        <v>-45</v>
      </c>
      <c r="E16" s="13">
        <v>-51</v>
      </c>
      <c r="F16" s="43"/>
      <c r="G16" s="43"/>
      <c r="H16" s="43"/>
      <c r="I16" s="43"/>
      <c r="J16" s="43"/>
      <c r="K16" s="13">
        <v>-50</v>
      </c>
      <c r="L16" s="13">
        <v>-50</v>
      </c>
      <c r="M16" s="13">
        <v>-107</v>
      </c>
      <c r="N16" s="13">
        <v>-87</v>
      </c>
      <c r="O16" s="43"/>
      <c r="P16" s="13">
        <v>-29</v>
      </c>
      <c r="Q16" s="13">
        <v>-41</v>
      </c>
      <c r="R16" s="13">
        <v>-41</v>
      </c>
      <c r="S16" s="43"/>
      <c r="T16" s="43"/>
      <c r="U16" s="43"/>
      <c r="V16" s="43"/>
    </row>
    <row r="17" spans="1:23" s="1" customFormat="1" x14ac:dyDescent="0.25">
      <c r="A17" s="12">
        <v>44654</v>
      </c>
      <c r="B17" s="13" t="s">
        <v>63</v>
      </c>
      <c r="C17" s="13">
        <v>-48</v>
      </c>
      <c r="D17" s="13">
        <v>-103</v>
      </c>
      <c r="E17" s="13">
        <v>-28</v>
      </c>
      <c r="F17" s="13">
        <v>-29</v>
      </c>
      <c r="G17" s="13">
        <v>-15</v>
      </c>
      <c r="H17" s="13">
        <v>-1</v>
      </c>
      <c r="I17" s="13">
        <v>-29</v>
      </c>
      <c r="J17" s="13">
        <v>-60</v>
      </c>
      <c r="K17" s="13">
        <v>-28</v>
      </c>
      <c r="L17" s="13">
        <v>-7</v>
      </c>
      <c r="M17" s="13">
        <v>-4</v>
      </c>
      <c r="N17" s="43"/>
      <c r="O17" s="13">
        <v>-10</v>
      </c>
      <c r="P17" s="13">
        <v>-4</v>
      </c>
      <c r="Q17" s="43"/>
      <c r="R17" s="43"/>
      <c r="S17" s="43"/>
      <c r="T17" s="43"/>
      <c r="U17" s="43"/>
      <c r="V17" s="43"/>
    </row>
    <row r="18" spans="1:23" s="1" customFormat="1" x14ac:dyDescent="0.25">
      <c r="A18" s="365">
        <v>44807</v>
      </c>
      <c r="B18" s="373" t="s">
        <v>4201</v>
      </c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>
        <v>-14</v>
      </c>
      <c r="O18" s="43"/>
      <c r="P18" s="43">
        <v>-26</v>
      </c>
      <c r="Q18" s="43">
        <v>-84</v>
      </c>
      <c r="R18" s="43">
        <v>-44</v>
      </c>
      <c r="S18" s="43"/>
      <c r="T18" s="43"/>
      <c r="U18" s="43"/>
      <c r="V18" s="43"/>
    </row>
    <row r="19" spans="1:23" s="1" customFormat="1" x14ac:dyDescent="0.25">
      <c r="A19" s="365">
        <v>44807</v>
      </c>
      <c r="B19" s="373" t="s">
        <v>4201</v>
      </c>
      <c r="C19" s="43"/>
      <c r="D19" s="43">
        <v>-20</v>
      </c>
      <c r="E19" s="43">
        <v>-3</v>
      </c>
      <c r="F19" s="43">
        <v>-39</v>
      </c>
      <c r="G19" s="43"/>
      <c r="H19" s="43"/>
      <c r="I19" s="43"/>
      <c r="J19" s="43"/>
      <c r="K19" s="43">
        <v>-1</v>
      </c>
      <c r="L19" s="43">
        <v>-27</v>
      </c>
      <c r="M19" s="43"/>
      <c r="N19" s="43"/>
      <c r="O19" s="43"/>
      <c r="P19" s="43"/>
      <c r="Q19" s="43"/>
      <c r="R19" s="43"/>
      <c r="S19" s="43">
        <v>-93</v>
      </c>
      <c r="T19" s="43">
        <v>-16</v>
      </c>
      <c r="U19" s="43">
        <v>-15</v>
      </c>
      <c r="V19" s="43"/>
    </row>
    <row r="20" spans="1:23" s="1" customFormat="1" x14ac:dyDescent="0.25">
      <c r="A20" s="13" t="s">
        <v>4121</v>
      </c>
      <c r="B20" s="13" t="s">
        <v>63</v>
      </c>
      <c r="C20" s="13">
        <v>-70</v>
      </c>
      <c r="D20" s="13">
        <v>-80</v>
      </c>
      <c r="E20" s="13">
        <v>-51</v>
      </c>
      <c r="F20" s="13">
        <v>-85</v>
      </c>
      <c r="G20" s="43"/>
      <c r="H20" s="43"/>
      <c r="I20" s="43"/>
      <c r="J20" s="43"/>
      <c r="K20" s="13">
        <v>-45</v>
      </c>
      <c r="L20" s="13">
        <v>-102</v>
      </c>
      <c r="M20" s="43"/>
      <c r="N20" s="43"/>
      <c r="O20" s="43"/>
      <c r="P20" s="43"/>
      <c r="Q20" s="13">
        <v>-5</v>
      </c>
      <c r="R20" s="43"/>
      <c r="S20" s="13">
        <v>-2</v>
      </c>
      <c r="T20" s="43"/>
      <c r="U20" s="43"/>
      <c r="V20" s="43"/>
    </row>
    <row r="21" spans="1:23" s="1" customFormat="1" x14ac:dyDescent="0.25">
      <c r="A21" s="13" t="s">
        <v>2656</v>
      </c>
      <c r="B21" s="13" t="s">
        <v>63</v>
      </c>
      <c r="C21" s="13">
        <v>-150</v>
      </c>
      <c r="D21" s="13">
        <v>-150</v>
      </c>
      <c r="E21" s="43"/>
      <c r="F21" s="43"/>
      <c r="G21" s="13">
        <v>-46</v>
      </c>
      <c r="H21" s="13">
        <v>-48</v>
      </c>
      <c r="I21" s="13">
        <v>-105</v>
      </c>
      <c r="J21" s="13">
        <v>-21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3" s="1" customFormat="1" x14ac:dyDescent="0.25">
      <c r="A22" s="1228" t="s">
        <v>4128</v>
      </c>
      <c r="B22" s="373" t="s">
        <v>4201</v>
      </c>
      <c r="C22" s="13"/>
      <c r="D22" s="43">
        <v>-13</v>
      </c>
      <c r="E22" s="43">
        <v>-5</v>
      </c>
      <c r="F22" s="43">
        <v>-21</v>
      </c>
      <c r="G22" s="13"/>
      <c r="H22" s="13"/>
      <c r="I22" s="13"/>
      <c r="J22" s="13"/>
      <c r="K22" s="43"/>
      <c r="L22" s="43">
        <v>-25</v>
      </c>
      <c r="M22" s="43"/>
      <c r="N22" s="43"/>
      <c r="O22" s="43"/>
      <c r="P22" s="43">
        <v>-16</v>
      </c>
      <c r="Q22" s="43"/>
      <c r="R22" s="43"/>
      <c r="S22" s="43">
        <v>-28</v>
      </c>
      <c r="T22" s="43">
        <v>-27</v>
      </c>
      <c r="U22" s="43">
        <v>-4</v>
      </c>
      <c r="V22" s="43">
        <v>-13</v>
      </c>
    </row>
    <row r="23" spans="1:23" s="1" customFormat="1" x14ac:dyDescent="0.25">
      <c r="A23" s="1229" t="s">
        <v>4151</v>
      </c>
      <c r="B23" s="373" t="s">
        <v>4201</v>
      </c>
      <c r="C23" s="13"/>
      <c r="D23" s="43">
        <v>-40</v>
      </c>
      <c r="E23" s="43">
        <v>-14</v>
      </c>
      <c r="F23" s="43">
        <v>-37</v>
      </c>
      <c r="G23" s="13"/>
      <c r="H23" s="13"/>
      <c r="I23" s="13"/>
      <c r="J23" s="13"/>
      <c r="K23" s="43"/>
      <c r="L23" s="43">
        <v>-2</v>
      </c>
      <c r="M23" s="43"/>
      <c r="N23" s="43"/>
      <c r="O23" s="43"/>
      <c r="P23" s="43">
        <v>-9</v>
      </c>
      <c r="Q23" s="43"/>
      <c r="R23" s="43"/>
      <c r="S23" s="43">
        <v>-22</v>
      </c>
      <c r="T23" s="43">
        <v>-1</v>
      </c>
      <c r="U23" s="43"/>
      <c r="V23" s="43"/>
    </row>
    <row r="24" spans="1:23" s="1" customFormat="1" ht="17" thickBot="1" x14ac:dyDescent="0.3">
      <c r="A24" s="13" t="s">
        <v>4151</v>
      </c>
      <c r="B24" s="13" t="s">
        <v>63</v>
      </c>
      <c r="C24" s="13">
        <v>-132</v>
      </c>
      <c r="D24" s="43"/>
      <c r="E24" s="13">
        <v>-10</v>
      </c>
      <c r="F24" s="43"/>
      <c r="G24" s="13">
        <v>-9</v>
      </c>
      <c r="H24" s="13">
        <v>-1</v>
      </c>
      <c r="I24" s="13">
        <v>-26</v>
      </c>
      <c r="J24" s="43"/>
      <c r="K24" s="13">
        <v>-9</v>
      </c>
      <c r="L24" s="43"/>
      <c r="M24" s="13">
        <v>-17</v>
      </c>
      <c r="N24" s="13">
        <v>-41</v>
      </c>
      <c r="O24" s="13">
        <v>-10</v>
      </c>
      <c r="P24" s="13">
        <v>-27</v>
      </c>
      <c r="Q24" s="13">
        <v>-54</v>
      </c>
      <c r="R24" s="13">
        <v>-59</v>
      </c>
      <c r="S24" s="43"/>
      <c r="T24" s="43"/>
      <c r="U24" s="43"/>
      <c r="V24" s="43"/>
    </row>
    <row r="25" spans="1:23" s="6" customFormat="1" ht="17" thickBot="1" x14ac:dyDescent="0.3">
      <c r="A25" s="170" t="s">
        <v>4189</v>
      </c>
      <c r="B25" s="34"/>
      <c r="C25" s="34">
        <f t="shared" ref="C25:V25" si="2">SUM(C14:C24)</f>
        <v>0</v>
      </c>
      <c r="D25" s="34">
        <f t="shared" si="2"/>
        <v>18</v>
      </c>
      <c r="E25" s="34">
        <f t="shared" si="2"/>
        <v>2</v>
      </c>
      <c r="F25" s="56">
        <f t="shared" si="2"/>
        <v>-2</v>
      </c>
      <c r="G25" s="34">
        <f t="shared" si="2"/>
        <v>0</v>
      </c>
      <c r="H25" s="34">
        <f t="shared" si="2"/>
        <v>0</v>
      </c>
      <c r="I25" s="34">
        <f t="shared" si="2"/>
        <v>0</v>
      </c>
      <c r="J25" s="34">
        <f t="shared" si="2"/>
        <v>1</v>
      </c>
      <c r="K25" s="34">
        <f t="shared" si="2"/>
        <v>12</v>
      </c>
      <c r="L25" s="34">
        <f t="shared" si="2"/>
        <v>12</v>
      </c>
      <c r="M25" s="34">
        <f t="shared" si="2"/>
        <v>0</v>
      </c>
      <c r="N25" s="56">
        <f t="shared" si="2"/>
        <v>-14</v>
      </c>
      <c r="O25" s="34">
        <f t="shared" si="2"/>
        <v>0</v>
      </c>
      <c r="P25" s="34">
        <f t="shared" si="2"/>
        <v>0</v>
      </c>
      <c r="Q25" s="56">
        <f t="shared" si="2"/>
        <v>-28</v>
      </c>
      <c r="R25" s="56">
        <f t="shared" si="2"/>
        <v>-44</v>
      </c>
      <c r="S25" s="34">
        <f t="shared" si="2"/>
        <v>75</v>
      </c>
      <c r="T25" s="34">
        <f t="shared" si="2"/>
        <v>0</v>
      </c>
      <c r="U25" s="34">
        <f t="shared" si="2"/>
        <v>0</v>
      </c>
      <c r="V25" s="34">
        <f t="shared" si="2"/>
        <v>13</v>
      </c>
    </row>
    <row r="26" spans="1:23" s="1" customFormat="1" x14ac:dyDescent="0.25">
      <c r="A26" s="812" t="s">
        <v>4313</v>
      </c>
      <c r="B26" s="373" t="s">
        <v>4325</v>
      </c>
      <c r="C26" s="43"/>
      <c r="D26" s="43"/>
      <c r="E26" s="43"/>
      <c r="F26" s="43">
        <v>2</v>
      </c>
      <c r="G26" s="43"/>
      <c r="H26" s="43"/>
      <c r="I26" s="43"/>
      <c r="J26" s="43"/>
      <c r="K26" s="43"/>
      <c r="L26" s="43"/>
      <c r="M26" s="43"/>
      <c r="N26" s="43">
        <v>14</v>
      </c>
      <c r="O26" s="43"/>
      <c r="P26" s="43"/>
      <c r="Q26" s="43">
        <v>28</v>
      </c>
      <c r="R26" s="43">
        <v>44</v>
      </c>
      <c r="S26" s="43"/>
      <c r="T26" s="43"/>
      <c r="U26" s="43"/>
      <c r="V26" s="43"/>
    </row>
    <row r="27" spans="1:23" s="1" customFormat="1" ht="17" thickBot="1" x14ac:dyDescent="0.3">
      <c r="A27" s="845" t="s">
        <v>4313</v>
      </c>
      <c r="B27" s="22" t="s">
        <v>63</v>
      </c>
      <c r="C27" s="370"/>
      <c r="D27" s="1062">
        <v>-17</v>
      </c>
      <c r="E27" s="1062">
        <v>-2</v>
      </c>
      <c r="F27" s="370"/>
      <c r="G27" s="370"/>
      <c r="H27" s="370"/>
      <c r="I27" s="370"/>
      <c r="J27" s="1062">
        <v>-1</v>
      </c>
      <c r="K27" s="1062">
        <v>-3</v>
      </c>
      <c r="L27" s="1062">
        <v>-12</v>
      </c>
      <c r="M27" s="370"/>
      <c r="N27" s="370"/>
      <c r="O27" s="370"/>
      <c r="P27" s="370"/>
      <c r="Q27" s="370"/>
      <c r="R27" s="370"/>
      <c r="S27" s="1062">
        <v>-14</v>
      </c>
      <c r="T27" s="370"/>
      <c r="U27" s="370"/>
      <c r="V27" s="1062">
        <v>-13</v>
      </c>
    </row>
    <row r="28" spans="1:23" s="6" customFormat="1" ht="17" thickBot="1" x14ac:dyDescent="0.3">
      <c r="A28" s="171" t="s">
        <v>4307</v>
      </c>
      <c r="B28" s="41"/>
      <c r="C28" s="41">
        <f>SUM(C25:C27)</f>
        <v>0</v>
      </c>
      <c r="D28" s="181">
        <f t="shared" ref="D28:V28" si="3">SUM(D25:D27)</f>
        <v>1</v>
      </c>
      <c r="E28" s="181">
        <f t="shared" si="3"/>
        <v>0</v>
      </c>
      <c r="F28" s="41">
        <f t="shared" si="3"/>
        <v>0</v>
      </c>
      <c r="G28" s="41">
        <f t="shared" si="3"/>
        <v>0</v>
      </c>
      <c r="H28" s="41">
        <f t="shared" si="3"/>
        <v>0</v>
      </c>
      <c r="I28" s="41">
        <f t="shared" si="3"/>
        <v>0</v>
      </c>
      <c r="J28" s="181">
        <f t="shared" si="3"/>
        <v>0</v>
      </c>
      <c r="K28" s="181">
        <f t="shared" si="3"/>
        <v>9</v>
      </c>
      <c r="L28" s="181">
        <f t="shared" si="3"/>
        <v>0</v>
      </c>
      <c r="M28" s="41">
        <f t="shared" si="3"/>
        <v>0</v>
      </c>
      <c r="N28" s="41">
        <f t="shared" si="3"/>
        <v>0</v>
      </c>
      <c r="O28" s="41">
        <f t="shared" si="3"/>
        <v>0</v>
      </c>
      <c r="P28" s="41">
        <f t="shared" si="3"/>
        <v>0</v>
      </c>
      <c r="Q28" s="41">
        <f t="shared" si="3"/>
        <v>0</v>
      </c>
      <c r="R28" s="41">
        <f t="shared" si="3"/>
        <v>0</v>
      </c>
      <c r="S28" s="181">
        <f t="shared" si="3"/>
        <v>61</v>
      </c>
      <c r="T28" s="41">
        <f t="shared" si="3"/>
        <v>0</v>
      </c>
      <c r="U28" s="41">
        <f t="shared" si="3"/>
        <v>0</v>
      </c>
      <c r="V28" s="181">
        <f t="shared" si="3"/>
        <v>0</v>
      </c>
      <c r="W28" s="6" t="s">
        <v>2872</v>
      </c>
    </row>
    <row r="29" spans="1:23" s="49" customFormat="1" x14ac:dyDescent="0.25">
      <c r="A29" s="185"/>
      <c r="B29" s="185" t="s">
        <v>967</v>
      </c>
      <c r="C29" s="185"/>
      <c r="D29" s="185">
        <v>-1</v>
      </c>
      <c r="E29" s="185"/>
      <c r="F29" s="185"/>
      <c r="G29" s="185"/>
      <c r="H29" s="185"/>
      <c r="I29" s="185"/>
      <c r="J29" s="185"/>
      <c r="K29" s="185">
        <v>-9</v>
      </c>
      <c r="L29" s="185"/>
      <c r="M29" s="185"/>
      <c r="N29" s="185"/>
      <c r="O29" s="185"/>
      <c r="P29" s="185"/>
      <c r="Q29" s="185"/>
      <c r="R29" s="185"/>
      <c r="S29" s="185">
        <v>-61</v>
      </c>
      <c r="T29" s="185"/>
      <c r="U29" s="185"/>
      <c r="V29" s="185"/>
      <c r="W29" s="49" t="s">
        <v>4381</v>
      </c>
    </row>
    <row r="30" spans="1:23" s="1" customFormat="1" x14ac:dyDescent="0.25">
      <c r="A30" s="13"/>
      <c r="B30" s="13"/>
      <c r="C30" s="13"/>
      <c r="D30" s="13"/>
      <c r="E30" s="13"/>
      <c r="F30" s="13"/>
      <c r="G30" s="43"/>
      <c r="H30" s="43"/>
      <c r="I30" s="43"/>
      <c r="J30" s="43"/>
      <c r="K30" s="13"/>
      <c r="L30" s="13"/>
      <c r="M30" s="43"/>
      <c r="N30" s="43"/>
      <c r="O30" s="43"/>
      <c r="P30" s="43"/>
      <c r="Q30" s="13"/>
      <c r="R30" s="43"/>
      <c r="S30" s="13"/>
      <c r="T30" s="43"/>
      <c r="U30" s="43"/>
      <c r="V30" s="43"/>
    </row>
    <row r="31" spans="1:23" s="1" customFormat="1" x14ac:dyDescent="0.25">
      <c r="A31" s="13"/>
      <c r="B31" s="13"/>
      <c r="C31" s="13"/>
      <c r="D31" s="13"/>
      <c r="E31" s="13"/>
      <c r="F31" s="13"/>
      <c r="G31" s="43"/>
      <c r="H31" s="43"/>
      <c r="I31" s="43"/>
      <c r="J31" s="43"/>
      <c r="K31" s="13"/>
      <c r="L31" s="13"/>
      <c r="M31" s="43"/>
      <c r="N31" s="43"/>
      <c r="O31" s="43"/>
      <c r="P31" s="43"/>
      <c r="Q31" s="13"/>
      <c r="R31" s="43"/>
      <c r="S31" s="13"/>
      <c r="T31" s="43"/>
      <c r="U31" s="43"/>
      <c r="V31" s="43"/>
    </row>
    <row r="32" spans="1:23" s="1" customFormat="1" x14ac:dyDescent="0.25">
      <c r="A32" s="13"/>
      <c r="B32" s="13"/>
      <c r="C32" s="13"/>
      <c r="D32" s="13"/>
      <c r="E32" s="13"/>
      <c r="F32" s="13"/>
      <c r="G32" s="43"/>
      <c r="H32" s="43"/>
      <c r="I32" s="43"/>
      <c r="J32" s="43"/>
      <c r="K32" s="13"/>
      <c r="L32" s="13"/>
      <c r="M32" s="43"/>
      <c r="N32" s="43"/>
      <c r="O32" s="43"/>
      <c r="P32" s="43"/>
      <c r="Q32" s="13"/>
      <c r="R32" s="43"/>
      <c r="S32" s="13"/>
      <c r="T32" s="43"/>
      <c r="U32" s="43"/>
      <c r="V32" s="43"/>
    </row>
    <row r="33" spans="1:22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 spans="1:22" s="1" customFormat="1" x14ac:dyDescent="0.25">
      <c r="A34" s="43"/>
      <c r="B34" s="43"/>
      <c r="C34" s="43">
        <f>SUM(C28:C32)</f>
        <v>0</v>
      </c>
      <c r="D34" s="43">
        <f t="shared" ref="D34:V34" si="4">SUM(D28:D32)</f>
        <v>0</v>
      </c>
      <c r="E34" s="43">
        <f t="shared" si="4"/>
        <v>0</v>
      </c>
      <c r="F34" s="43">
        <f t="shared" si="4"/>
        <v>0</v>
      </c>
      <c r="G34" s="43">
        <f t="shared" si="4"/>
        <v>0</v>
      </c>
      <c r="H34" s="43">
        <f t="shared" si="4"/>
        <v>0</v>
      </c>
      <c r="I34" s="43">
        <f t="shared" si="4"/>
        <v>0</v>
      </c>
      <c r="J34" s="43">
        <f t="shared" si="4"/>
        <v>0</v>
      </c>
      <c r="K34" s="43">
        <f t="shared" si="4"/>
        <v>0</v>
      </c>
      <c r="L34" s="43">
        <f t="shared" si="4"/>
        <v>0</v>
      </c>
      <c r="M34" s="43">
        <f t="shared" si="4"/>
        <v>0</v>
      </c>
      <c r="N34" s="43">
        <f t="shared" si="4"/>
        <v>0</v>
      </c>
      <c r="O34" s="43">
        <f t="shared" si="4"/>
        <v>0</v>
      </c>
      <c r="P34" s="43">
        <f t="shared" si="4"/>
        <v>0</v>
      </c>
      <c r="Q34" s="43">
        <f t="shared" si="4"/>
        <v>0</v>
      </c>
      <c r="R34" s="43">
        <f t="shared" si="4"/>
        <v>0</v>
      </c>
      <c r="S34" s="43">
        <f t="shared" si="4"/>
        <v>0</v>
      </c>
      <c r="T34" s="43">
        <f t="shared" si="4"/>
        <v>0</v>
      </c>
      <c r="U34" s="43">
        <f t="shared" si="4"/>
        <v>0</v>
      </c>
      <c r="V34" s="43">
        <f t="shared" si="4"/>
        <v>0</v>
      </c>
    </row>
    <row r="35" spans="1:22" ht="17" thickBot="1" x14ac:dyDescent="0.3"/>
    <row r="36" spans="1:22" ht="17" thickBot="1" x14ac:dyDescent="0.3">
      <c r="C36" s="10" t="s">
        <v>32</v>
      </c>
      <c r="D36" s="10" t="s">
        <v>27</v>
      </c>
      <c r="E36" s="10" t="s">
        <v>17</v>
      </c>
      <c r="F36" s="10" t="s">
        <v>2</v>
      </c>
      <c r="G36" s="10" t="s">
        <v>1312</v>
      </c>
      <c r="H36" s="10" t="s">
        <v>3869</v>
      </c>
      <c r="I36" s="10" t="s">
        <v>3870</v>
      </c>
      <c r="J36" s="10" t="s">
        <v>3893</v>
      </c>
      <c r="K36" s="10" t="s">
        <v>18</v>
      </c>
      <c r="L36" s="10" t="s">
        <v>3</v>
      </c>
      <c r="M36" s="10" t="s">
        <v>1152</v>
      </c>
      <c r="N36" s="10" t="s">
        <v>134</v>
      </c>
      <c r="O36" s="10" t="s">
        <v>778</v>
      </c>
      <c r="P36" s="10" t="s">
        <v>30</v>
      </c>
      <c r="Q36" s="10" t="s">
        <v>31</v>
      </c>
      <c r="R36" s="10" t="s">
        <v>365</v>
      </c>
      <c r="S36" s="10" t="s">
        <v>4</v>
      </c>
      <c r="T36" s="10" t="s">
        <v>10</v>
      </c>
      <c r="U36" s="10" t="s">
        <v>28</v>
      </c>
      <c r="V36" s="10" t="s">
        <v>29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tabColor rgb="FF92D050"/>
  </sheetPr>
  <dimension ref="A1:R75"/>
  <sheetViews>
    <sheetView topLeftCell="A4" workbookViewId="0">
      <selection activeCell="A31" sqref="A31:XFD31"/>
    </sheetView>
  </sheetViews>
  <sheetFormatPr baseColWidth="10" defaultColWidth="9" defaultRowHeight="16" x14ac:dyDescent="0.25"/>
  <cols>
    <col min="1" max="1" width="12.33203125" style="2" customWidth="1"/>
    <col min="2" max="2" width="19.1640625" style="2" customWidth="1"/>
    <col min="3" max="14" width="8.5" style="2" customWidth="1"/>
    <col min="15" max="15" width="10.83203125" style="2" customWidth="1"/>
    <col min="16" max="17" width="9.5" style="2" customWidth="1"/>
    <col min="18" max="16384" width="9" style="2"/>
  </cols>
  <sheetData>
    <row r="1" spans="1:17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3" t="s">
        <v>2571</v>
      </c>
    </row>
    <row r="4" spans="1:17" x14ac:dyDescent="0.25">
      <c r="A4" s="3" t="s">
        <v>1268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7" thickBot="1" x14ac:dyDescent="0.3"/>
    <row r="6" spans="1:17" ht="17" thickBot="1" x14ac:dyDescent="0.3">
      <c r="A6" s="9" t="s">
        <v>0</v>
      </c>
      <c r="B6" s="10" t="s">
        <v>1</v>
      </c>
      <c r="C6" s="10" t="s">
        <v>32</v>
      </c>
      <c r="D6" s="10" t="s">
        <v>27</v>
      </c>
      <c r="E6" s="10" t="s">
        <v>2</v>
      </c>
      <c r="F6" s="10" t="s">
        <v>17</v>
      </c>
      <c r="G6" s="10" t="s">
        <v>3</v>
      </c>
      <c r="H6" s="10" t="s">
        <v>18</v>
      </c>
      <c r="I6" s="10" t="s">
        <v>28</v>
      </c>
      <c r="J6" s="10" t="s">
        <v>29</v>
      </c>
      <c r="K6" s="10" t="s">
        <v>30</v>
      </c>
      <c r="L6" s="10" t="s">
        <v>134</v>
      </c>
      <c r="M6" s="10" t="s">
        <v>31</v>
      </c>
      <c r="N6" s="10" t="s">
        <v>4</v>
      </c>
      <c r="O6" s="10" t="s">
        <v>380</v>
      </c>
      <c r="P6" s="10" t="s">
        <v>10</v>
      </c>
      <c r="Q6" s="10" t="s">
        <v>365</v>
      </c>
    </row>
    <row r="7" spans="1:17" ht="17" thickBot="1" x14ac:dyDescent="0.3">
      <c r="A7" s="76">
        <v>44175</v>
      </c>
      <c r="B7" s="78" t="s">
        <v>1269</v>
      </c>
      <c r="C7" s="14">
        <v>100</v>
      </c>
      <c r="D7" s="14">
        <v>100</v>
      </c>
      <c r="E7" s="14">
        <v>30</v>
      </c>
      <c r="F7" s="14">
        <v>20</v>
      </c>
      <c r="G7" s="14">
        <v>30</v>
      </c>
      <c r="H7" s="14">
        <v>20</v>
      </c>
      <c r="I7" s="14">
        <v>3</v>
      </c>
      <c r="J7" s="14">
        <v>20</v>
      </c>
      <c r="K7" s="14">
        <v>30</v>
      </c>
      <c r="L7" s="14">
        <v>100</v>
      </c>
      <c r="M7" s="14">
        <v>100</v>
      </c>
      <c r="N7" s="14">
        <v>80</v>
      </c>
      <c r="O7" s="14">
        <v>200</v>
      </c>
      <c r="P7" s="14">
        <v>20</v>
      </c>
      <c r="Q7" s="14"/>
    </row>
    <row r="8" spans="1:17" ht="17" thickBot="1" x14ac:dyDescent="0.3">
      <c r="A8" s="170" t="s">
        <v>1169</v>
      </c>
      <c r="B8" s="34"/>
      <c r="C8" s="34">
        <f>SUM(C7)</f>
        <v>100</v>
      </c>
      <c r="D8" s="34">
        <f t="shared" ref="D8:P8" si="0">SUM(D7)</f>
        <v>100</v>
      </c>
      <c r="E8" s="34">
        <f t="shared" si="0"/>
        <v>30</v>
      </c>
      <c r="F8" s="34">
        <f t="shared" si="0"/>
        <v>20</v>
      </c>
      <c r="G8" s="34">
        <f t="shared" si="0"/>
        <v>30</v>
      </c>
      <c r="H8" s="34">
        <f t="shared" si="0"/>
        <v>20</v>
      </c>
      <c r="I8" s="34">
        <f t="shared" si="0"/>
        <v>3</v>
      </c>
      <c r="J8" s="34">
        <f t="shared" si="0"/>
        <v>20</v>
      </c>
      <c r="K8" s="34">
        <f t="shared" si="0"/>
        <v>30</v>
      </c>
      <c r="L8" s="34">
        <f t="shared" si="0"/>
        <v>100</v>
      </c>
      <c r="M8" s="34">
        <f t="shared" si="0"/>
        <v>100</v>
      </c>
      <c r="N8" s="34">
        <f t="shared" si="0"/>
        <v>80</v>
      </c>
      <c r="O8" s="34">
        <f t="shared" si="0"/>
        <v>200</v>
      </c>
      <c r="P8" s="34">
        <f t="shared" si="0"/>
        <v>20</v>
      </c>
      <c r="Q8" s="34"/>
    </row>
    <row r="9" spans="1:17" ht="17" thickBot="1" x14ac:dyDescent="0.3">
      <c r="A9" s="55"/>
      <c r="B9" s="301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</row>
    <row r="10" spans="1:17" s="8" customFormat="1" ht="17" thickBot="1" x14ac:dyDescent="0.3">
      <c r="A10" s="170" t="s">
        <v>1172</v>
      </c>
      <c r="B10" s="34"/>
      <c r="C10" s="34">
        <f>SUM(C8:C9)</f>
        <v>100</v>
      </c>
      <c r="D10" s="34">
        <f t="shared" ref="D10:P10" si="1">SUM(D8:D9)</f>
        <v>100</v>
      </c>
      <c r="E10" s="34">
        <f t="shared" si="1"/>
        <v>30</v>
      </c>
      <c r="F10" s="34">
        <f t="shared" si="1"/>
        <v>20</v>
      </c>
      <c r="G10" s="34">
        <f t="shared" si="1"/>
        <v>30</v>
      </c>
      <c r="H10" s="34">
        <f t="shared" si="1"/>
        <v>20</v>
      </c>
      <c r="I10" s="34">
        <f t="shared" si="1"/>
        <v>3</v>
      </c>
      <c r="J10" s="34">
        <f t="shared" si="1"/>
        <v>20</v>
      </c>
      <c r="K10" s="34">
        <f t="shared" si="1"/>
        <v>30</v>
      </c>
      <c r="L10" s="34">
        <f t="shared" si="1"/>
        <v>100</v>
      </c>
      <c r="M10" s="34">
        <f t="shared" si="1"/>
        <v>100</v>
      </c>
      <c r="N10" s="34">
        <f t="shared" si="1"/>
        <v>80</v>
      </c>
      <c r="O10" s="34">
        <f t="shared" si="1"/>
        <v>200</v>
      </c>
      <c r="P10" s="34">
        <f t="shared" si="1"/>
        <v>20</v>
      </c>
      <c r="Q10" s="34"/>
    </row>
    <row r="11" spans="1:17" ht="17" thickBot="1" x14ac:dyDescent="0.3">
      <c r="A11" s="12"/>
      <c r="B11" s="1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</row>
    <row r="12" spans="1:17" s="8" customFormat="1" ht="17" thickBot="1" x14ac:dyDescent="0.3">
      <c r="A12" s="170" t="s">
        <v>1177</v>
      </c>
      <c r="B12" s="34"/>
      <c r="C12" s="34">
        <f>SUM(C10:C11)</f>
        <v>100</v>
      </c>
      <c r="D12" s="34">
        <f t="shared" ref="D12:P12" si="2">SUM(D10:D11)</f>
        <v>100</v>
      </c>
      <c r="E12" s="34">
        <f t="shared" si="2"/>
        <v>30</v>
      </c>
      <c r="F12" s="34">
        <f t="shared" si="2"/>
        <v>20</v>
      </c>
      <c r="G12" s="34">
        <f t="shared" si="2"/>
        <v>30</v>
      </c>
      <c r="H12" s="34">
        <f t="shared" si="2"/>
        <v>20</v>
      </c>
      <c r="I12" s="34">
        <f t="shared" si="2"/>
        <v>3</v>
      </c>
      <c r="J12" s="34">
        <f t="shared" si="2"/>
        <v>20</v>
      </c>
      <c r="K12" s="34">
        <f t="shared" si="2"/>
        <v>30</v>
      </c>
      <c r="L12" s="34">
        <f t="shared" si="2"/>
        <v>100</v>
      </c>
      <c r="M12" s="34">
        <f t="shared" si="2"/>
        <v>100</v>
      </c>
      <c r="N12" s="34">
        <f t="shared" si="2"/>
        <v>80</v>
      </c>
      <c r="O12" s="34">
        <f t="shared" si="2"/>
        <v>200</v>
      </c>
      <c r="P12" s="34">
        <f t="shared" si="2"/>
        <v>20</v>
      </c>
      <c r="Q12" s="34"/>
    </row>
    <row r="13" spans="1:17" ht="17" thickBot="1" x14ac:dyDescent="0.3">
      <c r="A13" s="12"/>
      <c r="B13" s="1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7" s="8" customFormat="1" ht="17" thickBot="1" x14ac:dyDescent="0.3">
      <c r="A14" s="170" t="s">
        <v>2461</v>
      </c>
      <c r="B14" s="34"/>
      <c r="C14" s="34">
        <f>SUM(C12:C13)</f>
        <v>100</v>
      </c>
      <c r="D14" s="34">
        <f>SUM(D12:D13)</f>
        <v>100</v>
      </c>
      <c r="E14" s="34">
        <f>SUM(E12:E13)</f>
        <v>30</v>
      </c>
      <c r="F14" s="34">
        <f>SUM(F12:F13)</f>
        <v>20</v>
      </c>
      <c r="G14" s="34">
        <f t="shared" ref="G14:P14" si="3">SUM(G12:G13)</f>
        <v>30</v>
      </c>
      <c r="H14" s="34">
        <f t="shared" si="3"/>
        <v>20</v>
      </c>
      <c r="I14" s="34">
        <f t="shared" si="3"/>
        <v>3</v>
      </c>
      <c r="J14" s="34">
        <f t="shared" si="3"/>
        <v>20</v>
      </c>
      <c r="K14" s="34">
        <f t="shared" si="3"/>
        <v>30</v>
      </c>
      <c r="L14" s="34">
        <f t="shared" si="3"/>
        <v>100</v>
      </c>
      <c r="M14" s="34">
        <f t="shared" si="3"/>
        <v>100</v>
      </c>
      <c r="N14" s="34">
        <f t="shared" si="3"/>
        <v>80</v>
      </c>
      <c r="O14" s="34">
        <f t="shared" si="3"/>
        <v>200</v>
      </c>
      <c r="P14" s="34">
        <f t="shared" si="3"/>
        <v>20</v>
      </c>
      <c r="Q14" s="34"/>
    </row>
    <row r="15" spans="1:17" ht="17" thickBot="1" x14ac:dyDescent="0.3">
      <c r="A15" s="12">
        <v>44502</v>
      </c>
      <c r="B15" s="15" t="s">
        <v>63</v>
      </c>
      <c r="C15" s="13">
        <v>-100</v>
      </c>
      <c r="D15" s="13">
        <v>-100</v>
      </c>
      <c r="E15" s="13">
        <v>-30</v>
      </c>
      <c r="F15" s="13">
        <v>-20</v>
      </c>
      <c r="G15" s="13">
        <v>-30</v>
      </c>
      <c r="H15" s="13">
        <v>-18</v>
      </c>
      <c r="I15" s="13">
        <v>-3</v>
      </c>
      <c r="J15" s="13">
        <v>-20</v>
      </c>
      <c r="K15" s="13">
        <v>-26</v>
      </c>
      <c r="L15" s="13">
        <v>-100</v>
      </c>
      <c r="M15" s="13">
        <v>-100</v>
      </c>
      <c r="N15" s="13">
        <v>-80</v>
      </c>
      <c r="O15" s="13">
        <v>-200</v>
      </c>
      <c r="P15" s="13">
        <v>-20</v>
      </c>
      <c r="Q15" s="13"/>
    </row>
    <row r="16" spans="1:17" s="8" customFormat="1" ht="17" thickBot="1" x14ac:dyDescent="0.3">
      <c r="A16" s="170" t="s">
        <v>2563</v>
      </c>
      <c r="B16" s="34"/>
      <c r="C16" s="34">
        <f>SUM(C14:C15)</f>
        <v>0</v>
      </c>
      <c r="D16" s="34">
        <f>SUM(D14:D15)</f>
        <v>0</v>
      </c>
      <c r="E16" s="34">
        <f t="shared" ref="E16:P16" si="4">SUM(E14:E15)</f>
        <v>0</v>
      </c>
      <c r="F16" s="34">
        <f t="shared" si="4"/>
        <v>0</v>
      </c>
      <c r="G16" s="34">
        <f t="shared" si="4"/>
        <v>0</v>
      </c>
      <c r="H16" s="34">
        <f t="shared" si="4"/>
        <v>2</v>
      </c>
      <c r="I16" s="34">
        <f t="shared" si="4"/>
        <v>0</v>
      </c>
      <c r="J16" s="34">
        <f t="shared" si="4"/>
        <v>0</v>
      </c>
      <c r="K16" s="34">
        <f t="shared" si="4"/>
        <v>4</v>
      </c>
      <c r="L16" s="34">
        <f t="shared" si="4"/>
        <v>0</v>
      </c>
      <c r="M16" s="34">
        <f t="shared" si="4"/>
        <v>0</v>
      </c>
      <c r="N16" s="34">
        <f t="shared" si="4"/>
        <v>0</v>
      </c>
      <c r="O16" s="34">
        <f t="shared" si="4"/>
        <v>0</v>
      </c>
      <c r="P16" s="34">
        <f t="shared" si="4"/>
        <v>0</v>
      </c>
      <c r="Q16" s="34"/>
    </row>
    <row r="17" spans="1:18" s="422" customFormat="1" x14ac:dyDescent="0.25">
      <c r="A17" s="618">
        <v>44199</v>
      </c>
      <c r="B17" s="619" t="s">
        <v>967</v>
      </c>
      <c r="C17" s="619"/>
      <c r="D17" s="619"/>
      <c r="E17" s="619"/>
      <c r="F17" s="619"/>
      <c r="G17" s="619"/>
      <c r="H17" s="619">
        <v>-2</v>
      </c>
      <c r="I17" s="619"/>
      <c r="J17" s="619"/>
      <c r="K17" s="619">
        <v>-4</v>
      </c>
      <c r="L17" s="619"/>
      <c r="M17" s="619"/>
      <c r="N17" s="619"/>
      <c r="O17" s="619"/>
      <c r="P17" s="619"/>
      <c r="Q17" s="619"/>
      <c r="R17" s="421" t="s">
        <v>1773</v>
      </c>
    </row>
    <row r="18" spans="1:18" x14ac:dyDescent="0.25">
      <c r="A18" s="12" t="s">
        <v>2640</v>
      </c>
      <c r="B18" s="15" t="s">
        <v>2643</v>
      </c>
      <c r="C18" s="13"/>
      <c r="D18" s="13"/>
      <c r="E18" s="13"/>
      <c r="F18" s="13"/>
      <c r="G18" s="13"/>
      <c r="H18" s="13"/>
      <c r="I18" s="13"/>
      <c r="J18" s="13">
        <v>15</v>
      </c>
      <c r="K18" s="13">
        <v>30</v>
      </c>
      <c r="L18" s="13"/>
      <c r="M18" s="13"/>
      <c r="N18" s="13"/>
      <c r="O18" s="13"/>
      <c r="P18" s="13"/>
      <c r="Q18" s="13"/>
    </row>
    <row r="19" spans="1:18" s="1" customFormat="1" x14ac:dyDescent="0.25">
      <c r="A19" s="12" t="s">
        <v>2640</v>
      </c>
      <c r="B19" s="15" t="s">
        <v>2644</v>
      </c>
      <c r="C19" s="43"/>
      <c r="D19" s="13">
        <v>40</v>
      </c>
      <c r="E19" s="13">
        <v>30</v>
      </c>
      <c r="F19" s="13">
        <v>12</v>
      </c>
      <c r="G19" s="13">
        <v>30</v>
      </c>
      <c r="H19" s="13">
        <v>12</v>
      </c>
      <c r="I19" s="13">
        <v>30</v>
      </c>
      <c r="J19" s="43"/>
      <c r="K19" s="43"/>
      <c r="L19" s="43"/>
      <c r="M19" s="13">
        <v>200</v>
      </c>
      <c r="N19" s="13">
        <v>60</v>
      </c>
      <c r="O19" s="43"/>
      <c r="P19" s="13">
        <v>30</v>
      </c>
      <c r="Q19" s="13"/>
    </row>
    <row r="20" spans="1:18" s="1" customFormat="1" ht="17" thickBot="1" x14ac:dyDescent="0.3">
      <c r="A20" s="12" t="s">
        <v>2681</v>
      </c>
      <c r="B20" s="15" t="s">
        <v>2682</v>
      </c>
      <c r="C20" s="43"/>
      <c r="D20" s="43"/>
      <c r="E20" s="13">
        <v>30</v>
      </c>
      <c r="F20" s="43"/>
      <c r="G20" s="13">
        <v>30</v>
      </c>
      <c r="H20" s="43"/>
      <c r="I20" s="13">
        <v>4</v>
      </c>
      <c r="J20" s="13">
        <v>10</v>
      </c>
      <c r="K20" s="13">
        <v>10</v>
      </c>
      <c r="L20" s="43"/>
      <c r="M20" s="43"/>
      <c r="N20" s="13">
        <v>100</v>
      </c>
      <c r="O20" s="43"/>
      <c r="P20" s="13">
        <v>15</v>
      </c>
      <c r="Q20" s="13"/>
    </row>
    <row r="21" spans="1:18" s="8" customFormat="1" ht="17" thickBot="1" x14ac:dyDescent="0.3">
      <c r="A21" s="170" t="s">
        <v>2685</v>
      </c>
      <c r="B21" s="34"/>
      <c r="C21" s="34">
        <f t="shared" ref="C21:L21" si="5">SUM(C16:C20)</f>
        <v>0</v>
      </c>
      <c r="D21" s="34">
        <f t="shared" si="5"/>
        <v>40</v>
      </c>
      <c r="E21" s="34">
        <f t="shared" si="5"/>
        <v>60</v>
      </c>
      <c r="F21" s="34">
        <f t="shared" si="5"/>
        <v>12</v>
      </c>
      <c r="G21" s="34">
        <f t="shared" si="5"/>
        <v>60</v>
      </c>
      <c r="H21" s="34">
        <f t="shared" si="5"/>
        <v>12</v>
      </c>
      <c r="I21" s="34">
        <f t="shared" si="5"/>
        <v>34</v>
      </c>
      <c r="J21" s="34">
        <f t="shared" si="5"/>
        <v>25</v>
      </c>
      <c r="K21" s="34">
        <f t="shared" si="5"/>
        <v>40</v>
      </c>
      <c r="L21" s="34">
        <f t="shared" si="5"/>
        <v>0</v>
      </c>
      <c r="M21" s="34">
        <f t="shared" ref="M21:P21" si="6">SUM(M16:M20)</f>
        <v>200</v>
      </c>
      <c r="N21" s="34">
        <f t="shared" si="6"/>
        <v>160</v>
      </c>
      <c r="O21" s="34">
        <f t="shared" si="6"/>
        <v>0</v>
      </c>
      <c r="P21" s="34">
        <f t="shared" si="6"/>
        <v>45</v>
      </c>
      <c r="Q21" s="34"/>
    </row>
    <row r="22" spans="1:18" s="1" customFormat="1" x14ac:dyDescent="0.25">
      <c r="A22" s="12" t="s">
        <v>2716</v>
      </c>
      <c r="B22" s="15" t="s">
        <v>2718</v>
      </c>
      <c r="C22" s="43"/>
      <c r="D22" s="43"/>
      <c r="E22" s="13">
        <v>100</v>
      </c>
      <c r="F22" s="43"/>
      <c r="G22" s="13">
        <v>100</v>
      </c>
      <c r="H22" s="43"/>
      <c r="I22" s="43"/>
      <c r="J22" s="13">
        <v>100</v>
      </c>
      <c r="K22" s="43"/>
      <c r="L22" s="43"/>
      <c r="M22" s="13">
        <v>120</v>
      </c>
      <c r="N22" s="13">
        <v>240</v>
      </c>
      <c r="O22" s="43"/>
      <c r="P22" s="13">
        <v>50</v>
      </c>
      <c r="Q22" s="13">
        <v>80</v>
      </c>
    </row>
    <row r="23" spans="1:18" s="1" customFormat="1" x14ac:dyDescent="0.25">
      <c r="A23" s="12" t="s">
        <v>2728</v>
      </c>
      <c r="B23" s="15" t="s">
        <v>2730</v>
      </c>
      <c r="C23" s="43"/>
      <c r="D23" s="13">
        <v>50</v>
      </c>
      <c r="E23" s="13"/>
      <c r="F23" s="13"/>
      <c r="G23" s="13"/>
      <c r="H23" s="13"/>
      <c r="I23" s="13"/>
      <c r="J23" s="43"/>
      <c r="K23" s="43"/>
      <c r="L23" s="43"/>
      <c r="M23" s="13"/>
      <c r="N23" s="13"/>
      <c r="O23" s="43"/>
      <c r="P23" s="13"/>
      <c r="Q23" s="13"/>
    </row>
    <row r="24" spans="1:18" ht="17" thickBot="1" x14ac:dyDescent="0.3">
      <c r="A24" s="12" t="s">
        <v>2728</v>
      </c>
      <c r="B24" s="15" t="s">
        <v>2731</v>
      </c>
      <c r="C24" s="13"/>
      <c r="D24" s="13"/>
      <c r="E24" s="13"/>
      <c r="F24" s="13"/>
      <c r="G24" s="13">
        <v>100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</row>
    <row r="25" spans="1:18" s="8" customFormat="1" ht="17" thickBot="1" x14ac:dyDescent="0.3">
      <c r="A25" s="170" t="s">
        <v>2787</v>
      </c>
      <c r="B25" s="34"/>
      <c r="C25" s="34">
        <f>SUM(C21:C24)</f>
        <v>0</v>
      </c>
      <c r="D25" s="34">
        <f t="shared" ref="D25:Q25" si="7">SUM(D21:D24)</f>
        <v>90</v>
      </c>
      <c r="E25" s="34">
        <f t="shared" si="7"/>
        <v>160</v>
      </c>
      <c r="F25" s="34">
        <f t="shared" si="7"/>
        <v>12</v>
      </c>
      <c r="G25" s="34">
        <f t="shared" si="7"/>
        <v>260</v>
      </c>
      <c r="H25" s="34">
        <f t="shared" si="7"/>
        <v>12</v>
      </c>
      <c r="I25" s="34">
        <f t="shared" si="7"/>
        <v>34</v>
      </c>
      <c r="J25" s="34">
        <f t="shared" si="7"/>
        <v>125</v>
      </c>
      <c r="K25" s="34">
        <f t="shared" si="7"/>
        <v>40</v>
      </c>
      <c r="L25" s="34">
        <f t="shared" si="7"/>
        <v>0</v>
      </c>
      <c r="M25" s="34">
        <f t="shared" si="7"/>
        <v>320</v>
      </c>
      <c r="N25" s="34">
        <f t="shared" si="7"/>
        <v>400</v>
      </c>
      <c r="O25" s="34">
        <f t="shared" si="7"/>
        <v>0</v>
      </c>
      <c r="P25" s="34">
        <f t="shared" si="7"/>
        <v>95</v>
      </c>
      <c r="Q25" s="34">
        <f t="shared" si="7"/>
        <v>80</v>
      </c>
    </row>
    <row r="26" spans="1:18" ht="17" thickBot="1" x14ac:dyDescent="0.3">
      <c r="A26" s="12"/>
      <c r="B26" s="15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18" s="8" customFormat="1" ht="17" thickBot="1" x14ac:dyDescent="0.3">
      <c r="A27" s="170" t="s">
        <v>2890</v>
      </c>
      <c r="B27" s="34"/>
      <c r="C27" s="34">
        <f>SUM(C25:C26)</f>
        <v>0</v>
      </c>
      <c r="D27" s="34">
        <f>SUM(D25:D26)</f>
        <v>90</v>
      </c>
      <c r="E27" s="34">
        <f t="shared" ref="E27:Q27" si="8">SUM(E25:E26)</f>
        <v>160</v>
      </c>
      <c r="F27" s="34">
        <f>SUM(F25:F26)</f>
        <v>12</v>
      </c>
      <c r="G27" s="34">
        <f t="shared" si="8"/>
        <v>260</v>
      </c>
      <c r="H27" s="34">
        <f t="shared" si="8"/>
        <v>12</v>
      </c>
      <c r="I27" s="34">
        <f t="shared" si="8"/>
        <v>34</v>
      </c>
      <c r="J27" s="34">
        <f t="shared" si="8"/>
        <v>125</v>
      </c>
      <c r="K27" s="34">
        <f t="shared" si="8"/>
        <v>40</v>
      </c>
      <c r="L27" s="34">
        <f t="shared" si="8"/>
        <v>0</v>
      </c>
      <c r="M27" s="34">
        <f t="shared" si="8"/>
        <v>320</v>
      </c>
      <c r="N27" s="34">
        <f t="shared" si="8"/>
        <v>400</v>
      </c>
      <c r="O27" s="34">
        <f t="shared" si="8"/>
        <v>0</v>
      </c>
      <c r="P27" s="34">
        <f t="shared" si="8"/>
        <v>95</v>
      </c>
      <c r="Q27" s="34">
        <f t="shared" si="8"/>
        <v>80</v>
      </c>
    </row>
    <row r="28" spans="1:18" x14ac:dyDescent="0.25">
      <c r="A28" s="12">
        <v>44445</v>
      </c>
      <c r="B28" s="15" t="s">
        <v>2930</v>
      </c>
      <c r="C28" s="13">
        <v>50</v>
      </c>
      <c r="D28" s="13">
        <v>50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</row>
    <row r="29" spans="1:18" s="1" customFormat="1" x14ac:dyDescent="0.25">
      <c r="A29" s="12" t="s">
        <v>2971</v>
      </c>
      <c r="B29" s="15" t="s">
        <v>2972</v>
      </c>
      <c r="C29" s="13">
        <v>120</v>
      </c>
      <c r="D29" s="13">
        <v>220</v>
      </c>
      <c r="E29" s="43"/>
      <c r="F29" s="13">
        <v>50</v>
      </c>
      <c r="G29" s="43"/>
      <c r="H29" s="43"/>
      <c r="I29" s="43"/>
      <c r="J29" s="13">
        <v>50</v>
      </c>
      <c r="K29" s="13">
        <v>20</v>
      </c>
      <c r="L29" s="43"/>
      <c r="M29" s="43"/>
      <c r="N29" s="43"/>
      <c r="O29" s="43"/>
      <c r="P29" s="43"/>
      <c r="Q29" s="43"/>
    </row>
    <row r="30" spans="1:18" s="1" customFormat="1" x14ac:dyDescent="0.25">
      <c r="A30" s="12" t="s">
        <v>2993</v>
      </c>
      <c r="B30" s="15" t="s">
        <v>2994</v>
      </c>
      <c r="C30" s="43"/>
      <c r="D30" s="43"/>
      <c r="E30" s="13">
        <v>80</v>
      </c>
      <c r="F30" s="13">
        <v>10</v>
      </c>
      <c r="G30" s="13">
        <v>80</v>
      </c>
      <c r="H30" s="43"/>
      <c r="I30" s="43"/>
      <c r="J30" s="43"/>
      <c r="K30" s="13">
        <v>100</v>
      </c>
      <c r="L30" s="43"/>
      <c r="M30" s="13">
        <v>100</v>
      </c>
      <c r="N30" s="13">
        <v>100</v>
      </c>
      <c r="O30" s="43"/>
      <c r="P30" s="13">
        <v>30</v>
      </c>
      <c r="Q30" s="13">
        <v>50</v>
      </c>
    </row>
    <row r="31" spans="1:18" s="1" customFormat="1" ht="17" thickBot="1" x14ac:dyDescent="0.3">
      <c r="A31" s="12" t="s">
        <v>3004</v>
      </c>
      <c r="B31" s="15" t="s">
        <v>3005</v>
      </c>
      <c r="C31" s="43"/>
      <c r="D31" s="43"/>
      <c r="E31" s="43"/>
      <c r="F31" s="43"/>
      <c r="G31" s="43"/>
      <c r="H31" s="43"/>
      <c r="I31" s="13">
        <v>30</v>
      </c>
      <c r="J31" s="43"/>
      <c r="K31" s="43"/>
      <c r="L31" s="43"/>
      <c r="M31" s="43"/>
      <c r="N31" s="43"/>
      <c r="O31" s="43"/>
      <c r="P31" s="43"/>
      <c r="Q31" s="43"/>
    </row>
    <row r="32" spans="1:18" s="8" customFormat="1" ht="17" thickBot="1" x14ac:dyDescent="0.3">
      <c r="A32" s="170" t="s">
        <v>3009</v>
      </c>
      <c r="B32" s="34"/>
      <c r="C32" s="34">
        <f>SUM(C27:C31)</f>
        <v>170</v>
      </c>
      <c r="D32" s="34">
        <f>SUM(D27:D31)</f>
        <v>360</v>
      </c>
      <c r="E32" s="34">
        <f>SUM(E27:E31)</f>
        <v>240</v>
      </c>
      <c r="F32" s="34">
        <f t="shared" ref="F32:Q32" si="9">SUM(F27:F31)</f>
        <v>72</v>
      </c>
      <c r="G32" s="34">
        <f t="shared" si="9"/>
        <v>340</v>
      </c>
      <c r="H32" s="34">
        <f t="shared" si="9"/>
        <v>12</v>
      </c>
      <c r="I32" s="34">
        <f t="shared" si="9"/>
        <v>64</v>
      </c>
      <c r="J32" s="34">
        <f t="shared" si="9"/>
        <v>175</v>
      </c>
      <c r="K32" s="34">
        <f t="shared" si="9"/>
        <v>160</v>
      </c>
      <c r="L32" s="34">
        <f t="shared" si="9"/>
        <v>0</v>
      </c>
      <c r="M32" s="34">
        <f t="shared" si="9"/>
        <v>420</v>
      </c>
      <c r="N32" s="34">
        <f t="shared" si="9"/>
        <v>500</v>
      </c>
      <c r="O32" s="34">
        <f t="shared" si="9"/>
        <v>0</v>
      </c>
      <c r="P32" s="34">
        <f t="shared" si="9"/>
        <v>125</v>
      </c>
      <c r="Q32" s="34">
        <f t="shared" si="9"/>
        <v>130</v>
      </c>
    </row>
    <row r="33" spans="1:18" s="1" customFormat="1" ht="17" thickBot="1" x14ac:dyDescent="0.3">
      <c r="A33" s="12"/>
      <c r="B33" s="15"/>
      <c r="C33" s="43"/>
      <c r="D33" s="43"/>
      <c r="E33" s="43"/>
      <c r="F33" s="43"/>
      <c r="G33" s="43"/>
      <c r="H33" s="43"/>
      <c r="I33" s="13"/>
      <c r="J33" s="43"/>
      <c r="K33" s="43"/>
      <c r="L33" s="43"/>
      <c r="M33" s="43"/>
      <c r="N33" s="43"/>
      <c r="O33" s="43"/>
      <c r="P33" s="43"/>
      <c r="Q33" s="43"/>
    </row>
    <row r="34" spans="1:18" s="8" customFormat="1" ht="17" thickBot="1" x14ac:dyDescent="0.3">
      <c r="A34" s="170" t="s">
        <v>3102</v>
      </c>
      <c r="B34" s="34"/>
      <c r="C34" s="34">
        <f>SUM(C32:C33)</f>
        <v>170</v>
      </c>
      <c r="D34" s="34">
        <f t="shared" ref="D34:Q34" si="10">SUM(D32:D33)</f>
        <v>360</v>
      </c>
      <c r="E34" s="34">
        <f t="shared" si="10"/>
        <v>240</v>
      </c>
      <c r="F34" s="34">
        <f t="shared" si="10"/>
        <v>72</v>
      </c>
      <c r="G34" s="34">
        <f t="shared" si="10"/>
        <v>340</v>
      </c>
      <c r="H34" s="34">
        <f t="shared" si="10"/>
        <v>12</v>
      </c>
      <c r="I34" s="34">
        <f t="shared" si="10"/>
        <v>64</v>
      </c>
      <c r="J34" s="34">
        <f t="shared" si="10"/>
        <v>175</v>
      </c>
      <c r="K34" s="34">
        <f t="shared" si="10"/>
        <v>160</v>
      </c>
      <c r="L34" s="34">
        <f t="shared" si="10"/>
        <v>0</v>
      </c>
      <c r="M34" s="34">
        <f t="shared" si="10"/>
        <v>420</v>
      </c>
      <c r="N34" s="34">
        <f t="shared" si="10"/>
        <v>500</v>
      </c>
      <c r="O34" s="34">
        <f t="shared" si="10"/>
        <v>0</v>
      </c>
      <c r="P34" s="34">
        <f t="shared" si="10"/>
        <v>125</v>
      </c>
      <c r="Q34" s="34">
        <f t="shared" si="10"/>
        <v>130</v>
      </c>
    </row>
    <row r="35" spans="1:18" ht="17" thickBot="1" x14ac:dyDescent="0.3">
      <c r="A35" s="12"/>
      <c r="B35" s="1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1:18" s="8" customFormat="1" ht="17" thickBot="1" x14ac:dyDescent="0.3">
      <c r="A36" s="170" t="s">
        <v>3221</v>
      </c>
      <c r="B36" s="34"/>
      <c r="C36" s="34">
        <f>SUM(C34:C35)</f>
        <v>170</v>
      </c>
      <c r="D36" s="34">
        <f t="shared" ref="D36:Q36" si="11">SUM(D34:D35)</f>
        <v>360</v>
      </c>
      <c r="E36" s="34">
        <f t="shared" si="11"/>
        <v>240</v>
      </c>
      <c r="F36" s="34">
        <f t="shared" si="11"/>
        <v>72</v>
      </c>
      <c r="G36" s="34">
        <f t="shared" si="11"/>
        <v>340</v>
      </c>
      <c r="H36" s="34">
        <f t="shared" si="11"/>
        <v>12</v>
      </c>
      <c r="I36" s="34">
        <f t="shared" si="11"/>
        <v>64</v>
      </c>
      <c r="J36" s="34">
        <f t="shared" si="11"/>
        <v>175</v>
      </c>
      <c r="K36" s="34">
        <f t="shared" si="11"/>
        <v>160</v>
      </c>
      <c r="L36" s="34">
        <f t="shared" si="11"/>
        <v>0</v>
      </c>
      <c r="M36" s="34">
        <f t="shared" si="11"/>
        <v>420</v>
      </c>
      <c r="N36" s="34">
        <f t="shared" si="11"/>
        <v>500</v>
      </c>
      <c r="O36" s="34">
        <f t="shared" si="11"/>
        <v>0</v>
      </c>
      <c r="P36" s="34">
        <f t="shared" si="11"/>
        <v>125</v>
      </c>
      <c r="Q36" s="34">
        <f t="shared" si="11"/>
        <v>130</v>
      </c>
    </row>
    <row r="37" spans="1:18" s="1" customFormat="1" ht="17" thickBot="1" x14ac:dyDescent="0.3">
      <c r="A37" s="12" t="s">
        <v>3272</v>
      </c>
      <c r="B37" s="15" t="s">
        <v>63</v>
      </c>
      <c r="C37" s="13">
        <v>-157</v>
      </c>
      <c r="D37" s="13">
        <v>-159</v>
      </c>
      <c r="E37" s="13">
        <v>-14</v>
      </c>
      <c r="F37" s="43"/>
      <c r="G37" s="43"/>
      <c r="H37" s="43"/>
      <c r="I37" s="43"/>
      <c r="J37" s="13">
        <v>-25</v>
      </c>
      <c r="K37" s="43"/>
      <c r="L37" s="43"/>
      <c r="M37" s="43"/>
      <c r="N37" s="43"/>
      <c r="O37" s="43"/>
      <c r="P37" s="43"/>
      <c r="Q37" s="43"/>
    </row>
    <row r="38" spans="1:18" s="8" customFormat="1" ht="17" thickBot="1" x14ac:dyDescent="0.3">
      <c r="A38" s="170" t="s">
        <v>3339</v>
      </c>
      <c r="B38" s="34"/>
      <c r="C38" s="34">
        <f>SUM(C36:C37)</f>
        <v>13</v>
      </c>
      <c r="D38" s="34">
        <f t="shared" ref="D38:Q38" si="12">SUM(D36:D37)</f>
        <v>201</v>
      </c>
      <c r="E38" s="34">
        <f t="shared" si="12"/>
        <v>226</v>
      </c>
      <c r="F38" s="34">
        <f t="shared" si="12"/>
        <v>72</v>
      </c>
      <c r="G38" s="34">
        <f t="shared" si="12"/>
        <v>340</v>
      </c>
      <c r="H38" s="34">
        <f t="shared" si="12"/>
        <v>12</v>
      </c>
      <c r="I38" s="34">
        <f t="shared" si="12"/>
        <v>64</v>
      </c>
      <c r="J38" s="34">
        <f t="shared" si="12"/>
        <v>150</v>
      </c>
      <c r="K38" s="34">
        <f t="shared" si="12"/>
        <v>160</v>
      </c>
      <c r="L38" s="34">
        <f t="shared" si="12"/>
        <v>0</v>
      </c>
      <c r="M38" s="34">
        <f t="shared" si="12"/>
        <v>420</v>
      </c>
      <c r="N38" s="34">
        <f t="shared" si="12"/>
        <v>500</v>
      </c>
      <c r="O38" s="34">
        <f t="shared" si="12"/>
        <v>0</v>
      </c>
      <c r="P38" s="34">
        <f t="shared" si="12"/>
        <v>125</v>
      </c>
      <c r="Q38" s="34">
        <f t="shared" si="12"/>
        <v>130</v>
      </c>
    </row>
    <row r="39" spans="1:18" s="1066" customFormat="1" ht="17" thickBot="1" x14ac:dyDescent="0.3">
      <c r="A39" s="1063" t="s">
        <v>3575</v>
      </c>
      <c r="B39" s="1064" t="s">
        <v>3576</v>
      </c>
      <c r="C39" s="1065"/>
      <c r="D39" s="1065"/>
      <c r="E39" s="1065">
        <v>-20</v>
      </c>
      <c r="F39" s="1065"/>
      <c r="G39" s="1065"/>
      <c r="H39" s="1065"/>
      <c r="I39" s="1065"/>
      <c r="J39" s="1065"/>
      <c r="K39" s="1065"/>
      <c r="L39" s="1065"/>
      <c r="M39" s="1065"/>
      <c r="N39" s="1065">
        <v>-22</v>
      </c>
      <c r="O39" s="1065"/>
      <c r="P39" s="1065">
        <v>-15</v>
      </c>
      <c r="Q39" s="1065"/>
    </row>
    <row r="40" spans="1:18" s="8" customFormat="1" ht="17" thickBot="1" x14ac:dyDescent="0.3">
      <c r="A40" s="170" t="s">
        <v>3456</v>
      </c>
      <c r="B40" s="34"/>
      <c r="C40" s="34">
        <f>SUM(C38:C39)</f>
        <v>13</v>
      </c>
      <c r="D40" s="34">
        <f t="shared" ref="D40:Q40" si="13">SUM(D38:D39)</f>
        <v>201</v>
      </c>
      <c r="E40" s="34">
        <f t="shared" si="13"/>
        <v>206</v>
      </c>
      <c r="F40" s="34">
        <f t="shared" si="13"/>
        <v>72</v>
      </c>
      <c r="G40" s="34">
        <f t="shared" si="13"/>
        <v>340</v>
      </c>
      <c r="H40" s="34">
        <f t="shared" si="13"/>
        <v>12</v>
      </c>
      <c r="I40" s="34">
        <f t="shared" si="13"/>
        <v>64</v>
      </c>
      <c r="J40" s="34">
        <f t="shared" si="13"/>
        <v>150</v>
      </c>
      <c r="K40" s="34">
        <f t="shared" si="13"/>
        <v>160</v>
      </c>
      <c r="L40" s="34">
        <f t="shared" si="13"/>
        <v>0</v>
      </c>
      <c r="M40" s="34">
        <f t="shared" si="13"/>
        <v>420</v>
      </c>
      <c r="N40" s="34">
        <f t="shared" si="13"/>
        <v>478</v>
      </c>
      <c r="O40" s="34">
        <f t="shared" si="13"/>
        <v>0</v>
      </c>
      <c r="P40" s="34">
        <f t="shared" si="13"/>
        <v>110</v>
      </c>
      <c r="Q40" s="34">
        <f t="shared" si="13"/>
        <v>130</v>
      </c>
    </row>
    <row r="41" spans="1:18" s="1" customFormat="1" x14ac:dyDescent="0.25">
      <c r="A41" s="12">
        <v>44327</v>
      </c>
      <c r="B41" s="15" t="s">
        <v>63</v>
      </c>
      <c r="C41" s="39">
        <v>-13</v>
      </c>
      <c r="D41" s="39">
        <v>-46</v>
      </c>
      <c r="E41" s="39">
        <v>-19</v>
      </c>
      <c r="F41" s="39">
        <v>-9</v>
      </c>
      <c r="G41" s="39">
        <v>-74</v>
      </c>
      <c r="H41" s="43"/>
      <c r="I41" s="39">
        <v>-12</v>
      </c>
      <c r="J41" s="43"/>
      <c r="K41" s="39">
        <v>-33</v>
      </c>
      <c r="L41" s="43"/>
      <c r="M41" s="43"/>
      <c r="N41" s="39">
        <v>-51</v>
      </c>
      <c r="O41" s="43"/>
      <c r="P41" s="43"/>
      <c r="Q41" s="43"/>
    </row>
    <row r="42" spans="1:18" s="1" customFormat="1" x14ac:dyDescent="0.25">
      <c r="A42" s="12" t="s">
        <v>3493</v>
      </c>
      <c r="B42" s="15" t="s">
        <v>63</v>
      </c>
      <c r="C42" s="44"/>
      <c r="D42" s="39">
        <v>-34</v>
      </c>
      <c r="E42" s="39">
        <v>-33</v>
      </c>
      <c r="F42" s="39">
        <v>-11</v>
      </c>
      <c r="G42" s="39">
        <v>-80</v>
      </c>
      <c r="H42" s="43"/>
      <c r="I42" s="39">
        <v>-13</v>
      </c>
      <c r="J42" s="43"/>
      <c r="K42" s="39">
        <v>-15</v>
      </c>
      <c r="L42" s="43"/>
      <c r="M42" s="43"/>
      <c r="N42" s="43"/>
      <c r="O42" s="43"/>
      <c r="P42" s="39">
        <v>-8</v>
      </c>
      <c r="Q42" s="43"/>
    </row>
    <row r="43" spans="1:18" s="1" customFormat="1" ht="17" thickBot="1" x14ac:dyDescent="0.3">
      <c r="A43" s="12" t="s">
        <v>3493</v>
      </c>
      <c r="B43" s="15" t="s">
        <v>63</v>
      </c>
      <c r="C43" s="44"/>
      <c r="D43" s="44"/>
      <c r="E43" s="43"/>
      <c r="F43" s="44"/>
      <c r="G43" s="44"/>
      <c r="H43" s="43"/>
      <c r="I43" s="44"/>
      <c r="J43" s="43"/>
      <c r="K43" s="44"/>
      <c r="L43" s="43"/>
      <c r="M43" s="39">
        <v>-70</v>
      </c>
      <c r="N43" s="39">
        <v>-79</v>
      </c>
      <c r="O43" s="43"/>
      <c r="P43" s="43"/>
      <c r="Q43" s="39">
        <v>-17</v>
      </c>
    </row>
    <row r="44" spans="1:18" s="8" customFormat="1" ht="17" thickBot="1" x14ac:dyDescent="0.3">
      <c r="A44" s="171" t="s">
        <v>3574</v>
      </c>
      <c r="B44" s="41"/>
      <c r="C44" s="181">
        <f>SUM(C40:C43)</f>
        <v>0</v>
      </c>
      <c r="D44" s="181">
        <f t="shared" ref="D44:Q44" si="14">SUM(D40:D43)</f>
        <v>121</v>
      </c>
      <c r="E44" s="181">
        <f t="shared" si="14"/>
        <v>154</v>
      </c>
      <c r="F44" s="181">
        <f t="shared" si="14"/>
        <v>52</v>
      </c>
      <c r="G44" s="181">
        <f t="shared" si="14"/>
        <v>186</v>
      </c>
      <c r="H44" s="181">
        <f t="shared" si="14"/>
        <v>12</v>
      </c>
      <c r="I44" s="181">
        <f t="shared" si="14"/>
        <v>39</v>
      </c>
      <c r="J44" s="181">
        <f t="shared" si="14"/>
        <v>150</v>
      </c>
      <c r="K44" s="181">
        <f t="shared" si="14"/>
        <v>112</v>
      </c>
      <c r="L44" s="41">
        <f t="shared" si="14"/>
        <v>0</v>
      </c>
      <c r="M44" s="181">
        <f t="shared" si="14"/>
        <v>350</v>
      </c>
      <c r="N44" s="181">
        <f t="shared" si="14"/>
        <v>348</v>
      </c>
      <c r="O44" s="41">
        <f t="shared" si="14"/>
        <v>0</v>
      </c>
      <c r="P44" s="181">
        <f t="shared" si="14"/>
        <v>102</v>
      </c>
      <c r="Q44" s="181">
        <f t="shared" si="14"/>
        <v>113</v>
      </c>
      <c r="R44" s="8" t="s">
        <v>3614</v>
      </c>
    </row>
    <row r="45" spans="1:18" ht="17" thickBot="1" x14ac:dyDescent="0.3">
      <c r="A45" s="12"/>
      <c r="B45" s="1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</row>
    <row r="46" spans="1:18" s="8" customFormat="1" ht="17" thickBot="1" x14ac:dyDescent="0.3">
      <c r="A46" s="171" t="s">
        <v>3667</v>
      </c>
      <c r="B46" s="41"/>
      <c r="C46" s="41">
        <f>SUM(C44:C45)</f>
        <v>0</v>
      </c>
      <c r="D46" s="181">
        <f t="shared" ref="D46:Q46" si="15">SUM(D44:D45)</f>
        <v>121</v>
      </c>
      <c r="E46" s="181">
        <f t="shared" si="15"/>
        <v>154</v>
      </c>
      <c r="F46" s="181">
        <f t="shared" si="15"/>
        <v>52</v>
      </c>
      <c r="G46" s="181">
        <f t="shared" si="15"/>
        <v>186</v>
      </c>
      <c r="H46" s="181">
        <f t="shared" si="15"/>
        <v>12</v>
      </c>
      <c r="I46" s="181">
        <f t="shared" si="15"/>
        <v>39</v>
      </c>
      <c r="J46" s="181">
        <f t="shared" si="15"/>
        <v>150</v>
      </c>
      <c r="K46" s="181">
        <f t="shared" si="15"/>
        <v>112</v>
      </c>
      <c r="L46" s="41">
        <f t="shared" si="15"/>
        <v>0</v>
      </c>
      <c r="M46" s="181">
        <f t="shared" si="15"/>
        <v>350</v>
      </c>
      <c r="N46" s="181">
        <f t="shared" si="15"/>
        <v>348</v>
      </c>
      <c r="O46" s="41">
        <f t="shared" si="15"/>
        <v>0</v>
      </c>
      <c r="P46" s="181">
        <f t="shared" si="15"/>
        <v>102</v>
      </c>
      <c r="Q46" s="181">
        <f t="shared" si="15"/>
        <v>113</v>
      </c>
      <c r="R46" s="8" t="s">
        <v>3614</v>
      </c>
    </row>
    <row r="47" spans="1:18" s="1" customFormat="1" x14ac:dyDescent="0.25">
      <c r="A47" s="12">
        <v>44835</v>
      </c>
      <c r="B47" s="15" t="s">
        <v>63</v>
      </c>
      <c r="C47" s="43"/>
      <c r="D47" s="39">
        <v>-17</v>
      </c>
      <c r="E47" s="39">
        <v>-27</v>
      </c>
      <c r="F47" s="39">
        <v>-28</v>
      </c>
      <c r="G47" s="39">
        <v>-49</v>
      </c>
      <c r="H47" s="39">
        <v>-3</v>
      </c>
      <c r="I47" s="39">
        <v>-2</v>
      </c>
      <c r="J47" s="43"/>
      <c r="K47" s="43"/>
      <c r="L47" s="43"/>
      <c r="M47" s="43"/>
      <c r="N47" s="39">
        <v>-50</v>
      </c>
      <c r="O47" s="43"/>
      <c r="P47" s="39">
        <v>-3</v>
      </c>
      <c r="Q47" s="43"/>
    </row>
    <row r="48" spans="1:18" s="1" customFormat="1" ht="17" thickBot="1" x14ac:dyDescent="0.3">
      <c r="A48" s="12">
        <v>44835</v>
      </c>
      <c r="B48" s="15" t="s">
        <v>63</v>
      </c>
      <c r="C48" s="43"/>
      <c r="D48" s="43"/>
      <c r="E48" s="43"/>
      <c r="F48" s="44"/>
      <c r="G48" s="44"/>
      <c r="H48" s="44"/>
      <c r="I48" s="44"/>
      <c r="J48" s="39">
        <v>-35</v>
      </c>
      <c r="K48" s="39">
        <v>-20</v>
      </c>
      <c r="L48" s="43"/>
      <c r="M48" s="39">
        <v>-126</v>
      </c>
      <c r="N48" s="44"/>
      <c r="O48" s="43"/>
      <c r="P48" s="44"/>
      <c r="Q48" s="39">
        <v>-81</v>
      </c>
    </row>
    <row r="49" spans="1:18" s="8" customFormat="1" ht="17" thickBot="1" x14ac:dyDescent="0.3">
      <c r="A49" s="171" t="s">
        <v>3894</v>
      </c>
      <c r="B49" s="41"/>
      <c r="C49" s="41">
        <f>SUM(C46:C48)</f>
        <v>0</v>
      </c>
      <c r="D49" s="181">
        <f>SUM(D46:D48)</f>
        <v>104</v>
      </c>
      <c r="E49" s="181">
        <f t="shared" ref="E49:O49" si="16">SUM(E46:E48)</f>
        <v>127</v>
      </c>
      <c r="F49" s="181">
        <f t="shared" si="16"/>
        <v>24</v>
      </c>
      <c r="G49" s="181">
        <f t="shared" si="16"/>
        <v>137</v>
      </c>
      <c r="H49" s="181">
        <f t="shared" si="16"/>
        <v>9</v>
      </c>
      <c r="I49" s="181">
        <f t="shared" si="16"/>
        <v>37</v>
      </c>
      <c r="J49" s="181">
        <f t="shared" si="16"/>
        <v>115</v>
      </c>
      <c r="K49" s="181">
        <f t="shared" si="16"/>
        <v>92</v>
      </c>
      <c r="L49" s="41">
        <f t="shared" si="16"/>
        <v>0</v>
      </c>
      <c r="M49" s="181">
        <f t="shared" si="16"/>
        <v>224</v>
      </c>
      <c r="N49" s="181">
        <f t="shared" si="16"/>
        <v>298</v>
      </c>
      <c r="O49" s="41">
        <f t="shared" si="16"/>
        <v>0</v>
      </c>
      <c r="P49" s="181">
        <f>SUM(P46:P48)</f>
        <v>99</v>
      </c>
      <c r="Q49" s="181">
        <f>SUM(Q46:Q48)</f>
        <v>32</v>
      </c>
      <c r="R49" s="8" t="s">
        <v>3614</v>
      </c>
    </row>
    <row r="50" spans="1:18" s="1" customFormat="1" x14ac:dyDescent="0.25">
      <c r="A50" s="12" t="s">
        <v>3959</v>
      </c>
      <c r="B50" s="15" t="s">
        <v>63</v>
      </c>
      <c r="C50" s="43"/>
      <c r="D50" s="43"/>
      <c r="E50" s="43"/>
      <c r="F50" s="43"/>
      <c r="G50" s="43"/>
      <c r="H50" s="43"/>
      <c r="I50" s="39">
        <v>-16</v>
      </c>
      <c r="J50" s="39">
        <v>-50</v>
      </c>
      <c r="K50" s="39">
        <v>-20</v>
      </c>
      <c r="L50" s="43"/>
      <c r="M50" s="39">
        <v>-116</v>
      </c>
      <c r="N50" s="43"/>
      <c r="O50" s="43"/>
      <c r="P50" s="39">
        <v>-44</v>
      </c>
      <c r="Q50" s="39">
        <v>-32</v>
      </c>
    </row>
    <row r="51" spans="1:18" s="1" customFormat="1" x14ac:dyDescent="0.25">
      <c r="A51" s="12" t="s">
        <v>3967</v>
      </c>
      <c r="B51" s="15" t="s">
        <v>63</v>
      </c>
      <c r="C51" s="43"/>
      <c r="D51" s="43"/>
      <c r="E51" s="39">
        <v>-3</v>
      </c>
      <c r="F51" s="43"/>
      <c r="G51" s="39">
        <v>-12</v>
      </c>
      <c r="H51" s="39">
        <v>-4</v>
      </c>
      <c r="I51" s="39">
        <v>-2</v>
      </c>
      <c r="J51" s="39">
        <v>-39</v>
      </c>
      <c r="K51" s="39">
        <v>-21</v>
      </c>
      <c r="L51" s="43"/>
      <c r="M51" s="39">
        <v>-52</v>
      </c>
      <c r="N51" s="43"/>
      <c r="O51" s="43"/>
      <c r="P51" s="39">
        <v>-11</v>
      </c>
      <c r="Q51" s="44"/>
    </row>
    <row r="52" spans="1:18" s="1" customFormat="1" ht="17" thickBot="1" x14ac:dyDescent="0.3">
      <c r="A52" s="12" t="s">
        <v>3967</v>
      </c>
      <c r="B52" s="15" t="s">
        <v>63</v>
      </c>
      <c r="C52" s="43"/>
      <c r="D52" s="43"/>
      <c r="E52" s="44"/>
      <c r="F52" s="43"/>
      <c r="G52" s="44"/>
      <c r="H52" s="44"/>
      <c r="I52" s="44"/>
      <c r="J52" s="44"/>
      <c r="K52" s="44"/>
      <c r="L52" s="43"/>
      <c r="M52" s="44"/>
      <c r="N52" s="39">
        <v>-78</v>
      </c>
      <c r="O52" s="43"/>
      <c r="P52" s="44"/>
      <c r="Q52" s="44"/>
    </row>
    <row r="53" spans="1:18" s="8" customFormat="1" ht="17" thickBot="1" x14ac:dyDescent="0.3">
      <c r="A53" s="860" t="s">
        <v>4025</v>
      </c>
      <c r="B53" s="41"/>
      <c r="C53" s="41">
        <f>SUM(C49:C52)</f>
        <v>0</v>
      </c>
      <c r="D53" s="181">
        <f t="shared" ref="D53:Q53" si="17">SUM(D49:D52)</f>
        <v>104</v>
      </c>
      <c r="E53" s="181">
        <f t="shared" si="17"/>
        <v>124</v>
      </c>
      <c r="F53" s="181">
        <f t="shared" si="17"/>
        <v>24</v>
      </c>
      <c r="G53" s="181">
        <f t="shared" si="17"/>
        <v>125</v>
      </c>
      <c r="H53" s="181">
        <f t="shared" si="17"/>
        <v>5</v>
      </c>
      <c r="I53" s="181">
        <f t="shared" si="17"/>
        <v>19</v>
      </c>
      <c r="J53" s="181">
        <f t="shared" si="17"/>
        <v>26</v>
      </c>
      <c r="K53" s="181">
        <f t="shared" si="17"/>
        <v>51</v>
      </c>
      <c r="L53" s="41">
        <f t="shared" si="17"/>
        <v>0</v>
      </c>
      <c r="M53" s="181">
        <f t="shared" si="17"/>
        <v>56</v>
      </c>
      <c r="N53" s="181">
        <f t="shared" si="17"/>
        <v>220</v>
      </c>
      <c r="O53" s="41">
        <f t="shared" si="17"/>
        <v>0</v>
      </c>
      <c r="P53" s="181">
        <f t="shared" si="17"/>
        <v>44</v>
      </c>
      <c r="Q53" s="181">
        <f t="shared" si="17"/>
        <v>0</v>
      </c>
      <c r="R53" s="8" t="s">
        <v>3614</v>
      </c>
    </row>
    <row r="54" spans="1:18" s="49" customFormat="1" x14ac:dyDescent="0.25">
      <c r="A54" s="699">
        <v>44564</v>
      </c>
      <c r="B54" s="859" t="s">
        <v>4203</v>
      </c>
      <c r="C54" s="185"/>
      <c r="D54" s="185">
        <v>-104</v>
      </c>
      <c r="E54" s="185">
        <v>-124</v>
      </c>
      <c r="F54" s="185">
        <v>-24</v>
      </c>
      <c r="G54" s="185">
        <v>-125</v>
      </c>
      <c r="H54" s="185">
        <v>-5</v>
      </c>
      <c r="I54" s="185">
        <v>-19</v>
      </c>
      <c r="J54" s="185">
        <v>-26</v>
      </c>
      <c r="K54" s="185">
        <v>-51</v>
      </c>
      <c r="L54" s="185"/>
      <c r="M54" s="185">
        <v>-56</v>
      </c>
      <c r="N54" s="185">
        <v>-220</v>
      </c>
      <c r="O54" s="185"/>
      <c r="P54" s="185">
        <v>-44</v>
      </c>
      <c r="Q54" s="185"/>
    </row>
    <row r="55" spans="1:18" s="1" customFormat="1" hidden="1" x14ac:dyDescent="0.25">
      <c r="A55" s="699">
        <v>44564</v>
      </c>
      <c r="B55" s="859" t="s">
        <v>4048</v>
      </c>
      <c r="C55" s="43"/>
      <c r="D55" s="185">
        <v>-2</v>
      </c>
      <c r="E55" s="185">
        <v>-20</v>
      </c>
      <c r="F55" s="185">
        <v>-2</v>
      </c>
      <c r="G55" s="185">
        <v>-20</v>
      </c>
      <c r="H55" s="43"/>
      <c r="I55" s="185">
        <v>-10</v>
      </c>
      <c r="J55" s="43"/>
      <c r="K55" s="43"/>
      <c r="L55" s="43"/>
      <c r="M55" s="185">
        <v>-30</v>
      </c>
      <c r="N55" s="43"/>
      <c r="O55" s="43"/>
      <c r="P55" s="185">
        <v>-12</v>
      </c>
      <c r="Q55" s="43"/>
      <c r="R55" s="1" t="s">
        <v>4061</v>
      </c>
    </row>
    <row r="56" spans="1:18" s="1" customFormat="1" hidden="1" x14ac:dyDescent="0.25">
      <c r="A56" s="699">
        <v>44564</v>
      </c>
      <c r="B56" s="859" t="s">
        <v>4048</v>
      </c>
      <c r="C56" s="43"/>
      <c r="D56" s="185"/>
      <c r="E56" s="185">
        <v>-19</v>
      </c>
      <c r="F56" s="185"/>
      <c r="G56" s="185">
        <v>-2</v>
      </c>
      <c r="H56" s="43"/>
      <c r="I56" s="185"/>
      <c r="J56" s="43"/>
      <c r="K56" s="43"/>
      <c r="L56" s="43"/>
      <c r="M56" s="185"/>
      <c r="N56" s="185">
        <v>-8</v>
      </c>
      <c r="O56" s="43"/>
      <c r="P56" s="185"/>
      <c r="Q56" s="43"/>
      <c r="R56" s="1" t="s">
        <v>4062</v>
      </c>
    </row>
    <row r="57" spans="1:18" s="1" customFormat="1" hidden="1" x14ac:dyDescent="0.25">
      <c r="A57" s="155">
        <v>44807</v>
      </c>
      <c r="B57" s="301" t="s">
        <v>63</v>
      </c>
      <c r="C57" s="43"/>
      <c r="D57" s="185"/>
      <c r="E57" s="185"/>
      <c r="F57" s="185"/>
      <c r="G57" s="185"/>
      <c r="H57" s="43"/>
      <c r="I57" s="185"/>
      <c r="J57" s="43"/>
      <c r="K57" s="13">
        <v>-26</v>
      </c>
      <c r="L57" s="13">
        <v>-14</v>
      </c>
      <c r="M57" s="13">
        <v>-84</v>
      </c>
      <c r="N57" s="43"/>
      <c r="O57" s="43"/>
      <c r="P57" s="185"/>
      <c r="Q57" s="13">
        <v>-44</v>
      </c>
    </row>
    <row r="58" spans="1:18" s="1" customFormat="1" hidden="1" x14ac:dyDescent="0.25">
      <c r="A58" s="155">
        <v>44807</v>
      </c>
      <c r="B58" s="301" t="s">
        <v>63</v>
      </c>
      <c r="C58" s="43"/>
      <c r="D58" s="13">
        <v>-20</v>
      </c>
      <c r="E58" s="13">
        <v>-39</v>
      </c>
      <c r="F58" s="13">
        <v>-3</v>
      </c>
      <c r="G58" s="13">
        <v>-27</v>
      </c>
      <c r="H58" s="13">
        <v>-1</v>
      </c>
      <c r="I58" s="13">
        <v>-15</v>
      </c>
      <c r="J58" s="43"/>
      <c r="K58" s="43"/>
      <c r="L58" s="43"/>
      <c r="M58" s="43"/>
      <c r="N58" s="13">
        <v>-93</v>
      </c>
      <c r="O58" s="43"/>
      <c r="P58" s="13">
        <v>-16</v>
      </c>
      <c r="Q58" s="43"/>
    </row>
    <row r="59" spans="1:18" s="1" customFormat="1" hidden="1" x14ac:dyDescent="0.25">
      <c r="A59" s="817" t="s">
        <v>4128</v>
      </c>
      <c r="B59" s="84" t="s">
        <v>63</v>
      </c>
      <c r="C59" s="43"/>
      <c r="D59" s="13">
        <v>-13</v>
      </c>
      <c r="E59" s="13">
        <v>-21</v>
      </c>
      <c r="F59" s="13">
        <v>-5</v>
      </c>
      <c r="G59" s="13">
        <v>-25</v>
      </c>
      <c r="H59" s="43"/>
      <c r="I59" s="13">
        <v>-4</v>
      </c>
      <c r="J59" s="13">
        <v>-13</v>
      </c>
      <c r="K59" s="13">
        <v>-16</v>
      </c>
      <c r="L59" s="43"/>
      <c r="M59" s="43"/>
      <c r="N59" s="13">
        <v>-28</v>
      </c>
      <c r="O59" s="43"/>
      <c r="P59" s="13">
        <v>-27</v>
      </c>
      <c r="Q59" s="43"/>
    </row>
    <row r="60" spans="1:18" s="1" customFormat="1" hidden="1" x14ac:dyDescent="0.25">
      <c r="A60" s="1181" t="s">
        <v>4151</v>
      </c>
      <c r="B60" s="69" t="s">
        <v>63</v>
      </c>
      <c r="C60" s="43"/>
      <c r="D60" s="13">
        <v>-40</v>
      </c>
      <c r="E60" s="13">
        <v>-37</v>
      </c>
      <c r="F60" s="13">
        <v>-14</v>
      </c>
      <c r="G60" s="13">
        <v>-2</v>
      </c>
      <c r="H60" s="43"/>
      <c r="I60" s="43"/>
      <c r="J60" s="43"/>
      <c r="K60" s="13">
        <v>-9</v>
      </c>
      <c r="L60" s="43"/>
      <c r="M60" s="43"/>
      <c r="N60" s="13">
        <v>-22</v>
      </c>
      <c r="O60" s="43"/>
      <c r="P60" s="13">
        <v>-1</v>
      </c>
      <c r="Q60" s="43"/>
    </row>
    <row r="61" spans="1:18" x14ac:dyDescent="0.25">
      <c r="A61" s="1181"/>
      <c r="B61" s="69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</row>
    <row r="62" spans="1:18" x14ac:dyDescent="0.25">
      <c r="A62" s="155"/>
      <c r="B62" s="301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</row>
    <row r="63" spans="1:18" s="1" customFormat="1" x14ac:dyDescent="0.25">
      <c r="A63" s="250"/>
      <c r="B63" s="367"/>
      <c r="C63" s="44">
        <f>SUM(C53:C61)</f>
        <v>0</v>
      </c>
      <c r="D63" s="43">
        <f>SUM(D53+D54)</f>
        <v>0</v>
      </c>
      <c r="E63" s="43">
        <f t="shared" ref="E63:Q63" si="18">SUM(E53+E54)</f>
        <v>0</v>
      </c>
      <c r="F63" s="43">
        <f t="shared" si="18"/>
        <v>0</v>
      </c>
      <c r="G63" s="43">
        <f t="shared" si="18"/>
        <v>0</v>
      </c>
      <c r="H63" s="43">
        <f t="shared" si="18"/>
        <v>0</v>
      </c>
      <c r="I63" s="43">
        <f t="shared" si="18"/>
        <v>0</v>
      </c>
      <c r="J63" s="43">
        <f t="shared" si="18"/>
        <v>0</v>
      </c>
      <c r="K63" s="43">
        <f t="shared" si="18"/>
        <v>0</v>
      </c>
      <c r="L63" s="43">
        <f t="shared" si="18"/>
        <v>0</v>
      </c>
      <c r="M63" s="43">
        <f t="shared" si="18"/>
        <v>0</v>
      </c>
      <c r="N63" s="43">
        <f t="shared" si="18"/>
        <v>0</v>
      </c>
      <c r="O63" s="43">
        <f t="shared" si="18"/>
        <v>0</v>
      </c>
      <c r="P63" s="43">
        <f t="shared" si="18"/>
        <v>0</v>
      </c>
      <c r="Q63" s="43">
        <f t="shared" si="18"/>
        <v>0</v>
      </c>
    </row>
    <row r="64" spans="1:18" ht="17" thickBot="1" x14ac:dyDescent="0.3"/>
    <row r="65" spans="1:17" ht="17" thickBot="1" x14ac:dyDescent="0.3">
      <c r="C65" s="10" t="s">
        <v>32</v>
      </c>
      <c r="D65" s="10" t="s">
        <v>27</v>
      </c>
      <c r="E65" s="10" t="s">
        <v>2</v>
      </c>
      <c r="F65" s="10" t="s">
        <v>17</v>
      </c>
      <c r="G65" s="10" t="s">
        <v>3</v>
      </c>
      <c r="H65" s="10" t="s">
        <v>18</v>
      </c>
      <c r="I65" s="10" t="s">
        <v>28</v>
      </c>
      <c r="J65" s="10" t="s">
        <v>29</v>
      </c>
      <c r="K65" s="10" t="s">
        <v>30</v>
      </c>
      <c r="L65" s="10" t="s">
        <v>134</v>
      </c>
      <c r="M65" s="10" t="s">
        <v>31</v>
      </c>
      <c r="N65" s="10" t="s">
        <v>4</v>
      </c>
      <c r="O65" s="10" t="s">
        <v>380</v>
      </c>
      <c r="P65" s="10" t="s">
        <v>10</v>
      </c>
      <c r="Q65" s="10" t="s">
        <v>365</v>
      </c>
    </row>
    <row r="67" spans="1:17" x14ac:dyDescent="0.25">
      <c r="A67" s="6" t="s">
        <v>3614</v>
      </c>
      <c r="B67" s="6"/>
      <c r="C67" s="6"/>
      <c r="D67" s="6"/>
      <c r="E67" s="6"/>
    </row>
    <row r="68" spans="1:17" x14ac:dyDescent="0.25">
      <c r="A68" s="1" t="s">
        <v>3615</v>
      </c>
      <c r="B68" s="1"/>
      <c r="C68" s="1"/>
      <c r="D68" s="1"/>
      <c r="E68" s="1"/>
    </row>
    <row r="69" spans="1:17" x14ac:dyDescent="0.25">
      <c r="A69" s="355" t="s">
        <v>4202</v>
      </c>
      <c r="B69" s="355"/>
      <c r="C69" s="355"/>
      <c r="D69" s="355"/>
      <c r="E69" s="355"/>
    </row>
    <row r="72" spans="1:17" x14ac:dyDescent="0.25">
      <c r="A72" s="2" t="s">
        <v>3096</v>
      </c>
    </row>
    <row r="73" spans="1:17" x14ac:dyDescent="0.25">
      <c r="A73" s="2" t="s">
        <v>3097</v>
      </c>
    </row>
    <row r="74" spans="1:17" x14ac:dyDescent="0.25">
      <c r="A74" s="355" t="s">
        <v>3098</v>
      </c>
      <c r="B74" s="355"/>
      <c r="C74" s="355"/>
      <c r="D74" s="239"/>
      <c r="E74" s="239"/>
      <c r="F74" s="239"/>
    </row>
    <row r="75" spans="1:17" x14ac:dyDescent="0.25">
      <c r="A75" s="924" t="s">
        <v>3100</v>
      </c>
      <c r="B75" s="924"/>
      <c r="C75" s="924"/>
      <c r="D75" s="924"/>
      <c r="E75" s="924"/>
      <c r="F75" s="924"/>
      <c r="G75" s="92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tabColor rgb="FF92D050"/>
  </sheetPr>
  <dimension ref="A1:O26"/>
  <sheetViews>
    <sheetView topLeftCell="A4" workbookViewId="0">
      <selection activeCell="N14" sqref="N14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5" width="8.5" style="2" customWidth="1"/>
    <col min="16" max="16384" width="9" style="2"/>
  </cols>
  <sheetData>
    <row r="1" spans="1:15" x14ac:dyDescent="0.25">
      <c r="A1" s="1" t="s">
        <v>23</v>
      </c>
      <c r="B1" s="1"/>
      <c r="C1" s="1"/>
      <c r="D1" s="1"/>
      <c r="O1" s="1"/>
    </row>
    <row r="2" spans="1:15" x14ac:dyDescent="0.25">
      <c r="A2" s="1"/>
      <c r="B2" s="1"/>
      <c r="C2" s="1"/>
      <c r="D2" s="1"/>
      <c r="O2" s="1"/>
    </row>
    <row r="3" spans="1:15" x14ac:dyDescent="0.25">
      <c r="A3" s="3" t="s">
        <v>2571</v>
      </c>
    </row>
    <row r="4" spans="1:15" x14ac:dyDescent="0.25">
      <c r="A4" s="3" t="s">
        <v>3516</v>
      </c>
      <c r="B4" s="3"/>
      <c r="C4" s="3"/>
      <c r="D4" s="3"/>
      <c r="E4" s="62"/>
      <c r="F4" s="62"/>
      <c r="G4" s="62"/>
      <c r="H4" s="62"/>
      <c r="I4" s="62"/>
      <c r="J4" s="62"/>
      <c r="K4" s="62"/>
      <c r="L4" s="62"/>
      <c r="M4" s="62"/>
      <c r="N4" s="62"/>
      <c r="O4" s="3"/>
    </row>
    <row r="5" spans="1:15" ht="17" thickBot="1" x14ac:dyDescent="0.3"/>
    <row r="6" spans="1:15" s="1" customFormat="1" ht="17" thickBot="1" x14ac:dyDescent="0.3">
      <c r="A6" s="9" t="s">
        <v>0</v>
      </c>
      <c r="B6" s="10" t="s">
        <v>1</v>
      </c>
      <c r="C6" s="10" t="s">
        <v>17</v>
      </c>
      <c r="D6" s="10" t="s">
        <v>27</v>
      </c>
      <c r="E6" s="10" t="s">
        <v>32</v>
      </c>
      <c r="F6" s="10" t="s">
        <v>29</v>
      </c>
      <c r="G6" s="10" t="s">
        <v>10</v>
      </c>
      <c r="H6" s="10" t="s">
        <v>26</v>
      </c>
      <c r="I6" s="10" t="s">
        <v>3</v>
      </c>
      <c r="J6" s="10" t="s">
        <v>28</v>
      </c>
      <c r="K6" s="10" t="s">
        <v>31</v>
      </c>
      <c r="L6" s="10" t="s">
        <v>4</v>
      </c>
      <c r="M6" s="10" t="s">
        <v>30</v>
      </c>
      <c r="N6" s="10" t="s">
        <v>134</v>
      </c>
      <c r="O6" s="10"/>
    </row>
    <row r="7" spans="1:15" s="1" customFormat="1" ht="17" thickBot="1" x14ac:dyDescent="0.3">
      <c r="A7" s="28" t="s">
        <v>3514</v>
      </c>
      <c r="B7" s="78" t="s">
        <v>3517</v>
      </c>
      <c r="C7" s="1091">
        <v>40</v>
      </c>
      <c r="D7" s="1091">
        <v>80</v>
      </c>
      <c r="E7" s="1091">
        <v>80</v>
      </c>
      <c r="F7" s="1091"/>
      <c r="G7" s="1091"/>
      <c r="H7" s="1091"/>
      <c r="I7" s="1091"/>
      <c r="J7" s="1091"/>
      <c r="K7" s="1091"/>
      <c r="L7" s="1091"/>
      <c r="M7" s="1091"/>
      <c r="N7" s="1091"/>
      <c r="O7" s="370"/>
    </row>
    <row r="8" spans="1:15" s="1" customFormat="1" ht="17" thickBot="1" x14ac:dyDescent="0.3">
      <c r="A8" s="170" t="s">
        <v>3574</v>
      </c>
      <c r="B8" s="34"/>
      <c r="C8" s="34">
        <f>SUM(C7)</f>
        <v>40</v>
      </c>
      <c r="D8" s="34">
        <f t="shared" ref="D8:E8" si="0">SUM(D7)</f>
        <v>80</v>
      </c>
      <c r="E8" s="34">
        <f t="shared" si="0"/>
        <v>80</v>
      </c>
      <c r="F8" s="390"/>
      <c r="G8" s="390"/>
      <c r="H8" s="390"/>
      <c r="I8" s="390"/>
      <c r="J8" s="390"/>
      <c r="K8" s="390"/>
      <c r="L8" s="390"/>
      <c r="M8" s="390"/>
      <c r="N8" s="390"/>
      <c r="O8" s="54"/>
    </row>
    <row r="9" spans="1:15" s="1" customFormat="1" ht="17" thickBot="1" x14ac:dyDescent="0.3">
      <c r="A9" s="55"/>
      <c r="B9" s="301"/>
      <c r="C9" s="1035"/>
      <c r="D9" s="1035"/>
      <c r="E9" s="1035"/>
      <c r="F9" s="1035"/>
      <c r="G9" s="1035"/>
      <c r="H9" s="1035"/>
      <c r="I9" s="1035"/>
      <c r="J9" s="1035"/>
      <c r="K9" s="1035"/>
      <c r="L9" s="1035"/>
      <c r="M9" s="1035"/>
      <c r="N9" s="1035"/>
      <c r="O9" s="354"/>
    </row>
    <row r="10" spans="1:15" s="6" customFormat="1" ht="17" thickBot="1" x14ac:dyDescent="0.3">
      <c r="A10" s="170" t="s">
        <v>3667</v>
      </c>
      <c r="B10" s="34"/>
      <c r="C10" s="34">
        <f>SUM(C8:C9)</f>
        <v>40</v>
      </c>
      <c r="D10" s="34">
        <f t="shared" ref="D10:E10" si="1">SUM(D8:D9)</f>
        <v>80</v>
      </c>
      <c r="E10" s="34">
        <f t="shared" si="1"/>
        <v>80</v>
      </c>
      <c r="F10" s="390"/>
      <c r="G10" s="390"/>
      <c r="H10" s="390"/>
      <c r="I10" s="390"/>
      <c r="J10" s="390"/>
      <c r="K10" s="390"/>
      <c r="L10" s="390"/>
      <c r="M10" s="390"/>
      <c r="N10" s="390"/>
      <c r="O10" s="54"/>
    </row>
    <row r="11" spans="1:15" s="1" customFormat="1" x14ac:dyDescent="0.25">
      <c r="A11" s="55">
        <v>44713</v>
      </c>
      <c r="B11" s="53" t="s">
        <v>3722</v>
      </c>
      <c r="C11" s="354"/>
      <c r="D11" s="354"/>
      <c r="E11" s="354"/>
      <c r="F11" s="53">
        <v>25</v>
      </c>
      <c r="G11" s="53">
        <v>30</v>
      </c>
      <c r="H11" s="354"/>
      <c r="I11" s="354"/>
      <c r="J11" s="354"/>
      <c r="K11" s="354"/>
      <c r="L11" s="354"/>
      <c r="M11" s="354"/>
      <c r="N11" s="354"/>
      <c r="O11" s="354"/>
    </row>
    <row r="12" spans="1:15" s="1" customFormat="1" x14ac:dyDescent="0.25">
      <c r="A12" s="55">
        <v>44713</v>
      </c>
      <c r="B12" s="53" t="s">
        <v>3723</v>
      </c>
      <c r="C12" s="53">
        <v>10</v>
      </c>
      <c r="D12" s="53">
        <v>40</v>
      </c>
      <c r="E12" s="354"/>
      <c r="F12" s="354"/>
      <c r="G12" s="354"/>
      <c r="H12" s="53">
        <v>35</v>
      </c>
      <c r="I12" s="53">
        <v>35</v>
      </c>
      <c r="J12" s="53">
        <v>4</v>
      </c>
      <c r="K12" s="53">
        <v>50</v>
      </c>
      <c r="L12" s="53">
        <v>100</v>
      </c>
      <c r="M12" s="354"/>
      <c r="N12" s="354"/>
      <c r="O12" s="354"/>
    </row>
    <row r="13" spans="1:15" s="1" customFormat="1" x14ac:dyDescent="0.25">
      <c r="A13" s="55">
        <v>44743</v>
      </c>
      <c r="B13" s="53" t="s">
        <v>3729</v>
      </c>
      <c r="C13" s="354"/>
      <c r="D13" s="53">
        <v>80</v>
      </c>
      <c r="E13" s="354"/>
      <c r="F13" s="354"/>
      <c r="G13" s="53">
        <v>35</v>
      </c>
      <c r="H13" s="53">
        <v>30</v>
      </c>
      <c r="I13" s="53">
        <v>35</v>
      </c>
      <c r="J13" s="53">
        <v>13</v>
      </c>
      <c r="K13" s="53">
        <v>420</v>
      </c>
      <c r="L13" s="53">
        <v>80</v>
      </c>
      <c r="M13" s="53">
        <v>65</v>
      </c>
      <c r="N13" s="53"/>
      <c r="O13" s="354"/>
    </row>
    <row r="14" spans="1:15" s="1" customFormat="1" ht="17" thickBot="1" x14ac:dyDescent="0.3">
      <c r="A14" s="55" t="s">
        <v>3794</v>
      </c>
      <c r="B14" s="53" t="s">
        <v>3818</v>
      </c>
      <c r="C14" s="354"/>
      <c r="D14" s="354"/>
      <c r="E14" s="354"/>
      <c r="F14" s="354"/>
      <c r="G14" s="53">
        <v>60</v>
      </c>
      <c r="H14" s="53">
        <v>50</v>
      </c>
      <c r="I14" s="53">
        <v>50</v>
      </c>
      <c r="J14" s="53">
        <v>10</v>
      </c>
      <c r="K14" s="354"/>
      <c r="L14" s="53">
        <v>50</v>
      </c>
      <c r="M14" s="354"/>
      <c r="N14" s="53">
        <v>50</v>
      </c>
      <c r="O14" s="354"/>
    </row>
    <row r="15" spans="1:15" s="6" customFormat="1" ht="17" thickBot="1" x14ac:dyDescent="0.3">
      <c r="A15" s="170" t="s">
        <v>3894</v>
      </c>
      <c r="B15" s="34"/>
      <c r="C15" s="34">
        <f>SUM(C10:C14)</f>
        <v>50</v>
      </c>
      <c r="D15" s="34">
        <f t="shared" ref="D15:N15" si="2">SUM(D10:D14)</f>
        <v>200</v>
      </c>
      <c r="E15" s="34">
        <f t="shared" si="2"/>
        <v>80</v>
      </c>
      <c r="F15" s="34">
        <f t="shared" si="2"/>
        <v>25</v>
      </c>
      <c r="G15" s="34">
        <f t="shared" si="2"/>
        <v>125</v>
      </c>
      <c r="H15" s="34">
        <f t="shared" si="2"/>
        <v>115</v>
      </c>
      <c r="I15" s="34">
        <f t="shared" si="2"/>
        <v>120</v>
      </c>
      <c r="J15" s="34">
        <f t="shared" si="2"/>
        <v>27</v>
      </c>
      <c r="K15" s="34">
        <f t="shared" si="2"/>
        <v>470</v>
      </c>
      <c r="L15" s="34">
        <f t="shared" si="2"/>
        <v>230</v>
      </c>
      <c r="M15" s="34">
        <f t="shared" si="2"/>
        <v>65</v>
      </c>
      <c r="N15" s="34">
        <f t="shared" si="2"/>
        <v>50</v>
      </c>
      <c r="O15" s="54"/>
    </row>
    <row r="16" spans="1:15" s="1" customFormat="1" ht="17" thickBot="1" x14ac:dyDescent="0.3">
      <c r="A16" s="1122"/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354"/>
      <c r="M16" s="354"/>
      <c r="N16" s="354"/>
      <c r="O16" s="354"/>
    </row>
    <row r="17" spans="1:15" s="6" customFormat="1" ht="17" thickBot="1" x14ac:dyDescent="0.3">
      <c r="A17" s="170" t="s">
        <v>3973</v>
      </c>
      <c r="B17" s="34"/>
      <c r="C17" s="34">
        <f>SUM(C15:C16)</f>
        <v>50</v>
      </c>
      <c r="D17" s="34">
        <f t="shared" ref="D17:N17" si="3">SUM(D15:D16)</f>
        <v>200</v>
      </c>
      <c r="E17" s="34">
        <f t="shared" si="3"/>
        <v>80</v>
      </c>
      <c r="F17" s="34">
        <f t="shared" si="3"/>
        <v>25</v>
      </c>
      <c r="G17" s="34">
        <f t="shared" si="3"/>
        <v>125</v>
      </c>
      <c r="H17" s="34">
        <f t="shared" si="3"/>
        <v>115</v>
      </c>
      <c r="I17" s="34">
        <f t="shared" si="3"/>
        <v>120</v>
      </c>
      <c r="J17" s="34">
        <f t="shared" si="3"/>
        <v>27</v>
      </c>
      <c r="K17" s="34">
        <f t="shared" si="3"/>
        <v>470</v>
      </c>
      <c r="L17" s="34">
        <f t="shared" si="3"/>
        <v>230</v>
      </c>
      <c r="M17" s="34">
        <f t="shared" si="3"/>
        <v>65</v>
      </c>
      <c r="N17" s="34">
        <f t="shared" si="3"/>
        <v>50</v>
      </c>
      <c r="O17" s="54"/>
    </row>
    <row r="18" spans="1:15" s="1" customFormat="1" ht="17" thickBot="1" x14ac:dyDescent="0.3">
      <c r="A18" s="1122"/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354"/>
      <c r="M18" s="354"/>
      <c r="N18" s="354"/>
      <c r="O18" s="354"/>
    </row>
    <row r="19" spans="1:15" s="6" customFormat="1" ht="17" thickBot="1" x14ac:dyDescent="0.3">
      <c r="A19" s="170" t="s">
        <v>4189</v>
      </c>
      <c r="B19" s="34"/>
      <c r="C19" s="34">
        <f>SUM(C17:C18)</f>
        <v>50</v>
      </c>
      <c r="D19" s="34">
        <f t="shared" ref="D19:N19" si="4">SUM(D17:D18)</f>
        <v>200</v>
      </c>
      <c r="E19" s="34">
        <f t="shared" si="4"/>
        <v>80</v>
      </c>
      <c r="F19" s="34">
        <f t="shared" si="4"/>
        <v>25</v>
      </c>
      <c r="G19" s="34">
        <f t="shared" si="4"/>
        <v>125</v>
      </c>
      <c r="H19" s="34">
        <f t="shared" si="4"/>
        <v>115</v>
      </c>
      <c r="I19" s="34">
        <f t="shared" si="4"/>
        <v>120</v>
      </c>
      <c r="J19" s="34">
        <f t="shared" si="4"/>
        <v>27</v>
      </c>
      <c r="K19" s="34">
        <f t="shared" si="4"/>
        <v>470</v>
      </c>
      <c r="L19" s="34">
        <f t="shared" si="4"/>
        <v>230</v>
      </c>
      <c r="M19" s="34">
        <f t="shared" si="4"/>
        <v>65</v>
      </c>
      <c r="N19" s="34">
        <f t="shared" si="4"/>
        <v>50</v>
      </c>
      <c r="O19" s="54"/>
    </row>
    <row r="20" spans="1:15" s="1249" customFormat="1" ht="17" thickBot="1" x14ac:dyDescent="0.3">
      <c r="A20" s="1247">
        <v>44565</v>
      </c>
      <c r="B20" s="1248" t="s">
        <v>4308</v>
      </c>
      <c r="C20" s="1248">
        <v>-50</v>
      </c>
      <c r="D20" s="1248">
        <v>-200</v>
      </c>
      <c r="E20" s="1248">
        <v>-80</v>
      </c>
      <c r="F20" s="1248">
        <v>-25</v>
      </c>
      <c r="G20" s="1248">
        <v>-125</v>
      </c>
      <c r="H20" s="1248">
        <v>-115</v>
      </c>
      <c r="I20" s="1248">
        <v>-120</v>
      </c>
      <c r="J20" s="1248">
        <v>-27</v>
      </c>
      <c r="K20" s="1248">
        <v>-470</v>
      </c>
      <c r="L20" s="1248">
        <v>-230</v>
      </c>
      <c r="M20" s="1248">
        <v>-65</v>
      </c>
      <c r="N20" s="1248">
        <v>-50</v>
      </c>
      <c r="O20" s="1248"/>
    </row>
    <row r="21" spans="1:15" s="6" customFormat="1" ht="17" thickBot="1" x14ac:dyDescent="0.3">
      <c r="A21" s="171" t="s">
        <v>4307</v>
      </c>
      <c r="B21" s="41"/>
      <c r="C21" s="181">
        <f>SUM(C19:C20)</f>
        <v>0</v>
      </c>
      <c r="D21" s="181">
        <f t="shared" ref="D21:N21" si="5">SUM(D19:D20)</f>
        <v>0</v>
      </c>
      <c r="E21" s="181">
        <f t="shared" si="5"/>
        <v>0</v>
      </c>
      <c r="F21" s="181">
        <f t="shared" si="5"/>
        <v>0</v>
      </c>
      <c r="G21" s="181">
        <f t="shared" si="5"/>
        <v>0</v>
      </c>
      <c r="H21" s="181">
        <f t="shared" si="5"/>
        <v>0</v>
      </c>
      <c r="I21" s="181">
        <f t="shared" si="5"/>
        <v>0</v>
      </c>
      <c r="J21" s="181">
        <f t="shared" si="5"/>
        <v>0</v>
      </c>
      <c r="K21" s="181">
        <f t="shared" si="5"/>
        <v>0</v>
      </c>
      <c r="L21" s="181">
        <f t="shared" si="5"/>
        <v>0</v>
      </c>
      <c r="M21" s="181">
        <f t="shared" si="5"/>
        <v>0</v>
      </c>
      <c r="N21" s="181">
        <f t="shared" si="5"/>
        <v>0</v>
      </c>
      <c r="O21" s="258"/>
    </row>
    <row r="22" spans="1:15" x14ac:dyDescent="0.25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5" x14ac:dyDescent="0.25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</row>
    <row r="24" spans="1:15" s="1" customFormat="1" x14ac:dyDescent="0.25">
      <c r="A24" s="43"/>
      <c r="B24" s="43"/>
      <c r="C24" s="43"/>
      <c r="D24" s="4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43"/>
    </row>
    <row r="26" spans="1:15" s="1" customFormat="1" x14ac:dyDescent="0.25">
      <c r="A26" s="355" t="s">
        <v>4215</v>
      </c>
      <c r="B26" s="355"/>
      <c r="C26" s="355"/>
      <c r="D26" s="355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tabColor rgb="FF92D050"/>
  </sheetPr>
  <dimension ref="A1:M12"/>
  <sheetViews>
    <sheetView workbookViewId="0">
      <selection activeCell="F38" sqref="F38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2" width="8.5" style="2" customWidth="1"/>
    <col min="13" max="16384" width="9" style="2"/>
  </cols>
  <sheetData>
    <row r="1" spans="1:13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L1" s="1"/>
    </row>
    <row r="2" spans="1:13" x14ac:dyDescent="0.25">
      <c r="A2" s="1"/>
      <c r="B2" s="1"/>
      <c r="C2" s="1"/>
      <c r="D2" s="1"/>
      <c r="E2" s="1"/>
      <c r="F2" s="1"/>
      <c r="G2" s="1"/>
      <c r="H2" s="1"/>
      <c r="I2" s="1"/>
      <c r="L2" s="1"/>
    </row>
    <row r="3" spans="1:13" x14ac:dyDescent="0.25">
      <c r="A3" s="3" t="s">
        <v>2571</v>
      </c>
    </row>
    <row r="4" spans="1:13" x14ac:dyDescent="0.25">
      <c r="A4" s="3" t="s">
        <v>3988</v>
      </c>
      <c r="B4" s="3"/>
      <c r="C4" s="3"/>
      <c r="D4" s="3"/>
      <c r="E4" s="3"/>
      <c r="F4" s="3"/>
      <c r="G4" s="3"/>
      <c r="H4" s="3"/>
      <c r="I4" s="3"/>
      <c r="J4" s="62"/>
      <c r="K4" s="62"/>
      <c r="L4" s="3"/>
    </row>
    <row r="5" spans="1:13" ht="17" thickBot="1" x14ac:dyDescent="0.3"/>
    <row r="6" spans="1:13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17</v>
      </c>
      <c r="E6" s="10" t="s">
        <v>3</v>
      </c>
      <c r="F6" s="10" t="s">
        <v>18</v>
      </c>
      <c r="G6" s="10" t="s">
        <v>10</v>
      </c>
      <c r="H6" s="10" t="s">
        <v>27</v>
      </c>
      <c r="I6" s="10" t="s">
        <v>31</v>
      </c>
      <c r="J6" s="10" t="s">
        <v>134</v>
      </c>
      <c r="K6" s="10" t="s">
        <v>778</v>
      </c>
      <c r="L6" s="10"/>
    </row>
    <row r="7" spans="1:13" s="49" customFormat="1" ht="17" thickBot="1" x14ac:dyDescent="0.3">
      <c r="A7" s="852">
        <v>44714</v>
      </c>
      <c r="B7" s="439" t="s">
        <v>4030</v>
      </c>
      <c r="C7" s="439">
        <v>4</v>
      </c>
      <c r="D7" s="439">
        <v>2</v>
      </c>
      <c r="E7" s="439">
        <v>4</v>
      </c>
      <c r="F7" s="439">
        <v>2</v>
      </c>
      <c r="G7" s="439">
        <v>2</v>
      </c>
      <c r="H7" s="439">
        <v>4</v>
      </c>
      <c r="I7" s="439">
        <v>10</v>
      </c>
      <c r="J7" s="439">
        <v>2</v>
      </c>
      <c r="K7" s="439">
        <v>4</v>
      </c>
      <c r="L7" s="439"/>
    </row>
    <row r="8" spans="1:13" s="1" customFormat="1" ht="17" thickBot="1" x14ac:dyDescent="0.3">
      <c r="A8" s="170" t="s">
        <v>3973</v>
      </c>
      <c r="B8" s="34"/>
      <c r="C8" s="34">
        <f>SUM(C7)</f>
        <v>4</v>
      </c>
      <c r="D8" s="34">
        <f t="shared" ref="D8:K8" si="0">SUM(D7)</f>
        <v>2</v>
      </c>
      <c r="E8" s="34">
        <f t="shared" si="0"/>
        <v>4</v>
      </c>
      <c r="F8" s="34">
        <f t="shared" si="0"/>
        <v>2</v>
      </c>
      <c r="G8" s="34">
        <f t="shared" si="0"/>
        <v>2</v>
      </c>
      <c r="H8" s="34">
        <f t="shared" si="0"/>
        <v>4</v>
      </c>
      <c r="I8" s="34">
        <f t="shared" si="0"/>
        <v>10</v>
      </c>
      <c r="J8" s="34">
        <f t="shared" si="0"/>
        <v>2</v>
      </c>
      <c r="K8" s="34">
        <f t="shared" si="0"/>
        <v>4</v>
      </c>
      <c r="L8" s="1202"/>
    </row>
    <row r="9" spans="1:13" s="49" customFormat="1" ht="17" thickBot="1" x14ac:dyDescent="0.3">
      <c r="A9" s="831">
        <v>44564</v>
      </c>
      <c r="B9" s="508" t="s">
        <v>4209</v>
      </c>
      <c r="C9" s="508">
        <v>-4</v>
      </c>
      <c r="D9" s="508">
        <v>-2</v>
      </c>
      <c r="E9" s="508">
        <v>-4</v>
      </c>
      <c r="F9" s="508">
        <v>-2</v>
      </c>
      <c r="G9" s="508">
        <v>-2</v>
      </c>
      <c r="H9" s="508">
        <v>-4</v>
      </c>
      <c r="I9" s="508">
        <v>-10</v>
      </c>
      <c r="J9" s="508">
        <v>-2</v>
      </c>
      <c r="K9" s="508">
        <v>-4</v>
      </c>
      <c r="L9" s="508"/>
    </row>
    <row r="10" spans="1:13" s="6" customFormat="1" ht="17" thickBot="1" x14ac:dyDescent="0.3">
      <c r="A10" s="171" t="s">
        <v>4189</v>
      </c>
      <c r="B10" s="41"/>
      <c r="C10" s="181">
        <f>SUM(C8:C9)</f>
        <v>0</v>
      </c>
      <c r="D10" s="181">
        <f t="shared" ref="D10:K10" si="1">SUM(D8:D9)</f>
        <v>0</v>
      </c>
      <c r="E10" s="181">
        <f t="shared" si="1"/>
        <v>0</v>
      </c>
      <c r="F10" s="181">
        <f t="shared" si="1"/>
        <v>0</v>
      </c>
      <c r="G10" s="181">
        <f t="shared" si="1"/>
        <v>0</v>
      </c>
      <c r="H10" s="181">
        <f t="shared" si="1"/>
        <v>0</v>
      </c>
      <c r="I10" s="181">
        <f t="shared" si="1"/>
        <v>0</v>
      </c>
      <c r="J10" s="181">
        <f t="shared" si="1"/>
        <v>0</v>
      </c>
      <c r="K10" s="181">
        <f t="shared" si="1"/>
        <v>0</v>
      </c>
      <c r="L10" s="1224"/>
      <c r="M10" s="6" t="s">
        <v>4210</v>
      </c>
    </row>
    <row r="11" spans="1:13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</row>
    <row r="12" spans="1:13" s="1" customFormat="1" x14ac:dyDescent="0.25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tabColor rgb="FF92D050"/>
  </sheetPr>
  <dimension ref="A1:R25"/>
  <sheetViews>
    <sheetView workbookViewId="0">
      <selection activeCell="A9" sqref="A9:XFD9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7" width="8.5" style="2" customWidth="1"/>
    <col min="18" max="16384" width="9" style="2"/>
  </cols>
  <sheetData>
    <row r="1" spans="1:17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Q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Q2" s="1"/>
    </row>
    <row r="3" spans="1:17" x14ac:dyDescent="0.25">
      <c r="A3" s="3" t="s">
        <v>2571</v>
      </c>
    </row>
    <row r="4" spans="1:17" x14ac:dyDescent="0.25">
      <c r="A4" s="3" t="s">
        <v>3588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62"/>
      <c r="O4" s="62"/>
      <c r="P4" s="62"/>
      <c r="Q4" s="3"/>
    </row>
    <row r="5" spans="1:17" ht="17" thickBot="1" x14ac:dyDescent="0.3"/>
    <row r="6" spans="1:17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17</v>
      </c>
      <c r="E6" s="10" t="s">
        <v>3</v>
      </c>
      <c r="F6" s="10" t="s">
        <v>18</v>
      </c>
      <c r="G6" s="10" t="s">
        <v>10</v>
      </c>
      <c r="H6" s="10" t="s">
        <v>28</v>
      </c>
      <c r="I6" s="10" t="s">
        <v>4</v>
      </c>
      <c r="J6" s="10" t="s">
        <v>27</v>
      </c>
      <c r="K6" s="10" t="s">
        <v>31</v>
      </c>
      <c r="L6" s="10" t="s">
        <v>29</v>
      </c>
      <c r="M6" s="10" t="s">
        <v>30</v>
      </c>
      <c r="N6" s="10" t="s">
        <v>134</v>
      </c>
      <c r="O6" s="10" t="s">
        <v>778</v>
      </c>
      <c r="P6" s="10" t="s">
        <v>32</v>
      </c>
      <c r="Q6" s="10"/>
    </row>
    <row r="7" spans="1:17" s="1" customFormat="1" x14ac:dyDescent="0.25">
      <c r="A7" s="55">
        <v>44267</v>
      </c>
      <c r="B7" s="78" t="s">
        <v>3589</v>
      </c>
      <c r="C7" s="1034">
        <v>220</v>
      </c>
      <c r="D7" s="1034">
        <v>30</v>
      </c>
      <c r="E7" s="1034">
        <v>260</v>
      </c>
      <c r="F7" s="1034">
        <v>41</v>
      </c>
      <c r="G7" s="1034">
        <v>130</v>
      </c>
      <c r="H7" s="1034">
        <v>20</v>
      </c>
      <c r="I7" s="1034">
        <v>370</v>
      </c>
      <c r="J7" s="1034">
        <v>97</v>
      </c>
      <c r="K7" s="1034">
        <v>300</v>
      </c>
      <c r="L7" s="1035"/>
      <c r="M7" s="1035"/>
      <c r="N7" s="1035"/>
      <c r="O7" s="1035"/>
      <c r="P7" s="1035"/>
      <c r="Q7" s="354"/>
    </row>
    <row r="8" spans="1:17" s="1" customFormat="1" x14ac:dyDescent="0.25">
      <c r="A8" s="55">
        <v>44267</v>
      </c>
      <c r="B8" s="15" t="s">
        <v>3590</v>
      </c>
      <c r="C8" s="43"/>
      <c r="D8" s="43"/>
      <c r="E8" s="43"/>
      <c r="F8" s="43"/>
      <c r="G8" s="43"/>
      <c r="H8" s="43"/>
      <c r="I8" s="43"/>
      <c r="J8" s="43"/>
      <c r="K8" s="43"/>
      <c r="L8" s="13">
        <v>50</v>
      </c>
      <c r="M8" s="13">
        <v>40</v>
      </c>
      <c r="N8" s="13">
        <v>50</v>
      </c>
      <c r="O8" s="13"/>
      <c r="P8" s="13"/>
      <c r="Q8" s="43"/>
    </row>
    <row r="9" spans="1:17" s="1" customFormat="1" x14ac:dyDescent="0.25">
      <c r="A9" s="55">
        <v>44481</v>
      </c>
      <c r="B9" s="15" t="s">
        <v>3628</v>
      </c>
      <c r="C9" s="354"/>
      <c r="D9" s="354"/>
      <c r="E9" s="354"/>
      <c r="F9" s="354"/>
      <c r="G9" s="53">
        <v>60</v>
      </c>
      <c r="H9" s="354"/>
      <c r="I9" s="354"/>
      <c r="J9" s="354"/>
      <c r="K9" s="53">
        <v>150</v>
      </c>
      <c r="L9" s="354"/>
      <c r="M9" s="53">
        <v>20</v>
      </c>
      <c r="N9" s="53">
        <v>20</v>
      </c>
      <c r="O9" s="53">
        <v>20</v>
      </c>
      <c r="P9" s="53"/>
      <c r="Q9" s="354"/>
    </row>
    <row r="10" spans="1:17" s="1" customFormat="1" x14ac:dyDescent="0.25">
      <c r="A10" s="507" t="s">
        <v>3649</v>
      </c>
      <c r="B10" s="933" t="s">
        <v>3650</v>
      </c>
      <c r="C10" s="508">
        <v>-79</v>
      </c>
      <c r="D10" s="508">
        <v>-10</v>
      </c>
      <c r="E10" s="508">
        <v>-48</v>
      </c>
      <c r="F10" s="508">
        <v>-10</v>
      </c>
      <c r="G10" s="354"/>
      <c r="H10" s="354"/>
      <c r="I10" s="508">
        <v>-100</v>
      </c>
      <c r="J10" s="508">
        <f>K25-16</f>
        <v>-16</v>
      </c>
      <c r="K10" s="354"/>
      <c r="L10" s="842"/>
      <c r="M10" s="842"/>
      <c r="N10" s="842"/>
      <c r="O10" s="842"/>
      <c r="P10" s="842"/>
      <c r="Q10" s="354"/>
    </row>
    <row r="11" spans="1:17" s="1" customFormat="1" x14ac:dyDescent="0.25">
      <c r="A11" s="508" t="s">
        <v>3651</v>
      </c>
      <c r="B11" s="508" t="s">
        <v>3650</v>
      </c>
      <c r="C11" s="508">
        <v>-30</v>
      </c>
      <c r="D11" s="354"/>
      <c r="E11" s="508">
        <v>-60</v>
      </c>
      <c r="F11" s="354"/>
      <c r="G11" s="508">
        <v>-30</v>
      </c>
      <c r="H11" s="508">
        <v>-4</v>
      </c>
      <c r="I11" s="508">
        <v>-50</v>
      </c>
      <c r="J11" s="508">
        <v>-16</v>
      </c>
      <c r="K11" s="508">
        <v>-50</v>
      </c>
      <c r="L11" s="842"/>
      <c r="M11" s="842"/>
      <c r="N11" s="842"/>
      <c r="O11" s="842"/>
      <c r="P11" s="842"/>
      <c r="Q11" s="354"/>
    </row>
    <row r="12" spans="1:17" s="49" customFormat="1" ht="17" thickBot="1" x14ac:dyDescent="0.3">
      <c r="A12" s="439" t="s">
        <v>3663</v>
      </c>
      <c r="B12" s="439" t="s">
        <v>3650</v>
      </c>
      <c r="C12" s="439"/>
      <c r="D12" s="439"/>
      <c r="E12" s="439"/>
      <c r="F12" s="439"/>
      <c r="G12" s="439">
        <v>-40</v>
      </c>
      <c r="H12" s="439"/>
      <c r="I12" s="439"/>
      <c r="J12" s="439"/>
      <c r="K12" s="439"/>
      <c r="L12" s="1102"/>
      <c r="M12" s="1102"/>
      <c r="N12" s="1102"/>
      <c r="O12" s="1102"/>
      <c r="P12" s="1102"/>
      <c r="Q12" s="439"/>
    </row>
    <row r="13" spans="1:17" ht="17" thickBot="1" x14ac:dyDescent="0.3">
      <c r="A13" s="170" t="s">
        <v>3667</v>
      </c>
      <c r="B13" s="34"/>
      <c r="C13" s="34">
        <f>SUM(C7:C12)</f>
        <v>111</v>
      </c>
      <c r="D13" s="34">
        <f t="shared" ref="D13:O13" si="0">SUM(D7:D12)</f>
        <v>20</v>
      </c>
      <c r="E13" s="34">
        <f t="shared" si="0"/>
        <v>152</v>
      </c>
      <c r="F13" s="34">
        <f t="shared" si="0"/>
        <v>31</v>
      </c>
      <c r="G13" s="34">
        <f t="shared" si="0"/>
        <v>120</v>
      </c>
      <c r="H13" s="34">
        <f t="shared" si="0"/>
        <v>16</v>
      </c>
      <c r="I13" s="34">
        <f t="shared" si="0"/>
        <v>220</v>
      </c>
      <c r="J13" s="34">
        <f t="shared" si="0"/>
        <v>65</v>
      </c>
      <c r="K13" s="34">
        <f t="shared" si="0"/>
        <v>400</v>
      </c>
      <c r="L13" s="34">
        <f t="shared" si="0"/>
        <v>50</v>
      </c>
      <c r="M13" s="34">
        <f t="shared" si="0"/>
        <v>60</v>
      </c>
      <c r="N13" s="34">
        <f t="shared" si="0"/>
        <v>70</v>
      </c>
      <c r="O13" s="34">
        <f t="shared" si="0"/>
        <v>20</v>
      </c>
      <c r="P13" s="34"/>
      <c r="Q13" s="34"/>
    </row>
    <row r="14" spans="1:17" ht="17" thickBot="1" x14ac:dyDescent="0.3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</row>
    <row r="15" spans="1:17" s="8" customFormat="1" ht="17" thickBot="1" x14ac:dyDescent="0.3">
      <c r="A15" s="170" t="s">
        <v>3894</v>
      </c>
      <c r="B15" s="34"/>
      <c r="C15" s="34">
        <f>SUM(C13:C14)</f>
        <v>111</v>
      </c>
      <c r="D15" s="34">
        <f t="shared" ref="D15:O15" si="1">SUM(D13:D14)</f>
        <v>20</v>
      </c>
      <c r="E15" s="34">
        <f t="shared" si="1"/>
        <v>152</v>
      </c>
      <c r="F15" s="34">
        <f t="shared" si="1"/>
        <v>31</v>
      </c>
      <c r="G15" s="34">
        <f t="shared" si="1"/>
        <v>120</v>
      </c>
      <c r="H15" s="34">
        <f t="shared" si="1"/>
        <v>16</v>
      </c>
      <c r="I15" s="34">
        <f t="shared" si="1"/>
        <v>220</v>
      </c>
      <c r="J15" s="34">
        <f t="shared" si="1"/>
        <v>65</v>
      </c>
      <c r="K15" s="34">
        <f t="shared" si="1"/>
        <v>400</v>
      </c>
      <c r="L15" s="34">
        <f t="shared" si="1"/>
        <v>50</v>
      </c>
      <c r="M15" s="34">
        <f t="shared" si="1"/>
        <v>60</v>
      </c>
      <c r="N15" s="34">
        <f t="shared" si="1"/>
        <v>70</v>
      </c>
      <c r="O15" s="34">
        <f t="shared" si="1"/>
        <v>20</v>
      </c>
      <c r="P15" s="34"/>
      <c r="Q15" s="34"/>
    </row>
    <row r="16" spans="1:17" s="49" customFormat="1" x14ac:dyDescent="0.25">
      <c r="A16" s="831">
        <v>44622</v>
      </c>
      <c r="B16" s="508" t="s">
        <v>3933</v>
      </c>
      <c r="C16" s="508"/>
      <c r="D16" s="508"/>
      <c r="E16" s="508"/>
      <c r="F16" s="508"/>
      <c r="G16" s="508"/>
      <c r="H16" s="508"/>
      <c r="I16" s="508"/>
      <c r="J16" s="508">
        <v>20</v>
      </c>
      <c r="K16" s="508"/>
      <c r="L16" s="508"/>
      <c r="M16" s="508"/>
      <c r="N16" s="508"/>
      <c r="O16" s="508"/>
      <c r="P16" s="508">
        <v>12</v>
      </c>
      <c r="Q16" s="508"/>
    </row>
    <row r="17" spans="1:18" s="49" customFormat="1" x14ac:dyDescent="0.25">
      <c r="A17" s="831">
        <v>44714</v>
      </c>
      <c r="B17" s="508" t="s">
        <v>3987</v>
      </c>
      <c r="C17" s="508">
        <v>-4</v>
      </c>
      <c r="D17" s="508">
        <v>-2</v>
      </c>
      <c r="E17" s="508">
        <v>-4</v>
      </c>
      <c r="F17" s="508">
        <v>-2</v>
      </c>
      <c r="G17" s="508">
        <v>-2</v>
      </c>
      <c r="H17" s="508"/>
      <c r="I17" s="508"/>
      <c r="J17" s="508">
        <v>-4</v>
      </c>
      <c r="K17" s="508">
        <v>-10</v>
      </c>
      <c r="L17" s="508"/>
      <c r="M17" s="508"/>
      <c r="N17" s="508">
        <v>-2</v>
      </c>
      <c r="O17" s="508">
        <v>-4</v>
      </c>
      <c r="P17" s="508"/>
      <c r="Q17" s="508"/>
    </row>
    <row r="18" spans="1:18" s="1" customFormat="1" x14ac:dyDescent="0.25">
      <c r="A18" s="155">
        <v>44744</v>
      </c>
      <c r="B18" s="53" t="s">
        <v>63</v>
      </c>
      <c r="C18" s="354"/>
      <c r="D18" s="354"/>
      <c r="E18" s="354"/>
      <c r="F18" s="354"/>
      <c r="G18" s="354"/>
      <c r="H18" s="354"/>
      <c r="I18" s="354"/>
      <c r="J18" s="53">
        <v>-57</v>
      </c>
      <c r="K18" s="354"/>
      <c r="L18" s="53">
        <v>-50</v>
      </c>
      <c r="M18" s="53">
        <v>-61</v>
      </c>
      <c r="N18" s="53">
        <v>-68</v>
      </c>
      <c r="O18" s="53">
        <v>-16</v>
      </c>
      <c r="P18" s="53"/>
      <c r="Q18" s="354"/>
    </row>
    <row r="19" spans="1:18" s="1" customFormat="1" ht="17" thickBot="1" x14ac:dyDescent="0.3">
      <c r="A19" s="155">
        <v>44744</v>
      </c>
      <c r="B19" s="53" t="s">
        <v>63</v>
      </c>
      <c r="C19" s="53">
        <v>-102</v>
      </c>
      <c r="D19" s="53">
        <v>-17</v>
      </c>
      <c r="E19" s="53">
        <v>-142</v>
      </c>
      <c r="F19" s="53">
        <v>-28</v>
      </c>
      <c r="G19" s="53">
        <v>-88</v>
      </c>
      <c r="H19" s="53">
        <v>-16</v>
      </c>
      <c r="I19" s="53">
        <v>-200</v>
      </c>
      <c r="J19" s="354"/>
      <c r="K19" s="53">
        <v>-390</v>
      </c>
      <c r="L19" s="354"/>
      <c r="M19" s="354"/>
      <c r="N19" s="354"/>
      <c r="O19" s="354"/>
      <c r="P19" s="354"/>
      <c r="Q19" s="354"/>
    </row>
    <row r="20" spans="1:18" s="8" customFormat="1" ht="17" thickBot="1" x14ac:dyDescent="0.3">
      <c r="A20" s="170" t="s">
        <v>3973</v>
      </c>
      <c r="B20" s="34"/>
      <c r="C20" s="34">
        <f>SUM(C15:C19)</f>
        <v>5</v>
      </c>
      <c r="D20" s="34">
        <f t="shared" ref="D20:P20" si="2">SUM(D15:D19)</f>
        <v>1</v>
      </c>
      <c r="E20" s="34">
        <f t="shared" si="2"/>
        <v>6</v>
      </c>
      <c r="F20" s="34">
        <f t="shared" si="2"/>
        <v>1</v>
      </c>
      <c r="G20" s="34">
        <f t="shared" si="2"/>
        <v>30</v>
      </c>
      <c r="H20" s="34">
        <f t="shared" si="2"/>
        <v>0</v>
      </c>
      <c r="I20" s="34">
        <f t="shared" si="2"/>
        <v>20</v>
      </c>
      <c r="J20" s="34">
        <f t="shared" si="2"/>
        <v>24</v>
      </c>
      <c r="K20" s="34">
        <f t="shared" si="2"/>
        <v>0</v>
      </c>
      <c r="L20" s="34">
        <f t="shared" si="2"/>
        <v>0</v>
      </c>
      <c r="M20" s="56">
        <f t="shared" si="2"/>
        <v>-1</v>
      </c>
      <c r="N20" s="34">
        <f t="shared" si="2"/>
        <v>0</v>
      </c>
      <c r="O20" s="34">
        <f t="shared" si="2"/>
        <v>0</v>
      </c>
      <c r="P20" s="34">
        <f t="shared" si="2"/>
        <v>12</v>
      </c>
      <c r="Q20" s="34"/>
    </row>
    <row r="21" spans="1:18" s="49" customFormat="1" ht="17" thickBot="1" x14ac:dyDescent="0.3">
      <c r="A21" s="831">
        <v>44564</v>
      </c>
      <c r="B21" s="508" t="s">
        <v>4209</v>
      </c>
      <c r="C21" s="508">
        <v>-5</v>
      </c>
      <c r="D21" s="508">
        <v>-1</v>
      </c>
      <c r="E21" s="508">
        <v>-6</v>
      </c>
      <c r="F21" s="508">
        <v>-1</v>
      </c>
      <c r="G21" s="508">
        <v>-30</v>
      </c>
      <c r="H21" s="508"/>
      <c r="I21" s="508">
        <v>-20</v>
      </c>
      <c r="J21" s="508">
        <v>-24</v>
      </c>
      <c r="K21" s="508"/>
      <c r="L21" s="508"/>
      <c r="M21" s="508"/>
      <c r="N21" s="508"/>
      <c r="O21" s="508"/>
      <c r="P21" s="508">
        <v>-12</v>
      </c>
      <c r="Q21" s="508"/>
    </row>
    <row r="22" spans="1:18" s="8" customFormat="1" ht="17" thickBot="1" x14ac:dyDescent="0.3">
      <c r="A22" s="171" t="s">
        <v>4189</v>
      </c>
      <c r="B22" s="41"/>
      <c r="C22" s="181">
        <f>SUM(C20:C21)</f>
        <v>0</v>
      </c>
      <c r="D22" s="181">
        <f t="shared" ref="D22:P22" si="3">SUM(D20:D21)</f>
        <v>0</v>
      </c>
      <c r="E22" s="181">
        <f t="shared" si="3"/>
        <v>0</v>
      </c>
      <c r="F22" s="181">
        <f t="shared" si="3"/>
        <v>0</v>
      </c>
      <c r="G22" s="181">
        <f t="shared" si="3"/>
        <v>0</v>
      </c>
      <c r="H22" s="41">
        <f t="shared" si="3"/>
        <v>0</v>
      </c>
      <c r="I22" s="181">
        <f t="shared" si="3"/>
        <v>0</v>
      </c>
      <c r="J22" s="181">
        <f t="shared" si="3"/>
        <v>0</v>
      </c>
      <c r="K22" s="41">
        <f t="shared" si="3"/>
        <v>0</v>
      </c>
      <c r="L22" s="41">
        <f t="shared" si="3"/>
        <v>0</v>
      </c>
      <c r="M22" s="56">
        <f t="shared" si="3"/>
        <v>-1</v>
      </c>
      <c r="N22" s="41">
        <f t="shared" si="3"/>
        <v>0</v>
      </c>
      <c r="O22" s="41">
        <f t="shared" si="3"/>
        <v>0</v>
      </c>
      <c r="P22" s="181">
        <f t="shared" si="3"/>
        <v>0</v>
      </c>
      <c r="Q22" s="41"/>
      <c r="R22" s="8" t="s">
        <v>4210</v>
      </c>
    </row>
    <row r="23" spans="1:18" x14ac:dyDescent="0.25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</row>
    <row r="24" spans="1:18" x14ac:dyDescent="0.25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</row>
    <row r="25" spans="1:18" s="1" customFormat="1" x14ac:dyDescent="0.2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</sheetData>
  <pageMargins left="0.7" right="0.7" top="0.75" bottom="0.75" header="0.3" footer="0.3"/>
  <pageSetup orientation="portrait" horizontalDpi="4294967293" verticalDpi="4294967293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tabColor rgb="FF92D050"/>
  </sheetPr>
  <dimension ref="A1:O19"/>
  <sheetViews>
    <sheetView workbookViewId="0">
      <selection activeCell="N7" sqref="N7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5" width="8.5" style="2" customWidth="1"/>
    <col min="16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O2" s="1"/>
    </row>
    <row r="3" spans="1:15" x14ac:dyDescent="0.25">
      <c r="A3" s="3" t="s">
        <v>2571</v>
      </c>
    </row>
    <row r="4" spans="1:15" x14ac:dyDescent="0.25">
      <c r="A4" s="3" t="s">
        <v>3750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62"/>
      <c r="N4" s="62"/>
      <c r="O4" s="3"/>
    </row>
    <row r="5" spans="1:15" ht="17" thickBot="1" x14ac:dyDescent="0.3"/>
    <row r="6" spans="1:15" s="1" customFormat="1" ht="17" thickBot="1" x14ac:dyDescent="0.3">
      <c r="A6" s="9" t="s">
        <v>0</v>
      </c>
      <c r="B6" s="10" t="s">
        <v>1</v>
      </c>
      <c r="C6" s="10" t="s">
        <v>10</v>
      </c>
      <c r="D6" s="10" t="s">
        <v>26</v>
      </c>
      <c r="E6" s="10" t="s">
        <v>3</v>
      </c>
      <c r="F6" s="10" t="s">
        <v>4</v>
      </c>
      <c r="G6" s="10" t="s">
        <v>28</v>
      </c>
      <c r="H6" s="10" t="s">
        <v>29</v>
      </c>
      <c r="I6" s="10" t="s">
        <v>30</v>
      </c>
      <c r="J6" s="10" t="s">
        <v>134</v>
      </c>
      <c r="K6" s="10" t="s">
        <v>27</v>
      </c>
      <c r="L6" s="10" t="s">
        <v>17</v>
      </c>
      <c r="M6" s="10" t="s">
        <v>18</v>
      </c>
      <c r="N6" s="10" t="s">
        <v>31</v>
      </c>
      <c r="O6" s="10"/>
    </row>
    <row r="7" spans="1:15" s="1" customFormat="1" ht="17" thickBot="1" x14ac:dyDescent="0.3">
      <c r="A7" s="28">
        <v>44774</v>
      </c>
      <c r="B7" s="78" t="s">
        <v>3751</v>
      </c>
      <c r="C7" s="1091">
        <v>64</v>
      </c>
      <c r="D7" s="1091">
        <v>58</v>
      </c>
      <c r="E7" s="1091">
        <v>108</v>
      </c>
      <c r="F7" s="1091">
        <v>112</v>
      </c>
      <c r="G7" s="1091">
        <v>9</v>
      </c>
      <c r="H7" s="1091">
        <v>49</v>
      </c>
      <c r="I7" s="1091">
        <v>20</v>
      </c>
      <c r="J7" s="1091">
        <v>4</v>
      </c>
      <c r="K7" s="1091">
        <v>40</v>
      </c>
      <c r="L7" s="1091">
        <v>4</v>
      </c>
      <c r="M7" s="1091">
        <v>12</v>
      </c>
      <c r="N7" s="1091">
        <v>130</v>
      </c>
      <c r="O7" s="370"/>
    </row>
    <row r="8" spans="1:15" s="1" customFormat="1" ht="17" thickBot="1" x14ac:dyDescent="0.3">
      <c r="A8" s="170" t="s">
        <v>3894</v>
      </c>
      <c r="B8" s="34"/>
      <c r="C8" s="34">
        <f>SUM(C7)</f>
        <v>64</v>
      </c>
      <c r="D8" s="34">
        <f t="shared" ref="D8:N8" si="0">SUM(D7)</f>
        <v>58</v>
      </c>
      <c r="E8" s="34">
        <f t="shared" si="0"/>
        <v>108</v>
      </c>
      <c r="F8" s="34">
        <f t="shared" si="0"/>
        <v>112</v>
      </c>
      <c r="G8" s="34">
        <f t="shared" si="0"/>
        <v>9</v>
      </c>
      <c r="H8" s="34">
        <f t="shared" si="0"/>
        <v>49</v>
      </c>
      <c r="I8" s="34">
        <f t="shared" si="0"/>
        <v>20</v>
      </c>
      <c r="J8" s="34">
        <f t="shared" si="0"/>
        <v>4</v>
      </c>
      <c r="K8" s="34">
        <f t="shared" si="0"/>
        <v>40</v>
      </c>
      <c r="L8" s="34">
        <f t="shared" si="0"/>
        <v>4</v>
      </c>
      <c r="M8" s="34">
        <f t="shared" si="0"/>
        <v>12</v>
      </c>
      <c r="N8" s="34">
        <f t="shared" si="0"/>
        <v>130</v>
      </c>
      <c r="O8" s="54"/>
    </row>
    <row r="9" spans="1:15" s="1" customFormat="1" ht="17" thickBot="1" x14ac:dyDescent="0.3">
      <c r="A9" s="55"/>
      <c r="B9" s="301"/>
      <c r="C9" s="354"/>
      <c r="D9" s="354"/>
      <c r="E9" s="354"/>
      <c r="F9" s="354"/>
      <c r="G9" s="354"/>
      <c r="H9" s="354"/>
      <c r="I9" s="354"/>
      <c r="J9" s="53"/>
      <c r="K9" s="354"/>
      <c r="L9" s="53"/>
      <c r="M9" s="53"/>
      <c r="N9" s="53"/>
      <c r="O9" s="354"/>
    </row>
    <row r="10" spans="1:15" s="6" customFormat="1" ht="17" thickBot="1" x14ac:dyDescent="0.3">
      <c r="A10" s="170" t="s">
        <v>3973</v>
      </c>
      <c r="B10" s="34"/>
      <c r="C10" s="34">
        <f>SUM(C8:C9)</f>
        <v>64</v>
      </c>
      <c r="D10" s="34">
        <f t="shared" ref="D10:N10" si="1">SUM(D8:D9)</f>
        <v>58</v>
      </c>
      <c r="E10" s="34">
        <f t="shared" si="1"/>
        <v>108</v>
      </c>
      <c r="F10" s="34">
        <f t="shared" si="1"/>
        <v>112</v>
      </c>
      <c r="G10" s="34">
        <f t="shared" si="1"/>
        <v>9</v>
      </c>
      <c r="H10" s="34">
        <f t="shared" si="1"/>
        <v>49</v>
      </c>
      <c r="I10" s="34">
        <f t="shared" si="1"/>
        <v>20</v>
      </c>
      <c r="J10" s="34">
        <f t="shared" si="1"/>
        <v>4</v>
      </c>
      <c r="K10" s="34">
        <f t="shared" si="1"/>
        <v>40</v>
      </c>
      <c r="L10" s="34">
        <f t="shared" si="1"/>
        <v>4</v>
      </c>
      <c r="M10" s="34">
        <f t="shared" si="1"/>
        <v>12</v>
      </c>
      <c r="N10" s="34">
        <f t="shared" si="1"/>
        <v>130</v>
      </c>
      <c r="O10" s="54"/>
    </row>
    <row r="11" spans="1:15" s="264" customFormat="1" x14ac:dyDescent="0.25">
      <c r="A11" s="1192">
        <v>44564</v>
      </c>
      <c r="B11" s="378" t="s">
        <v>2649</v>
      </c>
      <c r="C11" s="378">
        <v>-64</v>
      </c>
      <c r="D11" s="378">
        <v>-58</v>
      </c>
      <c r="E11" s="378">
        <v>-108</v>
      </c>
      <c r="F11" s="378">
        <v>-112</v>
      </c>
      <c r="G11" s="378">
        <v>-9</v>
      </c>
      <c r="H11" s="378">
        <v>-49</v>
      </c>
      <c r="I11" s="378">
        <v>-20</v>
      </c>
      <c r="J11" s="378">
        <v>-4</v>
      </c>
      <c r="K11" s="378">
        <v>-40</v>
      </c>
      <c r="L11" s="378">
        <v>-4</v>
      </c>
      <c r="M11" s="378">
        <v>-12</v>
      </c>
      <c r="N11" s="378">
        <v>-130</v>
      </c>
      <c r="O11" s="378"/>
    </row>
    <row r="12" spans="1:15" s="1" customFormat="1" x14ac:dyDescent="0.25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</row>
    <row r="13" spans="1:15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s="1" customFormat="1" x14ac:dyDescent="0.25">
      <c r="A15" s="43"/>
      <c r="B15" s="43"/>
      <c r="C15" s="43">
        <f>SUM(C10:C13)</f>
        <v>0</v>
      </c>
      <c r="D15" s="43">
        <f t="shared" ref="D15:O15" si="2">SUM(D10:D13)</f>
        <v>0</v>
      </c>
      <c r="E15" s="43">
        <f t="shared" si="2"/>
        <v>0</v>
      </c>
      <c r="F15" s="43">
        <f t="shared" si="2"/>
        <v>0</v>
      </c>
      <c r="G15" s="43">
        <f t="shared" si="2"/>
        <v>0</v>
      </c>
      <c r="H15" s="43">
        <f t="shared" si="2"/>
        <v>0</v>
      </c>
      <c r="I15" s="43">
        <f t="shared" si="2"/>
        <v>0</v>
      </c>
      <c r="J15" s="43">
        <f t="shared" si="2"/>
        <v>0</v>
      </c>
      <c r="K15" s="43">
        <f t="shared" si="2"/>
        <v>0</v>
      </c>
      <c r="L15" s="43">
        <f t="shared" si="2"/>
        <v>0</v>
      </c>
      <c r="M15" s="43">
        <f t="shared" si="2"/>
        <v>0</v>
      </c>
      <c r="N15" s="43">
        <f t="shared" si="2"/>
        <v>0</v>
      </c>
      <c r="O15" s="43">
        <f t="shared" si="2"/>
        <v>0</v>
      </c>
    </row>
    <row r="17" spans="1:2" x14ac:dyDescent="0.25">
      <c r="A17" s="355" t="s">
        <v>4082</v>
      </c>
      <c r="B17" s="355"/>
    </row>
    <row r="18" spans="1:2" x14ac:dyDescent="0.25">
      <c r="A18" s="355" t="s">
        <v>4083</v>
      </c>
      <c r="B18" s="355"/>
    </row>
    <row r="19" spans="1:2" x14ac:dyDescent="0.25">
      <c r="A19" s="355" t="s">
        <v>4084</v>
      </c>
      <c r="B19" s="355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tabColor rgb="FF92D050"/>
  </sheetPr>
  <dimension ref="A1:R25"/>
  <sheetViews>
    <sheetView topLeftCell="A16" workbookViewId="0">
      <selection activeCell="B38" sqref="B38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7" width="8.5" style="2" customWidth="1"/>
    <col min="18" max="16384" width="9" style="2"/>
  </cols>
  <sheetData>
    <row r="1" spans="1:17" x14ac:dyDescent="0.25">
      <c r="A1" s="1" t="s">
        <v>23</v>
      </c>
      <c r="B1" s="1"/>
      <c r="C1" s="1"/>
      <c r="D1" s="1"/>
      <c r="E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/>
      <c r="B2" s="1"/>
      <c r="C2" s="1"/>
      <c r="D2" s="1"/>
      <c r="E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3" t="s">
        <v>2571</v>
      </c>
    </row>
    <row r="4" spans="1:17" x14ac:dyDescent="0.25">
      <c r="A4" s="3" t="s">
        <v>3477</v>
      </c>
      <c r="B4" s="3"/>
      <c r="C4" s="3"/>
      <c r="D4" s="3"/>
      <c r="E4" s="3"/>
      <c r="F4" s="62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7" thickBot="1" x14ac:dyDescent="0.3"/>
    <row r="6" spans="1:17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18</v>
      </c>
      <c r="F6" s="10" t="s">
        <v>4</v>
      </c>
      <c r="G6" s="10" t="s">
        <v>10</v>
      </c>
      <c r="H6" s="10" t="s">
        <v>30</v>
      </c>
      <c r="I6" s="10" t="s">
        <v>27</v>
      </c>
      <c r="J6" s="10" t="s">
        <v>17</v>
      </c>
      <c r="K6" s="10" t="s">
        <v>29</v>
      </c>
      <c r="L6" s="10" t="s">
        <v>778</v>
      </c>
      <c r="M6" s="10" t="s">
        <v>134</v>
      </c>
      <c r="N6" s="10" t="s">
        <v>31</v>
      </c>
      <c r="O6" s="10" t="s">
        <v>28</v>
      </c>
      <c r="P6" s="10" t="s">
        <v>26</v>
      </c>
      <c r="Q6" s="10"/>
    </row>
    <row r="7" spans="1:17" s="1" customFormat="1" x14ac:dyDescent="0.25">
      <c r="A7" s="55">
        <v>44419</v>
      </c>
      <c r="B7" s="78" t="s">
        <v>3485</v>
      </c>
      <c r="C7" s="1034">
        <v>80</v>
      </c>
      <c r="D7" s="1034">
        <v>80</v>
      </c>
      <c r="E7" s="1034">
        <v>12</v>
      </c>
      <c r="F7" s="1034">
        <v>160</v>
      </c>
      <c r="G7" s="1034">
        <v>40</v>
      </c>
      <c r="H7" s="1034">
        <v>10</v>
      </c>
      <c r="I7" s="53">
        <v>50</v>
      </c>
      <c r="J7" s="1034">
        <v>12</v>
      </c>
      <c r="K7" s="1034"/>
      <c r="L7" s="1034"/>
      <c r="M7" s="1034"/>
      <c r="N7" s="1034"/>
      <c r="O7" s="1034"/>
      <c r="P7" s="1034"/>
      <c r="Q7" s="354"/>
    </row>
    <row r="8" spans="1:17" s="1" customFormat="1" x14ac:dyDescent="0.25">
      <c r="A8" s="12">
        <v>44450</v>
      </c>
      <c r="B8" s="78" t="s">
        <v>3486</v>
      </c>
      <c r="C8" s="971"/>
      <c r="D8" s="43"/>
      <c r="E8" s="971"/>
      <c r="F8" s="971"/>
      <c r="G8" s="13">
        <v>10</v>
      </c>
      <c r="H8" s="13">
        <v>30</v>
      </c>
      <c r="I8" s="43"/>
      <c r="J8" s="43"/>
      <c r="K8" s="13">
        <v>30</v>
      </c>
      <c r="L8" s="13">
        <v>40</v>
      </c>
      <c r="M8" s="13">
        <v>40</v>
      </c>
      <c r="N8" s="13">
        <v>200</v>
      </c>
      <c r="O8" s="13">
        <v>4</v>
      </c>
      <c r="P8" s="13"/>
      <c r="Q8" s="43"/>
    </row>
    <row r="9" spans="1:17" s="1" customFormat="1" ht="17" thickBot="1" x14ac:dyDescent="0.3">
      <c r="A9" s="76">
        <v>44480</v>
      </c>
      <c r="B9" s="78" t="s">
        <v>3488</v>
      </c>
      <c r="C9" s="1090"/>
      <c r="D9" s="115"/>
      <c r="E9" s="1090"/>
      <c r="F9" s="1090"/>
      <c r="G9" s="115"/>
      <c r="H9" s="115"/>
      <c r="I9" s="115"/>
      <c r="J9" s="115"/>
      <c r="K9" s="115"/>
      <c r="L9" s="115"/>
      <c r="M9" s="115"/>
      <c r="N9" s="115"/>
      <c r="O9" s="14">
        <v>6</v>
      </c>
      <c r="P9" s="14"/>
      <c r="Q9" s="115"/>
    </row>
    <row r="10" spans="1:17" ht="17" thickBot="1" x14ac:dyDescent="0.3">
      <c r="A10" s="170" t="s">
        <v>3574</v>
      </c>
      <c r="B10" s="34"/>
      <c r="C10" s="34">
        <f>SUM(C7:C9)</f>
        <v>80</v>
      </c>
      <c r="D10" s="34">
        <f>SUM(D7:D9)</f>
        <v>80</v>
      </c>
      <c r="E10" s="34">
        <f>SUM(E7:E9)</f>
        <v>12</v>
      </c>
      <c r="F10" s="34">
        <f t="shared" ref="F10:M10" si="0">SUM(F7:F9)</f>
        <v>160</v>
      </c>
      <c r="G10" s="34">
        <f t="shared" si="0"/>
        <v>50</v>
      </c>
      <c r="H10" s="34">
        <f t="shared" si="0"/>
        <v>40</v>
      </c>
      <c r="I10" s="34">
        <f t="shared" si="0"/>
        <v>50</v>
      </c>
      <c r="J10" s="34">
        <f t="shared" si="0"/>
        <v>12</v>
      </c>
      <c r="K10" s="34">
        <f t="shared" si="0"/>
        <v>30</v>
      </c>
      <c r="L10" s="34">
        <f t="shared" si="0"/>
        <v>40</v>
      </c>
      <c r="M10" s="34">
        <f t="shared" si="0"/>
        <v>40</v>
      </c>
      <c r="N10" s="34">
        <f>SUM(N7:N9)</f>
        <v>200</v>
      </c>
      <c r="O10" s="34">
        <f>SUM(O7:O9)</f>
        <v>10</v>
      </c>
      <c r="P10" s="390"/>
      <c r="Q10" s="54"/>
    </row>
    <row r="11" spans="1:17" ht="17" thickBot="1" x14ac:dyDescent="0.3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</row>
    <row r="12" spans="1:17" s="8" customFormat="1" ht="17" thickBot="1" x14ac:dyDescent="0.3">
      <c r="A12" s="170" t="s">
        <v>3667</v>
      </c>
      <c r="B12" s="34"/>
      <c r="C12" s="34">
        <f>SUM(C10:C11)</f>
        <v>80</v>
      </c>
      <c r="D12" s="34">
        <f t="shared" ref="D12:O12" si="1">SUM(D10:D11)</f>
        <v>80</v>
      </c>
      <c r="E12" s="34">
        <f t="shared" si="1"/>
        <v>12</v>
      </c>
      <c r="F12" s="34">
        <f t="shared" si="1"/>
        <v>160</v>
      </c>
      <c r="G12" s="34">
        <f t="shared" si="1"/>
        <v>50</v>
      </c>
      <c r="H12" s="34">
        <f t="shared" si="1"/>
        <v>40</v>
      </c>
      <c r="I12" s="34">
        <f t="shared" si="1"/>
        <v>50</v>
      </c>
      <c r="J12" s="34">
        <f t="shared" si="1"/>
        <v>12</v>
      </c>
      <c r="K12" s="34">
        <f t="shared" si="1"/>
        <v>30</v>
      </c>
      <c r="L12" s="34">
        <f t="shared" si="1"/>
        <v>40</v>
      </c>
      <c r="M12" s="34">
        <f t="shared" si="1"/>
        <v>40</v>
      </c>
      <c r="N12" s="34">
        <f t="shared" si="1"/>
        <v>200</v>
      </c>
      <c r="O12" s="34">
        <f t="shared" si="1"/>
        <v>10</v>
      </c>
      <c r="P12" s="390"/>
      <c r="Q12" s="54"/>
    </row>
    <row r="13" spans="1:17" s="1" customFormat="1" x14ac:dyDescent="0.25">
      <c r="A13" s="55">
        <v>44743</v>
      </c>
      <c r="B13" s="53" t="s">
        <v>63</v>
      </c>
      <c r="C13" s="354"/>
      <c r="D13" s="354"/>
      <c r="E13" s="354"/>
      <c r="F13" s="354"/>
      <c r="G13" s="354"/>
      <c r="H13" s="53">
        <v>-32</v>
      </c>
      <c r="I13" s="354"/>
      <c r="J13" s="354"/>
      <c r="K13" s="53">
        <v>-22</v>
      </c>
      <c r="L13" s="53">
        <v>-40</v>
      </c>
      <c r="M13" s="53">
        <v>-19</v>
      </c>
      <c r="N13" s="53">
        <v>-120</v>
      </c>
      <c r="O13" s="354"/>
      <c r="P13" s="354"/>
      <c r="Q13" s="354"/>
    </row>
    <row r="14" spans="1:17" s="1" customFormat="1" ht="17" thickBot="1" x14ac:dyDescent="0.3">
      <c r="A14" s="55">
        <v>44743</v>
      </c>
      <c r="B14" s="53" t="s">
        <v>63</v>
      </c>
      <c r="C14" s="53">
        <v>-40</v>
      </c>
      <c r="D14" s="53">
        <v>-44</v>
      </c>
      <c r="E14" s="354"/>
      <c r="F14" s="53">
        <v>-96</v>
      </c>
      <c r="G14" s="53">
        <v>-28</v>
      </c>
      <c r="H14" s="354"/>
      <c r="I14" s="53">
        <v>-35</v>
      </c>
      <c r="J14" s="354"/>
      <c r="K14" s="354"/>
      <c r="L14" s="354"/>
      <c r="M14" s="354"/>
      <c r="N14" s="354"/>
      <c r="O14" s="53">
        <v>-6</v>
      </c>
      <c r="P14" s="53">
        <v>-4</v>
      </c>
      <c r="Q14" s="354"/>
    </row>
    <row r="15" spans="1:17" s="8" customFormat="1" ht="17" thickBot="1" x14ac:dyDescent="0.3">
      <c r="A15" s="170" t="s">
        <v>3894</v>
      </c>
      <c r="B15" s="34"/>
      <c r="C15" s="34">
        <f>SUM(C12:C14)</f>
        <v>40</v>
      </c>
      <c r="D15" s="34">
        <f t="shared" ref="D15:P15" si="2">SUM(D12:D14)</f>
        <v>36</v>
      </c>
      <c r="E15" s="34">
        <f t="shared" si="2"/>
        <v>12</v>
      </c>
      <c r="F15" s="34">
        <f t="shared" si="2"/>
        <v>64</v>
      </c>
      <c r="G15" s="34">
        <f t="shared" si="2"/>
        <v>22</v>
      </c>
      <c r="H15" s="34">
        <f t="shared" si="2"/>
        <v>8</v>
      </c>
      <c r="I15" s="34">
        <f t="shared" si="2"/>
        <v>15</v>
      </c>
      <c r="J15" s="34">
        <f t="shared" si="2"/>
        <v>12</v>
      </c>
      <c r="K15" s="34">
        <f t="shared" si="2"/>
        <v>8</v>
      </c>
      <c r="L15" s="34">
        <f t="shared" si="2"/>
        <v>0</v>
      </c>
      <c r="M15" s="34">
        <f t="shared" si="2"/>
        <v>21</v>
      </c>
      <c r="N15" s="34">
        <f t="shared" si="2"/>
        <v>80</v>
      </c>
      <c r="O15" s="34">
        <f t="shared" si="2"/>
        <v>4</v>
      </c>
      <c r="P15" s="56">
        <f t="shared" si="2"/>
        <v>-4</v>
      </c>
      <c r="Q15" s="258"/>
    </row>
    <row r="16" spans="1:17" s="6" customFormat="1" x14ac:dyDescent="0.25">
      <c r="A16" s="1164" t="s">
        <v>3969</v>
      </c>
      <c r="B16" s="665" t="s">
        <v>63</v>
      </c>
      <c r="C16" s="1165">
        <v>-40</v>
      </c>
      <c r="D16" s="1165">
        <v>-39</v>
      </c>
      <c r="E16" s="1165">
        <v>-7</v>
      </c>
      <c r="F16" s="1165">
        <v>-63</v>
      </c>
      <c r="G16" s="1165">
        <v>-22</v>
      </c>
      <c r="H16" s="1165">
        <v>-8</v>
      </c>
      <c r="I16" s="1165">
        <v>-15</v>
      </c>
      <c r="J16" s="1165">
        <v>-8</v>
      </c>
      <c r="K16" s="1165">
        <v>-8</v>
      </c>
      <c r="L16" s="1163"/>
      <c r="M16" s="1165">
        <v>-17</v>
      </c>
      <c r="N16" s="1165">
        <v>-80</v>
      </c>
      <c r="O16" s="1165">
        <v>-4</v>
      </c>
      <c r="P16" s="1163"/>
      <c r="Q16" s="1163"/>
    </row>
    <row r="17" spans="1:18" s="361" customFormat="1" ht="17" thickBot="1" x14ac:dyDescent="0.3">
      <c r="A17" s="1162"/>
      <c r="B17" s="1162" t="s">
        <v>967</v>
      </c>
      <c r="C17" s="842"/>
      <c r="D17" s="1162"/>
      <c r="E17" s="1162">
        <v>-5</v>
      </c>
      <c r="F17" s="1162">
        <v>-1</v>
      </c>
      <c r="G17" s="1162"/>
      <c r="H17" s="842"/>
      <c r="I17" s="842"/>
      <c r="J17" s="1162">
        <v>-4</v>
      </c>
      <c r="K17" s="842"/>
      <c r="L17" s="1162"/>
      <c r="M17" s="1162">
        <v>-4</v>
      </c>
      <c r="N17" s="842"/>
      <c r="O17" s="842"/>
      <c r="P17" s="1162"/>
      <c r="Q17" s="1162"/>
      <c r="R17" s="361" t="s">
        <v>3953</v>
      </c>
    </row>
    <row r="18" spans="1:18" s="8" customFormat="1" ht="17" thickBot="1" x14ac:dyDescent="0.3">
      <c r="A18" s="171" t="s">
        <v>3973</v>
      </c>
      <c r="B18" s="41"/>
      <c r="C18" s="181">
        <f>SUM(C15:C17)</f>
        <v>0</v>
      </c>
      <c r="D18" s="56">
        <f>SUM(D15:D17)</f>
        <v>-3</v>
      </c>
      <c r="E18" s="181">
        <f t="shared" ref="E18:P18" si="3">SUM(E15:E17)</f>
        <v>0</v>
      </c>
      <c r="F18" s="181">
        <f t="shared" si="3"/>
        <v>0</v>
      </c>
      <c r="G18" s="181">
        <f t="shared" si="3"/>
        <v>0</v>
      </c>
      <c r="H18" s="181">
        <f t="shared" si="3"/>
        <v>0</v>
      </c>
      <c r="I18" s="181">
        <f t="shared" si="3"/>
        <v>0</v>
      </c>
      <c r="J18" s="181">
        <f t="shared" si="3"/>
        <v>0</v>
      </c>
      <c r="K18" s="181">
        <f t="shared" si="3"/>
        <v>0</v>
      </c>
      <c r="L18" s="41">
        <f t="shared" si="3"/>
        <v>0</v>
      </c>
      <c r="M18" s="181">
        <f t="shared" si="3"/>
        <v>0</v>
      </c>
      <c r="N18" s="181">
        <f t="shared" si="3"/>
        <v>0</v>
      </c>
      <c r="O18" s="181">
        <f t="shared" si="3"/>
        <v>0</v>
      </c>
      <c r="P18" s="56">
        <f t="shared" si="3"/>
        <v>-4</v>
      </c>
      <c r="Q18" s="258"/>
    </row>
    <row r="19" spans="1:18" s="361" customFormat="1" x14ac:dyDescent="0.25">
      <c r="A19" s="1162"/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</row>
    <row r="20" spans="1:18" x14ac:dyDescent="0.2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</row>
    <row r="21" spans="1:18" s="6" customFormat="1" x14ac:dyDescent="0.25">
      <c r="A21" s="392"/>
      <c r="B21" s="392"/>
      <c r="C21" s="392"/>
      <c r="D21" s="660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</row>
    <row r="23" spans="1:18" x14ac:dyDescent="0.25">
      <c r="A23" s="361" t="s">
        <v>3950</v>
      </c>
      <c r="B23" s="361"/>
    </row>
    <row r="24" spans="1:18" x14ac:dyDescent="0.25">
      <c r="A24" s="361" t="s">
        <v>3951</v>
      </c>
      <c r="B24" s="361"/>
    </row>
    <row r="25" spans="1:18" x14ac:dyDescent="0.25">
      <c r="A25" s="361" t="s">
        <v>3952</v>
      </c>
      <c r="B25" s="361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tabColor rgb="FF92D050"/>
  </sheetPr>
  <dimension ref="A1:Q23"/>
  <sheetViews>
    <sheetView workbookViewId="0">
      <selection activeCell="B20" sqref="B20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16" width="8.5" style="2" customWidth="1"/>
    <col min="17" max="16384" width="9" style="2"/>
  </cols>
  <sheetData>
    <row r="1" spans="1:16" x14ac:dyDescent="0.25">
      <c r="A1" s="1" t="s">
        <v>23</v>
      </c>
      <c r="B1" s="1"/>
      <c r="C1" s="1"/>
      <c r="D1" s="1"/>
      <c r="E1" s="1"/>
      <c r="F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3" t="s">
        <v>2571</v>
      </c>
    </row>
    <row r="4" spans="1:16" x14ac:dyDescent="0.25">
      <c r="A4" s="3" t="s">
        <v>2715</v>
      </c>
      <c r="B4" s="3"/>
      <c r="C4" s="3"/>
      <c r="D4" s="3"/>
      <c r="E4" s="3"/>
      <c r="F4" s="3"/>
      <c r="G4" s="62"/>
      <c r="H4" s="3"/>
      <c r="I4" s="3"/>
      <c r="J4" s="3"/>
      <c r="K4" s="3"/>
      <c r="L4" s="3"/>
      <c r="M4" s="3"/>
      <c r="N4" s="3"/>
      <c r="O4" s="3"/>
      <c r="P4" s="3"/>
    </row>
    <row r="5" spans="1:16" ht="17" thickBot="1" x14ac:dyDescent="0.3"/>
    <row r="6" spans="1:16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18</v>
      </c>
      <c r="F6" s="10" t="s">
        <v>10</v>
      </c>
      <c r="G6" s="10" t="s">
        <v>4</v>
      </c>
      <c r="H6" s="10" t="s">
        <v>27</v>
      </c>
      <c r="I6" s="10" t="s">
        <v>32</v>
      </c>
      <c r="J6" s="10" t="s">
        <v>28</v>
      </c>
      <c r="K6" s="10" t="s">
        <v>31</v>
      </c>
      <c r="L6" s="10" t="s">
        <v>29</v>
      </c>
      <c r="M6" s="10" t="s">
        <v>30</v>
      </c>
      <c r="N6" s="10" t="s">
        <v>134</v>
      </c>
      <c r="O6" s="10" t="s">
        <v>17</v>
      </c>
      <c r="P6" s="10"/>
    </row>
    <row r="7" spans="1:16" s="1" customFormat="1" x14ac:dyDescent="0.25">
      <c r="A7" s="12" t="s">
        <v>3368</v>
      </c>
      <c r="B7" s="15" t="s">
        <v>3369</v>
      </c>
      <c r="C7" s="972">
        <v>70</v>
      </c>
      <c r="D7" s="972">
        <v>90</v>
      </c>
      <c r="E7" s="972">
        <v>40</v>
      </c>
      <c r="F7" s="972">
        <v>20</v>
      </c>
      <c r="G7" s="972">
        <v>40</v>
      </c>
      <c r="H7" s="972">
        <v>150</v>
      </c>
      <c r="I7" s="972">
        <v>150</v>
      </c>
      <c r="J7" s="972">
        <v>8</v>
      </c>
      <c r="K7" s="972">
        <v>300</v>
      </c>
      <c r="L7" s="972"/>
      <c r="M7" s="972"/>
      <c r="N7" s="972"/>
      <c r="O7" s="972"/>
      <c r="P7" s="43"/>
    </row>
    <row r="8" spans="1:16" s="1" customFormat="1" x14ac:dyDescent="0.25">
      <c r="A8" s="12" t="s">
        <v>3372</v>
      </c>
      <c r="B8" s="15" t="s">
        <v>3373</v>
      </c>
      <c r="C8" s="971"/>
      <c r="D8" s="971"/>
      <c r="E8" s="971"/>
      <c r="F8" s="971"/>
      <c r="G8" s="971"/>
      <c r="H8" s="971"/>
      <c r="I8" s="971"/>
      <c r="J8" s="971"/>
      <c r="K8" s="971"/>
      <c r="L8" s="972">
        <v>50</v>
      </c>
      <c r="M8" s="972">
        <v>100</v>
      </c>
      <c r="N8" s="972">
        <v>40</v>
      </c>
      <c r="O8" s="972">
        <v>20</v>
      </c>
      <c r="P8" s="43"/>
    </row>
    <row r="9" spans="1:16" s="1066" customFormat="1" ht="17" thickBot="1" x14ac:dyDescent="0.3">
      <c r="A9" s="1067" t="s">
        <v>3575</v>
      </c>
      <c r="B9" s="1068" t="s">
        <v>3577</v>
      </c>
      <c r="C9" s="1069">
        <v>20</v>
      </c>
      <c r="D9" s="1069"/>
      <c r="E9" s="1069"/>
      <c r="F9" s="1069">
        <v>15</v>
      </c>
      <c r="G9" s="1069">
        <v>22</v>
      </c>
      <c r="H9" s="1069"/>
      <c r="I9" s="1069"/>
      <c r="J9" s="1069"/>
      <c r="K9" s="1069"/>
      <c r="L9" s="1069"/>
      <c r="M9" s="1069"/>
      <c r="N9" s="1069"/>
      <c r="O9" s="1069"/>
      <c r="P9" s="1070"/>
    </row>
    <row r="10" spans="1:16" s="1" customFormat="1" ht="17" thickBot="1" x14ac:dyDescent="0.3">
      <c r="A10" s="170" t="s">
        <v>3456</v>
      </c>
      <c r="B10" s="34"/>
      <c r="C10" s="34">
        <f>SUM(C7:C9)</f>
        <v>90</v>
      </c>
      <c r="D10" s="34">
        <f t="shared" ref="D10:O10" si="0">SUM(D7:D9)</f>
        <v>90</v>
      </c>
      <c r="E10" s="34">
        <f t="shared" si="0"/>
        <v>40</v>
      </c>
      <c r="F10" s="34">
        <f t="shared" si="0"/>
        <v>35</v>
      </c>
      <c r="G10" s="34">
        <f t="shared" si="0"/>
        <v>62</v>
      </c>
      <c r="H10" s="34">
        <f t="shared" si="0"/>
        <v>150</v>
      </c>
      <c r="I10" s="34">
        <f t="shared" si="0"/>
        <v>150</v>
      </c>
      <c r="J10" s="34">
        <f t="shared" si="0"/>
        <v>8</v>
      </c>
      <c r="K10" s="34">
        <f t="shared" si="0"/>
        <v>300</v>
      </c>
      <c r="L10" s="34">
        <f t="shared" si="0"/>
        <v>50</v>
      </c>
      <c r="M10" s="34">
        <f t="shared" si="0"/>
        <v>100</v>
      </c>
      <c r="N10" s="34">
        <f t="shared" si="0"/>
        <v>40</v>
      </c>
      <c r="O10" s="34">
        <f t="shared" si="0"/>
        <v>20</v>
      </c>
      <c r="P10" s="54"/>
    </row>
    <row r="11" spans="1:16" s="1" customFormat="1" ht="17" thickBot="1" x14ac:dyDescent="0.3">
      <c r="A11" s="55">
        <v>44480</v>
      </c>
      <c r="B11" s="301" t="s">
        <v>3487</v>
      </c>
      <c r="C11" s="1034"/>
      <c r="D11" s="1035"/>
      <c r="E11" s="1034"/>
      <c r="F11" s="1034">
        <v>40</v>
      </c>
      <c r="G11" s="1034">
        <v>100</v>
      </c>
      <c r="H11" s="354"/>
      <c r="I11" s="354"/>
      <c r="J11" s="53">
        <v>10</v>
      </c>
      <c r="K11" s="1034"/>
      <c r="L11" s="1034"/>
      <c r="M11" s="1034"/>
      <c r="N11" s="1034"/>
      <c r="O11" s="1034"/>
      <c r="P11" s="354"/>
    </row>
    <row r="12" spans="1:16" s="6" customFormat="1" ht="17" thickBot="1" x14ac:dyDescent="0.3">
      <c r="A12" s="170" t="s">
        <v>3574</v>
      </c>
      <c r="B12" s="34"/>
      <c r="C12" s="34">
        <f>SUM(C10:C11)</f>
        <v>90</v>
      </c>
      <c r="D12" s="34">
        <f t="shared" ref="D12:O12" si="1">SUM(D10:D11)</f>
        <v>90</v>
      </c>
      <c r="E12" s="34">
        <f t="shared" si="1"/>
        <v>40</v>
      </c>
      <c r="F12" s="34">
        <f t="shared" si="1"/>
        <v>75</v>
      </c>
      <c r="G12" s="34">
        <f t="shared" si="1"/>
        <v>162</v>
      </c>
      <c r="H12" s="34">
        <f t="shared" si="1"/>
        <v>150</v>
      </c>
      <c r="I12" s="34">
        <f t="shared" si="1"/>
        <v>150</v>
      </c>
      <c r="J12" s="34">
        <f t="shared" si="1"/>
        <v>18</v>
      </c>
      <c r="K12" s="34">
        <f t="shared" si="1"/>
        <v>300</v>
      </c>
      <c r="L12" s="34">
        <f t="shared" si="1"/>
        <v>50</v>
      </c>
      <c r="M12" s="34">
        <f t="shared" si="1"/>
        <v>100</v>
      </c>
      <c r="N12" s="34">
        <f t="shared" si="1"/>
        <v>40</v>
      </c>
      <c r="O12" s="34">
        <f t="shared" si="1"/>
        <v>20</v>
      </c>
      <c r="P12" s="54"/>
    </row>
    <row r="13" spans="1:16" s="1" customFormat="1" x14ac:dyDescent="0.25">
      <c r="A13" s="55" t="s">
        <v>3641</v>
      </c>
      <c r="B13" s="301" t="s">
        <v>63</v>
      </c>
      <c r="C13" s="971"/>
      <c r="D13" s="43"/>
      <c r="E13" s="971"/>
      <c r="F13" s="13">
        <v>-43</v>
      </c>
      <c r="G13" s="971"/>
      <c r="H13" s="43"/>
      <c r="I13" s="43"/>
      <c r="J13" s="43"/>
      <c r="K13" s="43"/>
      <c r="L13" s="13">
        <v>-50</v>
      </c>
      <c r="M13" s="13">
        <v>-96</v>
      </c>
      <c r="N13" s="13">
        <v>-34</v>
      </c>
      <c r="O13" s="13">
        <v>-18</v>
      </c>
      <c r="P13" s="43"/>
    </row>
    <row r="14" spans="1:16" s="1" customFormat="1" x14ac:dyDescent="0.25">
      <c r="A14" s="55" t="s">
        <v>3641</v>
      </c>
      <c r="B14" s="301" t="s">
        <v>63</v>
      </c>
      <c r="C14" s="13">
        <v>-84</v>
      </c>
      <c r="D14" s="43"/>
      <c r="E14" s="43"/>
      <c r="F14" s="13">
        <v>-30</v>
      </c>
      <c r="G14" s="43"/>
      <c r="H14" s="13">
        <v>-50</v>
      </c>
      <c r="I14" s="13">
        <v>-50</v>
      </c>
      <c r="J14" s="13">
        <v>-10</v>
      </c>
      <c r="K14" s="13">
        <v>-100</v>
      </c>
      <c r="L14" s="43"/>
      <c r="M14" s="43"/>
      <c r="N14" s="43"/>
      <c r="O14" s="43"/>
      <c r="P14" s="43"/>
    </row>
    <row r="15" spans="1:16" s="1" customFormat="1" ht="17" thickBot="1" x14ac:dyDescent="0.3">
      <c r="A15" s="55" t="s">
        <v>3643</v>
      </c>
      <c r="B15" s="301" t="s">
        <v>63</v>
      </c>
      <c r="C15" s="354"/>
      <c r="D15" s="53">
        <v>-83</v>
      </c>
      <c r="E15" s="53">
        <v>-37</v>
      </c>
      <c r="F15" s="354"/>
      <c r="G15" s="53">
        <v>-150</v>
      </c>
      <c r="H15" s="53">
        <v>-96</v>
      </c>
      <c r="I15" s="53">
        <v>-100</v>
      </c>
      <c r="J15" s="354"/>
      <c r="K15" s="53">
        <v>-189</v>
      </c>
      <c r="L15" s="354"/>
      <c r="M15" s="354"/>
      <c r="N15" s="354"/>
      <c r="O15" s="354"/>
      <c r="P15" s="354"/>
    </row>
    <row r="16" spans="1:16" s="6" customFormat="1" ht="17" thickBot="1" x14ac:dyDescent="0.3">
      <c r="A16" s="170" t="s">
        <v>3667</v>
      </c>
      <c r="B16" s="34"/>
      <c r="C16" s="34">
        <f>SUM(C12:C15)</f>
        <v>6</v>
      </c>
      <c r="D16" s="34">
        <f t="shared" ref="D16:P16" si="2">SUM(D12:D15)</f>
        <v>7</v>
      </c>
      <c r="E16" s="34">
        <f t="shared" si="2"/>
        <v>3</v>
      </c>
      <c r="F16" s="34">
        <f t="shared" si="2"/>
        <v>2</v>
      </c>
      <c r="G16" s="34">
        <f t="shared" si="2"/>
        <v>12</v>
      </c>
      <c r="H16" s="34">
        <f t="shared" si="2"/>
        <v>4</v>
      </c>
      <c r="I16" s="34">
        <f t="shared" si="2"/>
        <v>0</v>
      </c>
      <c r="J16" s="34">
        <f t="shared" si="2"/>
        <v>8</v>
      </c>
      <c r="K16" s="34">
        <f t="shared" si="2"/>
        <v>11</v>
      </c>
      <c r="L16" s="34">
        <f t="shared" si="2"/>
        <v>0</v>
      </c>
      <c r="M16" s="34">
        <f t="shared" si="2"/>
        <v>4</v>
      </c>
      <c r="N16" s="34">
        <f t="shared" si="2"/>
        <v>6</v>
      </c>
      <c r="O16" s="34">
        <f t="shared" si="2"/>
        <v>2</v>
      </c>
      <c r="P16" s="34">
        <f t="shared" si="2"/>
        <v>0</v>
      </c>
    </row>
    <row r="17" spans="1:17" s="1" customFormat="1" ht="17" thickBot="1" x14ac:dyDescent="0.3">
      <c r="A17" s="55" t="s">
        <v>3757</v>
      </c>
      <c r="B17" s="301" t="s">
        <v>63</v>
      </c>
      <c r="C17" s="53">
        <v>-6</v>
      </c>
      <c r="D17" s="53">
        <v>-7</v>
      </c>
      <c r="E17" s="53">
        <v>-3</v>
      </c>
      <c r="F17" s="53">
        <v>-2</v>
      </c>
      <c r="G17" s="53">
        <v>-12</v>
      </c>
      <c r="H17" s="354"/>
      <c r="I17" s="354"/>
      <c r="J17" s="53">
        <v>-8</v>
      </c>
      <c r="K17" s="53">
        <v>-11</v>
      </c>
      <c r="L17" s="354"/>
      <c r="M17" s="53">
        <v>-4</v>
      </c>
      <c r="N17" s="53">
        <v>-6</v>
      </c>
      <c r="O17" s="53">
        <v>-2</v>
      </c>
      <c r="P17" s="354"/>
    </row>
    <row r="18" spans="1:17" s="6" customFormat="1" ht="17" thickBot="1" x14ac:dyDescent="0.3">
      <c r="A18" s="170" t="s">
        <v>3894</v>
      </c>
      <c r="B18" s="34"/>
      <c r="C18" s="34">
        <f>SUM(C16:C17)</f>
        <v>0</v>
      </c>
      <c r="D18" s="34">
        <f t="shared" ref="D18:P18" si="3">SUM(D16:D17)</f>
        <v>0</v>
      </c>
      <c r="E18" s="34">
        <f t="shared" si="3"/>
        <v>0</v>
      </c>
      <c r="F18" s="34">
        <f t="shared" si="3"/>
        <v>0</v>
      </c>
      <c r="G18" s="34">
        <f t="shared" si="3"/>
        <v>0</v>
      </c>
      <c r="H18" s="34">
        <f t="shared" si="3"/>
        <v>4</v>
      </c>
      <c r="I18" s="34">
        <f t="shared" si="3"/>
        <v>0</v>
      </c>
      <c r="J18" s="34">
        <f t="shared" si="3"/>
        <v>0</v>
      </c>
      <c r="K18" s="34">
        <f t="shared" si="3"/>
        <v>0</v>
      </c>
      <c r="L18" s="34">
        <f t="shared" si="3"/>
        <v>0</v>
      </c>
      <c r="M18" s="34">
        <f t="shared" si="3"/>
        <v>0</v>
      </c>
      <c r="N18" s="34">
        <f t="shared" si="3"/>
        <v>0</v>
      </c>
      <c r="O18" s="34">
        <f t="shared" si="3"/>
        <v>0</v>
      </c>
      <c r="P18" s="34">
        <f t="shared" si="3"/>
        <v>0</v>
      </c>
    </row>
    <row r="19" spans="1:17" s="49" customFormat="1" x14ac:dyDescent="0.25">
      <c r="A19" s="507"/>
      <c r="B19" s="933" t="s">
        <v>967</v>
      </c>
      <c r="C19" s="508"/>
      <c r="D19" s="508"/>
      <c r="E19" s="508"/>
      <c r="F19" s="508"/>
      <c r="G19" s="508"/>
      <c r="H19" s="508">
        <v>-4</v>
      </c>
      <c r="I19" s="508"/>
      <c r="J19" s="508"/>
      <c r="K19" s="508"/>
      <c r="L19" s="508"/>
      <c r="M19" s="508"/>
      <c r="N19" s="508"/>
      <c r="O19" s="508"/>
      <c r="P19" s="508"/>
      <c r="Q19" s="49" t="s">
        <v>3953</v>
      </c>
    </row>
    <row r="20" spans="1:17" s="1" customFormat="1" x14ac:dyDescent="0.25">
      <c r="A20" s="55"/>
      <c r="B20" s="301"/>
      <c r="C20" s="53"/>
      <c r="D20" s="354"/>
      <c r="E20" s="354"/>
      <c r="F20" s="53"/>
      <c r="G20" s="354"/>
      <c r="H20" s="53"/>
      <c r="I20" s="53"/>
      <c r="J20" s="53"/>
      <c r="K20" s="53"/>
      <c r="L20" s="354"/>
      <c r="M20" s="354"/>
      <c r="N20" s="354"/>
      <c r="O20" s="354"/>
      <c r="P20" s="354"/>
    </row>
    <row r="21" spans="1:17" x14ac:dyDescent="0.25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</row>
    <row r="22" spans="1:17" x14ac:dyDescent="0.25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</row>
    <row r="23" spans="1:17" s="1" customFormat="1" x14ac:dyDescent="0.25">
      <c r="A23" s="43"/>
      <c r="B23" s="43"/>
      <c r="C23" s="43"/>
      <c r="D23" s="43"/>
      <c r="E23" s="43"/>
      <c r="F23" s="43"/>
      <c r="G23" s="13"/>
      <c r="H23" s="43"/>
      <c r="I23" s="43"/>
      <c r="J23" s="43"/>
      <c r="K23" s="43"/>
      <c r="L23" s="43"/>
      <c r="M23" s="43"/>
      <c r="N23" s="43"/>
      <c r="O23" s="43"/>
      <c r="P23" s="43"/>
    </row>
  </sheetData>
  <pageMargins left="0.7" right="0.7" top="0.75" bottom="0.75" header="0.3" footer="0.3"/>
  <pageSetup orientation="portrait" horizontalDpi="4294967293" verticalDpi="4294967293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tabColor rgb="FF92D050"/>
  </sheetPr>
  <dimension ref="A1:U40"/>
  <sheetViews>
    <sheetView topLeftCell="A16" workbookViewId="0">
      <selection activeCell="E33" sqref="E33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3" width="8.6640625" style="2" customWidth="1"/>
    <col min="4" max="18" width="8.5" style="2" customWidth="1"/>
    <col min="19" max="16384" width="9" style="2"/>
  </cols>
  <sheetData>
    <row r="1" spans="1:18" x14ac:dyDescent="0.25">
      <c r="A1" s="1" t="s">
        <v>23</v>
      </c>
      <c r="B1" s="1"/>
      <c r="C1" s="1"/>
      <c r="D1" s="1"/>
      <c r="E1" s="1"/>
      <c r="F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/>
      <c r="B2" s="1"/>
      <c r="C2" s="1"/>
      <c r="D2" s="1"/>
      <c r="E2" s="1"/>
      <c r="F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3" t="s">
        <v>2571</v>
      </c>
    </row>
    <row r="4" spans="1:18" x14ac:dyDescent="0.25">
      <c r="A4" s="3" t="s">
        <v>3132</v>
      </c>
      <c r="B4" s="3"/>
      <c r="C4" s="3"/>
      <c r="D4" s="3"/>
      <c r="E4" s="3"/>
      <c r="F4" s="3"/>
      <c r="G4" s="62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ht="17" thickBot="1" x14ac:dyDescent="0.3"/>
    <row r="6" spans="1:18" s="1" customFormat="1" ht="17" thickBot="1" x14ac:dyDescent="0.3">
      <c r="A6" s="9" t="s">
        <v>0</v>
      </c>
      <c r="B6" s="10" t="s">
        <v>1</v>
      </c>
      <c r="C6" s="10" t="s">
        <v>4</v>
      </c>
      <c r="D6" s="10" t="s">
        <v>29</v>
      </c>
      <c r="E6" s="10" t="s">
        <v>30</v>
      </c>
      <c r="F6" s="10" t="s">
        <v>31</v>
      </c>
      <c r="G6" s="10" t="s">
        <v>365</v>
      </c>
      <c r="H6" s="10" t="s">
        <v>3</v>
      </c>
      <c r="I6" s="10" t="s">
        <v>10</v>
      </c>
      <c r="J6" s="10" t="s">
        <v>28</v>
      </c>
      <c r="K6" s="10" t="s">
        <v>27</v>
      </c>
      <c r="L6" s="10" t="s">
        <v>2</v>
      </c>
      <c r="M6" s="10" t="s">
        <v>134</v>
      </c>
      <c r="N6" s="10" t="s">
        <v>778</v>
      </c>
      <c r="O6" s="10" t="s">
        <v>17</v>
      </c>
      <c r="P6" s="10" t="s">
        <v>18</v>
      </c>
      <c r="Q6" s="10" t="s">
        <v>26</v>
      </c>
      <c r="R6" s="10"/>
    </row>
    <row r="7" spans="1:18" s="1" customFormat="1" x14ac:dyDescent="0.25">
      <c r="A7" s="984">
        <v>44204</v>
      </c>
      <c r="B7" s="983" t="s">
        <v>3341</v>
      </c>
      <c r="C7" s="983"/>
      <c r="D7" s="983">
        <v>14</v>
      </c>
      <c r="E7" s="983"/>
      <c r="F7" s="983">
        <v>50</v>
      </c>
      <c r="G7" s="983"/>
      <c r="H7" s="983">
        <v>60</v>
      </c>
      <c r="I7" s="983"/>
      <c r="J7" s="983"/>
      <c r="K7" s="983">
        <v>60</v>
      </c>
      <c r="L7" s="983"/>
      <c r="M7" s="983"/>
      <c r="N7" s="983"/>
      <c r="O7" s="983"/>
      <c r="P7" s="983"/>
      <c r="Q7" s="983">
        <v>30</v>
      </c>
      <c r="R7" s="983"/>
    </row>
    <row r="8" spans="1:18" s="1" customFormat="1" x14ac:dyDescent="0.25">
      <c r="A8" s="12">
        <v>44294</v>
      </c>
      <c r="B8" s="15" t="s">
        <v>3131</v>
      </c>
      <c r="C8" s="972">
        <v>12</v>
      </c>
      <c r="D8" s="971"/>
      <c r="E8" s="972">
        <v>10</v>
      </c>
      <c r="F8" s="972">
        <v>100</v>
      </c>
      <c r="G8" s="972"/>
      <c r="H8" s="972">
        <v>8</v>
      </c>
      <c r="I8" s="972">
        <v>5</v>
      </c>
      <c r="J8" s="972">
        <v>13</v>
      </c>
      <c r="K8" s="972">
        <v>10</v>
      </c>
      <c r="L8" s="972">
        <v>4</v>
      </c>
      <c r="M8" s="972">
        <v>20</v>
      </c>
      <c r="N8" s="13"/>
      <c r="O8" s="13"/>
      <c r="P8" s="13"/>
      <c r="Q8" s="13"/>
      <c r="R8" s="13"/>
    </row>
    <row r="9" spans="1:18" s="1" customFormat="1" x14ac:dyDescent="0.25">
      <c r="A9" s="12">
        <v>44294</v>
      </c>
      <c r="B9" s="15" t="s">
        <v>3133</v>
      </c>
      <c r="C9" s="972">
        <v>280</v>
      </c>
      <c r="D9" s="972">
        <v>30</v>
      </c>
      <c r="E9" s="972">
        <v>40</v>
      </c>
      <c r="F9" s="972">
        <v>100</v>
      </c>
      <c r="G9" s="972">
        <v>100</v>
      </c>
      <c r="H9" s="972">
        <v>210</v>
      </c>
      <c r="I9" s="972">
        <v>80</v>
      </c>
      <c r="J9" s="972">
        <v>40</v>
      </c>
      <c r="K9" s="972">
        <v>12</v>
      </c>
      <c r="L9" s="972">
        <v>140</v>
      </c>
      <c r="M9" s="972">
        <v>15</v>
      </c>
      <c r="N9" s="13"/>
      <c r="O9" s="13"/>
      <c r="P9" s="13"/>
      <c r="Q9" s="13"/>
      <c r="R9" s="13"/>
    </row>
    <row r="10" spans="1:18" s="49" customFormat="1" x14ac:dyDescent="0.25">
      <c r="A10" s="12">
        <v>44385</v>
      </c>
      <c r="B10" s="15" t="s">
        <v>3159</v>
      </c>
      <c r="C10" s="972">
        <v>45</v>
      </c>
      <c r="D10" s="972">
        <v>6</v>
      </c>
      <c r="E10" s="972">
        <v>16</v>
      </c>
      <c r="F10" s="972">
        <v>100</v>
      </c>
      <c r="G10" s="1159"/>
      <c r="H10" s="660"/>
      <c r="I10" s="660"/>
      <c r="J10" s="185"/>
      <c r="K10" s="972">
        <v>15</v>
      </c>
      <c r="L10" s="590"/>
      <c r="M10" s="972">
        <v>15</v>
      </c>
      <c r="N10" s="1159"/>
      <c r="O10" s="1159"/>
      <c r="P10" s="1159"/>
      <c r="Q10" s="660"/>
      <c r="R10" s="185"/>
    </row>
    <row r="11" spans="1:18" s="1" customFormat="1" x14ac:dyDescent="0.25">
      <c r="A11" s="12">
        <v>44477</v>
      </c>
      <c r="B11" s="15" t="s">
        <v>3169</v>
      </c>
      <c r="C11" s="972">
        <v>5</v>
      </c>
      <c r="D11" s="971"/>
      <c r="E11" s="972">
        <v>4</v>
      </c>
      <c r="F11" s="972">
        <v>100</v>
      </c>
      <c r="G11" s="972">
        <v>225</v>
      </c>
      <c r="H11" s="43"/>
      <c r="I11" s="43"/>
      <c r="J11" s="43"/>
      <c r="K11" s="972">
        <v>5</v>
      </c>
      <c r="L11" s="43"/>
      <c r="M11" s="972">
        <v>15</v>
      </c>
      <c r="N11" s="972">
        <v>50</v>
      </c>
      <c r="O11" s="972">
        <v>20</v>
      </c>
      <c r="P11" s="972">
        <v>20</v>
      </c>
      <c r="Q11" s="13"/>
      <c r="R11" s="43"/>
    </row>
    <row r="12" spans="1:18" s="1" customFormat="1" x14ac:dyDescent="0.25">
      <c r="A12" s="250" t="s">
        <v>3202</v>
      </c>
      <c r="B12" s="367" t="s">
        <v>3365</v>
      </c>
      <c r="C12" s="971"/>
      <c r="D12" s="43">
        <v>-14</v>
      </c>
      <c r="E12" s="971"/>
      <c r="F12" s="43">
        <v>-50</v>
      </c>
      <c r="G12" s="971"/>
      <c r="H12" s="43">
        <v>-59</v>
      </c>
      <c r="I12" s="43"/>
      <c r="J12" s="43"/>
      <c r="K12" s="43">
        <v>-60</v>
      </c>
      <c r="L12" s="43"/>
      <c r="M12" s="971"/>
      <c r="N12" s="971"/>
      <c r="O12" s="971"/>
      <c r="P12" s="971"/>
      <c r="Q12" s="43">
        <v>-30</v>
      </c>
      <c r="R12" s="43"/>
    </row>
    <row r="13" spans="1:18" s="1" customFormat="1" ht="17" thickBot="1" x14ac:dyDescent="0.3">
      <c r="A13" s="894" t="s">
        <v>3219</v>
      </c>
      <c r="B13" s="994" t="s">
        <v>3366</v>
      </c>
      <c r="C13" s="993"/>
      <c r="D13" s="370"/>
      <c r="E13" s="993"/>
      <c r="F13" s="370"/>
      <c r="G13" s="993"/>
      <c r="H13" s="370">
        <v>-1</v>
      </c>
      <c r="I13" s="370"/>
      <c r="J13" s="370"/>
      <c r="K13" s="370"/>
      <c r="L13" s="370"/>
      <c r="M13" s="993"/>
      <c r="N13" s="993"/>
      <c r="O13" s="993"/>
      <c r="P13" s="993"/>
      <c r="Q13" s="370"/>
      <c r="R13" s="370"/>
    </row>
    <row r="14" spans="1:18" s="1" customFormat="1" ht="17" thickBot="1" x14ac:dyDescent="0.3">
      <c r="A14" s="170" t="s">
        <v>3221</v>
      </c>
      <c r="B14" s="34"/>
      <c r="C14" s="34">
        <f t="shared" ref="C14:Q14" si="0">SUM(C7:C13)</f>
        <v>342</v>
      </c>
      <c r="D14" s="34">
        <f t="shared" si="0"/>
        <v>36</v>
      </c>
      <c r="E14" s="34">
        <f t="shared" si="0"/>
        <v>70</v>
      </c>
      <c r="F14" s="34">
        <f t="shared" si="0"/>
        <v>400</v>
      </c>
      <c r="G14" s="34">
        <f t="shared" si="0"/>
        <v>325</v>
      </c>
      <c r="H14" s="34">
        <f t="shared" si="0"/>
        <v>218</v>
      </c>
      <c r="I14" s="34">
        <f t="shared" si="0"/>
        <v>85</v>
      </c>
      <c r="J14" s="34">
        <f t="shared" si="0"/>
        <v>53</v>
      </c>
      <c r="K14" s="34">
        <f t="shared" si="0"/>
        <v>42</v>
      </c>
      <c r="L14" s="34">
        <f t="shared" si="0"/>
        <v>144</v>
      </c>
      <c r="M14" s="34">
        <f t="shared" si="0"/>
        <v>65</v>
      </c>
      <c r="N14" s="34">
        <f t="shared" si="0"/>
        <v>50</v>
      </c>
      <c r="O14" s="34">
        <f t="shared" si="0"/>
        <v>20</v>
      </c>
      <c r="P14" s="34">
        <f t="shared" si="0"/>
        <v>20</v>
      </c>
      <c r="Q14" s="34">
        <f t="shared" si="0"/>
        <v>0</v>
      </c>
      <c r="R14" s="34"/>
    </row>
    <row r="15" spans="1:18" ht="17" thickBot="1" x14ac:dyDescent="0.3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</row>
    <row r="16" spans="1:18" s="6" customFormat="1" ht="17" thickBot="1" x14ac:dyDescent="0.3">
      <c r="A16" s="170" t="s">
        <v>3339</v>
      </c>
      <c r="B16" s="34"/>
      <c r="C16" s="34">
        <f>SUM(C14:C15)</f>
        <v>342</v>
      </c>
      <c r="D16" s="34">
        <f t="shared" ref="D16:Q16" si="1">SUM(D14:D15)</f>
        <v>36</v>
      </c>
      <c r="E16" s="34">
        <f t="shared" si="1"/>
        <v>70</v>
      </c>
      <c r="F16" s="34">
        <f t="shared" si="1"/>
        <v>400</v>
      </c>
      <c r="G16" s="34">
        <f t="shared" si="1"/>
        <v>325</v>
      </c>
      <c r="H16" s="34">
        <f t="shared" si="1"/>
        <v>218</v>
      </c>
      <c r="I16" s="34">
        <f t="shared" si="1"/>
        <v>85</v>
      </c>
      <c r="J16" s="34">
        <f t="shared" si="1"/>
        <v>53</v>
      </c>
      <c r="K16" s="34">
        <f t="shared" si="1"/>
        <v>42</v>
      </c>
      <c r="L16" s="34">
        <f t="shared" si="1"/>
        <v>144</v>
      </c>
      <c r="M16" s="34">
        <f t="shared" si="1"/>
        <v>65</v>
      </c>
      <c r="N16" s="34">
        <f t="shared" si="1"/>
        <v>50</v>
      </c>
      <c r="O16" s="34">
        <f t="shared" si="1"/>
        <v>20</v>
      </c>
      <c r="P16" s="34">
        <f t="shared" si="1"/>
        <v>20</v>
      </c>
      <c r="Q16" s="34">
        <f t="shared" si="1"/>
        <v>0</v>
      </c>
      <c r="R16" s="34"/>
    </row>
    <row r="17" spans="1:21" ht="17" thickBot="1" x14ac:dyDescent="0.3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</row>
    <row r="18" spans="1:21" s="6" customFormat="1" ht="17" thickBot="1" x14ac:dyDescent="0.3">
      <c r="A18" s="170" t="s">
        <v>3456</v>
      </c>
      <c r="B18" s="34"/>
      <c r="C18" s="34">
        <f>SUM(C16:C17)</f>
        <v>342</v>
      </c>
      <c r="D18" s="34">
        <f t="shared" ref="D18:R18" si="2">SUM(D16:D17)</f>
        <v>36</v>
      </c>
      <c r="E18" s="34">
        <f t="shared" si="2"/>
        <v>70</v>
      </c>
      <c r="F18" s="34">
        <f t="shared" si="2"/>
        <v>400</v>
      </c>
      <c r="G18" s="34">
        <f t="shared" si="2"/>
        <v>325</v>
      </c>
      <c r="H18" s="34">
        <f t="shared" si="2"/>
        <v>218</v>
      </c>
      <c r="I18" s="34">
        <f t="shared" si="2"/>
        <v>85</v>
      </c>
      <c r="J18" s="34">
        <f t="shared" si="2"/>
        <v>53</v>
      </c>
      <c r="K18" s="34">
        <f t="shared" si="2"/>
        <v>42</v>
      </c>
      <c r="L18" s="34">
        <f t="shared" si="2"/>
        <v>144</v>
      </c>
      <c r="M18" s="34">
        <f t="shared" si="2"/>
        <v>65</v>
      </c>
      <c r="N18" s="34">
        <f t="shared" si="2"/>
        <v>50</v>
      </c>
      <c r="O18" s="34">
        <f t="shared" si="2"/>
        <v>20</v>
      </c>
      <c r="P18" s="34">
        <f t="shared" si="2"/>
        <v>20</v>
      </c>
      <c r="Q18" s="34">
        <f t="shared" si="2"/>
        <v>0</v>
      </c>
      <c r="R18" s="34">
        <f t="shared" si="2"/>
        <v>0</v>
      </c>
    </row>
    <row r="19" spans="1:21" ht="17" thickBot="1" x14ac:dyDescent="0.3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</row>
    <row r="20" spans="1:21" s="941" customFormat="1" ht="17" thickBot="1" x14ac:dyDescent="0.3">
      <c r="A20" s="170" t="s">
        <v>3574</v>
      </c>
      <c r="B20" s="34"/>
      <c r="C20" s="34">
        <f>SUM(C18:C19)</f>
        <v>342</v>
      </c>
      <c r="D20" s="34">
        <f t="shared" ref="D20:R20" si="3">SUM(D18:D19)</f>
        <v>36</v>
      </c>
      <c r="E20" s="34">
        <f t="shared" si="3"/>
        <v>70</v>
      </c>
      <c r="F20" s="34">
        <f t="shared" si="3"/>
        <v>400</v>
      </c>
      <c r="G20" s="34">
        <f t="shared" si="3"/>
        <v>325</v>
      </c>
      <c r="H20" s="34">
        <f t="shared" si="3"/>
        <v>218</v>
      </c>
      <c r="I20" s="34">
        <f t="shared" si="3"/>
        <v>85</v>
      </c>
      <c r="J20" s="34">
        <f t="shared" si="3"/>
        <v>53</v>
      </c>
      <c r="K20" s="34">
        <f t="shared" si="3"/>
        <v>42</v>
      </c>
      <c r="L20" s="34">
        <f t="shared" si="3"/>
        <v>144</v>
      </c>
      <c r="M20" s="34">
        <f t="shared" si="3"/>
        <v>65</v>
      </c>
      <c r="N20" s="34">
        <f t="shared" si="3"/>
        <v>50</v>
      </c>
      <c r="O20" s="34">
        <f t="shared" si="3"/>
        <v>20</v>
      </c>
      <c r="P20" s="34">
        <f t="shared" si="3"/>
        <v>20</v>
      </c>
      <c r="Q20" s="34">
        <f t="shared" si="3"/>
        <v>0</v>
      </c>
      <c r="R20" s="34">
        <f t="shared" si="3"/>
        <v>0</v>
      </c>
    </row>
    <row r="21" spans="1:21" x14ac:dyDescent="0.25">
      <c r="A21" s="53" t="s">
        <v>3635</v>
      </c>
      <c r="B21" s="53" t="s">
        <v>63</v>
      </c>
      <c r="C21" s="53"/>
      <c r="D21" s="53"/>
      <c r="E21" s="53"/>
      <c r="F21" s="53"/>
      <c r="G21" s="53"/>
      <c r="H21" s="53"/>
      <c r="I21" s="53">
        <v>-33</v>
      </c>
      <c r="J21" s="53">
        <v>-21</v>
      </c>
      <c r="K21" s="53"/>
      <c r="L21" s="53">
        <v>-62</v>
      </c>
      <c r="M21" s="53"/>
      <c r="N21" s="53"/>
      <c r="O21" s="53"/>
      <c r="P21" s="53"/>
      <c r="Q21" s="53"/>
      <c r="R21" s="53"/>
    </row>
    <row r="22" spans="1:21" s="1" customFormat="1" ht="17" thickBot="1" x14ac:dyDescent="0.3">
      <c r="A22" s="53" t="s">
        <v>3649</v>
      </c>
      <c r="B22" s="53" t="s">
        <v>63</v>
      </c>
      <c r="C22" s="354"/>
      <c r="D22" s="53">
        <v>-36</v>
      </c>
      <c r="E22" s="53">
        <v>-47</v>
      </c>
      <c r="F22" s="53">
        <v>-51</v>
      </c>
      <c r="G22" s="53">
        <v>-2</v>
      </c>
      <c r="H22" s="53">
        <v>-144</v>
      </c>
      <c r="I22" s="53">
        <v>-33</v>
      </c>
      <c r="J22" s="53">
        <v>-11</v>
      </c>
      <c r="K22" s="354"/>
      <c r="L22" s="53">
        <v>-64</v>
      </c>
      <c r="M22" s="53">
        <v>-35</v>
      </c>
      <c r="N22" s="53">
        <v>-45</v>
      </c>
      <c r="O22" s="53">
        <v>-20</v>
      </c>
      <c r="P22" s="53">
        <v>-10</v>
      </c>
      <c r="Q22" s="354"/>
      <c r="R22" s="354"/>
    </row>
    <row r="23" spans="1:21" s="941" customFormat="1" ht="17" thickBot="1" x14ac:dyDescent="0.3">
      <c r="A23" s="170" t="s">
        <v>3667</v>
      </c>
      <c r="B23" s="34"/>
      <c r="C23" s="34">
        <f>SUM(C20:C22)</f>
        <v>342</v>
      </c>
      <c r="D23" s="34">
        <f t="shared" ref="D23:R23" si="4">SUM(D20:D22)</f>
        <v>0</v>
      </c>
      <c r="E23" s="34">
        <f t="shared" si="4"/>
        <v>23</v>
      </c>
      <c r="F23" s="34">
        <f t="shared" si="4"/>
        <v>349</v>
      </c>
      <c r="G23" s="34">
        <f t="shared" si="4"/>
        <v>323</v>
      </c>
      <c r="H23" s="34">
        <f t="shared" si="4"/>
        <v>74</v>
      </c>
      <c r="I23" s="34">
        <f t="shared" si="4"/>
        <v>19</v>
      </c>
      <c r="J23" s="34">
        <f t="shared" si="4"/>
        <v>21</v>
      </c>
      <c r="K23" s="34">
        <f t="shared" si="4"/>
        <v>42</v>
      </c>
      <c r="L23" s="34">
        <f t="shared" si="4"/>
        <v>18</v>
      </c>
      <c r="M23" s="34">
        <f t="shared" si="4"/>
        <v>30</v>
      </c>
      <c r="N23" s="34">
        <f t="shared" si="4"/>
        <v>5</v>
      </c>
      <c r="O23" s="34">
        <f t="shared" si="4"/>
        <v>0</v>
      </c>
      <c r="P23" s="34">
        <f t="shared" si="4"/>
        <v>10</v>
      </c>
      <c r="Q23" s="34">
        <f t="shared" si="4"/>
        <v>0</v>
      </c>
      <c r="R23" s="34">
        <f t="shared" si="4"/>
        <v>0</v>
      </c>
    </row>
    <row r="24" spans="1:21" s="1" customFormat="1" x14ac:dyDescent="0.25">
      <c r="A24" s="155">
        <v>44621</v>
      </c>
      <c r="B24" s="53" t="s">
        <v>63</v>
      </c>
      <c r="C24" s="53">
        <v>-331</v>
      </c>
      <c r="D24" s="354"/>
      <c r="E24" s="354"/>
      <c r="F24" s="53">
        <v>-443</v>
      </c>
      <c r="G24" s="354"/>
      <c r="H24" s="53">
        <v>-58</v>
      </c>
      <c r="I24" s="53">
        <v>-14</v>
      </c>
      <c r="J24" s="53">
        <v>-8</v>
      </c>
      <c r="K24" s="53">
        <v>-32</v>
      </c>
      <c r="L24" s="53">
        <v>-14</v>
      </c>
      <c r="M24" s="354"/>
      <c r="N24" s="354"/>
      <c r="O24" s="354"/>
      <c r="P24" s="53">
        <v>-10</v>
      </c>
      <c r="Q24" s="354"/>
      <c r="R24" s="354"/>
    </row>
    <row r="25" spans="1:21" s="1" customFormat="1" x14ac:dyDescent="0.25">
      <c r="A25" s="155">
        <v>44621</v>
      </c>
      <c r="B25" s="53" t="s">
        <v>63</v>
      </c>
      <c r="C25" s="354"/>
      <c r="D25" s="354"/>
      <c r="E25" s="53">
        <v>-12</v>
      </c>
      <c r="F25" s="354"/>
      <c r="G25" s="354"/>
      <c r="H25" s="354"/>
      <c r="I25" s="354"/>
      <c r="J25" s="354"/>
      <c r="K25" s="354"/>
      <c r="L25" s="354"/>
      <c r="M25" s="53">
        <v>-13</v>
      </c>
      <c r="N25" s="53">
        <v>-8</v>
      </c>
      <c r="O25" s="354"/>
      <c r="P25" s="354"/>
      <c r="Q25" s="354"/>
      <c r="R25" s="354"/>
    </row>
    <row r="26" spans="1:21" s="49" customFormat="1" x14ac:dyDescent="0.25">
      <c r="A26" s="1124">
        <v>44743</v>
      </c>
      <c r="B26" s="1125" t="s">
        <v>3728</v>
      </c>
      <c r="C26" s="1125">
        <v>8</v>
      </c>
      <c r="D26" s="1125"/>
      <c r="E26" s="1125"/>
      <c r="F26" s="1125"/>
      <c r="G26" s="1125"/>
      <c r="H26" s="1125">
        <v>4</v>
      </c>
      <c r="I26" s="1125"/>
      <c r="J26" s="1125">
        <v>3</v>
      </c>
      <c r="K26" s="1125">
        <v>4</v>
      </c>
      <c r="L26" s="1125">
        <v>4</v>
      </c>
      <c r="M26" s="1125"/>
      <c r="N26" s="1125"/>
      <c r="O26" s="1125">
        <v>2</v>
      </c>
      <c r="P26" s="1125">
        <v>2</v>
      </c>
      <c r="Q26" s="1125"/>
      <c r="R26" s="1125"/>
      <c r="S26" s="1123" t="s">
        <v>3831</v>
      </c>
      <c r="T26" s="1123"/>
      <c r="U26" s="1123"/>
    </row>
    <row r="27" spans="1:21" s="49" customFormat="1" ht="17" thickBot="1" x14ac:dyDescent="0.3">
      <c r="A27" s="1145" t="s">
        <v>3812</v>
      </c>
      <c r="B27" s="1125" t="s">
        <v>3819</v>
      </c>
      <c r="C27" s="1125"/>
      <c r="D27" s="1125"/>
      <c r="E27" s="1125"/>
      <c r="F27" s="1125"/>
      <c r="G27" s="1125"/>
      <c r="H27" s="1125"/>
      <c r="I27" s="1125">
        <v>1</v>
      </c>
      <c r="J27" s="508"/>
      <c r="K27" s="508"/>
      <c r="L27" s="508"/>
      <c r="M27" s="508"/>
      <c r="N27" s="508"/>
      <c r="O27" s="508"/>
      <c r="P27" s="508"/>
      <c r="Q27" s="508"/>
      <c r="R27" s="508"/>
      <c r="S27" s="1123" t="s">
        <v>3831</v>
      </c>
      <c r="T27" s="1123"/>
      <c r="U27" s="1123"/>
    </row>
    <row r="28" spans="1:21" s="941" customFormat="1" ht="17" thickBot="1" x14ac:dyDescent="0.3">
      <c r="A28" s="170" t="s">
        <v>3894</v>
      </c>
      <c r="B28" s="34"/>
      <c r="C28" s="34">
        <f>SUM(C23:C25)</f>
        <v>11</v>
      </c>
      <c r="D28" s="34">
        <f t="shared" ref="D28:R28" si="5">SUM(D23:D25)</f>
        <v>0</v>
      </c>
      <c r="E28" s="34">
        <f t="shared" si="5"/>
        <v>11</v>
      </c>
      <c r="F28" s="56">
        <f t="shared" si="5"/>
        <v>-94</v>
      </c>
      <c r="G28" s="34">
        <f t="shared" si="5"/>
        <v>323</v>
      </c>
      <c r="H28" s="34">
        <f t="shared" si="5"/>
        <v>16</v>
      </c>
      <c r="I28" s="34">
        <f t="shared" si="5"/>
        <v>5</v>
      </c>
      <c r="J28" s="34">
        <f t="shared" si="5"/>
        <v>13</v>
      </c>
      <c r="K28" s="34">
        <f t="shared" si="5"/>
        <v>10</v>
      </c>
      <c r="L28" s="34">
        <f t="shared" si="5"/>
        <v>4</v>
      </c>
      <c r="M28" s="34">
        <f t="shared" si="5"/>
        <v>17</v>
      </c>
      <c r="N28" s="56">
        <f t="shared" si="5"/>
        <v>-3</v>
      </c>
      <c r="O28" s="34">
        <f t="shared" si="5"/>
        <v>0</v>
      </c>
      <c r="P28" s="34">
        <f t="shared" si="5"/>
        <v>0</v>
      </c>
      <c r="Q28" s="34">
        <f t="shared" si="5"/>
        <v>0</v>
      </c>
      <c r="R28" s="34">
        <f t="shared" si="5"/>
        <v>0</v>
      </c>
    </row>
    <row r="29" spans="1:21" s="1" customFormat="1" x14ac:dyDescent="0.25">
      <c r="A29" s="1122">
        <v>44563</v>
      </c>
      <c r="B29" s="354" t="s">
        <v>3949</v>
      </c>
      <c r="C29" s="354"/>
      <c r="D29" s="354"/>
      <c r="E29" s="354"/>
      <c r="F29" s="353">
        <v>94</v>
      </c>
      <c r="G29" s="353">
        <v>-94</v>
      </c>
      <c r="H29" s="354"/>
      <c r="I29" s="354"/>
      <c r="J29" s="354"/>
      <c r="K29" s="354"/>
      <c r="L29" s="354"/>
      <c r="M29" s="1162">
        <v>-6</v>
      </c>
      <c r="N29" s="1162">
        <v>3</v>
      </c>
      <c r="O29" s="354"/>
      <c r="P29" s="354"/>
      <c r="Q29" s="354"/>
      <c r="R29" s="354"/>
    </row>
    <row r="30" spans="1:21" s="361" customFormat="1" x14ac:dyDescent="0.25">
      <c r="A30" s="1162"/>
      <c r="B30" s="1162" t="s">
        <v>967</v>
      </c>
      <c r="C30" s="1162">
        <v>-11</v>
      </c>
      <c r="D30" s="1162"/>
      <c r="E30" s="1162">
        <v>-11</v>
      </c>
      <c r="F30" s="1162"/>
      <c r="G30" s="1162">
        <v>-229</v>
      </c>
      <c r="H30" s="1162">
        <v>-16</v>
      </c>
      <c r="I30" s="1162">
        <v>-5</v>
      </c>
      <c r="J30" s="1162">
        <v>-13</v>
      </c>
      <c r="K30" s="1162">
        <v>-10</v>
      </c>
      <c r="L30" s="1162">
        <v>-4</v>
      </c>
      <c r="M30" s="1162">
        <v>-11</v>
      </c>
      <c r="N30" s="1162"/>
      <c r="O30" s="1162"/>
      <c r="P30" s="1162"/>
      <c r="Q30" s="1162"/>
      <c r="R30" s="1162"/>
      <c r="S30" s="361" t="s">
        <v>3953</v>
      </c>
    </row>
    <row r="31" spans="1:21" x14ac:dyDescent="0.25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</row>
    <row r="32" spans="1:21" s="1" customFormat="1" x14ac:dyDescent="0.25">
      <c r="A32" s="43"/>
      <c r="B32" s="43"/>
      <c r="C32" s="43">
        <f>SUM(C28:C30)</f>
        <v>0</v>
      </c>
      <c r="D32" s="43">
        <f t="shared" ref="D32:R32" si="6">SUM(D28:D30)</f>
        <v>0</v>
      </c>
      <c r="E32" s="43">
        <f t="shared" si="6"/>
        <v>0</v>
      </c>
      <c r="F32" s="43">
        <f t="shared" si="6"/>
        <v>0</v>
      </c>
      <c r="G32" s="43">
        <f t="shared" si="6"/>
        <v>0</v>
      </c>
      <c r="H32" s="43">
        <f t="shared" si="6"/>
        <v>0</v>
      </c>
      <c r="I32" s="43">
        <f t="shared" si="6"/>
        <v>0</v>
      </c>
      <c r="J32" s="43">
        <f t="shared" si="6"/>
        <v>0</v>
      </c>
      <c r="K32" s="43">
        <f t="shared" si="6"/>
        <v>0</v>
      </c>
      <c r="L32" s="43">
        <f t="shared" si="6"/>
        <v>0</v>
      </c>
      <c r="M32" s="43">
        <f t="shared" si="6"/>
        <v>0</v>
      </c>
      <c r="N32" s="43">
        <f t="shared" si="6"/>
        <v>0</v>
      </c>
      <c r="O32" s="43">
        <f t="shared" si="6"/>
        <v>0</v>
      </c>
      <c r="P32" s="43">
        <f t="shared" si="6"/>
        <v>0</v>
      </c>
      <c r="Q32" s="43">
        <f t="shared" si="6"/>
        <v>0</v>
      </c>
      <c r="R32" s="43">
        <f t="shared" si="6"/>
        <v>0</v>
      </c>
    </row>
    <row r="33" spans="1:18" ht="17" thickBot="1" x14ac:dyDescent="0.3"/>
    <row r="34" spans="1:18" s="1" customFormat="1" ht="17" thickBot="1" x14ac:dyDescent="0.3">
      <c r="A34" s="9" t="s">
        <v>0</v>
      </c>
      <c r="B34" s="10" t="s">
        <v>1</v>
      </c>
      <c r="C34" s="10" t="s">
        <v>4</v>
      </c>
      <c r="D34" s="10" t="s">
        <v>29</v>
      </c>
      <c r="E34" s="10" t="s">
        <v>30</v>
      </c>
      <c r="F34" s="10" t="s">
        <v>31</v>
      </c>
      <c r="G34" s="10" t="s">
        <v>365</v>
      </c>
      <c r="H34" s="10" t="s">
        <v>3</v>
      </c>
      <c r="I34" s="10" t="s">
        <v>10</v>
      </c>
      <c r="J34" s="10" t="s">
        <v>28</v>
      </c>
      <c r="K34" s="10" t="s">
        <v>27</v>
      </c>
      <c r="L34" s="10" t="s">
        <v>2</v>
      </c>
      <c r="M34" s="10" t="s">
        <v>134</v>
      </c>
      <c r="N34" s="10" t="s">
        <v>778</v>
      </c>
      <c r="O34" s="10" t="s">
        <v>17</v>
      </c>
      <c r="P34" s="10" t="s">
        <v>18</v>
      </c>
      <c r="Q34" s="10" t="s">
        <v>26</v>
      </c>
      <c r="R34" s="10"/>
    </row>
    <row r="36" spans="1:18" x14ac:dyDescent="0.25">
      <c r="A36" s="8"/>
      <c r="B36" s="1" t="s">
        <v>3326</v>
      </c>
      <c r="C36" s="1"/>
      <c r="D36" s="1"/>
      <c r="E36" s="1"/>
      <c r="F36" s="1"/>
      <c r="G36" s="1"/>
      <c r="H36" s="1"/>
      <c r="I36" s="1"/>
    </row>
    <row r="38" spans="1:18" x14ac:dyDescent="0.25">
      <c r="A38" s="1" t="s">
        <v>3946</v>
      </c>
      <c r="B38" s="1"/>
      <c r="C38" s="1"/>
      <c r="D38" s="1"/>
      <c r="E38" s="1"/>
    </row>
    <row r="39" spans="1:18" x14ac:dyDescent="0.25">
      <c r="A39" s="1" t="s">
        <v>3947</v>
      </c>
      <c r="B39" s="1"/>
      <c r="C39" s="1"/>
      <c r="D39" s="1"/>
      <c r="E39" s="1"/>
    </row>
    <row r="40" spans="1:18" x14ac:dyDescent="0.25">
      <c r="A40" s="1" t="s">
        <v>3948</v>
      </c>
      <c r="B40" s="1"/>
      <c r="C40" s="1"/>
      <c r="D40" s="1"/>
      <c r="E40" s="1"/>
    </row>
  </sheetData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tabColor theme="4" tint="0.59999389629810485"/>
  </sheetPr>
  <dimension ref="A1:Z62"/>
  <sheetViews>
    <sheetView topLeftCell="A43" workbookViewId="0">
      <selection activeCell="B56" sqref="B56"/>
    </sheetView>
  </sheetViews>
  <sheetFormatPr baseColWidth="10" defaultColWidth="9" defaultRowHeight="16" x14ac:dyDescent="0.25"/>
  <cols>
    <col min="1" max="1" width="12.33203125" style="2" customWidth="1"/>
    <col min="2" max="2" width="40.5" style="2" customWidth="1"/>
    <col min="3" max="19" width="8.5" style="2" customWidth="1"/>
    <col min="20" max="20" width="15" style="2" customWidth="1"/>
    <col min="21" max="21" width="12.83203125" style="2" customWidth="1"/>
    <col min="22" max="22" width="14.6640625" style="2" customWidth="1"/>
    <col min="23" max="23" width="12.6640625" style="2" customWidth="1"/>
    <col min="24" max="24" width="11" style="2" customWidth="1"/>
    <col min="25" max="25" width="8.5" style="2" customWidth="1"/>
    <col min="26" max="16384" width="9" style="2"/>
  </cols>
  <sheetData>
    <row r="1" spans="1:2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3" t="s">
        <v>2571</v>
      </c>
    </row>
    <row r="4" spans="1:25" x14ac:dyDescent="0.25">
      <c r="A4" s="3" t="s">
        <v>6615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1">
        <v>40000</v>
      </c>
      <c r="X4" s="3"/>
      <c r="Y4" s="3"/>
    </row>
    <row r="5" spans="1:25" ht="17" thickBot="1" x14ac:dyDescent="0.3">
      <c r="W5" s="30">
        <v>5000</v>
      </c>
    </row>
    <row r="6" spans="1:25" s="1" customFormat="1" ht="17" thickBot="1" x14ac:dyDescent="0.3">
      <c r="A6" s="9" t="s">
        <v>0</v>
      </c>
      <c r="B6" s="10" t="s">
        <v>1</v>
      </c>
      <c r="C6" s="10" t="s">
        <v>31</v>
      </c>
      <c r="D6" s="10" t="s">
        <v>28</v>
      </c>
      <c r="E6" s="10" t="s">
        <v>778</v>
      </c>
      <c r="F6" s="10" t="s">
        <v>29</v>
      </c>
      <c r="G6" s="10" t="s">
        <v>134</v>
      </c>
      <c r="H6" s="10" t="s">
        <v>2</v>
      </c>
      <c r="I6" s="10" t="s">
        <v>17</v>
      </c>
      <c r="J6" s="10" t="s">
        <v>3</v>
      </c>
      <c r="K6" s="10" t="s">
        <v>18</v>
      </c>
      <c r="L6" s="10" t="s">
        <v>10</v>
      </c>
      <c r="M6" s="10" t="s">
        <v>27</v>
      </c>
      <c r="N6" s="10" t="s">
        <v>4</v>
      </c>
      <c r="O6" s="10" t="s">
        <v>365</v>
      </c>
      <c r="P6" s="10" t="s">
        <v>30</v>
      </c>
      <c r="Q6" s="10" t="s">
        <v>26</v>
      </c>
      <c r="R6" s="10" t="s">
        <v>377</v>
      </c>
      <c r="S6" s="10" t="s">
        <v>32</v>
      </c>
      <c r="T6" s="10" t="s">
        <v>6496</v>
      </c>
      <c r="U6" s="10" t="s">
        <v>4708</v>
      </c>
      <c r="V6" s="10" t="s">
        <v>6739</v>
      </c>
      <c r="W6" s="10" t="s">
        <v>2879</v>
      </c>
      <c r="X6" s="10" t="s">
        <v>380</v>
      </c>
      <c r="Y6" s="10"/>
    </row>
    <row r="7" spans="1:25" s="422" customFormat="1" ht="17" thickBot="1" x14ac:dyDescent="0.3">
      <c r="A7" s="161" t="s">
        <v>6412</v>
      </c>
      <c r="B7" s="34"/>
      <c r="C7" s="34">
        <v>54</v>
      </c>
      <c r="D7" s="34">
        <v>20</v>
      </c>
      <c r="E7" s="34">
        <v>8</v>
      </c>
      <c r="F7" s="34">
        <v>8</v>
      </c>
      <c r="G7" s="34">
        <v>16</v>
      </c>
      <c r="H7" s="34">
        <v>40</v>
      </c>
      <c r="I7" s="34">
        <v>44</v>
      </c>
      <c r="J7" s="34">
        <v>40</v>
      </c>
      <c r="K7" s="34">
        <v>37</v>
      </c>
      <c r="L7" s="34">
        <v>20</v>
      </c>
      <c r="M7" s="34">
        <v>22</v>
      </c>
      <c r="N7" s="34">
        <v>80</v>
      </c>
      <c r="O7" s="34">
        <v>34</v>
      </c>
      <c r="P7" s="34">
        <v>6</v>
      </c>
      <c r="Q7" s="34"/>
      <c r="R7" s="34"/>
      <c r="S7" s="34"/>
      <c r="T7" s="34"/>
      <c r="U7" s="34"/>
      <c r="V7" s="34"/>
      <c r="W7" s="34"/>
      <c r="X7" s="34"/>
      <c r="Y7" s="34"/>
    </row>
    <row r="8" spans="1:25" s="422" customFormat="1" x14ac:dyDescent="0.25">
      <c r="A8" s="1419">
        <v>44930</v>
      </c>
      <c r="B8" s="1163" t="s">
        <v>6646</v>
      </c>
      <c r="C8" s="1163">
        <v>50</v>
      </c>
      <c r="D8" s="1163">
        <v>5</v>
      </c>
      <c r="E8" s="1163">
        <v>20</v>
      </c>
      <c r="F8" s="1163">
        <v>20</v>
      </c>
      <c r="G8" s="1163"/>
      <c r="H8" s="1163">
        <v>34</v>
      </c>
      <c r="I8" s="1163"/>
      <c r="J8" s="1163">
        <v>44</v>
      </c>
      <c r="K8" s="1163"/>
      <c r="L8" s="1163">
        <v>37</v>
      </c>
      <c r="M8" s="1163">
        <v>50</v>
      </c>
      <c r="N8" s="1163">
        <v>43</v>
      </c>
      <c r="O8" s="1163">
        <v>80</v>
      </c>
      <c r="P8" s="1163">
        <v>6</v>
      </c>
      <c r="Q8" s="1163"/>
      <c r="R8" s="1163"/>
      <c r="S8" s="1163"/>
      <c r="T8" s="1163"/>
      <c r="U8" s="1163"/>
      <c r="V8" s="1163"/>
      <c r="W8" s="1163"/>
      <c r="X8" s="1163"/>
      <c r="Y8" s="1163"/>
    </row>
    <row r="9" spans="1:25" s="1" customFormat="1" x14ac:dyDescent="0.25">
      <c r="A9" s="256">
        <v>44989</v>
      </c>
      <c r="B9" s="301" t="s">
        <v>63</v>
      </c>
      <c r="C9" s="53">
        <v>-104</v>
      </c>
      <c r="D9" s="53">
        <v>-16</v>
      </c>
      <c r="E9" s="354"/>
      <c r="F9" s="354"/>
      <c r="G9" s="354"/>
      <c r="H9" s="53">
        <v>-30</v>
      </c>
      <c r="I9" s="53">
        <v>-32</v>
      </c>
      <c r="J9" s="53">
        <v>-31</v>
      </c>
      <c r="K9" s="53">
        <v>-23</v>
      </c>
      <c r="L9" s="53">
        <v>-14</v>
      </c>
      <c r="M9" s="354"/>
      <c r="N9" s="53">
        <v>-14</v>
      </c>
      <c r="O9" s="354"/>
      <c r="P9" s="354"/>
      <c r="Q9" s="354"/>
      <c r="R9" s="354"/>
      <c r="S9" s="354"/>
      <c r="T9" s="354"/>
      <c r="U9" s="354"/>
      <c r="V9" s="354"/>
      <c r="W9" s="354"/>
      <c r="X9" s="354"/>
      <c r="Y9" s="354"/>
    </row>
    <row r="10" spans="1:25" s="1" customFormat="1" ht="17" thickBot="1" x14ac:dyDescent="0.3">
      <c r="A10" s="55">
        <v>44989</v>
      </c>
      <c r="B10" s="301" t="s">
        <v>63</v>
      </c>
      <c r="C10" s="354"/>
      <c r="D10" s="354"/>
      <c r="E10" s="53">
        <v>-11</v>
      </c>
      <c r="F10" s="53">
        <v>-15</v>
      </c>
      <c r="G10" s="53">
        <v>-11</v>
      </c>
      <c r="H10" s="354"/>
      <c r="I10" s="354"/>
      <c r="J10" s="354"/>
      <c r="K10" s="354"/>
      <c r="L10" s="354"/>
      <c r="M10" s="53">
        <v>-32</v>
      </c>
      <c r="N10" s="354"/>
      <c r="O10" s="354"/>
      <c r="P10" s="53">
        <v>-9</v>
      </c>
      <c r="Q10" s="53"/>
      <c r="R10" s="53"/>
      <c r="S10" s="53"/>
      <c r="T10" s="53"/>
      <c r="U10" s="53"/>
      <c r="V10" s="53"/>
      <c r="W10" s="53"/>
      <c r="X10" s="53"/>
      <c r="Y10" s="53"/>
    </row>
    <row r="11" spans="1:25" s="8" customFormat="1" ht="17" thickBot="1" x14ac:dyDescent="0.3">
      <c r="A11" s="161" t="s">
        <v>6546</v>
      </c>
      <c r="B11" s="34"/>
      <c r="C11" s="34">
        <f>SUM(C7:C10)</f>
        <v>0</v>
      </c>
      <c r="D11" s="34">
        <f t="shared" ref="D11:P11" si="0">SUM(D7:D10)</f>
        <v>9</v>
      </c>
      <c r="E11" s="34">
        <f t="shared" si="0"/>
        <v>17</v>
      </c>
      <c r="F11" s="34">
        <f t="shared" si="0"/>
        <v>13</v>
      </c>
      <c r="G11" s="34">
        <f t="shared" si="0"/>
        <v>5</v>
      </c>
      <c r="H11" s="34">
        <f t="shared" si="0"/>
        <v>44</v>
      </c>
      <c r="I11" s="34">
        <f t="shared" si="0"/>
        <v>12</v>
      </c>
      <c r="J11" s="34">
        <f t="shared" si="0"/>
        <v>53</v>
      </c>
      <c r="K11" s="34">
        <f t="shared" si="0"/>
        <v>14</v>
      </c>
      <c r="L11" s="34">
        <f t="shared" si="0"/>
        <v>43</v>
      </c>
      <c r="M11" s="34">
        <f t="shared" si="0"/>
        <v>40</v>
      </c>
      <c r="N11" s="34">
        <f t="shared" si="0"/>
        <v>109</v>
      </c>
      <c r="O11" s="34">
        <f t="shared" si="0"/>
        <v>114</v>
      </c>
      <c r="P11" s="54">
        <f t="shared" si="0"/>
        <v>3</v>
      </c>
      <c r="Q11" s="54"/>
      <c r="R11" s="54"/>
      <c r="S11" s="54"/>
      <c r="T11" s="54"/>
      <c r="U11" s="54"/>
      <c r="V11" s="54"/>
      <c r="W11" s="54"/>
      <c r="X11" s="54"/>
      <c r="Y11" s="54"/>
    </row>
    <row r="12" spans="1:25" x14ac:dyDescent="0.25">
      <c r="A12" s="809">
        <v>45204</v>
      </c>
      <c r="B12" s="582" t="s">
        <v>6616</v>
      </c>
      <c r="C12" s="53"/>
      <c r="D12" s="53"/>
      <c r="E12" s="53"/>
      <c r="F12" s="53"/>
      <c r="G12" s="53"/>
      <c r="H12" s="53"/>
      <c r="I12" s="53">
        <v>85</v>
      </c>
      <c r="J12" s="53">
        <v>45</v>
      </c>
      <c r="K12" s="53">
        <v>85</v>
      </c>
      <c r="L12" s="53"/>
      <c r="M12" s="53">
        <v>114</v>
      </c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x14ac:dyDescent="0.25">
      <c r="A13" s="55">
        <v>45265</v>
      </c>
      <c r="B13" s="13" t="s">
        <v>6625</v>
      </c>
      <c r="C13" s="53">
        <v>200</v>
      </c>
      <c r="D13" s="53">
        <v>15</v>
      </c>
      <c r="E13" s="354"/>
      <c r="F13" s="354"/>
      <c r="G13" s="53">
        <v>30</v>
      </c>
      <c r="H13" s="53">
        <v>50</v>
      </c>
      <c r="I13" s="354"/>
      <c r="J13" s="53">
        <v>136</v>
      </c>
      <c r="K13" s="354"/>
      <c r="L13" s="53">
        <v>40</v>
      </c>
      <c r="M13" s="354"/>
      <c r="N13" s="354"/>
      <c r="O13" s="13"/>
      <c r="P13" s="53">
        <v>30</v>
      </c>
      <c r="Q13" s="53">
        <v>64</v>
      </c>
      <c r="R13" s="53">
        <v>20</v>
      </c>
      <c r="S13" s="354"/>
      <c r="T13" s="354"/>
      <c r="U13" s="354"/>
      <c r="V13" s="354"/>
      <c r="W13" s="354"/>
      <c r="X13" s="354"/>
      <c r="Y13" s="354"/>
    </row>
    <row r="14" spans="1:25" x14ac:dyDescent="0.25">
      <c r="A14" s="55">
        <v>45265</v>
      </c>
      <c r="B14" s="13" t="s">
        <v>6624</v>
      </c>
      <c r="C14" s="354"/>
      <c r="D14" s="354"/>
      <c r="E14" s="53">
        <v>30</v>
      </c>
      <c r="F14" s="53">
        <v>110</v>
      </c>
      <c r="G14" s="354"/>
      <c r="H14" s="354"/>
      <c r="I14" s="354"/>
      <c r="J14" s="354"/>
      <c r="K14" s="354"/>
      <c r="L14" s="354"/>
      <c r="M14" s="354"/>
      <c r="N14" s="53"/>
      <c r="O14" s="13"/>
      <c r="P14" s="354"/>
      <c r="Q14" s="354"/>
      <c r="R14" s="354"/>
      <c r="S14" s="53"/>
      <c r="T14" s="53"/>
      <c r="U14" s="53"/>
      <c r="V14" s="53"/>
      <c r="W14" s="53"/>
      <c r="X14" s="53"/>
      <c r="Y14" s="53"/>
    </row>
    <row r="15" spans="1:25" x14ac:dyDescent="0.25">
      <c r="A15" s="55" t="s">
        <v>6630</v>
      </c>
      <c r="B15" s="13" t="s">
        <v>6631</v>
      </c>
      <c r="C15" s="354"/>
      <c r="D15" s="53">
        <v>15</v>
      </c>
      <c r="E15" s="53">
        <v>120</v>
      </c>
      <c r="F15" s="354"/>
      <c r="G15" s="354"/>
      <c r="H15" s="53">
        <v>85</v>
      </c>
      <c r="I15" s="354"/>
      <c r="J15" s="354"/>
      <c r="K15" s="354"/>
      <c r="L15" s="354"/>
      <c r="M15" s="354"/>
      <c r="N15" s="53">
        <v>400</v>
      </c>
      <c r="O15" s="13"/>
      <c r="P15" s="53">
        <v>30</v>
      </c>
      <c r="Q15" s="354"/>
      <c r="R15" s="354"/>
      <c r="S15" s="53">
        <v>20</v>
      </c>
      <c r="T15" s="53"/>
      <c r="U15" s="53"/>
      <c r="V15" s="53"/>
      <c r="W15" s="53"/>
      <c r="X15" s="53"/>
      <c r="Y15" s="53"/>
    </row>
    <row r="16" spans="1:25" s="1" customFormat="1" x14ac:dyDescent="0.25">
      <c r="A16" s="55" t="s">
        <v>6729</v>
      </c>
      <c r="B16" s="13" t="s">
        <v>6737</v>
      </c>
      <c r="C16" s="13">
        <v>200</v>
      </c>
      <c r="D16" s="43"/>
      <c r="E16" s="43"/>
      <c r="F16" s="43"/>
      <c r="G16" s="13">
        <v>40</v>
      </c>
      <c r="H16" s="43"/>
      <c r="I16" s="13">
        <v>50</v>
      </c>
      <c r="J16" s="13">
        <v>100</v>
      </c>
      <c r="K16" s="13">
        <v>100</v>
      </c>
      <c r="L16" s="43"/>
      <c r="M16" s="43"/>
      <c r="N16" s="13">
        <v>200</v>
      </c>
      <c r="O16" s="43"/>
      <c r="P16" s="13">
        <v>40</v>
      </c>
      <c r="Q16" s="13">
        <v>50</v>
      </c>
      <c r="R16" s="43"/>
      <c r="S16" s="13">
        <v>360</v>
      </c>
      <c r="T16" s="13"/>
      <c r="U16" s="13"/>
      <c r="V16" s="13"/>
      <c r="W16" s="13"/>
      <c r="X16" s="13"/>
      <c r="Y16" s="13"/>
    </row>
    <row r="17" spans="1:26" s="1" customFormat="1" x14ac:dyDescent="0.25">
      <c r="A17" s="55" t="s">
        <v>6729</v>
      </c>
      <c r="B17" s="13" t="s">
        <v>6738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13">
        <v>300</v>
      </c>
      <c r="P17" s="43"/>
      <c r="Q17" s="43"/>
      <c r="R17" s="43"/>
      <c r="S17" s="43"/>
      <c r="T17" s="13">
        <v>192</v>
      </c>
      <c r="U17" s="13"/>
      <c r="V17" s="13">
        <v>100</v>
      </c>
      <c r="W17" s="13">
        <v>192</v>
      </c>
      <c r="X17" s="13">
        <v>192</v>
      </c>
      <c r="Y17" s="43"/>
    </row>
    <row r="18" spans="1:26" s="1" customFormat="1" x14ac:dyDescent="0.25">
      <c r="A18" s="55" t="s">
        <v>6741</v>
      </c>
      <c r="B18" s="13" t="s">
        <v>6745</v>
      </c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13">
        <v>147</v>
      </c>
      <c r="Y18" s="43"/>
    </row>
    <row r="19" spans="1:26" s="1" customFormat="1" ht="17" thickBot="1" x14ac:dyDescent="0.3">
      <c r="A19" s="55" t="s">
        <v>6768</v>
      </c>
      <c r="B19" s="13" t="s">
        <v>6776</v>
      </c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13">
        <v>65</v>
      </c>
      <c r="N19" s="43"/>
      <c r="O19" s="43"/>
      <c r="P19" s="13">
        <v>100</v>
      </c>
      <c r="Q19" s="43"/>
      <c r="R19" s="43"/>
      <c r="S19" s="43"/>
      <c r="T19" s="13">
        <v>25</v>
      </c>
      <c r="U19" s="13">
        <v>41</v>
      </c>
      <c r="V19" s="43"/>
      <c r="W19" s="43"/>
      <c r="X19" s="43"/>
      <c r="Y19" s="43"/>
    </row>
    <row r="20" spans="1:26" s="8" customFormat="1" ht="17" thickBot="1" x14ac:dyDescent="0.3">
      <c r="A20" s="161" t="s">
        <v>6757</v>
      </c>
      <c r="B20" s="34"/>
      <c r="C20" s="34">
        <f>SUM(C11:C19)</f>
        <v>400</v>
      </c>
      <c r="D20" s="34">
        <f t="shared" ref="D20:Y20" si="1">SUM(D11:D19)</f>
        <v>39</v>
      </c>
      <c r="E20" s="34">
        <f t="shared" si="1"/>
        <v>167</v>
      </c>
      <c r="F20" s="34">
        <f t="shared" si="1"/>
        <v>123</v>
      </c>
      <c r="G20" s="34">
        <f t="shared" si="1"/>
        <v>75</v>
      </c>
      <c r="H20" s="34">
        <f t="shared" si="1"/>
        <v>179</v>
      </c>
      <c r="I20" s="34">
        <f t="shared" si="1"/>
        <v>147</v>
      </c>
      <c r="J20" s="34">
        <f t="shared" si="1"/>
        <v>334</v>
      </c>
      <c r="K20" s="34">
        <f t="shared" si="1"/>
        <v>199</v>
      </c>
      <c r="L20" s="34">
        <f t="shared" si="1"/>
        <v>83</v>
      </c>
      <c r="M20" s="34">
        <f t="shared" si="1"/>
        <v>219</v>
      </c>
      <c r="N20" s="34">
        <f t="shared" si="1"/>
        <v>709</v>
      </c>
      <c r="O20" s="34">
        <f t="shared" si="1"/>
        <v>414</v>
      </c>
      <c r="P20" s="34">
        <f t="shared" si="1"/>
        <v>203</v>
      </c>
      <c r="Q20" s="34">
        <f t="shared" si="1"/>
        <v>114</v>
      </c>
      <c r="R20" s="34">
        <f t="shared" si="1"/>
        <v>20</v>
      </c>
      <c r="S20" s="34">
        <f t="shared" si="1"/>
        <v>380</v>
      </c>
      <c r="T20" s="34">
        <f t="shared" si="1"/>
        <v>217</v>
      </c>
      <c r="U20" s="34">
        <f t="shared" si="1"/>
        <v>41</v>
      </c>
      <c r="V20" s="34">
        <f t="shared" si="1"/>
        <v>100</v>
      </c>
      <c r="W20" s="34">
        <f t="shared" si="1"/>
        <v>192</v>
      </c>
      <c r="X20" s="34">
        <f t="shared" si="1"/>
        <v>339</v>
      </c>
      <c r="Y20" s="34">
        <f t="shared" si="1"/>
        <v>0</v>
      </c>
    </row>
    <row r="21" spans="1:26" s="1" customFormat="1" x14ac:dyDescent="0.25">
      <c r="A21" s="12">
        <v>44963</v>
      </c>
      <c r="B21" s="14" t="s">
        <v>6783</v>
      </c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13">
        <v>61</v>
      </c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</row>
    <row r="22" spans="1:26" x14ac:dyDescent="0.25">
      <c r="A22" s="12">
        <v>44963</v>
      </c>
      <c r="B22" s="14" t="s">
        <v>63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>
        <v>-94</v>
      </c>
      <c r="W22" s="13"/>
      <c r="X22" s="13"/>
      <c r="Y22" s="13"/>
    </row>
    <row r="23" spans="1:26" x14ac:dyDescent="0.25">
      <c r="A23" s="12" t="s">
        <v>6852</v>
      </c>
      <c r="B23" s="75" t="s">
        <v>6854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>
        <v>50</v>
      </c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6" s="1" customFormat="1" x14ac:dyDescent="0.25">
      <c r="A24" s="12" t="s">
        <v>6889</v>
      </c>
      <c r="B24" s="13" t="s">
        <v>63</v>
      </c>
      <c r="C24" s="43"/>
      <c r="D24" s="43"/>
      <c r="E24" s="13">
        <v>-50</v>
      </c>
      <c r="F24" s="13">
        <v>-50</v>
      </c>
      <c r="G24" s="43"/>
      <c r="H24" s="43"/>
      <c r="I24" s="13">
        <v>-46</v>
      </c>
      <c r="J24" s="13">
        <v>-10</v>
      </c>
      <c r="K24" s="13">
        <v>-28</v>
      </c>
      <c r="L24" s="43"/>
      <c r="M24" s="43"/>
      <c r="N24" s="43"/>
      <c r="O24" s="43"/>
      <c r="P24" s="13">
        <v>-50</v>
      </c>
      <c r="Q24" s="13">
        <v>-6</v>
      </c>
      <c r="R24" s="43"/>
      <c r="S24" s="13">
        <v>-175</v>
      </c>
      <c r="T24" s="13">
        <v>-125</v>
      </c>
      <c r="U24" s="13">
        <v>-19</v>
      </c>
      <c r="V24" s="43"/>
      <c r="W24" s="13">
        <v>-70</v>
      </c>
      <c r="X24" s="43"/>
      <c r="Y24" s="43"/>
    </row>
    <row r="25" spans="1:26" x14ac:dyDescent="0.25">
      <c r="A25" s="55" t="s">
        <v>6910</v>
      </c>
      <c r="B25" s="75" t="s">
        <v>6914</v>
      </c>
      <c r="C25" s="13"/>
      <c r="D25" s="13"/>
      <c r="E25" s="13"/>
      <c r="F25" s="13"/>
      <c r="G25" s="13"/>
      <c r="H25" s="13"/>
      <c r="I25" s="13"/>
      <c r="J25" s="13"/>
      <c r="K25" s="13"/>
      <c r="L25" s="13">
        <v>23</v>
      </c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6" ht="17" thickBot="1" x14ac:dyDescent="0.3">
      <c r="A26" s="28" t="s">
        <v>6918</v>
      </c>
      <c r="B26" s="77" t="s">
        <v>6919</v>
      </c>
      <c r="C26" s="14"/>
      <c r="D26" s="14"/>
      <c r="E26" s="14"/>
      <c r="F26" s="14"/>
      <c r="G26" s="14"/>
      <c r="H26" s="14"/>
      <c r="I26" s="14"/>
      <c r="J26" s="14"/>
      <c r="K26" s="14"/>
      <c r="L26" s="14">
        <v>9</v>
      </c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6" ht="17" thickBot="1" x14ac:dyDescent="0.3">
      <c r="A27" s="161" t="s">
        <v>6952</v>
      </c>
      <c r="B27" s="34"/>
      <c r="C27" s="34">
        <f>SUM(C20:C26)</f>
        <v>400</v>
      </c>
      <c r="D27" s="34">
        <f t="shared" ref="D27:Y27" si="2">SUM(D20:D26)</f>
        <v>39</v>
      </c>
      <c r="E27" s="34">
        <f t="shared" si="2"/>
        <v>117</v>
      </c>
      <c r="F27" s="34">
        <f t="shared" si="2"/>
        <v>73</v>
      </c>
      <c r="G27" s="34">
        <f t="shared" si="2"/>
        <v>75</v>
      </c>
      <c r="H27" s="34">
        <f t="shared" si="2"/>
        <v>179</v>
      </c>
      <c r="I27" s="34">
        <f t="shared" si="2"/>
        <v>101</v>
      </c>
      <c r="J27" s="34">
        <f t="shared" si="2"/>
        <v>324</v>
      </c>
      <c r="K27" s="34">
        <f t="shared" si="2"/>
        <v>171</v>
      </c>
      <c r="L27" s="34">
        <f t="shared" si="2"/>
        <v>115</v>
      </c>
      <c r="M27" s="34">
        <f t="shared" si="2"/>
        <v>330</v>
      </c>
      <c r="N27" s="34">
        <f t="shared" si="2"/>
        <v>709</v>
      </c>
      <c r="O27" s="34">
        <f t="shared" si="2"/>
        <v>414</v>
      </c>
      <c r="P27" s="34">
        <f t="shared" si="2"/>
        <v>153</v>
      </c>
      <c r="Q27" s="34">
        <f t="shared" si="2"/>
        <v>108</v>
      </c>
      <c r="R27" s="34">
        <f t="shared" si="2"/>
        <v>20</v>
      </c>
      <c r="S27" s="34">
        <f t="shared" si="2"/>
        <v>205</v>
      </c>
      <c r="T27" s="34">
        <f t="shared" si="2"/>
        <v>92</v>
      </c>
      <c r="U27" s="34">
        <f t="shared" si="2"/>
        <v>22</v>
      </c>
      <c r="V27" s="34">
        <f t="shared" si="2"/>
        <v>6</v>
      </c>
      <c r="W27" s="34">
        <f t="shared" si="2"/>
        <v>122</v>
      </c>
      <c r="X27" s="34">
        <f t="shared" si="2"/>
        <v>339</v>
      </c>
      <c r="Y27" s="34">
        <f t="shared" si="2"/>
        <v>0</v>
      </c>
    </row>
    <row r="28" spans="1:26" s="49" customFormat="1" x14ac:dyDescent="0.25">
      <c r="A28" s="507">
        <v>44933</v>
      </c>
      <c r="B28" s="508" t="s">
        <v>6315</v>
      </c>
      <c r="C28" s="508"/>
      <c r="D28" s="508"/>
      <c r="E28" s="508"/>
      <c r="F28" s="508"/>
      <c r="G28" s="508"/>
      <c r="H28" s="508"/>
      <c r="I28" s="508"/>
      <c r="J28" s="508"/>
      <c r="K28" s="508"/>
      <c r="L28" s="508"/>
      <c r="M28" s="508"/>
      <c r="N28" s="508"/>
      <c r="O28" s="508"/>
      <c r="P28" s="508"/>
      <c r="Q28" s="508"/>
      <c r="R28" s="508"/>
      <c r="S28" s="508"/>
      <c r="T28" s="508"/>
      <c r="U28" s="508"/>
      <c r="V28" s="508"/>
      <c r="W28" s="508"/>
      <c r="X28" s="508">
        <v>-97</v>
      </c>
      <c r="Y28" s="508"/>
      <c r="Z28" s="49" t="s">
        <v>6984</v>
      </c>
    </row>
    <row r="29" spans="1:26" s="49" customFormat="1" x14ac:dyDescent="0.25">
      <c r="A29" s="507">
        <v>44933</v>
      </c>
      <c r="B29" s="508" t="s">
        <v>6315</v>
      </c>
      <c r="C29" s="508"/>
      <c r="D29" s="508"/>
      <c r="E29" s="508"/>
      <c r="F29" s="508"/>
      <c r="G29" s="508"/>
      <c r="H29" s="508"/>
      <c r="I29" s="508"/>
      <c r="J29" s="508"/>
      <c r="K29" s="508"/>
      <c r="L29" s="508"/>
      <c r="M29" s="508"/>
      <c r="N29" s="508"/>
      <c r="O29" s="508"/>
      <c r="P29" s="508"/>
      <c r="Q29" s="508"/>
      <c r="R29" s="508"/>
      <c r="S29" s="508"/>
      <c r="T29" s="508"/>
      <c r="U29" s="508">
        <v>-18</v>
      </c>
      <c r="V29" s="508"/>
      <c r="W29" s="508">
        <v>-121</v>
      </c>
      <c r="X29" s="508">
        <v>-242</v>
      </c>
      <c r="Y29" s="508"/>
      <c r="Z29" s="49" t="s">
        <v>6891</v>
      </c>
    </row>
    <row r="30" spans="1:26" s="49" customFormat="1" x14ac:dyDescent="0.25">
      <c r="A30" s="507">
        <v>44933</v>
      </c>
      <c r="B30" s="508" t="s">
        <v>6986</v>
      </c>
      <c r="C30" s="508"/>
      <c r="D30" s="508">
        <v>-11</v>
      </c>
      <c r="E30" s="508">
        <v>-15</v>
      </c>
      <c r="F30" s="508">
        <v>-20</v>
      </c>
      <c r="G30" s="508"/>
      <c r="H30" s="508">
        <v>-11</v>
      </c>
      <c r="I30" s="508"/>
      <c r="J30" s="508"/>
      <c r="K30" s="508"/>
      <c r="L30" s="508">
        <v>-4</v>
      </c>
      <c r="M30" s="508"/>
      <c r="N30" s="508"/>
      <c r="O30" s="508"/>
      <c r="P30" s="508"/>
      <c r="Q30" s="508"/>
      <c r="R30" s="508"/>
      <c r="S30" s="508"/>
      <c r="T30" s="508"/>
      <c r="U30" s="508"/>
      <c r="V30" s="508"/>
      <c r="W30" s="508"/>
      <c r="X30" s="508"/>
      <c r="Y30" s="508"/>
    </row>
    <row r="31" spans="1:26" s="49" customFormat="1" x14ac:dyDescent="0.25">
      <c r="A31" s="507">
        <v>44933</v>
      </c>
      <c r="B31" s="508" t="s">
        <v>6986</v>
      </c>
      <c r="C31" s="508"/>
      <c r="D31" s="508"/>
      <c r="E31" s="508"/>
      <c r="F31" s="508">
        <v>-24</v>
      </c>
      <c r="G31" s="508"/>
      <c r="H31" s="508">
        <v>-23</v>
      </c>
      <c r="I31" s="508">
        <v>-19</v>
      </c>
      <c r="J31" s="508">
        <v>-36</v>
      </c>
      <c r="K31" s="508">
        <v>-30</v>
      </c>
      <c r="L31" s="508"/>
      <c r="M31" s="508"/>
      <c r="N31" s="508"/>
      <c r="O31" s="508"/>
      <c r="P31" s="508"/>
      <c r="Q31" s="508"/>
      <c r="R31" s="508"/>
      <c r="S31" s="508"/>
      <c r="T31" s="508"/>
      <c r="U31" s="508"/>
      <c r="V31" s="508"/>
      <c r="W31" s="508"/>
      <c r="X31" s="508"/>
      <c r="Y31" s="508"/>
      <c r="Z31" s="49" t="s">
        <v>6910</v>
      </c>
    </row>
    <row r="32" spans="1:26" s="49" customFormat="1" x14ac:dyDescent="0.25">
      <c r="A32" s="507">
        <v>44933</v>
      </c>
      <c r="B32" s="508" t="s">
        <v>6986</v>
      </c>
      <c r="C32" s="508">
        <v>-70</v>
      </c>
      <c r="D32" s="508">
        <v>-9</v>
      </c>
      <c r="E32" s="508"/>
      <c r="F32" s="508"/>
      <c r="G32" s="508"/>
      <c r="H32" s="508">
        <v>-22</v>
      </c>
      <c r="I32" s="508">
        <v>-21</v>
      </c>
      <c r="J32" s="508">
        <v>-20</v>
      </c>
      <c r="K32" s="508">
        <v>-20</v>
      </c>
      <c r="L32" s="508"/>
      <c r="M32" s="508">
        <v>-30</v>
      </c>
      <c r="N32" s="508">
        <v>-120</v>
      </c>
      <c r="O32" s="508">
        <v>-100</v>
      </c>
      <c r="P32" s="508"/>
      <c r="Q32" s="508"/>
      <c r="R32" s="508"/>
      <c r="S32" s="508"/>
      <c r="T32" s="508"/>
      <c r="U32" s="508"/>
      <c r="V32" s="508"/>
      <c r="W32" s="508"/>
      <c r="X32" s="508"/>
      <c r="Y32" s="508"/>
      <c r="Z32" s="49" t="s">
        <v>6891</v>
      </c>
    </row>
    <row r="33" spans="1:25" s="49" customFormat="1" x14ac:dyDescent="0.25">
      <c r="A33" s="507">
        <v>44992</v>
      </c>
      <c r="B33" s="508" t="s">
        <v>6315</v>
      </c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>
        <v>-164</v>
      </c>
      <c r="N33" s="508"/>
      <c r="O33" s="508"/>
      <c r="P33" s="508"/>
      <c r="Q33" s="508"/>
      <c r="R33" s="508"/>
      <c r="S33" s="508">
        <v>-127</v>
      </c>
      <c r="T33" s="508">
        <v>-37</v>
      </c>
      <c r="U33" s="508">
        <v>-5</v>
      </c>
      <c r="V33" s="508"/>
      <c r="W33" s="508"/>
      <c r="X33" s="508"/>
      <c r="Y33" s="508"/>
    </row>
    <row r="34" spans="1:25" s="49" customFormat="1" x14ac:dyDescent="0.25">
      <c r="A34" s="507">
        <v>44992</v>
      </c>
      <c r="B34" s="508" t="s">
        <v>6315</v>
      </c>
      <c r="C34" s="508">
        <v>-50</v>
      </c>
      <c r="D34" s="508"/>
      <c r="E34" s="508"/>
      <c r="F34" s="508"/>
      <c r="G34" s="508"/>
      <c r="H34" s="508">
        <v>-9</v>
      </c>
      <c r="I34" s="508">
        <v>-34</v>
      </c>
      <c r="J34" s="508">
        <v>-48</v>
      </c>
      <c r="K34" s="508">
        <v>-44</v>
      </c>
      <c r="L34" s="508"/>
      <c r="M34" s="508">
        <v>-30</v>
      </c>
      <c r="N34" s="508"/>
      <c r="O34" s="508">
        <v>-50</v>
      </c>
      <c r="P34" s="508"/>
      <c r="Q34" s="508">
        <v>-39</v>
      </c>
      <c r="R34" s="508"/>
      <c r="S34" s="508">
        <v>-20</v>
      </c>
      <c r="T34" s="508"/>
      <c r="U34" s="508"/>
      <c r="V34" s="508"/>
      <c r="W34" s="508"/>
      <c r="X34" s="508"/>
      <c r="Y34" s="508"/>
    </row>
    <row r="35" spans="1:25" s="49" customFormat="1" x14ac:dyDescent="0.25">
      <c r="A35" s="831" t="s">
        <v>7001</v>
      </c>
      <c r="B35" s="508" t="s">
        <v>6315</v>
      </c>
      <c r="C35" s="508"/>
      <c r="D35" s="508"/>
      <c r="E35" s="508"/>
      <c r="F35" s="508"/>
      <c r="G35" s="508"/>
      <c r="H35" s="508"/>
      <c r="I35" s="508"/>
      <c r="J35" s="508">
        <v>-30</v>
      </c>
      <c r="K35" s="508"/>
      <c r="L35" s="508"/>
      <c r="M35" s="508"/>
      <c r="N35" s="508"/>
      <c r="O35" s="508"/>
      <c r="P35" s="508"/>
      <c r="Q35" s="508"/>
      <c r="R35" s="508"/>
      <c r="S35" s="508"/>
      <c r="T35" s="508"/>
      <c r="U35" s="508"/>
      <c r="V35" s="508"/>
      <c r="W35" s="508"/>
      <c r="X35" s="508"/>
      <c r="Y35" s="508"/>
    </row>
    <row r="36" spans="1:25" s="49" customFormat="1" x14ac:dyDescent="0.25">
      <c r="A36" s="508" t="s">
        <v>7076</v>
      </c>
      <c r="B36" s="508" t="s">
        <v>6315</v>
      </c>
      <c r="C36" s="508"/>
      <c r="D36" s="508"/>
      <c r="E36" s="508"/>
      <c r="F36" s="508"/>
      <c r="G36" s="508"/>
      <c r="H36" s="508"/>
      <c r="I36" s="508"/>
      <c r="J36" s="508"/>
      <c r="K36" s="508">
        <v>-50</v>
      </c>
      <c r="L36" s="508"/>
      <c r="M36" s="508"/>
      <c r="N36" s="508"/>
      <c r="O36" s="508"/>
      <c r="P36" s="508"/>
      <c r="Q36" s="508"/>
      <c r="R36" s="508"/>
      <c r="S36" s="508"/>
      <c r="T36" s="508"/>
      <c r="U36" s="508"/>
      <c r="V36" s="508"/>
      <c r="W36" s="508"/>
      <c r="X36" s="508"/>
      <c r="Y36" s="508"/>
    </row>
    <row r="37" spans="1:25" s="1" customFormat="1" ht="17" thickBot="1" x14ac:dyDescent="0.3">
      <c r="A37" s="12" t="s">
        <v>7121</v>
      </c>
      <c r="B37" s="53" t="s">
        <v>63</v>
      </c>
      <c r="C37" s="354"/>
      <c r="D37" s="53">
        <v>-10</v>
      </c>
      <c r="E37" s="354"/>
      <c r="F37" s="354"/>
      <c r="G37" s="354"/>
      <c r="H37" s="53">
        <v>-17</v>
      </c>
      <c r="I37" s="354"/>
      <c r="J37" s="53">
        <v>-34</v>
      </c>
      <c r="K37" s="354"/>
      <c r="L37" s="354"/>
      <c r="M37" s="53">
        <v>-9</v>
      </c>
      <c r="N37" s="53">
        <v>-102</v>
      </c>
      <c r="O37" s="354"/>
      <c r="P37" s="354"/>
      <c r="Q37" s="354"/>
      <c r="R37" s="354"/>
      <c r="S37" s="53">
        <v>-19</v>
      </c>
      <c r="T37" s="53">
        <v>-37</v>
      </c>
      <c r="U37" s="53">
        <v>-21</v>
      </c>
      <c r="V37" s="53">
        <v>-1</v>
      </c>
      <c r="W37" s="354"/>
      <c r="X37" s="354"/>
      <c r="Y37" s="354"/>
    </row>
    <row r="38" spans="1:25" s="8" customFormat="1" ht="17" thickBot="1" x14ac:dyDescent="0.3">
      <c r="A38" s="161" t="s">
        <v>7052</v>
      </c>
      <c r="B38" s="34"/>
      <c r="C38" s="34">
        <f>SUM(C27:C37)</f>
        <v>280</v>
      </c>
      <c r="D38" s="34">
        <f>SUM(D27:D37)</f>
        <v>9</v>
      </c>
      <c r="E38" s="34">
        <f>SUM(E27:E37)</f>
        <v>102</v>
      </c>
      <c r="F38" s="34">
        <f>SUM(F27:F37)</f>
        <v>29</v>
      </c>
      <c r="G38" s="34">
        <f>SUM(G27:G37)</f>
        <v>75</v>
      </c>
      <c r="H38" s="34">
        <f t="shared" ref="H38:Y38" si="3">SUM(H27:H37)</f>
        <v>97</v>
      </c>
      <c r="I38" s="34">
        <f t="shared" si="3"/>
        <v>27</v>
      </c>
      <c r="J38" s="34">
        <f t="shared" si="3"/>
        <v>156</v>
      </c>
      <c r="K38" s="34">
        <f t="shared" si="3"/>
        <v>27</v>
      </c>
      <c r="L38" s="34">
        <f t="shared" si="3"/>
        <v>111</v>
      </c>
      <c r="M38" s="34">
        <f t="shared" si="3"/>
        <v>97</v>
      </c>
      <c r="N38" s="34">
        <f t="shared" si="3"/>
        <v>487</v>
      </c>
      <c r="O38" s="34">
        <f t="shared" si="3"/>
        <v>264</v>
      </c>
      <c r="P38" s="34">
        <f t="shared" si="3"/>
        <v>153</v>
      </c>
      <c r="Q38" s="34">
        <f t="shared" si="3"/>
        <v>69</v>
      </c>
      <c r="R38" s="34">
        <f t="shared" si="3"/>
        <v>20</v>
      </c>
      <c r="S38" s="34">
        <f t="shared" si="3"/>
        <v>39</v>
      </c>
      <c r="T38" s="34">
        <f t="shared" si="3"/>
        <v>18</v>
      </c>
      <c r="U38" s="56">
        <f t="shared" si="3"/>
        <v>-22</v>
      </c>
      <c r="V38" s="34">
        <f t="shared" si="3"/>
        <v>5</v>
      </c>
      <c r="W38" s="34">
        <f t="shared" si="3"/>
        <v>1</v>
      </c>
      <c r="X38" s="34">
        <f t="shared" si="3"/>
        <v>0</v>
      </c>
      <c r="Y38" s="34">
        <f t="shared" si="3"/>
        <v>0</v>
      </c>
    </row>
    <row r="39" spans="1:25" s="1" customFormat="1" x14ac:dyDescent="0.25">
      <c r="A39" s="12" t="s">
        <v>7159</v>
      </c>
      <c r="B39" s="53" t="s">
        <v>63</v>
      </c>
      <c r="C39" s="354"/>
      <c r="D39" s="53"/>
      <c r="E39" s="354"/>
      <c r="F39" s="354"/>
      <c r="G39" s="354"/>
      <c r="H39" s="53"/>
      <c r="I39" s="354"/>
      <c r="J39" s="53"/>
      <c r="K39" s="354"/>
      <c r="L39" s="354"/>
      <c r="M39" s="53"/>
      <c r="N39" s="53"/>
      <c r="O39" s="53">
        <v>-150</v>
      </c>
      <c r="P39" s="354"/>
      <c r="Q39" s="354"/>
      <c r="R39" s="354"/>
      <c r="S39" s="53"/>
      <c r="T39" s="53"/>
      <c r="U39" s="53"/>
      <c r="V39" s="53"/>
      <c r="W39" s="354"/>
      <c r="X39" s="354"/>
      <c r="Y39" s="354"/>
    </row>
    <row r="40" spans="1:25" s="1" customFormat="1" x14ac:dyDescent="0.25">
      <c r="A40" s="55" t="s">
        <v>7265</v>
      </c>
      <c r="B40" s="53" t="s">
        <v>63</v>
      </c>
      <c r="C40" s="53">
        <v>-150</v>
      </c>
      <c r="D40" s="53">
        <v>-3</v>
      </c>
      <c r="E40" s="354"/>
      <c r="F40" s="354"/>
      <c r="G40" s="53">
        <v>-30</v>
      </c>
      <c r="H40" s="53">
        <v>-56</v>
      </c>
      <c r="I40" s="354"/>
      <c r="J40" s="53">
        <v>-60</v>
      </c>
      <c r="K40" s="354"/>
      <c r="L40" s="53">
        <v>-15</v>
      </c>
      <c r="M40" s="354"/>
      <c r="N40" s="53">
        <v>-96</v>
      </c>
      <c r="O40" s="53">
        <v>-41</v>
      </c>
      <c r="P40" s="53">
        <v>-83</v>
      </c>
      <c r="Q40" s="53">
        <v>-24</v>
      </c>
      <c r="R40" s="354"/>
      <c r="S40" s="354"/>
      <c r="T40" s="354"/>
      <c r="U40" s="354"/>
      <c r="V40" s="354"/>
      <c r="W40" s="354"/>
      <c r="X40" s="354"/>
      <c r="Y40" s="354"/>
    </row>
    <row r="41" spans="1:25" s="1" customFormat="1" ht="17" thickBot="1" x14ac:dyDescent="0.3">
      <c r="A41" s="55" t="s">
        <v>7261</v>
      </c>
      <c r="B41" s="13" t="s">
        <v>63</v>
      </c>
      <c r="C41" s="53">
        <v>-57</v>
      </c>
      <c r="D41" s="53">
        <v>-5</v>
      </c>
      <c r="E41" s="53">
        <v>-40</v>
      </c>
      <c r="F41" s="53">
        <v>-11</v>
      </c>
      <c r="G41" s="53">
        <v>-10</v>
      </c>
      <c r="H41" s="53">
        <v>-2</v>
      </c>
      <c r="I41" s="354"/>
      <c r="J41" s="354"/>
      <c r="K41" s="354"/>
      <c r="L41" s="53">
        <v>-64</v>
      </c>
      <c r="M41" s="53">
        <v>-16</v>
      </c>
      <c r="N41" s="53">
        <v>-71</v>
      </c>
      <c r="O41" s="53">
        <v>-9</v>
      </c>
      <c r="P41" s="53">
        <v>-15</v>
      </c>
      <c r="Q41" s="53">
        <v>-9</v>
      </c>
      <c r="R41" s="53">
        <v>-15</v>
      </c>
      <c r="S41" s="354"/>
      <c r="T41" s="354"/>
      <c r="U41" s="354"/>
      <c r="V41" s="354"/>
      <c r="W41" s="354"/>
      <c r="X41" s="354"/>
      <c r="Y41" s="354"/>
    </row>
    <row r="42" spans="1:25" s="8" customFormat="1" ht="17" thickBot="1" x14ac:dyDescent="0.3">
      <c r="A42" s="161" t="s">
        <v>7324</v>
      </c>
      <c r="B42" s="34"/>
      <c r="C42" s="34">
        <f>SUM(C38:C41)</f>
        <v>73</v>
      </c>
      <c r="D42" s="34">
        <f t="shared" ref="D42:Y42" si="4">SUM(D38:D41)</f>
        <v>1</v>
      </c>
      <c r="E42" s="34">
        <f t="shared" si="4"/>
        <v>62</v>
      </c>
      <c r="F42" s="34">
        <f t="shared" si="4"/>
        <v>18</v>
      </c>
      <c r="G42" s="34">
        <f t="shared" si="4"/>
        <v>35</v>
      </c>
      <c r="H42" s="34">
        <f t="shared" si="4"/>
        <v>39</v>
      </c>
      <c r="I42" s="34">
        <f t="shared" si="4"/>
        <v>27</v>
      </c>
      <c r="J42" s="34">
        <f t="shared" si="4"/>
        <v>96</v>
      </c>
      <c r="K42" s="34">
        <f t="shared" si="4"/>
        <v>27</v>
      </c>
      <c r="L42" s="34">
        <f t="shared" si="4"/>
        <v>32</v>
      </c>
      <c r="M42" s="34">
        <f t="shared" si="4"/>
        <v>81</v>
      </c>
      <c r="N42" s="34">
        <f t="shared" si="4"/>
        <v>320</v>
      </c>
      <c r="O42" s="34">
        <f t="shared" si="4"/>
        <v>64</v>
      </c>
      <c r="P42" s="34">
        <f t="shared" si="4"/>
        <v>55</v>
      </c>
      <c r="Q42" s="34">
        <f t="shared" si="4"/>
        <v>36</v>
      </c>
      <c r="R42" s="34">
        <f t="shared" si="4"/>
        <v>5</v>
      </c>
      <c r="S42" s="34">
        <f t="shared" si="4"/>
        <v>39</v>
      </c>
      <c r="T42" s="34">
        <f t="shared" si="4"/>
        <v>18</v>
      </c>
      <c r="U42" s="56">
        <f t="shared" si="4"/>
        <v>-22</v>
      </c>
      <c r="V42" s="34">
        <f t="shared" si="4"/>
        <v>5</v>
      </c>
      <c r="W42" s="34">
        <f t="shared" si="4"/>
        <v>1</v>
      </c>
      <c r="X42" s="34">
        <f t="shared" si="4"/>
        <v>0</v>
      </c>
      <c r="Y42" s="34">
        <f t="shared" si="4"/>
        <v>0</v>
      </c>
    </row>
    <row r="43" spans="1:25" s="1" customFormat="1" ht="17" thickBot="1" x14ac:dyDescent="0.3">
      <c r="A43" s="55">
        <v>45055</v>
      </c>
      <c r="B43" s="53" t="s">
        <v>63</v>
      </c>
      <c r="C43" s="53">
        <v>-26</v>
      </c>
      <c r="D43" s="354"/>
      <c r="E43" s="53">
        <v>-37</v>
      </c>
      <c r="F43" s="53">
        <v>-10</v>
      </c>
      <c r="G43" s="53">
        <v>-7</v>
      </c>
      <c r="H43" s="53">
        <v>-6</v>
      </c>
      <c r="I43" s="354"/>
      <c r="J43" s="53">
        <v>-41</v>
      </c>
      <c r="K43" s="53">
        <v>-8</v>
      </c>
      <c r="L43" s="354"/>
      <c r="M43" s="354"/>
      <c r="N43" s="53">
        <v>-62</v>
      </c>
      <c r="O43" s="53">
        <v>-36</v>
      </c>
      <c r="P43" s="53">
        <v>-7</v>
      </c>
      <c r="Q43" s="53">
        <v>-16</v>
      </c>
      <c r="R43" s="354"/>
      <c r="S43" s="53">
        <v>-4</v>
      </c>
      <c r="T43" s="354"/>
      <c r="U43" s="354"/>
      <c r="V43" s="354"/>
      <c r="W43" s="354"/>
      <c r="X43" s="53">
        <v>-1</v>
      </c>
      <c r="Y43" s="354"/>
    </row>
    <row r="44" spans="1:25" s="8" customFormat="1" ht="17" thickBot="1" x14ac:dyDescent="0.3">
      <c r="A44" s="161" t="s">
        <v>7542</v>
      </c>
      <c r="B44" s="34"/>
      <c r="C44" s="34">
        <f>SUM(C42:C43)</f>
        <v>47</v>
      </c>
      <c r="D44" s="34">
        <f t="shared" ref="D44:Y44" si="5">SUM(D42:D43)</f>
        <v>1</v>
      </c>
      <c r="E44" s="34">
        <f t="shared" si="5"/>
        <v>25</v>
      </c>
      <c r="F44" s="34">
        <f t="shared" si="5"/>
        <v>8</v>
      </c>
      <c r="G44" s="34">
        <f t="shared" si="5"/>
        <v>28</v>
      </c>
      <c r="H44" s="34">
        <f t="shared" si="5"/>
        <v>33</v>
      </c>
      <c r="I44" s="34">
        <f t="shared" si="5"/>
        <v>27</v>
      </c>
      <c r="J44" s="34">
        <f t="shared" si="5"/>
        <v>55</v>
      </c>
      <c r="K44" s="34">
        <f t="shared" si="5"/>
        <v>19</v>
      </c>
      <c r="L44" s="34">
        <f t="shared" si="5"/>
        <v>32</v>
      </c>
      <c r="M44" s="34">
        <f t="shared" si="5"/>
        <v>81</v>
      </c>
      <c r="N44" s="34">
        <f t="shared" si="5"/>
        <v>258</v>
      </c>
      <c r="O44" s="34">
        <f t="shared" si="5"/>
        <v>28</v>
      </c>
      <c r="P44" s="34">
        <f t="shared" si="5"/>
        <v>48</v>
      </c>
      <c r="Q44" s="34">
        <f t="shared" si="5"/>
        <v>20</v>
      </c>
      <c r="R44" s="34">
        <f t="shared" si="5"/>
        <v>5</v>
      </c>
      <c r="S44" s="34">
        <f t="shared" si="5"/>
        <v>35</v>
      </c>
      <c r="T44" s="34">
        <f t="shared" si="5"/>
        <v>18</v>
      </c>
      <c r="U44" s="56">
        <f t="shared" si="5"/>
        <v>-22</v>
      </c>
      <c r="V44" s="34">
        <f t="shared" si="5"/>
        <v>5</v>
      </c>
      <c r="W44" s="34">
        <f t="shared" si="5"/>
        <v>1</v>
      </c>
      <c r="X44" s="56">
        <f t="shared" si="5"/>
        <v>-1</v>
      </c>
      <c r="Y44" s="34">
        <f t="shared" si="5"/>
        <v>0</v>
      </c>
    </row>
    <row r="45" spans="1:25" s="1" customFormat="1" x14ac:dyDescent="0.25">
      <c r="A45" s="55">
        <v>44995</v>
      </c>
      <c r="B45" s="53" t="s">
        <v>63</v>
      </c>
      <c r="C45" s="354"/>
      <c r="D45" s="354"/>
      <c r="E45" s="53">
        <v>-14</v>
      </c>
      <c r="F45" s="53">
        <v>-4</v>
      </c>
      <c r="G45" s="53">
        <v>-15</v>
      </c>
      <c r="H45" s="53">
        <v>-10</v>
      </c>
      <c r="I45" s="354"/>
      <c r="J45" s="53">
        <v>-9</v>
      </c>
      <c r="K45" s="53">
        <v>-8</v>
      </c>
      <c r="L45" s="354"/>
      <c r="M45" s="354"/>
      <c r="N45" s="354"/>
      <c r="O45" s="354"/>
      <c r="P45" s="53">
        <v>-7</v>
      </c>
      <c r="Q45" s="53">
        <v>-15</v>
      </c>
      <c r="R45" s="354"/>
      <c r="S45" s="354"/>
      <c r="T45" s="354"/>
      <c r="U45" s="354"/>
      <c r="V45" s="354"/>
      <c r="W45" s="354"/>
      <c r="X45" s="354"/>
      <c r="Y45" s="354"/>
    </row>
    <row r="46" spans="1:25" s="1" customFormat="1" ht="17" thickBot="1" x14ac:dyDescent="0.3">
      <c r="A46" s="55">
        <v>44995</v>
      </c>
      <c r="B46" s="53" t="s">
        <v>63</v>
      </c>
      <c r="C46" s="53">
        <v>-13</v>
      </c>
      <c r="D46" s="53">
        <v>-1</v>
      </c>
      <c r="E46" s="354"/>
      <c r="F46" s="354"/>
      <c r="G46" s="354"/>
      <c r="H46" s="354"/>
      <c r="I46" s="354"/>
      <c r="J46" s="53">
        <v>-4</v>
      </c>
      <c r="K46" s="53">
        <v>-3</v>
      </c>
      <c r="L46" s="354"/>
      <c r="M46" s="354"/>
      <c r="N46" s="354"/>
      <c r="O46" s="53">
        <v>-28</v>
      </c>
      <c r="P46" s="354"/>
      <c r="Q46" s="354"/>
      <c r="R46" s="354"/>
      <c r="S46" s="354"/>
      <c r="T46" s="354"/>
      <c r="U46" s="354"/>
      <c r="V46" s="354"/>
      <c r="W46" s="354"/>
      <c r="X46" s="354"/>
      <c r="Y46" s="354"/>
    </row>
    <row r="47" spans="1:25" s="8" customFormat="1" ht="17" thickBot="1" x14ac:dyDescent="0.3">
      <c r="A47" s="161" t="s">
        <v>7819</v>
      </c>
      <c r="B47" s="34"/>
      <c r="C47" s="34">
        <f>SUM(C44:C46)</f>
        <v>34</v>
      </c>
      <c r="D47" s="34">
        <f t="shared" ref="D47:Y47" si="6">SUM(D44:D46)</f>
        <v>0</v>
      </c>
      <c r="E47" s="34">
        <f t="shared" si="6"/>
        <v>11</v>
      </c>
      <c r="F47" s="34">
        <f t="shared" si="6"/>
        <v>4</v>
      </c>
      <c r="G47" s="34">
        <f t="shared" si="6"/>
        <v>13</v>
      </c>
      <c r="H47" s="34">
        <f t="shared" si="6"/>
        <v>23</v>
      </c>
      <c r="I47" s="34">
        <f t="shared" si="6"/>
        <v>27</v>
      </c>
      <c r="J47" s="34">
        <f t="shared" si="6"/>
        <v>42</v>
      </c>
      <c r="K47" s="34">
        <f t="shared" si="6"/>
        <v>8</v>
      </c>
      <c r="L47" s="34">
        <f t="shared" si="6"/>
        <v>32</v>
      </c>
      <c r="M47" s="34">
        <f t="shared" si="6"/>
        <v>81</v>
      </c>
      <c r="N47" s="34">
        <f t="shared" si="6"/>
        <v>258</v>
      </c>
      <c r="O47" s="34">
        <f t="shared" si="6"/>
        <v>0</v>
      </c>
      <c r="P47" s="34">
        <f t="shared" si="6"/>
        <v>41</v>
      </c>
      <c r="Q47" s="34">
        <f t="shared" si="6"/>
        <v>5</v>
      </c>
      <c r="R47" s="34">
        <f t="shared" si="6"/>
        <v>5</v>
      </c>
      <c r="S47" s="34">
        <f t="shared" si="6"/>
        <v>35</v>
      </c>
      <c r="T47" s="34">
        <f t="shared" si="6"/>
        <v>18</v>
      </c>
      <c r="U47" s="56">
        <f t="shared" si="6"/>
        <v>-22</v>
      </c>
      <c r="V47" s="34">
        <f t="shared" si="6"/>
        <v>5</v>
      </c>
      <c r="W47" s="34">
        <f t="shared" si="6"/>
        <v>1</v>
      </c>
      <c r="X47" s="56">
        <f t="shared" si="6"/>
        <v>-1</v>
      </c>
      <c r="Y47" s="34">
        <f t="shared" si="6"/>
        <v>0</v>
      </c>
    </row>
    <row r="48" spans="1:25" s="1" customFormat="1" ht="17" thickBot="1" x14ac:dyDescent="0.3">
      <c r="A48" s="55" t="s">
        <v>7921</v>
      </c>
      <c r="B48" s="75" t="s">
        <v>63</v>
      </c>
      <c r="C48" s="53">
        <v>-26</v>
      </c>
      <c r="D48" s="354"/>
      <c r="E48" s="53">
        <v>-9</v>
      </c>
      <c r="F48" s="53">
        <v>-4</v>
      </c>
      <c r="G48" s="53">
        <v>-8</v>
      </c>
      <c r="H48" s="53">
        <v>-16</v>
      </c>
      <c r="I48" s="53">
        <v>-16</v>
      </c>
      <c r="J48" s="53">
        <v>-22</v>
      </c>
      <c r="K48" s="53">
        <v>-1</v>
      </c>
      <c r="L48" s="53">
        <v>-21</v>
      </c>
      <c r="M48" s="354"/>
      <c r="N48" s="53">
        <v>-30</v>
      </c>
      <c r="O48" s="53">
        <v>-17</v>
      </c>
      <c r="P48" s="53">
        <v>-11</v>
      </c>
      <c r="Q48" s="53">
        <v>-8</v>
      </c>
      <c r="R48" s="354"/>
      <c r="S48" s="354"/>
      <c r="T48" s="354"/>
      <c r="U48" s="354"/>
      <c r="V48" s="354"/>
      <c r="W48" s="354"/>
      <c r="X48" s="354"/>
      <c r="Y48" s="354"/>
    </row>
    <row r="49" spans="1:26" s="8" customFormat="1" ht="17" thickBot="1" x14ac:dyDescent="0.3">
      <c r="A49" s="161" t="s">
        <v>8088</v>
      </c>
      <c r="B49" s="34"/>
      <c r="C49" s="34">
        <f>SUM(C47:C48)</f>
        <v>8</v>
      </c>
      <c r="D49" s="34">
        <f t="shared" ref="D49:Y51" si="7">SUM(D47:D48)</f>
        <v>0</v>
      </c>
      <c r="E49" s="34">
        <f t="shared" si="7"/>
        <v>2</v>
      </c>
      <c r="F49" s="34">
        <f t="shared" si="7"/>
        <v>0</v>
      </c>
      <c r="G49" s="34">
        <f t="shared" si="7"/>
        <v>5</v>
      </c>
      <c r="H49" s="34">
        <f t="shared" si="7"/>
        <v>7</v>
      </c>
      <c r="I49" s="34">
        <f t="shared" si="7"/>
        <v>11</v>
      </c>
      <c r="J49" s="34">
        <f t="shared" si="7"/>
        <v>20</v>
      </c>
      <c r="K49" s="34">
        <f>SUM(K47:K48)</f>
        <v>7</v>
      </c>
      <c r="L49" s="34">
        <f t="shared" si="7"/>
        <v>11</v>
      </c>
      <c r="M49" s="34">
        <f t="shared" si="7"/>
        <v>81</v>
      </c>
      <c r="N49" s="34">
        <f t="shared" si="7"/>
        <v>228</v>
      </c>
      <c r="O49" s="56">
        <f>SUM(O47:O48)</f>
        <v>-17</v>
      </c>
      <c r="P49" s="34">
        <f t="shared" si="7"/>
        <v>30</v>
      </c>
      <c r="Q49" s="56">
        <f t="shared" si="7"/>
        <v>-3</v>
      </c>
      <c r="R49" s="34">
        <f t="shared" si="7"/>
        <v>5</v>
      </c>
      <c r="S49" s="34">
        <f t="shared" si="7"/>
        <v>35</v>
      </c>
      <c r="T49" s="34">
        <f t="shared" si="7"/>
        <v>18</v>
      </c>
      <c r="U49" s="56">
        <f t="shared" si="7"/>
        <v>-22</v>
      </c>
      <c r="V49" s="34">
        <f t="shared" si="7"/>
        <v>5</v>
      </c>
      <c r="W49" s="34">
        <f t="shared" si="7"/>
        <v>1</v>
      </c>
      <c r="X49" s="56">
        <f t="shared" si="7"/>
        <v>-1</v>
      </c>
      <c r="Y49" s="34">
        <f t="shared" si="7"/>
        <v>0</v>
      </c>
      <c r="Z49" s="8" t="s">
        <v>8170</v>
      </c>
    </row>
    <row r="50" spans="1:26" s="49" customFormat="1" ht="17" thickBot="1" x14ac:dyDescent="0.3">
      <c r="A50" s="508" t="s">
        <v>8166</v>
      </c>
      <c r="B50" s="508" t="s">
        <v>6315</v>
      </c>
      <c r="C50" s="508"/>
      <c r="D50" s="508"/>
      <c r="E50" s="508"/>
      <c r="F50" s="508"/>
      <c r="G50" s="508"/>
      <c r="H50" s="508"/>
      <c r="I50" s="508"/>
      <c r="J50" s="508"/>
      <c r="K50" s="508"/>
      <c r="L50" s="508"/>
      <c r="M50" s="508">
        <v>-50</v>
      </c>
      <c r="N50" s="508"/>
      <c r="O50" s="508"/>
      <c r="P50" s="508"/>
      <c r="Q50" s="508"/>
      <c r="R50" s="508"/>
      <c r="S50" s="508"/>
      <c r="T50" s="508"/>
      <c r="U50" s="508"/>
      <c r="V50" s="508"/>
      <c r="W50" s="508"/>
      <c r="X50" s="508"/>
      <c r="Y50" s="508"/>
    </row>
    <row r="51" spans="1:26" s="8" customFormat="1" ht="17" thickBot="1" x14ac:dyDescent="0.3">
      <c r="A51" s="161" t="s">
        <v>8268</v>
      </c>
      <c r="B51" s="34"/>
      <c r="C51" s="34">
        <f t="shared" ref="C51:Q51" si="8">SUM(C49:C50)</f>
        <v>8</v>
      </c>
      <c r="D51" s="34">
        <f t="shared" si="8"/>
        <v>0</v>
      </c>
      <c r="E51" s="34">
        <f t="shared" si="8"/>
        <v>2</v>
      </c>
      <c r="F51" s="34">
        <f t="shared" si="8"/>
        <v>0</v>
      </c>
      <c r="G51" s="34">
        <f t="shared" si="8"/>
        <v>5</v>
      </c>
      <c r="H51" s="34">
        <f t="shared" si="8"/>
        <v>7</v>
      </c>
      <c r="I51" s="34">
        <f t="shared" si="8"/>
        <v>11</v>
      </c>
      <c r="J51" s="34">
        <f t="shared" si="8"/>
        <v>20</v>
      </c>
      <c r="K51" s="34">
        <f t="shared" si="8"/>
        <v>7</v>
      </c>
      <c r="L51" s="34">
        <f t="shared" si="8"/>
        <v>11</v>
      </c>
      <c r="M51" s="34">
        <f t="shared" si="8"/>
        <v>31</v>
      </c>
      <c r="N51" s="34">
        <f t="shared" si="8"/>
        <v>228</v>
      </c>
      <c r="O51" s="56">
        <f t="shared" si="8"/>
        <v>-17</v>
      </c>
      <c r="P51" s="34">
        <f t="shared" si="8"/>
        <v>30</v>
      </c>
      <c r="Q51" s="56">
        <f t="shared" si="8"/>
        <v>-3</v>
      </c>
      <c r="R51" s="34">
        <f t="shared" si="7"/>
        <v>5</v>
      </c>
      <c r="S51" s="34">
        <f t="shared" si="7"/>
        <v>35</v>
      </c>
      <c r="T51" s="34">
        <f t="shared" si="7"/>
        <v>18</v>
      </c>
      <c r="U51" s="56">
        <f t="shared" si="7"/>
        <v>-22</v>
      </c>
      <c r="V51" s="34">
        <f t="shared" si="7"/>
        <v>5</v>
      </c>
      <c r="W51" s="34">
        <f t="shared" si="7"/>
        <v>1</v>
      </c>
      <c r="X51" s="56">
        <f t="shared" si="7"/>
        <v>-1</v>
      </c>
      <c r="Y51" s="34">
        <f t="shared" si="7"/>
        <v>0</v>
      </c>
    </row>
    <row r="52" spans="1:26" s="49" customFormat="1" ht="17" thickBot="1" x14ac:dyDescent="0.3">
      <c r="A52" s="508" t="s">
        <v>8294</v>
      </c>
      <c r="B52" s="508" t="s">
        <v>8295</v>
      </c>
      <c r="C52" s="508">
        <v>-7</v>
      </c>
      <c r="D52" s="508"/>
      <c r="E52" s="508"/>
      <c r="F52" s="508"/>
      <c r="G52" s="508">
        <v>-5</v>
      </c>
      <c r="H52" s="508"/>
      <c r="I52" s="508"/>
      <c r="J52" s="508"/>
      <c r="K52" s="508"/>
      <c r="L52" s="508"/>
      <c r="M52" s="508">
        <v>-27</v>
      </c>
      <c r="N52" s="508">
        <v>-2</v>
      </c>
      <c r="O52" s="508"/>
      <c r="P52" s="508">
        <v>-8</v>
      </c>
      <c r="Q52" s="508"/>
      <c r="R52" s="508">
        <v>-2</v>
      </c>
      <c r="S52" s="508"/>
      <c r="T52" s="508"/>
      <c r="U52" s="508"/>
      <c r="V52" s="508"/>
      <c r="W52" s="508"/>
      <c r="X52" s="508"/>
      <c r="Y52" s="508"/>
    </row>
    <row r="53" spans="1:26" s="8" customFormat="1" ht="17" thickBot="1" x14ac:dyDescent="0.3">
      <c r="A53" s="860" t="s">
        <v>8442</v>
      </c>
      <c r="B53" s="41"/>
      <c r="C53" s="181">
        <f t="shared" ref="C53:X53" si="9">SUM(C51:C52)</f>
        <v>1</v>
      </c>
      <c r="D53" s="41">
        <f t="shared" si="9"/>
        <v>0</v>
      </c>
      <c r="E53" s="181">
        <f t="shared" si="9"/>
        <v>2</v>
      </c>
      <c r="F53" s="41">
        <f t="shared" si="9"/>
        <v>0</v>
      </c>
      <c r="G53" s="181">
        <f t="shared" si="9"/>
        <v>0</v>
      </c>
      <c r="H53" s="181">
        <f t="shared" si="9"/>
        <v>7</v>
      </c>
      <c r="I53" s="181">
        <f t="shared" si="9"/>
        <v>11</v>
      </c>
      <c r="J53" s="181">
        <f t="shared" si="9"/>
        <v>20</v>
      </c>
      <c r="K53" s="181">
        <f t="shared" si="9"/>
        <v>7</v>
      </c>
      <c r="L53" s="181">
        <f t="shared" si="9"/>
        <v>11</v>
      </c>
      <c r="M53" s="181">
        <f t="shared" si="9"/>
        <v>4</v>
      </c>
      <c r="N53" s="181">
        <f t="shared" si="9"/>
        <v>226</v>
      </c>
      <c r="O53" s="56">
        <f t="shared" si="9"/>
        <v>-17</v>
      </c>
      <c r="P53" s="181">
        <f t="shared" si="9"/>
        <v>22</v>
      </c>
      <c r="Q53" s="56">
        <f t="shared" si="9"/>
        <v>-3</v>
      </c>
      <c r="R53" s="181">
        <f t="shared" si="9"/>
        <v>3</v>
      </c>
      <c r="S53" s="181">
        <f t="shared" si="9"/>
        <v>35</v>
      </c>
      <c r="T53" s="181">
        <f t="shared" si="9"/>
        <v>18</v>
      </c>
      <c r="U53" s="56">
        <f t="shared" si="9"/>
        <v>-22</v>
      </c>
      <c r="V53" s="181">
        <f t="shared" si="9"/>
        <v>5</v>
      </c>
      <c r="W53" s="181">
        <f t="shared" si="9"/>
        <v>1</v>
      </c>
      <c r="X53" s="56">
        <f t="shared" si="9"/>
        <v>-1</v>
      </c>
      <c r="Y53" s="41">
        <f t="shared" ref="Y53" si="10">SUM(Y51:Y52)</f>
        <v>0</v>
      </c>
    </row>
    <row r="54" spans="1:26" s="49" customFormat="1" x14ac:dyDescent="0.25">
      <c r="A54" s="507">
        <v>45324</v>
      </c>
      <c r="B54" s="508" t="s">
        <v>8295</v>
      </c>
      <c r="C54" s="508"/>
      <c r="D54" s="508"/>
      <c r="E54" s="508"/>
      <c r="F54" s="508"/>
      <c r="G54" s="508"/>
      <c r="H54" s="508"/>
      <c r="I54" s="508">
        <v>-2</v>
      </c>
      <c r="J54" s="508"/>
      <c r="K54" s="508"/>
      <c r="L54" s="508"/>
      <c r="M54" s="508"/>
      <c r="N54" s="508"/>
      <c r="O54" s="508"/>
      <c r="P54" s="508"/>
      <c r="Q54" s="508"/>
      <c r="R54" s="508"/>
      <c r="S54" s="508"/>
      <c r="T54" s="508"/>
      <c r="U54" s="508"/>
      <c r="V54" s="508"/>
      <c r="W54" s="508"/>
      <c r="X54" s="508"/>
      <c r="Y54" s="508"/>
    </row>
    <row r="55" spans="1:26" s="361" customFormat="1" x14ac:dyDescent="0.25">
      <c r="A55" s="1203"/>
      <c r="B55" s="1162" t="s">
        <v>8525</v>
      </c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>
        <v>-18</v>
      </c>
      <c r="U55" s="1162">
        <v>18</v>
      </c>
      <c r="V55" s="1162"/>
      <c r="W55" s="1162"/>
      <c r="X55" s="1162"/>
      <c r="Y55" s="1162"/>
    </row>
    <row r="56" spans="1:26" s="49" customFormat="1" x14ac:dyDescent="0.25">
      <c r="A56" s="507"/>
      <c r="B56" s="508"/>
      <c r="C56" s="508"/>
      <c r="D56" s="508"/>
      <c r="E56" s="508"/>
      <c r="F56" s="508"/>
      <c r="G56" s="508"/>
      <c r="H56" s="508"/>
      <c r="I56" s="508"/>
      <c r="J56" s="508"/>
      <c r="K56" s="508"/>
      <c r="L56" s="508"/>
      <c r="M56" s="508"/>
      <c r="N56" s="508"/>
      <c r="O56" s="508"/>
      <c r="P56" s="508"/>
      <c r="Q56" s="508"/>
      <c r="R56" s="508"/>
      <c r="S56" s="508"/>
      <c r="T56" s="508"/>
      <c r="U56" s="508"/>
      <c r="V56" s="508"/>
      <c r="W56" s="508"/>
      <c r="X56" s="508"/>
      <c r="Y56" s="508"/>
    </row>
    <row r="57" spans="1:26" s="49" customFormat="1" x14ac:dyDescent="0.25">
      <c r="A57" s="508"/>
      <c r="B57" s="508"/>
      <c r="C57" s="508"/>
      <c r="D57" s="508"/>
      <c r="E57" s="508"/>
      <c r="F57" s="508"/>
      <c r="G57" s="508"/>
      <c r="H57" s="508"/>
      <c r="I57" s="508"/>
      <c r="J57" s="508"/>
      <c r="K57" s="508"/>
      <c r="L57" s="508"/>
      <c r="M57" s="508"/>
      <c r="N57" s="508"/>
      <c r="O57" s="508"/>
      <c r="P57" s="508"/>
      <c r="Q57" s="508"/>
      <c r="R57" s="508"/>
      <c r="S57" s="508"/>
      <c r="T57" s="508"/>
      <c r="U57" s="508"/>
      <c r="V57" s="508"/>
      <c r="W57" s="508"/>
      <c r="X57" s="508"/>
      <c r="Y57" s="508"/>
    </row>
    <row r="58" spans="1:26" s="1" customFormat="1" x14ac:dyDescent="0.25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>
        <f>SUM(T53:T55)</f>
        <v>0</v>
      </c>
      <c r="U58" s="43">
        <f>SUM(U53:U55)</f>
        <v>-4</v>
      </c>
      <c r="V58" s="43"/>
      <c r="W58" s="43"/>
      <c r="X58" s="43"/>
      <c r="Y58" s="43"/>
    </row>
    <row r="59" spans="1:26" ht="17" thickBot="1" x14ac:dyDescent="0.3"/>
    <row r="60" spans="1:26" ht="17" thickBot="1" x14ac:dyDescent="0.3">
      <c r="C60" s="10" t="s">
        <v>31</v>
      </c>
      <c r="D60" s="10" t="s">
        <v>28</v>
      </c>
      <c r="E60" s="10" t="s">
        <v>778</v>
      </c>
      <c r="F60" s="10" t="s">
        <v>29</v>
      </c>
      <c r="G60" s="10" t="s">
        <v>134</v>
      </c>
      <c r="H60" s="10" t="s">
        <v>2</v>
      </c>
      <c r="I60" s="10" t="s">
        <v>17</v>
      </c>
      <c r="J60" s="10" t="s">
        <v>3</v>
      </c>
      <c r="K60" s="10" t="s">
        <v>18</v>
      </c>
      <c r="L60" s="10" t="s">
        <v>10</v>
      </c>
      <c r="M60" s="10" t="s">
        <v>27</v>
      </c>
      <c r="N60" s="10" t="s">
        <v>4</v>
      </c>
      <c r="O60" s="10" t="s">
        <v>365</v>
      </c>
      <c r="P60" s="10" t="s">
        <v>30</v>
      </c>
      <c r="Q60" s="10" t="s">
        <v>26</v>
      </c>
      <c r="R60" s="10" t="s">
        <v>377</v>
      </c>
      <c r="S60" s="10" t="s">
        <v>32</v>
      </c>
      <c r="T60" s="10" t="s">
        <v>6496</v>
      </c>
      <c r="U60" s="10" t="s">
        <v>4708</v>
      </c>
      <c r="V60" s="10" t="s">
        <v>6739</v>
      </c>
      <c r="W60" s="10" t="s">
        <v>2879</v>
      </c>
      <c r="X60" s="10" t="s">
        <v>380</v>
      </c>
      <c r="Y60" s="10"/>
    </row>
    <row r="62" spans="1:26" x14ac:dyDescent="0.25">
      <c r="A62" s="355" t="s">
        <v>8489</v>
      </c>
      <c r="B62" s="355"/>
      <c r="C62" s="355"/>
      <c r="D62" s="355"/>
      <c r="E62" s="355"/>
    </row>
  </sheetData>
  <pageMargins left="0.7" right="0.7" top="0.75" bottom="0.75" header="0.3" footer="0.3"/>
  <pageSetup orientation="portrait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tabColor theme="4" tint="0.59999389629810485"/>
  </sheetPr>
  <dimension ref="A1:Q35"/>
  <sheetViews>
    <sheetView topLeftCell="A17" workbookViewId="0">
      <selection activeCell="F37" sqref="F37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6" width="8.5" style="2" customWidth="1"/>
    <col min="17" max="16384" width="9" style="2"/>
  </cols>
  <sheetData>
    <row r="1" spans="1:16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3" t="s">
        <v>2571</v>
      </c>
    </row>
    <row r="4" spans="1:16" x14ac:dyDescent="0.25">
      <c r="A4" s="3" t="s">
        <v>3477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7" thickBot="1" x14ac:dyDescent="0.3"/>
    <row r="6" spans="1:16" s="1" customFormat="1" ht="17" thickBot="1" x14ac:dyDescent="0.3">
      <c r="A6" s="9" t="s">
        <v>0</v>
      </c>
      <c r="B6" s="10" t="s">
        <v>1</v>
      </c>
      <c r="C6" s="10" t="s">
        <v>10</v>
      </c>
      <c r="D6" s="10" t="s">
        <v>30</v>
      </c>
      <c r="E6" s="10" t="s">
        <v>29</v>
      </c>
      <c r="F6" s="10" t="s">
        <v>778</v>
      </c>
      <c r="G6" s="10" t="s">
        <v>2</v>
      </c>
      <c r="H6" s="10" t="s">
        <v>28</v>
      </c>
      <c r="I6" s="10" t="s">
        <v>17</v>
      </c>
      <c r="J6" s="10" t="s">
        <v>3</v>
      </c>
      <c r="K6" s="10" t="s">
        <v>18</v>
      </c>
      <c r="L6" s="10" t="s">
        <v>27</v>
      </c>
      <c r="M6" s="10" t="s">
        <v>4</v>
      </c>
      <c r="N6" s="10" t="s">
        <v>31</v>
      </c>
      <c r="O6" s="10" t="s">
        <v>365</v>
      </c>
      <c r="P6" s="10"/>
    </row>
    <row r="7" spans="1:16" x14ac:dyDescent="0.25">
      <c r="A7" s="55" t="s">
        <v>6910</v>
      </c>
      <c r="B7" s="75" t="s">
        <v>6916</v>
      </c>
      <c r="C7" s="13">
        <v>40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</row>
    <row r="8" spans="1:16" ht="17" thickBot="1" x14ac:dyDescent="0.3">
      <c r="A8" s="76" t="s">
        <v>6927</v>
      </c>
      <c r="B8" s="14" t="s">
        <v>6939</v>
      </c>
      <c r="C8" s="14"/>
      <c r="D8" s="14">
        <v>15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</row>
    <row r="9" spans="1:16" ht="17" thickBot="1" x14ac:dyDescent="0.3">
      <c r="A9" s="161" t="s">
        <v>6952</v>
      </c>
      <c r="B9" s="34"/>
      <c r="C9" s="34">
        <f>SUM(C7:C8)</f>
        <v>40</v>
      </c>
      <c r="D9" s="34">
        <f>SUM(D7:D8)</f>
        <v>15</v>
      </c>
      <c r="E9" s="364"/>
      <c r="F9" s="364"/>
      <c r="G9" s="364"/>
      <c r="H9" s="364"/>
      <c r="I9" s="364"/>
      <c r="J9" s="364"/>
      <c r="K9" s="364"/>
      <c r="L9" s="364"/>
      <c r="M9" s="364"/>
      <c r="N9" s="364"/>
      <c r="O9" s="364"/>
      <c r="P9" s="233"/>
    </row>
    <row r="10" spans="1:16" s="49" customFormat="1" x14ac:dyDescent="0.25">
      <c r="A10" s="1574">
        <v>44933</v>
      </c>
      <c r="B10" s="409" t="s">
        <v>6985</v>
      </c>
      <c r="C10" s="508">
        <v>4</v>
      </c>
      <c r="D10" s="508"/>
      <c r="E10" s="508">
        <v>20</v>
      </c>
      <c r="F10" s="508">
        <v>15</v>
      </c>
      <c r="G10" s="508">
        <v>11</v>
      </c>
      <c r="H10" s="508">
        <v>11</v>
      </c>
      <c r="I10" s="508"/>
      <c r="J10" s="508"/>
      <c r="K10" s="508"/>
      <c r="L10" s="508"/>
      <c r="M10" s="508"/>
      <c r="N10" s="508"/>
      <c r="O10" s="508"/>
      <c r="P10" s="508"/>
    </row>
    <row r="11" spans="1:16" s="49" customFormat="1" x14ac:dyDescent="0.25">
      <c r="A11" s="699">
        <v>44933</v>
      </c>
      <c r="B11" s="185" t="s">
        <v>6985</v>
      </c>
      <c r="C11" s="1573"/>
      <c r="D11" s="185"/>
      <c r="E11" s="185">
        <v>24</v>
      </c>
      <c r="F11" s="185"/>
      <c r="G11" s="185">
        <v>23</v>
      </c>
      <c r="H11" s="185"/>
      <c r="I11" s="185">
        <v>19</v>
      </c>
      <c r="J11" s="185">
        <v>36</v>
      </c>
      <c r="K11" s="185">
        <v>30</v>
      </c>
      <c r="L11" s="185"/>
      <c r="M11" s="185"/>
      <c r="N11" s="185"/>
      <c r="O11" s="185"/>
      <c r="P11" s="185"/>
    </row>
    <row r="12" spans="1:16" s="49" customFormat="1" ht="17" thickBot="1" x14ac:dyDescent="0.3">
      <c r="A12" s="699">
        <v>44933</v>
      </c>
      <c r="B12" s="185" t="s">
        <v>6985</v>
      </c>
      <c r="C12" s="185"/>
      <c r="D12" s="185"/>
      <c r="E12" s="185"/>
      <c r="F12" s="185"/>
      <c r="G12" s="185">
        <v>22</v>
      </c>
      <c r="H12" s="185">
        <v>9</v>
      </c>
      <c r="I12" s="185">
        <v>21</v>
      </c>
      <c r="J12" s="185">
        <v>20</v>
      </c>
      <c r="K12" s="185">
        <v>20</v>
      </c>
      <c r="L12" s="185">
        <v>30</v>
      </c>
      <c r="M12" s="185">
        <v>120</v>
      </c>
      <c r="N12" s="185">
        <v>70</v>
      </c>
      <c r="O12" s="185">
        <v>100</v>
      </c>
      <c r="P12" s="185"/>
    </row>
    <row r="13" spans="1:16" s="8" customFormat="1" ht="17" thickBot="1" x14ac:dyDescent="0.3">
      <c r="A13" s="161" t="s">
        <v>7052</v>
      </c>
      <c r="B13" s="34"/>
      <c r="C13" s="34">
        <f>SUM(C9:C12)</f>
        <v>44</v>
      </c>
      <c r="D13" s="34">
        <f t="shared" ref="D13:P19" si="0">SUM(D9:D12)</f>
        <v>15</v>
      </c>
      <c r="E13" s="34">
        <f>SUM(E9:E12)</f>
        <v>44</v>
      </c>
      <c r="F13" s="34">
        <f t="shared" si="0"/>
        <v>15</v>
      </c>
      <c r="G13" s="34">
        <f t="shared" si="0"/>
        <v>56</v>
      </c>
      <c r="H13" s="34">
        <f t="shared" si="0"/>
        <v>20</v>
      </c>
      <c r="I13" s="34">
        <f t="shared" si="0"/>
        <v>40</v>
      </c>
      <c r="J13" s="34">
        <f t="shared" si="0"/>
        <v>56</v>
      </c>
      <c r="K13" s="34">
        <f t="shared" si="0"/>
        <v>50</v>
      </c>
      <c r="L13" s="34">
        <f t="shared" si="0"/>
        <v>30</v>
      </c>
      <c r="M13" s="34">
        <f t="shared" si="0"/>
        <v>120</v>
      </c>
      <c r="N13" s="34">
        <f t="shared" si="0"/>
        <v>70</v>
      </c>
      <c r="O13" s="34">
        <f t="shared" si="0"/>
        <v>100</v>
      </c>
      <c r="P13" s="34">
        <f t="shared" si="0"/>
        <v>0</v>
      </c>
    </row>
    <row r="14" spans="1:16" ht="17" thickBot="1" x14ac:dyDescent="0.3">
      <c r="A14" s="507"/>
      <c r="B14" s="508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</row>
    <row r="15" spans="1:16" s="8" customFormat="1" ht="17" thickBot="1" x14ac:dyDescent="0.3">
      <c r="A15" s="161" t="s">
        <v>7324</v>
      </c>
      <c r="B15" s="34"/>
      <c r="C15" s="34">
        <f>SUM(C13:C14)</f>
        <v>44</v>
      </c>
      <c r="D15" s="34">
        <f t="shared" ref="D15:O19" si="1">SUM(D13:D14)</f>
        <v>15</v>
      </c>
      <c r="E15" s="34">
        <f t="shared" si="1"/>
        <v>44</v>
      </c>
      <c r="F15" s="34">
        <f t="shared" si="1"/>
        <v>15</v>
      </c>
      <c r="G15" s="34">
        <f t="shared" si="1"/>
        <v>56</v>
      </c>
      <c r="H15" s="34">
        <f t="shared" si="1"/>
        <v>20</v>
      </c>
      <c r="I15" s="34">
        <f t="shared" si="1"/>
        <v>40</v>
      </c>
      <c r="J15" s="34">
        <f t="shared" si="1"/>
        <v>56</v>
      </c>
      <c r="K15" s="34">
        <f t="shared" si="1"/>
        <v>50</v>
      </c>
      <c r="L15" s="34">
        <f t="shared" si="1"/>
        <v>30</v>
      </c>
      <c r="M15" s="34">
        <f t="shared" si="1"/>
        <v>120</v>
      </c>
      <c r="N15" s="34">
        <f t="shared" si="1"/>
        <v>70</v>
      </c>
      <c r="O15" s="34">
        <f t="shared" si="1"/>
        <v>100</v>
      </c>
      <c r="P15" s="34">
        <f t="shared" si="0"/>
        <v>0</v>
      </c>
    </row>
    <row r="16" spans="1:16" ht="17" thickBot="1" x14ac:dyDescent="0.3">
      <c r="A16" s="507"/>
      <c r="B16" s="508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</row>
    <row r="17" spans="1:17" s="8" customFormat="1" ht="17" thickBot="1" x14ac:dyDescent="0.3">
      <c r="A17" s="161" t="s">
        <v>7542</v>
      </c>
      <c r="B17" s="34"/>
      <c r="C17" s="34">
        <f t="shared" ref="C17:H19" si="2">SUM(C15:C16)</f>
        <v>44</v>
      </c>
      <c r="D17" s="34">
        <f t="shared" si="2"/>
        <v>15</v>
      </c>
      <c r="E17" s="34">
        <f t="shared" si="2"/>
        <v>44</v>
      </c>
      <c r="F17" s="34">
        <f t="shared" si="2"/>
        <v>15</v>
      </c>
      <c r="G17" s="34">
        <f t="shared" si="2"/>
        <v>56</v>
      </c>
      <c r="H17" s="34">
        <f t="shared" si="2"/>
        <v>20</v>
      </c>
      <c r="I17" s="34">
        <f t="shared" si="1"/>
        <v>40</v>
      </c>
      <c r="J17" s="34">
        <f t="shared" si="1"/>
        <v>56</v>
      </c>
      <c r="K17" s="34">
        <f t="shared" si="1"/>
        <v>50</v>
      </c>
      <c r="L17" s="34">
        <f t="shared" si="1"/>
        <v>30</v>
      </c>
      <c r="M17" s="34">
        <f t="shared" si="1"/>
        <v>120</v>
      </c>
      <c r="N17" s="34">
        <f t="shared" si="1"/>
        <v>70</v>
      </c>
      <c r="O17" s="34">
        <f>SUM(O15:O16)</f>
        <v>100</v>
      </c>
      <c r="P17" s="34">
        <f t="shared" si="0"/>
        <v>0</v>
      </c>
    </row>
    <row r="18" spans="1:17" ht="17" thickBot="1" x14ac:dyDescent="0.3">
      <c r="A18" s="507"/>
      <c r="B18" s="508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</row>
    <row r="19" spans="1:17" s="8" customFormat="1" ht="17" thickBot="1" x14ac:dyDescent="0.3">
      <c r="A19" s="161" t="s">
        <v>7819</v>
      </c>
      <c r="B19" s="34"/>
      <c r="C19" s="34">
        <f>SUM(C17:C18)</f>
        <v>44</v>
      </c>
      <c r="D19" s="34">
        <f t="shared" si="2"/>
        <v>15</v>
      </c>
      <c r="E19" s="34">
        <f t="shared" si="2"/>
        <v>44</v>
      </c>
      <c r="F19" s="34">
        <f t="shared" si="2"/>
        <v>15</v>
      </c>
      <c r="G19" s="34">
        <f t="shared" si="2"/>
        <v>56</v>
      </c>
      <c r="H19" s="34">
        <f t="shared" si="2"/>
        <v>20</v>
      </c>
      <c r="I19" s="34">
        <f t="shared" si="1"/>
        <v>40</v>
      </c>
      <c r="J19" s="34">
        <f t="shared" si="1"/>
        <v>56</v>
      </c>
      <c r="K19" s="34">
        <f t="shared" si="1"/>
        <v>50</v>
      </c>
      <c r="L19" s="34">
        <f t="shared" si="1"/>
        <v>30</v>
      </c>
      <c r="M19" s="34">
        <f t="shared" si="1"/>
        <v>120</v>
      </c>
      <c r="N19" s="34">
        <f t="shared" si="1"/>
        <v>70</v>
      </c>
      <c r="O19" s="34">
        <f>SUM(O17:O18)</f>
        <v>100</v>
      </c>
      <c r="P19" s="34">
        <f t="shared" si="0"/>
        <v>0</v>
      </c>
    </row>
    <row r="20" spans="1:17" x14ac:dyDescent="0.25">
      <c r="A20" s="12">
        <v>45180</v>
      </c>
      <c r="B20" s="13" t="s">
        <v>63</v>
      </c>
      <c r="C20" s="13">
        <v>-42</v>
      </c>
      <c r="D20" s="13"/>
      <c r="E20" s="13"/>
      <c r="F20" s="13"/>
      <c r="G20" s="13"/>
      <c r="H20" s="13">
        <v>-20</v>
      </c>
      <c r="I20" s="13"/>
      <c r="J20" s="13"/>
      <c r="K20" s="13">
        <v>-38</v>
      </c>
      <c r="L20" s="13"/>
      <c r="M20" s="13"/>
      <c r="N20" s="13"/>
      <c r="O20" s="13"/>
      <c r="P20" s="13"/>
    </row>
    <row r="21" spans="1:17" x14ac:dyDescent="0.25">
      <c r="A21" s="12">
        <v>45180</v>
      </c>
      <c r="B21" s="13" t="s">
        <v>63</v>
      </c>
      <c r="C21" s="13"/>
      <c r="D21" s="13">
        <v>-15</v>
      </c>
      <c r="E21" s="13">
        <v>-42</v>
      </c>
      <c r="F21" s="13">
        <v>-15</v>
      </c>
      <c r="G21" s="13"/>
      <c r="H21" s="13"/>
      <c r="I21" s="13"/>
      <c r="J21" s="13">
        <v>-56</v>
      </c>
      <c r="K21" s="13"/>
      <c r="L21" s="13">
        <v>-30</v>
      </c>
      <c r="M21" s="13">
        <v>-116</v>
      </c>
      <c r="N21" s="13">
        <v>-65</v>
      </c>
      <c r="O21" s="13">
        <v>-100</v>
      </c>
      <c r="P21" s="13"/>
    </row>
    <row r="22" spans="1:17" ht="17" thickBot="1" x14ac:dyDescent="0.3">
      <c r="A22" s="12" t="s">
        <v>7998</v>
      </c>
      <c r="B22" s="53" t="s">
        <v>63</v>
      </c>
      <c r="C22" s="13"/>
      <c r="D22" s="13"/>
      <c r="E22" s="13"/>
      <c r="F22" s="13"/>
      <c r="G22" s="13">
        <v>-56</v>
      </c>
      <c r="H22" s="13"/>
      <c r="I22" s="13">
        <v>-39</v>
      </c>
      <c r="J22" s="13"/>
      <c r="K22" s="13"/>
      <c r="L22" s="13"/>
      <c r="M22" s="13">
        <v>-4</v>
      </c>
      <c r="N22" s="13"/>
      <c r="O22" s="13"/>
      <c r="P22" s="13"/>
    </row>
    <row r="23" spans="1:17" s="8" customFormat="1" ht="17" thickBot="1" x14ac:dyDescent="0.3">
      <c r="A23" s="161" t="s">
        <v>8088</v>
      </c>
      <c r="B23" s="34"/>
      <c r="C23" s="34">
        <f>SUM(C19:C22)</f>
        <v>2</v>
      </c>
      <c r="D23" s="34">
        <f t="shared" ref="D23:P23" si="3">SUM(D19:D22)</f>
        <v>0</v>
      </c>
      <c r="E23" s="34">
        <f t="shared" si="3"/>
        <v>2</v>
      </c>
      <c r="F23" s="34">
        <f t="shared" si="3"/>
        <v>0</v>
      </c>
      <c r="G23" s="34">
        <f t="shared" si="3"/>
        <v>0</v>
      </c>
      <c r="H23" s="34">
        <f t="shared" si="3"/>
        <v>0</v>
      </c>
      <c r="I23" s="34">
        <f t="shared" si="3"/>
        <v>1</v>
      </c>
      <c r="J23" s="34">
        <f t="shared" si="3"/>
        <v>0</v>
      </c>
      <c r="K23" s="34">
        <f t="shared" si="3"/>
        <v>12</v>
      </c>
      <c r="L23" s="34">
        <f t="shared" si="3"/>
        <v>0</v>
      </c>
      <c r="M23" s="34">
        <f t="shared" si="3"/>
        <v>0</v>
      </c>
      <c r="N23" s="34">
        <f t="shared" si="3"/>
        <v>5</v>
      </c>
      <c r="O23" s="34">
        <f>SUM(O19:O22)</f>
        <v>0</v>
      </c>
      <c r="P23" s="34">
        <f t="shared" si="3"/>
        <v>0</v>
      </c>
      <c r="Q23" s="8" t="s">
        <v>8171</v>
      </c>
    </row>
    <row r="24" spans="1:17" ht="17" thickBot="1" x14ac:dyDescent="0.3">
      <c r="A24" s="507"/>
      <c r="B24" s="508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</row>
    <row r="25" spans="1:17" s="8" customFormat="1" ht="17" thickBot="1" x14ac:dyDescent="0.3">
      <c r="A25" s="161" t="s">
        <v>8268</v>
      </c>
      <c r="B25" s="34"/>
      <c r="C25" s="34">
        <f>SUM(C23:C24)</f>
        <v>2</v>
      </c>
      <c r="D25" s="34">
        <f t="shared" ref="D25:P27" si="4">SUM(D23:D24)</f>
        <v>0</v>
      </c>
      <c r="E25" s="34">
        <f t="shared" si="4"/>
        <v>2</v>
      </c>
      <c r="F25" s="34">
        <f t="shared" si="4"/>
        <v>0</v>
      </c>
      <c r="G25" s="34">
        <f t="shared" si="4"/>
        <v>0</v>
      </c>
      <c r="H25" s="34">
        <f t="shared" si="4"/>
        <v>0</v>
      </c>
      <c r="I25" s="34">
        <f t="shared" si="4"/>
        <v>1</v>
      </c>
      <c r="J25" s="34">
        <f t="shared" si="4"/>
        <v>0</v>
      </c>
      <c r="K25" s="34">
        <f t="shared" si="4"/>
        <v>12</v>
      </c>
      <c r="L25" s="34">
        <f t="shared" si="4"/>
        <v>0</v>
      </c>
      <c r="M25" s="34">
        <f t="shared" si="4"/>
        <v>0</v>
      </c>
      <c r="N25" s="34">
        <f t="shared" si="4"/>
        <v>5</v>
      </c>
      <c r="O25" s="34">
        <f t="shared" si="4"/>
        <v>0</v>
      </c>
      <c r="P25" s="34">
        <f t="shared" si="4"/>
        <v>0</v>
      </c>
    </row>
    <row r="26" spans="1:17" ht="17" thickBot="1" x14ac:dyDescent="0.3">
      <c r="A26" s="507"/>
      <c r="B26" s="508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</row>
    <row r="27" spans="1:17" s="8" customFormat="1" ht="17" thickBot="1" x14ac:dyDescent="0.3">
      <c r="A27" s="860" t="s">
        <v>8442</v>
      </c>
      <c r="B27" s="41"/>
      <c r="C27" s="181">
        <f>SUM(C25:C26)</f>
        <v>2</v>
      </c>
      <c r="D27" s="41">
        <f>SUM(D25:D26)</f>
        <v>0</v>
      </c>
      <c r="E27" s="181">
        <f>SUM(E25:E26)</f>
        <v>2</v>
      </c>
      <c r="F27" s="41">
        <f>SUM(F25:F26)</f>
        <v>0</v>
      </c>
      <c r="G27" s="41">
        <f>SUM(G25:G26)</f>
        <v>0</v>
      </c>
      <c r="H27" s="41">
        <f t="shared" si="4"/>
        <v>0</v>
      </c>
      <c r="I27" s="181">
        <f t="shared" si="4"/>
        <v>1</v>
      </c>
      <c r="J27" s="41">
        <f t="shared" si="4"/>
        <v>0</v>
      </c>
      <c r="K27" s="181">
        <f t="shared" si="4"/>
        <v>12</v>
      </c>
      <c r="L27" s="41">
        <f t="shared" si="4"/>
        <v>0</v>
      </c>
      <c r="M27" s="41">
        <f t="shared" si="4"/>
        <v>0</v>
      </c>
      <c r="N27" s="181">
        <f t="shared" si="4"/>
        <v>5</v>
      </c>
      <c r="O27" s="41">
        <f t="shared" si="4"/>
        <v>0</v>
      </c>
      <c r="P27" s="41">
        <f t="shared" si="4"/>
        <v>0</v>
      </c>
    </row>
    <row r="28" spans="1:17" x14ac:dyDescent="0.25">
      <c r="A28" s="507"/>
      <c r="B28" s="508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</row>
    <row r="29" spans="1:17" x14ac:dyDescent="0.25">
      <c r="A29" s="507"/>
      <c r="B29" s="508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</row>
    <row r="30" spans="1:17" x14ac:dyDescent="0.25">
      <c r="A30" s="507"/>
      <c r="B30" s="508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</row>
    <row r="31" spans="1:17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</row>
    <row r="32" spans="1:17" ht="17" thickBot="1" x14ac:dyDescent="0.3"/>
    <row r="33" spans="1:16" ht="17" thickBot="1" x14ac:dyDescent="0.3">
      <c r="C33" s="10" t="s">
        <v>10</v>
      </c>
      <c r="D33" s="10" t="s">
        <v>30</v>
      </c>
      <c r="E33" s="10" t="s">
        <v>29</v>
      </c>
      <c r="F33" s="10" t="s">
        <v>778</v>
      </c>
      <c r="G33" s="10" t="s">
        <v>2</v>
      </c>
      <c r="H33" s="10" t="s">
        <v>28</v>
      </c>
      <c r="I33" s="10" t="s">
        <v>17</v>
      </c>
      <c r="J33" s="10" t="s">
        <v>3</v>
      </c>
      <c r="K33" s="10" t="s">
        <v>18</v>
      </c>
      <c r="L33" s="10" t="s">
        <v>27</v>
      </c>
      <c r="M33" s="10" t="s">
        <v>4</v>
      </c>
      <c r="N33" s="10" t="s">
        <v>31</v>
      </c>
      <c r="O33" s="10" t="s">
        <v>365</v>
      </c>
      <c r="P33" s="10"/>
    </row>
    <row r="35" spans="1:16" x14ac:dyDescent="0.25">
      <c r="A35" s="355" t="s">
        <v>8489</v>
      </c>
      <c r="B35" s="355"/>
      <c r="C35" s="355"/>
      <c r="D35" s="355"/>
      <c r="E35" s="355"/>
    </row>
  </sheetData>
  <pageMargins left="0.7" right="0.7" top="0.75" bottom="0.75" header="0.3" footer="0.3"/>
  <pageSetup orientation="portrait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tabColor rgb="FFC00000"/>
  </sheetPr>
  <dimension ref="A1:O16"/>
  <sheetViews>
    <sheetView workbookViewId="0">
      <selection activeCell="D17" sqref="D17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4" width="8.5" style="2" customWidth="1"/>
    <col min="15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5" x14ac:dyDescent="0.25">
      <c r="A3" s="3" t="s">
        <v>2571</v>
      </c>
    </row>
    <row r="4" spans="1:15" x14ac:dyDescent="0.25">
      <c r="A4" s="3" t="s">
        <v>7701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5" ht="17" thickBot="1" x14ac:dyDescent="0.3"/>
    <row r="6" spans="1:15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0" t="s">
        <v>29</v>
      </c>
      <c r="F6" s="10" t="s">
        <v>778</v>
      </c>
      <c r="G6" s="10" t="s">
        <v>31</v>
      </c>
      <c r="H6" s="10" t="s">
        <v>27</v>
      </c>
      <c r="I6" s="10" t="s">
        <v>10</v>
      </c>
      <c r="J6" s="10" t="s">
        <v>4</v>
      </c>
      <c r="K6" s="10" t="s">
        <v>28</v>
      </c>
      <c r="L6" s="10" t="s">
        <v>134</v>
      </c>
      <c r="M6" s="10" t="s">
        <v>2</v>
      </c>
      <c r="N6" s="10"/>
    </row>
    <row r="7" spans="1:15" s="1" customFormat="1" x14ac:dyDescent="0.25">
      <c r="A7" s="12" t="s">
        <v>7695</v>
      </c>
      <c r="B7" s="75" t="s">
        <v>7703</v>
      </c>
      <c r="C7" s="53">
        <v>44</v>
      </c>
      <c r="D7" s="53">
        <v>60</v>
      </c>
      <c r="E7" s="53">
        <v>22</v>
      </c>
      <c r="F7" s="53">
        <v>4</v>
      </c>
      <c r="G7" s="53">
        <v>50</v>
      </c>
      <c r="H7" s="53">
        <v>20</v>
      </c>
      <c r="I7" s="53">
        <v>50</v>
      </c>
      <c r="J7" s="53">
        <v>100</v>
      </c>
      <c r="K7" s="53">
        <v>8</v>
      </c>
      <c r="L7" s="53"/>
      <c r="M7" s="53"/>
      <c r="N7" s="354"/>
    </row>
    <row r="8" spans="1:15" s="1" customFormat="1" ht="17" thickBot="1" x14ac:dyDescent="0.3">
      <c r="A8" s="14" t="s">
        <v>7726</v>
      </c>
      <c r="B8" s="14" t="s">
        <v>7731</v>
      </c>
      <c r="C8" s="22">
        <v>56</v>
      </c>
      <c r="D8" s="22">
        <v>65</v>
      </c>
      <c r="E8" s="370"/>
      <c r="F8" s="370"/>
      <c r="G8" s="22">
        <v>100</v>
      </c>
      <c r="H8" s="22">
        <v>8</v>
      </c>
      <c r="I8" s="370"/>
      <c r="J8" s="22">
        <v>35</v>
      </c>
      <c r="K8" s="22">
        <v>1</v>
      </c>
      <c r="L8" s="22">
        <v>12</v>
      </c>
      <c r="M8" s="22"/>
      <c r="N8" s="370"/>
    </row>
    <row r="9" spans="1:15" ht="17" thickBot="1" x14ac:dyDescent="0.3">
      <c r="A9" s="161" t="s">
        <v>7819</v>
      </c>
      <c r="B9" s="34"/>
      <c r="C9" s="34">
        <f>SUM(C7:C8)</f>
        <v>100</v>
      </c>
      <c r="D9" s="34">
        <f t="shared" ref="D9:L9" si="0">SUM(D7:D8)</f>
        <v>125</v>
      </c>
      <c r="E9" s="34">
        <f t="shared" si="0"/>
        <v>22</v>
      </c>
      <c r="F9" s="34">
        <f t="shared" si="0"/>
        <v>4</v>
      </c>
      <c r="G9" s="34">
        <f t="shared" si="0"/>
        <v>150</v>
      </c>
      <c r="H9" s="34">
        <f t="shared" si="0"/>
        <v>28</v>
      </c>
      <c r="I9" s="34">
        <f t="shared" si="0"/>
        <v>50</v>
      </c>
      <c r="J9" s="34">
        <f t="shared" si="0"/>
        <v>135</v>
      </c>
      <c r="K9" s="34">
        <f t="shared" si="0"/>
        <v>9</v>
      </c>
      <c r="L9" s="34">
        <f t="shared" si="0"/>
        <v>12</v>
      </c>
      <c r="M9" s="390"/>
      <c r="N9" s="54"/>
    </row>
    <row r="10" spans="1:15" s="1" customFormat="1" x14ac:dyDescent="0.25">
      <c r="A10" s="354" t="s">
        <v>8067</v>
      </c>
      <c r="B10" s="354" t="s">
        <v>63</v>
      </c>
      <c r="C10" s="354"/>
      <c r="D10" s="354"/>
      <c r="E10" s="354"/>
      <c r="F10" s="354"/>
      <c r="G10" s="354"/>
      <c r="H10" s="354"/>
      <c r="I10" s="354"/>
      <c r="J10" s="354"/>
      <c r="K10" s="354"/>
      <c r="L10" s="354"/>
      <c r="M10" s="354">
        <v>-11</v>
      </c>
      <c r="N10" s="354"/>
    </row>
    <row r="11" spans="1:15" s="1" customFormat="1" ht="17" thickBot="1" x14ac:dyDescent="0.3">
      <c r="A11" s="354" t="s">
        <v>8067</v>
      </c>
      <c r="B11" s="354" t="s">
        <v>8090</v>
      </c>
      <c r="C11" s="354"/>
      <c r="D11" s="354"/>
      <c r="E11" s="354"/>
      <c r="F11" s="354"/>
      <c r="G11" s="354"/>
      <c r="H11" s="354"/>
      <c r="I11" s="354"/>
      <c r="J11" s="354"/>
      <c r="K11" s="354"/>
      <c r="L11" s="354"/>
      <c r="M11" s="354">
        <v>11</v>
      </c>
      <c r="N11" s="354"/>
    </row>
    <row r="12" spans="1:15" s="8" customFormat="1" ht="17" thickBot="1" x14ac:dyDescent="0.3">
      <c r="A12" s="161" t="s">
        <v>8088</v>
      </c>
      <c r="B12" s="34"/>
      <c r="C12" s="34">
        <f>SUM(C9:C11)</f>
        <v>100</v>
      </c>
      <c r="D12" s="34">
        <f t="shared" ref="D12:M12" si="1">SUM(D9:D11)</f>
        <v>125</v>
      </c>
      <c r="E12" s="34">
        <f t="shared" si="1"/>
        <v>22</v>
      </c>
      <c r="F12" s="34">
        <f t="shared" si="1"/>
        <v>4</v>
      </c>
      <c r="G12" s="34">
        <f t="shared" si="1"/>
        <v>150</v>
      </c>
      <c r="H12" s="34">
        <f t="shared" si="1"/>
        <v>28</v>
      </c>
      <c r="I12" s="34">
        <f t="shared" si="1"/>
        <v>50</v>
      </c>
      <c r="J12" s="34">
        <f>SUM(J9:J11)</f>
        <v>135</v>
      </c>
      <c r="K12" s="34">
        <f t="shared" si="1"/>
        <v>9</v>
      </c>
      <c r="L12" s="34">
        <f t="shared" si="1"/>
        <v>12</v>
      </c>
      <c r="M12" s="34">
        <f t="shared" si="1"/>
        <v>0</v>
      </c>
      <c r="N12" s="54"/>
      <c r="O12" s="8" t="s">
        <v>8172</v>
      </c>
    </row>
    <row r="13" spans="1:15" x14ac:dyDescent="0.25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</row>
    <row r="14" spans="1:15" x14ac:dyDescent="0.25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5" x14ac:dyDescent="0.2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</row>
    <row r="16" spans="1:15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</sheetData>
  <pageMargins left="0.7" right="0.7" top="0.75" bottom="0.75" header="0.3" footer="0.3"/>
  <pageSetup orientation="portrait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tabColor rgb="FFC00000"/>
  </sheetPr>
  <dimension ref="A1:K24"/>
  <sheetViews>
    <sheetView topLeftCell="A4" workbookViewId="0">
      <selection activeCell="C25" sqref="C25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8" width="8.5" style="2" customWidth="1"/>
    <col min="9" max="16384" width="9" style="2"/>
  </cols>
  <sheetData>
    <row r="1" spans="1:8" x14ac:dyDescent="0.25">
      <c r="A1" s="1" t="s">
        <v>23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3" t="s">
        <v>2571</v>
      </c>
    </row>
    <row r="4" spans="1:8" x14ac:dyDescent="0.25">
      <c r="A4" s="3" t="s">
        <v>7377</v>
      </c>
      <c r="B4" s="3"/>
      <c r="C4" s="3"/>
      <c r="D4" s="3"/>
      <c r="E4" s="3"/>
      <c r="F4" s="3"/>
      <c r="G4" s="3"/>
      <c r="H4" s="3"/>
    </row>
    <row r="5" spans="1:8" ht="17" thickBot="1" x14ac:dyDescent="0.3"/>
    <row r="6" spans="1:8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0" t="s">
        <v>29</v>
      </c>
      <c r="F6" s="10" t="s">
        <v>31</v>
      </c>
      <c r="G6" s="10" t="s">
        <v>4</v>
      </c>
      <c r="H6" s="10"/>
    </row>
    <row r="7" spans="1:8" s="1" customFormat="1" x14ac:dyDescent="0.25">
      <c r="A7" s="12">
        <v>45147</v>
      </c>
      <c r="B7" s="13" t="s">
        <v>7378</v>
      </c>
      <c r="C7" s="13">
        <v>32</v>
      </c>
      <c r="D7" s="13">
        <v>32</v>
      </c>
      <c r="E7" s="13">
        <v>28</v>
      </c>
      <c r="F7" s="13">
        <v>90</v>
      </c>
      <c r="G7" s="13"/>
      <c r="H7" s="43"/>
    </row>
    <row r="8" spans="1:8" ht="17" thickBot="1" x14ac:dyDescent="0.3">
      <c r="A8" s="14" t="s">
        <v>7433</v>
      </c>
      <c r="B8" s="14" t="s">
        <v>7434</v>
      </c>
      <c r="C8" s="14">
        <v>12</v>
      </c>
      <c r="D8" s="14">
        <v>12</v>
      </c>
      <c r="E8" s="14">
        <v>6</v>
      </c>
      <c r="F8" s="14"/>
      <c r="G8" s="14">
        <v>12</v>
      </c>
      <c r="H8" s="14"/>
    </row>
    <row r="9" spans="1:8" ht="17" thickBot="1" x14ac:dyDescent="0.3">
      <c r="A9" s="161" t="s">
        <v>7542</v>
      </c>
      <c r="B9" s="34"/>
      <c r="C9" s="34">
        <f>SUM(C7:C8)</f>
        <v>44</v>
      </c>
      <c r="D9" s="34">
        <f>SUM(D7:D8)</f>
        <v>44</v>
      </c>
      <c r="E9" s="34">
        <f>SUM(E7:E8)</f>
        <v>34</v>
      </c>
      <c r="F9" s="34">
        <f>SUM(F7:F8)</f>
        <v>90</v>
      </c>
      <c r="G9" s="34">
        <f>SUM(G7:G8)</f>
        <v>12</v>
      </c>
      <c r="H9" s="54"/>
    </row>
    <row r="10" spans="1:8" ht="17" thickBot="1" x14ac:dyDescent="0.3">
      <c r="A10" s="53"/>
      <c r="B10" s="53"/>
      <c r="C10" s="53"/>
      <c r="D10" s="53"/>
      <c r="E10" s="53"/>
      <c r="F10" s="53"/>
      <c r="G10" s="53"/>
      <c r="H10" s="53"/>
    </row>
    <row r="11" spans="1:8" s="8" customFormat="1" ht="17" thickBot="1" x14ac:dyDescent="0.3">
      <c r="A11" s="161" t="s">
        <v>7819</v>
      </c>
      <c r="B11" s="34"/>
      <c r="C11" s="34">
        <f>SUM(C9:C10)</f>
        <v>44</v>
      </c>
      <c r="D11" s="34">
        <f>SUM(D9:D10)</f>
        <v>44</v>
      </c>
      <c r="E11" s="34">
        <f>SUM(E9:E10)</f>
        <v>34</v>
      </c>
      <c r="F11" s="34">
        <f>SUM(F9:F10)</f>
        <v>90</v>
      </c>
      <c r="G11" s="34">
        <f>SUM(G9:G10)</f>
        <v>12</v>
      </c>
      <c r="H11" s="54"/>
    </row>
    <row r="12" spans="1:8" ht="17" thickBot="1" x14ac:dyDescent="0.3">
      <c r="A12" s="53"/>
      <c r="B12" s="53"/>
      <c r="C12" s="53"/>
      <c r="D12" s="53"/>
      <c r="E12" s="53"/>
      <c r="F12" s="53"/>
      <c r="G12" s="53"/>
      <c r="H12" s="53"/>
    </row>
    <row r="13" spans="1:8" s="8" customFormat="1" ht="17" thickBot="1" x14ac:dyDescent="0.3">
      <c r="A13" s="161" t="s">
        <v>8088</v>
      </c>
      <c r="B13" s="34"/>
      <c r="C13" s="34">
        <f>SUM(C11:C12)</f>
        <v>44</v>
      </c>
      <c r="D13" s="34">
        <f>SUM(D11:D12)</f>
        <v>44</v>
      </c>
      <c r="E13" s="34">
        <f>SUM(E11:E12)</f>
        <v>34</v>
      </c>
      <c r="F13" s="34">
        <f>SUM(F11:F12)</f>
        <v>90</v>
      </c>
      <c r="G13" s="34">
        <f>SUM(G11:G12)</f>
        <v>12</v>
      </c>
      <c r="H13" s="54"/>
    </row>
    <row r="14" spans="1:8" ht="17" thickBot="1" x14ac:dyDescent="0.3">
      <c r="A14" s="53"/>
      <c r="B14" s="53"/>
      <c r="C14" s="53"/>
      <c r="D14" s="53"/>
      <c r="E14" s="53"/>
      <c r="F14" s="53"/>
      <c r="G14" s="53"/>
      <c r="H14" s="53"/>
    </row>
    <row r="15" spans="1:8" s="8" customFormat="1" ht="17" thickBot="1" x14ac:dyDescent="0.3">
      <c r="A15" s="161" t="s">
        <v>8268</v>
      </c>
      <c r="B15" s="34"/>
      <c r="C15" s="34">
        <f>SUM(C13:C14)</f>
        <v>44</v>
      </c>
      <c r="D15" s="34">
        <f>SUM(D13:D14)</f>
        <v>44</v>
      </c>
      <c r="E15" s="34">
        <f>SUM(E13:E14)</f>
        <v>34</v>
      </c>
      <c r="F15" s="34">
        <f>SUM(F13:F14)</f>
        <v>90</v>
      </c>
      <c r="G15" s="34">
        <f>SUM(G13:G14)</f>
        <v>12</v>
      </c>
      <c r="H15" s="54"/>
    </row>
    <row r="16" spans="1:8" ht="17" thickBot="1" x14ac:dyDescent="0.3">
      <c r="A16" s="53"/>
      <c r="B16" s="53"/>
      <c r="C16" s="53"/>
      <c r="D16" s="53"/>
      <c r="E16" s="53"/>
      <c r="F16" s="53"/>
      <c r="G16" s="53"/>
      <c r="H16" s="53"/>
    </row>
    <row r="17" spans="1:11" s="8" customFormat="1" ht="17" thickBot="1" x14ac:dyDescent="0.3">
      <c r="A17" s="161" t="s">
        <v>8442</v>
      </c>
      <c r="B17" s="34"/>
      <c r="C17" s="34">
        <f>SUM(C15:C16)</f>
        <v>44</v>
      </c>
      <c r="D17" s="34">
        <f>SUM(D15:D16)</f>
        <v>44</v>
      </c>
      <c r="E17" s="34">
        <f>SUM(E15:E16)</f>
        <v>34</v>
      </c>
      <c r="F17" s="34">
        <f>SUM(F15:F16)</f>
        <v>90</v>
      </c>
      <c r="G17" s="34">
        <f>SUM(G15:G16)</f>
        <v>12</v>
      </c>
      <c r="H17" s="54"/>
    </row>
    <row r="18" spans="1:11" ht="17" thickBot="1" x14ac:dyDescent="0.3">
      <c r="A18" s="53"/>
      <c r="B18" s="53"/>
      <c r="C18" s="53"/>
      <c r="D18" s="53"/>
      <c r="E18" s="53"/>
      <c r="F18" s="53"/>
      <c r="G18" s="53"/>
      <c r="H18" s="53"/>
    </row>
    <row r="19" spans="1:11" s="8" customFormat="1" ht="17" thickBot="1" x14ac:dyDescent="0.3">
      <c r="A19" s="161" t="s">
        <v>8539</v>
      </c>
      <c r="B19" s="34"/>
      <c r="C19" s="34">
        <f>SUM(C17:C18)</f>
        <v>44</v>
      </c>
      <c r="D19" s="34">
        <f>SUM(D17:D18)</f>
        <v>44</v>
      </c>
      <c r="E19" s="34">
        <f>SUM(E17:E18)</f>
        <v>34</v>
      </c>
      <c r="F19" s="34">
        <f>SUM(F17:F18)</f>
        <v>90</v>
      </c>
      <c r="G19" s="34">
        <f>SUM(G17:G18)</f>
        <v>12</v>
      </c>
      <c r="H19" s="54"/>
      <c r="I19" s="6" t="s">
        <v>8801</v>
      </c>
      <c r="J19" s="6"/>
      <c r="K19" s="6"/>
    </row>
    <row r="20" spans="1:11" x14ac:dyDescent="0.25">
      <c r="A20" s="12">
        <v>44929</v>
      </c>
      <c r="B20" s="436" t="s">
        <v>63</v>
      </c>
      <c r="C20" s="53">
        <v>-30</v>
      </c>
      <c r="D20" s="53">
        <v>-30</v>
      </c>
      <c r="E20" s="53">
        <v>-30</v>
      </c>
      <c r="F20" s="53">
        <v>-72</v>
      </c>
      <c r="G20" s="53">
        <v>-12</v>
      </c>
      <c r="H20" s="53"/>
    </row>
    <row r="21" spans="1:11" s="1" customFormat="1" x14ac:dyDescent="0.25">
      <c r="A21" s="256" t="s">
        <v>8783</v>
      </c>
      <c r="B21" s="436" t="s">
        <v>63</v>
      </c>
      <c r="C21" s="53">
        <v>-14</v>
      </c>
      <c r="D21" s="53">
        <v>-14</v>
      </c>
      <c r="E21" s="53">
        <v>-4</v>
      </c>
      <c r="F21" s="53">
        <v>-18</v>
      </c>
      <c r="G21" s="354"/>
      <c r="H21" s="354"/>
    </row>
    <row r="22" spans="1:11" x14ac:dyDescent="0.25">
      <c r="A22" s="55"/>
      <c r="B22" s="436"/>
      <c r="C22" s="53"/>
      <c r="D22" s="53"/>
      <c r="E22" s="53"/>
      <c r="F22" s="53"/>
      <c r="G22" s="53"/>
      <c r="H22" s="53"/>
    </row>
    <row r="23" spans="1:11" x14ac:dyDescent="0.25">
      <c r="A23" s="53"/>
      <c r="B23" s="53"/>
      <c r="C23" s="53"/>
      <c r="D23" s="53"/>
      <c r="E23" s="53"/>
      <c r="F23" s="53"/>
      <c r="G23" s="53"/>
      <c r="H23" s="53"/>
    </row>
    <row r="24" spans="1:11" x14ac:dyDescent="0.25">
      <c r="A24" s="13"/>
      <c r="B24" s="13"/>
      <c r="C24" s="13">
        <f>SUM(C19:C21)</f>
        <v>0</v>
      </c>
      <c r="D24" s="13">
        <f t="shared" ref="D24:G24" si="0">SUM(D19:D21)</f>
        <v>0</v>
      </c>
      <c r="E24" s="13">
        <f t="shared" si="0"/>
        <v>0</v>
      </c>
      <c r="F24" s="13">
        <f t="shared" si="0"/>
        <v>0</v>
      </c>
      <c r="G24" s="13">
        <f t="shared" si="0"/>
        <v>0</v>
      </c>
      <c r="H24" s="13"/>
    </row>
  </sheetData>
  <pageMargins left="0.7" right="0.7" top="0.75" bottom="0.75" header="0.3" footer="0.3"/>
  <pageSetup orientation="portrait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tabColor rgb="FF92D050"/>
  </sheetPr>
  <dimension ref="A1:H16"/>
  <sheetViews>
    <sheetView workbookViewId="0">
      <selection activeCell="B15" sqref="B15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7" width="8.5" style="2" customWidth="1"/>
    <col min="8" max="16384" width="9" style="2"/>
  </cols>
  <sheetData>
    <row r="1" spans="1:8" x14ac:dyDescent="0.25">
      <c r="A1" s="1" t="s">
        <v>23</v>
      </c>
      <c r="B1" s="1"/>
      <c r="C1" s="1"/>
      <c r="D1" s="1"/>
      <c r="E1" s="1"/>
      <c r="F1" s="1"/>
      <c r="G1" s="1"/>
    </row>
    <row r="2" spans="1:8" x14ac:dyDescent="0.25">
      <c r="A2" s="1"/>
      <c r="B2" s="1"/>
      <c r="C2" s="1"/>
      <c r="D2" s="1"/>
      <c r="E2" s="1"/>
      <c r="F2" s="1"/>
      <c r="G2" s="1"/>
    </row>
    <row r="3" spans="1:8" x14ac:dyDescent="0.25">
      <c r="A3" s="3" t="s">
        <v>2571</v>
      </c>
    </row>
    <row r="4" spans="1:8" x14ac:dyDescent="0.25">
      <c r="A4" s="3" t="s">
        <v>1270</v>
      </c>
      <c r="B4" s="3"/>
      <c r="C4" s="3"/>
      <c r="D4" s="3"/>
      <c r="E4" s="3"/>
      <c r="F4" s="3"/>
      <c r="G4" s="3"/>
    </row>
    <row r="5" spans="1:8" ht="17" thickBot="1" x14ac:dyDescent="0.3"/>
    <row r="6" spans="1:8" s="1" customFormat="1" ht="17" thickBot="1" x14ac:dyDescent="0.3">
      <c r="A6" s="9" t="s">
        <v>0</v>
      </c>
      <c r="B6" s="10" t="s">
        <v>1</v>
      </c>
      <c r="C6" s="10" t="s">
        <v>17</v>
      </c>
      <c r="D6" s="10" t="s">
        <v>30</v>
      </c>
      <c r="E6" s="10" t="s">
        <v>29</v>
      </c>
      <c r="F6" s="10" t="s">
        <v>31</v>
      </c>
      <c r="G6" s="10"/>
    </row>
    <row r="7" spans="1:8" s="361" customFormat="1" ht="17" thickBot="1" x14ac:dyDescent="0.3">
      <c r="A7" s="1621" t="s">
        <v>7797</v>
      </c>
      <c r="B7" s="1622" t="s">
        <v>7859</v>
      </c>
      <c r="C7" s="1348">
        <v>10</v>
      </c>
      <c r="D7" s="1348">
        <v>6</v>
      </c>
      <c r="E7" s="1348">
        <v>9</v>
      </c>
      <c r="F7" s="1348">
        <v>30</v>
      </c>
      <c r="G7" s="1620"/>
      <c r="H7" s="361" t="s">
        <v>7858</v>
      </c>
    </row>
    <row r="8" spans="1:8" s="8" customFormat="1" ht="17" thickBot="1" x14ac:dyDescent="0.3">
      <c r="A8" s="860" t="s">
        <v>7819</v>
      </c>
      <c r="B8" s="41"/>
      <c r="C8" s="181">
        <f>SUM(C7:C7)</f>
        <v>10</v>
      </c>
      <c r="D8" s="181">
        <f>SUM(D7:D7)</f>
        <v>6</v>
      </c>
      <c r="E8" s="181">
        <f>SUM(E7:E7)</f>
        <v>9</v>
      </c>
      <c r="F8" s="181">
        <f>SUM(F7:F7)</f>
        <v>30</v>
      </c>
      <c r="G8" s="258"/>
      <c r="H8" s="6" t="s">
        <v>6012</v>
      </c>
    </row>
    <row r="9" spans="1:8" s="361" customFormat="1" ht="17" thickBot="1" x14ac:dyDescent="0.3">
      <c r="A9" s="359">
        <v>45118</v>
      </c>
      <c r="B9" s="1622" t="s">
        <v>7860</v>
      </c>
      <c r="C9" s="1162">
        <v>-10</v>
      </c>
      <c r="D9" s="1162">
        <v>-6</v>
      </c>
      <c r="E9" s="1162">
        <v>-9</v>
      </c>
      <c r="F9" s="1162">
        <v>-30</v>
      </c>
      <c r="G9" s="1162"/>
    </row>
    <row r="10" spans="1:8" s="8" customFormat="1" ht="17" thickBot="1" x14ac:dyDescent="0.3">
      <c r="A10" s="860" t="s">
        <v>8088</v>
      </c>
      <c r="B10" s="41"/>
      <c r="C10" s="181">
        <f>SUM(C8:C9)</f>
        <v>0</v>
      </c>
      <c r="D10" s="181">
        <f t="shared" ref="D10:F10" si="0">SUM(D8:D9)</f>
        <v>0</v>
      </c>
      <c r="E10" s="181">
        <f t="shared" si="0"/>
        <v>0</v>
      </c>
      <c r="F10" s="181">
        <f t="shared" si="0"/>
        <v>0</v>
      </c>
      <c r="G10" s="258"/>
      <c r="H10" s="6" t="s">
        <v>8173</v>
      </c>
    </row>
    <row r="11" spans="1:8" s="1" customFormat="1" x14ac:dyDescent="0.25">
      <c r="A11" s="57"/>
      <c r="B11" s="213"/>
      <c r="C11" s="354"/>
      <c r="D11" s="53"/>
      <c r="E11" s="53"/>
      <c r="F11" s="354"/>
      <c r="G11" s="354"/>
    </row>
    <row r="12" spans="1:8" x14ac:dyDescent="0.25">
      <c r="A12" s="13"/>
      <c r="B12" s="13"/>
      <c r="C12" s="13"/>
      <c r="D12" s="13"/>
      <c r="E12" s="13"/>
      <c r="F12" s="13"/>
      <c r="G12" s="13"/>
    </row>
    <row r="13" spans="1:8" x14ac:dyDescent="0.25">
      <c r="A13" s="13"/>
      <c r="B13" s="13"/>
      <c r="C13" s="13"/>
      <c r="D13" s="13"/>
      <c r="E13" s="13"/>
      <c r="F13" s="13"/>
      <c r="G13" s="13"/>
    </row>
    <row r="16" spans="1:8" x14ac:dyDescent="0.25">
      <c r="A16" s="1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tabColor rgb="FFC00000"/>
  </sheetPr>
  <dimension ref="A1:W74"/>
  <sheetViews>
    <sheetView topLeftCell="A59" workbookViewId="0">
      <selection activeCell="A69" sqref="A69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8" width="8.5" style="2" customWidth="1"/>
    <col min="19" max="19" width="11.33203125" style="2" customWidth="1"/>
    <col min="20" max="20" width="10" style="2" customWidth="1"/>
    <col min="21" max="21" width="11.6640625" style="2" customWidth="1"/>
    <col min="22" max="22" width="8.5" style="2" customWidth="1"/>
    <col min="23" max="16384" width="9" style="2"/>
  </cols>
  <sheetData>
    <row r="1" spans="1:23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3" x14ac:dyDescent="0.25">
      <c r="A3" s="3" t="s">
        <v>2571</v>
      </c>
    </row>
    <row r="4" spans="1:23" x14ac:dyDescent="0.25">
      <c r="A4" s="3" t="s">
        <v>6462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3" ht="17" thickBot="1" x14ac:dyDescent="0.3">
      <c r="U5" s="208">
        <v>22000</v>
      </c>
    </row>
    <row r="6" spans="1:23" s="1" customFormat="1" ht="17" thickBot="1" x14ac:dyDescent="0.3">
      <c r="A6" s="9" t="s">
        <v>0</v>
      </c>
      <c r="B6" s="10" t="s">
        <v>1</v>
      </c>
      <c r="C6" s="10" t="s">
        <v>3</v>
      </c>
      <c r="D6" s="10" t="s">
        <v>4</v>
      </c>
      <c r="E6" s="10" t="s">
        <v>28</v>
      </c>
      <c r="F6" s="10" t="s">
        <v>30</v>
      </c>
      <c r="G6" s="10" t="s">
        <v>31</v>
      </c>
      <c r="H6" s="10" t="s">
        <v>10</v>
      </c>
      <c r="I6" s="10" t="s">
        <v>26</v>
      </c>
      <c r="J6" s="10" t="s">
        <v>17</v>
      </c>
      <c r="K6" s="10" t="s">
        <v>18</v>
      </c>
      <c r="L6" s="10" t="s">
        <v>134</v>
      </c>
      <c r="M6" s="10" t="s">
        <v>29</v>
      </c>
      <c r="N6" s="10" t="s">
        <v>778</v>
      </c>
      <c r="O6" s="10" t="s">
        <v>27</v>
      </c>
      <c r="P6" s="10" t="s">
        <v>32</v>
      </c>
      <c r="Q6" s="10" t="s">
        <v>2</v>
      </c>
      <c r="R6" s="10" t="s">
        <v>378</v>
      </c>
      <c r="S6" s="10" t="s">
        <v>1273</v>
      </c>
      <c r="T6" s="10" t="s">
        <v>380</v>
      </c>
      <c r="U6" s="10" t="s">
        <v>6872</v>
      </c>
      <c r="V6" s="10"/>
    </row>
    <row r="7" spans="1:23" s="591" customFormat="1" x14ac:dyDescent="0.25">
      <c r="A7" s="507">
        <v>44930</v>
      </c>
      <c r="B7" s="508" t="s">
        <v>6317</v>
      </c>
      <c r="C7" s="508">
        <v>20</v>
      </c>
      <c r="D7" s="508">
        <v>27</v>
      </c>
      <c r="E7" s="508">
        <v>4</v>
      </c>
      <c r="F7" s="508">
        <v>8</v>
      </c>
      <c r="G7" s="508">
        <v>40</v>
      </c>
      <c r="H7" s="508">
        <v>10</v>
      </c>
      <c r="I7" s="508">
        <v>20</v>
      </c>
      <c r="J7" s="508">
        <v>2</v>
      </c>
      <c r="K7" s="508">
        <v>2</v>
      </c>
      <c r="L7" s="508">
        <v>2</v>
      </c>
      <c r="M7" s="508"/>
      <c r="N7" s="508"/>
      <c r="O7" s="508"/>
      <c r="P7" s="508"/>
      <c r="Q7" s="508"/>
      <c r="R7" s="508"/>
      <c r="S7" s="508"/>
      <c r="T7" s="508"/>
      <c r="U7" s="508"/>
      <c r="V7" s="932"/>
      <c r="W7" s="49" t="s">
        <v>6461</v>
      </c>
    </row>
    <row r="8" spans="1:23" s="1" customFormat="1" x14ac:dyDescent="0.25">
      <c r="A8" s="55">
        <v>45142</v>
      </c>
      <c r="B8" s="53" t="s">
        <v>6505</v>
      </c>
      <c r="C8" s="53">
        <v>80</v>
      </c>
      <c r="D8" s="53">
        <v>160</v>
      </c>
      <c r="E8" s="53">
        <v>40</v>
      </c>
      <c r="F8" s="53">
        <v>20</v>
      </c>
      <c r="G8" s="53">
        <v>200</v>
      </c>
      <c r="H8" s="53">
        <v>40</v>
      </c>
      <c r="I8" s="53">
        <v>80</v>
      </c>
      <c r="J8" s="53">
        <v>40</v>
      </c>
      <c r="K8" s="53">
        <v>40</v>
      </c>
      <c r="L8" s="53">
        <v>20</v>
      </c>
      <c r="M8" s="53">
        <v>10</v>
      </c>
      <c r="N8" s="53">
        <v>20</v>
      </c>
      <c r="O8" s="53">
        <v>80</v>
      </c>
      <c r="P8" s="53"/>
      <c r="Q8" s="53"/>
      <c r="R8" s="53"/>
      <c r="S8" s="53"/>
      <c r="T8" s="53"/>
      <c r="U8" s="53"/>
      <c r="V8" s="354"/>
    </row>
    <row r="9" spans="1:23" s="1" customFormat="1" ht="17" thickBot="1" x14ac:dyDescent="0.3">
      <c r="A9" s="76">
        <v>45234</v>
      </c>
      <c r="B9" s="14" t="s">
        <v>6520</v>
      </c>
      <c r="C9" s="22">
        <v>30</v>
      </c>
      <c r="D9" s="370"/>
      <c r="E9" s="370"/>
      <c r="F9" s="370"/>
      <c r="G9" s="370"/>
      <c r="H9" s="22">
        <v>40</v>
      </c>
      <c r="I9" s="22">
        <v>30</v>
      </c>
      <c r="J9" s="370"/>
      <c r="K9" s="370"/>
      <c r="L9" s="22">
        <v>30</v>
      </c>
      <c r="M9" s="370"/>
      <c r="N9" s="370"/>
      <c r="O9" s="22">
        <v>20</v>
      </c>
      <c r="P9" s="22"/>
      <c r="Q9" s="22"/>
      <c r="R9" s="22"/>
      <c r="S9" s="22"/>
      <c r="T9" s="22"/>
      <c r="U9" s="22"/>
      <c r="V9" s="370"/>
    </row>
    <row r="10" spans="1:23" s="1" customFormat="1" ht="17" thickBot="1" x14ac:dyDescent="0.3">
      <c r="A10" s="161" t="s">
        <v>6546</v>
      </c>
      <c r="B10" s="34"/>
      <c r="C10" s="34">
        <f>SUM(C7:C9)</f>
        <v>130</v>
      </c>
      <c r="D10" s="34">
        <f t="shared" ref="D10:O10" si="0">SUM(D7:D9)</f>
        <v>187</v>
      </c>
      <c r="E10" s="34">
        <f t="shared" si="0"/>
        <v>44</v>
      </c>
      <c r="F10" s="34">
        <f t="shared" si="0"/>
        <v>28</v>
      </c>
      <c r="G10" s="34">
        <f t="shared" si="0"/>
        <v>240</v>
      </c>
      <c r="H10" s="34">
        <f t="shared" si="0"/>
        <v>90</v>
      </c>
      <c r="I10" s="34">
        <f t="shared" si="0"/>
        <v>130</v>
      </c>
      <c r="J10" s="34">
        <f t="shared" si="0"/>
        <v>42</v>
      </c>
      <c r="K10" s="34">
        <f t="shared" si="0"/>
        <v>42</v>
      </c>
      <c r="L10" s="34">
        <f t="shared" si="0"/>
        <v>52</v>
      </c>
      <c r="M10" s="34">
        <f t="shared" si="0"/>
        <v>10</v>
      </c>
      <c r="N10" s="34">
        <f t="shared" si="0"/>
        <v>20</v>
      </c>
      <c r="O10" s="34">
        <f t="shared" si="0"/>
        <v>100</v>
      </c>
      <c r="P10" s="390"/>
      <c r="Q10" s="390"/>
      <c r="R10" s="390"/>
      <c r="S10" s="390"/>
      <c r="T10" s="390"/>
      <c r="U10" s="390"/>
      <c r="V10" s="54"/>
    </row>
    <row r="11" spans="1:23" s="1" customFormat="1" x14ac:dyDescent="0.25">
      <c r="A11" s="1250">
        <v>45021</v>
      </c>
      <c r="B11" s="508" t="s">
        <v>6317</v>
      </c>
      <c r="C11" s="1530"/>
      <c r="D11" s="1530">
        <v>50</v>
      </c>
      <c r="E11" s="1530"/>
      <c r="F11" s="1530"/>
      <c r="G11" s="1530"/>
      <c r="H11" s="1530"/>
      <c r="I11" s="1530"/>
      <c r="J11" s="1530"/>
      <c r="K11" s="1530"/>
      <c r="L11" s="1530"/>
      <c r="M11" s="1530"/>
      <c r="N11" s="1530"/>
      <c r="O11" s="1530"/>
      <c r="P11" s="1531"/>
      <c r="Q11" s="1531"/>
      <c r="R11" s="1531"/>
      <c r="S11" s="1531"/>
      <c r="T11" s="1531"/>
      <c r="U11" s="1531"/>
      <c r="V11" s="1531"/>
    </row>
    <row r="12" spans="1:23" s="1" customFormat="1" x14ac:dyDescent="0.25">
      <c r="A12" s="55">
        <v>45051</v>
      </c>
      <c r="B12" s="53" t="s">
        <v>6593</v>
      </c>
      <c r="C12" s="53">
        <v>168</v>
      </c>
      <c r="D12" s="53">
        <v>208</v>
      </c>
      <c r="E12" s="354"/>
      <c r="F12" s="354"/>
      <c r="G12" s="53">
        <v>500</v>
      </c>
      <c r="H12" s="354"/>
      <c r="I12" s="53">
        <v>84</v>
      </c>
      <c r="J12" s="53">
        <v>84</v>
      </c>
      <c r="K12" s="53">
        <v>168</v>
      </c>
      <c r="L12" s="354"/>
      <c r="M12" s="53">
        <v>168</v>
      </c>
      <c r="N12" s="354"/>
      <c r="O12" s="53">
        <v>208</v>
      </c>
      <c r="P12" s="53">
        <v>208</v>
      </c>
      <c r="Q12" s="53"/>
      <c r="R12" s="53">
        <v>100</v>
      </c>
      <c r="S12" s="53">
        <v>30</v>
      </c>
      <c r="T12" s="53"/>
      <c r="U12" s="53"/>
      <c r="V12" s="354"/>
    </row>
    <row r="13" spans="1:23" s="1" customFormat="1" x14ac:dyDescent="0.25">
      <c r="A13" s="12">
        <v>45143</v>
      </c>
      <c r="B13" s="13" t="s">
        <v>6598</v>
      </c>
      <c r="C13" s="53">
        <v>75</v>
      </c>
      <c r="D13" s="53">
        <v>100</v>
      </c>
      <c r="E13" s="53">
        <v>5</v>
      </c>
      <c r="F13" s="354"/>
      <c r="G13" s="354"/>
      <c r="H13" s="53">
        <v>20</v>
      </c>
      <c r="I13" s="53">
        <v>75</v>
      </c>
      <c r="J13" s="53">
        <v>25</v>
      </c>
      <c r="K13" s="53">
        <v>25</v>
      </c>
      <c r="L13" s="354"/>
      <c r="M13" s="354"/>
      <c r="N13" s="354"/>
      <c r="O13" s="53">
        <v>50</v>
      </c>
      <c r="P13" s="53">
        <v>50</v>
      </c>
      <c r="Q13" s="53"/>
      <c r="R13" s="354"/>
      <c r="S13" s="354"/>
      <c r="T13" s="354"/>
      <c r="U13" s="354"/>
      <c r="V13" s="354"/>
    </row>
    <row r="14" spans="1:23" s="1" customFormat="1" x14ac:dyDescent="0.25">
      <c r="A14" s="12">
        <v>45143</v>
      </c>
      <c r="B14" s="13" t="s">
        <v>6597</v>
      </c>
      <c r="C14" s="354"/>
      <c r="D14" s="354"/>
      <c r="E14" s="354"/>
      <c r="F14" s="53">
        <v>50</v>
      </c>
      <c r="G14" s="53">
        <v>200</v>
      </c>
      <c r="H14" s="354"/>
      <c r="I14" s="354"/>
      <c r="J14" s="354"/>
      <c r="K14" s="354"/>
      <c r="L14" s="53">
        <v>50</v>
      </c>
      <c r="M14" s="354"/>
      <c r="N14" s="354"/>
      <c r="O14" s="354"/>
      <c r="P14" s="354"/>
      <c r="Q14" s="354"/>
      <c r="R14" s="354"/>
      <c r="S14" s="354"/>
      <c r="T14" s="354"/>
      <c r="U14" s="354"/>
      <c r="V14" s="354"/>
    </row>
    <row r="15" spans="1:23" s="1" customFormat="1" x14ac:dyDescent="0.25">
      <c r="A15" s="12">
        <v>45143</v>
      </c>
      <c r="B15" s="13" t="s">
        <v>6604</v>
      </c>
      <c r="C15" s="13">
        <v>75</v>
      </c>
      <c r="D15" s="43"/>
      <c r="E15" s="13">
        <v>5</v>
      </c>
      <c r="F15" s="43"/>
      <c r="G15" s="43"/>
      <c r="H15" s="13">
        <v>23</v>
      </c>
      <c r="I15" s="13">
        <v>14</v>
      </c>
      <c r="J15" s="43"/>
      <c r="K15" s="13">
        <v>7</v>
      </c>
      <c r="L15" s="13">
        <v>9</v>
      </c>
      <c r="M15" s="43"/>
      <c r="N15" s="43"/>
      <c r="O15" s="13">
        <v>11</v>
      </c>
      <c r="P15" s="43"/>
      <c r="Q15" s="43"/>
      <c r="R15" s="43"/>
      <c r="S15" s="43"/>
      <c r="T15" s="43"/>
      <c r="U15" s="43"/>
      <c r="V15" s="43"/>
    </row>
    <row r="16" spans="1:23" s="1" customFormat="1" x14ac:dyDescent="0.25">
      <c r="A16" s="55">
        <v>45175</v>
      </c>
      <c r="B16" s="13" t="s">
        <v>6605</v>
      </c>
      <c r="C16" s="13">
        <v>159</v>
      </c>
      <c r="D16" s="13">
        <v>400</v>
      </c>
      <c r="E16" s="13">
        <v>25</v>
      </c>
      <c r="F16" s="13">
        <v>248</v>
      </c>
      <c r="G16" s="13">
        <v>600</v>
      </c>
      <c r="H16" s="13">
        <v>74</v>
      </c>
      <c r="I16" s="13">
        <v>159</v>
      </c>
      <c r="J16" s="13">
        <v>31</v>
      </c>
      <c r="K16" s="43"/>
      <c r="L16" s="13">
        <v>100</v>
      </c>
      <c r="M16" s="13">
        <v>90</v>
      </c>
      <c r="N16" s="13">
        <v>30</v>
      </c>
      <c r="O16" s="13">
        <v>21</v>
      </c>
      <c r="P16" s="13">
        <v>10</v>
      </c>
      <c r="Q16" s="13"/>
      <c r="R16" s="43"/>
      <c r="S16" s="43"/>
      <c r="T16" s="43"/>
      <c r="U16" s="43"/>
      <c r="V16" s="43"/>
    </row>
    <row r="17" spans="1:22" s="1" customFormat="1" x14ac:dyDescent="0.25">
      <c r="A17" s="55">
        <v>45265</v>
      </c>
      <c r="B17" s="13" t="s">
        <v>6628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13">
        <v>100</v>
      </c>
      <c r="T17" s="13"/>
      <c r="U17" s="13"/>
      <c r="V17" s="43"/>
    </row>
    <row r="18" spans="1:22" s="1" customFormat="1" x14ac:dyDescent="0.25">
      <c r="A18" s="55" t="s">
        <v>6630</v>
      </c>
      <c r="B18" s="13" t="s">
        <v>6632</v>
      </c>
      <c r="C18" s="13">
        <v>112</v>
      </c>
      <c r="D18" s="13">
        <v>168</v>
      </c>
      <c r="E18" s="13">
        <v>24</v>
      </c>
      <c r="F18" s="13">
        <v>24</v>
      </c>
      <c r="G18" s="43"/>
      <c r="H18" s="13">
        <v>60</v>
      </c>
      <c r="I18" s="13">
        <v>112</v>
      </c>
      <c r="J18" s="43"/>
      <c r="K18" s="43"/>
      <c r="L18" s="13">
        <v>42</v>
      </c>
      <c r="M18" s="43"/>
      <c r="N18" s="43"/>
      <c r="O18" s="13">
        <v>28</v>
      </c>
      <c r="P18" s="43"/>
      <c r="Q18" s="43"/>
      <c r="R18" s="43"/>
      <c r="S18" s="13">
        <v>28</v>
      </c>
      <c r="T18" s="13"/>
      <c r="U18" s="13"/>
      <c r="V18" s="43"/>
    </row>
    <row r="19" spans="1:22" s="1" customFormat="1" x14ac:dyDescent="0.25">
      <c r="A19" s="55" t="s">
        <v>6652</v>
      </c>
      <c r="B19" s="14" t="s">
        <v>6654</v>
      </c>
      <c r="C19" s="43"/>
      <c r="D19" s="43"/>
      <c r="E19" s="43"/>
      <c r="F19" s="43"/>
      <c r="G19" s="13">
        <v>200</v>
      </c>
      <c r="H19" s="43"/>
      <c r="I19" s="43"/>
      <c r="J19" s="43"/>
      <c r="K19" s="43"/>
      <c r="L19" s="13">
        <v>100</v>
      </c>
      <c r="M19" s="43"/>
      <c r="N19" s="43"/>
      <c r="O19" s="43"/>
      <c r="P19" s="43"/>
      <c r="Q19" s="43"/>
      <c r="R19" s="43"/>
      <c r="S19" s="13">
        <v>10</v>
      </c>
      <c r="T19" s="13"/>
      <c r="U19" s="13"/>
      <c r="V19" s="43"/>
    </row>
    <row r="20" spans="1:22" s="1" customFormat="1" x14ac:dyDescent="0.25">
      <c r="A20" s="55" t="s">
        <v>6665</v>
      </c>
      <c r="B20" s="14" t="s">
        <v>6667</v>
      </c>
      <c r="C20" s="43"/>
      <c r="D20" s="43"/>
      <c r="E20" s="13">
        <v>37</v>
      </c>
      <c r="F20" s="43"/>
      <c r="G20" s="43"/>
      <c r="H20" s="13">
        <v>37</v>
      </c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13">
        <v>200</v>
      </c>
      <c r="U20" s="13"/>
      <c r="V20" s="43"/>
    </row>
    <row r="21" spans="1:22" s="1" customFormat="1" x14ac:dyDescent="0.25">
      <c r="A21" s="155" t="s">
        <v>6675</v>
      </c>
      <c r="B21" s="13" t="s">
        <v>6684</v>
      </c>
      <c r="C21" s="13">
        <v>150</v>
      </c>
      <c r="D21" s="13">
        <v>200</v>
      </c>
      <c r="E21" s="13">
        <v>10</v>
      </c>
      <c r="F21" s="13">
        <v>60</v>
      </c>
      <c r="G21" s="13">
        <v>200</v>
      </c>
      <c r="H21" s="13">
        <v>100</v>
      </c>
      <c r="I21" s="13">
        <v>150</v>
      </c>
      <c r="J21" s="43"/>
      <c r="K21" s="43"/>
      <c r="L21" s="13">
        <v>150</v>
      </c>
      <c r="M21" s="13">
        <v>60</v>
      </c>
      <c r="N21" s="43"/>
      <c r="O21" s="43"/>
      <c r="P21" s="43"/>
      <c r="Q21" s="43"/>
      <c r="R21" s="43"/>
      <c r="S21" s="43"/>
      <c r="T21" s="43"/>
      <c r="U21" s="43"/>
      <c r="V21" s="43"/>
    </row>
    <row r="22" spans="1:22" x14ac:dyDescent="0.25">
      <c r="A22" s="55" t="s">
        <v>6686</v>
      </c>
      <c r="B22" s="13" t="s">
        <v>6688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>
        <v>70</v>
      </c>
      <c r="P22" s="13"/>
      <c r="Q22" s="13"/>
      <c r="R22" s="13"/>
      <c r="S22" s="13"/>
      <c r="T22" s="13"/>
      <c r="U22" s="13"/>
      <c r="V22" s="13"/>
    </row>
    <row r="23" spans="1:22" s="1" customFormat="1" x14ac:dyDescent="0.25">
      <c r="A23" s="55" t="s">
        <v>6702</v>
      </c>
      <c r="B23" s="13" t="s">
        <v>6704</v>
      </c>
      <c r="C23" s="13">
        <v>85</v>
      </c>
      <c r="D23" s="13">
        <v>260</v>
      </c>
      <c r="E23" s="13">
        <v>10</v>
      </c>
      <c r="F23" s="43"/>
      <c r="G23" s="13">
        <v>260</v>
      </c>
      <c r="H23" s="13">
        <v>15</v>
      </c>
      <c r="I23" s="13">
        <v>85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s="1" customFormat="1" ht="17" thickBot="1" x14ac:dyDescent="0.3">
      <c r="A24" s="55" t="s">
        <v>6720</v>
      </c>
      <c r="B24" s="13" t="s">
        <v>6722</v>
      </c>
      <c r="C24" s="13"/>
      <c r="D24" s="13"/>
      <c r="E24" s="13">
        <v>40</v>
      </c>
      <c r="F24" s="43"/>
      <c r="G24" s="13"/>
      <c r="H24" s="13"/>
      <c r="I24" s="13"/>
      <c r="J24" s="43"/>
      <c r="K24" s="43"/>
      <c r="L24" s="43"/>
      <c r="M24" s="43"/>
      <c r="N24" s="13">
        <v>30</v>
      </c>
      <c r="O24" s="43"/>
      <c r="P24" s="43"/>
      <c r="Q24" s="43"/>
      <c r="R24" s="43"/>
      <c r="S24" s="43"/>
      <c r="T24" s="43"/>
      <c r="U24" s="43"/>
      <c r="V24" s="43"/>
    </row>
    <row r="25" spans="1:22" s="6" customFormat="1" ht="17" thickBot="1" x14ac:dyDescent="0.3">
      <c r="A25" s="161" t="s">
        <v>6757</v>
      </c>
      <c r="B25" s="34"/>
      <c r="C25" s="34">
        <f>SUM(C10:C24)</f>
        <v>954</v>
      </c>
      <c r="D25" s="34">
        <f t="shared" ref="D25:V25" si="1">SUM(D10:D24)</f>
        <v>1573</v>
      </c>
      <c r="E25" s="34">
        <f t="shared" si="1"/>
        <v>200</v>
      </c>
      <c r="F25" s="34">
        <f t="shared" si="1"/>
        <v>410</v>
      </c>
      <c r="G25" s="34">
        <f t="shared" si="1"/>
        <v>2200</v>
      </c>
      <c r="H25" s="34">
        <f t="shared" si="1"/>
        <v>419</v>
      </c>
      <c r="I25" s="34">
        <f t="shared" si="1"/>
        <v>809</v>
      </c>
      <c r="J25" s="34">
        <f t="shared" si="1"/>
        <v>182</v>
      </c>
      <c r="K25" s="34">
        <f t="shared" si="1"/>
        <v>242</v>
      </c>
      <c r="L25" s="34">
        <f t="shared" si="1"/>
        <v>503</v>
      </c>
      <c r="M25" s="34">
        <f t="shared" si="1"/>
        <v>328</v>
      </c>
      <c r="N25" s="34">
        <f t="shared" si="1"/>
        <v>80</v>
      </c>
      <c r="O25" s="34">
        <f t="shared" si="1"/>
        <v>488</v>
      </c>
      <c r="P25" s="34">
        <f t="shared" si="1"/>
        <v>268</v>
      </c>
      <c r="Q25" s="34"/>
      <c r="R25" s="34">
        <f t="shared" si="1"/>
        <v>100</v>
      </c>
      <c r="S25" s="34">
        <f t="shared" si="1"/>
        <v>168</v>
      </c>
      <c r="T25" s="34">
        <f t="shared" si="1"/>
        <v>200</v>
      </c>
      <c r="U25" s="34"/>
      <c r="V25" s="34">
        <f t="shared" si="1"/>
        <v>0</v>
      </c>
    </row>
    <row r="26" spans="1:22" s="1" customFormat="1" x14ac:dyDescent="0.25">
      <c r="A26" s="12">
        <v>45113</v>
      </c>
      <c r="B26" s="14" t="s">
        <v>6808</v>
      </c>
      <c r="C26" s="13"/>
      <c r="D26" s="13"/>
      <c r="E26" s="13">
        <v>9</v>
      </c>
      <c r="F26" s="43"/>
      <c r="G26" s="13"/>
      <c r="H26" s="13"/>
      <c r="I26" s="1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s="1" customFormat="1" x14ac:dyDescent="0.25">
      <c r="A27" s="12">
        <v>45113</v>
      </c>
      <c r="B27" s="14" t="s">
        <v>63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13">
        <v>-204</v>
      </c>
      <c r="Q27" s="13"/>
      <c r="R27" s="13">
        <v>-45</v>
      </c>
      <c r="S27" s="43"/>
      <c r="T27" s="13">
        <v>-84</v>
      </c>
      <c r="U27" s="13"/>
      <c r="V27" s="43"/>
    </row>
    <row r="28" spans="1:22" s="1" customFormat="1" x14ac:dyDescent="0.25">
      <c r="A28" s="55">
        <v>45205</v>
      </c>
      <c r="B28" s="13" t="s">
        <v>6834</v>
      </c>
      <c r="C28" s="13">
        <v>112</v>
      </c>
      <c r="D28" s="13">
        <v>300</v>
      </c>
      <c r="E28" s="13">
        <v>14</v>
      </c>
      <c r="F28" s="43"/>
      <c r="G28" s="13">
        <v>50</v>
      </c>
      <c r="H28" s="13">
        <v>10</v>
      </c>
      <c r="I28" s="13">
        <v>112</v>
      </c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s="1" customFormat="1" x14ac:dyDescent="0.25">
      <c r="A29" s="55">
        <v>45205</v>
      </c>
      <c r="B29" s="14" t="s">
        <v>63</v>
      </c>
      <c r="C29" s="13"/>
      <c r="D29" s="13"/>
      <c r="E29" s="13"/>
      <c r="F29" s="43"/>
      <c r="G29" s="13"/>
      <c r="H29" s="13"/>
      <c r="I29" s="13"/>
      <c r="J29" s="13">
        <v>-30</v>
      </c>
      <c r="K29" s="13">
        <v>-60</v>
      </c>
      <c r="L29" s="43"/>
      <c r="M29" s="43"/>
      <c r="N29" s="43"/>
      <c r="O29" s="43"/>
      <c r="P29" s="13">
        <v>-24</v>
      </c>
      <c r="Q29" s="13"/>
      <c r="R29" s="13">
        <v>-37</v>
      </c>
      <c r="S29" s="13">
        <v>-168</v>
      </c>
      <c r="T29" s="13">
        <v>-116</v>
      </c>
      <c r="U29" s="13"/>
      <c r="V29" s="43"/>
    </row>
    <row r="30" spans="1:22" s="1" customFormat="1" x14ac:dyDescent="0.25">
      <c r="A30" s="12" t="s">
        <v>6852</v>
      </c>
      <c r="B30" s="75" t="s">
        <v>6856</v>
      </c>
      <c r="C30" s="13"/>
      <c r="D30" s="13"/>
      <c r="E30" s="13">
        <v>31</v>
      </c>
      <c r="F30" s="43"/>
      <c r="G30" s="13"/>
      <c r="H30" s="13">
        <v>152</v>
      </c>
      <c r="I30" s="13"/>
      <c r="J30" s="13"/>
      <c r="K30" s="13"/>
      <c r="L30" s="43"/>
      <c r="M30" s="43"/>
      <c r="N30" s="43"/>
      <c r="O30" s="43"/>
      <c r="P30" s="13"/>
      <c r="Q30" s="13"/>
      <c r="R30" s="13"/>
      <c r="S30" s="13"/>
      <c r="T30" s="13"/>
      <c r="U30" s="13"/>
      <c r="V30" s="43"/>
    </row>
    <row r="31" spans="1:22" s="1" customFormat="1" x14ac:dyDescent="0.25">
      <c r="A31" s="12" t="s">
        <v>6867</v>
      </c>
      <c r="B31" s="75" t="s">
        <v>6871</v>
      </c>
      <c r="C31" s="13"/>
      <c r="D31" s="13"/>
      <c r="E31" s="13"/>
      <c r="F31" s="43"/>
      <c r="G31" s="13"/>
      <c r="H31" s="13"/>
      <c r="I31" s="13"/>
      <c r="J31" s="13"/>
      <c r="K31" s="13"/>
      <c r="L31" s="43"/>
      <c r="M31" s="43"/>
      <c r="N31" s="43"/>
      <c r="O31" s="43"/>
      <c r="P31" s="13"/>
      <c r="Q31" s="13"/>
      <c r="R31" s="13"/>
      <c r="S31" s="13"/>
      <c r="T31" s="13"/>
      <c r="U31" s="13">
        <v>100</v>
      </c>
      <c r="V31" s="43"/>
    </row>
    <row r="32" spans="1:22" s="1" customFormat="1" x14ac:dyDescent="0.25">
      <c r="A32" s="55" t="s">
        <v>6889</v>
      </c>
      <c r="B32" s="77" t="s">
        <v>6897</v>
      </c>
      <c r="C32" s="43"/>
      <c r="D32" s="43"/>
      <c r="E32" s="43"/>
      <c r="F32" s="43"/>
      <c r="G32" s="43"/>
      <c r="H32" s="13">
        <v>42</v>
      </c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s="1" customFormat="1" x14ac:dyDescent="0.25">
      <c r="A33" s="12" t="s">
        <v>6891</v>
      </c>
      <c r="B33" s="14" t="s">
        <v>6903</v>
      </c>
      <c r="C33" s="43"/>
      <c r="D33" s="13">
        <v>200</v>
      </c>
      <c r="E33" s="43"/>
      <c r="F33" s="43"/>
      <c r="G33" s="43"/>
      <c r="H33" s="13">
        <v>50</v>
      </c>
      <c r="I33" s="13">
        <v>68</v>
      </c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s="1" customFormat="1" x14ac:dyDescent="0.25">
      <c r="A34" s="55" t="s">
        <v>6906</v>
      </c>
      <c r="B34" s="14" t="s">
        <v>6907</v>
      </c>
      <c r="C34" s="13"/>
      <c r="D34" s="13"/>
      <c r="E34" s="13"/>
      <c r="F34" s="43"/>
      <c r="G34" s="13"/>
      <c r="H34" s="13">
        <v>173</v>
      </c>
      <c r="I34" s="13"/>
      <c r="J34" s="13"/>
      <c r="K34" s="13"/>
      <c r="L34" s="43"/>
      <c r="M34" s="43"/>
      <c r="N34" s="43"/>
      <c r="O34" s="43"/>
      <c r="P34" s="13"/>
      <c r="Q34" s="13"/>
      <c r="R34" s="13"/>
      <c r="S34" s="13"/>
      <c r="T34" s="13"/>
      <c r="U34" s="13"/>
      <c r="V34" s="43"/>
    </row>
    <row r="35" spans="1:22" s="1" customFormat="1" ht="17" thickBot="1" x14ac:dyDescent="0.3">
      <c r="A35" s="28" t="s">
        <v>6910</v>
      </c>
      <c r="B35" s="14" t="s">
        <v>6912</v>
      </c>
      <c r="C35" s="115"/>
      <c r="D35" s="115"/>
      <c r="E35" s="115"/>
      <c r="F35" s="115"/>
      <c r="G35" s="115"/>
      <c r="H35" s="14">
        <v>90</v>
      </c>
      <c r="I35" s="14">
        <v>69</v>
      </c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1:22" s="1" customFormat="1" ht="17" thickBot="1" x14ac:dyDescent="0.3">
      <c r="A36" s="161" t="s">
        <v>6952</v>
      </c>
      <c r="B36" s="34"/>
      <c r="C36" s="34">
        <f>SUM(C25:C35)</f>
        <v>1066</v>
      </c>
      <c r="D36" s="34">
        <f t="shared" ref="D36:V36" si="2">SUM(D25:D35)</f>
        <v>2073</v>
      </c>
      <c r="E36" s="34">
        <f t="shared" si="2"/>
        <v>254</v>
      </c>
      <c r="F36" s="34">
        <f t="shared" si="2"/>
        <v>410</v>
      </c>
      <c r="G36" s="34">
        <f t="shared" si="2"/>
        <v>2250</v>
      </c>
      <c r="H36" s="34">
        <f t="shared" si="2"/>
        <v>936</v>
      </c>
      <c r="I36" s="34">
        <f t="shared" si="2"/>
        <v>1058</v>
      </c>
      <c r="J36" s="34">
        <f t="shared" si="2"/>
        <v>152</v>
      </c>
      <c r="K36" s="34">
        <f t="shared" si="2"/>
        <v>182</v>
      </c>
      <c r="L36" s="34">
        <f t="shared" si="2"/>
        <v>503</v>
      </c>
      <c r="M36" s="34">
        <f t="shared" si="2"/>
        <v>328</v>
      </c>
      <c r="N36" s="34">
        <f t="shared" si="2"/>
        <v>80</v>
      </c>
      <c r="O36" s="34">
        <f t="shared" si="2"/>
        <v>488</v>
      </c>
      <c r="P36" s="34">
        <f t="shared" si="2"/>
        <v>40</v>
      </c>
      <c r="Q36" s="34"/>
      <c r="R36" s="34">
        <f t="shared" si="2"/>
        <v>18</v>
      </c>
      <c r="S36" s="34">
        <f t="shared" si="2"/>
        <v>0</v>
      </c>
      <c r="T36" s="34">
        <f t="shared" si="2"/>
        <v>0</v>
      </c>
      <c r="U36" s="34">
        <f t="shared" si="2"/>
        <v>100</v>
      </c>
      <c r="V36" s="34">
        <f t="shared" si="2"/>
        <v>0</v>
      </c>
    </row>
    <row r="37" spans="1:22" s="1" customFormat="1" x14ac:dyDescent="0.25">
      <c r="A37" s="55">
        <v>45023</v>
      </c>
      <c r="B37" s="53" t="s">
        <v>63</v>
      </c>
      <c r="C37" s="354"/>
      <c r="D37" s="53">
        <v>-174</v>
      </c>
      <c r="E37" s="53">
        <v>-78</v>
      </c>
      <c r="F37" s="53">
        <v>-224</v>
      </c>
      <c r="G37" s="53">
        <v>-585</v>
      </c>
      <c r="H37" s="354"/>
      <c r="I37" s="354"/>
      <c r="J37" s="53">
        <v>-45</v>
      </c>
      <c r="K37" s="354"/>
      <c r="L37" s="53">
        <v>-243</v>
      </c>
      <c r="M37" s="53">
        <v>-104</v>
      </c>
      <c r="N37" s="53">
        <v>-29</v>
      </c>
      <c r="O37" s="53">
        <v>-161</v>
      </c>
      <c r="P37" s="53">
        <v>-46</v>
      </c>
      <c r="Q37" s="53"/>
      <c r="R37" s="53">
        <v>-15</v>
      </c>
      <c r="S37" s="354"/>
      <c r="T37" s="354"/>
      <c r="U37" s="354"/>
      <c r="V37" s="354"/>
    </row>
    <row r="38" spans="1:22" s="1" customFormat="1" x14ac:dyDescent="0.25">
      <c r="A38" s="12">
        <v>45084</v>
      </c>
      <c r="B38" s="53" t="s">
        <v>63</v>
      </c>
      <c r="C38" s="53">
        <v>-30</v>
      </c>
      <c r="D38" s="53">
        <v>-10</v>
      </c>
      <c r="E38" s="53">
        <v>-45</v>
      </c>
      <c r="F38" s="354"/>
      <c r="G38" s="354"/>
      <c r="H38" s="354"/>
      <c r="I38" s="53">
        <v>-258</v>
      </c>
      <c r="J38" s="354"/>
      <c r="K38" s="53">
        <v>-47</v>
      </c>
      <c r="L38" s="354"/>
      <c r="M38" s="354"/>
      <c r="N38" s="354"/>
      <c r="O38" s="354"/>
      <c r="P38" s="354"/>
      <c r="Q38" s="354"/>
      <c r="R38" s="354"/>
      <c r="S38" s="354"/>
      <c r="T38" s="354"/>
      <c r="U38" s="53">
        <v>-92</v>
      </c>
      <c r="V38" s="354"/>
    </row>
    <row r="39" spans="1:22" s="1" customFormat="1" x14ac:dyDescent="0.25">
      <c r="A39" s="12">
        <v>45237</v>
      </c>
      <c r="B39" s="53" t="s">
        <v>63</v>
      </c>
      <c r="C39" s="354"/>
      <c r="D39" s="354"/>
      <c r="E39" s="53">
        <v>-31</v>
      </c>
      <c r="F39" s="354"/>
      <c r="G39" s="354"/>
      <c r="H39" s="354"/>
      <c r="I39" s="53">
        <v>-84</v>
      </c>
      <c r="J39" s="354"/>
      <c r="K39" s="354"/>
      <c r="L39" s="354"/>
      <c r="M39" s="354"/>
      <c r="N39" s="354"/>
      <c r="O39" s="354"/>
      <c r="P39" s="354"/>
      <c r="Q39" s="354"/>
      <c r="R39" s="354"/>
      <c r="S39" s="354"/>
      <c r="T39" s="354"/>
      <c r="U39" s="354"/>
      <c r="V39" s="354"/>
    </row>
    <row r="40" spans="1:22" s="1" customFormat="1" x14ac:dyDescent="0.25">
      <c r="A40" s="301" t="s">
        <v>6995</v>
      </c>
      <c r="B40" s="13" t="s">
        <v>63</v>
      </c>
      <c r="C40" s="43"/>
      <c r="D40" s="13">
        <v>-200</v>
      </c>
      <c r="E40" s="13">
        <v>-28</v>
      </c>
      <c r="F40" s="43"/>
      <c r="G40" s="13">
        <v>-100</v>
      </c>
      <c r="H40" s="43"/>
      <c r="I40" s="13">
        <v>-40</v>
      </c>
      <c r="J40" s="13">
        <v>-38</v>
      </c>
      <c r="K40" s="43"/>
      <c r="L40" s="43"/>
      <c r="M40" s="43"/>
      <c r="N40" s="43"/>
      <c r="O40" s="13">
        <v>-80</v>
      </c>
      <c r="P40" s="13">
        <v>-3</v>
      </c>
      <c r="Q40" s="13"/>
      <c r="R40" s="13">
        <v>-3</v>
      </c>
      <c r="S40" s="43"/>
      <c r="T40" s="43"/>
      <c r="U40" s="43"/>
      <c r="V40" s="43"/>
    </row>
    <row r="41" spans="1:22" s="1" customFormat="1" x14ac:dyDescent="0.25">
      <c r="A41" s="301" t="s">
        <v>7010</v>
      </c>
      <c r="B41" s="13" t="s">
        <v>63</v>
      </c>
      <c r="C41" s="43"/>
      <c r="D41" s="43"/>
      <c r="E41" s="13">
        <v>-5</v>
      </c>
      <c r="F41" s="13">
        <v>-59</v>
      </c>
      <c r="G41" s="13">
        <v>-215</v>
      </c>
      <c r="H41" s="43"/>
      <c r="I41" s="43"/>
      <c r="J41" s="43"/>
      <c r="K41" s="43"/>
      <c r="L41" s="13">
        <v>-93</v>
      </c>
      <c r="M41" s="13">
        <v>-33</v>
      </c>
      <c r="N41" s="13">
        <v>-6</v>
      </c>
      <c r="O41" s="13">
        <v>-11</v>
      </c>
      <c r="P41" s="43"/>
      <c r="Q41" s="43"/>
      <c r="R41" s="43"/>
      <c r="S41" s="43"/>
      <c r="T41" s="43"/>
      <c r="U41" s="43"/>
      <c r="V41" s="43"/>
    </row>
    <row r="42" spans="1:22" s="591" customFormat="1" x14ac:dyDescent="0.25">
      <c r="A42" s="933" t="s">
        <v>7010</v>
      </c>
      <c r="B42" s="185" t="s">
        <v>2649</v>
      </c>
      <c r="C42" s="185">
        <v>-24</v>
      </c>
      <c r="D42" s="185">
        <v>-32</v>
      </c>
      <c r="E42" s="185">
        <v>-4</v>
      </c>
      <c r="F42" s="185">
        <v>-6</v>
      </c>
      <c r="G42" s="185">
        <v>-50</v>
      </c>
      <c r="H42" s="185">
        <v>-8</v>
      </c>
      <c r="I42" s="185">
        <v>-24</v>
      </c>
      <c r="J42" s="44">
        <v>-2</v>
      </c>
      <c r="K42" s="185">
        <v>-2</v>
      </c>
      <c r="L42" s="44">
        <v>-2</v>
      </c>
      <c r="M42" s="44">
        <v>-4</v>
      </c>
      <c r="N42" s="185">
        <v>-4</v>
      </c>
      <c r="O42" s="590"/>
      <c r="P42" s="590"/>
      <c r="Q42" s="590"/>
      <c r="R42" s="590"/>
      <c r="S42" s="590"/>
      <c r="T42" s="590"/>
      <c r="U42" s="590"/>
      <c r="V42" s="590"/>
    </row>
    <row r="43" spans="1:22" s="49" customFormat="1" x14ac:dyDescent="0.25">
      <c r="A43" s="933" t="s">
        <v>7001</v>
      </c>
      <c r="B43" s="185" t="s">
        <v>7002</v>
      </c>
      <c r="C43" s="185">
        <v>-30</v>
      </c>
      <c r="D43" s="185"/>
      <c r="E43" s="185">
        <v>-7</v>
      </c>
      <c r="F43" s="185"/>
      <c r="G43" s="185"/>
      <c r="H43" s="185"/>
      <c r="I43" s="185"/>
      <c r="J43" s="185"/>
      <c r="K43" s="185"/>
      <c r="L43" s="185"/>
      <c r="M43" s="185"/>
      <c r="N43" s="185"/>
      <c r="O43" s="185"/>
      <c r="P43" s="185"/>
      <c r="Q43" s="185"/>
      <c r="R43" s="185"/>
      <c r="S43" s="185"/>
      <c r="T43" s="185"/>
      <c r="U43" s="185"/>
      <c r="V43" s="185"/>
    </row>
    <row r="44" spans="1:22" s="49" customFormat="1" x14ac:dyDescent="0.25">
      <c r="A44" s="933" t="s">
        <v>7042</v>
      </c>
      <c r="B44" s="185" t="s">
        <v>6317</v>
      </c>
      <c r="C44" s="185">
        <v>6</v>
      </c>
      <c r="D44" s="185">
        <v>57</v>
      </c>
      <c r="E44" s="185">
        <v>12</v>
      </c>
      <c r="F44" s="185">
        <v>9</v>
      </c>
      <c r="G44" s="185">
        <v>35</v>
      </c>
      <c r="H44" s="185">
        <v>1</v>
      </c>
      <c r="I44" s="185">
        <v>5</v>
      </c>
      <c r="J44" s="185">
        <v>8</v>
      </c>
      <c r="K44" s="185">
        <v>4</v>
      </c>
      <c r="L44" s="185">
        <v>6</v>
      </c>
      <c r="M44" s="185"/>
      <c r="N44" s="185"/>
      <c r="O44" s="185"/>
      <c r="P44" s="185"/>
      <c r="Q44" s="185"/>
      <c r="R44" s="185"/>
      <c r="S44" s="185"/>
      <c r="T44" s="185"/>
      <c r="U44" s="185"/>
      <c r="V44" s="185"/>
    </row>
    <row r="45" spans="1:22" s="49" customFormat="1" x14ac:dyDescent="0.25">
      <c r="A45" s="933" t="s">
        <v>7042</v>
      </c>
      <c r="B45" s="185" t="s">
        <v>6317</v>
      </c>
      <c r="C45" s="185">
        <v>2</v>
      </c>
      <c r="D45" s="185"/>
      <c r="E45" s="185"/>
      <c r="F45" s="185"/>
      <c r="G45" s="185"/>
      <c r="H45" s="185"/>
      <c r="I45" s="185">
        <v>3</v>
      </c>
      <c r="J45" s="185">
        <v>2</v>
      </c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</row>
    <row r="46" spans="1:22" s="1" customFormat="1" x14ac:dyDescent="0.25">
      <c r="A46" s="12" t="s">
        <v>7053</v>
      </c>
      <c r="B46" s="13" t="s">
        <v>63</v>
      </c>
      <c r="C46" s="13">
        <v>-161</v>
      </c>
      <c r="D46" s="13">
        <v>-405</v>
      </c>
      <c r="E46" s="13">
        <v>-3</v>
      </c>
      <c r="F46" s="13">
        <v>-15</v>
      </c>
      <c r="G46" s="13">
        <v>-120</v>
      </c>
      <c r="H46" s="13">
        <v>-163</v>
      </c>
      <c r="I46" s="13">
        <v>-84</v>
      </c>
      <c r="J46" s="13">
        <v>-4</v>
      </c>
      <c r="K46" s="13">
        <v>-61</v>
      </c>
      <c r="L46" s="43"/>
      <c r="M46" s="13">
        <v>-20</v>
      </c>
      <c r="N46" s="13">
        <v>-10</v>
      </c>
      <c r="O46" s="13">
        <v>-1</v>
      </c>
      <c r="P46" s="43"/>
      <c r="Q46" s="43"/>
      <c r="R46" s="43"/>
      <c r="S46" s="43"/>
      <c r="T46" s="43"/>
      <c r="U46" s="13">
        <v>-3</v>
      </c>
      <c r="V46" s="43"/>
    </row>
    <row r="47" spans="1:22" s="1" customFormat="1" x14ac:dyDescent="0.25">
      <c r="A47" s="55" t="s">
        <v>7094</v>
      </c>
      <c r="B47" s="13" t="s">
        <v>63</v>
      </c>
      <c r="C47" s="13">
        <v>-127</v>
      </c>
      <c r="D47" s="13">
        <v>-316</v>
      </c>
      <c r="E47" s="43"/>
      <c r="F47" s="13">
        <v>-5</v>
      </c>
      <c r="G47" s="13">
        <v>-255</v>
      </c>
      <c r="H47" s="13">
        <v>-262</v>
      </c>
      <c r="I47" s="13">
        <v>-50</v>
      </c>
      <c r="J47" s="43"/>
      <c r="K47" s="43"/>
      <c r="L47" s="13">
        <v>-29</v>
      </c>
      <c r="M47" s="13">
        <v>-37</v>
      </c>
      <c r="N47" s="13">
        <v>-2</v>
      </c>
      <c r="O47" s="43"/>
      <c r="P47" s="43"/>
      <c r="Q47" s="43"/>
      <c r="R47" s="43"/>
      <c r="S47" s="43"/>
      <c r="T47" s="43"/>
      <c r="U47" s="13">
        <v>-1</v>
      </c>
      <c r="V47" s="43"/>
    </row>
    <row r="48" spans="1:22" s="1" customFormat="1" x14ac:dyDescent="0.25">
      <c r="A48" s="55" t="s">
        <v>7126</v>
      </c>
      <c r="B48" s="13" t="s">
        <v>63</v>
      </c>
      <c r="C48" s="43"/>
      <c r="D48" s="43"/>
      <c r="E48" s="43"/>
      <c r="F48" s="13">
        <v>-9</v>
      </c>
      <c r="G48" s="43"/>
      <c r="H48" s="13">
        <v>-210</v>
      </c>
      <c r="I48" s="43"/>
      <c r="J48" s="43"/>
      <c r="K48" s="43"/>
      <c r="L48" s="13">
        <v>-28</v>
      </c>
      <c r="M48" s="13">
        <v>-29</v>
      </c>
      <c r="N48" s="13">
        <v>-2</v>
      </c>
      <c r="O48" s="43"/>
      <c r="P48" s="43"/>
      <c r="Q48" s="43"/>
      <c r="R48" s="43"/>
      <c r="S48" s="43"/>
      <c r="T48" s="43"/>
      <c r="U48" s="43"/>
      <c r="V48" s="43"/>
    </row>
    <row r="49" spans="1:23" s="1" customFormat="1" ht="17" thickBot="1" x14ac:dyDescent="0.3">
      <c r="A49" s="55" t="s">
        <v>7126</v>
      </c>
      <c r="B49" s="13" t="s">
        <v>63</v>
      </c>
      <c r="C49" s="13">
        <v>-225</v>
      </c>
      <c r="D49" s="13">
        <v>-209</v>
      </c>
      <c r="E49" s="13">
        <v>-8</v>
      </c>
      <c r="F49" s="43"/>
      <c r="G49" s="13">
        <v>-178</v>
      </c>
      <c r="H49" s="43"/>
      <c r="I49" s="13">
        <v>-158</v>
      </c>
      <c r="J49" s="43"/>
      <c r="K49" s="13">
        <v>-5</v>
      </c>
      <c r="L49" s="43"/>
      <c r="M49" s="43"/>
      <c r="N49" s="43"/>
      <c r="O49" s="13">
        <v>-41</v>
      </c>
      <c r="P49" s="43"/>
      <c r="Q49" s="43"/>
      <c r="R49" s="43"/>
      <c r="S49" s="43"/>
      <c r="T49" s="43"/>
      <c r="U49" s="43"/>
      <c r="V49" s="43"/>
    </row>
    <row r="50" spans="1:23" s="6" customFormat="1" ht="17" thickBot="1" x14ac:dyDescent="0.3">
      <c r="A50" s="161" t="s">
        <v>7052</v>
      </c>
      <c r="B50" s="34"/>
      <c r="C50" s="34">
        <f>SUM(C36:C49)</f>
        <v>477</v>
      </c>
      <c r="D50" s="34">
        <f t="shared" ref="D50:V50" si="3">SUM(D36:D49)</f>
        <v>784</v>
      </c>
      <c r="E50" s="34">
        <f t="shared" si="3"/>
        <v>57</v>
      </c>
      <c r="F50" s="34">
        <f t="shared" si="3"/>
        <v>101</v>
      </c>
      <c r="G50" s="34">
        <f t="shared" si="3"/>
        <v>782</v>
      </c>
      <c r="H50" s="34">
        <f t="shared" si="3"/>
        <v>294</v>
      </c>
      <c r="I50" s="34">
        <f t="shared" si="3"/>
        <v>368</v>
      </c>
      <c r="J50" s="34">
        <f t="shared" si="3"/>
        <v>73</v>
      </c>
      <c r="K50" s="34">
        <f t="shared" si="3"/>
        <v>71</v>
      </c>
      <c r="L50" s="34">
        <f t="shared" si="3"/>
        <v>114</v>
      </c>
      <c r="M50" s="34">
        <f t="shared" si="3"/>
        <v>101</v>
      </c>
      <c r="N50" s="34">
        <f t="shared" si="3"/>
        <v>27</v>
      </c>
      <c r="O50" s="34">
        <f t="shared" si="3"/>
        <v>194</v>
      </c>
      <c r="P50" s="56">
        <f t="shared" si="3"/>
        <v>-9</v>
      </c>
      <c r="Q50" s="1546"/>
      <c r="R50" s="34">
        <f t="shared" si="3"/>
        <v>0</v>
      </c>
      <c r="S50" s="34">
        <f t="shared" si="3"/>
        <v>0</v>
      </c>
      <c r="T50" s="34">
        <f t="shared" si="3"/>
        <v>0</v>
      </c>
      <c r="U50" s="34">
        <f t="shared" si="3"/>
        <v>4</v>
      </c>
      <c r="V50" s="34">
        <f t="shared" si="3"/>
        <v>0</v>
      </c>
    </row>
    <row r="51" spans="1:23" s="1" customFormat="1" x14ac:dyDescent="0.25">
      <c r="A51" s="12">
        <v>44993</v>
      </c>
      <c r="B51" s="13" t="s">
        <v>63</v>
      </c>
      <c r="C51" s="13">
        <v>-180</v>
      </c>
      <c r="D51" s="13">
        <v>-250</v>
      </c>
      <c r="E51" s="43"/>
      <c r="F51" s="13">
        <v>-7</v>
      </c>
      <c r="G51" s="13">
        <v>-147</v>
      </c>
      <c r="H51" s="13">
        <v>-144</v>
      </c>
      <c r="I51" s="13">
        <v>-135</v>
      </c>
      <c r="J51" s="13">
        <v>-22</v>
      </c>
      <c r="K51" s="13">
        <v>-23</v>
      </c>
      <c r="L51" s="13">
        <v>-18</v>
      </c>
      <c r="M51" s="13">
        <v>-30</v>
      </c>
      <c r="N51" s="43"/>
      <c r="O51" s="13">
        <v>-59</v>
      </c>
      <c r="P51" s="43"/>
      <c r="Q51" s="43"/>
      <c r="R51" s="43"/>
      <c r="S51" s="43"/>
      <c r="T51" s="43"/>
      <c r="U51" s="13">
        <v>-1</v>
      </c>
      <c r="V51" s="43"/>
    </row>
    <row r="52" spans="1:23" s="1" customFormat="1" x14ac:dyDescent="0.25">
      <c r="A52" s="12">
        <v>45238</v>
      </c>
      <c r="B52" s="13" t="s">
        <v>63</v>
      </c>
      <c r="C52" s="13">
        <v>-44</v>
      </c>
      <c r="D52" s="13">
        <v>-128</v>
      </c>
      <c r="E52" s="13">
        <v>-8</v>
      </c>
      <c r="F52" s="43"/>
      <c r="G52" s="13">
        <v>-163</v>
      </c>
      <c r="H52" s="13">
        <v>-30</v>
      </c>
      <c r="I52" s="13">
        <v>-38</v>
      </c>
      <c r="J52" s="43"/>
      <c r="K52" s="13">
        <v>-4</v>
      </c>
      <c r="L52" s="43"/>
      <c r="M52" s="43"/>
      <c r="N52" s="43"/>
      <c r="O52" s="13">
        <v>-30</v>
      </c>
      <c r="P52" s="43"/>
      <c r="Q52" s="43"/>
      <c r="R52" s="43"/>
      <c r="S52" s="43"/>
      <c r="T52" s="43"/>
      <c r="U52" s="43"/>
      <c r="V52" s="43"/>
    </row>
    <row r="53" spans="1:23" s="1" customFormat="1" x14ac:dyDescent="0.25">
      <c r="A53" s="12">
        <v>45238</v>
      </c>
      <c r="B53" s="13" t="s">
        <v>63</v>
      </c>
      <c r="C53" s="43"/>
      <c r="D53" s="43"/>
      <c r="E53" s="43"/>
      <c r="F53" s="13">
        <v>-29</v>
      </c>
      <c r="G53" s="43"/>
      <c r="H53" s="43"/>
      <c r="I53" s="43"/>
      <c r="J53" s="13">
        <v>-5</v>
      </c>
      <c r="K53" s="43"/>
      <c r="L53" s="13">
        <v>-21</v>
      </c>
      <c r="M53" s="13">
        <v>-17</v>
      </c>
      <c r="N53" s="13">
        <v>-2</v>
      </c>
      <c r="O53" s="43"/>
      <c r="P53" s="43"/>
      <c r="Q53" s="43"/>
      <c r="R53" s="43"/>
      <c r="S53" s="43"/>
      <c r="T53" s="43"/>
      <c r="U53" s="43"/>
      <c r="V53" s="43"/>
    </row>
    <row r="54" spans="1:23" s="1" customFormat="1" x14ac:dyDescent="0.25">
      <c r="A54" s="12">
        <v>45268</v>
      </c>
      <c r="B54" s="13" t="s">
        <v>63</v>
      </c>
      <c r="C54" s="43"/>
      <c r="D54" s="43"/>
      <c r="E54" s="13">
        <v>-15</v>
      </c>
      <c r="F54" s="13">
        <v>-12</v>
      </c>
      <c r="G54" s="43"/>
      <c r="H54" s="13">
        <v>-38</v>
      </c>
      <c r="I54" s="43"/>
      <c r="J54" s="43"/>
      <c r="K54" s="43"/>
      <c r="L54" s="13">
        <v>-18</v>
      </c>
      <c r="M54" s="43"/>
      <c r="N54" s="43"/>
      <c r="O54" s="43"/>
      <c r="P54" s="43"/>
      <c r="Q54" s="43"/>
      <c r="R54" s="43"/>
      <c r="S54" s="43"/>
      <c r="T54" s="43"/>
      <c r="U54" s="13">
        <v>-1</v>
      </c>
      <c r="V54" s="43"/>
    </row>
    <row r="55" spans="1:23" s="1" customFormat="1" x14ac:dyDescent="0.25">
      <c r="A55" s="12">
        <v>45268</v>
      </c>
      <c r="B55" s="13" t="s">
        <v>63</v>
      </c>
      <c r="C55" s="13">
        <v>-72</v>
      </c>
      <c r="D55" s="13">
        <v>-85</v>
      </c>
      <c r="E55" s="43"/>
      <c r="F55" s="43"/>
      <c r="G55" s="13">
        <v>-92</v>
      </c>
      <c r="H55" s="43"/>
      <c r="I55" s="13">
        <v>-57</v>
      </c>
      <c r="J55" s="13">
        <v>-3</v>
      </c>
      <c r="K55" s="13">
        <v>-2</v>
      </c>
      <c r="L55" s="43"/>
      <c r="M55" s="43"/>
      <c r="N55" s="43"/>
      <c r="O55" s="13">
        <v>-33</v>
      </c>
      <c r="P55" s="43"/>
      <c r="Q55" s="43"/>
      <c r="R55" s="43"/>
      <c r="S55" s="43"/>
      <c r="T55" s="43"/>
      <c r="U55" s="43"/>
      <c r="V55" s="43"/>
    </row>
    <row r="56" spans="1:23" s="1" customFormat="1" x14ac:dyDescent="0.25">
      <c r="A56" s="12" t="s">
        <v>7199</v>
      </c>
      <c r="B56" s="13" t="s">
        <v>63</v>
      </c>
      <c r="C56" s="43"/>
      <c r="D56" s="43"/>
      <c r="E56" s="43"/>
      <c r="F56" s="43"/>
      <c r="G56" s="43"/>
      <c r="H56" s="13">
        <v>-32</v>
      </c>
      <c r="I56" s="43"/>
      <c r="J56" s="43"/>
      <c r="K56" s="43"/>
      <c r="L56" s="43"/>
      <c r="M56" s="43"/>
      <c r="N56" s="43"/>
      <c r="O56" s="13">
        <v>-30</v>
      </c>
      <c r="P56" s="43"/>
      <c r="Q56" s="43"/>
      <c r="R56" s="43"/>
      <c r="S56" s="43"/>
      <c r="T56" s="43"/>
      <c r="U56" s="43"/>
      <c r="V56" s="43"/>
    </row>
    <row r="57" spans="1:23" s="1" customFormat="1" x14ac:dyDescent="0.25">
      <c r="A57" s="12" t="s">
        <v>7199</v>
      </c>
      <c r="B57" s="13" t="s">
        <v>63</v>
      </c>
      <c r="C57" s="13">
        <v>-57</v>
      </c>
      <c r="D57" s="13">
        <v>-65</v>
      </c>
      <c r="E57" s="13">
        <v>-7</v>
      </c>
      <c r="F57" s="43"/>
      <c r="G57" s="13">
        <v>-25</v>
      </c>
      <c r="H57" s="43"/>
      <c r="I57" s="13">
        <v>-35</v>
      </c>
      <c r="J57" s="13">
        <v>-2</v>
      </c>
      <c r="K57" s="13">
        <v>-3</v>
      </c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</row>
    <row r="58" spans="1:23" s="1" customFormat="1" x14ac:dyDescent="0.25">
      <c r="A58" s="12" t="s">
        <v>7222</v>
      </c>
      <c r="B58" s="13" t="s">
        <v>63</v>
      </c>
      <c r="C58" s="13">
        <v>-21</v>
      </c>
      <c r="D58" s="13">
        <v>-55</v>
      </c>
      <c r="E58" s="13">
        <v>-12</v>
      </c>
      <c r="F58" s="43"/>
      <c r="G58" s="13">
        <v>-88</v>
      </c>
      <c r="H58" s="13">
        <v>-18</v>
      </c>
      <c r="I58" s="13">
        <v>-25</v>
      </c>
      <c r="J58" s="13">
        <v>-6</v>
      </c>
      <c r="K58" s="13">
        <v>-4</v>
      </c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</row>
    <row r="59" spans="1:23" s="1" customFormat="1" x14ac:dyDescent="0.25">
      <c r="A59" s="12" t="s">
        <v>7222</v>
      </c>
      <c r="B59" s="13" t="s">
        <v>63</v>
      </c>
      <c r="C59" s="43"/>
      <c r="D59" s="43"/>
      <c r="E59" s="43"/>
      <c r="F59" s="13">
        <v>-23</v>
      </c>
      <c r="G59" s="43"/>
      <c r="H59" s="43"/>
      <c r="I59" s="43"/>
      <c r="J59" s="43"/>
      <c r="K59" s="43"/>
      <c r="L59" s="13">
        <v>-17</v>
      </c>
      <c r="M59" s="13">
        <v>-15</v>
      </c>
      <c r="N59" s="13">
        <v>-14</v>
      </c>
      <c r="O59" s="13">
        <v>-16</v>
      </c>
      <c r="P59" s="43"/>
      <c r="Q59" s="43"/>
      <c r="R59" s="43"/>
      <c r="S59" s="43"/>
      <c r="T59" s="43"/>
      <c r="U59" s="13">
        <v>-2</v>
      </c>
      <c r="V59" s="43"/>
    </row>
    <row r="60" spans="1:23" s="1" customFormat="1" x14ac:dyDescent="0.25">
      <c r="A60" s="55" t="s">
        <v>7291</v>
      </c>
      <c r="B60" s="53" t="s">
        <v>63</v>
      </c>
      <c r="C60" s="13">
        <v>-59</v>
      </c>
      <c r="D60" s="13">
        <v>-46</v>
      </c>
      <c r="E60" s="43"/>
      <c r="F60" s="43"/>
      <c r="G60" s="13">
        <v>-66</v>
      </c>
      <c r="H60" s="43"/>
      <c r="I60" s="13">
        <v>-37</v>
      </c>
      <c r="J60" s="13">
        <v>-14</v>
      </c>
      <c r="K60" s="13">
        <v>-14</v>
      </c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3" s="1" customFormat="1" ht="17" thickBot="1" x14ac:dyDescent="0.3">
      <c r="A61" s="55" t="s">
        <v>7291</v>
      </c>
      <c r="B61" s="53" t="s">
        <v>63</v>
      </c>
      <c r="C61" s="43"/>
      <c r="D61" s="43"/>
      <c r="E61" s="13">
        <v>-3</v>
      </c>
      <c r="F61" s="13">
        <v>-12</v>
      </c>
      <c r="G61" s="43"/>
      <c r="H61" s="13">
        <v>-14</v>
      </c>
      <c r="I61" s="43"/>
      <c r="J61" s="43"/>
      <c r="K61" s="43"/>
      <c r="L61" s="13">
        <v>-9</v>
      </c>
      <c r="M61" s="43"/>
      <c r="N61" s="13">
        <v>-3</v>
      </c>
      <c r="O61" s="13">
        <v>-13</v>
      </c>
      <c r="P61" s="43"/>
      <c r="Q61" s="13">
        <v>-1</v>
      </c>
      <c r="R61" s="43"/>
      <c r="S61" s="43"/>
      <c r="T61" s="43"/>
      <c r="U61" s="43"/>
      <c r="V61" s="43"/>
    </row>
    <row r="62" spans="1:23" s="6" customFormat="1" ht="17" thickBot="1" x14ac:dyDescent="0.3">
      <c r="A62" s="161" t="s">
        <v>7324</v>
      </c>
      <c r="B62" s="34"/>
      <c r="C62" s="34">
        <f>SUM(C50:C61)</f>
        <v>44</v>
      </c>
      <c r="D62" s="34">
        <f t="shared" ref="D62:V62" si="4">SUM(D50:D61)</f>
        <v>155</v>
      </c>
      <c r="E62" s="34">
        <f t="shared" si="4"/>
        <v>12</v>
      </c>
      <c r="F62" s="34">
        <f t="shared" si="4"/>
        <v>18</v>
      </c>
      <c r="G62" s="34">
        <f t="shared" si="4"/>
        <v>201</v>
      </c>
      <c r="H62" s="34">
        <f t="shared" si="4"/>
        <v>18</v>
      </c>
      <c r="I62" s="34">
        <f t="shared" si="4"/>
        <v>41</v>
      </c>
      <c r="J62" s="34">
        <f t="shared" si="4"/>
        <v>21</v>
      </c>
      <c r="K62" s="34">
        <f t="shared" si="4"/>
        <v>21</v>
      </c>
      <c r="L62" s="34">
        <f t="shared" si="4"/>
        <v>31</v>
      </c>
      <c r="M62" s="34">
        <f t="shared" si="4"/>
        <v>39</v>
      </c>
      <c r="N62" s="34">
        <f t="shared" si="4"/>
        <v>8</v>
      </c>
      <c r="O62" s="34">
        <f t="shared" si="4"/>
        <v>13</v>
      </c>
      <c r="P62" s="56">
        <f t="shared" si="4"/>
        <v>-9</v>
      </c>
      <c r="Q62" s="56">
        <f t="shared" si="4"/>
        <v>-1</v>
      </c>
      <c r="R62" s="34">
        <f t="shared" si="4"/>
        <v>0</v>
      </c>
      <c r="S62" s="34">
        <f t="shared" si="4"/>
        <v>0</v>
      </c>
      <c r="T62" s="34">
        <f t="shared" si="4"/>
        <v>0</v>
      </c>
      <c r="U62" s="34">
        <f t="shared" si="4"/>
        <v>0</v>
      </c>
      <c r="V62" s="34">
        <f t="shared" si="4"/>
        <v>0</v>
      </c>
    </row>
    <row r="63" spans="1:23" s="591" customFormat="1" x14ac:dyDescent="0.25">
      <c r="A63" s="507">
        <v>44935</v>
      </c>
      <c r="B63" s="508" t="s">
        <v>967</v>
      </c>
      <c r="C63" s="590"/>
      <c r="D63" s="185">
        <v>-34</v>
      </c>
      <c r="E63" s="590"/>
      <c r="F63" s="590"/>
      <c r="G63" s="185">
        <v>-45</v>
      </c>
      <c r="H63" s="590"/>
      <c r="I63" s="590"/>
      <c r="J63" s="185">
        <v>-3</v>
      </c>
      <c r="K63" s="185">
        <v>-11</v>
      </c>
      <c r="L63" s="185">
        <v>-7</v>
      </c>
      <c r="M63" s="590"/>
      <c r="N63" s="590"/>
      <c r="O63" s="590"/>
      <c r="P63" s="590"/>
      <c r="Q63" s="590"/>
      <c r="R63" s="590"/>
      <c r="S63" s="590"/>
      <c r="T63" s="590"/>
      <c r="U63" s="590"/>
      <c r="V63" s="590"/>
      <c r="W63" s="49" t="s">
        <v>3022</v>
      </c>
    </row>
    <row r="64" spans="1:23" s="1" customFormat="1" ht="17" thickBot="1" x14ac:dyDescent="0.3">
      <c r="A64" s="55">
        <v>45239</v>
      </c>
      <c r="B64" s="53" t="s">
        <v>63</v>
      </c>
      <c r="C64" s="13">
        <v>-42</v>
      </c>
      <c r="D64" s="13">
        <v>-96</v>
      </c>
      <c r="E64" s="13">
        <v>-12</v>
      </c>
      <c r="F64" s="13">
        <v>-15</v>
      </c>
      <c r="G64" s="13">
        <v>-157</v>
      </c>
      <c r="H64" s="13">
        <v>-14</v>
      </c>
      <c r="I64" s="13">
        <v>-38</v>
      </c>
      <c r="J64" s="13">
        <v>-6</v>
      </c>
      <c r="K64" s="13">
        <v>-8</v>
      </c>
      <c r="L64" s="13">
        <v>-23</v>
      </c>
      <c r="M64" s="13">
        <v>-12</v>
      </c>
      <c r="N64" s="13">
        <v>-8</v>
      </c>
      <c r="O64" s="13">
        <v>-5</v>
      </c>
      <c r="P64" s="43"/>
      <c r="Q64" s="43"/>
      <c r="R64" s="43"/>
      <c r="S64" s="43"/>
      <c r="T64" s="43"/>
      <c r="U64" s="43"/>
      <c r="V64" s="43"/>
    </row>
    <row r="65" spans="1:23" s="6" customFormat="1" ht="17" thickBot="1" x14ac:dyDescent="0.3">
      <c r="A65" s="161" t="s">
        <v>7542</v>
      </c>
      <c r="B65" s="34"/>
      <c r="C65" s="34">
        <f>SUM(C62:C64)</f>
        <v>2</v>
      </c>
      <c r="D65" s="34">
        <f t="shared" ref="D65:V65" si="5">SUM(D62:D64)</f>
        <v>25</v>
      </c>
      <c r="E65" s="34">
        <f t="shared" si="5"/>
        <v>0</v>
      </c>
      <c r="F65" s="34">
        <f t="shared" si="5"/>
        <v>3</v>
      </c>
      <c r="G65" s="56">
        <f t="shared" si="5"/>
        <v>-1</v>
      </c>
      <c r="H65" s="34">
        <f t="shared" si="5"/>
        <v>4</v>
      </c>
      <c r="I65" s="34">
        <f t="shared" si="5"/>
        <v>3</v>
      </c>
      <c r="J65" s="34">
        <f t="shared" si="5"/>
        <v>12</v>
      </c>
      <c r="K65" s="34">
        <f t="shared" si="5"/>
        <v>2</v>
      </c>
      <c r="L65" s="34">
        <f t="shared" si="5"/>
        <v>1</v>
      </c>
      <c r="M65" s="34">
        <f t="shared" si="5"/>
        <v>27</v>
      </c>
      <c r="N65" s="34">
        <f t="shared" si="5"/>
        <v>0</v>
      </c>
      <c r="O65" s="34">
        <f t="shared" si="5"/>
        <v>8</v>
      </c>
      <c r="P65" s="56">
        <f t="shared" si="5"/>
        <v>-9</v>
      </c>
      <c r="Q65" s="56">
        <f t="shared" si="5"/>
        <v>-1</v>
      </c>
      <c r="R65" s="34">
        <f t="shared" si="5"/>
        <v>0</v>
      </c>
      <c r="S65" s="34">
        <f t="shared" si="5"/>
        <v>0</v>
      </c>
      <c r="T65" s="34">
        <f t="shared" si="5"/>
        <v>0</v>
      </c>
      <c r="U65" s="34">
        <f t="shared" si="5"/>
        <v>0</v>
      </c>
      <c r="V65" s="34">
        <f t="shared" si="5"/>
        <v>0</v>
      </c>
    </row>
    <row r="66" spans="1:23" s="1" customFormat="1" ht="17" thickBot="1" x14ac:dyDescent="0.3">
      <c r="A66" s="741"/>
      <c r="B66" s="53"/>
      <c r="C66" s="43"/>
      <c r="D66" s="43"/>
      <c r="E66" s="13"/>
      <c r="F66" s="13"/>
      <c r="G66" s="43"/>
      <c r="H66" s="13"/>
      <c r="I66" s="43"/>
      <c r="J66" s="43"/>
      <c r="K66" s="43"/>
      <c r="L66" s="13"/>
      <c r="M66" s="43"/>
      <c r="N66" s="13"/>
      <c r="O66" s="13"/>
      <c r="P66" s="43"/>
      <c r="Q66" s="13"/>
      <c r="R66" s="43"/>
      <c r="S66" s="43"/>
      <c r="T66" s="43"/>
      <c r="U66" s="43"/>
      <c r="V66" s="43"/>
    </row>
    <row r="67" spans="1:23" s="6" customFormat="1" ht="17" thickBot="1" x14ac:dyDescent="0.3">
      <c r="A67" s="860" t="s">
        <v>7819</v>
      </c>
      <c r="B67" s="41"/>
      <c r="C67" s="181">
        <f>SUM(C65:C66)</f>
        <v>2</v>
      </c>
      <c r="D67" s="181">
        <f t="shared" ref="D67:V67" si="6">SUM(D65:D66)</f>
        <v>25</v>
      </c>
      <c r="E67" s="41">
        <f t="shared" si="6"/>
        <v>0</v>
      </c>
      <c r="F67" s="181">
        <f t="shared" si="6"/>
        <v>3</v>
      </c>
      <c r="G67" s="56">
        <f t="shared" si="6"/>
        <v>-1</v>
      </c>
      <c r="H67" s="181">
        <f t="shared" si="6"/>
        <v>4</v>
      </c>
      <c r="I67" s="181">
        <f t="shared" si="6"/>
        <v>3</v>
      </c>
      <c r="J67" s="181">
        <f t="shared" si="6"/>
        <v>12</v>
      </c>
      <c r="K67" s="181">
        <f t="shared" si="6"/>
        <v>2</v>
      </c>
      <c r="L67" s="181">
        <f t="shared" si="6"/>
        <v>1</v>
      </c>
      <c r="M67" s="181">
        <f t="shared" si="6"/>
        <v>27</v>
      </c>
      <c r="N67" s="41">
        <f t="shared" si="6"/>
        <v>0</v>
      </c>
      <c r="O67" s="181">
        <f t="shared" si="6"/>
        <v>8</v>
      </c>
      <c r="P67" s="56">
        <f t="shared" si="6"/>
        <v>-9</v>
      </c>
      <c r="Q67" s="56">
        <f t="shared" si="6"/>
        <v>-1</v>
      </c>
      <c r="R67" s="41">
        <f t="shared" si="6"/>
        <v>0</v>
      </c>
      <c r="S67" s="41">
        <f t="shared" si="6"/>
        <v>0</v>
      </c>
      <c r="T67" s="41">
        <f t="shared" si="6"/>
        <v>0</v>
      </c>
      <c r="U67" s="41">
        <f t="shared" si="6"/>
        <v>0</v>
      </c>
      <c r="V67" s="41">
        <f t="shared" si="6"/>
        <v>0</v>
      </c>
      <c r="W67" s="6" t="s">
        <v>6012</v>
      </c>
    </row>
    <row r="68" spans="1:23" s="1" customFormat="1" ht="17" thickBot="1" x14ac:dyDescent="0.3">
      <c r="A68" s="741">
        <v>45210</v>
      </c>
      <c r="B68" s="53" t="s">
        <v>63</v>
      </c>
      <c r="C68" s="13">
        <v>-2</v>
      </c>
      <c r="D68" s="13">
        <v>-2</v>
      </c>
      <c r="E68" s="43"/>
      <c r="F68" s="43"/>
      <c r="G68" s="43"/>
      <c r="H68" s="13">
        <v>-4</v>
      </c>
      <c r="I68" s="43"/>
      <c r="J68" s="13">
        <v>-12</v>
      </c>
      <c r="K68" s="13">
        <v>-2</v>
      </c>
      <c r="L68" s="13">
        <v>-1</v>
      </c>
      <c r="M68" s="13">
        <v>-27</v>
      </c>
      <c r="N68" s="43"/>
      <c r="O68" s="43"/>
      <c r="P68" s="43"/>
      <c r="Q68" s="43"/>
      <c r="R68" s="43"/>
      <c r="S68" s="43"/>
      <c r="T68" s="43"/>
      <c r="U68" s="43"/>
      <c r="V68" s="43"/>
    </row>
    <row r="69" spans="1:23" s="6" customFormat="1" ht="17" thickBot="1" x14ac:dyDescent="0.3">
      <c r="A69" s="161" t="s">
        <v>8088</v>
      </c>
      <c r="B69" s="34"/>
      <c r="C69" s="34">
        <f>SUM(C67:C68)</f>
        <v>0</v>
      </c>
      <c r="D69" s="34">
        <f t="shared" ref="D69:V69" si="7">SUM(D67:D68)</f>
        <v>23</v>
      </c>
      <c r="E69" s="34">
        <f t="shared" si="7"/>
        <v>0</v>
      </c>
      <c r="F69" s="34">
        <f t="shared" si="7"/>
        <v>3</v>
      </c>
      <c r="G69" s="56">
        <f t="shared" si="7"/>
        <v>-1</v>
      </c>
      <c r="H69" s="34">
        <f t="shared" si="7"/>
        <v>0</v>
      </c>
      <c r="I69" s="34">
        <f t="shared" si="7"/>
        <v>3</v>
      </c>
      <c r="J69" s="34">
        <f t="shared" si="7"/>
        <v>0</v>
      </c>
      <c r="K69" s="34">
        <f t="shared" si="7"/>
        <v>0</v>
      </c>
      <c r="L69" s="34">
        <f t="shared" si="7"/>
        <v>0</v>
      </c>
      <c r="M69" s="34">
        <f t="shared" si="7"/>
        <v>0</v>
      </c>
      <c r="N69" s="34">
        <f t="shared" si="7"/>
        <v>0</v>
      </c>
      <c r="O69" s="34">
        <f t="shared" si="7"/>
        <v>8</v>
      </c>
      <c r="P69" s="56">
        <f t="shared" si="7"/>
        <v>-9</v>
      </c>
      <c r="Q69" s="56">
        <f t="shared" si="7"/>
        <v>-1</v>
      </c>
      <c r="R69" s="34">
        <f t="shared" si="7"/>
        <v>0</v>
      </c>
      <c r="S69" s="34">
        <f t="shared" si="7"/>
        <v>0</v>
      </c>
      <c r="T69" s="34">
        <f t="shared" si="7"/>
        <v>0</v>
      </c>
      <c r="U69" s="34">
        <f t="shared" si="7"/>
        <v>0</v>
      </c>
      <c r="V69" s="34">
        <f t="shared" si="7"/>
        <v>0</v>
      </c>
      <c r="W69" s="6" t="s">
        <v>8169</v>
      </c>
    </row>
    <row r="70" spans="1:23" s="1" customFormat="1" x14ac:dyDescent="0.25">
      <c r="A70" s="741"/>
      <c r="B70" s="53"/>
      <c r="C70" s="43"/>
      <c r="D70" s="43"/>
      <c r="E70" s="13"/>
      <c r="F70" s="13"/>
      <c r="G70" s="43"/>
      <c r="H70" s="13"/>
      <c r="I70" s="43"/>
      <c r="J70" s="43"/>
      <c r="K70" s="43"/>
      <c r="L70" s="13"/>
      <c r="M70" s="43"/>
      <c r="N70" s="13"/>
      <c r="O70" s="13"/>
      <c r="P70" s="43"/>
      <c r="Q70" s="13"/>
      <c r="R70" s="43"/>
      <c r="S70" s="43"/>
      <c r="T70" s="43"/>
      <c r="U70" s="43"/>
      <c r="V70" s="43"/>
    </row>
    <row r="71" spans="1:23" s="1" customFormat="1" x14ac:dyDescent="0.25">
      <c r="A71" s="212"/>
      <c r="B71" s="13"/>
      <c r="C71" s="13"/>
      <c r="D71" s="13"/>
      <c r="E71" s="13"/>
      <c r="F71" s="43"/>
      <c r="G71" s="13"/>
      <c r="H71" s="13"/>
      <c r="I71" s="1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3" s="1" customFormat="1" x14ac:dyDescent="0.25">
      <c r="A72" s="15"/>
      <c r="B72" s="1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3" ht="17" thickBot="1" x14ac:dyDescent="0.3"/>
    <row r="74" spans="1:23" ht="17" thickBot="1" x14ac:dyDescent="0.3">
      <c r="C74" s="10" t="s">
        <v>3</v>
      </c>
      <c r="D74" s="10" t="s">
        <v>4</v>
      </c>
      <c r="E74" s="10" t="s">
        <v>28</v>
      </c>
      <c r="F74" s="10" t="s">
        <v>30</v>
      </c>
      <c r="G74" s="10" t="s">
        <v>31</v>
      </c>
      <c r="H74" s="10" t="s">
        <v>10</v>
      </c>
      <c r="I74" s="10" t="s">
        <v>26</v>
      </c>
      <c r="J74" s="10" t="s">
        <v>17</v>
      </c>
      <c r="K74" s="10" t="s">
        <v>18</v>
      </c>
      <c r="L74" s="10" t="s">
        <v>134</v>
      </c>
      <c r="M74" s="10" t="s">
        <v>29</v>
      </c>
      <c r="N74" s="10" t="s">
        <v>778</v>
      </c>
      <c r="O74" s="10" t="s">
        <v>27</v>
      </c>
      <c r="P74" s="10" t="s">
        <v>32</v>
      </c>
      <c r="Q74" s="10" t="s">
        <v>2</v>
      </c>
      <c r="R74" s="10" t="s">
        <v>378</v>
      </c>
      <c r="S74" s="10" t="s">
        <v>1273</v>
      </c>
      <c r="T74" s="10" t="s">
        <v>380</v>
      </c>
      <c r="U74" s="10" t="s">
        <v>6872</v>
      </c>
      <c r="V74" s="10"/>
    </row>
  </sheetData>
  <pageMargins left="0.7" right="0.7" top="0.75" bottom="0.75" header="0.3" footer="0.3"/>
  <pageSetup orientation="portrait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tabColor rgb="FFC00000"/>
  </sheetPr>
  <dimension ref="A1:P18"/>
  <sheetViews>
    <sheetView workbookViewId="0">
      <selection activeCell="C19" sqref="C19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5" width="8.5" style="2" customWidth="1"/>
    <col min="16" max="16384" width="9" style="2"/>
  </cols>
  <sheetData>
    <row r="1" spans="1:16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x14ac:dyDescent="0.25">
      <c r="A3" s="3" t="s">
        <v>2571</v>
      </c>
    </row>
    <row r="4" spans="1:16" x14ac:dyDescent="0.25">
      <c r="A4" s="3" t="s">
        <v>2614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" ht="17" thickBot="1" x14ac:dyDescent="0.3"/>
    <row r="6" spans="1:16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10</v>
      </c>
      <c r="F6" s="10" t="s">
        <v>28</v>
      </c>
      <c r="G6" s="10" t="s">
        <v>4</v>
      </c>
      <c r="H6" s="10" t="s">
        <v>365</v>
      </c>
      <c r="I6" s="10" t="s">
        <v>31</v>
      </c>
      <c r="J6" s="10" t="s">
        <v>30</v>
      </c>
      <c r="K6" s="10" t="s">
        <v>27</v>
      </c>
      <c r="L6" s="32" t="s">
        <v>18</v>
      </c>
      <c r="M6" s="32" t="s">
        <v>17</v>
      </c>
      <c r="N6" s="10" t="s">
        <v>29</v>
      </c>
      <c r="O6" s="11"/>
    </row>
    <row r="7" spans="1:16" s="1" customFormat="1" x14ac:dyDescent="0.25">
      <c r="A7" s="55">
        <v>45028</v>
      </c>
      <c r="B7" s="436" t="s">
        <v>8104</v>
      </c>
      <c r="C7" s="53">
        <v>20</v>
      </c>
      <c r="D7" s="53">
        <v>20</v>
      </c>
      <c r="E7" s="53">
        <v>10</v>
      </c>
      <c r="F7" s="53">
        <v>7</v>
      </c>
      <c r="G7" s="53">
        <v>50</v>
      </c>
      <c r="H7" s="53">
        <v>50</v>
      </c>
      <c r="I7" s="53">
        <v>50</v>
      </c>
      <c r="J7" s="53">
        <v>20</v>
      </c>
      <c r="K7" s="53">
        <v>12</v>
      </c>
      <c r="L7" s="53"/>
      <c r="M7" s="53"/>
      <c r="N7" s="53"/>
      <c r="O7" s="354"/>
    </row>
    <row r="8" spans="1:16" x14ac:dyDescent="0.25">
      <c r="A8" s="55">
        <v>45028</v>
      </c>
      <c r="B8" s="436" t="s">
        <v>8105</v>
      </c>
      <c r="C8" s="13"/>
      <c r="D8" s="13"/>
      <c r="E8" s="13"/>
      <c r="F8" s="13"/>
      <c r="G8" s="13"/>
      <c r="H8" s="13"/>
      <c r="I8" s="13"/>
      <c r="J8" s="13"/>
      <c r="K8" s="13"/>
      <c r="L8" s="13">
        <v>12</v>
      </c>
      <c r="M8" s="13">
        <v>6</v>
      </c>
      <c r="N8" s="13">
        <v>20</v>
      </c>
      <c r="O8" s="13"/>
    </row>
    <row r="9" spans="1:16" s="1" customFormat="1" x14ac:dyDescent="0.25">
      <c r="A9" s="12">
        <v>45089</v>
      </c>
      <c r="B9" s="53" t="s">
        <v>8116</v>
      </c>
      <c r="C9" s="354"/>
      <c r="D9" s="354"/>
      <c r="E9" s="354"/>
      <c r="F9" s="354"/>
      <c r="G9" s="354"/>
      <c r="H9" s="354"/>
      <c r="I9" s="354"/>
      <c r="J9" s="354"/>
      <c r="K9" s="354"/>
      <c r="L9" s="53">
        <v>12</v>
      </c>
      <c r="M9" s="53">
        <v>12</v>
      </c>
      <c r="N9" s="354"/>
      <c r="O9" s="354"/>
    </row>
    <row r="10" spans="1:16" s="1" customFormat="1" x14ac:dyDescent="0.25">
      <c r="A10" s="12">
        <v>45089</v>
      </c>
      <c r="B10" s="53" t="s">
        <v>8117</v>
      </c>
      <c r="C10" s="53">
        <v>24</v>
      </c>
      <c r="D10" s="53">
        <v>24</v>
      </c>
      <c r="E10" s="53">
        <v>12</v>
      </c>
      <c r="F10" s="53">
        <v>12</v>
      </c>
      <c r="G10" s="53">
        <v>50</v>
      </c>
      <c r="H10" s="53">
        <v>50</v>
      </c>
      <c r="I10" s="53">
        <v>50</v>
      </c>
      <c r="J10" s="53">
        <v>25</v>
      </c>
      <c r="K10" s="53">
        <v>20</v>
      </c>
      <c r="L10" s="354"/>
      <c r="M10" s="354"/>
      <c r="N10" s="354"/>
      <c r="O10" s="354"/>
    </row>
    <row r="11" spans="1:16" s="1" customFormat="1" ht="17" thickBot="1" x14ac:dyDescent="0.3">
      <c r="A11" s="74" t="s">
        <v>8183</v>
      </c>
      <c r="B11" s="74" t="s">
        <v>8186</v>
      </c>
      <c r="C11" s="370"/>
      <c r="D11" s="370"/>
      <c r="E11" s="370"/>
      <c r="F11" s="370"/>
      <c r="G11" s="370"/>
      <c r="H11" s="370"/>
      <c r="I11" s="370"/>
      <c r="J11" s="370"/>
      <c r="K11" s="370"/>
      <c r="L11" s="370"/>
      <c r="M11" s="370"/>
      <c r="N11" s="22">
        <v>20</v>
      </c>
      <c r="O11" s="370"/>
    </row>
    <row r="12" spans="1:16" s="1" customFormat="1" ht="17" thickBot="1" x14ac:dyDescent="0.3">
      <c r="A12" s="161" t="s">
        <v>8268</v>
      </c>
      <c r="B12" s="34"/>
      <c r="C12" s="34">
        <f>SUM(C7:C11)</f>
        <v>44</v>
      </c>
      <c r="D12" s="34">
        <f t="shared" ref="D12:O12" si="0">SUM(D7:D11)</f>
        <v>44</v>
      </c>
      <c r="E12" s="34">
        <f t="shared" si="0"/>
        <v>22</v>
      </c>
      <c r="F12" s="34">
        <f t="shared" si="0"/>
        <v>19</v>
      </c>
      <c r="G12" s="34">
        <f t="shared" si="0"/>
        <v>100</v>
      </c>
      <c r="H12" s="34">
        <f t="shared" si="0"/>
        <v>100</v>
      </c>
      <c r="I12" s="34">
        <f t="shared" si="0"/>
        <v>100</v>
      </c>
      <c r="J12" s="34">
        <f t="shared" si="0"/>
        <v>45</v>
      </c>
      <c r="K12" s="34">
        <f t="shared" si="0"/>
        <v>32</v>
      </c>
      <c r="L12" s="34">
        <f t="shared" si="0"/>
        <v>24</v>
      </c>
      <c r="M12" s="34">
        <f t="shared" si="0"/>
        <v>18</v>
      </c>
      <c r="N12" s="34">
        <f t="shared" si="0"/>
        <v>40</v>
      </c>
      <c r="O12" s="34">
        <f t="shared" si="0"/>
        <v>0</v>
      </c>
    </row>
    <row r="13" spans="1:16" s="1" customFormat="1" ht="17" thickBot="1" x14ac:dyDescent="0.3">
      <c r="A13" s="155"/>
      <c r="B13" s="1642"/>
      <c r="C13" s="53"/>
      <c r="D13" s="53"/>
      <c r="E13" s="53"/>
      <c r="F13" s="53"/>
      <c r="G13" s="53"/>
      <c r="H13" s="53"/>
      <c r="I13" s="53"/>
      <c r="J13" s="354"/>
      <c r="K13" s="354"/>
      <c r="L13" s="53"/>
      <c r="M13" s="53"/>
      <c r="N13" s="354"/>
      <c r="O13" s="354"/>
    </row>
    <row r="14" spans="1:16" s="6" customFormat="1" ht="17" thickBot="1" x14ac:dyDescent="0.3">
      <c r="A14" s="860" t="s">
        <v>8442</v>
      </c>
      <c r="B14" s="41"/>
      <c r="C14" s="181">
        <f>SUM(C12:C13)</f>
        <v>44</v>
      </c>
      <c r="D14" s="181">
        <f t="shared" ref="D14:O14" si="1">SUM(D12:D13)</f>
        <v>44</v>
      </c>
      <c r="E14" s="181">
        <f t="shared" si="1"/>
        <v>22</v>
      </c>
      <c r="F14" s="181">
        <f t="shared" si="1"/>
        <v>19</v>
      </c>
      <c r="G14" s="181">
        <f t="shared" si="1"/>
        <v>100</v>
      </c>
      <c r="H14" s="181">
        <f t="shared" si="1"/>
        <v>100</v>
      </c>
      <c r="I14" s="181">
        <f t="shared" si="1"/>
        <v>100</v>
      </c>
      <c r="J14" s="181">
        <f t="shared" si="1"/>
        <v>45</v>
      </c>
      <c r="K14" s="181">
        <f t="shared" si="1"/>
        <v>32</v>
      </c>
      <c r="L14" s="181">
        <f t="shared" si="1"/>
        <v>24</v>
      </c>
      <c r="M14" s="181">
        <f t="shared" si="1"/>
        <v>18</v>
      </c>
      <c r="N14" s="181">
        <f t="shared" si="1"/>
        <v>40</v>
      </c>
      <c r="O14" s="41">
        <f t="shared" si="1"/>
        <v>0</v>
      </c>
      <c r="P14" s="6" t="s">
        <v>8488</v>
      </c>
    </row>
    <row r="15" spans="1:16" x14ac:dyDescent="0.2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6" x14ac:dyDescent="0.2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x14ac:dyDescent="0.25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</row>
    <row r="18" spans="1:15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</row>
  </sheetData>
  <pageMargins left="0.7" right="0.7" top="0.75" bottom="0.75" header="0.3" footer="0.3"/>
  <pageSetup orientation="portrait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tabColor rgb="FFFFFF00"/>
  </sheetPr>
  <dimension ref="A1:E13"/>
  <sheetViews>
    <sheetView workbookViewId="0">
      <selection activeCell="C13" sqref="C13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3" width="20.5" style="2" customWidth="1"/>
    <col min="4" max="4" width="8.5" style="2" customWidth="1"/>
    <col min="5" max="16384" width="9" style="2"/>
  </cols>
  <sheetData>
    <row r="1" spans="1:5" x14ac:dyDescent="0.25">
      <c r="A1" s="1" t="s">
        <v>23</v>
      </c>
      <c r="B1" s="1"/>
      <c r="C1" s="1"/>
      <c r="D1" s="1"/>
    </row>
    <row r="2" spans="1:5" x14ac:dyDescent="0.25">
      <c r="A2" s="1"/>
      <c r="B2" s="1"/>
      <c r="C2" s="1"/>
      <c r="D2" s="1"/>
    </row>
    <row r="3" spans="1:5" x14ac:dyDescent="0.25">
      <c r="A3" s="3" t="s">
        <v>2571</v>
      </c>
    </row>
    <row r="4" spans="1:5" x14ac:dyDescent="0.25">
      <c r="A4" s="3" t="s">
        <v>4047</v>
      </c>
      <c r="B4" s="3"/>
      <c r="C4" s="3"/>
      <c r="D4" s="3"/>
    </row>
    <row r="5" spans="1:5" ht="17" thickBot="1" x14ac:dyDescent="0.3">
      <c r="A5" s="1" t="s">
        <v>22</v>
      </c>
    </row>
    <row r="6" spans="1:5" s="1" customFormat="1" ht="17" thickBot="1" x14ac:dyDescent="0.3">
      <c r="A6" s="9" t="s">
        <v>0</v>
      </c>
      <c r="B6" s="10" t="s">
        <v>1</v>
      </c>
      <c r="C6" s="10" t="s">
        <v>8335</v>
      </c>
      <c r="D6" s="11"/>
    </row>
    <row r="7" spans="1:5" s="49" customFormat="1" x14ac:dyDescent="0.25">
      <c r="A7" s="507">
        <v>45627</v>
      </c>
      <c r="B7" s="1643" t="s">
        <v>8334</v>
      </c>
      <c r="C7" s="508">
        <v>12</v>
      </c>
      <c r="D7" s="508"/>
      <c r="E7" s="49" t="s">
        <v>3022</v>
      </c>
    </row>
    <row r="8" spans="1:5" s="49" customFormat="1" x14ac:dyDescent="0.25">
      <c r="A8" s="508" t="s">
        <v>8341</v>
      </c>
      <c r="B8" s="508" t="s">
        <v>8344</v>
      </c>
      <c r="C8" s="508">
        <v>3</v>
      </c>
      <c r="D8" s="508"/>
      <c r="E8" s="49" t="s">
        <v>3022</v>
      </c>
    </row>
    <row r="9" spans="1:5" s="49" customFormat="1" x14ac:dyDescent="0.25">
      <c r="A9" s="699">
        <v>45324</v>
      </c>
      <c r="B9" s="508" t="s">
        <v>8376</v>
      </c>
      <c r="C9" s="508">
        <v>15</v>
      </c>
      <c r="D9" s="508"/>
      <c r="E9" s="49" t="s">
        <v>3022</v>
      </c>
    </row>
    <row r="10" spans="1:5" x14ac:dyDescent="0.25">
      <c r="A10" s="53"/>
      <c r="B10" s="53"/>
      <c r="C10" s="53"/>
      <c r="D10" s="53"/>
    </row>
    <row r="11" spans="1:5" x14ac:dyDescent="0.25">
      <c r="A11" s="53"/>
      <c r="B11" s="53"/>
      <c r="C11" s="53"/>
      <c r="D11" s="53"/>
    </row>
    <row r="12" spans="1:5" x14ac:dyDescent="0.25">
      <c r="A12" s="53"/>
      <c r="B12" s="53"/>
      <c r="C12" s="53"/>
      <c r="D12" s="53"/>
    </row>
    <row r="13" spans="1:5" x14ac:dyDescent="0.25">
      <c r="A13" s="13"/>
      <c r="B13" s="13"/>
      <c r="C13" s="13"/>
      <c r="D13" s="13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tabColor theme="4" tint="0.59999389629810485"/>
  </sheetPr>
  <dimension ref="A1:AC149"/>
  <sheetViews>
    <sheetView topLeftCell="A128" workbookViewId="0">
      <selection activeCell="C147" sqref="C147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6" width="8.5" style="2" customWidth="1"/>
    <col min="17" max="17" width="12.5" style="2" customWidth="1"/>
    <col min="18" max="19" width="14.83203125" style="2" customWidth="1"/>
    <col min="20" max="20" width="16" style="2" customWidth="1"/>
    <col min="21" max="21" width="9" style="2" customWidth="1"/>
    <col min="22" max="24" width="10.33203125" style="2" customWidth="1"/>
    <col min="25" max="25" width="12.33203125" style="2" customWidth="1"/>
    <col min="26" max="26" width="13" style="2" customWidth="1"/>
    <col min="27" max="27" width="9.5" style="2" customWidth="1"/>
    <col min="28" max="28" width="8.5" style="2" customWidth="1"/>
    <col min="29" max="29" width="10.6640625" style="2" customWidth="1"/>
    <col min="30" max="16384" width="9" style="2"/>
  </cols>
  <sheetData>
    <row r="1" spans="1:28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3" t="s">
        <v>2571</v>
      </c>
    </row>
    <row r="4" spans="1:28" x14ac:dyDescent="0.25">
      <c r="A4" s="3" t="s">
        <v>6316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1">
        <v>26000</v>
      </c>
      <c r="W4" s="31"/>
      <c r="X4" s="31"/>
      <c r="Y4" s="31"/>
      <c r="Z4" s="31">
        <v>650000</v>
      </c>
      <c r="AA4" s="31"/>
      <c r="AB4" s="3"/>
    </row>
    <row r="5" spans="1:28" ht="17" thickBot="1" x14ac:dyDescent="0.3">
      <c r="V5" s="30">
        <v>5000</v>
      </c>
      <c r="W5" s="30"/>
      <c r="X5" s="30"/>
      <c r="Y5" s="30"/>
      <c r="Z5" s="30">
        <v>40854</v>
      </c>
      <c r="AA5" s="30"/>
    </row>
    <row r="6" spans="1:28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4</v>
      </c>
      <c r="F6" s="10" t="s">
        <v>27</v>
      </c>
      <c r="G6" s="10" t="s">
        <v>28</v>
      </c>
      <c r="H6" s="10" t="s">
        <v>31</v>
      </c>
      <c r="I6" s="10" t="s">
        <v>10</v>
      </c>
      <c r="J6" s="10" t="s">
        <v>26</v>
      </c>
      <c r="K6" s="10" t="s">
        <v>17</v>
      </c>
      <c r="L6" s="10" t="s">
        <v>134</v>
      </c>
      <c r="M6" s="10" t="s">
        <v>30</v>
      </c>
      <c r="N6" s="10" t="s">
        <v>29</v>
      </c>
      <c r="O6" s="10" t="s">
        <v>778</v>
      </c>
      <c r="P6" s="10" t="s">
        <v>32</v>
      </c>
      <c r="Q6" s="10" t="s">
        <v>4320</v>
      </c>
      <c r="R6" s="10" t="s">
        <v>6496</v>
      </c>
      <c r="S6" s="10" t="s">
        <v>6592</v>
      </c>
      <c r="T6" s="10" t="s">
        <v>5700</v>
      </c>
      <c r="U6" s="10" t="s">
        <v>365</v>
      </c>
      <c r="V6" s="10" t="s">
        <v>380</v>
      </c>
      <c r="W6" s="10" t="s">
        <v>1152</v>
      </c>
      <c r="X6" s="10" t="s">
        <v>18</v>
      </c>
      <c r="Y6" s="10" t="s">
        <v>6883</v>
      </c>
      <c r="Z6" s="10" t="s">
        <v>4708</v>
      </c>
      <c r="AA6" s="1576" t="s">
        <v>378</v>
      </c>
      <c r="AB6" s="10"/>
    </row>
    <row r="7" spans="1:28" s="49" customFormat="1" x14ac:dyDescent="0.25">
      <c r="A7" s="507">
        <v>45080</v>
      </c>
      <c r="B7" s="508" t="s">
        <v>6317</v>
      </c>
      <c r="C7" s="508"/>
      <c r="D7" s="508"/>
      <c r="E7" s="508"/>
      <c r="F7" s="508"/>
      <c r="G7" s="508">
        <v>4</v>
      </c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</row>
    <row r="8" spans="1:28" s="49" customFormat="1" x14ac:dyDescent="0.25">
      <c r="A8" s="507">
        <v>45080</v>
      </c>
      <c r="B8" s="508" t="s">
        <v>6317</v>
      </c>
      <c r="C8" s="508">
        <v>8</v>
      </c>
      <c r="D8" s="508">
        <v>12</v>
      </c>
      <c r="E8" s="508">
        <v>16</v>
      </c>
      <c r="F8" s="508"/>
      <c r="G8" s="508"/>
      <c r="H8" s="508">
        <v>85</v>
      </c>
      <c r="I8" s="508">
        <v>4</v>
      </c>
      <c r="J8" s="508"/>
      <c r="K8" s="508">
        <v>4</v>
      </c>
      <c r="L8" s="508">
        <v>4</v>
      </c>
      <c r="M8" s="508">
        <v>14</v>
      </c>
      <c r="N8" s="508"/>
      <c r="O8" s="508"/>
      <c r="P8" s="508"/>
      <c r="Q8" s="508"/>
      <c r="R8" s="508"/>
      <c r="S8" s="508"/>
      <c r="T8" s="508"/>
      <c r="U8" s="508"/>
      <c r="V8" s="508"/>
      <c r="W8" s="508"/>
      <c r="X8" s="508"/>
      <c r="Y8" s="508"/>
      <c r="Z8" s="508"/>
      <c r="AA8" s="508"/>
      <c r="AB8" s="508"/>
    </row>
    <row r="9" spans="1:28" s="49" customFormat="1" ht="17" thickBot="1" x14ac:dyDescent="0.3">
      <c r="A9" s="725" t="s">
        <v>6314</v>
      </c>
      <c r="B9" s="439" t="s">
        <v>6317</v>
      </c>
      <c r="C9" s="439"/>
      <c r="D9" s="439">
        <v>8</v>
      </c>
      <c r="E9" s="439">
        <v>16</v>
      </c>
      <c r="F9" s="439">
        <v>8</v>
      </c>
      <c r="G9" s="439">
        <v>4</v>
      </c>
      <c r="H9" s="439">
        <v>16</v>
      </c>
      <c r="I9" s="439">
        <v>4</v>
      </c>
      <c r="J9" s="439">
        <v>8</v>
      </c>
      <c r="K9" s="439">
        <v>4</v>
      </c>
      <c r="L9" s="439">
        <v>8</v>
      </c>
      <c r="M9" s="439"/>
      <c r="N9" s="439"/>
      <c r="O9" s="439"/>
      <c r="P9" s="439"/>
      <c r="Q9" s="439"/>
      <c r="R9" s="439"/>
      <c r="S9" s="439"/>
      <c r="T9" s="439"/>
      <c r="U9" s="439"/>
      <c r="V9" s="439"/>
      <c r="W9" s="439"/>
      <c r="X9" s="439"/>
      <c r="Y9" s="439"/>
      <c r="Z9" s="439"/>
      <c r="AA9" s="439"/>
      <c r="AB9" s="439"/>
    </row>
    <row r="10" spans="1:28" s="1" customFormat="1" ht="17" thickBot="1" x14ac:dyDescent="0.3">
      <c r="A10" s="161" t="s">
        <v>6412</v>
      </c>
      <c r="B10" s="34"/>
      <c r="C10" s="34">
        <f>SUM(C7:C9)</f>
        <v>8</v>
      </c>
      <c r="D10" s="34">
        <f t="shared" ref="D10:M10" si="0">SUM(D7:D9)</f>
        <v>20</v>
      </c>
      <c r="E10" s="34">
        <f t="shared" si="0"/>
        <v>32</v>
      </c>
      <c r="F10" s="34">
        <f t="shared" si="0"/>
        <v>8</v>
      </c>
      <c r="G10" s="34">
        <f t="shared" si="0"/>
        <v>8</v>
      </c>
      <c r="H10" s="34">
        <f t="shared" si="0"/>
        <v>101</v>
      </c>
      <c r="I10" s="34">
        <f t="shared" si="0"/>
        <v>8</v>
      </c>
      <c r="J10" s="34">
        <f t="shared" si="0"/>
        <v>8</v>
      </c>
      <c r="K10" s="34">
        <f t="shared" si="0"/>
        <v>8</v>
      </c>
      <c r="L10" s="34">
        <f t="shared" si="0"/>
        <v>12</v>
      </c>
      <c r="M10" s="34">
        <f t="shared" si="0"/>
        <v>14</v>
      </c>
      <c r="N10" s="390"/>
      <c r="O10" s="390"/>
      <c r="P10" s="390"/>
      <c r="Q10" s="390"/>
      <c r="R10" s="390"/>
      <c r="S10" s="390"/>
      <c r="T10" s="390"/>
      <c r="U10" s="390"/>
      <c r="V10" s="390"/>
      <c r="W10" s="390"/>
      <c r="X10" s="390"/>
      <c r="Y10" s="390"/>
      <c r="Z10" s="390"/>
      <c r="AA10" s="390"/>
      <c r="AB10" s="54"/>
    </row>
    <row r="11" spans="1:28" s="49" customFormat="1" ht="17" thickBot="1" x14ac:dyDescent="0.3">
      <c r="A11" s="507"/>
      <c r="B11" s="508"/>
      <c r="C11" s="508"/>
      <c r="D11" s="508"/>
      <c r="E11" s="508"/>
      <c r="F11" s="508"/>
      <c r="G11" s="508"/>
      <c r="H11" s="508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  <c r="U11" s="508"/>
      <c r="V11" s="508"/>
      <c r="W11" s="508"/>
      <c r="X11" s="508"/>
      <c r="Y11" s="508"/>
      <c r="Z11" s="508"/>
      <c r="AA11" s="508"/>
      <c r="AB11" s="508"/>
    </row>
    <row r="12" spans="1:28" s="6" customFormat="1" ht="17" thickBot="1" x14ac:dyDescent="0.3">
      <c r="A12" s="161" t="s">
        <v>6546</v>
      </c>
      <c r="B12" s="34"/>
      <c r="C12" s="34">
        <f>SUM(C10:C11)</f>
        <v>8</v>
      </c>
      <c r="D12" s="34">
        <f t="shared" ref="D12:M12" si="1">SUM(D10:D11)</f>
        <v>20</v>
      </c>
      <c r="E12" s="34">
        <f t="shared" si="1"/>
        <v>32</v>
      </c>
      <c r="F12" s="34">
        <f t="shared" si="1"/>
        <v>8</v>
      </c>
      <c r="G12" s="34">
        <f t="shared" si="1"/>
        <v>8</v>
      </c>
      <c r="H12" s="34">
        <f t="shared" si="1"/>
        <v>101</v>
      </c>
      <c r="I12" s="34">
        <f t="shared" si="1"/>
        <v>8</v>
      </c>
      <c r="J12" s="34">
        <f t="shared" si="1"/>
        <v>8</v>
      </c>
      <c r="K12" s="34">
        <f t="shared" si="1"/>
        <v>8</v>
      </c>
      <c r="L12" s="34">
        <f t="shared" si="1"/>
        <v>12</v>
      </c>
      <c r="M12" s="34">
        <f t="shared" si="1"/>
        <v>14</v>
      </c>
      <c r="N12" s="390"/>
      <c r="O12" s="390"/>
      <c r="P12" s="390"/>
      <c r="Q12" s="390"/>
      <c r="R12" s="390"/>
      <c r="S12" s="390"/>
      <c r="T12" s="390"/>
      <c r="U12" s="390"/>
      <c r="V12" s="390"/>
      <c r="W12" s="390"/>
      <c r="X12" s="390"/>
      <c r="Y12" s="390"/>
      <c r="Z12" s="390"/>
      <c r="AA12" s="390"/>
      <c r="AB12" s="54"/>
    </row>
    <row r="13" spans="1:28" s="421" customFormat="1" x14ac:dyDescent="0.25">
      <c r="A13" s="1250">
        <v>44931</v>
      </c>
      <c r="B13" s="621" t="s">
        <v>6836</v>
      </c>
      <c r="C13" s="621">
        <v>301</v>
      </c>
      <c r="D13" s="621">
        <v>480</v>
      </c>
      <c r="E13" s="621">
        <v>690</v>
      </c>
      <c r="F13" s="621">
        <v>100</v>
      </c>
      <c r="G13" s="621">
        <v>29</v>
      </c>
      <c r="H13" s="621">
        <v>353</v>
      </c>
      <c r="I13" s="621">
        <v>226</v>
      </c>
      <c r="J13" s="621"/>
      <c r="K13" s="621"/>
      <c r="L13" s="621">
        <v>45</v>
      </c>
      <c r="M13" s="621">
        <v>100</v>
      </c>
      <c r="N13" s="1252">
        <v>110</v>
      </c>
      <c r="O13" s="1252">
        <v>80</v>
      </c>
      <c r="P13" s="1252">
        <v>60</v>
      </c>
      <c r="Q13" s="1252"/>
      <c r="R13" s="1252"/>
      <c r="S13" s="1252"/>
      <c r="T13" s="1252"/>
      <c r="U13" s="1252">
        <v>373</v>
      </c>
      <c r="V13" s="1252"/>
      <c r="W13" s="1252"/>
      <c r="X13" s="1252"/>
      <c r="Y13" s="1252"/>
      <c r="Z13" s="1252"/>
      <c r="AA13" s="1252"/>
      <c r="AB13" s="1252"/>
    </row>
    <row r="14" spans="1:28" x14ac:dyDescent="0.25">
      <c r="A14" s="55">
        <v>45051</v>
      </c>
      <c r="B14" s="53" t="s">
        <v>6590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>
        <v>200</v>
      </c>
      <c r="R14" s="53">
        <v>7</v>
      </c>
      <c r="S14" s="53">
        <v>55</v>
      </c>
      <c r="T14" s="53"/>
      <c r="U14" s="53"/>
      <c r="V14" s="53"/>
      <c r="W14" s="53"/>
      <c r="X14" s="53"/>
      <c r="Y14" s="53"/>
      <c r="Z14" s="53"/>
      <c r="AA14" s="53"/>
      <c r="AB14" s="53"/>
    </row>
    <row r="15" spans="1:28" x14ac:dyDescent="0.25">
      <c r="A15" s="12">
        <v>45051</v>
      </c>
      <c r="B15" s="53" t="s">
        <v>7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>
        <v>74</v>
      </c>
      <c r="S15" s="53"/>
      <c r="T15" s="53">
        <v>86</v>
      </c>
      <c r="U15" s="53"/>
      <c r="V15" s="53"/>
      <c r="W15" s="53"/>
      <c r="X15" s="53"/>
      <c r="Y15" s="53"/>
      <c r="Z15" s="53"/>
      <c r="AA15" s="53"/>
      <c r="AB15" s="53"/>
    </row>
    <row r="16" spans="1:28" s="1" customFormat="1" x14ac:dyDescent="0.25">
      <c r="A16" s="12">
        <v>45082</v>
      </c>
      <c r="B16" s="53" t="s">
        <v>7</v>
      </c>
      <c r="C16" s="53">
        <v>219</v>
      </c>
      <c r="D16" s="53">
        <v>161</v>
      </c>
      <c r="E16" s="53">
        <v>560</v>
      </c>
      <c r="F16" s="53">
        <v>133</v>
      </c>
      <c r="G16" s="53">
        <v>20</v>
      </c>
      <c r="H16" s="354"/>
      <c r="I16" s="354"/>
      <c r="J16" s="354"/>
      <c r="K16" s="354"/>
      <c r="L16" s="354"/>
      <c r="M16" s="354"/>
      <c r="N16" s="354"/>
      <c r="O16" s="354"/>
      <c r="P16" s="354"/>
      <c r="Q16" s="354"/>
      <c r="R16" s="354"/>
      <c r="S16" s="354"/>
      <c r="T16" s="354"/>
      <c r="U16" s="53">
        <v>80</v>
      </c>
      <c r="V16" s="53"/>
      <c r="W16" s="53"/>
      <c r="X16" s="53"/>
      <c r="Y16" s="53"/>
      <c r="Z16" s="53"/>
      <c r="AA16" s="53"/>
      <c r="AB16" s="354"/>
    </row>
    <row r="17" spans="1:28" s="1" customFormat="1" x14ac:dyDescent="0.25">
      <c r="A17" s="12">
        <v>45082</v>
      </c>
      <c r="B17" s="53" t="s">
        <v>7</v>
      </c>
      <c r="C17" s="354"/>
      <c r="D17" s="354"/>
      <c r="E17" s="354"/>
      <c r="F17" s="354"/>
      <c r="G17" s="354"/>
      <c r="H17" s="53">
        <v>160</v>
      </c>
      <c r="I17" s="53">
        <v>40</v>
      </c>
      <c r="J17" s="354"/>
      <c r="K17" s="354"/>
      <c r="L17" s="354"/>
      <c r="M17" s="354"/>
      <c r="N17" s="354"/>
      <c r="O17" s="354"/>
      <c r="P17" s="354"/>
      <c r="Q17" s="354"/>
      <c r="R17" s="354"/>
      <c r="S17" s="354"/>
      <c r="T17" s="354"/>
      <c r="U17" s="354"/>
      <c r="V17" s="354"/>
      <c r="W17" s="354"/>
      <c r="X17" s="354"/>
      <c r="Y17" s="354"/>
      <c r="Z17" s="354"/>
      <c r="AA17" s="354"/>
      <c r="AB17" s="354"/>
    </row>
    <row r="18" spans="1:28" s="1" customFormat="1" x14ac:dyDescent="0.25">
      <c r="A18" s="12">
        <v>45143</v>
      </c>
      <c r="B18" s="13" t="s">
        <v>6627</v>
      </c>
      <c r="C18" s="354"/>
      <c r="D18" s="354"/>
      <c r="E18" s="53">
        <v>54</v>
      </c>
      <c r="F18" s="354"/>
      <c r="G18" s="354"/>
      <c r="H18" s="53">
        <v>27</v>
      </c>
      <c r="I18" s="354"/>
      <c r="J18" s="354"/>
      <c r="K18" s="354"/>
      <c r="L18" s="53">
        <v>40</v>
      </c>
      <c r="M18" s="53">
        <v>57</v>
      </c>
      <c r="N18" s="53">
        <v>25</v>
      </c>
      <c r="O18" s="354"/>
      <c r="P18" s="53">
        <v>2</v>
      </c>
      <c r="Q18" s="354"/>
      <c r="R18" s="354"/>
      <c r="S18" s="354"/>
      <c r="T18" s="354"/>
      <c r="U18" s="354"/>
      <c r="V18" s="354"/>
      <c r="W18" s="354"/>
      <c r="X18" s="354"/>
      <c r="Y18" s="354"/>
      <c r="Z18" s="354"/>
      <c r="AA18" s="354"/>
      <c r="AB18" s="354"/>
    </row>
    <row r="19" spans="1:28" s="1" customFormat="1" x14ac:dyDescent="0.25">
      <c r="A19" s="12">
        <v>45235</v>
      </c>
      <c r="B19" s="53" t="s">
        <v>7</v>
      </c>
      <c r="C19" s="53">
        <v>1</v>
      </c>
      <c r="D19" s="354"/>
      <c r="E19" s="354"/>
      <c r="F19" s="354"/>
      <c r="G19" s="354"/>
      <c r="H19" s="53">
        <v>44</v>
      </c>
      <c r="I19" s="53">
        <v>13</v>
      </c>
      <c r="J19" s="354"/>
      <c r="K19" s="354"/>
      <c r="L19" s="354"/>
      <c r="M19" s="53">
        <v>12</v>
      </c>
      <c r="N19" s="53">
        <v>33</v>
      </c>
      <c r="O19" s="53">
        <v>4</v>
      </c>
      <c r="P19" s="354"/>
      <c r="Q19" s="354"/>
      <c r="R19" s="354"/>
      <c r="S19" s="354"/>
      <c r="T19" s="354"/>
      <c r="U19" s="354"/>
      <c r="V19" s="354"/>
      <c r="W19" s="354"/>
      <c r="X19" s="354"/>
      <c r="Y19" s="354"/>
      <c r="Z19" s="354"/>
      <c r="AA19" s="354"/>
      <c r="AB19" s="354"/>
    </row>
    <row r="20" spans="1:28" s="1" customFormat="1" x14ac:dyDescent="0.25">
      <c r="A20" s="55">
        <v>45265</v>
      </c>
      <c r="B20" s="13" t="s">
        <v>6626</v>
      </c>
      <c r="C20" s="354"/>
      <c r="D20" s="354"/>
      <c r="E20" s="354"/>
      <c r="F20" s="354"/>
      <c r="G20" s="53">
        <v>50</v>
      </c>
      <c r="H20" s="354"/>
      <c r="I20" s="354"/>
      <c r="J20" s="354"/>
      <c r="K20" s="354"/>
      <c r="L20" s="354"/>
      <c r="M20" s="354"/>
      <c r="N20" s="354"/>
      <c r="O20" s="354"/>
      <c r="P20" s="53">
        <v>118</v>
      </c>
      <c r="Q20" s="354"/>
      <c r="R20" s="53">
        <v>129</v>
      </c>
      <c r="S20" s="354"/>
      <c r="T20" s="354"/>
      <c r="U20" s="354"/>
      <c r="V20" s="53">
        <v>324</v>
      </c>
      <c r="W20" s="53"/>
      <c r="X20" s="53"/>
      <c r="Y20" s="53"/>
      <c r="Z20" s="53"/>
      <c r="AA20" s="53"/>
      <c r="AB20" s="354"/>
    </row>
    <row r="21" spans="1:28" s="1" customFormat="1" x14ac:dyDescent="0.25">
      <c r="A21" s="12" t="s">
        <v>6649</v>
      </c>
      <c r="B21" s="13" t="s">
        <v>6657</v>
      </c>
      <c r="C21" s="53">
        <v>50</v>
      </c>
      <c r="D21" s="354"/>
      <c r="E21" s="53">
        <v>200</v>
      </c>
      <c r="F21" s="354"/>
      <c r="G21" s="354"/>
      <c r="H21" s="53">
        <v>213</v>
      </c>
      <c r="I21" s="354"/>
      <c r="J21" s="354"/>
      <c r="K21" s="53">
        <v>50</v>
      </c>
      <c r="L21" s="53">
        <v>40</v>
      </c>
      <c r="M21" s="53">
        <v>40</v>
      </c>
      <c r="N21" s="354"/>
      <c r="O21" s="53">
        <v>40</v>
      </c>
      <c r="P21" s="53">
        <v>10</v>
      </c>
      <c r="Q21" s="354"/>
      <c r="R21" s="354"/>
      <c r="S21" s="354"/>
      <c r="T21" s="354"/>
      <c r="U21" s="53">
        <v>70</v>
      </c>
      <c r="V21" s="354"/>
      <c r="W21" s="354"/>
      <c r="X21" s="354"/>
      <c r="Y21" s="354"/>
      <c r="Z21" s="354"/>
      <c r="AA21" s="354"/>
      <c r="AB21" s="354"/>
    </row>
    <row r="22" spans="1:28" s="1" customFormat="1" x14ac:dyDescent="0.25">
      <c r="A22" s="55" t="s">
        <v>6673</v>
      </c>
      <c r="B22" s="13" t="s">
        <v>6680</v>
      </c>
      <c r="C22" s="53"/>
      <c r="D22" s="354"/>
      <c r="E22" s="53"/>
      <c r="F22" s="354"/>
      <c r="G22" s="354"/>
      <c r="H22" s="53"/>
      <c r="I22" s="53">
        <v>140</v>
      </c>
      <c r="J22" s="354"/>
      <c r="K22" s="53"/>
      <c r="L22" s="53"/>
      <c r="M22" s="53"/>
      <c r="N22" s="354"/>
      <c r="O22" s="53"/>
      <c r="P22" s="53"/>
      <c r="Q22" s="354"/>
      <c r="R22" s="354"/>
      <c r="S22" s="354"/>
      <c r="T22" s="354"/>
      <c r="U22" s="53"/>
      <c r="V22" s="354"/>
      <c r="W22" s="354"/>
      <c r="X22" s="354"/>
      <c r="Y22" s="354"/>
      <c r="Z22" s="354"/>
      <c r="AA22" s="354"/>
      <c r="AB22" s="354"/>
    </row>
    <row r="23" spans="1:28" s="1" customFormat="1" x14ac:dyDescent="0.25">
      <c r="A23" s="155" t="s">
        <v>6675</v>
      </c>
      <c r="B23" s="13" t="s">
        <v>6685</v>
      </c>
      <c r="C23" s="53">
        <v>84</v>
      </c>
      <c r="D23" s="354"/>
      <c r="E23" s="354"/>
      <c r="F23" s="354"/>
      <c r="G23" s="354"/>
      <c r="H23" s="354"/>
      <c r="I23" s="53">
        <v>100</v>
      </c>
      <c r="J23" s="354"/>
      <c r="K23" s="354"/>
      <c r="L23" s="354"/>
      <c r="M23" s="354"/>
      <c r="N23" s="354"/>
      <c r="O23" s="53">
        <v>20</v>
      </c>
      <c r="P23" s="354"/>
      <c r="Q23" s="354"/>
      <c r="R23" s="354"/>
      <c r="S23" s="354"/>
      <c r="T23" s="354"/>
      <c r="U23" s="354"/>
      <c r="V23" s="354"/>
      <c r="W23" s="354"/>
      <c r="X23" s="354"/>
      <c r="Y23" s="354"/>
      <c r="Z23" s="354"/>
      <c r="AA23" s="354"/>
      <c r="AB23" s="354"/>
    </row>
    <row r="24" spans="1:28" s="1" customFormat="1" x14ac:dyDescent="0.25">
      <c r="A24" s="55" t="s">
        <v>6702</v>
      </c>
      <c r="B24" s="13" t="s">
        <v>6703</v>
      </c>
      <c r="C24" s="354"/>
      <c r="D24" s="354"/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54"/>
      <c r="T24" s="354"/>
      <c r="U24" s="354"/>
      <c r="V24" s="53">
        <v>135</v>
      </c>
      <c r="W24" s="53"/>
      <c r="X24" s="53"/>
      <c r="Y24" s="53"/>
      <c r="Z24" s="53"/>
      <c r="AA24" s="53"/>
      <c r="AB24" s="354"/>
    </row>
    <row r="25" spans="1:28" s="1" customFormat="1" x14ac:dyDescent="0.25">
      <c r="A25" s="55" t="s">
        <v>6700</v>
      </c>
      <c r="B25" s="13" t="s">
        <v>6714</v>
      </c>
      <c r="C25" s="354"/>
      <c r="D25" s="354"/>
      <c r="E25" s="354"/>
      <c r="F25" s="354"/>
      <c r="G25" s="53">
        <v>69</v>
      </c>
      <c r="H25" s="354"/>
      <c r="I25" s="53">
        <v>30</v>
      </c>
      <c r="J25" s="354"/>
      <c r="K25" s="354"/>
      <c r="L25" s="354"/>
      <c r="M25" s="354"/>
      <c r="N25" s="354"/>
      <c r="O25" s="354"/>
      <c r="P25" s="354"/>
      <c r="Q25" s="354"/>
      <c r="R25" s="354"/>
      <c r="S25" s="354"/>
      <c r="T25" s="354"/>
      <c r="U25" s="354"/>
      <c r="V25" s="354"/>
      <c r="W25" s="354"/>
      <c r="X25" s="354"/>
      <c r="Y25" s="354"/>
      <c r="Z25" s="354"/>
      <c r="AA25" s="354"/>
      <c r="AB25" s="354"/>
    </row>
    <row r="26" spans="1:28" s="1" customFormat="1" ht="17" thickBot="1" x14ac:dyDescent="0.3">
      <c r="A26" s="55" t="s">
        <v>6768</v>
      </c>
      <c r="B26" s="13" t="s">
        <v>6775</v>
      </c>
      <c r="C26" s="53">
        <v>51</v>
      </c>
      <c r="D26" s="354"/>
      <c r="E26" s="354"/>
      <c r="F26" s="354"/>
      <c r="G26" s="354"/>
      <c r="H26" s="354"/>
      <c r="I26" s="354"/>
      <c r="J26" s="354"/>
      <c r="K26" s="354"/>
      <c r="L26" s="354"/>
      <c r="M26" s="53">
        <v>40</v>
      </c>
      <c r="N26" s="53">
        <v>54</v>
      </c>
      <c r="O26" s="53">
        <v>65</v>
      </c>
      <c r="P26" s="354"/>
      <c r="Q26" s="354"/>
      <c r="R26" s="354"/>
      <c r="S26" s="354"/>
      <c r="T26" s="354"/>
      <c r="U26" s="354"/>
      <c r="V26" s="53">
        <v>28</v>
      </c>
      <c r="W26" s="53"/>
      <c r="X26" s="53"/>
      <c r="Y26" s="53"/>
      <c r="Z26" s="53"/>
      <c r="AA26" s="53"/>
      <c r="AB26" s="354"/>
    </row>
    <row r="27" spans="1:28" s="6" customFormat="1" ht="17" thickBot="1" x14ac:dyDescent="0.3">
      <c r="A27" s="161" t="s">
        <v>6757</v>
      </c>
      <c r="B27" s="34"/>
      <c r="C27" s="34">
        <f>SUM(C12:C26)</f>
        <v>714</v>
      </c>
      <c r="D27" s="34">
        <f t="shared" ref="D27:AB27" si="2">SUM(D12:D26)</f>
        <v>661</v>
      </c>
      <c r="E27" s="34">
        <f t="shared" si="2"/>
        <v>1536</v>
      </c>
      <c r="F27" s="34">
        <f t="shared" si="2"/>
        <v>241</v>
      </c>
      <c r="G27" s="34">
        <f t="shared" si="2"/>
        <v>176</v>
      </c>
      <c r="H27" s="34">
        <f t="shared" si="2"/>
        <v>898</v>
      </c>
      <c r="I27" s="34">
        <f t="shared" si="2"/>
        <v>557</v>
      </c>
      <c r="J27" s="34">
        <f t="shared" si="2"/>
        <v>8</v>
      </c>
      <c r="K27" s="34">
        <f t="shared" si="2"/>
        <v>58</v>
      </c>
      <c r="L27" s="34">
        <f t="shared" si="2"/>
        <v>137</v>
      </c>
      <c r="M27" s="34">
        <f t="shared" si="2"/>
        <v>263</v>
      </c>
      <c r="N27" s="34">
        <f t="shared" si="2"/>
        <v>222</v>
      </c>
      <c r="O27" s="34">
        <f t="shared" si="2"/>
        <v>209</v>
      </c>
      <c r="P27" s="34">
        <f t="shared" si="2"/>
        <v>190</v>
      </c>
      <c r="Q27" s="34">
        <f t="shared" si="2"/>
        <v>200</v>
      </c>
      <c r="R27" s="34">
        <f t="shared" si="2"/>
        <v>210</v>
      </c>
      <c r="S27" s="34">
        <f t="shared" si="2"/>
        <v>55</v>
      </c>
      <c r="T27" s="34">
        <f t="shared" si="2"/>
        <v>86</v>
      </c>
      <c r="U27" s="34">
        <f t="shared" si="2"/>
        <v>523</v>
      </c>
      <c r="V27" s="34">
        <f t="shared" si="2"/>
        <v>487</v>
      </c>
      <c r="W27" s="34"/>
      <c r="X27" s="34"/>
      <c r="Y27" s="34"/>
      <c r="Z27" s="34"/>
      <c r="AA27" s="34"/>
      <c r="AB27" s="34">
        <f t="shared" si="2"/>
        <v>0</v>
      </c>
    </row>
    <row r="28" spans="1:28" s="1" customFormat="1" x14ac:dyDescent="0.25">
      <c r="A28" s="12">
        <v>45113</v>
      </c>
      <c r="B28" s="582" t="s">
        <v>6809</v>
      </c>
      <c r="C28" s="53"/>
      <c r="D28" s="354"/>
      <c r="E28" s="354"/>
      <c r="F28" s="354"/>
      <c r="G28" s="354"/>
      <c r="H28" s="354"/>
      <c r="I28" s="354"/>
      <c r="J28" s="354"/>
      <c r="K28" s="354"/>
      <c r="L28" s="354"/>
      <c r="M28" s="53"/>
      <c r="N28" s="53"/>
      <c r="O28" s="53"/>
      <c r="P28" s="354"/>
      <c r="Q28" s="354"/>
      <c r="R28" s="53">
        <v>70</v>
      </c>
      <c r="S28" s="354"/>
      <c r="T28" s="354"/>
      <c r="U28" s="354"/>
      <c r="V28" s="53"/>
      <c r="W28" s="53"/>
      <c r="X28" s="53"/>
      <c r="Y28" s="53"/>
      <c r="Z28" s="53"/>
      <c r="AA28" s="53"/>
      <c r="AB28" s="354"/>
    </row>
    <row r="29" spans="1:28" s="1" customFormat="1" x14ac:dyDescent="0.25">
      <c r="A29" s="28">
        <v>45144</v>
      </c>
      <c r="B29" s="13" t="s">
        <v>6816</v>
      </c>
      <c r="C29" s="354"/>
      <c r="D29" s="354"/>
      <c r="E29" s="354"/>
      <c r="F29" s="354"/>
      <c r="G29" s="354"/>
      <c r="H29" s="53">
        <v>200</v>
      </c>
      <c r="I29" s="354"/>
      <c r="J29" s="354"/>
      <c r="K29" s="354"/>
      <c r="L29" s="53">
        <v>100</v>
      </c>
      <c r="M29" s="53">
        <v>100</v>
      </c>
      <c r="N29" s="53">
        <v>50</v>
      </c>
      <c r="O29" s="354"/>
      <c r="P29" s="354"/>
      <c r="Q29" s="354"/>
      <c r="R29" s="354"/>
      <c r="S29" s="354"/>
      <c r="T29" s="354"/>
      <c r="U29" s="53">
        <v>200</v>
      </c>
      <c r="V29" s="354"/>
      <c r="W29" s="354"/>
      <c r="X29" s="354"/>
      <c r="Y29" s="354"/>
      <c r="Z29" s="354"/>
      <c r="AA29" s="354"/>
      <c r="AB29" s="354"/>
    </row>
    <row r="30" spans="1:28" s="1" customFormat="1" x14ac:dyDescent="0.25">
      <c r="A30" s="12">
        <v>45144</v>
      </c>
      <c r="B30" s="53" t="s">
        <v>63</v>
      </c>
      <c r="C30" s="53"/>
      <c r="D30" s="354"/>
      <c r="E30" s="354"/>
      <c r="F30" s="354"/>
      <c r="G30" s="354"/>
      <c r="H30" s="53">
        <v>-38</v>
      </c>
      <c r="I30" s="354"/>
      <c r="J30" s="354"/>
      <c r="K30" s="354"/>
      <c r="L30" s="354"/>
      <c r="M30" s="53"/>
      <c r="N30" s="53"/>
      <c r="O30" s="53"/>
      <c r="P30" s="354"/>
      <c r="Q30" s="354"/>
      <c r="R30" s="354"/>
      <c r="S30" s="354"/>
      <c r="T30" s="354"/>
      <c r="U30" s="53">
        <v>-60</v>
      </c>
      <c r="V30" s="53"/>
      <c r="W30" s="53"/>
      <c r="X30" s="53"/>
      <c r="Y30" s="53"/>
      <c r="Z30" s="53"/>
      <c r="AA30" s="53"/>
      <c r="AB30" s="354"/>
    </row>
    <row r="31" spans="1:28" s="1" customFormat="1" x14ac:dyDescent="0.25">
      <c r="A31" s="55">
        <v>45205</v>
      </c>
      <c r="B31" s="13" t="s">
        <v>6833</v>
      </c>
      <c r="C31" s="53"/>
      <c r="D31" s="354"/>
      <c r="E31" s="354"/>
      <c r="F31" s="53">
        <v>150</v>
      </c>
      <c r="G31" s="354"/>
      <c r="H31" s="354"/>
      <c r="I31" s="354"/>
      <c r="J31" s="354"/>
      <c r="K31" s="354"/>
      <c r="L31" s="354"/>
      <c r="M31" s="53"/>
      <c r="N31" s="53"/>
      <c r="O31" s="53"/>
      <c r="P31" s="354"/>
      <c r="Q31" s="354"/>
      <c r="R31" s="354"/>
      <c r="S31" s="354"/>
      <c r="T31" s="354"/>
      <c r="U31" s="354"/>
      <c r="V31" s="53">
        <v>100</v>
      </c>
      <c r="W31" s="53"/>
      <c r="X31" s="53"/>
      <c r="Y31" s="53"/>
      <c r="Z31" s="53"/>
      <c r="AA31" s="53"/>
      <c r="AB31" s="354"/>
    </row>
    <row r="32" spans="1:28" s="1" customFormat="1" x14ac:dyDescent="0.25">
      <c r="A32" s="12" t="s">
        <v>6852</v>
      </c>
      <c r="B32" s="75" t="s">
        <v>6855</v>
      </c>
      <c r="C32" s="53"/>
      <c r="D32" s="354"/>
      <c r="E32" s="354"/>
      <c r="F32" s="354"/>
      <c r="G32" s="354"/>
      <c r="H32" s="354"/>
      <c r="I32" s="354"/>
      <c r="J32" s="354"/>
      <c r="K32" s="354"/>
      <c r="L32" s="354"/>
      <c r="M32" s="53"/>
      <c r="N32" s="53"/>
      <c r="O32" s="53"/>
      <c r="P32" s="354"/>
      <c r="Q32" s="354"/>
      <c r="R32" s="354"/>
      <c r="S32" s="354"/>
      <c r="T32" s="354"/>
      <c r="U32" s="354"/>
      <c r="V32" s="53">
        <v>100</v>
      </c>
      <c r="W32" s="53"/>
      <c r="X32" s="53"/>
      <c r="Y32" s="53"/>
      <c r="Z32" s="53"/>
      <c r="AA32" s="53"/>
      <c r="AB32" s="354"/>
    </row>
    <row r="33" spans="1:29" s="1" customFormat="1" x14ac:dyDescent="0.25">
      <c r="A33" s="12" t="s">
        <v>6867</v>
      </c>
      <c r="B33" s="75" t="s">
        <v>6869</v>
      </c>
      <c r="C33" s="354"/>
      <c r="D33" s="354"/>
      <c r="E33" s="354"/>
      <c r="F33" s="354"/>
      <c r="G33" s="354"/>
      <c r="H33" s="53">
        <v>300</v>
      </c>
      <c r="I33" s="354"/>
      <c r="J33" s="354"/>
      <c r="K33" s="354"/>
      <c r="L33" s="53">
        <v>200</v>
      </c>
      <c r="M33" s="354"/>
      <c r="N33" s="53">
        <v>160</v>
      </c>
      <c r="O33" s="354"/>
      <c r="P33" s="354"/>
      <c r="Q33" s="354"/>
      <c r="R33" s="354"/>
      <c r="S33" s="354"/>
      <c r="T33" s="354"/>
      <c r="U33" s="53">
        <v>1000</v>
      </c>
      <c r="V33" s="354"/>
      <c r="W33" s="53">
        <v>100</v>
      </c>
      <c r="X33" s="53">
        <v>50</v>
      </c>
      <c r="Y33" s="53"/>
      <c r="Z33" s="53"/>
      <c r="AA33" s="53"/>
      <c r="AB33" s="354"/>
    </row>
    <row r="34" spans="1:29" s="1" customFormat="1" x14ac:dyDescent="0.25">
      <c r="A34" s="12" t="s">
        <v>6867</v>
      </c>
      <c r="B34" s="75" t="s">
        <v>63</v>
      </c>
      <c r="C34" s="53">
        <v>-8</v>
      </c>
      <c r="D34" s="354"/>
      <c r="E34" s="354"/>
      <c r="F34" s="354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</row>
    <row r="35" spans="1:29" s="1" customFormat="1" x14ac:dyDescent="0.25">
      <c r="A35" s="12" t="s">
        <v>6878</v>
      </c>
      <c r="B35" s="75" t="s">
        <v>6882</v>
      </c>
      <c r="C35" s="53">
        <v>100</v>
      </c>
      <c r="D35" s="53">
        <v>100</v>
      </c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53">
        <v>150</v>
      </c>
      <c r="R35" s="354"/>
      <c r="S35" s="354"/>
      <c r="T35" s="354"/>
      <c r="U35" s="354"/>
      <c r="V35" s="354"/>
      <c r="W35" s="354"/>
      <c r="X35" s="354"/>
      <c r="Y35" s="53">
        <v>150</v>
      </c>
      <c r="Z35" s="53"/>
      <c r="AA35" s="53"/>
      <c r="AB35" s="354"/>
    </row>
    <row r="36" spans="1:29" s="1" customFormat="1" x14ac:dyDescent="0.25">
      <c r="A36" s="55" t="s">
        <v>6906</v>
      </c>
      <c r="B36" s="14" t="s">
        <v>6908</v>
      </c>
      <c r="C36" s="354"/>
      <c r="D36" s="354"/>
      <c r="E36" s="53">
        <v>250</v>
      </c>
      <c r="F36" s="53">
        <v>100</v>
      </c>
      <c r="G36" s="354"/>
      <c r="H36" s="354"/>
      <c r="I36" s="354"/>
      <c r="J36" s="354"/>
      <c r="K36" s="354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4"/>
    </row>
    <row r="37" spans="1:29" s="1" customFormat="1" x14ac:dyDescent="0.25">
      <c r="A37" s="55" t="s">
        <v>6906</v>
      </c>
      <c r="B37" s="14" t="s">
        <v>6909</v>
      </c>
      <c r="C37" s="53">
        <v>100</v>
      </c>
      <c r="D37" s="53">
        <v>100</v>
      </c>
      <c r="E37" s="354"/>
      <c r="F37" s="354"/>
      <c r="G37" s="354"/>
      <c r="H37" s="354"/>
      <c r="I37" s="354"/>
      <c r="J37" s="354"/>
      <c r="K37" s="53">
        <v>50</v>
      </c>
      <c r="L37" s="53">
        <v>100</v>
      </c>
      <c r="M37" s="53">
        <v>50</v>
      </c>
      <c r="N37" s="53">
        <v>145</v>
      </c>
      <c r="O37" s="53">
        <v>50</v>
      </c>
      <c r="P37" s="354"/>
      <c r="Q37" s="354"/>
      <c r="R37" s="354"/>
      <c r="S37" s="354"/>
      <c r="T37" s="354"/>
      <c r="U37" s="354"/>
      <c r="V37" s="354"/>
      <c r="W37" s="53">
        <v>100</v>
      </c>
      <c r="X37" s="53">
        <v>22</v>
      </c>
      <c r="Y37" s="354"/>
      <c r="Z37" s="354"/>
      <c r="AA37" s="354"/>
      <c r="AB37" s="354"/>
    </row>
    <row r="38" spans="1:29" s="1" customFormat="1" x14ac:dyDescent="0.25">
      <c r="A38" s="55" t="s">
        <v>6906</v>
      </c>
      <c r="B38" s="14" t="s">
        <v>63</v>
      </c>
      <c r="C38" s="53">
        <v>-28</v>
      </c>
      <c r="D38" s="354"/>
      <c r="E38" s="354"/>
      <c r="F38" s="354"/>
      <c r="G38" s="354"/>
      <c r="H38" s="354"/>
      <c r="I38" s="354"/>
      <c r="J38" s="53">
        <v>-8</v>
      </c>
      <c r="K38" s="354"/>
      <c r="L38" s="354"/>
      <c r="M38" s="354"/>
      <c r="N38" s="354"/>
      <c r="O38" s="354"/>
      <c r="P38" s="354"/>
      <c r="Q38" s="354"/>
      <c r="R38" s="354"/>
      <c r="S38" s="354"/>
      <c r="T38" s="354"/>
      <c r="U38" s="354"/>
      <c r="V38" s="354"/>
      <c r="W38" s="354"/>
      <c r="X38" s="354"/>
      <c r="Y38" s="354"/>
      <c r="Z38" s="354"/>
      <c r="AA38" s="354"/>
      <c r="AB38" s="354"/>
    </row>
    <row r="39" spans="1:29" s="1" customFormat="1" x14ac:dyDescent="0.25">
      <c r="A39" s="55" t="s">
        <v>6910</v>
      </c>
      <c r="B39" s="14" t="s">
        <v>6911</v>
      </c>
      <c r="C39" s="53">
        <v>24</v>
      </c>
      <c r="D39" s="53">
        <v>24</v>
      </c>
      <c r="E39" s="53">
        <v>50</v>
      </c>
      <c r="F39" s="53">
        <v>24</v>
      </c>
      <c r="G39" s="53">
        <v>8</v>
      </c>
      <c r="H39" s="354"/>
      <c r="I39" s="354"/>
      <c r="J39" s="354"/>
      <c r="K39" s="53">
        <v>12</v>
      </c>
      <c r="L39" s="354"/>
      <c r="M39" s="354"/>
      <c r="N39" s="354"/>
      <c r="O39" s="354"/>
      <c r="P39" s="53">
        <v>100</v>
      </c>
      <c r="Q39" s="354"/>
      <c r="R39" s="354"/>
      <c r="S39" s="354"/>
      <c r="T39" s="53">
        <v>100</v>
      </c>
      <c r="U39" s="354"/>
      <c r="V39" s="354"/>
      <c r="W39" s="354"/>
      <c r="X39" s="354"/>
      <c r="Y39" s="354"/>
      <c r="Z39" s="354"/>
      <c r="AA39" s="354"/>
      <c r="AB39" s="354"/>
    </row>
    <row r="40" spans="1:29" s="1" customFormat="1" x14ac:dyDescent="0.25">
      <c r="A40" s="55" t="s">
        <v>6910</v>
      </c>
      <c r="B40" s="14" t="s">
        <v>6913</v>
      </c>
      <c r="C40" s="53">
        <v>48</v>
      </c>
      <c r="D40" s="53">
        <v>48</v>
      </c>
      <c r="E40" s="53">
        <v>200</v>
      </c>
      <c r="F40" s="53">
        <v>48</v>
      </c>
      <c r="G40" s="53">
        <v>12</v>
      </c>
      <c r="H40" s="53">
        <v>100</v>
      </c>
      <c r="I40" s="354"/>
      <c r="J40" s="354"/>
      <c r="K40" s="53">
        <v>24</v>
      </c>
      <c r="L40" s="354"/>
      <c r="M40" s="53">
        <v>20</v>
      </c>
      <c r="N40" s="354"/>
      <c r="O40" s="53">
        <v>80</v>
      </c>
      <c r="P40" s="354"/>
      <c r="Q40" s="354"/>
      <c r="R40" s="354"/>
      <c r="S40" s="354"/>
      <c r="T40" s="354"/>
      <c r="U40" s="354"/>
      <c r="V40" s="354"/>
      <c r="W40" s="354"/>
      <c r="X40" s="354"/>
      <c r="Y40" s="354"/>
      <c r="Z40" s="354"/>
      <c r="AA40" s="354"/>
      <c r="AB40" s="354"/>
    </row>
    <row r="41" spans="1:29" s="1" customFormat="1" x14ac:dyDescent="0.25">
      <c r="A41" s="55" t="s">
        <v>6910</v>
      </c>
      <c r="B41" s="13" t="s">
        <v>7</v>
      </c>
      <c r="C41" s="53"/>
      <c r="D41" s="354"/>
      <c r="E41" s="354"/>
      <c r="F41" s="354"/>
      <c r="G41" s="354"/>
      <c r="H41" s="354"/>
      <c r="I41" s="354"/>
      <c r="J41" s="354"/>
      <c r="K41" s="354"/>
      <c r="L41" s="354"/>
      <c r="M41" s="53"/>
      <c r="N41" s="53">
        <v>21</v>
      </c>
      <c r="O41" s="53"/>
      <c r="P41" s="354"/>
      <c r="Q41" s="354"/>
      <c r="R41" s="354"/>
      <c r="S41" s="354"/>
      <c r="T41" s="354"/>
      <c r="U41" s="354"/>
      <c r="V41" s="53"/>
      <c r="W41" s="53"/>
      <c r="X41" s="53"/>
      <c r="Y41" s="53"/>
      <c r="Z41" s="53"/>
      <c r="AA41" s="53"/>
      <c r="AB41" s="354"/>
    </row>
    <row r="42" spans="1:29" s="1" customFormat="1" ht="17" thickBot="1" x14ac:dyDescent="0.3">
      <c r="A42" s="28" t="s">
        <v>6918</v>
      </c>
      <c r="B42" s="77" t="s">
        <v>6920</v>
      </c>
      <c r="C42" s="22"/>
      <c r="D42" s="370"/>
      <c r="E42" s="22">
        <v>220</v>
      </c>
      <c r="F42" s="370"/>
      <c r="G42" s="370"/>
      <c r="H42" s="370"/>
      <c r="I42" s="22">
        <v>70</v>
      </c>
      <c r="J42" s="370"/>
      <c r="K42" s="370"/>
      <c r="L42" s="370"/>
      <c r="M42" s="22"/>
      <c r="N42" s="22"/>
      <c r="O42" s="22"/>
      <c r="P42" s="370"/>
      <c r="Q42" s="370"/>
      <c r="R42" s="370"/>
      <c r="S42" s="370"/>
      <c r="T42" s="370"/>
      <c r="U42" s="370"/>
      <c r="V42" s="22"/>
      <c r="W42" s="22"/>
      <c r="X42" s="22"/>
      <c r="Y42" s="22"/>
      <c r="Z42" s="22"/>
      <c r="AA42" s="22"/>
      <c r="AB42" s="370"/>
    </row>
    <row r="43" spans="1:29" s="1" customFormat="1" ht="17" thickBot="1" x14ac:dyDescent="0.3">
      <c r="A43" s="161" t="s">
        <v>6952</v>
      </c>
      <c r="B43" s="34"/>
      <c r="C43" s="34">
        <f>SUM(C27:C42)</f>
        <v>950</v>
      </c>
      <c r="D43" s="34">
        <f t="shared" ref="D43:AB43" si="3">SUM(D27:D42)</f>
        <v>933</v>
      </c>
      <c r="E43" s="34">
        <f t="shared" si="3"/>
        <v>2256</v>
      </c>
      <c r="F43" s="34">
        <f t="shared" si="3"/>
        <v>563</v>
      </c>
      <c r="G43" s="34">
        <f t="shared" si="3"/>
        <v>196</v>
      </c>
      <c r="H43" s="34">
        <f t="shared" si="3"/>
        <v>1460</v>
      </c>
      <c r="I43" s="34">
        <f t="shared" si="3"/>
        <v>627</v>
      </c>
      <c r="J43" s="34">
        <f t="shared" si="3"/>
        <v>0</v>
      </c>
      <c r="K43" s="34">
        <f t="shared" si="3"/>
        <v>144</v>
      </c>
      <c r="L43" s="34">
        <f t="shared" si="3"/>
        <v>537</v>
      </c>
      <c r="M43" s="34">
        <f t="shared" si="3"/>
        <v>433</v>
      </c>
      <c r="N43" s="34">
        <f t="shared" si="3"/>
        <v>598</v>
      </c>
      <c r="O43" s="34">
        <f t="shared" si="3"/>
        <v>339</v>
      </c>
      <c r="P43" s="34">
        <f t="shared" si="3"/>
        <v>290</v>
      </c>
      <c r="Q43" s="34">
        <f t="shared" si="3"/>
        <v>350</v>
      </c>
      <c r="R43" s="34">
        <f t="shared" si="3"/>
        <v>280</v>
      </c>
      <c r="S43" s="34">
        <f t="shared" si="3"/>
        <v>55</v>
      </c>
      <c r="T43" s="34">
        <f t="shared" si="3"/>
        <v>186</v>
      </c>
      <c r="U43" s="34">
        <f t="shared" si="3"/>
        <v>1663</v>
      </c>
      <c r="V43" s="34">
        <f t="shared" si="3"/>
        <v>687</v>
      </c>
      <c r="W43" s="34">
        <f t="shared" si="3"/>
        <v>200</v>
      </c>
      <c r="X43" s="34">
        <f t="shared" si="3"/>
        <v>72</v>
      </c>
      <c r="Y43" s="34">
        <f t="shared" si="3"/>
        <v>150</v>
      </c>
      <c r="Z43" s="390"/>
      <c r="AA43" s="390"/>
      <c r="AB43" s="54">
        <f t="shared" si="3"/>
        <v>0</v>
      </c>
    </row>
    <row r="44" spans="1:29" s="49" customFormat="1" x14ac:dyDescent="0.25">
      <c r="A44" s="1572">
        <v>44933</v>
      </c>
      <c r="B44" s="1530" t="s">
        <v>6985</v>
      </c>
      <c r="C44" s="1530"/>
      <c r="D44" s="1530"/>
      <c r="E44" s="1530"/>
      <c r="F44" s="1530"/>
      <c r="G44" s="1530"/>
      <c r="H44" s="1530"/>
      <c r="I44" s="1530"/>
      <c r="J44" s="1530"/>
      <c r="K44" s="1530"/>
      <c r="L44" s="1530"/>
      <c r="M44" s="1530"/>
      <c r="N44" s="1530"/>
      <c r="O44" s="1530"/>
      <c r="P44" s="1530"/>
      <c r="Q44" s="1530"/>
      <c r="R44" s="1530"/>
      <c r="S44" s="1530"/>
      <c r="T44" s="1530"/>
      <c r="U44" s="1530"/>
      <c r="V44" s="1530">
        <v>97</v>
      </c>
      <c r="W44" s="1530"/>
      <c r="X44" s="1530"/>
      <c r="Y44" s="1530"/>
      <c r="Z44" s="1531"/>
      <c r="AA44" s="1531"/>
      <c r="AB44" s="1531"/>
      <c r="AC44" s="49" t="s">
        <v>6759</v>
      </c>
    </row>
    <row r="45" spans="1:29" s="49" customFormat="1" x14ac:dyDescent="0.25">
      <c r="A45" s="507">
        <v>44933</v>
      </c>
      <c r="B45" s="508" t="s">
        <v>6985</v>
      </c>
      <c r="C45" s="508"/>
      <c r="D45" s="508"/>
      <c r="E45" s="508"/>
      <c r="F45" s="508"/>
      <c r="G45" s="508"/>
      <c r="H45" s="508"/>
      <c r="I45" s="508"/>
      <c r="J45" s="508"/>
      <c r="K45" s="508"/>
      <c r="L45" s="508"/>
      <c r="M45" s="508"/>
      <c r="N45" s="508"/>
      <c r="O45" s="508"/>
      <c r="P45" s="508"/>
      <c r="Q45" s="508"/>
      <c r="R45" s="508"/>
      <c r="S45" s="508"/>
      <c r="T45" s="508"/>
      <c r="U45" s="508"/>
      <c r="V45" s="508">
        <v>242</v>
      </c>
      <c r="W45" s="508"/>
      <c r="X45" s="508"/>
      <c r="Y45" s="508">
        <v>121</v>
      </c>
      <c r="Z45" s="509">
        <v>18</v>
      </c>
      <c r="AA45" s="509"/>
      <c r="AB45" s="509"/>
      <c r="AC45" s="49" t="s">
        <v>6891</v>
      </c>
    </row>
    <row r="46" spans="1:29" s="49" customFormat="1" x14ac:dyDescent="0.25">
      <c r="A46" s="507">
        <v>44933</v>
      </c>
      <c r="B46" s="185" t="s">
        <v>6317</v>
      </c>
      <c r="C46" s="508"/>
      <c r="D46" s="508">
        <v>6</v>
      </c>
      <c r="E46" s="508">
        <v>12</v>
      </c>
      <c r="F46" s="508"/>
      <c r="G46" s="508"/>
      <c r="H46" s="508">
        <v>44</v>
      </c>
      <c r="I46" s="508"/>
      <c r="J46" s="508">
        <v>6</v>
      </c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8"/>
      <c r="W46" s="508"/>
      <c r="X46" s="508"/>
      <c r="Y46" s="508"/>
      <c r="Z46" s="508"/>
      <c r="AA46" s="508"/>
      <c r="AB46" s="508"/>
      <c r="AC46" s="507">
        <v>45141</v>
      </c>
    </row>
    <row r="47" spans="1:29" s="49" customFormat="1" x14ac:dyDescent="0.25">
      <c r="A47" s="507">
        <v>44933</v>
      </c>
      <c r="B47" s="185" t="s">
        <v>6317</v>
      </c>
      <c r="C47" s="185"/>
      <c r="D47" s="185">
        <v>8</v>
      </c>
      <c r="E47" s="185"/>
      <c r="F47" s="185"/>
      <c r="G47" s="185"/>
      <c r="H47" s="185">
        <v>100</v>
      </c>
      <c r="I47" s="185"/>
      <c r="J47" s="185">
        <v>8</v>
      </c>
      <c r="K47" s="185"/>
      <c r="L47" s="185"/>
      <c r="M47" s="185">
        <v>36</v>
      </c>
      <c r="N47" s="185"/>
      <c r="O47" s="185"/>
      <c r="P47" s="185">
        <v>30</v>
      </c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699">
        <v>45202</v>
      </c>
    </row>
    <row r="48" spans="1:29" s="49" customFormat="1" x14ac:dyDescent="0.25">
      <c r="A48" s="507">
        <v>44992</v>
      </c>
      <c r="B48" s="508" t="s">
        <v>6985</v>
      </c>
      <c r="C48" s="508"/>
      <c r="D48" s="508"/>
      <c r="E48" s="508"/>
      <c r="F48" s="508">
        <v>164</v>
      </c>
      <c r="G48" s="508"/>
      <c r="H48" s="508"/>
      <c r="I48" s="508"/>
      <c r="J48" s="508"/>
      <c r="K48" s="508"/>
      <c r="L48" s="508"/>
      <c r="M48" s="508"/>
      <c r="N48" s="508"/>
      <c r="O48" s="508"/>
      <c r="P48" s="508">
        <v>127</v>
      </c>
      <c r="Q48" s="508"/>
      <c r="R48" s="508">
        <v>37</v>
      </c>
      <c r="S48" s="508"/>
      <c r="T48" s="508"/>
      <c r="U48" s="508"/>
      <c r="V48" s="508"/>
      <c r="W48" s="508"/>
      <c r="X48" s="508"/>
      <c r="Y48" s="508"/>
      <c r="Z48" s="509">
        <v>5</v>
      </c>
      <c r="AA48" s="509"/>
      <c r="AB48" s="509"/>
    </row>
    <row r="49" spans="1:28" s="49" customFormat="1" x14ac:dyDescent="0.25">
      <c r="A49" s="507">
        <v>44992</v>
      </c>
      <c r="B49" s="508" t="s">
        <v>6985</v>
      </c>
      <c r="C49" s="508">
        <v>9</v>
      </c>
      <c r="D49" s="508">
        <v>48</v>
      </c>
      <c r="E49" s="508"/>
      <c r="F49" s="508">
        <v>30</v>
      </c>
      <c r="G49" s="508"/>
      <c r="H49" s="508">
        <v>50</v>
      </c>
      <c r="I49" s="508"/>
      <c r="J49" s="508">
        <v>39</v>
      </c>
      <c r="K49" s="508">
        <v>34</v>
      </c>
      <c r="L49" s="508"/>
      <c r="M49" s="508"/>
      <c r="N49" s="508"/>
      <c r="O49" s="508"/>
      <c r="P49" s="508">
        <v>20</v>
      </c>
      <c r="Q49" s="508"/>
      <c r="R49" s="508"/>
      <c r="S49" s="508"/>
      <c r="T49" s="508"/>
      <c r="U49" s="508">
        <v>50</v>
      </c>
      <c r="V49" s="508"/>
      <c r="W49" s="508"/>
      <c r="X49" s="508">
        <v>44</v>
      </c>
      <c r="Y49" s="508"/>
      <c r="Z49" s="509"/>
      <c r="AA49" s="509"/>
      <c r="AB49" s="509"/>
    </row>
    <row r="50" spans="1:28" s="1" customFormat="1" x14ac:dyDescent="0.25">
      <c r="A50" s="55">
        <v>45023</v>
      </c>
      <c r="B50" s="436" t="s">
        <v>6959</v>
      </c>
      <c r="C50" s="53">
        <v>150</v>
      </c>
      <c r="D50" s="53">
        <v>150</v>
      </c>
      <c r="E50" s="53">
        <v>500</v>
      </c>
      <c r="F50" s="53">
        <v>100</v>
      </c>
      <c r="G50" s="354"/>
      <c r="H50" s="354"/>
      <c r="I50" s="53">
        <v>19</v>
      </c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</row>
    <row r="51" spans="1:28" s="1" customFormat="1" x14ac:dyDescent="0.25">
      <c r="A51" s="55">
        <v>45084</v>
      </c>
      <c r="B51" s="436" t="s">
        <v>6965</v>
      </c>
      <c r="C51" s="53">
        <v>300</v>
      </c>
      <c r="D51" s="53">
        <v>300</v>
      </c>
      <c r="E51" s="53">
        <v>500</v>
      </c>
      <c r="F51" s="53">
        <v>300</v>
      </c>
      <c r="G51" s="354"/>
      <c r="H51" s="354"/>
      <c r="I51" s="354"/>
      <c r="J51" s="354"/>
      <c r="K51" s="53">
        <v>100</v>
      </c>
      <c r="L51" s="354"/>
      <c r="M51" s="354"/>
      <c r="N51" s="53">
        <v>104</v>
      </c>
      <c r="O51" s="354"/>
      <c r="P51" s="53">
        <v>300</v>
      </c>
      <c r="Q51" s="354"/>
      <c r="R51" s="354"/>
      <c r="S51" s="354"/>
      <c r="T51" s="354"/>
      <c r="U51" s="354"/>
      <c r="V51" s="354"/>
      <c r="W51" s="354"/>
      <c r="X51" s="53">
        <v>100</v>
      </c>
      <c r="Y51" s="354"/>
      <c r="Z51" s="354"/>
      <c r="AA51" s="354"/>
      <c r="AB51" s="354"/>
    </row>
    <row r="52" spans="1:28" s="1" customFormat="1" x14ac:dyDescent="0.25">
      <c r="A52" s="55">
        <v>45084</v>
      </c>
      <c r="B52" s="436" t="s">
        <v>6964</v>
      </c>
      <c r="C52" s="354"/>
      <c r="D52" s="354"/>
      <c r="E52" s="354"/>
      <c r="F52" s="354"/>
      <c r="G52" s="354"/>
      <c r="H52" s="53">
        <v>400</v>
      </c>
      <c r="I52" s="354"/>
      <c r="J52" s="354"/>
      <c r="K52" s="354"/>
      <c r="L52" s="354"/>
      <c r="M52" s="354"/>
      <c r="N52" s="354"/>
      <c r="O52" s="354"/>
      <c r="P52" s="354"/>
      <c r="Q52" s="354"/>
      <c r="R52" s="354"/>
      <c r="S52" s="354"/>
      <c r="T52" s="354"/>
      <c r="U52" s="53">
        <v>400</v>
      </c>
      <c r="V52" s="354"/>
      <c r="W52" s="354"/>
      <c r="X52" s="354"/>
      <c r="Y52" s="354"/>
      <c r="Z52" s="354"/>
      <c r="AA52" s="354"/>
      <c r="AB52" s="354"/>
    </row>
    <row r="53" spans="1:28" s="1" customFormat="1" x14ac:dyDescent="0.25">
      <c r="A53" s="55">
        <v>45114</v>
      </c>
      <c r="B53" s="436" t="s">
        <v>6973</v>
      </c>
      <c r="C53" s="53">
        <v>130</v>
      </c>
      <c r="D53" s="53">
        <v>130</v>
      </c>
      <c r="E53" s="53">
        <v>300</v>
      </c>
      <c r="F53" s="53">
        <v>50</v>
      </c>
      <c r="G53" s="354"/>
      <c r="H53" s="354"/>
      <c r="I53" s="354"/>
      <c r="J53" s="354"/>
      <c r="K53" s="53">
        <v>50</v>
      </c>
      <c r="L53" s="354"/>
      <c r="M53" s="53">
        <v>100</v>
      </c>
      <c r="N53" s="53">
        <v>140</v>
      </c>
      <c r="O53" s="354"/>
      <c r="P53" s="53">
        <v>150</v>
      </c>
      <c r="Q53" s="354"/>
      <c r="R53" s="354"/>
      <c r="S53" s="354"/>
      <c r="T53" s="354"/>
      <c r="U53" s="354"/>
      <c r="V53" s="354"/>
      <c r="W53" s="354"/>
      <c r="X53" s="53">
        <v>50</v>
      </c>
      <c r="Y53" s="354"/>
      <c r="Z53" s="354"/>
      <c r="AA53" s="354"/>
      <c r="AB53" s="354"/>
    </row>
    <row r="54" spans="1:28" s="1" customFormat="1" x14ac:dyDescent="0.25">
      <c r="A54" s="55">
        <v>45114</v>
      </c>
      <c r="B54" s="436" t="s">
        <v>6974</v>
      </c>
      <c r="C54" s="354"/>
      <c r="D54" s="354"/>
      <c r="E54" s="354"/>
      <c r="F54" s="354"/>
      <c r="G54" s="354"/>
      <c r="H54" s="53">
        <v>600</v>
      </c>
      <c r="I54" s="354"/>
      <c r="J54" s="354"/>
      <c r="K54" s="354"/>
      <c r="L54" s="354"/>
      <c r="M54" s="354"/>
      <c r="N54" s="354"/>
      <c r="O54" s="354"/>
      <c r="P54" s="354"/>
      <c r="Q54" s="354"/>
      <c r="R54" s="354"/>
      <c r="S54" s="354"/>
      <c r="T54" s="354"/>
      <c r="U54" s="53">
        <v>100</v>
      </c>
      <c r="V54" s="354"/>
      <c r="W54" s="354"/>
      <c r="X54" s="354"/>
      <c r="Y54" s="354"/>
      <c r="Z54" s="354"/>
      <c r="AA54" s="354"/>
      <c r="AB54" s="354"/>
    </row>
    <row r="55" spans="1:28" s="1" customFormat="1" x14ac:dyDescent="0.25">
      <c r="A55" s="12">
        <v>45145</v>
      </c>
      <c r="B55" s="75" t="s">
        <v>6976</v>
      </c>
      <c r="C55" s="53"/>
      <c r="D55" s="53"/>
      <c r="E55" s="53"/>
      <c r="F55" s="53"/>
      <c r="G55" s="53">
        <v>40</v>
      </c>
      <c r="H55" s="354"/>
      <c r="I55" s="354"/>
      <c r="J55" s="354"/>
      <c r="K55" s="53"/>
      <c r="L55" s="354"/>
      <c r="M55" s="53"/>
      <c r="N55" s="53"/>
      <c r="O55" s="354"/>
      <c r="P55" s="53"/>
      <c r="Q55" s="354"/>
      <c r="R55" s="354"/>
      <c r="S55" s="354"/>
      <c r="T55" s="354"/>
      <c r="U55" s="354"/>
      <c r="V55" s="354"/>
      <c r="W55" s="354"/>
      <c r="X55" s="53"/>
      <c r="Y55" s="354"/>
      <c r="Z55" s="354"/>
      <c r="AA55" s="354"/>
      <c r="AB55" s="354"/>
    </row>
    <row r="56" spans="1:28" s="1" customFormat="1" x14ac:dyDescent="0.25">
      <c r="A56" s="12">
        <v>45206</v>
      </c>
      <c r="B56" s="75" t="s">
        <v>6991</v>
      </c>
      <c r="C56" s="53">
        <v>60</v>
      </c>
      <c r="D56" s="53">
        <v>60</v>
      </c>
      <c r="E56" s="53">
        <v>100</v>
      </c>
      <c r="F56" s="53">
        <v>150</v>
      </c>
      <c r="G56" s="354"/>
      <c r="H56" s="354"/>
      <c r="I56" s="354"/>
      <c r="J56" s="354"/>
      <c r="K56" s="53">
        <v>32</v>
      </c>
      <c r="L56" s="354"/>
      <c r="M56" s="354"/>
      <c r="N56" s="354"/>
      <c r="O56" s="354"/>
      <c r="P56" s="53">
        <v>250</v>
      </c>
      <c r="Q56" s="354"/>
      <c r="R56" s="354"/>
      <c r="S56" s="354"/>
      <c r="T56" s="354"/>
      <c r="U56" s="354"/>
      <c r="V56" s="354"/>
      <c r="W56" s="354"/>
      <c r="X56" s="53">
        <v>30</v>
      </c>
      <c r="Y56" s="354"/>
      <c r="Z56" s="354"/>
      <c r="AA56" s="354"/>
      <c r="AB56" s="354"/>
    </row>
    <row r="57" spans="1:28" s="1" customFormat="1" x14ac:dyDescent="0.25">
      <c r="A57" s="12">
        <v>45237</v>
      </c>
      <c r="B57" s="75" t="s">
        <v>6994</v>
      </c>
      <c r="C57" s="53">
        <v>50</v>
      </c>
      <c r="D57" s="53">
        <v>50</v>
      </c>
      <c r="E57" s="354"/>
      <c r="F57" s="53">
        <v>100</v>
      </c>
      <c r="G57" s="354"/>
      <c r="H57" s="53">
        <v>200</v>
      </c>
      <c r="I57" s="354"/>
      <c r="J57" s="354"/>
      <c r="K57" s="53">
        <v>70</v>
      </c>
      <c r="L57" s="354"/>
      <c r="M57" s="354"/>
      <c r="N57" s="354"/>
      <c r="O57" s="354"/>
      <c r="P57" s="53">
        <v>100</v>
      </c>
      <c r="Q57" s="354"/>
      <c r="R57" s="354"/>
      <c r="S57" s="354"/>
      <c r="T57" s="354"/>
      <c r="U57" s="53">
        <v>100</v>
      </c>
      <c r="V57" s="354"/>
      <c r="W57" s="354"/>
      <c r="X57" s="53">
        <v>80</v>
      </c>
      <c r="Y57" s="354"/>
      <c r="Z57" s="354"/>
      <c r="AA57" s="354"/>
      <c r="AB57" s="354"/>
    </row>
    <row r="58" spans="1:28" s="1" customFormat="1" x14ac:dyDescent="0.25">
      <c r="A58" s="55" t="s">
        <v>7010</v>
      </c>
      <c r="B58" s="75" t="s">
        <v>7011</v>
      </c>
      <c r="C58" s="354"/>
      <c r="D58" s="354"/>
      <c r="E58" s="354"/>
      <c r="F58" s="354"/>
      <c r="G58" s="354"/>
      <c r="H58" s="354"/>
      <c r="I58" s="354"/>
      <c r="J58" s="354"/>
      <c r="K58" s="53">
        <v>100</v>
      </c>
      <c r="L58" s="354"/>
      <c r="M58" s="53">
        <v>100</v>
      </c>
      <c r="N58" s="354"/>
      <c r="O58" s="354"/>
      <c r="P58" s="354"/>
      <c r="Q58" s="354"/>
      <c r="R58" s="354"/>
      <c r="S58" s="354"/>
      <c r="T58" s="53">
        <v>300</v>
      </c>
      <c r="U58" s="354"/>
      <c r="V58" s="354"/>
      <c r="W58" s="354"/>
      <c r="X58" s="53">
        <v>100</v>
      </c>
      <c r="Y58" s="354"/>
      <c r="Z58" s="354"/>
      <c r="AA58" s="354"/>
      <c r="AB58" s="354"/>
    </row>
    <row r="59" spans="1:28" s="1" customFormat="1" x14ac:dyDescent="0.25">
      <c r="A59" s="55" t="s">
        <v>7010</v>
      </c>
      <c r="B59" s="75" t="s">
        <v>63</v>
      </c>
      <c r="C59" s="354"/>
      <c r="D59" s="354"/>
      <c r="E59" s="354"/>
      <c r="F59" s="354"/>
      <c r="G59" s="354"/>
      <c r="H59" s="354"/>
      <c r="I59" s="354"/>
      <c r="J59" s="354"/>
      <c r="K59" s="53"/>
      <c r="L59" s="354"/>
      <c r="M59" s="53"/>
      <c r="N59" s="354"/>
      <c r="O59" s="354"/>
      <c r="P59" s="354"/>
      <c r="Q59" s="354"/>
      <c r="R59" s="53">
        <v>-65</v>
      </c>
      <c r="S59" s="354"/>
      <c r="T59" s="53"/>
      <c r="U59" s="354"/>
      <c r="V59" s="354"/>
      <c r="W59" s="354"/>
      <c r="X59" s="53"/>
      <c r="Y59" s="354"/>
      <c r="Z59" s="354"/>
      <c r="AA59" s="354"/>
      <c r="AB59" s="354"/>
    </row>
    <row r="60" spans="1:28" s="49" customFormat="1" x14ac:dyDescent="0.25">
      <c r="A60" s="933" t="s">
        <v>7001</v>
      </c>
      <c r="B60" s="185" t="s">
        <v>7003</v>
      </c>
      <c r="C60" s="508"/>
      <c r="D60" s="508">
        <v>30</v>
      </c>
      <c r="E60" s="508"/>
      <c r="F60" s="508"/>
      <c r="G60" s="508">
        <v>7</v>
      </c>
      <c r="H60" s="508"/>
      <c r="I60" s="508"/>
      <c r="J60" s="508"/>
      <c r="K60" s="508"/>
      <c r="L60" s="508"/>
      <c r="M60" s="508"/>
      <c r="N60" s="508"/>
      <c r="O60" s="508"/>
      <c r="P60" s="508"/>
      <c r="Q60" s="508"/>
      <c r="R60" s="508"/>
      <c r="S60" s="508"/>
      <c r="T60" s="508"/>
      <c r="U60" s="508"/>
      <c r="V60" s="508"/>
      <c r="W60" s="508"/>
      <c r="X60" s="508"/>
      <c r="Y60" s="508"/>
      <c r="Z60" s="508"/>
      <c r="AA60" s="508"/>
      <c r="AB60" s="508"/>
    </row>
    <row r="61" spans="1:28" s="49" customFormat="1" x14ac:dyDescent="0.25">
      <c r="A61" s="933" t="s">
        <v>7001</v>
      </c>
      <c r="B61" s="508" t="s">
        <v>6985</v>
      </c>
      <c r="C61" s="508"/>
      <c r="D61" s="508">
        <v>30</v>
      </c>
      <c r="E61" s="508"/>
      <c r="F61" s="508"/>
      <c r="G61" s="508"/>
      <c r="H61" s="508"/>
      <c r="I61" s="508"/>
      <c r="J61" s="508"/>
      <c r="K61" s="508"/>
      <c r="L61" s="508"/>
      <c r="M61" s="508"/>
      <c r="N61" s="508"/>
      <c r="O61" s="508"/>
      <c r="P61" s="508"/>
      <c r="Q61" s="508"/>
      <c r="R61" s="508"/>
      <c r="S61" s="508"/>
      <c r="T61" s="508"/>
      <c r="U61" s="508"/>
      <c r="V61" s="508"/>
      <c r="W61" s="508"/>
      <c r="X61" s="508"/>
      <c r="Y61" s="508"/>
      <c r="Z61" s="508"/>
      <c r="AA61" s="508"/>
      <c r="AB61" s="508"/>
    </row>
    <row r="62" spans="1:28" s="1" customFormat="1" x14ac:dyDescent="0.25">
      <c r="A62" s="301" t="s">
        <v>7029</v>
      </c>
      <c r="B62" s="75" t="s">
        <v>7032</v>
      </c>
      <c r="C62" s="354"/>
      <c r="D62" s="53">
        <v>100</v>
      </c>
      <c r="E62" s="354"/>
      <c r="F62" s="53">
        <v>100</v>
      </c>
      <c r="G62" s="354"/>
      <c r="H62" s="354"/>
      <c r="I62" s="354"/>
      <c r="J62" s="354"/>
      <c r="K62" s="354"/>
      <c r="L62" s="354"/>
      <c r="M62" s="354"/>
      <c r="N62" s="53">
        <v>41</v>
      </c>
      <c r="O62" s="354"/>
      <c r="P62" s="354"/>
      <c r="Q62" s="354"/>
      <c r="R62" s="354"/>
      <c r="S62" s="354"/>
      <c r="T62" s="354"/>
      <c r="U62" s="53">
        <v>100</v>
      </c>
      <c r="V62" s="354"/>
      <c r="W62" s="354"/>
      <c r="X62" s="354"/>
      <c r="Y62" s="354"/>
      <c r="Z62" s="354"/>
      <c r="AA62" s="53">
        <v>30</v>
      </c>
      <c r="AB62" s="354"/>
    </row>
    <row r="63" spans="1:28" s="1" customFormat="1" x14ac:dyDescent="0.25">
      <c r="A63" s="12" t="s">
        <v>7042</v>
      </c>
      <c r="B63" s="75" t="s">
        <v>7048</v>
      </c>
      <c r="C63" s="354"/>
      <c r="D63" s="53">
        <v>100</v>
      </c>
      <c r="E63" s="354"/>
      <c r="F63" s="354"/>
      <c r="G63" s="354"/>
      <c r="H63" s="354"/>
      <c r="I63" s="354"/>
      <c r="J63" s="354"/>
      <c r="K63" s="354"/>
      <c r="L63" s="354"/>
      <c r="M63" s="354"/>
      <c r="N63" s="53">
        <v>13</v>
      </c>
      <c r="O63" s="53">
        <v>100</v>
      </c>
      <c r="P63" s="354"/>
      <c r="Q63" s="354"/>
      <c r="R63" s="354"/>
      <c r="S63" s="354"/>
      <c r="T63" s="354"/>
      <c r="U63" s="354"/>
      <c r="V63" s="354"/>
      <c r="W63" s="354"/>
      <c r="X63" s="53">
        <v>28</v>
      </c>
      <c r="Y63" s="354"/>
      <c r="Z63" s="354"/>
      <c r="AA63" s="354"/>
      <c r="AB63" s="354"/>
    </row>
    <row r="64" spans="1:28" s="1" customFormat="1" x14ac:dyDescent="0.25">
      <c r="A64" s="12" t="s">
        <v>7053</v>
      </c>
      <c r="B64" s="13" t="s">
        <v>6189</v>
      </c>
      <c r="C64" s="354"/>
      <c r="D64" s="354"/>
      <c r="E64" s="354"/>
      <c r="F64" s="354"/>
      <c r="G64" s="354"/>
      <c r="H64" s="354"/>
      <c r="I64" s="354"/>
      <c r="J64" s="354"/>
      <c r="K64" s="354"/>
      <c r="L64" s="354"/>
      <c r="M64" s="354"/>
      <c r="N64" s="354"/>
      <c r="O64" s="53">
        <v>50</v>
      </c>
      <c r="P64" s="354"/>
      <c r="Q64" s="354"/>
      <c r="R64" s="354"/>
      <c r="S64" s="354"/>
      <c r="T64" s="354"/>
      <c r="U64" s="354"/>
      <c r="V64" s="354"/>
      <c r="W64" s="354"/>
      <c r="X64" s="354"/>
      <c r="Y64" s="354"/>
      <c r="Z64" s="354"/>
      <c r="AA64" s="354"/>
      <c r="AB64" s="354"/>
    </row>
    <row r="65" spans="1:28" s="1" customFormat="1" x14ac:dyDescent="0.25">
      <c r="A65" s="12" t="s">
        <v>7059</v>
      </c>
      <c r="B65" s="13" t="s">
        <v>7061</v>
      </c>
      <c r="C65" s="53">
        <v>63</v>
      </c>
      <c r="D65" s="53">
        <v>83</v>
      </c>
      <c r="E65" s="53">
        <v>200</v>
      </c>
      <c r="F65" s="53">
        <v>15</v>
      </c>
      <c r="G65" s="53">
        <v>32</v>
      </c>
      <c r="H65" s="53">
        <v>128</v>
      </c>
      <c r="I65" s="53">
        <v>32</v>
      </c>
      <c r="J65" s="354"/>
      <c r="K65" s="354"/>
      <c r="L65" s="354"/>
      <c r="M65" s="53">
        <v>64</v>
      </c>
      <c r="N65" s="354"/>
      <c r="O65" s="354"/>
      <c r="P65" s="53">
        <v>15</v>
      </c>
      <c r="Q65" s="354"/>
      <c r="R65" s="354"/>
      <c r="S65" s="354"/>
      <c r="T65" s="354"/>
      <c r="U65" s="354"/>
      <c r="V65" s="354"/>
      <c r="W65" s="354"/>
      <c r="X65" s="354"/>
      <c r="Y65" s="354"/>
      <c r="Z65" s="354"/>
      <c r="AA65" s="354"/>
      <c r="AB65" s="354"/>
    </row>
    <row r="66" spans="1:28" s="49" customFormat="1" x14ac:dyDescent="0.25">
      <c r="A66" s="507" t="s">
        <v>7076</v>
      </c>
      <c r="B66" s="508" t="s">
        <v>6985</v>
      </c>
      <c r="C66" s="508"/>
      <c r="D66" s="508"/>
      <c r="E66" s="508"/>
      <c r="F66" s="508"/>
      <c r="G66" s="508"/>
      <c r="H66" s="508"/>
      <c r="I66" s="508"/>
      <c r="J66" s="508"/>
      <c r="K66" s="508"/>
      <c r="L66" s="508"/>
      <c r="M66" s="508"/>
      <c r="N66" s="508"/>
      <c r="O66" s="508"/>
      <c r="P66" s="508"/>
      <c r="Q66" s="508"/>
      <c r="R66" s="508"/>
      <c r="S66" s="508"/>
      <c r="T66" s="508"/>
      <c r="U66" s="508"/>
      <c r="V66" s="508"/>
      <c r="W66" s="508"/>
      <c r="X66" s="508">
        <v>50</v>
      </c>
      <c r="Y66" s="508"/>
      <c r="Z66" s="508"/>
      <c r="AA66" s="508"/>
      <c r="AB66" s="508"/>
    </row>
    <row r="67" spans="1:28" s="1" customFormat="1" x14ac:dyDescent="0.25">
      <c r="A67" s="12" t="s">
        <v>7084</v>
      </c>
      <c r="B67" s="13" t="s">
        <v>7087</v>
      </c>
      <c r="C67" s="53">
        <v>150</v>
      </c>
      <c r="D67" s="53">
        <v>471</v>
      </c>
      <c r="E67" s="53">
        <v>314</v>
      </c>
      <c r="F67" s="53">
        <v>250</v>
      </c>
      <c r="G67" s="354"/>
      <c r="H67" s="53">
        <v>300</v>
      </c>
      <c r="I67" s="354"/>
      <c r="J67" s="354"/>
      <c r="K67" s="354"/>
      <c r="L67" s="354"/>
      <c r="M67" s="53">
        <v>50</v>
      </c>
      <c r="N67" s="53">
        <v>60</v>
      </c>
      <c r="O67" s="354"/>
      <c r="P67" s="53">
        <v>250</v>
      </c>
      <c r="Q67" s="354"/>
      <c r="R67" s="354"/>
      <c r="S67" s="354"/>
      <c r="T67" s="354"/>
      <c r="U67" s="354"/>
      <c r="V67" s="354"/>
      <c r="W67" s="354"/>
      <c r="X67" s="354"/>
      <c r="Y67" s="354"/>
      <c r="Z67" s="354"/>
      <c r="AA67" s="354"/>
      <c r="AB67" s="354"/>
    </row>
    <row r="68" spans="1:28" s="1" customFormat="1" x14ac:dyDescent="0.25">
      <c r="A68" s="55" t="s">
        <v>7094</v>
      </c>
      <c r="B68" s="13" t="s">
        <v>7096</v>
      </c>
      <c r="C68" s="53">
        <v>44</v>
      </c>
      <c r="D68" s="354"/>
      <c r="E68" s="354"/>
      <c r="F68" s="53">
        <v>185</v>
      </c>
      <c r="G68" s="354"/>
      <c r="H68" s="53">
        <v>436</v>
      </c>
      <c r="I68" s="354"/>
      <c r="J68" s="354"/>
      <c r="K68" s="53">
        <v>80</v>
      </c>
      <c r="L68" s="354"/>
      <c r="M68" s="53">
        <v>52</v>
      </c>
      <c r="N68" s="53">
        <v>4</v>
      </c>
      <c r="O68" s="354"/>
      <c r="P68" s="53">
        <v>209</v>
      </c>
      <c r="Q68" s="354"/>
      <c r="R68" s="354"/>
      <c r="S68" s="354"/>
      <c r="T68" s="354"/>
      <c r="U68" s="354"/>
      <c r="V68" s="354"/>
      <c r="W68" s="354"/>
      <c r="X68" s="53">
        <v>264</v>
      </c>
      <c r="Y68" s="354"/>
      <c r="Z68" s="354"/>
      <c r="AA68" s="354"/>
      <c r="AB68" s="354"/>
    </row>
    <row r="69" spans="1:28" s="1" customFormat="1" x14ac:dyDescent="0.25">
      <c r="A69" s="55" t="s">
        <v>7094</v>
      </c>
      <c r="B69" s="13" t="s">
        <v>63</v>
      </c>
      <c r="C69" s="354"/>
      <c r="D69" s="354"/>
      <c r="E69" s="354"/>
      <c r="F69" s="354"/>
      <c r="G69" s="354"/>
      <c r="H69" s="354"/>
      <c r="I69" s="354"/>
      <c r="J69" s="354"/>
      <c r="K69" s="354"/>
      <c r="L69" s="354"/>
      <c r="M69" s="354"/>
      <c r="N69" s="354"/>
      <c r="O69" s="354"/>
      <c r="P69" s="354"/>
      <c r="Q69" s="354"/>
      <c r="R69" s="53">
        <v>-123</v>
      </c>
      <c r="S69" s="354"/>
      <c r="T69" s="354"/>
      <c r="U69" s="354"/>
      <c r="V69" s="53">
        <v>-450</v>
      </c>
      <c r="W69" s="354"/>
      <c r="X69" s="354"/>
      <c r="Y69" s="354"/>
      <c r="Z69" s="354"/>
      <c r="AA69" s="354"/>
      <c r="AB69" s="354"/>
    </row>
    <row r="70" spans="1:28" s="1" customFormat="1" x14ac:dyDescent="0.25">
      <c r="A70" s="12" t="s">
        <v>7113</v>
      </c>
      <c r="B70" s="13" t="s">
        <v>7116</v>
      </c>
      <c r="C70" s="354"/>
      <c r="D70" s="354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54"/>
      <c r="P70" s="354"/>
      <c r="Q70" s="354"/>
      <c r="R70" s="354"/>
      <c r="S70" s="354"/>
      <c r="T70" s="354"/>
      <c r="U70" s="53">
        <v>250</v>
      </c>
      <c r="V70" s="354"/>
      <c r="W70" s="354"/>
      <c r="X70" s="354"/>
      <c r="Y70" s="354"/>
      <c r="Z70" s="354"/>
      <c r="AA70" s="354"/>
      <c r="AB70" s="354"/>
    </row>
    <row r="71" spans="1:28" s="1" customFormat="1" ht="17" thickBot="1" x14ac:dyDescent="0.3">
      <c r="A71" s="12" t="s">
        <v>7126</v>
      </c>
      <c r="B71" s="13" t="s">
        <v>7129</v>
      </c>
      <c r="C71" s="354"/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53">
        <v>30</v>
      </c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</row>
    <row r="72" spans="1:28" s="6" customFormat="1" ht="17" thickBot="1" x14ac:dyDescent="0.3">
      <c r="A72" s="161" t="s">
        <v>7052</v>
      </c>
      <c r="B72" s="34"/>
      <c r="C72" s="34">
        <f>SUM(C43:C71)</f>
        <v>1906</v>
      </c>
      <c r="D72" s="34">
        <f t="shared" ref="D72:AB72" si="4">SUM(D43:D71)</f>
        <v>2499</v>
      </c>
      <c r="E72" s="34">
        <f t="shared" si="4"/>
        <v>4182</v>
      </c>
      <c r="F72" s="34">
        <f t="shared" si="4"/>
        <v>2007</v>
      </c>
      <c r="G72" s="34">
        <f t="shared" si="4"/>
        <v>275</v>
      </c>
      <c r="H72" s="34">
        <f t="shared" si="4"/>
        <v>3718</v>
      </c>
      <c r="I72" s="34">
        <f t="shared" si="4"/>
        <v>678</v>
      </c>
      <c r="J72" s="34">
        <f t="shared" si="4"/>
        <v>53</v>
      </c>
      <c r="K72" s="34">
        <f t="shared" si="4"/>
        <v>610</v>
      </c>
      <c r="L72" s="34">
        <f t="shared" si="4"/>
        <v>537</v>
      </c>
      <c r="M72" s="34">
        <f t="shared" si="4"/>
        <v>835</v>
      </c>
      <c r="N72" s="34">
        <f t="shared" si="4"/>
        <v>990</v>
      </c>
      <c r="O72" s="34">
        <f t="shared" si="4"/>
        <v>489</v>
      </c>
      <c r="P72" s="34">
        <f t="shared" si="4"/>
        <v>1741</v>
      </c>
      <c r="Q72" s="34">
        <f t="shared" si="4"/>
        <v>350</v>
      </c>
      <c r="R72" s="34">
        <f t="shared" si="4"/>
        <v>129</v>
      </c>
      <c r="S72" s="34">
        <f t="shared" si="4"/>
        <v>55</v>
      </c>
      <c r="T72" s="34">
        <f t="shared" si="4"/>
        <v>486</v>
      </c>
      <c r="U72" s="34">
        <f t="shared" si="4"/>
        <v>2663</v>
      </c>
      <c r="V72" s="34">
        <f t="shared" si="4"/>
        <v>576</v>
      </c>
      <c r="W72" s="34">
        <f t="shared" si="4"/>
        <v>200</v>
      </c>
      <c r="X72" s="34">
        <f t="shared" si="4"/>
        <v>818</v>
      </c>
      <c r="Y72" s="34">
        <f t="shared" si="4"/>
        <v>271</v>
      </c>
      <c r="Z72" s="34">
        <f t="shared" si="4"/>
        <v>23</v>
      </c>
      <c r="AA72" s="34">
        <f t="shared" si="4"/>
        <v>30</v>
      </c>
      <c r="AB72" s="34">
        <f t="shared" si="4"/>
        <v>0</v>
      </c>
    </row>
    <row r="73" spans="1:28" s="1" customFormat="1" x14ac:dyDescent="0.25">
      <c r="A73" s="809">
        <v>44934</v>
      </c>
      <c r="B73" s="582" t="s">
        <v>63</v>
      </c>
      <c r="C73" s="53">
        <v>-107</v>
      </c>
      <c r="D73" s="53">
        <v>-50</v>
      </c>
      <c r="E73" s="354"/>
      <c r="F73" s="53">
        <v>-300</v>
      </c>
      <c r="G73" s="354"/>
      <c r="H73" s="354"/>
      <c r="I73" s="354"/>
      <c r="J73" s="354"/>
      <c r="K73" s="53">
        <v>-27</v>
      </c>
      <c r="L73" s="354"/>
      <c r="M73" s="354"/>
      <c r="N73" s="354"/>
      <c r="O73" s="354"/>
      <c r="P73" s="53">
        <v>-50</v>
      </c>
      <c r="Q73" s="354"/>
      <c r="R73" s="354"/>
      <c r="S73" s="354"/>
      <c r="T73" s="53">
        <v>-62</v>
      </c>
      <c r="U73" s="53">
        <v>-195</v>
      </c>
      <c r="V73" s="354"/>
      <c r="W73" s="354"/>
      <c r="X73" s="354"/>
      <c r="Y73" s="354"/>
      <c r="Z73" s="354"/>
      <c r="AA73" s="354"/>
      <c r="AB73" s="354"/>
    </row>
    <row r="74" spans="1:28" s="1" customFormat="1" x14ac:dyDescent="0.25">
      <c r="A74" s="12">
        <v>45115</v>
      </c>
      <c r="B74" s="436" t="s">
        <v>63</v>
      </c>
      <c r="C74" s="53">
        <v>-176</v>
      </c>
      <c r="D74" s="53">
        <v>-150</v>
      </c>
      <c r="E74" s="53">
        <v>-50</v>
      </c>
      <c r="F74" s="354"/>
      <c r="G74" s="354"/>
      <c r="H74" s="354"/>
      <c r="I74" s="53">
        <v>-170</v>
      </c>
      <c r="J74" s="354"/>
      <c r="K74" s="53">
        <v>-53</v>
      </c>
      <c r="L74" s="354"/>
      <c r="M74" s="354"/>
      <c r="N74" s="354"/>
      <c r="O74" s="354"/>
      <c r="P74" s="354"/>
      <c r="Q74" s="53">
        <v>-19</v>
      </c>
      <c r="R74" s="354"/>
      <c r="S74" s="354"/>
      <c r="T74" s="53">
        <v>-18</v>
      </c>
      <c r="U74" s="354"/>
      <c r="V74" s="354"/>
      <c r="W74" s="354"/>
      <c r="X74" s="53">
        <v>-50</v>
      </c>
      <c r="Y74" s="354"/>
      <c r="Z74" s="354"/>
      <c r="AA74" s="354"/>
      <c r="AB74" s="354"/>
    </row>
    <row r="75" spans="1:28" s="1" customFormat="1" x14ac:dyDescent="0.25">
      <c r="A75" s="12">
        <v>45115</v>
      </c>
      <c r="B75" s="436" t="s">
        <v>63</v>
      </c>
      <c r="C75" s="53"/>
      <c r="D75" s="354"/>
      <c r="E75" s="354"/>
      <c r="F75" s="53">
        <v>-137</v>
      </c>
      <c r="G75" s="354"/>
      <c r="H75" s="53">
        <v>-25</v>
      </c>
      <c r="I75" s="354"/>
      <c r="J75" s="354"/>
      <c r="K75" s="354"/>
      <c r="L75" s="354"/>
      <c r="M75" s="53"/>
      <c r="N75" s="53"/>
      <c r="O75" s="53"/>
      <c r="P75" s="53">
        <v>-20</v>
      </c>
      <c r="Q75" s="354"/>
      <c r="R75" s="354"/>
      <c r="S75" s="354"/>
      <c r="T75" s="354"/>
      <c r="U75" s="53">
        <v>-10</v>
      </c>
      <c r="V75" s="53"/>
      <c r="W75" s="53"/>
      <c r="X75" s="53"/>
      <c r="Y75" s="53"/>
      <c r="Z75" s="53"/>
      <c r="AA75" s="53"/>
      <c r="AB75" s="354"/>
    </row>
    <row r="76" spans="1:28" s="1" customFormat="1" x14ac:dyDescent="0.25">
      <c r="A76" s="12">
        <v>45177</v>
      </c>
      <c r="B76" s="75" t="s">
        <v>63</v>
      </c>
      <c r="C76" s="354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53">
        <v>-46</v>
      </c>
      <c r="O76" s="354"/>
      <c r="P76" s="354"/>
      <c r="Q76" s="53">
        <v>-58</v>
      </c>
      <c r="R76" s="53">
        <v>-54</v>
      </c>
      <c r="S76" s="354"/>
      <c r="T76" s="53">
        <v>-68</v>
      </c>
      <c r="U76" s="354"/>
      <c r="V76" s="354"/>
      <c r="W76" s="354"/>
      <c r="X76" s="354"/>
      <c r="Y76" s="354"/>
      <c r="Z76" s="354"/>
      <c r="AA76" s="354"/>
      <c r="AB76" s="354"/>
    </row>
    <row r="77" spans="1:28" s="1" customFormat="1" x14ac:dyDescent="0.25">
      <c r="A77" s="12">
        <v>45177</v>
      </c>
      <c r="B77" s="75" t="s">
        <v>63</v>
      </c>
      <c r="C77" s="354"/>
      <c r="D77" s="53">
        <v>-100</v>
      </c>
      <c r="E77" s="53">
        <v>-680</v>
      </c>
      <c r="F77" s="354"/>
      <c r="G77" s="53">
        <v>-33</v>
      </c>
      <c r="H77" s="53">
        <v>-400</v>
      </c>
      <c r="I77" s="354"/>
      <c r="J77" s="354"/>
      <c r="K77" s="53">
        <v>-37</v>
      </c>
      <c r="L77" s="354"/>
      <c r="M77" s="354"/>
      <c r="N77" s="354"/>
      <c r="O77" s="354"/>
      <c r="P77" s="53">
        <v>-238</v>
      </c>
      <c r="Q77" s="354"/>
      <c r="R77" s="354"/>
      <c r="S77" s="354"/>
      <c r="T77" s="354"/>
      <c r="U77" s="53">
        <v>-490</v>
      </c>
      <c r="V77" s="354"/>
      <c r="W77" s="354"/>
      <c r="X77" s="53">
        <v>-140</v>
      </c>
      <c r="Y77" s="354"/>
      <c r="Z77" s="354"/>
      <c r="AA77" s="354"/>
      <c r="AB77" s="354"/>
    </row>
    <row r="78" spans="1:28" s="1" customFormat="1" x14ac:dyDescent="0.25">
      <c r="A78" s="12" t="s">
        <v>7159</v>
      </c>
      <c r="B78" s="53" t="s">
        <v>63</v>
      </c>
      <c r="C78" s="53">
        <v>-85</v>
      </c>
      <c r="D78" s="53">
        <v>-230</v>
      </c>
      <c r="E78" s="53">
        <v>-100</v>
      </c>
      <c r="F78" s="354"/>
      <c r="G78" s="354"/>
      <c r="H78" s="53">
        <v>-50</v>
      </c>
      <c r="I78" s="354"/>
      <c r="J78" s="354"/>
      <c r="K78" s="354"/>
      <c r="L78" s="354"/>
      <c r="M78" s="354"/>
      <c r="N78" s="354"/>
      <c r="O78" s="354"/>
      <c r="P78" s="53">
        <v>-80</v>
      </c>
      <c r="Q78" s="53">
        <v>-25</v>
      </c>
      <c r="R78" s="354"/>
      <c r="S78" s="354"/>
      <c r="T78" s="53">
        <v>-22</v>
      </c>
      <c r="U78" s="53">
        <v>-38</v>
      </c>
      <c r="V78" s="53">
        <v>-46</v>
      </c>
      <c r="W78" s="354"/>
      <c r="X78" s="354"/>
      <c r="Y78" s="354"/>
      <c r="Z78" s="354"/>
      <c r="AA78" s="354"/>
      <c r="AB78" s="354"/>
    </row>
    <row r="79" spans="1:28" s="1" customFormat="1" x14ac:dyDescent="0.25">
      <c r="A79" s="12" t="s">
        <v>7247</v>
      </c>
      <c r="B79" s="13" t="s">
        <v>63</v>
      </c>
      <c r="C79" s="53">
        <v>-88</v>
      </c>
      <c r="D79" s="53">
        <v>-110</v>
      </c>
      <c r="E79" s="354"/>
      <c r="F79" s="354"/>
      <c r="G79" s="354"/>
      <c r="H79" s="53">
        <v>-100</v>
      </c>
      <c r="I79" s="354"/>
      <c r="J79" s="354"/>
      <c r="K79" s="53">
        <v>-58</v>
      </c>
      <c r="L79" s="354"/>
      <c r="M79" s="354"/>
      <c r="N79" s="354"/>
      <c r="O79" s="354"/>
      <c r="P79" s="354"/>
      <c r="Q79" s="354"/>
      <c r="R79" s="354"/>
      <c r="S79" s="354"/>
      <c r="T79" s="354"/>
      <c r="U79" s="53">
        <v>-100</v>
      </c>
      <c r="V79" s="354"/>
      <c r="W79" s="354"/>
      <c r="X79" s="53">
        <v>-32</v>
      </c>
      <c r="Y79" s="354"/>
      <c r="Z79" s="354"/>
      <c r="AA79" s="354"/>
      <c r="AB79" s="354"/>
    </row>
    <row r="80" spans="1:28" s="1" customFormat="1" x14ac:dyDescent="0.25">
      <c r="A80" s="55" t="s">
        <v>7252</v>
      </c>
      <c r="B80" s="13" t="s">
        <v>63</v>
      </c>
      <c r="C80" s="53"/>
      <c r="D80" s="53"/>
      <c r="E80" s="53"/>
      <c r="F80" s="354"/>
      <c r="G80" s="354"/>
      <c r="H80" s="53"/>
      <c r="I80" s="354"/>
      <c r="J80" s="354"/>
      <c r="K80" s="354"/>
      <c r="L80" s="354"/>
      <c r="M80" s="354"/>
      <c r="N80" s="354"/>
      <c r="O80" s="354"/>
      <c r="P80" s="53"/>
      <c r="Q80" s="354"/>
      <c r="R80" s="53">
        <v>-45</v>
      </c>
      <c r="S80" s="354"/>
      <c r="T80" s="53">
        <v>-97</v>
      </c>
      <c r="U80" s="53"/>
      <c r="V80" s="53">
        <v>-200</v>
      </c>
      <c r="W80" s="354"/>
      <c r="X80" s="354"/>
      <c r="Y80" s="354"/>
      <c r="Z80" s="354"/>
      <c r="AA80" s="354"/>
      <c r="AB80" s="354"/>
    </row>
    <row r="81" spans="1:28" s="1" customFormat="1" x14ac:dyDescent="0.25">
      <c r="A81" s="55" t="s">
        <v>7252</v>
      </c>
      <c r="B81" s="13" t="s">
        <v>63</v>
      </c>
      <c r="C81" s="354"/>
      <c r="D81" s="354"/>
      <c r="E81" s="354"/>
      <c r="F81" s="354"/>
      <c r="G81" s="354"/>
      <c r="H81" s="53">
        <v>-225</v>
      </c>
      <c r="I81" s="354"/>
      <c r="J81" s="354"/>
      <c r="K81" s="53">
        <v>-68</v>
      </c>
      <c r="L81" s="53">
        <v>-50</v>
      </c>
      <c r="M81" s="53">
        <v>-45</v>
      </c>
      <c r="N81" s="354"/>
      <c r="O81" s="354"/>
      <c r="P81" s="354"/>
      <c r="Q81" s="354"/>
      <c r="R81" s="354"/>
      <c r="S81" s="354"/>
      <c r="T81" s="354"/>
      <c r="U81" s="53">
        <v>-100</v>
      </c>
      <c r="V81" s="354"/>
      <c r="W81" s="354"/>
      <c r="X81" s="354"/>
      <c r="Y81" s="354"/>
      <c r="Z81" s="354"/>
      <c r="AA81" s="354"/>
      <c r="AB81" s="354"/>
    </row>
    <row r="82" spans="1:28" s="1" customFormat="1" x14ac:dyDescent="0.25">
      <c r="A82" s="55" t="s">
        <v>7265</v>
      </c>
      <c r="B82" s="13" t="s">
        <v>63</v>
      </c>
      <c r="C82" s="53">
        <v>-85</v>
      </c>
      <c r="D82" s="53">
        <v>-200</v>
      </c>
      <c r="E82" s="354"/>
      <c r="F82" s="354"/>
      <c r="G82" s="354"/>
      <c r="H82" s="53"/>
      <c r="I82" s="354"/>
      <c r="J82" s="354"/>
      <c r="K82" s="53"/>
      <c r="L82" s="53"/>
      <c r="M82" s="53"/>
      <c r="N82" s="354"/>
      <c r="O82" s="354"/>
      <c r="P82" s="53">
        <v>-100</v>
      </c>
      <c r="Q82" s="354"/>
      <c r="R82" s="53">
        <v>-10</v>
      </c>
      <c r="S82" s="354"/>
      <c r="T82" s="354"/>
      <c r="U82" s="53"/>
      <c r="V82" s="354"/>
      <c r="W82" s="354"/>
      <c r="X82" s="354"/>
      <c r="Y82" s="354"/>
      <c r="Z82" s="354"/>
      <c r="AA82" s="354"/>
      <c r="AB82" s="354"/>
    </row>
    <row r="83" spans="1:28" s="1" customFormat="1" x14ac:dyDescent="0.25">
      <c r="A83" s="55" t="s">
        <v>7261</v>
      </c>
      <c r="B83" s="13" t="s">
        <v>63</v>
      </c>
      <c r="C83" s="53">
        <v>-248</v>
      </c>
      <c r="D83" s="53">
        <v>-300</v>
      </c>
      <c r="E83" s="53">
        <v>-300</v>
      </c>
      <c r="F83" s="53">
        <v>-226</v>
      </c>
      <c r="G83" s="354"/>
      <c r="H83" s="354"/>
      <c r="I83" s="354"/>
      <c r="J83" s="354"/>
      <c r="K83" s="53">
        <v>-80</v>
      </c>
      <c r="L83" s="354"/>
      <c r="M83" s="354"/>
      <c r="N83" s="53">
        <v>-85</v>
      </c>
      <c r="O83" s="354"/>
      <c r="P83" s="53">
        <v>-115</v>
      </c>
      <c r="Q83" s="354"/>
      <c r="R83" s="354"/>
      <c r="S83" s="354"/>
      <c r="T83" s="354"/>
      <c r="U83" s="354"/>
      <c r="V83" s="354"/>
      <c r="W83" s="354"/>
      <c r="X83" s="53">
        <v>-100</v>
      </c>
      <c r="Y83" s="354"/>
      <c r="Z83" s="354"/>
      <c r="AA83" s="354"/>
      <c r="AB83" s="354"/>
    </row>
    <row r="84" spans="1:28" s="1" customFormat="1" x14ac:dyDescent="0.25">
      <c r="A84" s="55" t="s">
        <v>7291</v>
      </c>
      <c r="B84" s="53" t="s">
        <v>63</v>
      </c>
      <c r="C84" s="53"/>
      <c r="D84" s="53"/>
      <c r="E84" s="53"/>
      <c r="F84" s="53">
        <v>-350</v>
      </c>
      <c r="G84" s="354"/>
      <c r="H84" s="53"/>
      <c r="I84" s="354"/>
      <c r="J84" s="354"/>
      <c r="K84" s="354"/>
      <c r="L84" s="354"/>
      <c r="M84" s="354"/>
      <c r="N84" s="354"/>
      <c r="O84" s="354"/>
      <c r="P84" s="53">
        <v>-500</v>
      </c>
      <c r="Q84" s="354"/>
      <c r="R84" s="53"/>
      <c r="S84" s="354"/>
      <c r="T84" s="53"/>
      <c r="U84" s="53"/>
      <c r="V84" s="53"/>
      <c r="W84" s="354"/>
      <c r="X84" s="354"/>
      <c r="Y84" s="354"/>
      <c r="Z84" s="354"/>
      <c r="AA84" s="354"/>
      <c r="AB84" s="354"/>
    </row>
    <row r="85" spans="1:28" s="1" customFormat="1" x14ac:dyDescent="0.25">
      <c r="A85" s="12" t="s">
        <v>7282</v>
      </c>
      <c r="B85" s="53" t="s">
        <v>63</v>
      </c>
      <c r="C85" s="53">
        <v>-56</v>
      </c>
      <c r="D85" s="53">
        <v>-324</v>
      </c>
      <c r="E85" s="53">
        <v>-50</v>
      </c>
      <c r="F85" s="53">
        <v>-20</v>
      </c>
      <c r="G85" s="354"/>
      <c r="H85" s="53">
        <v>-200</v>
      </c>
      <c r="I85" s="354"/>
      <c r="J85" s="53">
        <v>-31</v>
      </c>
      <c r="K85" s="354"/>
      <c r="L85" s="53">
        <v>-32</v>
      </c>
      <c r="M85" s="354"/>
      <c r="N85" s="53">
        <v>-16</v>
      </c>
      <c r="O85" s="53">
        <v>-12</v>
      </c>
      <c r="P85" s="354"/>
      <c r="Q85" s="354"/>
      <c r="R85" s="354"/>
      <c r="S85" s="354"/>
      <c r="T85" s="354"/>
      <c r="U85" s="354"/>
      <c r="V85" s="354"/>
      <c r="W85" s="354"/>
      <c r="X85" s="354"/>
      <c r="Y85" s="354"/>
      <c r="Z85" s="354"/>
      <c r="AA85" s="354"/>
      <c r="AB85" s="354"/>
    </row>
    <row r="86" spans="1:28" s="1" customFormat="1" ht="17" thickBot="1" x14ac:dyDescent="0.3">
      <c r="A86" s="55" t="s">
        <v>7301</v>
      </c>
      <c r="B86" s="53" t="s">
        <v>63</v>
      </c>
      <c r="C86" s="53">
        <v>-50</v>
      </c>
      <c r="D86" s="354"/>
      <c r="E86" s="354"/>
      <c r="F86" s="53">
        <v>-83</v>
      </c>
      <c r="G86" s="354"/>
      <c r="H86" s="354"/>
      <c r="I86" s="354"/>
      <c r="J86" s="354"/>
      <c r="K86" s="53">
        <v>-29</v>
      </c>
      <c r="L86" s="354"/>
      <c r="M86" s="354"/>
      <c r="N86" s="354"/>
      <c r="O86" s="354"/>
      <c r="P86" s="53">
        <v>-63</v>
      </c>
      <c r="Q86" s="354"/>
      <c r="R86" s="53">
        <v>-2</v>
      </c>
      <c r="S86" s="354"/>
      <c r="T86" s="53">
        <v>-66</v>
      </c>
      <c r="U86" s="354"/>
      <c r="V86" s="354"/>
      <c r="W86" s="354"/>
      <c r="X86" s="354"/>
      <c r="Y86" s="354"/>
      <c r="Z86" s="354"/>
      <c r="AA86" s="354"/>
      <c r="AB86" s="354"/>
    </row>
    <row r="87" spans="1:28" s="6" customFormat="1" ht="17" thickBot="1" x14ac:dyDescent="0.3">
      <c r="A87" s="161" t="s">
        <v>7324</v>
      </c>
      <c r="B87" s="34"/>
      <c r="C87" s="34">
        <f>SUM(C72:C86)</f>
        <v>1011</v>
      </c>
      <c r="D87" s="34">
        <f t="shared" ref="D87:AA87" si="5">SUM(D72:D86)</f>
        <v>1035</v>
      </c>
      <c r="E87" s="34">
        <f t="shared" si="5"/>
        <v>3002</v>
      </c>
      <c r="F87" s="34">
        <f t="shared" si="5"/>
        <v>891</v>
      </c>
      <c r="G87" s="34">
        <f t="shared" si="5"/>
        <v>242</v>
      </c>
      <c r="H87" s="34">
        <f t="shared" si="5"/>
        <v>2718</v>
      </c>
      <c r="I87" s="34">
        <f t="shared" si="5"/>
        <v>508</v>
      </c>
      <c r="J87" s="34">
        <f t="shared" si="5"/>
        <v>22</v>
      </c>
      <c r="K87" s="34">
        <f t="shared" si="5"/>
        <v>258</v>
      </c>
      <c r="L87" s="34">
        <f t="shared" si="5"/>
        <v>455</v>
      </c>
      <c r="M87" s="34">
        <f t="shared" si="5"/>
        <v>790</v>
      </c>
      <c r="N87" s="34">
        <f t="shared" si="5"/>
        <v>843</v>
      </c>
      <c r="O87" s="34">
        <f t="shared" si="5"/>
        <v>477</v>
      </c>
      <c r="P87" s="34">
        <f t="shared" si="5"/>
        <v>575</v>
      </c>
      <c r="Q87" s="34">
        <f t="shared" si="5"/>
        <v>248</v>
      </c>
      <c r="R87" s="34">
        <f t="shared" si="5"/>
        <v>18</v>
      </c>
      <c r="S87" s="34">
        <f t="shared" si="5"/>
        <v>55</v>
      </c>
      <c r="T87" s="34">
        <f t="shared" si="5"/>
        <v>153</v>
      </c>
      <c r="U87" s="34">
        <f t="shared" si="5"/>
        <v>1730</v>
      </c>
      <c r="V87" s="34">
        <f t="shared" si="5"/>
        <v>330</v>
      </c>
      <c r="W87" s="34">
        <f t="shared" si="5"/>
        <v>200</v>
      </c>
      <c r="X87" s="34">
        <f t="shared" si="5"/>
        <v>496</v>
      </c>
      <c r="Y87" s="34">
        <f t="shared" si="5"/>
        <v>271</v>
      </c>
      <c r="Z87" s="34">
        <f t="shared" si="5"/>
        <v>23</v>
      </c>
      <c r="AA87" s="34">
        <f t="shared" si="5"/>
        <v>30</v>
      </c>
      <c r="AB87" s="34">
        <f>SUM(AB72:AB86)</f>
        <v>0</v>
      </c>
    </row>
    <row r="88" spans="1:28" s="1" customFormat="1" x14ac:dyDescent="0.25">
      <c r="A88" s="55">
        <v>44935</v>
      </c>
      <c r="B88" s="53" t="s">
        <v>63</v>
      </c>
      <c r="C88" s="53">
        <v>-64</v>
      </c>
      <c r="D88" s="354"/>
      <c r="E88" s="354"/>
      <c r="F88" s="53">
        <v>-225</v>
      </c>
      <c r="G88" s="354"/>
      <c r="H88" s="354"/>
      <c r="I88" s="354"/>
      <c r="J88" s="354"/>
      <c r="K88" s="53">
        <v>-114</v>
      </c>
      <c r="L88" s="354"/>
      <c r="M88" s="354"/>
      <c r="N88" s="354"/>
      <c r="O88" s="354"/>
      <c r="P88" s="53">
        <v>-200</v>
      </c>
      <c r="Q88" s="354"/>
      <c r="R88" s="53">
        <v>-10</v>
      </c>
      <c r="S88" s="354"/>
      <c r="T88" s="53">
        <v>-73</v>
      </c>
      <c r="U88" s="354"/>
      <c r="V88" s="354"/>
      <c r="W88" s="354"/>
      <c r="X88" s="53">
        <v>-200</v>
      </c>
      <c r="Y88" s="354"/>
      <c r="Z88" s="354"/>
      <c r="AA88" s="354"/>
      <c r="AB88" s="354"/>
    </row>
    <row r="89" spans="1:28" s="1" customFormat="1" x14ac:dyDescent="0.25">
      <c r="A89" s="12">
        <v>44966</v>
      </c>
      <c r="B89" s="53" t="s">
        <v>63</v>
      </c>
      <c r="C89" s="354"/>
      <c r="D89" s="354"/>
      <c r="E89" s="53">
        <v>-654</v>
      </c>
      <c r="F89" s="354"/>
      <c r="G89" s="354"/>
      <c r="H89" s="53">
        <v>-483</v>
      </c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4"/>
      <c r="U89" s="53">
        <v>-379</v>
      </c>
      <c r="V89" s="354"/>
      <c r="W89" s="354"/>
      <c r="X89" s="354"/>
      <c r="Y89" s="354"/>
      <c r="Z89" s="354"/>
      <c r="AA89" s="354"/>
      <c r="AB89" s="354"/>
    </row>
    <row r="90" spans="1:28" s="1" customFormat="1" x14ac:dyDescent="0.25">
      <c r="A90" s="55">
        <v>45055</v>
      </c>
      <c r="B90" s="53" t="s">
        <v>63</v>
      </c>
      <c r="C90" s="53">
        <v>-126</v>
      </c>
      <c r="D90" s="53">
        <v>-40</v>
      </c>
      <c r="E90" s="53">
        <v>-545</v>
      </c>
      <c r="F90" s="354"/>
      <c r="G90" s="53">
        <v>-44</v>
      </c>
      <c r="H90" s="53">
        <v>-85</v>
      </c>
      <c r="I90" s="53">
        <v>-21</v>
      </c>
      <c r="J90" s="53">
        <v>-2</v>
      </c>
      <c r="K90" s="53">
        <v>-14</v>
      </c>
      <c r="L90" s="354"/>
      <c r="M90" s="354"/>
      <c r="N90" s="354"/>
      <c r="O90" s="354"/>
      <c r="P90" s="354"/>
      <c r="Q90" s="354"/>
      <c r="R90" s="354"/>
      <c r="S90" s="354"/>
      <c r="T90" s="354"/>
      <c r="U90" s="354"/>
      <c r="V90" s="354"/>
      <c r="W90" s="354"/>
      <c r="X90" s="354"/>
      <c r="Y90" s="354"/>
      <c r="Z90" s="354"/>
      <c r="AA90" s="354"/>
      <c r="AB90" s="354"/>
    </row>
    <row r="91" spans="1:28" s="1" customFormat="1" x14ac:dyDescent="0.25">
      <c r="A91" s="55">
        <v>45055</v>
      </c>
      <c r="B91" s="53" t="s">
        <v>63</v>
      </c>
      <c r="C91" s="354"/>
      <c r="D91" s="354"/>
      <c r="E91" s="354"/>
      <c r="F91" s="354"/>
      <c r="G91" s="354"/>
      <c r="H91" s="354"/>
      <c r="I91" s="354"/>
      <c r="J91" s="354"/>
      <c r="K91" s="354"/>
      <c r="L91" s="354"/>
      <c r="M91" s="53">
        <v>-100</v>
      </c>
      <c r="N91" s="53">
        <v>-200</v>
      </c>
      <c r="O91" s="53">
        <v>-70</v>
      </c>
      <c r="P91" s="354"/>
      <c r="Q91" s="354"/>
      <c r="R91" s="354"/>
      <c r="S91" s="354"/>
      <c r="T91" s="354"/>
      <c r="U91" s="53">
        <v>-110</v>
      </c>
      <c r="V91" s="354"/>
      <c r="W91" s="354"/>
      <c r="X91" s="354"/>
      <c r="Y91" s="354"/>
      <c r="Z91" s="354"/>
      <c r="AA91" s="354"/>
      <c r="AB91" s="354"/>
    </row>
    <row r="92" spans="1:28" s="1" customFormat="1" x14ac:dyDescent="0.25">
      <c r="A92" s="55">
        <v>45055</v>
      </c>
      <c r="B92" s="53" t="s">
        <v>63</v>
      </c>
      <c r="C92" s="354"/>
      <c r="D92" s="354"/>
      <c r="E92" s="354"/>
      <c r="F92" s="53">
        <v>-70</v>
      </c>
      <c r="G92" s="354"/>
      <c r="H92" s="354"/>
      <c r="I92" s="354"/>
      <c r="J92" s="354"/>
      <c r="K92" s="354"/>
      <c r="L92" s="354"/>
      <c r="M92" s="354"/>
      <c r="N92" s="354"/>
      <c r="O92" s="354"/>
      <c r="P92" s="53">
        <v>-155</v>
      </c>
      <c r="Q92" s="53">
        <v>-82</v>
      </c>
      <c r="R92" s="354"/>
      <c r="S92" s="354"/>
      <c r="T92" s="53">
        <v>-63</v>
      </c>
      <c r="U92" s="354"/>
      <c r="V92" s="354"/>
      <c r="W92" s="354"/>
      <c r="X92" s="53"/>
      <c r="Y92" s="354"/>
      <c r="Z92" s="354"/>
      <c r="AA92" s="354"/>
      <c r="AB92" s="354"/>
    </row>
    <row r="93" spans="1:28" s="1" customFormat="1" x14ac:dyDescent="0.25">
      <c r="A93" s="55">
        <v>45116</v>
      </c>
      <c r="B93" s="53" t="s">
        <v>63</v>
      </c>
      <c r="C93" s="354"/>
      <c r="D93" s="53">
        <v>-86</v>
      </c>
      <c r="E93" s="354"/>
      <c r="F93" s="354"/>
      <c r="G93" s="354"/>
      <c r="H93" s="354"/>
      <c r="I93" s="354"/>
      <c r="J93" s="354"/>
      <c r="K93" s="354"/>
      <c r="L93" s="53">
        <v>-15</v>
      </c>
      <c r="M93" s="53">
        <v>-80</v>
      </c>
      <c r="N93" s="354"/>
      <c r="O93" s="53">
        <v>-50</v>
      </c>
      <c r="P93" s="354"/>
      <c r="Q93" s="354"/>
      <c r="R93" s="354"/>
      <c r="S93" s="354"/>
      <c r="T93" s="354"/>
      <c r="U93" s="354"/>
      <c r="V93" s="354"/>
      <c r="W93" s="354"/>
      <c r="X93" s="53">
        <v>-72</v>
      </c>
      <c r="Y93" s="354"/>
      <c r="Z93" s="354"/>
      <c r="AA93" s="53">
        <v>-28</v>
      </c>
      <c r="AB93" s="354"/>
    </row>
    <row r="94" spans="1:28" s="1" customFormat="1" x14ac:dyDescent="0.25">
      <c r="A94" s="55">
        <v>45116</v>
      </c>
      <c r="B94" s="53" t="s">
        <v>63</v>
      </c>
      <c r="C94" s="354"/>
      <c r="D94" s="354"/>
      <c r="E94" s="354"/>
      <c r="F94" s="354"/>
      <c r="G94" s="354"/>
      <c r="H94" s="354"/>
      <c r="I94" s="354"/>
      <c r="J94" s="354"/>
      <c r="K94" s="354"/>
      <c r="L94" s="354"/>
      <c r="M94" s="53">
        <v>-67</v>
      </c>
      <c r="N94" s="354"/>
      <c r="O94" s="53">
        <v>-80</v>
      </c>
      <c r="P94" s="354"/>
      <c r="Q94" s="53">
        <v>-101</v>
      </c>
      <c r="R94" s="53">
        <v>-1</v>
      </c>
      <c r="S94" s="354"/>
      <c r="T94" s="354"/>
      <c r="U94" s="354"/>
      <c r="V94" s="53">
        <v>-139</v>
      </c>
      <c r="W94" s="354"/>
      <c r="X94" s="354"/>
      <c r="Y94" s="53">
        <v>-83</v>
      </c>
      <c r="Z94" s="354"/>
      <c r="AA94" s="354"/>
      <c r="AB94" s="354"/>
    </row>
    <row r="95" spans="1:28" s="1" customFormat="1" x14ac:dyDescent="0.25">
      <c r="A95" s="12">
        <v>45147</v>
      </c>
      <c r="B95" s="53" t="s">
        <v>63</v>
      </c>
      <c r="C95" s="354"/>
      <c r="D95" s="354"/>
      <c r="E95" s="354"/>
      <c r="F95" s="354"/>
      <c r="G95" s="354"/>
      <c r="H95" s="354"/>
      <c r="I95" s="354"/>
      <c r="J95" s="354"/>
      <c r="K95" s="354"/>
      <c r="L95" s="354"/>
      <c r="M95" s="354"/>
      <c r="N95" s="354"/>
      <c r="O95" s="354"/>
      <c r="P95" s="53">
        <v>-14</v>
      </c>
      <c r="Q95" s="354"/>
      <c r="R95" s="354"/>
      <c r="S95" s="354"/>
      <c r="T95" s="354"/>
      <c r="U95" s="354"/>
      <c r="V95" s="53">
        <v>-15</v>
      </c>
      <c r="W95" s="354"/>
      <c r="X95" s="354"/>
      <c r="Y95" s="354"/>
      <c r="Z95" s="354"/>
      <c r="AA95" s="354"/>
      <c r="AB95" s="354"/>
    </row>
    <row r="96" spans="1:28" s="1" customFormat="1" x14ac:dyDescent="0.25">
      <c r="A96" s="12">
        <v>45147</v>
      </c>
      <c r="B96" s="53" t="s">
        <v>63</v>
      </c>
      <c r="C96" s="354"/>
      <c r="D96" s="53">
        <v>-20</v>
      </c>
      <c r="E96" s="354"/>
      <c r="F96" s="53">
        <v>-12</v>
      </c>
      <c r="G96" s="53">
        <v>-12</v>
      </c>
      <c r="H96" s="354"/>
      <c r="I96" s="354"/>
      <c r="J96" s="354"/>
      <c r="K96" s="354"/>
      <c r="L96" s="53">
        <v>-5</v>
      </c>
      <c r="M96" s="53">
        <v>-27</v>
      </c>
      <c r="N96" s="354"/>
      <c r="O96" s="53">
        <v>-48</v>
      </c>
      <c r="P96" s="354"/>
      <c r="Q96" s="354"/>
      <c r="R96" s="354"/>
      <c r="S96" s="354"/>
      <c r="T96" s="354"/>
      <c r="U96" s="354"/>
      <c r="V96" s="354"/>
      <c r="W96" s="53">
        <v>-42</v>
      </c>
      <c r="X96" s="53">
        <v>-115</v>
      </c>
      <c r="Y96" s="354"/>
      <c r="Z96" s="354"/>
      <c r="AA96" s="354"/>
      <c r="AB96" s="354"/>
    </row>
    <row r="97" spans="1:28" s="1" customFormat="1" x14ac:dyDescent="0.25">
      <c r="A97" s="55">
        <v>45239</v>
      </c>
      <c r="B97" s="53" t="s">
        <v>63</v>
      </c>
      <c r="C97" s="354"/>
      <c r="D97" s="354"/>
      <c r="E97" s="53">
        <v>-130</v>
      </c>
      <c r="F97" s="354"/>
      <c r="G97" s="354"/>
      <c r="H97" s="53">
        <v>-89</v>
      </c>
      <c r="I97" s="354"/>
      <c r="J97" s="354"/>
      <c r="K97" s="354"/>
      <c r="L97" s="354"/>
      <c r="M97" s="354"/>
      <c r="N97" s="53">
        <v>-200</v>
      </c>
      <c r="O97" s="354"/>
      <c r="P97" s="53">
        <v>-10</v>
      </c>
      <c r="Q97" s="53">
        <v>-4</v>
      </c>
      <c r="R97" s="354"/>
      <c r="S97" s="53">
        <v>-8</v>
      </c>
      <c r="T97" s="354"/>
      <c r="U97" s="53">
        <v>-128</v>
      </c>
      <c r="V97" s="354"/>
      <c r="W97" s="354"/>
      <c r="X97" s="354"/>
      <c r="Y97" s="354"/>
      <c r="Z97" s="354"/>
      <c r="AA97" s="354"/>
      <c r="AB97" s="354"/>
    </row>
    <row r="98" spans="1:28" s="1" customFormat="1" ht="17" thickBot="1" x14ac:dyDescent="0.3">
      <c r="A98" s="12" t="s">
        <v>7523</v>
      </c>
      <c r="B98" s="53" t="s">
        <v>63</v>
      </c>
      <c r="C98" s="354"/>
      <c r="D98" s="354"/>
      <c r="E98" s="354"/>
      <c r="F98" s="354"/>
      <c r="G98" s="53">
        <v>-53</v>
      </c>
      <c r="H98" s="354"/>
      <c r="I98" s="354"/>
      <c r="J98" s="354"/>
      <c r="K98" s="354"/>
      <c r="L98" s="354"/>
      <c r="M98" s="354"/>
      <c r="N98" s="354"/>
      <c r="O98" s="354"/>
      <c r="P98" s="53">
        <v>-33</v>
      </c>
      <c r="Q98" s="354"/>
      <c r="R98" s="354"/>
      <c r="S98" s="354"/>
      <c r="T98" s="354"/>
      <c r="U98" s="354"/>
      <c r="V98" s="354"/>
      <c r="W98" s="354"/>
      <c r="X98" s="354"/>
      <c r="Y98" s="354"/>
      <c r="Z98" s="354"/>
      <c r="AA98" s="354"/>
      <c r="AB98" s="354"/>
    </row>
    <row r="99" spans="1:28" s="6" customFormat="1" ht="17" thickBot="1" x14ac:dyDescent="0.3">
      <c r="A99" s="161" t="s">
        <v>7542</v>
      </c>
      <c r="B99" s="34"/>
      <c r="C99" s="34">
        <f>SUM(C87:C98)</f>
        <v>821</v>
      </c>
      <c r="D99" s="34">
        <f t="shared" ref="D99:AB99" si="6">SUM(D87:D98)</f>
        <v>889</v>
      </c>
      <c r="E99" s="34">
        <f t="shared" si="6"/>
        <v>1673</v>
      </c>
      <c r="F99" s="34">
        <f t="shared" si="6"/>
        <v>584</v>
      </c>
      <c r="G99" s="34">
        <f t="shared" si="6"/>
        <v>133</v>
      </c>
      <c r="H99" s="34">
        <f t="shared" si="6"/>
        <v>2061</v>
      </c>
      <c r="I99" s="34">
        <f t="shared" si="6"/>
        <v>487</v>
      </c>
      <c r="J99" s="34">
        <f t="shared" si="6"/>
        <v>20</v>
      </c>
      <c r="K99" s="34">
        <f t="shared" si="6"/>
        <v>130</v>
      </c>
      <c r="L99" s="34">
        <f t="shared" si="6"/>
        <v>435</v>
      </c>
      <c r="M99" s="34">
        <f t="shared" si="6"/>
        <v>516</v>
      </c>
      <c r="N99" s="34">
        <f t="shared" si="6"/>
        <v>443</v>
      </c>
      <c r="O99" s="34">
        <f t="shared" si="6"/>
        <v>229</v>
      </c>
      <c r="P99" s="34">
        <f t="shared" si="6"/>
        <v>163</v>
      </c>
      <c r="Q99" s="34">
        <f t="shared" si="6"/>
        <v>61</v>
      </c>
      <c r="R99" s="34">
        <f t="shared" si="6"/>
        <v>7</v>
      </c>
      <c r="S99" s="34">
        <f t="shared" si="6"/>
        <v>47</v>
      </c>
      <c r="T99" s="34">
        <f t="shared" si="6"/>
        <v>17</v>
      </c>
      <c r="U99" s="34">
        <f t="shared" si="6"/>
        <v>1113</v>
      </c>
      <c r="V99" s="34">
        <f t="shared" si="6"/>
        <v>176</v>
      </c>
      <c r="W99" s="34">
        <f t="shared" si="6"/>
        <v>158</v>
      </c>
      <c r="X99" s="34">
        <f t="shared" si="6"/>
        <v>109</v>
      </c>
      <c r="Y99" s="34">
        <f t="shared" si="6"/>
        <v>188</v>
      </c>
      <c r="Z99" s="34">
        <f t="shared" si="6"/>
        <v>23</v>
      </c>
      <c r="AA99" s="34">
        <f t="shared" si="6"/>
        <v>2</v>
      </c>
      <c r="AB99" s="34">
        <f t="shared" si="6"/>
        <v>0</v>
      </c>
    </row>
    <row r="100" spans="1:28" s="1" customFormat="1" x14ac:dyDescent="0.25">
      <c r="A100" s="809">
        <v>44967</v>
      </c>
      <c r="B100" s="1623" t="s">
        <v>63</v>
      </c>
      <c r="C100" s="354"/>
      <c r="D100" s="354"/>
      <c r="E100" s="53">
        <v>-300</v>
      </c>
      <c r="F100" s="354"/>
      <c r="G100" s="354"/>
      <c r="H100" s="53">
        <v>-340</v>
      </c>
      <c r="I100" s="53">
        <v>-56</v>
      </c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4"/>
      <c r="U100" s="53">
        <v>-150</v>
      </c>
      <c r="V100" s="354"/>
      <c r="W100" s="354"/>
      <c r="X100" s="354"/>
      <c r="Y100" s="354"/>
      <c r="Z100" s="354"/>
      <c r="AA100" s="354"/>
      <c r="AB100" s="354"/>
    </row>
    <row r="101" spans="1:28" s="1" customFormat="1" x14ac:dyDescent="0.25">
      <c r="A101" s="55">
        <v>44967</v>
      </c>
      <c r="B101" s="436" t="s">
        <v>63</v>
      </c>
      <c r="C101" s="53">
        <v>-220</v>
      </c>
      <c r="D101" s="53">
        <v>-140</v>
      </c>
      <c r="E101" s="354"/>
      <c r="F101" s="53">
        <v>-37</v>
      </c>
      <c r="G101" s="53">
        <v>-90</v>
      </c>
      <c r="H101" s="354"/>
      <c r="I101" s="354"/>
      <c r="J101" s="53">
        <v>-10</v>
      </c>
      <c r="K101" s="354"/>
      <c r="L101" s="354"/>
      <c r="M101" s="354"/>
      <c r="N101" s="354"/>
      <c r="O101" s="354"/>
      <c r="P101" s="53">
        <v>-10</v>
      </c>
      <c r="Q101" s="354"/>
      <c r="R101" s="354"/>
      <c r="S101" s="354"/>
      <c r="T101" s="354"/>
      <c r="U101" s="354"/>
      <c r="V101" s="354"/>
      <c r="W101" s="354"/>
      <c r="X101" s="53">
        <v>-20</v>
      </c>
      <c r="Y101" s="354"/>
      <c r="Z101" s="354"/>
      <c r="AA101" s="354"/>
      <c r="AB101" s="354"/>
    </row>
    <row r="102" spans="1:28" s="1" customFormat="1" x14ac:dyDescent="0.25">
      <c r="A102" s="12">
        <v>45026</v>
      </c>
      <c r="B102" s="13" t="s">
        <v>63</v>
      </c>
      <c r="C102" s="354"/>
      <c r="D102" s="354"/>
      <c r="E102" s="53">
        <v>-55</v>
      </c>
      <c r="F102" s="354"/>
      <c r="G102" s="354"/>
      <c r="H102" s="53">
        <v>-58</v>
      </c>
      <c r="I102" s="354"/>
      <c r="J102" s="354"/>
      <c r="K102" s="354"/>
      <c r="L102" s="53">
        <v>-26</v>
      </c>
      <c r="M102" s="53">
        <v>-82</v>
      </c>
      <c r="N102" s="354"/>
      <c r="O102" s="354"/>
      <c r="P102" s="354"/>
      <c r="Q102" s="354"/>
      <c r="R102" s="354"/>
      <c r="S102" s="354"/>
      <c r="T102" s="354"/>
      <c r="U102" s="354"/>
      <c r="V102" s="53">
        <v>-122</v>
      </c>
      <c r="W102" s="354"/>
      <c r="X102" s="354"/>
      <c r="Y102" s="354"/>
      <c r="Z102" s="354"/>
      <c r="AA102" s="354"/>
      <c r="AB102" s="354"/>
    </row>
    <row r="103" spans="1:28" s="1" customFormat="1" x14ac:dyDescent="0.25">
      <c r="A103" s="12">
        <v>45026</v>
      </c>
      <c r="B103" s="13" t="s">
        <v>63</v>
      </c>
      <c r="C103" s="53">
        <v>-10</v>
      </c>
      <c r="D103" s="354"/>
      <c r="E103" s="354"/>
      <c r="F103" s="53">
        <v>-16</v>
      </c>
      <c r="G103" s="53">
        <v>-5</v>
      </c>
      <c r="H103" s="354"/>
      <c r="I103" s="53">
        <v>-9</v>
      </c>
      <c r="J103" s="53">
        <v>-1</v>
      </c>
      <c r="K103" s="354"/>
      <c r="L103" s="354"/>
      <c r="M103" s="354"/>
      <c r="N103" s="354"/>
      <c r="O103" s="354"/>
      <c r="P103" s="53">
        <v>-22</v>
      </c>
      <c r="Q103" s="53">
        <v>-14</v>
      </c>
      <c r="R103" s="354"/>
      <c r="S103" s="53">
        <v>-10</v>
      </c>
      <c r="T103" s="354"/>
      <c r="U103" s="354"/>
      <c r="V103" s="354"/>
      <c r="W103" s="354"/>
      <c r="X103" s="354"/>
      <c r="Y103" s="354"/>
      <c r="Z103" s="354"/>
      <c r="AA103" s="354"/>
      <c r="AB103" s="354"/>
    </row>
    <row r="104" spans="1:28" s="1" customFormat="1" x14ac:dyDescent="0.25">
      <c r="A104" s="55" t="s">
        <v>7718</v>
      </c>
      <c r="B104" s="53" t="s">
        <v>63</v>
      </c>
      <c r="C104" s="53">
        <v>-46</v>
      </c>
      <c r="D104" s="53">
        <v>-97</v>
      </c>
      <c r="E104" s="53">
        <v>-140</v>
      </c>
      <c r="F104" s="354"/>
      <c r="G104" s="354"/>
      <c r="H104" s="53">
        <v>-90</v>
      </c>
      <c r="I104" s="354"/>
      <c r="J104" s="354"/>
      <c r="K104" s="354"/>
      <c r="L104" s="53"/>
      <c r="M104" s="53"/>
      <c r="N104" s="354"/>
      <c r="O104" s="354"/>
      <c r="P104" s="354"/>
      <c r="Q104" s="354"/>
      <c r="R104" s="354"/>
      <c r="S104" s="354"/>
      <c r="T104" s="354"/>
      <c r="U104" s="53">
        <v>-48</v>
      </c>
      <c r="V104" s="53"/>
      <c r="W104" s="354"/>
      <c r="X104" s="53">
        <v>-25</v>
      </c>
      <c r="Y104" s="354"/>
      <c r="Z104" s="354"/>
      <c r="AA104" s="354"/>
      <c r="AB104" s="354"/>
    </row>
    <row r="105" spans="1:28" s="1" customFormat="1" x14ac:dyDescent="0.25">
      <c r="A105" s="55" t="s">
        <v>7718</v>
      </c>
      <c r="B105" s="53" t="s">
        <v>7721</v>
      </c>
      <c r="C105" s="53"/>
      <c r="D105" s="53"/>
      <c r="E105" s="53"/>
      <c r="F105" s="354"/>
      <c r="G105" s="354"/>
      <c r="H105" s="53"/>
      <c r="I105" s="354"/>
      <c r="J105" s="354"/>
      <c r="K105" s="354"/>
      <c r="L105" s="53"/>
      <c r="M105" s="53"/>
      <c r="N105" s="354"/>
      <c r="O105" s="354"/>
      <c r="P105" s="53">
        <v>100</v>
      </c>
      <c r="Q105" s="354"/>
      <c r="R105" s="354"/>
      <c r="S105" s="354"/>
      <c r="T105" s="354"/>
      <c r="U105" s="53"/>
      <c r="V105" s="53"/>
      <c r="W105" s="354"/>
      <c r="X105" s="53"/>
      <c r="Y105" s="354"/>
      <c r="Z105" s="354"/>
      <c r="AA105" s="354"/>
      <c r="AB105" s="354"/>
    </row>
    <row r="106" spans="1:28" s="1" customFormat="1" x14ac:dyDescent="0.25">
      <c r="A106" s="13" t="s">
        <v>7726</v>
      </c>
      <c r="B106" s="13" t="s">
        <v>7730</v>
      </c>
      <c r="C106" s="354"/>
      <c r="D106" s="354"/>
      <c r="E106" s="354"/>
      <c r="F106" s="53">
        <v>50</v>
      </c>
      <c r="G106" s="354"/>
      <c r="H106" s="354"/>
      <c r="I106" s="354"/>
      <c r="J106" s="354"/>
      <c r="K106" s="354"/>
      <c r="L106" s="53">
        <v>150</v>
      </c>
      <c r="M106" s="354"/>
      <c r="N106" s="354"/>
      <c r="O106" s="354"/>
      <c r="P106" s="53">
        <v>50</v>
      </c>
      <c r="Q106" s="354"/>
      <c r="R106" s="354"/>
      <c r="S106" s="354"/>
      <c r="T106" s="354"/>
      <c r="U106" s="354"/>
      <c r="V106" s="354"/>
      <c r="W106" s="354"/>
      <c r="X106" s="354"/>
      <c r="Y106" s="354"/>
      <c r="Z106" s="354"/>
      <c r="AA106" s="354"/>
      <c r="AB106" s="354"/>
    </row>
    <row r="107" spans="1:28" s="1" customFormat="1" x14ac:dyDescent="0.25">
      <c r="A107" s="12" t="s">
        <v>7786</v>
      </c>
      <c r="B107" s="53" t="s">
        <v>63</v>
      </c>
      <c r="C107" s="53">
        <v>-25</v>
      </c>
      <c r="D107" s="354"/>
      <c r="E107" s="53">
        <v>-353</v>
      </c>
      <c r="F107" s="53">
        <v>-25</v>
      </c>
      <c r="G107" s="354"/>
      <c r="H107" s="354"/>
      <c r="I107" s="53">
        <v>-37</v>
      </c>
      <c r="J107" s="53">
        <v>-3</v>
      </c>
      <c r="K107" s="354"/>
      <c r="L107" s="53">
        <v>-30</v>
      </c>
      <c r="M107" s="53">
        <v>-30</v>
      </c>
      <c r="N107" s="354"/>
      <c r="O107" s="354"/>
      <c r="P107" s="53">
        <v>-128</v>
      </c>
      <c r="Q107" s="354"/>
      <c r="R107" s="354"/>
      <c r="S107" s="354"/>
      <c r="T107" s="354"/>
      <c r="U107" s="354"/>
      <c r="V107" s="354"/>
      <c r="W107" s="354"/>
      <c r="X107" s="354"/>
      <c r="Y107" s="354"/>
      <c r="Z107" s="354"/>
      <c r="AA107" s="354"/>
      <c r="AB107" s="354"/>
    </row>
    <row r="108" spans="1:28" s="1" customFormat="1" ht="17" thickBot="1" x14ac:dyDescent="0.3">
      <c r="A108" s="12" t="s">
        <v>7786</v>
      </c>
      <c r="B108" s="53" t="s">
        <v>63</v>
      </c>
      <c r="C108" s="354"/>
      <c r="D108" s="354"/>
      <c r="E108" s="354"/>
      <c r="F108" s="354"/>
      <c r="G108" s="354"/>
      <c r="H108" s="53">
        <v>-82</v>
      </c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4"/>
      <c r="U108" s="53">
        <v>-57</v>
      </c>
      <c r="V108" s="53">
        <v>-54</v>
      </c>
      <c r="W108" s="354"/>
      <c r="X108" s="354"/>
      <c r="Y108" s="354"/>
      <c r="Z108" s="354"/>
      <c r="AA108" s="354"/>
      <c r="AB108" s="354"/>
    </row>
    <row r="109" spans="1:28" s="6" customFormat="1" ht="17" thickBot="1" x14ac:dyDescent="0.3">
      <c r="A109" s="161" t="s">
        <v>7819</v>
      </c>
      <c r="B109" s="34"/>
      <c r="C109" s="34">
        <f>SUM(C99:C108)</f>
        <v>520</v>
      </c>
      <c r="D109" s="34">
        <f t="shared" ref="D109:Y109" si="7">SUM(D99:D108)</f>
        <v>652</v>
      </c>
      <c r="E109" s="34">
        <f t="shared" si="7"/>
        <v>825</v>
      </c>
      <c r="F109" s="34">
        <f t="shared" si="7"/>
        <v>556</v>
      </c>
      <c r="G109" s="34">
        <f t="shared" si="7"/>
        <v>38</v>
      </c>
      <c r="H109" s="34">
        <f>SUM(H99:H108)</f>
        <v>1491</v>
      </c>
      <c r="I109" s="34">
        <f t="shared" si="7"/>
        <v>385</v>
      </c>
      <c r="J109" s="34">
        <f t="shared" si="7"/>
        <v>6</v>
      </c>
      <c r="K109" s="34">
        <f>SUM(K99:K108)</f>
        <v>130</v>
      </c>
      <c r="L109" s="34">
        <f>SUM(L99:L108)</f>
        <v>529</v>
      </c>
      <c r="M109" s="34">
        <f t="shared" si="7"/>
        <v>404</v>
      </c>
      <c r="N109" s="34">
        <f t="shared" si="7"/>
        <v>443</v>
      </c>
      <c r="O109" s="34">
        <f t="shared" si="7"/>
        <v>229</v>
      </c>
      <c r="P109" s="34">
        <f t="shared" si="7"/>
        <v>153</v>
      </c>
      <c r="Q109" s="34">
        <f t="shared" si="7"/>
        <v>47</v>
      </c>
      <c r="R109" s="34">
        <f t="shared" si="7"/>
        <v>7</v>
      </c>
      <c r="S109" s="34">
        <f t="shared" si="7"/>
        <v>37</v>
      </c>
      <c r="T109" s="34">
        <f t="shared" si="7"/>
        <v>17</v>
      </c>
      <c r="U109" s="34">
        <f t="shared" si="7"/>
        <v>858</v>
      </c>
      <c r="V109" s="34">
        <f t="shared" si="7"/>
        <v>0</v>
      </c>
      <c r="W109" s="34">
        <f t="shared" si="7"/>
        <v>158</v>
      </c>
      <c r="X109" s="34">
        <f t="shared" si="7"/>
        <v>64</v>
      </c>
      <c r="Y109" s="34">
        <f t="shared" si="7"/>
        <v>188</v>
      </c>
      <c r="Z109" s="34">
        <f>SUM(Z99:Z108)</f>
        <v>23</v>
      </c>
      <c r="AA109" s="34">
        <f>SUM(AA99:AA108)</f>
        <v>2</v>
      </c>
      <c r="AB109" s="34">
        <f>SUM(AB99:AB108)</f>
        <v>0</v>
      </c>
    </row>
    <row r="110" spans="1:28" s="1" customFormat="1" x14ac:dyDescent="0.25">
      <c r="A110" s="12">
        <v>44937</v>
      </c>
      <c r="B110" s="75" t="s">
        <v>63</v>
      </c>
      <c r="C110" s="53">
        <v>-27</v>
      </c>
      <c r="D110" s="53">
        <v>-50</v>
      </c>
      <c r="E110" s="354"/>
      <c r="F110" s="53">
        <v>-21</v>
      </c>
      <c r="G110" s="354"/>
      <c r="H110" s="354"/>
      <c r="I110" s="53">
        <v>-14</v>
      </c>
      <c r="J110" s="354"/>
      <c r="K110" s="354"/>
      <c r="L110" s="354"/>
      <c r="M110" s="354"/>
      <c r="N110" s="354"/>
      <c r="O110" s="354"/>
      <c r="P110" s="53">
        <v>-9</v>
      </c>
      <c r="Q110" s="53">
        <v>-4</v>
      </c>
      <c r="R110" s="53">
        <v>-4</v>
      </c>
      <c r="S110" s="53">
        <v>-25</v>
      </c>
      <c r="T110" s="354"/>
      <c r="U110" s="354"/>
      <c r="V110" s="354"/>
      <c r="W110" s="354"/>
      <c r="X110" s="354"/>
      <c r="Y110" s="354"/>
      <c r="Z110" s="354"/>
      <c r="AA110" s="354"/>
      <c r="AB110" s="354"/>
    </row>
    <row r="111" spans="1:28" s="1" customFormat="1" x14ac:dyDescent="0.25">
      <c r="A111" s="12">
        <v>44937</v>
      </c>
      <c r="B111" s="75" t="s">
        <v>63</v>
      </c>
      <c r="C111" s="354"/>
      <c r="D111" s="354"/>
      <c r="E111" s="354"/>
      <c r="F111" s="354"/>
      <c r="G111" s="354"/>
      <c r="H111" s="354"/>
      <c r="I111" s="354"/>
      <c r="J111" s="354"/>
      <c r="K111" s="354"/>
      <c r="L111" s="53">
        <v>-115</v>
      </c>
      <c r="M111" s="53">
        <v>-40</v>
      </c>
      <c r="N111" s="53">
        <v>-128</v>
      </c>
      <c r="O111" s="53">
        <v>-48</v>
      </c>
      <c r="P111" s="354"/>
      <c r="Q111" s="354"/>
      <c r="R111" s="354"/>
      <c r="S111" s="354"/>
      <c r="T111" s="354"/>
      <c r="U111" s="354"/>
      <c r="V111" s="354"/>
      <c r="W111" s="354"/>
      <c r="X111" s="354"/>
      <c r="Y111" s="354"/>
      <c r="Z111" s="354"/>
      <c r="AA111" s="354"/>
      <c r="AB111" s="354"/>
    </row>
    <row r="112" spans="1:28" s="1" customFormat="1" x14ac:dyDescent="0.25">
      <c r="A112" s="12">
        <v>45027</v>
      </c>
      <c r="B112" s="75" t="s">
        <v>63</v>
      </c>
      <c r="C112" s="53">
        <v>-95</v>
      </c>
      <c r="D112" s="53">
        <v>-79</v>
      </c>
      <c r="E112" s="53">
        <v>-124</v>
      </c>
      <c r="F112" s="354"/>
      <c r="G112" s="53">
        <v>-6</v>
      </c>
      <c r="H112" s="354"/>
      <c r="I112" s="53">
        <v>-36</v>
      </c>
      <c r="J112" s="354"/>
      <c r="K112" s="53">
        <v>-25</v>
      </c>
      <c r="L112" s="354"/>
      <c r="M112" s="354"/>
      <c r="N112" s="354"/>
      <c r="O112" s="354"/>
      <c r="P112" s="354"/>
      <c r="Q112" s="354"/>
      <c r="R112" s="354"/>
      <c r="S112" s="354"/>
      <c r="T112" s="354"/>
      <c r="U112" s="354"/>
      <c r="V112" s="354"/>
      <c r="W112" s="354"/>
      <c r="X112" s="53">
        <v>-13</v>
      </c>
      <c r="Y112" s="354"/>
      <c r="Z112" s="354"/>
      <c r="AA112" s="354"/>
      <c r="AB112" s="354"/>
    </row>
    <row r="113" spans="1:28" s="1" customFormat="1" x14ac:dyDescent="0.25">
      <c r="A113" s="12">
        <v>45027</v>
      </c>
      <c r="B113" s="75" t="s">
        <v>63</v>
      </c>
      <c r="C113" s="354"/>
      <c r="D113" s="354"/>
      <c r="E113" s="354"/>
      <c r="F113" s="53">
        <v>-73</v>
      </c>
      <c r="G113" s="354"/>
      <c r="H113" s="53">
        <v>-173</v>
      </c>
      <c r="I113" s="354"/>
      <c r="J113" s="354"/>
      <c r="K113" s="354"/>
      <c r="L113" s="354"/>
      <c r="M113" s="354"/>
      <c r="N113" s="354"/>
      <c r="O113" s="354"/>
      <c r="P113" s="53">
        <v>-30</v>
      </c>
      <c r="Q113" s="354"/>
      <c r="R113" s="354"/>
      <c r="S113" s="354"/>
      <c r="T113" s="354"/>
      <c r="U113" s="53">
        <v>-95</v>
      </c>
      <c r="V113" s="354"/>
      <c r="W113" s="354"/>
      <c r="X113" s="354"/>
      <c r="Y113" s="354"/>
      <c r="Z113" s="354"/>
      <c r="AA113" s="354"/>
      <c r="AB113" s="354"/>
    </row>
    <row r="114" spans="1:28" s="1" customFormat="1" x14ac:dyDescent="0.25">
      <c r="A114" s="55" t="s">
        <v>7921</v>
      </c>
      <c r="B114" s="75" t="s">
        <v>63</v>
      </c>
      <c r="C114" s="354"/>
      <c r="D114" s="354"/>
      <c r="E114" s="354"/>
      <c r="F114" s="354"/>
      <c r="G114" s="354"/>
      <c r="H114" s="354"/>
      <c r="I114" s="354"/>
      <c r="J114" s="354"/>
      <c r="K114" s="354"/>
      <c r="L114" s="53">
        <v>-20</v>
      </c>
      <c r="M114" s="53">
        <v>-120</v>
      </c>
      <c r="N114" s="53">
        <v>-40</v>
      </c>
      <c r="O114" s="53">
        <v>-30</v>
      </c>
      <c r="P114" s="354"/>
      <c r="Q114" s="354"/>
      <c r="R114" s="354"/>
      <c r="S114" s="354"/>
      <c r="T114" s="354"/>
      <c r="U114" s="354"/>
      <c r="V114" s="354"/>
      <c r="W114" s="354"/>
      <c r="X114" s="354"/>
      <c r="Y114" s="354"/>
      <c r="Z114" s="354"/>
      <c r="AA114" s="354"/>
      <c r="AB114" s="354"/>
    </row>
    <row r="115" spans="1:28" s="1" customFormat="1" x14ac:dyDescent="0.25">
      <c r="A115" s="12" t="s">
        <v>8023</v>
      </c>
      <c r="B115" s="436" t="s">
        <v>63</v>
      </c>
      <c r="C115" s="53">
        <v>-32</v>
      </c>
      <c r="D115" s="53">
        <v>-46</v>
      </c>
      <c r="E115" s="354"/>
      <c r="F115" s="354"/>
      <c r="G115" s="354"/>
      <c r="H115" s="354"/>
      <c r="I115" s="53">
        <v>-75</v>
      </c>
      <c r="J115" s="53">
        <v>-3</v>
      </c>
      <c r="K115" s="53">
        <v>-33</v>
      </c>
      <c r="L115" s="354"/>
      <c r="M115" s="354"/>
      <c r="N115" s="53">
        <v>-20</v>
      </c>
      <c r="O115" s="53">
        <v>-23</v>
      </c>
      <c r="P115" s="354"/>
      <c r="Q115" s="354"/>
      <c r="R115" s="354"/>
      <c r="S115" s="354"/>
      <c r="T115" s="354"/>
      <c r="U115" s="354"/>
      <c r="V115" s="354"/>
      <c r="W115" s="354"/>
      <c r="X115" s="53">
        <v>-6</v>
      </c>
      <c r="Y115" s="354"/>
      <c r="Z115" s="354"/>
      <c r="AA115" s="354"/>
      <c r="AB115" s="354"/>
    </row>
    <row r="116" spans="1:28" s="1" customFormat="1" x14ac:dyDescent="0.25">
      <c r="A116" s="12" t="s">
        <v>8023</v>
      </c>
      <c r="B116" s="436" t="s">
        <v>63</v>
      </c>
      <c r="C116" s="354"/>
      <c r="D116" s="354"/>
      <c r="E116" s="53">
        <v>-52</v>
      </c>
      <c r="F116" s="354"/>
      <c r="G116" s="354"/>
      <c r="H116" s="53">
        <v>-70</v>
      </c>
      <c r="I116" s="354"/>
      <c r="J116" s="354"/>
      <c r="K116" s="354"/>
      <c r="L116" s="354"/>
      <c r="M116" s="354"/>
      <c r="N116" s="354"/>
      <c r="O116" s="354"/>
      <c r="P116" s="53">
        <v>-9</v>
      </c>
      <c r="Q116" s="354"/>
      <c r="R116" s="354"/>
      <c r="S116" s="354"/>
      <c r="T116" s="354"/>
      <c r="U116" s="53">
        <v>-53</v>
      </c>
      <c r="V116" s="354"/>
      <c r="W116" s="354"/>
      <c r="X116" s="354"/>
      <c r="Y116" s="354"/>
      <c r="Z116" s="354"/>
      <c r="AA116" s="354"/>
      <c r="AB116" s="354"/>
    </row>
    <row r="117" spans="1:28" s="1" customFormat="1" ht="17" thickBot="1" x14ac:dyDescent="0.3">
      <c r="A117" s="894" t="s">
        <v>8073</v>
      </c>
      <c r="B117" s="1640" t="s">
        <v>63</v>
      </c>
      <c r="C117" s="370">
        <v>-49</v>
      </c>
      <c r="D117" s="370">
        <v>-44</v>
      </c>
      <c r="E117" s="370"/>
      <c r="F117" s="370"/>
      <c r="G117" s="370"/>
      <c r="H117" s="370">
        <v>-119</v>
      </c>
      <c r="I117" s="370"/>
      <c r="J117" s="370"/>
      <c r="K117" s="370">
        <v>-11</v>
      </c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</row>
    <row r="118" spans="1:28" s="6" customFormat="1" ht="17" thickBot="1" x14ac:dyDescent="0.3">
      <c r="A118" s="161" t="s">
        <v>8088</v>
      </c>
      <c r="B118" s="34"/>
      <c r="C118" s="34">
        <f>SUM(C109:C117)</f>
        <v>317</v>
      </c>
      <c r="D118" s="34">
        <f t="shared" ref="D118:AB118" si="8">SUM(D109:D117)</f>
        <v>433</v>
      </c>
      <c r="E118" s="34">
        <f t="shared" si="8"/>
        <v>649</v>
      </c>
      <c r="F118" s="34">
        <f t="shared" si="8"/>
        <v>462</v>
      </c>
      <c r="G118" s="34">
        <f t="shared" si="8"/>
        <v>32</v>
      </c>
      <c r="H118" s="34">
        <f t="shared" si="8"/>
        <v>1129</v>
      </c>
      <c r="I118" s="34">
        <f t="shared" si="8"/>
        <v>260</v>
      </c>
      <c r="J118" s="34">
        <f t="shared" si="8"/>
        <v>3</v>
      </c>
      <c r="K118" s="34">
        <f t="shared" si="8"/>
        <v>61</v>
      </c>
      <c r="L118" s="34">
        <f t="shared" si="8"/>
        <v>394</v>
      </c>
      <c r="M118" s="34">
        <f t="shared" si="8"/>
        <v>244</v>
      </c>
      <c r="N118" s="34">
        <f t="shared" si="8"/>
        <v>255</v>
      </c>
      <c r="O118" s="34">
        <f t="shared" si="8"/>
        <v>128</v>
      </c>
      <c r="P118" s="34">
        <f t="shared" si="8"/>
        <v>105</v>
      </c>
      <c r="Q118" s="34">
        <f t="shared" si="8"/>
        <v>43</v>
      </c>
      <c r="R118" s="34">
        <f t="shared" si="8"/>
        <v>3</v>
      </c>
      <c r="S118" s="34">
        <f t="shared" si="8"/>
        <v>12</v>
      </c>
      <c r="T118" s="34">
        <f t="shared" si="8"/>
        <v>17</v>
      </c>
      <c r="U118" s="34">
        <f t="shared" si="8"/>
        <v>710</v>
      </c>
      <c r="V118" s="34">
        <f t="shared" si="8"/>
        <v>0</v>
      </c>
      <c r="W118" s="34">
        <f t="shared" si="8"/>
        <v>158</v>
      </c>
      <c r="X118" s="34">
        <f t="shared" si="8"/>
        <v>45</v>
      </c>
      <c r="Y118" s="34">
        <f t="shared" si="8"/>
        <v>188</v>
      </c>
      <c r="Z118" s="34">
        <f t="shared" si="8"/>
        <v>23</v>
      </c>
      <c r="AA118" s="34">
        <f t="shared" si="8"/>
        <v>2</v>
      </c>
      <c r="AB118" s="34">
        <f t="shared" si="8"/>
        <v>0</v>
      </c>
    </row>
    <row r="119" spans="1:28" s="1" customFormat="1" x14ac:dyDescent="0.25">
      <c r="A119" s="12">
        <v>45058</v>
      </c>
      <c r="B119" s="436" t="s">
        <v>63</v>
      </c>
      <c r="C119" s="53">
        <v>-72</v>
      </c>
      <c r="D119" s="354"/>
      <c r="E119" s="354"/>
      <c r="F119" s="53">
        <v>-10</v>
      </c>
      <c r="G119" s="354"/>
      <c r="H119" s="53">
        <v>-232</v>
      </c>
      <c r="I119" s="53">
        <v>-50</v>
      </c>
      <c r="J119" s="354"/>
      <c r="K119" s="354"/>
      <c r="L119" s="354"/>
      <c r="M119" s="53">
        <v>-70</v>
      </c>
      <c r="N119" s="53">
        <v>-82</v>
      </c>
      <c r="O119" s="53">
        <v>-26</v>
      </c>
      <c r="P119" s="354"/>
      <c r="Q119" s="354"/>
      <c r="R119" s="354"/>
      <c r="S119" s="354"/>
      <c r="T119" s="354"/>
      <c r="U119" s="53">
        <v>-223</v>
      </c>
      <c r="V119" s="354"/>
      <c r="W119" s="354"/>
      <c r="X119" s="354"/>
      <c r="Y119" s="354"/>
      <c r="Z119" s="354"/>
      <c r="AA119" s="354"/>
      <c r="AB119" s="354"/>
    </row>
    <row r="120" spans="1:28" s="49" customFormat="1" x14ac:dyDescent="0.25">
      <c r="A120" s="699">
        <v>45058</v>
      </c>
      <c r="B120" s="1166" t="s">
        <v>8127</v>
      </c>
      <c r="C120" s="508"/>
      <c r="D120" s="508"/>
      <c r="E120" s="508"/>
      <c r="F120" s="508">
        <v>-130</v>
      </c>
      <c r="G120" s="508"/>
      <c r="H120" s="508">
        <v>-100</v>
      </c>
      <c r="I120" s="508"/>
      <c r="J120" s="508"/>
      <c r="K120" s="508">
        <v>-10</v>
      </c>
      <c r="L120" s="508"/>
      <c r="M120" s="508"/>
      <c r="N120" s="508">
        <v>-47</v>
      </c>
      <c r="O120" s="508"/>
      <c r="P120" s="508"/>
      <c r="Q120" s="508"/>
      <c r="R120" s="508"/>
      <c r="S120" s="508"/>
      <c r="T120" s="508"/>
      <c r="U120" s="508">
        <v>-50</v>
      </c>
      <c r="V120" s="508"/>
      <c r="W120" s="508"/>
      <c r="X120" s="508"/>
      <c r="Y120" s="508"/>
      <c r="Z120" s="508"/>
      <c r="AA120" s="508"/>
      <c r="AB120" s="508"/>
    </row>
    <row r="121" spans="1:28" s="1" customFormat="1" x14ac:dyDescent="0.25">
      <c r="A121" s="12">
        <v>45119</v>
      </c>
      <c r="B121" s="75" t="s">
        <v>63</v>
      </c>
      <c r="C121" s="53">
        <v>-83</v>
      </c>
      <c r="D121" s="354"/>
      <c r="E121" s="354"/>
      <c r="F121" s="354"/>
      <c r="G121" s="354"/>
      <c r="H121" s="53">
        <v>-50</v>
      </c>
      <c r="I121" s="53">
        <v>-40</v>
      </c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4"/>
      <c r="U121" s="53">
        <v>-50</v>
      </c>
      <c r="V121" s="354"/>
      <c r="W121" s="354"/>
      <c r="X121" s="354"/>
      <c r="Y121" s="354"/>
      <c r="Z121" s="354"/>
      <c r="AA121" s="354"/>
      <c r="AB121" s="354"/>
    </row>
    <row r="122" spans="1:28" s="1" customFormat="1" x14ac:dyDescent="0.25">
      <c r="A122" s="12">
        <v>45119</v>
      </c>
      <c r="B122" s="75" t="s">
        <v>63</v>
      </c>
      <c r="C122" s="53">
        <v>-44</v>
      </c>
      <c r="D122" s="53">
        <v>-150</v>
      </c>
      <c r="E122" s="354"/>
      <c r="F122" s="53">
        <v>-33</v>
      </c>
      <c r="G122" s="354"/>
      <c r="H122" s="53">
        <v>-10</v>
      </c>
      <c r="I122" s="53">
        <v>-22</v>
      </c>
      <c r="J122" s="354"/>
      <c r="K122" s="354"/>
      <c r="L122" s="354"/>
      <c r="M122" s="354"/>
      <c r="N122" s="53">
        <v>-24</v>
      </c>
      <c r="O122" s="354"/>
      <c r="P122" s="354"/>
      <c r="Q122" s="354"/>
      <c r="R122" s="354"/>
      <c r="S122" s="354"/>
      <c r="T122" s="354"/>
      <c r="U122" s="53">
        <v>-40</v>
      </c>
      <c r="V122" s="354"/>
      <c r="W122" s="354"/>
      <c r="X122" s="354"/>
      <c r="Y122" s="354"/>
      <c r="Z122" s="354"/>
      <c r="AA122" s="354"/>
      <c r="AB122" s="354"/>
    </row>
    <row r="123" spans="1:28" s="49" customFormat="1" x14ac:dyDescent="0.25">
      <c r="A123" s="507">
        <v>45272</v>
      </c>
      <c r="B123" s="1166" t="s">
        <v>8127</v>
      </c>
      <c r="C123" s="508">
        <v>-23</v>
      </c>
      <c r="D123" s="508">
        <v>-94</v>
      </c>
      <c r="E123" s="508"/>
      <c r="F123" s="508"/>
      <c r="G123" s="508"/>
      <c r="H123" s="842"/>
      <c r="I123" s="508">
        <v>-37</v>
      </c>
      <c r="J123" s="508"/>
      <c r="K123" s="508"/>
      <c r="L123" s="508"/>
      <c r="M123" s="842"/>
      <c r="N123" s="842"/>
      <c r="O123" s="842"/>
      <c r="P123" s="508"/>
      <c r="Q123" s="508"/>
      <c r="R123" s="508"/>
      <c r="S123" s="508"/>
      <c r="T123" s="508"/>
      <c r="U123" s="842"/>
      <c r="V123" s="508"/>
      <c r="W123" s="508"/>
      <c r="X123" s="508"/>
      <c r="Y123" s="508"/>
      <c r="Z123" s="508"/>
      <c r="AA123" s="508"/>
      <c r="AB123" s="508"/>
    </row>
    <row r="124" spans="1:28" s="1" customFormat="1" x14ac:dyDescent="0.25">
      <c r="A124" s="55">
        <v>45272</v>
      </c>
      <c r="B124" s="53" t="s">
        <v>63</v>
      </c>
      <c r="C124" s="354"/>
      <c r="D124" s="354"/>
      <c r="E124" s="53">
        <v>-350</v>
      </c>
      <c r="F124" s="354"/>
      <c r="G124" s="53">
        <v>-1</v>
      </c>
      <c r="H124" s="53">
        <v>-57</v>
      </c>
      <c r="I124" s="53">
        <v>-20</v>
      </c>
      <c r="J124" s="354"/>
      <c r="K124" s="354"/>
      <c r="L124" s="53">
        <v>-50</v>
      </c>
      <c r="M124" s="53">
        <v>-21</v>
      </c>
      <c r="N124" s="53">
        <v>-10</v>
      </c>
      <c r="O124" s="53">
        <v>-15</v>
      </c>
      <c r="P124" s="354"/>
      <c r="Q124" s="354"/>
      <c r="R124" s="354"/>
      <c r="S124" s="354"/>
      <c r="T124" s="354"/>
      <c r="U124" s="354"/>
      <c r="V124" s="354"/>
      <c r="W124" s="354"/>
      <c r="X124" s="354"/>
      <c r="Y124" s="354"/>
      <c r="Z124" s="354"/>
      <c r="AA124" s="354"/>
      <c r="AB124" s="354"/>
    </row>
    <row r="125" spans="1:28" s="1" customFormat="1" x14ac:dyDescent="0.25">
      <c r="A125" s="55">
        <v>45272</v>
      </c>
      <c r="B125" s="53" t="s">
        <v>63</v>
      </c>
      <c r="C125" s="354"/>
      <c r="D125" s="354"/>
      <c r="E125" s="354"/>
      <c r="F125" s="354"/>
      <c r="G125" s="53">
        <v>-3</v>
      </c>
      <c r="H125" s="354"/>
      <c r="I125" s="354"/>
      <c r="J125" s="354"/>
      <c r="K125" s="53">
        <v>-20</v>
      </c>
      <c r="L125" s="354"/>
      <c r="M125" s="354"/>
      <c r="N125" s="354"/>
      <c r="O125" s="354"/>
      <c r="P125" s="354"/>
      <c r="Q125" s="354"/>
      <c r="R125" s="354"/>
      <c r="S125" s="354"/>
      <c r="T125" s="354"/>
      <c r="U125" s="354"/>
      <c r="V125" s="354"/>
      <c r="W125" s="354"/>
      <c r="X125" s="354"/>
      <c r="Y125" s="354"/>
      <c r="Z125" s="354"/>
      <c r="AA125" s="354"/>
      <c r="AB125" s="354"/>
    </row>
    <row r="126" spans="1:28" s="49" customFormat="1" x14ac:dyDescent="0.25">
      <c r="A126" s="507" t="s">
        <v>8166</v>
      </c>
      <c r="B126" s="1166" t="s">
        <v>8167</v>
      </c>
      <c r="C126" s="508"/>
      <c r="D126" s="508"/>
      <c r="E126" s="508"/>
      <c r="F126" s="508"/>
      <c r="G126" s="508">
        <v>-10</v>
      </c>
      <c r="H126" s="508">
        <v>-250</v>
      </c>
      <c r="I126" s="508">
        <v>-27</v>
      </c>
      <c r="J126" s="508"/>
      <c r="K126" s="842"/>
      <c r="L126" s="842"/>
      <c r="M126" s="842"/>
      <c r="N126" s="842"/>
      <c r="O126" s="842"/>
      <c r="P126" s="508"/>
      <c r="Q126" s="508"/>
      <c r="R126" s="508"/>
      <c r="S126" s="508"/>
      <c r="T126" s="508"/>
      <c r="U126" s="842"/>
      <c r="V126" s="508"/>
      <c r="W126" s="508"/>
      <c r="X126" s="508"/>
      <c r="Y126" s="508"/>
      <c r="Z126" s="508"/>
      <c r="AA126" s="508"/>
      <c r="AB126" s="508"/>
    </row>
    <row r="127" spans="1:28" s="49" customFormat="1" x14ac:dyDescent="0.25">
      <c r="A127" s="508" t="s">
        <v>8166</v>
      </c>
      <c r="B127" s="508" t="s">
        <v>6985</v>
      </c>
      <c r="C127" s="508"/>
      <c r="D127" s="508"/>
      <c r="E127" s="508"/>
      <c r="F127" s="508">
        <v>50</v>
      </c>
      <c r="G127" s="508"/>
      <c r="H127" s="508"/>
      <c r="I127" s="508"/>
      <c r="J127" s="508"/>
      <c r="K127" s="842"/>
      <c r="L127" s="842"/>
      <c r="M127" s="842"/>
      <c r="N127" s="842"/>
      <c r="O127" s="842"/>
      <c r="P127" s="508"/>
      <c r="Q127" s="508"/>
      <c r="R127" s="508"/>
      <c r="S127" s="508"/>
      <c r="T127" s="508"/>
      <c r="U127" s="842"/>
      <c r="V127" s="508"/>
      <c r="W127" s="508"/>
      <c r="X127" s="508"/>
      <c r="Y127" s="508"/>
      <c r="Z127" s="508"/>
      <c r="AA127" s="508"/>
      <c r="AB127" s="508"/>
    </row>
    <row r="128" spans="1:28" s="49" customFormat="1" ht="17" thickBot="1" x14ac:dyDescent="0.3">
      <c r="A128" s="507" t="s">
        <v>8193</v>
      </c>
      <c r="B128" s="1166" t="s">
        <v>8127</v>
      </c>
      <c r="C128" s="508">
        <v>-66</v>
      </c>
      <c r="D128" s="508">
        <v>-66</v>
      </c>
      <c r="E128" s="508">
        <v>-130</v>
      </c>
      <c r="F128" s="508">
        <v>-35</v>
      </c>
      <c r="G128" s="508"/>
      <c r="H128" s="508"/>
      <c r="I128" s="508">
        <v>-25</v>
      </c>
      <c r="J128" s="508"/>
      <c r="K128" s="842"/>
      <c r="L128" s="842"/>
      <c r="M128" s="842"/>
      <c r="N128" s="842"/>
      <c r="O128" s="842"/>
      <c r="P128" s="508"/>
      <c r="Q128" s="508"/>
      <c r="R128" s="508"/>
      <c r="S128" s="508"/>
      <c r="T128" s="508"/>
      <c r="U128" s="842"/>
      <c r="V128" s="508"/>
      <c r="W128" s="508"/>
      <c r="X128" s="508"/>
      <c r="Y128" s="508"/>
      <c r="Z128" s="508"/>
      <c r="AA128" s="508"/>
      <c r="AB128" s="508"/>
    </row>
    <row r="129" spans="1:29" s="6" customFormat="1" ht="17" thickBot="1" x14ac:dyDescent="0.3">
      <c r="A129" s="161" t="s">
        <v>8268</v>
      </c>
      <c r="B129" s="34"/>
      <c r="C129" s="34">
        <f>SUM(C118:C128)</f>
        <v>29</v>
      </c>
      <c r="D129" s="34">
        <f t="shared" ref="D129:AB129" si="9">SUM(D118:D128)</f>
        <v>123</v>
      </c>
      <c r="E129" s="34">
        <f t="shared" si="9"/>
        <v>169</v>
      </c>
      <c r="F129" s="34">
        <f t="shared" si="9"/>
        <v>304</v>
      </c>
      <c r="G129" s="34">
        <f t="shared" si="9"/>
        <v>18</v>
      </c>
      <c r="H129" s="34">
        <f t="shared" si="9"/>
        <v>430</v>
      </c>
      <c r="I129" s="34">
        <f t="shared" si="9"/>
        <v>39</v>
      </c>
      <c r="J129" s="34">
        <f t="shared" si="9"/>
        <v>3</v>
      </c>
      <c r="K129" s="34">
        <f t="shared" si="9"/>
        <v>31</v>
      </c>
      <c r="L129" s="34">
        <f t="shared" si="9"/>
        <v>344</v>
      </c>
      <c r="M129" s="34">
        <f t="shared" si="9"/>
        <v>153</v>
      </c>
      <c r="N129" s="34">
        <f>SUM(N118:N128)</f>
        <v>92</v>
      </c>
      <c r="O129" s="34">
        <f t="shared" si="9"/>
        <v>87</v>
      </c>
      <c r="P129" s="34">
        <f t="shared" si="9"/>
        <v>105</v>
      </c>
      <c r="Q129" s="34">
        <f t="shared" si="9"/>
        <v>43</v>
      </c>
      <c r="R129" s="34">
        <f t="shared" si="9"/>
        <v>3</v>
      </c>
      <c r="S129" s="34">
        <f t="shared" si="9"/>
        <v>12</v>
      </c>
      <c r="T129" s="34">
        <f t="shared" si="9"/>
        <v>17</v>
      </c>
      <c r="U129" s="34">
        <f>SUM(U118:U128)</f>
        <v>347</v>
      </c>
      <c r="V129" s="34">
        <f>SUM(V118:V128)</f>
        <v>0</v>
      </c>
      <c r="W129" s="34">
        <f>SUM(W118:W128)</f>
        <v>158</v>
      </c>
      <c r="X129" s="34">
        <f t="shared" si="9"/>
        <v>45</v>
      </c>
      <c r="Y129" s="34">
        <f t="shared" si="9"/>
        <v>188</v>
      </c>
      <c r="Z129" s="34">
        <f t="shared" si="9"/>
        <v>23</v>
      </c>
      <c r="AA129" s="34">
        <f t="shared" si="9"/>
        <v>2</v>
      </c>
      <c r="AB129" s="34">
        <f t="shared" si="9"/>
        <v>0</v>
      </c>
    </row>
    <row r="130" spans="1:29" s="1" customFormat="1" x14ac:dyDescent="0.25">
      <c r="A130" s="55">
        <v>45413</v>
      </c>
      <c r="B130" s="436" t="s">
        <v>63</v>
      </c>
      <c r="C130" s="226">
        <v>-12</v>
      </c>
      <c r="D130" s="226">
        <v>-10</v>
      </c>
      <c r="E130" s="226">
        <v>-180</v>
      </c>
      <c r="F130" s="354"/>
      <c r="G130" s="226">
        <v>-10</v>
      </c>
      <c r="H130" s="226">
        <v>-140</v>
      </c>
      <c r="I130" s="226">
        <v>-18</v>
      </c>
      <c r="J130" s="354"/>
      <c r="K130" s="354"/>
      <c r="L130" s="354"/>
      <c r="M130" s="354"/>
      <c r="N130" s="226">
        <v>-15</v>
      </c>
      <c r="O130" s="354"/>
      <c r="P130" s="354"/>
      <c r="Q130" s="354"/>
      <c r="R130" s="354"/>
      <c r="S130" s="354"/>
      <c r="T130" s="354"/>
      <c r="U130" s="226">
        <v>-226</v>
      </c>
      <c r="V130" s="354"/>
      <c r="W130" s="354"/>
      <c r="X130" s="354"/>
      <c r="Y130" s="354"/>
      <c r="Z130" s="354"/>
      <c r="AA130" s="354"/>
      <c r="AB130" s="354"/>
    </row>
    <row r="131" spans="1:29" s="1" customFormat="1" ht="17" thickBot="1" x14ac:dyDescent="0.3">
      <c r="A131" s="256">
        <v>45536</v>
      </c>
      <c r="B131" s="436" t="s">
        <v>63</v>
      </c>
      <c r="C131" s="842"/>
      <c r="D131" s="226">
        <v>-62</v>
      </c>
      <c r="E131" s="354"/>
      <c r="F131" s="354"/>
      <c r="G131" s="842"/>
      <c r="H131" s="842"/>
      <c r="I131" s="842"/>
      <c r="J131" s="354"/>
      <c r="K131" s="226">
        <v>-10</v>
      </c>
      <c r="L131" s="226">
        <v>-106</v>
      </c>
      <c r="M131" s="226">
        <v>-52</v>
      </c>
      <c r="N131" s="226">
        <v>-10</v>
      </c>
      <c r="O131" s="226">
        <v>-50</v>
      </c>
      <c r="P131" s="226">
        <v>-6</v>
      </c>
      <c r="Q131" s="354"/>
      <c r="R131" s="354"/>
      <c r="S131" s="354"/>
      <c r="T131" s="354"/>
      <c r="U131" s="842"/>
      <c r="V131" s="354"/>
      <c r="W131" s="226">
        <v>-40</v>
      </c>
      <c r="X131" s="226">
        <v>-18</v>
      </c>
      <c r="Y131" s="354"/>
      <c r="Z131" s="354"/>
      <c r="AA131" s="354"/>
      <c r="AB131" s="354"/>
    </row>
    <row r="132" spans="1:29" s="6" customFormat="1" ht="17" thickBot="1" x14ac:dyDescent="0.3">
      <c r="A132" s="860" t="s">
        <v>8442</v>
      </c>
      <c r="B132" s="41"/>
      <c r="C132" s="181">
        <f t="shared" ref="C132:U132" si="10">SUM(C129:C131)</f>
        <v>17</v>
      </c>
      <c r="D132" s="181">
        <f t="shared" si="10"/>
        <v>51</v>
      </c>
      <c r="E132" s="56">
        <f t="shared" si="10"/>
        <v>-11</v>
      </c>
      <c r="F132" s="181">
        <f t="shared" si="10"/>
        <v>304</v>
      </c>
      <c r="G132" s="181">
        <f t="shared" si="10"/>
        <v>8</v>
      </c>
      <c r="H132" s="181">
        <f t="shared" si="10"/>
        <v>290</v>
      </c>
      <c r="I132" s="181">
        <f t="shared" si="10"/>
        <v>21</v>
      </c>
      <c r="J132" s="181">
        <f t="shared" si="10"/>
        <v>3</v>
      </c>
      <c r="K132" s="181">
        <f t="shared" si="10"/>
        <v>21</v>
      </c>
      <c r="L132" s="181">
        <f t="shared" si="10"/>
        <v>238</v>
      </c>
      <c r="M132" s="181">
        <f t="shared" si="10"/>
        <v>101</v>
      </c>
      <c r="N132" s="181">
        <f t="shared" si="10"/>
        <v>67</v>
      </c>
      <c r="O132" s="181">
        <f t="shared" si="10"/>
        <v>37</v>
      </c>
      <c r="P132" s="181">
        <f t="shared" si="10"/>
        <v>99</v>
      </c>
      <c r="Q132" s="181">
        <f t="shared" si="10"/>
        <v>43</v>
      </c>
      <c r="R132" s="181">
        <f t="shared" si="10"/>
        <v>3</v>
      </c>
      <c r="S132" s="181">
        <f t="shared" si="10"/>
        <v>12</v>
      </c>
      <c r="T132" s="181">
        <f t="shared" si="10"/>
        <v>17</v>
      </c>
      <c r="U132" s="181">
        <f t="shared" si="10"/>
        <v>121</v>
      </c>
      <c r="V132" s="41">
        <f t="shared" ref="V132" si="11">SUM(V129:V131)</f>
        <v>0</v>
      </c>
      <c r="W132" s="181">
        <f t="shared" ref="W132:AB132" si="12">SUM(W129:W131)</f>
        <v>118</v>
      </c>
      <c r="X132" s="181">
        <f t="shared" si="12"/>
        <v>27</v>
      </c>
      <c r="Y132" s="181">
        <f t="shared" si="12"/>
        <v>188</v>
      </c>
      <c r="Z132" s="181">
        <f t="shared" si="12"/>
        <v>23</v>
      </c>
      <c r="AA132" s="181">
        <f t="shared" si="12"/>
        <v>2</v>
      </c>
      <c r="AB132" s="41">
        <f t="shared" si="12"/>
        <v>0</v>
      </c>
      <c r="AC132" s="6" t="s">
        <v>6012</v>
      </c>
    </row>
    <row r="133" spans="1:29" s="1" customFormat="1" x14ac:dyDescent="0.25">
      <c r="A133" s="256">
        <v>45445</v>
      </c>
      <c r="B133" s="436" t="s">
        <v>63</v>
      </c>
      <c r="C133" s="226">
        <v>-17</v>
      </c>
      <c r="D133" s="226">
        <v>-44</v>
      </c>
      <c r="E133" s="354"/>
      <c r="F133" s="354"/>
      <c r="G133" s="226">
        <v>-6</v>
      </c>
      <c r="H133" s="354"/>
      <c r="I133" s="226">
        <v>-15</v>
      </c>
      <c r="J133" s="226">
        <v>-3</v>
      </c>
      <c r="K133" s="226">
        <v>-13</v>
      </c>
      <c r="L133" s="354"/>
      <c r="M133" s="226">
        <v>-50</v>
      </c>
      <c r="N133" s="354"/>
      <c r="O133" s="354"/>
      <c r="P133" s="354"/>
      <c r="Q133" s="354"/>
      <c r="R133" s="354"/>
      <c r="S133" s="354"/>
      <c r="T133" s="354"/>
      <c r="U133" s="354"/>
      <c r="V133" s="354"/>
      <c r="W133" s="354"/>
      <c r="X133" s="226">
        <v>-2</v>
      </c>
      <c r="Y133" s="354"/>
      <c r="Z133" s="354"/>
      <c r="AA133" s="354"/>
      <c r="AB133" s="354"/>
    </row>
    <row r="134" spans="1:29" s="1" customFormat="1" ht="17" thickBot="1" x14ac:dyDescent="0.3">
      <c r="A134" s="256" t="s">
        <v>8533</v>
      </c>
      <c r="B134" s="75" t="s">
        <v>63</v>
      </c>
      <c r="C134" s="842"/>
      <c r="D134" s="842"/>
      <c r="E134" s="354"/>
      <c r="F134" s="354"/>
      <c r="G134" s="842"/>
      <c r="H134" s="354"/>
      <c r="I134" s="842"/>
      <c r="J134" s="842"/>
      <c r="K134" s="842"/>
      <c r="L134" s="226">
        <v>-218</v>
      </c>
      <c r="M134" s="226">
        <v>-131</v>
      </c>
      <c r="N134" s="226">
        <v>-37</v>
      </c>
      <c r="O134" s="226">
        <v>-13</v>
      </c>
      <c r="P134" s="354"/>
      <c r="Q134" s="354"/>
      <c r="R134" s="354"/>
      <c r="S134" s="354"/>
      <c r="T134" s="354"/>
      <c r="U134" s="354"/>
      <c r="V134" s="354"/>
      <c r="W134" s="226">
        <v>-98</v>
      </c>
      <c r="X134" s="842"/>
      <c r="Y134" s="354"/>
      <c r="Z134" s="354"/>
      <c r="AA134" s="354"/>
      <c r="AB134" s="354"/>
    </row>
    <row r="135" spans="1:29" s="6" customFormat="1" ht="17" thickBot="1" x14ac:dyDescent="0.3">
      <c r="A135" s="860" t="s">
        <v>8539</v>
      </c>
      <c r="B135" s="41"/>
      <c r="C135" s="181">
        <f t="shared" ref="C135:H135" si="13">SUM(C132:C134)</f>
        <v>0</v>
      </c>
      <c r="D135" s="181">
        <f t="shared" si="13"/>
        <v>7</v>
      </c>
      <c r="E135" s="56">
        <f t="shared" si="13"/>
        <v>-11</v>
      </c>
      <c r="F135" s="181">
        <f t="shared" si="13"/>
        <v>304</v>
      </c>
      <c r="G135" s="181">
        <f t="shared" si="13"/>
        <v>2</v>
      </c>
      <c r="H135" s="181">
        <f t="shared" si="13"/>
        <v>290</v>
      </c>
      <c r="I135" s="181">
        <f t="shared" ref="I135:AB135" si="14">SUM(I132:I134)</f>
        <v>6</v>
      </c>
      <c r="J135" s="181">
        <f t="shared" si="14"/>
        <v>0</v>
      </c>
      <c r="K135" s="181">
        <f t="shared" si="14"/>
        <v>8</v>
      </c>
      <c r="L135" s="181">
        <f t="shared" si="14"/>
        <v>20</v>
      </c>
      <c r="M135" s="56">
        <f t="shared" si="14"/>
        <v>-80</v>
      </c>
      <c r="N135" s="181">
        <f t="shared" si="14"/>
        <v>30</v>
      </c>
      <c r="O135" s="181">
        <f t="shared" si="14"/>
        <v>24</v>
      </c>
      <c r="P135" s="181">
        <f>SUM(P132:P134)</f>
        <v>99</v>
      </c>
      <c r="Q135" s="181">
        <f t="shared" si="14"/>
        <v>43</v>
      </c>
      <c r="R135" s="181">
        <f>SUM(R132:R134)</f>
        <v>3</v>
      </c>
      <c r="S135" s="181">
        <f t="shared" si="14"/>
        <v>12</v>
      </c>
      <c r="T135" s="181">
        <f t="shared" si="14"/>
        <v>17</v>
      </c>
      <c r="U135" s="181">
        <f t="shared" si="14"/>
        <v>121</v>
      </c>
      <c r="V135" s="41">
        <f t="shared" si="14"/>
        <v>0</v>
      </c>
      <c r="W135" s="181">
        <f t="shared" si="14"/>
        <v>20</v>
      </c>
      <c r="X135" s="181">
        <f t="shared" si="14"/>
        <v>25</v>
      </c>
      <c r="Y135" s="181">
        <f t="shared" si="14"/>
        <v>188</v>
      </c>
      <c r="Z135" s="181">
        <f t="shared" si="14"/>
        <v>23</v>
      </c>
      <c r="AA135" s="181">
        <f t="shared" si="14"/>
        <v>2</v>
      </c>
      <c r="AB135" s="41">
        <f t="shared" si="14"/>
        <v>0</v>
      </c>
      <c r="AC135" s="6" t="s">
        <v>6012</v>
      </c>
    </row>
    <row r="136" spans="1:29" s="1" customFormat="1" ht="17.25" customHeight="1" x14ac:dyDescent="0.25">
      <c r="A136" s="256">
        <v>45385</v>
      </c>
      <c r="B136" s="75" t="s">
        <v>63</v>
      </c>
      <c r="C136" s="354"/>
      <c r="D136" s="354"/>
      <c r="E136" s="354"/>
      <c r="F136" s="226">
        <v>-5</v>
      </c>
      <c r="G136" s="354"/>
      <c r="H136" s="226">
        <v>-205</v>
      </c>
      <c r="I136" s="354"/>
      <c r="J136" s="354"/>
      <c r="K136" s="354"/>
      <c r="L136" s="354"/>
      <c r="M136" s="53">
        <v>-7</v>
      </c>
      <c r="N136" s="226">
        <v>-26</v>
      </c>
      <c r="O136" s="226">
        <v>-10</v>
      </c>
      <c r="P136" s="226">
        <v>-1</v>
      </c>
      <c r="Q136" s="354"/>
      <c r="R136" s="226">
        <v>-2</v>
      </c>
      <c r="S136" s="354"/>
      <c r="T136" s="354"/>
      <c r="U136" s="226">
        <v>-121</v>
      </c>
      <c r="V136" s="354"/>
      <c r="W136" s="354"/>
      <c r="X136" s="354"/>
      <c r="Y136" s="354"/>
      <c r="Z136" s="354"/>
      <c r="AA136" s="354"/>
      <c r="AB136" s="354"/>
    </row>
    <row r="137" spans="1:29" x14ac:dyDescent="0.25">
      <c r="A137" s="55">
        <v>45385</v>
      </c>
      <c r="B137" s="436" t="s">
        <v>7</v>
      </c>
      <c r="C137" s="53"/>
      <c r="D137" s="53"/>
      <c r="E137" s="53"/>
      <c r="F137" s="226"/>
      <c r="G137" s="53"/>
      <c r="H137" s="226"/>
      <c r="I137" s="53"/>
      <c r="J137" s="53"/>
      <c r="K137" s="53"/>
      <c r="L137" s="53"/>
      <c r="M137" s="226">
        <v>129</v>
      </c>
      <c r="N137" s="226">
        <v>27</v>
      </c>
      <c r="O137" s="226"/>
      <c r="P137" s="226"/>
      <c r="Q137" s="53"/>
      <c r="R137" s="226"/>
      <c r="S137" s="53"/>
      <c r="T137" s="53"/>
      <c r="U137" s="226"/>
      <c r="V137" s="53"/>
      <c r="W137" s="53"/>
      <c r="X137" s="53"/>
      <c r="Y137" s="53"/>
      <c r="Z137" s="53"/>
      <c r="AA137" s="53"/>
      <c r="AB137" s="53"/>
    </row>
    <row r="138" spans="1:29" s="1" customFormat="1" ht="17" thickBot="1" x14ac:dyDescent="0.3">
      <c r="A138" s="256">
        <v>45415</v>
      </c>
      <c r="B138" s="75" t="s">
        <v>8684</v>
      </c>
      <c r="C138" s="354"/>
      <c r="D138" s="354"/>
      <c r="E138" s="354"/>
      <c r="F138" s="842"/>
      <c r="G138" s="354"/>
      <c r="H138" s="842"/>
      <c r="I138" s="354"/>
      <c r="J138" s="354"/>
      <c r="K138" s="354"/>
      <c r="L138" s="226">
        <v>218</v>
      </c>
      <c r="M138" s="842"/>
      <c r="N138" s="842"/>
      <c r="O138" s="226">
        <v>13</v>
      </c>
      <c r="P138" s="842"/>
      <c r="Q138" s="354"/>
      <c r="R138" s="842"/>
      <c r="S138" s="354"/>
      <c r="T138" s="354"/>
      <c r="U138" s="842"/>
      <c r="V138" s="354"/>
      <c r="W138" s="354"/>
      <c r="X138" s="354"/>
      <c r="Y138" s="354"/>
      <c r="Z138" s="354"/>
      <c r="AA138" s="354"/>
      <c r="AB138" s="354"/>
    </row>
    <row r="139" spans="1:29" s="6" customFormat="1" ht="17" thickBot="1" x14ac:dyDescent="0.3">
      <c r="A139" s="860" t="s">
        <v>8805</v>
      </c>
      <c r="B139" s="41"/>
      <c r="C139" s="41">
        <f>SUM(C135:C138)</f>
        <v>0</v>
      </c>
      <c r="D139" s="181">
        <f>SUM(D135:D138)</f>
        <v>7</v>
      </c>
      <c r="E139" s="56">
        <f t="shared" ref="E139:AB139" si="15">SUM(E135:E138)</f>
        <v>-11</v>
      </c>
      <c r="F139" s="181">
        <f t="shared" si="15"/>
        <v>299</v>
      </c>
      <c r="G139" s="181">
        <f t="shared" si="15"/>
        <v>2</v>
      </c>
      <c r="H139" s="181">
        <f t="shared" si="15"/>
        <v>85</v>
      </c>
      <c r="I139" s="181">
        <f t="shared" si="15"/>
        <v>6</v>
      </c>
      <c r="J139" s="41">
        <f t="shared" si="15"/>
        <v>0</v>
      </c>
      <c r="K139" s="181">
        <f t="shared" si="15"/>
        <v>8</v>
      </c>
      <c r="L139" s="181">
        <f t="shared" si="15"/>
        <v>238</v>
      </c>
      <c r="M139" s="181">
        <f t="shared" si="15"/>
        <v>42</v>
      </c>
      <c r="N139" s="181">
        <f t="shared" si="15"/>
        <v>31</v>
      </c>
      <c r="O139" s="181">
        <f t="shared" si="15"/>
        <v>27</v>
      </c>
      <c r="P139" s="181">
        <f t="shared" si="15"/>
        <v>98</v>
      </c>
      <c r="Q139" s="181">
        <f t="shared" si="15"/>
        <v>43</v>
      </c>
      <c r="R139" s="181">
        <f t="shared" si="15"/>
        <v>1</v>
      </c>
      <c r="S139" s="181">
        <f t="shared" si="15"/>
        <v>12</v>
      </c>
      <c r="T139" s="181">
        <f t="shared" si="15"/>
        <v>17</v>
      </c>
      <c r="U139" s="181">
        <f t="shared" si="15"/>
        <v>0</v>
      </c>
      <c r="V139" s="41">
        <f t="shared" si="15"/>
        <v>0</v>
      </c>
      <c r="W139" s="181">
        <f t="shared" si="15"/>
        <v>20</v>
      </c>
      <c r="X139" s="181">
        <f t="shared" si="15"/>
        <v>25</v>
      </c>
      <c r="Y139" s="181">
        <f t="shared" si="15"/>
        <v>188</v>
      </c>
      <c r="Z139" s="181">
        <f t="shared" si="15"/>
        <v>23</v>
      </c>
      <c r="AA139" s="181">
        <f t="shared" si="15"/>
        <v>2</v>
      </c>
      <c r="AB139" s="41">
        <f t="shared" si="15"/>
        <v>0</v>
      </c>
      <c r="AC139" s="6" t="s">
        <v>6012</v>
      </c>
    </row>
    <row r="140" spans="1:29" s="1" customFormat="1" ht="17" thickBot="1" x14ac:dyDescent="0.3">
      <c r="A140" s="256"/>
      <c r="B140" s="436"/>
      <c r="C140" s="354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4"/>
      <c r="U140" s="354"/>
      <c r="V140" s="354"/>
      <c r="W140" s="354"/>
      <c r="X140" s="354"/>
      <c r="Y140" s="354"/>
      <c r="Z140" s="354"/>
      <c r="AA140" s="354"/>
      <c r="AB140" s="354"/>
    </row>
    <row r="141" spans="1:29" s="6" customFormat="1" ht="17" thickBot="1" x14ac:dyDescent="0.3">
      <c r="A141" s="860" t="s">
        <v>9009</v>
      </c>
      <c r="B141" s="41"/>
      <c r="C141" s="41">
        <f>SUM(C139:C140)</f>
        <v>0</v>
      </c>
      <c r="D141" s="181">
        <f t="shared" ref="D141:Z145" si="16">SUM(D139:D140)</f>
        <v>7</v>
      </c>
      <c r="E141" s="56">
        <f t="shared" si="16"/>
        <v>-11</v>
      </c>
      <c r="F141" s="181">
        <f t="shared" si="16"/>
        <v>299</v>
      </c>
      <c r="G141" s="181">
        <f t="shared" si="16"/>
        <v>2</v>
      </c>
      <c r="H141" s="181">
        <f t="shared" si="16"/>
        <v>85</v>
      </c>
      <c r="I141" s="181">
        <f t="shared" si="16"/>
        <v>6</v>
      </c>
      <c r="J141" s="41">
        <f t="shared" si="16"/>
        <v>0</v>
      </c>
      <c r="K141" s="181">
        <f t="shared" si="16"/>
        <v>8</v>
      </c>
      <c r="L141" s="181">
        <f t="shared" si="16"/>
        <v>238</v>
      </c>
      <c r="M141" s="181">
        <f t="shared" si="16"/>
        <v>42</v>
      </c>
      <c r="N141" s="181">
        <f t="shared" si="16"/>
        <v>31</v>
      </c>
      <c r="O141" s="181">
        <f t="shared" si="16"/>
        <v>27</v>
      </c>
      <c r="P141" s="181">
        <f t="shared" si="16"/>
        <v>98</v>
      </c>
      <c r="Q141" s="181">
        <f t="shared" si="16"/>
        <v>43</v>
      </c>
      <c r="R141" s="181">
        <f>SUM(R139:R140)</f>
        <v>1</v>
      </c>
      <c r="S141" s="181">
        <f t="shared" si="16"/>
        <v>12</v>
      </c>
      <c r="T141" s="181">
        <f t="shared" si="16"/>
        <v>17</v>
      </c>
      <c r="U141" s="41">
        <f t="shared" si="16"/>
        <v>0</v>
      </c>
      <c r="V141" s="41">
        <f t="shared" si="16"/>
        <v>0</v>
      </c>
      <c r="W141" s="181">
        <f t="shared" si="16"/>
        <v>20</v>
      </c>
      <c r="X141" s="181">
        <f t="shared" si="16"/>
        <v>25</v>
      </c>
      <c r="Y141" s="181">
        <f t="shared" si="16"/>
        <v>188</v>
      </c>
      <c r="Z141" s="181">
        <f t="shared" si="16"/>
        <v>23</v>
      </c>
      <c r="AA141" s="181">
        <f>SUM(AA139:AA140)</f>
        <v>2</v>
      </c>
      <c r="AB141" s="41">
        <f>SUM(AB139:AB140)</f>
        <v>0</v>
      </c>
      <c r="AC141" s="6" t="s">
        <v>6012</v>
      </c>
    </row>
    <row r="142" spans="1:29" s="1" customFormat="1" ht="17" thickBot="1" x14ac:dyDescent="0.3">
      <c r="A142" s="256"/>
      <c r="B142" s="436"/>
      <c r="C142" s="354"/>
      <c r="D142" s="354"/>
      <c r="E142" s="354"/>
      <c r="F142" s="354"/>
      <c r="G142" s="354"/>
      <c r="H142" s="354"/>
      <c r="I142" s="354"/>
      <c r="J142" s="354"/>
      <c r="K142" s="354"/>
      <c r="L142" s="354"/>
      <c r="M142" s="354"/>
      <c r="N142" s="354"/>
      <c r="O142" s="354"/>
      <c r="P142" s="354"/>
      <c r="Q142" s="354"/>
      <c r="R142" s="354"/>
      <c r="S142" s="354"/>
      <c r="T142" s="354"/>
      <c r="U142" s="354"/>
      <c r="V142" s="354"/>
      <c r="W142" s="354"/>
      <c r="X142" s="354"/>
      <c r="Y142" s="354"/>
      <c r="Z142" s="354"/>
      <c r="AA142" s="354"/>
      <c r="AB142" s="354"/>
    </row>
    <row r="143" spans="1:29" s="6" customFormat="1" ht="17" thickBot="1" x14ac:dyDescent="0.3">
      <c r="A143" s="860" t="s">
        <v>9299</v>
      </c>
      <c r="B143" s="41"/>
      <c r="C143" s="41">
        <f>SUM(C141:C142)</f>
        <v>0</v>
      </c>
      <c r="D143" s="181">
        <f t="shared" si="16"/>
        <v>7</v>
      </c>
      <c r="E143" s="56">
        <f t="shared" si="16"/>
        <v>-11</v>
      </c>
      <c r="F143" s="181">
        <f t="shared" si="16"/>
        <v>299</v>
      </c>
      <c r="G143" s="181">
        <f t="shared" si="16"/>
        <v>2</v>
      </c>
      <c r="H143" s="181">
        <f t="shared" si="16"/>
        <v>85</v>
      </c>
      <c r="I143" s="181">
        <f t="shared" si="16"/>
        <v>6</v>
      </c>
      <c r="J143" s="41">
        <f t="shared" si="16"/>
        <v>0</v>
      </c>
      <c r="K143" s="181">
        <f t="shared" si="16"/>
        <v>8</v>
      </c>
      <c r="L143" s="181">
        <f t="shared" si="16"/>
        <v>238</v>
      </c>
      <c r="M143" s="181">
        <f t="shared" si="16"/>
        <v>42</v>
      </c>
      <c r="N143" s="181">
        <f t="shared" si="16"/>
        <v>31</v>
      </c>
      <c r="O143" s="181">
        <f t="shared" si="16"/>
        <v>27</v>
      </c>
      <c r="P143" s="181">
        <f t="shared" si="16"/>
        <v>98</v>
      </c>
      <c r="Q143" s="181">
        <f t="shared" si="16"/>
        <v>43</v>
      </c>
      <c r="R143" s="181">
        <f>SUM(R141:R142)</f>
        <v>1</v>
      </c>
      <c r="S143" s="181">
        <f t="shared" si="16"/>
        <v>12</v>
      </c>
      <c r="T143" s="181">
        <f t="shared" si="16"/>
        <v>17</v>
      </c>
      <c r="U143" s="41">
        <f t="shared" si="16"/>
        <v>0</v>
      </c>
      <c r="V143" s="41">
        <f t="shared" si="16"/>
        <v>0</v>
      </c>
      <c r="W143" s="181">
        <f t="shared" si="16"/>
        <v>20</v>
      </c>
      <c r="X143" s="181">
        <f t="shared" si="16"/>
        <v>25</v>
      </c>
      <c r="Y143" s="181">
        <f t="shared" si="16"/>
        <v>188</v>
      </c>
      <c r="Z143" s="181">
        <f t="shared" si="16"/>
        <v>23</v>
      </c>
      <c r="AA143" s="181">
        <f>SUM(AA141:AA142)</f>
        <v>2</v>
      </c>
      <c r="AB143" s="41">
        <f>SUM(AB141:AB142)</f>
        <v>0</v>
      </c>
      <c r="AC143" s="6" t="s">
        <v>6012</v>
      </c>
    </row>
    <row r="144" spans="1:29" s="1" customFormat="1" ht="17" thickBot="1" x14ac:dyDescent="0.3">
      <c r="A144" s="256"/>
      <c r="B144" s="436"/>
      <c r="C144" s="354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4"/>
      <c r="T144" s="354"/>
      <c r="U144" s="354"/>
      <c r="V144" s="354"/>
      <c r="W144" s="354"/>
      <c r="X144" s="354"/>
      <c r="Y144" s="354"/>
      <c r="Z144" s="354"/>
      <c r="AA144" s="354"/>
      <c r="AB144" s="354"/>
    </row>
    <row r="145" spans="1:29" s="6" customFormat="1" ht="17" thickBot="1" x14ac:dyDescent="0.3">
      <c r="A145" s="860" t="s">
        <v>9575</v>
      </c>
      <c r="B145" s="41"/>
      <c r="C145" s="41">
        <f>SUM(C143:C144)</f>
        <v>0</v>
      </c>
      <c r="D145" s="181">
        <f>SUM(D143:D144)</f>
        <v>7</v>
      </c>
      <c r="E145" s="56">
        <f t="shared" si="16"/>
        <v>-11</v>
      </c>
      <c r="F145" s="181">
        <f t="shared" si="16"/>
        <v>299</v>
      </c>
      <c r="G145" s="181">
        <f t="shared" si="16"/>
        <v>2</v>
      </c>
      <c r="H145" s="181">
        <f t="shared" si="16"/>
        <v>85</v>
      </c>
      <c r="I145" s="181">
        <f t="shared" si="16"/>
        <v>6</v>
      </c>
      <c r="J145" s="41">
        <f t="shared" si="16"/>
        <v>0</v>
      </c>
      <c r="K145" s="181">
        <f t="shared" si="16"/>
        <v>8</v>
      </c>
      <c r="L145" s="181">
        <f t="shared" si="16"/>
        <v>238</v>
      </c>
      <c r="M145" s="181">
        <f t="shared" si="16"/>
        <v>42</v>
      </c>
      <c r="N145" s="181">
        <f t="shared" si="16"/>
        <v>31</v>
      </c>
      <c r="O145" s="181">
        <f t="shared" si="16"/>
        <v>27</v>
      </c>
      <c r="P145" s="181">
        <f t="shared" si="16"/>
        <v>98</v>
      </c>
      <c r="Q145" s="181">
        <f t="shared" si="16"/>
        <v>43</v>
      </c>
      <c r="R145" s="181">
        <f>SUM(R143:R144)</f>
        <v>1</v>
      </c>
      <c r="S145" s="181">
        <f t="shared" si="16"/>
        <v>12</v>
      </c>
      <c r="T145" s="181">
        <f t="shared" si="16"/>
        <v>17</v>
      </c>
      <c r="U145" s="41">
        <f t="shared" si="16"/>
        <v>0</v>
      </c>
      <c r="V145" s="41">
        <f t="shared" si="16"/>
        <v>0</v>
      </c>
      <c r="W145" s="181">
        <f t="shared" si="16"/>
        <v>20</v>
      </c>
      <c r="X145" s="181">
        <f t="shared" si="16"/>
        <v>25</v>
      </c>
      <c r="Y145" s="181">
        <f t="shared" si="16"/>
        <v>188</v>
      </c>
      <c r="Z145" s="181">
        <f t="shared" si="16"/>
        <v>23</v>
      </c>
      <c r="AA145" s="181">
        <f>SUM(AA143:AA144)</f>
        <v>2</v>
      </c>
      <c r="AB145" s="41">
        <f>SUM(AB143:AB144)</f>
        <v>0</v>
      </c>
      <c r="AC145" s="6" t="s">
        <v>6012</v>
      </c>
    </row>
    <row r="146" spans="1:29" s="1" customFormat="1" x14ac:dyDescent="0.25">
      <c r="A146" s="256"/>
      <c r="B146" s="436"/>
      <c r="C146" s="354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4"/>
      <c r="U146" s="354"/>
      <c r="V146" s="354"/>
      <c r="W146" s="354"/>
      <c r="X146" s="354"/>
      <c r="Y146" s="354"/>
      <c r="Z146" s="354"/>
      <c r="AA146" s="354"/>
      <c r="AB146" s="354"/>
    </row>
    <row r="147" spans="1:29" s="1" customFormat="1" x14ac:dyDescent="0.25">
      <c r="A147" s="256"/>
      <c r="B147" s="436"/>
      <c r="C147" s="354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4"/>
      <c r="U147" s="354"/>
      <c r="V147" s="354"/>
      <c r="W147" s="354"/>
      <c r="X147" s="354"/>
      <c r="Y147" s="354"/>
      <c r="Z147" s="354"/>
      <c r="AA147" s="354"/>
      <c r="AB147" s="354"/>
    </row>
    <row r="148" spans="1:29" s="1" customFormat="1" ht="17" thickBot="1" x14ac:dyDescent="0.3">
      <c r="A148" s="741"/>
      <c r="B148" s="436"/>
      <c r="C148" s="53"/>
      <c r="D148" s="354"/>
      <c r="E148" s="354"/>
      <c r="F148" s="354"/>
      <c r="G148" s="354"/>
      <c r="H148" s="354"/>
      <c r="I148" s="354"/>
      <c r="J148" s="354"/>
      <c r="K148" s="354"/>
      <c r="L148" s="354"/>
      <c r="M148" s="53"/>
      <c r="N148" s="53"/>
      <c r="O148" s="53"/>
      <c r="P148" s="354"/>
      <c r="Q148" s="354"/>
      <c r="R148" s="354"/>
      <c r="S148" s="354"/>
      <c r="T148" s="354"/>
      <c r="U148" s="354"/>
      <c r="V148" s="53"/>
      <c r="W148" s="53"/>
      <c r="X148" s="53"/>
      <c r="Y148" s="53"/>
      <c r="Z148" s="53"/>
      <c r="AA148" s="53"/>
      <c r="AB148" s="354"/>
    </row>
    <row r="149" spans="1:29" ht="17" thickBot="1" x14ac:dyDescent="0.3">
      <c r="C149" s="10" t="s">
        <v>2</v>
      </c>
      <c r="D149" s="10" t="s">
        <v>3</v>
      </c>
      <c r="E149" s="10" t="s">
        <v>4</v>
      </c>
      <c r="F149" s="10" t="s">
        <v>27</v>
      </c>
      <c r="G149" s="10" t="s">
        <v>28</v>
      </c>
      <c r="H149" s="10" t="s">
        <v>31</v>
      </c>
      <c r="I149" s="10" t="s">
        <v>10</v>
      </c>
      <c r="J149" s="10" t="s">
        <v>26</v>
      </c>
      <c r="K149" s="10" t="s">
        <v>17</v>
      </c>
      <c r="L149" s="10" t="s">
        <v>134</v>
      </c>
      <c r="M149" s="10" t="s">
        <v>30</v>
      </c>
      <c r="N149" s="10" t="s">
        <v>29</v>
      </c>
      <c r="O149" s="10" t="s">
        <v>778</v>
      </c>
      <c r="P149" s="10" t="s">
        <v>32</v>
      </c>
      <c r="Q149" s="10" t="s">
        <v>4320</v>
      </c>
      <c r="R149" s="10" t="s">
        <v>6496</v>
      </c>
      <c r="S149" s="10" t="s">
        <v>6592</v>
      </c>
      <c r="T149" s="10" t="s">
        <v>5700</v>
      </c>
      <c r="U149" s="10" t="s">
        <v>365</v>
      </c>
      <c r="V149" s="10" t="s">
        <v>380</v>
      </c>
      <c r="W149" s="10" t="s">
        <v>1152</v>
      </c>
      <c r="X149" s="10" t="s">
        <v>18</v>
      </c>
      <c r="Y149" s="10" t="s">
        <v>6883</v>
      </c>
      <c r="Z149" s="10" t="s">
        <v>4708</v>
      </c>
      <c r="AA149" s="1576" t="s">
        <v>378</v>
      </c>
      <c r="AB149" s="10"/>
    </row>
  </sheetData>
  <pageMargins left="0.7" right="0.7" top="0.75" bottom="0.75" header="0.3" footer="0.3"/>
  <pageSetup orientation="portrait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tabColor theme="4" tint="0.59999389629810485"/>
  </sheetPr>
  <dimension ref="A1:V69"/>
  <sheetViews>
    <sheetView topLeftCell="A46" workbookViewId="0">
      <selection activeCell="C62" sqref="C62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8" width="8.5" style="2" customWidth="1"/>
    <col min="19" max="20" width="10.5" style="2" customWidth="1"/>
    <col min="21" max="21" width="8.5" style="2" customWidth="1"/>
    <col min="22" max="16384" width="9" style="2"/>
  </cols>
  <sheetData>
    <row r="1" spans="1:21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5">
      <c r="A3" s="3" t="s">
        <v>2571</v>
      </c>
    </row>
    <row r="4" spans="1:21" x14ac:dyDescent="0.25">
      <c r="A4" s="3" t="s">
        <v>6950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ht="17" thickBot="1" x14ac:dyDescent="0.3"/>
    <row r="6" spans="1:21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10</v>
      </c>
      <c r="F6" s="10" t="s">
        <v>1235</v>
      </c>
      <c r="G6" s="10" t="s">
        <v>4</v>
      </c>
      <c r="H6" s="10" t="s">
        <v>31</v>
      </c>
      <c r="I6" s="10" t="s">
        <v>134</v>
      </c>
      <c r="J6" s="10" t="s">
        <v>30</v>
      </c>
      <c r="K6" s="10" t="s">
        <v>778</v>
      </c>
      <c r="L6" s="10" t="s">
        <v>969</v>
      </c>
      <c r="M6" s="10" t="s">
        <v>27</v>
      </c>
      <c r="N6" s="10" t="s">
        <v>17</v>
      </c>
      <c r="O6" s="10" t="s">
        <v>32</v>
      </c>
      <c r="P6" s="10" t="s">
        <v>29</v>
      </c>
      <c r="Q6" s="10" t="s">
        <v>26</v>
      </c>
      <c r="R6" s="10" t="s">
        <v>18</v>
      </c>
      <c r="S6" s="10" t="s">
        <v>7445</v>
      </c>
      <c r="T6" s="10" t="s">
        <v>365</v>
      </c>
      <c r="U6" s="10"/>
    </row>
    <row r="7" spans="1:21" s="49" customFormat="1" ht="17" thickBot="1" x14ac:dyDescent="0.3">
      <c r="A7" s="725">
        <v>44932</v>
      </c>
      <c r="B7" s="792" t="s">
        <v>6951</v>
      </c>
      <c r="C7" s="432">
        <v>28</v>
      </c>
      <c r="D7" s="432">
        <v>40</v>
      </c>
      <c r="E7" s="432">
        <v>16</v>
      </c>
      <c r="F7" s="432">
        <v>11</v>
      </c>
      <c r="G7" s="432">
        <v>56</v>
      </c>
      <c r="H7" s="432">
        <v>70</v>
      </c>
      <c r="I7" s="432">
        <v>24</v>
      </c>
      <c r="J7" s="432">
        <v>20</v>
      </c>
      <c r="K7" s="432">
        <v>20</v>
      </c>
      <c r="L7" s="432">
        <v>6</v>
      </c>
      <c r="M7" s="432">
        <v>6</v>
      </c>
      <c r="N7" s="432"/>
      <c r="O7" s="432"/>
      <c r="P7" s="432"/>
      <c r="Q7" s="432"/>
      <c r="R7" s="432"/>
      <c r="S7" s="432"/>
      <c r="T7" s="432"/>
      <c r="U7" s="432"/>
    </row>
    <row r="8" spans="1:21" ht="17" thickBot="1" x14ac:dyDescent="0.3">
      <c r="A8" s="161" t="s">
        <v>6952</v>
      </c>
      <c r="B8" s="34"/>
      <c r="C8" s="34">
        <f>SUM(C7)</f>
        <v>28</v>
      </c>
      <c r="D8" s="34">
        <f t="shared" ref="D8:U8" si="0">SUM(D7)</f>
        <v>40</v>
      </c>
      <c r="E8" s="34">
        <f t="shared" si="0"/>
        <v>16</v>
      </c>
      <c r="F8" s="34">
        <f t="shared" si="0"/>
        <v>11</v>
      </c>
      <c r="G8" s="34">
        <f t="shared" si="0"/>
        <v>56</v>
      </c>
      <c r="H8" s="34">
        <f t="shared" si="0"/>
        <v>70</v>
      </c>
      <c r="I8" s="34">
        <f t="shared" si="0"/>
        <v>24</v>
      </c>
      <c r="J8" s="34">
        <f t="shared" si="0"/>
        <v>20</v>
      </c>
      <c r="K8" s="34">
        <f t="shared" si="0"/>
        <v>20</v>
      </c>
      <c r="L8" s="34">
        <f t="shared" si="0"/>
        <v>6</v>
      </c>
      <c r="M8" s="34">
        <f t="shared" si="0"/>
        <v>6</v>
      </c>
      <c r="N8" s="34"/>
      <c r="O8" s="34"/>
      <c r="P8" s="34"/>
      <c r="Q8" s="34"/>
      <c r="R8" s="34"/>
      <c r="S8" s="34"/>
      <c r="T8" s="34"/>
      <c r="U8" s="34">
        <f t="shared" si="0"/>
        <v>0</v>
      </c>
    </row>
    <row r="9" spans="1:21" s="49" customFormat="1" ht="17" thickBot="1" x14ac:dyDescent="0.3">
      <c r="A9" s="507">
        <v>44933</v>
      </c>
      <c r="B9" s="792" t="s">
        <v>6951</v>
      </c>
      <c r="C9" s="508">
        <v>6</v>
      </c>
      <c r="D9" s="508">
        <v>6</v>
      </c>
      <c r="E9" s="508"/>
      <c r="F9" s="508"/>
      <c r="G9" s="508">
        <v>8</v>
      </c>
      <c r="H9" s="508">
        <v>6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</row>
    <row r="10" spans="1:21" s="8" customFormat="1" ht="17" thickBot="1" x14ac:dyDescent="0.3">
      <c r="A10" s="161" t="s">
        <v>7052</v>
      </c>
      <c r="B10" s="34"/>
      <c r="C10" s="34">
        <f>SUM(C8:C9)</f>
        <v>34</v>
      </c>
      <c r="D10" s="34">
        <f t="shared" ref="D10:U12" si="1">SUM(D8:D9)</f>
        <v>46</v>
      </c>
      <c r="E10" s="34">
        <f t="shared" si="1"/>
        <v>16</v>
      </c>
      <c r="F10" s="34">
        <f t="shared" si="1"/>
        <v>11</v>
      </c>
      <c r="G10" s="34">
        <f t="shared" si="1"/>
        <v>64</v>
      </c>
      <c r="H10" s="34">
        <f t="shared" si="1"/>
        <v>76</v>
      </c>
      <c r="I10" s="34">
        <f t="shared" si="1"/>
        <v>24</v>
      </c>
      <c r="J10" s="34">
        <f t="shared" si="1"/>
        <v>20</v>
      </c>
      <c r="K10" s="34">
        <f t="shared" si="1"/>
        <v>20</v>
      </c>
      <c r="L10" s="34">
        <f t="shared" si="1"/>
        <v>6</v>
      </c>
      <c r="M10" s="34">
        <f t="shared" si="1"/>
        <v>6</v>
      </c>
      <c r="N10" s="34"/>
      <c r="O10" s="34"/>
      <c r="P10" s="34"/>
      <c r="Q10" s="34"/>
      <c r="R10" s="34"/>
      <c r="S10" s="34"/>
      <c r="T10" s="34"/>
      <c r="U10" s="34">
        <f t="shared" si="1"/>
        <v>0</v>
      </c>
    </row>
    <row r="11" spans="1:21" ht="17" thickBot="1" x14ac:dyDescent="0.3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 spans="1:21" s="8" customFormat="1" ht="17" thickBot="1" x14ac:dyDescent="0.3">
      <c r="A12" s="161" t="s">
        <v>7324</v>
      </c>
      <c r="B12" s="34"/>
      <c r="C12" s="34">
        <f>SUM(C10:C11)</f>
        <v>34</v>
      </c>
      <c r="D12" s="34">
        <f t="shared" si="1"/>
        <v>46</v>
      </c>
      <c r="E12" s="34">
        <f t="shared" si="1"/>
        <v>16</v>
      </c>
      <c r="F12" s="34">
        <f t="shared" si="1"/>
        <v>11</v>
      </c>
      <c r="G12" s="34">
        <f t="shared" si="1"/>
        <v>64</v>
      </c>
      <c r="H12" s="34">
        <f t="shared" si="1"/>
        <v>76</v>
      </c>
      <c r="I12" s="34">
        <f t="shared" si="1"/>
        <v>24</v>
      </c>
      <c r="J12" s="34">
        <f t="shared" si="1"/>
        <v>20</v>
      </c>
      <c r="K12" s="34">
        <f t="shared" si="1"/>
        <v>20</v>
      </c>
      <c r="L12" s="34">
        <f t="shared" si="1"/>
        <v>6</v>
      </c>
      <c r="M12" s="34">
        <f t="shared" si="1"/>
        <v>6</v>
      </c>
      <c r="N12" s="34"/>
      <c r="O12" s="34"/>
      <c r="P12" s="34"/>
      <c r="Q12" s="34"/>
      <c r="R12" s="34"/>
      <c r="S12" s="34"/>
      <c r="T12" s="34"/>
      <c r="U12" s="34">
        <f t="shared" si="1"/>
        <v>0</v>
      </c>
    </row>
    <row r="13" spans="1:21" s="1" customFormat="1" x14ac:dyDescent="0.25">
      <c r="A13" s="13" t="s">
        <v>7369</v>
      </c>
      <c r="B13" s="13" t="s">
        <v>7412</v>
      </c>
      <c r="C13" s="43"/>
      <c r="D13" s="13">
        <v>10</v>
      </c>
      <c r="E13" s="13">
        <v>32</v>
      </c>
      <c r="F13" s="43"/>
      <c r="G13" s="13">
        <v>20</v>
      </c>
      <c r="H13" s="13">
        <v>30</v>
      </c>
      <c r="I13" s="43"/>
      <c r="J13" s="43"/>
      <c r="K13" s="43"/>
      <c r="L13" s="43"/>
      <c r="M13" s="13">
        <v>50</v>
      </c>
      <c r="N13" s="13">
        <v>60</v>
      </c>
      <c r="O13" s="13">
        <v>50</v>
      </c>
      <c r="P13" s="13">
        <v>40</v>
      </c>
      <c r="Q13" s="13"/>
      <c r="R13" s="13"/>
      <c r="S13" s="13"/>
      <c r="T13" s="13"/>
      <c r="U13" s="43"/>
    </row>
    <row r="14" spans="1:21" s="1" customFormat="1" x14ac:dyDescent="0.25">
      <c r="A14" s="13" t="s">
        <v>7442</v>
      </c>
      <c r="B14" s="13" t="s">
        <v>7443</v>
      </c>
      <c r="C14" s="43"/>
      <c r="D14" s="13">
        <v>170</v>
      </c>
      <c r="E14" s="13">
        <v>80</v>
      </c>
      <c r="F14" s="43"/>
      <c r="G14" s="13">
        <v>280</v>
      </c>
      <c r="H14" s="13">
        <v>150</v>
      </c>
      <c r="I14" s="13">
        <v>20</v>
      </c>
      <c r="J14" s="13">
        <v>40</v>
      </c>
      <c r="K14" s="43"/>
      <c r="L14" s="43"/>
      <c r="M14" s="43"/>
      <c r="N14" s="43"/>
      <c r="O14" s="43"/>
      <c r="P14" s="13">
        <v>50</v>
      </c>
      <c r="Q14" s="13">
        <v>170</v>
      </c>
      <c r="R14" s="13">
        <v>30</v>
      </c>
      <c r="S14" s="13"/>
      <c r="T14" s="13"/>
      <c r="U14" s="43"/>
    </row>
    <row r="15" spans="1:21" ht="17" thickBot="1" x14ac:dyDescent="0.3">
      <c r="A15" s="13" t="s">
        <v>7442</v>
      </c>
      <c r="B15" s="13" t="s">
        <v>7444</v>
      </c>
      <c r="C15" s="13"/>
      <c r="D15" s="13"/>
      <c r="E15" s="13"/>
      <c r="F15" s="13">
        <v>35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>
        <v>110</v>
      </c>
      <c r="T15" s="13"/>
      <c r="U15" s="13"/>
    </row>
    <row r="16" spans="1:21" s="8" customFormat="1" ht="17" thickBot="1" x14ac:dyDescent="0.3">
      <c r="A16" s="161" t="s">
        <v>7542</v>
      </c>
      <c r="B16" s="34"/>
      <c r="C16" s="34">
        <f>SUM(C12:C15)</f>
        <v>34</v>
      </c>
      <c r="D16" s="34">
        <f t="shared" ref="D16:U16" si="2">SUM(D12:D15)</f>
        <v>226</v>
      </c>
      <c r="E16" s="34">
        <f t="shared" si="2"/>
        <v>128</v>
      </c>
      <c r="F16" s="34">
        <f t="shared" si="2"/>
        <v>46</v>
      </c>
      <c r="G16" s="34">
        <f t="shared" si="2"/>
        <v>364</v>
      </c>
      <c r="H16" s="34">
        <f t="shared" si="2"/>
        <v>256</v>
      </c>
      <c r="I16" s="34">
        <f t="shared" si="2"/>
        <v>44</v>
      </c>
      <c r="J16" s="34">
        <f t="shared" si="2"/>
        <v>60</v>
      </c>
      <c r="K16" s="34">
        <f t="shared" si="2"/>
        <v>20</v>
      </c>
      <c r="L16" s="34">
        <f t="shared" si="2"/>
        <v>6</v>
      </c>
      <c r="M16" s="34">
        <f t="shared" si="2"/>
        <v>56</v>
      </c>
      <c r="N16" s="34">
        <f t="shared" si="2"/>
        <v>60</v>
      </c>
      <c r="O16" s="34">
        <f t="shared" si="2"/>
        <v>50</v>
      </c>
      <c r="P16" s="34">
        <f t="shared" si="2"/>
        <v>90</v>
      </c>
      <c r="Q16" s="34">
        <f t="shared" si="2"/>
        <v>170</v>
      </c>
      <c r="R16" s="34">
        <f t="shared" si="2"/>
        <v>30</v>
      </c>
      <c r="S16" s="34">
        <f t="shared" si="2"/>
        <v>110</v>
      </c>
      <c r="T16" s="34"/>
      <c r="U16" s="34">
        <f t="shared" si="2"/>
        <v>0</v>
      </c>
    </row>
    <row r="17" spans="1:21" s="1" customFormat="1" x14ac:dyDescent="0.25">
      <c r="A17" s="12">
        <v>44967</v>
      </c>
      <c r="B17" s="13" t="s">
        <v>7559</v>
      </c>
      <c r="C17" s="43"/>
      <c r="D17" s="13">
        <v>30</v>
      </c>
      <c r="E17" s="13">
        <v>35</v>
      </c>
      <c r="F17" s="13">
        <v>13</v>
      </c>
      <c r="G17" s="13">
        <v>140</v>
      </c>
      <c r="H17" s="13">
        <v>50</v>
      </c>
      <c r="I17" s="43"/>
      <c r="J17" s="13">
        <v>10</v>
      </c>
      <c r="K17" s="43"/>
      <c r="L17" s="43"/>
      <c r="M17" s="13">
        <v>30</v>
      </c>
      <c r="N17" s="43"/>
      <c r="O17" s="13">
        <v>130</v>
      </c>
      <c r="P17" s="43"/>
      <c r="Q17" s="13">
        <v>35</v>
      </c>
      <c r="R17" s="43"/>
      <c r="S17" s="43"/>
      <c r="T17" s="43"/>
      <c r="U17" s="43"/>
    </row>
    <row r="18" spans="1:21" x14ac:dyDescent="0.25">
      <c r="A18" s="12">
        <v>45087</v>
      </c>
      <c r="B18" s="13" t="s">
        <v>7595</v>
      </c>
      <c r="C18" s="13"/>
      <c r="D18" s="13"/>
      <c r="E18" s="13"/>
      <c r="F18" s="13"/>
      <c r="G18" s="13"/>
      <c r="H18" s="13">
        <v>100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 spans="1:21" s="1" customFormat="1" x14ac:dyDescent="0.25">
      <c r="A19" s="12" t="s">
        <v>7609</v>
      </c>
      <c r="B19" s="13" t="s">
        <v>63</v>
      </c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13">
        <v>-22</v>
      </c>
      <c r="O19" s="13">
        <v>-128</v>
      </c>
      <c r="P19" s="43"/>
      <c r="Q19" s="43"/>
      <c r="R19" s="43"/>
      <c r="S19" s="13">
        <v>-110</v>
      </c>
      <c r="T19" s="13"/>
      <c r="U19" s="43"/>
    </row>
    <row r="20" spans="1:21" s="1" customFormat="1" x14ac:dyDescent="0.25">
      <c r="A20" s="55" t="s">
        <v>7668</v>
      </c>
      <c r="B20" s="77" t="s">
        <v>7675</v>
      </c>
      <c r="C20" s="43"/>
      <c r="D20" s="13">
        <v>60</v>
      </c>
      <c r="E20" s="13">
        <v>25</v>
      </c>
      <c r="F20" s="43"/>
      <c r="G20" s="13">
        <v>50</v>
      </c>
      <c r="H20" s="13">
        <v>100</v>
      </c>
      <c r="I20" s="43"/>
      <c r="J20" s="43"/>
      <c r="K20" s="43"/>
      <c r="L20" s="43"/>
      <c r="M20" s="13">
        <v>60</v>
      </c>
      <c r="N20" s="43"/>
      <c r="O20" s="43"/>
      <c r="P20" s="43"/>
      <c r="Q20" s="43"/>
      <c r="R20" s="43"/>
      <c r="S20" s="43"/>
      <c r="T20" s="43"/>
      <c r="U20" s="43"/>
    </row>
    <row r="21" spans="1:21" x14ac:dyDescent="0.25">
      <c r="A21" s="12" t="s">
        <v>7687</v>
      </c>
      <c r="B21" s="77" t="s">
        <v>7690</v>
      </c>
      <c r="C21" s="13"/>
      <c r="D21" s="13"/>
      <c r="E21" s="13">
        <v>20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 spans="1:21" s="1" customFormat="1" x14ac:dyDescent="0.25">
      <c r="A22" s="12" t="s">
        <v>7695</v>
      </c>
      <c r="B22" s="75" t="s">
        <v>7705</v>
      </c>
      <c r="C22" s="43"/>
      <c r="D22" s="13">
        <v>75</v>
      </c>
      <c r="E22" s="13">
        <v>60</v>
      </c>
      <c r="F22" s="43"/>
      <c r="G22" s="13">
        <v>100</v>
      </c>
      <c r="H22" s="43"/>
      <c r="I22" s="43"/>
      <c r="J22" s="43"/>
      <c r="K22" s="43"/>
      <c r="L22" s="43"/>
      <c r="M22" s="43"/>
      <c r="N22" s="43"/>
      <c r="O22" s="43"/>
      <c r="P22" s="43"/>
      <c r="Q22" s="13">
        <v>50</v>
      </c>
      <c r="R22" s="43"/>
      <c r="S22" s="43"/>
      <c r="T22" s="43"/>
      <c r="U22" s="43"/>
    </row>
    <row r="23" spans="1:21" s="1" customFormat="1" x14ac:dyDescent="0.25">
      <c r="A23" s="13" t="s">
        <v>7726</v>
      </c>
      <c r="B23" s="75" t="s">
        <v>63</v>
      </c>
      <c r="C23" s="43"/>
      <c r="D23" s="43"/>
      <c r="E23" s="43"/>
      <c r="F23" s="13">
        <v>-24</v>
      </c>
      <c r="G23" s="43"/>
      <c r="H23" s="43"/>
      <c r="I23" s="43"/>
      <c r="J23" s="43"/>
      <c r="K23" s="43"/>
      <c r="L23" s="43"/>
      <c r="M23" s="43"/>
      <c r="N23" s="43"/>
      <c r="O23" s="13">
        <v>-20</v>
      </c>
      <c r="P23" s="43"/>
      <c r="Q23" s="43"/>
      <c r="R23" s="43"/>
      <c r="S23" s="43"/>
      <c r="T23" s="43"/>
      <c r="U23" s="43"/>
    </row>
    <row r="24" spans="1:21" s="1" customFormat="1" ht="17" thickBot="1" x14ac:dyDescent="0.3">
      <c r="A24" s="53" t="s">
        <v>7797</v>
      </c>
      <c r="B24" s="75" t="s">
        <v>63</v>
      </c>
      <c r="C24" s="43"/>
      <c r="D24" s="13">
        <v>-53</v>
      </c>
      <c r="E24" s="13">
        <v>-50</v>
      </c>
      <c r="F24" s="13">
        <v>-8</v>
      </c>
      <c r="G24" s="13">
        <v>-133</v>
      </c>
      <c r="H24" s="13">
        <v>-150</v>
      </c>
      <c r="I24" s="13">
        <v>-12</v>
      </c>
      <c r="J24" s="43"/>
      <c r="K24" s="13">
        <v>-4</v>
      </c>
      <c r="L24" s="43"/>
      <c r="M24" s="13">
        <v>-28</v>
      </c>
      <c r="N24" s="43"/>
      <c r="O24" s="43"/>
      <c r="P24" s="13">
        <v>-22</v>
      </c>
      <c r="Q24" s="13">
        <v>-78</v>
      </c>
      <c r="R24" s="43"/>
      <c r="S24" s="43"/>
      <c r="T24" s="43"/>
      <c r="U24" s="43"/>
    </row>
    <row r="25" spans="1:21" s="8" customFormat="1" ht="17" thickBot="1" x14ac:dyDescent="0.3">
      <c r="A25" s="161" t="s">
        <v>7819</v>
      </c>
      <c r="B25" s="34"/>
      <c r="C25" s="34">
        <f>SUM(C16:C24)</f>
        <v>34</v>
      </c>
      <c r="D25" s="34">
        <f>SUM(D16:D24)</f>
        <v>338</v>
      </c>
      <c r="E25" s="34">
        <f>SUM(E16:E24)</f>
        <v>218</v>
      </c>
      <c r="F25" s="34">
        <f t="shared" ref="F25:R25" si="3">SUM(F16:F24)</f>
        <v>27</v>
      </c>
      <c r="G25" s="34">
        <f t="shared" si="3"/>
        <v>521</v>
      </c>
      <c r="H25" s="34">
        <f>SUM(H16:H24)</f>
        <v>356</v>
      </c>
      <c r="I25" s="34">
        <f t="shared" si="3"/>
        <v>32</v>
      </c>
      <c r="J25" s="34">
        <f t="shared" si="3"/>
        <v>70</v>
      </c>
      <c r="K25" s="34">
        <f>SUM(K16:K24)</f>
        <v>16</v>
      </c>
      <c r="L25" s="34">
        <f t="shared" si="3"/>
        <v>6</v>
      </c>
      <c r="M25" s="34">
        <f t="shared" si="3"/>
        <v>118</v>
      </c>
      <c r="N25" s="34">
        <f t="shared" si="3"/>
        <v>38</v>
      </c>
      <c r="O25" s="34">
        <f t="shared" si="3"/>
        <v>32</v>
      </c>
      <c r="P25" s="34">
        <f t="shared" si="3"/>
        <v>68</v>
      </c>
      <c r="Q25" s="34">
        <f>SUM(Q16:Q24)</f>
        <v>177</v>
      </c>
      <c r="R25" s="34">
        <f t="shared" si="3"/>
        <v>30</v>
      </c>
      <c r="S25" s="34">
        <f>SUM(S16:S24)</f>
        <v>0</v>
      </c>
      <c r="T25" s="34"/>
      <c r="U25" s="34">
        <f>SUM(U16:U24)</f>
        <v>0</v>
      </c>
    </row>
    <row r="26" spans="1:21" s="8" customFormat="1" ht="15.75" customHeight="1" x14ac:dyDescent="0.25">
      <c r="A26" s="1419">
        <v>44937</v>
      </c>
      <c r="B26" s="1163" t="s">
        <v>8270</v>
      </c>
      <c r="C26" s="1163"/>
      <c r="D26" s="1163">
        <v>125</v>
      </c>
      <c r="E26" s="1163">
        <v>50</v>
      </c>
      <c r="F26" s="1163">
        <v>9</v>
      </c>
      <c r="G26" s="1163">
        <v>135</v>
      </c>
      <c r="H26" s="1163">
        <v>150</v>
      </c>
      <c r="I26" s="1163">
        <v>12</v>
      </c>
      <c r="J26" s="1163"/>
      <c r="K26" s="1163">
        <v>4</v>
      </c>
      <c r="L26" s="1163"/>
      <c r="M26" s="1163">
        <v>28</v>
      </c>
      <c r="N26" s="1163"/>
      <c r="O26" s="1163"/>
      <c r="P26" s="1163">
        <v>22</v>
      </c>
      <c r="Q26" s="1163">
        <v>100</v>
      </c>
      <c r="R26" s="1163"/>
      <c r="S26" s="1163"/>
      <c r="T26" s="1163"/>
      <c r="U26" s="1163"/>
    </row>
    <row r="27" spans="1:21" s="1" customFormat="1" x14ac:dyDescent="0.25">
      <c r="A27" s="55">
        <v>45027</v>
      </c>
      <c r="B27" s="436" t="s">
        <v>7836</v>
      </c>
      <c r="C27" s="354"/>
      <c r="D27" s="354"/>
      <c r="E27" s="354"/>
      <c r="F27" s="354"/>
      <c r="G27" s="354"/>
      <c r="H27" s="53">
        <v>100</v>
      </c>
      <c r="I27" s="53">
        <v>10</v>
      </c>
      <c r="J27" s="354"/>
      <c r="K27" s="354"/>
      <c r="L27" s="354"/>
      <c r="M27" s="354"/>
      <c r="N27" s="354"/>
      <c r="O27" s="354"/>
      <c r="P27" s="53">
        <v>40</v>
      </c>
      <c r="Q27" s="354"/>
      <c r="R27" s="354"/>
      <c r="S27" s="354"/>
      <c r="T27" s="354"/>
      <c r="U27" s="354"/>
    </row>
    <row r="28" spans="1:21" s="1" customFormat="1" x14ac:dyDescent="0.25">
      <c r="A28" s="55" t="s">
        <v>8054</v>
      </c>
      <c r="B28" s="75" t="s">
        <v>63</v>
      </c>
      <c r="C28" s="43"/>
      <c r="D28" s="13"/>
      <c r="E28" s="13">
        <v>-20</v>
      </c>
      <c r="F28" s="13"/>
      <c r="G28" s="13"/>
      <c r="H28" s="13"/>
      <c r="I28" s="13"/>
      <c r="J28" s="43"/>
      <c r="K28" s="13"/>
      <c r="L28" s="43"/>
      <c r="M28" s="13"/>
      <c r="N28" s="43"/>
      <c r="O28" s="43"/>
      <c r="P28" s="13"/>
      <c r="Q28" s="13"/>
      <c r="R28" s="43"/>
      <c r="S28" s="43"/>
      <c r="T28" s="43"/>
      <c r="U28" s="43"/>
    </row>
    <row r="29" spans="1:21" s="1" customFormat="1" x14ac:dyDescent="0.25">
      <c r="A29" s="55" t="s">
        <v>8054</v>
      </c>
      <c r="B29" s="75" t="s">
        <v>63</v>
      </c>
      <c r="C29" s="13">
        <v>-5</v>
      </c>
      <c r="D29" s="43"/>
      <c r="E29" s="43"/>
      <c r="F29" s="43"/>
      <c r="G29" s="13">
        <v>-104</v>
      </c>
      <c r="H29" s="13">
        <v>-205</v>
      </c>
      <c r="I29" s="43"/>
      <c r="J29" s="13">
        <v>-9</v>
      </c>
      <c r="K29" s="43"/>
      <c r="L29" s="43"/>
      <c r="M29" s="13">
        <v>-48</v>
      </c>
      <c r="N29" s="43"/>
      <c r="O29" s="13">
        <v>-24</v>
      </c>
      <c r="P29" s="13">
        <v>-53</v>
      </c>
      <c r="Q29" s="13">
        <v>-5</v>
      </c>
      <c r="R29" s="43"/>
      <c r="S29" s="43"/>
      <c r="T29" s="43"/>
      <c r="U29" s="43"/>
    </row>
    <row r="30" spans="1:21" s="1" customFormat="1" x14ac:dyDescent="0.25">
      <c r="A30" s="12" t="s">
        <v>8067</v>
      </c>
      <c r="B30" s="13" t="s">
        <v>63</v>
      </c>
      <c r="C30" s="43"/>
      <c r="D30" s="13">
        <v>-64</v>
      </c>
      <c r="E30" s="13">
        <v>-25</v>
      </c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13">
        <v>-18</v>
      </c>
      <c r="Q30" s="13">
        <v>-13</v>
      </c>
      <c r="R30" s="13">
        <v>-11</v>
      </c>
      <c r="S30" s="43"/>
      <c r="T30" s="43"/>
      <c r="U30" s="43"/>
    </row>
    <row r="31" spans="1:21" s="1" customFormat="1" ht="17" thickBot="1" x14ac:dyDescent="0.3">
      <c r="A31" s="354" t="s">
        <v>8067</v>
      </c>
      <c r="B31" s="354" t="s">
        <v>8089</v>
      </c>
      <c r="C31" s="370">
        <v>-11</v>
      </c>
      <c r="D31" s="370"/>
      <c r="E31" s="370"/>
      <c r="F31" s="370"/>
      <c r="G31" s="370"/>
      <c r="H31" s="370"/>
      <c r="I31" s="370"/>
      <c r="J31" s="370"/>
      <c r="K31" s="370"/>
      <c r="L31" s="370"/>
      <c r="M31" s="370"/>
      <c r="N31" s="370"/>
      <c r="O31" s="370"/>
      <c r="P31" s="370"/>
      <c r="Q31" s="370"/>
      <c r="R31" s="370"/>
      <c r="S31" s="370"/>
      <c r="T31" s="989"/>
      <c r="U31" s="989"/>
    </row>
    <row r="32" spans="1:21" s="504" customFormat="1" ht="17" thickBot="1" x14ac:dyDescent="0.3">
      <c r="A32" s="161" t="s">
        <v>8088</v>
      </c>
      <c r="B32" s="34"/>
      <c r="C32" s="34">
        <f>SUM(C25:C31)</f>
        <v>18</v>
      </c>
      <c r="D32" s="34">
        <f t="shared" ref="D32:U32" si="4">SUM(D25:D30)</f>
        <v>399</v>
      </c>
      <c r="E32" s="34">
        <f t="shared" si="4"/>
        <v>223</v>
      </c>
      <c r="F32" s="34">
        <f t="shared" si="4"/>
        <v>36</v>
      </c>
      <c r="G32" s="34">
        <f t="shared" si="4"/>
        <v>552</v>
      </c>
      <c r="H32" s="34">
        <f t="shared" si="4"/>
        <v>401</v>
      </c>
      <c r="I32" s="34">
        <f t="shared" si="4"/>
        <v>54</v>
      </c>
      <c r="J32" s="34">
        <f t="shared" si="4"/>
        <v>61</v>
      </c>
      <c r="K32" s="34">
        <f t="shared" si="4"/>
        <v>20</v>
      </c>
      <c r="L32" s="34">
        <f t="shared" si="4"/>
        <v>6</v>
      </c>
      <c r="M32" s="34">
        <f t="shared" si="4"/>
        <v>98</v>
      </c>
      <c r="N32" s="34">
        <f t="shared" si="4"/>
        <v>38</v>
      </c>
      <c r="O32" s="34">
        <f t="shared" si="4"/>
        <v>8</v>
      </c>
      <c r="P32" s="34">
        <f t="shared" si="4"/>
        <v>59</v>
      </c>
      <c r="Q32" s="34">
        <f t="shared" si="4"/>
        <v>259</v>
      </c>
      <c r="R32" s="34">
        <f t="shared" si="4"/>
        <v>19</v>
      </c>
      <c r="S32" s="34">
        <f t="shared" si="4"/>
        <v>0</v>
      </c>
      <c r="T32" s="390"/>
      <c r="U32" s="54">
        <f t="shared" si="4"/>
        <v>0</v>
      </c>
    </row>
    <row r="33" spans="1:21" s="1" customFormat="1" x14ac:dyDescent="0.25">
      <c r="A33" s="55">
        <v>44938</v>
      </c>
      <c r="B33" s="436" t="s">
        <v>63</v>
      </c>
      <c r="C33" s="354"/>
      <c r="D33" s="53">
        <v>-135</v>
      </c>
      <c r="E33" s="53">
        <v>-85</v>
      </c>
      <c r="F33" s="354"/>
      <c r="G33" s="354"/>
      <c r="H33" s="354"/>
      <c r="I33" s="354"/>
      <c r="J33" s="354"/>
      <c r="K33" s="354"/>
      <c r="L33" s="354"/>
      <c r="M33" s="53">
        <v>-41</v>
      </c>
      <c r="N33" s="354"/>
      <c r="O33" s="354"/>
      <c r="P33" s="354"/>
      <c r="Q33" s="354"/>
      <c r="R33" s="354"/>
      <c r="S33" s="354"/>
      <c r="T33" s="354"/>
      <c r="U33" s="354"/>
    </row>
    <row r="34" spans="1:21" s="1" customFormat="1" x14ac:dyDescent="0.25">
      <c r="A34" s="55">
        <v>44969</v>
      </c>
      <c r="B34" s="75" t="s">
        <v>63</v>
      </c>
      <c r="C34" s="43"/>
      <c r="D34" s="13">
        <v>-54</v>
      </c>
      <c r="E34" s="13">
        <v>-19</v>
      </c>
      <c r="F34" s="13">
        <v>-10</v>
      </c>
      <c r="G34" s="13">
        <v>-180</v>
      </c>
      <c r="H34" s="13">
        <v>-135</v>
      </c>
      <c r="I34" s="43"/>
      <c r="J34" s="43"/>
      <c r="K34" s="43"/>
      <c r="L34" s="43"/>
      <c r="M34" s="13">
        <v>-19</v>
      </c>
      <c r="N34" s="43"/>
      <c r="O34" s="43"/>
      <c r="P34" s="43"/>
      <c r="Q34" s="13">
        <v>-84</v>
      </c>
      <c r="R34" s="43"/>
      <c r="S34" s="43"/>
      <c r="T34" s="43"/>
      <c r="U34" s="43"/>
    </row>
    <row r="35" spans="1:21" s="1" customFormat="1" x14ac:dyDescent="0.25">
      <c r="A35" s="12">
        <v>45028</v>
      </c>
      <c r="B35" s="75" t="s">
        <v>63</v>
      </c>
      <c r="C35" s="43"/>
      <c r="D35" s="13">
        <v>-39</v>
      </c>
      <c r="E35" s="13">
        <v>-15</v>
      </c>
      <c r="F35" s="13">
        <v>-9</v>
      </c>
      <c r="G35" s="13">
        <v>-50</v>
      </c>
      <c r="H35" s="13">
        <v>-50</v>
      </c>
      <c r="I35" s="13">
        <v>-16</v>
      </c>
      <c r="J35" s="13">
        <v>-35</v>
      </c>
      <c r="K35" s="43"/>
      <c r="L35" s="43"/>
      <c r="M35" s="43"/>
      <c r="N35" s="13">
        <v>-16</v>
      </c>
      <c r="O35" s="43"/>
      <c r="P35" s="43"/>
      <c r="Q35" s="13">
        <v>-65</v>
      </c>
      <c r="R35" s="43"/>
      <c r="S35" s="43"/>
      <c r="T35" s="43"/>
      <c r="U35" s="43"/>
    </row>
    <row r="36" spans="1:21" s="1" customFormat="1" x14ac:dyDescent="0.25">
      <c r="A36" s="55">
        <v>45181</v>
      </c>
      <c r="B36" s="75" t="s">
        <v>63</v>
      </c>
      <c r="C36" s="43"/>
      <c r="D36" s="13">
        <v>-50</v>
      </c>
      <c r="E36" s="13">
        <v>-36</v>
      </c>
      <c r="F36" s="43"/>
      <c r="G36" s="13">
        <v>-140</v>
      </c>
      <c r="H36" s="13">
        <v>-130</v>
      </c>
      <c r="I36" s="13">
        <v>-12</v>
      </c>
      <c r="J36" s="13">
        <v>-15</v>
      </c>
      <c r="K36" s="13">
        <v>-11</v>
      </c>
      <c r="L36" s="43"/>
      <c r="M36" s="13">
        <v>-23</v>
      </c>
      <c r="N36" s="13">
        <v>-11</v>
      </c>
      <c r="O36" s="43"/>
      <c r="P36" s="13">
        <v>-40</v>
      </c>
      <c r="Q36" s="13">
        <v>-38</v>
      </c>
      <c r="R36" s="13">
        <v>-2</v>
      </c>
      <c r="S36" s="43"/>
      <c r="T36" s="43"/>
      <c r="U36" s="43"/>
    </row>
    <row r="37" spans="1:21" s="1" customFormat="1" x14ac:dyDescent="0.25">
      <c r="A37" s="53" t="s">
        <v>8263</v>
      </c>
      <c r="B37" s="75" t="s">
        <v>63</v>
      </c>
      <c r="C37" s="43"/>
      <c r="D37" s="13"/>
      <c r="E37" s="13"/>
      <c r="F37" s="13">
        <v>-2</v>
      </c>
      <c r="G37" s="13"/>
      <c r="H37" s="13"/>
      <c r="I37" s="13"/>
      <c r="J37" s="13"/>
      <c r="K37" s="13"/>
      <c r="L37" s="43"/>
      <c r="M37" s="13"/>
      <c r="N37" s="13"/>
      <c r="O37" s="43"/>
      <c r="P37" s="13"/>
      <c r="Q37" s="13"/>
      <c r="R37" s="13"/>
      <c r="S37" s="43"/>
      <c r="T37" s="43"/>
      <c r="U37" s="43"/>
    </row>
    <row r="38" spans="1:21" s="1" customFormat="1" ht="17" thickBot="1" x14ac:dyDescent="0.3">
      <c r="A38" s="53" t="s">
        <v>8263</v>
      </c>
      <c r="B38" s="75" t="s">
        <v>63</v>
      </c>
      <c r="C38" s="13">
        <v>-15</v>
      </c>
      <c r="D38" s="13">
        <v>-50</v>
      </c>
      <c r="E38" s="13">
        <v>-24</v>
      </c>
      <c r="F38" s="43"/>
      <c r="G38" s="43"/>
      <c r="H38" s="43"/>
      <c r="I38" s="43"/>
      <c r="J38" s="43"/>
      <c r="K38" s="43"/>
      <c r="L38" s="13">
        <v>-2</v>
      </c>
      <c r="M38" s="43"/>
      <c r="N38" s="13">
        <v>-3</v>
      </c>
      <c r="O38" s="13">
        <v>-8</v>
      </c>
      <c r="P38" s="43"/>
      <c r="Q38" s="13">
        <v>-23</v>
      </c>
      <c r="R38" s="13">
        <v>-6</v>
      </c>
      <c r="S38" s="43"/>
      <c r="T38" s="43"/>
      <c r="U38" s="43"/>
    </row>
    <row r="39" spans="1:21" s="504" customFormat="1" ht="17" thickBot="1" x14ac:dyDescent="0.3">
      <c r="A39" s="161" t="s">
        <v>8268</v>
      </c>
      <c r="B39" s="34"/>
      <c r="C39" s="34">
        <f t="shared" ref="C39:S39" si="5">SUM(C32:C38)</f>
        <v>3</v>
      </c>
      <c r="D39" s="34">
        <f t="shared" si="5"/>
        <v>71</v>
      </c>
      <c r="E39" s="34">
        <f t="shared" si="5"/>
        <v>44</v>
      </c>
      <c r="F39" s="34">
        <f t="shared" si="5"/>
        <v>15</v>
      </c>
      <c r="G39" s="34">
        <f t="shared" si="5"/>
        <v>182</v>
      </c>
      <c r="H39" s="34">
        <f t="shared" si="5"/>
        <v>86</v>
      </c>
      <c r="I39" s="34">
        <f t="shared" si="5"/>
        <v>26</v>
      </c>
      <c r="J39" s="34">
        <f t="shared" si="5"/>
        <v>11</v>
      </c>
      <c r="K39" s="34">
        <f t="shared" si="5"/>
        <v>9</v>
      </c>
      <c r="L39" s="34">
        <f t="shared" si="5"/>
        <v>4</v>
      </c>
      <c r="M39" s="34">
        <f t="shared" si="5"/>
        <v>15</v>
      </c>
      <c r="N39" s="34">
        <f t="shared" si="5"/>
        <v>8</v>
      </c>
      <c r="O39" s="34">
        <f t="shared" si="5"/>
        <v>0</v>
      </c>
      <c r="P39" s="34">
        <f t="shared" si="5"/>
        <v>19</v>
      </c>
      <c r="Q39" s="34">
        <f t="shared" si="5"/>
        <v>49</v>
      </c>
      <c r="R39" s="34">
        <f t="shared" si="5"/>
        <v>11</v>
      </c>
      <c r="S39" s="34">
        <f t="shared" si="5"/>
        <v>0</v>
      </c>
      <c r="T39" s="34"/>
      <c r="U39" s="34">
        <f>SUM(U32:U38)</f>
        <v>0</v>
      </c>
    </row>
    <row r="40" spans="1:21" s="1" customFormat="1" x14ac:dyDescent="0.25">
      <c r="A40" s="53" t="s">
        <v>8374</v>
      </c>
      <c r="B40" s="75" t="s">
        <v>8377</v>
      </c>
      <c r="C40" s="43"/>
      <c r="D40" s="13">
        <v>40</v>
      </c>
      <c r="E40" s="13">
        <v>20</v>
      </c>
      <c r="F40" s="13">
        <v>10</v>
      </c>
      <c r="G40" s="13">
        <v>30</v>
      </c>
      <c r="H40" s="13">
        <v>100</v>
      </c>
      <c r="I40" s="43"/>
      <c r="J40" s="43"/>
      <c r="K40" s="43"/>
      <c r="L40" s="43"/>
      <c r="M40" s="13">
        <v>8</v>
      </c>
      <c r="N40" s="13">
        <v>2</v>
      </c>
      <c r="O40" s="43"/>
      <c r="P40" s="43"/>
      <c r="Q40" s="13">
        <v>40</v>
      </c>
      <c r="R40" s="13">
        <v>2</v>
      </c>
      <c r="S40" s="43"/>
      <c r="T40" s="43"/>
      <c r="U40" s="43"/>
    </row>
    <row r="41" spans="1:21" s="1" customFormat="1" x14ac:dyDescent="0.25">
      <c r="A41" s="53" t="s">
        <v>8374</v>
      </c>
      <c r="B41" s="75" t="s">
        <v>8380</v>
      </c>
      <c r="C41" s="43"/>
      <c r="D41" s="43"/>
      <c r="E41" s="43"/>
      <c r="F41" s="43"/>
      <c r="G41" s="43"/>
      <c r="H41" s="43"/>
      <c r="I41" s="13">
        <v>10</v>
      </c>
      <c r="J41" s="13">
        <v>29</v>
      </c>
      <c r="K41" s="43"/>
      <c r="L41" s="43"/>
      <c r="M41" s="43"/>
      <c r="N41" s="43"/>
      <c r="O41" s="43"/>
      <c r="P41" s="13">
        <v>18</v>
      </c>
      <c r="Q41" s="43"/>
      <c r="R41" s="43"/>
      <c r="S41" s="43"/>
      <c r="T41" s="43"/>
      <c r="U41" s="43"/>
    </row>
    <row r="42" spans="1:21" s="1" customFormat="1" x14ac:dyDescent="0.25">
      <c r="A42" s="36" t="s">
        <v>8289</v>
      </c>
      <c r="B42" s="53" t="s">
        <v>8394</v>
      </c>
      <c r="C42" s="43"/>
      <c r="D42" s="13">
        <v>20</v>
      </c>
      <c r="E42" s="43"/>
      <c r="F42" s="43"/>
      <c r="G42" s="13">
        <v>40</v>
      </c>
      <c r="H42" s="13">
        <v>40</v>
      </c>
      <c r="I42" s="13">
        <v>10</v>
      </c>
      <c r="J42" s="43"/>
      <c r="K42" s="43"/>
      <c r="L42" s="43"/>
      <c r="M42" s="13">
        <v>12</v>
      </c>
      <c r="N42" s="43"/>
      <c r="O42" s="43"/>
      <c r="P42" s="43"/>
      <c r="Q42" s="13">
        <v>23</v>
      </c>
      <c r="R42" s="43"/>
      <c r="S42" s="43"/>
      <c r="T42" s="43"/>
      <c r="U42" s="43"/>
    </row>
    <row r="43" spans="1:21" ht="17" thickBot="1" x14ac:dyDescent="0.3">
      <c r="A43" s="53" t="s">
        <v>8398</v>
      </c>
      <c r="B43" s="436" t="s">
        <v>8401</v>
      </c>
      <c r="C43" s="13"/>
      <c r="D43" s="13"/>
      <c r="E43" s="13"/>
      <c r="F43" s="13">
        <v>16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</row>
    <row r="44" spans="1:21" s="504" customFormat="1" ht="17" thickBot="1" x14ac:dyDescent="0.3">
      <c r="A44" s="161" t="s">
        <v>8442</v>
      </c>
      <c r="B44" s="34"/>
      <c r="C44" s="34">
        <f t="shared" ref="C44:S44" si="6">SUM(C39:C43)</f>
        <v>3</v>
      </c>
      <c r="D44" s="34">
        <f t="shared" si="6"/>
        <v>131</v>
      </c>
      <c r="E44" s="34">
        <f t="shared" si="6"/>
        <v>64</v>
      </c>
      <c r="F44" s="34">
        <f t="shared" si="6"/>
        <v>41</v>
      </c>
      <c r="G44" s="34">
        <f t="shared" si="6"/>
        <v>252</v>
      </c>
      <c r="H44" s="34">
        <f t="shared" si="6"/>
        <v>226</v>
      </c>
      <c r="I44" s="34">
        <f t="shared" si="6"/>
        <v>46</v>
      </c>
      <c r="J44" s="34">
        <f t="shared" si="6"/>
        <v>40</v>
      </c>
      <c r="K44" s="34">
        <f t="shared" si="6"/>
        <v>9</v>
      </c>
      <c r="L44" s="34">
        <f t="shared" si="6"/>
        <v>4</v>
      </c>
      <c r="M44" s="34">
        <f t="shared" si="6"/>
        <v>35</v>
      </c>
      <c r="N44" s="34">
        <f t="shared" si="6"/>
        <v>10</v>
      </c>
      <c r="O44" s="34">
        <f t="shared" si="6"/>
        <v>0</v>
      </c>
      <c r="P44" s="34">
        <f t="shared" si="6"/>
        <v>37</v>
      </c>
      <c r="Q44" s="34">
        <f t="shared" si="6"/>
        <v>112</v>
      </c>
      <c r="R44" s="34">
        <f t="shared" si="6"/>
        <v>13</v>
      </c>
      <c r="S44" s="34">
        <f t="shared" si="6"/>
        <v>0</v>
      </c>
      <c r="T44" s="34"/>
      <c r="U44" s="34">
        <f t="shared" ref="U44" si="7">SUM(U39:U43)</f>
        <v>0</v>
      </c>
    </row>
    <row r="45" spans="1:21" s="1" customFormat="1" x14ac:dyDescent="0.25">
      <c r="A45" s="55">
        <v>45475</v>
      </c>
      <c r="B45" s="436" t="s">
        <v>63</v>
      </c>
      <c r="C45" s="43"/>
      <c r="D45" s="13">
        <v>-98</v>
      </c>
      <c r="E45" s="13">
        <v>-15</v>
      </c>
      <c r="F45" s="13">
        <v>-11</v>
      </c>
      <c r="G45" s="43"/>
      <c r="H45" s="13">
        <v>-130</v>
      </c>
      <c r="I45" s="43"/>
      <c r="J45" s="43"/>
      <c r="K45" s="43"/>
      <c r="L45" s="43"/>
      <c r="M45" s="13">
        <v>-20</v>
      </c>
      <c r="N45" s="43"/>
      <c r="O45" s="43"/>
      <c r="P45" s="43"/>
      <c r="Q45" s="13">
        <v>-85</v>
      </c>
      <c r="R45" s="43"/>
      <c r="S45" s="43"/>
      <c r="T45" s="43"/>
      <c r="U45" s="43"/>
    </row>
    <row r="46" spans="1:21" x14ac:dyDescent="0.25">
      <c r="A46" s="35">
        <v>45537</v>
      </c>
      <c r="B46" s="436" t="s">
        <v>63</v>
      </c>
      <c r="C46" s="13"/>
      <c r="D46" s="13"/>
      <c r="E46" s="13">
        <v>-10</v>
      </c>
      <c r="F46" s="13">
        <v>-29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>
        <v>-26</v>
      </c>
      <c r="R46" s="13"/>
      <c r="S46" s="13"/>
      <c r="T46" s="13"/>
      <c r="U46" s="13"/>
    </row>
    <row r="47" spans="1:21" s="1" customFormat="1" x14ac:dyDescent="0.25">
      <c r="A47" s="35">
        <v>45537</v>
      </c>
      <c r="B47" s="436" t="s">
        <v>63</v>
      </c>
      <c r="C47" s="43"/>
      <c r="D47" s="13">
        <v>-9</v>
      </c>
      <c r="E47" s="43"/>
      <c r="F47" s="43"/>
      <c r="G47" s="13">
        <v>-160</v>
      </c>
      <c r="H47" s="13">
        <v>-77</v>
      </c>
      <c r="I47" s="13">
        <v>-30</v>
      </c>
      <c r="J47" s="13">
        <v>-35</v>
      </c>
      <c r="K47" s="43"/>
      <c r="L47" s="43"/>
      <c r="M47" s="13">
        <v>-17</v>
      </c>
      <c r="N47" s="43"/>
      <c r="O47" s="43"/>
      <c r="P47" s="43"/>
      <c r="Q47" s="43"/>
      <c r="R47" s="13">
        <v>-9</v>
      </c>
      <c r="S47" s="43"/>
      <c r="T47" s="13">
        <v>-30</v>
      </c>
      <c r="U47" s="43"/>
    </row>
    <row r="48" spans="1:21" s="1" customFormat="1" x14ac:dyDescent="0.25">
      <c r="A48" s="55" t="s">
        <v>8538</v>
      </c>
      <c r="B48" s="14" t="s">
        <v>401</v>
      </c>
      <c r="C48" s="13">
        <v>-2</v>
      </c>
      <c r="D48" s="13">
        <v>-2</v>
      </c>
      <c r="E48" s="13">
        <v>-21</v>
      </c>
      <c r="F48" s="43"/>
      <c r="G48" s="13">
        <v>-96</v>
      </c>
      <c r="H48" s="43"/>
      <c r="I48" s="43"/>
      <c r="J48" s="43"/>
      <c r="K48" s="43"/>
      <c r="L48" s="13">
        <v>-4</v>
      </c>
      <c r="M48" s="43"/>
      <c r="N48" s="13">
        <v>-10</v>
      </c>
      <c r="O48" s="43"/>
      <c r="P48" s="43"/>
      <c r="Q48" s="13">
        <v>-2</v>
      </c>
      <c r="R48" s="13">
        <v>-2</v>
      </c>
      <c r="S48" s="43"/>
      <c r="T48" s="43"/>
      <c r="U48" s="43"/>
    </row>
    <row r="49" spans="1:22" s="1" customFormat="1" ht="17" thickBot="1" x14ac:dyDescent="0.3">
      <c r="A49" s="55" t="s">
        <v>8538</v>
      </c>
      <c r="B49" s="14" t="s">
        <v>401</v>
      </c>
      <c r="C49" s="43"/>
      <c r="D49" s="43"/>
      <c r="E49" s="43"/>
      <c r="F49" s="43"/>
      <c r="G49" s="43"/>
      <c r="H49" s="43"/>
      <c r="I49" s="13">
        <v>-1</v>
      </c>
      <c r="J49" s="13">
        <v>-3</v>
      </c>
      <c r="K49" s="13">
        <v>-3</v>
      </c>
      <c r="L49" s="43"/>
      <c r="M49" s="43"/>
      <c r="N49" s="43"/>
      <c r="O49" s="43"/>
      <c r="P49" s="13">
        <v>-31</v>
      </c>
      <c r="Q49" s="43"/>
      <c r="R49" s="43"/>
      <c r="S49" s="43"/>
      <c r="T49" s="43"/>
      <c r="U49" s="43"/>
    </row>
    <row r="50" spans="1:22" s="504" customFormat="1" ht="17" thickBot="1" x14ac:dyDescent="0.3">
      <c r="A50" s="161" t="s">
        <v>8539</v>
      </c>
      <c r="B50" s="34"/>
      <c r="C50" s="34">
        <f>SUM(C44:C49)</f>
        <v>1</v>
      </c>
      <c r="D50" s="34">
        <f t="shared" ref="D50:S50" si="8">SUM(D44:D49)</f>
        <v>22</v>
      </c>
      <c r="E50" s="34">
        <f t="shared" si="8"/>
        <v>18</v>
      </c>
      <c r="F50" s="34">
        <f t="shared" si="8"/>
        <v>1</v>
      </c>
      <c r="G50" s="56">
        <f t="shared" si="8"/>
        <v>-4</v>
      </c>
      <c r="H50" s="34">
        <f t="shared" si="8"/>
        <v>19</v>
      </c>
      <c r="I50" s="34">
        <f t="shared" si="8"/>
        <v>15</v>
      </c>
      <c r="J50" s="34">
        <f t="shared" si="8"/>
        <v>2</v>
      </c>
      <c r="K50" s="34">
        <f t="shared" si="8"/>
        <v>6</v>
      </c>
      <c r="L50" s="34">
        <f t="shared" si="8"/>
        <v>0</v>
      </c>
      <c r="M50" s="56">
        <f t="shared" si="8"/>
        <v>-2</v>
      </c>
      <c r="N50" s="34">
        <f t="shared" si="8"/>
        <v>0</v>
      </c>
      <c r="O50" s="34">
        <f t="shared" si="8"/>
        <v>0</v>
      </c>
      <c r="P50" s="34">
        <f t="shared" si="8"/>
        <v>6</v>
      </c>
      <c r="Q50" s="56">
        <f t="shared" si="8"/>
        <v>-1</v>
      </c>
      <c r="R50" s="34">
        <f t="shared" si="8"/>
        <v>2</v>
      </c>
      <c r="S50" s="34">
        <f t="shared" si="8"/>
        <v>0</v>
      </c>
      <c r="T50" s="56">
        <f>SUM(T44:T49)</f>
        <v>-30</v>
      </c>
      <c r="U50" s="34">
        <f>SUM(U44:U49)</f>
        <v>0</v>
      </c>
    </row>
    <row r="51" spans="1:22" s="49" customFormat="1" ht="17" thickBot="1" x14ac:dyDescent="0.3">
      <c r="B51" s="1166"/>
      <c r="C51" s="185"/>
      <c r="D51" s="185"/>
      <c r="E51" s="185"/>
      <c r="F51" s="185"/>
      <c r="G51" s="185"/>
      <c r="H51" s="185"/>
      <c r="I51" s="185"/>
      <c r="J51" s="185"/>
      <c r="K51" s="185"/>
      <c r="L51" s="185"/>
      <c r="M51" s="185"/>
      <c r="N51" s="185"/>
      <c r="O51" s="185"/>
      <c r="P51" s="185"/>
      <c r="Q51" s="185"/>
      <c r="R51" s="185"/>
      <c r="S51" s="185"/>
      <c r="T51" s="185"/>
      <c r="U51" s="185"/>
    </row>
    <row r="52" spans="1:22" s="504" customFormat="1" ht="17" thickBot="1" x14ac:dyDescent="0.3">
      <c r="A52" s="860" t="s">
        <v>8805</v>
      </c>
      <c r="B52" s="41"/>
      <c r="C52" s="181">
        <f>SUM(C50:C51)</f>
        <v>1</v>
      </c>
      <c r="D52" s="181">
        <f t="shared" ref="D52:U58" si="9">SUM(D50:D51)</f>
        <v>22</v>
      </c>
      <c r="E52" s="181">
        <f t="shared" si="9"/>
        <v>18</v>
      </c>
      <c r="F52" s="181">
        <f t="shared" si="9"/>
        <v>1</v>
      </c>
      <c r="G52" s="56">
        <f t="shared" si="9"/>
        <v>-4</v>
      </c>
      <c r="H52" s="181">
        <f t="shared" si="9"/>
        <v>19</v>
      </c>
      <c r="I52" s="181">
        <f t="shared" si="9"/>
        <v>15</v>
      </c>
      <c r="J52" s="181">
        <f t="shared" si="9"/>
        <v>2</v>
      </c>
      <c r="K52" s="181">
        <f t="shared" si="9"/>
        <v>6</v>
      </c>
      <c r="L52" s="41">
        <f t="shared" si="9"/>
        <v>0</v>
      </c>
      <c r="M52" s="56">
        <f t="shared" si="9"/>
        <v>-2</v>
      </c>
      <c r="N52" s="41">
        <f t="shared" si="9"/>
        <v>0</v>
      </c>
      <c r="O52" s="41">
        <f t="shared" si="9"/>
        <v>0</v>
      </c>
      <c r="P52" s="181">
        <f t="shared" si="9"/>
        <v>6</v>
      </c>
      <c r="Q52" s="56">
        <f t="shared" si="9"/>
        <v>-1</v>
      </c>
      <c r="R52" s="181">
        <f t="shared" si="9"/>
        <v>2</v>
      </c>
      <c r="S52" s="41">
        <f t="shared" si="9"/>
        <v>0</v>
      </c>
      <c r="T52" s="56">
        <f t="shared" si="9"/>
        <v>-30</v>
      </c>
      <c r="U52" s="41">
        <f t="shared" si="9"/>
        <v>0</v>
      </c>
      <c r="V52" s="235" t="s">
        <v>6012</v>
      </c>
    </row>
    <row r="53" spans="1:22" s="49" customFormat="1" ht="17" thickBot="1" x14ac:dyDescent="0.3">
      <c r="A53" s="508"/>
      <c r="B53" s="1166"/>
      <c r="C53" s="185"/>
      <c r="D53" s="185"/>
      <c r="E53" s="185"/>
      <c r="F53" s="185"/>
      <c r="G53" s="185"/>
      <c r="H53" s="185"/>
      <c r="I53" s="185"/>
      <c r="J53" s="185"/>
      <c r="K53" s="185"/>
      <c r="L53" s="185"/>
      <c r="M53" s="185"/>
      <c r="N53" s="185"/>
      <c r="O53" s="185"/>
      <c r="P53" s="185"/>
      <c r="Q53" s="185"/>
      <c r="R53" s="185"/>
      <c r="S53" s="185"/>
      <c r="T53" s="185"/>
      <c r="U53" s="185"/>
    </row>
    <row r="54" spans="1:22" s="504" customFormat="1" ht="17" thickBot="1" x14ac:dyDescent="0.3">
      <c r="A54" s="860" t="s">
        <v>9009</v>
      </c>
      <c r="B54" s="41"/>
      <c r="C54" s="181">
        <f>SUM(C52:C53)</f>
        <v>1</v>
      </c>
      <c r="D54" s="181">
        <f t="shared" si="9"/>
        <v>22</v>
      </c>
      <c r="E54" s="181">
        <f t="shared" si="9"/>
        <v>18</v>
      </c>
      <c r="F54" s="181">
        <f t="shared" si="9"/>
        <v>1</v>
      </c>
      <c r="G54" s="56">
        <f t="shared" si="9"/>
        <v>-4</v>
      </c>
      <c r="H54" s="181">
        <f t="shared" si="9"/>
        <v>19</v>
      </c>
      <c r="I54" s="181">
        <f t="shared" si="9"/>
        <v>15</v>
      </c>
      <c r="J54" s="181">
        <f t="shared" si="9"/>
        <v>2</v>
      </c>
      <c r="K54" s="181">
        <f t="shared" si="9"/>
        <v>6</v>
      </c>
      <c r="L54" s="41">
        <f t="shared" si="9"/>
        <v>0</v>
      </c>
      <c r="M54" s="56">
        <f t="shared" si="9"/>
        <v>-2</v>
      </c>
      <c r="N54" s="41">
        <f t="shared" si="9"/>
        <v>0</v>
      </c>
      <c r="O54" s="41">
        <f t="shared" si="9"/>
        <v>0</v>
      </c>
      <c r="P54" s="181">
        <f t="shared" si="9"/>
        <v>6</v>
      </c>
      <c r="Q54" s="56">
        <f t="shared" si="9"/>
        <v>-1</v>
      </c>
      <c r="R54" s="181">
        <f t="shared" si="9"/>
        <v>2</v>
      </c>
      <c r="S54" s="41">
        <f t="shared" si="9"/>
        <v>0</v>
      </c>
      <c r="T54" s="56">
        <f t="shared" si="9"/>
        <v>-30</v>
      </c>
      <c r="U54" s="41">
        <f t="shared" si="9"/>
        <v>0</v>
      </c>
      <c r="V54" s="235" t="s">
        <v>6012</v>
      </c>
    </row>
    <row r="55" spans="1:22" s="504" customFormat="1" ht="17" thickBot="1" x14ac:dyDescent="0.3">
      <c r="A55" s="864"/>
      <c r="B55" s="609"/>
      <c r="C55" s="430"/>
      <c r="D55" s="430"/>
      <c r="E55" s="430"/>
      <c r="F55" s="430"/>
      <c r="G55" s="1100"/>
      <c r="H55" s="430"/>
      <c r="I55" s="430"/>
      <c r="J55" s="430"/>
      <c r="K55" s="430"/>
      <c r="L55" s="609"/>
      <c r="M55" s="1100"/>
      <c r="N55" s="609"/>
      <c r="O55" s="609"/>
      <c r="P55" s="430"/>
      <c r="Q55" s="1100"/>
      <c r="R55" s="430"/>
      <c r="S55" s="609"/>
      <c r="T55" s="1100"/>
      <c r="U55" s="609"/>
      <c r="V55" s="235"/>
    </row>
    <row r="56" spans="1:22" s="504" customFormat="1" ht="17" thickBot="1" x14ac:dyDescent="0.3">
      <c r="A56" s="860" t="s">
        <v>9299</v>
      </c>
      <c r="B56" s="41"/>
      <c r="C56" s="181">
        <f>SUM(C54:C55)</f>
        <v>1</v>
      </c>
      <c r="D56" s="181">
        <f t="shared" si="9"/>
        <v>22</v>
      </c>
      <c r="E56" s="181">
        <f t="shared" si="9"/>
        <v>18</v>
      </c>
      <c r="F56" s="181">
        <f t="shared" si="9"/>
        <v>1</v>
      </c>
      <c r="G56" s="56">
        <f t="shared" si="9"/>
        <v>-4</v>
      </c>
      <c r="H56" s="181">
        <f t="shared" si="9"/>
        <v>19</v>
      </c>
      <c r="I56" s="181">
        <f t="shared" si="9"/>
        <v>15</v>
      </c>
      <c r="J56" s="181">
        <f t="shared" si="9"/>
        <v>2</v>
      </c>
      <c r="K56" s="181">
        <f t="shared" si="9"/>
        <v>6</v>
      </c>
      <c r="L56" s="41">
        <f t="shared" si="9"/>
        <v>0</v>
      </c>
      <c r="M56" s="56">
        <f t="shared" si="9"/>
        <v>-2</v>
      </c>
      <c r="N56" s="41">
        <f t="shared" si="9"/>
        <v>0</v>
      </c>
      <c r="O56" s="41">
        <f t="shared" si="9"/>
        <v>0</v>
      </c>
      <c r="P56" s="181">
        <f t="shared" si="9"/>
        <v>6</v>
      </c>
      <c r="Q56" s="56">
        <f t="shared" si="9"/>
        <v>-1</v>
      </c>
      <c r="R56" s="181">
        <f t="shared" si="9"/>
        <v>2</v>
      </c>
      <c r="S56" s="41">
        <f t="shared" si="9"/>
        <v>0</v>
      </c>
      <c r="T56" s="56">
        <f t="shared" si="9"/>
        <v>-30</v>
      </c>
      <c r="U56" s="41">
        <f t="shared" si="9"/>
        <v>0</v>
      </c>
      <c r="V56" s="235" t="s">
        <v>6012</v>
      </c>
    </row>
    <row r="57" spans="1:22" s="49" customFormat="1" ht="17" thickBot="1" x14ac:dyDescent="0.3">
      <c r="A57" s="508"/>
      <c r="B57" s="1166"/>
      <c r="C57" s="185"/>
      <c r="D57" s="185"/>
      <c r="E57" s="185"/>
      <c r="F57" s="185"/>
      <c r="G57" s="185"/>
      <c r="H57" s="185"/>
      <c r="I57" s="185"/>
      <c r="J57" s="185"/>
      <c r="K57" s="185"/>
      <c r="L57" s="185"/>
      <c r="M57" s="185"/>
      <c r="N57" s="185"/>
      <c r="O57" s="185"/>
      <c r="P57" s="185"/>
      <c r="Q57" s="185"/>
      <c r="R57" s="185"/>
      <c r="S57" s="185"/>
      <c r="T57" s="185"/>
      <c r="U57" s="185"/>
    </row>
    <row r="58" spans="1:22" s="504" customFormat="1" ht="17" thickBot="1" x14ac:dyDescent="0.3">
      <c r="A58" s="860" t="s">
        <v>9576</v>
      </c>
      <c r="B58" s="41"/>
      <c r="C58" s="181">
        <f>SUM(C56:C57)</f>
        <v>1</v>
      </c>
      <c r="D58" s="181">
        <f>SUM(D56:D57)</f>
        <v>22</v>
      </c>
      <c r="E58" s="181">
        <f t="shared" si="9"/>
        <v>18</v>
      </c>
      <c r="F58" s="181">
        <f t="shared" si="9"/>
        <v>1</v>
      </c>
      <c r="G58" s="56">
        <f t="shared" si="9"/>
        <v>-4</v>
      </c>
      <c r="H58" s="181">
        <f t="shared" si="9"/>
        <v>19</v>
      </c>
      <c r="I58" s="181">
        <f t="shared" si="9"/>
        <v>15</v>
      </c>
      <c r="J58" s="181">
        <f t="shared" si="9"/>
        <v>2</v>
      </c>
      <c r="K58" s="181">
        <f t="shared" si="9"/>
        <v>6</v>
      </c>
      <c r="L58" s="41">
        <f t="shared" si="9"/>
        <v>0</v>
      </c>
      <c r="M58" s="56">
        <f t="shared" si="9"/>
        <v>-2</v>
      </c>
      <c r="N58" s="41">
        <f t="shared" si="9"/>
        <v>0</v>
      </c>
      <c r="O58" s="41">
        <f t="shared" si="9"/>
        <v>0</v>
      </c>
      <c r="P58" s="181">
        <f t="shared" si="9"/>
        <v>6</v>
      </c>
      <c r="Q58" s="56">
        <f t="shared" si="9"/>
        <v>-1</v>
      </c>
      <c r="R58" s="181">
        <f t="shared" si="9"/>
        <v>2</v>
      </c>
      <c r="S58" s="41">
        <f t="shared" si="9"/>
        <v>0</v>
      </c>
      <c r="T58" s="56">
        <f t="shared" si="9"/>
        <v>-30</v>
      </c>
      <c r="U58" s="41">
        <f t="shared" si="9"/>
        <v>0</v>
      </c>
      <c r="V58" s="235" t="s">
        <v>6012</v>
      </c>
    </row>
    <row r="59" spans="1:22" s="49" customFormat="1" x14ac:dyDescent="0.25">
      <c r="A59" s="508"/>
      <c r="B59" s="1166" t="s">
        <v>967</v>
      </c>
      <c r="C59" s="185">
        <v>-1</v>
      </c>
      <c r="D59" s="185">
        <v>-22</v>
      </c>
      <c r="E59" s="185">
        <v>-18</v>
      </c>
      <c r="F59" s="185">
        <v>-1</v>
      </c>
      <c r="G59" s="185"/>
      <c r="H59" s="185">
        <v>-19</v>
      </c>
      <c r="I59" s="185">
        <v>-15</v>
      </c>
      <c r="J59" s="185">
        <v>-2</v>
      </c>
      <c r="K59" s="185">
        <v>-6</v>
      </c>
      <c r="L59" s="185"/>
      <c r="M59" s="185"/>
      <c r="N59" s="185"/>
      <c r="O59" s="185"/>
      <c r="P59" s="185">
        <v>-6</v>
      </c>
      <c r="Q59" s="185"/>
      <c r="R59" s="185">
        <v>-2</v>
      </c>
      <c r="S59" s="185"/>
      <c r="T59" s="185"/>
      <c r="U59" s="185"/>
      <c r="V59" s="49" t="s">
        <v>1773</v>
      </c>
    </row>
    <row r="60" spans="1:22" x14ac:dyDescent="0.25">
      <c r="A60" s="168"/>
      <c r="B60" s="436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</row>
    <row r="61" spans="1:22" x14ac:dyDescent="0.25">
      <c r="A61" s="13"/>
      <c r="B61" s="13"/>
      <c r="C61" s="13">
        <f>SUM(C56:C57)</f>
        <v>1</v>
      </c>
      <c r="D61" s="13">
        <f t="shared" ref="D61:U61" si="10">SUM(D56:D57)</f>
        <v>22</v>
      </c>
      <c r="E61" s="13">
        <f t="shared" si="10"/>
        <v>18</v>
      </c>
      <c r="F61" s="13">
        <f t="shared" si="10"/>
        <v>1</v>
      </c>
      <c r="G61" s="13">
        <f t="shared" si="10"/>
        <v>-4</v>
      </c>
      <c r="H61" s="13">
        <f t="shared" si="10"/>
        <v>19</v>
      </c>
      <c r="I61" s="13">
        <f t="shared" si="10"/>
        <v>15</v>
      </c>
      <c r="J61" s="13">
        <f t="shared" si="10"/>
        <v>2</v>
      </c>
      <c r="K61" s="13">
        <f t="shared" si="10"/>
        <v>6</v>
      </c>
      <c r="L61" s="13">
        <f t="shared" si="10"/>
        <v>0</v>
      </c>
      <c r="M61" s="13">
        <f t="shared" si="10"/>
        <v>-2</v>
      </c>
      <c r="N61" s="13">
        <f t="shared" si="10"/>
        <v>0</v>
      </c>
      <c r="O61" s="13">
        <f t="shared" si="10"/>
        <v>0</v>
      </c>
      <c r="P61" s="13">
        <f t="shared" si="10"/>
        <v>6</v>
      </c>
      <c r="Q61" s="13">
        <f t="shared" si="10"/>
        <v>-1</v>
      </c>
      <c r="R61" s="13">
        <f t="shared" si="10"/>
        <v>2</v>
      </c>
      <c r="S61" s="13">
        <f t="shared" si="10"/>
        <v>0</v>
      </c>
      <c r="T61" s="13">
        <f t="shared" si="10"/>
        <v>-30</v>
      </c>
      <c r="U61" s="13">
        <f t="shared" si="10"/>
        <v>0</v>
      </c>
    </row>
    <row r="62" spans="1:22" ht="17" thickBot="1" x14ac:dyDescent="0.3"/>
    <row r="63" spans="1:22" ht="17" thickBot="1" x14ac:dyDescent="0.3">
      <c r="C63" s="10" t="s">
        <v>2</v>
      </c>
      <c r="D63" s="10" t="s">
        <v>3</v>
      </c>
      <c r="E63" s="10" t="s">
        <v>10</v>
      </c>
      <c r="F63" s="10" t="s">
        <v>1235</v>
      </c>
      <c r="G63" s="10" t="s">
        <v>4</v>
      </c>
      <c r="H63" s="10" t="s">
        <v>31</v>
      </c>
      <c r="I63" s="10" t="s">
        <v>134</v>
      </c>
      <c r="J63" s="10" t="s">
        <v>30</v>
      </c>
      <c r="K63" s="10" t="s">
        <v>778</v>
      </c>
      <c r="L63" s="10" t="s">
        <v>969</v>
      </c>
      <c r="M63" s="10" t="s">
        <v>27</v>
      </c>
      <c r="N63" s="10" t="s">
        <v>17</v>
      </c>
      <c r="O63" s="10" t="s">
        <v>32</v>
      </c>
      <c r="P63" s="10" t="s">
        <v>29</v>
      </c>
      <c r="Q63" s="10" t="s">
        <v>26</v>
      </c>
      <c r="R63" s="10" t="s">
        <v>18</v>
      </c>
      <c r="S63" s="10" t="s">
        <v>7445</v>
      </c>
      <c r="T63" s="10" t="s">
        <v>365</v>
      </c>
      <c r="U63" s="10"/>
    </row>
    <row r="64" spans="1:22" x14ac:dyDescent="0.25">
      <c r="A64" s="1" t="s">
        <v>8506</v>
      </c>
      <c r="B64" s="1"/>
    </row>
    <row r="65" spans="1:2" x14ac:dyDescent="0.25">
      <c r="A65" s="1" t="s">
        <v>8510</v>
      </c>
      <c r="B65" s="1"/>
    </row>
    <row r="66" spans="1:2" x14ac:dyDescent="0.25">
      <c r="A66" s="1" t="s">
        <v>8507</v>
      </c>
      <c r="B66" s="1"/>
    </row>
    <row r="67" spans="1:2" x14ac:dyDescent="0.25">
      <c r="A67" s="1"/>
      <c r="B67" s="1"/>
    </row>
    <row r="68" spans="1:2" x14ac:dyDescent="0.25">
      <c r="A68" s="1" t="s">
        <v>8508</v>
      </c>
      <c r="B68" s="1"/>
    </row>
    <row r="69" spans="1:2" x14ac:dyDescent="0.25">
      <c r="A69" s="1" t="s">
        <v>8509</v>
      </c>
      <c r="B69" s="1"/>
    </row>
  </sheetData>
  <pageMargins left="0.7" right="0.7" top="0.75" bottom="0.75" header="0.3" footer="0.3"/>
  <pageSetup orientation="portrait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tabColor theme="4" tint="0.59999389629810485"/>
  </sheetPr>
  <dimension ref="A1:S25"/>
  <sheetViews>
    <sheetView topLeftCell="A10" workbookViewId="0">
      <selection activeCell="A23" sqref="A23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8" width="8.5" style="2" customWidth="1"/>
    <col min="19" max="16384" width="9" style="2"/>
  </cols>
  <sheetData>
    <row r="1" spans="1:19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9" x14ac:dyDescent="0.25">
      <c r="A3" s="3" t="s">
        <v>2571</v>
      </c>
    </row>
    <row r="4" spans="1:19" x14ac:dyDescent="0.25">
      <c r="A4" s="3" t="s">
        <v>8296</v>
      </c>
      <c r="B4" s="3"/>
      <c r="C4" s="3"/>
      <c r="D4" s="3"/>
      <c r="E4" s="3"/>
      <c r="F4" s="3"/>
      <c r="G4" s="3"/>
      <c r="H4" s="3"/>
      <c r="I4" s="3"/>
    </row>
    <row r="5" spans="1:19" ht="17" thickBot="1" x14ac:dyDescent="0.3"/>
    <row r="6" spans="1:19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10</v>
      </c>
      <c r="F6" s="10" t="s">
        <v>28</v>
      </c>
      <c r="G6" s="10" t="s">
        <v>4</v>
      </c>
      <c r="H6" s="10" t="s">
        <v>365</v>
      </c>
      <c r="I6" s="10" t="s">
        <v>31</v>
      </c>
      <c r="J6" s="10" t="s">
        <v>30</v>
      </c>
      <c r="K6" s="10" t="s">
        <v>27</v>
      </c>
      <c r="L6" s="32" t="s">
        <v>18</v>
      </c>
      <c r="M6" s="32" t="s">
        <v>17</v>
      </c>
      <c r="N6" s="10" t="s">
        <v>29</v>
      </c>
      <c r="O6" s="10" t="s">
        <v>134</v>
      </c>
      <c r="P6" s="10" t="s">
        <v>778</v>
      </c>
      <c r="Q6" s="10" t="s">
        <v>377</v>
      </c>
      <c r="R6" s="11"/>
    </row>
    <row r="7" spans="1:19" s="361" customFormat="1" x14ac:dyDescent="0.25">
      <c r="A7" s="775">
        <v>45292</v>
      </c>
      <c r="B7" s="776" t="s">
        <v>3341</v>
      </c>
      <c r="C7" s="776">
        <v>44</v>
      </c>
      <c r="D7" s="776">
        <v>44</v>
      </c>
      <c r="E7" s="776">
        <v>22</v>
      </c>
      <c r="F7" s="776">
        <v>19</v>
      </c>
      <c r="G7" s="776">
        <v>100</v>
      </c>
      <c r="H7" s="776">
        <v>100</v>
      </c>
      <c r="I7" s="776">
        <v>100</v>
      </c>
      <c r="J7" s="776">
        <v>45</v>
      </c>
      <c r="K7" s="776">
        <v>32</v>
      </c>
      <c r="L7" s="1657">
        <v>24</v>
      </c>
      <c r="M7" s="1657">
        <v>18</v>
      </c>
      <c r="N7" s="776">
        <v>40</v>
      </c>
      <c r="O7" s="776"/>
      <c r="P7" s="776"/>
      <c r="Q7" s="776"/>
      <c r="R7" s="1657"/>
    </row>
    <row r="8" spans="1:19" s="1" customFormat="1" x14ac:dyDescent="0.25">
      <c r="A8" s="55">
        <v>45566</v>
      </c>
      <c r="B8" s="36" t="s">
        <v>8323</v>
      </c>
      <c r="C8" s="53">
        <v>60</v>
      </c>
      <c r="D8" s="53">
        <v>60</v>
      </c>
      <c r="E8" s="53">
        <v>20</v>
      </c>
      <c r="F8" s="53">
        <v>10</v>
      </c>
      <c r="G8" s="53">
        <v>160</v>
      </c>
      <c r="H8" s="53">
        <v>100</v>
      </c>
      <c r="I8" s="53">
        <v>150</v>
      </c>
      <c r="J8" s="354"/>
      <c r="K8" s="354"/>
      <c r="L8" s="53">
        <v>12</v>
      </c>
      <c r="M8" s="53">
        <v>12</v>
      </c>
      <c r="N8" s="354"/>
      <c r="O8" s="354"/>
      <c r="P8" s="354"/>
      <c r="Q8" s="354"/>
      <c r="R8" s="354"/>
    </row>
    <row r="9" spans="1:19" x14ac:dyDescent="0.25">
      <c r="A9" s="12">
        <v>45566</v>
      </c>
      <c r="B9" s="38" t="s">
        <v>8324</v>
      </c>
      <c r="C9" s="13"/>
      <c r="D9" s="13"/>
      <c r="E9" s="13"/>
      <c r="F9" s="13"/>
      <c r="G9" s="13"/>
      <c r="H9" s="13"/>
      <c r="I9" s="13"/>
      <c r="J9" s="13">
        <v>35</v>
      </c>
      <c r="K9" s="13">
        <v>50</v>
      </c>
      <c r="L9" s="13"/>
      <c r="M9" s="13"/>
      <c r="N9" s="13">
        <v>10</v>
      </c>
      <c r="O9" s="13">
        <v>20</v>
      </c>
      <c r="P9" s="13">
        <v>20</v>
      </c>
      <c r="Q9" s="13"/>
      <c r="R9" s="13"/>
    </row>
    <row r="10" spans="1:19" x14ac:dyDescent="0.25">
      <c r="A10" s="12">
        <v>45627</v>
      </c>
      <c r="B10" s="75" t="s">
        <v>8339</v>
      </c>
      <c r="C10" s="13"/>
      <c r="D10" s="13"/>
      <c r="E10" s="13">
        <v>20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</row>
    <row r="11" spans="1:19" s="1" customFormat="1" ht="17" thickBot="1" x14ac:dyDescent="0.3">
      <c r="A11" s="508" t="s">
        <v>8294</v>
      </c>
      <c r="B11" s="508" t="s">
        <v>8297</v>
      </c>
      <c r="C11" s="226"/>
      <c r="D11" s="226"/>
      <c r="E11" s="226"/>
      <c r="F11" s="226"/>
      <c r="G11" s="508">
        <v>2</v>
      </c>
      <c r="H11" s="226"/>
      <c r="I11" s="508">
        <v>7</v>
      </c>
      <c r="J11" s="508">
        <v>8</v>
      </c>
      <c r="K11" s="508">
        <v>27</v>
      </c>
      <c r="L11" s="226"/>
      <c r="M11" s="226"/>
      <c r="N11" s="226"/>
      <c r="O11" s="508">
        <v>5</v>
      </c>
      <c r="P11" s="226"/>
      <c r="Q11" s="508">
        <v>2</v>
      </c>
      <c r="R11" s="354"/>
    </row>
    <row r="12" spans="1:19" ht="17" thickBot="1" x14ac:dyDescent="0.3">
      <c r="A12" s="161" t="s">
        <v>8442</v>
      </c>
      <c r="B12" s="34"/>
      <c r="C12" s="34">
        <f>SUM(C7:C11)</f>
        <v>104</v>
      </c>
      <c r="D12" s="34">
        <f t="shared" ref="D12:R12" si="0">SUM(D7:D11)</f>
        <v>104</v>
      </c>
      <c r="E12" s="34">
        <f t="shared" si="0"/>
        <v>62</v>
      </c>
      <c r="F12" s="34">
        <f t="shared" si="0"/>
        <v>29</v>
      </c>
      <c r="G12" s="34">
        <f t="shared" si="0"/>
        <v>262</v>
      </c>
      <c r="H12" s="34">
        <f t="shared" si="0"/>
        <v>200</v>
      </c>
      <c r="I12" s="34">
        <f t="shared" si="0"/>
        <v>257</v>
      </c>
      <c r="J12" s="34">
        <f t="shared" si="0"/>
        <v>88</v>
      </c>
      <c r="K12" s="34">
        <f t="shared" si="0"/>
        <v>109</v>
      </c>
      <c r="L12" s="34">
        <f t="shared" si="0"/>
        <v>36</v>
      </c>
      <c r="M12" s="34">
        <f t="shared" si="0"/>
        <v>30</v>
      </c>
      <c r="N12" s="34">
        <f t="shared" si="0"/>
        <v>50</v>
      </c>
      <c r="O12" s="34">
        <f t="shared" si="0"/>
        <v>25</v>
      </c>
      <c r="P12" s="34">
        <f t="shared" si="0"/>
        <v>20</v>
      </c>
      <c r="Q12" s="34">
        <f t="shared" si="0"/>
        <v>2</v>
      </c>
      <c r="R12" s="34">
        <f t="shared" si="0"/>
        <v>0</v>
      </c>
    </row>
    <row r="13" spans="1:19" s="49" customFormat="1" ht="17" thickBot="1" x14ac:dyDescent="0.3">
      <c r="A13" s="507">
        <v>45324</v>
      </c>
      <c r="B13" s="508" t="s">
        <v>8297</v>
      </c>
      <c r="C13" s="508"/>
      <c r="D13" s="508"/>
      <c r="E13" s="508"/>
      <c r="F13" s="508"/>
      <c r="G13" s="508"/>
      <c r="H13" s="508"/>
      <c r="I13" s="508"/>
      <c r="J13" s="508"/>
      <c r="K13" s="508"/>
      <c r="L13" s="508"/>
      <c r="M13" s="508">
        <v>2</v>
      </c>
      <c r="N13" s="508"/>
      <c r="O13" s="508"/>
      <c r="P13" s="508"/>
      <c r="Q13" s="508"/>
      <c r="R13" s="508"/>
    </row>
    <row r="14" spans="1:19" s="8" customFormat="1" ht="17" thickBot="1" x14ac:dyDescent="0.3">
      <c r="A14" s="161" t="s">
        <v>8539</v>
      </c>
      <c r="B14" s="34"/>
      <c r="C14" s="34">
        <f t="shared" ref="C14:R14" si="1">SUM(C12:C13)</f>
        <v>104</v>
      </c>
      <c r="D14" s="34">
        <f t="shared" si="1"/>
        <v>104</v>
      </c>
      <c r="E14" s="34">
        <f t="shared" si="1"/>
        <v>62</v>
      </c>
      <c r="F14" s="34">
        <f t="shared" si="1"/>
        <v>29</v>
      </c>
      <c r="G14" s="34">
        <f t="shared" si="1"/>
        <v>262</v>
      </c>
      <c r="H14" s="34">
        <f t="shared" si="1"/>
        <v>200</v>
      </c>
      <c r="I14" s="34">
        <f t="shared" si="1"/>
        <v>257</v>
      </c>
      <c r="J14" s="34">
        <f t="shared" si="1"/>
        <v>88</v>
      </c>
      <c r="K14" s="34">
        <f t="shared" si="1"/>
        <v>109</v>
      </c>
      <c r="L14" s="34">
        <f t="shared" si="1"/>
        <v>36</v>
      </c>
      <c r="M14" s="34">
        <f t="shared" si="1"/>
        <v>32</v>
      </c>
      <c r="N14" s="34">
        <f t="shared" si="1"/>
        <v>50</v>
      </c>
      <c r="O14" s="34">
        <f t="shared" si="1"/>
        <v>25</v>
      </c>
      <c r="P14" s="34">
        <f t="shared" si="1"/>
        <v>20</v>
      </c>
      <c r="Q14" s="34">
        <f t="shared" si="1"/>
        <v>2</v>
      </c>
      <c r="R14" s="34">
        <f t="shared" si="1"/>
        <v>0</v>
      </c>
    </row>
    <row r="15" spans="1:19" s="1" customFormat="1" ht="17" thickBot="1" x14ac:dyDescent="0.3">
      <c r="A15" s="53" t="s">
        <v>8831</v>
      </c>
      <c r="B15" s="53" t="s">
        <v>63</v>
      </c>
      <c r="C15" s="226">
        <v>-84</v>
      </c>
      <c r="D15" s="226">
        <v>-93</v>
      </c>
      <c r="E15" s="226">
        <v>-41</v>
      </c>
      <c r="F15" s="354"/>
      <c r="G15" s="226">
        <v>-250</v>
      </c>
      <c r="H15" s="354"/>
      <c r="I15" s="354"/>
      <c r="J15" s="354"/>
      <c r="K15" s="226">
        <v>-105</v>
      </c>
      <c r="L15" s="226">
        <v>-33</v>
      </c>
      <c r="M15" s="354"/>
      <c r="N15" s="354"/>
      <c r="O15" s="354"/>
      <c r="P15" s="354"/>
      <c r="Q15" s="226">
        <v>-2</v>
      </c>
    </row>
    <row r="16" spans="1:19" s="8" customFormat="1" ht="17" thickBot="1" x14ac:dyDescent="0.3">
      <c r="A16" s="860" t="s">
        <v>8805</v>
      </c>
      <c r="B16" s="41"/>
      <c r="C16" s="181">
        <f>SUM(C14:C15)</f>
        <v>20</v>
      </c>
      <c r="D16" s="181">
        <f t="shared" ref="D16:R18" si="2">SUM(D14:D15)</f>
        <v>11</v>
      </c>
      <c r="E16" s="181">
        <f t="shared" si="2"/>
        <v>21</v>
      </c>
      <c r="F16" s="181">
        <f t="shared" si="2"/>
        <v>29</v>
      </c>
      <c r="G16" s="181">
        <f t="shared" si="2"/>
        <v>12</v>
      </c>
      <c r="H16" s="181">
        <f t="shared" si="2"/>
        <v>200</v>
      </c>
      <c r="I16" s="181">
        <f t="shared" si="2"/>
        <v>257</v>
      </c>
      <c r="J16" s="181">
        <f t="shared" si="2"/>
        <v>88</v>
      </c>
      <c r="K16" s="181">
        <f t="shared" si="2"/>
        <v>4</v>
      </c>
      <c r="L16" s="181">
        <f t="shared" si="2"/>
        <v>3</v>
      </c>
      <c r="M16" s="181">
        <f t="shared" si="2"/>
        <v>32</v>
      </c>
      <c r="N16" s="181">
        <f t="shared" si="2"/>
        <v>50</v>
      </c>
      <c r="O16" s="181">
        <f t="shared" si="2"/>
        <v>25</v>
      </c>
      <c r="P16" s="181">
        <f t="shared" si="2"/>
        <v>20</v>
      </c>
      <c r="Q16" s="181">
        <f t="shared" si="2"/>
        <v>0</v>
      </c>
      <c r="R16" s="41">
        <f t="shared" si="2"/>
        <v>0</v>
      </c>
      <c r="S16" s="6" t="s">
        <v>6012</v>
      </c>
    </row>
    <row r="17" spans="1:19" ht="17" thickBot="1" x14ac:dyDescent="0.3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</row>
    <row r="18" spans="1:19" s="8" customFormat="1" ht="17" thickBot="1" x14ac:dyDescent="0.3">
      <c r="A18" s="860" t="s">
        <v>9009</v>
      </c>
      <c r="B18" s="41"/>
      <c r="C18" s="181">
        <f>SUM(C16:C17)</f>
        <v>20</v>
      </c>
      <c r="D18" s="181">
        <f>SUM(D16:D17)</f>
        <v>11</v>
      </c>
      <c r="E18" s="181">
        <f>SUM(E16:E17)</f>
        <v>21</v>
      </c>
      <c r="F18" s="181">
        <f>SUM(F16:F17)</f>
        <v>29</v>
      </c>
      <c r="G18" s="181">
        <f t="shared" si="2"/>
        <v>12</v>
      </c>
      <c r="H18" s="181">
        <f t="shared" si="2"/>
        <v>200</v>
      </c>
      <c r="I18" s="181">
        <f t="shared" si="2"/>
        <v>257</v>
      </c>
      <c r="J18" s="181">
        <f t="shared" si="2"/>
        <v>88</v>
      </c>
      <c r="K18" s="181">
        <f t="shared" si="2"/>
        <v>4</v>
      </c>
      <c r="L18" s="181">
        <f t="shared" si="2"/>
        <v>3</v>
      </c>
      <c r="M18" s="181">
        <f t="shared" si="2"/>
        <v>32</v>
      </c>
      <c r="N18" s="181">
        <f t="shared" si="2"/>
        <v>50</v>
      </c>
      <c r="O18" s="181">
        <f t="shared" si="2"/>
        <v>25</v>
      </c>
      <c r="P18" s="181">
        <f>SUM(P16:P17)</f>
        <v>20</v>
      </c>
      <c r="Q18" s="41">
        <f t="shared" si="2"/>
        <v>0</v>
      </c>
      <c r="R18" s="41">
        <f t="shared" si="2"/>
        <v>0</v>
      </c>
      <c r="S18" s="6" t="s">
        <v>6012</v>
      </c>
    </row>
    <row r="19" spans="1:19" x14ac:dyDescent="0.25">
      <c r="A19" s="55">
        <v>45570</v>
      </c>
      <c r="B19" s="53" t="s">
        <v>63</v>
      </c>
      <c r="C19" s="53"/>
      <c r="D19" s="226">
        <v>-7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</row>
    <row r="20" spans="1:19" s="1" customFormat="1" ht="17" thickBot="1" x14ac:dyDescent="0.3">
      <c r="A20" s="55">
        <v>45570</v>
      </c>
      <c r="B20" s="13" t="s">
        <v>63</v>
      </c>
      <c r="C20" s="226">
        <v>-20</v>
      </c>
      <c r="D20" s="842"/>
      <c r="E20" s="226">
        <v>-21</v>
      </c>
      <c r="F20" s="226">
        <v>-21</v>
      </c>
      <c r="G20" s="226">
        <v>-11</v>
      </c>
      <c r="H20" s="226">
        <v>-148</v>
      </c>
      <c r="I20" s="226">
        <v>-249</v>
      </c>
      <c r="J20" s="354"/>
      <c r="K20" s="226">
        <v>-5</v>
      </c>
      <c r="L20" s="354"/>
      <c r="M20" s="226">
        <v>-30</v>
      </c>
      <c r="N20" s="354"/>
      <c r="O20" s="354"/>
      <c r="P20" s="354"/>
      <c r="Q20" s="354"/>
      <c r="R20" s="354"/>
    </row>
    <row r="21" spans="1:19" s="8" customFormat="1" ht="17" thickBot="1" x14ac:dyDescent="0.3">
      <c r="A21" s="860" t="s">
        <v>9299</v>
      </c>
      <c r="B21" s="41"/>
      <c r="C21" s="181">
        <f>SUM(C18:C20)</f>
        <v>0</v>
      </c>
      <c r="D21" s="181">
        <f t="shared" ref="D21:R21" si="3">SUM(D18:D20)</f>
        <v>4</v>
      </c>
      <c r="E21" s="181">
        <f t="shared" si="3"/>
        <v>0</v>
      </c>
      <c r="F21" s="181">
        <f t="shared" si="3"/>
        <v>8</v>
      </c>
      <c r="G21" s="181">
        <f t="shared" si="3"/>
        <v>1</v>
      </c>
      <c r="H21" s="181">
        <f t="shared" si="3"/>
        <v>52</v>
      </c>
      <c r="I21" s="181">
        <f t="shared" si="3"/>
        <v>8</v>
      </c>
      <c r="J21" s="181">
        <f t="shared" si="3"/>
        <v>88</v>
      </c>
      <c r="K21" s="880">
        <f t="shared" si="3"/>
        <v>-1</v>
      </c>
      <c r="L21" s="181">
        <f t="shared" si="3"/>
        <v>3</v>
      </c>
      <c r="M21" s="181">
        <f t="shared" si="3"/>
        <v>2</v>
      </c>
      <c r="N21" s="181">
        <f t="shared" si="3"/>
        <v>50</v>
      </c>
      <c r="O21" s="181">
        <f t="shared" si="3"/>
        <v>25</v>
      </c>
      <c r="P21" s="181">
        <f t="shared" si="3"/>
        <v>20</v>
      </c>
      <c r="Q21" s="41">
        <f t="shared" si="3"/>
        <v>0</v>
      </c>
      <c r="R21" s="41">
        <f t="shared" si="3"/>
        <v>0</v>
      </c>
      <c r="S21" s="6" t="s">
        <v>6012</v>
      </c>
    </row>
    <row r="22" spans="1:19" s="1" customFormat="1" ht="17" thickBot="1" x14ac:dyDescent="0.3">
      <c r="A22" s="1181">
        <v>45602</v>
      </c>
      <c r="B22" s="529" t="s">
        <v>401</v>
      </c>
      <c r="C22" s="354"/>
      <c r="D22" s="354"/>
      <c r="E22" s="354"/>
      <c r="F22" s="226">
        <v>-6</v>
      </c>
      <c r="G22" s="354"/>
      <c r="H22" s="354"/>
      <c r="I22" s="354"/>
      <c r="J22" s="226">
        <v>-84</v>
      </c>
      <c r="K22" s="354"/>
      <c r="L22" s="354"/>
      <c r="M22" s="354"/>
      <c r="N22" s="226">
        <v>-44</v>
      </c>
      <c r="O22" s="226">
        <v>-29</v>
      </c>
      <c r="P22" s="226">
        <v>-18</v>
      </c>
      <c r="Q22" s="354"/>
      <c r="R22" s="354"/>
    </row>
    <row r="23" spans="1:19" s="8" customFormat="1" ht="17" thickBot="1" x14ac:dyDescent="0.3">
      <c r="A23" s="860" t="s">
        <v>9576</v>
      </c>
      <c r="B23" s="41"/>
      <c r="C23" s="41">
        <f>SUM(C21:C22)</f>
        <v>0</v>
      </c>
      <c r="D23" s="181">
        <f t="shared" ref="D23:R23" si="4">SUM(D21:D22)</f>
        <v>4</v>
      </c>
      <c r="E23" s="41">
        <f t="shared" si="4"/>
        <v>0</v>
      </c>
      <c r="F23" s="181">
        <f t="shared" si="4"/>
        <v>2</v>
      </c>
      <c r="G23" s="181">
        <f t="shared" si="4"/>
        <v>1</v>
      </c>
      <c r="H23" s="181">
        <f t="shared" si="4"/>
        <v>52</v>
      </c>
      <c r="I23" s="181">
        <f t="shared" si="4"/>
        <v>8</v>
      </c>
      <c r="J23" s="181">
        <f t="shared" si="4"/>
        <v>4</v>
      </c>
      <c r="K23" s="56">
        <f t="shared" si="4"/>
        <v>-1</v>
      </c>
      <c r="L23" s="181">
        <f t="shared" si="4"/>
        <v>3</v>
      </c>
      <c r="M23" s="181">
        <f t="shared" si="4"/>
        <v>2</v>
      </c>
      <c r="N23" s="181">
        <f t="shared" si="4"/>
        <v>6</v>
      </c>
      <c r="O23" s="56">
        <f>SUM(O21:O22)</f>
        <v>-4</v>
      </c>
      <c r="P23" s="181">
        <f>SUM(P21:P22)</f>
        <v>2</v>
      </c>
      <c r="Q23" s="41">
        <f t="shared" si="4"/>
        <v>0</v>
      </c>
      <c r="R23" s="41">
        <f t="shared" si="4"/>
        <v>0</v>
      </c>
      <c r="S23" s="6" t="s">
        <v>6012</v>
      </c>
    </row>
    <row r="24" spans="1:19" x14ac:dyDescent="0.25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</row>
    <row r="25" spans="1:19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</row>
  </sheetData>
  <pageMargins left="0.7" right="0.7" top="0.75" bottom="0.75" header="0.3" footer="0.3"/>
  <pageSetup orientation="portrait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X146"/>
  <sheetViews>
    <sheetView topLeftCell="A127" workbookViewId="0">
      <selection activeCell="A140" sqref="A140:B140"/>
    </sheetView>
  </sheetViews>
  <sheetFormatPr baseColWidth="10" defaultColWidth="9" defaultRowHeight="16" x14ac:dyDescent="0.25"/>
  <cols>
    <col min="1" max="1" width="12.33203125" style="2" customWidth="1"/>
    <col min="2" max="2" width="31.1640625" style="2" customWidth="1"/>
    <col min="3" max="23" width="8.5" style="2" customWidth="1"/>
    <col min="24" max="16384" width="9" style="2"/>
  </cols>
  <sheetData>
    <row r="1" spans="1:23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x14ac:dyDescent="0.25">
      <c r="A3" s="3" t="s">
        <v>2571</v>
      </c>
    </row>
    <row r="4" spans="1:23" x14ac:dyDescent="0.25">
      <c r="A4" s="3" t="s">
        <v>7702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ht="17" thickBot="1" x14ac:dyDescent="0.3"/>
    <row r="6" spans="1:23" s="1" customFormat="1" ht="17" thickBot="1" x14ac:dyDescent="0.3">
      <c r="A6" s="9" t="s">
        <v>0</v>
      </c>
      <c r="B6" s="10" t="s">
        <v>1</v>
      </c>
      <c r="C6" s="10" t="s">
        <v>17</v>
      </c>
      <c r="D6" s="10" t="s">
        <v>32</v>
      </c>
      <c r="E6" s="10" t="s">
        <v>26</v>
      </c>
      <c r="F6" s="10" t="s">
        <v>3</v>
      </c>
      <c r="G6" s="10" t="s">
        <v>18</v>
      </c>
      <c r="H6" s="10" t="s">
        <v>27</v>
      </c>
      <c r="I6" s="10" t="s">
        <v>4</v>
      </c>
      <c r="J6" s="10" t="s">
        <v>28</v>
      </c>
      <c r="K6" s="10" t="s">
        <v>31</v>
      </c>
      <c r="L6" s="10" t="s">
        <v>10</v>
      </c>
      <c r="M6" s="10" t="s">
        <v>778</v>
      </c>
      <c r="N6" s="10" t="s">
        <v>29</v>
      </c>
      <c r="O6" s="10" t="s">
        <v>30</v>
      </c>
      <c r="P6" s="10" t="s">
        <v>969</v>
      </c>
      <c r="Q6" s="10" t="s">
        <v>1271</v>
      </c>
      <c r="R6" s="10" t="s">
        <v>377</v>
      </c>
      <c r="S6" s="10" t="s">
        <v>134</v>
      </c>
      <c r="T6" s="10" t="s">
        <v>2</v>
      </c>
      <c r="U6" s="10" t="s">
        <v>365</v>
      </c>
      <c r="V6" s="10" t="s">
        <v>379</v>
      </c>
      <c r="W6" s="10"/>
    </row>
    <row r="7" spans="1:23" x14ac:dyDescent="0.25">
      <c r="A7" s="12">
        <v>45240</v>
      </c>
      <c r="B7" s="75" t="s">
        <v>7631</v>
      </c>
      <c r="C7" s="53">
        <v>50</v>
      </c>
      <c r="D7" s="53">
        <v>200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</row>
    <row r="8" spans="1:23" s="1" customFormat="1" x14ac:dyDescent="0.25">
      <c r="A8" s="12" t="s">
        <v>7733</v>
      </c>
      <c r="B8" s="75" t="s">
        <v>7736</v>
      </c>
      <c r="C8" s="53">
        <v>100</v>
      </c>
      <c r="D8" s="53">
        <v>200</v>
      </c>
      <c r="E8" s="53">
        <v>100</v>
      </c>
      <c r="F8" s="53">
        <v>200</v>
      </c>
      <c r="G8" s="53">
        <v>200</v>
      </c>
      <c r="H8" s="53">
        <v>200</v>
      </c>
      <c r="I8" s="53">
        <v>500</v>
      </c>
      <c r="J8" s="53">
        <v>39</v>
      </c>
      <c r="K8" s="53">
        <v>200</v>
      </c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354"/>
    </row>
    <row r="9" spans="1:23" x14ac:dyDescent="0.25">
      <c r="A9" s="12" t="s">
        <v>7733</v>
      </c>
      <c r="B9" s="75" t="s">
        <v>7737</v>
      </c>
      <c r="C9" s="53"/>
      <c r="D9" s="53"/>
      <c r="E9" s="53"/>
      <c r="F9" s="53"/>
      <c r="G9" s="53"/>
      <c r="H9" s="53"/>
      <c r="I9" s="53"/>
      <c r="J9" s="53"/>
      <c r="K9" s="53"/>
      <c r="L9" s="53">
        <v>50</v>
      </c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</row>
    <row r="10" spans="1:23" s="1" customFormat="1" x14ac:dyDescent="0.25">
      <c r="A10" s="13" t="s">
        <v>7739</v>
      </c>
      <c r="B10" s="75" t="s">
        <v>7740</v>
      </c>
      <c r="C10" s="43"/>
      <c r="D10" s="43"/>
      <c r="E10" s="13">
        <v>100</v>
      </c>
      <c r="F10" s="43"/>
      <c r="G10" s="43"/>
      <c r="H10" s="43"/>
      <c r="I10" s="43"/>
      <c r="J10" s="43"/>
      <c r="K10" s="13">
        <v>500</v>
      </c>
      <c r="L10" s="43"/>
      <c r="M10" s="13">
        <v>100</v>
      </c>
      <c r="N10" s="13">
        <v>100</v>
      </c>
      <c r="O10" s="13"/>
      <c r="P10" s="13"/>
      <c r="Q10" s="13"/>
      <c r="R10" s="13"/>
      <c r="S10" s="13"/>
      <c r="T10" s="13"/>
      <c r="U10" s="13"/>
      <c r="V10" s="13"/>
      <c r="W10" s="43"/>
    </row>
    <row r="11" spans="1:23" s="1" customFormat="1" ht="18.75" customHeight="1" thickBot="1" x14ac:dyDescent="0.3">
      <c r="A11" s="22" t="s">
        <v>7751</v>
      </c>
      <c r="B11" s="14" t="s">
        <v>7754</v>
      </c>
      <c r="C11" s="14">
        <v>50</v>
      </c>
      <c r="D11" s="115"/>
      <c r="E11" s="115"/>
      <c r="F11" s="115"/>
      <c r="G11" s="115"/>
      <c r="H11" s="115"/>
      <c r="I11" s="115"/>
      <c r="J11" s="115"/>
      <c r="K11" s="115"/>
      <c r="L11" s="14">
        <v>25</v>
      </c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</row>
    <row r="12" spans="1:23" s="1" customFormat="1" ht="17" thickBot="1" x14ac:dyDescent="0.3">
      <c r="A12" s="161" t="s">
        <v>7819</v>
      </c>
      <c r="B12" s="34"/>
      <c r="C12" s="34">
        <f t="shared" ref="C12:N12" si="0">SUM(C7:C11)</f>
        <v>200</v>
      </c>
      <c r="D12" s="34">
        <f t="shared" si="0"/>
        <v>400</v>
      </c>
      <c r="E12" s="34">
        <f t="shared" si="0"/>
        <v>200</v>
      </c>
      <c r="F12" s="34">
        <f t="shared" si="0"/>
        <v>200</v>
      </c>
      <c r="G12" s="34">
        <f t="shared" si="0"/>
        <v>200</v>
      </c>
      <c r="H12" s="34">
        <f t="shared" si="0"/>
        <v>200</v>
      </c>
      <c r="I12" s="34">
        <f t="shared" si="0"/>
        <v>500</v>
      </c>
      <c r="J12" s="34">
        <f t="shared" si="0"/>
        <v>39</v>
      </c>
      <c r="K12" s="34">
        <f t="shared" si="0"/>
        <v>700</v>
      </c>
      <c r="L12" s="34">
        <f t="shared" si="0"/>
        <v>75</v>
      </c>
      <c r="M12" s="34">
        <f t="shared" si="0"/>
        <v>100</v>
      </c>
      <c r="N12" s="34">
        <f t="shared" si="0"/>
        <v>100</v>
      </c>
      <c r="O12" s="390"/>
      <c r="P12" s="390"/>
      <c r="Q12" s="390"/>
      <c r="R12" s="390"/>
      <c r="S12" s="390"/>
      <c r="T12" s="390"/>
      <c r="U12" s="390"/>
      <c r="V12" s="390"/>
      <c r="W12" s="54"/>
    </row>
    <row r="13" spans="1:23" s="1" customFormat="1" x14ac:dyDescent="0.25">
      <c r="A13" s="55">
        <v>44937</v>
      </c>
      <c r="B13" s="53" t="s">
        <v>6189</v>
      </c>
      <c r="C13" s="354"/>
      <c r="D13" s="53">
        <v>100</v>
      </c>
      <c r="E13" s="53">
        <v>100</v>
      </c>
      <c r="F13" s="53">
        <v>100</v>
      </c>
      <c r="G13" s="354"/>
      <c r="H13" s="53">
        <v>100</v>
      </c>
      <c r="I13" s="53">
        <v>500</v>
      </c>
      <c r="J13" s="53">
        <v>30</v>
      </c>
      <c r="K13" s="53">
        <v>500</v>
      </c>
      <c r="L13" s="53">
        <v>100</v>
      </c>
      <c r="M13" s="53">
        <v>100</v>
      </c>
      <c r="N13" s="354"/>
      <c r="O13" s="354"/>
      <c r="P13" s="354"/>
      <c r="Q13" s="354"/>
      <c r="R13" s="354"/>
      <c r="S13" s="354"/>
      <c r="T13" s="354"/>
      <c r="U13" s="354"/>
      <c r="V13" s="354"/>
      <c r="W13" s="354"/>
    </row>
    <row r="14" spans="1:23" s="1" customFormat="1" x14ac:dyDescent="0.25">
      <c r="A14" s="12">
        <v>44968</v>
      </c>
      <c r="B14" s="53" t="s">
        <v>7827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13">
        <v>100</v>
      </c>
      <c r="O14" s="13">
        <v>100</v>
      </c>
      <c r="P14" s="13"/>
      <c r="Q14" s="13"/>
      <c r="R14" s="13"/>
      <c r="S14" s="13"/>
      <c r="T14" s="13"/>
      <c r="U14" s="13"/>
      <c r="V14" s="13"/>
      <c r="W14" s="43"/>
    </row>
    <row r="15" spans="1:23" s="1" customFormat="1" x14ac:dyDescent="0.25">
      <c r="A15" s="12">
        <v>44968</v>
      </c>
      <c r="B15" s="53" t="s">
        <v>7828</v>
      </c>
      <c r="C15" s="43"/>
      <c r="D15" s="43"/>
      <c r="E15" s="43"/>
      <c r="F15" s="43"/>
      <c r="G15" s="43"/>
      <c r="H15" s="13">
        <v>178</v>
      </c>
      <c r="I15" s="43"/>
      <c r="J15" s="43"/>
      <c r="K15" s="43"/>
      <c r="L15" s="43"/>
      <c r="M15" s="43"/>
      <c r="N15" s="43"/>
      <c r="O15" s="43"/>
      <c r="P15" s="13">
        <v>130</v>
      </c>
      <c r="Q15" s="13">
        <v>150</v>
      </c>
      <c r="R15" s="13">
        <v>22</v>
      </c>
      <c r="S15" s="13"/>
      <c r="T15" s="13"/>
      <c r="U15" s="13"/>
      <c r="V15" s="13"/>
      <c r="W15" s="43"/>
    </row>
    <row r="16" spans="1:23" s="1" customFormat="1" x14ac:dyDescent="0.25">
      <c r="A16" s="12">
        <v>44968</v>
      </c>
      <c r="B16" s="13" t="s">
        <v>6189</v>
      </c>
      <c r="C16" s="43"/>
      <c r="D16" s="43"/>
      <c r="E16" s="13">
        <v>46</v>
      </c>
      <c r="F16" s="43"/>
      <c r="G16" s="43"/>
      <c r="H16" s="13">
        <v>28</v>
      </c>
      <c r="I16" s="43"/>
      <c r="J16" s="13">
        <v>23</v>
      </c>
      <c r="K16" s="13">
        <v>167</v>
      </c>
      <c r="L16" s="13">
        <v>72</v>
      </c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</row>
    <row r="17" spans="1:23" s="1" customFormat="1" x14ac:dyDescent="0.25">
      <c r="A17" s="12">
        <v>44996</v>
      </c>
      <c r="B17" s="53" t="s">
        <v>7832</v>
      </c>
      <c r="C17" s="43"/>
      <c r="D17" s="43"/>
      <c r="E17" s="13">
        <v>42</v>
      </c>
      <c r="F17" s="13">
        <v>100</v>
      </c>
      <c r="G17" s="43"/>
      <c r="H17" s="13">
        <v>100</v>
      </c>
      <c r="I17" s="43"/>
      <c r="J17" s="43"/>
      <c r="K17" s="43"/>
      <c r="L17" s="13">
        <v>27</v>
      </c>
      <c r="M17" s="43"/>
      <c r="N17" s="43"/>
      <c r="O17" s="43"/>
      <c r="P17" s="13">
        <v>50</v>
      </c>
      <c r="Q17" s="13">
        <v>50</v>
      </c>
      <c r="R17" s="43"/>
      <c r="S17" s="43"/>
      <c r="T17" s="43"/>
      <c r="U17" s="43"/>
      <c r="V17" s="43"/>
      <c r="W17" s="43"/>
    </row>
    <row r="18" spans="1:23" s="1" customFormat="1" x14ac:dyDescent="0.25">
      <c r="A18" s="12">
        <v>45027</v>
      </c>
      <c r="B18" s="53" t="s">
        <v>7844</v>
      </c>
      <c r="C18" s="43"/>
      <c r="D18" s="43"/>
      <c r="E18" s="43"/>
      <c r="F18" s="43"/>
      <c r="G18" s="43"/>
      <c r="H18" s="13">
        <v>300</v>
      </c>
      <c r="I18" s="43"/>
      <c r="J18" s="43"/>
      <c r="K18" s="43"/>
      <c r="L18" s="43"/>
      <c r="M18" s="43"/>
      <c r="N18" s="43"/>
      <c r="O18" s="43"/>
      <c r="P18" s="13">
        <v>200</v>
      </c>
      <c r="Q18" s="13">
        <v>200</v>
      </c>
      <c r="R18" s="43"/>
      <c r="S18" s="43"/>
      <c r="T18" s="43"/>
      <c r="U18" s="43"/>
      <c r="V18" s="43"/>
      <c r="W18" s="43"/>
    </row>
    <row r="19" spans="1:23" s="1" customFormat="1" x14ac:dyDescent="0.25">
      <c r="A19" s="12">
        <v>45088</v>
      </c>
      <c r="B19" s="13" t="s">
        <v>7868</v>
      </c>
      <c r="C19" s="43"/>
      <c r="D19" s="43"/>
      <c r="E19" s="13">
        <v>12</v>
      </c>
      <c r="F19" s="43"/>
      <c r="G19" s="43"/>
      <c r="H19" s="13">
        <v>250</v>
      </c>
      <c r="I19" s="43"/>
      <c r="J19" s="13">
        <v>51</v>
      </c>
      <c r="K19" s="13">
        <v>133</v>
      </c>
      <c r="L19" s="13">
        <v>1</v>
      </c>
      <c r="M19" s="43"/>
      <c r="N19" s="43"/>
      <c r="O19" s="43"/>
      <c r="P19" s="13">
        <v>120</v>
      </c>
      <c r="Q19" s="13">
        <v>400</v>
      </c>
      <c r="R19" s="43"/>
      <c r="S19" s="43"/>
      <c r="T19" s="43"/>
      <c r="U19" s="43"/>
      <c r="V19" s="43"/>
      <c r="W19" s="43"/>
    </row>
    <row r="20" spans="1:23" s="1" customFormat="1" x14ac:dyDescent="0.25">
      <c r="A20" s="55">
        <v>45118</v>
      </c>
      <c r="B20" s="53" t="s">
        <v>7869</v>
      </c>
      <c r="C20" s="43"/>
      <c r="D20" s="43"/>
      <c r="E20" s="43"/>
      <c r="F20" s="43"/>
      <c r="G20" s="43"/>
      <c r="H20" s="13"/>
      <c r="I20" s="43"/>
      <c r="J20" s="43"/>
      <c r="K20" s="13">
        <v>200</v>
      </c>
      <c r="L20" s="43"/>
      <c r="M20" s="43"/>
      <c r="N20" s="43"/>
      <c r="O20" s="43"/>
      <c r="P20" s="13"/>
      <c r="Q20" s="13"/>
      <c r="R20" s="43"/>
      <c r="S20" s="43"/>
      <c r="T20" s="43"/>
      <c r="U20" s="43"/>
      <c r="V20" s="43"/>
      <c r="W20" s="43"/>
    </row>
    <row r="21" spans="1:23" s="1" customFormat="1" x14ac:dyDescent="0.25">
      <c r="A21" s="55">
        <v>45118</v>
      </c>
      <c r="B21" s="53" t="s">
        <v>7872</v>
      </c>
      <c r="C21" s="13">
        <v>20</v>
      </c>
      <c r="D21" s="13">
        <v>300</v>
      </c>
      <c r="E21" s="13">
        <v>150</v>
      </c>
      <c r="F21" s="13">
        <v>150</v>
      </c>
      <c r="G21" s="13">
        <v>20</v>
      </c>
      <c r="H21" s="13">
        <v>100</v>
      </c>
      <c r="I21" s="13">
        <v>150</v>
      </c>
      <c r="J21" s="43"/>
      <c r="K21" s="43"/>
      <c r="L21" s="43"/>
      <c r="M21" s="13">
        <v>100</v>
      </c>
      <c r="N21" s="43"/>
      <c r="O21" s="13">
        <v>100</v>
      </c>
      <c r="P21" s="43"/>
      <c r="Q21" s="43"/>
      <c r="R21" s="43"/>
      <c r="S21" s="43"/>
      <c r="T21" s="43"/>
      <c r="U21" s="43"/>
      <c r="V21" s="43"/>
      <c r="W21" s="43"/>
    </row>
    <row r="22" spans="1:23" s="1" customFormat="1" x14ac:dyDescent="0.25">
      <c r="A22" s="55">
        <v>45118</v>
      </c>
      <c r="B22" s="13" t="s">
        <v>63</v>
      </c>
      <c r="C22" s="43"/>
      <c r="D22" s="13">
        <v>-2</v>
      </c>
      <c r="E22" s="43"/>
      <c r="F22" s="43"/>
      <c r="G22" s="43"/>
      <c r="H22" s="13">
        <v>-4</v>
      </c>
      <c r="I22" s="43"/>
      <c r="J22" s="43"/>
      <c r="K22" s="43"/>
      <c r="L22" s="43"/>
      <c r="M22" s="43"/>
      <c r="N22" s="43"/>
      <c r="O22" s="43"/>
      <c r="P22" s="43"/>
      <c r="Q22" s="13">
        <v>-400</v>
      </c>
      <c r="R22" s="13">
        <v>-1</v>
      </c>
      <c r="S22" s="13"/>
      <c r="T22" s="13"/>
      <c r="U22" s="13"/>
      <c r="V22" s="13"/>
      <c r="W22" s="43"/>
    </row>
    <row r="23" spans="1:23" s="1" customFormat="1" x14ac:dyDescent="0.25">
      <c r="A23" s="12">
        <v>45149</v>
      </c>
      <c r="B23" s="53" t="s">
        <v>7880</v>
      </c>
      <c r="C23" s="43"/>
      <c r="D23" s="43"/>
      <c r="E23" s="43"/>
      <c r="F23" s="43"/>
      <c r="G23" s="43"/>
      <c r="H23" s="43"/>
      <c r="I23" s="43"/>
      <c r="J23" s="43"/>
      <c r="K23" s="13">
        <v>400</v>
      </c>
      <c r="L23" s="43"/>
      <c r="M23" s="13">
        <v>94</v>
      </c>
      <c r="N23" s="13">
        <v>70</v>
      </c>
      <c r="O23" s="13">
        <v>100</v>
      </c>
      <c r="P23" s="43"/>
      <c r="Q23" s="43"/>
      <c r="R23" s="43"/>
      <c r="S23" s="43"/>
      <c r="T23" s="43"/>
      <c r="U23" s="43"/>
      <c r="V23" s="43"/>
      <c r="W23" s="43"/>
    </row>
    <row r="24" spans="1:23" s="1" customFormat="1" x14ac:dyDescent="0.25">
      <c r="A24" s="76">
        <v>45149</v>
      </c>
      <c r="B24" s="75" t="s">
        <v>63</v>
      </c>
      <c r="C24" s="43"/>
      <c r="D24" s="13">
        <v>-7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</row>
    <row r="25" spans="1:23" s="1" customFormat="1" x14ac:dyDescent="0.25">
      <c r="A25" s="12">
        <v>45180</v>
      </c>
      <c r="B25" s="53" t="s">
        <v>7887</v>
      </c>
      <c r="C25" s="14">
        <v>130</v>
      </c>
      <c r="D25" s="115"/>
      <c r="E25" s="115"/>
      <c r="F25" s="115"/>
      <c r="G25" s="14">
        <v>130</v>
      </c>
      <c r="H25" s="14">
        <v>169</v>
      </c>
      <c r="I25" s="115"/>
      <c r="J25" s="115"/>
      <c r="K25" s="14">
        <v>65</v>
      </c>
      <c r="L25" s="14">
        <v>200</v>
      </c>
      <c r="M25" s="14">
        <v>6</v>
      </c>
      <c r="N25" s="14">
        <v>42</v>
      </c>
      <c r="O25" s="115"/>
      <c r="P25" s="115"/>
      <c r="Q25" s="115"/>
      <c r="R25" s="115"/>
      <c r="S25" s="115"/>
      <c r="T25" s="115"/>
      <c r="U25" s="115"/>
      <c r="V25" s="115"/>
      <c r="W25" s="115"/>
    </row>
    <row r="26" spans="1:23" x14ac:dyDescent="0.25">
      <c r="A26" s="12">
        <v>45180</v>
      </c>
      <c r="B26" s="22" t="s">
        <v>63</v>
      </c>
      <c r="C26" s="13"/>
      <c r="D26" s="13">
        <v>-10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 spans="1:23" s="1" customFormat="1" x14ac:dyDescent="0.25">
      <c r="A27" s="55">
        <v>45210</v>
      </c>
      <c r="B27" s="13" t="s">
        <v>7893</v>
      </c>
      <c r="C27" s="43"/>
      <c r="D27" s="13">
        <v>19</v>
      </c>
      <c r="E27" s="43"/>
      <c r="F27" s="43"/>
      <c r="G27" s="43"/>
      <c r="H27" s="13">
        <v>70</v>
      </c>
      <c r="I27" s="43"/>
      <c r="J27" s="43"/>
      <c r="K27" s="43"/>
      <c r="L27" s="43"/>
      <c r="M27" s="43"/>
      <c r="N27" s="13">
        <v>88</v>
      </c>
      <c r="O27" s="43"/>
      <c r="P27" s="43"/>
      <c r="Q27" s="43"/>
      <c r="R27" s="43"/>
      <c r="S27" s="43"/>
      <c r="T27" s="43"/>
      <c r="U27" s="43"/>
      <c r="V27" s="43"/>
      <c r="W27" s="43"/>
    </row>
    <row r="28" spans="1:23" s="1" customFormat="1" x14ac:dyDescent="0.25">
      <c r="A28" s="55">
        <v>45210</v>
      </c>
      <c r="B28" s="75" t="s">
        <v>7</v>
      </c>
      <c r="C28" s="43"/>
      <c r="D28" s="43"/>
      <c r="E28" s="43"/>
      <c r="F28" s="13"/>
      <c r="G28" s="43"/>
      <c r="H28" s="13"/>
      <c r="I28" s="13"/>
      <c r="J28" s="43"/>
      <c r="K28" s="13">
        <v>800</v>
      </c>
      <c r="L28" s="43"/>
      <c r="M28" s="13"/>
      <c r="N28" s="13"/>
      <c r="O28" s="13"/>
      <c r="P28" s="43"/>
      <c r="Q28" s="43"/>
      <c r="R28" s="43"/>
      <c r="S28" s="43"/>
      <c r="T28" s="43"/>
      <c r="U28" s="43"/>
      <c r="V28" s="43"/>
      <c r="W28" s="43"/>
    </row>
    <row r="29" spans="1:23" x14ac:dyDescent="0.25">
      <c r="A29" s="55" t="s">
        <v>7907</v>
      </c>
      <c r="B29" s="53" t="s">
        <v>7917</v>
      </c>
      <c r="C29" s="13"/>
      <c r="D29" s="13"/>
      <c r="E29" s="13"/>
      <c r="F29" s="13"/>
      <c r="G29" s="13"/>
      <c r="H29" s="13">
        <v>105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 spans="1:23" x14ac:dyDescent="0.25">
      <c r="A30" s="55" t="s">
        <v>7907</v>
      </c>
      <c r="B30" s="53" t="s">
        <v>6189</v>
      </c>
      <c r="C30" s="13"/>
      <c r="D30" s="13"/>
      <c r="E30" s="13">
        <v>100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 spans="1:23" x14ac:dyDescent="0.25">
      <c r="A31" s="55" t="s">
        <v>7907</v>
      </c>
      <c r="B31" s="53" t="s">
        <v>6189</v>
      </c>
      <c r="C31" s="13"/>
      <c r="D31" s="13">
        <v>105</v>
      </c>
      <c r="E31" s="13"/>
      <c r="F31" s="13">
        <v>28</v>
      </c>
      <c r="G31" s="13"/>
      <c r="H31" s="13">
        <v>191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 spans="1:23" s="1" customFormat="1" x14ac:dyDescent="0.25">
      <c r="A32" s="55" t="s">
        <v>7921</v>
      </c>
      <c r="B32" s="53" t="s">
        <v>7922</v>
      </c>
      <c r="C32" s="43"/>
      <c r="D32" s="43"/>
      <c r="E32" s="43"/>
      <c r="F32" s="13">
        <v>72</v>
      </c>
      <c r="G32" s="43"/>
      <c r="H32" s="13">
        <v>100</v>
      </c>
      <c r="I32" s="13">
        <v>400</v>
      </c>
      <c r="J32" s="43"/>
      <c r="K32" s="13">
        <v>600</v>
      </c>
      <c r="L32" s="43"/>
      <c r="M32" s="43"/>
      <c r="N32" s="43"/>
      <c r="O32" s="43"/>
      <c r="P32" s="13">
        <v>30</v>
      </c>
      <c r="Q32" s="13">
        <v>30</v>
      </c>
      <c r="R32" s="43"/>
      <c r="S32" s="13">
        <v>100</v>
      </c>
      <c r="T32" s="13"/>
      <c r="U32" s="13"/>
      <c r="V32" s="13"/>
      <c r="W32" s="43"/>
    </row>
    <row r="33" spans="1:23" s="1" customFormat="1" x14ac:dyDescent="0.25">
      <c r="A33" s="55" t="s">
        <v>7921</v>
      </c>
      <c r="B33" s="53" t="s">
        <v>7923</v>
      </c>
      <c r="C33" s="43"/>
      <c r="D33" s="43"/>
      <c r="E33" s="13">
        <v>200</v>
      </c>
      <c r="F33" s="13">
        <v>200</v>
      </c>
      <c r="G33" s="43"/>
      <c r="H33" s="13">
        <v>500</v>
      </c>
      <c r="I33" s="13">
        <v>500</v>
      </c>
      <c r="J33" s="43"/>
      <c r="K33" s="43"/>
      <c r="L33" s="13">
        <v>60</v>
      </c>
      <c r="M33" s="43"/>
      <c r="N33" s="43"/>
      <c r="O33" s="43"/>
      <c r="P33" s="13">
        <v>50</v>
      </c>
      <c r="Q33" s="13">
        <v>150</v>
      </c>
      <c r="R33" s="43"/>
      <c r="S33" s="43"/>
      <c r="T33" s="43"/>
      <c r="U33" s="43"/>
      <c r="V33" s="43"/>
      <c r="W33" s="43"/>
    </row>
    <row r="34" spans="1:23" s="1" customFormat="1" x14ac:dyDescent="0.25">
      <c r="A34" s="55" t="s">
        <v>7921</v>
      </c>
      <c r="B34" s="75" t="s">
        <v>6189</v>
      </c>
      <c r="C34" s="43"/>
      <c r="D34" s="43"/>
      <c r="E34" s="13">
        <v>8</v>
      </c>
      <c r="F34" s="13">
        <v>22</v>
      </c>
      <c r="G34" s="43"/>
      <c r="H34" s="43"/>
      <c r="I34" s="13">
        <v>30</v>
      </c>
      <c r="J34" s="43"/>
      <c r="K34" s="13">
        <v>26</v>
      </c>
      <c r="L34" s="13">
        <v>21</v>
      </c>
      <c r="M34" s="13">
        <v>9</v>
      </c>
      <c r="N34" s="13">
        <v>4</v>
      </c>
      <c r="O34" s="13">
        <v>11</v>
      </c>
      <c r="P34" s="43"/>
      <c r="Q34" s="43"/>
      <c r="R34" s="43"/>
      <c r="S34" s="13">
        <v>8</v>
      </c>
      <c r="T34" s="13"/>
      <c r="U34" s="13"/>
      <c r="V34" s="13"/>
      <c r="W34" s="43"/>
    </row>
    <row r="35" spans="1:23" s="1" customFormat="1" x14ac:dyDescent="0.25">
      <c r="A35" s="55" t="s">
        <v>7921</v>
      </c>
      <c r="B35" s="75" t="s">
        <v>6189</v>
      </c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13">
        <v>30</v>
      </c>
      <c r="N35" s="13">
        <v>40</v>
      </c>
      <c r="O35" s="13">
        <v>120</v>
      </c>
      <c r="P35" s="43"/>
      <c r="Q35" s="43"/>
      <c r="R35" s="43"/>
      <c r="S35" s="13">
        <v>20</v>
      </c>
      <c r="T35" s="13"/>
      <c r="U35" s="13"/>
      <c r="V35" s="13"/>
      <c r="W35" s="43"/>
    </row>
    <row r="36" spans="1:23" s="1" customFormat="1" x14ac:dyDescent="0.25">
      <c r="A36" s="55" t="s">
        <v>7924</v>
      </c>
      <c r="B36" s="53" t="s">
        <v>7926</v>
      </c>
      <c r="C36" s="43"/>
      <c r="D36" s="13">
        <v>45</v>
      </c>
      <c r="E36" s="13">
        <v>142</v>
      </c>
      <c r="F36" s="13">
        <v>128</v>
      </c>
      <c r="G36" s="43"/>
      <c r="H36" s="13">
        <v>200</v>
      </c>
      <c r="I36" s="13">
        <v>270</v>
      </c>
      <c r="J36" s="43"/>
      <c r="K36" s="43"/>
      <c r="L36" s="43"/>
      <c r="M36" s="43"/>
      <c r="N36" s="43"/>
      <c r="O36" s="43"/>
      <c r="P36" s="13">
        <v>120</v>
      </c>
      <c r="Q36" s="13">
        <v>120</v>
      </c>
      <c r="R36" s="43"/>
      <c r="S36" s="43"/>
      <c r="T36" s="43"/>
      <c r="U36" s="43"/>
      <c r="V36" s="43"/>
      <c r="W36" s="43"/>
    </row>
    <row r="37" spans="1:23" s="1" customFormat="1" x14ac:dyDescent="0.25">
      <c r="A37" s="55" t="s">
        <v>7924</v>
      </c>
      <c r="B37" s="53" t="s">
        <v>7928</v>
      </c>
      <c r="C37" s="43"/>
      <c r="D37" s="13">
        <v>17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</row>
    <row r="38" spans="1:23" s="1" customFormat="1" x14ac:dyDescent="0.25">
      <c r="A38" s="55" t="s">
        <v>7931</v>
      </c>
      <c r="B38" s="53" t="s">
        <v>6189</v>
      </c>
      <c r="C38" s="43"/>
      <c r="D38" s="43"/>
      <c r="E38" s="43"/>
      <c r="F38" s="43"/>
      <c r="G38" s="43"/>
      <c r="H38" s="43"/>
      <c r="I38" s="43"/>
      <c r="J38" s="13">
        <v>50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</row>
    <row r="39" spans="1:23" s="1" customFormat="1" x14ac:dyDescent="0.25">
      <c r="A39" s="55" t="s">
        <v>7931</v>
      </c>
      <c r="B39" s="53" t="s">
        <v>6189</v>
      </c>
      <c r="C39" s="43"/>
      <c r="D39" s="43"/>
      <c r="E39" s="13">
        <v>43</v>
      </c>
      <c r="F39" s="43"/>
      <c r="G39" s="43"/>
      <c r="H39" s="43"/>
      <c r="I39" s="13">
        <v>50</v>
      </c>
      <c r="J39" s="1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</row>
    <row r="40" spans="1:23" s="1" customFormat="1" x14ac:dyDescent="0.25">
      <c r="A40" s="53" t="s">
        <v>7931</v>
      </c>
      <c r="B40" s="53" t="s">
        <v>7935</v>
      </c>
      <c r="C40" s="43"/>
      <c r="D40" s="43"/>
      <c r="E40" s="13">
        <v>100</v>
      </c>
      <c r="F40" s="13">
        <v>100</v>
      </c>
      <c r="G40" s="43"/>
      <c r="H40" s="13">
        <v>100</v>
      </c>
      <c r="I40" s="13">
        <v>100</v>
      </c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</row>
    <row r="41" spans="1:23" s="1" customFormat="1" x14ac:dyDescent="0.25">
      <c r="A41" s="55" t="s">
        <v>7948</v>
      </c>
      <c r="B41" s="53" t="s">
        <v>7951</v>
      </c>
      <c r="C41" s="43"/>
      <c r="D41" s="43"/>
      <c r="E41" s="43"/>
      <c r="F41" s="43"/>
      <c r="G41" s="43"/>
      <c r="H41" s="43"/>
      <c r="I41" s="13">
        <v>100</v>
      </c>
      <c r="J41" s="1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</row>
    <row r="42" spans="1:23" s="1" customFormat="1" x14ac:dyDescent="0.25">
      <c r="A42" s="55" t="s">
        <v>7948</v>
      </c>
      <c r="B42" s="53" t="s">
        <v>7953</v>
      </c>
      <c r="C42" s="43"/>
      <c r="D42" s="43"/>
      <c r="E42" s="43"/>
      <c r="F42" s="43"/>
      <c r="G42" s="43"/>
      <c r="H42" s="13">
        <v>309</v>
      </c>
      <c r="I42" s="43"/>
      <c r="J42" s="43"/>
      <c r="K42" s="43"/>
      <c r="L42" s="43"/>
      <c r="M42" s="43"/>
      <c r="N42" s="13">
        <v>230</v>
      </c>
      <c r="O42" s="13">
        <v>240</v>
      </c>
      <c r="P42" s="13">
        <v>115</v>
      </c>
      <c r="Q42" s="13">
        <v>100</v>
      </c>
      <c r="R42" s="43"/>
      <c r="S42" s="13">
        <v>172</v>
      </c>
      <c r="T42" s="13"/>
      <c r="U42" s="13"/>
      <c r="V42" s="13"/>
      <c r="W42" s="43"/>
    </row>
    <row r="43" spans="1:23" s="1" customFormat="1" x14ac:dyDescent="0.25">
      <c r="A43" s="55" t="s">
        <v>7948</v>
      </c>
      <c r="B43" s="53" t="s">
        <v>6189</v>
      </c>
      <c r="C43" s="43"/>
      <c r="D43" s="43"/>
      <c r="E43" s="43"/>
      <c r="F43" s="43"/>
      <c r="G43" s="43"/>
      <c r="H43" s="43"/>
      <c r="I43" s="43"/>
      <c r="J43" s="13"/>
      <c r="K43" s="13">
        <v>650</v>
      </c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</row>
    <row r="44" spans="1:23" x14ac:dyDescent="0.25">
      <c r="A44" s="55" t="s">
        <v>7948</v>
      </c>
      <c r="B44" s="53" t="s">
        <v>63</v>
      </c>
      <c r="C44" s="13"/>
      <c r="D44" s="13">
        <v>-12</v>
      </c>
      <c r="E44" s="13"/>
      <c r="F44" s="13"/>
      <c r="G44" s="13"/>
      <c r="H44" s="13">
        <v>-18</v>
      </c>
      <c r="I44" s="13"/>
      <c r="J44" s="13"/>
      <c r="K44" s="13"/>
      <c r="L44" s="13"/>
      <c r="M44" s="13"/>
      <c r="N44" s="13"/>
      <c r="O44" s="13"/>
      <c r="P44" s="13">
        <v>-2</v>
      </c>
      <c r="Q44" s="13"/>
      <c r="R44" s="13"/>
      <c r="S44" s="13"/>
      <c r="T44" s="13"/>
      <c r="U44" s="13"/>
      <c r="V44" s="13"/>
      <c r="W44" s="13"/>
    </row>
    <row r="45" spans="1:23" s="1" customFormat="1" x14ac:dyDescent="0.25">
      <c r="A45" s="55" t="s">
        <v>7940</v>
      </c>
      <c r="B45" s="53" t="s">
        <v>7957</v>
      </c>
      <c r="C45" s="43"/>
      <c r="D45" s="13">
        <v>200</v>
      </c>
      <c r="E45" s="13">
        <v>107</v>
      </c>
      <c r="F45" s="13">
        <v>200</v>
      </c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</row>
    <row r="46" spans="1:23" s="1" customFormat="1" x14ac:dyDescent="0.25">
      <c r="A46" s="55" t="s">
        <v>7960</v>
      </c>
      <c r="B46" s="13" t="s">
        <v>7962</v>
      </c>
      <c r="C46" s="43"/>
      <c r="D46" s="13">
        <v>500</v>
      </c>
      <c r="E46" s="43"/>
      <c r="F46" s="43"/>
      <c r="G46" s="43"/>
      <c r="H46" s="43"/>
      <c r="I46" s="43"/>
      <c r="J46" s="13">
        <v>18</v>
      </c>
      <c r="K46" s="13">
        <v>200</v>
      </c>
      <c r="L46" s="43"/>
      <c r="M46" s="43"/>
      <c r="N46" s="43"/>
      <c r="O46" s="43"/>
      <c r="P46" s="43"/>
      <c r="Q46" s="43"/>
      <c r="R46" s="13">
        <v>35</v>
      </c>
      <c r="S46" s="43"/>
      <c r="T46" s="43"/>
      <c r="U46" s="43"/>
      <c r="V46" s="43"/>
      <c r="W46" s="43"/>
    </row>
    <row r="47" spans="1:23" x14ac:dyDescent="0.25">
      <c r="A47" s="55" t="s">
        <v>7960</v>
      </c>
      <c r="B47" s="13" t="s">
        <v>7963</v>
      </c>
      <c r="C47" s="13"/>
      <c r="D47" s="13">
        <v>18</v>
      </c>
      <c r="E47" s="13"/>
      <c r="F47" s="13"/>
      <c r="G47" s="13"/>
      <c r="H47" s="13">
        <v>12</v>
      </c>
      <c r="I47" s="13"/>
      <c r="J47" s="13"/>
      <c r="K47" s="13"/>
      <c r="L47" s="13"/>
      <c r="M47" s="13"/>
      <c r="N47" s="13"/>
      <c r="O47" s="13"/>
      <c r="P47" s="13">
        <v>2</v>
      </c>
      <c r="Q47" s="13"/>
      <c r="R47" s="13"/>
      <c r="S47" s="13"/>
      <c r="T47" s="13"/>
      <c r="U47" s="13"/>
      <c r="V47" s="13"/>
      <c r="W47" s="13"/>
    </row>
    <row r="48" spans="1:23" x14ac:dyDescent="0.25">
      <c r="A48" s="12" t="s">
        <v>7960</v>
      </c>
      <c r="B48" s="75" t="s">
        <v>6189</v>
      </c>
      <c r="C48" s="13"/>
      <c r="D48" s="13"/>
      <c r="E48" s="13"/>
      <c r="F48" s="13"/>
      <c r="G48" s="13"/>
      <c r="H48" s="13">
        <v>25</v>
      </c>
      <c r="I48" s="13"/>
      <c r="J48" s="13">
        <v>13</v>
      </c>
      <c r="K48" s="13"/>
      <c r="L48" s="13">
        <v>13</v>
      </c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 spans="1:23" s="1" customFormat="1" x14ac:dyDescent="0.25">
      <c r="A49" s="12" t="s">
        <v>7984</v>
      </c>
      <c r="B49" s="13" t="s">
        <v>7985</v>
      </c>
      <c r="C49" s="43"/>
      <c r="D49" s="43"/>
      <c r="E49" s="13">
        <v>250</v>
      </c>
      <c r="F49" s="13">
        <v>200</v>
      </c>
      <c r="G49" s="43"/>
      <c r="H49" s="43"/>
      <c r="I49" s="13">
        <v>250</v>
      </c>
      <c r="J49" s="43"/>
      <c r="K49" s="43"/>
      <c r="L49" s="13">
        <v>105</v>
      </c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</row>
    <row r="50" spans="1:23" s="1" customFormat="1" x14ac:dyDescent="0.25">
      <c r="A50" s="12" t="s">
        <v>7984</v>
      </c>
      <c r="B50" s="13" t="s">
        <v>7995</v>
      </c>
      <c r="C50" s="43"/>
      <c r="D50" s="43"/>
      <c r="E50" s="43"/>
      <c r="F50" s="43"/>
      <c r="G50" s="43"/>
      <c r="H50" s="43"/>
      <c r="I50" s="43"/>
      <c r="J50" s="43"/>
      <c r="K50" s="13">
        <v>400</v>
      </c>
      <c r="L50" s="43"/>
      <c r="M50" s="43"/>
      <c r="N50" s="43"/>
      <c r="O50" s="43"/>
      <c r="P50" s="13">
        <v>50</v>
      </c>
      <c r="Q50" s="43"/>
      <c r="R50" s="43"/>
      <c r="S50" s="43"/>
      <c r="T50" s="43"/>
      <c r="U50" s="43"/>
      <c r="V50" s="43"/>
      <c r="W50" s="43"/>
    </row>
    <row r="51" spans="1:23" x14ac:dyDescent="0.25">
      <c r="A51" s="12" t="s">
        <v>7984</v>
      </c>
      <c r="B51" s="75" t="s">
        <v>6189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>
        <v>120</v>
      </c>
      <c r="O51" s="13"/>
      <c r="P51" s="13"/>
      <c r="Q51" s="13"/>
      <c r="R51" s="13"/>
      <c r="S51" s="13"/>
      <c r="T51" s="13"/>
      <c r="U51" s="13"/>
      <c r="V51" s="13"/>
      <c r="W51" s="13"/>
    </row>
    <row r="52" spans="1:23" s="1" customFormat="1" x14ac:dyDescent="0.25">
      <c r="A52" s="53" t="s">
        <v>7998</v>
      </c>
      <c r="B52" s="13" t="s">
        <v>8001</v>
      </c>
      <c r="C52" s="43"/>
      <c r="D52" s="43"/>
      <c r="E52" s="13">
        <v>50</v>
      </c>
      <c r="F52" s="13">
        <v>70</v>
      </c>
      <c r="G52" s="43"/>
      <c r="H52" s="43"/>
      <c r="I52" s="13">
        <v>120</v>
      </c>
      <c r="J52" s="43"/>
      <c r="K52" s="43"/>
      <c r="L52" s="43"/>
      <c r="M52" s="43"/>
      <c r="N52" s="43"/>
      <c r="O52" s="43"/>
      <c r="P52" s="13">
        <v>60</v>
      </c>
      <c r="Q52" s="43"/>
      <c r="R52" s="43"/>
      <c r="S52" s="43"/>
      <c r="T52" s="43"/>
      <c r="U52" s="43"/>
      <c r="V52" s="43"/>
      <c r="W52" s="43"/>
    </row>
    <row r="53" spans="1:23" s="1" customFormat="1" x14ac:dyDescent="0.25">
      <c r="A53" s="55" t="s">
        <v>8009</v>
      </c>
      <c r="B53" s="13" t="s">
        <v>6189</v>
      </c>
      <c r="C53" s="43"/>
      <c r="D53" s="43"/>
      <c r="E53" s="13">
        <v>150</v>
      </c>
      <c r="F53" s="13"/>
      <c r="G53" s="43"/>
      <c r="H53" s="43"/>
      <c r="I53" s="13"/>
      <c r="J53" s="43"/>
      <c r="K53" s="43"/>
      <c r="L53" s="43"/>
      <c r="M53" s="43"/>
      <c r="N53" s="43"/>
      <c r="O53" s="43"/>
      <c r="P53" s="13"/>
      <c r="Q53" s="43"/>
      <c r="R53" s="43"/>
      <c r="S53" s="43"/>
      <c r="T53" s="43"/>
      <c r="U53" s="43"/>
      <c r="V53" s="43"/>
      <c r="W53" s="43"/>
    </row>
    <row r="54" spans="1:23" s="1" customFormat="1" x14ac:dyDescent="0.25">
      <c r="A54" s="12" t="s">
        <v>8019</v>
      </c>
      <c r="B54" s="53" t="s">
        <v>8022</v>
      </c>
      <c r="C54" s="43"/>
      <c r="D54" s="43"/>
      <c r="E54" s="13">
        <v>302</v>
      </c>
      <c r="F54" s="13">
        <v>400</v>
      </c>
      <c r="G54" s="43"/>
      <c r="H54" s="43"/>
      <c r="I54" s="13">
        <v>500</v>
      </c>
      <c r="J54" s="43"/>
      <c r="K54" s="43"/>
      <c r="L54" s="13">
        <v>11</v>
      </c>
      <c r="M54" s="43"/>
      <c r="N54" s="13">
        <v>16</v>
      </c>
      <c r="O54" s="43"/>
      <c r="P54" s="13">
        <v>13</v>
      </c>
      <c r="Q54" s="43"/>
      <c r="R54" s="43"/>
      <c r="S54" s="13">
        <v>95</v>
      </c>
      <c r="T54" s="13"/>
      <c r="U54" s="13"/>
      <c r="V54" s="13"/>
      <c r="W54" s="43"/>
    </row>
    <row r="55" spans="1:23" s="1" customFormat="1" x14ac:dyDescent="0.25">
      <c r="A55" s="12" t="s">
        <v>8019</v>
      </c>
      <c r="B55" s="53" t="s">
        <v>6189</v>
      </c>
      <c r="C55" s="43"/>
      <c r="D55" s="43"/>
      <c r="E55" s="13"/>
      <c r="F55" s="13"/>
      <c r="G55" s="43"/>
      <c r="H55" s="43"/>
      <c r="I55" s="13"/>
      <c r="J55" s="43"/>
      <c r="K55" s="43"/>
      <c r="L55" s="13">
        <v>164</v>
      </c>
      <c r="M55" s="43"/>
      <c r="N55" s="13"/>
      <c r="O55" s="43"/>
      <c r="P55" s="13"/>
      <c r="Q55" s="43"/>
      <c r="R55" s="43"/>
      <c r="S55" s="13"/>
      <c r="T55" s="13"/>
      <c r="U55" s="13"/>
      <c r="V55" s="13"/>
      <c r="W55" s="43"/>
    </row>
    <row r="56" spans="1:23" s="1" customFormat="1" x14ac:dyDescent="0.25">
      <c r="A56" s="12" t="s">
        <v>8019</v>
      </c>
      <c r="B56" s="53" t="s">
        <v>6189</v>
      </c>
      <c r="C56" s="43"/>
      <c r="D56" s="43"/>
      <c r="E56" s="13">
        <v>80</v>
      </c>
      <c r="F56" s="13"/>
      <c r="G56" s="43"/>
      <c r="H56" s="43"/>
      <c r="I56" s="13"/>
      <c r="J56" s="43"/>
      <c r="K56" s="43"/>
      <c r="L56" s="13">
        <v>70</v>
      </c>
      <c r="M56" s="43"/>
      <c r="N56" s="13"/>
      <c r="O56" s="43"/>
      <c r="P56" s="13"/>
      <c r="Q56" s="43"/>
      <c r="R56" s="43"/>
      <c r="S56" s="13"/>
      <c r="T56" s="13"/>
      <c r="U56" s="13"/>
      <c r="V56" s="13"/>
      <c r="W56" s="43"/>
    </row>
    <row r="57" spans="1:23" x14ac:dyDescent="0.25">
      <c r="A57" s="12" t="s">
        <v>8019</v>
      </c>
      <c r="B57" s="75" t="s">
        <v>63</v>
      </c>
      <c r="C57" s="13"/>
      <c r="D57" s="13"/>
      <c r="E57" s="13"/>
      <c r="F57" s="13"/>
      <c r="G57" s="13"/>
      <c r="H57" s="13"/>
      <c r="I57" s="13"/>
      <c r="J57" s="13"/>
      <c r="K57" s="13">
        <v>-258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 spans="1:23" s="1" customFormat="1" x14ac:dyDescent="0.25">
      <c r="A58" s="12" t="s">
        <v>8023</v>
      </c>
      <c r="B58" s="53" t="s">
        <v>8025</v>
      </c>
      <c r="C58" s="43"/>
      <c r="D58" s="43"/>
      <c r="E58" s="13">
        <v>250</v>
      </c>
      <c r="F58" s="13">
        <v>250</v>
      </c>
      <c r="G58" s="43"/>
      <c r="H58" s="43"/>
      <c r="I58" s="13">
        <v>300</v>
      </c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</row>
    <row r="59" spans="1:23" x14ac:dyDescent="0.25">
      <c r="A59" s="12" t="s">
        <v>8023</v>
      </c>
      <c r="B59" s="53" t="s">
        <v>8031</v>
      </c>
      <c r="C59" s="13"/>
      <c r="D59" s="13"/>
      <c r="E59" s="13"/>
      <c r="F59" s="13">
        <v>100</v>
      </c>
      <c r="G59" s="13"/>
      <c r="H59" s="13"/>
      <c r="I59" s="13">
        <v>200</v>
      </c>
      <c r="J59" s="13"/>
      <c r="K59" s="13">
        <v>400</v>
      </c>
      <c r="L59" s="13"/>
      <c r="M59" s="13"/>
      <c r="N59" s="13"/>
      <c r="O59" s="13"/>
      <c r="P59" s="13"/>
      <c r="Q59" s="13"/>
      <c r="R59" s="13"/>
      <c r="S59" s="13"/>
      <c r="T59" s="13">
        <v>100</v>
      </c>
      <c r="U59" s="13"/>
      <c r="V59" s="13"/>
      <c r="W59" s="13"/>
    </row>
    <row r="60" spans="1:23" s="1" customFormat="1" x14ac:dyDescent="0.25">
      <c r="A60" s="55" t="s">
        <v>8054</v>
      </c>
      <c r="B60" s="13" t="s">
        <v>8058</v>
      </c>
      <c r="C60" s="43"/>
      <c r="D60" s="43"/>
      <c r="E60" s="43"/>
      <c r="F60" s="13">
        <v>90</v>
      </c>
      <c r="G60" s="43"/>
      <c r="H60" s="43"/>
      <c r="I60" s="13">
        <v>200</v>
      </c>
      <c r="J60" s="43"/>
      <c r="K60" s="43"/>
      <c r="L60" s="43"/>
      <c r="M60" s="13">
        <v>23</v>
      </c>
      <c r="N60" s="43"/>
      <c r="O60" s="13">
        <v>50</v>
      </c>
      <c r="P60" s="13">
        <v>25</v>
      </c>
      <c r="Q60" s="13">
        <v>30</v>
      </c>
      <c r="R60" s="43"/>
      <c r="S60" s="43"/>
      <c r="T60" s="13">
        <v>84</v>
      </c>
      <c r="U60" s="13"/>
      <c r="V60" s="13"/>
      <c r="W60" s="43"/>
    </row>
    <row r="61" spans="1:23" s="1" customFormat="1" x14ac:dyDescent="0.25">
      <c r="A61" s="55" t="s">
        <v>8054</v>
      </c>
      <c r="B61" s="13" t="s">
        <v>6189</v>
      </c>
      <c r="C61" s="43"/>
      <c r="D61" s="43"/>
      <c r="E61" s="13">
        <v>4</v>
      </c>
      <c r="F61" s="43"/>
      <c r="G61" s="43"/>
      <c r="H61" s="13">
        <v>48</v>
      </c>
      <c r="I61" s="13">
        <v>104</v>
      </c>
      <c r="J61" s="43"/>
      <c r="K61" s="13">
        <v>205</v>
      </c>
      <c r="L61" s="13">
        <v>19</v>
      </c>
      <c r="M61" s="43"/>
      <c r="N61" s="13">
        <v>52</v>
      </c>
      <c r="O61" s="13">
        <v>9</v>
      </c>
      <c r="P61" s="43"/>
      <c r="Q61" s="43"/>
      <c r="R61" s="43"/>
      <c r="S61" s="43"/>
      <c r="T61" s="13">
        <v>3</v>
      </c>
      <c r="U61" s="13"/>
      <c r="V61" s="13"/>
      <c r="W61" s="43"/>
    </row>
    <row r="62" spans="1:23" x14ac:dyDescent="0.25">
      <c r="A62" s="55" t="s">
        <v>8054</v>
      </c>
      <c r="B62" s="13" t="s">
        <v>6189</v>
      </c>
      <c r="C62" s="13"/>
      <c r="D62" s="13"/>
      <c r="E62" s="13"/>
      <c r="F62" s="13"/>
      <c r="G62" s="13"/>
      <c r="H62" s="13"/>
      <c r="I62" s="13"/>
      <c r="J62" s="13"/>
      <c r="K62" s="13"/>
      <c r="L62" s="13">
        <v>79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 spans="1:23" s="1" customFormat="1" x14ac:dyDescent="0.25">
      <c r="A63" s="55" t="s">
        <v>8060</v>
      </c>
      <c r="B63" s="13" t="s">
        <v>8062</v>
      </c>
      <c r="C63" s="43"/>
      <c r="D63" s="43"/>
      <c r="E63" s="13">
        <v>142</v>
      </c>
      <c r="F63" s="43"/>
      <c r="G63" s="43"/>
      <c r="H63" s="43"/>
      <c r="I63" s="43"/>
      <c r="J63" s="13">
        <v>20</v>
      </c>
      <c r="K63" s="13">
        <v>100</v>
      </c>
      <c r="L63" s="43"/>
      <c r="M63" s="43"/>
      <c r="N63" s="43"/>
      <c r="O63" s="13">
        <v>200</v>
      </c>
      <c r="P63" s="13">
        <v>53</v>
      </c>
      <c r="Q63" s="13">
        <v>60</v>
      </c>
      <c r="R63" s="43"/>
      <c r="S63" s="13">
        <v>3</v>
      </c>
      <c r="T63" s="43"/>
      <c r="U63" s="43"/>
      <c r="V63" s="43"/>
      <c r="W63" s="43"/>
    </row>
    <row r="64" spans="1:23" x14ac:dyDescent="0.25">
      <c r="A64" s="55" t="s">
        <v>8067</v>
      </c>
      <c r="B64" s="13" t="s">
        <v>63</v>
      </c>
      <c r="C64" s="13"/>
      <c r="D64" s="13">
        <v>-2</v>
      </c>
      <c r="E64" s="13"/>
      <c r="F64" s="13"/>
      <c r="G64" s="13"/>
      <c r="H64" s="13">
        <v>-33</v>
      </c>
      <c r="I64" s="13">
        <v>-50</v>
      </c>
      <c r="J64" s="13"/>
      <c r="K64" s="13">
        <v>-100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 spans="1:23" x14ac:dyDescent="0.25">
      <c r="A65" s="55" t="s">
        <v>8067</v>
      </c>
      <c r="B65" s="13" t="s">
        <v>8071</v>
      </c>
      <c r="C65" s="13"/>
      <c r="D65" s="13"/>
      <c r="E65" s="13"/>
      <c r="F65" s="13"/>
      <c r="G65" s="13"/>
      <c r="H65" s="13"/>
      <c r="I65" s="13"/>
      <c r="J65" s="13"/>
      <c r="K65" s="13">
        <v>200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s="1" customFormat="1" x14ac:dyDescent="0.25">
      <c r="A66" s="55" t="s">
        <v>8067</v>
      </c>
      <c r="B66" s="13" t="s">
        <v>8072</v>
      </c>
      <c r="C66" s="43"/>
      <c r="D66" s="43"/>
      <c r="E66" s="13">
        <v>13</v>
      </c>
      <c r="F66" s="13">
        <v>64</v>
      </c>
      <c r="G66" s="43"/>
      <c r="H66" s="43"/>
      <c r="I66" s="43"/>
      <c r="J66" s="43"/>
      <c r="K66" s="13">
        <v>470</v>
      </c>
      <c r="L66" s="13">
        <v>223</v>
      </c>
      <c r="M66" s="43"/>
      <c r="N66" s="13">
        <v>18</v>
      </c>
      <c r="O66" s="13">
        <v>25</v>
      </c>
      <c r="P66" s="43"/>
      <c r="Q66" s="43"/>
      <c r="R66" s="43"/>
      <c r="S66" s="43"/>
      <c r="T66" s="13">
        <v>100</v>
      </c>
      <c r="U66" s="13"/>
      <c r="V66" s="13"/>
      <c r="W66" s="43"/>
    </row>
    <row r="67" spans="1:23" s="1" customFormat="1" ht="17" thickBot="1" x14ac:dyDescent="0.3">
      <c r="A67" s="28" t="s">
        <v>8073</v>
      </c>
      <c r="B67" s="14" t="s">
        <v>8075</v>
      </c>
      <c r="C67" s="115"/>
      <c r="D67" s="14">
        <v>2</v>
      </c>
      <c r="E67" s="14">
        <v>50</v>
      </c>
      <c r="F67" s="14">
        <v>50</v>
      </c>
      <c r="G67" s="115"/>
      <c r="H67" s="14">
        <v>33</v>
      </c>
      <c r="I67" s="14">
        <v>150</v>
      </c>
      <c r="J67" s="14">
        <v>37</v>
      </c>
      <c r="K67" s="14">
        <v>100</v>
      </c>
      <c r="L67" s="115"/>
      <c r="M67" s="115"/>
      <c r="N67" s="115"/>
      <c r="O67" s="14">
        <v>16</v>
      </c>
      <c r="P67" s="115"/>
      <c r="Q67" s="115"/>
      <c r="R67" s="115"/>
      <c r="S67" s="115"/>
      <c r="T67" s="115"/>
      <c r="U67" s="115"/>
      <c r="V67" s="115"/>
      <c r="W67" s="115"/>
    </row>
    <row r="68" spans="1:23" s="1" customFormat="1" ht="17" thickBot="1" x14ac:dyDescent="0.3">
      <c r="A68" s="161" t="s">
        <v>8088</v>
      </c>
      <c r="B68" s="34"/>
      <c r="C68" s="34">
        <f t="shared" ref="C68:T68" si="1">SUM(C12:C67)</f>
        <v>350</v>
      </c>
      <c r="D68" s="34">
        <f t="shared" si="1"/>
        <v>1673</v>
      </c>
      <c r="E68" s="34">
        <f t="shared" si="1"/>
        <v>2541</v>
      </c>
      <c r="F68" s="34">
        <f t="shared" si="1"/>
        <v>2524</v>
      </c>
      <c r="G68" s="34">
        <f t="shared" si="1"/>
        <v>350</v>
      </c>
      <c r="H68" s="34">
        <f t="shared" si="1"/>
        <v>3063</v>
      </c>
      <c r="I68" s="34">
        <f t="shared" si="1"/>
        <v>4374</v>
      </c>
      <c r="J68" s="34">
        <f t="shared" si="1"/>
        <v>281</v>
      </c>
      <c r="K68" s="34">
        <f t="shared" si="1"/>
        <v>5958</v>
      </c>
      <c r="L68" s="34">
        <f t="shared" si="1"/>
        <v>1240</v>
      </c>
      <c r="M68" s="34">
        <f t="shared" si="1"/>
        <v>462</v>
      </c>
      <c r="N68" s="34">
        <f t="shared" si="1"/>
        <v>880</v>
      </c>
      <c r="O68" s="34">
        <f t="shared" si="1"/>
        <v>971</v>
      </c>
      <c r="P68" s="34">
        <f t="shared" si="1"/>
        <v>1016</v>
      </c>
      <c r="Q68" s="34">
        <f t="shared" si="1"/>
        <v>890</v>
      </c>
      <c r="R68" s="34">
        <f t="shared" si="1"/>
        <v>56</v>
      </c>
      <c r="S68" s="34">
        <f t="shared" si="1"/>
        <v>398</v>
      </c>
      <c r="T68" s="34">
        <f t="shared" si="1"/>
        <v>287</v>
      </c>
      <c r="U68" s="34"/>
      <c r="V68" s="34"/>
      <c r="W68" s="34">
        <f>SUM(W12:W67)</f>
        <v>0</v>
      </c>
    </row>
    <row r="69" spans="1:23" s="1" customFormat="1" x14ac:dyDescent="0.25">
      <c r="A69" s="55">
        <v>44938</v>
      </c>
      <c r="B69" s="436" t="s">
        <v>8083</v>
      </c>
      <c r="C69" s="53">
        <v>50</v>
      </c>
      <c r="D69" s="53">
        <v>50</v>
      </c>
      <c r="E69" s="53">
        <v>274</v>
      </c>
      <c r="F69" s="53">
        <v>274</v>
      </c>
      <c r="G69" s="53">
        <v>50</v>
      </c>
      <c r="H69" s="53">
        <v>50</v>
      </c>
      <c r="I69" s="53">
        <v>300</v>
      </c>
      <c r="J69" s="354"/>
      <c r="K69" s="354"/>
      <c r="L69" s="354"/>
      <c r="M69" s="354"/>
      <c r="N69" s="354"/>
      <c r="O69" s="354"/>
      <c r="P69" s="53">
        <v>50</v>
      </c>
      <c r="Q69" s="53">
        <v>50</v>
      </c>
      <c r="R69" s="354"/>
      <c r="S69" s="354"/>
      <c r="T69" s="354"/>
      <c r="U69" s="354"/>
      <c r="V69" s="354"/>
      <c r="W69" s="354"/>
    </row>
    <row r="70" spans="1:23" s="1" customFormat="1" x14ac:dyDescent="0.25">
      <c r="A70" s="12">
        <v>44938</v>
      </c>
      <c r="B70" s="13" t="s">
        <v>6189</v>
      </c>
      <c r="C70" s="43"/>
      <c r="D70" s="43"/>
      <c r="E70" s="43"/>
      <c r="F70" s="13">
        <v>135</v>
      </c>
      <c r="G70" s="43"/>
      <c r="H70" s="13">
        <v>41</v>
      </c>
      <c r="I70" s="43"/>
      <c r="J70" s="43"/>
      <c r="K70" s="43"/>
      <c r="L70" s="13">
        <v>85</v>
      </c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</row>
    <row r="71" spans="1:23" s="1" customFormat="1" x14ac:dyDescent="0.25">
      <c r="A71" s="12">
        <v>44938</v>
      </c>
      <c r="B71" s="13" t="s">
        <v>63</v>
      </c>
      <c r="C71" s="43"/>
      <c r="D71" s="43"/>
      <c r="E71" s="43"/>
      <c r="F71" s="43"/>
      <c r="G71" s="43"/>
      <c r="H71" s="43"/>
      <c r="I71" s="43"/>
      <c r="J71" s="13">
        <v>-8</v>
      </c>
      <c r="K71" s="13">
        <v>-178</v>
      </c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</row>
    <row r="72" spans="1:23" s="1" customFormat="1" x14ac:dyDescent="0.25">
      <c r="A72" s="55">
        <v>44969</v>
      </c>
      <c r="B72" s="75" t="s">
        <v>8098</v>
      </c>
      <c r="C72" s="43"/>
      <c r="D72" s="43"/>
      <c r="E72" s="43"/>
      <c r="F72" s="13">
        <v>100</v>
      </c>
      <c r="G72" s="43"/>
      <c r="H72" s="43"/>
      <c r="I72" s="13">
        <v>500</v>
      </c>
      <c r="J72" s="13">
        <v>50</v>
      </c>
      <c r="K72" s="13">
        <v>500</v>
      </c>
      <c r="L72" s="13">
        <v>50</v>
      </c>
      <c r="M72" s="43"/>
      <c r="N72" s="43"/>
      <c r="O72" s="13">
        <v>200</v>
      </c>
      <c r="P72" s="13">
        <v>50</v>
      </c>
      <c r="Q72" s="13">
        <v>40</v>
      </c>
      <c r="R72" s="43"/>
      <c r="S72" s="43"/>
      <c r="T72" s="13">
        <v>80</v>
      </c>
      <c r="U72" s="13"/>
      <c r="V72" s="13"/>
      <c r="W72" s="43"/>
    </row>
    <row r="73" spans="1:23" x14ac:dyDescent="0.25">
      <c r="A73" s="55">
        <v>44969</v>
      </c>
      <c r="B73" s="75" t="s">
        <v>8099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>
        <v>34</v>
      </c>
      <c r="O73" s="13"/>
      <c r="P73" s="13"/>
      <c r="Q73" s="13"/>
      <c r="R73" s="13"/>
      <c r="S73" s="13"/>
      <c r="T73" s="13"/>
      <c r="U73" s="13"/>
      <c r="V73" s="13"/>
      <c r="W73" s="13"/>
    </row>
    <row r="74" spans="1:23" s="1" customFormat="1" x14ac:dyDescent="0.25">
      <c r="A74" s="55">
        <v>44969</v>
      </c>
      <c r="B74" s="75" t="s">
        <v>6189</v>
      </c>
      <c r="C74" s="43"/>
      <c r="D74" s="43"/>
      <c r="E74" s="13">
        <v>84</v>
      </c>
      <c r="F74" s="13">
        <v>54</v>
      </c>
      <c r="G74" s="43"/>
      <c r="H74" s="13">
        <v>19</v>
      </c>
      <c r="I74" s="13">
        <v>180</v>
      </c>
      <c r="J74" s="13">
        <v>10</v>
      </c>
      <c r="K74" s="13">
        <v>135</v>
      </c>
      <c r="L74" s="13">
        <v>19</v>
      </c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</row>
    <row r="75" spans="1:23" x14ac:dyDescent="0.25">
      <c r="A75" s="55">
        <v>44969</v>
      </c>
      <c r="B75" s="75" t="s">
        <v>63</v>
      </c>
      <c r="C75" s="13"/>
      <c r="D75" s="13"/>
      <c r="E75" s="13"/>
      <c r="F75" s="13"/>
      <c r="G75" s="13"/>
      <c r="H75" s="13"/>
      <c r="I75" s="13"/>
      <c r="J75" s="13">
        <v>-2</v>
      </c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s="1" customFormat="1" x14ac:dyDescent="0.25">
      <c r="A76" s="12">
        <v>45028</v>
      </c>
      <c r="B76" s="13" t="s">
        <v>8103</v>
      </c>
      <c r="C76" s="43"/>
      <c r="D76" s="43"/>
      <c r="E76" s="13">
        <v>120</v>
      </c>
      <c r="F76" s="13">
        <v>65</v>
      </c>
      <c r="G76" s="43"/>
      <c r="H76" s="43"/>
      <c r="I76" s="13">
        <v>68</v>
      </c>
      <c r="J76" s="43"/>
      <c r="K76" s="43"/>
      <c r="L76" s="43"/>
      <c r="M76" s="13">
        <v>30</v>
      </c>
      <c r="N76" s="43"/>
      <c r="O76" s="13">
        <v>250</v>
      </c>
      <c r="P76" s="43"/>
      <c r="Q76" s="43"/>
      <c r="R76" s="43"/>
      <c r="S76" s="43"/>
      <c r="T76" s="43"/>
      <c r="U76" s="43"/>
      <c r="V76" s="43"/>
      <c r="W76" s="43"/>
    </row>
    <row r="77" spans="1:23" s="1" customFormat="1" x14ac:dyDescent="0.25">
      <c r="A77" s="55">
        <v>45028</v>
      </c>
      <c r="B77" s="13" t="s">
        <v>6189</v>
      </c>
      <c r="C77" s="43"/>
      <c r="D77" s="43"/>
      <c r="E77" s="13">
        <v>65</v>
      </c>
      <c r="F77" s="13">
        <v>39</v>
      </c>
      <c r="G77" s="43"/>
      <c r="H77" s="43"/>
      <c r="I77" s="13">
        <v>50</v>
      </c>
      <c r="J77" s="13">
        <v>9</v>
      </c>
      <c r="K77" s="13">
        <v>50</v>
      </c>
      <c r="L77" s="13">
        <v>15</v>
      </c>
      <c r="M77" s="43"/>
      <c r="N77" s="43"/>
      <c r="O77" s="13">
        <v>35</v>
      </c>
      <c r="P77" s="43"/>
      <c r="Q77" s="43"/>
      <c r="R77" s="43"/>
      <c r="S77" s="13">
        <v>16</v>
      </c>
      <c r="T77" s="43"/>
      <c r="U77" s="43"/>
      <c r="V77" s="43"/>
      <c r="W77" s="43"/>
    </row>
    <row r="78" spans="1:23" s="1" customFormat="1" x14ac:dyDescent="0.25">
      <c r="A78" s="55">
        <v>45028</v>
      </c>
      <c r="B78" s="13" t="s">
        <v>6189</v>
      </c>
      <c r="C78" s="43"/>
      <c r="D78" s="13">
        <v>100</v>
      </c>
      <c r="E78" s="13">
        <v>65</v>
      </c>
      <c r="F78" s="13">
        <v>100</v>
      </c>
      <c r="G78" s="43"/>
      <c r="H78" s="13">
        <v>60</v>
      </c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13">
        <v>35</v>
      </c>
      <c r="U78" s="13"/>
      <c r="V78" s="13"/>
      <c r="W78" s="43"/>
    </row>
    <row r="79" spans="1:23" s="1" customFormat="1" x14ac:dyDescent="0.25">
      <c r="A79" s="12">
        <v>45058</v>
      </c>
      <c r="B79" s="436" t="s">
        <v>8107</v>
      </c>
      <c r="C79" s="43"/>
      <c r="D79" s="43"/>
      <c r="E79" s="13">
        <v>100</v>
      </c>
      <c r="F79" s="43"/>
      <c r="G79" s="43"/>
      <c r="H79" s="13">
        <v>309</v>
      </c>
      <c r="I79" s="43"/>
      <c r="J79" s="43"/>
      <c r="K79" s="13">
        <v>200</v>
      </c>
      <c r="L79" s="43"/>
      <c r="M79" s="43"/>
      <c r="N79" s="43"/>
      <c r="O79" s="13">
        <v>100</v>
      </c>
      <c r="P79" s="13">
        <v>90</v>
      </c>
      <c r="Q79" s="43"/>
      <c r="R79" s="43"/>
      <c r="S79" s="13">
        <v>98</v>
      </c>
      <c r="T79" s="43"/>
      <c r="U79" s="43"/>
      <c r="V79" s="43"/>
      <c r="W79" s="43"/>
    </row>
    <row r="80" spans="1:23" s="1" customFormat="1" x14ac:dyDescent="0.25">
      <c r="A80" s="12">
        <v>45058</v>
      </c>
      <c r="B80" s="436" t="s">
        <v>6189</v>
      </c>
      <c r="C80" s="43"/>
      <c r="D80" s="13">
        <v>80</v>
      </c>
      <c r="E80" s="43"/>
      <c r="F80" s="43"/>
      <c r="G80" s="43"/>
      <c r="H80" s="13">
        <v>120</v>
      </c>
      <c r="I80" s="43"/>
      <c r="J80" s="43"/>
      <c r="K80" s="43"/>
      <c r="L80" s="13">
        <v>15</v>
      </c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</row>
    <row r="81" spans="1:23" s="49" customFormat="1" x14ac:dyDescent="0.25">
      <c r="A81" s="699">
        <v>45058</v>
      </c>
      <c r="B81" s="1166" t="s">
        <v>8128</v>
      </c>
      <c r="C81" s="185">
        <v>10</v>
      </c>
      <c r="D81" s="185"/>
      <c r="E81" s="185"/>
      <c r="F81" s="185"/>
      <c r="G81" s="185"/>
      <c r="H81" s="185">
        <v>130</v>
      </c>
      <c r="I81" s="185"/>
      <c r="J81" s="185"/>
      <c r="K81" s="185">
        <v>100</v>
      </c>
      <c r="L81" s="185"/>
      <c r="M81" s="185"/>
      <c r="N81" s="185">
        <v>47</v>
      </c>
      <c r="O81" s="185"/>
      <c r="P81" s="185"/>
      <c r="Q81" s="185"/>
      <c r="R81" s="185"/>
      <c r="S81" s="185"/>
      <c r="T81" s="185"/>
      <c r="U81" s="185">
        <v>50</v>
      </c>
      <c r="V81" s="185"/>
      <c r="W81" s="185"/>
    </row>
    <row r="82" spans="1:23" s="1" customFormat="1" x14ac:dyDescent="0.25">
      <c r="A82" s="12">
        <v>45089</v>
      </c>
      <c r="B82" s="53" t="s">
        <v>8114</v>
      </c>
      <c r="C82" s="43"/>
      <c r="D82" s="43"/>
      <c r="E82" s="13">
        <v>100</v>
      </c>
      <c r="F82" s="13">
        <v>100</v>
      </c>
      <c r="G82" s="43"/>
      <c r="H82" s="43"/>
      <c r="I82" s="43"/>
      <c r="J82" s="43"/>
      <c r="K82" s="13">
        <v>232</v>
      </c>
      <c r="L82" s="13">
        <v>38</v>
      </c>
      <c r="M82" s="13">
        <v>26</v>
      </c>
      <c r="N82" s="13">
        <v>82</v>
      </c>
      <c r="O82" s="13">
        <v>175</v>
      </c>
      <c r="P82" s="43"/>
      <c r="Q82" s="43"/>
      <c r="R82" s="43"/>
      <c r="S82" s="43"/>
      <c r="T82" s="43"/>
      <c r="U82" s="43"/>
      <c r="V82" s="43"/>
      <c r="W82" s="43"/>
    </row>
    <row r="83" spans="1:23" s="1" customFormat="1" x14ac:dyDescent="0.25">
      <c r="A83" s="12">
        <v>45089</v>
      </c>
      <c r="B83" s="53" t="s">
        <v>8115</v>
      </c>
      <c r="C83" s="43"/>
      <c r="D83" s="13">
        <v>400</v>
      </c>
      <c r="E83" s="43"/>
      <c r="F83" s="43"/>
      <c r="G83" s="43"/>
      <c r="H83" s="13">
        <v>115</v>
      </c>
      <c r="I83" s="13">
        <v>200</v>
      </c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</row>
    <row r="84" spans="1:23" x14ac:dyDescent="0.25">
      <c r="A84" s="12">
        <v>45119</v>
      </c>
      <c r="B84" s="53" t="s">
        <v>8118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>
        <v>84</v>
      </c>
      <c r="P84" s="13">
        <v>203</v>
      </c>
      <c r="Q84" s="13"/>
      <c r="R84" s="13"/>
      <c r="S84" s="13"/>
      <c r="T84" s="13"/>
      <c r="U84" s="13"/>
      <c r="V84" s="13"/>
      <c r="W84" s="13"/>
    </row>
    <row r="85" spans="1:23" s="1" customFormat="1" x14ac:dyDescent="0.25">
      <c r="A85" s="12">
        <v>45119</v>
      </c>
      <c r="B85" s="53" t="s">
        <v>6189</v>
      </c>
      <c r="C85" s="43"/>
      <c r="D85" s="43"/>
      <c r="E85" s="43"/>
      <c r="F85" s="13">
        <v>150</v>
      </c>
      <c r="G85" s="43"/>
      <c r="H85" s="13">
        <v>33</v>
      </c>
      <c r="I85" s="43"/>
      <c r="J85" s="43"/>
      <c r="K85" s="13">
        <v>10</v>
      </c>
      <c r="L85" s="13">
        <v>22</v>
      </c>
      <c r="M85" s="43"/>
      <c r="N85" s="13">
        <v>24</v>
      </c>
      <c r="O85" s="43"/>
      <c r="P85" s="43"/>
      <c r="Q85" s="43"/>
      <c r="R85" s="43"/>
      <c r="S85" s="43"/>
      <c r="T85" s="43"/>
      <c r="U85" s="13">
        <v>40</v>
      </c>
      <c r="V85" s="13"/>
      <c r="W85" s="43"/>
    </row>
    <row r="86" spans="1:23" s="1" customFormat="1" x14ac:dyDescent="0.25">
      <c r="A86" s="12">
        <v>45119</v>
      </c>
      <c r="B86" s="53" t="s">
        <v>6189</v>
      </c>
      <c r="C86" s="43"/>
      <c r="D86" s="13">
        <v>330</v>
      </c>
      <c r="E86" s="43"/>
      <c r="F86" s="43"/>
      <c r="G86" s="43"/>
      <c r="H86" s="13">
        <v>300</v>
      </c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</row>
    <row r="87" spans="1:23" s="1" customFormat="1" x14ac:dyDescent="0.25">
      <c r="A87" s="12">
        <v>45119</v>
      </c>
      <c r="B87" s="53" t="s">
        <v>6189</v>
      </c>
      <c r="C87" s="43"/>
      <c r="D87" s="43"/>
      <c r="E87" s="43"/>
      <c r="F87" s="43"/>
      <c r="G87" s="43"/>
      <c r="H87" s="43"/>
      <c r="I87" s="43"/>
      <c r="J87" s="43"/>
      <c r="K87" s="13">
        <v>50</v>
      </c>
      <c r="L87" s="13">
        <v>40</v>
      </c>
      <c r="M87" s="43"/>
      <c r="N87" s="43"/>
      <c r="O87" s="43"/>
      <c r="P87" s="43"/>
      <c r="Q87" s="43"/>
      <c r="R87" s="43"/>
      <c r="S87" s="43"/>
      <c r="T87" s="13">
        <v>83</v>
      </c>
      <c r="U87" s="13">
        <v>50</v>
      </c>
      <c r="V87" s="13"/>
      <c r="W87" s="43"/>
    </row>
    <row r="88" spans="1:23" s="49" customFormat="1" x14ac:dyDescent="0.25">
      <c r="A88" s="507">
        <v>45272</v>
      </c>
      <c r="B88" s="1166" t="s">
        <v>8128</v>
      </c>
      <c r="C88" s="185"/>
      <c r="D88" s="185"/>
      <c r="E88" s="185"/>
      <c r="F88" s="185">
        <v>94</v>
      </c>
      <c r="G88" s="185"/>
      <c r="H88" s="185"/>
      <c r="I88" s="185"/>
      <c r="J88" s="185"/>
      <c r="K88" s="185"/>
      <c r="L88" s="185">
        <v>37</v>
      </c>
      <c r="M88" s="185"/>
      <c r="N88" s="185"/>
      <c r="O88" s="185"/>
      <c r="P88" s="185"/>
      <c r="Q88" s="185"/>
      <c r="R88" s="185"/>
      <c r="S88" s="185"/>
      <c r="T88" s="185">
        <v>23</v>
      </c>
      <c r="U88" s="185"/>
      <c r="V88" s="185"/>
      <c r="W88" s="185"/>
    </row>
    <row r="89" spans="1:23" s="1" customFormat="1" x14ac:dyDescent="0.25">
      <c r="A89" s="55">
        <v>45150</v>
      </c>
      <c r="B89" s="53" t="s">
        <v>6189</v>
      </c>
      <c r="C89" s="43"/>
      <c r="D89" s="43"/>
      <c r="E89" s="43"/>
      <c r="F89" s="43"/>
      <c r="G89" s="43"/>
      <c r="H89" s="43"/>
      <c r="I89" s="43"/>
      <c r="J89" s="43"/>
      <c r="K89" s="13">
        <v>400</v>
      </c>
      <c r="L89" s="43"/>
      <c r="M89" s="43"/>
      <c r="N89" s="43"/>
      <c r="O89" s="13">
        <v>52</v>
      </c>
      <c r="P89" s="13">
        <v>30</v>
      </c>
      <c r="Q89" s="13">
        <v>75</v>
      </c>
      <c r="R89" s="43"/>
      <c r="S89" s="43"/>
      <c r="T89" s="43"/>
      <c r="U89" s="43"/>
      <c r="V89" s="43"/>
      <c r="W89" s="43"/>
    </row>
    <row r="90" spans="1:23" s="1" customFormat="1" x14ac:dyDescent="0.25">
      <c r="A90" s="55">
        <v>45150</v>
      </c>
      <c r="B90" s="53" t="s">
        <v>6189</v>
      </c>
      <c r="C90" s="43"/>
      <c r="D90" s="43"/>
      <c r="E90" s="43"/>
      <c r="F90" s="43"/>
      <c r="G90" s="43"/>
      <c r="H90" s="43"/>
      <c r="I90" s="43"/>
      <c r="J90" s="43"/>
      <c r="K90" s="13">
        <v>258</v>
      </c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</row>
    <row r="91" spans="1:23" s="1" customFormat="1" x14ac:dyDescent="0.25">
      <c r="A91" s="55">
        <v>45181</v>
      </c>
      <c r="B91" s="53" t="s">
        <v>6189</v>
      </c>
      <c r="C91" s="43"/>
      <c r="D91" s="43"/>
      <c r="E91" s="43"/>
      <c r="F91" s="13">
        <v>49</v>
      </c>
      <c r="G91" s="43"/>
      <c r="H91" s="13">
        <v>23</v>
      </c>
      <c r="I91" s="43"/>
      <c r="J91" s="43"/>
      <c r="K91" s="13">
        <v>130</v>
      </c>
      <c r="L91" s="43"/>
      <c r="M91" s="13">
        <v>11</v>
      </c>
      <c r="N91" s="13">
        <v>40</v>
      </c>
      <c r="O91" s="13">
        <v>15</v>
      </c>
      <c r="P91" s="43"/>
      <c r="Q91" s="43"/>
      <c r="R91" s="43"/>
      <c r="S91" s="43"/>
      <c r="T91" s="43"/>
      <c r="U91" s="43"/>
      <c r="V91" s="43"/>
      <c r="W91" s="43"/>
    </row>
    <row r="92" spans="1:23" s="1" customFormat="1" x14ac:dyDescent="0.25">
      <c r="A92" s="12">
        <v>45181</v>
      </c>
      <c r="B92" s="53" t="s">
        <v>8143</v>
      </c>
      <c r="C92" s="43"/>
      <c r="D92" s="43"/>
      <c r="E92" s="43"/>
      <c r="F92" s="43"/>
      <c r="G92" s="43"/>
      <c r="H92" s="43"/>
      <c r="I92" s="43"/>
      <c r="J92" s="13">
        <v>36</v>
      </c>
      <c r="K92" s="43"/>
      <c r="L92" s="13">
        <v>48</v>
      </c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</row>
    <row r="93" spans="1:23" s="1" customFormat="1" x14ac:dyDescent="0.25">
      <c r="A93" s="12">
        <v>45242</v>
      </c>
      <c r="B93" s="53" t="s">
        <v>8137</v>
      </c>
      <c r="C93" s="43"/>
      <c r="D93" s="13">
        <v>40</v>
      </c>
      <c r="E93" s="43"/>
      <c r="F93" s="13">
        <v>256</v>
      </c>
      <c r="G93" s="43"/>
      <c r="H93" s="13">
        <v>300</v>
      </c>
      <c r="I93" s="43"/>
      <c r="J93" s="13">
        <v>15</v>
      </c>
      <c r="K93" s="43"/>
      <c r="L93" s="13">
        <v>30</v>
      </c>
      <c r="M93" s="43"/>
      <c r="N93" s="43"/>
      <c r="O93" s="13">
        <v>50</v>
      </c>
      <c r="P93" s="43"/>
      <c r="Q93" s="43"/>
      <c r="R93" s="43"/>
      <c r="S93" s="43"/>
      <c r="T93" s="43"/>
      <c r="U93" s="43"/>
      <c r="V93" s="43"/>
      <c r="W93" s="43"/>
    </row>
    <row r="94" spans="1:23" s="1" customFormat="1" x14ac:dyDescent="0.25">
      <c r="A94" s="12">
        <v>45242</v>
      </c>
      <c r="B94" s="75" t="s">
        <v>63</v>
      </c>
      <c r="C94" s="43"/>
      <c r="D94" s="43"/>
      <c r="E94" s="43"/>
      <c r="F94" s="43"/>
      <c r="G94" s="43"/>
      <c r="H94" s="43"/>
      <c r="I94" s="43"/>
      <c r="J94" s="13">
        <v>-36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</row>
    <row r="95" spans="1:23" s="1" customFormat="1" x14ac:dyDescent="0.25">
      <c r="A95" s="12">
        <v>45272</v>
      </c>
      <c r="B95" s="53" t="s">
        <v>8142</v>
      </c>
      <c r="C95" s="43"/>
      <c r="D95" s="43"/>
      <c r="E95" s="43"/>
      <c r="F95" s="43"/>
      <c r="G95" s="43"/>
      <c r="H95" s="43"/>
      <c r="I95" s="13">
        <v>350</v>
      </c>
      <c r="J95" s="43"/>
      <c r="K95" s="13">
        <v>57</v>
      </c>
      <c r="L95" s="13">
        <v>34</v>
      </c>
      <c r="M95" s="13">
        <v>15</v>
      </c>
      <c r="N95" s="13">
        <v>10</v>
      </c>
      <c r="O95" s="13">
        <v>21</v>
      </c>
      <c r="P95" s="43"/>
      <c r="Q95" s="43"/>
      <c r="R95" s="43"/>
      <c r="S95" s="13">
        <v>50</v>
      </c>
      <c r="T95" s="43"/>
      <c r="U95" s="43"/>
      <c r="V95" s="43"/>
      <c r="W95" s="43"/>
    </row>
    <row r="96" spans="1:23" s="1" customFormat="1" x14ac:dyDescent="0.25">
      <c r="A96" s="38" t="s">
        <v>8183</v>
      </c>
      <c r="B96" s="38" t="s">
        <v>8185</v>
      </c>
      <c r="C96" s="43"/>
      <c r="D96" s="43"/>
      <c r="E96" s="43"/>
      <c r="F96" s="43"/>
      <c r="G96" s="43"/>
      <c r="H96" s="43"/>
      <c r="I96" s="43"/>
      <c r="J96" s="43"/>
      <c r="K96" s="13">
        <v>178</v>
      </c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</row>
    <row r="97" spans="1:23" s="1" customFormat="1" x14ac:dyDescent="0.25">
      <c r="A97" s="38" t="s">
        <v>8183</v>
      </c>
      <c r="B97" s="38" t="s">
        <v>8188</v>
      </c>
      <c r="C97" s="43"/>
      <c r="D97" s="43"/>
      <c r="E97" s="43"/>
      <c r="F97" s="43"/>
      <c r="G97" s="43"/>
      <c r="H97" s="43"/>
      <c r="I97" s="43"/>
      <c r="J97" s="43"/>
      <c r="K97" s="13">
        <v>146</v>
      </c>
      <c r="L97" s="13">
        <v>10</v>
      </c>
      <c r="M97" s="43"/>
      <c r="N97" s="13">
        <v>73</v>
      </c>
      <c r="O97" s="43"/>
      <c r="P97" s="43"/>
      <c r="Q97" s="43"/>
      <c r="R97" s="43"/>
      <c r="S97" s="43"/>
      <c r="T97" s="43"/>
      <c r="U97" s="43"/>
      <c r="V97" s="43"/>
      <c r="W97" s="43"/>
    </row>
    <row r="98" spans="1:23" s="49" customFormat="1" ht="15.75" customHeight="1" x14ac:dyDescent="0.25">
      <c r="A98" s="71" t="s">
        <v>8193</v>
      </c>
      <c r="B98" s="1166" t="s">
        <v>8128</v>
      </c>
      <c r="C98" s="185"/>
      <c r="D98" s="185"/>
      <c r="E98" s="185"/>
      <c r="F98" s="185">
        <v>66</v>
      </c>
      <c r="G98" s="185"/>
      <c r="H98" s="185">
        <v>35</v>
      </c>
      <c r="I98" s="185">
        <v>130</v>
      </c>
      <c r="J98" s="185"/>
      <c r="K98" s="185"/>
      <c r="L98" s="185">
        <v>25</v>
      </c>
      <c r="M98" s="185"/>
      <c r="N98" s="185"/>
      <c r="O98" s="185"/>
      <c r="P98" s="185"/>
      <c r="Q98" s="185"/>
      <c r="R98" s="185"/>
      <c r="S98" s="185"/>
      <c r="T98" s="185">
        <v>66</v>
      </c>
      <c r="U98" s="185"/>
      <c r="V98" s="185"/>
      <c r="W98" s="185"/>
    </row>
    <row r="99" spans="1:23" s="1" customFormat="1" x14ac:dyDescent="0.25">
      <c r="A99" s="38" t="s">
        <v>8205</v>
      </c>
      <c r="B99" s="436" t="s">
        <v>8207</v>
      </c>
      <c r="C99" s="43"/>
      <c r="D99" s="43"/>
      <c r="E99" s="43"/>
      <c r="F99" s="43"/>
      <c r="G99" s="43"/>
      <c r="H99" s="13">
        <v>48</v>
      </c>
      <c r="I99" s="43"/>
      <c r="J99" s="13">
        <v>6</v>
      </c>
      <c r="K99" s="43"/>
      <c r="L99" s="43"/>
      <c r="M99" s="43"/>
      <c r="N99" s="43"/>
      <c r="O99" s="13">
        <v>95</v>
      </c>
      <c r="P99" s="13">
        <v>70</v>
      </c>
      <c r="Q99" s="43"/>
      <c r="R99" s="43"/>
      <c r="S99" s="43"/>
      <c r="T99" s="43"/>
      <c r="U99" s="43"/>
      <c r="V99" s="43"/>
      <c r="W99" s="43"/>
    </row>
    <row r="100" spans="1:23" s="1" customFormat="1" x14ac:dyDescent="0.25">
      <c r="A100" s="38" t="s">
        <v>8205</v>
      </c>
      <c r="B100" s="436" t="s">
        <v>6189</v>
      </c>
      <c r="C100" s="43"/>
      <c r="D100" s="43"/>
      <c r="E100" s="43"/>
      <c r="F100" s="43"/>
      <c r="G100" s="43"/>
      <c r="H100" s="13">
        <v>34</v>
      </c>
      <c r="I100" s="13">
        <v>494</v>
      </c>
      <c r="J100" s="43"/>
      <c r="K100" s="43"/>
      <c r="L100" s="13">
        <v>129</v>
      </c>
      <c r="M100" s="43"/>
      <c r="N100" s="13">
        <v>78</v>
      </c>
      <c r="O100" s="43"/>
      <c r="P100" s="43"/>
      <c r="Q100" s="43"/>
      <c r="R100" s="43"/>
      <c r="S100" s="43"/>
      <c r="T100" s="43"/>
      <c r="U100" s="43"/>
      <c r="V100" s="43"/>
      <c r="W100" s="43"/>
    </row>
    <row r="101" spans="1:23" s="1" customFormat="1" x14ac:dyDescent="0.25">
      <c r="A101" s="38" t="s">
        <v>8214</v>
      </c>
      <c r="B101" s="436" t="s">
        <v>8215</v>
      </c>
      <c r="C101" s="43"/>
      <c r="D101" s="43"/>
      <c r="E101" s="13">
        <v>55</v>
      </c>
      <c r="F101" s="13">
        <v>50</v>
      </c>
      <c r="G101" s="43"/>
      <c r="H101" s="13">
        <v>130</v>
      </c>
      <c r="I101" s="43"/>
      <c r="J101" s="43"/>
      <c r="K101" s="43"/>
      <c r="L101" s="43"/>
      <c r="M101" s="43"/>
      <c r="N101" s="43"/>
      <c r="O101" s="13">
        <v>218</v>
      </c>
      <c r="P101" s="43"/>
      <c r="Q101" s="43"/>
      <c r="R101" s="43"/>
      <c r="S101" s="43"/>
      <c r="T101" s="43"/>
      <c r="U101" s="43"/>
      <c r="V101" s="43"/>
      <c r="W101" s="43"/>
    </row>
    <row r="102" spans="1:23" s="1" customFormat="1" x14ac:dyDescent="0.25">
      <c r="A102" s="38" t="s">
        <v>8214</v>
      </c>
      <c r="B102" s="436" t="s">
        <v>8217</v>
      </c>
      <c r="C102" s="43"/>
      <c r="D102" s="43"/>
      <c r="E102" s="13">
        <v>150</v>
      </c>
      <c r="F102" s="13">
        <v>150</v>
      </c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</row>
    <row r="103" spans="1:23" s="1" customFormat="1" x14ac:dyDescent="0.25">
      <c r="A103" s="38" t="s">
        <v>8214</v>
      </c>
      <c r="B103" s="436" t="s">
        <v>63</v>
      </c>
      <c r="C103" s="43"/>
      <c r="D103" s="43"/>
      <c r="E103" s="43"/>
      <c r="F103" s="43"/>
      <c r="G103" s="43"/>
      <c r="H103" s="43"/>
      <c r="I103" s="43"/>
      <c r="J103" s="13">
        <v>-3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</row>
    <row r="104" spans="1:23" s="1" customFormat="1" x14ac:dyDescent="0.25">
      <c r="A104" s="38" t="s">
        <v>8221</v>
      </c>
      <c r="B104" s="436" t="s">
        <v>8224</v>
      </c>
      <c r="C104" s="43"/>
      <c r="D104" s="43"/>
      <c r="E104" s="13">
        <v>150</v>
      </c>
      <c r="F104" s="13">
        <v>150</v>
      </c>
      <c r="G104" s="43"/>
      <c r="H104" s="43"/>
      <c r="I104" s="43"/>
      <c r="J104" s="1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</row>
    <row r="105" spans="1:23" ht="17" thickBot="1" x14ac:dyDescent="0.3">
      <c r="A105" s="38" t="s">
        <v>8221</v>
      </c>
      <c r="B105" s="436" t="s">
        <v>8223</v>
      </c>
      <c r="C105" s="13"/>
      <c r="D105" s="13"/>
      <c r="E105" s="13">
        <v>145</v>
      </c>
      <c r="F105" s="13">
        <v>150</v>
      </c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s="6" customFormat="1" ht="17" thickBot="1" x14ac:dyDescent="0.3">
      <c r="A106" s="161" t="s">
        <v>8268</v>
      </c>
      <c r="B106" s="34"/>
      <c r="C106" s="34">
        <f>SUM(C68:C105)</f>
        <v>410</v>
      </c>
      <c r="D106" s="34">
        <f t="shared" ref="D106:W106" si="2">SUM(D68:D105)</f>
        <v>2673</v>
      </c>
      <c r="E106" s="34">
        <f t="shared" si="2"/>
        <v>3849</v>
      </c>
      <c r="F106" s="34">
        <f t="shared" si="2"/>
        <v>4506</v>
      </c>
      <c r="G106" s="34">
        <f t="shared" si="2"/>
        <v>400</v>
      </c>
      <c r="H106" s="34">
        <f t="shared" si="2"/>
        <v>4810</v>
      </c>
      <c r="I106" s="34">
        <f t="shared" si="2"/>
        <v>6646</v>
      </c>
      <c r="J106" s="34">
        <f t="shared" si="2"/>
        <v>358</v>
      </c>
      <c r="K106" s="34">
        <f t="shared" si="2"/>
        <v>8226</v>
      </c>
      <c r="L106" s="34">
        <f t="shared" si="2"/>
        <v>1837</v>
      </c>
      <c r="M106" s="34">
        <f t="shared" si="2"/>
        <v>544</v>
      </c>
      <c r="N106" s="34">
        <f t="shared" si="2"/>
        <v>1268</v>
      </c>
      <c r="O106" s="34">
        <f t="shared" si="2"/>
        <v>2266</v>
      </c>
      <c r="P106" s="34">
        <f t="shared" si="2"/>
        <v>1509</v>
      </c>
      <c r="Q106" s="34">
        <f t="shared" si="2"/>
        <v>1055</v>
      </c>
      <c r="R106" s="34">
        <f t="shared" si="2"/>
        <v>56</v>
      </c>
      <c r="S106" s="34">
        <f t="shared" si="2"/>
        <v>562</v>
      </c>
      <c r="T106" s="34">
        <f t="shared" si="2"/>
        <v>574</v>
      </c>
      <c r="U106" s="34">
        <f t="shared" si="2"/>
        <v>140</v>
      </c>
      <c r="V106" s="34"/>
      <c r="W106" s="34">
        <f t="shared" si="2"/>
        <v>0</v>
      </c>
    </row>
    <row r="107" spans="1:23" x14ac:dyDescent="0.25">
      <c r="A107" s="37">
        <v>45536</v>
      </c>
      <c r="B107" s="436" t="s">
        <v>8317</v>
      </c>
      <c r="C107" s="13"/>
      <c r="D107" s="13"/>
      <c r="E107" s="13">
        <v>270</v>
      </c>
      <c r="F107" s="13">
        <v>270</v>
      </c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x14ac:dyDescent="0.25">
      <c r="A108" s="37">
        <v>45597</v>
      </c>
      <c r="B108" s="436" t="s">
        <v>8333</v>
      </c>
      <c r="C108" s="13"/>
      <c r="D108" s="13"/>
      <c r="E108" s="13">
        <v>260</v>
      </c>
      <c r="F108" s="13">
        <v>300</v>
      </c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x14ac:dyDescent="0.25">
      <c r="A109" s="53" t="s">
        <v>8341</v>
      </c>
      <c r="B109" s="53" t="s">
        <v>8345</v>
      </c>
      <c r="C109" s="13"/>
      <c r="D109" s="13"/>
      <c r="E109" s="13">
        <v>145</v>
      </c>
      <c r="F109" s="13">
        <v>150</v>
      </c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x14ac:dyDescent="0.25">
      <c r="A110" s="12" t="s">
        <v>8278</v>
      </c>
      <c r="B110" s="436" t="s">
        <v>6189</v>
      </c>
      <c r="C110" s="13"/>
      <c r="D110" s="13"/>
      <c r="E110" s="13">
        <v>40</v>
      </c>
      <c r="F110" s="13">
        <v>62</v>
      </c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s="1" customFormat="1" x14ac:dyDescent="0.25">
      <c r="A111" s="12" t="s">
        <v>8374</v>
      </c>
      <c r="B111" s="53" t="s">
        <v>8375</v>
      </c>
      <c r="C111" s="43"/>
      <c r="D111" s="43"/>
      <c r="E111" s="13">
        <v>115</v>
      </c>
      <c r="F111" s="13">
        <v>150</v>
      </c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</row>
    <row r="112" spans="1:23" x14ac:dyDescent="0.25">
      <c r="A112" s="53" t="s">
        <v>8374</v>
      </c>
      <c r="B112" s="75" t="s">
        <v>8379</v>
      </c>
      <c r="C112" s="13"/>
      <c r="D112" s="13"/>
      <c r="E112" s="13">
        <v>218</v>
      </c>
      <c r="F112" s="13">
        <v>300</v>
      </c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4" ht="17" thickBot="1" x14ac:dyDescent="0.3">
      <c r="A113" s="38" t="s">
        <v>8293</v>
      </c>
      <c r="B113" s="13" t="s">
        <v>8387</v>
      </c>
      <c r="C113" s="13"/>
      <c r="D113" s="13"/>
      <c r="E113" s="13">
        <v>150</v>
      </c>
      <c r="F113" s="13">
        <v>388</v>
      </c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4" s="6" customFormat="1" ht="17" thickBot="1" x14ac:dyDescent="0.3">
      <c r="A114" s="161" t="s">
        <v>6067</v>
      </c>
      <c r="B114" s="34"/>
      <c r="C114" s="34">
        <f>SUM(C106:C113)</f>
        <v>410</v>
      </c>
      <c r="D114" s="34">
        <f t="shared" ref="D114:W114" si="3">SUM(D106:D113)</f>
        <v>2673</v>
      </c>
      <c r="E114" s="34">
        <f>SUM(E106:E113)</f>
        <v>5047</v>
      </c>
      <c r="F114" s="34">
        <f>SUM(F106:F113)</f>
        <v>6126</v>
      </c>
      <c r="G114" s="34">
        <f t="shared" si="3"/>
        <v>400</v>
      </c>
      <c r="H114" s="34">
        <f t="shared" si="3"/>
        <v>4810</v>
      </c>
      <c r="I114" s="34">
        <f t="shared" si="3"/>
        <v>6646</v>
      </c>
      <c r="J114" s="34">
        <f t="shared" si="3"/>
        <v>358</v>
      </c>
      <c r="K114" s="34">
        <f t="shared" si="3"/>
        <v>8226</v>
      </c>
      <c r="L114" s="34">
        <f t="shared" si="3"/>
        <v>1837</v>
      </c>
      <c r="M114" s="34">
        <f t="shared" si="3"/>
        <v>544</v>
      </c>
      <c r="N114" s="34">
        <f t="shared" si="3"/>
        <v>1268</v>
      </c>
      <c r="O114" s="34">
        <f t="shared" si="3"/>
        <v>2266</v>
      </c>
      <c r="P114" s="34">
        <f t="shared" si="3"/>
        <v>1509</v>
      </c>
      <c r="Q114" s="34">
        <f t="shared" si="3"/>
        <v>1055</v>
      </c>
      <c r="R114" s="34">
        <f t="shared" si="3"/>
        <v>56</v>
      </c>
      <c r="S114" s="34">
        <f t="shared" si="3"/>
        <v>562</v>
      </c>
      <c r="T114" s="34">
        <f t="shared" si="3"/>
        <v>574</v>
      </c>
      <c r="U114" s="34">
        <f>SUM(U106:U113)</f>
        <v>140</v>
      </c>
      <c r="V114" s="34"/>
      <c r="W114" s="34">
        <f t="shared" si="3"/>
        <v>0</v>
      </c>
    </row>
    <row r="115" spans="1:24" s="1" customFormat="1" ht="17" thickBot="1" x14ac:dyDescent="0.3">
      <c r="A115" s="1344">
        <v>45293</v>
      </c>
      <c r="B115" s="43" t="s">
        <v>8802</v>
      </c>
      <c r="C115" s="43"/>
      <c r="D115" s="43"/>
      <c r="E115" s="43">
        <v>44</v>
      </c>
      <c r="F115" s="43">
        <v>44</v>
      </c>
      <c r="G115" s="43"/>
      <c r="H115" s="43"/>
      <c r="I115" s="43">
        <v>12</v>
      </c>
      <c r="J115" s="43"/>
      <c r="K115" s="43">
        <v>90</v>
      </c>
      <c r="L115" s="43"/>
      <c r="M115" s="43"/>
      <c r="N115" s="43">
        <v>34</v>
      </c>
      <c r="O115" s="43"/>
      <c r="P115" s="43"/>
      <c r="Q115" s="43"/>
      <c r="R115" s="43"/>
      <c r="S115" s="43"/>
      <c r="T115" s="43"/>
      <c r="U115" s="43"/>
      <c r="V115" s="1237"/>
    </row>
    <row r="116" spans="1:24" s="6" customFormat="1" ht="17" thickBot="1" x14ac:dyDescent="0.3">
      <c r="A116" s="161" t="s">
        <v>6258</v>
      </c>
      <c r="B116" s="34"/>
      <c r="C116" s="34">
        <f>SUM(C114:C115)</f>
        <v>410</v>
      </c>
      <c r="D116" s="34">
        <f t="shared" ref="D116:U116" si="4">SUM(D114:D115)</f>
        <v>2673</v>
      </c>
      <c r="E116" s="34">
        <f>SUM(E114:E115)</f>
        <v>5091</v>
      </c>
      <c r="F116" s="34">
        <f t="shared" si="4"/>
        <v>6170</v>
      </c>
      <c r="G116" s="34">
        <f t="shared" si="4"/>
        <v>400</v>
      </c>
      <c r="H116" s="34">
        <f t="shared" si="4"/>
        <v>4810</v>
      </c>
      <c r="I116" s="34">
        <f t="shared" si="4"/>
        <v>6658</v>
      </c>
      <c r="J116" s="34">
        <f t="shared" si="4"/>
        <v>358</v>
      </c>
      <c r="K116" s="34">
        <f t="shared" si="4"/>
        <v>8316</v>
      </c>
      <c r="L116" s="34">
        <f t="shared" si="4"/>
        <v>1837</v>
      </c>
      <c r="M116" s="34">
        <f t="shared" si="4"/>
        <v>544</v>
      </c>
      <c r="N116" s="34">
        <f t="shared" si="4"/>
        <v>1302</v>
      </c>
      <c r="O116" s="34">
        <f t="shared" si="4"/>
        <v>2266</v>
      </c>
      <c r="P116" s="34">
        <f t="shared" si="4"/>
        <v>1509</v>
      </c>
      <c r="Q116" s="34">
        <f t="shared" si="4"/>
        <v>1055</v>
      </c>
      <c r="R116" s="34">
        <f t="shared" si="4"/>
        <v>56</v>
      </c>
      <c r="S116" s="34">
        <f t="shared" si="4"/>
        <v>562</v>
      </c>
      <c r="T116" s="34">
        <f t="shared" si="4"/>
        <v>574</v>
      </c>
      <c r="U116" s="34">
        <f t="shared" si="4"/>
        <v>140</v>
      </c>
      <c r="V116" s="34"/>
      <c r="W116" s="34">
        <f>SUM(W114:W115)</f>
        <v>0</v>
      </c>
    </row>
    <row r="117" spans="1:24" x14ac:dyDescent="0.25">
      <c r="A117" s="12">
        <v>45294</v>
      </c>
      <c r="B117" s="436" t="s">
        <v>8803</v>
      </c>
      <c r="C117" s="13"/>
      <c r="D117" s="13"/>
      <c r="E117" s="53">
        <v>-30</v>
      </c>
      <c r="F117" s="53">
        <v>-30</v>
      </c>
      <c r="G117" s="13"/>
      <c r="H117" s="13"/>
      <c r="I117" s="53">
        <v>-12</v>
      </c>
      <c r="J117" s="13"/>
      <c r="K117" s="53">
        <v>-72</v>
      </c>
      <c r="L117" s="13"/>
      <c r="M117" s="13"/>
      <c r="N117" s="53">
        <v>-30</v>
      </c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4" ht="17" thickBot="1" x14ac:dyDescent="0.3">
      <c r="A118" s="55" t="s">
        <v>8783</v>
      </c>
      <c r="B118" s="436" t="s">
        <v>8803</v>
      </c>
      <c r="C118" s="13"/>
      <c r="D118" s="13"/>
      <c r="E118" s="53">
        <v>-14</v>
      </c>
      <c r="F118" s="53">
        <v>-14</v>
      </c>
      <c r="G118" s="13"/>
      <c r="H118" s="13"/>
      <c r="I118" s="13"/>
      <c r="J118" s="13"/>
      <c r="K118" s="53">
        <v>-18</v>
      </c>
      <c r="L118" s="13"/>
      <c r="M118" s="13"/>
      <c r="N118" s="53">
        <v>-4</v>
      </c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4" s="6" customFormat="1" ht="17" thickBot="1" x14ac:dyDescent="0.3">
      <c r="A119" s="161" t="s">
        <v>6412</v>
      </c>
      <c r="B119" s="34"/>
      <c r="C119" s="34">
        <f>SUM(C116:C118)</f>
        <v>410</v>
      </c>
      <c r="D119" s="34">
        <f t="shared" ref="D119:W119" si="5">SUM(D116:D118)</f>
        <v>2673</v>
      </c>
      <c r="E119" s="34">
        <f t="shared" si="5"/>
        <v>5047</v>
      </c>
      <c r="F119" s="34">
        <f t="shared" si="5"/>
        <v>6126</v>
      </c>
      <c r="G119" s="34">
        <f t="shared" si="5"/>
        <v>400</v>
      </c>
      <c r="H119" s="34">
        <f t="shared" si="5"/>
        <v>4810</v>
      </c>
      <c r="I119" s="34">
        <f t="shared" si="5"/>
        <v>6646</v>
      </c>
      <c r="J119" s="34">
        <f t="shared" si="5"/>
        <v>358</v>
      </c>
      <c r="K119" s="34">
        <f t="shared" si="5"/>
        <v>8226</v>
      </c>
      <c r="L119" s="34">
        <f t="shared" si="5"/>
        <v>1837</v>
      </c>
      <c r="M119" s="34">
        <f t="shared" si="5"/>
        <v>544</v>
      </c>
      <c r="N119" s="34">
        <f t="shared" si="5"/>
        <v>1268</v>
      </c>
      <c r="O119" s="34">
        <f t="shared" si="5"/>
        <v>2266</v>
      </c>
      <c r="P119" s="34">
        <f t="shared" si="5"/>
        <v>1509</v>
      </c>
      <c r="Q119" s="34">
        <f t="shared" si="5"/>
        <v>1055</v>
      </c>
      <c r="R119" s="34">
        <f t="shared" si="5"/>
        <v>56</v>
      </c>
      <c r="S119" s="34">
        <f t="shared" si="5"/>
        <v>562</v>
      </c>
      <c r="T119" s="34">
        <f t="shared" si="5"/>
        <v>574</v>
      </c>
      <c r="U119" s="34">
        <f t="shared" si="5"/>
        <v>140</v>
      </c>
      <c r="V119" s="34"/>
      <c r="W119" s="34">
        <f t="shared" si="5"/>
        <v>0</v>
      </c>
      <c r="X119" s="6" t="s">
        <v>8274</v>
      </c>
    </row>
    <row r="120" spans="1:24" x14ac:dyDescent="0.25">
      <c r="A120" s="55" t="s">
        <v>8952</v>
      </c>
      <c r="B120" s="436" t="s">
        <v>8963</v>
      </c>
      <c r="C120" s="13"/>
      <c r="D120" s="13"/>
      <c r="E120" s="53"/>
      <c r="F120" s="53">
        <v>300</v>
      </c>
      <c r="G120" s="13"/>
      <c r="H120" s="13"/>
      <c r="I120" s="13">
        <v>600</v>
      </c>
      <c r="J120" s="13"/>
      <c r="K120" s="53"/>
      <c r="L120" s="13"/>
      <c r="M120" s="13"/>
      <c r="N120" s="53"/>
      <c r="O120" s="13"/>
      <c r="P120" s="13"/>
      <c r="Q120" s="13"/>
      <c r="R120" s="13"/>
      <c r="S120" s="13"/>
      <c r="T120" s="13">
        <v>300</v>
      </c>
      <c r="U120" s="13"/>
      <c r="V120" s="13"/>
      <c r="W120" s="13"/>
    </row>
    <row r="121" spans="1:24" ht="17" thickBot="1" x14ac:dyDescent="0.3">
      <c r="A121" s="55" t="s">
        <v>8999</v>
      </c>
      <c r="B121" s="53" t="s">
        <v>9003</v>
      </c>
      <c r="C121" s="13"/>
      <c r="D121" s="13"/>
      <c r="E121" s="53"/>
      <c r="F121" s="53"/>
      <c r="G121" s="13"/>
      <c r="H121" s="13"/>
      <c r="I121" s="13"/>
      <c r="J121" s="13"/>
      <c r="K121" s="53"/>
      <c r="L121" s="13"/>
      <c r="M121" s="13"/>
      <c r="N121" s="53"/>
      <c r="O121" s="13"/>
      <c r="P121" s="13"/>
      <c r="Q121" s="13"/>
      <c r="R121" s="13"/>
      <c r="S121" s="13"/>
      <c r="T121" s="13"/>
      <c r="U121" s="13"/>
      <c r="V121" s="13">
        <v>228</v>
      </c>
      <c r="W121" s="13"/>
    </row>
    <row r="122" spans="1:24" s="6" customFormat="1" ht="17" thickBot="1" x14ac:dyDescent="0.3">
      <c r="A122" s="161" t="s">
        <v>9009</v>
      </c>
      <c r="B122" s="34"/>
      <c r="C122" s="34">
        <f>SUM(C119:C121)</f>
        <v>410</v>
      </c>
      <c r="D122" s="34">
        <f t="shared" ref="D122:S122" si="6">SUM(D119:D121)</f>
        <v>2673</v>
      </c>
      <c r="E122" s="34">
        <f t="shared" si="6"/>
        <v>5047</v>
      </c>
      <c r="F122" s="34">
        <f t="shared" si="6"/>
        <v>6426</v>
      </c>
      <c r="G122" s="34">
        <f t="shared" si="6"/>
        <v>400</v>
      </c>
      <c r="H122" s="34">
        <f t="shared" si="6"/>
        <v>4810</v>
      </c>
      <c r="I122" s="34">
        <f t="shared" si="6"/>
        <v>7246</v>
      </c>
      <c r="J122" s="34">
        <f t="shared" si="6"/>
        <v>358</v>
      </c>
      <c r="K122" s="34">
        <f t="shared" si="6"/>
        <v>8226</v>
      </c>
      <c r="L122" s="34">
        <f t="shared" si="6"/>
        <v>1837</v>
      </c>
      <c r="M122" s="34">
        <f t="shared" si="6"/>
        <v>544</v>
      </c>
      <c r="N122" s="34">
        <f t="shared" si="6"/>
        <v>1268</v>
      </c>
      <c r="O122" s="34">
        <f t="shared" si="6"/>
        <v>2266</v>
      </c>
      <c r="P122" s="34">
        <f t="shared" si="6"/>
        <v>1509</v>
      </c>
      <c r="Q122" s="34">
        <f t="shared" si="6"/>
        <v>1055</v>
      </c>
      <c r="R122" s="34">
        <f t="shared" si="6"/>
        <v>56</v>
      </c>
      <c r="S122" s="34">
        <f t="shared" si="6"/>
        <v>562</v>
      </c>
      <c r="T122" s="34">
        <f>SUM(T119:T121)</f>
        <v>874</v>
      </c>
      <c r="U122" s="34">
        <f>SUM(U119:U121)</f>
        <v>140</v>
      </c>
      <c r="V122" s="34">
        <f>SUM(V119:V121)</f>
        <v>228</v>
      </c>
      <c r="W122" s="34">
        <f>SUM(W119:W121)</f>
        <v>0</v>
      </c>
    </row>
    <row r="123" spans="1:24" s="1" customFormat="1" x14ac:dyDescent="0.25">
      <c r="A123" s="12">
        <v>45356</v>
      </c>
      <c r="B123" s="13" t="s">
        <v>9043</v>
      </c>
      <c r="C123" s="43"/>
      <c r="D123" s="13">
        <v>115</v>
      </c>
      <c r="E123" s="53">
        <v>100</v>
      </c>
      <c r="F123" s="53">
        <v>100</v>
      </c>
      <c r="G123" s="43"/>
      <c r="H123" s="43"/>
      <c r="I123" s="13">
        <v>70</v>
      </c>
      <c r="J123" s="43"/>
      <c r="K123" s="354"/>
      <c r="L123" s="43"/>
      <c r="M123" s="43"/>
      <c r="N123" s="354"/>
      <c r="O123" s="43"/>
      <c r="P123" s="43"/>
      <c r="Q123" s="43"/>
      <c r="R123" s="43"/>
      <c r="S123" s="43"/>
      <c r="T123" s="43"/>
      <c r="U123" s="43"/>
      <c r="V123" s="43"/>
      <c r="W123" s="43"/>
    </row>
    <row r="124" spans="1:24" s="1" customFormat="1" x14ac:dyDescent="0.25">
      <c r="A124" s="55">
        <v>45387</v>
      </c>
      <c r="B124" s="13" t="s">
        <v>9048</v>
      </c>
      <c r="C124" s="43"/>
      <c r="D124" s="13">
        <v>135</v>
      </c>
      <c r="E124" s="53">
        <v>150</v>
      </c>
      <c r="F124" s="53">
        <v>150</v>
      </c>
      <c r="G124" s="43"/>
      <c r="H124" s="43"/>
      <c r="I124" s="13">
        <v>430</v>
      </c>
      <c r="J124" s="43"/>
      <c r="K124" s="354"/>
      <c r="L124" s="43"/>
      <c r="M124" s="43"/>
      <c r="N124" s="354"/>
      <c r="O124" s="43"/>
      <c r="P124" s="43"/>
      <c r="Q124" s="43"/>
      <c r="R124" s="43"/>
      <c r="S124" s="43"/>
      <c r="T124" s="43"/>
      <c r="U124" s="43"/>
      <c r="V124" s="13">
        <v>42</v>
      </c>
      <c r="W124" s="43"/>
    </row>
    <row r="125" spans="1:24" s="1" customFormat="1" x14ac:dyDescent="0.25">
      <c r="A125" s="55">
        <v>45448</v>
      </c>
      <c r="B125" s="13" t="s">
        <v>9049</v>
      </c>
      <c r="C125" s="43"/>
      <c r="D125" s="13">
        <v>145</v>
      </c>
      <c r="E125" s="53">
        <v>220</v>
      </c>
      <c r="F125" s="53">
        <v>220</v>
      </c>
      <c r="G125" s="43"/>
      <c r="H125" s="43"/>
      <c r="I125" s="13">
        <v>200</v>
      </c>
      <c r="J125" s="43"/>
      <c r="K125" s="354"/>
      <c r="L125" s="43"/>
      <c r="M125" s="43"/>
      <c r="N125" s="354"/>
      <c r="O125" s="43"/>
      <c r="P125" s="43"/>
      <c r="Q125" s="43"/>
      <c r="R125" s="43"/>
      <c r="S125" s="43"/>
      <c r="T125" s="43"/>
      <c r="U125" s="43"/>
      <c r="V125" s="43"/>
      <c r="W125" s="43"/>
    </row>
    <row r="126" spans="1:24" s="1" customFormat="1" x14ac:dyDescent="0.25">
      <c r="A126" s="55">
        <v>45448</v>
      </c>
      <c r="B126" s="13" t="s">
        <v>9050</v>
      </c>
      <c r="C126" s="43"/>
      <c r="D126" s="13">
        <v>300</v>
      </c>
      <c r="E126" s="53">
        <v>100</v>
      </c>
      <c r="F126" s="53">
        <v>100</v>
      </c>
      <c r="G126" s="43"/>
      <c r="H126" s="43"/>
      <c r="I126" s="13">
        <v>200</v>
      </c>
      <c r="J126" s="43"/>
      <c r="K126" s="354"/>
      <c r="L126" s="43"/>
      <c r="M126" s="43"/>
      <c r="N126" s="354"/>
      <c r="O126" s="43"/>
      <c r="P126" s="43"/>
      <c r="Q126" s="43"/>
      <c r="R126" s="43"/>
      <c r="S126" s="43"/>
      <c r="T126" s="43"/>
      <c r="U126" s="43"/>
      <c r="V126" s="43"/>
      <c r="W126" s="43"/>
    </row>
    <row r="127" spans="1:24" s="1" customFormat="1" x14ac:dyDescent="0.25">
      <c r="A127" s="55">
        <v>45509</v>
      </c>
      <c r="B127" s="13" t="s">
        <v>9073</v>
      </c>
      <c r="C127" s="43"/>
      <c r="D127" s="43"/>
      <c r="E127" s="53">
        <v>250</v>
      </c>
      <c r="F127" s="53">
        <v>250</v>
      </c>
      <c r="G127" s="43"/>
      <c r="H127" s="43"/>
      <c r="I127" s="43"/>
      <c r="J127" s="43"/>
      <c r="K127" s="354"/>
      <c r="L127" s="43"/>
      <c r="M127" s="43"/>
      <c r="N127" s="354"/>
      <c r="O127" s="43"/>
      <c r="P127" s="43"/>
      <c r="Q127" s="43"/>
      <c r="R127" s="43"/>
      <c r="S127" s="43"/>
      <c r="T127" s="43"/>
      <c r="U127" s="43"/>
      <c r="V127" s="43"/>
      <c r="W127" s="43"/>
    </row>
    <row r="128" spans="1:24" s="1" customFormat="1" x14ac:dyDescent="0.25">
      <c r="A128" s="55">
        <v>45570</v>
      </c>
      <c r="B128" s="13" t="s">
        <v>9081</v>
      </c>
      <c r="C128" s="43"/>
      <c r="D128" s="43"/>
      <c r="E128" s="53">
        <v>180</v>
      </c>
      <c r="F128" s="53">
        <v>170</v>
      </c>
      <c r="G128" s="43"/>
      <c r="H128" s="43"/>
      <c r="I128" s="43"/>
      <c r="J128" s="43"/>
      <c r="K128" s="354"/>
      <c r="L128" s="43"/>
      <c r="M128" s="43"/>
      <c r="N128" s="354"/>
      <c r="O128" s="43"/>
      <c r="P128" s="43"/>
      <c r="Q128" s="43"/>
      <c r="R128" s="43"/>
      <c r="S128" s="43"/>
      <c r="T128" s="43"/>
      <c r="U128" s="43"/>
      <c r="V128" s="43"/>
      <c r="W128" s="43"/>
    </row>
    <row r="129" spans="1:23" s="1" customFormat="1" x14ac:dyDescent="0.25">
      <c r="A129" s="55" t="s">
        <v>9203</v>
      </c>
      <c r="B129" s="13" t="s">
        <v>9211</v>
      </c>
      <c r="C129" s="43"/>
      <c r="D129" s="43"/>
      <c r="E129" s="53"/>
      <c r="F129" s="53">
        <v>150</v>
      </c>
      <c r="G129" s="43"/>
      <c r="H129" s="43"/>
      <c r="I129" s="43"/>
      <c r="J129" s="43"/>
      <c r="K129" s="354"/>
      <c r="L129" s="43"/>
      <c r="M129" s="43"/>
      <c r="N129" s="354"/>
      <c r="O129" s="43"/>
      <c r="P129" s="43"/>
      <c r="Q129" s="43"/>
      <c r="R129" s="43"/>
      <c r="S129" s="43"/>
      <c r="T129" s="13">
        <v>150</v>
      </c>
      <c r="U129" s="43"/>
      <c r="V129" s="43"/>
      <c r="W129" s="43"/>
    </row>
    <row r="130" spans="1:23" s="1" customFormat="1" x14ac:dyDescent="0.25">
      <c r="A130" s="35" t="s">
        <v>9239</v>
      </c>
      <c r="B130" s="436" t="s">
        <v>9241</v>
      </c>
      <c r="C130" s="43"/>
      <c r="D130" s="43"/>
      <c r="E130" s="354"/>
      <c r="F130" s="53">
        <v>150</v>
      </c>
      <c r="G130" s="43"/>
      <c r="H130" s="43"/>
      <c r="I130" s="43"/>
      <c r="J130" s="43"/>
      <c r="K130" s="354"/>
      <c r="L130" s="43"/>
      <c r="M130" s="43"/>
      <c r="N130" s="354"/>
      <c r="O130" s="43"/>
      <c r="P130" s="43"/>
      <c r="Q130" s="43"/>
      <c r="R130" s="43"/>
      <c r="S130" s="43"/>
      <c r="T130" s="13">
        <v>150</v>
      </c>
      <c r="U130" s="43"/>
      <c r="V130" s="43"/>
      <c r="W130" s="43"/>
    </row>
    <row r="131" spans="1:23" s="1" customFormat="1" ht="17" thickBot="1" x14ac:dyDescent="0.3">
      <c r="A131" s="35" t="s">
        <v>9248</v>
      </c>
      <c r="B131" s="436" t="s">
        <v>9265</v>
      </c>
      <c r="C131" s="43"/>
      <c r="D131" s="43"/>
      <c r="E131" s="354"/>
      <c r="F131" s="53">
        <v>150</v>
      </c>
      <c r="G131" s="43"/>
      <c r="H131" s="43"/>
      <c r="I131" s="43"/>
      <c r="J131" s="43"/>
      <c r="K131" s="354"/>
      <c r="L131" s="43"/>
      <c r="M131" s="43"/>
      <c r="N131" s="354"/>
      <c r="O131" s="43"/>
      <c r="P131" s="43"/>
      <c r="Q131" s="43"/>
      <c r="R131" s="43"/>
      <c r="S131" s="43"/>
      <c r="T131" s="13">
        <v>150</v>
      </c>
      <c r="U131" s="43"/>
      <c r="V131" s="43"/>
      <c r="W131" s="43"/>
    </row>
    <row r="132" spans="1:23" s="6" customFormat="1" ht="17" thickBot="1" x14ac:dyDescent="0.3">
      <c r="A132" s="161" t="s">
        <v>9299</v>
      </c>
      <c r="B132" s="34"/>
      <c r="C132" s="34">
        <f>SUM(C122:C131)</f>
        <v>410</v>
      </c>
      <c r="D132" s="34">
        <f t="shared" ref="D132:S132" si="7">SUM(D122:D131)</f>
        <v>3368</v>
      </c>
      <c r="E132" s="34">
        <f t="shared" si="7"/>
        <v>6047</v>
      </c>
      <c r="F132" s="34">
        <f t="shared" si="7"/>
        <v>7866</v>
      </c>
      <c r="G132" s="34">
        <f t="shared" si="7"/>
        <v>400</v>
      </c>
      <c r="H132" s="34">
        <f t="shared" si="7"/>
        <v>4810</v>
      </c>
      <c r="I132" s="34">
        <f t="shared" si="7"/>
        <v>8146</v>
      </c>
      <c r="J132" s="34">
        <f t="shared" si="7"/>
        <v>358</v>
      </c>
      <c r="K132" s="34">
        <f t="shared" si="7"/>
        <v>8226</v>
      </c>
      <c r="L132" s="34">
        <f t="shared" si="7"/>
        <v>1837</v>
      </c>
      <c r="M132" s="34">
        <f t="shared" si="7"/>
        <v>544</v>
      </c>
      <c r="N132" s="34">
        <f t="shared" si="7"/>
        <v>1268</v>
      </c>
      <c r="O132" s="34">
        <f t="shared" si="7"/>
        <v>2266</v>
      </c>
      <c r="P132" s="34">
        <f t="shared" si="7"/>
        <v>1509</v>
      </c>
      <c r="Q132" s="34">
        <f t="shared" si="7"/>
        <v>1055</v>
      </c>
      <c r="R132" s="34">
        <f t="shared" si="7"/>
        <v>56</v>
      </c>
      <c r="S132" s="34">
        <f t="shared" si="7"/>
        <v>562</v>
      </c>
      <c r="T132" s="34">
        <f>SUM(T122:T131)</f>
        <v>1324</v>
      </c>
      <c r="U132" s="34">
        <f>SUM(U122:U131)</f>
        <v>140</v>
      </c>
      <c r="V132" s="34">
        <f>SUM(V122:V131)</f>
        <v>270</v>
      </c>
      <c r="W132" s="34">
        <f>SUM(W122:W131)</f>
        <v>0</v>
      </c>
    </row>
    <row r="133" spans="1:23" s="1" customFormat="1" x14ac:dyDescent="0.25">
      <c r="A133" s="1181">
        <v>45418</v>
      </c>
      <c r="B133" s="529" t="s">
        <v>9336</v>
      </c>
      <c r="C133" s="43"/>
      <c r="D133" s="43"/>
      <c r="E133" s="354"/>
      <c r="F133" s="226">
        <v>150</v>
      </c>
      <c r="G133" s="43"/>
      <c r="H133" s="43"/>
      <c r="I133" s="43"/>
      <c r="J133" s="43"/>
      <c r="K133" s="354"/>
      <c r="L133" s="43"/>
      <c r="M133" s="43"/>
      <c r="N133" s="354"/>
      <c r="O133" s="43"/>
      <c r="P133" s="43"/>
      <c r="Q133" s="43"/>
      <c r="R133" s="43"/>
      <c r="S133" s="43"/>
      <c r="T133" s="39">
        <v>150</v>
      </c>
      <c r="U133" s="43"/>
      <c r="V133" s="43"/>
      <c r="W133" s="43"/>
    </row>
    <row r="134" spans="1:23" s="1" customFormat="1" x14ac:dyDescent="0.25">
      <c r="A134" s="1181" t="s">
        <v>9416</v>
      </c>
      <c r="B134" s="529" t="s">
        <v>9417</v>
      </c>
      <c r="C134" s="39">
        <v>100</v>
      </c>
      <c r="D134" s="43"/>
      <c r="E134" s="354"/>
      <c r="F134" s="842"/>
      <c r="G134" s="39">
        <v>70</v>
      </c>
      <c r="H134" s="43"/>
      <c r="I134" s="43"/>
      <c r="J134" s="43"/>
      <c r="K134" s="354"/>
      <c r="L134" s="43"/>
      <c r="M134" s="43"/>
      <c r="N134" s="354"/>
      <c r="O134" s="43"/>
      <c r="P134" s="43"/>
      <c r="Q134" s="43"/>
      <c r="R134" s="43"/>
      <c r="S134" s="43"/>
      <c r="T134" s="44"/>
      <c r="U134" s="43"/>
      <c r="V134" s="43"/>
      <c r="W134" s="43"/>
    </row>
    <row r="135" spans="1:23" x14ac:dyDescent="0.25">
      <c r="A135" s="38" t="s">
        <v>9443</v>
      </c>
      <c r="B135" s="13" t="s">
        <v>9447</v>
      </c>
      <c r="C135" s="39">
        <v>80</v>
      </c>
      <c r="D135" s="13"/>
      <c r="E135" s="53"/>
      <c r="F135" s="226"/>
      <c r="G135" s="39">
        <v>35</v>
      </c>
      <c r="H135" s="13"/>
      <c r="I135" s="13"/>
      <c r="J135" s="13"/>
      <c r="K135" s="53"/>
      <c r="L135" s="13"/>
      <c r="M135" s="13"/>
      <c r="N135" s="53"/>
      <c r="O135" s="13"/>
      <c r="P135" s="13"/>
      <c r="Q135" s="13"/>
      <c r="R135" s="13"/>
      <c r="S135" s="13"/>
      <c r="T135" s="39"/>
      <c r="U135" s="13"/>
      <c r="V135" s="13"/>
      <c r="W135" s="13"/>
    </row>
    <row r="136" spans="1:23" s="1" customFormat="1" x14ac:dyDescent="0.25">
      <c r="A136" s="35" t="s">
        <v>9458</v>
      </c>
      <c r="B136" s="36" t="s">
        <v>9464</v>
      </c>
      <c r="C136" s="39">
        <v>120</v>
      </c>
      <c r="D136" s="43"/>
      <c r="E136" s="354"/>
      <c r="F136" s="842"/>
      <c r="G136" s="39">
        <v>195</v>
      </c>
      <c r="H136" s="43"/>
      <c r="I136" s="43"/>
      <c r="J136" s="43"/>
      <c r="K136" s="354"/>
      <c r="L136" s="43"/>
      <c r="M136" s="43"/>
      <c r="N136" s="354"/>
      <c r="O136" s="43"/>
      <c r="P136" s="43"/>
      <c r="Q136" s="43"/>
      <c r="R136" s="43"/>
      <c r="S136" s="43"/>
      <c r="T136" s="44"/>
      <c r="U136" s="43"/>
      <c r="V136" s="43"/>
      <c r="W136" s="43"/>
    </row>
    <row r="137" spans="1:23" s="1" customFormat="1" x14ac:dyDescent="0.25">
      <c r="A137" s="168" t="s">
        <v>9530</v>
      </c>
      <c r="B137" s="75" t="s">
        <v>8020</v>
      </c>
      <c r="C137" s="43"/>
      <c r="D137" s="43"/>
      <c r="E137" s="226">
        <v>-48</v>
      </c>
      <c r="F137" s="226">
        <v>-125</v>
      </c>
      <c r="G137" s="43"/>
      <c r="H137" s="43"/>
      <c r="I137" s="39">
        <v>-226</v>
      </c>
      <c r="J137" s="43"/>
      <c r="K137" s="226">
        <v>-382</v>
      </c>
      <c r="L137" s="39">
        <v>-38</v>
      </c>
      <c r="M137" s="43"/>
      <c r="N137" s="354"/>
      <c r="O137" s="43"/>
      <c r="P137" s="43"/>
      <c r="Q137" s="43"/>
      <c r="R137" s="43"/>
      <c r="S137" s="43"/>
      <c r="T137" s="39">
        <v>-16</v>
      </c>
      <c r="U137" s="43"/>
      <c r="V137" s="43"/>
      <c r="W137" s="43"/>
    </row>
    <row r="138" spans="1:23" s="1" customFormat="1" x14ac:dyDescent="0.25">
      <c r="A138" s="817" t="s">
        <v>9549</v>
      </c>
      <c r="B138" s="14" t="s">
        <v>8020</v>
      </c>
      <c r="C138" s="43"/>
      <c r="D138" s="39">
        <v>-28</v>
      </c>
      <c r="E138" s="226">
        <v>-73</v>
      </c>
      <c r="F138" s="226">
        <v>-150</v>
      </c>
      <c r="G138" s="43"/>
      <c r="H138" s="39">
        <v>-50</v>
      </c>
      <c r="I138" s="39">
        <v>-80</v>
      </c>
      <c r="J138" s="39">
        <v>-9</v>
      </c>
      <c r="K138" s="226">
        <v>-190</v>
      </c>
      <c r="L138" s="39">
        <v>-15</v>
      </c>
      <c r="M138" s="43"/>
      <c r="N138" s="354"/>
      <c r="O138" s="43"/>
      <c r="P138" s="43"/>
      <c r="Q138" s="43"/>
      <c r="R138" s="43"/>
      <c r="S138" s="43"/>
      <c r="T138" s="39">
        <v>-8</v>
      </c>
      <c r="U138" s="43"/>
      <c r="V138" s="43"/>
      <c r="W138" s="43"/>
    </row>
    <row r="139" spans="1:23" s="1" customFormat="1" ht="17" thickBot="1" x14ac:dyDescent="0.3">
      <c r="A139" s="256" t="s">
        <v>9567</v>
      </c>
      <c r="B139" s="13" t="s">
        <v>8020</v>
      </c>
      <c r="C139" s="43"/>
      <c r="D139" s="44"/>
      <c r="E139" s="226">
        <v>-142</v>
      </c>
      <c r="F139" s="842"/>
      <c r="G139" s="43"/>
      <c r="H139" s="39">
        <v>-30</v>
      </c>
      <c r="I139" s="39">
        <v>-28</v>
      </c>
      <c r="J139" s="39">
        <v>-1</v>
      </c>
      <c r="K139" s="842"/>
      <c r="L139" s="39">
        <v>-18</v>
      </c>
      <c r="M139" s="39">
        <v>-18</v>
      </c>
      <c r="N139" s="226">
        <v>-52</v>
      </c>
      <c r="O139" s="39">
        <v>-15</v>
      </c>
      <c r="P139" s="43"/>
      <c r="Q139" s="43"/>
      <c r="R139" s="43"/>
      <c r="S139" s="39">
        <v>-5</v>
      </c>
      <c r="T139" s="39">
        <v>-22</v>
      </c>
      <c r="U139" s="43"/>
      <c r="V139" s="43"/>
      <c r="W139" s="43"/>
    </row>
    <row r="140" spans="1:23" s="6" customFormat="1" ht="17" thickBot="1" x14ac:dyDescent="0.3">
      <c r="A140" s="860" t="s">
        <v>9576</v>
      </c>
      <c r="B140" s="41"/>
      <c r="C140" s="181">
        <f>SUM(C132:C139)</f>
        <v>710</v>
      </c>
      <c r="D140" s="181">
        <f t="shared" ref="D140:S140" si="8">SUM(D132:D139)</f>
        <v>3340</v>
      </c>
      <c r="E140" s="181">
        <f t="shared" si="8"/>
        <v>5784</v>
      </c>
      <c r="F140" s="181">
        <f t="shared" si="8"/>
        <v>7741</v>
      </c>
      <c r="G140" s="181">
        <f>SUM(G132:G139)</f>
        <v>700</v>
      </c>
      <c r="H140" s="181">
        <f t="shared" si="8"/>
        <v>4730</v>
      </c>
      <c r="I140" s="181">
        <f t="shared" si="8"/>
        <v>7812</v>
      </c>
      <c r="J140" s="181">
        <f t="shared" si="8"/>
        <v>348</v>
      </c>
      <c r="K140" s="181">
        <f t="shared" si="8"/>
        <v>7654</v>
      </c>
      <c r="L140" s="181">
        <f t="shared" si="8"/>
        <v>1766</v>
      </c>
      <c r="M140" s="181">
        <f t="shared" si="8"/>
        <v>526</v>
      </c>
      <c r="N140" s="181">
        <f t="shared" si="8"/>
        <v>1216</v>
      </c>
      <c r="O140" s="181">
        <f t="shared" si="8"/>
        <v>2251</v>
      </c>
      <c r="P140" s="181">
        <f t="shared" si="8"/>
        <v>1509</v>
      </c>
      <c r="Q140" s="181">
        <f t="shared" si="8"/>
        <v>1055</v>
      </c>
      <c r="R140" s="181">
        <f t="shared" si="8"/>
        <v>56</v>
      </c>
      <c r="S140" s="181">
        <f t="shared" si="8"/>
        <v>557</v>
      </c>
      <c r="T140" s="181">
        <f>SUM(T132:T139)</f>
        <v>1428</v>
      </c>
      <c r="U140" s="181">
        <f>SUM(U132:U139)</f>
        <v>140</v>
      </c>
      <c r="V140" s="181">
        <f>SUM(V132:V139)</f>
        <v>270</v>
      </c>
      <c r="W140" s="41">
        <f>SUM(W132:W139)</f>
        <v>0</v>
      </c>
    </row>
    <row r="141" spans="1:23" s="1" customFormat="1" x14ac:dyDescent="0.25">
      <c r="A141" s="1613"/>
      <c r="B141" s="354"/>
      <c r="C141" s="43"/>
      <c r="D141" s="43"/>
      <c r="E141" s="354"/>
      <c r="F141" s="354"/>
      <c r="G141" s="43"/>
      <c r="H141" s="13"/>
      <c r="I141" s="43"/>
      <c r="J141" s="43"/>
      <c r="K141" s="354"/>
      <c r="L141" s="43"/>
      <c r="M141" s="43"/>
      <c r="N141" s="354"/>
      <c r="O141" s="43"/>
      <c r="P141" s="43"/>
      <c r="Q141" s="43"/>
      <c r="R141" s="43"/>
      <c r="S141" s="13"/>
      <c r="T141" s="43"/>
      <c r="U141" s="43"/>
      <c r="V141" s="43"/>
      <c r="W141" s="43"/>
    </row>
    <row r="142" spans="1:23" s="1" customFormat="1" x14ac:dyDescent="0.25">
      <c r="A142" s="1613"/>
      <c r="B142" s="354"/>
      <c r="C142" s="43"/>
      <c r="D142" s="43"/>
      <c r="E142" s="354"/>
      <c r="F142" s="354"/>
      <c r="G142" s="43"/>
      <c r="H142" s="13"/>
      <c r="I142" s="43"/>
      <c r="J142" s="43"/>
      <c r="K142" s="354"/>
      <c r="L142" s="43"/>
      <c r="M142" s="43"/>
      <c r="N142" s="354"/>
      <c r="O142" s="43"/>
      <c r="P142" s="43"/>
      <c r="Q142" s="43"/>
      <c r="R142" s="43"/>
      <c r="S142" s="13"/>
      <c r="T142" s="43"/>
      <c r="U142" s="43"/>
      <c r="V142" s="43"/>
      <c r="W142" s="43"/>
    </row>
    <row r="143" spans="1:23" x14ac:dyDescent="0.25">
      <c r="A143" s="84"/>
      <c r="B143" s="436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 spans="3:23" ht="17" thickBot="1" x14ac:dyDescent="0.3"/>
    <row r="146" spans="3:23" ht="17" thickBot="1" x14ac:dyDescent="0.3">
      <c r="C146" s="10" t="s">
        <v>17</v>
      </c>
      <c r="D146" s="10" t="s">
        <v>32</v>
      </c>
      <c r="E146" s="10" t="s">
        <v>26</v>
      </c>
      <c r="F146" s="10" t="s">
        <v>3</v>
      </c>
      <c r="G146" s="10" t="s">
        <v>18</v>
      </c>
      <c r="H146" s="10" t="s">
        <v>27</v>
      </c>
      <c r="I146" s="10" t="s">
        <v>4</v>
      </c>
      <c r="J146" s="10" t="s">
        <v>28</v>
      </c>
      <c r="K146" s="10" t="s">
        <v>31</v>
      </c>
      <c r="L146" s="10" t="s">
        <v>10</v>
      </c>
      <c r="M146" s="10" t="s">
        <v>778</v>
      </c>
      <c r="N146" s="10" t="s">
        <v>29</v>
      </c>
      <c r="O146" s="10" t="s">
        <v>30</v>
      </c>
      <c r="P146" s="10" t="s">
        <v>969</v>
      </c>
      <c r="Q146" s="10" t="s">
        <v>1271</v>
      </c>
      <c r="R146" s="10" t="s">
        <v>377</v>
      </c>
      <c r="S146" s="10" t="s">
        <v>134</v>
      </c>
      <c r="T146" s="10" t="s">
        <v>2</v>
      </c>
      <c r="U146" s="10" t="s">
        <v>365</v>
      </c>
      <c r="V146" s="10" t="s">
        <v>379</v>
      </c>
      <c r="W146" s="10"/>
    </row>
  </sheetData>
  <pageMargins left="0.7" right="0.7" top="0.75" bottom="0.75" header="0.3" footer="0.3"/>
  <pageSetup orientation="portrait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U107"/>
  <sheetViews>
    <sheetView topLeftCell="A88" workbookViewId="0">
      <selection activeCell="A96" sqref="A96:B96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21" width="8.5" style="2" customWidth="1"/>
    <col min="22" max="16384" width="9" style="2"/>
  </cols>
  <sheetData>
    <row r="1" spans="1:21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5">
      <c r="A3" s="3" t="s">
        <v>2571</v>
      </c>
    </row>
    <row r="4" spans="1:21" x14ac:dyDescent="0.25">
      <c r="A4" s="3" t="s">
        <v>8086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ht="17" thickBot="1" x14ac:dyDescent="0.3"/>
    <row r="6" spans="1:21" s="1" customFormat="1" ht="17" thickBot="1" x14ac:dyDescent="0.3">
      <c r="A6" s="9" t="s">
        <v>0</v>
      </c>
      <c r="B6" s="10" t="s">
        <v>1</v>
      </c>
      <c r="C6" s="10" t="s">
        <v>29</v>
      </c>
      <c r="D6" s="10" t="s">
        <v>31</v>
      </c>
      <c r="E6" s="10" t="s">
        <v>30</v>
      </c>
      <c r="F6" s="10" t="s">
        <v>134</v>
      </c>
      <c r="G6" s="10" t="s">
        <v>28</v>
      </c>
      <c r="H6" s="10" t="s">
        <v>4</v>
      </c>
      <c r="I6" s="10" t="s">
        <v>26</v>
      </c>
      <c r="J6" s="10" t="s">
        <v>17</v>
      </c>
      <c r="K6" s="10" t="s">
        <v>3</v>
      </c>
      <c r="L6" s="10" t="s">
        <v>18</v>
      </c>
      <c r="M6" s="10" t="s">
        <v>27</v>
      </c>
      <c r="N6" s="10" t="s">
        <v>32</v>
      </c>
      <c r="O6" s="10" t="s">
        <v>378</v>
      </c>
      <c r="P6" s="32" t="s">
        <v>10</v>
      </c>
      <c r="Q6" s="10" t="s">
        <v>365</v>
      </c>
      <c r="R6" s="10" t="s">
        <v>2</v>
      </c>
      <c r="S6" s="32" t="s">
        <v>969</v>
      </c>
      <c r="T6" s="32" t="s">
        <v>1271</v>
      </c>
      <c r="U6" s="11"/>
    </row>
    <row r="7" spans="1:21" s="6" customFormat="1" x14ac:dyDescent="0.25">
      <c r="A7" s="1639">
        <v>44937</v>
      </c>
      <c r="B7" s="1163" t="s">
        <v>8269</v>
      </c>
      <c r="C7" s="1163"/>
      <c r="D7" s="1163"/>
      <c r="E7" s="1163">
        <v>3</v>
      </c>
      <c r="F7" s="1163"/>
      <c r="G7" s="1163"/>
      <c r="H7" s="1163">
        <v>23</v>
      </c>
      <c r="I7" s="1163">
        <v>3</v>
      </c>
      <c r="J7" s="1163"/>
      <c r="K7" s="1163"/>
      <c r="L7" s="1163"/>
      <c r="M7" s="1163">
        <v>8</v>
      </c>
      <c r="N7" s="1163"/>
      <c r="O7" s="1163"/>
      <c r="P7" s="1637"/>
      <c r="Q7" s="1163"/>
      <c r="R7" s="1163"/>
      <c r="S7" s="1637"/>
      <c r="T7" s="1637"/>
      <c r="U7" s="1638"/>
    </row>
    <row r="8" spans="1:21" s="1" customFormat="1" x14ac:dyDescent="0.25">
      <c r="A8" s="1577">
        <v>45118</v>
      </c>
      <c r="B8" s="1635" t="s">
        <v>6317</v>
      </c>
      <c r="C8" s="1578">
        <v>9</v>
      </c>
      <c r="D8" s="1578">
        <v>30</v>
      </c>
      <c r="E8" s="1578">
        <v>6</v>
      </c>
      <c r="F8" s="397"/>
      <c r="G8" s="397"/>
      <c r="H8" s="397"/>
      <c r="I8" s="397"/>
      <c r="J8" s="1578">
        <v>10</v>
      </c>
      <c r="K8" s="397"/>
      <c r="L8" s="397"/>
      <c r="M8" s="397"/>
      <c r="N8" s="397"/>
      <c r="O8" s="397"/>
      <c r="P8" s="397"/>
      <c r="Q8" s="397"/>
      <c r="R8" s="397"/>
      <c r="S8" s="397"/>
      <c r="T8" s="397"/>
      <c r="U8" s="397"/>
    </row>
    <row r="9" spans="1:21" s="1" customFormat="1" ht="17" thickBot="1" x14ac:dyDescent="0.3">
      <c r="A9" s="28" t="s">
        <v>8060</v>
      </c>
      <c r="B9" s="188" t="s">
        <v>8063</v>
      </c>
      <c r="C9" s="22">
        <v>60</v>
      </c>
      <c r="D9" s="22">
        <v>100</v>
      </c>
      <c r="E9" s="22">
        <v>10</v>
      </c>
      <c r="F9" s="22">
        <v>30</v>
      </c>
      <c r="G9" s="22">
        <v>10</v>
      </c>
      <c r="H9" s="22">
        <v>50</v>
      </c>
      <c r="I9" s="22">
        <v>20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370"/>
    </row>
    <row r="10" spans="1:21" s="1" customFormat="1" ht="17" thickBot="1" x14ac:dyDescent="0.3">
      <c r="A10" s="161" t="s">
        <v>8088</v>
      </c>
      <c r="B10" s="34"/>
      <c r="C10" s="34">
        <f>SUM(C7:C9)</f>
        <v>69</v>
      </c>
      <c r="D10" s="34">
        <f t="shared" ref="D10:M10" si="0">SUM(D7:D9)</f>
        <v>130</v>
      </c>
      <c r="E10" s="34">
        <f t="shared" si="0"/>
        <v>19</v>
      </c>
      <c r="F10" s="34">
        <f t="shared" si="0"/>
        <v>30</v>
      </c>
      <c r="G10" s="34">
        <f t="shared" si="0"/>
        <v>10</v>
      </c>
      <c r="H10" s="34">
        <f t="shared" si="0"/>
        <v>73</v>
      </c>
      <c r="I10" s="34">
        <f t="shared" si="0"/>
        <v>23</v>
      </c>
      <c r="J10" s="34">
        <f t="shared" si="0"/>
        <v>10</v>
      </c>
      <c r="K10" s="34"/>
      <c r="L10" s="34"/>
      <c r="M10" s="1546">
        <f t="shared" si="0"/>
        <v>8</v>
      </c>
      <c r="N10" s="34"/>
      <c r="O10" s="34"/>
      <c r="P10" s="34"/>
      <c r="Q10" s="34"/>
      <c r="R10" s="34"/>
      <c r="S10" s="34"/>
      <c r="T10" s="34"/>
      <c r="U10" s="34"/>
    </row>
    <row r="11" spans="1:21" s="1" customFormat="1" x14ac:dyDescent="0.25">
      <c r="A11" s="55">
        <v>44938</v>
      </c>
      <c r="B11" s="436" t="s">
        <v>8084</v>
      </c>
      <c r="C11" s="354"/>
      <c r="D11" s="354"/>
      <c r="E11" s="354"/>
      <c r="F11" s="354"/>
      <c r="G11" s="354"/>
      <c r="H11" s="53">
        <v>200</v>
      </c>
      <c r="I11" s="53">
        <v>96</v>
      </c>
      <c r="J11" s="53">
        <v>48</v>
      </c>
      <c r="K11" s="53">
        <v>96</v>
      </c>
      <c r="L11" s="53">
        <v>48</v>
      </c>
      <c r="M11" s="53">
        <v>96</v>
      </c>
      <c r="N11" s="53">
        <v>64</v>
      </c>
      <c r="O11" s="53">
        <v>48</v>
      </c>
      <c r="P11" s="53"/>
      <c r="Q11" s="53"/>
      <c r="R11" s="53"/>
      <c r="S11" s="53"/>
      <c r="T11" s="53"/>
      <c r="U11" s="354"/>
    </row>
    <row r="12" spans="1:21" s="1" customFormat="1" x14ac:dyDescent="0.25">
      <c r="A12" s="12">
        <v>45058</v>
      </c>
      <c r="B12" s="436" t="s">
        <v>8106</v>
      </c>
      <c r="C12" s="43"/>
      <c r="D12" s="13">
        <v>150</v>
      </c>
      <c r="E12" s="13">
        <v>24</v>
      </c>
      <c r="F12" s="13">
        <v>48</v>
      </c>
      <c r="G12" s="13">
        <v>15</v>
      </c>
      <c r="H12" s="43"/>
      <c r="I12" s="43"/>
      <c r="J12" s="43"/>
      <c r="K12" s="43"/>
      <c r="L12" s="43"/>
      <c r="M12" s="43"/>
      <c r="N12" s="43"/>
      <c r="O12" s="43"/>
      <c r="P12" s="13">
        <v>72</v>
      </c>
      <c r="Q12" s="13"/>
      <c r="R12" s="13"/>
      <c r="S12" s="13"/>
      <c r="T12" s="13"/>
      <c r="U12" s="43"/>
    </row>
    <row r="13" spans="1:21" x14ac:dyDescent="0.25">
      <c r="A13" s="12">
        <v>45242</v>
      </c>
      <c r="B13" s="53" t="s">
        <v>6189</v>
      </c>
      <c r="C13" s="53"/>
      <c r="D13" s="53"/>
      <c r="E13" s="53"/>
      <c r="F13" s="53"/>
      <c r="G13" s="53"/>
      <c r="H13" s="53"/>
      <c r="I13" s="53">
        <v>50</v>
      </c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</row>
    <row r="14" spans="1:21" s="1" customFormat="1" x14ac:dyDescent="0.25">
      <c r="A14" s="55">
        <v>45272</v>
      </c>
      <c r="B14" s="436" t="s">
        <v>8138</v>
      </c>
      <c r="C14" s="354"/>
      <c r="D14" s="354"/>
      <c r="E14" s="354"/>
      <c r="F14" s="354"/>
      <c r="G14" s="354"/>
      <c r="H14" s="53">
        <v>200</v>
      </c>
      <c r="I14" s="53">
        <v>46</v>
      </c>
      <c r="J14" s="53">
        <v>48</v>
      </c>
      <c r="K14" s="53">
        <v>96</v>
      </c>
      <c r="L14" s="53">
        <v>48</v>
      </c>
      <c r="M14" s="53">
        <v>96</v>
      </c>
      <c r="N14" s="53">
        <v>96</v>
      </c>
      <c r="O14" s="354"/>
      <c r="P14" s="354"/>
      <c r="Q14" s="354"/>
      <c r="R14" s="354"/>
      <c r="S14" s="354"/>
      <c r="T14" s="354"/>
      <c r="U14" s="354"/>
    </row>
    <row r="15" spans="1:21" s="1" customFormat="1" x14ac:dyDescent="0.25">
      <c r="A15" s="55">
        <v>45272</v>
      </c>
      <c r="B15" s="436" t="s">
        <v>8139</v>
      </c>
      <c r="C15" s="53">
        <v>12</v>
      </c>
      <c r="D15" s="354"/>
      <c r="E15" s="354"/>
      <c r="F15" s="53">
        <v>48</v>
      </c>
      <c r="G15" s="354"/>
      <c r="H15" s="354"/>
      <c r="I15" s="354"/>
      <c r="J15" s="354"/>
      <c r="K15" s="354"/>
      <c r="L15" s="354"/>
      <c r="M15" s="354"/>
      <c r="N15" s="354"/>
      <c r="O15" s="53">
        <v>48</v>
      </c>
      <c r="P15" s="354"/>
      <c r="Q15" s="53">
        <v>100</v>
      </c>
      <c r="R15" s="53"/>
      <c r="S15" s="53"/>
      <c r="T15" s="53"/>
      <c r="U15" s="354"/>
    </row>
    <row r="16" spans="1:21" s="1" customFormat="1" x14ac:dyDescent="0.25">
      <c r="A16" s="15" t="s">
        <v>8151</v>
      </c>
      <c r="B16" s="13" t="s">
        <v>8177</v>
      </c>
      <c r="C16" s="354"/>
      <c r="D16" s="354"/>
      <c r="E16" s="53">
        <v>100</v>
      </c>
      <c r="F16" s="53">
        <v>250</v>
      </c>
      <c r="G16" s="354"/>
      <c r="H16" s="53">
        <v>280</v>
      </c>
      <c r="I16" s="53">
        <v>40</v>
      </c>
      <c r="J16" s="53">
        <v>128</v>
      </c>
      <c r="K16" s="53">
        <v>40</v>
      </c>
      <c r="L16" s="53">
        <v>128</v>
      </c>
      <c r="M16" s="53">
        <v>256</v>
      </c>
      <c r="N16" s="53">
        <v>96</v>
      </c>
      <c r="O16" s="354"/>
      <c r="P16" s="354"/>
      <c r="Q16" s="354"/>
      <c r="R16" s="354"/>
      <c r="S16" s="354"/>
      <c r="T16" s="354"/>
      <c r="U16" s="354"/>
    </row>
    <row r="17" spans="1:21" s="1" customFormat="1" x14ac:dyDescent="0.25">
      <c r="A17" s="15" t="s">
        <v>8151</v>
      </c>
      <c r="B17" s="53" t="s">
        <v>63</v>
      </c>
      <c r="C17" s="354"/>
      <c r="D17" s="354"/>
      <c r="E17" s="53">
        <v>-3</v>
      </c>
      <c r="F17" s="354"/>
      <c r="G17" s="354"/>
      <c r="H17" s="354"/>
      <c r="I17" s="53">
        <v>-19</v>
      </c>
      <c r="J17" s="53">
        <v>-1</v>
      </c>
      <c r="K17" s="354"/>
      <c r="L17" s="354"/>
      <c r="M17" s="354"/>
      <c r="N17" s="354"/>
      <c r="O17" s="354"/>
      <c r="P17" s="354"/>
      <c r="Q17" s="354"/>
      <c r="R17" s="354"/>
      <c r="S17" s="354"/>
      <c r="T17" s="354"/>
      <c r="U17" s="354"/>
    </row>
    <row r="18" spans="1:21" s="361" customFormat="1" x14ac:dyDescent="0.25">
      <c r="A18" s="1169" t="s">
        <v>8166</v>
      </c>
      <c r="B18" s="1162" t="s">
        <v>8168</v>
      </c>
      <c r="C18" s="842"/>
      <c r="D18" s="1162">
        <v>250</v>
      </c>
      <c r="E18" s="1162"/>
      <c r="F18" s="1162"/>
      <c r="G18" s="1162">
        <v>10</v>
      </c>
      <c r="H18" s="1162"/>
      <c r="I18" s="1162"/>
      <c r="J18" s="1162"/>
      <c r="K18" s="1162"/>
      <c r="L18" s="1162"/>
      <c r="M18" s="1162"/>
      <c r="N18" s="1162"/>
      <c r="O18" s="1162"/>
      <c r="P18" s="1162">
        <v>27</v>
      </c>
      <c r="Q18" s="1162"/>
      <c r="R18" s="1162"/>
      <c r="S18" s="1162"/>
      <c r="T18" s="1162"/>
      <c r="U18" s="1162"/>
    </row>
    <row r="19" spans="1:21" s="1" customFormat="1" x14ac:dyDescent="0.25">
      <c r="A19" s="301" t="s">
        <v>8166</v>
      </c>
      <c r="B19" s="13" t="s">
        <v>8176</v>
      </c>
      <c r="C19" s="354"/>
      <c r="D19" s="53">
        <v>300</v>
      </c>
      <c r="E19" s="354"/>
      <c r="F19" s="354"/>
      <c r="G19" s="354"/>
      <c r="H19" s="354"/>
      <c r="I19" s="53">
        <v>296</v>
      </c>
      <c r="J19" s="354"/>
      <c r="K19" s="53">
        <v>160</v>
      </c>
      <c r="L19" s="354"/>
      <c r="M19" s="354"/>
      <c r="N19" s="354"/>
      <c r="O19" s="53">
        <v>30</v>
      </c>
      <c r="P19" s="53">
        <v>5</v>
      </c>
      <c r="Q19" s="354"/>
      <c r="R19" s="354"/>
      <c r="S19" s="354"/>
      <c r="T19" s="354"/>
      <c r="U19" s="354"/>
    </row>
    <row r="20" spans="1:21" x14ac:dyDescent="0.25">
      <c r="A20" s="301" t="s">
        <v>8166</v>
      </c>
      <c r="B20" s="53" t="s">
        <v>63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>
        <v>-18</v>
      </c>
      <c r="P20" s="53"/>
      <c r="Q20" s="53"/>
      <c r="R20" s="53"/>
      <c r="S20" s="53"/>
      <c r="T20" s="53"/>
      <c r="U20" s="53"/>
    </row>
    <row r="21" spans="1:21" s="1" customFormat="1" x14ac:dyDescent="0.25">
      <c r="A21" s="38" t="s">
        <v>8205</v>
      </c>
      <c r="B21" s="436" t="s">
        <v>8208</v>
      </c>
      <c r="C21" s="354"/>
      <c r="D21" s="354"/>
      <c r="E21" s="354"/>
      <c r="F21" s="53">
        <v>40</v>
      </c>
      <c r="G21" s="354"/>
      <c r="H21" s="354"/>
      <c r="I21" s="53">
        <v>30</v>
      </c>
      <c r="J21" s="53">
        <v>102</v>
      </c>
      <c r="K21" s="354"/>
      <c r="L21" s="53">
        <v>60</v>
      </c>
      <c r="M21" s="354"/>
      <c r="N21" s="53">
        <v>250</v>
      </c>
      <c r="O21" s="53">
        <v>115</v>
      </c>
      <c r="P21" s="354"/>
      <c r="Q21" s="354"/>
      <c r="R21" s="354"/>
      <c r="S21" s="354"/>
      <c r="T21" s="354"/>
      <c r="U21" s="354"/>
    </row>
    <row r="22" spans="1:21" s="1" customFormat="1" x14ac:dyDescent="0.25">
      <c r="A22" s="38" t="s">
        <v>8205</v>
      </c>
      <c r="B22" s="53" t="s">
        <v>6189</v>
      </c>
      <c r="C22" s="354"/>
      <c r="D22" s="53">
        <v>544</v>
      </c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/>
      <c r="S22" s="354"/>
      <c r="T22" s="354"/>
      <c r="U22" s="354"/>
    </row>
    <row r="23" spans="1:21" s="1" customFormat="1" x14ac:dyDescent="0.25">
      <c r="A23" s="53" t="s">
        <v>8193</v>
      </c>
      <c r="B23" s="53" t="s">
        <v>6189</v>
      </c>
      <c r="C23" s="53">
        <v>133</v>
      </c>
      <c r="D23" s="53">
        <v>250</v>
      </c>
      <c r="E23" s="354"/>
      <c r="F23" s="53">
        <v>60</v>
      </c>
      <c r="G23" s="53">
        <v>7</v>
      </c>
      <c r="H23" s="354"/>
      <c r="I23" s="354"/>
      <c r="J23" s="53">
        <v>15</v>
      </c>
      <c r="K23" s="53">
        <v>90</v>
      </c>
      <c r="L23" s="53">
        <v>25</v>
      </c>
      <c r="M23" s="53">
        <v>17</v>
      </c>
      <c r="N23" s="354"/>
      <c r="O23" s="354"/>
      <c r="P23" s="53">
        <v>70</v>
      </c>
      <c r="Q23" s="354"/>
      <c r="R23" s="53">
        <v>80</v>
      </c>
      <c r="S23" s="53"/>
      <c r="T23" s="53"/>
      <c r="U23" s="354"/>
    </row>
    <row r="24" spans="1:21" s="1" customFormat="1" ht="17" thickBot="1" x14ac:dyDescent="0.3">
      <c r="A24" s="53" t="s">
        <v>8196</v>
      </c>
      <c r="B24" s="436" t="s">
        <v>8243</v>
      </c>
      <c r="C24" s="354"/>
      <c r="D24" s="354"/>
      <c r="E24" s="354"/>
      <c r="F24" s="354"/>
      <c r="G24" s="354"/>
      <c r="H24" s="53">
        <v>854</v>
      </c>
      <c r="I24" s="354"/>
      <c r="J24" s="354"/>
      <c r="K24" s="53">
        <v>554</v>
      </c>
      <c r="L24" s="354"/>
      <c r="M24" s="53">
        <v>200</v>
      </c>
      <c r="N24" s="53">
        <v>150</v>
      </c>
      <c r="O24" s="354"/>
      <c r="P24" s="354"/>
      <c r="Q24" s="354"/>
      <c r="R24" s="53">
        <v>400</v>
      </c>
      <c r="S24" s="53"/>
      <c r="T24" s="53"/>
      <c r="U24" s="354"/>
    </row>
    <row r="25" spans="1:21" s="6" customFormat="1" ht="17" thickBot="1" x14ac:dyDescent="0.3">
      <c r="A25" s="161" t="s">
        <v>8268</v>
      </c>
      <c r="B25" s="34"/>
      <c r="C25" s="34">
        <f>SUM(C10:C24)</f>
        <v>214</v>
      </c>
      <c r="D25" s="34">
        <f>SUM(D10:D24)</f>
        <v>1624</v>
      </c>
      <c r="E25" s="34">
        <f t="shared" ref="E25:Q25" si="1">SUM(E10:E24)</f>
        <v>140</v>
      </c>
      <c r="F25" s="34">
        <f t="shared" si="1"/>
        <v>476</v>
      </c>
      <c r="G25" s="34">
        <f t="shared" si="1"/>
        <v>42</v>
      </c>
      <c r="H25" s="34">
        <f t="shared" si="1"/>
        <v>1607</v>
      </c>
      <c r="I25" s="34">
        <f t="shared" si="1"/>
        <v>562</v>
      </c>
      <c r="J25" s="34">
        <f t="shared" si="1"/>
        <v>350</v>
      </c>
      <c r="K25" s="34">
        <f t="shared" si="1"/>
        <v>1036</v>
      </c>
      <c r="L25" s="34">
        <f t="shared" si="1"/>
        <v>309</v>
      </c>
      <c r="M25" s="34">
        <f t="shared" si="1"/>
        <v>673</v>
      </c>
      <c r="N25" s="34">
        <f t="shared" si="1"/>
        <v>656</v>
      </c>
      <c r="O25" s="34">
        <f t="shared" si="1"/>
        <v>223</v>
      </c>
      <c r="P25" s="34">
        <f t="shared" si="1"/>
        <v>174</v>
      </c>
      <c r="Q25" s="34">
        <f t="shared" si="1"/>
        <v>100</v>
      </c>
      <c r="R25" s="34">
        <f>SUM(R10:R24)</f>
        <v>480</v>
      </c>
      <c r="S25" s="34"/>
      <c r="T25" s="34"/>
      <c r="U25" s="34">
        <f>SUM(U10:U24)</f>
        <v>0</v>
      </c>
    </row>
    <row r="26" spans="1:21" s="1" customFormat="1" x14ac:dyDescent="0.25">
      <c r="A26" s="12">
        <v>45352</v>
      </c>
      <c r="B26" s="436" t="s">
        <v>8288</v>
      </c>
      <c r="C26" s="354"/>
      <c r="D26" s="354"/>
      <c r="E26" s="354"/>
      <c r="F26" s="53"/>
      <c r="G26" s="53">
        <v>60</v>
      </c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/>
      <c r="S26" s="354"/>
      <c r="T26" s="354"/>
      <c r="U26" s="354"/>
    </row>
    <row r="27" spans="1:21" s="1" customFormat="1" x14ac:dyDescent="0.25">
      <c r="A27" s="35">
        <v>45383</v>
      </c>
      <c r="B27" s="14" t="s">
        <v>8303</v>
      </c>
      <c r="C27" s="354"/>
      <c r="D27" s="53">
        <v>280</v>
      </c>
      <c r="E27" s="354"/>
      <c r="F27" s="354"/>
      <c r="G27" s="354"/>
      <c r="H27" s="354"/>
      <c r="I27" s="354"/>
      <c r="J27" s="354"/>
      <c r="K27" s="354"/>
      <c r="L27" s="354"/>
      <c r="M27" s="53">
        <v>115</v>
      </c>
      <c r="N27" s="53">
        <v>150</v>
      </c>
      <c r="O27" s="354"/>
      <c r="P27" s="354"/>
      <c r="Q27" s="354"/>
      <c r="R27" s="354"/>
      <c r="S27" s="53">
        <v>24</v>
      </c>
      <c r="T27" s="53">
        <v>24</v>
      </c>
      <c r="U27" s="354"/>
    </row>
    <row r="28" spans="1:21" s="1" customFormat="1" x14ac:dyDescent="0.25">
      <c r="A28" s="35">
        <v>45413</v>
      </c>
      <c r="B28" s="13" t="s">
        <v>8305</v>
      </c>
      <c r="C28" s="53">
        <v>65</v>
      </c>
      <c r="D28" s="354"/>
      <c r="E28" s="354"/>
      <c r="F28" s="354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</row>
    <row r="29" spans="1:21" s="1" customFormat="1" x14ac:dyDescent="0.25">
      <c r="A29" s="37">
        <v>45536</v>
      </c>
      <c r="B29" s="436" t="s">
        <v>8318</v>
      </c>
      <c r="C29" s="53">
        <v>20</v>
      </c>
      <c r="D29" s="53">
        <v>500</v>
      </c>
      <c r="E29" s="354"/>
      <c r="F29" s="354"/>
      <c r="G29" s="354"/>
      <c r="H29" s="53">
        <v>200</v>
      </c>
      <c r="I29" s="354"/>
      <c r="J29" s="354"/>
      <c r="K29" s="53">
        <v>50</v>
      </c>
      <c r="L29" s="53">
        <v>150</v>
      </c>
      <c r="M29" s="354"/>
      <c r="N29" s="354"/>
      <c r="O29" s="354"/>
      <c r="P29" s="354"/>
      <c r="Q29" s="354"/>
      <c r="R29" s="53">
        <v>80</v>
      </c>
      <c r="S29" s="354"/>
      <c r="T29" s="354"/>
      <c r="U29" s="354"/>
    </row>
    <row r="30" spans="1:21" s="1" customFormat="1" x14ac:dyDescent="0.25">
      <c r="A30" s="55">
        <v>45536</v>
      </c>
      <c r="B30" s="436" t="s">
        <v>63</v>
      </c>
      <c r="C30" s="354"/>
      <c r="D30" s="354"/>
      <c r="E30" s="354"/>
      <c r="F30" s="354"/>
      <c r="G30" s="354"/>
      <c r="H30" s="354"/>
      <c r="I30" s="53">
        <v>-80</v>
      </c>
      <c r="J30" s="354"/>
      <c r="K30" s="354"/>
      <c r="L30" s="354"/>
      <c r="M30" s="354"/>
      <c r="N30" s="354"/>
      <c r="O30" s="53">
        <v>-100</v>
      </c>
      <c r="P30" s="354"/>
      <c r="Q30" s="354"/>
      <c r="R30" s="354"/>
      <c r="S30" s="354"/>
      <c r="T30" s="354"/>
      <c r="U30" s="354"/>
    </row>
    <row r="31" spans="1:21" s="1" customFormat="1" x14ac:dyDescent="0.25">
      <c r="A31" s="37">
        <v>45597</v>
      </c>
      <c r="B31" s="75" t="s">
        <v>63</v>
      </c>
      <c r="C31" s="354"/>
      <c r="D31" s="53">
        <v>-62</v>
      </c>
      <c r="E31" s="354"/>
      <c r="F31" s="354"/>
      <c r="G31" s="354"/>
      <c r="H31" s="354"/>
      <c r="I31" s="354"/>
      <c r="J31" s="354"/>
      <c r="K31" s="354"/>
      <c r="L31" s="354"/>
      <c r="M31" s="354"/>
      <c r="N31" s="354"/>
      <c r="O31" s="354"/>
      <c r="P31" s="354"/>
      <c r="Q31" s="354"/>
      <c r="R31" s="354"/>
      <c r="S31" s="354"/>
      <c r="T31" s="354"/>
      <c r="U31" s="354"/>
    </row>
    <row r="32" spans="1:21" s="1" customFormat="1" x14ac:dyDescent="0.25">
      <c r="A32" s="37">
        <v>45597</v>
      </c>
      <c r="B32" s="436" t="s">
        <v>8332</v>
      </c>
      <c r="C32" s="354"/>
      <c r="D32" s="53">
        <v>360</v>
      </c>
      <c r="E32" s="354"/>
      <c r="F32" s="53">
        <v>25</v>
      </c>
      <c r="G32" s="354"/>
      <c r="H32" s="53">
        <v>300</v>
      </c>
      <c r="I32" s="354"/>
      <c r="J32" s="354"/>
      <c r="K32" s="354"/>
      <c r="L32" s="53">
        <v>50</v>
      </c>
      <c r="M32" s="53">
        <v>48</v>
      </c>
      <c r="N32" s="354"/>
      <c r="O32" s="354"/>
      <c r="P32" s="354"/>
      <c r="Q32" s="354"/>
      <c r="R32" s="53">
        <v>45</v>
      </c>
      <c r="S32" s="354"/>
      <c r="T32" s="354"/>
      <c r="U32" s="354"/>
    </row>
    <row r="33" spans="1:21" s="1" customFormat="1" x14ac:dyDescent="0.25">
      <c r="A33" s="37">
        <v>45597</v>
      </c>
      <c r="B33" s="13" t="s">
        <v>6189</v>
      </c>
      <c r="C33" s="53">
        <v>17</v>
      </c>
      <c r="D33" s="354"/>
      <c r="E33" s="53">
        <v>30</v>
      </c>
      <c r="F33" s="354"/>
      <c r="G33" s="354"/>
      <c r="H33" s="354"/>
      <c r="I33" s="354"/>
      <c r="J33" s="354"/>
      <c r="K33" s="53">
        <v>88</v>
      </c>
      <c r="L33" s="354"/>
      <c r="M33" s="53">
        <v>110</v>
      </c>
      <c r="N33" s="354"/>
      <c r="O33" s="354"/>
      <c r="P33" s="354"/>
      <c r="Q33" s="354"/>
      <c r="R33" s="354"/>
      <c r="S33" s="354"/>
      <c r="T33" s="354"/>
      <c r="U33" s="354"/>
    </row>
    <row r="34" spans="1:21" s="1" customFormat="1" x14ac:dyDescent="0.25">
      <c r="A34" s="55">
        <v>45627</v>
      </c>
      <c r="B34" s="436" t="s">
        <v>8340</v>
      </c>
      <c r="C34" s="354"/>
      <c r="D34" s="53">
        <v>350</v>
      </c>
      <c r="E34" s="354"/>
      <c r="F34" s="53">
        <v>15</v>
      </c>
      <c r="G34" s="354"/>
      <c r="H34" s="53">
        <v>400</v>
      </c>
      <c r="I34" s="354"/>
      <c r="J34" s="354"/>
      <c r="K34" s="354"/>
      <c r="L34" s="354"/>
      <c r="M34" s="354"/>
      <c r="N34" s="354"/>
      <c r="O34" s="354"/>
      <c r="P34" s="354"/>
      <c r="Q34" s="354"/>
      <c r="R34" s="53">
        <v>100</v>
      </c>
      <c r="S34" s="354"/>
      <c r="T34" s="354"/>
      <c r="U34" s="354"/>
    </row>
    <row r="35" spans="1:21" x14ac:dyDescent="0.25">
      <c r="A35" s="55">
        <v>45627</v>
      </c>
      <c r="B35" s="13" t="s">
        <v>63</v>
      </c>
      <c r="C35" s="53"/>
      <c r="D35" s="53"/>
      <c r="E35" s="53"/>
      <c r="F35" s="53"/>
      <c r="G35" s="53"/>
      <c r="H35" s="53"/>
      <c r="I35" s="53">
        <v>-41</v>
      </c>
      <c r="J35" s="53"/>
      <c r="K35" s="53"/>
      <c r="L35" s="53"/>
      <c r="M35" s="53"/>
      <c r="N35" s="53"/>
      <c r="O35" s="53"/>
      <c r="P35" s="53"/>
      <c r="Q35" s="53"/>
      <c r="R35" s="53">
        <v>-5</v>
      </c>
      <c r="S35" s="53"/>
      <c r="T35" s="53"/>
      <c r="U35" s="53"/>
    </row>
    <row r="36" spans="1:21" x14ac:dyDescent="0.25">
      <c r="A36" s="53" t="s">
        <v>8341</v>
      </c>
      <c r="B36" s="53" t="s">
        <v>8346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>
        <v>30</v>
      </c>
      <c r="N36" s="53"/>
      <c r="O36" s="53"/>
      <c r="P36" s="53"/>
      <c r="Q36" s="53"/>
      <c r="R36" s="53">
        <v>40</v>
      </c>
      <c r="S36" s="53"/>
      <c r="T36" s="53"/>
      <c r="U36" s="53"/>
    </row>
    <row r="37" spans="1:21" s="1" customFormat="1" ht="17" thickBot="1" x14ac:dyDescent="0.3">
      <c r="A37" s="53" t="s">
        <v>8423</v>
      </c>
      <c r="B37" s="13" t="s">
        <v>63</v>
      </c>
      <c r="C37" s="354"/>
      <c r="D37" s="53">
        <v>-146</v>
      </c>
      <c r="E37" s="354"/>
      <c r="F37" s="354"/>
      <c r="G37" s="53">
        <v>-6</v>
      </c>
      <c r="H37" s="354"/>
      <c r="I37" s="53">
        <v>-84</v>
      </c>
      <c r="J37" s="354"/>
      <c r="K37" s="53">
        <v>-84</v>
      </c>
      <c r="L37" s="354"/>
      <c r="M37" s="53">
        <v>-50</v>
      </c>
      <c r="N37" s="53">
        <v>-50</v>
      </c>
      <c r="O37" s="354"/>
      <c r="P37" s="53">
        <v>-20</v>
      </c>
      <c r="Q37" s="53">
        <v>-5</v>
      </c>
      <c r="R37" s="354"/>
      <c r="S37" s="354"/>
      <c r="T37" s="354"/>
      <c r="U37" s="354"/>
    </row>
    <row r="38" spans="1:21" s="6" customFormat="1" ht="17" thickBot="1" x14ac:dyDescent="0.3">
      <c r="A38" s="161" t="s">
        <v>8442</v>
      </c>
      <c r="B38" s="34"/>
      <c r="C38" s="34">
        <f>SUM(C25:C37)</f>
        <v>316</v>
      </c>
      <c r="D38" s="34">
        <f t="shared" ref="D38:U38" si="2">SUM(D25:D37)</f>
        <v>2906</v>
      </c>
      <c r="E38" s="34">
        <f t="shared" si="2"/>
        <v>170</v>
      </c>
      <c r="F38" s="34">
        <f t="shared" si="2"/>
        <v>516</v>
      </c>
      <c r="G38" s="34">
        <f t="shared" si="2"/>
        <v>96</v>
      </c>
      <c r="H38" s="34">
        <f t="shared" si="2"/>
        <v>2507</v>
      </c>
      <c r="I38" s="34">
        <f t="shared" si="2"/>
        <v>357</v>
      </c>
      <c r="J38" s="34">
        <f t="shared" si="2"/>
        <v>350</v>
      </c>
      <c r="K38" s="34">
        <f t="shared" si="2"/>
        <v>1090</v>
      </c>
      <c r="L38" s="34">
        <f t="shared" si="2"/>
        <v>509</v>
      </c>
      <c r="M38" s="34">
        <f t="shared" si="2"/>
        <v>926</v>
      </c>
      <c r="N38" s="34">
        <f t="shared" si="2"/>
        <v>756</v>
      </c>
      <c r="O38" s="34">
        <f t="shared" si="2"/>
        <v>123</v>
      </c>
      <c r="P38" s="34">
        <f t="shared" si="2"/>
        <v>154</v>
      </c>
      <c r="Q38" s="34">
        <f t="shared" si="2"/>
        <v>95</v>
      </c>
      <c r="R38" s="34">
        <f t="shared" si="2"/>
        <v>740</v>
      </c>
      <c r="S38" s="34">
        <f t="shared" si="2"/>
        <v>24</v>
      </c>
      <c r="T38" s="34">
        <f t="shared" si="2"/>
        <v>24</v>
      </c>
      <c r="U38" s="34">
        <f t="shared" si="2"/>
        <v>0</v>
      </c>
    </row>
    <row r="39" spans="1:21" s="1" customFormat="1" x14ac:dyDescent="0.25">
      <c r="A39" s="55">
        <v>45324</v>
      </c>
      <c r="B39" s="53" t="s">
        <v>8465</v>
      </c>
      <c r="C39" s="354"/>
      <c r="D39" s="53">
        <v>500</v>
      </c>
      <c r="E39" s="53">
        <v>100</v>
      </c>
      <c r="F39" s="53">
        <v>100</v>
      </c>
      <c r="G39" s="354"/>
      <c r="H39" s="354"/>
      <c r="I39" s="354"/>
      <c r="J39" s="354"/>
      <c r="K39" s="354"/>
      <c r="L39" s="354"/>
      <c r="M39" s="354"/>
      <c r="N39" s="354"/>
      <c r="O39" s="354"/>
      <c r="P39" s="354"/>
      <c r="Q39" s="354"/>
      <c r="R39" s="354"/>
      <c r="S39" s="354"/>
      <c r="T39" s="354"/>
      <c r="U39" s="354"/>
    </row>
    <row r="40" spans="1:21" s="1" customFormat="1" x14ac:dyDescent="0.25">
      <c r="A40" s="55">
        <v>45324</v>
      </c>
      <c r="B40" s="13" t="s">
        <v>63</v>
      </c>
      <c r="C40" s="354"/>
      <c r="D40" s="354"/>
      <c r="E40" s="354"/>
      <c r="F40" s="354"/>
      <c r="G40" s="354"/>
      <c r="H40" s="354"/>
      <c r="I40" s="53">
        <v>-64</v>
      </c>
      <c r="J40" s="354"/>
      <c r="K40" s="354"/>
      <c r="L40" s="354"/>
      <c r="M40" s="354"/>
      <c r="N40" s="53">
        <v>-91</v>
      </c>
      <c r="O40" s="354"/>
      <c r="P40" s="354"/>
      <c r="Q40" s="354"/>
      <c r="R40" s="354"/>
      <c r="S40" s="53">
        <v>-12</v>
      </c>
      <c r="T40" s="53">
        <v>-2</v>
      </c>
      <c r="U40" s="354"/>
    </row>
    <row r="41" spans="1:21" s="1" customFormat="1" x14ac:dyDescent="0.25">
      <c r="A41" s="55" t="s">
        <v>8574</v>
      </c>
      <c r="B41" s="53" t="s">
        <v>8575</v>
      </c>
      <c r="C41" s="354"/>
      <c r="D41" s="354"/>
      <c r="E41" s="354"/>
      <c r="F41" s="354"/>
      <c r="G41" s="354"/>
      <c r="H41" s="354"/>
      <c r="I41" s="53"/>
      <c r="J41" s="354"/>
      <c r="K41" s="354"/>
      <c r="L41" s="354"/>
      <c r="M41" s="354"/>
      <c r="N41" s="53"/>
      <c r="O41" s="354"/>
      <c r="P41" s="354"/>
      <c r="Q41" s="354"/>
      <c r="R41" s="53">
        <v>80</v>
      </c>
      <c r="S41" s="53"/>
      <c r="T41" s="53"/>
      <c r="U41" s="354"/>
    </row>
    <row r="42" spans="1:21" s="1" customFormat="1" x14ac:dyDescent="0.25">
      <c r="A42" s="12" t="s">
        <v>8574</v>
      </c>
      <c r="B42" s="75" t="s">
        <v>63</v>
      </c>
      <c r="C42" s="354"/>
      <c r="D42" s="354"/>
      <c r="E42" s="354"/>
      <c r="F42" s="354"/>
      <c r="G42" s="354"/>
      <c r="H42" s="53">
        <v>-10</v>
      </c>
      <c r="I42" s="53">
        <v>-68</v>
      </c>
      <c r="J42" s="354"/>
      <c r="K42" s="354"/>
      <c r="L42" s="354"/>
      <c r="M42" s="354"/>
      <c r="N42" s="53"/>
      <c r="O42" s="354"/>
      <c r="P42" s="354"/>
      <c r="Q42" s="354"/>
      <c r="R42" s="354"/>
      <c r="S42" s="53"/>
      <c r="T42" s="53"/>
      <c r="U42" s="354"/>
    </row>
    <row r="43" spans="1:21" s="1" customFormat="1" x14ac:dyDescent="0.25">
      <c r="A43" s="55" t="s">
        <v>8598</v>
      </c>
      <c r="B43" s="53" t="s">
        <v>8601</v>
      </c>
      <c r="C43" s="354"/>
      <c r="D43" s="354"/>
      <c r="E43" s="354"/>
      <c r="F43" s="354"/>
      <c r="G43" s="354"/>
      <c r="H43" s="53"/>
      <c r="I43" s="53"/>
      <c r="J43" s="354"/>
      <c r="K43" s="354"/>
      <c r="L43" s="354"/>
      <c r="M43" s="354"/>
      <c r="N43" s="53"/>
      <c r="O43" s="354"/>
      <c r="P43" s="354"/>
      <c r="Q43" s="354"/>
      <c r="R43" s="53">
        <v>120</v>
      </c>
      <c r="S43" s="53"/>
      <c r="T43" s="53"/>
      <c r="U43" s="354"/>
    </row>
    <row r="44" spans="1:21" s="1" customFormat="1" ht="17" thickBot="1" x14ac:dyDescent="0.3">
      <c r="A44" s="12" t="s">
        <v>8649</v>
      </c>
      <c r="B44" s="75" t="s">
        <v>401</v>
      </c>
      <c r="C44" s="354"/>
      <c r="D44" s="354"/>
      <c r="E44" s="354"/>
      <c r="F44" s="354"/>
      <c r="G44" s="354"/>
      <c r="H44" s="354"/>
      <c r="I44" s="354"/>
      <c r="J44" s="354"/>
      <c r="K44" s="354"/>
      <c r="L44" s="354"/>
      <c r="M44" s="354"/>
      <c r="N44" s="53">
        <v>-120</v>
      </c>
      <c r="O44" s="53">
        <v>-102</v>
      </c>
      <c r="P44" s="354"/>
      <c r="Q44" s="354"/>
      <c r="R44" s="354"/>
      <c r="S44" s="354"/>
      <c r="T44" s="354"/>
      <c r="U44" s="354"/>
    </row>
    <row r="45" spans="1:21" s="6" customFormat="1" ht="17" thickBot="1" x14ac:dyDescent="0.3">
      <c r="A45" s="161" t="s">
        <v>8539</v>
      </c>
      <c r="B45" s="34"/>
      <c r="C45" s="34">
        <f t="shared" ref="C45:U45" si="3">SUM(C38:C44)</f>
        <v>316</v>
      </c>
      <c r="D45" s="34">
        <f t="shared" si="3"/>
        <v>3406</v>
      </c>
      <c r="E45" s="34">
        <f t="shared" si="3"/>
        <v>270</v>
      </c>
      <c r="F45" s="34">
        <f t="shared" si="3"/>
        <v>616</v>
      </c>
      <c r="G45" s="34">
        <f t="shared" si="3"/>
        <v>96</v>
      </c>
      <c r="H45" s="34">
        <f t="shared" si="3"/>
        <v>2497</v>
      </c>
      <c r="I45" s="34">
        <f t="shared" si="3"/>
        <v>225</v>
      </c>
      <c r="J45" s="34">
        <f t="shared" si="3"/>
        <v>350</v>
      </c>
      <c r="K45" s="34">
        <f t="shared" si="3"/>
        <v>1090</v>
      </c>
      <c r="L45" s="34">
        <f t="shared" si="3"/>
        <v>509</v>
      </c>
      <c r="M45" s="34">
        <f t="shared" si="3"/>
        <v>926</v>
      </c>
      <c r="N45" s="34">
        <f t="shared" si="3"/>
        <v>545</v>
      </c>
      <c r="O45" s="34">
        <f t="shared" si="3"/>
        <v>21</v>
      </c>
      <c r="P45" s="34">
        <f t="shared" si="3"/>
        <v>154</v>
      </c>
      <c r="Q45" s="34">
        <f t="shared" si="3"/>
        <v>95</v>
      </c>
      <c r="R45" s="34">
        <f t="shared" si="3"/>
        <v>940</v>
      </c>
      <c r="S45" s="34">
        <f t="shared" si="3"/>
        <v>12</v>
      </c>
      <c r="T45" s="34">
        <f t="shared" si="3"/>
        <v>22</v>
      </c>
      <c r="U45" s="34">
        <f t="shared" si="3"/>
        <v>0</v>
      </c>
    </row>
    <row r="46" spans="1:21" s="1" customFormat="1" x14ac:dyDescent="0.25">
      <c r="A46" s="55">
        <v>45019</v>
      </c>
      <c r="B46" s="75" t="s">
        <v>8679</v>
      </c>
      <c r="C46" s="354"/>
      <c r="D46" s="354"/>
      <c r="E46" s="354"/>
      <c r="F46" s="354"/>
      <c r="G46" s="53">
        <v>24</v>
      </c>
      <c r="H46" s="354"/>
      <c r="I46" s="354"/>
      <c r="J46" s="354"/>
      <c r="K46" s="53">
        <v>100</v>
      </c>
      <c r="L46" s="354"/>
      <c r="M46" s="354"/>
      <c r="N46" s="354"/>
      <c r="O46" s="354"/>
      <c r="P46" s="354"/>
      <c r="Q46" s="354"/>
      <c r="R46" s="53">
        <v>90</v>
      </c>
      <c r="S46" s="354"/>
      <c r="T46" s="354"/>
      <c r="U46" s="354"/>
    </row>
    <row r="47" spans="1:21" s="1" customFormat="1" x14ac:dyDescent="0.25">
      <c r="A47" s="55">
        <v>45019</v>
      </c>
      <c r="B47" s="75" t="s">
        <v>8681</v>
      </c>
      <c r="C47" s="354"/>
      <c r="D47" s="354"/>
      <c r="E47" s="354"/>
      <c r="F47" s="354"/>
      <c r="G47" s="354"/>
      <c r="H47" s="354"/>
      <c r="I47" s="354"/>
      <c r="J47" s="354"/>
      <c r="K47" s="354"/>
      <c r="L47" s="354"/>
      <c r="M47" s="354"/>
      <c r="N47" s="354"/>
      <c r="O47" s="354"/>
      <c r="P47" s="53">
        <v>160</v>
      </c>
      <c r="Q47" s="354"/>
      <c r="R47" s="354"/>
      <c r="S47" s="354"/>
      <c r="T47" s="354"/>
      <c r="U47" s="354"/>
    </row>
    <row r="48" spans="1:21" s="1" customFormat="1" x14ac:dyDescent="0.25">
      <c r="A48" s="55">
        <v>45385</v>
      </c>
      <c r="B48" s="75" t="s">
        <v>6189</v>
      </c>
      <c r="C48" s="53">
        <v>9</v>
      </c>
      <c r="D48" s="354"/>
      <c r="E48" s="53">
        <v>7</v>
      </c>
      <c r="F48" s="354"/>
      <c r="G48" s="354"/>
      <c r="H48" s="354"/>
      <c r="I48" s="354"/>
      <c r="J48" s="354"/>
      <c r="K48" s="354"/>
      <c r="L48" s="354"/>
      <c r="M48" s="354"/>
      <c r="N48" s="354"/>
      <c r="O48" s="354"/>
      <c r="P48" s="354"/>
      <c r="Q48" s="354"/>
      <c r="R48" s="354"/>
      <c r="S48" s="354"/>
      <c r="T48" s="354"/>
      <c r="U48" s="354"/>
    </row>
    <row r="49" spans="1:21" s="1" customFormat="1" x14ac:dyDescent="0.25">
      <c r="A49" s="55">
        <v>45385</v>
      </c>
      <c r="B49" s="75" t="s">
        <v>63</v>
      </c>
      <c r="C49" s="354"/>
      <c r="D49" s="354"/>
      <c r="E49" s="354"/>
      <c r="F49" s="354"/>
      <c r="G49" s="354"/>
      <c r="H49" s="53">
        <v>-10</v>
      </c>
      <c r="I49" s="53">
        <v>-83</v>
      </c>
      <c r="J49" s="354"/>
      <c r="K49" s="354"/>
      <c r="L49" s="53">
        <v>-70</v>
      </c>
      <c r="M49" s="53">
        <v>-100</v>
      </c>
      <c r="N49" s="53">
        <v>-100</v>
      </c>
      <c r="O49" s="354"/>
      <c r="P49" s="354"/>
      <c r="Q49" s="354"/>
      <c r="R49" s="354"/>
      <c r="S49" s="354"/>
      <c r="T49" s="354"/>
      <c r="U49" s="354"/>
    </row>
    <row r="50" spans="1:21" s="1" customFormat="1" x14ac:dyDescent="0.25">
      <c r="A50" s="55">
        <v>45385</v>
      </c>
      <c r="B50" s="75" t="s">
        <v>63</v>
      </c>
      <c r="C50" s="354"/>
      <c r="D50" s="354"/>
      <c r="E50" s="354"/>
      <c r="F50" s="354"/>
      <c r="G50" s="354"/>
      <c r="H50" s="354"/>
      <c r="I50" s="53">
        <v>-21</v>
      </c>
      <c r="J50" s="53">
        <v>-10</v>
      </c>
      <c r="K50" s="354"/>
      <c r="L50" s="354"/>
      <c r="M50" s="53">
        <v>-60</v>
      </c>
      <c r="N50" s="53">
        <v>-80</v>
      </c>
      <c r="O50" s="354"/>
      <c r="P50" s="354"/>
      <c r="Q50" s="354"/>
      <c r="R50" s="354"/>
      <c r="S50" s="354"/>
      <c r="T50" s="354"/>
      <c r="U50" s="354"/>
    </row>
    <row r="51" spans="1:21" s="1" customFormat="1" x14ac:dyDescent="0.25">
      <c r="A51" s="55">
        <v>45415</v>
      </c>
      <c r="B51" s="75" t="s">
        <v>8683</v>
      </c>
      <c r="C51" s="53">
        <v>40</v>
      </c>
      <c r="D51" s="354"/>
      <c r="E51" s="354"/>
      <c r="F51" s="354"/>
      <c r="G51" s="53">
        <v>50</v>
      </c>
      <c r="H51" s="354"/>
      <c r="I51" s="354"/>
      <c r="J51" s="354"/>
      <c r="K51" s="53">
        <v>80</v>
      </c>
      <c r="L51" s="354"/>
      <c r="M51" s="354"/>
      <c r="N51" s="354"/>
      <c r="O51" s="354"/>
      <c r="P51" s="53">
        <v>200</v>
      </c>
      <c r="Q51" s="354"/>
      <c r="R51" s="53">
        <v>75</v>
      </c>
      <c r="S51" s="354"/>
      <c r="T51" s="354"/>
      <c r="U51" s="354"/>
    </row>
    <row r="52" spans="1:21" s="1" customFormat="1" x14ac:dyDescent="0.25">
      <c r="A52" s="55">
        <v>45415</v>
      </c>
      <c r="B52" s="75" t="s">
        <v>63</v>
      </c>
      <c r="C52" s="354"/>
      <c r="D52" s="53">
        <v>-287</v>
      </c>
      <c r="E52" s="354"/>
      <c r="F52" s="354"/>
      <c r="G52" s="354"/>
      <c r="H52" s="53">
        <v>-15</v>
      </c>
      <c r="I52" s="354"/>
      <c r="J52" s="53">
        <v>-50</v>
      </c>
      <c r="K52" s="354"/>
      <c r="L52" s="354"/>
      <c r="M52" s="53">
        <v>-25</v>
      </c>
      <c r="N52" s="53">
        <v>-135</v>
      </c>
      <c r="O52" s="354"/>
      <c r="P52" s="354"/>
      <c r="Q52" s="53">
        <v>-19</v>
      </c>
      <c r="R52" s="354"/>
      <c r="S52" s="354"/>
      <c r="T52" s="354"/>
      <c r="U52" s="354"/>
    </row>
    <row r="53" spans="1:21" s="1" customFormat="1" x14ac:dyDescent="0.25">
      <c r="A53" s="55">
        <v>45446</v>
      </c>
      <c r="B53" s="75" t="s">
        <v>8690</v>
      </c>
      <c r="C53" s="354"/>
      <c r="D53" s="354"/>
      <c r="E53" s="354"/>
      <c r="F53" s="354"/>
      <c r="G53" s="354"/>
      <c r="H53" s="354"/>
      <c r="I53" s="354"/>
      <c r="J53" s="354"/>
      <c r="K53" s="53">
        <v>160</v>
      </c>
      <c r="L53" s="354"/>
      <c r="M53" s="354"/>
      <c r="N53" s="354"/>
      <c r="O53" s="354"/>
      <c r="P53" s="53">
        <v>265</v>
      </c>
      <c r="Q53" s="354"/>
      <c r="R53" s="53">
        <v>130</v>
      </c>
      <c r="S53" s="354"/>
      <c r="T53" s="354"/>
      <c r="U53" s="354"/>
    </row>
    <row r="54" spans="1:21" s="1" customFormat="1" x14ac:dyDescent="0.25">
      <c r="A54" s="55">
        <v>45446</v>
      </c>
      <c r="B54" s="75" t="s">
        <v>63</v>
      </c>
      <c r="C54" s="354"/>
      <c r="D54" s="354"/>
      <c r="E54" s="354"/>
      <c r="F54" s="53">
        <v>-36</v>
      </c>
      <c r="G54" s="354"/>
      <c r="H54" s="354"/>
      <c r="I54" s="354"/>
      <c r="J54" s="354"/>
      <c r="K54" s="354"/>
      <c r="L54" s="53">
        <v>-24</v>
      </c>
      <c r="M54" s="354"/>
      <c r="N54" s="354"/>
      <c r="O54" s="354"/>
      <c r="P54" s="354"/>
      <c r="Q54" s="354"/>
      <c r="R54" s="354"/>
      <c r="S54" s="53">
        <v>-4</v>
      </c>
      <c r="T54" s="53">
        <v>-1</v>
      </c>
      <c r="U54" s="354"/>
    </row>
    <row r="55" spans="1:21" s="1" customFormat="1" x14ac:dyDescent="0.25">
      <c r="A55" s="12">
        <v>45538</v>
      </c>
      <c r="B55" s="75" t="s">
        <v>63</v>
      </c>
      <c r="C55" s="354"/>
      <c r="D55" s="53">
        <v>-100</v>
      </c>
      <c r="E55" s="354"/>
      <c r="F55" s="53">
        <v>-147</v>
      </c>
      <c r="G55" s="354"/>
      <c r="H55" s="354"/>
      <c r="I55" s="53">
        <v>-65</v>
      </c>
      <c r="J55" s="354"/>
      <c r="K55" s="354"/>
      <c r="L55" s="354"/>
      <c r="M55" s="354"/>
      <c r="N55" s="354"/>
      <c r="O55" s="354"/>
      <c r="P55" s="354"/>
      <c r="Q55" s="354"/>
      <c r="R55" s="354"/>
      <c r="S55" s="354"/>
      <c r="T55" s="354"/>
      <c r="U55" s="354"/>
    </row>
    <row r="56" spans="1:21" s="1" customFormat="1" x14ac:dyDescent="0.25">
      <c r="A56" s="35" t="s">
        <v>8726</v>
      </c>
      <c r="B56" s="13" t="s">
        <v>8728</v>
      </c>
      <c r="C56" s="354"/>
      <c r="D56" s="354"/>
      <c r="E56" s="354"/>
      <c r="F56" s="354"/>
      <c r="G56" s="354"/>
      <c r="H56" s="354"/>
      <c r="I56" s="354"/>
      <c r="J56" s="354"/>
      <c r="K56" s="53">
        <v>100</v>
      </c>
      <c r="L56" s="354"/>
      <c r="M56" s="354"/>
      <c r="N56" s="354"/>
      <c r="O56" s="354"/>
      <c r="P56" s="53">
        <v>30</v>
      </c>
      <c r="Q56" s="354"/>
      <c r="R56" s="53">
        <v>100</v>
      </c>
      <c r="S56" s="354"/>
      <c r="T56" s="354"/>
      <c r="U56" s="354"/>
    </row>
    <row r="57" spans="1:21" s="1" customFormat="1" x14ac:dyDescent="0.25">
      <c r="A57" s="35" t="s">
        <v>8726</v>
      </c>
      <c r="B57" s="75" t="s">
        <v>63</v>
      </c>
      <c r="C57" s="354"/>
      <c r="D57" s="53">
        <v>-247</v>
      </c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4"/>
      <c r="P57" s="354"/>
      <c r="Q57" s="53">
        <v>-6</v>
      </c>
      <c r="R57" s="354"/>
      <c r="S57" s="354"/>
      <c r="T57" s="354"/>
      <c r="U57" s="354"/>
    </row>
    <row r="58" spans="1:21" s="1" customFormat="1" x14ac:dyDescent="0.25">
      <c r="A58" s="35" t="s">
        <v>8726</v>
      </c>
      <c r="B58" s="75" t="s">
        <v>63</v>
      </c>
      <c r="C58" s="354"/>
      <c r="D58" s="354"/>
      <c r="E58" s="354"/>
      <c r="F58" s="53">
        <v>-60</v>
      </c>
      <c r="G58" s="354"/>
      <c r="H58" s="53">
        <v>-10</v>
      </c>
      <c r="I58" s="53">
        <v>-45</v>
      </c>
      <c r="J58" s="53">
        <v>-40</v>
      </c>
      <c r="K58" s="354"/>
      <c r="L58" s="53">
        <v>-100</v>
      </c>
      <c r="M58" s="354"/>
      <c r="N58" s="53">
        <v>-127</v>
      </c>
      <c r="O58" s="354"/>
      <c r="P58" s="354"/>
      <c r="Q58" s="354"/>
      <c r="R58" s="354"/>
      <c r="S58" s="53">
        <v>-8</v>
      </c>
      <c r="T58" s="53">
        <v>-5</v>
      </c>
      <c r="U58" s="354"/>
    </row>
    <row r="59" spans="1:21" s="1" customFormat="1" x14ac:dyDescent="0.25">
      <c r="A59" s="36" t="s">
        <v>8729</v>
      </c>
      <c r="B59" s="436" t="s">
        <v>8732</v>
      </c>
      <c r="C59" s="354"/>
      <c r="D59" s="354"/>
      <c r="E59" s="354"/>
      <c r="F59" s="354"/>
      <c r="G59" s="354"/>
      <c r="H59" s="354"/>
      <c r="I59" s="354"/>
      <c r="J59" s="354"/>
      <c r="K59" s="53">
        <v>100</v>
      </c>
      <c r="L59" s="354"/>
      <c r="M59" s="354"/>
      <c r="N59" s="354"/>
      <c r="O59" s="354"/>
      <c r="P59" s="53">
        <v>100</v>
      </c>
      <c r="Q59" s="354"/>
      <c r="R59" s="53">
        <v>100</v>
      </c>
      <c r="S59" s="354"/>
      <c r="T59" s="354"/>
      <c r="U59" s="354"/>
    </row>
    <row r="60" spans="1:21" s="1" customFormat="1" x14ac:dyDescent="0.25">
      <c r="A60" s="36" t="s">
        <v>8729</v>
      </c>
      <c r="B60" s="436" t="s">
        <v>63</v>
      </c>
      <c r="C60" s="354"/>
      <c r="D60" s="53">
        <v>-121</v>
      </c>
      <c r="E60" s="354"/>
      <c r="F60" s="53">
        <v>-42</v>
      </c>
      <c r="G60" s="53">
        <v>-61</v>
      </c>
      <c r="H60" s="354"/>
      <c r="I60" s="354"/>
      <c r="J60" s="53">
        <v>-10</v>
      </c>
      <c r="K60" s="354"/>
      <c r="L60" s="354"/>
      <c r="M60" s="354"/>
      <c r="N60" s="354"/>
      <c r="O60" s="354"/>
      <c r="P60" s="354"/>
      <c r="Q60" s="53">
        <v>-6</v>
      </c>
      <c r="R60" s="354"/>
      <c r="S60" s="354"/>
      <c r="T60" s="354"/>
      <c r="U60" s="354"/>
    </row>
    <row r="61" spans="1:21" s="1" customFormat="1" x14ac:dyDescent="0.25">
      <c r="A61" s="36" t="s">
        <v>8748</v>
      </c>
      <c r="B61" s="436" t="s">
        <v>8750</v>
      </c>
      <c r="C61" s="354"/>
      <c r="D61" s="354"/>
      <c r="E61" s="354"/>
      <c r="F61" s="354"/>
      <c r="G61" s="354"/>
      <c r="H61" s="53">
        <v>150</v>
      </c>
      <c r="I61" s="354"/>
      <c r="J61" s="354"/>
      <c r="K61" s="53">
        <v>150</v>
      </c>
      <c r="L61" s="354"/>
      <c r="M61" s="354"/>
      <c r="N61" s="354"/>
      <c r="O61" s="354"/>
      <c r="P61" s="53">
        <v>70</v>
      </c>
      <c r="Q61" s="354"/>
      <c r="R61" s="53">
        <v>150</v>
      </c>
      <c r="S61" s="354"/>
      <c r="T61" s="354"/>
      <c r="U61" s="354"/>
    </row>
    <row r="62" spans="1:21" s="1" customFormat="1" x14ac:dyDescent="0.25">
      <c r="A62" s="55" t="s">
        <v>8761</v>
      </c>
      <c r="B62" s="436" t="s">
        <v>63</v>
      </c>
      <c r="C62" s="354"/>
      <c r="D62" s="354"/>
      <c r="E62" s="354"/>
      <c r="F62" s="354"/>
      <c r="G62" s="53">
        <v>-7</v>
      </c>
      <c r="H62" s="354"/>
      <c r="I62" s="53">
        <v>-8</v>
      </c>
      <c r="J62" s="354"/>
      <c r="K62" s="354"/>
      <c r="L62" s="354"/>
      <c r="M62" s="354"/>
      <c r="N62" s="354"/>
      <c r="O62" s="354"/>
      <c r="P62" s="354"/>
      <c r="Q62" s="354"/>
      <c r="R62" s="354"/>
      <c r="S62" s="354"/>
      <c r="T62" s="354"/>
      <c r="U62" s="354"/>
    </row>
    <row r="63" spans="1:21" s="1" customFormat="1" x14ac:dyDescent="0.25">
      <c r="A63" s="55" t="s">
        <v>8774</v>
      </c>
      <c r="B63" s="436" t="s">
        <v>8776</v>
      </c>
      <c r="C63" s="354"/>
      <c r="D63" s="354"/>
      <c r="E63" s="354"/>
      <c r="F63" s="354"/>
      <c r="G63" s="354"/>
      <c r="H63" s="354"/>
      <c r="I63" s="354"/>
      <c r="J63" s="354"/>
      <c r="K63" s="53">
        <v>50</v>
      </c>
      <c r="L63" s="354"/>
      <c r="M63" s="354"/>
      <c r="N63" s="354"/>
      <c r="O63" s="354"/>
      <c r="P63" s="53">
        <v>50</v>
      </c>
      <c r="Q63" s="354"/>
      <c r="R63" s="53">
        <v>50</v>
      </c>
      <c r="S63" s="354"/>
      <c r="T63" s="354"/>
      <c r="U63" s="354"/>
    </row>
    <row r="64" spans="1:21" s="1" customFormat="1" x14ac:dyDescent="0.25">
      <c r="A64" s="55" t="s">
        <v>8783</v>
      </c>
      <c r="B64" s="436" t="s">
        <v>8785</v>
      </c>
      <c r="C64" s="354"/>
      <c r="D64" s="354"/>
      <c r="E64" s="354"/>
      <c r="F64" s="354"/>
      <c r="G64" s="354"/>
      <c r="H64" s="53">
        <v>50</v>
      </c>
      <c r="I64" s="354"/>
      <c r="J64" s="354"/>
      <c r="K64" s="354"/>
      <c r="L64" s="354"/>
      <c r="M64" s="354"/>
      <c r="N64" s="354"/>
      <c r="O64" s="354"/>
      <c r="P64" s="53">
        <v>100</v>
      </c>
      <c r="Q64" s="354"/>
      <c r="R64" s="354"/>
      <c r="S64" s="354"/>
      <c r="T64" s="354"/>
      <c r="U64" s="354"/>
    </row>
    <row r="65" spans="1:21" s="1" customFormat="1" ht="17" thickBot="1" x14ac:dyDescent="0.3">
      <c r="A65" s="36" t="s">
        <v>8794</v>
      </c>
      <c r="B65" s="436" t="s">
        <v>8797</v>
      </c>
      <c r="C65" s="354"/>
      <c r="D65" s="53">
        <v>200</v>
      </c>
      <c r="E65" s="354"/>
      <c r="F65" s="354"/>
      <c r="G65" s="354"/>
      <c r="H65" s="53">
        <v>100</v>
      </c>
      <c r="I65" s="354"/>
      <c r="J65" s="354"/>
      <c r="K65" s="53">
        <v>50</v>
      </c>
      <c r="L65" s="354"/>
      <c r="M65" s="354"/>
      <c r="N65" s="354"/>
      <c r="O65" s="354"/>
      <c r="P65" s="354"/>
      <c r="Q65" s="354"/>
      <c r="R65" s="354"/>
      <c r="S65" s="354"/>
      <c r="T65" s="354"/>
      <c r="U65" s="354"/>
    </row>
    <row r="66" spans="1:21" s="6" customFormat="1" ht="17" thickBot="1" x14ac:dyDescent="0.3">
      <c r="A66" s="161" t="s">
        <v>8805</v>
      </c>
      <c r="B66" s="34"/>
      <c r="C66" s="34">
        <f t="shared" ref="C66:U66" si="4">SUM(C45:C65)</f>
        <v>365</v>
      </c>
      <c r="D66" s="34">
        <f t="shared" si="4"/>
        <v>2851</v>
      </c>
      <c r="E66" s="34">
        <f t="shared" si="4"/>
        <v>277</v>
      </c>
      <c r="F66" s="34">
        <f t="shared" si="4"/>
        <v>331</v>
      </c>
      <c r="G66" s="34">
        <f t="shared" si="4"/>
        <v>102</v>
      </c>
      <c r="H66" s="34">
        <f t="shared" si="4"/>
        <v>2762</v>
      </c>
      <c r="I66" s="34">
        <f t="shared" si="4"/>
        <v>3</v>
      </c>
      <c r="J66" s="34">
        <f t="shared" si="4"/>
        <v>240</v>
      </c>
      <c r="K66" s="34">
        <f t="shared" si="4"/>
        <v>1880</v>
      </c>
      <c r="L66" s="34">
        <f t="shared" si="4"/>
        <v>315</v>
      </c>
      <c r="M66" s="34">
        <f t="shared" si="4"/>
        <v>741</v>
      </c>
      <c r="N66" s="34">
        <f t="shared" si="4"/>
        <v>103</v>
      </c>
      <c r="O66" s="34">
        <f t="shared" si="4"/>
        <v>21</v>
      </c>
      <c r="P66" s="34">
        <f t="shared" si="4"/>
        <v>1129</v>
      </c>
      <c r="Q66" s="34">
        <f t="shared" si="4"/>
        <v>64</v>
      </c>
      <c r="R66" s="34">
        <f t="shared" si="4"/>
        <v>1635</v>
      </c>
      <c r="S66" s="34">
        <f t="shared" si="4"/>
        <v>0</v>
      </c>
      <c r="T66" s="34">
        <f t="shared" si="4"/>
        <v>16</v>
      </c>
      <c r="U66" s="34">
        <f t="shared" si="4"/>
        <v>0</v>
      </c>
    </row>
    <row r="67" spans="1:21" s="1" customFormat="1" x14ac:dyDescent="0.25">
      <c r="A67" s="809" t="s">
        <v>8926</v>
      </c>
      <c r="B67" s="1623" t="s">
        <v>63</v>
      </c>
      <c r="C67" s="354"/>
      <c r="D67" s="53">
        <v>-100</v>
      </c>
      <c r="E67" s="354"/>
      <c r="F67" s="354"/>
      <c r="G67" s="53">
        <v>-40</v>
      </c>
      <c r="H67" s="354"/>
      <c r="I67" s="354"/>
      <c r="J67" s="53">
        <v>-45</v>
      </c>
      <c r="K67" s="354"/>
      <c r="L67" s="354"/>
      <c r="M67" s="354"/>
      <c r="N67" s="354"/>
      <c r="O67" s="354"/>
      <c r="P67" s="354"/>
      <c r="Q67" s="354"/>
      <c r="R67" s="354"/>
      <c r="S67" s="354"/>
      <c r="T67" s="354"/>
      <c r="U67" s="354"/>
    </row>
    <row r="68" spans="1:21" s="1" customFormat="1" x14ac:dyDescent="0.25">
      <c r="A68" s="55" t="s">
        <v>8990</v>
      </c>
      <c r="B68" s="53" t="s">
        <v>63</v>
      </c>
      <c r="C68" s="354"/>
      <c r="D68" s="53">
        <v>-19</v>
      </c>
      <c r="E68" s="354"/>
      <c r="F68" s="354"/>
      <c r="G68" s="53">
        <v>-9</v>
      </c>
      <c r="H68" s="354"/>
      <c r="I68" s="354"/>
      <c r="J68" s="354"/>
      <c r="K68" s="354"/>
      <c r="L68" s="354"/>
      <c r="M68" s="53">
        <v>-23</v>
      </c>
      <c r="N68" s="53">
        <v>-52</v>
      </c>
      <c r="O68" s="354"/>
      <c r="P68" s="354"/>
      <c r="Q68" s="53">
        <v>-1</v>
      </c>
      <c r="R68" s="354"/>
      <c r="S68" s="354"/>
      <c r="T68" s="354"/>
      <c r="U68" s="354"/>
    </row>
    <row r="69" spans="1:21" s="1" customFormat="1" ht="17" thickBot="1" x14ac:dyDescent="0.3">
      <c r="A69" s="55" t="s">
        <v>8990</v>
      </c>
      <c r="B69" s="53" t="s">
        <v>63</v>
      </c>
      <c r="C69" s="354"/>
      <c r="D69" s="354"/>
      <c r="E69" s="354"/>
      <c r="F69" s="354"/>
      <c r="G69" s="354"/>
      <c r="H69" s="53">
        <v>-97</v>
      </c>
      <c r="I69" s="354"/>
      <c r="J69" s="53">
        <v>-55</v>
      </c>
      <c r="K69" s="53">
        <v>-85</v>
      </c>
      <c r="L69" s="53">
        <v>-201</v>
      </c>
      <c r="M69" s="354"/>
      <c r="N69" s="354"/>
      <c r="O69" s="354"/>
      <c r="P69" s="354"/>
      <c r="Q69" s="354"/>
      <c r="R69" s="53">
        <v>-244</v>
      </c>
      <c r="S69" s="354"/>
      <c r="T69" s="53">
        <v>-12</v>
      </c>
      <c r="U69" s="354"/>
    </row>
    <row r="70" spans="1:21" s="6" customFormat="1" ht="17" thickBot="1" x14ac:dyDescent="0.3">
      <c r="A70" s="161" t="s">
        <v>9009</v>
      </c>
      <c r="B70" s="34"/>
      <c r="C70" s="34">
        <f>SUM(C66:C69)</f>
        <v>365</v>
      </c>
      <c r="D70" s="34">
        <f t="shared" ref="D70:S70" si="5">SUM(D66:D69)</f>
        <v>2732</v>
      </c>
      <c r="E70" s="34">
        <f t="shared" si="5"/>
        <v>277</v>
      </c>
      <c r="F70" s="34">
        <f t="shared" si="5"/>
        <v>331</v>
      </c>
      <c r="G70" s="34">
        <f t="shared" si="5"/>
        <v>53</v>
      </c>
      <c r="H70" s="34">
        <f t="shared" si="5"/>
        <v>2665</v>
      </c>
      <c r="I70" s="34">
        <f t="shared" si="5"/>
        <v>3</v>
      </c>
      <c r="J70" s="34">
        <f t="shared" si="5"/>
        <v>140</v>
      </c>
      <c r="K70" s="34">
        <f t="shared" si="5"/>
        <v>1795</v>
      </c>
      <c r="L70" s="34">
        <f t="shared" si="5"/>
        <v>114</v>
      </c>
      <c r="M70" s="34">
        <f t="shared" si="5"/>
        <v>718</v>
      </c>
      <c r="N70" s="34">
        <f t="shared" si="5"/>
        <v>51</v>
      </c>
      <c r="O70" s="34">
        <f t="shared" si="5"/>
        <v>21</v>
      </c>
      <c r="P70" s="34">
        <f t="shared" si="5"/>
        <v>1129</v>
      </c>
      <c r="Q70" s="34">
        <f t="shared" si="5"/>
        <v>63</v>
      </c>
      <c r="R70" s="34">
        <f t="shared" si="5"/>
        <v>1391</v>
      </c>
      <c r="S70" s="34">
        <f t="shared" si="5"/>
        <v>0</v>
      </c>
      <c r="T70" s="34">
        <f>SUM(T66:T69)</f>
        <v>4</v>
      </c>
      <c r="U70" s="34">
        <f>SUM(U66:U69)</f>
        <v>0</v>
      </c>
    </row>
    <row r="71" spans="1:21" s="1" customFormat="1" x14ac:dyDescent="0.25">
      <c r="A71" s="55">
        <v>45356</v>
      </c>
      <c r="B71" s="53" t="s">
        <v>63</v>
      </c>
      <c r="C71" s="354"/>
      <c r="D71" s="354"/>
      <c r="E71" s="354"/>
      <c r="F71" s="354"/>
      <c r="G71" s="354"/>
      <c r="H71" s="53"/>
      <c r="I71" s="354"/>
      <c r="J71" s="53"/>
      <c r="K71" s="53">
        <v>-217</v>
      </c>
      <c r="L71" s="53"/>
      <c r="M71" s="354"/>
      <c r="N71" s="354"/>
      <c r="O71" s="354"/>
      <c r="P71" s="53">
        <v>-92</v>
      </c>
      <c r="Q71" s="354"/>
      <c r="R71" s="53"/>
      <c r="S71" s="354"/>
      <c r="T71" s="53"/>
      <c r="U71" s="354"/>
    </row>
    <row r="72" spans="1:21" s="1" customFormat="1" x14ac:dyDescent="0.25">
      <c r="A72" s="55">
        <v>45448</v>
      </c>
      <c r="B72" s="14" t="s">
        <v>63</v>
      </c>
      <c r="C72" s="354"/>
      <c r="D72" s="354"/>
      <c r="E72" s="354"/>
      <c r="F72" s="354"/>
      <c r="G72" s="354"/>
      <c r="H72" s="354"/>
      <c r="I72" s="354"/>
      <c r="J72" s="354"/>
      <c r="K72" s="53">
        <v>-260</v>
      </c>
      <c r="L72" s="354"/>
      <c r="M72" s="354"/>
      <c r="N72" s="354"/>
      <c r="O72" s="354"/>
      <c r="P72" s="53">
        <v>-144</v>
      </c>
      <c r="Q72" s="354"/>
      <c r="R72" s="354"/>
      <c r="S72" s="354"/>
      <c r="T72" s="354"/>
      <c r="U72" s="354"/>
    </row>
    <row r="73" spans="1:21" x14ac:dyDescent="0.25">
      <c r="A73" s="55">
        <v>45509</v>
      </c>
      <c r="B73" s="13" t="s">
        <v>63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>
        <v>-73</v>
      </c>
      <c r="Q73" s="53"/>
      <c r="R73" s="53"/>
      <c r="S73" s="53"/>
      <c r="T73" s="53"/>
      <c r="U73" s="53"/>
    </row>
    <row r="74" spans="1:21" s="1" customFormat="1" x14ac:dyDescent="0.25">
      <c r="A74" s="12">
        <v>45540</v>
      </c>
      <c r="B74" s="436" t="s">
        <v>63</v>
      </c>
      <c r="C74" s="354"/>
      <c r="D74" s="53">
        <v>-15</v>
      </c>
      <c r="E74" s="354"/>
      <c r="F74" s="354"/>
      <c r="G74" s="354"/>
      <c r="H74" s="53">
        <v>-125</v>
      </c>
      <c r="I74" s="354"/>
      <c r="J74" s="354"/>
      <c r="K74" s="53">
        <v>-200</v>
      </c>
      <c r="L74" s="354"/>
      <c r="M74" s="354"/>
      <c r="N74" s="354"/>
      <c r="O74" s="354"/>
      <c r="P74" s="53">
        <v>-37</v>
      </c>
      <c r="Q74" s="53">
        <v>-3</v>
      </c>
      <c r="R74" s="53">
        <v>-85</v>
      </c>
      <c r="S74" s="354"/>
      <c r="T74" s="354"/>
      <c r="U74" s="354"/>
    </row>
    <row r="75" spans="1:21" x14ac:dyDescent="0.25">
      <c r="A75" s="55">
        <v>45570</v>
      </c>
      <c r="B75" s="13" t="s">
        <v>63</v>
      </c>
      <c r="C75" s="53"/>
      <c r="D75" s="53"/>
      <c r="E75" s="53"/>
      <c r="F75" s="53"/>
      <c r="G75" s="53"/>
      <c r="H75" s="53"/>
      <c r="I75" s="53"/>
      <c r="J75" s="53"/>
      <c r="K75" s="53">
        <v>-126</v>
      </c>
      <c r="L75" s="53"/>
      <c r="M75" s="53"/>
      <c r="N75" s="53"/>
      <c r="O75" s="53"/>
      <c r="P75" s="53"/>
      <c r="Q75" s="53"/>
      <c r="R75" s="53"/>
      <c r="S75" s="53"/>
      <c r="T75" s="53"/>
      <c r="U75" s="53"/>
    </row>
    <row r="76" spans="1:21" s="1" customFormat="1" x14ac:dyDescent="0.25">
      <c r="A76" s="55" t="s">
        <v>9120</v>
      </c>
      <c r="B76" s="13" t="s">
        <v>63</v>
      </c>
      <c r="C76" s="354"/>
      <c r="D76" s="354"/>
      <c r="E76" s="354"/>
      <c r="F76" s="354"/>
      <c r="G76" s="354"/>
      <c r="H76" s="354"/>
      <c r="I76" s="354"/>
      <c r="J76" s="354"/>
      <c r="K76" s="53">
        <v>-100</v>
      </c>
      <c r="L76" s="354"/>
      <c r="M76" s="53">
        <v>-160</v>
      </c>
      <c r="N76" s="354"/>
      <c r="O76" s="354"/>
      <c r="P76" s="53">
        <v>-35</v>
      </c>
      <c r="Q76" s="354"/>
      <c r="R76" s="53">
        <v>-83</v>
      </c>
      <c r="S76" s="354"/>
      <c r="T76" s="354"/>
      <c r="U76" s="354"/>
    </row>
    <row r="77" spans="1:21" s="1" customFormat="1" x14ac:dyDescent="0.25">
      <c r="A77" s="36" t="s">
        <v>9132</v>
      </c>
      <c r="B77" s="13" t="s">
        <v>63</v>
      </c>
      <c r="C77" s="354"/>
      <c r="D77" s="354"/>
      <c r="E77" s="354"/>
      <c r="F77" s="354"/>
      <c r="G77" s="354"/>
      <c r="H77" s="53">
        <v>-300</v>
      </c>
      <c r="I77" s="354"/>
      <c r="J77" s="354"/>
      <c r="K77" s="53">
        <v>-130</v>
      </c>
      <c r="L77" s="354"/>
      <c r="M77" s="53">
        <v>-100</v>
      </c>
      <c r="N77" s="354"/>
      <c r="O77" s="354"/>
      <c r="P77" s="53">
        <v>-40</v>
      </c>
      <c r="Q77" s="354"/>
      <c r="R77" s="53">
        <v>-84</v>
      </c>
      <c r="S77" s="354"/>
      <c r="T77" s="354"/>
      <c r="U77" s="354"/>
    </row>
    <row r="78" spans="1:21" s="1" customFormat="1" x14ac:dyDescent="0.25">
      <c r="A78" s="35" t="s">
        <v>9156</v>
      </c>
      <c r="B78" s="53" t="s">
        <v>63</v>
      </c>
      <c r="C78" s="354"/>
      <c r="D78" s="354"/>
      <c r="E78" s="354"/>
      <c r="F78" s="354"/>
      <c r="G78" s="354"/>
      <c r="H78" s="354"/>
      <c r="I78" s="354"/>
      <c r="J78" s="354"/>
      <c r="K78" s="354"/>
      <c r="L78" s="354"/>
      <c r="M78" s="354"/>
      <c r="N78" s="354"/>
      <c r="O78" s="354"/>
      <c r="P78" s="53">
        <v>-120</v>
      </c>
      <c r="Q78" s="354"/>
      <c r="R78" s="354"/>
      <c r="S78" s="354"/>
      <c r="T78" s="354"/>
      <c r="U78" s="354"/>
    </row>
    <row r="79" spans="1:21" s="1" customFormat="1" x14ac:dyDescent="0.25">
      <c r="A79" s="35" t="s">
        <v>9165</v>
      </c>
      <c r="B79" s="53" t="s">
        <v>63</v>
      </c>
      <c r="C79" s="354"/>
      <c r="D79" s="53">
        <v>-250</v>
      </c>
      <c r="E79" s="354"/>
      <c r="F79" s="354"/>
      <c r="G79" s="354"/>
      <c r="H79" s="53">
        <v>-350</v>
      </c>
      <c r="I79" s="354"/>
      <c r="J79" s="354"/>
      <c r="K79" s="354"/>
      <c r="L79" s="354"/>
      <c r="M79" s="354"/>
      <c r="N79" s="354"/>
      <c r="O79" s="354"/>
      <c r="P79" s="53">
        <v>-50</v>
      </c>
      <c r="Q79" s="354"/>
      <c r="R79" s="53">
        <v>-68</v>
      </c>
      <c r="S79" s="354"/>
      <c r="T79" s="354"/>
      <c r="U79" s="354"/>
    </row>
    <row r="80" spans="1:21" s="1" customFormat="1" x14ac:dyDescent="0.25">
      <c r="A80" s="97" t="s">
        <v>9161</v>
      </c>
      <c r="B80" s="43" t="s">
        <v>9162</v>
      </c>
      <c r="C80" s="354"/>
      <c r="D80" s="354">
        <v>-150</v>
      </c>
      <c r="E80" s="354">
        <v>-10</v>
      </c>
      <c r="F80" s="354"/>
      <c r="G80" s="354">
        <v>-4</v>
      </c>
      <c r="H80" s="354">
        <v>-150</v>
      </c>
      <c r="I80" s="354"/>
      <c r="J80" s="354"/>
      <c r="K80" s="354">
        <v>-50</v>
      </c>
      <c r="L80" s="354"/>
      <c r="M80" s="354"/>
      <c r="N80" s="354"/>
      <c r="O80" s="354"/>
      <c r="P80" s="354"/>
      <c r="Q80" s="354"/>
      <c r="R80" s="354">
        <v>-100</v>
      </c>
      <c r="S80" s="354"/>
      <c r="T80" s="354"/>
      <c r="U80" s="354"/>
    </row>
    <row r="81" spans="1:21" s="1" customFormat="1" x14ac:dyDescent="0.25">
      <c r="A81" s="35" t="s">
        <v>9191</v>
      </c>
      <c r="B81" s="53" t="s">
        <v>63</v>
      </c>
      <c r="C81" s="354"/>
      <c r="D81" s="53">
        <v>-174</v>
      </c>
      <c r="E81" s="354"/>
      <c r="F81" s="354"/>
      <c r="G81" s="354"/>
      <c r="H81" s="53">
        <v>-108</v>
      </c>
      <c r="I81" s="354"/>
      <c r="J81" s="354"/>
      <c r="K81" s="354"/>
      <c r="L81" s="354"/>
      <c r="M81" s="53">
        <v>-80</v>
      </c>
      <c r="N81" s="354"/>
      <c r="O81" s="354"/>
      <c r="P81" s="53">
        <v>-30</v>
      </c>
      <c r="Q81" s="53">
        <v>-9</v>
      </c>
      <c r="R81" s="354"/>
      <c r="S81" s="354"/>
      <c r="T81" s="354"/>
      <c r="U81" s="354"/>
    </row>
    <row r="82" spans="1:21" s="1" customFormat="1" x14ac:dyDescent="0.25">
      <c r="A82" s="1229" t="s">
        <v>9203</v>
      </c>
      <c r="B82" s="43" t="s">
        <v>9162</v>
      </c>
      <c r="C82" s="354">
        <v>-25</v>
      </c>
      <c r="D82" s="354"/>
      <c r="E82" s="354"/>
      <c r="F82" s="354"/>
      <c r="G82" s="354"/>
      <c r="H82" s="354"/>
      <c r="I82" s="354"/>
      <c r="J82" s="354"/>
      <c r="K82" s="354">
        <v>-40</v>
      </c>
      <c r="L82" s="354"/>
      <c r="M82" s="354"/>
      <c r="N82" s="354"/>
      <c r="O82" s="354"/>
      <c r="P82" s="354"/>
      <c r="Q82" s="354"/>
      <c r="R82" s="354"/>
      <c r="S82" s="354"/>
      <c r="T82" s="354"/>
      <c r="U82" s="354"/>
    </row>
    <row r="83" spans="1:21" s="1" customFormat="1" x14ac:dyDescent="0.25">
      <c r="A83" s="35" t="s">
        <v>9203</v>
      </c>
      <c r="B83" s="436" t="s">
        <v>401</v>
      </c>
      <c r="C83" s="354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53">
        <v>-150</v>
      </c>
      <c r="S83" s="354"/>
      <c r="T83" s="354"/>
      <c r="U83" s="354"/>
    </row>
    <row r="84" spans="1:21" s="1" customFormat="1" x14ac:dyDescent="0.25">
      <c r="A84" s="35" t="s">
        <v>9239</v>
      </c>
      <c r="B84" s="436" t="s">
        <v>63</v>
      </c>
      <c r="C84" s="354"/>
      <c r="D84" s="53">
        <v>-300</v>
      </c>
      <c r="E84" s="354"/>
      <c r="F84" s="354"/>
      <c r="G84" s="354"/>
      <c r="H84" s="53">
        <v>-317</v>
      </c>
      <c r="I84" s="354"/>
      <c r="J84" s="354"/>
      <c r="K84" s="354"/>
      <c r="L84" s="354"/>
      <c r="M84" s="53">
        <v>-20</v>
      </c>
      <c r="N84" s="53">
        <v>-16</v>
      </c>
      <c r="O84" s="354"/>
      <c r="P84" s="53">
        <v>-35</v>
      </c>
      <c r="Q84" s="53">
        <v>-5</v>
      </c>
      <c r="R84" s="53">
        <v>-84</v>
      </c>
      <c r="S84" s="354"/>
      <c r="T84" s="354"/>
      <c r="U84" s="354"/>
    </row>
    <row r="85" spans="1:21" s="1" customFormat="1" x14ac:dyDescent="0.25">
      <c r="A85" s="35" t="s">
        <v>9239</v>
      </c>
      <c r="B85" s="436" t="s">
        <v>63</v>
      </c>
      <c r="C85" s="354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53">
        <v>-150</v>
      </c>
      <c r="S85" s="354"/>
      <c r="T85" s="354"/>
      <c r="U85" s="354"/>
    </row>
    <row r="86" spans="1:21" s="1" customFormat="1" x14ac:dyDescent="0.25">
      <c r="A86" s="35" t="s">
        <v>9258</v>
      </c>
      <c r="B86" s="436" t="s">
        <v>63</v>
      </c>
      <c r="C86" s="53">
        <v>-123</v>
      </c>
      <c r="D86" s="354"/>
      <c r="E86" s="53">
        <v>-137</v>
      </c>
      <c r="F86" s="53">
        <v>-84</v>
      </c>
      <c r="G86" s="354"/>
      <c r="H86" s="354"/>
      <c r="I86" s="354"/>
      <c r="J86" s="354"/>
      <c r="K86" s="354"/>
      <c r="L86" s="354"/>
      <c r="M86" s="354"/>
      <c r="N86" s="53">
        <v>-4</v>
      </c>
      <c r="O86" s="354"/>
      <c r="P86" s="354"/>
      <c r="Q86" s="354"/>
      <c r="R86" s="354"/>
      <c r="S86" s="354"/>
      <c r="T86" s="354"/>
      <c r="U86" s="354"/>
    </row>
    <row r="87" spans="1:21" s="1" customFormat="1" x14ac:dyDescent="0.25">
      <c r="A87" s="35" t="s">
        <v>9258</v>
      </c>
      <c r="B87" s="436" t="s">
        <v>63</v>
      </c>
      <c r="C87" s="354"/>
      <c r="D87" s="53">
        <v>-156</v>
      </c>
      <c r="E87" s="354"/>
      <c r="F87" s="354"/>
      <c r="G87" s="53">
        <v>-16</v>
      </c>
      <c r="H87" s="53">
        <v>-68</v>
      </c>
      <c r="I87" s="354"/>
      <c r="J87" s="354"/>
      <c r="K87" s="354"/>
      <c r="L87" s="354"/>
      <c r="M87" s="53">
        <v>-11</v>
      </c>
      <c r="N87" s="354"/>
      <c r="O87" s="53">
        <v>-7</v>
      </c>
      <c r="P87" s="53">
        <v>-64</v>
      </c>
      <c r="Q87" s="354"/>
      <c r="R87" s="53">
        <v>-70</v>
      </c>
      <c r="S87" s="354"/>
      <c r="T87" s="354"/>
      <c r="U87" s="354"/>
    </row>
    <row r="88" spans="1:21" s="1" customFormat="1" x14ac:dyDescent="0.25">
      <c r="A88" s="35" t="s">
        <v>9248</v>
      </c>
      <c r="B88" s="436" t="s">
        <v>63</v>
      </c>
      <c r="C88" s="354"/>
      <c r="D88" s="53">
        <v>-105</v>
      </c>
      <c r="E88" s="354"/>
      <c r="F88" s="354"/>
      <c r="G88" s="354"/>
      <c r="H88" s="53">
        <v>-91</v>
      </c>
      <c r="I88" s="354"/>
      <c r="J88" s="53">
        <v>-25</v>
      </c>
      <c r="K88" s="53">
        <v>-76</v>
      </c>
      <c r="L88" s="53">
        <v>-31</v>
      </c>
      <c r="M88" s="354"/>
      <c r="N88" s="354"/>
      <c r="O88" s="53">
        <v>-1</v>
      </c>
      <c r="P88" s="354"/>
      <c r="Q88" s="53">
        <v>-3</v>
      </c>
      <c r="R88" s="53">
        <v>-13</v>
      </c>
      <c r="S88" s="354"/>
      <c r="T88" s="354"/>
      <c r="U88" s="354"/>
    </row>
    <row r="89" spans="1:21" s="1" customFormat="1" x14ac:dyDescent="0.25">
      <c r="A89" s="35" t="s">
        <v>9248</v>
      </c>
      <c r="B89" s="436" t="s">
        <v>63</v>
      </c>
      <c r="C89" s="354"/>
      <c r="D89" s="53"/>
      <c r="E89" s="354"/>
      <c r="F89" s="354"/>
      <c r="G89" s="354"/>
      <c r="H89" s="53"/>
      <c r="I89" s="354"/>
      <c r="J89" s="53"/>
      <c r="K89" s="53"/>
      <c r="L89" s="53"/>
      <c r="M89" s="53">
        <v>-3</v>
      </c>
      <c r="N89" s="53">
        <v>-9</v>
      </c>
      <c r="O89" s="53"/>
      <c r="P89" s="354"/>
      <c r="Q89" s="53"/>
      <c r="R89" s="53"/>
      <c r="S89" s="354"/>
      <c r="T89" s="354"/>
      <c r="U89" s="354"/>
    </row>
    <row r="90" spans="1:21" s="1" customFormat="1" ht="17" thickBot="1" x14ac:dyDescent="0.3">
      <c r="A90" s="1229" t="s">
        <v>9257</v>
      </c>
      <c r="B90" s="43" t="s">
        <v>9162</v>
      </c>
      <c r="C90" s="354"/>
      <c r="D90" s="354"/>
      <c r="E90" s="354"/>
      <c r="F90" s="354"/>
      <c r="G90" s="354">
        <v>-2</v>
      </c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4"/>
      <c r="U90" s="354"/>
    </row>
    <row r="91" spans="1:21" s="6" customFormat="1" ht="17" thickBot="1" x14ac:dyDescent="0.3">
      <c r="A91" s="161" t="s">
        <v>9299</v>
      </c>
      <c r="B91" s="34"/>
      <c r="C91" s="34">
        <f>SUM(C70:C90)</f>
        <v>217</v>
      </c>
      <c r="D91" s="34">
        <f t="shared" ref="D91:T91" si="6">SUM(D70:D90)</f>
        <v>1582</v>
      </c>
      <c r="E91" s="34">
        <f t="shared" si="6"/>
        <v>130</v>
      </c>
      <c r="F91" s="34">
        <f t="shared" si="6"/>
        <v>247</v>
      </c>
      <c r="G91" s="34">
        <f t="shared" si="6"/>
        <v>31</v>
      </c>
      <c r="H91" s="34">
        <f t="shared" si="6"/>
        <v>1156</v>
      </c>
      <c r="I91" s="34">
        <f t="shared" si="6"/>
        <v>3</v>
      </c>
      <c r="J91" s="34">
        <f t="shared" si="6"/>
        <v>115</v>
      </c>
      <c r="K91" s="34">
        <f t="shared" si="6"/>
        <v>596</v>
      </c>
      <c r="L91" s="34">
        <f t="shared" si="6"/>
        <v>83</v>
      </c>
      <c r="M91" s="34">
        <f t="shared" si="6"/>
        <v>344</v>
      </c>
      <c r="N91" s="34">
        <f t="shared" si="6"/>
        <v>22</v>
      </c>
      <c r="O91" s="34">
        <f t="shared" si="6"/>
        <v>13</v>
      </c>
      <c r="P91" s="34">
        <f t="shared" si="6"/>
        <v>409</v>
      </c>
      <c r="Q91" s="34">
        <f t="shared" si="6"/>
        <v>43</v>
      </c>
      <c r="R91" s="34">
        <f t="shared" si="6"/>
        <v>504</v>
      </c>
      <c r="S91" s="34">
        <f t="shared" si="6"/>
        <v>0</v>
      </c>
      <c r="T91" s="34">
        <f t="shared" si="6"/>
        <v>4</v>
      </c>
      <c r="U91" s="34">
        <f>SUM(U70:U90)</f>
        <v>0</v>
      </c>
    </row>
    <row r="92" spans="1:21" s="1" customFormat="1" x14ac:dyDescent="0.25">
      <c r="A92" s="1653">
        <v>45328</v>
      </c>
      <c r="B92" s="43" t="s">
        <v>9162</v>
      </c>
      <c r="C92" s="354"/>
      <c r="D92" s="354"/>
      <c r="E92" s="354"/>
      <c r="F92" s="842">
        <v>-4</v>
      </c>
      <c r="G92" s="354"/>
      <c r="H92" s="354"/>
      <c r="I92" s="354"/>
      <c r="J92" s="354"/>
      <c r="K92" s="354"/>
      <c r="L92" s="354"/>
      <c r="M92" s="354"/>
      <c r="N92" s="354"/>
      <c r="O92" s="354"/>
      <c r="P92" s="842">
        <v>-11</v>
      </c>
      <c r="Q92" s="354"/>
      <c r="R92" s="354"/>
      <c r="S92" s="354"/>
      <c r="T92" s="354"/>
      <c r="U92" s="354"/>
    </row>
    <row r="93" spans="1:21" s="1" customFormat="1" x14ac:dyDescent="0.25">
      <c r="A93" s="1181">
        <v>45602</v>
      </c>
      <c r="B93" s="529" t="s">
        <v>401</v>
      </c>
      <c r="C93" s="354"/>
      <c r="D93" s="354"/>
      <c r="E93" s="354"/>
      <c r="F93" s="842"/>
      <c r="G93" s="354"/>
      <c r="H93" s="226">
        <v>-50</v>
      </c>
      <c r="I93" s="354"/>
      <c r="J93" s="354"/>
      <c r="K93" s="226">
        <v>-88</v>
      </c>
      <c r="L93" s="354"/>
      <c r="M93" s="226">
        <v>-36</v>
      </c>
      <c r="N93" s="354"/>
      <c r="O93" s="354"/>
      <c r="P93" s="226">
        <v>-100</v>
      </c>
      <c r="Q93" s="354"/>
      <c r="R93" s="226">
        <v>-26</v>
      </c>
      <c r="S93" s="354"/>
      <c r="T93" s="354"/>
      <c r="U93" s="354"/>
    </row>
    <row r="94" spans="1:21" s="1" customFormat="1" x14ac:dyDescent="0.25">
      <c r="A94" s="817" t="s">
        <v>9540</v>
      </c>
      <c r="B94" s="529" t="s">
        <v>63</v>
      </c>
      <c r="C94" s="354"/>
      <c r="D94" s="226">
        <v>-102</v>
      </c>
      <c r="E94" s="354"/>
      <c r="F94" s="842"/>
      <c r="G94" s="354"/>
      <c r="H94" s="226">
        <v>-117</v>
      </c>
      <c r="I94" s="354"/>
      <c r="J94" s="354"/>
      <c r="K94" s="842"/>
      <c r="L94" s="354"/>
      <c r="M94" s="226">
        <v>-67</v>
      </c>
      <c r="N94" s="226">
        <v>-3</v>
      </c>
      <c r="O94" s="354"/>
      <c r="P94" s="226">
        <v>-35</v>
      </c>
      <c r="Q94" s="226">
        <v>-2</v>
      </c>
      <c r="R94" s="226">
        <v>-82</v>
      </c>
      <c r="S94" s="354"/>
      <c r="T94" s="354"/>
      <c r="U94" s="354"/>
    </row>
    <row r="95" spans="1:21" s="1" customFormat="1" ht="17" thickBot="1" x14ac:dyDescent="0.3">
      <c r="A95" s="817" t="s">
        <v>9557</v>
      </c>
      <c r="B95" s="213" t="s">
        <v>401</v>
      </c>
      <c r="C95" s="354"/>
      <c r="D95" s="226">
        <v>-40</v>
      </c>
      <c r="E95" s="354"/>
      <c r="F95" s="842"/>
      <c r="G95" s="354"/>
      <c r="H95" s="226">
        <v>-42</v>
      </c>
      <c r="I95" s="354"/>
      <c r="J95" s="354"/>
      <c r="K95" s="842"/>
      <c r="L95" s="354"/>
      <c r="M95" s="226">
        <v>-14</v>
      </c>
      <c r="N95" s="842"/>
      <c r="O95" s="354"/>
      <c r="P95" s="226">
        <v>-98</v>
      </c>
      <c r="Q95" s="842"/>
      <c r="R95" s="226">
        <v>-40</v>
      </c>
      <c r="S95" s="354"/>
      <c r="T95" s="354"/>
      <c r="U95" s="354"/>
    </row>
    <row r="96" spans="1:21" s="6" customFormat="1" ht="17" thickBot="1" x14ac:dyDescent="0.3">
      <c r="A96" s="860" t="s">
        <v>9576</v>
      </c>
      <c r="B96" s="41"/>
      <c r="C96" s="181">
        <f>SUM(C91:C95)</f>
        <v>217</v>
      </c>
      <c r="D96" s="181">
        <f t="shared" ref="D96:U96" si="7">SUM(D91:D95)</f>
        <v>1440</v>
      </c>
      <c r="E96" s="181">
        <f t="shared" si="7"/>
        <v>130</v>
      </c>
      <c r="F96" s="181">
        <f t="shared" si="7"/>
        <v>243</v>
      </c>
      <c r="G96" s="181">
        <f t="shared" si="7"/>
        <v>31</v>
      </c>
      <c r="H96" s="181">
        <f t="shared" si="7"/>
        <v>947</v>
      </c>
      <c r="I96" s="181">
        <f t="shared" si="7"/>
        <v>3</v>
      </c>
      <c r="J96" s="181">
        <f t="shared" si="7"/>
        <v>115</v>
      </c>
      <c r="K96" s="181">
        <f t="shared" si="7"/>
        <v>508</v>
      </c>
      <c r="L96" s="181">
        <f t="shared" si="7"/>
        <v>83</v>
      </c>
      <c r="M96" s="181">
        <f t="shared" si="7"/>
        <v>227</v>
      </c>
      <c r="N96" s="181">
        <f t="shared" si="7"/>
        <v>19</v>
      </c>
      <c r="O96" s="181">
        <f t="shared" si="7"/>
        <v>13</v>
      </c>
      <c r="P96" s="181">
        <f t="shared" si="7"/>
        <v>165</v>
      </c>
      <c r="Q96" s="181">
        <f t="shared" si="7"/>
        <v>41</v>
      </c>
      <c r="R96" s="181">
        <f t="shared" si="7"/>
        <v>356</v>
      </c>
      <c r="S96" s="41">
        <f t="shared" si="7"/>
        <v>0</v>
      </c>
      <c r="T96" s="181">
        <f t="shared" si="7"/>
        <v>4</v>
      </c>
      <c r="U96" s="41">
        <f t="shared" si="7"/>
        <v>0</v>
      </c>
    </row>
    <row r="97" spans="1:21" s="1" customFormat="1" x14ac:dyDescent="0.25">
      <c r="A97" s="1181"/>
      <c r="B97" s="529"/>
      <c r="C97" s="354"/>
      <c r="D97" s="53"/>
      <c r="E97" s="354"/>
      <c r="F97" s="354"/>
      <c r="G97" s="354"/>
      <c r="H97" s="53"/>
      <c r="I97" s="354"/>
      <c r="J97" s="354"/>
      <c r="K97" s="354"/>
      <c r="L97" s="354"/>
      <c r="M97" s="53"/>
      <c r="N97" s="354"/>
      <c r="O97" s="354"/>
      <c r="P97" s="53"/>
      <c r="Q97" s="354"/>
      <c r="R97" s="53"/>
      <c r="S97" s="354"/>
      <c r="T97" s="354"/>
      <c r="U97" s="354"/>
    </row>
    <row r="98" spans="1:21" s="1" customFormat="1" x14ac:dyDescent="0.25">
      <c r="A98" s="1653"/>
      <c r="B98" s="947"/>
      <c r="C98" s="354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4"/>
      <c r="U98" s="354"/>
    </row>
    <row r="99" spans="1:21" s="1" customFormat="1" x14ac:dyDescent="0.25">
      <c r="A99" s="1653"/>
      <c r="B99" s="947"/>
      <c r="C99" s="354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4"/>
      <c r="U99" s="354"/>
    </row>
    <row r="100" spans="1:21" x14ac:dyDescent="0.25">
      <c r="A100" s="35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</row>
    <row r="101" spans="1:21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</row>
    <row r="102" spans="1:21" ht="17" thickBot="1" x14ac:dyDescent="0.3"/>
    <row r="103" spans="1:21" ht="17" thickBot="1" x14ac:dyDescent="0.3">
      <c r="C103" s="10" t="s">
        <v>29</v>
      </c>
      <c r="D103" s="10" t="s">
        <v>31</v>
      </c>
      <c r="E103" s="10" t="s">
        <v>30</v>
      </c>
      <c r="F103" s="10" t="s">
        <v>134</v>
      </c>
      <c r="G103" s="10" t="s">
        <v>28</v>
      </c>
      <c r="H103" s="10" t="s">
        <v>4</v>
      </c>
      <c r="I103" s="10" t="s">
        <v>26</v>
      </c>
      <c r="J103" s="10" t="s">
        <v>17</v>
      </c>
      <c r="K103" s="10" t="s">
        <v>3</v>
      </c>
      <c r="L103" s="10" t="s">
        <v>18</v>
      </c>
      <c r="M103" s="10" t="s">
        <v>27</v>
      </c>
      <c r="N103" s="10" t="s">
        <v>32</v>
      </c>
      <c r="O103" s="10" t="s">
        <v>378</v>
      </c>
      <c r="P103" s="32" t="s">
        <v>10</v>
      </c>
      <c r="Q103" s="10" t="s">
        <v>365</v>
      </c>
      <c r="R103" s="10" t="s">
        <v>2</v>
      </c>
      <c r="S103" s="32" t="s">
        <v>969</v>
      </c>
      <c r="T103" s="32" t="s">
        <v>1271</v>
      </c>
      <c r="U103" s="11"/>
    </row>
    <row r="104" spans="1:21" s="8" customFormat="1" ht="17" thickBot="1" x14ac:dyDescent="0.3">
      <c r="C104" s="663"/>
      <c r="D104" s="235"/>
      <c r="E104" s="235"/>
      <c r="F104" s="235"/>
      <c r="G104" s="235"/>
      <c r="H104" s="235"/>
      <c r="I104" s="235"/>
      <c r="J104" s="235"/>
      <c r="K104" s="235"/>
      <c r="L104" s="235"/>
      <c r="M104" s="235"/>
      <c r="N104" s="235"/>
      <c r="O104" s="235"/>
      <c r="P104" s="235"/>
      <c r="Q104" s="235"/>
      <c r="R104" s="235"/>
      <c r="S104" s="235"/>
      <c r="T104" s="235"/>
      <c r="U104" s="235"/>
    </row>
    <row r="105" spans="1:21" x14ac:dyDescent="0.25">
      <c r="A105" s="2" t="s">
        <v>8242</v>
      </c>
      <c r="C105" s="623" t="s">
        <v>134</v>
      </c>
    </row>
    <row r="106" spans="1:21" x14ac:dyDescent="0.25">
      <c r="A106" s="57" t="s">
        <v>8193</v>
      </c>
      <c r="B106" s="57" t="s">
        <v>63</v>
      </c>
      <c r="C106" s="13">
        <v>-102</v>
      </c>
      <c r="D106" s="2" t="s">
        <v>8241</v>
      </c>
    </row>
    <row r="107" spans="1:21" x14ac:dyDescent="0.25">
      <c r="A107" s="57" t="s">
        <v>8196</v>
      </c>
      <c r="B107" s="57" t="s">
        <v>63</v>
      </c>
      <c r="C107" s="13">
        <v>-102</v>
      </c>
      <c r="D107" s="2" t="s">
        <v>8241</v>
      </c>
    </row>
  </sheetData>
  <pageMargins left="0.7" right="0.7" top="0.75" bottom="0.75" header="0.3" footer="0.3"/>
  <pageSetup orientation="portrait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M25"/>
  <sheetViews>
    <sheetView workbookViewId="0">
      <selection activeCell="A14" sqref="A14:B14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3" width="8.5" style="2" customWidth="1"/>
    <col min="14" max="16384" width="9" style="2"/>
  </cols>
  <sheetData>
    <row r="1" spans="1:13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3" t="s">
        <v>2571</v>
      </c>
    </row>
    <row r="4" spans="1:13" x14ac:dyDescent="0.25">
      <c r="A4" s="3" t="s">
        <v>9163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7" thickBot="1" x14ac:dyDescent="0.3"/>
    <row r="6" spans="1:13" s="1" customFormat="1" ht="17" thickBot="1" x14ac:dyDescent="0.3">
      <c r="A6" s="9" t="s">
        <v>0</v>
      </c>
      <c r="B6" s="10" t="s">
        <v>1</v>
      </c>
      <c r="C6" s="10" t="s">
        <v>31</v>
      </c>
      <c r="D6" s="10" t="s">
        <v>30</v>
      </c>
      <c r="E6" s="10" t="s">
        <v>28</v>
      </c>
      <c r="F6" s="10" t="s">
        <v>4</v>
      </c>
      <c r="G6" s="10" t="s">
        <v>3</v>
      </c>
      <c r="H6" s="10" t="s">
        <v>2</v>
      </c>
      <c r="I6" s="32" t="s">
        <v>32</v>
      </c>
      <c r="J6" s="10" t="s">
        <v>29</v>
      </c>
      <c r="K6" s="32" t="s">
        <v>10</v>
      </c>
      <c r="L6" s="10" t="s">
        <v>134</v>
      </c>
      <c r="M6" s="11"/>
    </row>
    <row r="7" spans="1:13" s="1" customFormat="1" x14ac:dyDescent="0.25">
      <c r="A7" s="97" t="s">
        <v>9161</v>
      </c>
      <c r="B7" s="43" t="s">
        <v>9164</v>
      </c>
      <c r="C7" s="354">
        <v>150</v>
      </c>
      <c r="D7" s="354">
        <v>10</v>
      </c>
      <c r="E7" s="354">
        <v>4</v>
      </c>
      <c r="F7" s="354">
        <v>150</v>
      </c>
      <c r="G7" s="354">
        <v>50</v>
      </c>
      <c r="H7" s="354">
        <v>100</v>
      </c>
      <c r="I7" s="354"/>
      <c r="J7" s="354"/>
      <c r="K7" s="354"/>
      <c r="L7" s="354"/>
      <c r="M7" s="354"/>
    </row>
    <row r="8" spans="1:13" x14ac:dyDescent="0.25">
      <c r="A8" s="35" t="s">
        <v>9191</v>
      </c>
      <c r="B8" s="436" t="s">
        <v>9194</v>
      </c>
      <c r="C8" s="53"/>
      <c r="D8" s="53"/>
      <c r="E8" s="53"/>
      <c r="F8" s="53"/>
      <c r="G8" s="53"/>
      <c r="H8" s="53"/>
      <c r="I8" s="53">
        <v>50</v>
      </c>
      <c r="J8" s="53"/>
      <c r="K8" s="53"/>
      <c r="L8" s="53"/>
      <c r="M8" s="53"/>
    </row>
    <row r="9" spans="1:13" s="1" customFormat="1" x14ac:dyDescent="0.25">
      <c r="A9" s="365" t="s">
        <v>9203</v>
      </c>
      <c r="B9" s="43" t="s">
        <v>9164</v>
      </c>
      <c r="C9" s="354"/>
      <c r="D9" s="354"/>
      <c r="E9" s="354"/>
      <c r="F9" s="354"/>
      <c r="G9" s="354">
        <v>40</v>
      </c>
      <c r="H9" s="354"/>
      <c r="I9" s="354"/>
      <c r="J9" s="354">
        <v>25</v>
      </c>
      <c r="K9" s="354"/>
      <c r="L9" s="354"/>
      <c r="M9" s="354"/>
    </row>
    <row r="10" spans="1:13" s="1" customFormat="1" x14ac:dyDescent="0.25">
      <c r="A10" s="365" t="s">
        <v>9257</v>
      </c>
      <c r="B10" s="43" t="s">
        <v>9164</v>
      </c>
      <c r="C10" s="354"/>
      <c r="D10" s="354"/>
      <c r="E10" s="354">
        <v>2</v>
      </c>
      <c r="F10" s="354"/>
      <c r="G10" s="354"/>
      <c r="H10" s="354"/>
      <c r="I10" s="354"/>
      <c r="J10" s="354"/>
      <c r="K10" s="354"/>
      <c r="L10" s="354"/>
      <c r="M10" s="354"/>
    </row>
    <row r="11" spans="1:13" s="1" customFormat="1" ht="17" thickBot="1" x14ac:dyDescent="0.3">
      <c r="A11" s="104" t="s">
        <v>9257</v>
      </c>
      <c r="B11" s="188" t="s">
        <v>9270</v>
      </c>
      <c r="C11" s="370"/>
      <c r="D11" s="370"/>
      <c r="E11" s="370"/>
      <c r="F11" s="370"/>
      <c r="G11" s="22">
        <v>70</v>
      </c>
      <c r="H11" s="22">
        <v>20</v>
      </c>
      <c r="I11" s="22">
        <v>8</v>
      </c>
      <c r="J11" s="370"/>
      <c r="K11" s="22">
        <v>20</v>
      </c>
      <c r="L11" s="22"/>
      <c r="M11" s="370"/>
    </row>
    <row r="12" spans="1:13" s="1" customFormat="1" ht="17" thickBot="1" x14ac:dyDescent="0.3">
      <c r="A12" s="161" t="s">
        <v>9299</v>
      </c>
      <c r="B12" s="34"/>
      <c r="C12" s="34">
        <f>SUM(C7:C11)</f>
        <v>150</v>
      </c>
      <c r="D12" s="34">
        <f t="shared" ref="D12:K12" si="0">SUM(D7:D11)</f>
        <v>10</v>
      </c>
      <c r="E12" s="34">
        <f t="shared" si="0"/>
        <v>6</v>
      </c>
      <c r="F12" s="34">
        <f t="shared" si="0"/>
        <v>150</v>
      </c>
      <c r="G12" s="34">
        <f t="shared" si="0"/>
        <v>160</v>
      </c>
      <c r="H12" s="34">
        <f t="shared" si="0"/>
        <v>120</v>
      </c>
      <c r="I12" s="34">
        <f t="shared" si="0"/>
        <v>58</v>
      </c>
      <c r="J12" s="34">
        <f t="shared" si="0"/>
        <v>25</v>
      </c>
      <c r="K12" s="34">
        <f t="shared" si="0"/>
        <v>20</v>
      </c>
      <c r="L12" s="34">
        <f>SUM(L7:L11)</f>
        <v>0</v>
      </c>
      <c r="M12" s="34">
        <f>SUM(M7:M11)</f>
        <v>0</v>
      </c>
    </row>
    <row r="13" spans="1:13" s="1" customFormat="1" ht="17" thickBot="1" x14ac:dyDescent="0.3">
      <c r="A13" s="1653">
        <v>45328</v>
      </c>
      <c r="B13" s="354" t="s">
        <v>9164</v>
      </c>
      <c r="C13" s="354"/>
      <c r="D13" s="354"/>
      <c r="E13" s="354"/>
      <c r="F13" s="354"/>
      <c r="G13" s="354"/>
      <c r="H13" s="354"/>
      <c r="I13" s="354"/>
      <c r="J13" s="354"/>
      <c r="K13" s="842">
        <v>11</v>
      </c>
      <c r="L13" s="842">
        <v>4</v>
      </c>
      <c r="M13" s="354"/>
    </row>
    <row r="14" spans="1:13" s="6" customFormat="1" ht="17" thickBot="1" x14ac:dyDescent="0.3">
      <c r="A14" s="860" t="s">
        <v>9576</v>
      </c>
      <c r="B14" s="41"/>
      <c r="C14" s="181">
        <f>SUM(C12:C13)</f>
        <v>150</v>
      </c>
      <c r="D14" s="181">
        <f t="shared" ref="D14:M14" si="1">SUM(D12:D13)</f>
        <v>10</v>
      </c>
      <c r="E14" s="181">
        <f t="shared" si="1"/>
        <v>6</v>
      </c>
      <c r="F14" s="181">
        <f t="shared" si="1"/>
        <v>150</v>
      </c>
      <c r="G14" s="181">
        <f t="shared" si="1"/>
        <v>160</v>
      </c>
      <c r="H14" s="181">
        <f t="shared" si="1"/>
        <v>120</v>
      </c>
      <c r="I14" s="181">
        <f t="shared" si="1"/>
        <v>58</v>
      </c>
      <c r="J14" s="181">
        <f t="shared" si="1"/>
        <v>25</v>
      </c>
      <c r="K14" s="181">
        <f t="shared" si="1"/>
        <v>31</v>
      </c>
      <c r="L14" s="181">
        <f>SUM(L12:L13)</f>
        <v>4</v>
      </c>
      <c r="M14" s="41">
        <f t="shared" si="1"/>
        <v>0</v>
      </c>
    </row>
    <row r="15" spans="1:13" s="1" customFormat="1" x14ac:dyDescent="0.25">
      <c r="A15" s="1653"/>
      <c r="B15" s="354"/>
      <c r="C15" s="354"/>
      <c r="D15" s="354"/>
      <c r="E15" s="354"/>
      <c r="F15" s="354"/>
      <c r="G15" s="354"/>
      <c r="H15" s="354"/>
      <c r="I15" s="354"/>
      <c r="J15" s="354"/>
      <c r="K15" s="354"/>
      <c r="L15" s="354"/>
      <c r="M15" s="354"/>
    </row>
    <row r="16" spans="1:13" s="1" customFormat="1" x14ac:dyDescent="0.25">
      <c r="A16" s="1181"/>
      <c r="B16" s="529"/>
      <c r="C16" s="354"/>
      <c r="D16" s="354"/>
      <c r="E16" s="354"/>
      <c r="F16" s="354"/>
      <c r="G16" s="53"/>
      <c r="H16" s="53"/>
      <c r="I16" s="53"/>
      <c r="J16" s="354"/>
      <c r="K16" s="53"/>
      <c r="L16" s="53"/>
      <c r="M16" s="354"/>
    </row>
    <row r="17" spans="1:13" x14ac:dyDescent="0.25">
      <c r="A17" s="55"/>
      <c r="B17" s="1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</row>
    <row r="18" spans="1:13" x14ac:dyDescent="0.25">
      <c r="A18" s="55"/>
      <c r="B18" s="1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</row>
    <row r="19" spans="1:13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</row>
    <row r="21" spans="1:13" s="8" customFormat="1" x14ac:dyDescent="0.25">
      <c r="A21" s="6" t="s">
        <v>9562</v>
      </c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</row>
    <row r="22" spans="1:13" x14ac:dyDescent="0.25">
      <c r="A22" s="1"/>
    </row>
    <row r="23" spans="1:13" x14ac:dyDescent="0.25">
      <c r="A23" s="1" t="s">
        <v>9563</v>
      </c>
    </row>
    <row r="24" spans="1:13" x14ac:dyDescent="0.25">
      <c r="A24" s="1" t="s">
        <v>9564</v>
      </c>
    </row>
    <row r="25" spans="1:13" x14ac:dyDescent="0.25">
      <c r="A25" s="1" t="s">
        <v>9565</v>
      </c>
    </row>
  </sheetData>
  <pageMargins left="0.7" right="0.7" top="0.75" bottom="0.75" header="0.3" footer="0.3"/>
  <pageSetup orientation="portrait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P23"/>
  <sheetViews>
    <sheetView topLeftCell="A4" workbookViewId="0">
      <selection activeCell="F23" sqref="F23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5" width="8.5" style="2" customWidth="1"/>
    <col min="16" max="16384" width="9" style="2"/>
  </cols>
  <sheetData>
    <row r="1" spans="1:16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x14ac:dyDescent="0.25">
      <c r="A3" s="3" t="s">
        <v>2571</v>
      </c>
    </row>
    <row r="4" spans="1:16" x14ac:dyDescent="0.25">
      <c r="A4" s="3" t="s">
        <v>5243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" ht="17" thickBot="1" x14ac:dyDescent="0.3"/>
    <row r="6" spans="1:16" s="1" customFormat="1" ht="17" thickBot="1" x14ac:dyDescent="0.3">
      <c r="A6" s="9" t="s">
        <v>0</v>
      </c>
      <c r="B6" s="10" t="s">
        <v>1</v>
      </c>
      <c r="C6" s="10" t="s">
        <v>2</v>
      </c>
      <c r="D6" s="10" t="s">
        <v>3</v>
      </c>
      <c r="E6" s="10" t="s">
        <v>4</v>
      </c>
      <c r="F6" s="10" t="s">
        <v>10</v>
      </c>
      <c r="G6" s="10" t="s">
        <v>17</v>
      </c>
      <c r="H6" s="10" t="s">
        <v>377</v>
      </c>
      <c r="I6" s="10" t="s">
        <v>134</v>
      </c>
      <c r="J6" s="10" t="s">
        <v>30</v>
      </c>
      <c r="K6" s="10" t="s">
        <v>778</v>
      </c>
      <c r="L6" s="10" t="s">
        <v>29</v>
      </c>
      <c r="M6" s="10" t="s">
        <v>31</v>
      </c>
      <c r="N6" s="10" t="s">
        <v>28</v>
      </c>
      <c r="O6" s="10"/>
    </row>
    <row r="7" spans="1:16" s="1" customFormat="1" x14ac:dyDescent="0.25">
      <c r="A7" s="12" t="s">
        <v>7511</v>
      </c>
      <c r="B7" s="13" t="s">
        <v>7512</v>
      </c>
      <c r="C7" s="13">
        <v>50</v>
      </c>
      <c r="D7" s="13">
        <v>60</v>
      </c>
      <c r="E7" s="13">
        <v>100</v>
      </c>
      <c r="F7" s="13">
        <v>30</v>
      </c>
      <c r="G7" s="13">
        <v>10</v>
      </c>
      <c r="H7" s="13">
        <v>12</v>
      </c>
      <c r="I7" s="13">
        <v>10</v>
      </c>
      <c r="J7" s="13">
        <v>10</v>
      </c>
      <c r="K7" s="13">
        <v>6</v>
      </c>
      <c r="L7" s="13"/>
      <c r="M7" s="13"/>
      <c r="N7" s="13"/>
      <c r="O7" s="43"/>
    </row>
    <row r="8" spans="1:16" x14ac:dyDescent="0.25">
      <c r="A8" s="12" t="s">
        <v>7511</v>
      </c>
      <c r="B8" s="13" t="s">
        <v>7513</v>
      </c>
      <c r="C8" s="13"/>
      <c r="D8" s="13"/>
      <c r="E8" s="13"/>
      <c r="F8" s="13"/>
      <c r="G8" s="13"/>
      <c r="H8" s="13"/>
      <c r="I8" s="13"/>
      <c r="J8" s="13"/>
      <c r="K8" s="13"/>
      <c r="L8" s="13">
        <v>15</v>
      </c>
      <c r="M8" s="13">
        <v>100</v>
      </c>
      <c r="N8" s="13"/>
      <c r="O8" s="13"/>
    </row>
    <row r="9" spans="1:16" ht="17" thickBot="1" x14ac:dyDescent="0.3">
      <c r="A9" s="76" t="s">
        <v>7523</v>
      </c>
      <c r="B9" s="14" t="s">
        <v>7526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>
        <v>10</v>
      </c>
      <c r="O9" s="14"/>
    </row>
    <row r="10" spans="1:16" ht="17" thickBot="1" x14ac:dyDescent="0.3">
      <c r="A10" s="161" t="s">
        <v>7542</v>
      </c>
      <c r="B10" s="34"/>
      <c r="C10" s="34">
        <f>SUM(C7:C9)</f>
        <v>50</v>
      </c>
      <c r="D10" s="34">
        <f t="shared" ref="D10:N10" si="0">SUM(D7:D9)</f>
        <v>60</v>
      </c>
      <c r="E10" s="34">
        <f t="shared" si="0"/>
        <v>100</v>
      </c>
      <c r="F10" s="34">
        <f t="shared" si="0"/>
        <v>30</v>
      </c>
      <c r="G10" s="34">
        <f t="shared" si="0"/>
        <v>10</v>
      </c>
      <c r="H10" s="34">
        <f t="shared" si="0"/>
        <v>12</v>
      </c>
      <c r="I10" s="34">
        <f t="shared" si="0"/>
        <v>10</v>
      </c>
      <c r="J10" s="34">
        <f t="shared" si="0"/>
        <v>10</v>
      </c>
      <c r="K10" s="34">
        <f t="shared" si="0"/>
        <v>6</v>
      </c>
      <c r="L10" s="34">
        <f t="shared" si="0"/>
        <v>15</v>
      </c>
      <c r="M10" s="34">
        <f t="shared" si="0"/>
        <v>100</v>
      </c>
      <c r="N10" s="34">
        <f t="shared" si="0"/>
        <v>10</v>
      </c>
      <c r="O10" s="54"/>
    </row>
    <row r="11" spans="1:16" x14ac:dyDescent="0.25">
      <c r="A11" s="12">
        <v>45209</v>
      </c>
      <c r="B11" s="213" t="s">
        <v>7624</v>
      </c>
      <c r="C11" s="53"/>
      <c r="D11" s="53"/>
      <c r="E11" s="53"/>
      <c r="F11" s="226">
        <v>20</v>
      </c>
      <c r="G11" s="53"/>
      <c r="H11" s="53"/>
      <c r="I11" s="53"/>
      <c r="J11" s="53"/>
      <c r="K11" s="53"/>
      <c r="L11" s="53"/>
      <c r="M11" s="53"/>
      <c r="N11" s="53"/>
      <c r="O11" s="53"/>
    </row>
    <row r="12" spans="1:16" s="1" customFormat="1" x14ac:dyDescent="0.25">
      <c r="A12" s="57" t="s">
        <v>7726</v>
      </c>
      <c r="B12" s="213" t="s">
        <v>63</v>
      </c>
      <c r="C12" s="354"/>
      <c r="D12" s="354"/>
      <c r="E12" s="226">
        <v>-98</v>
      </c>
      <c r="F12" s="354"/>
      <c r="G12" s="354"/>
      <c r="H12" s="226">
        <v>-12</v>
      </c>
      <c r="I12" s="354"/>
      <c r="J12" s="354"/>
      <c r="K12" s="354"/>
      <c r="L12" s="354"/>
      <c r="M12" s="226">
        <v>-69</v>
      </c>
      <c r="N12" s="354"/>
      <c r="O12" s="354"/>
    </row>
    <row r="13" spans="1:16" s="1" customFormat="1" x14ac:dyDescent="0.25">
      <c r="A13" s="57" t="s">
        <v>7726</v>
      </c>
      <c r="B13" s="213" t="s">
        <v>63</v>
      </c>
      <c r="C13" s="226">
        <v>-50</v>
      </c>
      <c r="D13" s="226">
        <v>-60</v>
      </c>
      <c r="E13" s="842"/>
      <c r="F13" s="226">
        <v>-50</v>
      </c>
      <c r="G13" s="354"/>
      <c r="H13" s="842"/>
      <c r="I13" s="226">
        <v>-10</v>
      </c>
      <c r="J13" s="226">
        <v>-4</v>
      </c>
      <c r="K13" s="226">
        <v>-6</v>
      </c>
      <c r="L13" s="226">
        <v>-6</v>
      </c>
      <c r="M13" s="842"/>
      <c r="N13" s="226">
        <v>-10</v>
      </c>
      <c r="O13" s="354"/>
    </row>
    <row r="14" spans="1:16" s="361" customFormat="1" ht="17" thickBot="1" x14ac:dyDescent="0.3">
      <c r="A14" s="1621" t="s">
        <v>7797</v>
      </c>
      <c r="B14" s="1622" t="s">
        <v>5969</v>
      </c>
      <c r="C14" s="1348"/>
      <c r="D14" s="1348"/>
      <c r="E14" s="1348"/>
      <c r="F14" s="1348"/>
      <c r="G14" s="1348">
        <v>-10</v>
      </c>
      <c r="H14" s="1348"/>
      <c r="I14" s="1348"/>
      <c r="J14" s="1348">
        <v>-6</v>
      </c>
      <c r="K14" s="1348"/>
      <c r="L14" s="1348">
        <v>-9</v>
      </c>
      <c r="M14" s="1348">
        <v>-30</v>
      </c>
      <c r="N14" s="1348"/>
      <c r="O14" s="1620"/>
      <c r="P14" s="361" t="s">
        <v>7858</v>
      </c>
    </row>
    <row r="15" spans="1:16" s="8" customFormat="1" ht="17" thickBot="1" x14ac:dyDescent="0.3">
      <c r="A15" s="860" t="s">
        <v>7819</v>
      </c>
      <c r="B15" s="41"/>
      <c r="C15" s="181">
        <f>SUM(C10:C14)</f>
        <v>0</v>
      </c>
      <c r="D15" s="181">
        <f t="shared" ref="D15:N15" si="1">SUM(D10:D14)</f>
        <v>0</v>
      </c>
      <c r="E15" s="181">
        <f t="shared" si="1"/>
        <v>2</v>
      </c>
      <c r="F15" s="181">
        <f t="shared" si="1"/>
        <v>0</v>
      </c>
      <c r="G15" s="181">
        <f t="shared" si="1"/>
        <v>0</v>
      </c>
      <c r="H15" s="181">
        <f t="shared" si="1"/>
        <v>0</v>
      </c>
      <c r="I15" s="181">
        <f t="shared" si="1"/>
        <v>0</v>
      </c>
      <c r="J15" s="181">
        <f t="shared" si="1"/>
        <v>0</v>
      </c>
      <c r="K15" s="181">
        <f t="shared" si="1"/>
        <v>0</v>
      </c>
      <c r="L15" s="181">
        <f t="shared" si="1"/>
        <v>0</v>
      </c>
      <c r="M15" s="181">
        <f t="shared" si="1"/>
        <v>1</v>
      </c>
      <c r="N15" s="181">
        <f t="shared" si="1"/>
        <v>0</v>
      </c>
      <c r="O15" s="258"/>
      <c r="P15" s="6" t="s">
        <v>6012</v>
      </c>
    </row>
    <row r="16" spans="1:16" s="1" customFormat="1" x14ac:dyDescent="0.25">
      <c r="A16" s="57"/>
      <c r="B16" s="213"/>
      <c r="C16" s="53"/>
      <c r="D16" s="53"/>
      <c r="E16" s="354"/>
      <c r="F16" s="53"/>
      <c r="G16" s="354"/>
      <c r="H16" s="354"/>
      <c r="I16" s="53"/>
      <c r="J16" s="53"/>
      <c r="K16" s="53"/>
      <c r="L16" s="53"/>
      <c r="M16" s="354"/>
      <c r="N16" s="53"/>
      <c r="O16" s="354"/>
    </row>
    <row r="17" spans="1:15" s="1" customFormat="1" x14ac:dyDescent="0.25">
      <c r="A17" s="57"/>
      <c r="B17" s="213"/>
      <c r="C17" s="53"/>
      <c r="D17" s="53"/>
      <c r="E17" s="354"/>
      <c r="F17" s="53"/>
      <c r="G17" s="354"/>
      <c r="H17" s="354"/>
      <c r="I17" s="53"/>
      <c r="J17" s="53"/>
      <c r="K17" s="53"/>
      <c r="L17" s="53"/>
      <c r="M17" s="354"/>
      <c r="N17" s="53"/>
      <c r="O17" s="354"/>
    </row>
    <row r="18" spans="1:15" s="1" customFormat="1" x14ac:dyDescent="0.25">
      <c r="A18" s="57"/>
      <c r="B18" s="213"/>
      <c r="C18" s="53"/>
      <c r="D18" s="53"/>
      <c r="E18" s="354"/>
      <c r="F18" s="53"/>
      <c r="G18" s="354"/>
      <c r="H18" s="354"/>
      <c r="I18" s="53"/>
      <c r="J18" s="53"/>
      <c r="K18" s="53"/>
      <c r="L18" s="53"/>
      <c r="M18" s="354"/>
      <c r="N18" s="53"/>
      <c r="O18" s="354"/>
    </row>
    <row r="19" spans="1:15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3" spans="1:15" x14ac:dyDescent="0.25">
      <c r="A23" s="355" t="s">
        <v>7857</v>
      </c>
      <c r="B23" s="239"/>
      <c r="C23" s="239"/>
      <c r="D23" s="239"/>
      <c r="E23" s="239"/>
      <c r="F23" s="239"/>
      <c r="G23" s="239"/>
      <c r="H23" s="239"/>
    </row>
  </sheetData>
  <pageMargins left="0.7" right="0.7" top="0.75" bottom="0.75" header="0.3" footer="0.3"/>
  <pageSetup orientation="portrait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H15"/>
  <sheetViews>
    <sheetView workbookViewId="0">
      <selection activeCell="B21" sqref="B21"/>
    </sheetView>
  </sheetViews>
  <sheetFormatPr baseColWidth="10" defaultColWidth="9" defaultRowHeight="16" x14ac:dyDescent="0.25"/>
  <cols>
    <col min="1" max="1" width="12.33203125" style="2" customWidth="1"/>
    <col min="2" max="2" width="24.33203125" style="2" customWidth="1"/>
    <col min="3" max="6" width="8.5" style="2" customWidth="1"/>
    <col min="7" max="16384" width="9" style="2"/>
  </cols>
  <sheetData>
    <row r="1" spans="1:8" x14ac:dyDescent="0.25">
      <c r="A1" s="1" t="s">
        <v>23</v>
      </c>
      <c r="B1" s="1"/>
      <c r="C1" s="1"/>
      <c r="D1" s="1"/>
      <c r="E1" s="1"/>
      <c r="F1" s="1"/>
    </row>
    <row r="2" spans="1:8" x14ac:dyDescent="0.25">
      <c r="A2" s="1"/>
      <c r="B2" s="1"/>
      <c r="C2" s="1"/>
      <c r="D2" s="1"/>
      <c r="E2" s="1"/>
      <c r="F2" s="1"/>
    </row>
    <row r="3" spans="1:8" x14ac:dyDescent="0.25">
      <c r="A3" s="3" t="s">
        <v>2571</v>
      </c>
    </row>
    <row r="4" spans="1:8" x14ac:dyDescent="0.25">
      <c r="A4" s="3" t="s">
        <v>5243</v>
      </c>
      <c r="B4" s="3"/>
      <c r="C4" s="3"/>
      <c r="D4" s="3"/>
      <c r="E4" s="3"/>
      <c r="F4" s="3"/>
    </row>
    <row r="5" spans="1:8" ht="17" thickBot="1" x14ac:dyDescent="0.3"/>
    <row r="6" spans="1:8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17</v>
      </c>
      <c r="E6" s="10" t="s">
        <v>3</v>
      </c>
      <c r="F6" s="10"/>
    </row>
    <row r="7" spans="1:8" s="1" customFormat="1" ht="17" thickBot="1" x14ac:dyDescent="0.3">
      <c r="A7" s="1586" t="s">
        <v>7042</v>
      </c>
      <c r="B7" s="442" t="s">
        <v>7043</v>
      </c>
      <c r="C7" s="115">
        <v>3</v>
      </c>
      <c r="D7" s="115">
        <v>2</v>
      </c>
      <c r="E7" s="115">
        <v>2</v>
      </c>
      <c r="F7" s="115"/>
    </row>
    <row r="8" spans="1:8" ht="17" thickBot="1" x14ac:dyDescent="0.3">
      <c r="A8" s="161" t="s">
        <v>7052</v>
      </c>
      <c r="B8" s="34"/>
      <c r="C8" s="34">
        <f>SUM(C7)</f>
        <v>3</v>
      </c>
      <c r="D8" s="34">
        <f t="shared" ref="D8:E8" si="0">SUM(D7)</f>
        <v>2</v>
      </c>
      <c r="E8" s="34">
        <f t="shared" si="0"/>
        <v>2</v>
      </c>
      <c r="F8" s="54"/>
    </row>
    <row r="9" spans="1:8" ht="17" thickBot="1" x14ac:dyDescent="0.3">
      <c r="A9" s="256"/>
      <c r="B9" s="436"/>
      <c r="C9" s="53"/>
      <c r="D9" s="53"/>
      <c r="E9" s="53"/>
      <c r="F9" s="53"/>
    </row>
    <row r="10" spans="1:8" s="8" customFormat="1" ht="17" thickBot="1" x14ac:dyDescent="0.3">
      <c r="A10" s="860" t="s">
        <v>7324</v>
      </c>
      <c r="B10" s="41"/>
      <c r="C10" s="181">
        <f>SUM(C8:C9)</f>
        <v>3</v>
      </c>
      <c r="D10" s="181">
        <f t="shared" ref="D10:E10" si="1">SUM(D8:D9)</f>
        <v>2</v>
      </c>
      <c r="E10" s="181">
        <f t="shared" si="1"/>
        <v>2</v>
      </c>
      <c r="F10" s="258"/>
      <c r="G10" s="6" t="s">
        <v>6012</v>
      </c>
      <c r="H10" s="6"/>
    </row>
    <row r="11" spans="1:8" s="49" customFormat="1" x14ac:dyDescent="0.25">
      <c r="A11" s="507" t="s">
        <v>967</v>
      </c>
      <c r="B11" s="824"/>
      <c r="C11" s="185">
        <v>-3</v>
      </c>
      <c r="D11" s="185">
        <v>-2</v>
      </c>
      <c r="E11" s="185">
        <v>-2</v>
      </c>
      <c r="F11" s="185"/>
      <c r="G11" s="49" t="s">
        <v>1773</v>
      </c>
    </row>
    <row r="12" spans="1:8" x14ac:dyDescent="0.25">
      <c r="A12" s="13"/>
      <c r="B12" s="13"/>
      <c r="C12" s="13"/>
      <c r="D12" s="13"/>
      <c r="E12" s="13"/>
      <c r="F12" s="13"/>
    </row>
    <row r="13" spans="1:8" x14ac:dyDescent="0.25">
      <c r="A13" s="13"/>
      <c r="B13" s="13"/>
      <c r="C13" s="13">
        <f>SUM(C10:C11)</f>
        <v>0</v>
      </c>
      <c r="D13" s="13">
        <f t="shared" ref="D13:E13" si="2">SUM(D10:D11)</f>
        <v>0</v>
      </c>
      <c r="E13" s="13">
        <f t="shared" si="2"/>
        <v>0</v>
      </c>
      <c r="F13" s="13"/>
    </row>
    <row r="15" spans="1:8" x14ac:dyDescent="0.25">
      <c r="A15" s="921" t="s">
        <v>7362</v>
      </c>
      <c r="B15" s="239"/>
    </row>
  </sheetData>
  <pageMargins left="0.7" right="0.7" top="0.75" bottom="0.75" header="0.3" footer="0.3"/>
  <pageSetup orientation="portrait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tabColor rgb="FFFFC000"/>
  </sheetPr>
  <dimension ref="A1:O14"/>
  <sheetViews>
    <sheetView workbookViewId="0">
      <selection activeCell="E21" sqref="E21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4" width="8.5" style="2" customWidth="1"/>
    <col min="15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5" x14ac:dyDescent="0.25">
      <c r="A3" s="3" t="s">
        <v>2571</v>
      </c>
    </row>
    <row r="4" spans="1:15" x14ac:dyDescent="0.25">
      <c r="A4" s="3" t="s">
        <v>7127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5" ht="17" thickBot="1" x14ac:dyDescent="0.3"/>
    <row r="6" spans="1:15" s="1" customFormat="1" ht="17" thickBot="1" x14ac:dyDescent="0.3">
      <c r="A6" s="9" t="s">
        <v>0</v>
      </c>
      <c r="B6" s="10" t="s">
        <v>1</v>
      </c>
      <c r="C6" s="10" t="s">
        <v>3</v>
      </c>
      <c r="D6" s="10" t="s">
        <v>4</v>
      </c>
      <c r="E6" s="10" t="s">
        <v>28</v>
      </c>
      <c r="F6" s="10" t="s">
        <v>30</v>
      </c>
      <c r="G6" s="10" t="s">
        <v>31</v>
      </c>
      <c r="H6" s="10" t="s">
        <v>10</v>
      </c>
      <c r="I6" s="10" t="s">
        <v>26</v>
      </c>
      <c r="J6" s="10" t="s">
        <v>17</v>
      </c>
      <c r="K6" s="10" t="s">
        <v>18</v>
      </c>
      <c r="L6" s="10" t="s">
        <v>134</v>
      </c>
      <c r="M6" s="10" t="s">
        <v>29</v>
      </c>
      <c r="N6" s="10" t="s">
        <v>778</v>
      </c>
    </row>
    <row r="7" spans="1:15" s="591" customFormat="1" x14ac:dyDescent="0.25">
      <c r="A7" s="933" t="s">
        <v>7010</v>
      </c>
      <c r="B7" s="185" t="s">
        <v>7003</v>
      </c>
      <c r="C7" s="185">
        <v>24</v>
      </c>
      <c r="D7" s="185">
        <v>32</v>
      </c>
      <c r="E7" s="185">
        <v>4</v>
      </c>
      <c r="F7" s="185">
        <v>6</v>
      </c>
      <c r="G7" s="185">
        <v>50</v>
      </c>
      <c r="H7" s="185">
        <v>8</v>
      </c>
      <c r="I7" s="185">
        <v>24</v>
      </c>
      <c r="J7" s="185">
        <v>2</v>
      </c>
      <c r="K7" s="185">
        <v>2</v>
      </c>
      <c r="L7" s="185">
        <v>2</v>
      </c>
      <c r="M7" s="185">
        <v>4</v>
      </c>
      <c r="N7" s="185">
        <v>4</v>
      </c>
    </row>
    <row r="8" spans="1:15" s="1" customFormat="1" x14ac:dyDescent="0.25">
      <c r="A8" s="55" t="s">
        <v>7126</v>
      </c>
      <c r="B8" s="13" t="s">
        <v>63</v>
      </c>
      <c r="C8" s="43"/>
      <c r="D8" s="43"/>
      <c r="E8" s="43"/>
      <c r="F8" s="39">
        <v>-6</v>
      </c>
      <c r="G8" s="43"/>
      <c r="H8" s="43"/>
      <c r="I8" s="43"/>
      <c r="J8" s="43"/>
      <c r="K8" s="43"/>
      <c r="L8" s="39">
        <v>-2</v>
      </c>
      <c r="M8" s="39">
        <v>-4</v>
      </c>
      <c r="N8" s="39">
        <v>-4</v>
      </c>
    </row>
    <row r="9" spans="1:15" s="1" customFormat="1" ht="17" thickBot="1" x14ac:dyDescent="0.3">
      <c r="A9" s="76" t="s">
        <v>7126</v>
      </c>
      <c r="B9" s="77" t="s">
        <v>63</v>
      </c>
      <c r="C9" s="247">
        <v>-24</v>
      </c>
      <c r="D9" s="247">
        <v>-32</v>
      </c>
      <c r="E9" s="247">
        <v>-4</v>
      </c>
      <c r="F9" s="246"/>
      <c r="G9" s="247">
        <v>-50</v>
      </c>
      <c r="H9" s="247">
        <v>-8</v>
      </c>
      <c r="I9" s="247">
        <v>-24</v>
      </c>
      <c r="J9" s="247">
        <v>-2</v>
      </c>
      <c r="K9" s="247">
        <v>-2</v>
      </c>
      <c r="L9" s="115"/>
      <c r="M9" s="115"/>
      <c r="N9" s="115"/>
    </row>
    <row r="10" spans="1:15" s="200" customFormat="1" ht="17" thickBot="1" x14ac:dyDescent="0.3">
      <c r="A10" s="860" t="s">
        <v>7052</v>
      </c>
      <c r="B10" s="41"/>
      <c r="C10" s="181">
        <f>SUM(C7:C9)</f>
        <v>0</v>
      </c>
      <c r="D10" s="181">
        <f t="shared" ref="D10:N10" si="0">SUM(D7:D9)</f>
        <v>0</v>
      </c>
      <c r="E10" s="181">
        <f t="shared" si="0"/>
        <v>0</v>
      </c>
      <c r="F10" s="181">
        <f t="shared" si="0"/>
        <v>0</v>
      </c>
      <c r="G10" s="181">
        <f t="shared" si="0"/>
        <v>0</v>
      </c>
      <c r="H10" s="181">
        <f t="shared" si="0"/>
        <v>0</v>
      </c>
      <c r="I10" s="181">
        <f t="shared" si="0"/>
        <v>0</v>
      </c>
      <c r="J10" s="181">
        <f t="shared" si="0"/>
        <v>0</v>
      </c>
      <c r="K10" s="181">
        <f t="shared" si="0"/>
        <v>0</v>
      </c>
      <c r="L10" s="181">
        <f t="shared" si="0"/>
        <v>0</v>
      </c>
      <c r="M10" s="181">
        <f t="shared" si="0"/>
        <v>0</v>
      </c>
      <c r="N10" s="181">
        <f t="shared" si="0"/>
        <v>0</v>
      </c>
      <c r="O10" s="200" t="s">
        <v>7173</v>
      </c>
    </row>
    <row r="11" spans="1:15" s="200" customFormat="1" x14ac:dyDescent="0.25">
      <c r="A11" s="55"/>
      <c r="B11" s="192"/>
      <c r="C11" s="192"/>
      <c r="D11" s="192"/>
      <c r="E11" s="753"/>
      <c r="F11" s="192"/>
      <c r="G11" s="192"/>
      <c r="H11" s="192"/>
      <c r="I11" s="192"/>
      <c r="J11" s="753"/>
      <c r="K11" s="753"/>
      <c r="L11" s="192"/>
      <c r="M11" s="192"/>
      <c r="N11" s="192"/>
    </row>
    <row r="12" spans="1:15" s="200" customFormat="1" x14ac:dyDescent="0.25">
      <c r="A12" s="55"/>
      <c r="B12" s="162"/>
      <c r="C12" s="742"/>
      <c r="D12" s="742"/>
      <c r="E12" s="742"/>
      <c r="F12" s="742"/>
      <c r="G12" s="742"/>
      <c r="H12" s="742"/>
      <c r="I12" s="742"/>
      <c r="J12" s="742"/>
      <c r="K12" s="742"/>
      <c r="L12" s="742"/>
      <c r="M12" s="742"/>
      <c r="N12" s="742"/>
    </row>
    <row r="13" spans="1:15" s="1" customFormat="1" x14ac:dyDescent="0.25">
      <c r="A13" s="301"/>
      <c r="B13" s="13"/>
      <c r="C13" s="13"/>
      <c r="D13" s="13"/>
      <c r="E13" s="13"/>
      <c r="F13" s="43"/>
      <c r="G13" s="13"/>
      <c r="H13" s="13"/>
      <c r="I13" s="13"/>
      <c r="J13" s="43"/>
      <c r="K13" s="43"/>
      <c r="L13" s="43"/>
      <c r="M13" s="43"/>
      <c r="N13" s="43"/>
    </row>
    <row r="14" spans="1:15" s="1" customFormat="1" x14ac:dyDescent="0.25">
      <c r="A14" s="15"/>
      <c r="B14" s="13"/>
      <c r="C14" s="1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</row>
  </sheetData>
  <pageMargins left="0.7" right="0.7" top="0.75" bottom="0.75" header="0.3" footer="0.3"/>
  <pageSetup orientation="portrait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tabColor rgb="FFC00000"/>
  </sheetPr>
  <dimension ref="A1:K16"/>
  <sheetViews>
    <sheetView workbookViewId="0">
      <selection activeCell="B13" sqref="B13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11" width="8.5" style="2" customWidth="1"/>
    <col min="12" max="16384" width="9" style="2"/>
  </cols>
  <sheetData>
    <row r="1" spans="1:11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3" t="s">
        <v>2571</v>
      </c>
    </row>
    <row r="4" spans="1:11" x14ac:dyDescent="0.25">
      <c r="A4" s="3" t="s">
        <v>7307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1" ht="17" thickBot="1" x14ac:dyDescent="0.3"/>
    <row r="6" spans="1:11" s="1" customFormat="1" ht="17" thickBot="1" x14ac:dyDescent="0.3">
      <c r="A6" s="9" t="s">
        <v>0</v>
      </c>
      <c r="B6" s="10" t="s">
        <v>1</v>
      </c>
      <c r="C6" s="10" t="s">
        <v>26</v>
      </c>
      <c r="D6" s="10" t="s">
        <v>3</v>
      </c>
      <c r="E6" s="10" t="s">
        <v>27</v>
      </c>
      <c r="F6" s="10" t="s">
        <v>4</v>
      </c>
      <c r="G6" s="10" t="s">
        <v>31</v>
      </c>
      <c r="H6" s="10" t="s">
        <v>29</v>
      </c>
      <c r="I6" s="10" t="s">
        <v>778</v>
      </c>
      <c r="J6" s="10" t="s">
        <v>134</v>
      </c>
      <c r="K6" s="10"/>
    </row>
    <row r="7" spans="1:11" s="200" customFormat="1" x14ac:dyDescent="0.25">
      <c r="A7" s="55" t="s">
        <v>7282</v>
      </c>
      <c r="B7" s="192" t="s">
        <v>7308</v>
      </c>
      <c r="C7" s="192">
        <v>30</v>
      </c>
      <c r="D7" s="192">
        <v>12</v>
      </c>
      <c r="E7" s="192">
        <v>20</v>
      </c>
      <c r="F7" s="192">
        <v>50</v>
      </c>
      <c r="G7" s="192">
        <v>200</v>
      </c>
      <c r="H7" s="192">
        <v>16</v>
      </c>
      <c r="I7" s="192">
        <v>12</v>
      </c>
      <c r="J7" s="192">
        <v>32</v>
      </c>
      <c r="K7" s="753"/>
    </row>
    <row r="8" spans="1:11" s="200" customFormat="1" x14ac:dyDescent="0.25">
      <c r="A8" s="55" t="s">
        <v>7301</v>
      </c>
      <c r="B8" s="192" t="s">
        <v>7309</v>
      </c>
      <c r="C8" s="753"/>
      <c r="D8" s="753"/>
      <c r="E8" s="753"/>
      <c r="F8" s="753"/>
      <c r="G8" s="753"/>
      <c r="H8" s="753"/>
      <c r="I8" s="753"/>
      <c r="J8" s="192">
        <v>8</v>
      </c>
      <c r="K8" s="753"/>
    </row>
    <row r="9" spans="1:11" s="200" customFormat="1" x14ac:dyDescent="0.25">
      <c r="A9" s="55"/>
      <c r="B9" s="192"/>
      <c r="C9" s="192"/>
      <c r="D9" s="192"/>
      <c r="E9" s="753"/>
      <c r="F9" s="192"/>
      <c r="G9" s="192"/>
      <c r="H9" s="192"/>
      <c r="I9" s="192"/>
      <c r="J9" s="753"/>
      <c r="K9" s="192"/>
    </row>
    <row r="10" spans="1:11" s="200" customFormat="1" x14ac:dyDescent="0.25">
      <c r="A10" s="55"/>
      <c r="B10" s="192"/>
      <c r="C10" s="192"/>
      <c r="D10" s="192"/>
      <c r="E10" s="753"/>
      <c r="F10" s="192"/>
      <c r="G10" s="192"/>
      <c r="H10" s="192"/>
      <c r="I10" s="192"/>
      <c r="J10" s="753"/>
      <c r="K10" s="192"/>
    </row>
    <row r="11" spans="1:11" s="200" customFormat="1" x14ac:dyDescent="0.25">
      <c r="A11" s="55"/>
      <c r="B11" s="192"/>
      <c r="C11" s="192"/>
      <c r="D11" s="192"/>
      <c r="E11" s="753"/>
      <c r="F11" s="192"/>
      <c r="G11" s="192"/>
      <c r="H11" s="192"/>
      <c r="I11" s="192"/>
      <c r="J11" s="753"/>
      <c r="K11" s="192"/>
    </row>
    <row r="12" spans="1:11" s="200" customFormat="1" x14ac:dyDescent="0.25">
      <c r="A12" s="55"/>
      <c r="B12" s="192"/>
      <c r="C12" s="192"/>
      <c r="D12" s="192"/>
      <c r="E12" s="753"/>
      <c r="F12" s="192"/>
      <c r="G12" s="192"/>
      <c r="H12" s="192"/>
      <c r="I12" s="192"/>
      <c r="J12" s="753"/>
      <c r="K12" s="192"/>
    </row>
    <row r="13" spans="1:11" s="200" customFormat="1" x14ac:dyDescent="0.25">
      <c r="A13" s="55"/>
      <c r="B13" s="192"/>
      <c r="C13" s="192"/>
      <c r="D13" s="192"/>
      <c r="E13" s="753"/>
      <c r="F13" s="192"/>
      <c r="G13" s="192"/>
      <c r="H13" s="192"/>
      <c r="I13" s="192"/>
      <c r="J13" s="753"/>
      <c r="K13" s="192"/>
    </row>
    <row r="14" spans="1:11" s="200" customFormat="1" x14ac:dyDescent="0.25">
      <c r="A14" s="55"/>
      <c r="B14" s="162"/>
      <c r="C14" s="742"/>
      <c r="D14" s="742"/>
      <c r="E14" s="742"/>
      <c r="F14" s="742"/>
      <c r="G14" s="742"/>
      <c r="H14" s="742"/>
      <c r="I14" s="742"/>
      <c r="J14" s="742"/>
      <c r="K14" s="742"/>
    </row>
    <row r="15" spans="1:11" s="1" customFormat="1" x14ac:dyDescent="0.25">
      <c r="A15" s="301"/>
      <c r="B15" s="13"/>
      <c r="C15" s="13"/>
      <c r="D15" s="13"/>
      <c r="E15" s="13"/>
      <c r="F15" s="43"/>
      <c r="G15" s="13"/>
      <c r="H15" s="13"/>
      <c r="I15" s="13"/>
      <c r="J15" s="43"/>
      <c r="K15" s="43"/>
    </row>
    <row r="16" spans="1:11" s="1" customFormat="1" x14ac:dyDescent="0.25">
      <c r="A16" s="15"/>
      <c r="B16" s="13"/>
      <c r="C16" s="13"/>
      <c r="D16" s="43"/>
      <c r="E16" s="43"/>
      <c r="F16" s="43"/>
      <c r="G16" s="43"/>
      <c r="H16" s="43"/>
      <c r="I16" s="43"/>
      <c r="J16" s="43"/>
      <c r="K16" s="43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K23"/>
  <sheetViews>
    <sheetView workbookViewId="0">
      <selection activeCell="H12" sqref="H12"/>
    </sheetView>
  </sheetViews>
  <sheetFormatPr baseColWidth="10" defaultColWidth="9" defaultRowHeight="16" x14ac:dyDescent="0.25"/>
  <cols>
    <col min="1" max="1" width="12.33203125" style="2" customWidth="1"/>
    <col min="2" max="2" width="22.33203125" style="2" customWidth="1"/>
    <col min="3" max="4" width="8.5" style="2" customWidth="1"/>
    <col min="5" max="5" width="9.6640625" style="2" customWidth="1"/>
    <col min="6" max="6" width="8.5" style="2" customWidth="1"/>
    <col min="7" max="7" width="9.6640625" style="2" customWidth="1"/>
    <col min="8" max="8" width="9.33203125" style="2" customWidth="1"/>
    <col min="9" max="9" width="8.83203125" style="2" customWidth="1"/>
    <col min="10" max="11" width="8.5" style="2" customWidth="1"/>
    <col min="12" max="16384" width="9" style="2"/>
  </cols>
  <sheetData>
    <row r="1" spans="1:11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3" t="s">
        <v>2571</v>
      </c>
    </row>
    <row r="4" spans="1:11" x14ac:dyDescent="0.25">
      <c r="A4" s="3" t="s">
        <v>9492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1" x14ac:dyDescent="0.25">
      <c r="A5" s="728" t="s">
        <v>9572</v>
      </c>
      <c r="B5" s="728"/>
      <c r="C5" s="728"/>
      <c r="D5" s="3"/>
      <c r="E5" s="3"/>
      <c r="F5" s="3"/>
      <c r="G5" s="3"/>
      <c r="H5" s="3"/>
      <c r="I5" s="3"/>
      <c r="J5" s="3"/>
      <c r="K5" s="3"/>
    </row>
    <row r="6" spans="1:11" s="208" customFormat="1" ht="17" thickBot="1" x14ac:dyDescent="0.3">
      <c r="C6" s="1040">
        <v>5940</v>
      </c>
      <c r="D6" s="1040">
        <v>4500</v>
      </c>
      <c r="E6" s="1040">
        <v>24000</v>
      </c>
      <c r="F6" s="1040">
        <v>4500</v>
      </c>
      <c r="G6" s="1040">
        <v>22500</v>
      </c>
      <c r="H6" s="1040">
        <v>11250</v>
      </c>
      <c r="I6" s="1040">
        <v>39000</v>
      </c>
      <c r="J6" s="1040">
        <v>2700</v>
      </c>
    </row>
    <row r="7" spans="1:11" s="1" customFormat="1" ht="17" thickBot="1" x14ac:dyDescent="0.3">
      <c r="A7" s="9" t="s">
        <v>0</v>
      </c>
      <c r="B7" s="10" t="s">
        <v>1</v>
      </c>
      <c r="C7" s="10" t="s">
        <v>2</v>
      </c>
      <c r="D7" s="10" t="s">
        <v>3</v>
      </c>
      <c r="E7" s="32" t="s">
        <v>10</v>
      </c>
      <c r="F7" s="10" t="s">
        <v>377</v>
      </c>
      <c r="G7" s="10" t="s">
        <v>29</v>
      </c>
      <c r="H7" s="10" t="s">
        <v>30</v>
      </c>
      <c r="I7" s="32" t="s">
        <v>28</v>
      </c>
      <c r="J7" s="10" t="s">
        <v>31</v>
      </c>
      <c r="K7" s="11"/>
    </row>
    <row r="8" spans="1:11" s="1" customFormat="1" ht="17" thickBot="1" x14ac:dyDescent="0.3">
      <c r="A8" s="67" t="s">
        <v>9493</v>
      </c>
      <c r="B8" s="14" t="s">
        <v>9494</v>
      </c>
      <c r="C8" s="1062">
        <v>25</v>
      </c>
      <c r="D8" s="1062">
        <v>50</v>
      </c>
      <c r="E8" s="1062">
        <v>5</v>
      </c>
      <c r="F8" s="1062">
        <v>12</v>
      </c>
      <c r="G8" s="1062">
        <v>2</v>
      </c>
      <c r="H8" s="1062">
        <v>6</v>
      </c>
      <c r="I8" s="1062">
        <v>4</v>
      </c>
      <c r="J8" s="1062">
        <v>20</v>
      </c>
      <c r="K8" s="370"/>
    </row>
    <row r="9" spans="1:11" ht="17" thickBot="1" x14ac:dyDescent="0.3">
      <c r="A9" s="860" t="s">
        <v>9576</v>
      </c>
      <c r="B9" s="41"/>
      <c r="C9" s="42">
        <f>SUM(C8)</f>
        <v>25</v>
      </c>
      <c r="D9" s="42">
        <f t="shared" ref="D9:K9" si="0">SUM(D8)</f>
        <v>50</v>
      </c>
      <c r="E9" s="42">
        <f t="shared" si="0"/>
        <v>5</v>
      </c>
      <c r="F9" s="42">
        <f t="shared" si="0"/>
        <v>12</v>
      </c>
      <c r="G9" s="42">
        <f t="shared" si="0"/>
        <v>2</v>
      </c>
      <c r="H9" s="42">
        <f t="shared" si="0"/>
        <v>6</v>
      </c>
      <c r="I9" s="42">
        <f t="shared" si="0"/>
        <v>4</v>
      </c>
      <c r="J9" s="42">
        <f>SUM(J8)</f>
        <v>20</v>
      </c>
      <c r="K9" s="204">
        <f t="shared" si="0"/>
        <v>0</v>
      </c>
    </row>
    <row r="10" spans="1:11" x14ac:dyDescent="0.25">
      <c r="A10" s="55"/>
      <c r="B10" s="53"/>
      <c r="C10" s="53"/>
      <c r="D10" s="53"/>
      <c r="E10" s="53"/>
      <c r="F10" s="53"/>
      <c r="G10" s="53"/>
      <c r="H10" s="53"/>
      <c r="I10" s="53"/>
      <c r="J10" s="53"/>
      <c r="K10" s="53"/>
    </row>
    <row r="11" spans="1:11" x14ac:dyDescent="0.25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</row>
    <row r="12" spans="1:11" x14ac:dyDescent="0.25">
      <c r="A12" s="37"/>
      <c r="B12" s="75"/>
      <c r="C12" s="13"/>
      <c r="D12" s="13"/>
      <c r="E12" s="13"/>
      <c r="F12" s="13"/>
      <c r="G12" s="13"/>
      <c r="H12" s="13"/>
      <c r="I12" s="13"/>
      <c r="J12" s="13"/>
      <c r="K12" s="13"/>
    </row>
    <row r="13" spans="1:11" x14ac:dyDescent="0.25">
      <c r="A13" s="817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4" spans="1:11" x14ac:dyDescent="0.25">
      <c r="A14" s="817"/>
      <c r="B14" s="213"/>
      <c r="C14" s="13"/>
      <c r="D14" s="13"/>
      <c r="E14" s="13"/>
      <c r="F14" s="13"/>
      <c r="G14" s="13"/>
      <c r="H14" s="13"/>
      <c r="I14" s="13"/>
      <c r="J14" s="13"/>
      <c r="K14" s="13"/>
    </row>
    <row r="15" spans="1:11" x14ac:dyDescent="0.25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11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9" spans="1:11" s="8" customFormat="1" x14ac:dyDescent="0.25">
      <c r="A19" s="6" t="s">
        <v>9562</v>
      </c>
      <c r="C19" s="235"/>
      <c r="D19" s="235"/>
      <c r="E19" s="235"/>
      <c r="F19" s="235"/>
      <c r="G19" s="235"/>
      <c r="H19" s="235"/>
      <c r="I19" s="235"/>
      <c r="J19" s="235"/>
      <c r="K19" s="235"/>
    </row>
    <row r="20" spans="1:11" x14ac:dyDescent="0.25">
      <c r="A20" s="1"/>
    </row>
    <row r="21" spans="1:11" x14ac:dyDescent="0.25">
      <c r="A21" s="1" t="s">
        <v>9563</v>
      </c>
    </row>
    <row r="22" spans="1:11" x14ac:dyDescent="0.25">
      <c r="A22" s="1" t="s">
        <v>9564</v>
      </c>
    </row>
    <row r="23" spans="1:11" x14ac:dyDescent="0.25">
      <c r="A23" s="1" t="s">
        <v>9565</v>
      </c>
    </row>
  </sheetData>
  <pageMargins left="0.7" right="0.7" top="0.75" bottom="0.75" header="0.3" footer="0.3"/>
  <pageSetup orientation="portrait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G32"/>
  <sheetViews>
    <sheetView topLeftCell="A13" workbookViewId="0">
      <selection activeCell="A30" sqref="A30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4" width="8.5" style="2" customWidth="1"/>
    <col min="5" max="5" width="9.1640625" style="2" customWidth="1"/>
    <col min="6" max="7" width="8.5" style="2" customWidth="1"/>
    <col min="8" max="16384" width="9" style="2"/>
  </cols>
  <sheetData>
    <row r="1" spans="1:7" x14ac:dyDescent="0.25">
      <c r="A1" s="1" t="s">
        <v>23</v>
      </c>
      <c r="B1" s="1"/>
      <c r="C1" s="1"/>
      <c r="D1" s="1"/>
      <c r="E1" s="1"/>
      <c r="F1" s="1"/>
      <c r="G1" s="1"/>
    </row>
    <row r="2" spans="1:7" x14ac:dyDescent="0.25">
      <c r="A2" s="1"/>
      <c r="B2" s="1"/>
      <c r="C2" s="1"/>
      <c r="D2" s="1"/>
      <c r="E2" s="1"/>
      <c r="F2" s="1"/>
      <c r="G2" s="1"/>
    </row>
    <row r="3" spans="1:7" x14ac:dyDescent="0.25">
      <c r="A3" s="3" t="s">
        <v>3758</v>
      </c>
    </row>
    <row r="4" spans="1:7" x14ac:dyDescent="0.25">
      <c r="A4" s="3" t="s">
        <v>3633</v>
      </c>
      <c r="B4" s="3"/>
      <c r="C4" s="3"/>
      <c r="D4" s="3"/>
      <c r="E4" s="3"/>
      <c r="F4" s="3"/>
      <c r="G4" s="3"/>
    </row>
    <row r="5" spans="1:7" ht="17" thickBot="1" x14ac:dyDescent="0.3"/>
    <row r="6" spans="1:7" s="1" customFormat="1" ht="17" thickBot="1" x14ac:dyDescent="0.3">
      <c r="A6" s="9" t="s">
        <v>0</v>
      </c>
      <c r="B6" s="10" t="s">
        <v>1</v>
      </c>
      <c r="C6" s="10" t="s">
        <v>3</v>
      </c>
      <c r="D6" s="10" t="s">
        <v>2</v>
      </c>
      <c r="E6" s="10" t="s">
        <v>4</v>
      </c>
      <c r="F6" s="10" t="s">
        <v>14</v>
      </c>
      <c r="G6" s="10"/>
    </row>
    <row r="7" spans="1:7" s="1" customFormat="1" ht="17" thickBot="1" x14ac:dyDescent="0.3">
      <c r="A7" s="28" t="s">
        <v>3759</v>
      </c>
      <c r="B7" s="78" t="s">
        <v>3760</v>
      </c>
      <c r="C7" s="1091">
        <v>10</v>
      </c>
      <c r="D7" s="1091">
        <v>10</v>
      </c>
      <c r="E7" s="1091">
        <v>20</v>
      </c>
      <c r="F7" s="1091">
        <v>12</v>
      </c>
      <c r="G7" s="370"/>
    </row>
    <row r="8" spans="1:7" s="1" customFormat="1" ht="17" thickBot="1" x14ac:dyDescent="0.3">
      <c r="A8" s="33" t="s">
        <v>3768</v>
      </c>
      <c r="B8" s="54"/>
      <c r="C8" s="34">
        <f>SUM(C7)</f>
        <v>10</v>
      </c>
      <c r="D8" s="34">
        <f t="shared" ref="D8:F8" si="0">SUM(D7)</f>
        <v>10</v>
      </c>
      <c r="E8" s="34">
        <f t="shared" si="0"/>
        <v>20</v>
      </c>
      <c r="F8" s="34">
        <f t="shared" si="0"/>
        <v>12</v>
      </c>
      <c r="G8" s="54"/>
    </row>
    <row r="9" spans="1:7" s="1" customFormat="1" ht="17" thickBot="1" x14ac:dyDescent="0.3">
      <c r="A9" s="55"/>
      <c r="B9" s="301"/>
      <c r="C9" s="354"/>
      <c r="D9" s="354"/>
      <c r="E9" s="354"/>
      <c r="F9" s="354"/>
      <c r="G9" s="354"/>
    </row>
    <row r="10" spans="1:7" s="6" customFormat="1" ht="17" thickBot="1" x14ac:dyDescent="0.3">
      <c r="A10" s="33" t="s">
        <v>3931</v>
      </c>
      <c r="B10" s="54"/>
      <c r="C10" s="34">
        <f>SUM(C8:C9)</f>
        <v>10</v>
      </c>
      <c r="D10" s="34">
        <f t="shared" ref="D10:F24" si="1">SUM(D8:D9)</f>
        <v>10</v>
      </c>
      <c r="E10" s="34">
        <f t="shared" si="1"/>
        <v>20</v>
      </c>
      <c r="F10" s="34">
        <f t="shared" si="1"/>
        <v>12</v>
      </c>
      <c r="G10" s="54"/>
    </row>
    <row r="11" spans="1:7" s="1" customFormat="1" ht="17" thickBot="1" x14ac:dyDescent="0.3">
      <c r="A11" s="43"/>
      <c r="B11" s="43"/>
      <c r="C11" s="43"/>
      <c r="D11" s="43"/>
      <c r="E11" s="43"/>
      <c r="F11" s="43"/>
      <c r="G11" s="43"/>
    </row>
    <row r="12" spans="1:7" s="6" customFormat="1" ht="17" thickBot="1" x14ac:dyDescent="0.3">
      <c r="A12" s="33" t="s">
        <v>4106</v>
      </c>
      <c r="B12" s="54"/>
      <c r="C12" s="34">
        <f>SUM(C10:C11)</f>
        <v>10</v>
      </c>
      <c r="D12" s="34">
        <f t="shared" si="1"/>
        <v>10</v>
      </c>
      <c r="E12" s="34">
        <f t="shared" si="1"/>
        <v>20</v>
      </c>
      <c r="F12" s="34">
        <f t="shared" si="1"/>
        <v>12</v>
      </c>
      <c r="G12" s="54"/>
    </row>
    <row r="13" spans="1:7" ht="17" thickBot="1" x14ac:dyDescent="0.3">
      <c r="A13" s="13"/>
      <c r="B13" s="13"/>
      <c r="C13" s="13"/>
      <c r="D13" s="13"/>
      <c r="E13" s="13"/>
      <c r="F13" s="13"/>
      <c r="G13" s="13"/>
    </row>
    <row r="14" spans="1:7" s="6" customFormat="1" ht="17" thickBot="1" x14ac:dyDescent="0.3">
      <c r="A14" s="33" t="s">
        <v>4297</v>
      </c>
      <c r="B14" s="54"/>
      <c r="C14" s="34">
        <f>SUM(C12:C13)</f>
        <v>10</v>
      </c>
      <c r="D14" s="34">
        <f t="shared" si="1"/>
        <v>10</v>
      </c>
      <c r="E14" s="34">
        <f t="shared" si="1"/>
        <v>20</v>
      </c>
      <c r="F14" s="34">
        <f t="shared" si="1"/>
        <v>12</v>
      </c>
      <c r="G14" s="54"/>
    </row>
    <row r="15" spans="1:7" ht="17" thickBot="1" x14ac:dyDescent="0.3">
      <c r="A15" s="13"/>
      <c r="B15" s="13"/>
      <c r="C15" s="13"/>
      <c r="D15" s="13"/>
      <c r="E15" s="13"/>
      <c r="F15" s="13"/>
      <c r="G15" s="13"/>
    </row>
    <row r="16" spans="1:7" s="6" customFormat="1" ht="17" thickBot="1" x14ac:dyDescent="0.3">
      <c r="A16" s="33" t="s">
        <v>4448</v>
      </c>
      <c r="B16" s="54"/>
      <c r="C16" s="34">
        <f>SUM(C14:C15)</f>
        <v>10</v>
      </c>
      <c r="D16" s="34">
        <f t="shared" si="1"/>
        <v>10</v>
      </c>
      <c r="E16" s="34">
        <f t="shared" si="1"/>
        <v>20</v>
      </c>
      <c r="F16" s="34">
        <f t="shared" si="1"/>
        <v>12</v>
      </c>
      <c r="G16" s="54"/>
    </row>
    <row r="17" spans="1:7" ht="17" thickBot="1" x14ac:dyDescent="0.3">
      <c r="A17" s="13"/>
      <c r="B17" s="13"/>
      <c r="C17" s="13"/>
      <c r="D17" s="13"/>
      <c r="E17" s="13"/>
      <c r="F17" s="13"/>
      <c r="G17" s="13"/>
    </row>
    <row r="18" spans="1:7" s="6" customFormat="1" ht="17" thickBot="1" x14ac:dyDescent="0.3">
      <c r="A18" s="33" t="s">
        <v>4535</v>
      </c>
      <c r="B18" s="54"/>
      <c r="C18" s="34">
        <f>SUM(C16:C17)</f>
        <v>10</v>
      </c>
      <c r="D18" s="34">
        <f>SUM(D16:D17)</f>
        <v>10</v>
      </c>
      <c r="E18" s="34">
        <f>SUM(E16:E17)</f>
        <v>20</v>
      </c>
      <c r="F18" s="34">
        <f>SUM(F16:F17)</f>
        <v>12</v>
      </c>
      <c r="G18" s="54"/>
    </row>
    <row r="19" spans="1:7" ht="17" thickBot="1" x14ac:dyDescent="0.3">
      <c r="A19" s="13"/>
      <c r="B19" s="13"/>
      <c r="C19" s="13"/>
      <c r="D19" s="13"/>
      <c r="E19" s="13"/>
      <c r="F19" s="13"/>
      <c r="G19" s="13"/>
    </row>
    <row r="20" spans="1:7" s="6" customFormat="1" ht="17" thickBot="1" x14ac:dyDescent="0.3">
      <c r="A20" s="33" t="s">
        <v>4865</v>
      </c>
      <c r="B20" s="54"/>
      <c r="C20" s="34">
        <f>SUM(C18:C19)</f>
        <v>10</v>
      </c>
      <c r="D20" s="34">
        <f t="shared" si="1"/>
        <v>10</v>
      </c>
      <c r="E20" s="34">
        <f t="shared" si="1"/>
        <v>20</v>
      </c>
      <c r="F20" s="34">
        <f t="shared" si="1"/>
        <v>12</v>
      </c>
      <c r="G20" s="54"/>
    </row>
    <row r="21" spans="1:7" ht="17" thickBot="1" x14ac:dyDescent="0.3">
      <c r="A21" s="13"/>
      <c r="B21" s="13"/>
      <c r="C21" s="13"/>
      <c r="D21" s="13"/>
      <c r="E21" s="13"/>
      <c r="F21" s="13"/>
      <c r="G21" s="13"/>
    </row>
    <row r="22" spans="1:7" s="6" customFormat="1" ht="17" thickBot="1" x14ac:dyDescent="0.3">
      <c r="A22" s="40" t="s">
        <v>5183</v>
      </c>
      <c r="B22" s="258"/>
      <c r="C22" s="181">
        <f>SUM(C20:C21)</f>
        <v>10</v>
      </c>
      <c r="D22" s="181">
        <f t="shared" si="1"/>
        <v>10</v>
      </c>
      <c r="E22" s="181">
        <f t="shared" si="1"/>
        <v>20</v>
      </c>
      <c r="F22" s="181">
        <f t="shared" si="1"/>
        <v>12</v>
      </c>
      <c r="G22" s="258"/>
    </row>
    <row r="23" spans="1:7" ht="17" thickBot="1" x14ac:dyDescent="0.3">
      <c r="A23" s="13"/>
      <c r="B23" s="13"/>
      <c r="C23" s="13"/>
      <c r="D23" s="13"/>
      <c r="E23" s="13"/>
      <c r="F23" s="13"/>
      <c r="G23" s="13"/>
    </row>
    <row r="24" spans="1:7" s="6" customFormat="1" ht="17" thickBot="1" x14ac:dyDescent="0.3">
      <c r="A24" s="40" t="s">
        <v>5331</v>
      </c>
      <c r="B24" s="258"/>
      <c r="C24" s="181">
        <f>SUM(C22:C23)</f>
        <v>10</v>
      </c>
      <c r="D24" s="181">
        <f t="shared" si="1"/>
        <v>10</v>
      </c>
      <c r="E24" s="181">
        <f t="shared" si="1"/>
        <v>20</v>
      </c>
      <c r="F24" s="181">
        <f t="shared" si="1"/>
        <v>12</v>
      </c>
      <c r="G24" s="258"/>
    </row>
    <row r="25" spans="1:7" ht="17" thickBot="1" x14ac:dyDescent="0.3">
      <c r="A25" s="13"/>
      <c r="B25" s="13"/>
      <c r="C25" s="13"/>
      <c r="D25" s="13"/>
      <c r="E25" s="13"/>
      <c r="F25" s="13"/>
      <c r="G25" s="13"/>
    </row>
    <row r="26" spans="1:7" s="6" customFormat="1" ht="17" thickBot="1" x14ac:dyDescent="0.3">
      <c r="A26" s="40" t="s">
        <v>5875</v>
      </c>
      <c r="B26" s="258"/>
      <c r="C26" s="181">
        <f>SUM(C24:C25)</f>
        <v>10</v>
      </c>
      <c r="D26" s="181">
        <f>SUM(D24:D25)</f>
        <v>10</v>
      </c>
      <c r="E26" s="181">
        <f>SUM(E24:E25)</f>
        <v>20</v>
      </c>
      <c r="F26" s="181">
        <f>SUM(F24:F25)</f>
        <v>12</v>
      </c>
      <c r="G26" s="258"/>
    </row>
    <row r="27" spans="1:7" ht="17" thickBot="1" x14ac:dyDescent="0.3">
      <c r="A27" s="13"/>
      <c r="B27" s="13"/>
      <c r="C27" s="13"/>
      <c r="D27" s="13"/>
      <c r="E27" s="13"/>
      <c r="F27" s="13"/>
      <c r="G27" s="13"/>
    </row>
    <row r="28" spans="1:7" s="6" customFormat="1" ht="17" thickBot="1" x14ac:dyDescent="0.3">
      <c r="A28" s="40" t="s">
        <v>5876</v>
      </c>
      <c r="B28" s="258"/>
      <c r="C28" s="181">
        <f>SUM(C26:C27)</f>
        <v>10</v>
      </c>
      <c r="D28" s="181">
        <f>SUM(D26:D27)</f>
        <v>10</v>
      </c>
      <c r="E28" s="181">
        <f>SUM(E26:E27)</f>
        <v>20</v>
      </c>
      <c r="F28" s="181">
        <f>SUM(F26:F27)</f>
        <v>12</v>
      </c>
      <c r="G28" s="258"/>
    </row>
    <row r="29" spans="1:7" x14ac:dyDescent="0.25">
      <c r="A29" s="13"/>
      <c r="B29" s="13"/>
      <c r="C29" s="13"/>
      <c r="D29" s="13"/>
      <c r="E29" s="13"/>
      <c r="F29" s="13"/>
      <c r="G29" s="13"/>
    </row>
    <row r="30" spans="1:7" x14ac:dyDescent="0.25">
      <c r="A30" s="13"/>
      <c r="B30" s="13"/>
      <c r="C30" s="13"/>
      <c r="D30" s="13"/>
      <c r="E30" s="13"/>
      <c r="F30" s="13"/>
      <c r="G30" s="13"/>
    </row>
    <row r="31" spans="1:7" x14ac:dyDescent="0.25">
      <c r="A31" s="13"/>
      <c r="B31" s="13"/>
      <c r="C31" s="13"/>
      <c r="D31" s="13"/>
      <c r="E31" s="13"/>
      <c r="F31" s="13"/>
      <c r="G31" s="13"/>
    </row>
    <row r="32" spans="1:7" s="1" customFormat="1" x14ac:dyDescent="0.25">
      <c r="A32" s="43"/>
      <c r="B32" s="43"/>
      <c r="C32" s="43"/>
      <c r="D32" s="43"/>
      <c r="E32" s="43"/>
      <c r="F32" s="43"/>
      <c r="G32" s="43"/>
    </row>
  </sheetData>
  <pageMargins left="0.7" right="0.7" top="0.75" bottom="0.75" header="0.3" footer="0.3"/>
  <pageSetup orientation="portrait" horizontalDpi="4294967293" verticalDpi="4294967293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E31"/>
  <sheetViews>
    <sheetView workbookViewId="0">
      <selection activeCell="F16" sqref="F16"/>
    </sheetView>
  </sheetViews>
  <sheetFormatPr baseColWidth="10" defaultColWidth="9" defaultRowHeight="16" x14ac:dyDescent="0.25"/>
  <cols>
    <col min="1" max="1" width="12.33203125" style="2" customWidth="1"/>
    <col min="2" max="2" width="20.5" style="2" customWidth="1"/>
    <col min="3" max="5" width="8.5" style="2" customWidth="1"/>
    <col min="6" max="16384" width="9" style="2"/>
  </cols>
  <sheetData>
    <row r="1" spans="1:5" x14ac:dyDescent="0.25">
      <c r="A1" s="1" t="s">
        <v>23</v>
      </c>
      <c r="B1" s="1"/>
      <c r="C1" s="1"/>
      <c r="D1" s="1"/>
      <c r="E1" s="1"/>
    </row>
    <row r="2" spans="1:5" x14ac:dyDescent="0.25">
      <c r="A2" s="1"/>
      <c r="B2" s="1"/>
      <c r="C2" s="1"/>
      <c r="D2" s="1"/>
      <c r="E2" s="1"/>
    </row>
    <row r="3" spans="1:5" x14ac:dyDescent="0.25">
      <c r="A3" s="3" t="s">
        <v>3758</v>
      </c>
    </row>
    <row r="4" spans="1:5" x14ac:dyDescent="0.25">
      <c r="A4" s="3" t="s">
        <v>3633</v>
      </c>
      <c r="B4" s="3"/>
      <c r="C4" s="3"/>
      <c r="D4" s="3"/>
      <c r="E4" s="3"/>
    </row>
    <row r="5" spans="1:5" ht="17" thickBot="1" x14ac:dyDescent="0.3"/>
    <row r="6" spans="1:5" s="1" customFormat="1" ht="17" thickBot="1" x14ac:dyDescent="0.3">
      <c r="A6" s="9" t="s">
        <v>0</v>
      </c>
      <c r="B6" s="10" t="s">
        <v>1</v>
      </c>
      <c r="C6" s="10" t="s">
        <v>134</v>
      </c>
      <c r="D6" s="10" t="s">
        <v>31</v>
      </c>
      <c r="E6" s="10"/>
    </row>
    <row r="7" spans="1:5" s="1" customFormat="1" ht="17" thickBot="1" x14ac:dyDescent="0.3">
      <c r="A7" s="28" t="s">
        <v>3812</v>
      </c>
      <c r="B7" s="78" t="s">
        <v>3820</v>
      </c>
      <c r="C7" s="1091">
        <v>5</v>
      </c>
      <c r="D7" s="1091">
        <v>30</v>
      </c>
      <c r="E7" s="370"/>
    </row>
    <row r="8" spans="1:5" s="1" customFormat="1" ht="17" thickBot="1" x14ac:dyDescent="0.3">
      <c r="A8" s="33" t="s">
        <v>3829</v>
      </c>
      <c r="B8" s="54"/>
      <c r="C8" s="34">
        <f>SUM(C7)</f>
        <v>5</v>
      </c>
      <c r="D8" s="34">
        <f t="shared" ref="D8" si="0">SUM(D7)</f>
        <v>30</v>
      </c>
      <c r="E8" s="54"/>
    </row>
    <row r="9" spans="1:5" s="1" customFormat="1" ht="17" thickBot="1" x14ac:dyDescent="0.3">
      <c r="A9" s="55"/>
      <c r="B9" s="301"/>
      <c r="C9" s="354"/>
      <c r="D9" s="354"/>
      <c r="E9" s="354"/>
    </row>
    <row r="10" spans="1:5" s="6" customFormat="1" ht="17" thickBot="1" x14ac:dyDescent="0.3">
      <c r="A10" s="33" t="s">
        <v>3993</v>
      </c>
      <c r="B10" s="54"/>
      <c r="C10" s="34">
        <f>SUM(C8:C9)</f>
        <v>5</v>
      </c>
      <c r="D10" s="34">
        <f>SUM(D8:D9)</f>
        <v>30</v>
      </c>
      <c r="E10" s="54"/>
    </row>
    <row r="11" spans="1:5" s="1" customFormat="1" ht="17" thickBot="1" x14ac:dyDescent="0.3">
      <c r="A11" s="43"/>
      <c r="B11" s="43"/>
      <c r="C11" s="43"/>
      <c r="D11" s="43"/>
      <c r="E11" s="43"/>
    </row>
    <row r="12" spans="1:5" s="6" customFormat="1" ht="17" thickBot="1" x14ac:dyDescent="0.3">
      <c r="A12" s="33" t="s">
        <v>4107</v>
      </c>
      <c r="B12" s="54"/>
      <c r="C12" s="34">
        <f>SUM(C10:C11)</f>
        <v>5</v>
      </c>
      <c r="D12" s="34">
        <f>SUM(D10:D11)</f>
        <v>30</v>
      </c>
      <c r="E12" s="54"/>
    </row>
    <row r="13" spans="1:5" ht="17" thickBot="1" x14ac:dyDescent="0.3">
      <c r="A13" s="13"/>
      <c r="B13" s="13"/>
      <c r="C13" s="13"/>
      <c r="D13" s="13"/>
      <c r="E13" s="13"/>
    </row>
    <row r="14" spans="1:5" s="6" customFormat="1" ht="17" thickBot="1" x14ac:dyDescent="0.3">
      <c r="A14" s="33" t="s">
        <v>4298</v>
      </c>
      <c r="B14" s="54"/>
      <c r="C14" s="34">
        <f>SUM(C12:C13)</f>
        <v>5</v>
      </c>
      <c r="D14" s="34">
        <f>SUM(D12:D13)</f>
        <v>30</v>
      </c>
      <c r="E14" s="54"/>
    </row>
    <row r="15" spans="1:5" ht="17" thickBot="1" x14ac:dyDescent="0.3">
      <c r="A15" s="13"/>
      <c r="B15" s="13"/>
      <c r="C15" s="13"/>
      <c r="D15" s="13"/>
      <c r="E15" s="13"/>
    </row>
    <row r="16" spans="1:5" s="6" customFormat="1" ht="17" thickBot="1" x14ac:dyDescent="0.3">
      <c r="A16" s="33" t="s">
        <v>4449</v>
      </c>
      <c r="B16" s="54"/>
      <c r="C16" s="34">
        <f>SUM(C14:C15)</f>
        <v>5</v>
      </c>
      <c r="D16" s="34">
        <f>SUM(D14:D15)</f>
        <v>30</v>
      </c>
      <c r="E16" s="54"/>
    </row>
    <row r="17" spans="1:5" ht="17" thickBot="1" x14ac:dyDescent="0.3">
      <c r="A17" s="13"/>
      <c r="B17" s="13"/>
      <c r="C17" s="13"/>
      <c r="D17" s="13"/>
      <c r="E17" s="13"/>
    </row>
    <row r="18" spans="1:5" s="6" customFormat="1" ht="17" thickBot="1" x14ac:dyDescent="0.3">
      <c r="A18" s="33" t="s">
        <v>4536</v>
      </c>
      <c r="B18" s="54"/>
      <c r="C18" s="34">
        <f>SUM(C16:C17)</f>
        <v>5</v>
      </c>
      <c r="D18" s="34">
        <f>SUM(D16:D17)</f>
        <v>30</v>
      </c>
      <c r="E18" s="54"/>
    </row>
    <row r="19" spans="1:5" ht="17" thickBot="1" x14ac:dyDescent="0.3">
      <c r="A19" s="13"/>
      <c r="B19" s="13"/>
      <c r="C19" s="13"/>
      <c r="D19" s="13"/>
      <c r="E19" s="13"/>
    </row>
    <row r="20" spans="1:5" s="6" customFormat="1" ht="17" thickBot="1" x14ac:dyDescent="0.3">
      <c r="A20" s="33" t="s">
        <v>4866</v>
      </c>
      <c r="B20" s="54"/>
      <c r="C20" s="34">
        <f>SUM(C18:C19)</f>
        <v>5</v>
      </c>
      <c r="D20" s="34">
        <f>SUM(D18:D19)</f>
        <v>30</v>
      </c>
      <c r="E20" s="54"/>
    </row>
    <row r="21" spans="1:5" ht="17" thickBot="1" x14ac:dyDescent="0.3">
      <c r="A21" s="13"/>
      <c r="B21" s="13"/>
      <c r="C21" s="13"/>
      <c r="D21" s="13"/>
      <c r="E21" s="13"/>
    </row>
    <row r="22" spans="1:5" s="6" customFormat="1" ht="17" thickBot="1" x14ac:dyDescent="0.3">
      <c r="A22" s="40" t="s">
        <v>5194</v>
      </c>
      <c r="B22" s="258"/>
      <c r="C22" s="181">
        <f>SUM(C20:C21)</f>
        <v>5</v>
      </c>
      <c r="D22" s="181">
        <f>SUM(D20:D21)</f>
        <v>30</v>
      </c>
      <c r="E22" s="258"/>
    </row>
    <row r="23" spans="1:5" ht="17" thickBot="1" x14ac:dyDescent="0.3">
      <c r="A23" s="13"/>
      <c r="B23" s="13"/>
      <c r="C23" s="13"/>
      <c r="D23" s="13"/>
      <c r="E23" s="13"/>
    </row>
    <row r="24" spans="1:5" s="6" customFormat="1" ht="17" thickBot="1" x14ac:dyDescent="0.3">
      <c r="A24" s="40" t="s">
        <v>5877</v>
      </c>
      <c r="B24" s="258"/>
      <c r="C24" s="181">
        <f>SUM(C22:C23)</f>
        <v>5</v>
      </c>
      <c r="D24" s="181">
        <f>SUM(D22:D23)</f>
        <v>30</v>
      </c>
      <c r="E24" s="258"/>
    </row>
    <row r="25" spans="1:5" ht="17" thickBot="1" x14ac:dyDescent="0.3">
      <c r="A25" s="13"/>
      <c r="B25" s="13"/>
      <c r="C25" s="13"/>
      <c r="D25" s="13"/>
      <c r="E25" s="13"/>
    </row>
    <row r="26" spans="1:5" s="6" customFormat="1" ht="17" thickBot="1" x14ac:dyDescent="0.3">
      <c r="A26" s="40" t="s">
        <v>5878</v>
      </c>
      <c r="B26" s="258"/>
      <c r="C26" s="181">
        <f>SUM(C24:C25)</f>
        <v>5</v>
      </c>
      <c r="D26" s="181">
        <f>SUM(D24:D25)</f>
        <v>30</v>
      </c>
      <c r="E26" s="258"/>
    </row>
    <row r="27" spans="1:5" ht="17" thickBot="1" x14ac:dyDescent="0.3">
      <c r="A27" s="13"/>
      <c r="B27" s="13"/>
      <c r="C27" s="13"/>
      <c r="D27" s="13"/>
      <c r="E27" s="13"/>
    </row>
    <row r="28" spans="1:5" s="6" customFormat="1" ht="17" thickBot="1" x14ac:dyDescent="0.3">
      <c r="A28" s="40" t="s">
        <v>5879</v>
      </c>
      <c r="B28" s="258"/>
      <c r="C28" s="181">
        <f>SUM(C26:C27)</f>
        <v>5</v>
      </c>
      <c r="D28" s="181">
        <f>SUM(D26:D27)</f>
        <v>30</v>
      </c>
      <c r="E28" s="258"/>
    </row>
    <row r="29" spans="1:5" x14ac:dyDescent="0.25">
      <c r="A29" s="13"/>
      <c r="B29" s="13"/>
      <c r="C29" s="13"/>
      <c r="D29" s="13"/>
      <c r="E29" s="13"/>
    </row>
    <row r="30" spans="1:5" x14ac:dyDescent="0.25">
      <c r="A30" s="13"/>
      <c r="B30" s="13"/>
      <c r="C30" s="13"/>
      <c r="D30" s="13"/>
      <c r="E30" s="13"/>
    </row>
    <row r="31" spans="1:5" s="1" customFormat="1" x14ac:dyDescent="0.25">
      <c r="A31" s="43"/>
      <c r="B31" s="43"/>
      <c r="C31" s="43"/>
      <c r="D31" s="43"/>
      <c r="E31" s="43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tabColor rgb="FFC00000"/>
  </sheetPr>
  <dimension ref="A1:J71"/>
  <sheetViews>
    <sheetView topLeftCell="A58" workbookViewId="0">
      <selection activeCell="B51" sqref="B51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11.33203125" style="65" customWidth="1"/>
    <col min="4" max="8" width="10.5" style="65" customWidth="1"/>
    <col min="9" max="9" width="12" style="65" customWidth="1"/>
    <col min="10" max="245" width="8.83203125" style="65"/>
    <col min="246" max="246" width="11" style="65" customWidth="1"/>
    <col min="247" max="247" width="18.33203125" style="65" customWidth="1"/>
    <col min="248" max="249" width="8.1640625" style="65" customWidth="1"/>
    <col min="250" max="250" width="8.6640625" style="65" customWidth="1"/>
    <col min="251" max="251" width="8.1640625" style="65" customWidth="1"/>
    <col min="252" max="252" width="7.83203125" style="65" customWidth="1"/>
    <col min="253" max="253" width="7.5" style="65" customWidth="1"/>
    <col min="254" max="501" width="8.83203125" style="65"/>
    <col min="502" max="502" width="11" style="65" customWidth="1"/>
    <col min="503" max="503" width="18.33203125" style="65" customWidth="1"/>
    <col min="504" max="505" width="8.1640625" style="65" customWidth="1"/>
    <col min="506" max="506" width="8.6640625" style="65" customWidth="1"/>
    <col min="507" max="507" width="8.1640625" style="65" customWidth="1"/>
    <col min="508" max="508" width="7.83203125" style="65" customWidth="1"/>
    <col min="509" max="509" width="7.5" style="65" customWidth="1"/>
    <col min="510" max="757" width="8.83203125" style="65"/>
    <col min="758" max="758" width="11" style="65" customWidth="1"/>
    <col min="759" max="759" width="18.33203125" style="65" customWidth="1"/>
    <col min="760" max="761" width="8.1640625" style="65" customWidth="1"/>
    <col min="762" max="762" width="8.6640625" style="65" customWidth="1"/>
    <col min="763" max="763" width="8.1640625" style="65" customWidth="1"/>
    <col min="764" max="764" width="7.83203125" style="65" customWidth="1"/>
    <col min="765" max="765" width="7.5" style="65" customWidth="1"/>
    <col min="766" max="1013" width="8.83203125" style="65"/>
    <col min="1014" max="1014" width="11" style="65" customWidth="1"/>
    <col min="1015" max="1015" width="18.33203125" style="65" customWidth="1"/>
    <col min="1016" max="1017" width="8.1640625" style="65" customWidth="1"/>
    <col min="1018" max="1018" width="8.6640625" style="65" customWidth="1"/>
    <col min="1019" max="1019" width="8.1640625" style="65" customWidth="1"/>
    <col min="1020" max="1020" width="7.83203125" style="65" customWidth="1"/>
    <col min="1021" max="1021" width="7.5" style="65" customWidth="1"/>
    <col min="1022" max="1269" width="8.83203125" style="65"/>
    <col min="1270" max="1270" width="11" style="65" customWidth="1"/>
    <col min="1271" max="1271" width="18.33203125" style="65" customWidth="1"/>
    <col min="1272" max="1273" width="8.1640625" style="65" customWidth="1"/>
    <col min="1274" max="1274" width="8.6640625" style="65" customWidth="1"/>
    <col min="1275" max="1275" width="8.1640625" style="65" customWidth="1"/>
    <col min="1276" max="1276" width="7.83203125" style="65" customWidth="1"/>
    <col min="1277" max="1277" width="7.5" style="65" customWidth="1"/>
    <col min="1278" max="1525" width="8.83203125" style="65"/>
    <col min="1526" max="1526" width="11" style="65" customWidth="1"/>
    <col min="1527" max="1527" width="18.33203125" style="65" customWidth="1"/>
    <col min="1528" max="1529" width="8.1640625" style="65" customWidth="1"/>
    <col min="1530" max="1530" width="8.6640625" style="65" customWidth="1"/>
    <col min="1531" max="1531" width="8.1640625" style="65" customWidth="1"/>
    <col min="1532" max="1532" width="7.83203125" style="65" customWidth="1"/>
    <col min="1533" max="1533" width="7.5" style="65" customWidth="1"/>
    <col min="1534" max="1781" width="8.83203125" style="65"/>
    <col min="1782" max="1782" width="11" style="65" customWidth="1"/>
    <col min="1783" max="1783" width="18.33203125" style="65" customWidth="1"/>
    <col min="1784" max="1785" width="8.1640625" style="65" customWidth="1"/>
    <col min="1786" max="1786" width="8.6640625" style="65" customWidth="1"/>
    <col min="1787" max="1787" width="8.1640625" style="65" customWidth="1"/>
    <col min="1788" max="1788" width="7.83203125" style="65" customWidth="1"/>
    <col min="1789" max="1789" width="7.5" style="65" customWidth="1"/>
    <col min="1790" max="2037" width="8.83203125" style="65"/>
    <col min="2038" max="2038" width="11" style="65" customWidth="1"/>
    <col min="2039" max="2039" width="18.33203125" style="65" customWidth="1"/>
    <col min="2040" max="2041" width="8.1640625" style="65" customWidth="1"/>
    <col min="2042" max="2042" width="8.6640625" style="65" customWidth="1"/>
    <col min="2043" max="2043" width="8.1640625" style="65" customWidth="1"/>
    <col min="2044" max="2044" width="7.83203125" style="65" customWidth="1"/>
    <col min="2045" max="2045" width="7.5" style="65" customWidth="1"/>
    <col min="2046" max="2293" width="8.83203125" style="65"/>
    <col min="2294" max="2294" width="11" style="65" customWidth="1"/>
    <col min="2295" max="2295" width="18.33203125" style="65" customWidth="1"/>
    <col min="2296" max="2297" width="8.1640625" style="65" customWidth="1"/>
    <col min="2298" max="2298" width="8.6640625" style="65" customWidth="1"/>
    <col min="2299" max="2299" width="8.1640625" style="65" customWidth="1"/>
    <col min="2300" max="2300" width="7.83203125" style="65" customWidth="1"/>
    <col min="2301" max="2301" width="7.5" style="65" customWidth="1"/>
    <col min="2302" max="2549" width="8.83203125" style="65"/>
    <col min="2550" max="2550" width="11" style="65" customWidth="1"/>
    <col min="2551" max="2551" width="18.33203125" style="65" customWidth="1"/>
    <col min="2552" max="2553" width="8.1640625" style="65" customWidth="1"/>
    <col min="2554" max="2554" width="8.6640625" style="65" customWidth="1"/>
    <col min="2555" max="2555" width="8.1640625" style="65" customWidth="1"/>
    <col min="2556" max="2556" width="7.83203125" style="65" customWidth="1"/>
    <col min="2557" max="2557" width="7.5" style="65" customWidth="1"/>
    <col min="2558" max="2805" width="8.83203125" style="65"/>
    <col min="2806" max="2806" width="11" style="65" customWidth="1"/>
    <col min="2807" max="2807" width="18.33203125" style="65" customWidth="1"/>
    <col min="2808" max="2809" width="8.1640625" style="65" customWidth="1"/>
    <col min="2810" max="2810" width="8.6640625" style="65" customWidth="1"/>
    <col min="2811" max="2811" width="8.1640625" style="65" customWidth="1"/>
    <col min="2812" max="2812" width="7.83203125" style="65" customWidth="1"/>
    <col min="2813" max="2813" width="7.5" style="65" customWidth="1"/>
    <col min="2814" max="3061" width="8.83203125" style="65"/>
    <col min="3062" max="3062" width="11" style="65" customWidth="1"/>
    <col min="3063" max="3063" width="18.33203125" style="65" customWidth="1"/>
    <col min="3064" max="3065" width="8.1640625" style="65" customWidth="1"/>
    <col min="3066" max="3066" width="8.6640625" style="65" customWidth="1"/>
    <col min="3067" max="3067" width="8.1640625" style="65" customWidth="1"/>
    <col min="3068" max="3068" width="7.83203125" style="65" customWidth="1"/>
    <col min="3069" max="3069" width="7.5" style="65" customWidth="1"/>
    <col min="3070" max="3317" width="8.83203125" style="65"/>
    <col min="3318" max="3318" width="11" style="65" customWidth="1"/>
    <col min="3319" max="3319" width="18.33203125" style="65" customWidth="1"/>
    <col min="3320" max="3321" width="8.1640625" style="65" customWidth="1"/>
    <col min="3322" max="3322" width="8.6640625" style="65" customWidth="1"/>
    <col min="3323" max="3323" width="8.1640625" style="65" customWidth="1"/>
    <col min="3324" max="3324" width="7.83203125" style="65" customWidth="1"/>
    <col min="3325" max="3325" width="7.5" style="65" customWidth="1"/>
    <col min="3326" max="3573" width="8.83203125" style="65"/>
    <col min="3574" max="3574" width="11" style="65" customWidth="1"/>
    <col min="3575" max="3575" width="18.33203125" style="65" customWidth="1"/>
    <col min="3576" max="3577" width="8.1640625" style="65" customWidth="1"/>
    <col min="3578" max="3578" width="8.6640625" style="65" customWidth="1"/>
    <col min="3579" max="3579" width="8.1640625" style="65" customWidth="1"/>
    <col min="3580" max="3580" width="7.83203125" style="65" customWidth="1"/>
    <col min="3581" max="3581" width="7.5" style="65" customWidth="1"/>
    <col min="3582" max="3829" width="8.83203125" style="65"/>
    <col min="3830" max="3830" width="11" style="65" customWidth="1"/>
    <col min="3831" max="3831" width="18.33203125" style="65" customWidth="1"/>
    <col min="3832" max="3833" width="8.1640625" style="65" customWidth="1"/>
    <col min="3834" max="3834" width="8.6640625" style="65" customWidth="1"/>
    <col min="3835" max="3835" width="8.1640625" style="65" customWidth="1"/>
    <col min="3836" max="3836" width="7.83203125" style="65" customWidth="1"/>
    <col min="3837" max="3837" width="7.5" style="65" customWidth="1"/>
    <col min="3838" max="4085" width="8.83203125" style="65"/>
    <col min="4086" max="4086" width="11" style="65" customWidth="1"/>
    <col min="4087" max="4087" width="18.33203125" style="65" customWidth="1"/>
    <col min="4088" max="4089" width="8.1640625" style="65" customWidth="1"/>
    <col min="4090" max="4090" width="8.6640625" style="65" customWidth="1"/>
    <col min="4091" max="4091" width="8.1640625" style="65" customWidth="1"/>
    <col min="4092" max="4092" width="7.83203125" style="65" customWidth="1"/>
    <col min="4093" max="4093" width="7.5" style="65" customWidth="1"/>
    <col min="4094" max="4341" width="8.83203125" style="65"/>
    <col min="4342" max="4342" width="11" style="65" customWidth="1"/>
    <col min="4343" max="4343" width="18.33203125" style="65" customWidth="1"/>
    <col min="4344" max="4345" width="8.1640625" style="65" customWidth="1"/>
    <col min="4346" max="4346" width="8.6640625" style="65" customWidth="1"/>
    <col min="4347" max="4347" width="8.1640625" style="65" customWidth="1"/>
    <col min="4348" max="4348" width="7.83203125" style="65" customWidth="1"/>
    <col min="4349" max="4349" width="7.5" style="65" customWidth="1"/>
    <col min="4350" max="4597" width="8.83203125" style="65"/>
    <col min="4598" max="4598" width="11" style="65" customWidth="1"/>
    <col min="4599" max="4599" width="18.33203125" style="65" customWidth="1"/>
    <col min="4600" max="4601" width="8.1640625" style="65" customWidth="1"/>
    <col min="4602" max="4602" width="8.6640625" style="65" customWidth="1"/>
    <col min="4603" max="4603" width="8.1640625" style="65" customWidth="1"/>
    <col min="4604" max="4604" width="7.83203125" style="65" customWidth="1"/>
    <col min="4605" max="4605" width="7.5" style="65" customWidth="1"/>
    <col min="4606" max="4853" width="8.83203125" style="65"/>
    <col min="4854" max="4854" width="11" style="65" customWidth="1"/>
    <col min="4855" max="4855" width="18.33203125" style="65" customWidth="1"/>
    <col min="4856" max="4857" width="8.1640625" style="65" customWidth="1"/>
    <col min="4858" max="4858" width="8.6640625" style="65" customWidth="1"/>
    <col min="4859" max="4859" width="8.1640625" style="65" customWidth="1"/>
    <col min="4860" max="4860" width="7.83203125" style="65" customWidth="1"/>
    <col min="4861" max="4861" width="7.5" style="65" customWidth="1"/>
    <col min="4862" max="5109" width="8.83203125" style="65"/>
    <col min="5110" max="5110" width="11" style="65" customWidth="1"/>
    <col min="5111" max="5111" width="18.33203125" style="65" customWidth="1"/>
    <col min="5112" max="5113" width="8.1640625" style="65" customWidth="1"/>
    <col min="5114" max="5114" width="8.6640625" style="65" customWidth="1"/>
    <col min="5115" max="5115" width="8.1640625" style="65" customWidth="1"/>
    <col min="5116" max="5116" width="7.83203125" style="65" customWidth="1"/>
    <col min="5117" max="5117" width="7.5" style="65" customWidth="1"/>
    <col min="5118" max="5365" width="8.83203125" style="65"/>
    <col min="5366" max="5366" width="11" style="65" customWidth="1"/>
    <col min="5367" max="5367" width="18.33203125" style="65" customWidth="1"/>
    <col min="5368" max="5369" width="8.1640625" style="65" customWidth="1"/>
    <col min="5370" max="5370" width="8.6640625" style="65" customWidth="1"/>
    <col min="5371" max="5371" width="8.1640625" style="65" customWidth="1"/>
    <col min="5372" max="5372" width="7.83203125" style="65" customWidth="1"/>
    <col min="5373" max="5373" width="7.5" style="65" customWidth="1"/>
    <col min="5374" max="5621" width="8.83203125" style="65"/>
    <col min="5622" max="5622" width="11" style="65" customWidth="1"/>
    <col min="5623" max="5623" width="18.33203125" style="65" customWidth="1"/>
    <col min="5624" max="5625" width="8.1640625" style="65" customWidth="1"/>
    <col min="5626" max="5626" width="8.6640625" style="65" customWidth="1"/>
    <col min="5627" max="5627" width="8.1640625" style="65" customWidth="1"/>
    <col min="5628" max="5628" width="7.83203125" style="65" customWidth="1"/>
    <col min="5629" max="5629" width="7.5" style="65" customWidth="1"/>
    <col min="5630" max="5877" width="8.83203125" style="65"/>
    <col min="5878" max="5878" width="11" style="65" customWidth="1"/>
    <col min="5879" max="5879" width="18.33203125" style="65" customWidth="1"/>
    <col min="5880" max="5881" width="8.1640625" style="65" customWidth="1"/>
    <col min="5882" max="5882" width="8.6640625" style="65" customWidth="1"/>
    <col min="5883" max="5883" width="8.1640625" style="65" customWidth="1"/>
    <col min="5884" max="5884" width="7.83203125" style="65" customWidth="1"/>
    <col min="5885" max="5885" width="7.5" style="65" customWidth="1"/>
    <col min="5886" max="6133" width="8.83203125" style="65"/>
    <col min="6134" max="6134" width="11" style="65" customWidth="1"/>
    <col min="6135" max="6135" width="18.33203125" style="65" customWidth="1"/>
    <col min="6136" max="6137" width="8.1640625" style="65" customWidth="1"/>
    <col min="6138" max="6138" width="8.6640625" style="65" customWidth="1"/>
    <col min="6139" max="6139" width="8.1640625" style="65" customWidth="1"/>
    <col min="6140" max="6140" width="7.83203125" style="65" customWidth="1"/>
    <col min="6141" max="6141" width="7.5" style="65" customWidth="1"/>
    <col min="6142" max="6389" width="8.83203125" style="65"/>
    <col min="6390" max="6390" width="11" style="65" customWidth="1"/>
    <col min="6391" max="6391" width="18.33203125" style="65" customWidth="1"/>
    <col min="6392" max="6393" width="8.1640625" style="65" customWidth="1"/>
    <col min="6394" max="6394" width="8.6640625" style="65" customWidth="1"/>
    <col min="6395" max="6395" width="8.1640625" style="65" customWidth="1"/>
    <col min="6396" max="6396" width="7.83203125" style="65" customWidth="1"/>
    <col min="6397" max="6397" width="7.5" style="65" customWidth="1"/>
    <col min="6398" max="6645" width="8.83203125" style="65"/>
    <col min="6646" max="6646" width="11" style="65" customWidth="1"/>
    <col min="6647" max="6647" width="18.33203125" style="65" customWidth="1"/>
    <col min="6648" max="6649" width="8.1640625" style="65" customWidth="1"/>
    <col min="6650" max="6650" width="8.6640625" style="65" customWidth="1"/>
    <col min="6651" max="6651" width="8.1640625" style="65" customWidth="1"/>
    <col min="6652" max="6652" width="7.83203125" style="65" customWidth="1"/>
    <col min="6653" max="6653" width="7.5" style="65" customWidth="1"/>
    <col min="6654" max="6901" width="8.83203125" style="65"/>
    <col min="6902" max="6902" width="11" style="65" customWidth="1"/>
    <col min="6903" max="6903" width="18.33203125" style="65" customWidth="1"/>
    <col min="6904" max="6905" width="8.1640625" style="65" customWidth="1"/>
    <col min="6906" max="6906" width="8.6640625" style="65" customWidth="1"/>
    <col min="6907" max="6907" width="8.1640625" style="65" customWidth="1"/>
    <col min="6908" max="6908" width="7.83203125" style="65" customWidth="1"/>
    <col min="6909" max="6909" width="7.5" style="65" customWidth="1"/>
    <col min="6910" max="7157" width="8.83203125" style="65"/>
    <col min="7158" max="7158" width="11" style="65" customWidth="1"/>
    <col min="7159" max="7159" width="18.33203125" style="65" customWidth="1"/>
    <col min="7160" max="7161" width="8.1640625" style="65" customWidth="1"/>
    <col min="7162" max="7162" width="8.6640625" style="65" customWidth="1"/>
    <col min="7163" max="7163" width="8.1640625" style="65" customWidth="1"/>
    <col min="7164" max="7164" width="7.83203125" style="65" customWidth="1"/>
    <col min="7165" max="7165" width="7.5" style="65" customWidth="1"/>
    <col min="7166" max="7413" width="8.83203125" style="65"/>
    <col min="7414" max="7414" width="11" style="65" customWidth="1"/>
    <col min="7415" max="7415" width="18.33203125" style="65" customWidth="1"/>
    <col min="7416" max="7417" width="8.1640625" style="65" customWidth="1"/>
    <col min="7418" max="7418" width="8.6640625" style="65" customWidth="1"/>
    <col min="7419" max="7419" width="8.1640625" style="65" customWidth="1"/>
    <col min="7420" max="7420" width="7.83203125" style="65" customWidth="1"/>
    <col min="7421" max="7421" width="7.5" style="65" customWidth="1"/>
    <col min="7422" max="7669" width="8.83203125" style="65"/>
    <col min="7670" max="7670" width="11" style="65" customWidth="1"/>
    <col min="7671" max="7671" width="18.33203125" style="65" customWidth="1"/>
    <col min="7672" max="7673" width="8.1640625" style="65" customWidth="1"/>
    <col min="7674" max="7674" width="8.6640625" style="65" customWidth="1"/>
    <col min="7675" max="7675" width="8.1640625" style="65" customWidth="1"/>
    <col min="7676" max="7676" width="7.83203125" style="65" customWidth="1"/>
    <col min="7677" max="7677" width="7.5" style="65" customWidth="1"/>
    <col min="7678" max="7925" width="8.83203125" style="65"/>
    <col min="7926" max="7926" width="11" style="65" customWidth="1"/>
    <col min="7927" max="7927" width="18.33203125" style="65" customWidth="1"/>
    <col min="7928" max="7929" width="8.1640625" style="65" customWidth="1"/>
    <col min="7930" max="7930" width="8.6640625" style="65" customWidth="1"/>
    <col min="7931" max="7931" width="8.1640625" style="65" customWidth="1"/>
    <col min="7932" max="7932" width="7.83203125" style="65" customWidth="1"/>
    <col min="7933" max="7933" width="7.5" style="65" customWidth="1"/>
    <col min="7934" max="8181" width="8.83203125" style="65"/>
    <col min="8182" max="8182" width="11" style="65" customWidth="1"/>
    <col min="8183" max="8183" width="18.33203125" style="65" customWidth="1"/>
    <col min="8184" max="8185" width="8.1640625" style="65" customWidth="1"/>
    <col min="8186" max="8186" width="8.6640625" style="65" customWidth="1"/>
    <col min="8187" max="8187" width="8.1640625" style="65" customWidth="1"/>
    <col min="8188" max="8188" width="7.83203125" style="65" customWidth="1"/>
    <col min="8189" max="8189" width="7.5" style="65" customWidth="1"/>
    <col min="8190" max="8437" width="8.83203125" style="65"/>
    <col min="8438" max="8438" width="11" style="65" customWidth="1"/>
    <col min="8439" max="8439" width="18.33203125" style="65" customWidth="1"/>
    <col min="8440" max="8441" width="8.1640625" style="65" customWidth="1"/>
    <col min="8442" max="8442" width="8.6640625" style="65" customWidth="1"/>
    <col min="8443" max="8443" width="8.1640625" style="65" customWidth="1"/>
    <col min="8444" max="8444" width="7.83203125" style="65" customWidth="1"/>
    <col min="8445" max="8445" width="7.5" style="65" customWidth="1"/>
    <col min="8446" max="8693" width="8.83203125" style="65"/>
    <col min="8694" max="8694" width="11" style="65" customWidth="1"/>
    <col min="8695" max="8695" width="18.33203125" style="65" customWidth="1"/>
    <col min="8696" max="8697" width="8.1640625" style="65" customWidth="1"/>
    <col min="8698" max="8698" width="8.6640625" style="65" customWidth="1"/>
    <col min="8699" max="8699" width="8.1640625" style="65" customWidth="1"/>
    <col min="8700" max="8700" width="7.83203125" style="65" customWidth="1"/>
    <col min="8701" max="8701" width="7.5" style="65" customWidth="1"/>
    <col min="8702" max="8949" width="8.83203125" style="65"/>
    <col min="8950" max="8950" width="11" style="65" customWidth="1"/>
    <col min="8951" max="8951" width="18.33203125" style="65" customWidth="1"/>
    <col min="8952" max="8953" width="8.1640625" style="65" customWidth="1"/>
    <col min="8954" max="8954" width="8.6640625" style="65" customWidth="1"/>
    <col min="8955" max="8955" width="8.1640625" style="65" customWidth="1"/>
    <col min="8956" max="8956" width="7.83203125" style="65" customWidth="1"/>
    <col min="8957" max="8957" width="7.5" style="65" customWidth="1"/>
    <col min="8958" max="9205" width="8.83203125" style="65"/>
    <col min="9206" max="9206" width="11" style="65" customWidth="1"/>
    <col min="9207" max="9207" width="18.33203125" style="65" customWidth="1"/>
    <col min="9208" max="9209" width="8.1640625" style="65" customWidth="1"/>
    <col min="9210" max="9210" width="8.6640625" style="65" customWidth="1"/>
    <col min="9211" max="9211" width="8.1640625" style="65" customWidth="1"/>
    <col min="9212" max="9212" width="7.83203125" style="65" customWidth="1"/>
    <col min="9213" max="9213" width="7.5" style="65" customWidth="1"/>
    <col min="9214" max="9461" width="8.83203125" style="65"/>
    <col min="9462" max="9462" width="11" style="65" customWidth="1"/>
    <col min="9463" max="9463" width="18.33203125" style="65" customWidth="1"/>
    <col min="9464" max="9465" width="8.1640625" style="65" customWidth="1"/>
    <col min="9466" max="9466" width="8.6640625" style="65" customWidth="1"/>
    <col min="9467" max="9467" width="8.1640625" style="65" customWidth="1"/>
    <col min="9468" max="9468" width="7.83203125" style="65" customWidth="1"/>
    <col min="9469" max="9469" width="7.5" style="65" customWidth="1"/>
    <col min="9470" max="9717" width="8.83203125" style="65"/>
    <col min="9718" max="9718" width="11" style="65" customWidth="1"/>
    <col min="9719" max="9719" width="18.33203125" style="65" customWidth="1"/>
    <col min="9720" max="9721" width="8.1640625" style="65" customWidth="1"/>
    <col min="9722" max="9722" width="8.6640625" style="65" customWidth="1"/>
    <col min="9723" max="9723" width="8.1640625" style="65" customWidth="1"/>
    <col min="9724" max="9724" width="7.83203125" style="65" customWidth="1"/>
    <col min="9725" max="9725" width="7.5" style="65" customWidth="1"/>
    <col min="9726" max="9973" width="8.83203125" style="65"/>
    <col min="9974" max="9974" width="11" style="65" customWidth="1"/>
    <col min="9975" max="9975" width="18.33203125" style="65" customWidth="1"/>
    <col min="9976" max="9977" width="8.1640625" style="65" customWidth="1"/>
    <col min="9978" max="9978" width="8.6640625" style="65" customWidth="1"/>
    <col min="9979" max="9979" width="8.1640625" style="65" customWidth="1"/>
    <col min="9980" max="9980" width="7.83203125" style="65" customWidth="1"/>
    <col min="9981" max="9981" width="7.5" style="65" customWidth="1"/>
    <col min="9982" max="10229" width="8.83203125" style="65"/>
    <col min="10230" max="10230" width="11" style="65" customWidth="1"/>
    <col min="10231" max="10231" width="18.33203125" style="65" customWidth="1"/>
    <col min="10232" max="10233" width="8.1640625" style="65" customWidth="1"/>
    <col min="10234" max="10234" width="8.6640625" style="65" customWidth="1"/>
    <col min="10235" max="10235" width="8.1640625" style="65" customWidth="1"/>
    <col min="10236" max="10236" width="7.83203125" style="65" customWidth="1"/>
    <col min="10237" max="10237" width="7.5" style="65" customWidth="1"/>
    <col min="10238" max="10485" width="8.83203125" style="65"/>
    <col min="10486" max="10486" width="11" style="65" customWidth="1"/>
    <col min="10487" max="10487" width="18.33203125" style="65" customWidth="1"/>
    <col min="10488" max="10489" width="8.1640625" style="65" customWidth="1"/>
    <col min="10490" max="10490" width="8.6640625" style="65" customWidth="1"/>
    <col min="10491" max="10491" width="8.1640625" style="65" customWidth="1"/>
    <col min="10492" max="10492" width="7.83203125" style="65" customWidth="1"/>
    <col min="10493" max="10493" width="7.5" style="65" customWidth="1"/>
    <col min="10494" max="10741" width="8.83203125" style="65"/>
    <col min="10742" max="10742" width="11" style="65" customWidth="1"/>
    <col min="10743" max="10743" width="18.33203125" style="65" customWidth="1"/>
    <col min="10744" max="10745" width="8.1640625" style="65" customWidth="1"/>
    <col min="10746" max="10746" width="8.6640625" style="65" customWidth="1"/>
    <col min="10747" max="10747" width="8.1640625" style="65" customWidth="1"/>
    <col min="10748" max="10748" width="7.83203125" style="65" customWidth="1"/>
    <col min="10749" max="10749" width="7.5" style="65" customWidth="1"/>
    <col min="10750" max="10997" width="8.83203125" style="65"/>
    <col min="10998" max="10998" width="11" style="65" customWidth="1"/>
    <col min="10999" max="10999" width="18.33203125" style="65" customWidth="1"/>
    <col min="11000" max="11001" width="8.1640625" style="65" customWidth="1"/>
    <col min="11002" max="11002" width="8.6640625" style="65" customWidth="1"/>
    <col min="11003" max="11003" width="8.1640625" style="65" customWidth="1"/>
    <col min="11004" max="11004" width="7.83203125" style="65" customWidth="1"/>
    <col min="11005" max="11005" width="7.5" style="65" customWidth="1"/>
    <col min="11006" max="11253" width="8.83203125" style="65"/>
    <col min="11254" max="11254" width="11" style="65" customWidth="1"/>
    <col min="11255" max="11255" width="18.33203125" style="65" customWidth="1"/>
    <col min="11256" max="11257" width="8.1640625" style="65" customWidth="1"/>
    <col min="11258" max="11258" width="8.6640625" style="65" customWidth="1"/>
    <col min="11259" max="11259" width="8.1640625" style="65" customWidth="1"/>
    <col min="11260" max="11260" width="7.83203125" style="65" customWidth="1"/>
    <col min="11261" max="11261" width="7.5" style="65" customWidth="1"/>
    <col min="11262" max="11509" width="8.83203125" style="65"/>
    <col min="11510" max="11510" width="11" style="65" customWidth="1"/>
    <col min="11511" max="11511" width="18.33203125" style="65" customWidth="1"/>
    <col min="11512" max="11513" width="8.1640625" style="65" customWidth="1"/>
    <col min="11514" max="11514" width="8.6640625" style="65" customWidth="1"/>
    <col min="11515" max="11515" width="8.1640625" style="65" customWidth="1"/>
    <col min="11516" max="11516" width="7.83203125" style="65" customWidth="1"/>
    <col min="11517" max="11517" width="7.5" style="65" customWidth="1"/>
    <col min="11518" max="11765" width="8.83203125" style="65"/>
    <col min="11766" max="11766" width="11" style="65" customWidth="1"/>
    <col min="11767" max="11767" width="18.33203125" style="65" customWidth="1"/>
    <col min="11768" max="11769" width="8.1640625" style="65" customWidth="1"/>
    <col min="11770" max="11770" width="8.6640625" style="65" customWidth="1"/>
    <col min="11771" max="11771" width="8.1640625" style="65" customWidth="1"/>
    <col min="11772" max="11772" width="7.83203125" style="65" customWidth="1"/>
    <col min="11773" max="11773" width="7.5" style="65" customWidth="1"/>
    <col min="11774" max="12021" width="8.83203125" style="65"/>
    <col min="12022" max="12022" width="11" style="65" customWidth="1"/>
    <col min="12023" max="12023" width="18.33203125" style="65" customWidth="1"/>
    <col min="12024" max="12025" width="8.1640625" style="65" customWidth="1"/>
    <col min="12026" max="12026" width="8.6640625" style="65" customWidth="1"/>
    <col min="12027" max="12027" width="8.1640625" style="65" customWidth="1"/>
    <col min="12028" max="12028" width="7.83203125" style="65" customWidth="1"/>
    <col min="12029" max="12029" width="7.5" style="65" customWidth="1"/>
    <col min="12030" max="12277" width="8.83203125" style="65"/>
    <col min="12278" max="12278" width="11" style="65" customWidth="1"/>
    <col min="12279" max="12279" width="18.33203125" style="65" customWidth="1"/>
    <col min="12280" max="12281" width="8.1640625" style="65" customWidth="1"/>
    <col min="12282" max="12282" width="8.6640625" style="65" customWidth="1"/>
    <col min="12283" max="12283" width="8.1640625" style="65" customWidth="1"/>
    <col min="12284" max="12284" width="7.83203125" style="65" customWidth="1"/>
    <col min="12285" max="12285" width="7.5" style="65" customWidth="1"/>
    <col min="12286" max="12533" width="8.83203125" style="65"/>
    <col min="12534" max="12534" width="11" style="65" customWidth="1"/>
    <col min="12535" max="12535" width="18.33203125" style="65" customWidth="1"/>
    <col min="12536" max="12537" width="8.1640625" style="65" customWidth="1"/>
    <col min="12538" max="12538" width="8.6640625" style="65" customWidth="1"/>
    <col min="12539" max="12539" width="8.1640625" style="65" customWidth="1"/>
    <col min="12540" max="12540" width="7.83203125" style="65" customWidth="1"/>
    <col min="12541" max="12541" width="7.5" style="65" customWidth="1"/>
    <col min="12542" max="12789" width="8.83203125" style="65"/>
    <col min="12790" max="12790" width="11" style="65" customWidth="1"/>
    <col min="12791" max="12791" width="18.33203125" style="65" customWidth="1"/>
    <col min="12792" max="12793" width="8.1640625" style="65" customWidth="1"/>
    <col min="12794" max="12794" width="8.6640625" style="65" customWidth="1"/>
    <col min="12795" max="12795" width="8.1640625" style="65" customWidth="1"/>
    <col min="12796" max="12796" width="7.83203125" style="65" customWidth="1"/>
    <col min="12797" max="12797" width="7.5" style="65" customWidth="1"/>
    <col min="12798" max="13045" width="8.83203125" style="65"/>
    <col min="13046" max="13046" width="11" style="65" customWidth="1"/>
    <col min="13047" max="13047" width="18.33203125" style="65" customWidth="1"/>
    <col min="13048" max="13049" width="8.1640625" style="65" customWidth="1"/>
    <col min="13050" max="13050" width="8.6640625" style="65" customWidth="1"/>
    <col min="13051" max="13051" width="8.1640625" style="65" customWidth="1"/>
    <col min="13052" max="13052" width="7.83203125" style="65" customWidth="1"/>
    <col min="13053" max="13053" width="7.5" style="65" customWidth="1"/>
    <col min="13054" max="13301" width="8.83203125" style="65"/>
    <col min="13302" max="13302" width="11" style="65" customWidth="1"/>
    <col min="13303" max="13303" width="18.33203125" style="65" customWidth="1"/>
    <col min="13304" max="13305" width="8.1640625" style="65" customWidth="1"/>
    <col min="13306" max="13306" width="8.6640625" style="65" customWidth="1"/>
    <col min="13307" max="13307" width="8.1640625" style="65" customWidth="1"/>
    <col min="13308" max="13308" width="7.83203125" style="65" customWidth="1"/>
    <col min="13309" max="13309" width="7.5" style="65" customWidth="1"/>
    <col min="13310" max="13557" width="8.83203125" style="65"/>
    <col min="13558" max="13558" width="11" style="65" customWidth="1"/>
    <col min="13559" max="13559" width="18.33203125" style="65" customWidth="1"/>
    <col min="13560" max="13561" width="8.1640625" style="65" customWidth="1"/>
    <col min="13562" max="13562" width="8.6640625" style="65" customWidth="1"/>
    <col min="13563" max="13563" width="8.1640625" style="65" customWidth="1"/>
    <col min="13564" max="13564" width="7.83203125" style="65" customWidth="1"/>
    <col min="13565" max="13565" width="7.5" style="65" customWidth="1"/>
    <col min="13566" max="13813" width="8.83203125" style="65"/>
    <col min="13814" max="13814" width="11" style="65" customWidth="1"/>
    <col min="13815" max="13815" width="18.33203125" style="65" customWidth="1"/>
    <col min="13816" max="13817" width="8.1640625" style="65" customWidth="1"/>
    <col min="13818" max="13818" width="8.6640625" style="65" customWidth="1"/>
    <col min="13819" max="13819" width="8.1640625" style="65" customWidth="1"/>
    <col min="13820" max="13820" width="7.83203125" style="65" customWidth="1"/>
    <col min="13821" max="13821" width="7.5" style="65" customWidth="1"/>
    <col min="13822" max="14069" width="8.83203125" style="65"/>
    <col min="14070" max="14070" width="11" style="65" customWidth="1"/>
    <col min="14071" max="14071" width="18.33203125" style="65" customWidth="1"/>
    <col min="14072" max="14073" width="8.1640625" style="65" customWidth="1"/>
    <col min="14074" max="14074" width="8.6640625" style="65" customWidth="1"/>
    <col min="14075" max="14075" width="8.1640625" style="65" customWidth="1"/>
    <col min="14076" max="14076" width="7.83203125" style="65" customWidth="1"/>
    <col min="14077" max="14077" width="7.5" style="65" customWidth="1"/>
    <col min="14078" max="14325" width="8.83203125" style="65"/>
    <col min="14326" max="14326" width="11" style="65" customWidth="1"/>
    <col min="14327" max="14327" width="18.33203125" style="65" customWidth="1"/>
    <col min="14328" max="14329" width="8.1640625" style="65" customWidth="1"/>
    <col min="14330" max="14330" width="8.6640625" style="65" customWidth="1"/>
    <col min="14331" max="14331" width="8.1640625" style="65" customWidth="1"/>
    <col min="14332" max="14332" width="7.83203125" style="65" customWidth="1"/>
    <col min="14333" max="14333" width="7.5" style="65" customWidth="1"/>
    <col min="14334" max="14581" width="8.83203125" style="65"/>
    <col min="14582" max="14582" width="11" style="65" customWidth="1"/>
    <col min="14583" max="14583" width="18.33203125" style="65" customWidth="1"/>
    <col min="14584" max="14585" width="8.1640625" style="65" customWidth="1"/>
    <col min="14586" max="14586" width="8.6640625" style="65" customWidth="1"/>
    <col min="14587" max="14587" width="8.1640625" style="65" customWidth="1"/>
    <col min="14588" max="14588" width="7.83203125" style="65" customWidth="1"/>
    <col min="14589" max="14589" width="7.5" style="65" customWidth="1"/>
    <col min="14590" max="14837" width="8.83203125" style="65"/>
    <col min="14838" max="14838" width="11" style="65" customWidth="1"/>
    <col min="14839" max="14839" width="18.33203125" style="65" customWidth="1"/>
    <col min="14840" max="14841" width="8.1640625" style="65" customWidth="1"/>
    <col min="14842" max="14842" width="8.6640625" style="65" customWidth="1"/>
    <col min="14843" max="14843" width="8.1640625" style="65" customWidth="1"/>
    <col min="14844" max="14844" width="7.83203125" style="65" customWidth="1"/>
    <col min="14845" max="14845" width="7.5" style="65" customWidth="1"/>
    <col min="14846" max="15093" width="8.83203125" style="65"/>
    <col min="15094" max="15094" width="11" style="65" customWidth="1"/>
    <col min="15095" max="15095" width="18.33203125" style="65" customWidth="1"/>
    <col min="15096" max="15097" width="8.1640625" style="65" customWidth="1"/>
    <col min="15098" max="15098" width="8.6640625" style="65" customWidth="1"/>
    <col min="15099" max="15099" width="8.1640625" style="65" customWidth="1"/>
    <col min="15100" max="15100" width="7.83203125" style="65" customWidth="1"/>
    <col min="15101" max="15101" width="7.5" style="65" customWidth="1"/>
    <col min="15102" max="15349" width="8.83203125" style="65"/>
    <col min="15350" max="15350" width="11" style="65" customWidth="1"/>
    <col min="15351" max="15351" width="18.33203125" style="65" customWidth="1"/>
    <col min="15352" max="15353" width="8.1640625" style="65" customWidth="1"/>
    <col min="15354" max="15354" width="8.6640625" style="65" customWidth="1"/>
    <col min="15355" max="15355" width="8.1640625" style="65" customWidth="1"/>
    <col min="15356" max="15356" width="7.83203125" style="65" customWidth="1"/>
    <col min="15357" max="15357" width="7.5" style="65" customWidth="1"/>
    <col min="15358" max="15605" width="8.83203125" style="65"/>
    <col min="15606" max="15606" width="11" style="65" customWidth="1"/>
    <col min="15607" max="15607" width="18.33203125" style="65" customWidth="1"/>
    <col min="15608" max="15609" width="8.1640625" style="65" customWidth="1"/>
    <col min="15610" max="15610" width="8.6640625" style="65" customWidth="1"/>
    <col min="15611" max="15611" width="8.1640625" style="65" customWidth="1"/>
    <col min="15612" max="15612" width="7.83203125" style="65" customWidth="1"/>
    <col min="15613" max="15613" width="7.5" style="65" customWidth="1"/>
    <col min="15614" max="15861" width="8.83203125" style="65"/>
    <col min="15862" max="15862" width="11" style="65" customWidth="1"/>
    <col min="15863" max="15863" width="18.33203125" style="65" customWidth="1"/>
    <col min="15864" max="15865" width="8.1640625" style="65" customWidth="1"/>
    <col min="15866" max="15866" width="8.6640625" style="65" customWidth="1"/>
    <col min="15867" max="15867" width="8.1640625" style="65" customWidth="1"/>
    <col min="15868" max="15868" width="7.83203125" style="65" customWidth="1"/>
    <col min="15869" max="15869" width="7.5" style="65" customWidth="1"/>
    <col min="15870" max="16117" width="8.83203125" style="65"/>
    <col min="16118" max="16118" width="11" style="65" customWidth="1"/>
    <col min="16119" max="16119" width="18.33203125" style="65" customWidth="1"/>
    <col min="16120" max="16121" width="8.1640625" style="65" customWidth="1"/>
    <col min="16122" max="16122" width="8.6640625" style="65" customWidth="1"/>
    <col min="16123" max="16123" width="8.1640625" style="65" customWidth="1"/>
    <col min="16124" max="16124" width="7.83203125" style="65" customWidth="1"/>
    <col min="16125" max="16125" width="7.5" style="65" customWidth="1"/>
    <col min="16126" max="16384" width="8.83203125" style="65"/>
  </cols>
  <sheetData>
    <row r="1" spans="1:10" s="58" customFormat="1" x14ac:dyDescent="0.2">
      <c r="A1" s="58" t="s">
        <v>160</v>
      </c>
    </row>
    <row r="3" spans="1:10" s="58" customFormat="1" x14ac:dyDescent="0.2">
      <c r="A3" s="58" t="s">
        <v>1045</v>
      </c>
    </row>
    <row r="4" spans="1:10" s="58" customFormat="1" x14ac:dyDescent="0.2">
      <c r="A4" s="58" t="s">
        <v>3470</v>
      </c>
    </row>
    <row r="5" spans="1:10" s="58" customFormat="1" x14ac:dyDescent="0.2">
      <c r="A5" s="58" t="s">
        <v>3473</v>
      </c>
    </row>
    <row r="6" spans="1:10" s="58" customFormat="1" x14ac:dyDescent="0.2">
      <c r="A6" s="58" t="s">
        <v>3472</v>
      </c>
    </row>
    <row r="7" spans="1:10" s="58" customFormat="1" x14ac:dyDescent="0.2">
      <c r="A7" s="58" t="s">
        <v>3836</v>
      </c>
    </row>
    <row r="8" spans="1:10" s="58" customFormat="1" x14ac:dyDescent="0.2">
      <c r="A8" s="58" t="s">
        <v>3837</v>
      </c>
    </row>
    <row r="9" spans="1:10" s="58" customFormat="1" x14ac:dyDescent="0.2">
      <c r="A9" s="58" t="s">
        <v>3835</v>
      </c>
    </row>
    <row r="10" spans="1:10" s="58" customFormat="1" x14ac:dyDescent="0.2">
      <c r="A10" s="58" t="s">
        <v>3911</v>
      </c>
    </row>
    <row r="11" spans="1:10" s="58" customFormat="1" x14ac:dyDescent="0.2">
      <c r="A11" s="1041" t="s">
        <v>3471</v>
      </c>
      <c r="B11" s="1041"/>
      <c r="C11" s="288"/>
      <c r="D11" s="288"/>
      <c r="E11" s="288"/>
      <c r="F11" s="319"/>
      <c r="G11" s="319"/>
      <c r="H11" s="319"/>
    </row>
    <row r="12" spans="1:10" s="102" customFormat="1" x14ac:dyDescent="0.2">
      <c r="A12" s="1042" t="s">
        <v>3474</v>
      </c>
      <c r="B12" s="1042"/>
      <c r="C12" s="288">
        <v>365000</v>
      </c>
      <c r="D12" s="288">
        <v>78000</v>
      </c>
      <c r="E12" s="288">
        <v>68000</v>
      </c>
      <c r="F12" s="130">
        <v>290000</v>
      </c>
      <c r="G12" s="130">
        <v>455000</v>
      </c>
      <c r="H12" s="1014"/>
    </row>
    <row r="13" spans="1:10" s="3" customFormat="1" ht="17" thickBot="1" x14ac:dyDescent="0.25">
      <c r="C13" s="31">
        <v>23000</v>
      </c>
      <c r="D13" s="31">
        <v>3000</v>
      </c>
      <c r="E13" s="31">
        <v>3000</v>
      </c>
      <c r="F13" s="31">
        <v>5250</v>
      </c>
      <c r="G13" s="31">
        <v>24000</v>
      </c>
      <c r="H13" s="31"/>
    </row>
    <row r="14" spans="1:10" s="58" customFormat="1" ht="17" thickBot="1" x14ac:dyDescent="0.3">
      <c r="A14" s="60" t="s">
        <v>168</v>
      </c>
      <c r="B14" s="61" t="s">
        <v>169</v>
      </c>
      <c r="C14" s="1148" t="s">
        <v>1050</v>
      </c>
      <c r="D14" s="1148" t="s">
        <v>27</v>
      </c>
      <c r="E14" s="1148" t="s">
        <v>3</v>
      </c>
      <c r="F14" s="10" t="s">
        <v>26</v>
      </c>
      <c r="G14" s="32" t="s">
        <v>10</v>
      </c>
      <c r="H14" s="322"/>
    </row>
    <row r="15" spans="1:10" s="62" customFormat="1" x14ac:dyDescent="0.2">
      <c r="A15" s="73">
        <v>44448</v>
      </c>
      <c r="B15" s="74" t="s">
        <v>3254</v>
      </c>
      <c r="C15" s="74">
        <v>60</v>
      </c>
      <c r="D15" s="74"/>
      <c r="E15" s="74"/>
      <c r="F15" s="74"/>
      <c r="G15" s="74"/>
      <c r="H15" s="74"/>
      <c r="I15" s="62" t="s">
        <v>998</v>
      </c>
      <c r="J15" s="62" t="s">
        <v>3612</v>
      </c>
    </row>
    <row r="16" spans="1:10" s="62" customFormat="1" x14ac:dyDescent="0.2">
      <c r="A16" s="73">
        <v>44478</v>
      </c>
      <c r="B16" s="74" t="s">
        <v>3261</v>
      </c>
      <c r="C16" s="74">
        <v>40</v>
      </c>
      <c r="D16" s="74"/>
      <c r="E16" s="74"/>
      <c r="F16" s="74"/>
      <c r="G16" s="74"/>
      <c r="H16" s="74"/>
      <c r="I16" s="62" t="s">
        <v>989</v>
      </c>
      <c r="J16" s="62" t="s">
        <v>3612</v>
      </c>
    </row>
    <row r="17" spans="1:10" s="3" customFormat="1" ht="17" thickBot="1" x14ac:dyDescent="0.25">
      <c r="A17" s="73">
        <v>44237</v>
      </c>
      <c r="B17" s="74" t="s">
        <v>3351</v>
      </c>
      <c r="C17" s="74">
        <v>25</v>
      </c>
      <c r="D17" s="74">
        <v>300</v>
      </c>
      <c r="E17" s="74"/>
      <c r="F17" s="74"/>
      <c r="G17" s="74"/>
      <c r="H17" s="107"/>
      <c r="I17" s="62" t="s">
        <v>989</v>
      </c>
      <c r="J17" s="62" t="s">
        <v>3612</v>
      </c>
    </row>
    <row r="18" spans="1:10" s="58" customFormat="1" ht="17" thickBot="1" x14ac:dyDescent="0.3">
      <c r="A18" s="33" t="s">
        <v>3740</v>
      </c>
      <c r="B18" s="54"/>
      <c r="C18" s="64">
        <f>SUM(C15:C17)</f>
        <v>125</v>
      </c>
      <c r="D18" s="64">
        <f>SUM(D15:D17)</f>
        <v>300</v>
      </c>
      <c r="E18" s="64"/>
      <c r="F18" s="1137"/>
      <c r="G18" s="1137"/>
      <c r="H18" s="94"/>
      <c r="I18" s="65"/>
    </row>
    <row r="19" spans="1:10" s="3" customFormat="1" ht="17" thickBot="1" x14ac:dyDescent="0.25">
      <c r="A19" s="104">
        <v>44327</v>
      </c>
      <c r="B19" s="67" t="s">
        <v>3466</v>
      </c>
      <c r="C19" s="1084"/>
      <c r="D19" s="1084"/>
      <c r="E19" s="67">
        <v>50</v>
      </c>
      <c r="F19" s="67"/>
      <c r="G19" s="67"/>
      <c r="H19" s="1084"/>
      <c r="I19" s="62" t="s">
        <v>998</v>
      </c>
      <c r="J19" s="62" t="s">
        <v>3612</v>
      </c>
    </row>
    <row r="20" spans="1:10" s="58" customFormat="1" ht="17" thickBot="1" x14ac:dyDescent="0.3">
      <c r="A20" s="33" t="s">
        <v>3741</v>
      </c>
      <c r="B20" s="54"/>
      <c r="C20" s="64">
        <f>SUM(C18:C19)</f>
        <v>125</v>
      </c>
      <c r="D20" s="64">
        <f t="shared" ref="D20:E20" si="0">SUM(D18:D19)</f>
        <v>300</v>
      </c>
      <c r="E20" s="64">
        <f t="shared" si="0"/>
        <v>50</v>
      </c>
      <c r="F20" s="1137"/>
      <c r="G20" s="1137"/>
      <c r="H20" s="94"/>
      <c r="I20" s="65"/>
    </row>
    <row r="21" spans="1:10" s="58" customFormat="1" ht="17" thickBot="1" x14ac:dyDescent="0.25">
      <c r="A21" s="109"/>
      <c r="B21" s="82"/>
      <c r="C21" s="87"/>
      <c r="D21" s="87"/>
      <c r="E21" s="82"/>
      <c r="F21" s="82"/>
      <c r="G21" s="82"/>
      <c r="H21" s="87"/>
      <c r="I21" s="65"/>
    </row>
    <row r="22" spans="1:10" s="103" customFormat="1" ht="17" thickBot="1" x14ac:dyDescent="0.3">
      <c r="A22" s="33" t="s">
        <v>3742</v>
      </c>
      <c r="B22" s="54"/>
      <c r="C22" s="64">
        <f>SUM(C20:C21)</f>
        <v>125</v>
      </c>
      <c r="D22" s="64">
        <f>SUM(D20:D21)</f>
        <v>300</v>
      </c>
      <c r="E22" s="64">
        <f>SUM(E20:E21)</f>
        <v>50</v>
      </c>
      <c r="F22" s="1137"/>
      <c r="G22" s="1137"/>
      <c r="H22" s="94"/>
      <c r="I22" s="68"/>
    </row>
    <row r="23" spans="1:10" s="62" customFormat="1" ht="17" thickBot="1" x14ac:dyDescent="0.25">
      <c r="A23" s="37">
        <v>44713</v>
      </c>
      <c r="B23" s="74" t="s">
        <v>3716</v>
      </c>
      <c r="C23" s="38"/>
      <c r="D23" s="38"/>
      <c r="E23" s="38">
        <v>100</v>
      </c>
      <c r="F23" s="38"/>
      <c r="G23" s="38"/>
      <c r="H23" s="38"/>
      <c r="I23" s="62" t="s">
        <v>998</v>
      </c>
      <c r="J23" s="62" t="s">
        <v>3612</v>
      </c>
    </row>
    <row r="24" spans="1:10" s="103" customFormat="1" ht="17" thickBot="1" x14ac:dyDescent="0.3">
      <c r="A24" s="33" t="s">
        <v>3769</v>
      </c>
      <c r="B24" s="54"/>
      <c r="C24" s="64">
        <f>SUM(C22:C23)</f>
        <v>125</v>
      </c>
      <c r="D24" s="64">
        <f t="shared" ref="D24:E24" si="1">SUM(D22:D23)</f>
        <v>300</v>
      </c>
      <c r="E24" s="64">
        <f t="shared" si="1"/>
        <v>150</v>
      </c>
      <c r="F24" s="1137"/>
      <c r="G24" s="1137"/>
      <c r="H24" s="94"/>
      <c r="I24" s="68"/>
    </row>
    <row r="25" spans="1:10" s="3" customFormat="1" x14ac:dyDescent="0.2">
      <c r="A25" s="716" t="s">
        <v>3770</v>
      </c>
      <c r="B25" s="74" t="s">
        <v>3771</v>
      </c>
      <c r="C25" s="107"/>
      <c r="D25" s="107"/>
      <c r="E25" s="74">
        <v>100</v>
      </c>
      <c r="F25" s="74">
        <v>100</v>
      </c>
      <c r="G25" s="74">
        <v>65</v>
      </c>
      <c r="H25" s="107"/>
      <c r="I25" s="62" t="s">
        <v>989</v>
      </c>
      <c r="J25" s="62" t="s">
        <v>3612</v>
      </c>
    </row>
    <row r="26" spans="1:10" s="3" customFormat="1" ht="17" thickBot="1" x14ac:dyDescent="0.25">
      <c r="A26" s="716" t="s">
        <v>3844</v>
      </c>
      <c r="B26" s="74" t="s">
        <v>3855</v>
      </c>
      <c r="C26" s="107"/>
      <c r="D26" s="107"/>
      <c r="E26" s="107"/>
      <c r="F26" s="107"/>
      <c r="G26" s="74">
        <v>35</v>
      </c>
      <c r="H26" s="107"/>
      <c r="I26" s="62" t="s">
        <v>998</v>
      </c>
      <c r="J26" s="62" t="s">
        <v>3612</v>
      </c>
    </row>
    <row r="27" spans="1:10" s="103" customFormat="1" ht="17" thickBot="1" x14ac:dyDescent="0.3">
      <c r="A27" s="33" t="s">
        <v>3945</v>
      </c>
      <c r="B27" s="54"/>
      <c r="C27" s="64">
        <f>SUM(C24:C26)</f>
        <v>125</v>
      </c>
      <c r="D27" s="64">
        <f t="shared" ref="D27:F27" si="2">SUM(D24:D26)</f>
        <v>300</v>
      </c>
      <c r="E27" s="64">
        <f t="shared" si="2"/>
        <v>250</v>
      </c>
      <c r="F27" s="64">
        <f t="shared" si="2"/>
        <v>100</v>
      </c>
      <c r="G27" s="64">
        <f>SUM(G24:G26)</f>
        <v>100</v>
      </c>
      <c r="H27" s="94"/>
      <c r="I27" s="68"/>
    </row>
    <row r="28" spans="1:10" s="3" customFormat="1" ht="15.75" customHeight="1" x14ac:dyDescent="0.2">
      <c r="A28" s="73">
        <v>44806</v>
      </c>
      <c r="B28" s="74" t="s">
        <v>3939</v>
      </c>
      <c r="C28" s="74">
        <v>488</v>
      </c>
      <c r="D28" s="107"/>
      <c r="E28" s="74">
        <v>90</v>
      </c>
      <c r="F28" s="74">
        <v>90</v>
      </c>
      <c r="G28" s="107"/>
      <c r="H28" s="107"/>
      <c r="I28" s="62" t="s">
        <v>1025</v>
      </c>
      <c r="J28" s="62" t="s">
        <v>3612</v>
      </c>
    </row>
    <row r="29" spans="1:10" s="3" customFormat="1" x14ac:dyDescent="0.2">
      <c r="A29" s="73" t="s">
        <v>3962</v>
      </c>
      <c r="B29" s="74" t="s">
        <v>3964</v>
      </c>
      <c r="C29" s="107"/>
      <c r="D29" s="107"/>
      <c r="E29" s="107"/>
      <c r="F29" s="74">
        <v>100</v>
      </c>
      <c r="G29" s="74">
        <v>62</v>
      </c>
      <c r="H29" s="74"/>
      <c r="I29" s="62" t="s">
        <v>998</v>
      </c>
      <c r="J29" s="62" t="s">
        <v>3612</v>
      </c>
    </row>
    <row r="30" spans="1:10" s="3" customFormat="1" x14ac:dyDescent="0.2">
      <c r="A30" s="73" t="s">
        <v>3967</v>
      </c>
      <c r="B30" s="74" t="s">
        <v>3971</v>
      </c>
      <c r="C30" s="74"/>
      <c r="D30" s="107"/>
      <c r="E30" s="74"/>
      <c r="F30" s="74">
        <v>136</v>
      </c>
      <c r="G30" s="74">
        <v>13</v>
      </c>
      <c r="H30" s="107"/>
      <c r="I30" s="62" t="s">
        <v>989</v>
      </c>
      <c r="J30" s="62" t="s">
        <v>3612</v>
      </c>
    </row>
    <row r="31" spans="1:10" s="3" customFormat="1" x14ac:dyDescent="0.2">
      <c r="A31" s="73" t="s">
        <v>3967</v>
      </c>
      <c r="B31" s="74" t="s">
        <v>3972</v>
      </c>
      <c r="C31" s="74"/>
      <c r="D31" s="107"/>
      <c r="E31" s="74"/>
      <c r="F31" s="74">
        <v>64</v>
      </c>
      <c r="G31" s="107"/>
      <c r="H31" s="107"/>
      <c r="I31" s="62" t="s">
        <v>989</v>
      </c>
      <c r="J31" s="62" t="s">
        <v>3612</v>
      </c>
    </row>
    <row r="32" spans="1:10" s="3" customFormat="1" x14ac:dyDescent="0.2">
      <c r="A32" s="73" t="s">
        <v>3977</v>
      </c>
      <c r="B32" s="74" t="s">
        <v>3981</v>
      </c>
      <c r="C32" s="74"/>
      <c r="D32" s="107"/>
      <c r="E32" s="74">
        <v>110</v>
      </c>
      <c r="F32" s="74"/>
      <c r="G32" s="107"/>
      <c r="H32" s="107"/>
      <c r="I32" s="62" t="s">
        <v>989</v>
      </c>
      <c r="J32" s="62" t="s">
        <v>3612</v>
      </c>
    </row>
    <row r="33" spans="1:10" s="3" customFormat="1" ht="17" thickBot="1" x14ac:dyDescent="0.25">
      <c r="A33" s="73" t="s">
        <v>4020</v>
      </c>
      <c r="B33" s="74" t="s">
        <v>4021</v>
      </c>
      <c r="C33" s="107"/>
      <c r="D33" s="74">
        <v>200</v>
      </c>
      <c r="E33" s="74">
        <v>200</v>
      </c>
      <c r="F33" s="107"/>
      <c r="G33" s="107"/>
      <c r="H33" s="107"/>
      <c r="I33" s="62" t="s">
        <v>989</v>
      </c>
      <c r="J33" s="62" t="s">
        <v>3612</v>
      </c>
    </row>
    <row r="34" spans="1:10" s="103" customFormat="1" ht="17" thickBot="1" x14ac:dyDescent="0.3">
      <c r="A34" s="33" t="s">
        <v>4117</v>
      </c>
      <c r="B34" s="54"/>
      <c r="C34" s="64">
        <f>SUM(C27:C33)</f>
        <v>613</v>
      </c>
      <c r="D34" s="64">
        <f t="shared" ref="D34:G34" si="3">SUM(D27:D33)</f>
        <v>500</v>
      </c>
      <c r="E34" s="64">
        <f t="shared" si="3"/>
        <v>650</v>
      </c>
      <c r="F34" s="64">
        <f t="shared" si="3"/>
        <v>490</v>
      </c>
      <c r="G34" s="64">
        <f t="shared" si="3"/>
        <v>175</v>
      </c>
      <c r="H34" s="94"/>
      <c r="I34" s="103" t="s">
        <v>4214</v>
      </c>
    </row>
    <row r="35" spans="1:10" s="3" customFormat="1" x14ac:dyDescent="0.2">
      <c r="A35" s="73">
        <v>44868</v>
      </c>
      <c r="B35" s="74" t="s">
        <v>63</v>
      </c>
      <c r="C35" s="74">
        <v>-20</v>
      </c>
      <c r="D35" s="107"/>
      <c r="E35" s="74"/>
      <c r="F35" s="74">
        <v>-90</v>
      </c>
      <c r="G35" s="107"/>
      <c r="H35" s="107"/>
      <c r="I35" s="62" t="s">
        <v>989</v>
      </c>
    </row>
    <row r="36" spans="1:10" s="3" customFormat="1" x14ac:dyDescent="0.2">
      <c r="A36" s="73">
        <v>44898</v>
      </c>
      <c r="B36" s="74" t="s">
        <v>63</v>
      </c>
      <c r="C36" s="74">
        <v>-50</v>
      </c>
      <c r="D36" s="74">
        <v>-64</v>
      </c>
      <c r="E36" s="74">
        <v>-25</v>
      </c>
      <c r="F36" s="74">
        <v>-8</v>
      </c>
      <c r="G36" s="74">
        <v>-1</v>
      </c>
      <c r="H36" s="107"/>
      <c r="I36" s="62" t="s">
        <v>998</v>
      </c>
    </row>
    <row r="37" spans="1:10" s="3" customFormat="1" x14ac:dyDescent="0.2">
      <c r="A37" s="73" t="s">
        <v>4128</v>
      </c>
      <c r="B37" s="74" t="s">
        <v>63</v>
      </c>
      <c r="C37" s="107"/>
      <c r="D37" s="74">
        <v>-99</v>
      </c>
      <c r="E37" s="74">
        <v>-38</v>
      </c>
      <c r="F37" s="74">
        <v>-14</v>
      </c>
      <c r="G37" s="74">
        <v>-4</v>
      </c>
      <c r="H37" s="107"/>
      <c r="I37" s="62" t="s">
        <v>989</v>
      </c>
    </row>
    <row r="38" spans="1:10" s="3" customFormat="1" x14ac:dyDescent="0.2">
      <c r="A38" s="73" t="s">
        <v>4200</v>
      </c>
      <c r="B38" s="74" t="s">
        <v>63</v>
      </c>
      <c r="C38" s="107"/>
      <c r="D38" s="74">
        <v>-48</v>
      </c>
      <c r="E38" s="74">
        <v>-80</v>
      </c>
      <c r="F38" s="74">
        <v>-66</v>
      </c>
      <c r="G38" s="74">
        <v>-12</v>
      </c>
      <c r="H38" s="107"/>
      <c r="I38" s="62" t="s">
        <v>998</v>
      </c>
    </row>
    <row r="39" spans="1:10" s="3" customFormat="1" x14ac:dyDescent="0.2">
      <c r="A39" s="73">
        <v>44746</v>
      </c>
      <c r="B39" s="74" t="s">
        <v>63</v>
      </c>
      <c r="C39" s="107"/>
      <c r="D39" s="74">
        <v>-4</v>
      </c>
      <c r="E39" s="74">
        <v>-22</v>
      </c>
      <c r="F39" s="74">
        <v>-59</v>
      </c>
      <c r="G39" s="74">
        <v>-11</v>
      </c>
      <c r="H39" s="107"/>
      <c r="I39" s="62" t="s">
        <v>989</v>
      </c>
    </row>
    <row r="40" spans="1:10" s="3" customFormat="1" ht="17" thickBot="1" x14ac:dyDescent="0.25">
      <c r="A40" s="73">
        <v>44777</v>
      </c>
      <c r="B40" s="74" t="s">
        <v>63</v>
      </c>
      <c r="C40" s="74">
        <v>-70</v>
      </c>
      <c r="D40" s="74"/>
      <c r="E40" s="74"/>
      <c r="F40" s="74"/>
      <c r="G40" s="74"/>
      <c r="H40" s="107"/>
      <c r="I40" s="62" t="s">
        <v>989</v>
      </c>
    </row>
    <row r="41" spans="1:10" s="103" customFormat="1" ht="17" thickBot="1" x14ac:dyDescent="0.3">
      <c r="A41" s="33" t="s">
        <v>4274</v>
      </c>
      <c r="B41" s="54"/>
      <c r="C41" s="64">
        <f>SUM(C34:C40)</f>
        <v>473</v>
      </c>
      <c r="D41" s="64">
        <f t="shared" ref="D41:G41" si="4">SUM(D34:D40)</f>
        <v>285</v>
      </c>
      <c r="E41" s="64">
        <f t="shared" si="4"/>
        <v>485</v>
      </c>
      <c r="F41" s="64">
        <f t="shared" si="4"/>
        <v>253</v>
      </c>
      <c r="G41" s="64">
        <f t="shared" si="4"/>
        <v>147</v>
      </c>
      <c r="H41" s="94"/>
      <c r="I41" s="103" t="s">
        <v>4214</v>
      </c>
    </row>
    <row r="42" spans="1:10" s="3" customFormat="1" x14ac:dyDescent="0.2">
      <c r="A42" s="73">
        <v>44808</v>
      </c>
      <c r="B42" s="74" t="s">
        <v>63</v>
      </c>
      <c r="C42" s="74">
        <v>-70</v>
      </c>
      <c r="D42" s="107"/>
      <c r="E42" s="74">
        <v>-39</v>
      </c>
      <c r="F42" s="74">
        <v>-15</v>
      </c>
      <c r="G42" s="107">
        <v>-10</v>
      </c>
      <c r="H42" s="107"/>
      <c r="I42" s="62" t="s">
        <v>998</v>
      </c>
    </row>
    <row r="43" spans="1:10" s="3" customFormat="1" x14ac:dyDescent="0.2">
      <c r="A43" s="73">
        <v>44869</v>
      </c>
      <c r="B43" s="74" t="s">
        <v>63</v>
      </c>
      <c r="C43" s="107"/>
      <c r="D43" s="74">
        <v>-21</v>
      </c>
      <c r="E43" s="74">
        <v>-32</v>
      </c>
      <c r="F43" s="74">
        <v>-35</v>
      </c>
      <c r="G43" s="74">
        <v>-26</v>
      </c>
      <c r="H43" s="107"/>
      <c r="I43" s="62" t="s">
        <v>989</v>
      </c>
    </row>
    <row r="44" spans="1:10" s="3" customFormat="1" x14ac:dyDescent="0.2">
      <c r="A44" s="73" t="s">
        <v>4289</v>
      </c>
      <c r="B44" s="74" t="s">
        <v>63</v>
      </c>
      <c r="C44" s="74">
        <v>-68</v>
      </c>
      <c r="D44" s="74">
        <v>-134</v>
      </c>
      <c r="E44" s="74">
        <v>-113</v>
      </c>
      <c r="F44" s="74">
        <v>-3</v>
      </c>
      <c r="G44" s="74">
        <v>-10</v>
      </c>
      <c r="H44" s="107"/>
      <c r="I44" s="62" t="s">
        <v>989</v>
      </c>
    </row>
    <row r="45" spans="1:10" s="3" customFormat="1" x14ac:dyDescent="0.2">
      <c r="A45" s="73" t="s">
        <v>4315</v>
      </c>
      <c r="B45" s="74" t="s">
        <v>63</v>
      </c>
      <c r="C45" s="74">
        <v>-70</v>
      </c>
      <c r="D45" s="107"/>
      <c r="E45" s="74">
        <v>-67</v>
      </c>
      <c r="F45" s="74">
        <v>-41</v>
      </c>
      <c r="G45" s="74">
        <v>-11</v>
      </c>
      <c r="H45" s="107"/>
      <c r="I45" s="3" t="s">
        <v>989</v>
      </c>
    </row>
    <row r="46" spans="1:10" s="3" customFormat="1" x14ac:dyDescent="0.2">
      <c r="A46" s="73" t="s">
        <v>4311</v>
      </c>
      <c r="B46" s="74" t="s">
        <v>63</v>
      </c>
      <c r="C46" s="74">
        <v>-60</v>
      </c>
      <c r="D46" s="74">
        <v>-65</v>
      </c>
      <c r="E46" s="74">
        <v>-45</v>
      </c>
      <c r="F46" s="74">
        <v>-47</v>
      </c>
      <c r="G46" s="74">
        <v>-18</v>
      </c>
      <c r="H46" s="107"/>
      <c r="I46" s="3" t="s">
        <v>1502</v>
      </c>
    </row>
    <row r="47" spans="1:10" s="3" customFormat="1" ht="17" thickBot="1" x14ac:dyDescent="0.25">
      <c r="A47" s="73" t="s">
        <v>4311</v>
      </c>
      <c r="B47" s="74" t="s">
        <v>63</v>
      </c>
      <c r="C47" s="74">
        <v>-70</v>
      </c>
      <c r="D47" s="107"/>
      <c r="E47" s="74">
        <v>-47</v>
      </c>
      <c r="F47" s="74">
        <v>-22</v>
      </c>
      <c r="G47" s="74">
        <v>-24</v>
      </c>
      <c r="H47" s="107"/>
      <c r="I47" s="3" t="s">
        <v>989</v>
      </c>
    </row>
    <row r="48" spans="1:10" s="103" customFormat="1" ht="17" thickBot="1" x14ac:dyDescent="0.3">
      <c r="A48" s="33" t="s">
        <v>4378</v>
      </c>
      <c r="B48" s="54"/>
      <c r="C48" s="64">
        <f>SUM(C41:C47)</f>
        <v>135</v>
      </c>
      <c r="D48" s="64">
        <f t="shared" ref="D48:G48" si="5">SUM(D41:D47)</f>
        <v>65</v>
      </c>
      <c r="E48" s="64">
        <f t="shared" si="5"/>
        <v>142</v>
      </c>
      <c r="F48" s="64">
        <f t="shared" si="5"/>
        <v>90</v>
      </c>
      <c r="G48" s="64">
        <f t="shared" si="5"/>
        <v>48</v>
      </c>
      <c r="H48" s="94"/>
      <c r="I48" s="103" t="s">
        <v>4214</v>
      </c>
    </row>
    <row r="49" spans="1:10" s="3" customFormat="1" x14ac:dyDescent="0.2">
      <c r="A49" s="73" t="s">
        <v>4390</v>
      </c>
      <c r="B49" s="74" t="s">
        <v>63</v>
      </c>
      <c r="C49" s="74">
        <v>-44</v>
      </c>
      <c r="D49" s="74">
        <v>-12</v>
      </c>
      <c r="E49" s="74">
        <v>-77</v>
      </c>
      <c r="F49" s="74">
        <v>-34</v>
      </c>
      <c r="G49" s="74">
        <v>-24</v>
      </c>
      <c r="H49" s="107"/>
      <c r="I49" s="3" t="s">
        <v>4391</v>
      </c>
    </row>
    <row r="50" spans="1:10" s="3" customFormat="1" ht="17" thickBot="1" x14ac:dyDescent="0.25">
      <c r="A50" s="73" t="s">
        <v>4470</v>
      </c>
      <c r="B50" s="74" t="s">
        <v>63</v>
      </c>
      <c r="C50" s="74">
        <v>-14</v>
      </c>
      <c r="D50" s="74">
        <v>-12</v>
      </c>
      <c r="E50" s="74">
        <v>-16</v>
      </c>
      <c r="F50" s="107"/>
      <c r="G50" s="74">
        <v>-5</v>
      </c>
      <c r="H50" s="107"/>
      <c r="I50" s="3" t="s">
        <v>989</v>
      </c>
    </row>
    <row r="51" spans="1:10" s="103" customFormat="1" ht="17" thickBot="1" x14ac:dyDescent="0.3">
      <c r="A51" s="33" t="s">
        <v>4631</v>
      </c>
      <c r="B51" s="54"/>
      <c r="C51" s="64">
        <f>SUM(C48:C50)</f>
        <v>77</v>
      </c>
      <c r="D51" s="64">
        <f t="shared" ref="D51:F51" si="6">SUM(D48:D50)</f>
        <v>41</v>
      </c>
      <c r="E51" s="64">
        <f t="shared" si="6"/>
        <v>49</v>
      </c>
      <c r="F51" s="64">
        <f t="shared" si="6"/>
        <v>56</v>
      </c>
      <c r="G51" s="64">
        <f>SUM(G48:G50)</f>
        <v>19</v>
      </c>
      <c r="H51" s="94"/>
      <c r="I51" s="103" t="s">
        <v>4214</v>
      </c>
    </row>
    <row r="52" spans="1:10" s="58" customFormat="1" ht="17" thickBot="1" x14ac:dyDescent="0.25">
      <c r="A52" s="109"/>
      <c r="B52" s="82"/>
      <c r="C52" s="82"/>
      <c r="D52" s="82"/>
      <c r="E52" s="82"/>
      <c r="F52" s="87"/>
      <c r="G52" s="82"/>
      <c r="H52" s="87"/>
    </row>
    <row r="53" spans="1:10" s="103" customFormat="1" ht="17" thickBot="1" x14ac:dyDescent="0.3">
      <c r="A53" s="33" t="s">
        <v>4854</v>
      </c>
      <c r="B53" s="54"/>
      <c r="C53" s="64">
        <f>SUM(C51:C52)</f>
        <v>77</v>
      </c>
      <c r="D53" s="64">
        <f t="shared" ref="D53:G55" si="7">SUM(D51:D52)</f>
        <v>41</v>
      </c>
      <c r="E53" s="64">
        <f t="shared" si="7"/>
        <v>49</v>
      </c>
      <c r="F53" s="64">
        <f t="shared" si="7"/>
        <v>56</v>
      </c>
      <c r="G53" s="64">
        <f t="shared" si="7"/>
        <v>19</v>
      </c>
      <c r="H53" s="94"/>
      <c r="I53" s="103" t="s">
        <v>4214</v>
      </c>
    </row>
    <row r="54" spans="1:10" s="58" customFormat="1" ht="17" thickBot="1" x14ac:dyDescent="0.25">
      <c r="A54" s="109"/>
      <c r="B54" s="82"/>
      <c r="C54" s="82"/>
      <c r="D54" s="82"/>
      <c r="E54" s="82"/>
      <c r="F54" s="87"/>
      <c r="G54" s="82"/>
      <c r="H54" s="87"/>
    </row>
    <row r="55" spans="1:10" s="103" customFormat="1" ht="17" thickBot="1" x14ac:dyDescent="0.3">
      <c r="A55" s="40" t="s">
        <v>4969</v>
      </c>
      <c r="B55" s="258"/>
      <c r="C55" s="86">
        <f>SUM(C53:C54)</f>
        <v>77</v>
      </c>
      <c r="D55" s="86">
        <f t="shared" si="7"/>
        <v>41</v>
      </c>
      <c r="E55" s="86">
        <f t="shared" si="7"/>
        <v>49</v>
      </c>
      <c r="F55" s="86">
        <f t="shared" si="7"/>
        <v>56</v>
      </c>
      <c r="G55" s="86">
        <f t="shared" si="7"/>
        <v>19</v>
      </c>
      <c r="H55" s="1197"/>
      <c r="I55" s="103" t="s">
        <v>4214</v>
      </c>
      <c r="J55" s="103" t="s">
        <v>2872</v>
      </c>
    </row>
    <row r="56" spans="1:10" s="72" customFormat="1" x14ac:dyDescent="0.2">
      <c r="A56" s="341">
        <v>44601</v>
      </c>
      <c r="B56" s="342" t="s">
        <v>967</v>
      </c>
      <c r="C56" s="342">
        <v>-77</v>
      </c>
      <c r="D56" s="342">
        <v>-41</v>
      </c>
      <c r="E56" s="342">
        <v>-49</v>
      </c>
      <c r="F56" s="342">
        <v>-56</v>
      </c>
      <c r="G56" s="342">
        <v>-19</v>
      </c>
      <c r="H56" s="342"/>
      <c r="I56" s="72" t="s">
        <v>211</v>
      </c>
    </row>
    <row r="57" spans="1:10" s="58" customFormat="1" x14ac:dyDescent="0.2">
      <c r="A57" s="109"/>
      <c r="B57" s="82"/>
      <c r="C57" s="82"/>
      <c r="D57" s="87"/>
      <c r="E57" s="82"/>
      <c r="F57" s="82"/>
      <c r="G57" s="82"/>
      <c r="H57" s="87"/>
    </row>
    <row r="58" spans="1:10" x14ac:dyDescent="0.2">
      <c r="A58" s="302"/>
      <c r="B58" s="82"/>
      <c r="C58" s="82"/>
      <c r="D58" s="82"/>
      <c r="E58" s="82"/>
      <c r="F58" s="82"/>
      <c r="G58" s="82"/>
      <c r="H58" s="82"/>
    </row>
    <row r="59" spans="1:10" ht="17" thickBot="1" x14ac:dyDescent="0.25">
      <c r="A59" s="82"/>
      <c r="B59" s="82"/>
      <c r="C59" s="87"/>
      <c r="D59" s="87"/>
      <c r="E59" s="87"/>
      <c r="F59" s="87"/>
      <c r="G59" s="87"/>
      <c r="H59" s="82"/>
    </row>
    <row r="60" spans="1:10" ht="17" thickBot="1" x14ac:dyDescent="0.25">
      <c r="A60" s="88" t="s">
        <v>526</v>
      </c>
      <c r="B60" s="89"/>
      <c r="C60" s="89">
        <f>SUM(C15:C17)</f>
        <v>125</v>
      </c>
      <c r="D60" s="89">
        <f>SUM(D17)</f>
        <v>300</v>
      </c>
      <c r="E60" s="89">
        <v>250</v>
      </c>
      <c r="F60" s="307"/>
      <c r="G60" s="307"/>
      <c r="H60" s="101"/>
    </row>
    <row r="61" spans="1:10" ht="17" thickBot="1" x14ac:dyDescent="0.25">
      <c r="A61" s="1043" t="s">
        <v>1385</v>
      </c>
      <c r="B61" s="1044"/>
      <c r="C61" s="1044"/>
      <c r="D61" s="1044"/>
      <c r="E61" s="1044"/>
      <c r="F61" s="1138"/>
      <c r="G61" s="1138"/>
      <c r="H61" s="1045"/>
    </row>
    <row r="62" spans="1:10" ht="17" thickBot="1" x14ac:dyDescent="0.25"/>
    <row r="63" spans="1:10" ht="17" thickBot="1" x14ac:dyDescent="0.3">
      <c r="C63" s="1148" t="s">
        <v>1050</v>
      </c>
      <c r="D63" s="1148" t="s">
        <v>27</v>
      </c>
      <c r="E63" s="1148" t="s">
        <v>3</v>
      </c>
      <c r="F63" s="10" t="s">
        <v>26</v>
      </c>
      <c r="G63" s="32" t="s">
        <v>10</v>
      </c>
      <c r="H63" s="322"/>
    </row>
    <row r="65" spans="1:7" x14ac:dyDescent="0.2">
      <c r="A65" s="1295" t="s">
        <v>4754</v>
      </c>
      <c r="B65" s="1295"/>
      <c r="C65" s="1295"/>
    </row>
    <row r="66" spans="1:7" x14ac:dyDescent="0.2">
      <c r="A66" s="1295" t="s">
        <v>4755</v>
      </c>
      <c r="B66" s="1295"/>
      <c r="C66" s="1295"/>
    </row>
    <row r="67" spans="1:7" x14ac:dyDescent="0.2">
      <c r="A67" s="1295" t="s">
        <v>4756</v>
      </c>
      <c r="B67" s="1295"/>
      <c r="C67" s="1295"/>
    </row>
    <row r="69" spans="1:7" x14ac:dyDescent="0.2">
      <c r="A69" s="992" t="s">
        <v>3352</v>
      </c>
      <c r="B69" s="992"/>
      <c r="D69" s="59" t="s">
        <v>4329</v>
      </c>
      <c r="E69" s="59"/>
      <c r="F69" s="59"/>
      <c r="G69" s="59"/>
    </row>
    <row r="70" spans="1:7" x14ac:dyDescent="0.2">
      <c r="A70" s="992" t="s">
        <v>3353</v>
      </c>
      <c r="B70" s="992"/>
      <c r="D70" s="59" t="s">
        <v>4330</v>
      </c>
      <c r="E70" s="59"/>
      <c r="F70" s="59"/>
      <c r="G70" s="59"/>
    </row>
    <row r="71" spans="1:7" x14ac:dyDescent="0.2">
      <c r="A71" s="992" t="s">
        <v>3354</v>
      </c>
      <c r="B71" s="992"/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tabColor rgb="FFC00000"/>
  </sheetPr>
  <dimension ref="A1:J28"/>
  <sheetViews>
    <sheetView topLeftCell="A16" workbookViewId="0">
      <selection activeCell="J25" sqref="J25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6" width="10.5" style="65" customWidth="1"/>
    <col min="7" max="7" width="12" style="65" customWidth="1"/>
    <col min="8" max="243" width="8.83203125" style="65"/>
    <col min="244" max="244" width="11" style="65" customWidth="1"/>
    <col min="245" max="245" width="18.33203125" style="65" customWidth="1"/>
    <col min="246" max="247" width="8.1640625" style="65" customWidth="1"/>
    <col min="248" max="248" width="8.6640625" style="65" customWidth="1"/>
    <col min="249" max="249" width="8.1640625" style="65" customWidth="1"/>
    <col min="250" max="250" width="7.83203125" style="65" customWidth="1"/>
    <col min="251" max="251" width="7.5" style="65" customWidth="1"/>
    <col min="252" max="499" width="8.83203125" style="65"/>
    <col min="500" max="500" width="11" style="65" customWidth="1"/>
    <col min="501" max="501" width="18.33203125" style="65" customWidth="1"/>
    <col min="502" max="503" width="8.1640625" style="65" customWidth="1"/>
    <col min="504" max="504" width="8.6640625" style="65" customWidth="1"/>
    <col min="505" max="505" width="8.1640625" style="65" customWidth="1"/>
    <col min="506" max="506" width="7.83203125" style="65" customWidth="1"/>
    <col min="507" max="507" width="7.5" style="65" customWidth="1"/>
    <col min="508" max="755" width="8.83203125" style="65"/>
    <col min="756" max="756" width="11" style="65" customWidth="1"/>
    <col min="757" max="757" width="18.33203125" style="65" customWidth="1"/>
    <col min="758" max="759" width="8.1640625" style="65" customWidth="1"/>
    <col min="760" max="760" width="8.6640625" style="65" customWidth="1"/>
    <col min="761" max="761" width="8.1640625" style="65" customWidth="1"/>
    <col min="762" max="762" width="7.83203125" style="65" customWidth="1"/>
    <col min="763" max="763" width="7.5" style="65" customWidth="1"/>
    <col min="764" max="1011" width="8.83203125" style="65"/>
    <col min="1012" max="1012" width="11" style="65" customWidth="1"/>
    <col min="1013" max="1013" width="18.33203125" style="65" customWidth="1"/>
    <col min="1014" max="1015" width="8.1640625" style="65" customWidth="1"/>
    <col min="1016" max="1016" width="8.6640625" style="65" customWidth="1"/>
    <col min="1017" max="1017" width="8.1640625" style="65" customWidth="1"/>
    <col min="1018" max="1018" width="7.83203125" style="65" customWidth="1"/>
    <col min="1019" max="1019" width="7.5" style="65" customWidth="1"/>
    <col min="1020" max="1267" width="8.83203125" style="65"/>
    <col min="1268" max="1268" width="11" style="65" customWidth="1"/>
    <col min="1269" max="1269" width="18.33203125" style="65" customWidth="1"/>
    <col min="1270" max="1271" width="8.1640625" style="65" customWidth="1"/>
    <col min="1272" max="1272" width="8.6640625" style="65" customWidth="1"/>
    <col min="1273" max="1273" width="8.1640625" style="65" customWidth="1"/>
    <col min="1274" max="1274" width="7.83203125" style="65" customWidth="1"/>
    <col min="1275" max="1275" width="7.5" style="65" customWidth="1"/>
    <col min="1276" max="1523" width="8.83203125" style="65"/>
    <col min="1524" max="1524" width="11" style="65" customWidth="1"/>
    <col min="1525" max="1525" width="18.33203125" style="65" customWidth="1"/>
    <col min="1526" max="1527" width="8.1640625" style="65" customWidth="1"/>
    <col min="1528" max="1528" width="8.6640625" style="65" customWidth="1"/>
    <col min="1529" max="1529" width="8.1640625" style="65" customWidth="1"/>
    <col min="1530" max="1530" width="7.83203125" style="65" customWidth="1"/>
    <col min="1531" max="1531" width="7.5" style="65" customWidth="1"/>
    <col min="1532" max="1779" width="8.83203125" style="65"/>
    <col min="1780" max="1780" width="11" style="65" customWidth="1"/>
    <col min="1781" max="1781" width="18.33203125" style="65" customWidth="1"/>
    <col min="1782" max="1783" width="8.1640625" style="65" customWidth="1"/>
    <col min="1784" max="1784" width="8.6640625" style="65" customWidth="1"/>
    <col min="1785" max="1785" width="8.1640625" style="65" customWidth="1"/>
    <col min="1786" max="1786" width="7.83203125" style="65" customWidth="1"/>
    <col min="1787" max="1787" width="7.5" style="65" customWidth="1"/>
    <col min="1788" max="2035" width="8.83203125" style="65"/>
    <col min="2036" max="2036" width="11" style="65" customWidth="1"/>
    <col min="2037" max="2037" width="18.33203125" style="65" customWidth="1"/>
    <col min="2038" max="2039" width="8.1640625" style="65" customWidth="1"/>
    <col min="2040" max="2040" width="8.6640625" style="65" customWidth="1"/>
    <col min="2041" max="2041" width="8.1640625" style="65" customWidth="1"/>
    <col min="2042" max="2042" width="7.83203125" style="65" customWidth="1"/>
    <col min="2043" max="2043" width="7.5" style="65" customWidth="1"/>
    <col min="2044" max="2291" width="8.83203125" style="65"/>
    <col min="2292" max="2292" width="11" style="65" customWidth="1"/>
    <col min="2293" max="2293" width="18.33203125" style="65" customWidth="1"/>
    <col min="2294" max="2295" width="8.1640625" style="65" customWidth="1"/>
    <col min="2296" max="2296" width="8.6640625" style="65" customWidth="1"/>
    <col min="2297" max="2297" width="8.1640625" style="65" customWidth="1"/>
    <col min="2298" max="2298" width="7.83203125" style="65" customWidth="1"/>
    <col min="2299" max="2299" width="7.5" style="65" customWidth="1"/>
    <col min="2300" max="2547" width="8.83203125" style="65"/>
    <col min="2548" max="2548" width="11" style="65" customWidth="1"/>
    <col min="2549" max="2549" width="18.33203125" style="65" customWidth="1"/>
    <col min="2550" max="2551" width="8.1640625" style="65" customWidth="1"/>
    <col min="2552" max="2552" width="8.6640625" style="65" customWidth="1"/>
    <col min="2553" max="2553" width="8.1640625" style="65" customWidth="1"/>
    <col min="2554" max="2554" width="7.83203125" style="65" customWidth="1"/>
    <col min="2555" max="2555" width="7.5" style="65" customWidth="1"/>
    <col min="2556" max="2803" width="8.83203125" style="65"/>
    <col min="2804" max="2804" width="11" style="65" customWidth="1"/>
    <col min="2805" max="2805" width="18.33203125" style="65" customWidth="1"/>
    <col min="2806" max="2807" width="8.1640625" style="65" customWidth="1"/>
    <col min="2808" max="2808" width="8.6640625" style="65" customWidth="1"/>
    <col min="2809" max="2809" width="8.1640625" style="65" customWidth="1"/>
    <col min="2810" max="2810" width="7.83203125" style="65" customWidth="1"/>
    <col min="2811" max="2811" width="7.5" style="65" customWidth="1"/>
    <col min="2812" max="3059" width="8.83203125" style="65"/>
    <col min="3060" max="3060" width="11" style="65" customWidth="1"/>
    <col min="3061" max="3061" width="18.33203125" style="65" customWidth="1"/>
    <col min="3062" max="3063" width="8.1640625" style="65" customWidth="1"/>
    <col min="3064" max="3064" width="8.6640625" style="65" customWidth="1"/>
    <col min="3065" max="3065" width="8.1640625" style="65" customWidth="1"/>
    <col min="3066" max="3066" width="7.83203125" style="65" customWidth="1"/>
    <col min="3067" max="3067" width="7.5" style="65" customWidth="1"/>
    <col min="3068" max="3315" width="8.83203125" style="65"/>
    <col min="3316" max="3316" width="11" style="65" customWidth="1"/>
    <col min="3317" max="3317" width="18.33203125" style="65" customWidth="1"/>
    <col min="3318" max="3319" width="8.1640625" style="65" customWidth="1"/>
    <col min="3320" max="3320" width="8.6640625" style="65" customWidth="1"/>
    <col min="3321" max="3321" width="8.1640625" style="65" customWidth="1"/>
    <col min="3322" max="3322" width="7.83203125" style="65" customWidth="1"/>
    <col min="3323" max="3323" width="7.5" style="65" customWidth="1"/>
    <col min="3324" max="3571" width="8.83203125" style="65"/>
    <col min="3572" max="3572" width="11" style="65" customWidth="1"/>
    <col min="3573" max="3573" width="18.33203125" style="65" customWidth="1"/>
    <col min="3574" max="3575" width="8.1640625" style="65" customWidth="1"/>
    <col min="3576" max="3576" width="8.6640625" style="65" customWidth="1"/>
    <col min="3577" max="3577" width="8.1640625" style="65" customWidth="1"/>
    <col min="3578" max="3578" width="7.83203125" style="65" customWidth="1"/>
    <col min="3579" max="3579" width="7.5" style="65" customWidth="1"/>
    <col min="3580" max="3827" width="8.83203125" style="65"/>
    <col min="3828" max="3828" width="11" style="65" customWidth="1"/>
    <col min="3829" max="3829" width="18.33203125" style="65" customWidth="1"/>
    <col min="3830" max="3831" width="8.1640625" style="65" customWidth="1"/>
    <col min="3832" max="3832" width="8.6640625" style="65" customWidth="1"/>
    <col min="3833" max="3833" width="8.1640625" style="65" customWidth="1"/>
    <col min="3834" max="3834" width="7.83203125" style="65" customWidth="1"/>
    <col min="3835" max="3835" width="7.5" style="65" customWidth="1"/>
    <col min="3836" max="4083" width="8.83203125" style="65"/>
    <col min="4084" max="4084" width="11" style="65" customWidth="1"/>
    <col min="4085" max="4085" width="18.33203125" style="65" customWidth="1"/>
    <col min="4086" max="4087" width="8.1640625" style="65" customWidth="1"/>
    <col min="4088" max="4088" width="8.6640625" style="65" customWidth="1"/>
    <col min="4089" max="4089" width="8.1640625" style="65" customWidth="1"/>
    <col min="4090" max="4090" width="7.83203125" style="65" customWidth="1"/>
    <col min="4091" max="4091" width="7.5" style="65" customWidth="1"/>
    <col min="4092" max="4339" width="8.83203125" style="65"/>
    <col min="4340" max="4340" width="11" style="65" customWidth="1"/>
    <col min="4341" max="4341" width="18.33203125" style="65" customWidth="1"/>
    <col min="4342" max="4343" width="8.1640625" style="65" customWidth="1"/>
    <col min="4344" max="4344" width="8.6640625" style="65" customWidth="1"/>
    <col min="4345" max="4345" width="8.1640625" style="65" customWidth="1"/>
    <col min="4346" max="4346" width="7.83203125" style="65" customWidth="1"/>
    <col min="4347" max="4347" width="7.5" style="65" customWidth="1"/>
    <col min="4348" max="4595" width="8.83203125" style="65"/>
    <col min="4596" max="4596" width="11" style="65" customWidth="1"/>
    <col min="4597" max="4597" width="18.33203125" style="65" customWidth="1"/>
    <col min="4598" max="4599" width="8.1640625" style="65" customWidth="1"/>
    <col min="4600" max="4600" width="8.6640625" style="65" customWidth="1"/>
    <col min="4601" max="4601" width="8.1640625" style="65" customWidth="1"/>
    <col min="4602" max="4602" width="7.83203125" style="65" customWidth="1"/>
    <col min="4603" max="4603" width="7.5" style="65" customWidth="1"/>
    <col min="4604" max="4851" width="8.83203125" style="65"/>
    <col min="4852" max="4852" width="11" style="65" customWidth="1"/>
    <col min="4853" max="4853" width="18.33203125" style="65" customWidth="1"/>
    <col min="4854" max="4855" width="8.1640625" style="65" customWidth="1"/>
    <col min="4856" max="4856" width="8.6640625" style="65" customWidth="1"/>
    <col min="4857" max="4857" width="8.1640625" style="65" customWidth="1"/>
    <col min="4858" max="4858" width="7.83203125" style="65" customWidth="1"/>
    <col min="4859" max="4859" width="7.5" style="65" customWidth="1"/>
    <col min="4860" max="5107" width="8.83203125" style="65"/>
    <col min="5108" max="5108" width="11" style="65" customWidth="1"/>
    <col min="5109" max="5109" width="18.33203125" style="65" customWidth="1"/>
    <col min="5110" max="5111" width="8.1640625" style="65" customWidth="1"/>
    <col min="5112" max="5112" width="8.6640625" style="65" customWidth="1"/>
    <col min="5113" max="5113" width="8.1640625" style="65" customWidth="1"/>
    <col min="5114" max="5114" width="7.83203125" style="65" customWidth="1"/>
    <col min="5115" max="5115" width="7.5" style="65" customWidth="1"/>
    <col min="5116" max="5363" width="8.83203125" style="65"/>
    <col min="5364" max="5364" width="11" style="65" customWidth="1"/>
    <col min="5365" max="5365" width="18.33203125" style="65" customWidth="1"/>
    <col min="5366" max="5367" width="8.1640625" style="65" customWidth="1"/>
    <col min="5368" max="5368" width="8.6640625" style="65" customWidth="1"/>
    <col min="5369" max="5369" width="8.1640625" style="65" customWidth="1"/>
    <col min="5370" max="5370" width="7.83203125" style="65" customWidth="1"/>
    <col min="5371" max="5371" width="7.5" style="65" customWidth="1"/>
    <col min="5372" max="5619" width="8.83203125" style="65"/>
    <col min="5620" max="5620" width="11" style="65" customWidth="1"/>
    <col min="5621" max="5621" width="18.33203125" style="65" customWidth="1"/>
    <col min="5622" max="5623" width="8.1640625" style="65" customWidth="1"/>
    <col min="5624" max="5624" width="8.6640625" style="65" customWidth="1"/>
    <col min="5625" max="5625" width="8.1640625" style="65" customWidth="1"/>
    <col min="5626" max="5626" width="7.83203125" style="65" customWidth="1"/>
    <col min="5627" max="5627" width="7.5" style="65" customWidth="1"/>
    <col min="5628" max="5875" width="8.83203125" style="65"/>
    <col min="5876" max="5876" width="11" style="65" customWidth="1"/>
    <col min="5877" max="5877" width="18.33203125" style="65" customWidth="1"/>
    <col min="5878" max="5879" width="8.1640625" style="65" customWidth="1"/>
    <col min="5880" max="5880" width="8.6640625" style="65" customWidth="1"/>
    <col min="5881" max="5881" width="8.1640625" style="65" customWidth="1"/>
    <col min="5882" max="5882" width="7.83203125" style="65" customWidth="1"/>
    <col min="5883" max="5883" width="7.5" style="65" customWidth="1"/>
    <col min="5884" max="6131" width="8.83203125" style="65"/>
    <col min="6132" max="6132" width="11" style="65" customWidth="1"/>
    <col min="6133" max="6133" width="18.33203125" style="65" customWidth="1"/>
    <col min="6134" max="6135" width="8.1640625" style="65" customWidth="1"/>
    <col min="6136" max="6136" width="8.6640625" style="65" customWidth="1"/>
    <col min="6137" max="6137" width="8.1640625" style="65" customWidth="1"/>
    <col min="6138" max="6138" width="7.83203125" style="65" customWidth="1"/>
    <col min="6139" max="6139" width="7.5" style="65" customWidth="1"/>
    <col min="6140" max="6387" width="8.83203125" style="65"/>
    <col min="6388" max="6388" width="11" style="65" customWidth="1"/>
    <col min="6389" max="6389" width="18.33203125" style="65" customWidth="1"/>
    <col min="6390" max="6391" width="8.1640625" style="65" customWidth="1"/>
    <col min="6392" max="6392" width="8.6640625" style="65" customWidth="1"/>
    <col min="6393" max="6393" width="8.1640625" style="65" customWidth="1"/>
    <col min="6394" max="6394" width="7.83203125" style="65" customWidth="1"/>
    <col min="6395" max="6395" width="7.5" style="65" customWidth="1"/>
    <col min="6396" max="6643" width="8.83203125" style="65"/>
    <col min="6644" max="6644" width="11" style="65" customWidth="1"/>
    <col min="6645" max="6645" width="18.33203125" style="65" customWidth="1"/>
    <col min="6646" max="6647" width="8.1640625" style="65" customWidth="1"/>
    <col min="6648" max="6648" width="8.6640625" style="65" customWidth="1"/>
    <col min="6649" max="6649" width="8.1640625" style="65" customWidth="1"/>
    <col min="6650" max="6650" width="7.83203125" style="65" customWidth="1"/>
    <col min="6651" max="6651" width="7.5" style="65" customWidth="1"/>
    <col min="6652" max="6899" width="8.83203125" style="65"/>
    <col min="6900" max="6900" width="11" style="65" customWidth="1"/>
    <col min="6901" max="6901" width="18.33203125" style="65" customWidth="1"/>
    <col min="6902" max="6903" width="8.1640625" style="65" customWidth="1"/>
    <col min="6904" max="6904" width="8.6640625" style="65" customWidth="1"/>
    <col min="6905" max="6905" width="8.1640625" style="65" customWidth="1"/>
    <col min="6906" max="6906" width="7.83203125" style="65" customWidth="1"/>
    <col min="6907" max="6907" width="7.5" style="65" customWidth="1"/>
    <col min="6908" max="7155" width="8.83203125" style="65"/>
    <col min="7156" max="7156" width="11" style="65" customWidth="1"/>
    <col min="7157" max="7157" width="18.33203125" style="65" customWidth="1"/>
    <col min="7158" max="7159" width="8.1640625" style="65" customWidth="1"/>
    <col min="7160" max="7160" width="8.6640625" style="65" customWidth="1"/>
    <col min="7161" max="7161" width="8.1640625" style="65" customWidth="1"/>
    <col min="7162" max="7162" width="7.83203125" style="65" customWidth="1"/>
    <col min="7163" max="7163" width="7.5" style="65" customWidth="1"/>
    <col min="7164" max="7411" width="8.83203125" style="65"/>
    <col min="7412" max="7412" width="11" style="65" customWidth="1"/>
    <col min="7413" max="7413" width="18.33203125" style="65" customWidth="1"/>
    <col min="7414" max="7415" width="8.1640625" style="65" customWidth="1"/>
    <col min="7416" max="7416" width="8.6640625" style="65" customWidth="1"/>
    <col min="7417" max="7417" width="8.1640625" style="65" customWidth="1"/>
    <col min="7418" max="7418" width="7.83203125" style="65" customWidth="1"/>
    <col min="7419" max="7419" width="7.5" style="65" customWidth="1"/>
    <col min="7420" max="7667" width="8.83203125" style="65"/>
    <col min="7668" max="7668" width="11" style="65" customWidth="1"/>
    <col min="7669" max="7669" width="18.33203125" style="65" customWidth="1"/>
    <col min="7670" max="7671" width="8.1640625" style="65" customWidth="1"/>
    <col min="7672" max="7672" width="8.6640625" style="65" customWidth="1"/>
    <col min="7673" max="7673" width="8.1640625" style="65" customWidth="1"/>
    <col min="7674" max="7674" width="7.83203125" style="65" customWidth="1"/>
    <col min="7675" max="7675" width="7.5" style="65" customWidth="1"/>
    <col min="7676" max="7923" width="8.83203125" style="65"/>
    <col min="7924" max="7924" width="11" style="65" customWidth="1"/>
    <col min="7925" max="7925" width="18.33203125" style="65" customWidth="1"/>
    <col min="7926" max="7927" width="8.1640625" style="65" customWidth="1"/>
    <col min="7928" max="7928" width="8.6640625" style="65" customWidth="1"/>
    <col min="7929" max="7929" width="8.1640625" style="65" customWidth="1"/>
    <col min="7930" max="7930" width="7.83203125" style="65" customWidth="1"/>
    <col min="7931" max="7931" width="7.5" style="65" customWidth="1"/>
    <col min="7932" max="8179" width="8.83203125" style="65"/>
    <col min="8180" max="8180" width="11" style="65" customWidth="1"/>
    <col min="8181" max="8181" width="18.33203125" style="65" customWidth="1"/>
    <col min="8182" max="8183" width="8.1640625" style="65" customWidth="1"/>
    <col min="8184" max="8184" width="8.6640625" style="65" customWidth="1"/>
    <col min="8185" max="8185" width="8.1640625" style="65" customWidth="1"/>
    <col min="8186" max="8186" width="7.83203125" style="65" customWidth="1"/>
    <col min="8187" max="8187" width="7.5" style="65" customWidth="1"/>
    <col min="8188" max="8435" width="8.83203125" style="65"/>
    <col min="8436" max="8436" width="11" style="65" customWidth="1"/>
    <col min="8437" max="8437" width="18.33203125" style="65" customWidth="1"/>
    <col min="8438" max="8439" width="8.1640625" style="65" customWidth="1"/>
    <col min="8440" max="8440" width="8.6640625" style="65" customWidth="1"/>
    <col min="8441" max="8441" width="8.1640625" style="65" customWidth="1"/>
    <col min="8442" max="8442" width="7.83203125" style="65" customWidth="1"/>
    <col min="8443" max="8443" width="7.5" style="65" customWidth="1"/>
    <col min="8444" max="8691" width="8.83203125" style="65"/>
    <col min="8692" max="8692" width="11" style="65" customWidth="1"/>
    <col min="8693" max="8693" width="18.33203125" style="65" customWidth="1"/>
    <col min="8694" max="8695" width="8.1640625" style="65" customWidth="1"/>
    <col min="8696" max="8696" width="8.6640625" style="65" customWidth="1"/>
    <col min="8697" max="8697" width="8.1640625" style="65" customWidth="1"/>
    <col min="8698" max="8698" width="7.83203125" style="65" customWidth="1"/>
    <col min="8699" max="8699" width="7.5" style="65" customWidth="1"/>
    <col min="8700" max="8947" width="8.83203125" style="65"/>
    <col min="8948" max="8948" width="11" style="65" customWidth="1"/>
    <col min="8949" max="8949" width="18.33203125" style="65" customWidth="1"/>
    <col min="8950" max="8951" width="8.1640625" style="65" customWidth="1"/>
    <col min="8952" max="8952" width="8.6640625" style="65" customWidth="1"/>
    <col min="8953" max="8953" width="8.1640625" style="65" customWidth="1"/>
    <col min="8954" max="8954" width="7.83203125" style="65" customWidth="1"/>
    <col min="8955" max="8955" width="7.5" style="65" customWidth="1"/>
    <col min="8956" max="9203" width="8.83203125" style="65"/>
    <col min="9204" max="9204" width="11" style="65" customWidth="1"/>
    <col min="9205" max="9205" width="18.33203125" style="65" customWidth="1"/>
    <col min="9206" max="9207" width="8.1640625" style="65" customWidth="1"/>
    <col min="9208" max="9208" width="8.6640625" style="65" customWidth="1"/>
    <col min="9209" max="9209" width="8.1640625" style="65" customWidth="1"/>
    <col min="9210" max="9210" width="7.83203125" style="65" customWidth="1"/>
    <col min="9211" max="9211" width="7.5" style="65" customWidth="1"/>
    <col min="9212" max="9459" width="8.83203125" style="65"/>
    <col min="9460" max="9460" width="11" style="65" customWidth="1"/>
    <col min="9461" max="9461" width="18.33203125" style="65" customWidth="1"/>
    <col min="9462" max="9463" width="8.1640625" style="65" customWidth="1"/>
    <col min="9464" max="9464" width="8.6640625" style="65" customWidth="1"/>
    <col min="9465" max="9465" width="8.1640625" style="65" customWidth="1"/>
    <col min="9466" max="9466" width="7.83203125" style="65" customWidth="1"/>
    <col min="9467" max="9467" width="7.5" style="65" customWidth="1"/>
    <col min="9468" max="9715" width="8.83203125" style="65"/>
    <col min="9716" max="9716" width="11" style="65" customWidth="1"/>
    <col min="9717" max="9717" width="18.33203125" style="65" customWidth="1"/>
    <col min="9718" max="9719" width="8.1640625" style="65" customWidth="1"/>
    <col min="9720" max="9720" width="8.6640625" style="65" customWidth="1"/>
    <col min="9721" max="9721" width="8.1640625" style="65" customWidth="1"/>
    <col min="9722" max="9722" width="7.83203125" style="65" customWidth="1"/>
    <col min="9723" max="9723" width="7.5" style="65" customWidth="1"/>
    <col min="9724" max="9971" width="8.83203125" style="65"/>
    <col min="9972" max="9972" width="11" style="65" customWidth="1"/>
    <col min="9973" max="9973" width="18.33203125" style="65" customWidth="1"/>
    <col min="9974" max="9975" width="8.1640625" style="65" customWidth="1"/>
    <col min="9976" max="9976" width="8.6640625" style="65" customWidth="1"/>
    <col min="9977" max="9977" width="8.1640625" style="65" customWidth="1"/>
    <col min="9978" max="9978" width="7.83203125" style="65" customWidth="1"/>
    <col min="9979" max="9979" width="7.5" style="65" customWidth="1"/>
    <col min="9980" max="10227" width="8.83203125" style="65"/>
    <col min="10228" max="10228" width="11" style="65" customWidth="1"/>
    <col min="10229" max="10229" width="18.33203125" style="65" customWidth="1"/>
    <col min="10230" max="10231" width="8.1640625" style="65" customWidth="1"/>
    <col min="10232" max="10232" width="8.6640625" style="65" customWidth="1"/>
    <col min="10233" max="10233" width="8.1640625" style="65" customWidth="1"/>
    <col min="10234" max="10234" width="7.83203125" style="65" customWidth="1"/>
    <col min="10235" max="10235" width="7.5" style="65" customWidth="1"/>
    <col min="10236" max="10483" width="8.83203125" style="65"/>
    <col min="10484" max="10484" width="11" style="65" customWidth="1"/>
    <col min="10485" max="10485" width="18.33203125" style="65" customWidth="1"/>
    <col min="10486" max="10487" width="8.1640625" style="65" customWidth="1"/>
    <col min="10488" max="10488" width="8.6640625" style="65" customWidth="1"/>
    <col min="10489" max="10489" width="8.1640625" style="65" customWidth="1"/>
    <col min="10490" max="10490" width="7.83203125" style="65" customWidth="1"/>
    <col min="10491" max="10491" width="7.5" style="65" customWidth="1"/>
    <col min="10492" max="10739" width="8.83203125" style="65"/>
    <col min="10740" max="10740" width="11" style="65" customWidth="1"/>
    <col min="10741" max="10741" width="18.33203125" style="65" customWidth="1"/>
    <col min="10742" max="10743" width="8.1640625" style="65" customWidth="1"/>
    <col min="10744" max="10744" width="8.6640625" style="65" customWidth="1"/>
    <col min="10745" max="10745" width="8.1640625" style="65" customWidth="1"/>
    <col min="10746" max="10746" width="7.83203125" style="65" customWidth="1"/>
    <col min="10747" max="10747" width="7.5" style="65" customWidth="1"/>
    <col min="10748" max="10995" width="8.83203125" style="65"/>
    <col min="10996" max="10996" width="11" style="65" customWidth="1"/>
    <col min="10997" max="10997" width="18.33203125" style="65" customWidth="1"/>
    <col min="10998" max="10999" width="8.1640625" style="65" customWidth="1"/>
    <col min="11000" max="11000" width="8.6640625" style="65" customWidth="1"/>
    <col min="11001" max="11001" width="8.1640625" style="65" customWidth="1"/>
    <col min="11002" max="11002" width="7.83203125" style="65" customWidth="1"/>
    <col min="11003" max="11003" width="7.5" style="65" customWidth="1"/>
    <col min="11004" max="11251" width="8.83203125" style="65"/>
    <col min="11252" max="11252" width="11" style="65" customWidth="1"/>
    <col min="11253" max="11253" width="18.33203125" style="65" customWidth="1"/>
    <col min="11254" max="11255" width="8.1640625" style="65" customWidth="1"/>
    <col min="11256" max="11256" width="8.6640625" style="65" customWidth="1"/>
    <col min="11257" max="11257" width="8.1640625" style="65" customWidth="1"/>
    <col min="11258" max="11258" width="7.83203125" style="65" customWidth="1"/>
    <col min="11259" max="11259" width="7.5" style="65" customWidth="1"/>
    <col min="11260" max="11507" width="8.83203125" style="65"/>
    <col min="11508" max="11508" width="11" style="65" customWidth="1"/>
    <col min="11509" max="11509" width="18.33203125" style="65" customWidth="1"/>
    <col min="11510" max="11511" width="8.1640625" style="65" customWidth="1"/>
    <col min="11512" max="11512" width="8.6640625" style="65" customWidth="1"/>
    <col min="11513" max="11513" width="8.1640625" style="65" customWidth="1"/>
    <col min="11514" max="11514" width="7.83203125" style="65" customWidth="1"/>
    <col min="11515" max="11515" width="7.5" style="65" customWidth="1"/>
    <col min="11516" max="11763" width="8.83203125" style="65"/>
    <col min="11764" max="11764" width="11" style="65" customWidth="1"/>
    <col min="11765" max="11765" width="18.33203125" style="65" customWidth="1"/>
    <col min="11766" max="11767" width="8.1640625" style="65" customWidth="1"/>
    <col min="11768" max="11768" width="8.6640625" style="65" customWidth="1"/>
    <col min="11769" max="11769" width="8.1640625" style="65" customWidth="1"/>
    <col min="11770" max="11770" width="7.83203125" style="65" customWidth="1"/>
    <col min="11771" max="11771" width="7.5" style="65" customWidth="1"/>
    <col min="11772" max="12019" width="8.83203125" style="65"/>
    <col min="12020" max="12020" width="11" style="65" customWidth="1"/>
    <col min="12021" max="12021" width="18.33203125" style="65" customWidth="1"/>
    <col min="12022" max="12023" width="8.1640625" style="65" customWidth="1"/>
    <col min="12024" max="12024" width="8.6640625" style="65" customWidth="1"/>
    <col min="12025" max="12025" width="8.1640625" style="65" customWidth="1"/>
    <col min="12026" max="12026" width="7.83203125" style="65" customWidth="1"/>
    <col min="12027" max="12027" width="7.5" style="65" customWidth="1"/>
    <col min="12028" max="12275" width="8.83203125" style="65"/>
    <col min="12276" max="12276" width="11" style="65" customWidth="1"/>
    <col min="12277" max="12277" width="18.33203125" style="65" customWidth="1"/>
    <col min="12278" max="12279" width="8.1640625" style="65" customWidth="1"/>
    <col min="12280" max="12280" width="8.6640625" style="65" customWidth="1"/>
    <col min="12281" max="12281" width="8.1640625" style="65" customWidth="1"/>
    <col min="12282" max="12282" width="7.83203125" style="65" customWidth="1"/>
    <col min="12283" max="12283" width="7.5" style="65" customWidth="1"/>
    <col min="12284" max="12531" width="8.83203125" style="65"/>
    <col min="12532" max="12532" width="11" style="65" customWidth="1"/>
    <col min="12533" max="12533" width="18.33203125" style="65" customWidth="1"/>
    <col min="12534" max="12535" width="8.1640625" style="65" customWidth="1"/>
    <col min="12536" max="12536" width="8.6640625" style="65" customWidth="1"/>
    <col min="12537" max="12537" width="8.1640625" style="65" customWidth="1"/>
    <col min="12538" max="12538" width="7.83203125" style="65" customWidth="1"/>
    <col min="12539" max="12539" width="7.5" style="65" customWidth="1"/>
    <col min="12540" max="12787" width="8.83203125" style="65"/>
    <col min="12788" max="12788" width="11" style="65" customWidth="1"/>
    <col min="12789" max="12789" width="18.33203125" style="65" customWidth="1"/>
    <col min="12790" max="12791" width="8.1640625" style="65" customWidth="1"/>
    <col min="12792" max="12792" width="8.6640625" style="65" customWidth="1"/>
    <col min="12793" max="12793" width="8.1640625" style="65" customWidth="1"/>
    <col min="12794" max="12794" width="7.83203125" style="65" customWidth="1"/>
    <col min="12795" max="12795" width="7.5" style="65" customWidth="1"/>
    <col min="12796" max="13043" width="8.83203125" style="65"/>
    <col min="13044" max="13044" width="11" style="65" customWidth="1"/>
    <col min="13045" max="13045" width="18.33203125" style="65" customWidth="1"/>
    <col min="13046" max="13047" width="8.1640625" style="65" customWidth="1"/>
    <col min="13048" max="13048" width="8.6640625" style="65" customWidth="1"/>
    <col min="13049" max="13049" width="8.1640625" style="65" customWidth="1"/>
    <col min="13050" max="13050" width="7.83203125" style="65" customWidth="1"/>
    <col min="13051" max="13051" width="7.5" style="65" customWidth="1"/>
    <col min="13052" max="13299" width="8.83203125" style="65"/>
    <col min="13300" max="13300" width="11" style="65" customWidth="1"/>
    <col min="13301" max="13301" width="18.33203125" style="65" customWidth="1"/>
    <col min="13302" max="13303" width="8.1640625" style="65" customWidth="1"/>
    <col min="13304" max="13304" width="8.6640625" style="65" customWidth="1"/>
    <col min="13305" max="13305" width="8.1640625" style="65" customWidth="1"/>
    <col min="13306" max="13306" width="7.83203125" style="65" customWidth="1"/>
    <col min="13307" max="13307" width="7.5" style="65" customWidth="1"/>
    <col min="13308" max="13555" width="8.83203125" style="65"/>
    <col min="13556" max="13556" width="11" style="65" customWidth="1"/>
    <col min="13557" max="13557" width="18.33203125" style="65" customWidth="1"/>
    <col min="13558" max="13559" width="8.1640625" style="65" customWidth="1"/>
    <col min="13560" max="13560" width="8.6640625" style="65" customWidth="1"/>
    <col min="13561" max="13561" width="8.1640625" style="65" customWidth="1"/>
    <col min="13562" max="13562" width="7.83203125" style="65" customWidth="1"/>
    <col min="13563" max="13563" width="7.5" style="65" customWidth="1"/>
    <col min="13564" max="13811" width="8.83203125" style="65"/>
    <col min="13812" max="13812" width="11" style="65" customWidth="1"/>
    <col min="13813" max="13813" width="18.33203125" style="65" customWidth="1"/>
    <col min="13814" max="13815" width="8.1640625" style="65" customWidth="1"/>
    <col min="13816" max="13816" width="8.6640625" style="65" customWidth="1"/>
    <col min="13817" max="13817" width="8.1640625" style="65" customWidth="1"/>
    <col min="13818" max="13818" width="7.83203125" style="65" customWidth="1"/>
    <col min="13819" max="13819" width="7.5" style="65" customWidth="1"/>
    <col min="13820" max="14067" width="8.83203125" style="65"/>
    <col min="14068" max="14068" width="11" style="65" customWidth="1"/>
    <col min="14069" max="14069" width="18.33203125" style="65" customWidth="1"/>
    <col min="14070" max="14071" width="8.1640625" style="65" customWidth="1"/>
    <col min="14072" max="14072" width="8.6640625" style="65" customWidth="1"/>
    <col min="14073" max="14073" width="8.1640625" style="65" customWidth="1"/>
    <col min="14074" max="14074" width="7.83203125" style="65" customWidth="1"/>
    <col min="14075" max="14075" width="7.5" style="65" customWidth="1"/>
    <col min="14076" max="14323" width="8.83203125" style="65"/>
    <col min="14324" max="14324" width="11" style="65" customWidth="1"/>
    <col min="14325" max="14325" width="18.33203125" style="65" customWidth="1"/>
    <col min="14326" max="14327" width="8.1640625" style="65" customWidth="1"/>
    <col min="14328" max="14328" width="8.6640625" style="65" customWidth="1"/>
    <col min="14329" max="14329" width="8.1640625" style="65" customWidth="1"/>
    <col min="14330" max="14330" width="7.83203125" style="65" customWidth="1"/>
    <col min="14331" max="14331" width="7.5" style="65" customWidth="1"/>
    <col min="14332" max="14579" width="8.83203125" style="65"/>
    <col min="14580" max="14580" width="11" style="65" customWidth="1"/>
    <col min="14581" max="14581" width="18.33203125" style="65" customWidth="1"/>
    <col min="14582" max="14583" width="8.1640625" style="65" customWidth="1"/>
    <col min="14584" max="14584" width="8.6640625" style="65" customWidth="1"/>
    <col min="14585" max="14585" width="8.1640625" style="65" customWidth="1"/>
    <col min="14586" max="14586" width="7.83203125" style="65" customWidth="1"/>
    <col min="14587" max="14587" width="7.5" style="65" customWidth="1"/>
    <col min="14588" max="14835" width="8.83203125" style="65"/>
    <col min="14836" max="14836" width="11" style="65" customWidth="1"/>
    <col min="14837" max="14837" width="18.33203125" style="65" customWidth="1"/>
    <col min="14838" max="14839" width="8.1640625" style="65" customWidth="1"/>
    <col min="14840" max="14840" width="8.6640625" style="65" customWidth="1"/>
    <col min="14841" max="14841" width="8.1640625" style="65" customWidth="1"/>
    <col min="14842" max="14842" width="7.83203125" style="65" customWidth="1"/>
    <col min="14843" max="14843" width="7.5" style="65" customWidth="1"/>
    <col min="14844" max="15091" width="8.83203125" style="65"/>
    <col min="15092" max="15092" width="11" style="65" customWidth="1"/>
    <col min="15093" max="15093" width="18.33203125" style="65" customWidth="1"/>
    <col min="15094" max="15095" width="8.1640625" style="65" customWidth="1"/>
    <col min="15096" max="15096" width="8.6640625" style="65" customWidth="1"/>
    <col min="15097" max="15097" width="8.1640625" style="65" customWidth="1"/>
    <col min="15098" max="15098" width="7.83203125" style="65" customWidth="1"/>
    <col min="15099" max="15099" width="7.5" style="65" customWidth="1"/>
    <col min="15100" max="15347" width="8.83203125" style="65"/>
    <col min="15348" max="15348" width="11" style="65" customWidth="1"/>
    <col min="15349" max="15349" width="18.33203125" style="65" customWidth="1"/>
    <col min="15350" max="15351" width="8.1640625" style="65" customWidth="1"/>
    <col min="15352" max="15352" width="8.6640625" style="65" customWidth="1"/>
    <col min="15353" max="15353" width="8.1640625" style="65" customWidth="1"/>
    <col min="15354" max="15354" width="7.83203125" style="65" customWidth="1"/>
    <col min="15355" max="15355" width="7.5" style="65" customWidth="1"/>
    <col min="15356" max="15603" width="8.83203125" style="65"/>
    <col min="15604" max="15604" width="11" style="65" customWidth="1"/>
    <col min="15605" max="15605" width="18.33203125" style="65" customWidth="1"/>
    <col min="15606" max="15607" width="8.1640625" style="65" customWidth="1"/>
    <col min="15608" max="15608" width="8.6640625" style="65" customWidth="1"/>
    <col min="15609" max="15609" width="8.1640625" style="65" customWidth="1"/>
    <col min="15610" max="15610" width="7.83203125" style="65" customWidth="1"/>
    <col min="15611" max="15611" width="7.5" style="65" customWidth="1"/>
    <col min="15612" max="15859" width="8.83203125" style="65"/>
    <col min="15860" max="15860" width="11" style="65" customWidth="1"/>
    <col min="15861" max="15861" width="18.33203125" style="65" customWidth="1"/>
    <col min="15862" max="15863" width="8.1640625" style="65" customWidth="1"/>
    <col min="15864" max="15864" width="8.6640625" style="65" customWidth="1"/>
    <col min="15865" max="15865" width="8.1640625" style="65" customWidth="1"/>
    <col min="15866" max="15866" width="7.83203125" style="65" customWidth="1"/>
    <col min="15867" max="15867" width="7.5" style="65" customWidth="1"/>
    <col min="15868" max="16115" width="8.83203125" style="65"/>
    <col min="16116" max="16116" width="11" style="65" customWidth="1"/>
    <col min="16117" max="16117" width="18.33203125" style="65" customWidth="1"/>
    <col min="16118" max="16119" width="8.1640625" style="65" customWidth="1"/>
    <col min="16120" max="16120" width="8.6640625" style="65" customWidth="1"/>
    <col min="16121" max="16121" width="8.1640625" style="65" customWidth="1"/>
    <col min="16122" max="16122" width="7.83203125" style="65" customWidth="1"/>
    <col min="16123" max="16123" width="7.5" style="65" customWidth="1"/>
    <col min="16124" max="16384" width="8.83203125" style="65"/>
  </cols>
  <sheetData>
    <row r="1" spans="1:9" s="58" customFormat="1" x14ac:dyDescent="0.2">
      <c r="A1" s="58" t="s">
        <v>160</v>
      </c>
    </row>
    <row r="3" spans="1:9" s="58" customFormat="1" x14ac:dyDescent="0.2">
      <c r="A3" s="58" t="s">
        <v>1045</v>
      </c>
    </row>
    <row r="4" spans="1:9" s="58" customFormat="1" x14ac:dyDescent="0.2">
      <c r="A4" s="58" t="s">
        <v>4112</v>
      </c>
    </row>
    <row r="5" spans="1:9" s="58" customFormat="1" x14ac:dyDescent="0.2">
      <c r="A5" s="58" t="s">
        <v>4113</v>
      </c>
    </row>
    <row r="6" spans="1:9" s="58" customFormat="1" x14ac:dyDescent="0.2">
      <c r="A6" s="1041" t="s">
        <v>3471</v>
      </c>
      <c r="B6" s="1041"/>
      <c r="C6" s="288">
        <v>455000</v>
      </c>
      <c r="D6" s="288">
        <v>68000</v>
      </c>
      <c r="E6" s="288">
        <v>655000</v>
      </c>
    </row>
    <row r="7" spans="1:9" s="3" customFormat="1" ht="17" thickBot="1" x14ac:dyDescent="0.25">
      <c r="C7" s="31">
        <v>24000</v>
      </c>
      <c r="D7" s="31">
        <v>3000</v>
      </c>
      <c r="E7" s="31">
        <v>28000</v>
      </c>
      <c r="F7" s="31"/>
    </row>
    <row r="8" spans="1:9" s="58" customFormat="1" ht="17" thickBot="1" x14ac:dyDescent="0.3">
      <c r="A8" s="60" t="s">
        <v>168</v>
      </c>
      <c r="B8" s="61" t="s">
        <v>169</v>
      </c>
      <c r="C8" s="1193" t="s">
        <v>10</v>
      </c>
      <c r="D8" s="322" t="s">
        <v>3</v>
      </c>
      <c r="E8" s="1194" t="s">
        <v>28</v>
      </c>
      <c r="F8" s="322"/>
    </row>
    <row r="9" spans="1:9" s="3" customFormat="1" ht="17" thickBot="1" x14ac:dyDescent="0.25">
      <c r="A9" s="73" t="s">
        <v>4020</v>
      </c>
      <c r="B9" s="74" t="s">
        <v>4022</v>
      </c>
      <c r="C9" s="74">
        <v>10</v>
      </c>
      <c r="D9" s="74">
        <v>30</v>
      </c>
      <c r="E9" s="74">
        <v>5</v>
      </c>
      <c r="F9" s="107"/>
      <c r="G9" s="62" t="s">
        <v>989</v>
      </c>
      <c r="H9" s="3" t="s">
        <v>2788</v>
      </c>
    </row>
    <row r="10" spans="1:9" s="58" customFormat="1" ht="17" thickBot="1" x14ac:dyDescent="0.3">
      <c r="A10" s="33" t="s">
        <v>4188</v>
      </c>
      <c r="B10" s="54"/>
      <c r="C10" s="64">
        <f>SUM(C9)</f>
        <v>10</v>
      </c>
      <c r="D10" s="64">
        <f t="shared" ref="D10:E10" si="0">SUM(D9)</f>
        <v>30</v>
      </c>
      <c r="E10" s="64">
        <f t="shared" si="0"/>
        <v>5</v>
      </c>
      <c r="F10" s="94"/>
      <c r="G10" s="1226">
        <v>0.11</v>
      </c>
    </row>
    <row r="11" spans="1:9" ht="17" thickBot="1" x14ac:dyDescent="0.25">
      <c r="A11" s="289"/>
      <c r="B11" s="95"/>
      <c r="C11" s="95"/>
      <c r="D11" s="95"/>
      <c r="E11" s="95"/>
      <c r="F11" s="95"/>
    </row>
    <row r="12" spans="1:9" s="102" customFormat="1" ht="17" thickBot="1" x14ac:dyDescent="0.3">
      <c r="A12" s="33" t="s">
        <v>4380</v>
      </c>
      <c r="B12" s="54"/>
      <c r="C12" s="64">
        <f>SUM(C10:C11)</f>
        <v>10</v>
      </c>
      <c r="D12" s="64">
        <f t="shared" ref="D12:E12" si="1">SUM(D10:D11)</f>
        <v>30</v>
      </c>
      <c r="E12" s="64">
        <f t="shared" si="1"/>
        <v>5</v>
      </c>
      <c r="F12" s="94"/>
      <c r="G12" s="1258">
        <v>0.11</v>
      </c>
    </row>
    <row r="13" spans="1:9" ht="17" thickBot="1" x14ac:dyDescent="0.25">
      <c r="A13" s="298"/>
      <c r="B13" s="84"/>
      <c r="C13" s="84"/>
      <c r="D13" s="84"/>
      <c r="E13" s="84"/>
      <c r="F13" s="84"/>
    </row>
    <row r="14" spans="1:9" s="102" customFormat="1" ht="17" thickBot="1" x14ac:dyDescent="0.3">
      <c r="A14" s="33" t="s">
        <v>4492</v>
      </c>
      <c r="B14" s="54"/>
      <c r="C14" s="64">
        <f>SUM(C12:C13)</f>
        <v>10</v>
      </c>
      <c r="D14" s="64">
        <f>SUM(D12:D13)</f>
        <v>30</v>
      </c>
      <c r="E14" s="64">
        <f>SUM(E12:E13)</f>
        <v>5</v>
      </c>
      <c r="F14" s="94"/>
      <c r="G14" s="1258">
        <v>0.11</v>
      </c>
      <c r="H14" s="1266" t="s">
        <v>4494</v>
      </c>
      <c r="I14" s="1266"/>
    </row>
    <row r="15" spans="1:9" ht="17" thickBot="1" x14ac:dyDescent="0.25">
      <c r="A15" s="298"/>
      <c r="B15" s="84"/>
      <c r="C15" s="84"/>
      <c r="D15" s="84"/>
      <c r="E15" s="84"/>
      <c r="F15" s="84"/>
    </row>
    <row r="16" spans="1:9" s="103" customFormat="1" ht="17" thickBot="1" x14ac:dyDescent="0.3">
      <c r="A16" s="33" t="s">
        <v>4667</v>
      </c>
      <c r="B16" s="54"/>
      <c r="C16" s="64">
        <f>SUM(C14:C15)</f>
        <v>10</v>
      </c>
      <c r="D16" s="64">
        <f>SUM(D14:D15)</f>
        <v>30</v>
      </c>
      <c r="E16" s="64">
        <f>SUM(E14:E15)</f>
        <v>5</v>
      </c>
      <c r="F16" s="94"/>
      <c r="G16" s="1285">
        <v>0.11</v>
      </c>
    </row>
    <row r="17" spans="1:10" s="62" customFormat="1" ht="17" thickBot="1" x14ac:dyDescent="0.3">
      <c r="A17" s="12">
        <v>44749</v>
      </c>
      <c r="B17" s="38" t="s">
        <v>63</v>
      </c>
      <c r="C17" s="38">
        <v>-10</v>
      </c>
      <c r="D17" s="38">
        <v>-26</v>
      </c>
      <c r="E17" s="38">
        <v>-1</v>
      </c>
      <c r="F17" s="38"/>
      <c r="G17" s="62" t="s">
        <v>998</v>
      </c>
      <c r="H17" s="3" t="s">
        <v>2788</v>
      </c>
    </row>
    <row r="18" spans="1:10" s="103" customFormat="1" ht="17" thickBot="1" x14ac:dyDescent="0.3">
      <c r="A18" s="33" t="s">
        <v>4862</v>
      </c>
      <c r="B18" s="54"/>
      <c r="C18" s="64">
        <f>SUM(C16:C17)</f>
        <v>0</v>
      </c>
      <c r="D18" s="64">
        <f t="shared" ref="D18:E18" si="2">SUM(D16:D17)</f>
        <v>4</v>
      </c>
      <c r="E18" s="64">
        <f t="shared" si="2"/>
        <v>4</v>
      </c>
      <c r="F18" s="94"/>
      <c r="G18" s="1285">
        <v>0.11</v>
      </c>
    </row>
    <row r="19" spans="1:10" s="72" customFormat="1" x14ac:dyDescent="0.25">
      <c r="A19" s="699">
        <v>44781</v>
      </c>
      <c r="B19" s="71" t="s">
        <v>210</v>
      </c>
      <c r="C19" s="71"/>
      <c r="D19" s="71">
        <v>-4</v>
      </c>
      <c r="E19" s="71">
        <v>-4</v>
      </c>
      <c r="F19" s="71"/>
      <c r="G19" s="72" t="s">
        <v>3550</v>
      </c>
    </row>
    <row r="20" spans="1:10" x14ac:dyDescent="0.25">
      <c r="A20" s="12"/>
      <c r="B20" s="84"/>
      <c r="C20" s="84"/>
      <c r="D20" s="84"/>
      <c r="E20" s="84"/>
      <c r="F20" s="84"/>
    </row>
    <row r="21" spans="1:10" x14ac:dyDescent="0.25">
      <c r="A21" s="12"/>
      <c r="B21" s="84"/>
      <c r="C21" s="84"/>
      <c r="D21" s="84"/>
      <c r="E21" s="84"/>
      <c r="F21" s="84"/>
    </row>
    <row r="22" spans="1:10" x14ac:dyDescent="0.25">
      <c r="A22" s="12"/>
      <c r="B22" s="84"/>
      <c r="C22" s="84"/>
      <c r="D22" s="84"/>
      <c r="E22" s="84"/>
      <c r="F22" s="84"/>
    </row>
    <row r="23" spans="1:10" x14ac:dyDescent="0.2">
      <c r="A23" s="298"/>
      <c r="B23" s="84"/>
      <c r="C23" s="84"/>
      <c r="D23" s="84"/>
      <c r="E23" s="84"/>
      <c r="F23" s="84"/>
    </row>
    <row r="24" spans="1:10" s="58" customFormat="1" x14ac:dyDescent="0.2">
      <c r="A24" s="969"/>
      <c r="B24" s="300"/>
      <c r="C24" s="300">
        <f>SUM(C18:C22)</f>
        <v>0</v>
      </c>
      <c r="D24" s="300">
        <f t="shared" ref="D24:F24" si="3">SUM(D18:D22)</f>
        <v>0</v>
      </c>
      <c r="E24" s="300">
        <f t="shared" si="3"/>
        <v>0</v>
      </c>
      <c r="F24" s="300">
        <f t="shared" si="3"/>
        <v>0</v>
      </c>
    </row>
    <row r="25" spans="1:10" x14ac:dyDescent="0.2">
      <c r="A25" s="82"/>
      <c r="B25" s="82"/>
      <c r="C25" s="82"/>
      <c r="D25" s="82"/>
      <c r="E25" s="82"/>
      <c r="F25" s="82"/>
    </row>
    <row r="26" spans="1:10" x14ac:dyDescent="0.2">
      <c r="A26" s="59" t="s">
        <v>4329</v>
      </c>
      <c r="B26" s="59"/>
      <c r="C26" s="59"/>
      <c r="D26" s="59"/>
      <c r="F26" s="1295" t="s">
        <v>4754</v>
      </c>
      <c r="G26" s="1295"/>
      <c r="H26" s="1295"/>
      <c r="I26" s="1294"/>
      <c r="J26" s="1294"/>
    </row>
    <row r="27" spans="1:10" x14ac:dyDescent="0.2">
      <c r="A27" s="59" t="s">
        <v>4330</v>
      </c>
      <c r="B27" s="59"/>
      <c r="C27" s="59"/>
      <c r="D27" s="59"/>
      <c r="F27" s="1295" t="s">
        <v>4755</v>
      </c>
      <c r="G27" s="1295"/>
      <c r="H27" s="1295"/>
      <c r="I27" s="1294"/>
      <c r="J27" s="1294"/>
    </row>
    <row r="28" spans="1:10" x14ac:dyDescent="0.2">
      <c r="F28" s="1295" t="s">
        <v>4756</v>
      </c>
      <c r="G28" s="1295"/>
      <c r="H28" s="1295"/>
      <c r="I28" s="1294"/>
      <c r="J28" s="1294"/>
    </row>
  </sheetData>
  <pageMargins left="0.7" right="0.7" top="0.75" bottom="0.75" header="0.3" footer="0.3"/>
  <pageSetup orientation="portrait" horizontalDpi="4294967293" verticalDpi="4294967293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tabColor rgb="FFC00000"/>
  </sheetPr>
  <dimension ref="A1:Q95"/>
  <sheetViews>
    <sheetView topLeftCell="A64" workbookViewId="0">
      <selection activeCell="B78" sqref="B78"/>
    </sheetView>
  </sheetViews>
  <sheetFormatPr baseColWidth="10" defaultColWidth="8.83203125" defaultRowHeight="16" x14ac:dyDescent="0.2"/>
  <cols>
    <col min="1" max="1" width="13.33203125" style="65" customWidth="1"/>
    <col min="2" max="2" width="26" style="65" customWidth="1"/>
    <col min="3" max="10" width="10.5" style="65" customWidth="1"/>
    <col min="11" max="11" width="13.5" style="65" customWidth="1"/>
    <col min="12" max="247" width="8.83203125" style="65"/>
    <col min="248" max="248" width="11" style="65" customWidth="1"/>
    <col min="249" max="249" width="18.33203125" style="65" customWidth="1"/>
    <col min="250" max="251" width="8.1640625" style="65" customWidth="1"/>
    <col min="252" max="252" width="8.6640625" style="65" customWidth="1"/>
    <col min="253" max="253" width="8.1640625" style="65" customWidth="1"/>
    <col min="254" max="254" width="7.83203125" style="65" customWidth="1"/>
    <col min="255" max="255" width="7.5" style="65" customWidth="1"/>
    <col min="256" max="503" width="8.83203125" style="65"/>
    <col min="504" max="504" width="11" style="65" customWidth="1"/>
    <col min="505" max="505" width="18.33203125" style="65" customWidth="1"/>
    <col min="506" max="507" width="8.1640625" style="65" customWidth="1"/>
    <col min="508" max="508" width="8.6640625" style="65" customWidth="1"/>
    <col min="509" max="509" width="8.1640625" style="65" customWidth="1"/>
    <col min="510" max="510" width="7.83203125" style="65" customWidth="1"/>
    <col min="511" max="511" width="7.5" style="65" customWidth="1"/>
    <col min="512" max="759" width="8.83203125" style="65"/>
    <col min="760" max="760" width="11" style="65" customWidth="1"/>
    <col min="761" max="761" width="18.33203125" style="65" customWidth="1"/>
    <col min="762" max="763" width="8.1640625" style="65" customWidth="1"/>
    <col min="764" max="764" width="8.6640625" style="65" customWidth="1"/>
    <col min="765" max="765" width="8.1640625" style="65" customWidth="1"/>
    <col min="766" max="766" width="7.83203125" style="65" customWidth="1"/>
    <col min="767" max="767" width="7.5" style="65" customWidth="1"/>
    <col min="768" max="1015" width="8.83203125" style="65"/>
    <col min="1016" max="1016" width="11" style="65" customWidth="1"/>
    <col min="1017" max="1017" width="18.33203125" style="65" customWidth="1"/>
    <col min="1018" max="1019" width="8.1640625" style="65" customWidth="1"/>
    <col min="1020" max="1020" width="8.6640625" style="65" customWidth="1"/>
    <col min="1021" max="1021" width="8.1640625" style="65" customWidth="1"/>
    <col min="1022" max="1022" width="7.83203125" style="65" customWidth="1"/>
    <col min="1023" max="1023" width="7.5" style="65" customWidth="1"/>
    <col min="1024" max="1271" width="8.83203125" style="65"/>
    <col min="1272" max="1272" width="11" style="65" customWidth="1"/>
    <col min="1273" max="1273" width="18.33203125" style="65" customWidth="1"/>
    <col min="1274" max="1275" width="8.1640625" style="65" customWidth="1"/>
    <col min="1276" max="1276" width="8.6640625" style="65" customWidth="1"/>
    <col min="1277" max="1277" width="8.1640625" style="65" customWidth="1"/>
    <col min="1278" max="1278" width="7.83203125" style="65" customWidth="1"/>
    <col min="1279" max="1279" width="7.5" style="65" customWidth="1"/>
    <col min="1280" max="1527" width="8.83203125" style="65"/>
    <col min="1528" max="1528" width="11" style="65" customWidth="1"/>
    <col min="1529" max="1529" width="18.33203125" style="65" customWidth="1"/>
    <col min="1530" max="1531" width="8.1640625" style="65" customWidth="1"/>
    <col min="1532" max="1532" width="8.6640625" style="65" customWidth="1"/>
    <col min="1533" max="1533" width="8.1640625" style="65" customWidth="1"/>
    <col min="1534" max="1534" width="7.83203125" style="65" customWidth="1"/>
    <col min="1535" max="1535" width="7.5" style="65" customWidth="1"/>
    <col min="1536" max="1783" width="8.83203125" style="65"/>
    <col min="1784" max="1784" width="11" style="65" customWidth="1"/>
    <col min="1785" max="1785" width="18.33203125" style="65" customWidth="1"/>
    <col min="1786" max="1787" width="8.1640625" style="65" customWidth="1"/>
    <col min="1788" max="1788" width="8.6640625" style="65" customWidth="1"/>
    <col min="1789" max="1789" width="8.1640625" style="65" customWidth="1"/>
    <col min="1790" max="1790" width="7.83203125" style="65" customWidth="1"/>
    <col min="1791" max="1791" width="7.5" style="65" customWidth="1"/>
    <col min="1792" max="2039" width="8.83203125" style="65"/>
    <col min="2040" max="2040" width="11" style="65" customWidth="1"/>
    <col min="2041" max="2041" width="18.33203125" style="65" customWidth="1"/>
    <col min="2042" max="2043" width="8.1640625" style="65" customWidth="1"/>
    <col min="2044" max="2044" width="8.6640625" style="65" customWidth="1"/>
    <col min="2045" max="2045" width="8.1640625" style="65" customWidth="1"/>
    <col min="2046" max="2046" width="7.83203125" style="65" customWidth="1"/>
    <col min="2047" max="2047" width="7.5" style="65" customWidth="1"/>
    <col min="2048" max="2295" width="8.83203125" style="65"/>
    <col min="2296" max="2296" width="11" style="65" customWidth="1"/>
    <col min="2297" max="2297" width="18.33203125" style="65" customWidth="1"/>
    <col min="2298" max="2299" width="8.1640625" style="65" customWidth="1"/>
    <col min="2300" max="2300" width="8.6640625" style="65" customWidth="1"/>
    <col min="2301" max="2301" width="8.1640625" style="65" customWidth="1"/>
    <col min="2302" max="2302" width="7.83203125" style="65" customWidth="1"/>
    <col min="2303" max="2303" width="7.5" style="65" customWidth="1"/>
    <col min="2304" max="2551" width="8.83203125" style="65"/>
    <col min="2552" max="2552" width="11" style="65" customWidth="1"/>
    <col min="2553" max="2553" width="18.33203125" style="65" customWidth="1"/>
    <col min="2554" max="2555" width="8.1640625" style="65" customWidth="1"/>
    <col min="2556" max="2556" width="8.6640625" style="65" customWidth="1"/>
    <col min="2557" max="2557" width="8.1640625" style="65" customWidth="1"/>
    <col min="2558" max="2558" width="7.83203125" style="65" customWidth="1"/>
    <col min="2559" max="2559" width="7.5" style="65" customWidth="1"/>
    <col min="2560" max="2807" width="8.83203125" style="65"/>
    <col min="2808" max="2808" width="11" style="65" customWidth="1"/>
    <col min="2809" max="2809" width="18.33203125" style="65" customWidth="1"/>
    <col min="2810" max="2811" width="8.1640625" style="65" customWidth="1"/>
    <col min="2812" max="2812" width="8.6640625" style="65" customWidth="1"/>
    <col min="2813" max="2813" width="8.1640625" style="65" customWidth="1"/>
    <col min="2814" max="2814" width="7.83203125" style="65" customWidth="1"/>
    <col min="2815" max="2815" width="7.5" style="65" customWidth="1"/>
    <col min="2816" max="3063" width="8.83203125" style="65"/>
    <col min="3064" max="3064" width="11" style="65" customWidth="1"/>
    <col min="3065" max="3065" width="18.33203125" style="65" customWidth="1"/>
    <col min="3066" max="3067" width="8.1640625" style="65" customWidth="1"/>
    <col min="3068" max="3068" width="8.6640625" style="65" customWidth="1"/>
    <col min="3069" max="3069" width="8.1640625" style="65" customWidth="1"/>
    <col min="3070" max="3070" width="7.83203125" style="65" customWidth="1"/>
    <col min="3071" max="3071" width="7.5" style="65" customWidth="1"/>
    <col min="3072" max="3319" width="8.83203125" style="65"/>
    <col min="3320" max="3320" width="11" style="65" customWidth="1"/>
    <col min="3321" max="3321" width="18.33203125" style="65" customWidth="1"/>
    <col min="3322" max="3323" width="8.1640625" style="65" customWidth="1"/>
    <col min="3324" max="3324" width="8.6640625" style="65" customWidth="1"/>
    <col min="3325" max="3325" width="8.1640625" style="65" customWidth="1"/>
    <col min="3326" max="3326" width="7.83203125" style="65" customWidth="1"/>
    <col min="3327" max="3327" width="7.5" style="65" customWidth="1"/>
    <col min="3328" max="3575" width="8.83203125" style="65"/>
    <col min="3576" max="3576" width="11" style="65" customWidth="1"/>
    <col min="3577" max="3577" width="18.33203125" style="65" customWidth="1"/>
    <col min="3578" max="3579" width="8.1640625" style="65" customWidth="1"/>
    <col min="3580" max="3580" width="8.6640625" style="65" customWidth="1"/>
    <col min="3581" max="3581" width="8.1640625" style="65" customWidth="1"/>
    <col min="3582" max="3582" width="7.83203125" style="65" customWidth="1"/>
    <col min="3583" max="3583" width="7.5" style="65" customWidth="1"/>
    <col min="3584" max="3831" width="8.83203125" style="65"/>
    <col min="3832" max="3832" width="11" style="65" customWidth="1"/>
    <col min="3833" max="3833" width="18.33203125" style="65" customWidth="1"/>
    <col min="3834" max="3835" width="8.1640625" style="65" customWidth="1"/>
    <col min="3836" max="3836" width="8.6640625" style="65" customWidth="1"/>
    <col min="3837" max="3837" width="8.1640625" style="65" customWidth="1"/>
    <col min="3838" max="3838" width="7.83203125" style="65" customWidth="1"/>
    <col min="3839" max="3839" width="7.5" style="65" customWidth="1"/>
    <col min="3840" max="4087" width="8.83203125" style="65"/>
    <col min="4088" max="4088" width="11" style="65" customWidth="1"/>
    <col min="4089" max="4089" width="18.33203125" style="65" customWidth="1"/>
    <col min="4090" max="4091" width="8.1640625" style="65" customWidth="1"/>
    <col min="4092" max="4092" width="8.6640625" style="65" customWidth="1"/>
    <col min="4093" max="4093" width="8.1640625" style="65" customWidth="1"/>
    <col min="4094" max="4094" width="7.83203125" style="65" customWidth="1"/>
    <col min="4095" max="4095" width="7.5" style="65" customWidth="1"/>
    <col min="4096" max="4343" width="8.83203125" style="65"/>
    <col min="4344" max="4344" width="11" style="65" customWidth="1"/>
    <col min="4345" max="4345" width="18.33203125" style="65" customWidth="1"/>
    <col min="4346" max="4347" width="8.1640625" style="65" customWidth="1"/>
    <col min="4348" max="4348" width="8.6640625" style="65" customWidth="1"/>
    <col min="4349" max="4349" width="8.1640625" style="65" customWidth="1"/>
    <col min="4350" max="4350" width="7.83203125" style="65" customWidth="1"/>
    <col min="4351" max="4351" width="7.5" style="65" customWidth="1"/>
    <col min="4352" max="4599" width="8.83203125" style="65"/>
    <col min="4600" max="4600" width="11" style="65" customWidth="1"/>
    <col min="4601" max="4601" width="18.33203125" style="65" customWidth="1"/>
    <col min="4602" max="4603" width="8.1640625" style="65" customWidth="1"/>
    <col min="4604" max="4604" width="8.6640625" style="65" customWidth="1"/>
    <col min="4605" max="4605" width="8.1640625" style="65" customWidth="1"/>
    <col min="4606" max="4606" width="7.83203125" style="65" customWidth="1"/>
    <col min="4607" max="4607" width="7.5" style="65" customWidth="1"/>
    <col min="4608" max="4855" width="8.83203125" style="65"/>
    <col min="4856" max="4856" width="11" style="65" customWidth="1"/>
    <col min="4857" max="4857" width="18.33203125" style="65" customWidth="1"/>
    <col min="4858" max="4859" width="8.1640625" style="65" customWidth="1"/>
    <col min="4860" max="4860" width="8.6640625" style="65" customWidth="1"/>
    <col min="4861" max="4861" width="8.1640625" style="65" customWidth="1"/>
    <col min="4862" max="4862" width="7.83203125" style="65" customWidth="1"/>
    <col min="4863" max="4863" width="7.5" style="65" customWidth="1"/>
    <col min="4864" max="5111" width="8.83203125" style="65"/>
    <col min="5112" max="5112" width="11" style="65" customWidth="1"/>
    <col min="5113" max="5113" width="18.33203125" style="65" customWidth="1"/>
    <col min="5114" max="5115" width="8.1640625" style="65" customWidth="1"/>
    <col min="5116" max="5116" width="8.6640625" style="65" customWidth="1"/>
    <col min="5117" max="5117" width="8.1640625" style="65" customWidth="1"/>
    <col min="5118" max="5118" width="7.83203125" style="65" customWidth="1"/>
    <col min="5119" max="5119" width="7.5" style="65" customWidth="1"/>
    <col min="5120" max="5367" width="8.83203125" style="65"/>
    <col min="5368" max="5368" width="11" style="65" customWidth="1"/>
    <col min="5369" max="5369" width="18.33203125" style="65" customWidth="1"/>
    <col min="5370" max="5371" width="8.1640625" style="65" customWidth="1"/>
    <col min="5372" max="5372" width="8.6640625" style="65" customWidth="1"/>
    <col min="5373" max="5373" width="8.1640625" style="65" customWidth="1"/>
    <col min="5374" max="5374" width="7.83203125" style="65" customWidth="1"/>
    <col min="5375" max="5375" width="7.5" style="65" customWidth="1"/>
    <col min="5376" max="5623" width="8.83203125" style="65"/>
    <col min="5624" max="5624" width="11" style="65" customWidth="1"/>
    <col min="5625" max="5625" width="18.33203125" style="65" customWidth="1"/>
    <col min="5626" max="5627" width="8.1640625" style="65" customWidth="1"/>
    <col min="5628" max="5628" width="8.6640625" style="65" customWidth="1"/>
    <col min="5629" max="5629" width="8.1640625" style="65" customWidth="1"/>
    <col min="5630" max="5630" width="7.83203125" style="65" customWidth="1"/>
    <col min="5631" max="5631" width="7.5" style="65" customWidth="1"/>
    <col min="5632" max="5879" width="8.83203125" style="65"/>
    <col min="5880" max="5880" width="11" style="65" customWidth="1"/>
    <col min="5881" max="5881" width="18.33203125" style="65" customWidth="1"/>
    <col min="5882" max="5883" width="8.1640625" style="65" customWidth="1"/>
    <col min="5884" max="5884" width="8.6640625" style="65" customWidth="1"/>
    <col min="5885" max="5885" width="8.1640625" style="65" customWidth="1"/>
    <col min="5886" max="5886" width="7.83203125" style="65" customWidth="1"/>
    <col min="5887" max="5887" width="7.5" style="65" customWidth="1"/>
    <col min="5888" max="6135" width="8.83203125" style="65"/>
    <col min="6136" max="6136" width="11" style="65" customWidth="1"/>
    <col min="6137" max="6137" width="18.33203125" style="65" customWidth="1"/>
    <col min="6138" max="6139" width="8.1640625" style="65" customWidth="1"/>
    <col min="6140" max="6140" width="8.6640625" style="65" customWidth="1"/>
    <col min="6141" max="6141" width="8.1640625" style="65" customWidth="1"/>
    <col min="6142" max="6142" width="7.83203125" style="65" customWidth="1"/>
    <col min="6143" max="6143" width="7.5" style="65" customWidth="1"/>
    <col min="6144" max="6391" width="8.83203125" style="65"/>
    <col min="6392" max="6392" width="11" style="65" customWidth="1"/>
    <col min="6393" max="6393" width="18.33203125" style="65" customWidth="1"/>
    <col min="6394" max="6395" width="8.1640625" style="65" customWidth="1"/>
    <col min="6396" max="6396" width="8.6640625" style="65" customWidth="1"/>
    <col min="6397" max="6397" width="8.1640625" style="65" customWidth="1"/>
    <col min="6398" max="6398" width="7.83203125" style="65" customWidth="1"/>
    <col min="6399" max="6399" width="7.5" style="65" customWidth="1"/>
    <col min="6400" max="6647" width="8.83203125" style="65"/>
    <col min="6648" max="6648" width="11" style="65" customWidth="1"/>
    <col min="6649" max="6649" width="18.33203125" style="65" customWidth="1"/>
    <col min="6650" max="6651" width="8.1640625" style="65" customWidth="1"/>
    <col min="6652" max="6652" width="8.6640625" style="65" customWidth="1"/>
    <col min="6653" max="6653" width="8.1640625" style="65" customWidth="1"/>
    <col min="6654" max="6654" width="7.83203125" style="65" customWidth="1"/>
    <col min="6655" max="6655" width="7.5" style="65" customWidth="1"/>
    <col min="6656" max="6903" width="8.83203125" style="65"/>
    <col min="6904" max="6904" width="11" style="65" customWidth="1"/>
    <col min="6905" max="6905" width="18.33203125" style="65" customWidth="1"/>
    <col min="6906" max="6907" width="8.1640625" style="65" customWidth="1"/>
    <col min="6908" max="6908" width="8.6640625" style="65" customWidth="1"/>
    <col min="6909" max="6909" width="8.1640625" style="65" customWidth="1"/>
    <col min="6910" max="6910" width="7.83203125" style="65" customWidth="1"/>
    <col min="6911" max="6911" width="7.5" style="65" customWidth="1"/>
    <col min="6912" max="7159" width="8.83203125" style="65"/>
    <col min="7160" max="7160" width="11" style="65" customWidth="1"/>
    <col min="7161" max="7161" width="18.33203125" style="65" customWidth="1"/>
    <col min="7162" max="7163" width="8.1640625" style="65" customWidth="1"/>
    <col min="7164" max="7164" width="8.6640625" style="65" customWidth="1"/>
    <col min="7165" max="7165" width="8.1640625" style="65" customWidth="1"/>
    <col min="7166" max="7166" width="7.83203125" style="65" customWidth="1"/>
    <col min="7167" max="7167" width="7.5" style="65" customWidth="1"/>
    <col min="7168" max="7415" width="8.83203125" style="65"/>
    <col min="7416" max="7416" width="11" style="65" customWidth="1"/>
    <col min="7417" max="7417" width="18.33203125" style="65" customWidth="1"/>
    <col min="7418" max="7419" width="8.1640625" style="65" customWidth="1"/>
    <col min="7420" max="7420" width="8.6640625" style="65" customWidth="1"/>
    <col min="7421" max="7421" width="8.1640625" style="65" customWidth="1"/>
    <col min="7422" max="7422" width="7.83203125" style="65" customWidth="1"/>
    <col min="7423" max="7423" width="7.5" style="65" customWidth="1"/>
    <col min="7424" max="7671" width="8.83203125" style="65"/>
    <col min="7672" max="7672" width="11" style="65" customWidth="1"/>
    <col min="7673" max="7673" width="18.33203125" style="65" customWidth="1"/>
    <col min="7674" max="7675" width="8.1640625" style="65" customWidth="1"/>
    <col min="7676" max="7676" width="8.6640625" style="65" customWidth="1"/>
    <col min="7677" max="7677" width="8.1640625" style="65" customWidth="1"/>
    <col min="7678" max="7678" width="7.83203125" style="65" customWidth="1"/>
    <col min="7679" max="7679" width="7.5" style="65" customWidth="1"/>
    <col min="7680" max="7927" width="8.83203125" style="65"/>
    <col min="7928" max="7928" width="11" style="65" customWidth="1"/>
    <col min="7929" max="7929" width="18.33203125" style="65" customWidth="1"/>
    <col min="7930" max="7931" width="8.1640625" style="65" customWidth="1"/>
    <col min="7932" max="7932" width="8.6640625" style="65" customWidth="1"/>
    <col min="7933" max="7933" width="8.1640625" style="65" customWidth="1"/>
    <col min="7934" max="7934" width="7.83203125" style="65" customWidth="1"/>
    <col min="7935" max="7935" width="7.5" style="65" customWidth="1"/>
    <col min="7936" max="8183" width="8.83203125" style="65"/>
    <col min="8184" max="8184" width="11" style="65" customWidth="1"/>
    <col min="8185" max="8185" width="18.33203125" style="65" customWidth="1"/>
    <col min="8186" max="8187" width="8.1640625" style="65" customWidth="1"/>
    <col min="8188" max="8188" width="8.6640625" style="65" customWidth="1"/>
    <col min="8189" max="8189" width="8.1640625" style="65" customWidth="1"/>
    <col min="8190" max="8190" width="7.83203125" style="65" customWidth="1"/>
    <col min="8191" max="8191" width="7.5" style="65" customWidth="1"/>
    <col min="8192" max="8439" width="8.83203125" style="65"/>
    <col min="8440" max="8440" width="11" style="65" customWidth="1"/>
    <col min="8441" max="8441" width="18.33203125" style="65" customWidth="1"/>
    <col min="8442" max="8443" width="8.1640625" style="65" customWidth="1"/>
    <col min="8444" max="8444" width="8.6640625" style="65" customWidth="1"/>
    <col min="8445" max="8445" width="8.1640625" style="65" customWidth="1"/>
    <col min="8446" max="8446" width="7.83203125" style="65" customWidth="1"/>
    <col min="8447" max="8447" width="7.5" style="65" customWidth="1"/>
    <col min="8448" max="8695" width="8.83203125" style="65"/>
    <col min="8696" max="8696" width="11" style="65" customWidth="1"/>
    <col min="8697" max="8697" width="18.33203125" style="65" customWidth="1"/>
    <col min="8698" max="8699" width="8.1640625" style="65" customWidth="1"/>
    <col min="8700" max="8700" width="8.6640625" style="65" customWidth="1"/>
    <col min="8701" max="8701" width="8.1640625" style="65" customWidth="1"/>
    <col min="8702" max="8702" width="7.83203125" style="65" customWidth="1"/>
    <col min="8703" max="8703" width="7.5" style="65" customWidth="1"/>
    <col min="8704" max="8951" width="8.83203125" style="65"/>
    <col min="8952" max="8952" width="11" style="65" customWidth="1"/>
    <col min="8953" max="8953" width="18.33203125" style="65" customWidth="1"/>
    <col min="8954" max="8955" width="8.1640625" style="65" customWidth="1"/>
    <col min="8956" max="8956" width="8.6640625" style="65" customWidth="1"/>
    <col min="8957" max="8957" width="8.1640625" style="65" customWidth="1"/>
    <col min="8958" max="8958" width="7.83203125" style="65" customWidth="1"/>
    <col min="8959" max="8959" width="7.5" style="65" customWidth="1"/>
    <col min="8960" max="9207" width="8.83203125" style="65"/>
    <col min="9208" max="9208" width="11" style="65" customWidth="1"/>
    <col min="9209" max="9209" width="18.33203125" style="65" customWidth="1"/>
    <col min="9210" max="9211" width="8.1640625" style="65" customWidth="1"/>
    <col min="9212" max="9212" width="8.6640625" style="65" customWidth="1"/>
    <col min="9213" max="9213" width="8.1640625" style="65" customWidth="1"/>
    <col min="9214" max="9214" width="7.83203125" style="65" customWidth="1"/>
    <col min="9215" max="9215" width="7.5" style="65" customWidth="1"/>
    <col min="9216" max="9463" width="8.83203125" style="65"/>
    <col min="9464" max="9464" width="11" style="65" customWidth="1"/>
    <col min="9465" max="9465" width="18.33203125" style="65" customWidth="1"/>
    <col min="9466" max="9467" width="8.1640625" style="65" customWidth="1"/>
    <col min="9468" max="9468" width="8.6640625" style="65" customWidth="1"/>
    <col min="9469" max="9469" width="8.1640625" style="65" customWidth="1"/>
    <col min="9470" max="9470" width="7.83203125" style="65" customWidth="1"/>
    <col min="9471" max="9471" width="7.5" style="65" customWidth="1"/>
    <col min="9472" max="9719" width="8.83203125" style="65"/>
    <col min="9720" max="9720" width="11" style="65" customWidth="1"/>
    <col min="9721" max="9721" width="18.33203125" style="65" customWidth="1"/>
    <col min="9722" max="9723" width="8.1640625" style="65" customWidth="1"/>
    <col min="9724" max="9724" width="8.6640625" style="65" customWidth="1"/>
    <col min="9725" max="9725" width="8.1640625" style="65" customWidth="1"/>
    <col min="9726" max="9726" width="7.83203125" style="65" customWidth="1"/>
    <col min="9727" max="9727" width="7.5" style="65" customWidth="1"/>
    <col min="9728" max="9975" width="8.83203125" style="65"/>
    <col min="9976" max="9976" width="11" style="65" customWidth="1"/>
    <col min="9977" max="9977" width="18.33203125" style="65" customWidth="1"/>
    <col min="9978" max="9979" width="8.1640625" style="65" customWidth="1"/>
    <col min="9980" max="9980" width="8.6640625" style="65" customWidth="1"/>
    <col min="9981" max="9981" width="8.1640625" style="65" customWidth="1"/>
    <col min="9982" max="9982" width="7.83203125" style="65" customWidth="1"/>
    <col min="9983" max="9983" width="7.5" style="65" customWidth="1"/>
    <col min="9984" max="10231" width="8.83203125" style="65"/>
    <col min="10232" max="10232" width="11" style="65" customWidth="1"/>
    <col min="10233" max="10233" width="18.33203125" style="65" customWidth="1"/>
    <col min="10234" max="10235" width="8.1640625" style="65" customWidth="1"/>
    <col min="10236" max="10236" width="8.6640625" style="65" customWidth="1"/>
    <col min="10237" max="10237" width="8.1640625" style="65" customWidth="1"/>
    <col min="10238" max="10238" width="7.83203125" style="65" customWidth="1"/>
    <col min="10239" max="10239" width="7.5" style="65" customWidth="1"/>
    <col min="10240" max="10487" width="8.83203125" style="65"/>
    <col min="10488" max="10488" width="11" style="65" customWidth="1"/>
    <col min="10489" max="10489" width="18.33203125" style="65" customWidth="1"/>
    <col min="10490" max="10491" width="8.1640625" style="65" customWidth="1"/>
    <col min="10492" max="10492" width="8.6640625" style="65" customWidth="1"/>
    <col min="10493" max="10493" width="8.1640625" style="65" customWidth="1"/>
    <col min="10494" max="10494" width="7.83203125" style="65" customWidth="1"/>
    <col min="10495" max="10495" width="7.5" style="65" customWidth="1"/>
    <col min="10496" max="10743" width="8.83203125" style="65"/>
    <col min="10744" max="10744" width="11" style="65" customWidth="1"/>
    <col min="10745" max="10745" width="18.33203125" style="65" customWidth="1"/>
    <col min="10746" max="10747" width="8.1640625" style="65" customWidth="1"/>
    <col min="10748" max="10748" width="8.6640625" style="65" customWidth="1"/>
    <col min="10749" max="10749" width="8.1640625" style="65" customWidth="1"/>
    <col min="10750" max="10750" width="7.83203125" style="65" customWidth="1"/>
    <col min="10751" max="10751" width="7.5" style="65" customWidth="1"/>
    <col min="10752" max="10999" width="8.83203125" style="65"/>
    <col min="11000" max="11000" width="11" style="65" customWidth="1"/>
    <col min="11001" max="11001" width="18.33203125" style="65" customWidth="1"/>
    <col min="11002" max="11003" width="8.1640625" style="65" customWidth="1"/>
    <col min="11004" max="11004" width="8.6640625" style="65" customWidth="1"/>
    <col min="11005" max="11005" width="8.1640625" style="65" customWidth="1"/>
    <col min="11006" max="11006" width="7.83203125" style="65" customWidth="1"/>
    <col min="11007" max="11007" width="7.5" style="65" customWidth="1"/>
    <col min="11008" max="11255" width="8.83203125" style="65"/>
    <col min="11256" max="11256" width="11" style="65" customWidth="1"/>
    <col min="11257" max="11257" width="18.33203125" style="65" customWidth="1"/>
    <col min="11258" max="11259" width="8.1640625" style="65" customWidth="1"/>
    <col min="11260" max="11260" width="8.6640625" style="65" customWidth="1"/>
    <col min="11261" max="11261" width="8.1640625" style="65" customWidth="1"/>
    <col min="11262" max="11262" width="7.83203125" style="65" customWidth="1"/>
    <col min="11263" max="11263" width="7.5" style="65" customWidth="1"/>
    <col min="11264" max="11511" width="8.83203125" style="65"/>
    <col min="11512" max="11512" width="11" style="65" customWidth="1"/>
    <col min="11513" max="11513" width="18.33203125" style="65" customWidth="1"/>
    <col min="11514" max="11515" width="8.1640625" style="65" customWidth="1"/>
    <col min="11516" max="11516" width="8.6640625" style="65" customWidth="1"/>
    <col min="11517" max="11517" width="8.1640625" style="65" customWidth="1"/>
    <col min="11518" max="11518" width="7.83203125" style="65" customWidth="1"/>
    <col min="11519" max="11519" width="7.5" style="65" customWidth="1"/>
    <col min="11520" max="11767" width="8.83203125" style="65"/>
    <col min="11768" max="11768" width="11" style="65" customWidth="1"/>
    <col min="11769" max="11769" width="18.33203125" style="65" customWidth="1"/>
    <col min="11770" max="11771" width="8.1640625" style="65" customWidth="1"/>
    <col min="11772" max="11772" width="8.6640625" style="65" customWidth="1"/>
    <col min="11773" max="11773" width="8.1640625" style="65" customWidth="1"/>
    <col min="11774" max="11774" width="7.83203125" style="65" customWidth="1"/>
    <col min="11775" max="11775" width="7.5" style="65" customWidth="1"/>
    <col min="11776" max="12023" width="8.83203125" style="65"/>
    <col min="12024" max="12024" width="11" style="65" customWidth="1"/>
    <col min="12025" max="12025" width="18.33203125" style="65" customWidth="1"/>
    <col min="12026" max="12027" width="8.1640625" style="65" customWidth="1"/>
    <col min="12028" max="12028" width="8.6640625" style="65" customWidth="1"/>
    <col min="12029" max="12029" width="8.1640625" style="65" customWidth="1"/>
    <col min="12030" max="12030" width="7.83203125" style="65" customWidth="1"/>
    <col min="12031" max="12031" width="7.5" style="65" customWidth="1"/>
    <col min="12032" max="12279" width="8.83203125" style="65"/>
    <col min="12280" max="12280" width="11" style="65" customWidth="1"/>
    <col min="12281" max="12281" width="18.33203125" style="65" customWidth="1"/>
    <col min="12282" max="12283" width="8.1640625" style="65" customWidth="1"/>
    <col min="12284" max="12284" width="8.6640625" style="65" customWidth="1"/>
    <col min="12285" max="12285" width="8.1640625" style="65" customWidth="1"/>
    <col min="12286" max="12286" width="7.83203125" style="65" customWidth="1"/>
    <col min="12287" max="12287" width="7.5" style="65" customWidth="1"/>
    <col min="12288" max="12535" width="8.83203125" style="65"/>
    <col min="12536" max="12536" width="11" style="65" customWidth="1"/>
    <col min="12537" max="12537" width="18.33203125" style="65" customWidth="1"/>
    <col min="12538" max="12539" width="8.1640625" style="65" customWidth="1"/>
    <col min="12540" max="12540" width="8.6640625" style="65" customWidth="1"/>
    <col min="12541" max="12541" width="8.1640625" style="65" customWidth="1"/>
    <col min="12542" max="12542" width="7.83203125" style="65" customWidth="1"/>
    <col min="12543" max="12543" width="7.5" style="65" customWidth="1"/>
    <col min="12544" max="12791" width="8.83203125" style="65"/>
    <col min="12792" max="12792" width="11" style="65" customWidth="1"/>
    <col min="12793" max="12793" width="18.33203125" style="65" customWidth="1"/>
    <col min="12794" max="12795" width="8.1640625" style="65" customWidth="1"/>
    <col min="12796" max="12796" width="8.6640625" style="65" customWidth="1"/>
    <col min="12797" max="12797" width="8.1640625" style="65" customWidth="1"/>
    <col min="12798" max="12798" width="7.83203125" style="65" customWidth="1"/>
    <col min="12799" max="12799" width="7.5" style="65" customWidth="1"/>
    <col min="12800" max="13047" width="8.83203125" style="65"/>
    <col min="13048" max="13048" width="11" style="65" customWidth="1"/>
    <col min="13049" max="13049" width="18.33203125" style="65" customWidth="1"/>
    <col min="13050" max="13051" width="8.1640625" style="65" customWidth="1"/>
    <col min="13052" max="13052" width="8.6640625" style="65" customWidth="1"/>
    <col min="13053" max="13053" width="8.1640625" style="65" customWidth="1"/>
    <col min="13054" max="13054" width="7.83203125" style="65" customWidth="1"/>
    <col min="13055" max="13055" width="7.5" style="65" customWidth="1"/>
    <col min="13056" max="13303" width="8.83203125" style="65"/>
    <col min="13304" max="13304" width="11" style="65" customWidth="1"/>
    <col min="13305" max="13305" width="18.33203125" style="65" customWidth="1"/>
    <col min="13306" max="13307" width="8.1640625" style="65" customWidth="1"/>
    <col min="13308" max="13308" width="8.6640625" style="65" customWidth="1"/>
    <col min="13309" max="13309" width="8.1640625" style="65" customWidth="1"/>
    <col min="13310" max="13310" width="7.83203125" style="65" customWidth="1"/>
    <col min="13311" max="13311" width="7.5" style="65" customWidth="1"/>
    <col min="13312" max="13559" width="8.83203125" style="65"/>
    <col min="13560" max="13560" width="11" style="65" customWidth="1"/>
    <col min="13561" max="13561" width="18.33203125" style="65" customWidth="1"/>
    <col min="13562" max="13563" width="8.1640625" style="65" customWidth="1"/>
    <col min="13564" max="13564" width="8.6640625" style="65" customWidth="1"/>
    <col min="13565" max="13565" width="8.1640625" style="65" customWidth="1"/>
    <col min="13566" max="13566" width="7.83203125" style="65" customWidth="1"/>
    <col min="13567" max="13567" width="7.5" style="65" customWidth="1"/>
    <col min="13568" max="13815" width="8.83203125" style="65"/>
    <col min="13816" max="13816" width="11" style="65" customWidth="1"/>
    <col min="13817" max="13817" width="18.33203125" style="65" customWidth="1"/>
    <col min="13818" max="13819" width="8.1640625" style="65" customWidth="1"/>
    <col min="13820" max="13820" width="8.6640625" style="65" customWidth="1"/>
    <col min="13821" max="13821" width="8.1640625" style="65" customWidth="1"/>
    <col min="13822" max="13822" width="7.83203125" style="65" customWidth="1"/>
    <col min="13823" max="13823" width="7.5" style="65" customWidth="1"/>
    <col min="13824" max="14071" width="8.83203125" style="65"/>
    <col min="14072" max="14072" width="11" style="65" customWidth="1"/>
    <col min="14073" max="14073" width="18.33203125" style="65" customWidth="1"/>
    <col min="14074" max="14075" width="8.1640625" style="65" customWidth="1"/>
    <col min="14076" max="14076" width="8.6640625" style="65" customWidth="1"/>
    <col min="14077" max="14077" width="8.1640625" style="65" customWidth="1"/>
    <col min="14078" max="14078" width="7.83203125" style="65" customWidth="1"/>
    <col min="14079" max="14079" width="7.5" style="65" customWidth="1"/>
    <col min="14080" max="14327" width="8.83203125" style="65"/>
    <col min="14328" max="14328" width="11" style="65" customWidth="1"/>
    <col min="14329" max="14329" width="18.33203125" style="65" customWidth="1"/>
    <col min="14330" max="14331" width="8.1640625" style="65" customWidth="1"/>
    <col min="14332" max="14332" width="8.6640625" style="65" customWidth="1"/>
    <col min="14333" max="14333" width="8.1640625" style="65" customWidth="1"/>
    <col min="14334" max="14334" width="7.83203125" style="65" customWidth="1"/>
    <col min="14335" max="14335" width="7.5" style="65" customWidth="1"/>
    <col min="14336" max="14583" width="8.83203125" style="65"/>
    <col min="14584" max="14584" width="11" style="65" customWidth="1"/>
    <col min="14585" max="14585" width="18.33203125" style="65" customWidth="1"/>
    <col min="14586" max="14587" width="8.1640625" style="65" customWidth="1"/>
    <col min="14588" max="14588" width="8.6640625" style="65" customWidth="1"/>
    <col min="14589" max="14589" width="8.1640625" style="65" customWidth="1"/>
    <col min="14590" max="14590" width="7.83203125" style="65" customWidth="1"/>
    <col min="14591" max="14591" width="7.5" style="65" customWidth="1"/>
    <col min="14592" max="14839" width="8.83203125" style="65"/>
    <col min="14840" max="14840" width="11" style="65" customWidth="1"/>
    <col min="14841" max="14841" width="18.33203125" style="65" customWidth="1"/>
    <col min="14842" max="14843" width="8.1640625" style="65" customWidth="1"/>
    <col min="14844" max="14844" width="8.6640625" style="65" customWidth="1"/>
    <col min="14845" max="14845" width="8.1640625" style="65" customWidth="1"/>
    <col min="14846" max="14846" width="7.83203125" style="65" customWidth="1"/>
    <col min="14847" max="14847" width="7.5" style="65" customWidth="1"/>
    <col min="14848" max="15095" width="8.83203125" style="65"/>
    <col min="15096" max="15096" width="11" style="65" customWidth="1"/>
    <col min="15097" max="15097" width="18.33203125" style="65" customWidth="1"/>
    <col min="15098" max="15099" width="8.1640625" style="65" customWidth="1"/>
    <col min="15100" max="15100" width="8.6640625" style="65" customWidth="1"/>
    <col min="15101" max="15101" width="8.1640625" style="65" customWidth="1"/>
    <col min="15102" max="15102" width="7.83203125" style="65" customWidth="1"/>
    <col min="15103" max="15103" width="7.5" style="65" customWidth="1"/>
    <col min="15104" max="15351" width="8.83203125" style="65"/>
    <col min="15352" max="15352" width="11" style="65" customWidth="1"/>
    <col min="15353" max="15353" width="18.33203125" style="65" customWidth="1"/>
    <col min="15354" max="15355" width="8.1640625" style="65" customWidth="1"/>
    <col min="15356" max="15356" width="8.6640625" style="65" customWidth="1"/>
    <col min="15357" max="15357" width="8.1640625" style="65" customWidth="1"/>
    <col min="15358" max="15358" width="7.83203125" style="65" customWidth="1"/>
    <col min="15359" max="15359" width="7.5" style="65" customWidth="1"/>
    <col min="15360" max="15607" width="8.83203125" style="65"/>
    <col min="15608" max="15608" width="11" style="65" customWidth="1"/>
    <col min="15609" max="15609" width="18.33203125" style="65" customWidth="1"/>
    <col min="15610" max="15611" width="8.1640625" style="65" customWidth="1"/>
    <col min="15612" max="15612" width="8.6640625" style="65" customWidth="1"/>
    <col min="15613" max="15613" width="8.1640625" style="65" customWidth="1"/>
    <col min="15614" max="15614" width="7.83203125" style="65" customWidth="1"/>
    <col min="15615" max="15615" width="7.5" style="65" customWidth="1"/>
    <col min="15616" max="15863" width="8.83203125" style="65"/>
    <col min="15864" max="15864" width="11" style="65" customWidth="1"/>
    <col min="15865" max="15865" width="18.33203125" style="65" customWidth="1"/>
    <col min="15866" max="15867" width="8.1640625" style="65" customWidth="1"/>
    <col min="15868" max="15868" width="8.6640625" style="65" customWidth="1"/>
    <col min="15869" max="15869" width="8.1640625" style="65" customWidth="1"/>
    <col min="15870" max="15870" width="7.83203125" style="65" customWidth="1"/>
    <col min="15871" max="15871" width="7.5" style="65" customWidth="1"/>
    <col min="15872" max="16119" width="8.83203125" style="65"/>
    <col min="16120" max="16120" width="11" style="65" customWidth="1"/>
    <col min="16121" max="16121" width="18.33203125" style="65" customWidth="1"/>
    <col min="16122" max="16123" width="8.1640625" style="65" customWidth="1"/>
    <col min="16124" max="16124" width="8.6640625" style="65" customWidth="1"/>
    <col min="16125" max="16125" width="8.1640625" style="65" customWidth="1"/>
    <col min="16126" max="16126" width="7.83203125" style="65" customWidth="1"/>
    <col min="16127" max="16127" width="7.5" style="65" customWidth="1"/>
    <col min="16128" max="16384" width="8.83203125" style="65"/>
  </cols>
  <sheetData>
    <row r="1" spans="1:11" s="58" customFormat="1" x14ac:dyDescent="0.2">
      <c r="A1" s="58" t="s">
        <v>160</v>
      </c>
    </row>
    <row r="3" spans="1:11" s="58" customFormat="1" x14ac:dyDescent="0.2">
      <c r="A3" s="58" t="s">
        <v>954</v>
      </c>
    </row>
    <row r="4" spans="1:11" s="58" customFormat="1" x14ac:dyDescent="0.2">
      <c r="A4" s="58" t="s">
        <v>3400</v>
      </c>
    </row>
    <row r="5" spans="1:11" s="58" customFormat="1" x14ac:dyDescent="0.2">
      <c r="A5" s="58" t="s">
        <v>3401</v>
      </c>
    </row>
    <row r="6" spans="1:11" s="58" customFormat="1" x14ac:dyDescent="0.2">
      <c r="A6" s="58" t="s">
        <v>3402</v>
      </c>
      <c r="C6" s="288"/>
      <c r="D6" s="288"/>
      <c r="E6" s="288"/>
      <c r="F6" s="288"/>
      <c r="G6" s="288"/>
      <c r="H6" s="288"/>
      <c r="I6" s="288"/>
      <c r="J6" s="288"/>
    </row>
    <row r="7" spans="1:11" s="58" customFormat="1" x14ac:dyDescent="0.2">
      <c r="A7" s="58" t="s">
        <v>4029</v>
      </c>
      <c r="C7" s="288">
        <v>200000</v>
      </c>
      <c r="D7" s="288">
        <v>44000</v>
      </c>
      <c r="E7" s="288">
        <v>39000</v>
      </c>
      <c r="F7" s="288">
        <v>60000</v>
      </c>
      <c r="G7" s="288">
        <v>290000</v>
      </c>
      <c r="H7" s="288">
        <v>455000</v>
      </c>
      <c r="I7" s="288">
        <v>655000</v>
      </c>
      <c r="J7" s="288"/>
    </row>
    <row r="8" spans="1:11" s="3" customFormat="1" x14ac:dyDescent="0.2">
      <c r="C8" s="31">
        <v>23000</v>
      </c>
      <c r="D8" s="31">
        <v>3000</v>
      </c>
      <c r="E8" s="31">
        <v>3000</v>
      </c>
      <c r="F8" s="31">
        <v>3000</v>
      </c>
      <c r="G8" s="31">
        <v>5250</v>
      </c>
      <c r="H8" s="31">
        <v>24000</v>
      </c>
      <c r="I8" s="31">
        <v>28000</v>
      </c>
      <c r="J8" s="31"/>
    </row>
    <row r="9" spans="1:11" s="3" customFormat="1" x14ac:dyDescent="0.2">
      <c r="A9" s="1315" t="s">
        <v>2162</v>
      </c>
      <c r="B9" s="1315"/>
      <c r="C9" s="1316">
        <v>270000</v>
      </c>
      <c r="D9" s="1316">
        <v>52500</v>
      </c>
      <c r="E9" s="1316">
        <v>52500</v>
      </c>
      <c r="F9" s="1316">
        <v>60000</v>
      </c>
      <c r="G9" s="1316">
        <v>180000</v>
      </c>
      <c r="H9" s="1316">
        <v>245000</v>
      </c>
      <c r="I9" s="1316">
        <v>655000</v>
      </c>
      <c r="J9" s="288">
        <v>5000</v>
      </c>
    </row>
    <row r="10" spans="1:11" s="3" customFormat="1" ht="17" thickBot="1" x14ac:dyDescent="0.25">
      <c r="A10" s="1315" t="s">
        <v>4908</v>
      </c>
      <c r="B10" s="1315"/>
      <c r="C10" s="1316">
        <v>23000</v>
      </c>
      <c r="D10" s="1316">
        <v>2375</v>
      </c>
      <c r="E10" s="1316">
        <v>2375</v>
      </c>
      <c r="F10" s="1316">
        <v>2375</v>
      </c>
      <c r="G10" s="1316">
        <v>4750</v>
      </c>
      <c r="H10" s="1316">
        <v>20900</v>
      </c>
      <c r="I10" s="1316">
        <v>28000</v>
      </c>
      <c r="J10" s="31">
        <v>712</v>
      </c>
    </row>
    <row r="11" spans="1:11" s="58" customFormat="1" ht="17" thickBot="1" x14ac:dyDescent="0.3">
      <c r="A11" s="60" t="s">
        <v>168</v>
      </c>
      <c r="B11" s="61" t="s">
        <v>169</v>
      </c>
      <c r="C11" s="322" t="s">
        <v>1050</v>
      </c>
      <c r="D11" s="1148" t="s">
        <v>3</v>
      </c>
      <c r="E11" s="322" t="s">
        <v>18</v>
      </c>
      <c r="F11" s="322" t="s">
        <v>27</v>
      </c>
      <c r="G11" s="10" t="s">
        <v>26</v>
      </c>
      <c r="H11" s="32" t="s">
        <v>10</v>
      </c>
      <c r="I11" s="32" t="s">
        <v>28</v>
      </c>
      <c r="J11" s="32" t="s">
        <v>4</v>
      </c>
    </row>
    <row r="12" spans="1:11" s="62" customFormat="1" x14ac:dyDescent="0.2">
      <c r="A12" s="73" t="s">
        <v>3388</v>
      </c>
      <c r="B12" s="74" t="s">
        <v>3395</v>
      </c>
      <c r="C12" s="331">
        <v>240</v>
      </c>
      <c r="D12" s="331">
        <v>780</v>
      </c>
      <c r="E12" s="331">
        <v>512</v>
      </c>
      <c r="F12" s="331">
        <v>472</v>
      </c>
      <c r="G12" s="74"/>
      <c r="H12" s="74"/>
      <c r="I12" s="74"/>
      <c r="J12" s="74"/>
      <c r="K12" s="62" t="s">
        <v>4027</v>
      </c>
    </row>
    <row r="13" spans="1:11" s="72" customFormat="1" ht="17" thickBot="1" x14ac:dyDescent="0.25">
      <c r="A13" s="341" t="s">
        <v>3390</v>
      </c>
      <c r="B13" s="342" t="s">
        <v>210</v>
      </c>
      <c r="C13" s="107"/>
      <c r="D13" s="1458">
        <v>-51</v>
      </c>
      <c r="E13" s="1061"/>
      <c r="F13" s="107"/>
      <c r="G13" s="1061"/>
      <c r="H13" s="1061"/>
      <c r="I13" s="1061"/>
      <c r="J13" s="342"/>
      <c r="K13" s="72" t="s">
        <v>3475</v>
      </c>
    </row>
    <row r="14" spans="1:11" s="3" customFormat="1" ht="17" thickBot="1" x14ac:dyDescent="0.3">
      <c r="A14" s="33" t="s">
        <v>3738</v>
      </c>
      <c r="B14" s="54"/>
      <c r="C14" s="64">
        <f>SUM(C12:C13)</f>
        <v>240</v>
      </c>
      <c r="D14" s="64">
        <f>SUM(D12:D13)</f>
        <v>729</v>
      </c>
      <c r="E14" s="64">
        <f t="shared" ref="E14:F16" si="0">SUM(E12:E13)</f>
        <v>512</v>
      </c>
      <c r="F14" s="64">
        <f t="shared" si="0"/>
        <v>472</v>
      </c>
      <c r="G14" s="1137"/>
      <c r="H14" s="1137"/>
      <c r="I14" s="1137"/>
      <c r="J14" s="94"/>
      <c r="K14" s="62"/>
    </row>
    <row r="15" spans="1:11" ht="17" thickBot="1" x14ac:dyDescent="0.25">
      <c r="A15" s="289"/>
      <c r="B15" s="95"/>
      <c r="C15" s="67"/>
      <c r="D15" s="95"/>
      <c r="E15" s="67"/>
      <c r="F15" s="67"/>
      <c r="G15" s="95"/>
      <c r="H15" s="95"/>
      <c r="I15" s="95"/>
      <c r="J15" s="95"/>
    </row>
    <row r="16" spans="1:11" s="103" customFormat="1" ht="17" thickBot="1" x14ac:dyDescent="0.3">
      <c r="A16" s="290" t="s">
        <v>3739</v>
      </c>
      <c r="B16" s="291"/>
      <c r="C16" s="64">
        <f>SUM(C14:C15)</f>
        <v>240</v>
      </c>
      <c r="D16" s="292">
        <f>SUM(D14:D15)</f>
        <v>729</v>
      </c>
      <c r="E16" s="64">
        <f t="shared" si="0"/>
        <v>512</v>
      </c>
      <c r="F16" s="64">
        <f t="shared" si="0"/>
        <v>472</v>
      </c>
      <c r="G16" s="293"/>
      <c r="H16" s="293"/>
      <c r="I16" s="293"/>
      <c r="J16" s="294"/>
      <c r="K16" s="68"/>
    </row>
    <row r="17" spans="1:14" s="62" customFormat="1" ht="17" thickBot="1" x14ac:dyDescent="0.25">
      <c r="A17" s="37">
        <v>44682</v>
      </c>
      <c r="B17" s="74" t="s">
        <v>3715</v>
      </c>
      <c r="C17" s="38"/>
      <c r="D17" s="330">
        <v>900</v>
      </c>
      <c r="E17" s="38"/>
      <c r="F17" s="38"/>
      <c r="G17" s="38"/>
      <c r="H17" s="38"/>
      <c r="I17" s="38"/>
      <c r="J17" s="38"/>
      <c r="K17" s="62" t="s">
        <v>4026</v>
      </c>
    </row>
    <row r="18" spans="1:14" s="103" customFormat="1" ht="17" thickBot="1" x14ac:dyDescent="0.3">
      <c r="A18" s="33" t="s">
        <v>3800</v>
      </c>
      <c r="B18" s="54"/>
      <c r="C18" s="64">
        <f>SUM(C16:C17)</f>
        <v>240</v>
      </c>
      <c r="D18" s="64">
        <f t="shared" ref="D18:F18" si="1">SUM(D16:D17)</f>
        <v>1629</v>
      </c>
      <c r="E18" s="64">
        <f t="shared" si="1"/>
        <v>512</v>
      </c>
      <c r="F18" s="64">
        <f t="shared" si="1"/>
        <v>472</v>
      </c>
      <c r="G18" s="1137"/>
      <c r="H18" s="1137"/>
      <c r="I18" s="1137"/>
      <c r="J18" s="94"/>
      <c r="K18" s="68"/>
    </row>
    <row r="19" spans="1:14" s="3" customFormat="1" ht="17" thickBot="1" x14ac:dyDescent="0.25">
      <c r="A19" s="38" t="s">
        <v>3895</v>
      </c>
      <c r="B19" s="38" t="s">
        <v>3896</v>
      </c>
      <c r="C19" s="108"/>
      <c r="D19" s="330">
        <v>500</v>
      </c>
      <c r="E19" s="108"/>
      <c r="F19" s="108"/>
      <c r="G19" s="330">
        <v>250</v>
      </c>
      <c r="H19" s="330">
        <v>50</v>
      </c>
      <c r="I19" s="330">
        <v>20</v>
      </c>
      <c r="J19" s="108"/>
      <c r="K19" s="62" t="s">
        <v>4028</v>
      </c>
    </row>
    <row r="20" spans="1:14" s="103" customFormat="1" ht="17" thickBot="1" x14ac:dyDescent="0.3">
      <c r="A20" s="33" t="s">
        <v>4019</v>
      </c>
      <c r="B20" s="54"/>
      <c r="C20" s="64">
        <f>SUM(C18:C19)</f>
        <v>240</v>
      </c>
      <c r="D20" s="64">
        <f t="shared" ref="D20:I20" si="2">SUM(D18:D19)</f>
        <v>2129</v>
      </c>
      <c r="E20" s="64">
        <f t="shared" si="2"/>
        <v>512</v>
      </c>
      <c r="F20" s="64">
        <f t="shared" si="2"/>
        <v>472</v>
      </c>
      <c r="G20" s="64">
        <f t="shared" si="2"/>
        <v>250</v>
      </c>
      <c r="H20" s="64">
        <f t="shared" si="2"/>
        <v>50</v>
      </c>
      <c r="I20" s="64">
        <f t="shared" si="2"/>
        <v>20</v>
      </c>
      <c r="J20" s="94"/>
      <c r="K20" s="68"/>
    </row>
    <row r="21" spans="1:14" s="3" customFormat="1" x14ac:dyDescent="0.2">
      <c r="A21" s="38" t="s">
        <v>4001</v>
      </c>
      <c r="B21" s="38" t="s">
        <v>4008</v>
      </c>
      <c r="C21" s="108"/>
      <c r="D21" s="330">
        <v>210</v>
      </c>
      <c r="E21" s="108"/>
      <c r="F21" s="108"/>
      <c r="G21" s="330">
        <v>300</v>
      </c>
      <c r="H21" s="330">
        <v>74</v>
      </c>
      <c r="I21" s="330">
        <v>10</v>
      </c>
      <c r="J21" s="108"/>
      <c r="K21" s="62" t="s">
        <v>4028</v>
      </c>
    </row>
    <row r="22" spans="1:14" s="62" customFormat="1" x14ac:dyDescent="0.2">
      <c r="A22" s="38" t="s">
        <v>4015</v>
      </c>
      <c r="B22" s="38" t="s">
        <v>4016</v>
      </c>
      <c r="C22" s="38"/>
      <c r="D22" s="330">
        <v>330</v>
      </c>
      <c r="E22" s="38"/>
      <c r="F22" s="38"/>
      <c r="G22" s="330">
        <v>240</v>
      </c>
      <c r="H22" s="38"/>
      <c r="I22" s="38"/>
      <c r="J22" s="38"/>
      <c r="K22" s="62" t="s">
        <v>4028</v>
      </c>
      <c r="L22" s="3"/>
      <c r="M22" s="3"/>
    </row>
    <row r="23" spans="1:14" s="3" customFormat="1" x14ac:dyDescent="0.2">
      <c r="A23" s="37">
        <v>44684</v>
      </c>
      <c r="B23" s="38" t="s">
        <v>4049</v>
      </c>
      <c r="C23" s="108"/>
      <c r="D23" s="38">
        <v>234</v>
      </c>
      <c r="E23" s="108"/>
      <c r="F23" s="108"/>
      <c r="G23" s="38">
        <v>118</v>
      </c>
      <c r="H23" s="38">
        <v>50</v>
      </c>
      <c r="I23" s="108"/>
      <c r="J23" s="108"/>
      <c r="K23" s="62" t="s">
        <v>4026</v>
      </c>
      <c r="L23" s="62"/>
    </row>
    <row r="24" spans="1:14" s="72" customFormat="1" x14ac:dyDescent="0.2">
      <c r="A24" s="70">
        <v>44837</v>
      </c>
      <c r="B24" s="71" t="s">
        <v>4156</v>
      </c>
      <c r="C24" s="71"/>
      <c r="D24" s="1459">
        <v>-33</v>
      </c>
      <c r="E24" s="71"/>
      <c r="F24" s="71"/>
      <c r="G24" s="71"/>
      <c r="H24" s="71"/>
      <c r="I24" s="71"/>
      <c r="J24" s="71"/>
      <c r="K24" s="72" t="s">
        <v>211</v>
      </c>
      <c r="N24" s="103" t="s">
        <v>4214</v>
      </c>
    </row>
    <row r="25" spans="1:14" s="62" customFormat="1" ht="17" thickBot="1" x14ac:dyDescent="0.25">
      <c r="A25" s="38" t="s">
        <v>4104</v>
      </c>
      <c r="B25" s="38" t="s">
        <v>4118</v>
      </c>
      <c r="C25" s="38"/>
      <c r="D25" s="38"/>
      <c r="E25" s="38"/>
      <c r="F25" s="38"/>
      <c r="G25" s="38"/>
      <c r="H25" s="330">
        <v>150</v>
      </c>
      <c r="I25" s="38"/>
      <c r="J25" s="38"/>
      <c r="K25" s="62" t="s">
        <v>4026</v>
      </c>
    </row>
    <row r="26" spans="1:14" s="103" customFormat="1" ht="17" thickBot="1" x14ac:dyDescent="0.3">
      <c r="A26" s="33" t="s">
        <v>4134</v>
      </c>
      <c r="B26" s="54"/>
      <c r="C26" s="64">
        <f>SUM(C20:C25)</f>
        <v>240</v>
      </c>
      <c r="D26" s="64">
        <f>SUM(D20:D25)</f>
        <v>2870</v>
      </c>
      <c r="E26" s="64">
        <f t="shared" ref="E26:I26" si="3">SUM(E20:E25)</f>
        <v>512</v>
      </c>
      <c r="F26" s="64">
        <f t="shared" si="3"/>
        <v>472</v>
      </c>
      <c r="G26" s="64">
        <f t="shared" si="3"/>
        <v>908</v>
      </c>
      <c r="H26" s="64">
        <f t="shared" si="3"/>
        <v>324</v>
      </c>
      <c r="I26" s="64">
        <f t="shared" si="3"/>
        <v>30</v>
      </c>
      <c r="J26" s="94"/>
      <c r="K26" s="103" t="s">
        <v>4214</v>
      </c>
    </row>
    <row r="27" spans="1:14" s="62" customFormat="1" x14ac:dyDescent="0.2">
      <c r="A27" s="38" t="s">
        <v>4205</v>
      </c>
      <c r="B27" s="38" t="s">
        <v>4230</v>
      </c>
      <c r="C27" s="38"/>
      <c r="D27" s="330">
        <v>100</v>
      </c>
      <c r="E27" s="38"/>
      <c r="F27" s="38"/>
      <c r="G27" s="330">
        <v>100</v>
      </c>
      <c r="H27" s="330">
        <v>50</v>
      </c>
      <c r="I27" s="38"/>
      <c r="J27" s="38"/>
      <c r="K27" s="62" t="s">
        <v>989</v>
      </c>
    </row>
    <row r="28" spans="1:14" s="62" customFormat="1" ht="17" thickBot="1" x14ac:dyDescent="0.25">
      <c r="A28" s="38" t="s">
        <v>4200</v>
      </c>
      <c r="B28" s="38" t="s">
        <v>4231</v>
      </c>
      <c r="C28" s="38"/>
      <c r="D28" s="330">
        <v>100</v>
      </c>
      <c r="E28" s="38"/>
      <c r="F28" s="38"/>
      <c r="G28" s="330">
        <v>50</v>
      </c>
      <c r="H28" s="38"/>
      <c r="I28" s="38"/>
      <c r="J28" s="38"/>
      <c r="K28" s="62" t="s">
        <v>989</v>
      </c>
    </row>
    <row r="29" spans="1:14" s="103" customFormat="1" ht="17" thickBot="1" x14ac:dyDescent="0.3">
      <c r="A29" s="33" t="s">
        <v>4333</v>
      </c>
      <c r="B29" s="54"/>
      <c r="C29" s="64">
        <f>SUM(C26:C28)</f>
        <v>240</v>
      </c>
      <c r="D29" s="64">
        <f t="shared" ref="D29:I29" si="4">SUM(D26:D28)</f>
        <v>3070</v>
      </c>
      <c r="E29" s="64">
        <f t="shared" si="4"/>
        <v>512</v>
      </c>
      <c r="F29" s="64">
        <f t="shared" si="4"/>
        <v>472</v>
      </c>
      <c r="G29" s="64">
        <f t="shared" si="4"/>
        <v>1058</v>
      </c>
      <c r="H29" s="64">
        <f t="shared" si="4"/>
        <v>374</v>
      </c>
      <c r="I29" s="64">
        <f t="shared" si="4"/>
        <v>30</v>
      </c>
      <c r="J29" s="94"/>
      <c r="K29" s="103" t="s">
        <v>4214</v>
      </c>
    </row>
    <row r="30" spans="1:14" ht="17" thickBot="1" x14ac:dyDescent="0.25">
      <c r="A30" s="84"/>
      <c r="B30" s="84"/>
      <c r="C30" s="84"/>
      <c r="D30" s="84"/>
      <c r="E30" s="84"/>
      <c r="F30" s="84"/>
      <c r="G30" s="84"/>
      <c r="H30" s="84"/>
      <c r="I30" s="84"/>
      <c r="J30" s="84"/>
    </row>
    <row r="31" spans="1:14" s="103" customFormat="1" ht="17" thickBot="1" x14ac:dyDescent="0.3">
      <c r="A31" s="33" t="s">
        <v>4493</v>
      </c>
      <c r="B31" s="54"/>
      <c r="C31" s="64">
        <f>SUM(C29:C30)</f>
        <v>240</v>
      </c>
      <c r="D31" s="64">
        <f t="shared" ref="D31:I37" si="5">SUM(D29:D30)</f>
        <v>3070</v>
      </c>
      <c r="E31" s="64">
        <f t="shared" si="5"/>
        <v>512</v>
      </c>
      <c r="F31" s="64">
        <f t="shared" si="5"/>
        <v>472</v>
      </c>
      <c r="G31" s="64">
        <f t="shared" si="5"/>
        <v>1058</v>
      </c>
      <c r="H31" s="64">
        <f t="shared" si="5"/>
        <v>374</v>
      </c>
      <c r="I31" s="64">
        <f t="shared" si="5"/>
        <v>30</v>
      </c>
      <c r="J31" s="94"/>
      <c r="K31" s="103" t="s">
        <v>4214</v>
      </c>
      <c r="L31" s="1266" t="s">
        <v>4494</v>
      </c>
      <c r="M31" s="925"/>
    </row>
    <row r="32" spans="1:14" ht="17" thickBot="1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</row>
    <row r="33" spans="1:12" s="103" customFormat="1" ht="17" thickBot="1" x14ac:dyDescent="0.3">
      <c r="A33" s="33" t="s">
        <v>4632</v>
      </c>
      <c r="B33" s="54"/>
      <c r="C33" s="64">
        <f>SUM(C31:C32)</f>
        <v>240</v>
      </c>
      <c r="D33" s="64">
        <f>SUM(D31:D32)</f>
        <v>3070</v>
      </c>
      <c r="E33" s="64">
        <f t="shared" si="5"/>
        <v>512</v>
      </c>
      <c r="F33" s="64">
        <f t="shared" si="5"/>
        <v>472</v>
      </c>
      <c r="G33" s="64">
        <f t="shared" si="5"/>
        <v>1058</v>
      </c>
      <c r="H33" s="64">
        <f t="shared" si="5"/>
        <v>374</v>
      </c>
      <c r="I33" s="64">
        <f t="shared" si="5"/>
        <v>30</v>
      </c>
      <c r="J33" s="94"/>
      <c r="K33" s="103" t="s">
        <v>4214</v>
      </c>
      <c r="L33" s="102"/>
    </row>
    <row r="34" spans="1:12" ht="17" thickBot="1" x14ac:dyDescent="0.25">
      <c r="A34" s="84"/>
      <c r="B34" s="84"/>
      <c r="C34" s="84"/>
      <c r="D34" s="84"/>
      <c r="E34" s="84"/>
      <c r="F34" s="84"/>
      <c r="G34" s="84"/>
      <c r="H34" s="84"/>
      <c r="I34" s="84"/>
      <c r="J34" s="84"/>
    </row>
    <row r="35" spans="1:12" s="103" customFormat="1" ht="17" thickBot="1" x14ac:dyDescent="0.3">
      <c r="A35" s="33" t="s">
        <v>4857</v>
      </c>
      <c r="B35" s="54"/>
      <c r="C35" s="64">
        <f>SUM(C33:C34)</f>
        <v>240</v>
      </c>
      <c r="D35" s="64">
        <f>SUM(D33:D34)</f>
        <v>3070</v>
      </c>
      <c r="E35" s="64">
        <f t="shared" si="5"/>
        <v>512</v>
      </c>
      <c r="F35" s="64">
        <f t="shared" si="5"/>
        <v>472</v>
      </c>
      <c r="G35" s="64">
        <f t="shared" si="5"/>
        <v>1058</v>
      </c>
      <c r="H35" s="64">
        <f t="shared" si="5"/>
        <v>374</v>
      </c>
      <c r="I35" s="64">
        <f t="shared" si="5"/>
        <v>30</v>
      </c>
      <c r="J35" s="94"/>
      <c r="K35" s="103" t="s">
        <v>4214</v>
      </c>
      <c r="L35" s="102"/>
    </row>
    <row r="36" spans="1:12" ht="17" thickBot="1" x14ac:dyDescent="0.25">
      <c r="A36" s="84"/>
      <c r="B36" s="84"/>
      <c r="C36" s="84"/>
      <c r="D36" s="84"/>
      <c r="E36" s="84"/>
      <c r="F36" s="84"/>
      <c r="G36" s="84"/>
      <c r="H36" s="84"/>
      <c r="I36" s="84"/>
      <c r="J36" s="84"/>
    </row>
    <row r="37" spans="1:12" s="103" customFormat="1" ht="17" thickBot="1" x14ac:dyDescent="0.3">
      <c r="A37" s="33" t="s">
        <v>4970</v>
      </c>
      <c r="B37" s="54"/>
      <c r="C37" s="64">
        <f>SUM(C35:C36)</f>
        <v>240</v>
      </c>
      <c r="D37" s="64">
        <f>SUM(D35:D36)</f>
        <v>3070</v>
      </c>
      <c r="E37" s="64">
        <f t="shared" si="5"/>
        <v>512</v>
      </c>
      <c r="F37" s="64">
        <f t="shared" si="5"/>
        <v>472</v>
      </c>
      <c r="G37" s="64">
        <f t="shared" si="5"/>
        <v>1058</v>
      </c>
      <c r="H37" s="64">
        <f t="shared" si="5"/>
        <v>374</v>
      </c>
      <c r="I37" s="64">
        <f t="shared" si="5"/>
        <v>30</v>
      </c>
      <c r="J37" s="94"/>
      <c r="K37" s="103" t="s">
        <v>4214</v>
      </c>
      <c r="L37" s="102"/>
    </row>
    <row r="38" spans="1:12" s="3" customFormat="1" x14ac:dyDescent="0.2">
      <c r="A38" s="38" t="s">
        <v>4973</v>
      </c>
      <c r="B38" s="38" t="s">
        <v>63</v>
      </c>
      <c r="C38" s="108"/>
      <c r="D38" s="330">
        <v>-119</v>
      </c>
      <c r="E38" s="330">
        <v>-48</v>
      </c>
      <c r="F38" s="108"/>
      <c r="G38" s="330">
        <v>-103</v>
      </c>
      <c r="H38" s="108"/>
      <c r="I38" s="108"/>
      <c r="J38" s="108"/>
      <c r="K38" s="3" t="s">
        <v>998</v>
      </c>
    </row>
    <row r="39" spans="1:12" s="3" customFormat="1" x14ac:dyDescent="0.2">
      <c r="A39" s="108" t="s">
        <v>5004</v>
      </c>
      <c r="B39" s="108" t="s">
        <v>5111</v>
      </c>
      <c r="C39" s="108"/>
      <c r="D39" s="108"/>
      <c r="E39" s="108"/>
      <c r="F39" s="299">
        <v>-16</v>
      </c>
      <c r="G39" s="108"/>
      <c r="H39" s="108"/>
      <c r="I39" s="108"/>
      <c r="J39" s="108"/>
    </row>
    <row r="40" spans="1:12" s="3" customFormat="1" x14ac:dyDescent="0.2">
      <c r="A40" s="37">
        <v>44690</v>
      </c>
      <c r="B40" s="38" t="s">
        <v>63</v>
      </c>
      <c r="C40" s="38"/>
      <c r="D40" s="330">
        <v>-110</v>
      </c>
      <c r="E40" s="38"/>
      <c r="F40" s="38"/>
      <c r="G40" s="330">
        <v>-118</v>
      </c>
      <c r="H40" s="38"/>
      <c r="I40" s="38"/>
      <c r="J40" s="108"/>
      <c r="K40" s="3" t="s">
        <v>998</v>
      </c>
    </row>
    <row r="41" spans="1:12" s="3" customFormat="1" x14ac:dyDescent="0.2">
      <c r="A41" s="37">
        <v>44721</v>
      </c>
      <c r="B41" s="38" t="s">
        <v>63</v>
      </c>
      <c r="C41" s="38"/>
      <c r="D41" s="330">
        <v>-159</v>
      </c>
      <c r="E41" s="38"/>
      <c r="F41" s="38"/>
      <c r="G41" s="330">
        <v>-164</v>
      </c>
      <c r="H41" s="38"/>
      <c r="I41" s="38"/>
      <c r="J41" s="108"/>
      <c r="K41" s="3" t="s">
        <v>5079</v>
      </c>
    </row>
    <row r="42" spans="1:12" s="3" customFormat="1" x14ac:dyDescent="0.2">
      <c r="A42" s="37">
        <v>44782</v>
      </c>
      <c r="B42" s="38" t="s">
        <v>63</v>
      </c>
      <c r="C42" s="38"/>
      <c r="D42" s="330">
        <v>-29</v>
      </c>
      <c r="E42" s="330">
        <v>-6</v>
      </c>
      <c r="F42" s="330">
        <v>-55</v>
      </c>
      <c r="G42" s="330">
        <v>-102</v>
      </c>
      <c r="H42" s="38">
        <v>-10</v>
      </c>
      <c r="I42" s="38">
        <v>-8</v>
      </c>
      <c r="J42" s="108"/>
      <c r="K42" s="3" t="s">
        <v>5079</v>
      </c>
    </row>
    <row r="43" spans="1:12" s="62" customFormat="1" ht="17" thickBot="1" x14ac:dyDescent="0.25">
      <c r="A43" s="37" t="s">
        <v>5148</v>
      </c>
      <c r="B43" s="38" t="s">
        <v>63</v>
      </c>
      <c r="C43" s="38"/>
      <c r="D43" s="330">
        <v>-406</v>
      </c>
      <c r="E43" s="330">
        <v>-33</v>
      </c>
      <c r="F43" s="330">
        <v>-54</v>
      </c>
      <c r="G43" s="330">
        <v>-43</v>
      </c>
      <c r="H43" s="330">
        <v>-10</v>
      </c>
      <c r="I43" s="38"/>
      <c r="J43" s="38"/>
      <c r="K43" s="3" t="s">
        <v>998</v>
      </c>
    </row>
    <row r="44" spans="1:12" s="103" customFormat="1" ht="17" thickBot="1" x14ac:dyDescent="0.3">
      <c r="A44" s="33" t="s">
        <v>5188</v>
      </c>
      <c r="B44" s="54"/>
      <c r="C44" s="64">
        <f>SUM(C37:C43)</f>
        <v>240</v>
      </c>
      <c r="D44" s="64">
        <f t="shared" ref="D44:I44" si="6">SUM(D37:D43)</f>
        <v>2247</v>
      </c>
      <c r="E44" s="64">
        <f t="shared" si="6"/>
        <v>425</v>
      </c>
      <c r="F44" s="64">
        <f>SUM(F37:F43)</f>
        <v>347</v>
      </c>
      <c r="G44" s="64">
        <f t="shared" si="6"/>
        <v>528</v>
      </c>
      <c r="H44" s="64">
        <f t="shared" si="6"/>
        <v>354</v>
      </c>
      <c r="I44" s="64">
        <f t="shared" si="6"/>
        <v>22</v>
      </c>
      <c r="J44" s="64"/>
      <c r="K44" s="103" t="s">
        <v>4214</v>
      </c>
    </row>
    <row r="45" spans="1:12" s="72" customFormat="1" x14ac:dyDescent="0.2">
      <c r="A45" s="70" t="s">
        <v>5153</v>
      </c>
      <c r="B45" s="71" t="s">
        <v>967</v>
      </c>
      <c r="C45" s="71"/>
      <c r="D45" s="1459">
        <v>-52</v>
      </c>
      <c r="E45" s="71"/>
      <c r="F45" s="71"/>
      <c r="G45" s="71"/>
      <c r="H45" s="71"/>
      <c r="I45" s="71"/>
      <c r="J45" s="71"/>
      <c r="K45" s="72" t="s">
        <v>211</v>
      </c>
    </row>
    <row r="46" spans="1:12" s="62" customFormat="1" x14ac:dyDescent="0.2">
      <c r="A46" s="37" t="s">
        <v>5206</v>
      </c>
      <c r="B46" s="38" t="s">
        <v>63</v>
      </c>
      <c r="C46" s="38"/>
      <c r="D46" s="330">
        <v>-292</v>
      </c>
      <c r="E46" s="330">
        <v>-5</v>
      </c>
      <c r="F46" s="330">
        <v>-108</v>
      </c>
      <c r="G46" s="330">
        <v>-121</v>
      </c>
      <c r="H46" s="330">
        <v>-23</v>
      </c>
      <c r="I46" s="38"/>
      <c r="J46" s="38"/>
      <c r="K46" s="3" t="s">
        <v>5079</v>
      </c>
    </row>
    <row r="47" spans="1:12" s="62" customFormat="1" x14ac:dyDescent="0.2">
      <c r="A47" s="37">
        <v>44571</v>
      </c>
      <c r="B47" s="38" t="s">
        <v>63</v>
      </c>
      <c r="C47" s="38"/>
      <c r="D47" s="330">
        <v>-209</v>
      </c>
      <c r="E47" s="330">
        <v>-112</v>
      </c>
      <c r="F47" s="38">
        <v>-28</v>
      </c>
      <c r="G47" s="330">
        <v>-156</v>
      </c>
      <c r="H47" s="330">
        <v>-17</v>
      </c>
      <c r="I47" s="330">
        <v>-2</v>
      </c>
      <c r="J47" s="38"/>
      <c r="K47" s="3" t="s">
        <v>5079</v>
      </c>
    </row>
    <row r="48" spans="1:12" s="62" customFormat="1" ht="17" thickBot="1" x14ac:dyDescent="0.25">
      <c r="A48" s="37">
        <v>44691</v>
      </c>
      <c r="B48" s="38" t="s">
        <v>63</v>
      </c>
      <c r="C48" s="330">
        <v>-15</v>
      </c>
      <c r="D48" s="38">
        <v>-81</v>
      </c>
      <c r="E48" s="330">
        <v>-4</v>
      </c>
      <c r="F48" s="38"/>
      <c r="G48" s="38">
        <v>-69</v>
      </c>
      <c r="H48" s="38"/>
      <c r="I48" s="38"/>
      <c r="J48" s="38"/>
      <c r="K48" s="3" t="s">
        <v>5079</v>
      </c>
    </row>
    <row r="49" spans="1:16" s="103" customFormat="1" ht="17" thickBot="1" x14ac:dyDescent="0.3">
      <c r="A49" s="33" t="s">
        <v>5461</v>
      </c>
      <c r="B49" s="54"/>
      <c r="C49" s="64">
        <f>SUM(C44:C48)</f>
        <v>225</v>
      </c>
      <c r="D49" s="64">
        <f t="shared" ref="D49:H49" si="7">SUM(D44:D48)</f>
        <v>1613</v>
      </c>
      <c r="E49" s="64">
        <f t="shared" si="7"/>
        <v>304</v>
      </c>
      <c r="F49" s="64">
        <f t="shared" si="7"/>
        <v>211</v>
      </c>
      <c r="G49" s="64">
        <f t="shared" si="7"/>
        <v>182</v>
      </c>
      <c r="H49" s="64">
        <f t="shared" si="7"/>
        <v>314</v>
      </c>
      <c r="I49" s="64">
        <f>SUM(I44:I48)</f>
        <v>20</v>
      </c>
      <c r="J49" s="64"/>
      <c r="K49" s="103" t="s">
        <v>4214</v>
      </c>
    </row>
    <row r="50" spans="1:16" s="103" customFormat="1" x14ac:dyDescent="0.25">
      <c r="A50" s="1397">
        <v>44572</v>
      </c>
      <c r="B50" s="650" t="s">
        <v>63</v>
      </c>
      <c r="C50" s="112"/>
      <c r="D50" s="127">
        <v>-209</v>
      </c>
      <c r="E50" s="127"/>
      <c r="F50" s="127">
        <v>-62</v>
      </c>
      <c r="G50" s="1457">
        <v>-159</v>
      </c>
      <c r="H50" s="1457">
        <v>-25</v>
      </c>
      <c r="I50" s="112"/>
      <c r="J50" s="112"/>
      <c r="K50" s="3" t="s">
        <v>5079</v>
      </c>
    </row>
    <row r="51" spans="1:16" s="62" customFormat="1" x14ac:dyDescent="0.2">
      <c r="A51" s="37">
        <v>44662</v>
      </c>
      <c r="B51" s="38" t="s">
        <v>63</v>
      </c>
      <c r="C51" s="330">
        <v>-37</v>
      </c>
      <c r="D51" s="330">
        <v>-360</v>
      </c>
      <c r="E51" s="38">
        <v>-16</v>
      </c>
      <c r="F51" s="38"/>
      <c r="G51" s="38"/>
      <c r="H51" s="330">
        <v>-90</v>
      </c>
      <c r="I51" s="38"/>
      <c r="J51" s="38"/>
      <c r="K51" s="3" t="s">
        <v>5079</v>
      </c>
      <c r="M51" s="3"/>
      <c r="N51" s="3"/>
      <c r="O51" s="3"/>
      <c r="P51" s="3"/>
    </row>
    <row r="52" spans="1:16" s="62" customFormat="1" ht="17" thickBot="1" x14ac:dyDescent="0.25">
      <c r="A52" s="37">
        <v>44815</v>
      </c>
      <c r="B52" s="38" t="s">
        <v>63</v>
      </c>
      <c r="C52" s="330">
        <v>-26</v>
      </c>
      <c r="D52" s="330">
        <v>-79</v>
      </c>
      <c r="E52" s="38">
        <v>-21</v>
      </c>
      <c r="F52" s="38"/>
      <c r="G52" s="38"/>
      <c r="H52" s="330">
        <v>-64</v>
      </c>
      <c r="I52" s="330">
        <v>-12</v>
      </c>
      <c r="J52" s="38"/>
      <c r="K52" s="3" t="s">
        <v>5079</v>
      </c>
    </row>
    <row r="53" spans="1:16" s="103" customFormat="1" ht="17" thickBot="1" x14ac:dyDescent="0.3">
      <c r="A53" s="33" t="s">
        <v>6009</v>
      </c>
      <c r="B53" s="54"/>
      <c r="C53" s="64">
        <f>SUM(C49:C52)</f>
        <v>162</v>
      </c>
      <c r="D53" s="64">
        <f t="shared" ref="D53:H53" si="8">SUM(D49:D52)</f>
        <v>965</v>
      </c>
      <c r="E53" s="64">
        <f t="shared" si="8"/>
        <v>267</v>
      </c>
      <c r="F53" s="64">
        <f t="shared" si="8"/>
        <v>149</v>
      </c>
      <c r="G53" s="64">
        <f t="shared" si="8"/>
        <v>23</v>
      </c>
      <c r="H53" s="64">
        <f t="shared" si="8"/>
        <v>135</v>
      </c>
      <c r="I53" s="64">
        <f>SUM(I49:I52)</f>
        <v>8</v>
      </c>
      <c r="J53" s="64"/>
      <c r="K53" s="103" t="s">
        <v>4214</v>
      </c>
    </row>
    <row r="54" spans="1:16" s="72" customFormat="1" ht="17" thickBot="1" x14ac:dyDescent="0.25">
      <c r="A54" s="70" t="s">
        <v>5544</v>
      </c>
      <c r="B54" s="71" t="s">
        <v>967</v>
      </c>
      <c r="C54" s="1459">
        <v>-20</v>
      </c>
      <c r="D54" s="1459">
        <v>-50</v>
      </c>
      <c r="E54" s="1459">
        <v>-100</v>
      </c>
      <c r="F54" s="71"/>
      <c r="G54" s="71"/>
      <c r="H54" s="71"/>
      <c r="I54" s="71"/>
      <c r="J54" s="71"/>
      <c r="K54" s="72" t="s">
        <v>211</v>
      </c>
    </row>
    <row r="55" spans="1:16" s="103" customFormat="1" ht="17" thickBot="1" x14ac:dyDescent="0.3">
      <c r="A55" s="33" t="s">
        <v>6010</v>
      </c>
      <c r="B55" s="54"/>
      <c r="C55" s="64">
        <f>SUM(C53:C54)</f>
        <v>142</v>
      </c>
      <c r="D55" s="64">
        <f t="shared" ref="D55:I55" si="9">SUM(D53:D54)</f>
        <v>915</v>
      </c>
      <c r="E55" s="64">
        <f t="shared" si="9"/>
        <v>167</v>
      </c>
      <c r="F55" s="64">
        <f t="shared" si="9"/>
        <v>149</v>
      </c>
      <c r="G55" s="64">
        <f t="shared" si="9"/>
        <v>23</v>
      </c>
      <c r="H55" s="64">
        <f t="shared" si="9"/>
        <v>135</v>
      </c>
      <c r="I55" s="64">
        <f t="shared" si="9"/>
        <v>8</v>
      </c>
      <c r="J55" s="64"/>
      <c r="K55" s="103" t="s">
        <v>4214</v>
      </c>
    </row>
    <row r="56" spans="1:16" s="62" customFormat="1" ht="17" thickBot="1" x14ac:dyDescent="0.25">
      <c r="A56" s="37" t="s">
        <v>5778</v>
      </c>
      <c r="B56" s="38" t="s">
        <v>63</v>
      </c>
      <c r="C56" s="330">
        <v>-32</v>
      </c>
      <c r="D56" s="330">
        <v>-389</v>
      </c>
      <c r="E56" s="330">
        <v>-48</v>
      </c>
      <c r="F56" s="330">
        <v>-52</v>
      </c>
      <c r="G56" s="330">
        <v>-7</v>
      </c>
      <c r="H56" s="330">
        <v>-82</v>
      </c>
      <c r="I56" s="330">
        <v>-8</v>
      </c>
      <c r="J56" s="38"/>
      <c r="K56" s="3" t="s">
        <v>5079</v>
      </c>
    </row>
    <row r="57" spans="1:16" s="103" customFormat="1" ht="17" thickBot="1" x14ac:dyDescent="0.3">
      <c r="A57" s="33" t="s">
        <v>6011</v>
      </c>
      <c r="B57" s="54"/>
      <c r="C57" s="64">
        <f>SUM(C55:C56)</f>
        <v>110</v>
      </c>
      <c r="D57" s="64">
        <f>SUM(D55:D56)</f>
        <v>526</v>
      </c>
      <c r="E57" s="64">
        <f t="shared" ref="E57" si="10">SUM(E55:E56)</f>
        <v>119</v>
      </c>
      <c r="F57" s="64">
        <f t="shared" ref="F57" si="11">SUM(F55:F56)</f>
        <v>97</v>
      </c>
      <c r="G57" s="64">
        <f>SUM(G55:G56)</f>
        <v>16</v>
      </c>
      <c r="H57" s="64">
        <f t="shared" ref="H57" si="12">SUM(H55:H56)</f>
        <v>53</v>
      </c>
      <c r="I57" s="64">
        <f>SUM(I55:I56)</f>
        <v>0</v>
      </c>
      <c r="J57" s="64"/>
      <c r="K57" s="103" t="s">
        <v>4214</v>
      </c>
    </row>
    <row r="58" spans="1:16" s="764" customFormat="1" x14ac:dyDescent="0.25">
      <c r="A58" s="1450">
        <v>44781</v>
      </c>
      <c r="B58" s="360" t="s">
        <v>4883</v>
      </c>
      <c r="C58" s="1446"/>
      <c r="D58" s="1455">
        <v>200</v>
      </c>
      <c r="E58" s="1446"/>
      <c r="F58" s="1447">
        <v>170</v>
      </c>
      <c r="G58" s="1455">
        <v>100</v>
      </c>
      <c r="H58" s="1455">
        <v>25</v>
      </c>
      <c r="I58" s="1446"/>
      <c r="J58" s="1456">
        <v>400</v>
      </c>
      <c r="K58" s="764" t="s">
        <v>6159</v>
      </c>
    </row>
    <row r="59" spans="1:16" s="764" customFormat="1" x14ac:dyDescent="0.2">
      <c r="A59" s="1446" t="s">
        <v>5004</v>
      </c>
      <c r="B59" s="1446" t="s">
        <v>5111</v>
      </c>
      <c r="C59" s="1446"/>
      <c r="D59" s="1446">
        <v>-24</v>
      </c>
      <c r="E59" s="1446"/>
      <c r="F59" s="1532">
        <v>-16</v>
      </c>
      <c r="G59" s="1446">
        <v>-16</v>
      </c>
      <c r="H59" s="1446">
        <v>-8</v>
      </c>
      <c r="I59" s="1446"/>
      <c r="J59" s="1446"/>
      <c r="K59" s="764" t="s">
        <v>6221</v>
      </c>
    </row>
    <row r="60" spans="1:16" s="72" customFormat="1" x14ac:dyDescent="0.2">
      <c r="A60" s="1451">
        <v>44690</v>
      </c>
      <c r="B60" s="1452" t="s">
        <v>63</v>
      </c>
      <c r="C60" s="1446"/>
      <c r="D60" s="1446"/>
      <c r="E60" s="1446"/>
      <c r="F60" s="1446"/>
      <c r="G60" s="1446"/>
      <c r="H60" s="1446"/>
      <c r="I60" s="1446"/>
      <c r="J60" s="1461">
        <v>-285</v>
      </c>
      <c r="K60" s="764" t="s">
        <v>6158</v>
      </c>
      <c r="L60" s="764"/>
      <c r="M60" s="764"/>
    </row>
    <row r="61" spans="1:16" s="72" customFormat="1" x14ac:dyDescent="0.2">
      <c r="A61" s="1450">
        <v>44721</v>
      </c>
      <c r="B61" s="1446" t="s">
        <v>63</v>
      </c>
      <c r="C61" s="1446"/>
      <c r="D61" s="1446"/>
      <c r="E61" s="1446"/>
      <c r="F61" s="1446"/>
      <c r="G61" s="1446"/>
      <c r="H61" s="1446"/>
      <c r="I61" s="1446"/>
      <c r="J61" s="1456">
        <v>-120</v>
      </c>
      <c r="K61" s="764" t="s">
        <v>6158</v>
      </c>
      <c r="L61" s="764"/>
      <c r="M61" s="764"/>
    </row>
    <row r="62" spans="1:16" s="72" customFormat="1" x14ac:dyDescent="0.2">
      <c r="A62" s="1450">
        <v>44782</v>
      </c>
      <c r="B62" s="1446" t="s">
        <v>63</v>
      </c>
      <c r="C62" s="1446"/>
      <c r="D62" s="1446"/>
      <c r="E62" s="1446"/>
      <c r="F62" s="1446"/>
      <c r="G62" s="1446"/>
      <c r="H62" s="1446"/>
      <c r="I62" s="1446"/>
      <c r="J62" s="1446">
        <v>-202</v>
      </c>
      <c r="K62" s="764" t="s">
        <v>6158</v>
      </c>
      <c r="L62" s="764"/>
      <c r="M62" s="764"/>
    </row>
    <row r="63" spans="1:16" s="72" customFormat="1" x14ac:dyDescent="0.25">
      <c r="A63" s="1344" t="s">
        <v>5206</v>
      </c>
      <c r="B63" s="300" t="s">
        <v>5210</v>
      </c>
      <c r="C63" s="71"/>
      <c r="D63" s="71"/>
      <c r="E63" s="71"/>
      <c r="F63" s="71"/>
      <c r="G63" s="71"/>
      <c r="H63" s="71"/>
      <c r="I63" s="71"/>
      <c r="J63" s="1136">
        <v>209</v>
      </c>
      <c r="K63" s="58" t="s">
        <v>4337</v>
      </c>
    </row>
    <row r="64" spans="1:16" s="72" customFormat="1" x14ac:dyDescent="0.2">
      <c r="A64" s="70" t="s">
        <v>5970</v>
      </c>
      <c r="B64" s="71" t="s">
        <v>5971</v>
      </c>
      <c r="C64" s="1459">
        <v>-20</v>
      </c>
      <c r="D64" s="1459">
        <v>-300</v>
      </c>
      <c r="E64" s="1459">
        <v>-60</v>
      </c>
      <c r="F64" s="71"/>
      <c r="G64" s="71"/>
      <c r="H64" s="71"/>
      <c r="I64" s="71"/>
      <c r="J64" s="71"/>
    </row>
    <row r="65" spans="1:17" s="72" customFormat="1" x14ac:dyDescent="0.2">
      <c r="A65" s="70" t="s">
        <v>5970</v>
      </c>
      <c r="B65" s="71" t="s">
        <v>967</v>
      </c>
      <c r="C65" s="1459">
        <v>-25</v>
      </c>
      <c r="D65" s="71"/>
      <c r="E65" s="71"/>
      <c r="F65" s="71"/>
      <c r="G65" s="71"/>
      <c r="H65" s="71"/>
      <c r="I65" s="71"/>
      <c r="J65" s="71"/>
      <c r="K65" s="72" t="s">
        <v>211</v>
      </c>
    </row>
    <row r="66" spans="1:17" ht="17" thickBot="1" x14ac:dyDescent="0.25">
      <c r="A66" s="817">
        <v>44959</v>
      </c>
      <c r="B66" s="84" t="s">
        <v>63</v>
      </c>
      <c r="C66" s="1460">
        <v>-18</v>
      </c>
      <c r="D66" s="84"/>
      <c r="E66" s="84"/>
      <c r="F66" s="1460">
        <v>-97</v>
      </c>
      <c r="G66" s="1341"/>
      <c r="H66" s="1460">
        <v>-44</v>
      </c>
      <c r="I66" s="84"/>
      <c r="J66" s="84"/>
      <c r="K66" s="58" t="s">
        <v>5079</v>
      </c>
    </row>
    <row r="67" spans="1:17" s="103" customFormat="1" ht="17" thickBot="1" x14ac:dyDescent="0.3">
      <c r="A67" s="33" t="s">
        <v>6194</v>
      </c>
      <c r="B67" s="54"/>
      <c r="C67" s="64">
        <f>SUM(C57:C66)</f>
        <v>47</v>
      </c>
      <c r="D67" s="64">
        <f>SUM(D57:D66)-D59</f>
        <v>426</v>
      </c>
      <c r="E67" s="64">
        <f>SUM(E57:E66)</f>
        <v>59</v>
      </c>
      <c r="F67" s="64">
        <f>SUM(F57:F66)-F59</f>
        <v>170</v>
      </c>
      <c r="G67" s="64">
        <f>SUM(G57:G66)-G59</f>
        <v>116</v>
      </c>
      <c r="H67" s="64">
        <f>SUM(H57:H66)-H59</f>
        <v>34</v>
      </c>
      <c r="I67" s="64">
        <f>SUM(I57:I66)</f>
        <v>0</v>
      </c>
      <c r="J67" s="1453">
        <f>SUM(J57:J66)-J59</f>
        <v>2</v>
      </c>
      <c r="K67" s="103" t="s">
        <v>4214</v>
      </c>
    </row>
    <row r="68" spans="1:17" s="62" customFormat="1" x14ac:dyDescent="0.25">
      <c r="A68" s="12">
        <v>44988</v>
      </c>
      <c r="B68" s="14" t="s">
        <v>63</v>
      </c>
      <c r="C68" s="38">
        <v>-15</v>
      </c>
      <c r="D68" s="38"/>
      <c r="E68" s="38"/>
      <c r="F68" s="38">
        <v>-81</v>
      </c>
      <c r="G68" s="38">
        <v>-113</v>
      </c>
      <c r="H68" s="38">
        <v>-13</v>
      </c>
      <c r="I68" s="38"/>
      <c r="J68" s="38">
        <v>-2</v>
      </c>
      <c r="K68" s="3" t="s">
        <v>5079</v>
      </c>
    </row>
    <row r="69" spans="1:17" s="72" customFormat="1" x14ac:dyDescent="0.2">
      <c r="A69" s="70">
        <v>45080</v>
      </c>
      <c r="B69" s="71" t="s">
        <v>5971</v>
      </c>
      <c r="C69" s="1489"/>
      <c r="D69" s="71">
        <v>-200</v>
      </c>
      <c r="E69" s="71"/>
      <c r="F69" s="71"/>
      <c r="G69" s="1489"/>
      <c r="H69" s="71"/>
      <c r="I69" s="71"/>
      <c r="J69" s="71"/>
    </row>
    <row r="70" spans="1:17" s="72" customFormat="1" x14ac:dyDescent="0.25">
      <c r="A70" s="699">
        <v>45172</v>
      </c>
      <c r="B70" s="71" t="s">
        <v>5971</v>
      </c>
      <c r="C70" s="1489"/>
      <c r="D70" s="71">
        <v>-126</v>
      </c>
      <c r="E70" s="71">
        <v>-20</v>
      </c>
      <c r="F70" s="71"/>
      <c r="G70" s="1489"/>
      <c r="H70" s="71">
        <v>-21</v>
      </c>
      <c r="I70" s="71"/>
      <c r="J70" s="71"/>
    </row>
    <row r="71" spans="1:17" s="72" customFormat="1" x14ac:dyDescent="0.25">
      <c r="A71" s="699">
        <v>45172</v>
      </c>
      <c r="B71" s="71" t="s">
        <v>967</v>
      </c>
      <c r="C71" s="1489"/>
      <c r="D71" s="71">
        <v>-100</v>
      </c>
      <c r="E71" s="71">
        <v>-39</v>
      </c>
      <c r="F71" s="71"/>
      <c r="G71" s="1489"/>
      <c r="H71" s="71"/>
      <c r="I71" s="71"/>
      <c r="J71" s="71"/>
      <c r="K71" s="72" t="s">
        <v>211</v>
      </c>
    </row>
    <row r="72" spans="1:17" s="3" customFormat="1" ht="17" thickBot="1" x14ac:dyDescent="0.3">
      <c r="A72" s="12" t="s">
        <v>6314</v>
      </c>
      <c r="B72" s="53" t="s">
        <v>63</v>
      </c>
      <c r="C72" s="108"/>
      <c r="D72" s="108"/>
      <c r="E72" s="108"/>
      <c r="F72" s="38">
        <v>-89</v>
      </c>
      <c r="G72" s="108"/>
      <c r="H72" s="108"/>
      <c r="I72" s="108"/>
      <c r="J72" s="108"/>
      <c r="K72" s="3" t="s">
        <v>5079</v>
      </c>
    </row>
    <row r="73" spans="1:17" s="103" customFormat="1" ht="17" thickBot="1" x14ac:dyDescent="0.3">
      <c r="A73" s="33" t="s">
        <v>6567</v>
      </c>
      <c r="B73" s="54"/>
      <c r="C73" s="64">
        <f>SUM(C67:C72)</f>
        <v>32</v>
      </c>
      <c r="D73" s="64">
        <f t="shared" ref="D73:J73" si="13">SUM(D67:D72)</f>
        <v>0</v>
      </c>
      <c r="E73" s="64">
        <f t="shared" si="13"/>
        <v>0</v>
      </c>
      <c r="F73" s="64">
        <f t="shared" si="13"/>
        <v>0</v>
      </c>
      <c r="G73" s="64">
        <f t="shared" si="13"/>
        <v>3</v>
      </c>
      <c r="H73" s="64">
        <f t="shared" si="13"/>
        <v>0</v>
      </c>
      <c r="I73" s="64">
        <f t="shared" si="13"/>
        <v>0</v>
      </c>
      <c r="J73" s="64">
        <f t="shared" si="13"/>
        <v>0</v>
      </c>
      <c r="K73" s="103" t="s">
        <v>4214</v>
      </c>
    </row>
    <row r="74" spans="1:17" s="72" customFormat="1" x14ac:dyDescent="0.2">
      <c r="A74" s="70" t="s">
        <v>6371</v>
      </c>
      <c r="B74" s="71" t="s">
        <v>967</v>
      </c>
      <c r="C74" s="71">
        <v>-13</v>
      </c>
      <c r="D74" s="71"/>
      <c r="E74" s="71"/>
      <c r="F74" s="38"/>
      <c r="G74" s="71"/>
      <c r="H74" s="71"/>
      <c r="I74" s="71"/>
      <c r="J74" s="71"/>
      <c r="K74" s="72" t="s">
        <v>211</v>
      </c>
    </row>
    <row r="75" spans="1:17" s="3" customFormat="1" ht="17" thickBot="1" x14ac:dyDescent="0.3">
      <c r="A75" s="12">
        <v>44989</v>
      </c>
      <c r="B75" s="53" t="s">
        <v>63</v>
      </c>
      <c r="C75" s="108">
        <v>-19</v>
      </c>
      <c r="D75" s="108"/>
      <c r="E75" s="108"/>
      <c r="F75" s="38"/>
      <c r="G75" s="108">
        <v>-3</v>
      </c>
      <c r="H75" s="108"/>
      <c r="I75" s="108"/>
      <c r="J75" s="108"/>
      <c r="K75" s="3" t="s">
        <v>989</v>
      </c>
      <c r="L75" s="3" t="s">
        <v>6489</v>
      </c>
      <c r="N75" s="764" t="s">
        <v>6970</v>
      </c>
      <c r="O75" s="764"/>
      <c r="P75" s="764"/>
      <c r="Q75" s="764"/>
    </row>
    <row r="76" spans="1:17" s="103" customFormat="1" ht="17" thickBot="1" x14ac:dyDescent="0.3">
      <c r="A76" s="33" t="s">
        <v>6568</v>
      </c>
      <c r="B76" s="54"/>
      <c r="C76" s="64">
        <f>SUM(C73:C75)</f>
        <v>0</v>
      </c>
      <c r="D76" s="64">
        <f t="shared" ref="D76:J76" si="14">SUM(D73:D75)</f>
        <v>0</v>
      </c>
      <c r="E76" s="64">
        <f t="shared" si="14"/>
        <v>0</v>
      </c>
      <c r="F76" s="64">
        <f t="shared" si="14"/>
        <v>0</v>
      </c>
      <c r="G76" s="64">
        <f t="shared" si="14"/>
        <v>0</v>
      </c>
      <c r="H76" s="64">
        <f t="shared" si="14"/>
        <v>0</v>
      </c>
      <c r="I76" s="64">
        <f t="shared" si="14"/>
        <v>0</v>
      </c>
      <c r="J76" s="64">
        <f t="shared" si="14"/>
        <v>0</v>
      </c>
      <c r="K76" s="103" t="s">
        <v>4214</v>
      </c>
    </row>
    <row r="77" spans="1:17" s="72" customFormat="1" x14ac:dyDescent="0.25">
      <c r="A77" s="12"/>
      <c r="B77" s="53"/>
      <c r="C77" s="71"/>
      <c r="D77" s="71"/>
      <c r="E77" s="71"/>
      <c r="F77" s="38"/>
      <c r="G77" s="71"/>
      <c r="H77" s="71"/>
      <c r="I77" s="71"/>
      <c r="J77" s="71"/>
      <c r="K77" s="3"/>
    </row>
    <row r="78" spans="1:17" x14ac:dyDescent="0.2">
      <c r="A78" s="84"/>
      <c r="B78" s="84"/>
      <c r="C78" s="84"/>
      <c r="D78" s="84"/>
      <c r="E78" s="84"/>
      <c r="F78" s="84"/>
      <c r="G78" s="84"/>
      <c r="H78" s="84"/>
      <c r="I78" s="84"/>
      <c r="J78" s="84"/>
    </row>
    <row r="79" spans="1:17" s="3" customFormat="1" ht="17" thickBot="1" x14ac:dyDescent="0.25">
      <c r="A79" s="108"/>
      <c r="B79" s="108"/>
      <c r="C79" s="71"/>
      <c r="D79" s="71"/>
      <c r="E79" s="71"/>
      <c r="F79" s="71"/>
      <c r="G79" s="71"/>
      <c r="H79" s="71"/>
      <c r="I79" s="71"/>
      <c r="J79" s="71"/>
    </row>
    <row r="80" spans="1:17" ht="17" thickBot="1" x14ac:dyDescent="0.3">
      <c r="C80" s="322" t="s">
        <v>1050</v>
      </c>
      <c r="D80" s="1148" t="s">
        <v>3</v>
      </c>
      <c r="E80" s="322" t="s">
        <v>18</v>
      </c>
      <c r="F80" s="322" t="s">
        <v>27</v>
      </c>
      <c r="G80" s="10" t="s">
        <v>26</v>
      </c>
      <c r="H80" s="32" t="s">
        <v>10</v>
      </c>
      <c r="I80" s="32" t="s">
        <v>28</v>
      </c>
      <c r="J80" s="32" t="s">
        <v>4</v>
      </c>
    </row>
    <row r="81" spans="1:13" s="105" customFormat="1" x14ac:dyDescent="0.25">
      <c r="C81" s="882"/>
      <c r="D81" s="1335"/>
      <c r="E81" s="882"/>
      <c r="F81" s="882"/>
      <c r="G81" s="235"/>
      <c r="H81" s="235"/>
      <c r="I81" s="235"/>
      <c r="J81" s="235"/>
    </row>
    <row r="82" spans="1:13" s="105" customFormat="1" x14ac:dyDescent="0.25">
      <c r="A82" s="283" t="s">
        <v>6464</v>
      </c>
      <c r="B82" s="48"/>
      <c r="C82" s="48"/>
      <c r="D82" s="48"/>
      <c r="E82" s="48"/>
      <c r="F82" s="48"/>
      <c r="G82" s="4"/>
      <c r="H82" s="235"/>
      <c r="I82" s="235"/>
      <c r="J82" s="235"/>
    </row>
    <row r="83" spans="1:13" s="105" customFormat="1" x14ac:dyDescent="0.25">
      <c r="A83" s="283" t="s">
        <v>6465</v>
      </c>
      <c r="B83" s="284"/>
      <c r="C83" s="284"/>
      <c r="D83" s="284"/>
      <c r="E83" s="284"/>
      <c r="F83" s="284"/>
      <c r="G83" s="1491"/>
      <c r="H83" s="235"/>
      <c r="I83" s="235"/>
      <c r="J83" s="235"/>
    </row>
    <row r="84" spans="1:13" s="105" customFormat="1" x14ac:dyDescent="0.25">
      <c r="A84" s="680"/>
      <c r="B84" s="129"/>
      <c r="C84" s="129"/>
      <c r="D84" s="129"/>
      <c r="E84" s="129"/>
      <c r="F84" s="129"/>
      <c r="G84" s="144"/>
      <c r="H84" s="235"/>
      <c r="I84" s="235"/>
      <c r="J84" s="235"/>
    </row>
    <row r="85" spans="1:13" s="105" customFormat="1" x14ac:dyDescent="0.25">
      <c r="A85" s="680"/>
      <c r="B85" s="129"/>
      <c r="C85" s="129"/>
      <c r="D85" s="129"/>
      <c r="E85" s="129"/>
      <c r="F85" s="129"/>
      <c r="G85" s="144"/>
      <c r="H85" s="235"/>
      <c r="I85" s="235"/>
      <c r="J85" s="235"/>
    </row>
    <row r="86" spans="1:13" ht="17" x14ac:dyDescent="0.25">
      <c r="A86" s="1333" t="s">
        <v>5109</v>
      </c>
      <c r="B86" s="1333"/>
      <c r="C86" s="1333"/>
      <c r="D86" s="1335"/>
      <c r="E86" s="882"/>
      <c r="F86" s="882"/>
      <c r="G86" s="235"/>
      <c r="H86" s="235"/>
      <c r="I86" s="235"/>
    </row>
    <row r="87" spans="1:13" ht="17" x14ac:dyDescent="0.25">
      <c r="A87" s="1333" t="s">
        <v>5110</v>
      </c>
      <c r="B87" s="1333"/>
      <c r="C87" s="1333"/>
      <c r="D87" s="1335"/>
      <c r="E87" s="1338" t="s">
        <v>5181</v>
      </c>
      <c r="F87" s="1338"/>
      <c r="G87" s="1339"/>
      <c r="H87" s="1339"/>
      <c r="I87" s="1339"/>
      <c r="J87" s="1340"/>
      <c r="K87" s="1340"/>
      <c r="L87" s="1340"/>
      <c r="M87" s="1340"/>
    </row>
    <row r="88" spans="1:13" x14ac:dyDescent="0.25">
      <c r="C88" s="1334"/>
      <c r="D88" s="1335"/>
      <c r="E88" s="882"/>
      <c r="F88" s="882"/>
      <c r="G88" s="235"/>
      <c r="H88" s="235"/>
      <c r="I88" s="235"/>
    </row>
    <row r="89" spans="1:13" x14ac:dyDescent="0.25">
      <c r="C89" s="1334"/>
      <c r="D89" s="1335"/>
      <c r="E89" s="882"/>
      <c r="F89" s="882"/>
      <c r="G89" s="235"/>
      <c r="H89" s="235"/>
      <c r="I89" s="235"/>
    </row>
    <row r="90" spans="1:13" x14ac:dyDescent="0.2">
      <c r="A90" s="1314" t="s">
        <v>4907</v>
      </c>
      <c r="B90" s="1314"/>
      <c r="C90" s="1314"/>
      <c r="D90" s="1314"/>
      <c r="E90" s="1314"/>
      <c r="F90" s="1314"/>
      <c r="G90" s="1314"/>
    </row>
    <row r="92" spans="1:13" x14ac:dyDescent="0.2">
      <c r="A92" s="59" t="s">
        <v>4329</v>
      </c>
      <c r="B92" s="59"/>
      <c r="C92" s="59"/>
      <c r="D92" s="59"/>
      <c r="F92" s="1295" t="s">
        <v>4754</v>
      </c>
      <c r="G92" s="1295"/>
      <c r="H92" s="1295"/>
      <c r="I92" s="1294"/>
      <c r="J92" s="1294"/>
    </row>
    <row r="93" spans="1:13" x14ac:dyDescent="0.2">
      <c r="A93" s="59" t="s">
        <v>4330</v>
      </c>
      <c r="B93" s="59"/>
      <c r="C93" s="59"/>
      <c r="D93" s="59"/>
      <c r="F93" s="1295" t="s">
        <v>4755</v>
      </c>
      <c r="G93" s="1295"/>
      <c r="H93" s="1295"/>
      <c r="I93" s="1294"/>
      <c r="J93" s="1294"/>
    </row>
    <row r="94" spans="1:13" x14ac:dyDescent="0.2">
      <c r="F94" s="1295" t="s">
        <v>4756</v>
      </c>
      <c r="G94" s="1295"/>
      <c r="H94" s="1295"/>
      <c r="I94" s="1294"/>
      <c r="J94" s="1294"/>
    </row>
    <row r="95" spans="1:13" x14ac:dyDescent="0.2">
      <c r="A95" s="58" t="s">
        <v>5063</v>
      </c>
      <c r="B95" s="58"/>
      <c r="C95" s="58"/>
    </row>
  </sheetData>
  <pageMargins left="0.7" right="0.7" top="0.75" bottom="0.75" header="0.3" footer="0.3"/>
  <pageSetup orientation="portrait" horizontalDpi="4294967293" verticalDpi="4294967293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tabColor rgb="FFC00000"/>
  </sheetPr>
  <dimension ref="A1:G47"/>
  <sheetViews>
    <sheetView topLeftCell="A43" workbookViewId="0">
      <selection activeCell="I61" sqref="I61"/>
    </sheetView>
  </sheetViews>
  <sheetFormatPr baseColWidth="10" defaultColWidth="8.83203125" defaultRowHeight="16" x14ac:dyDescent="0.2"/>
  <cols>
    <col min="1" max="1" width="15.5" style="65" customWidth="1"/>
    <col min="2" max="2" width="20.83203125" style="65" customWidth="1"/>
    <col min="3" max="3" width="7.83203125" style="65" customWidth="1"/>
    <col min="4" max="4" width="8.83203125" style="65" customWidth="1"/>
    <col min="5" max="242" width="8.83203125" style="65"/>
    <col min="243" max="243" width="11" style="65" customWidth="1"/>
    <col min="244" max="244" width="18.33203125" style="65" customWidth="1"/>
    <col min="245" max="246" width="8.1640625" style="65" customWidth="1"/>
    <col min="247" max="247" width="8.6640625" style="65" customWidth="1"/>
    <col min="248" max="248" width="8.1640625" style="65" customWidth="1"/>
    <col min="249" max="249" width="7.83203125" style="65" customWidth="1"/>
    <col min="250" max="250" width="7.5" style="65" customWidth="1"/>
    <col min="251" max="498" width="8.83203125" style="65"/>
    <col min="499" max="499" width="11" style="65" customWidth="1"/>
    <col min="500" max="500" width="18.33203125" style="65" customWidth="1"/>
    <col min="501" max="502" width="8.1640625" style="65" customWidth="1"/>
    <col min="503" max="503" width="8.6640625" style="65" customWidth="1"/>
    <col min="504" max="504" width="8.1640625" style="65" customWidth="1"/>
    <col min="505" max="505" width="7.83203125" style="65" customWidth="1"/>
    <col min="506" max="506" width="7.5" style="65" customWidth="1"/>
    <col min="507" max="754" width="8.83203125" style="65"/>
    <col min="755" max="755" width="11" style="65" customWidth="1"/>
    <col min="756" max="756" width="18.33203125" style="65" customWidth="1"/>
    <col min="757" max="758" width="8.1640625" style="65" customWidth="1"/>
    <col min="759" max="759" width="8.6640625" style="65" customWidth="1"/>
    <col min="760" max="760" width="8.1640625" style="65" customWidth="1"/>
    <col min="761" max="761" width="7.83203125" style="65" customWidth="1"/>
    <col min="762" max="762" width="7.5" style="65" customWidth="1"/>
    <col min="763" max="1010" width="8.83203125" style="65"/>
    <col min="1011" max="1011" width="11" style="65" customWidth="1"/>
    <col min="1012" max="1012" width="18.33203125" style="65" customWidth="1"/>
    <col min="1013" max="1014" width="8.1640625" style="65" customWidth="1"/>
    <col min="1015" max="1015" width="8.6640625" style="65" customWidth="1"/>
    <col min="1016" max="1016" width="8.1640625" style="65" customWidth="1"/>
    <col min="1017" max="1017" width="7.83203125" style="65" customWidth="1"/>
    <col min="1018" max="1018" width="7.5" style="65" customWidth="1"/>
    <col min="1019" max="1266" width="8.83203125" style="65"/>
    <col min="1267" max="1267" width="11" style="65" customWidth="1"/>
    <col min="1268" max="1268" width="18.33203125" style="65" customWidth="1"/>
    <col min="1269" max="1270" width="8.1640625" style="65" customWidth="1"/>
    <col min="1271" max="1271" width="8.6640625" style="65" customWidth="1"/>
    <col min="1272" max="1272" width="8.1640625" style="65" customWidth="1"/>
    <col min="1273" max="1273" width="7.83203125" style="65" customWidth="1"/>
    <col min="1274" max="1274" width="7.5" style="65" customWidth="1"/>
    <col min="1275" max="1522" width="8.83203125" style="65"/>
    <col min="1523" max="1523" width="11" style="65" customWidth="1"/>
    <col min="1524" max="1524" width="18.33203125" style="65" customWidth="1"/>
    <col min="1525" max="1526" width="8.1640625" style="65" customWidth="1"/>
    <col min="1527" max="1527" width="8.6640625" style="65" customWidth="1"/>
    <col min="1528" max="1528" width="8.1640625" style="65" customWidth="1"/>
    <col min="1529" max="1529" width="7.83203125" style="65" customWidth="1"/>
    <col min="1530" max="1530" width="7.5" style="65" customWidth="1"/>
    <col min="1531" max="1778" width="8.83203125" style="65"/>
    <col min="1779" max="1779" width="11" style="65" customWidth="1"/>
    <col min="1780" max="1780" width="18.33203125" style="65" customWidth="1"/>
    <col min="1781" max="1782" width="8.1640625" style="65" customWidth="1"/>
    <col min="1783" max="1783" width="8.6640625" style="65" customWidth="1"/>
    <col min="1784" max="1784" width="8.1640625" style="65" customWidth="1"/>
    <col min="1785" max="1785" width="7.83203125" style="65" customWidth="1"/>
    <col min="1786" max="1786" width="7.5" style="65" customWidth="1"/>
    <col min="1787" max="2034" width="8.83203125" style="65"/>
    <col min="2035" max="2035" width="11" style="65" customWidth="1"/>
    <col min="2036" max="2036" width="18.33203125" style="65" customWidth="1"/>
    <col min="2037" max="2038" width="8.1640625" style="65" customWidth="1"/>
    <col min="2039" max="2039" width="8.6640625" style="65" customWidth="1"/>
    <col min="2040" max="2040" width="8.1640625" style="65" customWidth="1"/>
    <col min="2041" max="2041" width="7.83203125" style="65" customWidth="1"/>
    <col min="2042" max="2042" width="7.5" style="65" customWidth="1"/>
    <col min="2043" max="2290" width="8.83203125" style="65"/>
    <col min="2291" max="2291" width="11" style="65" customWidth="1"/>
    <col min="2292" max="2292" width="18.33203125" style="65" customWidth="1"/>
    <col min="2293" max="2294" width="8.1640625" style="65" customWidth="1"/>
    <col min="2295" max="2295" width="8.6640625" style="65" customWidth="1"/>
    <col min="2296" max="2296" width="8.1640625" style="65" customWidth="1"/>
    <col min="2297" max="2297" width="7.83203125" style="65" customWidth="1"/>
    <col min="2298" max="2298" width="7.5" style="65" customWidth="1"/>
    <col min="2299" max="2546" width="8.83203125" style="65"/>
    <col min="2547" max="2547" width="11" style="65" customWidth="1"/>
    <col min="2548" max="2548" width="18.33203125" style="65" customWidth="1"/>
    <col min="2549" max="2550" width="8.1640625" style="65" customWidth="1"/>
    <col min="2551" max="2551" width="8.6640625" style="65" customWidth="1"/>
    <col min="2552" max="2552" width="8.1640625" style="65" customWidth="1"/>
    <col min="2553" max="2553" width="7.83203125" style="65" customWidth="1"/>
    <col min="2554" max="2554" width="7.5" style="65" customWidth="1"/>
    <col min="2555" max="2802" width="8.83203125" style="65"/>
    <col min="2803" max="2803" width="11" style="65" customWidth="1"/>
    <col min="2804" max="2804" width="18.33203125" style="65" customWidth="1"/>
    <col min="2805" max="2806" width="8.1640625" style="65" customWidth="1"/>
    <col min="2807" max="2807" width="8.6640625" style="65" customWidth="1"/>
    <col min="2808" max="2808" width="8.1640625" style="65" customWidth="1"/>
    <col min="2809" max="2809" width="7.83203125" style="65" customWidth="1"/>
    <col min="2810" max="2810" width="7.5" style="65" customWidth="1"/>
    <col min="2811" max="3058" width="8.83203125" style="65"/>
    <col min="3059" max="3059" width="11" style="65" customWidth="1"/>
    <col min="3060" max="3060" width="18.33203125" style="65" customWidth="1"/>
    <col min="3061" max="3062" width="8.1640625" style="65" customWidth="1"/>
    <col min="3063" max="3063" width="8.6640625" style="65" customWidth="1"/>
    <col min="3064" max="3064" width="8.1640625" style="65" customWidth="1"/>
    <col min="3065" max="3065" width="7.83203125" style="65" customWidth="1"/>
    <col min="3066" max="3066" width="7.5" style="65" customWidth="1"/>
    <col min="3067" max="3314" width="8.83203125" style="65"/>
    <col min="3315" max="3315" width="11" style="65" customWidth="1"/>
    <col min="3316" max="3316" width="18.33203125" style="65" customWidth="1"/>
    <col min="3317" max="3318" width="8.1640625" style="65" customWidth="1"/>
    <col min="3319" max="3319" width="8.6640625" style="65" customWidth="1"/>
    <col min="3320" max="3320" width="8.1640625" style="65" customWidth="1"/>
    <col min="3321" max="3321" width="7.83203125" style="65" customWidth="1"/>
    <col min="3322" max="3322" width="7.5" style="65" customWidth="1"/>
    <col min="3323" max="3570" width="8.83203125" style="65"/>
    <col min="3571" max="3571" width="11" style="65" customWidth="1"/>
    <col min="3572" max="3572" width="18.33203125" style="65" customWidth="1"/>
    <col min="3573" max="3574" width="8.1640625" style="65" customWidth="1"/>
    <col min="3575" max="3575" width="8.6640625" style="65" customWidth="1"/>
    <col min="3576" max="3576" width="8.1640625" style="65" customWidth="1"/>
    <col min="3577" max="3577" width="7.83203125" style="65" customWidth="1"/>
    <col min="3578" max="3578" width="7.5" style="65" customWidth="1"/>
    <col min="3579" max="3826" width="8.83203125" style="65"/>
    <col min="3827" max="3827" width="11" style="65" customWidth="1"/>
    <col min="3828" max="3828" width="18.33203125" style="65" customWidth="1"/>
    <col min="3829" max="3830" width="8.1640625" style="65" customWidth="1"/>
    <col min="3831" max="3831" width="8.6640625" style="65" customWidth="1"/>
    <col min="3832" max="3832" width="8.1640625" style="65" customWidth="1"/>
    <col min="3833" max="3833" width="7.83203125" style="65" customWidth="1"/>
    <col min="3834" max="3834" width="7.5" style="65" customWidth="1"/>
    <col min="3835" max="4082" width="8.83203125" style="65"/>
    <col min="4083" max="4083" width="11" style="65" customWidth="1"/>
    <col min="4084" max="4084" width="18.33203125" style="65" customWidth="1"/>
    <col min="4085" max="4086" width="8.1640625" style="65" customWidth="1"/>
    <col min="4087" max="4087" width="8.6640625" style="65" customWidth="1"/>
    <col min="4088" max="4088" width="8.1640625" style="65" customWidth="1"/>
    <col min="4089" max="4089" width="7.83203125" style="65" customWidth="1"/>
    <col min="4090" max="4090" width="7.5" style="65" customWidth="1"/>
    <col min="4091" max="4338" width="8.83203125" style="65"/>
    <col min="4339" max="4339" width="11" style="65" customWidth="1"/>
    <col min="4340" max="4340" width="18.33203125" style="65" customWidth="1"/>
    <col min="4341" max="4342" width="8.1640625" style="65" customWidth="1"/>
    <col min="4343" max="4343" width="8.6640625" style="65" customWidth="1"/>
    <col min="4344" max="4344" width="8.1640625" style="65" customWidth="1"/>
    <col min="4345" max="4345" width="7.83203125" style="65" customWidth="1"/>
    <col min="4346" max="4346" width="7.5" style="65" customWidth="1"/>
    <col min="4347" max="4594" width="8.83203125" style="65"/>
    <col min="4595" max="4595" width="11" style="65" customWidth="1"/>
    <col min="4596" max="4596" width="18.33203125" style="65" customWidth="1"/>
    <col min="4597" max="4598" width="8.1640625" style="65" customWidth="1"/>
    <col min="4599" max="4599" width="8.6640625" style="65" customWidth="1"/>
    <col min="4600" max="4600" width="8.1640625" style="65" customWidth="1"/>
    <col min="4601" max="4601" width="7.83203125" style="65" customWidth="1"/>
    <col min="4602" max="4602" width="7.5" style="65" customWidth="1"/>
    <col min="4603" max="4850" width="8.83203125" style="65"/>
    <col min="4851" max="4851" width="11" style="65" customWidth="1"/>
    <col min="4852" max="4852" width="18.33203125" style="65" customWidth="1"/>
    <col min="4853" max="4854" width="8.1640625" style="65" customWidth="1"/>
    <col min="4855" max="4855" width="8.6640625" style="65" customWidth="1"/>
    <col min="4856" max="4856" width="8.1640625" style="65" customWidth="1"/>
    <col min="4857" max="4857" width="7.83203125" style="65" customWidth="1"/>
    <col min="4858" max="4858" width="7.5" style="65" customWidth="1"/>
    <col min="4859" max="5106" width="8.83203125" style="65"/>
    <col min="5107" max="5107" width="11" style="65" customWidth="1"/>
    <col min="5108" max="5108" width="18.33203125" style="65" customWidth="1"/>
    <col min="5109" max="5110" width="8.1640625" style="65" customWidth="1"/>
    <col min="5111" max="5111" width="8.6640625" style="65" customWidth="1"/>
    <col min="5112" max="5112" width="8.1640625" style="65" customWidth="1"/>
    <col min="5113" max="5113" width="7.83203125" style="65" customWidth="1"/>
    <col min="5114" max="5114" width="7.5" style="65" customWidth="1"/>
    <col min="5115" max="5362" width="8.83203125" style="65"/>
    <col min="5363" max="5363" width="11" style="65" customWidth="1"/>
    <col min="5364" max="5364" width="18.33203125" style="65" customWidth="1"/>
    <col min="5365" max="5366" width="8.1640625" style="65" customWidth="1"/>
    <col min="5367" max="5367" width="8.6640625" style="65" customWidth="1"/>
    <col min="5368" max="5368" width="8.1640625" style="65" customWidth="1"/>
    <col min="5369" max="5369" width="7.83203125" style="65" customWidth="1"/>
    <col min="5370" max="5370" width="7.5" style="65" customWidth="1"/>
    <col min="5371" max="5618" width="8.83203125" style="65"/>
    <col min="5619" max="5619" width="11" style="65" customWidth="1"/>
    <col min="5620" max="5620" width="18.33203125" style="65" customWidth="1"/>
    <col min="5621" max="5622" width="8.1640625" style="65" customWidth="1"/>
    <col min="5623" max="5623" width="8.6640625" style="65" customWidth="1"/>
    <col min="5624" max="5624" width="8.1640625" style="65" customWidth="1"/>
    <col min="5625" max="5625" width="7.83203125" style="65" customWidth="1"/>
    <col min="5626" max="5626" width="7.5" style="65" customWidth="1"/>
    <col min="5627" max="5874" width="8.83203125" style="65"/>
    <col min="5875" max="5875" width="11" style="65" customWidth="1"/>
    <col min="5876" max="5876" width="18.33203125" style="65" customWidth="1"/>
    <col min="5877" max="5878" width="8.1640625" style="65" customWidth="1"/>
    <col min="5879" max="5879" width="8.6640625" style="65" customWidth="1"/>
    <col min="5880" max="5880" width="8.1640625" style="65" customWidth="1"/>
    <col min="5881" max="5881" width="7.83203125" style="65" customWidth="1"/>
    <col min="5882" max="5882" width="7.5" style="65" customWidth="1"/>
    <col min="5883" max="6130" width="8.83203125" style="65"/>
    <col min="6131" max="6131" width="11" style="65" customWidth="1"/>
    <col min="6132" max="6132" width="18.33203125" style="65" customWidth="1"/>
    <col min="6133" max="6134" width="8.1640625" style="65" customWidth="1"/>
    <col min="6135" max="6135" width="8.6640625" style="65" customWidth="1"/>
    <col min="6136" max="6136" width="8.1640625" style="65" customWidth="1"/>
    <col min="6137" max="6137" width="7.83203125" style="65" customWidth="1"/>
    <col min="6138" max="6138" width="7.5" style="65" customWidth="1"/>
    <col min="6139" max="6386" width="8.83203125" style="65"/>
    <col min="6387" max="6387" width="11" style="65" customWidth="1"/>
    <col min="6388" max="6388" width="18.33203125" style="65" customWidth="1"/>
    <col min="6389" max="6390" width="8.1640625" style="65" customWidth="1"/>
    <col min="6391" max="6391" width="8.6640625" style="65" customWidth="1"/>
    <col min="6392" max="6392" width="8.1640625" style="65" customWidth="1"/>
    <col min="6393" max="6393" width="7.83203125" style="65" customWidth="1"/>
    <col min="6394" max="6394" width="7.5" style="65" customWidth="1"/>
    <col min="6395" max="6642" width="8.83203125" style="65"/>
    <col min="6643" max="6643" width="11" style="65" customWidth="1"/>
    <col min="6644" max="6644" width="18.33203125" style="65" customWidth="1"/>
    <col min="6645" max="6646" width="8.1640625" style="65" customWidth="1"/>
    <col min="6647" max="6647" width="8.6640625" style="65" customWidth="1"/>
    <col min="6648" max="6648" width="8.1640625" style="65" customWidth="1"/>
    <col min="6649" max="6649" width="7.83203125" style="65" customWidth="1"/>
    <col min="6650" max="6650" width="7.5" style="65" customWidth="1"/>
    <col min="6651" max="6898" width="8.83203125" style="65"/>
    <col min="6899" max="6899" width="11" style="65" customWidth="1"/>
    <col min="6900" max="6900" width="18.33203125" style="65" customWidth="1"/>
    <col min="6901" max="6902" width="8.1640625" style="65" customWidth="1"/>
    <col min="6903" max="6903" width="8.6640625" style="65" customWidth="1"/>
    <col min="6904" max="6904" width="8.1640625" style="65" customWidth="1"/>
    <col min="6905" max="6905" width="7.83203125" style="65" customWidth="1"/>
    <col min="6906" max="6906" width="7.5" style="65" customWidth="1"/>
    <col min="6907" max="7154" width="8.83203125" style="65"/>
    <col min="7155" max="7155" width="11" style="65" customWidth="1"/>
    <col min="7156" max="7156" width="18.33203125" style="65" customWidth="1"/>
    <col min="7157" max="7158" width="8.1640625" style="65" customWidth="1"/>
    <col min="7159" max="7159" width="8.6640625" style="65" customWidth="1"/>
    <col min="7160" max="7160" width="8.1640625" style="65" customWidth="1"/>
    <col min="7161" max="7161" width="7.83203125" style="65" customWidth="1"/>
    <col min="7162" max="7162" width="7.5" style="65" customWidth="1"/>
    <col min="7163" max="7410" width="8.83203125" style="65"/>
    <col min="7411" max="7411" width="11" style="65" customWidth="1"/>
    <col min="7412" max="7412" width="18.33203125" style="65" customWidth="1"/>
    <col min="7413" max="7414" width="8.1640625" style="65" customWidth="1"/>
    <col min="7415" max="7415" width="8.6640625" style="65" customWidth="1"/>
    <col min="7416" max="7416" width="8.1640625" style="65" customWidth="1"/>
    <col min="7417" max="7417" width="7.83203125" style="65" customWidth="1"/>
    <col min="7418" max="7418" width="7.5" style="65" customWidth="1"/>
    <col min="7419" max="7666" width="8.83203125" style="65"/>
    <col min="7667" max="7667" width="11" style="65" customWidth="1"/>
    <col min="7668" max="7668" width="18.33203125" style="65" customWidth="1"/>
    <col min="7669" max="7670" width="8.1640625" style="65" customWidth="1"/>
    <col min="7671" max="7671" width="8.6640625" style="65" customWidth="1"/>
    <col min="7672" max="7672" width="8.1640625" style="65" customWidth="1"/>
    <col min="7673" max="7673" width="7.83203125" style="65" customWidth="1"/>
    <col min="7674" max="7674" width="7.5" style="65" customWidth="1"/>
    <col min="7675" max="7922" width="8.83203125" style="65"/>
    <col min="7923" max="7923" width="11" style="65" customWidth="1"/>
    <col min="7924" max="7924" width="18.33203125" style="65" customWidth="1"/>
    <col min="7925" max="7926" width="8.1640625" style="65" customWidth="1"/>
    <col min="7927" max="7927" width="8.6640625" style="65" customWidth="1"/>
    <col min="7928" max="7928" width="8.1640625" style="65" customWidth="1"/>
    <col min="7929" max="7929" width="7.83203125" style="65" customWidth="1"/>
    <col min="7930" max="7930" width="7.5" style="65" customWidth="1"/>
    <col min="7931" max="8178" width="8.83203125" style="65"/>
    <col min="8179" max="8179" width="11" style="65" customWidth="1"/>
    <col min="8180" max="8180" width="18.33203125" style="65" customWidth="1"/>
    <col min="8181" max="8182" width="8.1640625" style="65" customWidth="1"/>
    <col min="8183" max="8183" width="8.6640625" style="65" customWidth="1"/>
    <col min="8184" max="8184" width="8.1640625" style="65" customWidth="1"/>
    <col min="8185" max="8185" width="7.83203125" style="65" customWidth="1"/>
    <col min="8186" max="8186" width="7.5" style="65" customWidth="1"/>
    <col min="8187" max="8434" width="8.83203125" style="65"/>
    <col min="8435" max="8435" width="11" style="65" customWidth="1"/>
    <col min="8436" max="8436" width="18.33203125" style="65" customWidth="1"/>
    <col min="8437" max="8438" width="8.1640625" style="65" customWidth="1"/>
    <col min="8439" max="8439" width="8.6640625" style="65" customWidth="1"/>
    <col min="8440" max="8440" width="8.1640625" style="65" customWidth="1"/>
    <col min="8441" max="8441" width="7.83203125" style="65" customWidth="1"/>
    <col min="8442" max="8442" width="7.5" style="65" customWidth="1"/>
    <col min="8443" max="8690" width="8.83203125" style="65"/>
    <col min="8691" max="8691" width="11" style="65" customWidth="1"/>
    <col min="8692" max="8692" width="18.33203125" style="65" customWidth="1"/>
    <col min="8693" max="8694" width="8.1640625" style="65" customWidth="1"/>
    <col min="8695" max="8695" width="8.6640625" style="65" customWidth="1"/>
    <col min="8696" max="8696" width="8.1640625" style="65" customWidth="1"/>
    <col min="8697" max="8697" width="7.83203125" style="65" customWidth="1"/>
    <col min="8698" max="8698" width="7.5" style="65" customWidth="1"/>
    <col min="8699" max="8946" width="8.83203125" style="65"/>
    <col min="8947" max="8947" width="11" style="65" customWidth="1"/>
    <col min="8948" max="8948" width="18.33203125" style="65" customWidth="1"/>
    <col min="8949" max="8950" width="8.1640625" style="65" customWidth="1"/>
    <col min="8951" max="8951" width="8.6640625" style="65" customWidth="1"/>
    <col min="8952" max="8952" width="8.1640625" style="65" customWidth="1"/>
    <col min="8953" max="8953" width="7.83203125" style="65" customWidth="1"/>
    <col min="8954" max="8954" width="7.5" style="65" customWidth="1"/>
    <col min="8955" max="9202" width="8.83203125" style="65"/>
    <col min="9203" max="9203" width="11" style="65" customWidth="1"/>
    <col min="9204" max="9204" width="18.33203125" style="65" customWidth="1"/>
    <col min="9205" max="9206" width="8.1640625" style="65" customWidth="1"/>
    <col min="9207" max="9207" width="8.6640625" style="65" customWidth="1"/>
    <col min="9208" max="9208" width="8.1640625" style="65" customWidth="1"/>
    <col min="9209" max="9209" width="7.83203125" style="65" customWidth="1"/>
    <col min="9210" max="9210" width="7.5" style="65" customWidth="1"/>
    <col min="9211" max="9458" width="8.83203125" style="65"/>
    <col min="9459" max="9459" width="11" style="65" customWidth="1"/>
    <col min="9460" max="9460" width="18.33203125" style="65" customWidth="1"/>
    <col min="9461" max="9462" width="8.1640625" style="65" customWidth="1"/>
    <col min="9463" max="9463" width="8.6640625" style="65" customWidth="1"/>
    <col min="9464" max="9464" width="8.1640625" style="65" customWidth="1"/>
    <col min="9465" max="9465" width="7.83203125" style="65" customWidth="1"/>
    <col min="9466" max="9466" width="7.5" style="65" customWidth="1"/>
    <col min="9467" max="9714" width="8.83203125" style="65"/>
    <col min="9715" max="9715" width="11" style="65" customWidth="1"/>
    <col min="9716" max="9716" width="18.33203125" style="65" customWidth="1"/>
    <col min="9717" max="9718" width="8.1640625" style="65" customWidth="1"/>
    <col min="9719" max="9719" width="8.6640625" style="65" customWidth="1"/>
    <col min="9720" max="9720" width="8.1640625" style="65" customWidth="1"/>
    <col min="9721" max="9721" width="7.83203125" style="65" customWidth="1"/>
    <col min="9722" max="9722" width="7.5" style="65" customWidth="1"/>
    <col min="9723" max="9970" width="8.83203125" style="65"/>
    <col min="9971" max="9971" width="11" style="65" customWidth="1"/>
    <col min="9972" max="9972" width="18.33203125" style="65" customWidth="1"/>
    <col min="9973" max="9974" width="8.1640625" style="65" customWidth="1"/>
    <col min="9975" max="9975" width="8.6640625" style="65" customWidth="1"/>
    <col min="9976" max="9976" width="8.1640625" style="65" customWidth="1"/>
    <col min="9977" max="9977" width="7.83203125" style="65" customWidth="1"/>
    <col min="9978" max="9978" width="7.5" style="65" customWidth="1"/>
    <col min="9979" max="10226" width="8.83203125" style="65"/>
    <col min="10227" max="10227" width="11" style="65" customWidth="1"/>
    <col min="10228" max="10228" width="18.33203125" style="65" customWidth="1"/>
    <col min="10229" max="10230" width="8.1640625" style="65" customWidth="1"/>
    <col min="10231" max="10231" width="8.6640625" style="65" customWidth="1"/>
    <col min="10232" max="10232" width="8.1640625" style="65" customWidth="1"/>
    <col min="10233" max="10233" width="7.83203125" style="65" customWidth="1"/>
    <col min="10234" max="10234" width="7.5" style="65" customWidth="1"/>
    <col min="10235" max="10482" width="8.83203125" style="65"/>
    <col min="10483" max="10483" width="11" style="65" customWidth="1"/>
    <col min="10484" max="10484" width="18.33203125" style="65" customWidth="1"/>
    <col min="10485" max="10486" width="8.1640625" style="65" customWidth="1"/>
    <col min="10487" max="10487" width="8.6640625" style="65" customWidth="1"/>
    <col min="10488" max="10488" width="8.1640625" style="65" customWidth="1"/>
    <col min="10489" max="10489" width="7.83203125" style="65" customWidth="1"/>
    <col min="10490" max="10490" width="7.5" style="65" customWidth="1"/>
    <col min="10491" max="10738" width="8.83203125" style="65"/>
    <col min="10739" max="10739" width="11" style="65" customWidth="1"/>
    <col min="10740" max="10740" width="18.33203125" style="65" customWidth="1"/>
    <col min="10741" max="10742" width="8.1640625" style="65" customWidth="1"/>
    <col min="10743" max="10743" width="8.6640625" style="65" customWidth="1"/>
    <col min="10744" max="10744" width="8.1640625" style="65" customWidth="1"/>
    <col min="10745" max="10745" width="7.83203125" style="65" customWidth="1"/>
    <col min="10746" max="10746" width="7.5" style="65" customWidth="1"/>
    <col min="10747" max="10994" width="8.83203125" style="65"/>
    <col min="10995" max="10995" width="11" style="65" customWidth="1"/>
    <col min="10996" max="10996" width="18.33203125" style="65" customWidth="1"/>
    <col min="10997" max="10998" width="8.1640625" style="65" customWidth="1"/>
    <col min="10999" max="10999" width="8.6640625" style="65" customWidth="1"/>
    <col min="11000" max="11000" width="8.1640625" style="65" customWidth="1"/>
    <col min="11001" max="11001" width="7.83203125" style="65" customWidth="1"/>
    <col min="11002" max="11002" width="7.5" style="65" customWidth="1"/>
    <col min="11003" max="11250" width="8.83203125" style="65"/>
    <col min="11251" max="11251" width="11" style="65" customWidth="1"/>
    <col min="11252" max="11252" width="18.33203125" style="65" customWidth="1"/>
    <col min="11253" max="11254" width="8.1640625" style="65" customWidth="1"/>
    <col min="11255" max="11255" width="8.6640625" style="65" customWidth="1"/>
    <col min="11256" max="11256" width="8.1640625" style="65" customWidth="1"/>
    <col min="11257" max="11257" width="7.83203125" style="65" customWidth="1"/>
    <col min="11258" max="11258" width="7.5" style="65" customWidth="1"/>
    <col min="11259" max="11506" width="8.83203125" style="65"/>
    <col min="11507" max="11507" width="11" style="65" customWidth="1"/>
    <col min="11508" max="11508" width="18.33203125" style="65" customWidth="1"/>
    <col min="11509" max="11510" width="8.1640625" style="65" customWidth="1"/>
    <col min="11511" max="11511" width="8.6640625" style="65" customWidth="1"/>
    <col min="11512" max="11512" width="8.1640625" style="65" customWidth="1"/>
    <col min="11513" max="11513" width="7.83203125" style="65" customWidth="1"/>
    <col min="11514" max="11514" width="7.5" style="65" customWidth="1"/>
    <col min="11515" max="11762" width="8.83203125" style="65"/>
    <col min="11763" max="11763" width="11" style="65" customWidth="1"/>
    <col min="11764" max="11764" width="18.33203125" style="65" customWidth="1"/>
    <col min="11765" max="11766" width="8.1640625" style="65" customWidth="1"/>
    <col min="11767" max="11767" width="8.6640625" style="65" customWidth="1"/>
    <col min="11768" max="11768" width="8.1640625" style="65" customWidth="1"/>
    <col min="11769" max="11769" width="7.83203125" style="65" customWidth="1"/>
    <col min="11770" max="11770" width="7.5" style="65" customWidth="1"/>
    <col min="11771" max="12018" width="8.83203125" style="65"/>
    <col min="12019" max="12019" width="11" style="65" customWidth="1"/>
    <col min="12020" max="12020" width="18.33203125" style="65" customWidth="1"/>
    <col min="12021" max="12022" width="8.1640625" style="65" customWidth="1"/>
    <col min="12023" max="12023" width="8.6640625" style="65" customWidth="1"/>
    <col min="12024" max="12024" width="8.1640625" style="65" customWidth="1"/>
    <col min="12025" max="12025" width="7.83203125" style="65" customWidth="1"/>
    <col min="12026" max="12026" width="7.5" style="65" customWidth="1"/>
    <col min="12027" max="12274" width="8.83203125" style="65"/>
    <col min="12275" max="12275" width="11" style="65" customWidth="1"/>
    <col min="12276" max="12276" width="18.33203125" style="65" customWidth="1"/>
    <col min="12277" max="12278" width="8.1640625" style="65" customWidth="1"/>
    <col min="12279" max="12279" width="8.6640625" style="65" customWidth="1"/>
    <col min="12280" max="12280" width="8.1640625" style="65" customWidth="1"/>
    <col min="12281" max="12281" width="7.83203125" style="65" customWidth="1"/>
    <col min="12282" max="12282" width="7.5" style="65" customWidth="1"/>
    <col min="12283" max="12530" width="8.83203125" style="65"/>
    <col min="12531" max="12531" width="11" style="65" customWidth="1"/>
    <col min="12532" max="12532" width="18.33203125" style="65" customWidth="1"/>
    <col min="12533" max="12534" width="8.1640625" style="65" customWidth="1"/>
    <col min="12535" max="12535" width="8.6640625" style="65" customWidth="1"/>
    <col min="12536" max="12536" width="8.1640625" style="65" customWidth="1"/>
    <col min="12537" max="12537" width="7.83203125" style="65" customWidth="1"/>
    <col min="12538" max="12538" width="7.5" style="65" customWidth="1"/>
    <col min="12539" max="12786" width="8.83203125" style="65"/>
    <col min="12787" max="12787" width="11" style="65" customWidth="1"/>
    <col min="12788" max="12788" width="18.33203125" style="65" customWidth="1"/>
    <col min="12789" max="12790" width="8.1640625" style="65" customWidth="1"/>
    <col min="12791" max="12791" width="8.6640625" style="65" customWidth="1"/>
    <col min="12792" max="12792" width="8.1640625" style="65" customWidth="1"/>
    <col min="12793" max="12793" width="7.83203125" style="65" customWidth="1"/>
    <col min="12794" max="12794" width="7.5" style="65" customWidth="1"/>
    <col min="12795" max="13042" width="8.83203125" style="65"/>
    <col min="13043" max="13043" width="11" style="65" customWidth="1"/>
    <col min="13044" max="13044" width="18.33203125" style="65" customWidth="1"/>
    <col min="13045" max="13046" width="8.1640625" style="65" customWidth="1"/>
    <col min="13047" max="13047" width="8.6640625" style="65" customWidth="1"/>
    <col min="13048" max="13048" width="8.1640625" style="65" customWidth="1"/>
    <col min="13049" max="13049" width="7.83203125" style="65" customWidth="1"/>
    <col min="13050" max="13050" width="7.5" style="65" customWidth="1"/>
    <col min="13051" max="13298" width="8.83203125" style="65"/>
    <col min="13299" max="13299" width="11" style="65" customWidth="1"/>
    <col min="13300" max="13300" width="18.33203125" style="65" customWidth="1"/>
    <col min="13301" max="13302" width="8.1640625" style="65" customWidth="1"/>
    <col min="13303" max="13303" width="8.6640625" style="65" customWidth="1"/>
    <col min="13304" max="13304" width="8.1640625" style="65" customWidth="1"/>
    <col min="13305" max="13305" width="7.83203125" style="65" customWidth="1"/>
    <col min="13306" max="13306" width="7.5" style="65" customWidth="1"/>
    <col min="13307" max="13554" width="8.83203125" style="65"/>
    <col min="13555" max="13555" width="11" style="65" customWidth="1"/>
    <col min="13556" max="13556" width="18.33203125" style="65" customWidth="1"/>
    <col min="13557" max="13558" width="8.1640625" style="65" customWidth="1"/>
    <col min="13559" max="13559" width="8.6640625" style="65" customWidth="1"/>
    <col min="13560" max="13560" width="8.1640625" style="65" customWidth="1"/>
    <col min="13561" max="13561" width="7.83203125" style="65" customWidth="1"/>
    <col min="13562" max="13562" width="7.5" style="65" customWidth="1"/>
    <col min="13563" max="13810" width="8.83203125" style="65"/>
    <col min="13811" max="13811" width="11" style="65" customWidth="1"/>
    <col min="13812" max="13812" width="18.33203125" style="65" customWidth="1"/>
    <col min="13813" max="13814" width="8.1640625" style="65" customWidth="1"/>
    <col min="13815" max="13815" width="8.6640625" style="65" customWidth="1"/>
    <col min="13816" max="13816" width="8.1640625" style="65" customWidth="1"/>
    <col min="13817" max="13817" width="7.83203125" style="65" customWidth="1"/>
    <col min="13818" max="13818" width="7.5" style="65" customWidth="1"/>
    <col min="13819" max="14066" width="8.83203125" style="65"/>
    <col min="14067" max="14067" width="11" style="65" customWidth="1"/>
    <col min="14068" max="14068" width="18.33203125" style="65" customWidth="1"/>
    <col min="14069" max="14070" width="8.1640625" style="65" customWidth="1"/>
    <col min="14071" max="14071" width="8.6640625" style="65" customWidth="1"/>
    <col min="14072" max="14072" width="8.1640625" style="65" customWidth="1"/>
    <col min="14073" max="14073" width="7.83203125" style="65" customWidth="1"/>
    <col min="14074" max="14074" width="7.5" style="65" customWidth="1"/>
    <col min="14075" max="14322" width="8.83203125" style="65"/>
    <col min="14323" max="14323" width="11" style="65" customWidth="1"/>
    <col min="14324" max="14324" width="18.33203125" style="65" customWidth="1"/>
    <col min="14325" max="14326" width="8.1640625" style="65" customWidth="1"/>
    <col min="14327" max="14327" width="8.6640625" style="65" customWidth="1"/>
    <col min="14328" max="14328" width="8.1640625" style="65" customWidth="1"/>
    <col min="14329" max="14329" width="7.83203125" style="65" customWidth="1"/>
    <col min="14330" max="14330" width="7.5" style="65" customWidth="1"/>
    <col min="14331" max="14578" width="8.83203125" style="65"/>
    <col min="14579" max="14579" width="11" style="65" customWidth="1"/>
    <col min="14580" max="14580" width="18.33203125" style="65" customWidth="1"/>
    <col min="14581" max="14582" width="8.1640625" style="65" customWidth="1"/>
    <col min="14583" max="14583" width="8.6640625" style="65" customWidth="1"/>
    <col min="14584" max="14584" width="8.1640625" style="65" customWidth="1"/>
    <col min="14585" max="14585" width="7.83203125" style="65" customWidth="1"/>
    <col min="14586" max="14586" width="7.5" style="65" customWidth="1"/>
    <col min="14587" max="14834" width="8.83203125" style="65"/>
    <col min="14835" max="14835" width="11" style="65" customWidth="1"/>
    <col min="14836" max="14836" width="18.33203125" style="65" customWidth="1"/>
    <col min="14837" max="14838" width="8.1640625" style="65" customWidth="1"/>
    <col min="14839" max="14839" width="8.6640625" style="65" customWidth="1"/>
    <col min="14840" max="14840" width="8.1640625" style="65" customWidth="1"/>
    <col min="14841" max="14841" width="7.83203125" style="65" customWidth="1"/>
    <col min="14842" max="14842" width="7.5" style="65" customWidth="1"/>
    <col min="14843" max="15090" width="8.83203125" style="65"/>
    <col min="15091" max="15091" width="11" style="65" customWidth="1"/>
    <col min="15092" max="15092" width="18.33203125" style="65" customWidth="1"/>
    <col min="15093" max="15094" width="8.1640625" style="65" customWidth="1"/>
    <col min="15095" max="15095" width="8.6640625" style="65" customWidth="1"/>
    <col min="15096" max="15096" width="8.1640625" style="65" customWidth="1"/>
    <col min="15097" max="15097" width="7.83203125" style="65" customWidth="1"/>
    <col min="15098" max="15098" width="7.5" style="65" customWidth="1"/>
    <col min="15099" max="15346" width="8.83203125" style="65"/>
    <col min="15347" max="15347" width="11" style="65" customWidth="1"/>
    <col min="15348" max="15348" width="18.33203125" style="65" customWidth="1"/>
    <col min="15349" max="15350" width="8.1640625" style="65" customWidth="1"/>
    <col min="15351" max="15351" width="8.6640625" style="65" customWidth="1"/>
    <col min="15352" max="15352" width="8.1640625" style="65" customWidth="1"/>
    <col min="15353" max="15353" width="7.83203125" style="65" customWidth="1"/>
    <col min="15354" max="15354" width="7.5" style="65" customWidth="1"/>
    <col min="15355" max="15602" width="8.83203125" style="65"/>
    <col min="15603" max="15603" width="11" style="65" customWidth="1"/>
    <col min="15604" max="15604" width="18.33203125" style="65" customWidth="1"/>
    <col min="15605" max="15606" width="8.1640625" style="65" customWidth="1"/>
    <col min="15607" max="15607" width="8.6640625" style="65" customWidth="1"/>
    <col min="15608" max="15608" width="8.1640625" style="65" customWidth="1"/>
    <col min="15609" max="15609" width="7.83203125" style="65" customWidth="1"/>
    <col min="15610" max="15610" width="7.5" style="65" customWidth="1"/>
    <col min="15611" max="15858" width="8.83203125" style="65"/>
    <col min="15859" max="15859" width="11" style="65" customWidth="1"/>
    <col min="15860" max="15860" width="18.33203125" style="65" customWidth="1"/>
    <col min="15861" max="15862" width="8.1640625" style="65" customWidth="1"/>
    <col min="15863" max="15863" width="8.6640625" style="65" customWidth="1"/>
    <col min="15864" max="15864" width="8.1640625" style="65" customWidth="1"/>
    <col min="15865" max="15865" width="7.83203125" style="65" customWidth="1"/>
    <col min="15866" max="15866" width="7.5" style="65" customWidth="1"/>
    <col min="15867" max="16114" width="8.83203125" style="65"/>
    <col min="16115" max="16115" width="11" style="65" customWidth="1"/>
    <col min="16116" max="16116" width="18.33203125" style="65" customWidth="1"/>
    <col min="16117" max="16118" width="8.1640625" style="65" customWidth="1"/>
    <col min="16119" max="16119" width="8.6640625" style="65" customWidth="1"/>
    <col min="16120" max="16120" width="8.1640625" style="65" customWidth="1"/>
    <col min="16121" max="16121" width="7.83203125" style="65" customWidth="1"/>
    <col min="16122" max="16122" width="7.5" style="65" customWidth="1"/>
    <col min="16123" max="16384" width="8.83203125" style="65"/>
  </cols>
  <sheetData>
    <row r="1" spans="1:4" s="58" customFormat="1" x14ac:dyDescent="0.2">
      <c r="A1" s="58" t="s">
        <v>160</v>
      </c>
    </row>
    <row r="3" spans="1:4" s="58" customFormat="1" x14ac:dyDescent="0.2">
      <c r="A3" s="58" t="s">
        <v>161</v>
      </c>
    </row>
    <row r="4" spans="1:4" s="58" customFormat="1" x14ac:dyDescent="0.2">
      <c r="A4" s="58" t="s">
        <v>162</v>
      </c>
    </row>
    <row r="5" spans="1:4" s="58" customFormat="1" x14ac:dyDescent="0.2">
      <c r="A5" s="58" t="s">
        <v>233</v>
      </c>
    </row>
    <row r="6" spans="1:4" s="58" customFormat="1" x14ac:dyDescent="0.2">
      <c r="A6" s="58" t="s">
        <v>234</v>
      </c>
    </row>
    <row r="7" spans="1:4" s="3" customFormat="1" x14ac:dyDescent="0.2">
      <c r="A7" s="3" t="s">
        <v>235</v>
      </c>
    </row>
    <row r="8" spans="1:4" s="58" customFormat="1" ht="17" thickBot="1" x14ac:dyDescent="0.25">
      <c r="C8" s="31">
        <v>5500</v>
      </c>
      <c r="D8" s="31">
        <v>4500</v>
      </c>
    </row>
    <row r="9" spans="1:4" s="58" customFormat="1" ht="17" thickBot="1" x14ac:dyDescent="0.25">
      <c r="A9" s="60" t="s">
        <v>168</v>
      </c>
      <c r="B9" s="61" t="s">
        <v>169</v>
      </c>
      <c r="C9" s="61" t="s">
        <v>26</v>
      </c>
      <c r="D9" s="61" t="s">
        <v>3</v>
      </c>
    </row>
    <row r="10" spans="1:4" s="62" customFormat="1" ht="16.5" customHeight="1" x14ac:dyDescent="0.2">
      <c r="A10" s="37" t="s">
        <v>195</v>
      </c>
      <c r="B10" s="38" t="s">
        <v>236</v>
      </c>
      <c r="C10" s="38">
        <v>400</v>
      </c>
      <c r="D10" s="38">
        <v>400</v>
      </c>
    </row>
    <row r="11" spans="1:4" s="62" customFormat="1" x14ac:dyDescent="0.25">
      <c r="A11" s="12" t="s">
        <v>237</v>
      </c>
      <c r="B11" s="13" t="s">
        <v>238</v>
      </c>
      <c r="C11" s="38">
        <v>470</v>
      </c>
      <c r="D11" s="38">
        <v>470</v>
      </c>
    </row>
    <row r="12" spans="1:4" s="62" customFormat="1" ht="17" thickBot="1" x14ac:dyDescent="0.25">
      <c r="A12" s="74" t="s">
        <v>135</v>
      </c>
      <c r="B12" s="74" t="s">
        <v>239</v>
      </c>
      <c r="C12" s="74">
        <v>130</v>
      </c>
      <c r="D12" s="74">
        <v>130</v>
      </c>
    </row>
    <row r="13" spans="1:4" s="68" customFormat="1" ht="17" thickBot="1" x14ac:dyDescent="0.25">
      <c r="A13" s="63" t="s">
        <v>138</v>
      </c>
      <c r="B13" s="64"/>
      <c r="C13" s="64">
        <f>SUM(C10:C12)</f>
        <v>1000</v>
      </c>
      <c r="D13" s="94">
        <f>SUM(D10:D12)</f>
        <v>1000</v>
      </c>
    </row>
    <row r="14" spans="1:4" ht="17" thickBot="1" x14ac:dyDescent="0.25">
      <c r="A14" s="95"/>
      <c r="B14" s="95"/>
      <c r="C14" s="95"/>
      <c r="D14" s="95"/>
    </row>
    <row r="15" spans="1:4" s="68" customFormat="1" ht="17" thickBot="1" x14ac:dyDescent="0.25">
      <c r="A15" s="63" t="s">
        <v>142</v>
      </c>
      <c r="B15" s="64"/>
      <c r="C15" s="64">
        <f>SUM(C13:C14)</f>
        <v>1000</v>
      </c>
      <c r="D15" s="64">
        <f>SUM(D13:D14)</f>
        <v>1000</v>
      </c>
    </row>
    <row r="16" spans="1:4" ht="17" thickBot="1" x14ac:dyDescent="0.25">
      <c r="A16" s="69"/>
      <c r="B16" s="69"/>
      <c r="C16" s="69"/>
      <c r="D16" s="69"/>
    </row>
    <row r="17" spans="1:4" s="68" customFormat="1" ht="17" thickBot="1" x14ac:dyDescent="0.25">
      <c r="A17" s="63" t="s">
        <v>147</v>
      </c>
      <c r="B17" s="64"/>
      <c r="C17" s="64">
        <f>SUM(C15:C16)</f>
        <v>1000</v>
      </c>
      <c r="D17" s="64">
        <f>SUM(D15:D16)</f>
        <v>1000</v>
      </c>
    </row>
    <row r="18" spans="1:4" ht="17" thickBot="1" x14ac:dyDescent="0.25">
      <c r="A18" s="69"/>
      <c r="B18" s="69"/>
      <c r="C18" s="69"/>
      <c r="D18" s="69"/>
    </row>
    <row r="19" spans="1:4" s="68" customFormat="1" ht="17" thickBot="1" x14ac:dyDescent="0.25">
      <c r="A19" s="63" t="s">
        <v>148</v>
      </c>
      <c r="B19" s="64"/>
      <c r="C19" s="64">
        <f>SUM(C17:C18)</f>
        <v>1000</v>
      </c>
      <c r="D19" s="64">
        <f>SUM(D17:D18)</f>
        <v>1000</v>
      </c>
    </row>
    <row r="20" spans="1:4" s="62" customFormat="1" x14ac:dyDescent="0.25">
      <c r="A20" s="79" t="s">
        <v>99</v>
      </c>
      <c r="B20" s="14" t="s">
        <v>63</v>
      </c>
      <c r="C20" s="36">
        <v>-28</v>
      </c>
      <c r="D20" s="36"/>
    </row>
    <row r="21" spans="1:4" s="62" customFormat="1" x14ac:dyDescent="0.25">
      <c r="A21" s="79" t="s">
        <v>216</v>
      </c>
      <c r="B21" s="14" t="s">
        <v>63</v>
      </c>
      <c r="C21" s="36">
        <v>-30</v>
      </c>
      <c r="D21" s="36"/>
    </row>
    <row r="22" spans="1:4" s="62" customFormat="1" x14ac:dyDescent="0.25">
      <c r="A22" s="79" t="s">
        <v>110</v>
      </c>
      <c r="B22" s="14" t="s">
        <v>63</v>
      </c>
      <c r="C22" s="36">
        <v>-100</v>
      </c>
      <c r="D22" s="36"/>
    </row>
    <row r="23" spans="1:4" s="62" customFormat="1" x14ac:dyDescent="0.2">
      <c r="A23" s="38" t="s">
        <v>113</v>
      </c>
      <c r="B23" s="38" t="s">
        <v>63</v>
      </c>
      <c r="C23" s="38">
        <v>-100</v>
      </c>
      <c r="D23" s="38"/>
    </row>
    <row r="24" spans="1:4" s="62" customFormat="1" ht="17" thickBot="1" x14ac:dyDescent="0.25">
      <c r="A24" s="38" t="s">
        <v>113</v>
      </c>
      <c r="B24" s="38" t="s">
        <v>63</v>
      </c>
      <c r="C24" s="38">
        <v>-114</v>
      </c>
      <c r="D24" s="38"/>
    </row>
    <row r="25" spans="1:4" s="68" customFormat="1" ht="17" thickBot="1" x14ac:dyDescent="0.25">
      <c r="A25" s="63" t="s">
        <v>152</v>
      </c>
      <c r="B25" s="64"/>
      <c r="C25" s="64">
        <f>SUM(C19:C24)</f>
        <v>628</v>
      </c>
      <c r="D25" s="64">
        <f>SUM(D19:D24)</f>
        <v>1000</v>
      </c>
    </row>
    <row r="26" spans="1:4" s="62" customFormat="1" x14ac:dyDescent="0.2">
      <c r="A26" s="37">
        <v>43872</v>
      </c>
      <c r="B26" s="38" t="s">
        <v>63</v>
      </c>
      <c r="C26" s="38">
        <v>-70</v>
      </c>
      <c r="D26" s="38"/>
    </row>
    <row r="27" spans="1:4" s="62" customFormat="1" x14ac:dyDescent="0.25">
      <c r="A27" s="76">
        <v>43993</v>
      </c>
      <c r="B27" s="74" t="s">
        <v>63</v>
      </c>
      <c r="C27" s="38">
        <v>-403</v>
      </c>
      <c r="D27" s="38"/>
    </row>
    <row r="28" spans="1:4" s="62" customFormat="1" x14ac:dyDescent="0.25">
      <c r="A28" s="76" t="s">
        <v>220</v>
      </c>
      <c r="B28" s="74" t="s">
        <v>63</v>
      </c>
      <c r="C28" s="38"/>
      <c r="D28" s="38">
        <v>-526</v>
      </c>
    </row>
    <row r="29" spans="1:4" s="62" customFormat="1" ht="17" thickBot="1" x14ac:dyDescent="0.25">
      <c r="A29" s="37" t="s">
        <v>224</v>
      </c>
      <c r="B29" s="38" t="s">
        <v>63</v>
      </c>
      <c r="C29" s="38"/>
      <c r="D29" s="38">
        <v>-250</v>
      </c>
    </row>
    <row r="30" spans="1:4" s="68" customFormat="1" ht="17" thickBot="1" x14ac:dyDescent="0.25">
      <c r="A30" s="63" t="s">
        <v>155</v>
      </c>
      <c r="B30" s="64"/>
      <c r="C30" s="64">
        <f>SUM(C25:C29)</f>
        <v>155</v>
      </c>
      <c r="D30" s="64">
        <f>SUM(D25:D29)</f>
        <v>224</v>
      </c>
    </row>
    <row r="31" spans="1:4" ht="17" thickBot="1" x14ac:dyDescent="0.25">
      <c r="A31" s="37"/>
      <c r="B31" s="38"/>
      <c r="C31" s="84"/>
      <c r="D31" s="84"/>
    </row>
    <row r="32" spans="1:4" s="68" customFormat="1" ht="17" thickBot="1" x14ac:dyDescent="0.25">
      <c r="A32" s="63" t="s">
        <v>156</v>
      </c>
      <c r="B32" s="64"/>
      <c r="C32" s="64">
        <f>SUM(C30:C31)</f>
        <v>155</v>
      </c>
      <c r="D32" s="64">
        <f>SUM(D30:D31)</f>
        <v>224</v>
      </c>
    </row>
    <row r="33" spans="1:7" s="62" customFormat="1" x14ac:dyDescent="0.25">
      <c r="A33" s="12">
        <v>44317</v>
      </c>
      <c r="B33" s="13" t="s">
        <v>63</v>
      </c>
      <c r="C33" s="38">
        <v>-30</v>
      </c>
      <c r="D33" s="38"/>
      <c r="E33" s="62" t="s">
        <v>240</v>
      </c>
    </row>
    <row r="34" spans="1:7" s="62" customFormat="1" x14ac:dyDescent="0.25">
      <c r="A34" s="12">
        <v>44378</v>
      </c>
      <c r="B34" s="13" t="s">
        <v>63</v>
      </c>
      <c r="C34" s="38"/>
      <c r="D34" s="38">
        <v>-224</v>
      </c>
    </row>
    <row r="35" spans="1:7" s="62" customFormat="1" x14ac:dyDescent="0.2">
      <c r="A35" s="37">
        <v>44501</v>
      </c>
      <c r="B35" s="38" t="s">
        <v>63</v>
      </c>
      <c r="C35" s="38">
        <v>-89</v>
      </c>
      <c r="D35" s="38"/>
      <c r="E35" s="62" t="s">
        <v>240</v>
      </c>
    </row>
    <row r="36" spans="1:7" s="62" customFormat="1" ht="17" thickBot="1" x14ac:dyDescent="0.25">
      <c r="A36" s="37" t="s">
        <v>2435</v>
      </c>
      <c r="B36" s="38" t="s">
        <v>63</v>
      </c>
      <c r="C36" s="38">
        <v>-36</v>
      </c>
      <c r="D36" s="38"/>
      <c r="E36" s="62" t="s">
        <v>240</v>
      </c>
    </row>
    <row r="37" spans="1:7" s="68" customFormat="1" ht="17" thickBot="1" x14ac:dyDescent="0.25">
      <c r="A37" s="63" t="s">
        <v>2459</v>
      </c>
      <c r="B37" s="64"/>
      <c r="C37" s="64">
        <f>SUM(C32:C36)</f>
        <v>0</v>
      </c>
      <c r="D37" s="64">
        <f>SUM(D32:D36)</f>
        <v>0</v>
      </c>
    </row>
    <row r="38" spans="1:7" x14ac:dyDescent="0.2">
      <c r="A38" s="37"/>
      <c r="B38" s="38"/>
      <c r="C38" s="84"/>
      <c r="D38" s="84"/>
    </row>
    <row r="39" spans="1:7" x14ac:dyDescent="0.2">
      <c r="A39" s="37"/>
      <c r="B39" s="38"/>
      <c r="C39" s="84"/>
      <c r="D39" s="84"/>
    </row>
    <row r="40" spans="1:7" x14ac:dyDescent="0.2">
      <c r="A40" s="84"/>
      <c r="B40" s="84"/>
      <c r="C40" s="84"/>
      <c r="D40" s="84"/>
    </row>
    <row r="41" spans="1:7" ht="17" thickBot="1" x14ac:dyDescent="0.25">
      <c r="A41" s="84"/>
      <c r="B41" s="84"/>
      <c r="C41" s="84"/>
      <c r="D41" s="84"/>
    </row>
    <row r="42" spans="1:7" ht="17" thickBot="1" x14ac:dyDescent="0.25">
      <c r="A42" s="88" t="s">
        <v>228</v>
      </c>
      <c r="B42" s="89"/>
      <c r="C42" s="89">
        <f>SUM(C10:C12)</f>
        <v>1000</v>
      </c>
      <c r="D42" s="89">
        <f>SUM(D10:D12)</f>
        <v>1000</v>
      </c>
    </row>
    <row r="43" spans="1:7" ht="17" thickBot="1" x14ac:dyDescent="0.25">
      <c r="A43" s="90" t="s">
        <v>229</v>
      </c>
      <c r="B43" s="91"/>
      <c r="C43" s="92">
        <v>1000</v>
      </c>
      <c r="D43" s="92">
        <v>1000</v>
      </c>
    </row>
    <row r="44" spans="1:7" ht="17" thickBot="1" x14ac:dyDescent="0.25">
      <c r="A44" s="88" t="s">
        <v>230</v>
      </c>
      <c r="B44" s="89"/>
      <c r="C44" s="93">
        <f t="shared" ref="C44:D44" si="0">SUM(C42-C43)</f>
        <v>0</v>
      </c>
      <c r="D44" s="93">
        <f t="shared" si="0"/>
        <v>0</v>
      </c>
    </row>
    <row r="46" spans="1:7" s="58" customFormat="1" x14ac:dyDescent="0.2">
      <c r="A46" s="59" t="s">
        <v>231</v>
      </c>
    </row>
    <row r="47" spans="1:7" s="58" customFormat="1" x14ac:dyDescent="0.2">
      <c r="A47" s="59" t="s">
        <v>232</v>
      </c>
      <c r="B47" s="59"/>
      <c r="C47" s="59"/>
      <c r="D47" s="59"/>
      <c r="E47" s="59"/>
      <c r="F47" s="59"/>
      <c r="G47" s="59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tabColor rgb="FFC00000"/>
  </sheetPr>
  <dimension ref="A1:G39"/>
  <sheetViews>
    <sheetView topLeftCell="A22" workbookViewId="0">
      <selection activeCell="C30" sqref="C30"/>
    </sheetView>
  </sheetViews>
  <sheetFormatPr baseColWidth="10" defaultColWidth="8.83203125" defaultRowHeight="16" x14ac:dyDescent="0.2"/>
  <cols>
    <col min="1" max="1" width="14.5" style="65" customWidth="1"/>
    <col min="2" max="2" width="20.83203125" style="65" customWidth="1"/>
    <col min="3" max="3" width="10.5" style="65" customWidth="1"/>
    <col min="4" max="241" width="8.83203125" style="65"/>
    <col min="242" max="242" width="11" style="65" customWidth="1"/>
    <col min="243" max="243" width="18.33203125" style="65" customWidth="1"/>
    <col min="244" max="245" width="8.1640625" style="65" customWidth="1"/>
    <col min="246" max="246" width="8.6640625" style="65" customWidth="1"/>
    <col min="247" max="247" width="8.1640625" style="65" customWidth="1"/>
    <col min="248" max="248" width="7.83203125" style="65" customWidth="1"/>
    <col min="249" max="249" width="7.5" style="65" customWidth="1"/>
    <col min="250" max="497" width="8.83203125" style="65"/>
    <col min="498" max="498" width="11" style="65" customWidth="1"/>
    <col min="499" max="499" width="18.33203125" style="65" customWidth="1"/>
    <col min="500" max="501" width="8.1640625" style="65" customWidth="1"/>
    <col min="502" max="502" width="8.6640625" style="65" customWidth="1"/>
    <col min="503" max="503" width="8.1640625" style="65" customWidth="1"/>
    <col min="504" max="504" width="7.83203125" style="65" customWidth="1"/>
    <col min="505" max="505" width="7.5" style="65" customWidth="1"/>
    <col min="506" max="753" width="8.83203125" style="65"/>
    <col min="754" max="754" width="11" style="65" customWidth="1"/>
    <col min="755" max="755" width="18.33203125" style="65" customWidth="1"/>
    <col min="756" max="757" width="8.1640625" style="65" customWidth="1"/>
    <col min="758" max="758" width="8.6640625" style="65" customWidth="1"/>
    <col min="759" max="759" width="8.1640625" style="65" customWidth="1"/>
    <col min="760" max="760" width="7.83203125" style="65" customWidth="1"/>
    <col min="761" max="761" width="7.5" style="65" customWidth="1"/>
    <col min="762" max="1009" width="8.83203125" style="65"/>
    <col min="1010" max="1010" width="11" style="65" customWidth="1"/>
    <col min="1011" max="1011" width="18.33203125" style="65" customWidth="1"/>
    <col min="1012" max="1013" width="8.1640625" style="65" customWidth="1"/>
    <col min="1014" max="1014" width="8.6640625" style="65" customWidth="1"/>
    <col min="1015" max="1015" width="8.1640625" style="65" customWidth="1"/>
    <col min="1016" max="1016" width="7.83203125" style="65" customWidth="1"/>
    <col min="1017" max="1017" width="7.5" style="65" customWidth="1"/>
    <col min="1018" max="1265" width="8.83203125" style="65"/>
    <col min="1266" max="1266" width="11" style="65" customWidth="1"/>
    <col min="1267" max="1267" width="18.33203125" style="65" customWidth="1"/>
    <col min="1268" max="1269" width="8.1640625" style="65" customWidth="1"/>
    <col min="1270" max="1270" width="8.6640625" style="65" customWidth="1"/>
    <col min="1271" max="1271" width="8.1640625" style="65" customWidth="1"/>
    <col min="1272" max="1272" width="7.83203125" style="65" customWidth="1"/>
    <col min="1273" max="1273" width="7.5" style="65" customWidth="1"/>
    <col min="1274" max="1521" width="8.83203125" style="65"/>
    <col min="1522" max="1522" width="11" style="65" customWidth="1"/>
    <col min="1523" max="1523" width="18.33203125" style="65" customWidth="1"/>
    <col min="1524" max="1525" width="8.1640625" style="65" customWidth="1"/>
    <col min="1526" max="1526" width="8.6640625" style="65" customWidth="1"/>
    <col min="1527" max="1527" width="8.1640625" style="65" customWidth="1"/>
    <col min="1528" max="1528" width="7.83203125" style="65" customWidth="1"/>
    <col min="1529" max="1529" width="7.5" style="65" customWidth="1"/>
    <col min="1530" max="1777" width="8.83203125" style="65"/>
    <col min="1778" max="1778" width="11" style="65" customWidth="1"/>
    <col min="1779" max="1779" width="18.33203125" style="65" customWidth="1"/>
    <col min="1780" max="1781" width="8.1640625" style="65" customWidth="1"/>
    <col min="1782" max="1782" width="8.6640625" style="65" customWidth="1"/>
    <col min="1783" max="1783" width="8.1640625" style="65" customWidth="1"/>
    <col min="1784" max="1784" width="7.83203125" style="65" customWidth="1"/>
    <col min="1785" max="1785" width="7.5" style="65" customWidth="1"/>
    <col min="1786" max="2033" width="8.83203125" style="65"/>
    <col min="2034" max="2034" width="11" style="65" customWidth="1"/>
    <col min="2035" max="2035" width="18.33203125" style="65" customWidth="1"/>
    <col min="2036" max="2037" width="8.1640625" style="65" customWidth="1"/>
    <col min="2038" max="2038" width="8.6640625" style="65" customWidth="1"/>
    <col min="2039" max="2039" width="8.1640625" style="65" customWidth="1"/>
    <col min="2040" max="2040" width="7.83203125" style="65" customWidth="1"/>
    <col min="2041" max="2041" width="7.5" style="65" customWidth="1"/>
    <col min="2042" max="2289" width="8.83203125" style="65"/>
    <col min="2290" max="2290" width="11" style="65" customWidth="1"/>
    <col min="2291" max="2291" width="18.33203125" style="65" customWidth="1"/>
    <col min="2292" max="2293" width="8.1640625" style="65" customWidth="1"/>
    <col min="2294" max="2294" width="8.6640625" style="65" customWidth="1"/>
    <col min="2295" max="2295" width="8.1640625" style="65" customWidth="1"/>
    <col min="2296" max="2296" width="7.83203125" style="65" customWidth="1"/>
    <col min="2297" max="2297" width="7.5" style="65" customWidth="1"/>
    <col min="2298" max="2545" width="8.83203125" style="65"/>
    <col min="2546" max="2546" width="11" style="65" customWidth="1"/>
    <col min="2547" max="2547" width="18.33203125" style="65" customWidth="1"/>
    <col min="2548" max="2549" width="8.1640625" style="65" customWidth="1"/>
    <col min="2550" max="2550" width="8.6640625" style="65" customWidth="1"/>
    <col min="2551" max="2551" width="8.1640625" style="65" customWidth="1"/>
    <col min="2552" max="2552" width="7.83203125" style="65" customWidth="1"/>
    <col min="2553" max="2553" width="7.5" style="65" customWidth="1"/>
    <col min="2554" max="2801" width="8.83203125" style="65"/>
    <col min="2802" max="2802" width="11" style="65" customWidth="1"/>
    <col min="2803" max="2803" width="18.33203125" style="65" customWidth="1"/>
    <col min="2804" max="2805" width="8.1640625" style="65" customWidth="1"/>
    <col min="2806" max="2806" width="8.6640625" style="65" customWidth="1"/>
    <col min="2807" max="2807" width="8.1640625" style="65" customWidth="1"/>
    <col min="2808" max="2808" width="7.83203125" style="65" customWidth="1"/>
    <col min="2809" max="2809" width="7.5" style="65" customWidth="1"/>
    <col min="2810" max="3057" width="8.83203125" style="65"/>
    <col min="3058" max="3058" width="11" style="65" customWidth="1"/>
    <col min="3059" max="3059" width="18.33203125" style="65" customWidth="1"/>
    <col min="3060" max="3061" width="8.1640625" style="65" customWidth="1"/>
    <col min="3062" max="3062" width="8.6640625" style="65" customWidth="1"/>
    <col min="3063" max="3063" width="8.1640625" style="65" customWidth="1"/>
    <col min="3064" max="3064" width="7.83203125" style="65" customWidth="1"/>
    <col min="3065" max="3065" width="7.5" style="65" customWidth="1"/>
    <col min="3066" max="3313" width="8.83203125" style="65"/>
    <col min="3314" max="3314" width="11" style="65" customWidth="1"/>
    <col min="3315" max="3315" width="18.33203125" style="65" customWidth="1"/>
    <col min="3316" max="3317" width="8.1640625" style="65" customWidth="1"/>
    <col min="3318" max="3318" width="8.6640625" style="65" customWidth="1"/>
    <col min="3319" max="3319" width="8.1640625" style="65" customWidth="1"/>
    <col min="3320" max="3320" width="7.83203125" style="65" customWidth="1"/>
    <col min="3321" max="3321" width="7.5" style="65" customWidth="1"/>
    <col min="3322" max="3569" width="8.83203125" style="65"/>
    <col min="3570" max="3570" width="11" style="65" customWidth="1"/>
    <col min="3571" max="3571" width="18.33203125" style="65" customWidth="1"/>
    <col min="3572" max="3573" width="8.1640625" style="65" customWidth="1"/>
    <col min="3574" max="3574" width="8.6640625" style="65" customWidth="1"/>
    <col min="3575" max="3575" width="8.1640625" style="65" customWidth="1"/>
    <col min="3576" max="3576" width="7.83203125" style="65" customWidth="1"/>
    <col min="3577" max="3577" width="7.5" style="65" customWidth="1"/>
    <col min="3578" max="3825" width="8.83203125" style="65"/>
    <col min="3826" max="3826" width="11" style="65" customWidth="1"/>
    <col min="3827" max="3827" width="18.33203125" style="65" customWidth="1"/>
    <col min="3828" max="3829" width="8.1640625" style="65" customWidth="1"/>
    <col min="3830" max="3830" width="8.6640625" style="65" customWidth="1"/>
    <col min="3831" max="3831" width="8.1640625" style="65" customWidth="1"/>
    <col min="3832" max="3832" width="7.83203125" style="65" customWidth="1"/>
    <col min="3833" max="3833" width="7.5" style="65" customWidth="1"/>
    <col min="3834" max="4081" width="8.83203125" style="65"/>
    <col min="4082" max="4082" width="11" style="65" customWidth="1"/>
    <col min="4083" max="4083" width="18.33203125" style="65" customWidth="1"/>
    <col min="4084" max="4085" width="8.1640625" style="65" customWidth="1"/>
    <col min="4086" max="4086" width="8.6640625" style="65" customWidth="1"/>
    <col min="4087" max="4087" width="8.1640625" style="65" customWidth="1"/>
    <col min="4088" max="4088" width="7.83203125" style="65" customWidth="1"/>
    <col min="4089" max="4089" width="7.5" style="65" customWidth="1"/>
    <col min="4090" max="4337" width="8.83203125" style="65"/>
    <col min="4338" max="4338" width="11" style="65" customWidth="1"/>
    <col min="4339" max="4339" width="18.33203125" style="65" customWidth="1"/>
    <col min="4340" max="4341" width="8.1640625" style="65" customWidth="1"/>
    <col min="4342" max="4342" width="8.6640625" style="65" customWidth="1"/>
    <col min="4343" max="4343" width="8.1640625" style="65" customWidth="1"/>
    <col min="4344" max="4344" width="7.83203125" style="65" customWidth="1"/>
    <col min="4345" max="4345" width="7.5" style="65" customWidth="1"/>
    <col min="4346" max="4593" width="8.83203125" style="65"/>
    <col min="4594" max="4594" width="11" style="65" customWidth="1"/>
    <col min="4595" max="4595" width="18.33203125" style="65" customWidth="1"/>
    <col min="4596" max="4597" width="8.1640625" style="65" customWidth="1"/>
    <col min="4598" max="4598" width="8.6640625" style="65" customWidth="1"/>
    <col min="4599" max="4599" width="8.1640625" style="65" customWidth="1"/>
    <col min="4600" max="4600" width="7.83203125" style="65" customWidth="1"/>
    <col min="4601" max="4601" width="7.5" style="65" customWidth="1"/>
    <col min="4602" max="4849" width="8.83203125" style="65"/>
    <col min="4850" max="4850" width="11" style="65" customWidth="1"/>
    <col min="4851" max="4851" width="18.33203125" style="65" customWidth="1"/>
    <col min="4852" max="4853" width="8.1640625" style="65" customWidth="1"/>
    <col min="4854" max="4854" width="8.6640625" style="65" customWidth="1"/>
    <col min="4855" max="4855" width="8.1640625" style="65" customWidth="1"/>
    <col min="4856" max="4856" width="7.83203125" style="65" customWidth="1"/>
    <col min="4857" max="4857" width="7.5" style="65" customWidth="1"/>
    <col min="4858" max="5105" width="8.83203125" style="65"/>
    <col min="5106" max="5106" width="11" style="65" customWidth="1"/>
    <col min="5107" max="5107" width="18.33203125" style="65" customWidth="1"/>
    <col min="5108" max="5109" width="8.1640625" style="65" customWidth="1"/>
    <col min="5110" max="5110" width="8.6640625" style="65" customWidth="1"/>
    <col min="5111" max="5111" width="8.1640625" style="65" customWidth="1"/>
    <col min="5112" max="5112" width="7.83203125" style="65" customWidth="1"/>
    <col min="5113" max="5113" width="7.5" style="65" customWidth="1"/>
    <col min="5114" max="5361" width="8.83203125" style="65"/>
    <col min="5362" max="5362" width="11" style="65" customWidth="1"/>
    <col min="5363" max="5363" width="18.33203125" style="65" customWidth="1"/>
    <col min="5364" max="5365" width="8.1640625" style="65" customWidth="1"/>
    <col min="5366" max="5366" width="8.6640625" style="65" customWidth="1"/>
    <col min="5367" max="5367" width="8.1640625" style="65" customWidth="1"/>
    <col min="5368" max="5368" width="7.83203125" style="65" customWidth="1"/>
    <col min="5369" max="5369" width="7.5" style="65" customWidth="1"/>
    <col min="5370" max="5617" width="8.83203125" style="65"/>
    <col min="5618" max="5618" width="11" style="65" customWidth="1"/>
    <col min="5619" max="5619" width="18.33203125" style="65" customWidth="1"/>
    <col min="5620" max="5621" width="8.1640625" style="65" customWidth="1"/>
    <col min="5622" max="5622" width="8.6640625" style="65" customWidth="1"/>
    <col min="5623" max="5623" width="8.1640625" style="65" customWidth="1"/>
    <col min="5624" max="5624" width="7.83203125" style="65" customWidth="1"/>
    <col min="5625" max="5625" width="7.5" style="65" customWidth="1"/>
    <col min="5626" max="5873" width="8.83203125" style="65"/>
    <col min="5874" max="5874" width="11" style="65" customWidth="1"/>
    <col min="5875" max="5875" width="18.33203125" style="65" customWidth="1"/>
    <col min="5876" max="5877" width="8.1640625" style="65" customWidth="1"/>
    <col min="5878" max="5878" width="8.6640625" style="65" customWidth="1"/>
    <col min="5879" max="5879" width="8.1640625" style="65" customWidth="1"/>
    <col min="5880" max="5880" width="7.83203125" style="65" customWidth="1"/>
    <col min="5881" max="5881" width="7.5" style="65" customWidth="1"/>
    <col min="5882" max="6129" width="8.83203125" style="65"/>
    <col min="6130" max="6130" width="11" style="65" customWidth="1"/>
    <col min="6131" max="6131" width="18.33203125" style="65" customWidth="1"/>
    <col min="6132" max="6133" width="8.1640625" style="65" customWidth="1"/>
    <col min="6134" max="6134" width="8.6640625" style="65" customWidth="1"/>
    <col min="6135" max="6135" width="8.1640625" style="65" customWidth="1"/>
    <col min="6136" max="6136" width="7.83203125" style="65" customWidth="1"/>
    <col min="6137" max="6137" width="7.5" style="65" customWidth="1"/>
    <col min="6138" max="6385" width="8.83203125" style="65"/>
    <col min="6386" max="6386" width="11" style="65" customWidth="1"/>
    <col min="6387" max="6387" width="18.33203125" style="65" customWidth="1"/>
    <col min="6388" max="6389" width="8.1640625" style="65" customWidth="1"/>
    <col min="6390" max="6390" width="8.6640625" style="65" customWidth="1"/>
    <col min="6391" max="6391" width="8.1640625" style="65" customWidth="1"/>
    <col min="6392" max="6392" width="7.83203125" style="65" customWidth="1"/>
    <col min="6393" max="6393" width="7.5" style="65" customWidth="1"/>
    <col min="6394" max="6641" width="8.83203125" style="65"/>
    <col min="6642" max="6642" width="11" style="65" customWidth="1"/>
    <col min="6643" max="6643" width="18.33203125" style="65" customWidth="1"/>
    <col min="6644" max="6645" width="8.1640625" style="65" customWidth="1"/>
    <col min="6646" max="6646" width="8.6640625" style="65" customWidth="1"/>
    <col min="6647" max="6647" width="8.1640625" style="65" customWidth="1"/>
    <col min="6648" max="6648" width="7.83203125" style="65" customWidth="1"/>
    <col min="6649" max="6649" width="7.5" style="65" customWidth="1"/>
    <col min="6650" max="6897" width="8.83203125" style="65"/>
    <col min="6898" max="6898" width="11" style="65" customWidth="1"/>
    <col min="6899" max="6899" width="18.33203125" style="65" customWidth="1"/>
    <col min="6900" max="6901" width="8.1640625" style="65" customWidth="1"/>
    <col min="6902" max="6902" width="8.6640625" style="65" customWidth="1"/>
    <col min="6903" max="6903" width="8.1640625" style="65" customWidth="1"/>
    <col min="6904" max="6904" width="7.83203125" style="65" customWidth="1"/>
    <col min="6905" max="6905" width="7.5" style="65" customWidth="1"/>
    <col min="6906" max="7153" width="8.83203125" style="65"/>
    <col min="7154" max="7154" width="11" style="65" customWidth="1"/>
    <col min="7155" max="7155" width="18.33203125" style="65" customWidth="1"/>
    <col min="7156" max="7157" width="8.1640625" style="65" customWidth="1"/>
    <col min="7158" max="7158" width="8.6640625" style="65" customWidth="1"/>
    <col min="7159" max="7159" width="8.1640625" style="65" customWidth="1"/>
    <col min="7160" max="7160" width="7.83203125" style="65" customWidth="1"/>
    <col min="7161" max="7161" width="7.5" style="65" customWidth="1"/>
    <col min="7162" max="7409" width="8.83203125" style="65"/>
    <col min="7410" max="7410" width="11" style="65" customWidth="1"/>
    <col min="7411" max="7411" width="18.33203125" style="65" customWidth="1"/>
    <col min="7412" max="7413" width="8.1640625" style="65" customWidth="1"/>
    <col min="7414" max="7414" width="8.6640625" style="65" customWidth="1"/>
    <col min="7415" max="7415" width="8.1640625" style="65" customWidth="1"/>
    <col min="7416" max="7416" width="7.83203125" style="65" customWidth="1"/>
    <col min="7417" max="7417" width="7.5" style="65" customWidth="1"/>
    <col min="7418" max="7665" width="8.83203125" style="65"/>
    <col min="7666" max="7666" width="11" style="65" customWidth="1"/>
    <col min="7667" max="7667" width="18.33203125" style="65" customWidth="1"/>
    <col min="7668" max="7669" width="8.1640625" style="65" customWidth="1"/>
    <col min="7670" max="7670" width="8.6640625" style="65" customWidth="1"/>
    <col min="7671" max="7671" width="8.1640625" style="65" customWidth="1"/>
    <col min="7672" max="7672" width="7.83203125" style="65" customWidth="1"/>
    <col min="7673" max="7673" width="7.5" style="65" customWidth="1"/>
    <col min="7674" max="7921" width="8.83203125" style="65"/>
    <col min="7922" max="7922" width="11" style="65" customWidth="1"/>
    <col min="7923" max="7923" width="18.33203125" style="65" customWidth="1"/>
    <col min="7924" max="7925" width="8.1640625" style="65" customWidth="1"/>
    <col min="7926" max="7926" width="8.6640625" style="65" customWidth="1"/>
    <col min="7927" max="7927" width="8.1640625" style="65" customWidth="1"/>
    <col min="7928" max="7928" width="7.83203125" style="65" customWidth="1"/>
    <col min="7929" max="7929" width="7.5" style="65" customWidth="1"/>
    <col min="7930" max="8177" width="8.83203125" style="65"/>
    <col min="8178" max="8178" width="11" style="65" customWidth="1"/>
    <col min="8179" max="8179" width="18.33203125" style="65" customWidth="1"/>
    <col min="8180" max="8181" width="8.1640625" style="65" customWidth="1"/>
    <col min="8182" max="8182" width="8.6640625" style="65" customWidth="1"/>
    <col min="8183" max="8183" width="8.1640625" style="65" customWidth="1"/>
    <col min="8184" max="8184" width="7.83203125" style="65" customWidth="1"/>
    <col min="8185" max="8185" width="7.5" style="65" customWidth="1"/>
    <col min="8186" max="8433" width="8.83203125" style="65"/>
    <col min="8434" max="8434" width="11" style="65" customWidth="1"/>
    <col min="8435" max="8435" width="18.33203125" style="65" customWidth="1"/>
    <col min="8436" max="8437" width="8.1640625" style="65" customWidth="1"/>
    <col min="8438" max="8438" width="8.6640625" style="65" customWidth="1"/>
    <col min="8439" max="8439" width="8.1640625" style="65" customWidth="1"/>
    <col min="8440" max="8440" width="7.83203125" style="65" customWidth="1"/>
    <col min="8441" max="8441" width="7.5" style="65" customWidth="1"/>
    <col min="8442" max="8689" width="8.83203125" style="65"/>
    <col min="8690" max="8690" width="11" style="65" customWidth="1"/>
    <col min="8691" max="8691" width="18.33203125" style="65" customWidth="1"/>
    <col min="8692" max="8693" width="8.1640625" style="65" customWidth="1"/>
    <col min="8694" max="8694" width="8.6640625" style="65" customWidth="1"/>
    <col min="8695" max="8695" width="8.1640625" style="65" customWidth="1"/>
    <col min="8696" max="8696" width="7.83203125" style="65" customWidth="1"/>
    <col min="8697" max="8697" width="7.5" style="65" customWidth="1"/>
    <col min="8698" max="8945" width="8.83203125" style="65"/>
    <col min="8946" max="8946" width="11" style="65" customWidth="1"/>
    <col min="8947" max="8947" width="18.33203125" style="65" customWidth="1"/>
    <col min="8948" max="8949" width="8.1640625" style="65" customWidth="1"/>
    <col min="8950" max="8950" width="8.6640625" style="65" customWidth="1"/>
    <col min="8951" max="8951" width="8.1640625" style="65" customWidth="1"/>
    <col min="8952" max="8952" width="7.83203125" style="65" customWidth="1"/>
    <col min="8953" max="8953" width="7.5" style="65" customWidth="1"/>
    <col min="8954" max="9201" width="8.83203125" style="65"/>
    <col min="9202" max="9202" width="11" style="65" customWidth="1"/>
    <col min="9203" max="9203" width="18.33203125" style="65" customWidth="1"/>
    <col min="9204" max="9205" width="8.1640625" style="65" customWidth="1"/>
    <col min="9206" max="9206" width="8.6640625" style="65" customWidth="1"/>
    <col min="9207" max="9207" width="8.1640625" style="65" customWidth="1"/>
    <col min="9208" max="9208" width="7.83203125" style="65" customWidth="1"/>
    <col min="9209" max="9209" width="7.5" style="65" customWidth="1"/>
    <col min="9210" max="9457" width="8.83203125" style="65"/>
    <col min="9458" max="9458" width="11" style="65" customWidth="1"/>
    <col min="9459" max="9459" width="18.33203125" style="65" customWidth="1"/>
    <col min="9460" max="9461" width="8.1640625" style="65" customWidth="1"/>
    <col min="9462" max="9462" width="8.6640625" style="65" customWidth="1"/>
    <col min="9463" max="9463" width="8.1640625" style="65" customWidth="1"/>
    <col min="9464" max="9464" width="7.83203125" style="65" customWidth="1"/>
    <col min="9465" max="9465" width="7.5" style="65" customWidth="1"/>
    <col min="9466" max="9713" width="8.83203125" style="65"/>
    <col min="9714" max="9714" width="11" style="65" customWidth="1"/>
    <col min="9715" max="9715" width="18.33203125" style="65" customWidth="1"/>
    <col min="9716" max="9717" width="8.1640625" style="65" customWidth="1"/>
    <col min="9718" max="9718" width="8.6640625" style="65" customWidth="1"/>
    <col min="9719" max="9719" width="8.1640625" style="65" customWidth="1"/>
    <col min="9720" max="9720" width="7.83203125" style="65" customWidth="1"/>
    <col min="9721" max="9721" width="7.5" style="65" customWidth="1"/>
    <col min="9722" max="9969" width="8.83203125" style="65"/>
    <col min="9970" max="9970" width="11" style="65" customWidth="1"/>
    <col min="9971" max="9971" width="18.33203125" style="65" customWidth="1"/>
    <col min="9972" max="9973" width="8.1640625" style="65" customWidth="1"/>
    <col min="9974" max="9974" width="8.6640625" style="65" customWidth="1"/>
    <col min="9975" max="9975" width="8.1640625" style="65" customWidth="1"/>
    <col min="9976" max="9976" width="7.83203125" style="65" customWidth="1"/>
    <col min="9977" max="9977" width="7.5" style="65" customWidth="1"/>
    <col min="9978" max="10225" width="8.83203125" style="65"/>
    <col min="10226" max="10226" width="11" style="65" customWidth="1"/>
    <col min="10227" max="10227" width="18.33203125" style="65" customWidth="1"/>
    <col min="10228" max="10229" width="8.1640625" style="65" customWidth="1"/>
    <col min="10230" max="10230" width="8.6640625" style="65" customWidth="1"/>
    <col min="10231" max="10231" width="8.1640625" style="65" customWidth="1"/>
    <col min="10232" max="10232" width="7.83203125" style="65" customWidth="1"/>
    <col min="10233" max="10233" width="7.5" style="65" customWidth="1"/>
    <col min="10234" max="10481" width="8.83203125" style="65"/>
    <col min="10482" max="10482" width="11" style="65" customWidth="1"/>
    <col min="10483" max="10483" width="18.33203125" style="65" customWidth="1"/>
    <col min="10484" max="10485" width="8.1640625" style="65" customWidth="1"/>
    <col min="10486" max="10486" width="8.6640625" style="65" customWidth="1"/>
    <col min="10487" max="10487" width="8.1640625" style="65" customWidth="1"/>
    <col min="10488" max="10488" width="7.83203125" style="65" customWidth="1"/>
    <col min="10489" max="10489" width="7.5" style="65" customWidth="1"/>
    <col min="10490" max="10737" width="8.83203125" style="65"/>
    <col min="10738" max="10738" width="11" style="65" customWidth="1"/>
    <col min="10739" max="10739" width="18.33203125" style="65" customWidth="1"/>
    <col min="10740" max="10741" width="8.1640625" style="65" customWidth="1"/>
    <col min="10742" max="10742" width="8.6640625" style="65" customWidth="1"/>
    <col min="10743" max="10743" width="8.1640625" style="65" customWidth="1"/>
    <col min="10744" max="10744" width="7.83203125" style="65" customWidth="1"/>
    <col min="10745" max="10745" width="7.5" style="65" customWidth="1"/>
    <col min="10746" max="10993" width="8.83203125" style="65"/>
    <col min="10994" max="10994" width="11" style="65" customWidth="1"/>
    <col min="10995" max="10995" width="18.33203125" style="65" customWidth="1"/>
    <col min="10996" max="10997" width="8.1640625" style="65" customWidth="1"/>
    <col min="10998" max="10998" width="8.6640625" style="65" customWidth="1"/>
    <col min="10999" max="10999" width="8.1640625" style="65" customWidth="1"/>
    <col min="11000" max="11000" width="7.83203125" style="65" customWidth="1"/>
    <col min="11001" max="11001" width="7.5" style="65" customWidth="1"/>
    <col min="11002" max="11249" width="8.83203125" style="65"/>
    <col min="11250" max="11250" width="11" style="65" customWidth="1"/>
    <col min="11251" max="11251" width="18.33203125" style="65" customWidth="1"/>
    <col min="11252" max="11253" width="8.1640625" style="65" customWidth="1"/>
    <col min="11254" max="11254" width="8.6640625" style="65" customWidth="1"/>
    <col min="11255" max="11255" width="8.1640625" style="65" customWidth="1"/>
    <col min="11256" max="11256" width="7.83203125" style="65" customWidth="1"/>
    <col min="11257" max="11257" width="7.5" style="65" customWidth="1"/>
    <col min="11258" max="11505" width="8.83203125" style="65"/>
    <col min="11506" max="11506" width="11" style="65" customWidth="1"/>
    <col min="11507" max="11507" width="18.33203125" style="65" customWidth="1"/>
    <col min="11508" max="11509" width="8.1640625" style="65" customWidth="1"/>
    <col min="11510" max="11510" width="8.6640625" style="65" customWidth="1"/>
    <col min="11511" max="11511" width="8.1640625" style="65" customWidth="1"/>
    <col min="11512" max="11512" width="7.83203125" style="65" customWidth="1"/>
    <col min="11513" max="11513" width="7.5" style="65" customWidth="1"/>
    <col min="11514" max="11761" width="8.83203125" style="65"/>
    <col min="11762" max="11762" width="11" style="65" customWidth="1"/>
    <col min="11763" max="11763" width="18.33203125" style="65" customWidth="1"/>
    <col min="11764" max="11765" width="8.1640625" style="65" customWidth="1"/>
    <col min="11766" max="11766" width="8.6640625" style="65" customWidth="1"/>
    <col min="11767" max="11767" width="8.1640625" style="65" customWidth="1"/>
    <col min="11768" max="11768" width="7.83203125" style="65" customWidth="1"/>
    <col min="11769" max="11769" width="7.5" style="65" customWidth="1"/>
    <col min="11770" max="12017" width="8.83203125" style="65"/>
    <col min="12018" max="12018" width="11" style="65" customWidth="1"/>
    <col min="12019" max="12019" width="18.33203125" style="65" customWidth="1"/>
    <col min="12020" max="12021" width="8.1640625" style="65" customWidth="1"/>
    <col min="12022" max="12022" width="8.6640625" style="65" customWidth="1"/>
    <col min="12023" max="12023" width="8.1640625" style="65" customWidth="1"/>
    <col min="12024" max="12024" width="7.83203125" style="65" customWidth="1"/>
    <col min="12025" max="12025" width="7.5" style="65" customWidth="1"/>
    <col min="12026" max="12273" width="8.83203125" style="65"/>
    <col min="12274" max="12274" width="11" style="65" customWidth="1"/>
    <col min="12275" max="12275" width="18.33203125" style="65" customWidth="1"/>
    <col min="12276" max="12277" width="8.1640625" style="65" customWidth="1"/>
    <col min="12278" max="12278" width="8.6640625" style="65" customWidth="1"/>
    <col min="12279" max="12279" width="8.1640625" style="65" customWidth="1"/>
    <col min="12280" max="12280" width="7.83203125" style="65" customWidth="1"/>
    <col min="12281" max="12281" width="7.5" style="65" customWidth="1"/>
    <col min="12282" max="12529" width="8.83203125" style="65"/>
    <col min="12530" max="12530" width="11" style="65" customWidth="1"/>
    <col min="12531" max="12531" width="18.33203125" style="65" customWidth="1"/>
    <col min="12532" max="12533" width="8.1640625" style="65" customWidth="1"/>
    <col min="12534" max="12534" width="8.6640625" style="65" customWidth="1"/>
    <col min="12535" max="12535" width="8.1640625" style="65" customWidth="1"/>
    <col min="12536" max="12536" width="7.83203125" style="65" customWidth="1"/>
    <col min="12537" max="12537" width="7.5" style="65" customWidth="1"/>
    <col min="12538" max="12785" width="8.83203125" style="65"/>
    <col min="12786" max="12786" width="11" style="65" customWidth="1"/>
    <col min="12787" max="12787" width="18.33203125" style="65" customWidth="1"/>
    <col min="12788" max="12789" width="8.1640625" style="65" customWidth="1"/>
    <col min="12790" max="12790" width="8.6640625" style="65" customWidth="1"/>
    <col min="12791" max="12791" width="8.1640625" style="65" customWidth="1"/>
    <col min="12792" max="12792" width="7.83203125" style="65" customWidth="1"/>
    <col min="12793" max="12793" width="7.5" style="65" customWidth="1"/>
    <col min="12794" max="13041" width="8.83203125" style="65"/>
    <col min="13042" max="13042" width="11" style="65" customWidth="1"/>
    <col min="13043" max="13043" width="18.33203125" style="65" customWidth="1"/>
    <col min="13044" max="13045" width="8.1640625" style="65" customWidth="1"/>
    <col min="13046" max="13046" width="8.6640625" style="65" customWidth="1"/>
    <col min="13047" max="13047" width="8.1640625" style="65" customWidth="1"/>
    <col min="13048" max="13048" width="7.83203125" style="65" customWidth="1"/>
    <col min="13049" max="13049" width="7.5" style="65" customWidth="1"/>
    <col min="13050" max="13297" width="8.83203125" style="65"/>
    <col min="13298" max="13298" width="11" style="65" customWidth="1"/>
    <col min="13299" max="13299" width="18.33203125" style="65" customWidth="1"/>
    <col min="13300" max="13301" width="8.1640625" style="65" customWidth="1"/>
    <col min="13302" max="13302" width="8.6640625" style="65" customWidth="1"/>
    <col min="13303" max="13303" width="8.1640625" style="65" customWidth="1"/>
    <col min="13304" max="13304" width="7.83203125" style="65" customWidth="1"/>
    <col min="13305" max="13305" width="7.5" style="65" customWidth="1"/>
    <col min="13306" max="13553" width="8.83203125" style="65"/>
    <col min="13554" max="13554" width="11" style="65" customWidth="1"/>
    <col min="13555" max="13555" width="18.33203125" style="65" customWidth="1"/>
    <col min="13556" max="13557" width="8.1640625" style="65" customWidth="1"/>
    <col min="13558" max="13558" width="8.6640625" style="65" customWidth="1"/>
    <col min="13559" max="13559" width="8.1640625" style="65" customWidth="1"/>
    <col min="13560" max="13560" width="7.83203125" style="65" customWidth="1"/>
    <col min="13561" max="13561" width="7.5" style="65" customWidth="1"/>
    <col min="13562" max="13809" width="8.83203125" style="65"/>
    <col min="13810" max="13810" width="11" style="65" customWidth="1"/>
    <col min="13811" max="13811" width="18.33203125" style="65" customWidth="1"/>
    <col min="13812" max="13813" width="8.1640625" style="65" customWidth="1"/>
    <col min="13814" max="13814" width="8.6640625" style="65" customWidth="1"/>
    <col min="13815" max="13815" width="8.1640625" style="65" customWidth="1"/>
    <col min="13816" max="13816" width="7.83203125" style="65" customWidth="1"/>
    <col min="13817" max="13817" width="7.5" style="65" customWidth="1"/>
    <col min="13818" max="14065" width="8.83203125" style="65"/>
    <col min="14066" max="14066" width="11" style="65" customWidth="1"/>
    <col min="14067" max="14067" width="18.33203125" style="65" customWidth="1"/>
    <col min="14068" max="14069" width="8.1640625" style="65" customWidth="1"/>
    <col min="14070" max="14070" width="8.6640625" style="65" customWidth="1"/>
    <col min="14071" max="14071" width="8.1640625" style="65" customWidth="1"/>
    <col min="14072" max="14072" width="7.83203125" style="65" customWidth="1"/>
    <col min="14073" max="14073" width="7.5" style="65" customWidth="1"/>
    <col min="14074" max="14321" width="8.83203125" style="65"/>
    <col min="14322" max="14322" width="11" style="65" customWidth="1"/>
    <col min="14323" max="14323" width="18.33203125" style="65" customWidth="1"/>
    <col min="14324" max="14325" width="8.1640625" style="65" customWidth="1"/>
    <col min="14326" max="14326" width="8.6640625" style="65" customWidth="1"/>
    <col min="14327" max="14327" width="8.1640625" style="65" customWidth="1"/>
    <col min="14328" max="14328" width="7.83203125" style="65" customWidth="1"/>
    <col min="14329" max="14329" width="7.5" style="65" customWidth="1"/>
    <col min="14330" max="14577" width="8.83203125" style="65"/>
    <col min="14578" max="14578" width="11" style="65" customWidth="1"/>
    <col min="14579" max="14579" width="18.33203125" style="65" customWidth="1"/>
    <col min="14580" max="14581" width="8.1640625" style="65" customWidth="1"/>
    <col min="14582" max="14582" width="8.6640625" style="65" customWidth="1"/>
    <col min="14583" max="14583" width="8.1640625" style="65" customWidth="1"/>
    <col min="14584" max="14584" width="7.83203125" style="65" customWidth="1"/>
    <col min="14585" max="14585" width="7.5" style="65" customWidth="1"/>
    <col min="14586" max="14833" width="8.83203125" style="65"/>
    <col min="14834" max="14834" width="11" style="65" customWidth="1"/>
    <col min="14835" max="14835" width="18.33203125" style="65" customWidth="1"/>
    <col min="14836" max="14837" width="8.1640625" style="65" customWidth="1"/>
    <col min="14838" max="14838" width="8.6640625" style="65" customWidth="1"/>
    <col min="14839" max="14839" width="8.1640625" style="65" customWidth="1"/>
    <col min="14840" max="14840" width="7.83203125" style="65" customWidth="1"/>
    <col min="14841" max="14841" width="7.5" style="65" customWidth="1"/>
    <col min="14842" max="15089" width="8.83203125" style="65"/>
    <col min="15090" max="15090" width="11" style="65" customWidth="1"/>
    <col min="15091" max="15091" width="18.33203125" style="65" customWidth="1"/>
    <col min="15092" max="15093" width="8.1640625" style="65" customWidth="1"/>
    <col min="15094" max="15094" width="8.6640625" style="65" customWidth="1"/>
    <col min="15095" max="15095" width="8.1640625" style="65" customWidth="1"/>
    <col min="15096" max="15096" width="7.83203125" style="65" customWidth="1"/>
    <col min="15097" max="15097" width="7.5" style="65" customWidth="1"/>
    <col min="15098" max="15345" width="8.83203125" style="65"/>
    <col min="15346" max="15346" width="11" style="65" customWidth="1"/>
    <col min="15347" max="15347" width="18.33203125" style="65" customWidth="1"/>
    <col min="15348" max="15349" width="8.1640625" style="65" customWidth="1"/>
    <col min="15350" max="15350" width="8.6640625" style="65" customWidth="1"/>
    <col min="15351" max="15351" width="8.1640625" style="65" customWidth="1"/>
    <col min="15352" max="15352" width="7.83203125" style="65" customWidth="1"/>
    <col min="15353" max="15353" width="7.5" style="65" customWidth="1"/>
    <col min="15354" max="15601" width="8.83203125" style="65"/>
    <col min="15602" max="15602" width="11" style="65" customWidth="1"/>
    <col min="15603" max="15603" width="18.33203125" style="65" customWidth="1"/>
    <col min="15604" max="15605" width="8.1640625" style="65" customWidth="1"/>
    <col min="15606" max="15606" width="8.6640625" style="65" customWidth="1"/>
    <col min="15607" max="15607" width="8.1640625" style="65" customWidth="1"/>
    <col min="15608" max="15608" width="7.83203125" style="65" customWidth="1"/>
    <col min="15609" max="15609" width="7.5" style="65" customWidth="1"/>
    <col min="15610" max="15857" width="8.83203125" style="65"/>
    <col min="15858" max="15858" width="11" style="65" customWidth="1"/>
    <col min="15859" max="15859" width="18.33203125" style="65" customWidth="1"/>
    <col min="15860" max="15861" width="8.1640625" style="65" customWidth="1"/>
    <col min="15862" max="15862" width="8.6640625" style="65" customWidth="1"/>
    <col min="15863" max="15863" width="8.1640625" style="65" customWidth="1"/>
    <col min="15864" max="15864" width="7.83203125" style="65" customWidth="1"/>
    <col min="15865" max="15865" width="7.5" style="65" customWidth="1"/>
    <col min="15866" max="16113" width="8.83203125" style="65"/>
    <col min="16114" max="16114" width="11" style="65" customWidth="1"/>
    <col min="16115" max="16115" width="18.33203125" style="65" customWidth="1"/>
    <col min="16116" max="16117" width="8.1640625" style="65" customWidth="1"/>
    <col min="16118" max="16118" width="8.6640625" style="65" customWidth="1"/>
    <col min="16119" max="16119" width="8.1640625" style="65" customWidth="1"/>
    <col min="16120" max="16120" width="7.83203125" style="65" customWidth="1"/>
    <col min="16121" max="16121" width="7.5" style="65" customWidth="1"/>
    <col min="16122" max="16384" width="8.83203125" style="65"/>
  </cols>
  <sheetData>
    <row r="1" spans="1:7" s="58" customFormat="1" x14ac:dyDescent="0.2">
      <c r="A1" s="58" t="s">
        <v>160</v>
      </c>
    </row>
    <row r="3" spans="1:7" s="58" customFormat="1" x14ac:dyDescent="0.2">
      <c r="A3" s="58" t="s">
        <v>161</v>
      </c>
    </row>
    <row r="4" spans="1:7" s="58" customFormat="1" x14ac:dyDescent="0.2">
      <c r="A4" s="58" t="s">
        <v>162</v>
      </c>
    </row>
    <row r="5" spans="1:7" s="58" customFormat="1" x14ac:dyDescent="0.2">
      <c r="A5" s="58" t="s">
        <v>333</v>
      </c>
    </row>
    <row r="6" spans="1:7" s="58" customFormat="1" x14ac:dyDescent="0.2">
      <c r="A6" s="59" t="s">
        <v>167</v>
      </c>
      <c r="B6" s="59"/>
      <c r="C6" s="59"/>
      <c r="D6" s="102"/>
      <c r="E6" s="102"/>
      <c r="F6" s="102"/>
      <c r="G6" s="102"/>
    </row>
    <row r="7" spans="1:7" s="58" customFormat="1" ht="17" thickBot="1" x14ac:dyDescent="0.25">
      <c r="A7" s="58" t="s">
        <v>133</v>
      </c>
      <c r="C7" s="31">
        <v>5500</v>
      </c>
    </row>
    <row r="8" spans="1:7" s="58" customFormat="1" ht="17" thickBot="1" x14ac:dyDescent="0.25">
      <c r="A8" s="60" t="s">
        <v>168</v>
      </c>
      <c r="B8" s="61" t="s">
        <v>169</v>
      </c>
      <c r="C8" s="61" t="s">
        <v>26</v>
      </c>
    </row>
    <row r="9" spans="1:7" s="62" customFormat="1" x14ac:dyDescent="0.2">
      <c r="A9" s="73" t="s">
        <v>334</v>
      </c>
      <c r="B9" s="74" t="s">
        <v>335</v>
      </c>
      <c r="C9" s="74">
        <v>128</v>
      </c>
    </row>
    <row r="10" spans="1:7" s="62" customFormat="1" x14ac:dyDescent="0.2">
      <c r="A10" s="73" t="s">
        <v>334</v>
      </c>
      <c r="B10" s="74" t="s">
        <v>336</v>
      </c>
      <c r="C10" s="38">
        <v>127</v>
      </c>
      <c r="D10" s="3"/>
    </row>
    <row r="11" spans="1:7" s="62" customFormat="1" x14ac:dyDescent="0.2">
      <c r="A11" s="37" t="s">
        <v>337</v>
      </c>
      <c r="B11" s="38" t="s">
        <v>338</v>
      </c>
      <c r="C11" s="38">
        <v>126</v>
      </c>
    </row>
    <row r="12" spans="1:7" s="62" customFormat="1" x14ac:dyDescent="0.2">
      <c r="A12" s="37" t="s">
        <v>337</v>
      </c>
      <c r="B12" s="38" t="s">
        <v>339</v>
      </c>
      <c r="C12" s="38">
        <v>125</v>
      </c>
      <c r="D12" s="3"/>
    </row>
    <row r="13" spans="1:7" s="62" customFormat="1" x14ac:dyDescent="0.2">
      <c r="A13" s="37" t="s">
        <v>313</v>
      </c>
      <c r="B13" s="38" t="s">
        <v>340</v>
      </c>
      <c r="C13" s="38">
        <v>125</v>
      </c>
    </row>
    <row r="14" spans="1:7" s="62" customFormat="1" x14ac:dyDescent="0.2">
      <c r="A14" s="37" t="s">
        <v>313</v>
      </c>
      <c r="B14" s="38" t="s">
        <v>341</v>
      </c>
      <c r="C14" s="38">
        <v>200</v>
      </c>
      <c r="D14" s="3"/>
    </row>
    <row r="15" spans="1:7" s="62" customFormat="1" ht="17" thickBot="1" x14ac:dyDescent="0.25">
      <c r="A15" s="73" t="s">
        <v>61</v>
      </c>
      <c r="B15" s="74" t="s">
        <v>342</v>
      </c>
      <c r="C15" s="74">
        <v>169</v>
      </c>
    </row>
    <row r="16" spans="1:7" s="62" customFormat="1" ht="17" thickBot="1" x14ac:dyDescent="0.25">
      <c r="A16" s="63" t="s">
        <v>148</v>
      </c>
      <c r="B16" s="64"/>
      <c r="C16" s="94">
        <f>SUM(C9:C15)</f>
        <v>1000</v>
      </c>
    </row>
    <row r="17" spans="1:4" s="62" customFormat="1" ht="17" thickBot="1" x14ac:dyDescent="0.25">
      <c r="A17" s="35"/>
      <c r="B17" s="36"/>
      <c r="C17" s="36"/>
    </row>
    <row r="18" spans="1:4" s="68" customFormat="1" ht="17" thickBot="1" x14ac:dyDescent="0.25">
      <c r="A18" s="63" t="s">
        <v>152</v>
      </c>
      <c r="B18" s="64"/>
      <c r="C18" s="94">
        <f>SUM(C16:C17)</f>
        <v>1000</v>
      </c>
    </row>
    <row r="19" spans="1:4" s="103" customFormat="1" x14ac:dyDescent="0.2">
      <c r="A19" s="120">
        <v>44146</v>
      </c>
      <c r="B19" s="121" t="s">
        <v>63</v>
      </c>
      <c r="C19" s="121">
        <v>-85</v>
      </c>
      <c r="D19" s="103" t="s">
        <v>343</v>
      </c>
    </row>
    <row r="20" spans="1:4" s="103" customFormat="1" x14ac:dyDescent="0.2">
      <c r="A20" s="122" t="s">
        <v>221</v>
      </c>
      <c r="B20" s="123" t="s">
        <v>63</v>
      </c>
      <c r="C20" s="123">
        <v>-66</v>
      </c>
      <c r="D20" s="103" t="s">
        <v>344</v>
      </c>
    </row>
    <row r="21" spans="1:4" s="103" customFormat="1" x14ac:dyDescent="0.2">
      <c r="A21" s="122" t="s">
        <v>222</v>
      </c>
      <c r="B21" s="123" t="s">
        <v>63</v>
      </c>
      <c r="C21" s="123">
        <v>-28</v>
      </c>
      <c r="D21" s="103" t="s">
        <v>344</v>
      </c>
    </row>
    <row r="22" spans="1:4" s="62" customFormat="1" ht="17" thickBot="1" x14ac:dyDescent="0.25">
      <c r="A22" s="35" t="s">
        <v>225</v>
      </c>
      <c r="B22" s="36" t="s">
        <v>63</v>
      </c>
      <c r="C22" s="36">
        <v>-206</v>
      </c>
    </row>
    <row r="23" spans="1:4" s="68" customFormat="1" ht="17" thickBot="1" x14ac:dyDescent="0.25">
      <c r="A23" s="63" t="s">
        <v>155</v>
      </c>
      <c r="B23" s="64"/>
      <c r="C23" s="94">
        <f>SUM(C18:C22)</f>
        <v>615</v>
      </c>
    </row>
    <row r="24" spans="1:4" s="62" customFormat="1" x14ac:dyDescent="0.2">
      <c r="A24" s="35">
        <v>43963</v>
      </c>
      <c r="B24" s="36" t="s">
        <v>63</v>
      </c>
      <c r="C24" s="36">
        <v>-70</v>
      </c>
    </row>
    <row r="25" spans="1:4" s="62" customFormat="1" x14ac:dyDescent="0.2">
      <c r="A25" s="35" t="s">
        <v>226</v>
      </c>
      <c r="B25" s="36" t="s">
        <v>63</v>
      </c>
      <c r="C25" s="36">
        <v>-94</v>
      </c>
    </row>
    <row r="26" spans="1:4" s="62" customFormat="1" x14ac:dyDescent="0.2">
      <c r="A26" s="35" t="s">
        <v>227</v>
      </c>
      <c r="B26" s="36" t="s">
        <v>63</v>
      </c>
      <c r="C26" s="36">
        <v>-193</v>
      </c>
    </row>
    <row r="27" spans="1:4" s="62" customFormat="1" ht="17" thickBot="1" x14ac:dyDescent="0.25">
      <c r="A27" s="35" t="s">
        <v>125</v>
      </c>
      <c r="B27" s="36" t="s">
        <v>63</v>
      </c>
      <c r="C27" s="36">
        <v>-223</v>
      </c>
    </row>
    <row r="28" spans="1:4" s="68" customFormat="1" ht="17" thickBot="1" x14ac:dyDescent="0.25">
      <c r="A28" s="63" t="s">
        <v>156</v>
      </c>
      <c r="B28" s="64"/>
      <c r="C28" s="94">
        <f>SUM(C23:C27)</f>
        <v>35</v>
      </c>
    </row>
    <row r="29" spans="1:4" s="62" customFormat="1" ht="17.25" customHeight="1" thickBot="1" x14ac:dyDescent="0.3">
      <c r="A29" s="12">
        <v>44317</v>
      </c>
      <c r="B29" s="13" t="s">
        <v>63</v>
      </c>
      <c r="C29" s="36">
        <v>-35</v>
      </c>
    </row>
    <row r="30" spans="1:4" s="68" customFormat="1" ht="17" thickBot="1" x14ac:dyDescent="0.25">
      <c r="A30" s="63" t="s">
        <v>2459</v>
      </c>
      <c r="B30" s="64"/>
      <c r="C30" s="94">
        <f>SUM(C28:C29)</f>
        <v>0</v>
      </c>
    </row>
    <row r="31" spans="1:4" s="62" customFormat="1" x14ac:dyDescent="0.25">
      <c r="A31" s="55"/>
      <c r="B31" s="53"/>
      <c r="C31" s="36"/>
    </row>
    <row r="32" spans="1:4" x14ac:dyDescent="0.2">
      <c r="A32" s="69"/>
      <c r="B32" s="69"/>
      <c r="C32" s="69"/>
    </row>
    <row r="33" spans="1:6" ht="17" thickBot="1" x14ac:dyDescent="0.25">
      <c r="A33" s="82"/>
      <c r="B33" s="82"/>
      <c r="C33" s="82"/>
    </row>
    <row r="34" spans="1:6" ht="17" thickBot="1" x14ac:dyDescent="0.25">
      <c r="A34" s="88" t="s">
        <v>228</v>
      </c>
      <c r="B34" s="89"/>
      <c r="C34" s="89">
        <f>SUM(C9:C15)</f>
        <v>1000</v>
      </c>
    </row>
    <row r="35" spans="1:6" ht="17" thickBot="1" x14ac:dyDescent="0.25">
      <c r="A35" s="90" t="s">
        <v>345</v>
      </c>
      <c r="B35" s="91"/>
      <c r="C35" s="119">
        <v>1000</v>
      </c>
    </row>
    <row r="36" spans="1:6" s="58" customFormat="1" ht="17" thickBot="1" x14ac:dyDescent="0.25">
      <c r="A36" s="88" t="s">
        <v>346</v>
      </c>
      <c r="B36" s="89"/>
      <c r="C36" s="93">
        <f>SUM(C34-C35)</f>
        <v>0</v>
      </c>
    </row>
    <row r="38" spans="1:6" x14ac:dyDescent="0.2">
      <c r="A38" s="59" t="s">
        <v>231</v>
      </c>
      <c r="B38" s="58"/>
      <c r="C38" s="58"/>
      <c r="D38" s="58"/>
      <c r="E38" s="58"/>
      <c r="F38" s="58"/>
    </row>
    <row r="39" spans="1:6" x14ac:dyDescent="0.2">
      <c r="A39" s="59" t="s">
        <v>232</v>
      </c>
      <c r="B39" s="59"/>
      <c r="C39" s="59"/>
      <c r="D39" s="59"/>
      <c r="E39" s="59"/>
      <c r="F39" s="5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tabColor rgb="FFC00000"/>
  </sheetPr>
  <dimension ref="A1:K136"/>
  <sheetViews>
    <sheetView topLeftCell="A115" workbookViewId="0">
      <selection activeCell="J129" sqref="J129"/>
    </sheetView>
  </sheetViews>
  <sheetFormatPr baseColWidth="10" defaultColWidth="8.83203125" defaultRowHeight="16" x14ac:dyDescent="0.2"/>
  <cols>
    <col min="1" max="1" width="14.33203125" style="65" customWidth="1"/>
    <col min="2" max="2" width="20.83203125" style="65" customWidth="1"/>
    <col min="3" max="3" width="7.83203125" style="65" customWidth="1"/>
    <col min="4" max="4" width="8.5" style="65" customWidth="1"/>
    <col min="5" max="5" width="8.83203125" style="65" customWidth="1"/>
    <col min="6" max="6" width="9.1640625" style="65" customWidth="1"/>
    <col min="7" max="7" width="7.83203125" style="65" customWidth="1"/>
    <col min="8" max="8" width="8.1640625" style="65" customWidth="1"/>
    <col min="9" max="10" width="8.5" style="65" customWidth="1"/>
    <col min="11" max="248" width="8.83203125" style="65"/>
    <col min="249" max="249" width="11" style="65" customWidth="1"/>
    <col min="250" max="250" width="18.33203125" style="65" customWidth="1"/>
    <col min="251" max="252" width="8.1640625" style="65" customWidth="1"/>
    <col min="253" max="253" width="8.6640625" style="65" customWidth="1"/>
    <col min="254" max="254" width="8.1640625" style="65" customWidth="1"/>
    <col min="255" max="255" width="7.83203125" style="65" customWidth="1"/>
    <col min="256" max="256" width="7.5" style="65" customWidth="1"/>
    <col min="257" max="504" width="8.83203125" style="65"/>
    <col min="505" max="505" width="11" style="65" customWidth="1"/>
    <col min="506" max="506" width="18.33203125" style="65" customWidth="1"/>
    <col min="507" max="508" width="8.1640625" style="65" customWidth="1"/>
    <col min="509" max="509" width="8.6640625" style="65" customWidth="1"/>
    <col min="510" max="510" width="8.1640625" style="65" customWidth="1"/>
    <col min="511" max="511" width="7.83203125" style="65" customWidth="1"/>
    <col min="512" max="512" width="7.5" style="65" customWidth="1"/>
    <col min="513" max="760" width="8.83203125" style="65"/>
    <col min="761" max="761" width="11" style="65" customWidth="1"/>
    <col min="762" max="762" width="18.33203125" style="65" customWidth="1"/>
    <col min="763" max="764" width="8.1640625" style="65" customWidth="1"/>
    <col min="765" max="765" width="8.6640625" style="65" customWidth="1"/>
    <col min="766" max="766" width="8.1640625" style="65" customWidth="1"/>
    <col min="767" max="767" width="7.83203125" style="65" customWidth="1"/>
    <col min="768" max="768" width="7.5" style="65" customWidth="1"/>
    <col min="769" max="1016" width="8.83203125" style="65"/>
    <col min="1017" max="1017" width="11" style="65" customWidth="1"/>
    <col min="1018" max="1018" width="18.33203125" style="65" customWidth="1"/>
    <col min="1019" max="1020" width="8.1640625" style="65" customWidth="1"/>
    <col min="1021" max="1021" width="8.6640625" style="65" customWidth="1"/>
    <col min="1022" max="1022" width="8.1640625" style="65" customWidth="1"/>
    <col min="1023" max="1023" width="7.83203125" style="65" customWidth="1"/>
    <col min="1024" max="1024" width="7.5" style="65" customWidth="1"/>
    <col min="1025" max="1272" width="8.83203125" style="65"/>
    <col min="1273" max="1273" width="11" style="65" customWidth="1"/>
    <col min="1274" max="1274" width="18.33203125" style="65" customWidth="1"/>
    <col min="1275" max="1276" width="8.1640625" style="65" customWidth="1"/>
    <col min="1277" max="1277" width="8.6640625" style="65" customWidth="1"/>
    <col min="1278" max="1278" width="8.1640625" style="65" customWidth="1"/>
    <col min="1279" max="1279" width="7.83203125" style="65" customWidth="1"/>
    <col min="1280" max="1280" width="7.5" style="65" customWidth="1"/>
    <col min="1281" max="1528" width="8.83203125" style="65"/>
    <col min="1529" max="1529" width="11" style="65" customWidth="1"/>
    <col min="1530" max="1530" width="18.33203125" style="65" customWidth="1"/>
    <col min="1531" max="1532" width="8.1640625" style="65" customWidth="1"/>
    <col min="1533" max="1533" width="8.6640625" style="65" customWidth="1"/>
    <col min="1534" max="1534" width="8.1640625" style="65" customWidth="1"/>
    <col min="1535" max="1535" width="7.83203125" style="65" customWidth="1"/>
    <col min="1536" max="1536" width="7.5" style="65" customWidth="1"/>
    <col min="1537" max="1784" width="8.83203125" style="65"/>
    <col min="1785" max="1785" width="11" style="65" customWidth="1"/>
    <col min="1786" max="1786" width="18.33203125" style="65" customWidth="1"/>
    <col min="1787" max="1788" width="8.1640625" style="65" customWidth="1"/>
    <col min="1789" max="1789" width="8.6640625" style="65" customWidth="1"/>
    <col min="1790" max="1790" width="8.1640625" style="65" customWidth="1"/>
    <col min="1791" max="1791" width="7.83203125" style="65" customWidth="1"/>
    <col min="1792" max="1792" width="7.5" style="65" customWidth="1"/>
    <col min="1793" max="2040" width="8.83203125" style="65"/>
    <col min="2041" max="2041" width="11" style="65" customWidth="1"/>
    <col min="2042" max="2042" width="18.33203125" style="65" customWidth="1"/>
    <col min="2043" max="2044" width="8.1640625" style="65" customWidth="1"/>
    <col min="2045" max="2045" width="8.6640625" style="65" customWidth="1"/>
    <col min="2046" max="2046" width="8.1640625" style="65" customWidth="1"/>
    <col min="2047" max="2047" width="7.83203125" style="65" customWidth="1"/>
    <col min="2048" max="2048" width="7.5" style="65" customWidth="1"/>
    <col min="2049" max="2296" width="8.83203125" style="65"/>
    <col min="2297" max="2297" width="11" style="65" customWidth="1"/>
    <col min="2298" max="2298" width="18.33203125" style="65" customWidth="1"/>
    <col min="2299" max="2300" width="8.1640625" style="65" customWidth="1"/>
    <col min="2301" max="2301" width="8.6640625" style="65" customWidth="1"/>
    <col min="2302" max="2302" width="8.1640625" style="65" customWidth="1"/>
    <col min="2303" max="2303" width="7.83203125" style="65" customWidth="1"/>
    <col min="2304" max="2304" width="7.5" style="65" customWidth="1"/>
    <col min="2305" max="2552" width="8.83203125" style="65"/>
    <col min="2553" max="2553" width="11" style="65" customWidth="1"/>
    <col min="2554" max="2554" width="18.33203125" style="65" customWidth="1"/>
    <col min="2555" max="2556" width="8.1640625" style="65" customWidth="1"/>
    <col min="2557" max="2557" width="8.6640625" style="65" customWidth="1"/>
    <col min="2558" max="2558" width="8.1640625" style="65" customWidth="1"/>
    <col min="2559" max="2559" width="7.83203125" style="65" customWidth="1"/>
    <col min="2560" max="2560" width="7.5" style="65" customWidth="1"/>
    <col min="2561" max="2808" width="8.83203125" style="65"/>
    <col min="2809" max="2809" width="11" style="65" customWidth="1"/>
    <col min="2810" max="2810" width="18.33203125" style="65" customWidth="1"/>
    <col min="2811" max="2812" width="8.1640625" style="65" customWidth="1"/>
    <col min="2813" max="2813" width="8.6640625" style="65" customWidth="1"/>
    <col min="2814" max="2814" width="8.1640625" style="65" customWidth="1"/>
    <col min="2815" max="2815" width="7.83203125" style="65" customWidth="1"/>
    <col min="2816" max="2816" width="7.5" style="65" customWidth="1"/>
    <col min="2817" max="3064" width="8.83203125" style="65"/>
    <col min="3065" max="3065" width="11" style="65" customWidth="1"/>
    <col min="3066" max="3066" width="18.33203125" style="65" customWidth="1"/>
    <col min="3067" max="3068" width="8.1640625" style="65" customWidth="1"/>
    <col min="3069" max="3069" width="8.6640625" style="65" customWidth="1"/>
    <col min="3070" max="3070" width="8.1640625" style="65" customWidth="1"/>
    <col min="3071" max="3071" width="7.83203125" style="65" customWidth="1"/>
    <col min="3072" max="3072" width="7.5" style="65" customWidth="1"/>
    <col min="3073" max="3320" width="8.83203125" style="65"/>
    <col min="3321" max="3321" width="11" style="65" customWidth="1"/>
    <col min="3322" max="3322" width="18.33203125" style="65" customWidth="1"/>
    <col min="3323" max="3324" width="8.1640625" style="65" customWidth="1"/>
    <col min="3325" max="3325" width="8.6640625" style="65" customWidth="1"/>
    <col min="3326" max="3326" width="8.1640625" style="65" customWidth="1"/>
    <col min="3327" max="3327" width="7.83203125" style="65" customWidth="1"/>
    <col min="3328" max="3328" width="7.5" style="65" customWidth="1"/>
    <col min="3329" max="3576" width="8.83203125" style="65"/>
    <col min="3577" max="3577" width="11" style="65" customWidth="1"/>
    <col min="3578" max="3578" width="18.33203125" style="65" customWidth="1"/>
    <col min="3579" max="3580" width="8.1640625" style="65" customWidth="1"/>
    <col min="3581" max="3581" width="8.6640625" style="65" customWidth="1"/>
    <col min="3582" max="3582" width="8.1640625" style="65" customWidth="1"/>
    <col min="3583" max="3583" width="7.83203125" style="65" customWidth="1"/>
    <col min="3584" max="3584" width="7.5" style="65" customWidth="1"/>
    <col min="3585" max="3832" width="8.83203125" style="65"/>
    <col min="3833" max="3833" width="11" style="65" customWidth="1"/>
    <col min="3834" max="3834" width="18.33203125" style="65" customWidth="1"/>
    <col min="3835" max="3836" width="8.1640625" style="65" customWidth="1"/>
    <col min="3837" max="3837" width="8.6640625" style="65" customWidth="1"/>
    <col min="3838" max="3838" width="8.1640625" style="65" customWidth="1"/>
    <col min="3839" max="3839" width="7.83203125" style="65" customWidth="1"/>
    <col min="3840" max="3840" width="7.5" style="65" customWidth="1"/>
    <col min="3841" max="4088" width="8.83203125" style="65"/>
    <col min="4089" max="4089" width="11" style="65" customWidth="1"/>
    <col min="4090" max="4090" width="18.33203125" style="65" customWidth="1"/>
    <col min="4091" max="4092" width="8.1640625" style="65" customWidth="1"/>
    <col min="4093" max="4093" width="8.6640625" style="65" customWidth="1"/>
    <col min="4094" max="4094" width="8.1640625" style="65" customWidth="1"/>
    <col min="4095" max="4095" width="7.83203125" style="65" customWidth="1"/>
    <col min="4096" max="4096" width="7.5" style="65" customWidth="1"/>
    <col min="4097" max="4344" width="8.83203125" style="65"/>
    <col min="4345" max="4345" width="11" style="65" customWidth="1"/>
    <col min="4346" max="4346" width="18.33203125" style="65" customWidth="1"/>
    <col min="4347" max="4348" width="8.1640625" style="65" customWidth="1"/>
    <col min="4349" max="4349" width="8.6640625" style="65" customWidth="1"/>
    <col min="4350" max="4350" width="8.1640625" style="65" customWidth="1"/>
    <col min="4351" max="4351" width="7.83203125" style="65" customWidth="1"/>
    <col min="4352" max="4352" width="7.5" style="65" customWidth="1"/>
    <col min="4353" max="4600" width="8.83203125" style="65"/>
    <col min="4601" max="4601" width="11" style="65" customWidth="1"/>
    <col min="4602" max="4602" width="18.33203125" style="65" customWidth="1"/>
    <col min="4603" max="4604" width="8.1640625" style="65" customWidth="1"/>
    <col min="4605" max="4605" width="8.6640625" style="65" customWidth="1"/>
    <col min="4606" max="4606" width="8.1640625" style="65" customWidth="1"/>
    <col min="4607" max="4607" width="7.83203125" style="65" customWidth="1"/>
    <col min="4608" max="4608" width="7.5" style="65" customWidth="1"/>
    <col min="4609" max="4856" width="8.83203125" style="65"/>
    <col min="4857" max="4857" width="11" style="65" customWidth="1"/>
    <col min="4858" max="4858" width="18.33203125" style="65" customWidth="1"/>
    <col min="4859" max="4860" width="8.1640625" style="65" customWidth="1"/>
    <col min="4861" max="4861" width="8.6640625" style="65" customWidth="1"/>
    <col min="4862" max="4862" width="8.1640625" style="65" customWidth="1"/>
    <col min="4863" max="4863" width="7.83203125" style="65" customWidth="1"/>
    <col min="4864" max="4864" width="7.5" style="65" customWidth="1"/>
    <col min="4865" max="5112" width="8.83203125" style="65"/>
    <col min="5113" max="5113" width="11" style="65" customWidth="1"/>
    <col min="5114" max="5114" width="18.33203125" style="65" customWidth="1"/>
    <col min="5115" max="5116" width="8.1640625" style="65" customWidth="1"/>
    <col min="5117" max="5117" width="8.6640625" style="65" customWidth="1"/>
    <col min="5118" max="5118" width="8.1640625" style="65" customWidth="1"/>
    <col min="5119" max="5119" width="7.83203125" style="65" customWidth="1"/>
    <col min="5120" max="5120" width="7.5" style="65" customWidth="1"/>
    <col min="5121" max="5368" width="8.83203125" style="65"/>
    <col min="5369" max="5369" width="11" style="65" customWidth="1"/>
    <col min="5370" max="5370" width="18.33203125" style="65" customWidth="1"/>
    <col min="5371" max="5372" width="8.1640625" style="65" customWidth="1"/>
    <col min="5373" max="5373" width="8.6640625" style="65" customWidth="1"/>
    <col min="5374" max="5374" width="8.1640625" style="65" customWidth="1"/>
    <col min="5375" max="5375" width="7.83203125" style="65" customWidth="1"/>
    <col min="5376" max="5376" width="7.5" style="65" customWidth="1"/>
    <col min="5377" max="5624" width="8.83203125" style="65"/>
    <col min="5625" max="5625" width="11" style="65" customWidth="1"/>
    <col min="5626" max="5626" width="18.33203125" style="65" customWidth="1"/>
    <col min="5627" max="5628" width="8.1640625" style="65" customWidth="1"/>
    <col min="5629" max="5629" width="8.6640625" style="65" customWidth="1"/>
    <col min="5630" max="5630" width="8.1640625" style="65" customWidth="1"/>
    <col min="5631" max="5631" width="7.83203125" style="65" customWidth="1"/>
    <col min="5632" max="5632" width="7.5" style="65" customWidth="1"/>
    <col min="5633" max="5880" width="8.83203125" style="65"/>
    <col min="5881" max="5881" width="11" style="65" customWidth="1"/>
    <col min="5882" max="5882" width="18.33203125" style="65" customWidth="1"/>
    <col min="5883" max="5884" width="8.1640625" style="65" customWidth="1"/>
    <col min="5885" max="5885" width="8.6640625" style="65" customWidth="1"/>
    <col min="5886" max="5886" width="8.1640625" style="65" customWidth="1"/>
    <col min="5887" max="5887" width="7.83203125" style="65" customWidth="1"/>
    <col min="5888" max="5888" width="7.5" style="65" customWidth="1"/>
    <col min="5889" max="6136" width="8.83203125" style="65"/>
    <col min="6137" max="6137" width="11" style="65" customWidth="1"/>
    <col min="6138" max="6138" width="18.33203125" style="65" customWidth="1"/>
    <col min="6139" max="6140" width="8.1640625" style="65" customWidth="1"/>
    <col min="6141" max="6141" width="8.6640625" style="65" customWidth="1"/>
    <col min="6142" max="6142" width="8.1640625" style="65" customWidth="1"/>
    <col min="6143" max="6143" width="7.83203125" style="65" customWidth="1"/>
    <col min="6144" max="6144" width="7.5" style="65" customWidth="1"/>
    <col min="6145" max="6392" width="8.83203125" style="65"/>
    <col min="6393" max="6393" width="11" style="65" customWidth="1"/>
    <col min="6394" max="6394" width="18.33203125" style="65" customWidth="1"/>
    <col min="6395" max="6396" width="8.1640625" style="65" customWidth="1"/>
    <col min="6397" max="6397" width="8.6640625" style="65" customWidth="1"/>
    <col min="6398" max="6398" width="8.1640625" style="65" customWidth="1"/>
    <col min="6399" max="6399" width="7.83203125" style="65" customWidth="1"/>
    <col min="6400" max="6400" width="7.5" style="65" customWidth="1"/>
    <col min="6401" max="6648" width="8.83203125" style="65"/>
    <col min="6649" max="6649" width="11" style="65" customWidth="1"/>
    <col min="6650" max="6650" width="18.33203125" style="65" customWidth="1"/>
    <col min="6651" max="6652" width="8.1640625" style="65" customWidth="1"/>
    <col min="6653" max="6653" width="8.6640625" style="65" customWidth="1"/>
    <col min="6654" max="6654" width="8.1640625" style="65" customWidth="1"/>
    <col min="6655" max="6655" width="7.83203125" style="65" customWidth="1"/>
    <col min="6656" max="6656" width="7.5" style="65" customWidth="1"/>
    <col min="6657" max="6904" width="8.83203125" style="65"/>
    <col min="6905" max="6905" width="11" style="65" customWidth="1"/>
    <col min="6906" max="6906" width="18.33203125" style="65" customWidth="1"/>
    <col min="6907" max="6908" width="8.1640625" style="65" customWidth="1"/>
    <col min="6909" max="6909" width="8.6640625" style="65" customWidth="1"/>
    <col min="6910" max="6910" width="8.1640625" style="65" customWidth="1"/>
    <col min="6911" max="6911" width="7.83203125" style="65" customWidth="1"/>
    <col min="6912" max="6912" width="7.5" style="65" customWidth="1"/>
    <col min="6913" max="7160" width="8.83203125" style="65"/>
    <col min="7161" max="7161" width="11" style="65" customWidth="1"/>
    <col min="7162" max="7162" width="18.33203125" style="65" customWidth="1"/>
    <col min="7163" max="7164" width="8.1640625" style="65" customWidth="1"/>
    <col min="7165" max="7165" width="8.6640625" style="65" customWidth="1"/>
    <col min="7166" max="7166" width="8.1640625" style="65" customWidth="1"/>
    <col min="7167" max="7167" width="7.83203125" style="65" customWidth="1"/>
    <col min="7168" max="7168" width="7.5" style="65" customWidth="1"/>
    <col min="7169" max="7416" width="8.83203125" style="65"/>
    <col min="7417" max="7417" width="11" style="65" customWidth="1"/>
    <col min="7418" max="7418" width="18.33203125" style="65" customWidth="1"/>
    <col min="7419" max="7420" width="8.1640625" style="65" customWidth="1"/>
    <col min="7421" max="7421" width="8.6640625" style="65" customWidth="1"/>
    <col min="7422" max="7422" width="8.1640625" style="65" customWidth="1"/>
    <col min="7423" max="7423" width="7.83203125" style="65" customWidth="1"/>
    <col min="7424" max="7424" width="7.5" style="65" customWidth="1"/>
    <col min="7425" max="7672" width="8.83203125" style="65"/>
    <col min="7673" max="7673" width="11" style="65" customWidth="1"/>
    <col min="7674" max="7674" width="18.33203125" style="65" customWidth="1"/>
    <col min="7675" max="7676" width="8.1640625" style="65" customWidth="1"/>
    <col min="7677" max="7677" width="8.6640625" style="65" customWidth="1"/>
    <col min="7678" max="7678" width="8.1640625" style="65" customWidth="1"/>
    <col min="7679" max="7679" width="7.83203125" style="65" customWidth="1"/>
    <col min="7680" max="7680" width="7.5" style="65" customWidth="1"/>
    <col min="7681" max="7928" width="8.83203125" style="65"/>
    <col min="7929" max="7929" width="11" style="65" customWidth="1"/>
    <col min="7930" max="7930" width="18.33203125" style="65" customWidth="1"/>
    <col min="7931" max="7932" width="8.1640625" style="65" customWidth="1"/>
    <col min="7933" max="7933" width="8.6640625" style="65" customWidth="1"/>
    <col min="7934" max="7934" width="8.1640625" style="65" customWidth="1"/>
    <col min="7935" max="7935" width="7.83203125" style="65" customWidth="1"/>
    <col min="7936" max="7936" width="7.5" style="65" customWidth="1"/>
    <col min="7937" max="8184" width="8.83203125" style="65"/>
    <col min="8185" max="8185" width="11" style="65" customWidth="1"/>
    <col min="8186" max="8186" width="18.33203125" style="65" customWidth="1"/>
    <col min="8187" max="8188" width="8.1640625" style="65" customWidth="1"/>
    <col min="8189" max="8189" width="8.6640625" style="65" customWidth="1"/>
    <col min="8190" max="8190" width="8.1640625" style="65" customWidth="1"/>
    <col min="8191" max="8191" width="7.83203125" style="65" customWidth="1"/>
    <col min="8192" max="8192" width="7.5" style="65" customWidth="1"/>
    <col min="8193" max="8440" width="8.83203125" style="65"/>
    <col min="8441" max="8441" width="11" style="65" customWidth="1"/>
    <col min="8442" max="8442" width="18.33203125" style="65" customWidth="1"/>
    <col min="8443" max="8444" width="8.1640625" style="65" customWidth="1"/>
    <col min="8445" max="8445" width="8.6640625" style="65" customWidth="1"/>
    <col min="8446" max="8446" width="8.1640625" style="65" customWidth="1"/>
    <col min="8447" max="8447" width="7.83203125" style="65" customWidth="1"/>
    <col min="8448" max="8448" width="7.5" style="65" customWidth="1"/>
    <col min="8449" max="8696" width="8.83203125" style="65"/>
    <col min="8697" max="8697" width="11" style="65" customWidth="1"/>
    <col min="8698" max="8698" width="18.33203125" style="65" customWidth="1"/>
    <col min="8699" max="8700" width="8.1640625" style="65" customWidth="1"/>
    <col min="8701" max="8701" width="8.6640625" style="65" customWidth="1"/>
    <col min="8702" max="8702" width="8.1640625" style="65" customWidth="1"/>
    <col min="8703" max="8703" width="7.83203125" style="65" customWidth="1"/>
    <col min="8704" max="8704" width="7.5" style="65" customWidth="1"/>
    <col min="8705" max="8952" width="8.83203125" style="65"/>
    <col min="8953" max="8953" width="11" style="65" customWidth="1"/>
    <col min="8954" max="8954" width="18.33203125" style="65" customWidth="1"/>
    <col min="8955" max="8956" width="8.1640625" style="65" customWidth="1"/>
    <col min="8957" max="8957" width="8.6640625" style="65" customWidth="1"/>
    <col min="8958" max="8958" width="8.1640625" style="65" customWidth="1"/>
    <col min="8959" max="8959" width="7.83203125" style="65" customWidth="1"/>
    <col min="8960" max="8960" width="7.5" style="65" customWidth="1"/>
    <col min="8961" max="9208" width="8.83203125" style="65"/>
    <col min="9209" max="9209" width="11" style="65" customWidth="1"/>
    <col min="9210" max="9210" width="18.33203125" style="65" customWidth="1"/>
    <col min="9211" max="9212" width="8.1640625" style="65" customWidth="1"/>
    <col min="9213" max="9213" width="8.6640625" style="65" customWidth="1"/>
    <col min="9214" max="9214" width="8.1640625" style="65" customWidth="1"/>
    <col min="9215" max="9215" width="7.83203125" style="65" customWidth="1"/>
    <col min="9216" max="9216" width="7.5" style="65" customWidth="1"/>
    <col min="9217" max="9464" width="8.83203125" style="65"/>
    <col min="9465" max="9465" width="11" style="65" customWidth="1"/>
    <col min="9466" max="9466" width="18.33203125" style="65" customWidth="1"/>
    <col min="9467" max="9468" width="8.1640625" style="65" customWidth="1"/>
    <col min="9469" max="9469" width="8.6640625" style="65" customWidth="1"/>
    <col min="9470" max="9470" width="8.1640625" style="65" customWidth="1"/>
    <col min="9471" max="9471" width="7.83203125" style="65" customWidth="1"/>
    <col min="9472" max="9472" width="7.5" style="65" customWidth="1"/>
    <col min="9473" max="9720" width="8.83203125" style="65"/>
    <col min="9721" max="9721" width="11" style="65" customWidth="1"/>
    <col min="9722" max="9722" width="18.33203125" style="65" customWidth="1"/>
    <col min="9723" max="9724" width="8.1640625" style="65" customWidth="1"/>
    <col min="9725" max="9725" width="8.6640625" style="65" customWidth="1"/>
    <col min="9726" max="9726" width="8.1640625" style="65" customWidth="1"/>
    <col min="9727" max="9727" width="7.83203125" style="65" customWidth="1"/>
    <col min="9728" max="9728" width="7.5" style="65" customWidth="1"/>
    <col min="9729" max="9976" width="8.83203125" style="65"/>
    <col min="9977" max="9977" width="11" style="65" customWidth="1"/>
    <col min="9978" max="9978" width="18.33203125" style="65" customWidth="1"/>
    <col min="9979" max="9980" width="8.1640625" style="65" customWidth="1"/>
    <col min="9981" max="9981" width="8.6640625" style="65" customWidth="1"/>
    <col min="9982" max="9982" width="8.1640625" style="65" customWidth="1"/>
    <col min="9983" max="9983" width="7.83203125" style="65" customWidth="1"/>
    <col min="9984" max="9984" width="7.5" style="65" customWidth="1"/>
    <col min="9985" max="10232" width="8.83203125" style="65"/>
    <col min="10233" max="10233" width="11" style="65" customWidth="1"/>
    <col min="10234" max="10234" width="18.33203125" style="65" customWidth="1"/>
    <col min="10235" max="10236" width="8.1640625" style="65" customWidth="1"/>
    <col min="10237" max="10237" width="8.6640625" style="65" customWidth="1"/>
    <col min="10238" max="10238" width="8.1640625" style="65" customWidth="1"/>
    <col min="10239" max="10239" width="7.83203125" style="65" customWidth="1"/>
    <col min="10240" max="10240" width="7.5" style="65" customWidth="1"/>
    <col min="10241" max="10488" width="8.83203125" style="65"/>
    <col min="10489" max="10489" width="11" style="65" customWidth="1"/>
    <col min="10490" max="10490" width="18.33203125" style="65" customWidth="1"/>
    <col min="10491" max="10492" width="8.1640625" style="65" customWidth="1"/>
    <col min="10493" max="10493" width="8.6640625" style="65" customWidth="1"/>
    <col min="10494" max="10494" width="8.1640625" style="65" customWidth="1"/>
    <col min="10495" max="10495" width="7.83203125" style="65" customWidth="1"/>
    <col min="10496" max="10496" width="7.5" style="65" customWidth="1"/>
    <col min="10497" max="10744" width="8.83203125" style="65"/>
    <col min="10745" max="10745" width="11" style="65" customWidth="1"/>
    <col min="10746" max="10746" width="18.33203125" style="65" customWidth="1"/>
    <col min="10747" max="10748" width="8.1640625" style="65" customWidth="1"/>
    <col min="10749" max="10749" width="8.6640625" style="65" customWidth="1"/>
    <col min="10750" max="10750" width="8.1640625" style="65" customWidth="1"/>
    <col min="10751" max="10751" width="7.83203125" style="65" customWidth="1"/>
    <col min="10752" max="10752" width="7.5" style="65" customWidth="1"/>
    <col min="10753" max="11000" width="8.83203125" style="65"/>
    <col min="11001" max="11001" width="11" style="65" customWidth="1"/>
    <col min="11002" max="11002" width="18.33203125" style="65" customWidth="1"/>
    <col min="11003" max="11004" width="8.1640625" style="65" customWidth="1"/>
    <col min="11005" max="11005" width="8.6640625" style="65" customWidth="1"/>
    <col min="11006" max="11006" width="8.1640625" style="65" customWidth="1"/>
    <col min="11007" max="11007" width="7.83203125" style="65" customWidth="1"/>
    <col min="11008" max="11008" width="7.5" style="65" customWidth="1"/>
    <col min="11009" max="11256" width="8.83203125" style="65"/>
    <col min="11257" max="11257" width="11" style="65" customWidth="1"/>
    <col min="11258" max="11258" width="18.33203125" style="65" customWidth="1"/>
    <col min="11259" max="11260" width="8.1640625" style="65" customWidth="1"/>
    <col min="11261" max="11261" width="8.6640625" style="65" customWidth="1"/>
    <col min="11262" max="11262" width="8.1640625" style="65" customWidth="1"/>
    <col min="11263" max="11263" width="7.83203125" style="65" customWidth="1"/>
    <col min="11264" max="11264" width="7.5" style="65" customWidth="1"/>
    <col min="11265" max="11512" width="8.83203125" style="65"/>
    <col min="11513" max="11513" width="11" style="65" customWidth="1"/>
    <col min="11514" max="11514" width="18.33203125" style="65" customWidth="1"/>
    <col min="11515" max="11516" width="8.1640625" style="65" customWidth="1"/>
    <col min="11517" max="11517" width="8.6640625" style="65" customWidth="1"/>
    <col min="11518" max="11518" width="8.1640625" style="65" customWidth="1"/>
    <col min="11519" max="11519" width="7.83203125" style="65" customWidth="1"/>
    <col min="11520" max="11520" width="7.5" style="65" customWidth="1"/>
    <col min="11521" max="11768" width="8.83203125" style="65"/>
    <col min="11769" max="11769" width="11" style="65" customWidth="1"/>
    <col min="11770" max="11770" width="18.33203125" style="65" customWidth="1"/>
    <col min="11771" max="11772" width="8.1640625" style="65" customWidth="1"/>
    <col min="11773" max="11773" width="8.6640625" style="65" customWidth="1"/>
    <col min="11774" max="11774" width="8.1640625" style="65" customWidth="1"/>
    <col min="11775" max="11775" width="7.83203125" style="65" customWidth="1"/>
    <col min="11776" max="11776" width="7.5" style="65" customWidth="1"/>
    <col min="11777" max="12024" width="8.83203125" style="65"/>
    <col min="12025" max="12025" width="11" style="65" customWidth="1"/>
    <col min="12026" max="12026" width="18.33203125" style="65" customWidth="1"/>
    <col min="12027" max="12028" width="8.1640625" style="65" customWidth="1"/>
    <col min="12029" max="12029" width="8.6640625" style="65" customWidth="1"/>
    <col min="12030" max="12030" width="8.1640625" style="65" customWidth="1"/>
    <col min="12031" max="12031" width="7.83203125" style="65" customWidth="1"/>
    <col min="12032" max="12032" width="7.5" style="65" customWidth="1"/>
    <col min="12033" max="12280" width="8.83203125" style="65"/>
    <col min="12281" max="12281" width="11" style="65" customWidth="1"/>
    <col min="12282" max="12282" width="18.33203125" style="65" customWidth="1"/>
    <col min="12283" max="12284" width="8.1640625" style="65" customWidth="1"/>
    <col min="12285" max="12285" width="8.6640625" style="65" customWidth="1"/>
    <col min="12286" max="12286" width="8.1640625" style="65" customWidth="1"/>
    <col min="12287" max="12287" width="7.83203125" style="65" customWidth="1"/>
    <col min="12288" max="12288" width="7.5" style="65" customWidth="1"/>
    <col min="12289" max="12536" width="8.83203125" style="65"/>
    <col min="12537" max="12537" width="11" style="65" customWidth="1"/>
    <col min="12538" max="12538" width="18.33203125" style="65" customWidth="1"/>
    <col min="12539" max="12540" width="8.1640625" style="65" customWidth="1"/>
    <col min="12541" max="12541" width="8.6640625" style="65" customWidth="1"/>
    <col min="12542" max="12542" width="8.1640625" style="65" customWidth="1"/>
    <col min="12543" max="12543" width="7.83203125" style="65" customWidth="1"/>
    <col min="12544" max="12544" width="7.5" style="65" customWidth="1"/>
    <col min="12545" max="12792" width="8.83203125" style="65"/>
    <col min="12793" max="12793" width="11" style="65" customWidth="1"/>
    <col min="12794" max="12794" width="18.33203125" style="65" customWidth="1"/>
    <col min="12795" max="12796" width="8.1640625" style="65" customWidth="1"/>
    <col min="12797" max="12797" width="8.6640625" style="65" customWidth="1"/>
    <col min="12798" max="12798" width="8.1640625" style="65" customWidth="1"/>
    <col min="12799" max="12799" width="7.83203125" style="65" customWidth="1"/>
    <col min="12800" max="12800" width="7.5" style="65" customWidth="1"/>
    <col min="12801" max="13048" width="8.83203125" style="65"/>
    <col min="13049" max="13049" width="11" style="65" customWidth="1"/>
    <col min="13050" max="13050" width="18.33203125" style="65" customWidth="1"/>
    <col min="13051" max="13052" width="8.1640625" style="65" customWidth="1"/>
    <col min="13053" max="13053" width="8.6640625" style="65" customWidth="1"/>
    <col min="13054" max="13054" width="8.1640625" style="65" customWidth="1"/>
    <col min="13055" max="13055" width="7.83203125" style="65" customWidth="1"/>
    <col min="13056" max="13056" width="7.5" style="65" customWidth="1"/>
    <col min="13057" max="13304" width="8.83203125" style="65"/>
    <col min="13305" max="13305" width="11" style="65" customWidth="1"/>
    <col min="13306" max="13306" width="18.33203125" style="65" customWidth="1"/>
    <col min="13307" max="13308" width="8.1640625" style="65" customWidth="1"/>
    <col min="13309" max="13309" width="8.6640625" style="65" customWidth="1"/>
    <col min="13310" max="13310" width="8.1640625" style="65" customWidth="1"/>
    <col min="13311" max="13311" width="7.83203125" style="65" customWidth="1"/>
    <col min="13312" max="13312" width="7.5" style="65" customWidth="1"/>
    <col min="13313" max="13560" width="8.83203125" style="65"/>
    <col min="13561" max="13561" width="11" style="65" customWidth="1"/>
    <col min="13562" max="13562" width="18.33203125" style="65" customWidth="1"/>
    <col min="13563" max="13564" width="8.1640625" style="65" customWidth="1"/>
    <col min="13565" max="13565" width="8.6640625" style="65" customWidth="1"/>
    <col min="13566" max="13566" width="8.1640625" style="65" customWidth="1"/>
    <col min="13567" max="13567" width="7.83203125" style="65" customWidth="1"/>
    <col min="13568" max="13568" width="7.5" style="65" customWidth="1"/>
    <col min="13569" max="13816" width="8.83203125" style="65"/>
    <col min="13817" max="13817" width="11" style="65" customWidth="1"/>
    <col min="13818" max="13818" width="18.33203125" style="65" customWidth="1"/>
    <col min="13819" max="13820" width="8.1640625" style="65" customWidth="1"/>
    <col min="13821" max="13821" width="8.6640625" style="65" customWidth="1"/>
    <col min="13822" max="13822" width="8.1640625" style="65" customWidth="1"/>
    <col min="13823" max="13823" width="7.83203125" style="65" customWidth="1"/>
    <col min="13824" max="13824" width="7.5" style="65" customWidth="1"/>
    <col min="13825" max="14072" width="8.83203125" style="65"/>
    <col min="14073" max="14073" width="11" style="65" customWidth="1"/>
    <col min="14074" max="14074" width="18.33203125" style="65" customWidth="1"/>
    <col min="14075" max="14076" width="8.1640625" style="65" customWidth="1"/>
    <col min="14077" max="14077" width="8.6640625" style="65" customWidth="1"/>
    <col min="14078" max="14078" width="8.1640625" style="65" customWidth="1"/>
    <col min="14079" max="14079" width="7.83203125" style="65" customWidth="1"/>
    <col min="14080" max="14080" width="7.5" style="65" customWidth="1"/>
    <col min="14081" max="14328" width="8.83203125" style="65"/>
    <col min="14329" max="14329" width="11" style="65" customWidth="1"/>
    <col min="14330" max="14330" width="18.33203125" style="65" customWidth="1"/>
    <col min="14331" max="14332" width="8.1640625" style="65" customWidth="1"/>
    <col min="14333" max="14333" width="8.6640625" style="65" customWidth="1"/>
    <col min="14334" max="14334" width="8.1640625" style="65" customWidth="1"/>
    <col min="14335" max="14335" width="7.83203125" style="65" customWidth="1"/>
    <col min="14336" max="14336" width="7.5" style="65" customWidth="1"/>
    <col min="14337" max="14584" width="8.83203125" style="65"/>
    <col min="14585" max="14585" width="11" style="65" customWidth="1"/>
    <col min="14586" max="14586" width="18.33203125" style="65" customWidth="1"/>
    <col min="14587" max="14588" width="8.1640625" style="65" customWidth="1"/>
    <col min="14589" max="14589" width="8.6640625" style="65" customWidth="1"/>
    <col min="14590" max="14590" width="8.1640625" style="65" customWidth="1"/>
    <col min="14591" max="14591" width="7.83203125" style="65" customWidth="1"/>
    <col min="14592" max="14592" width="7.5" style="65" customWidth="1"/>
    <col min="14593" max="14840" width="8.83203125" style="65"/>
    <col min="14841" max="14841" width="11" style="65" customWidth="1"/>
    <col min="14842" max="14842" width="18.33203125" style="65" customWidth="1"/>
    <col min="14843" max="14844" width="8.1640625" style="65" customWidth="1"/>
    <col min="14845" max="14845" width="8.6640625" style="65" customWidth="1"/>
    <col min="14846" max="14846" width="8.1640625" style="65" customWidth="1"/>
    <col min="14847" max="14847" width="7.83203125" style="65" customWidth="1"/>
    <col min="14848" max="14848" width="7.5" style="65" customWidth="1"/>
    <col min="14849" max="15096" width="8.83203125" style="65"/>
    <col min="15097" max="15097" width="11" style="65" customWidth="1"/>
    <col min="15098" max="15098" width="18.33203125" style="65" customWidth="1"/>
    <col min="15099" max="15100" width="8.1640625" style="65" customWidth="1"/>
    <col min="15101" max="15101" width="8.6640625" style="65" customWidth="1"/>
    <col min="15102" max="15102" width="8.1640625" style="65" customWidth="1"/>
    <col min="15103" max="15103" width="7.83203125" style="65" customWidth="1"/>
    <col min="15104" max="15104" width="7.5" style="65" customWidth="1"/>
    <col min="15105" max="15352" width="8.83203125" style="65"/>
    <col min="15353" max="15353" width="11" style="65" customWidth="1"/>
    <col min="15354" max="15354" width="18.33203125" style="65" customWidth="1"/>
    <col min="15355" max="15356" width="8.1640625" style="65" customWidth="1"/>
    <col min="15357" max="15357" width="8.6640625" style="65" customWidth="1"/>
    <col min="15358" max="15358" width="8.1640625" style="65" customWidth="1"/>
    <col min="15359" max="15359" width="7.83203125" style="65" customWidth="1"/>
    <col min="15360" max="15360" width="7.5" style="65" customWidth="1"/>
    <col min="15361" max="15608" width="8.83203125" style="65"/>
    <col min="15609" max="15609" width="11" style="65" customWidth="1"/>
    <col min="15610" max="15610" width="18.33203125" style="65" customWidth="1"/>
    <col min="15611" max="15612" width="8.1640625" style="65" customWidth="1"/>
    <col min="15613" max="15613" width="8.6640625" style="65" customWidth="1"/>
    <col min="15614" max="15614" width="8.1640625" style="65" customWidth="1"/>
    <col min="15615" max="15615" width="7.83203125" style="65" customWidth="1"/>
    <col min="15616" max="15616" width="7.5" style="65" customWidth="1"/>
    <col min="15617" max="15864" width="8.83203125" style="65"/>
    <col min="15865" max="15865" width="11" style="65" customWidth="1"/>
    <col min="15866" max="15866" width="18.33203125" style="65" customWidth="1"/>
    <col min="15867" max="15868" width="8.1640625" style="65" customWidth="1"/>
    <col min="15869" max="15869" width="8.6640625" style="65" customWidth="1"/>
    <col min="15870" max="15870" width="8.1640625" style="65" customWidth="1"/>
    <col min="15871" max="15871" width="7.83203125" style="65" customWidth="1"/>
    <col min="15872" max="15872" width="7.5" style="65" customWidth="1"/>
    <col min="15873" max="16120" width="8.83203125" style="65"/>
    <col min="16121" max="16121" width="11" style="65" customWidth="1"/>
    <col min="16122" max="16122" width="18.33203125" style="65" customWidth="1"/>
    <col min="16123" max="16124" width="8.1640625" style="65" customWidth="1"/>
    <col min="16125" max="16125" width="8.6640625" style="65" customWidth="1"/>
    <col min="16126" max="16126" width="8.1640625" style="65" customWidth="1"/>
    <col min="16127" max="16127" width="7.83203125" style="65" customWidth="1"/>
    <col min="16128" max="16128" width="7.5" style="65" customWidth="1"/>
    <col min="16129" max="16384" width="8.83203125" style="65"/>
  </cols>
  <sheetData>
    <row r="1" spans="1:10" s="58" customFormat="1" x14ac:dyDescent="0.2">
      <c r="A1" s="58" t="s">
        <v>160</v>
      </c>
    </row>
    <row r="3" spans="1:10" s="58" customFormat="1" x14ac:dyDescent="0.2">
      <c r="A3" s="58" t="s">
        <v>161</v>
      </c>
    </row>
    <row r="4" spans="1:10" s="58" customFormat="1" x14ac:dyDescent="0.2">
      <c r="A4" s="58" t="s">
        <v>162</v>
      </c>
    </row>
    <row r="5" spans="1:10" s="58" customFormat="1" x14ac:dyDescent="0.2">
      <c r="A5" s="58" t="s">
        <v>163</v>
      </c>
    </row>
    <row r="6" spans="1:10" s="58" customFormat="1" x14ac:dyDescent="0.2">
      <c r="A6" s="58" t="s">
        <v>164</v>
      </c>
    </row>
    <row r="7" spans="1:10" s="58" customFormat="1" x14ac:dyDescent="0.2">
      <c r="A7" s="58" t="s">
        <v>165</v>
      </c>
    </row>
    <row r="8" spans="1:10" s="3" customFormat="1" x14ac:dyDescent="0.2">
      <c r="A8" s="3" t="s">
        <v>166</v>
      </c>
    </row>
    <row r="9" spans="1:10" s="58" customFormat="1" x14ac:dyDescent="0.2">
      <c r="A9" s="59" t="s">
        <v>167</v>
      </c>
      <c r="B9" s="59"/>
      <c r="C9" s="59"/>
    </row>
    <row r="10" spans="1:10" s="58" customFormat="1" ht="17" thickBot="1" x14ac:dyDescent="0.25">
      <c r="A10" s="58" t="s">
        <v>133</v>
      </c>
      <c r="C10" s="31">
        <v>5500</v>
      </c>
      <c r="D10" s="31">
        <v>4500</v>
      </c>
      <c r="E10" s="31">
        <v>4500</v>
      </c>
      <c r="F10" s="31">
        <v>4500</v>
      </c>
      <c r="G10" s="31">
        <v>4500</v>
      </c>
      <c r="H10" s="31">
        <v>4500</v>
      </c>
      <c r="I10" s="31">
        <v>1050</v>
      </c>
      <c r="J10" s="31">
        <v>5500</v>
      </c>
    </row>
    <row r="11" spans="1:10" s="58" customFormat="1" ht="17" thickBot="1" x14ac:dyDescent="0.25">
      <c r="A11" s="60" t="s">
        <v>168</v>
      </c>
      <c r="B11" s="61" t="s">
        <v>169</v>
      </c>
      <c r="C11" s="61" t="s">
        <v>26</v>
      </c>
      <c r="D11" s="61" t="s">
        <v>17</v>
      </c>
      <c r="E11" s="61" t="s">
        <v>3</v>
      </c>
      <c r="F11" s="61" t="s">
        <v>18</v>
      </c>
      <c r="G11" s="61" t="s">
        <v>27</v>
      </c>
      <c r="H11" s="61" t="s">
        <v>32</v>
      </c>
      <c r="I11" s="61" t="s">
        <v>4</v>
      </c>
      <c r="J11" s="61" t="s">
        <v>2</v>
      </c>
    </row>
    <row r="12" spans="1:10" s="62" customFormat="1" x14ac:dyDescent="0.2">
      <c r="A12" s="37">
        <v>43927</v>
      </c>
      <c r="B12" s="38" t="s">
        <v>170</v>
      </c>
      <c r="C12" s="38">
        <v>275</v>
      </c>
      <c r="D12" s="38">
        <v>110</v>
      </c>
      <c r="E12" s="38">
        <v>300</v>
      </c>
      <c r="F12" s="38">
        <v>150</v>
      </c>
      <c r="G12" s="38">
        <v>100</v>
      </c>
      <c r="H12" s="38">
        <v>100</v>
      </c>
      <c r="I12" s="38">
        <v>400</v>
      </c>
      <c r="J12" s="38"/>
    </row>
    <row r="13" spans="1:10" s="62" customFormat="1" x14ac:dyDescent="0.2">
      <c r="A13" s="37">
        <v>43957</v>
      </c>
      <c r="B13" s="38" t="s">
        <v>171</v>
      </c>
      <c r="C13" s="38">
        <v>200</v>
      </c>
      <c r="D13" s="38"/>
      <c r="E13" s="38">
        <v>400</v>
      </c>
      <c r="F13" s="38"/>
      <c r="G13" s="38">
        <v>500</v>
      </c>
      <c r="H13" s="38">
        <v>500</v>
      </c>
      <c r="I13" s="38">
        <v>550</v>
      </c>
      <c r="J13" s="38"/>
    </row>
    <row r="14" spans="1:10" s="62" customFormat="1" x14ac:dyDescent="0.2">
      <c r="A14" s="37">
        <v>43988</v>
      </c>
      <c r="B14" s="38" t="s">
        <v>172</v>
      </c>
      <c r="C14" s="38">
        <v>260</v>
      </c>
      <c r="D14" s="38"/>
      <c r="E14" s="38">
        <v>400</v>
      </c>
      <c r="F14" s="38"/>
      <c r="G14" s="38">
        <v>200</v>
      </c>
      <c r="H14" s="38">
        <v>200</v>
      </c>
      <c r="I14" s="38"/>
      <c r="J14" s="38"/>
    </row>
    <row r="15" spans="1:10" s="62" customFormat="1" x14ac:dyDescent="0.2">
      <c r="A15" s="37">
        <v>44018</v>
      </c>
      <c r="B15" s="38" t="s">
        <v>173</v>
      </c>
      <c r="C15" s="38">
        <v>180</v>
      </c>
      <c r="D15" s="38">
        <v>100</v>
      </c>
      <c r="E15" s="38">
        <v>480</v>
      </c>
      <c r="F15" s="38">
        <v>300</v>
      </c>
      <c r="G15" s="38">
        <v>400</v>
      </c>
      <c r="H15" s="38">
        <v>400</v>
      </c>
      <c r="I15" s="38">
        <v>1000</v>
      </c>
      <c r="J15" s="38"/>
    </row>
    <row r="16" spans="1:10" s="62" customFormat="1" x14ac:dyDescent="0.2">
      <c r="A16" s="37">
        <v>44049</v>
      </c>
      <c r="B16" s="38" t="s">
        <v>174</v>
      </c>
      <c r="C16" s="38"/>
      <c r="D16" s="38"/>
      <c r="E16" s="38">
        <v>150</v>
      </c>
      <c r="F16" s="38">
        <v>150</v>
      </c>
      <c r="G16" s="38">
        <v>275</v>
      </c>
      <c r="H16" s="38">
        <v>150</v>
      </c>
      <c r="I16" s="38"/>
      <c r="J16" s="38"/>
    </row>
    <row r="17" spans="1:10" s="62" customFormat="1" x14ac:dyDescent="0.2">
      <c r="A17" s="37">
        <v>44049</v>
      </c>
      <c r="B17" s="38" t="s">
        <v>175</v>
      </c>
      <c r="C17" s="38">
        <v>150</v>
      </c>
      <c r="D17" s="38">
        <v>150</v>
      </c>
      <c r="E17" s="38">
        <v>100</v>
      </c>
      <c r="F17" s="38">
        <v>100</v>
      </c>
      <c r="G17" s="38">
        <v>100</v>
      </c>
      <c r="H17" s="38">
        <v>100</v>
      </c>
      <c r="I17" s="38">
        <v>700</v>
      </c>
      <c r="J17" s="38"/>
    </row>
    <row r="18" spans="1:10" s="62" customFormat="1" x14ac:dyDescent="0.2">
      <c r="A18" s="37">
        <v>44049</v>
      </c>
      <c r="B18" s="38" t="s">
        <v>176</v>
      </c>
      <c r="C18" s="38">
        <v>129</v>
      </c>
      <c r="D18" s="38"/>
      <c r="E18" s="38"/>
      <c r="F18" s="38"/>
      <c r="G18" s="38"/>
      <c r="H18" s="38"/>
      <c r="I18" s="38"/>
      <c r="J18" s="38"/>
    </row>
    <row r="19" spans="1:10" s="62" customFormat="1" x14ac:dyDescent="0.2">
      <c r="A19" s="37">
        <v>44049</v>
      </c>
      <c r="B19" s="38" t="s">
        <v>177</v>
      </c>
      <c r="C19" s="38">
        <v>71</v>
      </c>
      <c r="D19" s="38">
        <v>97</v>
      </c>
      <c r="E19" s="38">
        <v>480</v>
      </c>
      <c r="F19" s="38">
        <v>300</v>
      </c>
      <c r="G19" s="38">
        <v>200</v>
      </c>
      <c r="H19" s="38">
        <v>200</v>
      </c>
      <c r="I19" s="38">
        <v>1000</v>
      </c>
      <c r="J19" s="38"/>
    </row>
    <row r="20" spans="1:10" s="62" customFormat="1" x14ac:dyDescent="0.2">
      <c r="A20" s="37">
        <v>44080</v>
      </c>
      <c r="B20" s="38" t="s">
        <v>178</v>
      </c>
      <c r="C20" s="38"/>
      <c r="D20" s="38">
        <v>50</v>
      </c>
      <c r="E20" s="38">
        <v>50</v>
      </c>
      <c r="F20" s="38">
        <v>50</v>
      </c>
      <c r="G20" s="38"/>
      <c r="H20" s="38"/>
      <c r="I20" s="38"/>
      <c r="J20" s="38">
        <v>50</v>
      </c>
    </row>
    <row r="21" spans="1:10" s="62" customFormat="1" x14ac:dyDescent="0.2">
      <c r="A21" s="37">
        <v>44080</v>
      </c>
      <c r="B21" s="38" t="s">
        <v>179</v>
      </c>
      <c r="C21" s="38"/>
      <c r="D21" s="38"/>
      <c r="E21" s="38"/>
      <c r="F21" s="38"/>
      <c r="G21" s="38">
        <v>1200</v>
      </c>
      <c r="H21" s="38">
        <v>1200</v>
      </c>
      <c r="I21" s="38">
        <v>500</v>
      </c>
      <c r="J21" s="38"/>
    </row>
    <row r="22" spans="1:10" s="62" customFormat="1" x14ac:dyDescent="0.2">
      <c r="A22" s="37" t="s">
        <v>180</v>
      </c>
      <c r="B22" s="38" t="s">
        <v>181</v>
      </c>
      <c r="C22" s="38">
        <v>100</v>
      </c>
      <c r="D22" s="38"/>
      <c r="E22" s="38">
        <v>120</v>
      </c>
      <c r="F22" s="38"/>
      <c r="G22" s="38"/>
      <c r="H22" s="38"/>
      <c r="I22" s="38">
        <v>200</v>
      </c>
      <c r="J22" s="38"/>
    </row>
    <row r="23" spans="1:10" s="62" customFormat="1" x14ac:dyDescent="0.2">
      <c r="A23" s="37" t="s">
        <v>182</v>
      </c>
      <c r="B23" s="38" t="s">
        <v>183</v>
      </c>
      <c r="C23" s="38">
        <v>400</v>
      </c>
      <c r="D23" s="38"/>
      <c r="E23" s="38">
        <v>800</v>
      </c>
      <c r="F23" s="38"/>
      <c r="G23" s="38"/>
      <c r="H23" s="38"/>
      <c r="I23" s="38">
        <v>800</v>
      </c>
      <c r="J23" s="38"/>
    </row>
    <row r="24" spans="1:10" s="62" customFormat="1" x14ac:dyDescent="0.2">
      <c r="A24" s="37" t="s">
        <v>184</v>
      </c>
      <c r="B24" s="38" t="s">
        <v>185</v>
      </c>
      <c r="C24" s="38">
        <v>84</v>
      </c>
      <c r="D24" s="38"/>
      <c r="E24" s="38">
        <v>170</v>
      </c>
      <c r="F24" s="38">
        <v>300</v>
      </c>
      <c r="G24" s="38"/>
      <c r="H24" s="38"/>
      <c r="I24" s="38"/>
      <c r="J24" s="38"/>
    </row>
    <row r="25" spans="1:10" s="62" customFormat="1" x14ac:dyDescent="0.2">
      <c r="A25" s="37" t="s">
        <v>184</v>
      </c>
      <c r="B25" s="38" t="s">
        <v>186</v>
      </c>
      <c r="C25" s="38"/>
      <c r="D25" s="38">
        <v>500</v>
      </c>
      <c r="E25" s="38"/>
      <c r="F25" s="38">
        <v>700</v>
      </c>
      <c r="G25" s="38"/>
      <c r="H25" s="38"/>
      <c r="I25" s="38">
        <v>600</v>
      </c>
      <c r="J25" s="38"/>
    </row>
    <row r="26" spans="1:10" s="62" customFormat="1" x14ac:dyDescent="0.2">
      <c r="A26" s="37" t="s">
        <v>187</v>
      </c>
      <c r="B26" s="38" t="s">
        <v>188</v>
      </c>
      <c r="C26" s="38">
        <v>100</v>
      </c>
      <c r="D26" s="38"/>
      <c r="E26" s="38">
        <v>200</v>
      </c>
      <c r="F26" s="38"/>
      <c r="G26" s="38"/>
      <c r="H26" s="38"/>
      <c r="I26" s="38">
        <v>400</v>
      </c>
      <c r="J26" s="38"/>
    </row>
    <row r="27" spans="1:10" s="62" customFormat="1" x14ac:dyDescent="0.2">
      <c r="A27" s="37" t="s">
        <v>187</v>
      </c>
      <c r="B27" s="38" t="s">
        <v>189</v>
      </c>
      <c r="C27" s="38">
        <v>200</v>
      </c>
      <c r="D27" s="38"/>
      <c r="E27" s="38">
        <v>500</v>
      </c>
      <c r="F27" s="38"/>
      <c r="G27" s="38"/>
      <c r="H27" s="38">
        <v>1000</v>
      </c>
      <c r="I27" s="38"/>
      <c r="J27" s="38"/>
    </row>
    <row r="28" spans="1:10" s="62" customFormat="1" x14ac:dyDescent="0.2">
      <c r="A28" s="37" t="s">
        <v>190</v>
      </c>
      <c r="B28" s="38" t="s">
        <v>191</v>
      </c>
      <c r="C28" s="38"/>
      <c r="D28" s="38"/>
      <c r="E28" s="38">
        <v>300</v>
      </c>
      <c r="F28" s="38"/>
      <c r="G28" s="38">
        <v>600</v>
      </c>
      <c r="H28" s="38"/>
      <c r="I28" s="38"/>
      <c r="J28" s="38"/>
    </row>
    <row r="29" spans="1:10" s="62" customFormat="1" x14ac:dyDescent="0.2">
      <c r="A29" s="37" t="s">
        <v>190</v>
      </c>
      <c r="B29" s="38" t="s">
        <v>192</v>
      </c>
      <c r="C29" s="38">
        <v>123</v>
      </c>
      <c r="D29" s="38">
        <v>120</v>
      </c>
      <c r="E29" s="38">
        <v>340</v>
      </c>
      <c r="F29" s="38">
        <v>250</v>
      </c>
      <c r="G29" s="38">
        <v>774</v>
      </c>
      <c r="H29" s="38">
        <v>450</v>
      </c>
      <c r="I29" s="38">
        <v>1000</v>
      </c>
      <c r="J29" s="38"/>
    </row>
    <row r="30" spans="1:10" s="62" customFormat="1" x14ac:dyDescent="0.2">
      <c r="A30" s="37" t="s">
        <v>193</v>
      </c>
      <c r="B30" s="38" t="s">
        <v>194</v>
      </c>
      <c r="C30" s="38"/>
      <c r="D30" s="38"/>
      <c r="E30" s="38">
        <v>200</v>
      </c>
      <c r="F30" s="38"/>
      <c r="G30" s="38">
        <v>400</v>
      </c>
      <c r="H30" s="38">
        <v>400</v>
      </c>
      <c r="I30" s="38"/>
      <c r="J30" s="38"/>
    </row>
    <row r="31" spans="1:10" s="62" customFormat="1" ht="17" thickBot="1" x14ac:dyDescent="0.25">
      <c r="A31" s="37" t="s">
        <v>195</v>
      </c>
      <c r="B31" s="38" t="s">
        <v>196</v>
      </c>
      <c r="C31" s="38"/>
      <c r="D31" s="38">
        <v>3</v>
      </c>
      <c r="E31" s="38">
        <v>10</v>
      </c>
      <c r="F31" s="38"/>
      <c r="G31" s="38"/>
      <c r="H31" s="38"/>
      <c r="I31" s="38"/>
      <c r="J31" s="38"/>
    </row>
    <row r="32" spans="1:10" ht="17" thickBot="1" x14ac:dyDescent="0.25">
      <c r="A32" s="63" t="s">
        <v>138</v>
      </c>
      <c r="B32" s="64"/>
      <c r="C32" s="64">
        <f t="shared" ref="C32:J32" si="0">SUM(C12:C31)</f>
        <v>2272</v>
      </c>
      <c r="D32" s="64">
        <f t="shared" si="0"/>
        <v>1130</v>
      </c>
      <c r="E32" s="64">
        <f t="shared" si="0"/>
        <v>5000</v>
      </c>
      <c r="F32" s="64">
        <f t="shared" si="0"/>
        <v>2300</v>
      </c>
      <c r="G32" s="64">
        <f t="shared" si="0"/>
        <v>4749</v>
      </c>
      <c r="H32" s="64">
        <f t="shared" si="0"/>
        <v>4700</v>
      </c>
      <c r="I32" s="64">
        <f t="shared" si="0"/>
        <v>7150</v>
      </c>
      <c r="J32" s="64">
        <f t="shared" si="0"/>
        <v>50</v>
      </c>
    </row>
    <row r="33" spans="1:11" s="62" customFormat="1" x14ac:dyDescent="0.2">
      <c r="A33" s="35">
        <v>43989</v>
      </c>
      <c r="B33" s="36" t="s">
        <v>197</v>
      </c>
      <c r="C33" s="36"/>
      <c r="D33" s="36"/>
      <c r="E33" s="36"/>
      <c r="F33" s="36"/>
      <c r="G33" s="36"/>
      <c r="H33" s="36"/>
      <c r="I33" s="36"/>
      <c r="J33" s="36">
        <v>120</v>
      </c>
    </row>
    <row r="34" spans="1:11" s="62" customFormat="1" x14ac:dyDescent="0.2">
      <c r="A34" s="36" t="s">
        <v>33</v>
      </c>
      <c r="B34" s="36" t="s">
        <v>198</v>
      </c>
      <c r="C34" s="36"/>
      <c r="D34" s="36"/>
      <c r="E34" s="36"/>
      <c r="F34" s="36"/>
      <c r="G34" s="36"/>
      <c r="H34" s="36"/>
      <c r="I34" s="36"/>
      <c r="J34" s="36">
        <v>100</v>
      </c>
    </row>
    <row r="35" spans="1:11" s="62" customFormat="1" x14ac:dyDescent="0.2">
      <c r="A35" s="36" t="s">
        <v>35</v>
      </c>
      <c r="B35" s="36" t="s">
        <v>199</v>
      </c>
      <c r="C35" s="36"/>
      <c r="D35" s="36"/>
      <c r="E35" s="36"/>
      <c r="F35" s="36"/>
      <c r="G35" s="36"/>
      <c r="H35" s="36"/>
      <c r="I35" s="36"/>
      <c r="J35" s="36">
        <v>65</v>
      </c>
    </row>
    <row r="36" spans="1:11" s="62" customFormat="1" x14ac:dyDescent="0.2">
      <c r="A36" s="36" t="s">
        <v>35</v>
      </c>
      <c r="B36" s="36" t="s">
        <v>200</v>
      </c>
      <c r="C36" s="36"/>
      <c r="D36" s="36"/>
      <c r="E36" s="36"/>
      <c r="F36" s="36"/>
      <c r="G36" s="36"/>
      <c r="H36" s="36"/>
      <c r="I36" s="36"/>
      <c r="J36" s="36">
        <v>140</v>
      </c>
    </row>
    <row r="37" spans="1:11" s="62" customFormat="1" x14ac:dyDescent="0.2">
      <c r="A37" s="36" t="s">
        <v>201</v>
      </c>
      <c r="B37" s="36" t="s">
        <v>202</v>
      </c>
      <c r="C37" s="36"/>
      <c r="D37" s="36"/>
      <c r="E37" s="36"/>
      <c r="F37" s="36"/>
      <c r="G37" s="36"/>
      <c r="H37" s="36"/>
      <c r="I37" s="36"/>
      <c r="J37" s="36">
        <v>335</v>
      </c>
    </row>
    <row r="38" spans="1:11" s="62" customFormat="1" x14ac:dyDescent="0.2">
      <c r="A38" s="35" t="s">
        <v>42</v>
      </c>
      <c r="B38" s="36" t="s">
        <v>203</v>
      </c>
      <c r="C38" s="36"/>
      <c r="D38" s="36"/>
      <c r="E38" s="36"/>
      <c r="F38" s="36"/>
      <c r="G38" s="36"/>
      <c r="H38" s="36"/>
      <c r="I38" s="36"/>
      <c r="J38" s="36">
        <v>240</v>
      </c>
    </row>
    <row r="39" spans="1:11" s="62" customFormat="1" x14ac:dyDescent="0.2">
      <c r="A39" s="35" t="s">
        <v>46</v>
      </c>
      <c r="B39" s="36" t="s">
        <v>204</v>
      </c>
      <c r="C39" s="36"/>
      <c r="D39" s="36"/>
      <c r="E39" s="36"/>
      <c r="F39" s="36"/>
      <c r="G39" s="36"/>
      <c r="H39" s="36"/>
      <c r="I39" s="36"/>
      <c r="J39" s="36">
        <v>300</v>
      </c>
    </row>
    <row r="40" spans="1:11" s="62" customFormat="1" ht="17" thickBot="1" x14ac:dyDescent="0.25">
      <c r="A40" s="66" t="s">
        <v>140</v>
      </c>
      <c r="B40" s="67" t="s">
        <v>205</v>
      </c>
      <c r="C40" s="67"/>
      <c r="D40" s="67"/>
      <c r="E40" s="67"/>
      <c r="F40" s="67"/>
      <c r="G40" s="67"/>
      <c r="H40" s="67"/>
      <c r="I40" s="67"/>
      <c r="J40" s="67">
        <v>200</v>
      </c>
    </row>
    <row r="41" spans="1:11" s="68" customFormat="1" ht="17" thickBot="1" x14ac:dyDescent="0.25">
      <c r="A41" s="63" t="s">
        <v>142</v>
      </c>
      <c r="B41" s="64"/>
      <c r="C41" s="64">
        <f>SUM(C32:C40)</f>
        <v>2272</v>
      </c>
      <c r="D41" s="64">
        <f t="shared" ref="D41:I41" si="1">SUM(D32:D40)</f>
        <v>1130</v>
      </c>
      <c r="E41" s="64">
        <f t="shared" si="1"/>
        <v>5000</v>
      </c>
      <c r="F41" s="64">
        <f t="shared" si="1"/>
        <v>2300</v>
      </c>
      <c r="G41" s="64">
        <f t="shared" si="1"/>
        <v>4749</v>
      </c>
      <c r="H41" s="64">
        <f t="shared" si="1"/>
        <v>4700</v>
      </c>
      <c r="I41" s="64">
        <f t="shared" si="1"/>
        <v>7150</v>
      </c>
      <c r="J41" s="64">
        <f>SUM(J32:J40)</f>
        <v>1550</v>
      </c>
    </row>
    <row r="42" spans="1:11" x14ac:dyDescent="0.2">
      <c r="A42" s="35">
        <v>43838</v>
      </c>
      <c r="B42" s="36" t="s">
        <v>206</v>
      </c>
      <c r="C42" s="69"/>
      <c r="D42" s="69"/>
      <c r="E42" s="69"/>
      <c r="F42" s="69"/>
      <c r="G42" s="69"/>
      <c r="H42" s="69"/>
      <c r="I42" s="69"/>
      <c r="J42" s="36">
        <v>150</v>
      </c>
    </row>
    <row r="43" spans="1:11" x14ac:dyDescent="0.2">
      <c r="A43" s="37">
        <v>43898</v>
      </c>
      <c r="B43" s="38" t="s">
        <v>207</v>
      </c>
      <c r="C43" s="69"/>
      <c r="D43" s="69"/>
      <c r="E43" s="69"/>
      <c r="F43" s="69"/>
      <c r="G43" s="69"/>
      <c r="H43" s="69"/>
      <c r="I43" s="69"/>
      <c r="J43" s="36">
        <v>160</v>
      </c>
    </row>
    <row r="44" spans="1:11" x14ac:dyDescent="0.2">
      <c r="A44" s="37">
        <v>43929</v>
      </c>
      <c r="B44" s="38" t="s">
        <v>208</v>
      </c>
      <c r="C44" s="69"/>
      <c r="D44" s="69"/>
      <c r="E44" s="69"/>
      <c r="F44" s="69"/>
      <c r="G44" s="69"/>
      <c r="H44" s="69"/>
      <c r="I44" s="69"/>
      <c r="J44" s="36">
        <v>76</v>
      </c>
    </row>
    <row r="45" spans="1:11" ht="17" thickBot="1" x14ac:dyDescent="0.25">
      <c r="A45" s="37">
        <v>43929</v>
      </c>
      <c r="B45" s="38" t="s">
        <v>209</v>
      </c>
      <c r="C45" s="69"/>
      <c r="D45" s="69"/>
      <c r="E45" s="69"/>
      <c r="F45" s="69"/>
      <c r="G45" s="69"/>
      <c r="H45" s="69"/>
      <c r="I45" s="69"/>
      <c r="J45" s="36">
        <v>250</v>
      </c>
    </row>
    <row r="46" spans="1:11" s="68" customFormat="1" ht="17" thickBot="1" x14ac:dyDescent="0.25">
      <c r="A46" s="63" t="s">
        <v>147</v>
      </c>
      <c r="B46" s="64"/>
      <c r="C46" s="64">
        <f>SUM(C41:C45)</f>
        <v>2272</v>
      </c>
      <c r="D46" s="64">
        <f t="shared" ref="D46:I46" si="2">SUM(D41:D45)</f>
        <v>1130</v>
      </c>
      <c r="E46" s="64">
        <f t="shared" si="2"/>
        <v>5000</v>
      </c>
      <c r="F46" s="64">
        <f t="shared" si="2"/>
        <v>2300</v>
      </c>
      <c r="G46" s="64">
        <f t="shared" si="2"/>
        <v>4749</v>
      </c>
      <c r="H46" s="64">
        <f t="shared" si="2"/>
        <v>4700</v>
      </c>
      <c r="I46" s="64">
        <f t="shared" si="2"/>
        <v>7150</v>
      </c>
      <c r="J46" s="64">
        <f>SUM(J41:J45)</f>
        <v>2186</v>
      </c>
    </row>
    <row r="47" spans="1:11" s="72" customFormat="1" x14ac:dyDescent="0.2">
      <c r="A47" s="70">
        <v>43899</v>
      </c>
      <c r="B47" s="71" t="s">
        <v>210</v>
      </c>
      <c r="C47" s="71"/>
      <c r="D47" s="71"/>
      <c r="E47" s="71">
        <v>-87</v>
      </c>
      <c r="F47" s="71">
        <v>-64</v>
      </c>
      <c r="G47" s="71"/>
      <c r="H47" s="71"/>
      <c r="I47" s="71"/>
      <c r="J47" s="71"/>
      <c r="K47" s="72" t="s">
        <v>211</v>
      </c>
    </row>
    <row r="48" spans="1:11" s="62" customFormat="1" x14ac:dyDescent="0.2">
      <c r="A48" s="66" t="s">
        <v>212</v>
      </c>
      <c r="B48" s="67" t="s">
        <v>63</v>
      </c>
      <c r="C48" s="67">
        <v>-115</v>
      </c>
      <c r="D48" s="67"/>
      <c r="E48" s="67"/>
      <c r="F48" s="67"/>
      <c r="G48" s="67"/>
      <c r="H48" s="67"/>
      <c r="I48" s="67">
        <v>-12</v>
      </c>
      <c r="J48" s="67"/>
    </row>
    <row r="49" spans="1:10" s="62" customFormat="1" ht="17" thickBot="1" x14ac:dyDescent="0.25">
      <c r="A49" s="73" t="s">
        <v>213</v>
      </c>
      <c r="B49" s="74" t="s">
        <v>63</v>
      </c>
      <c r="C49" s="74">
        <v>-75</v>
      </c>
      <c r="D49" s="74"/>
      <c r="E49" s="74"/>
      <c r="F49" s="74"/>
      <c r="G49" s="74"/>
      <c r="H49" s="74"/>
      <c r="I49" s="74"/>
      <c r="J49" s="74">
        <v>-32</v>
      </c>
    </row>
    <row r="50" spans="1:10" s="68" customFormat="1" ht="17" thickBot="1" x14ac:dyDescent="0.25">
      <c r="A50" s="63" t="s">
        <v>148</v>
      </c>
      <c r="B50" s="64"/>
      <c r="C50" s="64">
        <f>SUM(C46:C49)</f>
        <v>2082</v>
      </c>
      <c r="D50" s="64">
        <f t="shared" ref="D50:J50" si="3">SUM(D46:D49)</f>
        <v>1130</v>
      </c>
      <c r="E50" s="64">
        <f t="shared" si="3"/>
        <v>4913</v>
      </c>
      <c r="F50" s="64">
        <f>SUM(F46:F49)</f>
        <v>2236</v>
      </c>
      <c r="G50" s="64">
        <f t="shared" si="3"/>
        <v>4749</v>
      </c>
      <c r="H50" s="64">
        <f t="shared" si="3"/>
        <v>4700</v>
      </c>
      <c r="I50" s="64">
        <f t="shared" si="3"/>
        <v>7138</v>
      </c>
      <c r="J50" s="64">
        <f t="shared" si="3"/>
        <v>2154</v>
      </c>
    </row>
    <row r="51" spans="1:10" s="62" customFormat="1" x14ac:dyDescent="0.25">
      <c r="A51" s="12">
        <v>43840</v>
      </c>
      <c r="B51" s="75" t="s">
        <v>63</v>
      </c>
      <c r="C51" s="74">
        <v>-114</v>
      </c>
      <c r="D51" s="74"/>
      <c r="E51" s="74"/>
      <c r="F51" s="74"/>
      <c r="G51" s="74"/>
      <c r="H51" s="74">
        <v>-70</v>
      </c>
      <c r="I51" s="74">
        <v>-3</v>
      </c>
      <c r="J51" s="74">
        <v>-2</v>
      </c>
    </row>
    <row r="52" spans="1:10" s="62" customFormat="1" x14ac:dyDescent="0.25">
      <c r="A52" s="12">
        <v>43840</v>
      </c>
      <c r="B52" s="75" t="s">
        <v>63</v>
      </c>
      <c r="C52" s="74">
        <v>-85</v>
      </c>
      <c r="D52" s="74">
        <v>-22</v>
      </c>
      <c r="E52" s="74"/>
      <c r="F52" s="74"/>
      <c r="G52" s="74"/>
      <c r="H52" s="74"/>
      <c r="I52" s="74">
        <v>-2</v>
      </c>
      <c r="J52" s="74">
        <v>-33</v>
      </c>
    </row>
    <row r="53" spans="1:10" s="62" customFormat="1" x14ac:dyDescent="0.25">
      <c r="A53" s="76">
        <v>43871</v>
      </c>
      <c r="B53" s="77" t="s">
        <v>63</v>
      </c>
      <c r="C53" s="74">
        <v>-74</v>
      </c>
      <c r="D53" s="74">
        <v>-15</v>
      </c>
      <c r="E53" s="74"/>
      <c r="F53" s="74"/>
      <c r="G53" s="74"/>
      <c r="H53" s="74"/>
      <c r="I53" s="74">
        <v>-3</v>
      </c>
      <c r="J53" s="74">
        <v>-12</v>
      </c>
    </row>
    <row r="54" spans="1:10" s="62" customFormat="1" x14ac:dyDescent="0.25">
      <c r="A54" s="76">
        <v>43871</v>
      </c>
      <c r="B54" s="77" t="s">
        <v>63</v>
      </c>
      <c r="C54" s="74">
        <v>-285</v>
      </c>
      <c r="D54" s="74">
        <v>-20</v>
      </c>
      <c r="E54" s="74"/>
      <c r="F54" s="74"/>
      <c r="G54" s="74"/>
      <c r="H54" s="74"/>
      <c r="I54" s="74">
        <v>-3</v>
      </c>
      <c r="J54" s="74">
        <v>-87</v>
      </c>
    </row>
    <row r="55" spans="1:10" s="62" customFormat="1" x14ac:dyDescent="0.25">
      <c r="A55" s="76">
        <v>43900</v>
      </c>
      <c r="B55" s="77" t="s">
        <v>63</v>
      </c>
      <c r="C55" s="74">
        <v>-14</v>
      </c>
      <c r="D55" s="74">
        <v>-96</v>
      </c>
      <c r="E55" s="74">
        <v>-150</v>
      </c>
      <c r="F55" s="74"/>
      <c r="G55" s="74">
        <v>-100</v>
      </c>
      <c r="H55" s="74"/>
      <c r="I55" s="74">
        <v>-300</v>
      </c>
      <c r="J55" s="74">
        <v>-1</v>
      </c>
    </row>
    <row r="56" spans="1:10" s="62" customFormat="1" x14ac:dyDescent="0.25">
      <c r="A56" s="12">
        <v>43961</v>
      </c>
      <c r="B56" s="13" t="s">
        <v>63</v>
      </c>
      <c r="C56" s="74">
        <v>-66</v>
      </c>
      <c r="D56" s="74"/>
      <c r="E56" s="74"/>
      <c r="F56" s="74"/>
      <c r="G56" s="74">
        <v>-200</v>
      </c>
      <c r="H56" s="74">
        <v>-200</v>
      </c>
      <c r="I56" s="74">
        <v>-122</v>
      </c>
      <c r="J56" s="74">
        <v>-19</v>
      </c>
    </row>
    <row r="57" spans="1:10" s="62" customFormat="1" x14ac:dyDescent="0.25">
      <c r="A57" s="76">
        <v>44022</v>
      </c>
      <c r="B57" s="77" t="s">
        <v>63</v>
      </c>
      <c r="C57" s="74">
        <v>-72</v>
      </c>
      <c r="D57" s="74"/>
      <c r="E57" s="74"/>
      <c r="F57" s="74"/>
      <c r="G57" s="74">
        <v>-120</v>
      </c>
      <c r="H57" s="74"/>
      <c r="I57" s="74">
        <v>-403</v>
      </c>
      <c r="J57" s="74">
        <v>-47</v>
      </c>
    </row>
    <row r="58" spans="1:10" s="62" customFormat="1" x14ac:dyDescent="0.25">
      <c r="A58" s="76">
        <v>44053</v>
      </c>
      <c r="B58" s="77" t="s">
        <v>63</v>
      </c>
      <c r="C58" s="74">
        <v>-34</v>
      </c>
      <c r="D58" s="74"/>
      <c r="E58" s="74">
        <v>-250</v>
      </c>
      <c r="F58" s="74"/>
      <c r="G58" s="74"/>
      <c r="H58" s="74">
        <v>-160</v>
      </c>
      <c r="I58" s="74"/>
      <c r="J58" s="74">
        <v>-48</v>
      </c>
    </row>
    <row r="59" spans="1:10" s="62" customFormat="1" x14ac:dyDescent="0.25">
      <c r="A59" s="76">
        <v>44053</v>
      </c>
      <c r="B59" s="77" t="s">
        <v>63</v>
      </c>
      <c r="C59" s="74">
        <v>-83</v>
      </c>
      <c r="D59" s="74"/>
      <c r="E59" s="74"/>
      <c r="F59" s="74"/>
      <c r="G59" s="74">
        <v>-40</v>
      </c>
      <c r="H59" s="74">
        <v>-100</v>
      </c>
      <c r="I59" s="74">
        <v>-10</v>
      </c>
      <c r="J59" s="74">
        <v>-38</v>
      </c>
    </row>
    <row r="60" spans="1:10" s="62" customFormat="1" x14ac:dyDescent="0.25">
      <c r="A60" s="12">
        <v>44084</v>
      </c>
      <c r="B60" s="15" t="s">
        <v>63</v>
      </c>
      <c r="C60" s="74">
        <v>-57</v>
      </c>
      <c r="D60" s="74"/>
      <c r="E60" s="74"/>
      <c r="F60" s="74"/>
      <c r="G60" s="74">
        <v>-300</v>
      </c>
      <c r="H60" s="74">
        <v>-100</v>
      </c>
      <c r="I60" s="74">
        <v>-3</v>
      </c>
      <c r="J60" s="74">
        <v>-12</v>
      </c>
    </row>
    <row r="61" spans="1:10" s="62" customFormat="1" x14ac:dyDescent="0.25">
      <c r="A61" s="55">
        <v>44114</v>
      </c>
      <c r="B61" s="53" t="s">
        <v>63</v>
      </c>
      <c r="C61" s="74">
        <v>-116</v>
      </c>
      <c r="D61" s="74"/>
      <c r="E61" s="74"/>
      <c r="F61" s="74"/>
      <c r="G61" s="74"/>
      <c r="H61" s="74"/>
      <c r="I61" s="74"/>
      <c r="J61" s="74"/>
    </row>
    <row r="62" spans="1:10" s="62" customFormat="1" x14ac:dyDescent="0.25">
      <c r="A62" s="76" t="s">
        <v>83</v>
      </c>
      <c r="B62" s="78" t="s">
        <v>63</v>
      </c>
      <c r="C62" s="74"/>
      <c r="D62" s="74"/>
      <c r="E62" s="74">
        <v>-100</v>
      </c>
      <c r="F62" s="74"/>
      <c r="G62" s="74">
        <v>-150</v>
      </c>
      <c r="H62" s="74"/>
      <c r="I62" s="74"/>
      <c r="J62" s="74">
        <v>-100</v>
      </c>
    </row>
    <row r="63" spans="1:10" s="62" customFormat="1" x14ac:dyDescent="0.25">
      <c r="A63" s="76" t="s">
        <v>87</v>
      </c>
      <c r="B63" s="78" t="s">
        <v>63</v>
      </c>
      <c r="C63" s="74">
        <v>-100</v>
      </c>
      <c r="D63" s="74"/>
      <c r="E63" s="74">
        <v>-100</v>
      </c>
      <c r="F63" s="74"/>
      <c r="G63" s="74"/>
      <c r="H63" s="74"/>
      <c r="I63" s="74"/>
      <c r="J63" s="74"/>
    </row>
    <row r="64" spans="1:10" s="62" customFormat="1" x14ac:dyDescent="0.25">
      <c r="A64" s="76" t="s">
        <v>87</v>
      </c>
      <c r="B64" s="78" t="s">
        <v>63</v>
      </c>
      <c r="C64" s="74"/>
      <c r="D64" s="74"/>
      <c r="E64" s="74"/>
      <c r="F64" s="74"/>
      <c r="G64" s="74">
        <v>-300</v>
      </c>
      <c r="H64" s="74">
        <v>-400</v>
      </c>
      <c r="I64" s="74"/>
      <c r="J64" s="74"/>
    </row>
    <row r="65" spans="1:10" s="62" customFormat="1" x14ac:dyDescent="0.25">
      <c r="A65" s="76" t="s">
        <v>87</v>
      </c>
      <c r="B65" s="78" t="s">
        <v>63</v>
      </c>
      <c r="C65" s="74">
        <v>-205</v>
      </c>
      <c r="D65" s="74"/>
      <c r="E65" s="74"/>
      <c r="F65" s="74"/>
      <c r="G65" s="74"/>
      <c r="H65" s="74"/>
      <c r="I65" s="74"/>
      <c r="J65" s="74">
        <v>-219</v>
      </c>
    </row>
    <row r="66" spans="1:10" s="62" customFormat="1" x14ac:dyDescent="0.25">
      <c r="A66" s="13" t="s">
        <v>214</v>
      </c>
      <c r="B66" s="13" t="s">
        <v>63</v>
      </c>
      <c r="C66" s="74">
        <v>-100</v>
      </c>
      <c r="D66" s="74"/>
      <c r="E66" s="74">
        <v>-100</v>
      </c>
      <c r="F66" s="74"/>
      <c r="G66" s="74"/>
      <c r="H66" s="74"/>
      <c r="I66" s="74"/>
      <c r="J66" s="74"/>
    </row>
    <row r="67" spans="1:10" s="62" customFormat="1" x14ac:dyDescent="0.25">
      <c r="A67" s="14" t="s">
        <v>215</v>
      </c>
      <c r="B67" s="14" t="s">
        <v>63</v>
      </c>
      <c r="C67" s="74">
        <v>-68</v>
      </c>
      <c r="D67" s="74"/>
      <c r="E67" s="74">
        <v>-200</v>
      </c>
      <c r="F67" s="74"/>
      <c r="G67" s="74">
        <v>-10</v>
      </c>
      <c r="H67" s="74">
        <v>-70</v>
      </c>
      <c r="I67" s="74">
        <v>-5</v>
      </c>
      <c r="J67" s="74"/>
    </row>
    <row r="68" spans="1:10" s="62" customFormat="1" x14ac:dyDescent="0.25">
      <c r="A68" s="14" t="s">
        <v>215</v>
      </c>
      <c r="B68" s="14" t="s">
        <v>63</v>
      </c>
      <c r="C68" s="74">
        <v>-58</v>
      </c>
      <c r="D68" s="74"/>
      <c r="E68" s="74"/>
      <c r="F68" s="74"/>
      <c r="G68" s="74"/>
      <c r="H68" s="74">
        <v>-100</v>
      </c>
      <c r="I68" s="74">
        <v>-3</v>
      </c>
      <c r="J68" s="74">
        <v>-61</v>
      </c>
    </row>
    <row r="69" spans="1:10" s="62" customFormat="1" x14ac:dyDescent="0.25">
      <c r="A69" s="14" t="s">
        <v>215</v>
      </c>
      <c r="B69" s="14" t="s">
        <v>63</v>
      </c>
      <c r="C69" s="74"/>
      <c r="D69" s="74"/>
      <c r="E69" s="74">
        <v>-140</v>
      </c>
      <c r="F69" s="74"/>
      <c r="G69" s="74">
        <v>-170</v>
      </c>
      <c r="H69" s="74">
        <v>-170</v>
      </c>
      <c r="I69" s="74"/>
      <c r="J69" s="74"/>
    </row>
    <row r="70" spans="1:10" s="62" customFormat="1" x14ac:dyDescent="0.25">
      <c r="A70" s="17" t="s">
        <v>92</v>
      </c>
      <c r="B70" s="13" t="s">
        <v>63</v>
      </c>
      <c r="C70" s="38">
        <v>-68</v>
      </c>
      <c r="D70" s="74"/>
      <c r="E70" s="74">
        <v>-400</v>
      </c>
      <c r="F70" s="74"/>
      <c r="G70" s="74">
        <v>-100</v>
      </c>
      <c r="H70" s="74"/>
      <c r="I70" s="74"/>
      <c r="J70" s="74">
        <v>-16</v>
      </c>
    </row>
    <row r="71" spans="1:10" s="62" customFormat="1" x14ac:dyDescent="0.25">
      <c r="A71" s="17" t="s">
        <v>95</v>
      </c>
      <c r="B71" s="13" t="s">
        <v>63</v>
      </c>
      <c r="C71" s="38">
        <v>-119</v>
      </c>
      <c r="D71" s="74"/>
      <c r="E71" s="74"/>
      <c r="F71" s="74"/>
      <c r="G71" s="74">
        <v>-150</v>
      </c>
      <c r="H71" s="74"/>
      <c r="I71" s="74">
        <v>-400</v>
      </c>
      <c r="J71" s="74"/>
    </row>
    <row r="72" spans="1:10" s="62" customFormat="1" ht="15.75" customHeight="1" x14ac:dyDescent="0.25">
      <c r="A72" s="17" t="s">
        <v>95</v>
      </c>
      <c r="B72" s="13" t="s">
        <v>63</v>
      </c>
      <c r="C72" s="38">
        <v>-189</v>
      </c>
      <c r="D72" s="74"/>
      <c r="E72" s="74"/>
      <c r="F72" s="74"/>
      <c r="G72" s="74"/>
      <c r="H72" s="74"/>
      <c r="I72" s="74">
        <v>-200</v>
      </c>
      <c r="J72" s="74">
        <v>-230</v>
      </c>
    </row>
    <row r="73" spans="1:10" s="62" customFormat="1" x14ac:dyDescent="0.25">
      <c r="A73" s="79" t="s">
        <v>99</v>
      </c>
      <c r="B73" s="14" t="s">
        <v>63</v>
      </c>
      <c r="C73" s="74">
        <v>-75</v>
      </c>
      <c r="D73" s="74"/>
      <c r="E73" s="74">
        <v>-140</v>
      </c>
      <c r="F73" s="74"/>
      <c r="G73" s="74"/>
      <c r="H73" s="74"/>
      <c r="I73" s="74"/>
      <c r="J73" s="74"/>
    </row>
    <row r="74" spans="1:10" s="62" customFormat="1" x14ac:dyDescent="0.25">
      <c r="A74" s="79" t="s">
        <v>99</v>
      </c>
      <c r="B74" s="14" t="s">
        <v>63</v>
      </c>
      <c r="C74" s="74"/>
      <c r="D74" s="74"/>
      <c r="E74" s="74"/>
      <c r="F74" s="74"/>
      <c r="G74" s="74">
        <v>-315</v>
      </c>
      <c r="H74" s="74">
        <v>-1030</v>
      </c>
      <c r="I74" s="74"/>
      <c r="J74" s="74"/>
    </row>
    <row r="75" spans="1:10" s="62" customFormat="1" x14ac:dyDescent="0.25">
      <c r="A75" s="79" t="s">
        <v>99</v>
      </c>
      <c r="B75" s="14" t="s">
        <v>63</v>
      </c>
      <c r="C75" s="74"/>
      <c r="D75" s="74"/>
      <c r="E75" s="74"/>
      <c r="F75" s="74"/>
      <c r="G75" s="74">
        <v>-400</v>
      </c>
      <c r="H75" s="74">
        <v>-400</v>
      </c>
      <c r="I75" s="74"/>
      <c r="J75" s="74"/>
    </row>
    <row r="76" spans="1:10" s="62" customFormat="1" x14ac:dyDescent="0.25">
      <c r="A76" s="79" t="s">
        <v>103</v>
      </c>
      <c r="B76" s="14" t="s">
        <v>63</v>
      </c>
      <c r="C76" s="74"/>
      <c r="D76" s="74">
        <v>-17</v>
      </c>
      <c r="E76" s="74"/>
      <c r="F76" s="74"/>
      <c r="G76" s="74"/>
      <c r="H76" s="74"/>
      <c r="I76" s="74"/>
      <c r="J76" s="74">
        <v>-120</v>
      </c>
    </row>
    <row r="77" spans="1:10" s="62" customFormat="1" x14ac:dyDescent="0.25">
      <c r="A77" s="79" t="s">
        <v>103</v>
      </c>
      <c r="B77" s="14" t="s">
        <v>63</v>
      </c>
      <c r="C77" s="74">
        <v>-100</v>
      </c>
      <c r="D77" s="74"/>
      <c r="E77" s="74">
        <v>-100</v>
      </c>
      <c r="F77" s="74"/>
      <c r="G77" s="74"/>
      <c r="H77" s="74"/>
      <c r="I77" s="74"/>
      <c r="J77" s="74"/>
    </row>
    <row r="78" spans="1:10" s="62" customFormat="1" x14ac:dyDescent="0.25">
      <c r="A78" s="76" t="s">
        <v>105</v>
      </c>
      <c r="B78" s="74" t="s">
        <v>63</v>
      </c>
      <c r="C78" s="74"/>
      <c r="D78" s="74"/>
      <c r="E78" s="74"/>
      <c r="F78" s="74"/>
      <c r="G78" s="74"/>
      <c r="H78" s="74"/>
      <c r="I78" s="74">
        <v>-2000</v>
      </c>
      <c r="J78" s="74">
        <v>-24</v>
      </c>
    </row>
    <row r="79" spans="1:10" s="62" customFormat="1" x14ac:dyDescent="0.25">
      <c r="A79" s="76" t="s">
        <v>105</v>
      </c>
      <c r="B79" s="74" t="s">
        <v>63</v>
      </c>
      <c r="C79" s="74"/>
      <c r="D79" s="74"/>
      <c r="E79" s="74"/>
      <c r="F79" s="74"/>
      <c r="G79" s="74">
        <v>-280</v>
      </c>
      <c r="H79" s="74"/>
      <c r="I79" s="74">
        <v>-38</v>
      </c>
      <c r="J79" s="74">
        <v>-112</v>
      </c>
    </row>
    <row r="80" spans="1:10" s="62" customFormat="1" x14ac:dyDescent="0.25">
      <c r="A80" s="76" t="s">
        <v>107</v>
      </c>
      <c r="B80" s="74" t="s">
        <v>63</v>
      </c>
      <c r="C80" s="74"/>
      <c r="D80" s="74">
        <v>-162</v>
      </c>
      <c r="E80" s="74"/>
      <c r="F80" s="74"/>
      <c r="G80" s="74"/>
      <c r="H80" s="74"/>
      <c r="I80" s="74"/>
      <c r="J80" s="74"/>
    </row>
    <row r="81" spans="1:10" s="62" customFormat="1" x14ac:dyDescent="0.25">
      <c r="A81" s="76" t="s">
        <v>107</v>
      </c>
      <c r="B81" s="74" t="s">
        <v>63</v>
      </c>
      <c r="C81" s="74"/>
      <c r="D81" s="74"/>
      <c r="E81" s="74"/>
      <c r="F81" s="74"/>
      <c r="G81" s="74"/>
      <c r="H81" s="74">
        <v>-500</v>
      </c>
      <c r="I81" s="74"/>
      <c r="J81" s="74"/>
    </row>
    <row r="82" spans="1:10" s="62" customFormat="1" x14ac:dyDescent="0.25">
      <c r="A82" s="76" t="s">
        <v>107</v>
      </c>
      <c r="B82" s="74" t="s">
        <v>63</v>
      </c>
      <c r="C82" s="74"/>
      <c r="D82" s="74"/>
      <c r="E82" s="74">
        <v>-200</v>
      </c>
      <c r="F82" s="74"/>
      <c r="G82" s="74"/>
      <c r="H82" s="74"/>
      <c r="I82" s="74"/>
      <c r="J82" s="74"/>
    </row>
    <row r="83" spans="1:10" s="62" customFormat="1" x14ac:dyDescent="0.25">
      <c r="A83" s="79" t="s">
        <v>216</v>
      </c>
      <c r="B83" s="14" t="s">
        <v>63</v>
      </c>
      <c r="C83" s="74"/>
      <c r="D83" s="74"/>
      <c r="E83" s="74">
        <v>-289</v>
      </c>
      <c r="F83" s="74">
        <v>-470</v>
      </c>
      <c r="G83" s="74"/>
      <c r="H83" s="74">
        <v>-835</v>
      </c>
      <c r="I83" s="74">
        <v>-24</v>
      </c>
      <c r="J83" s="74">
        <v>-79</v>
      </c>
    </row>
    <row r="84" spans="1:10" s="62" customFormat="1" x14ac:dyDescent="0.25">
      <c r="A84" s="79" t="s">
        <v>110</v>
      </c>
      <c r="B84" s="14" t="s">
        <v>63</v>
      </c>
      <c r="C84" s="74"/>
      <c r="D84" s="74"/>
      <c r="E84" s="74">
        <v>-100</v>
      </c>
      <c r="F84" s="74"/>
      <c r="G84" s="74"/>
      <c r="H84" s="74"/>
      <c r="I84" s="74">
        <v>-200</v>
      </c>
      <c r="J84" s="74"/>
    </row>
    <row r="85" spans="1:10" s="62" customFormat="1" x14ac:dyDescent="0.2">
      <c r="A85" s="38" t="s">
        <v>113</v>
      </c>
      <c r="B85" s="38" t="s">
        <v>63</v>
      </c>
      <c r="C85" s="74"/>
      <c r="D85" s="74"/>
      <c r="E85" s="74">
        <v>-50</v>
      </c>
      <c r="F85" s="74"/>
      <c r="G85" s="74"/>
      <c r="H85" s="74"/>
      <c r="I85" s="74">
        <v>-100</v>
      </c>
      <c r="J85" s="74"/>
    </row>
    <row r="86" spans="1:10" s="62" customFormat="1" ht="17" thickBot="1" x14ac:dyDescent="0.25">
      <c r="A86" s="38" t="s">
        <v>113</v>
      </c>
      <c r="B86" s="38" t="s">
        <v>63</v>
      </c>
      <c r="C86" s="74"/>
      <c r="D86" s="74">
        <v>-17</v>
      </c>
      <c r="E86" s="74"/>
      <c r="F86" s="74"/>
      <c r="G86" s="74"/>
      <c r="H86" s="74"/>
      <c r="I86" s="74"/>
      <c r="J86" s="74"/>
    </row>
    <row r="87" spans="1:10" s="68" customFormat="1" ht="17" thickBot="1" x14ac:dyDescent="0.25">
      <c r="A87" s="63" t="s">
        <v>152</v>
      </c>
      <c r="B87" s="64"/>
      <c r="C87" s="64">
        <f>SUM(C50:C86)</f>
        <v>0</v>
      </c>
      <c r="D87" s="64">
        <f t="shared" ref="D87:J87" si="4">SUM(D50:D86)</f>
        <v>781</v>
      </c>
      <c r="E87" s="64">
        <f t="shared" si="4"/>
        <v>2594</v>
      </c>
      <c r="F87" s="64">
        <f>SUM(F50:F86)</f>
        <v>1766</v>
      </c>
      <c r="G87" s="64">
        <f t="shared" si="4"/>
        <v>2114</v>
      </c>
      <c r="H87" s="64">
        <f t="shared" si="4"/>
        <v>565</v>
      </c>
      <c r="I87" s="64">
        <f t="shared" si="4"/>
        <v>3319</v>
      </c>
      <c r="J87" s="64">
        <f t="shared" si="4"/>
        <v>894</v>
      </c>
    </row>
    <row r="88" spans="1:10" s="62" customFormat="1" x14ac:dyDescent="0.2">
      <c r="A88" s="37">
        <v>43872</v>
      </c>
      <c r="B88" s="38" t="s">
        <v>63</v>
      </c>
      <c r="C88" s="74"/>
      <c r="D88" s="74"/>
      <c r="E88" s="74">
        <v>-100</v>
      </c>
      <c r="F88" s="74"/>
      <c r="G88" s="74">
        <v>-50</v>
      </c>
      <c r="H88" s="74">
        <v>-150</v>
      </c>
      <c r="I88" s="74"/>
      <c r="J88" s="74">
        <v>-30</v>
      </c>
    </row>
    <row r="89" spans="1:10" s="62" customFormat="1" x14ac:dyDescent="0.2">
      <c r="A89" s="73">
        <v>43901</v>
      </c>
      <c r="B89" s="74" t="s">
        <v>63</v>
      </c>
      <c r="C89" s="74"/>
      <c r="D89" s="74"/>
      <c r="E89" s="74"/>
      <c r="F89" s="74"/>
      <c r="G89" s="74">
        <v>-100</v>
      </c>
      <c r="H89" s="74">
        <v>-415</v>
      </c>
      <c r="I89" s="74"/>
      <c r="J89" s="74"/>
    </row>
    <row r="90" spans="1:10" s="62" customFormat="1" x14ac:dyDescent="0.2">
      <c r="A90" s="73">
        <v>43962</v>
      </c>
      <c r="B90" s="74" t="s">
        <v>63</v>
      </c>
      <c r="C90" s="74"/>
      <c r="D90" s="74"/>
      <c r="E90" s="74"/>
      <c r="F90" s="74"/>
      <c r="G90" s="74">
        <v>-220</v>
      </c>
      <c r="H90" s="74"/>
      <c r="I90" s="74"/>
      <c r="J90" s="74"/>
    </row>
    <row r="91" spans="1:10" s="62" customFormat="1" x14ac:dyDescent="0.25">
      <c r="A91" s="76">
        <v>43993</v>
      </c>
      <c r="B91" s="74" t="s">
        <v>63</v>
      </c>
      <c r="C91" s="74"/>
      <c r="D91" s="74"/>
      <c r="E91" s="74"/>
      <c r="F91" s="74"/>
      <c r="G91" s="74"/>
      <c r="H91" s="74"/>
      <c r="I91" s="74">
        <v>-2263</v>
      </c>
      <c r="J91" s="74"/>
    </row>
    <row r="92" spans="1:10" s="62" customFormat="1" x14ac:dyDescent="0.2">
      <c r="A92" s="37">
        <v>44023</v>
      </c>
      <c r="B92" s="38" t="s">
        <v>63</v>
      </c>
      <c r="C92" s="74"/>
      <c r="D92" s="74"/>
      <c r="E92" s="74"/>
      <c r="F92" s="74"/>
      <c r="G92" s="74"/>
      <c r="H92" s="74"/>
      <c r="I92" s="74"/>
      <c r="J92" s="74">
        <v>-15</v>
      </c>
    </row>
    <row r="93" spans="1:10" s="62" customFormat="1" x14ac:dyDescent="0.2">
      <c r="A93" s="73">
        <v>44115</v>
      </c>
      <c r="B93" s="74" t="s">
        <v>63</v>
      </c>
      <c r="C93" s="74"/>
      <c r="D93" s="74"/>
      <c r="E93" s="74"/>
      <c r="F93" s="74"/>
      <c r="G93" s="74"/>
      <c r="H93" s="74"/>
      <c r="I93" s="74">
        <v>-17</v>
      </c>
      <c r="J93" s="74"/>
    </row>
    <row r="94" spans="1:10" s="62" customFormat="1" x14ac:dyDescent="0.2">
      <c r="A94" s="73">
        <v>44146</v>
      </c>
      <c r="B94" s="74" t="s">
        <v>63</v>
      </c>
      <c r="C94" s="74"/>
      <c r="D94" s="74"/>
      <c r="E94" s="74">
        <v>-325</v>
      </c>
      <c r="F94" s="74"/>
      <c r="G94" s="74"/>
      <c r="H94" s="74"/>
      <c r="I94" s="74"/>
      <c r="J94" s="74">
        <v>-84</v>
      </c>
    </row>
    <row r="95" spans="1:10" s="62" customFormat="1" x14ac:dyDescent="0.2">
      <c r="A95" s="73">
        <v>44146</v>
      </c>
      <c r="B95" s="74" t="s">
        <v>63</v>
      </c>
      <c r="C95" s="74"/>
      <c r="D95" s="74">
        <v>-167</v>
      </c>
      <c r="E95" s="74"/>
      <c r="F95" s="74"/>
      <c r="G95" s="74"/>
      <c r="H95" s="74"/>
      <c r="I95" s="74">
        <v>-64</v>
      </c>
      <c r="J95" s="74">
        <v>-77</v>
      </c>
    </row>
    <row r="96" spans="1:10" s="62" customFormat="1" x14ac:dyDescent="0.2">
      <c r="A96" s="73">
        <v>44146</v>
      </c>
      <c r="B96" s="74" t="s">
        <v>63</v>
      </c>
      <c r="C96" s="74"/>
      <c r="D96" s="74"/>
      <c r="E96" s="74"/>
      <c r="F96" s="74"/>
      <c r="G96" s="74"/>
      <c r="H96" s="74"/>
      <c r="I96" s="74"/>
      <c r="J96" s="74">
        <v>-17</v>
      </c>
    </row>
    <row r="97" spans="1:10" s="62" customFormat="1" x14ac:dyDescent="0.25">
      <c r="A97" s="76">
        <v>44176</v>
      </c>
      <c r="B97" s="14" t="s">
        <v>63</v>
      </c>
      <c r="C97" s="74"/>
      <c r="D97" s="74"/>
      <c r="E97" s="74"/>
      <c r="F97" s="74"/>
      <c r="G97" s="74">
        <v>-468</v>
      </c>
      <c r="H97" s="74"/>
      <c r="I97" s="74"/>
      <c r="J97" s="74"/>
    </row>
    <row r="98" spans="1:10" s="62" customFormat="1" x14ac:dyDescent="0.25">
      <c r="A98" s="76" t="s">
        <v>217</v>
      </c>
      <c r="B98" s="14" t="s">
        <v>63</v>
      </c>
      <c r="C98" s="74"/>
      <c r="D98" s="74"/>
      <c r="E98" s="74"/>
      <c r="F98" s="74"/>
      <c r="G98" s="74">
        <v>-200</v>
      </c>
      <c r="H98" s="74"/>
      <c r="I98" s="74"/>
      <c r="J98" s="74"/>
    </row>
    <row r="99" spans="1:10" s="62" customFormat="1" x14ac:dyDescent="0.2">
      <c r="A99" s="73" t="s">
        <v>218</v>
      </c>
      <c r="B99" s="74" t="s">
        <v>63</v>
      </c>
      <c r="C99" s="74"/>
      <c r="D99" s="74"/>
      <c r="E99" s="74"/>
      <c r="F99" s="74"/>
      <c r="G99" s="74">
        <v>-400</v>
      </c>
      <c r="H99" s="74"/>
      <c r="I99" s="74">
        <v>-25</v>
      </c>
      <c r="J99" s="74">
        <v>-57</v>
      </c>
    </row>
    <row r="100" spans="1:10" s="62" customFormat="1" x14ac:dyDescent="0.2">
      <c r="A100" s="73" t="s">
        <v>219</v>
      </c>
      <c r="B100" s="74" t="s">
        <v>63</v>
      </c>
      <c r="C100" s="74"/>
      <c r="D100" s="74"/>
      <c r="E100" s="74"/>
      <c r="F100" s="74"/>
      <c r="G100" s="74">
        <v>-612</v>
      </c>
      <c r="H100" s="74"/>
      <c r="I100" s="74"/>
      <c r="J100" s="74"/>
    </row>
    <row r="101" spans="1:10" s="62" customFormat="1" x14ac:dyDescent="0.2">
      <c r="A101" s="73" t="s">
        <v>220</v>
      </c>
      <c r="B101" s="74" t="s">
        <v>63</v>
      </c>
      <c r="C101" s="74"/>
      <c r="D101" s="74"/>
      <c r="E101" s="74"/>
      <c r="F101" s="74"/>
      <c r="G101" s="74"/>
      <c r="H101" s="74"/>
      <c r="I101" s="74">
        <v>-36</v>
      </c>
      <c r="J101" s="74">
        <v>-12</v>
      </c>
    </row>
    <row r="102" spans="1:10" s="62" customFormat="1" x14ac:dyDescent="0.25">
      <c r="A102" s="13" t="s">
        <v>221</v>
      </c>
      <c r="B102" s="13" t="s">
        <v>63</v>
      </c>
      <c r="C102" s="74"/>
      <c r="D102" s="74"/>
      <c r="E102" s="74"/>
      <c r="F102" s="74"/>
      <c r="G102" s="74"/>
      <c r="H102" s="74"/>
      <c r="I102" s="74"/>
      <c r="J102" s="74">
        <v>-33</v>
      </c>
    </row>
    <row r="103" spans="1:10" s="62" customFormat="1" x14ac:dyDescent="0.25">
      <c r="A103" s="53" t="s">
        <v>222</v>
      </c>
      <c r="B103" s="53" t="s">
        <v>63</v>
      </c>
      <c r="C103" s="74"/>
      <c r="D103" s="74">
        <v>-80</v>
      </c>
      <c r="E103" s="74"/>
      <c r="F103" s="74"/>
      <c r="G103" s="74"/>
      <c r="H103" s="74"/>
      <c r="I103" s="74">
        <v>-2</v>
      </c>
      <c r="J103" s="74">
        <v>-42</v>
      </c>
    </row>
    <row r="104" spans="1:10" s="62" customFormat="1" x14ac:dyDescent="0.25">
      <c r="A104" s="53" t="s">
        <v>222</v>
      </c>
      <c r="B104" s="53" t="s">
        <v>63</v>
      </c>
      <c r="C104" s="74"/>
      <c r="D104" s="74"/>
      <c r="E104" s="74"/>
      <c r="F104" s="74">
        <v>-522</v>
      </c>
      <c r="G104" s="74">
        <v>-64</v>
      </c>
      <c r="H104" s="74"/>
      <c r="I104" s="74"/>
      <c r="J104" s="74"/>
    </row>
    <row r="105" spans="1:10" s="62" customFormat="1" x14ac:dyDescent="0.2">
      <c r="A105" s="73" t="s">
        <v>12</v>
      </c>
      <c r="B105" s="74" t="s">
        <v>63</v>
      </c>
      <c r="C105" s="74"/>
      <c r="D105" s="74"/>
      <c r="E105" s="74"/>
      <c r="F105" s="74"/>
      <c r="G105" s="74"/>
      <c r="H105" s="74"/>
      <c r="I105" s="74"/>
      <c r="J105" s="74">
        <v>-43</v>
      </c>
    </row>
    <row r="106" spans="1:10" s="62" customFormat="1" x14ac:dyDescent="0.2">
      <c r="A106" s="37" t="s">
        <v>223</v>
      </c>
      <c r="B106" s="38" t="s">
        <v>63</v>
      </c>
      <c r="C106" s="74"/>
      <c r="D106" s="74">
        <v>-140</v>
      </c>
      <c r="E106" s="74"/>
      <c r="F106" s="74"/>
      <c r="G106" s="74"/>
      <c r="H106" s="74"/>
      <c r="I106" s="74">
        <v>-53</v>
      </c>
      <c r="J106" s="74">
        <v>-51</v>
      </c>
    </row>
    <row r="107" spans="1:10" s="62" customFormat="1" x14ac:dyDescent="0.2">
      <c r="A107" s="37" t="s">
        <v>224</v>
      </c>
      <c r="B107" s="38" t="s">
        <v>63</v>
      </c>
      <c r="C107" s="74"/>
      <c r="D107" s="74">
        <v>-35</v>
      </c>
      <c r="E107" s="74"/>
      <c r="F107" s="74"/>
      <c r="G107" s="74"/>
      <c r="H107" s="74"/>
      <c r="I107" s="74">
        <v>-3</v>
      </c>
      <c r="J107" s="74">
        <v>-21</v>
      </c>
    </row>
    <row r="108" spans="1:10" s="62" customFormat="1" ht="17" thickBot="1" x14ac:dyDescent="0.25">
      <c r="A108" s="35" t="s">
        <v>225</v>
      </c>
      <c r="B108" s="36" t="s">
        <v>63</v>
      </c>
      <c r="C108" s="74"/>
      <c r="D108" s="74">
        <v>-38</v>
      </c>
      <c r="E108" s="74"/>
      <c r="F108" s="74"/>
      <c r="G108" s="74"/>
      <c r="H108" s="74"/>
      <c r="I108" s="74">
        <v>-34</v>
      </c>
      <c r="J108" s="74">
        <v>-110</v>
      </c>
    </row>
    <row r="109" spans="1:10" s="68" customFormat="1" ht="17" thickBot="1" x14ac:dyDescent="0.25">
      <c r="A109" s="63" t="s">
        <v>155</v>
      </c>
      <c r="B109" s="64"/>
      <c r="C109" s="64">
        <f>SUM(C87:C108)</f>
        <v>0</v>
      </c>
      <c r="D109" s="64">
        <f t="shared" ref="D109:J109" si="5">SUM(D87:D108)</f>
        <v>321</v>
      </c>
      <c r="E109" s="64">
        <f t="shared" si="5"/>
        <v>2169</v>
      </c>
      <c r="F109" s="64">
        <f>SUM(F87:F108)</f>
        <v>1244</v>
      </c>
      <c r="G109" s="64">
        <f t="shared" si="5"/>
        <v>0</v>
      </c>
      <c r="H109" s="64">
        <f t="shared" si="5"/>
        <v>0</v>
      </c>
      <c r="I109" s="64">
        <f t="shared" si="5"/>
        <v>822</v>
      </c>
      <c r="J109" s="64">
        <f t="shared" si="5"/>
        <v>302</v>
      </c>
    </row>
    <row r="110" spans="1:10" s="62" customFormat="1" x14ac:dyDescent="0.25">
      <c r="A110" s="76">
        <v>43842</v>
      </c>
      <c r="B110" s="14" t="s">
        <v>63</v>
      </c>
      <c r="C110" s="74"/>
      <c r="D110" s="74">
        <v>-123</v>
      </c>
      <c r="E110" s="74"/>
      <c r="F110" s="74"/>
      <c r="G110" s="74"/>
      <c r="H110" s="74"/>
      <c r="I110" s="74">
        <v>-9</v>
      </c>
      <c r="J110" s="74"/>
    </row>
    <row r="111" spans="1:10" s="62" customFormat="1" x14ac:dyDescent="0.2">
      <c r="A111" s="37">
        <v>43963</v>
      </c>
      <c r="B111" s="38" t="s">
        <v>63</v>
      </c>
      <c r="C111" s="38"/>
      <c r="D111" s="74">
        <v>-59</v>
      </c>
      <c r="E111" s="74"/>
      <c r="F111" s="74"/>
      <c r="G111" s="74"/>
      <c r="H111" s="74"/>
      <c r="I111" s="74">
        <v>-14</v>
      </c>
      <c r="J111" s="74">
        <v>-26</v>
      </c>
    </row>
    <row r="112" spans="1:10" s="62" customFormat="1" x14ac:dyDescent="0.2">
      <c r="A112" s="35" t="s">
        <v>226</v>
      </c>
      <c r="B112" s="36" t="s">
        <v>63</v>
      </c>
      <c r="C112" s="74"/>
      <c r="D112" s="74">
        <v>-18</v>
      </c>
      <c r="E112" s="74"/>
      <c r="F112" s="74"/>
      <c r="G112" s="74"/>
      <c r="H112" s="74"/>
      <c r="I112" s="74"/>
      <c r="J112" s="74">
        <v>-23</v>
      </c>
    </row>
    <row r="113" spans="1:11" s="62" customFormat="1" x14ac:dyDescent="0.2">
      <c r="A113" s="35" t="s">
        <v>227</v>
      </c>
      <c r="B113" s="36" t="s">
        <v>63</v>
      </c>
      <c r="C113" s="74"/>
      <c r="D113" s="74">
        <v>-121</v>
      </c>
      <c r="E113" s="74"/>
      <c r="F113" s="74"/>
      <c r="G113" s="74"/>
      <c r="H113" s="74"/>
      <c r="I113" s="74">
        <v>-31</v>
      </c>
      <c r="J113" s="74">
        <v>-56</v>
      </c>
    </row>
    <row r="114" spans="1:11" s="62" customFormat="1" ht="17" thickBot="1" x14ac:dyDescent="0.25">
      <c r="A114" s="35" t="s">
        <v>125</v>
      </c>
      <c r="B114" s="36" t="s">
        <v>63</v>
      </c>
      <c r="C114" s="74"/>
      <c r="D114" s="74"/>
      <c r="E114" s="74"/>
      <c r="F114" s="74"/>
      <c r="G114" s="74"/>
      <c r="H114" s="74"/>
      <c r="I114" s="74">
        <v>-763</v>
      </c>
      <c r="J114" s="74">
        <v>-73</v>
      </c>
    </row>
    <row r="115" spans="1:11" s="68" customFormat="1" ht="17" thickBot="1" x14ac:dyDescent="0.25">
      <c r="A115" s="63" t="s">
        <v>156</v>
      </c>
      <c r="B115" s="64"/>
      <c r="C115" s="64">
        <f t="shared" ref="C115:J115" si="6">SUM(C109:C114)</f>
        <v>0</v>
      </c>
      <c r="D115" s="64">
        <f t="shared" si="6"/>
        <v>0</v>
      </c>
      <c r="E115" s="64">
        <f t="shared" si="6"/>
        <v>2169</v>
      </c>
      <c r="F115" s="64">
        <f t="shared" si="6"/>
        <v>1244</v>
      </c>
      <c r="G115" s="64">
        <f t="shared" si="6"/>
        <v>0</v>
      </c>
      <c r="H115" s="64">
        <f t="shared" si="6"/>
        <v>0</v>
      </c>
      <c r="I115" s="64">
        <f t="shared" si="6"/>
        <v>5</v>
      </c>
      <c r="J115" s="64">
        <f t="shared" si="6"/>
        <v>124</v>
      </c>
    </row>
    <row r="116" spans="1:11" s="62" customFormat="1" x14ac:dyDescent="0.25">
      <c r="A116" s="12">
        <v>44317</v>
      </c>
      <c r="B116" s="13" t="s">
        <v>63</v>
      </c>
      <c r="C116" s="38"/>
      <c r="D116" s="107"/>
      <c r="E116" s="74">
        <v>-400</v>
      </c>
      <c r="F116" s="74">
        <v>-250</v>
      </c>
      <c r="G116" s="74"/>
      <c r="H116" s="74"/>
      <c r="I116" s="74">
        <v>-3</v>
      </c>
      <c r="J116" s="74">
        <v>-47</v>
      </c>
    </row>
    <row r="117" spans="1:11" s="62" customFormat="1" x14ac:dyDescent="0.25">
      <c r="A117" s="12">
        <v>44378</v>
      </c>
      <c r="B117" s="13" t="s">
        <v>63</v>
      </c>
      <c r="C117" s="38"/>
      <c r="D117" s="74"/>
      <c r="E117" s="74">
        <v>-56</v>
      </c>
      <c r="F117" s="74"/>
      <c r="G117" s="74"/>
      <c r="H117" s="74"/>
      <c r="I117" s="74"/>
      <c r="J117" s="74"/>
    </row>
    <row r="118" spans="1:11" s="62" customFormat="1" x14ac:dyDescent="0.2">
      <c r="A118" s="37">
        <v>44501</v>
      </c>
      <c r="B118" s="38" t="s">
        <v>63</v>
      </c>
      <c r="C118" s="74"/>
      <c r="D118" s="74"/>
      <c r="E118" s="74">
        <v>-700</v>
      </c>
      <c r="F118" s="74">
        <v>-520</v>
      </c>
      <c r="G118" s="74"/>
      <c r="H118" s="74"/>
      <c r="I118" s="74">
        <v>-19</v>
      </c>
      <c r="J118" s="74">
        <v>-58</v>
      </c>
    </row>
    <row r="119" spans="1:11" s="62" customFormat="1" x14ac:dyDescent="0.25">
      <c r="A119" s="55" t="s">
        <v>374</v>
      </c>
      <c r="B119" s="53" t="s">
        <v>63</v>
      </c>
      <c r="C119" s="74"/>
      <c r="D119" s="74"/>
      <c r="E119" s="74">
        <v>-310</v>
      </c>
      <c r="F119" s="74">
        <v>-114</v>
      </c>
      <c r="G119" s="74"/>
      <c r="H119" s="74"/>
      <c r="I119" s="74"/>
      <c r="J119" s="74"/>
    </row>
    <row r="120" spans="1:11" s="62" customFormat="1" x14ac:dyDescent="0.25">
      <c r="A120" s="55" t="s">
        <v>1553</v>
      </c>
      <c r="B120" s="53" t="s">
        <v>63</v>
      </c>
      <c r="C120" s="74"/>
      <c r="D120" s="74"/>
      <c r="E120" s="74">
        <v>-703</v>
      </c>
      <c r="F120" s="74">
        <v>-310</v>
      </c>
      <c r="G120" s="74"/>
      <c r="H120" s="74"/>
      <c r="I120" s="74"/>
      <c r="J120" s="74"/>
    </row>
    <row r="121" spans="1:11" s="62" customFormat="1" ht="17" thickBot="1" x14ac:dyDescent="0.3">
      <c r="A121" s="45" t="s">
        <v>2435</v>
      </c>
      <c r="B121" s="46" t="s">
        <v>63</v>
      </c>
      <c r="C121" s="74"/>
      <c r="D121" s="74"/>
      <c r="E121" s="74"/>
      <c r="F121" s="74"/>
      <c r="G121" s="74"/>
      <c r="H121" s="74"/>
      <c r="I121" s="74">
        <v>-20</v>
      </c>
      <c r="J121" s="74">
        <v>-26</v>
      </c>
    </row>
    <row r="122" spans="1:11" s="68" customFormat="1" ht="17" thickBot="1" x14ac:dyDescent="0.25">
      <c r="A122" s="63" t="s">
        <v>2459</v>
      </c>
      <c r="B122" s="64"/>
      <c r="C122" s="64">
        <f>SUM(C115:C121)</f>
        <v>0</v>
      </c>
      <c r="D122" s="64">
        <f t="shared" ref="D122:J122" si="7">SUM(D115:D121)</f>
        <v>0</v>
      </c>
      <c r="E122" s="64">
        <f>SUM(E115:E121)</f>
        <v>0</v>
      </c>
      <c r="F122" s="64">
        <f>SUM(F115:F121)</f>
        <v>50</v>
      </c>
      <c r="G122" s="64">
        <f t="shared" si="7"/>
        <v>0</v>
      </c>
      <c r="H122" s="64">
        <f t="shared" si="7"/>
        <v>0</v>
      </c>
      <c r="I122" s="98">
        <f t="shared" si="7"/>
        <v>-37</v>
      </c>
      <c r="J122" s="98">
        <f t="shared" si="7"/>
        <v>-7</v>
      </c>
    </row>
    <row r="123" spans="1:11" s="58" customFormat="1" x14ac:dyDescent="0.25">
      <c r="A123" s="702">
        <v>44318</v>
      </c>
      <c r="B123" s="672" t="s">
        <v>2478</v>
      </c>
      <c r="C123" s="87"/>
      <c r="D123" s="87"/>
      <c r="E123" s="87"/>
      <c r="F123" s="87"/>
      <c r="G123" s="87"/>
      <c r="H123" s="87"/>
      <c r="I123" s="87">
        <v>17</v>
      </c>
      <c r="J123" s="87"/>
      <c r="K123" s="58" t="s">
        <v>2473</v>
      </c>
    </row>
    <row r="124" spans="1:11" x14ac:dyDescent="0.25">
      <c r="A124" s="76">
        <v>44318</v>
      </c>
      <c r="B124" s="78" t="s">
        <v>63</v>
      </c>
      <c r="C124" s="82"/>
      <c r="D124" s="82"/>
      <c r="E124" s="82"/>
      <c r="F124" s="82">
        <v>-46</v>
      </c>
      <c r="G124" s="82"/>
      <c r="H124" s="82"/>
      <c r="I124" s="82"/>
      <c r="J124" s="82">
        <v>-1</v>
      </c>
    </row>
    <row r="125" spans="1:11" x14ac:dyDescent="0.2">
      <c r="A125" s="37">
        <v>44441</v>
      </c>
      <c r="B125" s="38" t="s">
        <v>63</v>
      </c>
      <c r="C125" s="82"/>
      <c r="D125" s="82"/>
      <c r="E125" s="82"/>
      <c r="F125" s="82">
        <v>-4</v>
      </c>
      <c r="G125" s="82"/>
      <c r="H125" s="82"/>
      <c r="I125" s="82"/>
      <c r="J125" s="82"/>
    </row>
    <row r="126" spans="1:11" s="58" customFormat="1" x14ac:dyDescent="0.2">
      <c r="A126" s="717">
        <v>44441</v>
      </c>
      <c r="B126" s="107" t="s">
        <v>2496</v>
      </c>
      <c r="C126" s="87"/>
      <c r="D126" s="87"/>
      <c r="E126" s="87"/>
      <c r="F126" s="87"/>
      <c r="G126" s="87"/>
      <c r="H126" s="87"/>
      <c r="I126" s="87">
        <v>20</v>
      </c>
      <c r="J126" s="87">
        <v>7</v>
      </c>
      <c r="K126" s="58" t="s">
        <v>2473</v>
      </c>
    </row>
    <row r="127" spans="1:11" s="58" customFormat="1" x14ac:dyDescent="0.2">
      <c r="A127" s="717" t="s">
        <v>2512</v>
      </c>
      <c r="B127" s="107" t="s">
        <v>2513</v>
      </c>
      <c r="C127" s="87"/>
      <c r="D127" s="87"/>
      <c r="E127" s="87"/>
      <c r="F127" s="87"/>
      <c r="G127" s="87"/>
      <c r="H127" s="87"/>
      <c r="I127" s="87"/>
      <c r="J127" s="87">
        <v>1</v>
      </c>
      <c r="K127" s="58" t="s">
        <v>2473</v>
      </c>
    </row>
    <row r="128" spans="1:11" x14ac:dyDescent="0.25">
      <c r="A128" s="76"/>
      <c r="B128" s="14"/>
      <c r="C128" s="82"/>
      <c r="D128" s="82"/>
      <c r="E128" s="82"/>
      <c r="F128" s="82"/>
      <c r="G128" s="82"/>
      <c r="H128" s="82"/>
      <c r="I128" s="82"/>
      <c r="J128" s="82"/>
    </row>
    <row r="129" spans="1:10" s="58" customFormat="1" ht="17" thickBot="1" x14ac:dyDescent="0.25">
      <c r="A129" s="87"/>
      <c r="B129" s="87"/>
      <c r="C129" s="87">
        <f>SUM(C122:C128)</f>
        <v>0</v>
      </c>
      <c r="D129" s="87">
        <f>SUM(D122:D128)</f>
        <v>0</v>
      </c>
      <c r="E129" s="87">
        <f>SUM(E122:E128)</f>
        <v>0</v>
      </c>
      <c r="F129" s="87">
        <f>SUM(F122:F128)</f>
        <v>0</v>
      </c>
      <c r="G129" s="87">
        <f t="shared" ref="G129:J129" si="8">SUM(G122:G128)</f>
        <v>0</v>
      </c>
      <c r="H129" s="87">
        <f t="shared" si="8"/>
        <v>0</v>
      </c>
      <c r="I129" s="718">
        <f t="shared" si="8"/>
        <v>0</v>
      </c>
      <c r="J129" s="718">
        <f t="shared" si="8"/>
        <v>0</v>
      </c>
    </row>
    <row r="130" spans="1:10" ht="17" thickBot="1" x14ac:dyDescent="0.25">
      <c r="A130" s="88" t="s">
        <v>228</v>
      </c>
      <c r="B130" s="89"/>
      <c r="C130" s="89">
        <f>SUM(C46)</f>
        <v>2272</v>
      </c>
      <c r="D130" s="89">
        <f t="shared" ref="D130:J130" si="9">SUM(D46)</f>
        <v>1130</v>
      </c>
      <c r="E130" s="89">
        <f t="shared" si="9"/>
        <v>5000</v>
      </c>
      <c r="F130" s="89">
        <f t="shared" si="9"/>
        <v>2300</v>
      </c>
      <c r="G130" s="89">
        <f t="shared" si="9"/>
        <v>4749</v>
      </c>
      <c r="H130" s="89">
        <f t="shared" si="9"/>
        <v>4700</v>
      </c>
      <c r="I130" s="89">
        <f t="shared" si="9"/>
        <v>7150</v>
      </c>
      <c r="J130" s="89">
        <f t="shared" si="9"/>
        <v>2186</v>
      </c>
    </row>
    <row r="131" spans="1:10" ht="17" thickBot="1" x14ac:dyDescent="0.25">
      <c r="A131" s="90" t="s">
        <v>229</v>
      </c>
      <c r="B131" s="91"/>
      <c r="C131" s="92">
        <v>2272</v>
      </c>
      <c r="D131" s="92">
        <v>1130</v>
      </c>
      <c r="E131" s="92">
        <v>5000</v>
      </c>
      <c r="F131" s="92">
        <v>2300</v>
      </c>
      <c r="G131" s="92">
        <v>4749</v>
      </c>
      <c r="H131" s="92">
        <v>4700</v>
      </c>
      <c r="I131" s="92">
        <v>10600</v>
      </c>
      <c r="J131" s="92">
        <v>4851</v>
      </c>
    </row>
    <row r="132" spans="1:10" s="58" customFormat="1" ht="17" thickBot="1" x14ac:dyDescent="0.25">
      <c r="A132" s="88" t="s">
        <v>230</v>
      </c>
      <c r="B132" s="89"/>
      <c r="C132" s="93">
        <f t="shared" ref="C132:H132" si="10">SUM(C130-C131)</f>
        <v>0</v>
      </c>
      <c r="D132" s="93">
        <f t="shared" si="10"/>
        <v>0</v>
      </c>
      <c r="E132" s="93">
        <f t="shared" si="10"/>
        <v>0</v>
      </c>
      <c r="F132" s="93">
        <f t="shared" si="10"/>
        <v>0</v>
      </c>
      <c r="G132" s="93">
        <f t="shared" si="10"/>
        <v>0</v>
      </c>
      <c r="H132" s="93">
        <f t="shared" si="10"/>
        <v>0</v>
      </c>
      <c r="I132" s="93">
        <f>SUM(I130-I131)</f>
        <v>-3450</v>
      </c>
      <c r="J132" s="93">
        <f>SUM(J130-J131)</f>
        <v>-2665</v>
      </c>
    </row>
    <row r="133" spans="1:10" ht="17" thickBot="1" x14ac:dyDescent="0.25"/>
    <row r="134" spans="1:10" ht="17" thickBot="1" x14ac:dyDescent="0.25">
      <c r="C134" s="61" t="s">
        <v>26</v>
      </c>
      <c r="D134" s="61" t="s">
        <v>17</v>
      </c>
      <c r="E134" s="61" t="s">
        <v>3</v>
      </c>
      <c r="F134" s="61" t="s">
        <v>18</v>
      </c>
      <c r="G134" s="61" t="s">
        <v>27</v>
      </c>
      <c r="H134" s="61" t="s">
        <v>32</v>
      </c>
      <c r="I134" s="61" t="s">
        <v>4</v>
      </c>
      <c r="J134" s="61" t="s">
        <v>2</v>
      </c>
    </row>
    <row r="135" spans="1:10" s="58" customFormat="1" x14ac:dyDescent="0.2">
      <c r="A135" s="59" t="s">
        <v>231</v>
      </c>
    </row>
    <row r="136" spans="1:10" s="58" customFormat="1" x14ac:dyDescent="0.2">
      <c r="A136" s="59" t="s">
        <v>232</v>
      </c>
      <c r="B136" s="59"/>
      <c r="C136" s="59"/>
      <c r="D136" s="59"/>
      <c r="E136" s="59"/>
      <c r="F136" s="59"/>
      <c r="G136" s="59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tabColor rgb="FFC00000"/>
  </sheetPr>
  <dimension ref="A1:O76"/>
  <sheetViews>
    <sheetView topLeftCell="A55" workbookViewId="0">
      <selection activeCell="F74" sqref="F74"/>
    </sheetView>
  </sheetViews>
  <sheetFormatPr baseColWidth="10" defaultColWidth="8.83203125" defaultRowHeight="16" x14ac:dyDescent="0.2"/>
  <cols>
    <col min="1" max="1" width="14.5" style="65" customWidth="1"/>
    <col min="2" max="2" width="20.83203125" style="65" customWidth="1"/>
    <col min="3" max="3" width="12.1640625" style="65" customWidth="1"/>
    <col min="4" max="4" width="13.33203125" style="65" customWidth="1"/>
    <col min="5" max="5" width="14" style="65" customWidth="1"/>
    <col min="6" max="6" width="11.6640625" style="65" customWidth="1"/>
    <col min="7" max="7" width="13.83203125" style="65" customWidth="1"/>
    <col min="8" max="8" width="13.5" style="65" customWidth="1"/>
    <col min="9" max="9" width="15.5" style="65" customWidth="1"/>
    <col min="10" max="10" width="12.1640625" style="65" customWidth="1"/>
    <col min="11" max="248" width="8.83203125" style="65"/>
    <col min="249" max="249" width="11" style="65" customWidth="1"/>
    <col min="250" max="250" width="18.33203125" style="65" customWidth="1"/>
    <col min="251" max="252" width="8.1640625" style="65" customWidth="1"/>
    <col min="253" max="253" width="8.6640625" style="65" customWidth="1"/>
    <col min="254" max="254" width="8.1640625" style="65" customWidth="1"/>
    <col min="255" max="255" width="7.83203125" style="65" customWidth="1"/>
    <col min="256" max="256" width="7.5" style="65" customWidth="1"/>
    <col min="257" max="504" width="8.83203125" style="65"/>
    <col min="505" max="505" width="11" style="65" customWidth="1"/>
    <col min="506" max="506" width="18.33203125" style="65" customWidth="1"/>
    <col min="507" max="508" width="8.1640625" style="65" customWidth="1"/>
    <col min="509" max="509" width="8.6640625" style="65" customWidth="1"/>
    <col min="510" max="510" width="8.1640625" style="65" customWidth="1"/>
    <col min="511" max="511" width="7.83203125" style="65" customWidth="1"/>
    <col min="512" max="512" width="7.5" style="65" customWidth="1"/>
    <col min="513" max="760" width="8.83203125" style="65"/>
    <col min="761" max="761" width="11" style="65" customWidth="1"/>
    <col min="762" max="762" width="18.33203125" style="65" customWidth="1"/>
    <col min="763" max="764" width="8.1640625" style="65" customWidth="1"/>
    <col min="765" max="765" width="8.6640625" style="65" customWidth="1"/>
    <col min="766" max="766" width="8.1640625" style="65" customWidth="1"/>
    <col min="767" max="767" width="7.83203125" style="65" customWidth="1"/>
    <col min="768" max="768" width="7.5" style="65" customWidth="1"/>
    <col min="769" max="1016" width="8.83203125" style="65"/>
    <col min="1017" max="1017" width="11" style="65" customWidth="1"/>
    <col min="1018" max="1018" width="18.33203125" style="65" customWidth="1"/>
    <col min="1019" max="1020" width="8.1640625" style="65" customWidth="1"/>
    <col min="1021" max="1021" width="8.6640625" style="65" customWidth="1"/>
    <col min="1022" max="1022" width="8.1640625" style="65" customWidth="1"/>
    <col min="1023" max="1023" width="7.83203125" style="65" customWidth="1"/>
    <col min="1024" max="1024" width="7.5" style="65" customWidth="1"/>
    <col min="1025" max="1272" width="8.83203125" style="65"/>
    <col min="1273" max="1273" width="11" style="65" customWidth="1"/>
    <col min="1274" max="1274" width="18.33203125" style="65" customWidth="1"/>
    <col min="1275" max="1276" width="8.1640625" style="65" customWidth="1"/>
    <col min="1277" max="1277" width="8.6640625" style="65" customWidth="1"/>
    <col min="1278" max="1278" width="8.1640625" style="65" customWidth="1"/>
    <col min="1279" max="1279" width="7.83203125" style="65" customWidth="1"/>
    <col min="1280" max="1280" width="7.5" style="65" customWidth="1"/>
    <col min="1281" max="1528" width="8.83203125" style="65"/>
    <col min="1529" max="1529" width="11" style="65" customWidth="1"/>
    <col min="1530" max="1530" width="18.33203125" style="65" customWidth="1"/>
    <col min="1531" max="1532" width="8.1640625" style="65" customWidth="1"/>
    <col min="1533" max="1533" width="8.6640625" style="65" customWidth="1"/>
    <col min="1534" max="1534" width="8.1640625" style="65" customWidth="1"/>
    <col min="1535" max="1535" width="7.83203125" style="65" customWidth="1"/>
    <col min="1536" max="1536" width="7.5" style="65" customWidth="1"/>
    <col min="1537" max="1784" width="8.83203125" style="65"/>
    <col min="1785" max="1785" width="11" style="65" customWidth="1"/>
    <col min="1786" max="1786" width="18.33203125" style="65" customWidth="1"/>
    <col min="1787" max="1788" width="8.1640625" style="65" customWidth="1"/>
    <col min="1789" max="1789" width="8.6640625" style="65" customWidth="1"/>
    <col min="1790" max="1790" width="8.1640625" style="65" customWidth="1"/>
    <col min="1791" max="1791" width="7.83203125" style="65" customWidth="1"/>
    <col min="1792" max="1792" width="7.5" style="65" customWidth="1"/>
    <col min="1793" max="2040" width="8.83203125" style="65"/>
    <col min="2041" max="2041" width="11" style="65" customWidth="1"/>
    <col min="2042" max="2042" width="18.33203125" style="65" customWidth="1"/>
    <col min="2043" max="2044" width="8.1640625" style="65" customWidth="1"/>
    <col min="2045" max="2045" width="8.6640625" style="65" customWidth="1"/>
    <col min="2046" max="2046" width="8.1640625" style="65" customWidth="1"/>
    <col min="2047" max="2047" width="7.83203125" style="65" customWidth="1"/>
    <col min="2048" max="2048" width="7.5" style="65" customWidth="1"/>
    <col min="2049" max="2296" width="8.83203125" style="65"/>
    <col min="2297" max="2297" width="11" style="65" customWidth="1"/>
    <col min="2298" max="2298" width="18.33203125" style="65" customWidth="1"/>
    <col min="2299" max="2300" width="8.1640625" style="65" customWidth="1"/>
    <col min="2301" max="2301" width="8.6640625" style="65" customWidth="1"/>
    <col min="2302" max="2302" width="8.1640625" style="65" customWidth="1"/>
    <col min="2303" max="2303" width="7.83203125" style="65" customWidth="1"/>
    <col min="2304" max="2304" width="7.5" style="65" customWidth="1"/>
    <col min="2305" max="2552" width="8.83203125" style="65"/>
    <col min="2553" max="2553" width="11" style="65" customWidth="1"/>
    <col min="2554" max="2554" width="18.33203125" style="65" customWidth="1"/>
    <col min="2555" max="2556" width="8.1640625" style="65" customWidth="1"/>
    <col min="2557" max="2557" width="8.6640625" style="65" customWidth="1"/>
    <col min="2558" max="2558" width="8.1640625" style="65" customWidth="1"/>
    <col min="2559" max="2559" width="7.83203125" style="65" customWidth="1"/>
    <col min="2560" max="2560" width="7.5" style="65" customWidth="1"/>
    <col min="2561" max="2808" width="8.83203125" style="65"/>
    <col min="2809" max="2809" width="11" style="65" customWidth="1"/>
    <col min="2810" max="2810" width="18.33203125" style="65" customWidth="1"/>
    <col min="2811" max="2812" width="8.1640625" style="65" customWidth="1"/>
    <col min="2813" max="2813" width="8.6640625" style="65" customWidth="1"/>
    <col min="2814" max="2814" width="8.1640625" style="65" customWidth="1"/>
    <col min="2815" max="2815" width="7.83203125" style="65" customWidth="1"/>
    <col min="2816" max="2816" width="7.5" style="65" customWidth="1"/>
    <col min="2817" max="3064" width="8.83203125" style="65"/>
    <col min="3065" max="3065" width="11" style="65" customWidth="1"/>
    <col min="3066" max="3066" width="18.33203125" style="65" customWidth="1"/>
    <col min="3067" max="3068" width="8.1640625" style="65" customWidth="1"/>
    <col min="3069" max="3069" width="8.6640625" style="65" customWidth="1"/>
    <col min="3070" max="3070" width="8.1640625" style="65" customWidth="1"/>
    <col min="3071" max="3071" width="7.83203125" style="65" customWidth="1"/>
    <col min="3072" max="3072" width="7.5" style="65" customWidth="1"/>
    <col min="3073" max="3320" width="8.83203125" style="65"/>
    <col min="3321" max="3321" width="11" style="65" customWidth="1"/>
    <col min="3322" max="3322" width="18.33203125" style="65" customWidth="1"/>
    <col min="3323" max="3324" width="8.1640625" style="65" customWidth="1"/>
    <col min="3325" max="3325" width="8.6640625" style="65" customWidth="1"/>
    <col min="3326" max="3326" width="8.1640625" style="65" customWidth="1"/>
    <col min="3327" max="3327" width="7.83203125" style="65" customWidth="1"/>
    <col min="3328" max="3328" width="7.5" style="65" customWidth="1"/>
    <col min="3329" max="3576" width="8.83203125" style="65"/>
    <col min="3577" max="3577" width="11" style="65" customWidth="1"/>
    <col min="3578" max="3578" width="18.33203125" style="65" customWidth="1"/>
    <col min="3579" max="3580" width="8.1640625" style="65" customWidth="1"/>
    <col min="3581" max="3581" width="8.6640625" style="65" customWidth="1"/>
    <col min="3582" max="3582" width="8.1640625" style="65" customWidth="1"/>
    <col min="3583" max="3583" width="7.83203125" style="65" customWidth="1"/>
    <col min="3584" max="3584" width="7.5" style="65" customWidth="1"/>
    <col min="3585" max="3832" width="8.83203125" style="65"/>
    <col min="3833" max="3833" width="11" style="65" customWidth="1"/>
    <col min="3834" max="3834" width="18.33203125" style="65" customWidth="1"/>
    <col min="3835" max="3836" width="8.1640625" style="65" customWidth="1"/>
    <col min="3837" max="3837" width="8.6640625" style="65" customWidth="1"/>
    <col min="3838" max="3838" width="8.1640625" style="65" customWidth="1"/>
    <col min="3839" max="3839" width="7.83203125" style="65" customWidth="1"/>
    <col min="3840" max="3840" width="7.5" style="65" customWidth="1"/>
    <col min="3841" max="4088" width="8.83203125" style="65"/>
    <col min="4089" max="4089" width="11" style="65" customWidth="1"/>
    <col min="4090" max="4090" width="18.33203125" style="65" customWidth="1"/>
    <col min="4091" max="4092" width="8.1640625" style="65" customWidth="1"/>
    <col min="4093" max="4093" width="8.6640625" style="65" customWidth="1"/>
    <col min="4094" max="4094" width="8.1640625" style="65" customWidth="1"/>
    <col min="4095" max="4095" width="7.83203125" style="65" customWidth="1"/>
    <col min="4096" max="4096" width="7.5" style="65" customWidth="1"/>
    <col min="4097" max="4344" width="8.83203125" style="65"/>
    <col min="4345" max="4345" width="11" style="65" customWidth="1"/>
    <col min="4346" max="4346" width="18.33203125" style="65" customWidth="1"/>
    <col min="4347" max="4348" width="8.1640625" style="65" customWidth="1"/>
    <col min="4349" max="4349" width="8.6640625" style="65" customWidth="1"/>
    <col min="4350" max="4350" width="8.1640625" style="65" customWidth="1"/>
    <col min="4351" max="4351" width="7.83203125" style="65" customWidth="1"/>
    <col min="4352" max="4352" width="7.5" style="65" customWidth="1"/>
    <col min="4353" max="4600" width="8.83203125" style="65"/>
    <col min="4601" max="4601" width="11" style="65" customWidth="1"/>
    <col min="4602" max="4602" width="18.33203125" style="65" customWidth="1"/>
    <col min="4603" max="4604" width="8.1640625" style="65" customWidth="1"/>
    <col min="4605" max="4605" width="8.6640625" style="65" customWidth="1"/>
    <col min="4606" max="4606" width="8.1640625" style="65" customWidth="1"/>
    <col min="4607" max="4607" width="7.83203125" style="65" customWidth="1"/>
    <col min="4608" max="4608" width="7.5" style="65" customWidth="1"/>
    <col min="4609" max="4856" width="8.83203125" style="65"/>
    <col min="4857" max="4857" width="11" style="65" customWidth="1"/>
    <col min="4858" max="4858" width="18.33203125" style="65" customWidth="1"/>
    <col min="4859" max="4860" width="8.1640625" style="65" customWidth="1"/>
    <col min="4861" max="4861" width="8.6640625" style="65" customWidth="1"/>
    <col min="4862" max="4862" width="8.1640625" style="65" customWidth="1"/>
    <col min="4863" max="4863" width="7.83203125" style="65" customWidth="1"/>
    <col min="4864" max="4864" width="7.5" style="65" customWidth="1"/>
    <col min="4865" max="5112" width="8.83203125" style="65"/>
    <col min="5113" max="5113" width="11" style="65" customWidth="1"/>
    <col min="5114" max="5114" width="18.33203125" style="65" customWidth="1"/>
    <col min="5115" max="5116" width="8.1640625" style="65" customWidth="1"/>
    <col min="5117" max="5117" width="8.6640625" style="65" customWidth="1"/>
    <col min="5118" max="5118" width="8.1640625" style="65" customWidth="1"/>
    <col min="5119" max="5119" width="7.83203125" style="65" customWidth="1"/>
    <col min="5120" max="5120" width="7.5" style="65" customWidth="1"/>
    <col min="5121" max="5368" width="8.83203125" style="65"/>
    <col min="5369" max="5369" width="11" style="65" customWidth="1"/>
    <col min="5370" max="5370" width="18.33203125" style="65" customWidth="1"/>
    <col min="5371" max="5372" width="8.1640625" style="65" customWidth="1"/>
    <col min="5373" max="5373" width="8.6640625" style="65" customWidth="1"/>
    <col min="5374" max="5374" width="8.1640625" style="65" customWidth="1"/>
    <col min="5375" max="5375" width="7.83203125" style="65" customWidth="1"/>
    <col min="5376" max="5376" width="7.5" style="65" customWidth="1"/>
    <col min="5377" max="5624" width="8.83203125" style="65"/>
    <col min="5625" max="5625" width="11" style="65" customWidth="1"/>
    <col min="5626" max="5626" width="18.33203125" style="65" customWidth="1"/>
    <col min="5627" max="5628" width="8.1640625" style="65" customWidth="1"/>
    <col min="5629" max="5629" width="8.6640625" style="65" customWidth="1"/>
    <col min="5630" max="5630" width="8.1640625" style="65" customWidth="1"/>
    <col min="5631" max="5631" width="7.83203125" style="65" customWidth="1"/>
    <col min="5632" max="5632" width="7.5" style="65" customWidth="1"/>
    <col min="5633" max="5880" width="8.83203125" style="65"/>
    <col min="5881" max="5881" width="11" style="65" customWidth="1"/>
    <col min="5882" max="5882" width="18.33203125" style="65" customWidth="1"/>
    <col min="5883" max="5884" width="8.1640625" style="65" customWidth="1"/>
    <col min="5885" max="5885" width="8.6640625" style="65" customWidth="1"/>
    <col min="5886" max="5886" width="8.1640625" style="65" customWidth="1"/>
    <col min="5887" max="5887" width="7.83203125" style="65" customWidth="1"/>
    <col min="5888" max="5888" width="7.5" style="65" customWidth="1"/>
    <col min="5889" max="6136" width="8.83203125" style="65"/>
    <col min="6137" max="6137" width="11" style="65" customWidth="1"/>
    <col min="6138" max="6138" width="18.33203125" style="65" customWidth="1"/>
    <col min="6139" max="6140" width="8.1640625" style="65" customWidth="1"/>
    <col min="6141" max="6141" width="8.6640625" style="65" customWidth="1"/>
    <col min="6142" max="6142" width="8.1640625" style="65" customWidth="1"/>
    <col min="6143" max="6143" width="7.83203125" style="65" customWidth="1"/>
    <col min="6144" max="6144" width="7.5" style="65" customWidth="1"/>
    <col min="6145" max="6392" width="8.83203125" style="65"/>
    <col min="6393" max="6393" width="11" style="65" customWidth="1"/>
    <col min="6394" max="6394" width="18.33203125" style="65" customWidth="1"/>
    <col min="6395" max="6396" width="8.1640625" style="65" customWidth="1"/>
    <col min="6397" max="6397" width="8.6640625" style="65" customWidth="1"/>
    <col min="6398" max="6398" width="8.1640625" style="65" customWidth="1"/>
    <col min="6399" max="6399" width="7.83203125" style="65" customWidth="1"/>
    <col min="6400" max="6400" width="7.5" style="65" customWidth="1"/>
    <col min="6401" max="6648" width="8.83203125" style="65"/>
    <col min="6649" max="6649" width="11" style="65" customWidth="1"/>
    <col min="6650" max="6650" width="18.33203125" style="65" customWidth="1"/>
    <col min="6651" max="6652" width="8.1640625" style="65" customWidth="1"/>
    <col min="6653" max="6653" width="8.6640625" style="65" customWidth="1"/>
    <col min="6654" max="6654" width="8.1640625" style="65" customWidth="1"/>
    <col min="6655" max="6655" width="7.83203125" style="65" customWidth="1"/>
    <col min="6656" max="6656" width="7.5" style="65" customWidth="1"/>
    <col min="6657" max="6904" width="8.83203125" style="65"/>
    <col min="6905" max="6905" width="11" style="65" customWidth="1"/>
    <col min="6906" max="6906" width="18.33203125" style="65" customWidth="1"/>
    <col min="6907" max="6908" width="8.1640625" style="65" customWidth="1"/>
    <col min="6909" max="6909" width="8.6640625" style="65" customWidth="1"/>
    <col min="6910" max="6910" width="8.1640625" style="65" customWidth="1"/>
    <col min="6911" max="6911" width="7.83203125" style="65" customWidth="1"/>
    <col min="6912" max="6912" width="7.5" style="65" customWidth="1"/>
    <col min="6913" max="7160" width="8.83203125" style="65"/>
    <col min="7161" max="7161" width="11" style="65" customWidth="1"/>
    <col min="7162" max="7162" width="18.33203125" style="65" customWidth="1"/>
    <col min="7163" max="7164" width="8.1640625" style="65" customWidth="1"/>
    <col min="7165" max="7165" width="8.6640625" style="65" customWidth="1"/>
    <col min="7166" max="7166" width="8.1640625" style="65" customWidth="1"/>
    <col min="7167" max="7167" width="7.83203125" style="65" customWidth="1"/>
    <col min="7168" max="7168" width="7.5" style="65" customWidth="1"/>
    <col min="7169" max="7416" width="8.83203125" style="65"/>
    <col min="7417" max="7417" width="11" style="65" customWidth="1"/>
    <col min="7418" max="7418" width="18.33203125" style="65" customWidth="1"/>
    <col min="7419" max="7420" width="8.1640625" style="65" customWidth="1"/>
    <col min="7421" max="7421" width="8.6640625" style="65" customWidth="1"/>
    <col min="7422" max="7422" width="8.1640625" style="65" customWidth="1"/>
    <col min="7423" max="7423" width="7.83203125" style="65" customWidth="1"/>
    <col min="7424" max="7424" width="7.5" style="65" customWidth="1"/>
    <col min="7425" max="7672" width="8.83203125" style="65"/>
    <col min="7673" max="7673" width="11" style="65" customWidth="1"/>
    <col min="7674" max="7674" width="18.33203125" style="65" customWidth="1"/>
    <col min="7675" max="7676" width="8.1640625" style="65" customWidth="1"/>
    <col min="7677" max="7677" width="8.6640625" style="65" customWidth="1"/>
    <col min="7678" max="7678" width="8.1640625" style="65" customWidth="1"/>
    <col min="7679" max="7679" width="7.83203125" style="65" customWidth="1"/>
    <col min="7680" max="7680" width="7.5" style="65" customWidth="1"/>
    <col min="7681" max="7928" width="8.83203125" style="65"/>
    <col min="7929" max="7929" width="11" style="65" customWidth="1"/>
    <col min="7930" max="7930" width="18.33203125" style="65" customWidth="1"/>
    <col min="7931" max="7932" width="8.1640625" style="65" customWidth="1"/>
    <col min="7933" max="7933" width="8.6640625" style="65" customWidth="1"/>
    <col min="7934" max="7934" width="8.1640625" style="65" customWidth="1"/>
    <col min="7935" max="7935" width="7.83203125" style="65" customWidth="1"/>
    <col min="7936" max="7936" width="7.5" style="65" customWidth="1"/>
    <col min="7937" max="8184" width="8.83203125" style="65"/>
    <col min="8185" max="8185" width="11" style="65" customWidth="1"/>
    <col min="8186" max="8186" width="18.33203125" style="65" customWidth="1"/>
    <col min="8187" max="8188" width="8.1640625" style="65" customWidth="1"/>
    <col min="8189" max="8189" width="8.6640625" style="65" customWidth="1"/>
    <col min="8190" max="8190" width="8.1640625" style="65" customWidth="1"/>
    <col min="8191" max="8191" width="7.83203125" style="65" customWidth="1"/>
    <col min="8192" max="8192" width="7.5" style="65" customWidth="1"/>
    <col min="8193" max="8440" width="8.83203125" style="65"/>
    <col min="8441" max="8441" width="11" style="65" customWidth="1"/>
    <col min="8442" max="8442" width="18.33203125" style="65" customWidth="1"/>
    <col min="8443" max="8444" width="8.1640625" style="65" customWidth="1"/>
    <col min="8445" max="8445" width="8.6640625" style="65" customWidth="1"/>
    <col min="8446" max="8446" width="8.1640625" style="65" customWidth="1"/>
    <col min="8447" max="8447" width="7.83203125" style="65" customWidth="1"/>
    <col min="8448" max="8448" width="7.5" style="65" customWidth="1"/>
    <col min="8449" max="8696" width="8.83203125" style="65"/>
    <col min="8697" max="8697" width="11" style="65" customWidth="1"/>
    <col min="8698" max="8698" width="18.33203125" style="65" customWidth="1"/>
    <col min="8699" max="8700" width="8.1640625" style="65" customWidth="1"/>
    <col min="8701" max="8701" width="8.6640625" style="65" customWidth="1"/>
    <col min="8702" max="8702" width="8.1640625" style="65" customWidth="1"/>
    <col min="8703" max="8703" width="7.83203125" style="65" customWidth="1"/>
    <col min="8704" max="8704" width="7.5" style="65" customWidth="1"/>
    <col min="8705" max="8952" width="8.83203125" style="65"/>
    <col min="8953" max="8953" width="11" style="65" customWidth="1"/>
    <col min="8954" max="8954" width="18.33203125" style="65" customWidth="1"/>
    <col min="8955" max="8956" width="8.1640625" style="65" customWidth="1"/>
    <col min="8957" max="8957" width="8.6640625" style="65" customWidth="1"/>
    <col min="8958" max="8958" width="8.1640625" style="65" customWidth="1"/>
    <col min="8959" max="8959" width="7.83203125" style="65" customWidth="1"/>
    <col min="8960" max="8960" width="7.5" style="65" customWidth="1"/>
    <col min="8961" max="9208" width="8.83203125" style="65"/>
    <col min="9209" max="9209" width="11" style="65" customWidth="1"/>
    <col min="9210" max="9210" width="18.33203125" style="65" customWidth="1"/>
    <col min="9211" max="9212" width="8.1640625" style="65" customWidth="1"/>
    <col min="9213" max="9213" width="8.6640625" style="65" customWidth="1"/>
    <col min="9214" max="9214" width="8.1640625" style="65" customWidth="1"/>
    <col min="9215" max="9215" width="7.83203125" style="65" customWidth="1"/>
    <col min="9216" max="9216" width="7.5" style="65" customWidth="1"/>
    <col min="9217" max="9464" width="8.83203125" style="65"/>
    <col min="9465" max="9465" width="11" style="65" customWidth="1"/>
    <col min="9466" max="9466" width="18.33203125" style="65" customWidth="1"/>
    <col min="9467" max="9468" width="8.1640625" style="65" customWidth="1"/>
    <col min="9469" max="9469" width="8.6640625" style="65" customWidth="1"/>
    <col min="9470" max="9470" width="8.1640625" style="65" customWidth="1"/>
    <col min="9471" max="9471" width="7.83203125" style="65" customWidth="1"/>
    <col min="9472" max="9472" width="7.5" style="65" customWidth="1"/>
    <col min="9473" max="9720" width="8.83203125" style="65"/>
    <col min="9721" max="9721" width="11" style="65" customWidth="1"/>
    <col min="9722" max="9722" width="18.33203125" style="65" customWidth="1"/>
    <col min="9723" max="9724" width="8.1640625" style="65" customWidth="1"/>
    <col min="9725" max="9725" width="8.6640625" style="65" customWidth="1"/>
    <col min="9726" max="9726" width="8.1640625" style="65" customWidth="1"/>
    <col min="9727" max="9727" width="7.83203125" style="65" customWidth="1"/>
    <col min="9728" max="9728" width="7.5" style="65" customWidth="1"/>
    <col min="9729" max="9976" width="8.83203125" style="65"/>
    <col min="9977" max="9977" width="11" style="65" customWidth="1"/>
    <col min="9978" max="9978" width="18.33203125" style="65" customWidth="1"/>
    <col min="9979" max="9980" width="8.1640625" style="65" customWidth="1"/>
    <col min="9981" max="9981" width="8.6640625" style="65" customWidth="1"/>
    <col min="9982" max="9982" width="8.1640625" style="65" customWidth="1"/>
    <col min="9983" max="9983" width="7.83203125" style="65" customWidth="1"/>
    <col min="9984" max="9984" width="7.5" style="65" customWidth="1"/>
    <col min="9985" max="10232" width="8.83203125" style="65"/>
    <col min="10233" max="10233" width="11" style="65" customWidth="1"/>
    <col min="10234" max="10234" width="18.33203125" style="65" customWidth="1"/>
    <col min="10235" max="10236" width="8.1640625" style="65" customWidth="1"/>
    <col min="10237" max="10237" width="8.6640625" style="65" customWidth="1"/>
    <col min="10238" max="10238" width="8.1640625" style="65" customWidth="1"/>
    <col min="10239" max="10239" width="7.83203125" style="65" customWidth="1"/>
    <col min="10240" max="10240" width="7.5" style="65" customWidth="1"/>
    <col min="10241" max="10488" width="8.83203125" style="65"/>
    <col min="10489" max="10489" width="11" style="65" customWidth="1"/>
    <col min="10490" max="10490" width="18.33203125" style="65" customWidth="1"/>
    <col min="10491" max="10492" width="8.1640625" style="65" customWidth="1"/>
    <col min="10493" max="10493" width="8.6640625" style="65" customWidth="1"/>
    <col min="10494" max="10494" width="8.1640625" style="65" customWidth="1"/>
    <col min="10495" max="10495" width="7.83203125" style="65" customWidth="1"/>
    <col min="10496" max="10496" width="7.5" style="65" customWidth="1"/>
    <col min="10497" max="10744" width="8.83203125" style="65"/>
    <col min="10745" max="10745" width="11" style="65" customWidth="1"/>
    <col min="10746" max="10746" width="18.33203125" style="65" customWidth="1"/>
    <col min="10747" max="10748" width="8.1640625" style="65" customWidth="1"/>
    <col min="10749" max="10749" width="8.6640625" style="65" customWidth="1"/>
    <col min="10750" max="10750" width="8.1640625" style="65" customWidth="1"/>
    <col min="10751" max="10751" width="7.83203125" style="65" customWidth="1"/>
    <col min="10752" max="10752" width="7.5" style="65" customWidth="1"/>
    <col min="10753" max="11000" width="8.83203125" style="65"/>
    <col min="11001" max="11001" width="11" style="65" customWidth="1"/>
    <col min="11002" max="11002" width="18.33203125" style="65" customWidth="1"/>
    <col min="11003" max="11004" width="8.1640625" style="65" customWidth="1"/>
    <col min="11005" max="11005" width="8.6640625" style="65" customWidth="1"/>
    <col min="11006" max="11006" width="8.1640625" style="65" customWidth="1"/>
    <col min="11007" max="11007" width="7.83203125" style="65" customWidth="1"/>
    <col min="11008" max="11008" width="7.5" style="65" customWidth="1"/>
    <col min="11009" max="11256" width="8.83203125" style="65"/>
    <col min="11257" max="11257" width="11" style="65" customWidth="1"/>
    <col min="11258" max="11258" width="18.33203125" style="65" customWidth="1"/>
    <col min="11259" max="11260" width="8.1640625" style="65" customWidth="1"/>
    <col min="11261" max="11261" width="8.6640625" style="65" customWidth="1"/>
    <col min="11262" max="11262" width="8.1640625" style="65" customWidth="1"/>
    <col min="11263" max="11263" width="7.83203125" style="65" customWidth="1"/>
    <col min="11264" max="11264" width="7.5" style="65" customWidth="1"/>
    <col min="11265" max="11512" width="8.83203125" style="65"/>
    <col min="11513" max="11513" width="11" style="65" customWidth="1"/>
    <col min="11514" max="11514" width="18.33203125" style="65" customWidth="1"/>
    <col min="11515" max="11516" width="8.1640625" style="65" customWidth="1"/>
    <col min="11517" max="11517" width="8.6640625" style="65" customWidth="1"/>
    <col min="11518" max="11518" width="8.1640625" style="65" customWidth="1"/>
    <col min="11519" max="11519" width="7.83203125" style="65" customWidth="1"/>
    <col min="11520" max="11520" width="7.5" style="65" customWidth="1"/>
    <col min="11521" max="11768" width="8.83203125" style="65"/>
    <col min="11769" max="11769" width="11" style="65" customWidth="1"/>
    <col min="11770" max="11770" width="18.33203125" style="65" customWidth="1"/>
    <col min="11771" max="11772" width="8.1640625" style="65" customWidth="1"/>
    <col min="11773" max="11773" width="8.6640625" style="65" customWidth="1"/>
    <col min="11774" max="11774" width="8.1640625" style="65" customWidth="1"/>
    <col min="11775" max="11775" width="7.83203125" style="65" customWidth="1"/>
    <col min="11776" max="11776" width="7.5" style="65" customWidth="1"/>
    <col min="11777" max="12024" width="8.83203125" style="65"/>
    <col min="12025" max="12025" width="11" style="65" customWidth="1"/>
    <col min="12026" max="12026" width="18.33203125" style="65" customWidth="1"/>
    <col min="12027" max="12028" width="8.1640625" style="65" customWidth="1"/>
    <col min="12029" max="12029" width="8.6640625" style="65" customWidth="1"/>
    <col min="12030" max="12030" width="8.1640625" style="65" customWidth="1"/>
    <col min="12031" max="12031" width="7.83203125" style="65" customWidth="1"/>
    <col min="12032" max="12032" width="7.5" style="65" customWidth="1"/>
    <col min="12033" max="12280" width="8.83203125" style="65"/>
    <col min="12281" max="12281" width="11" style="65" customWidth="1"/>
    <col min="12282" max="12282" width="18.33203125" style="65" customWidth="1"/>
    <col min="12283" max="12284" width="8.1640625" style="65" customWidth="1"/>
    <col min="12285" max="12285" width="8.6640625" style="65" customWidth="1"/>
    <col min="12286" max="12286" width="8.1640625" style="65" customWidth="1"/>
    <col min="12287" max="12287" width="7.83203125" style="65" customWidth="1"/>
    <col min="12288" max="12288" width="7.5" style="65" customWidth="1"/>
    <col min="12289" max="12536" width="8.83203125" style="65"/>
    <col min="12537" max="12537" width="11" style="65" customWidth="1"/>
    <col min="12538" max="12538" width="18.33203125" style="65" customWidth="1"/>
    <col min="12539" max="12540" width="8.1640625" style="65" customWidth="1"/>
    <col min="12541" max="12541" width="8.6640625" style="65" customWidth="1"/>
    <col min="12542" max="12542" width="8.1640625" style="65" customWidth="1"/>
    <col min="12543" max="12543" width="7.83203125" style="65" customWidth="1"/>
    <col min="12544" max="12544" width="7.5" style="65" customWidth="1"/>
    <col min="12545" max="12792" width="8.83203125" style="65"/>
    <col min="12793" max="12793" width="11" style="65" customWidth="1"/>
    <col min="12794" max="12794" width="18.33203125" style="65" customWidth="1"/>
    <col min="12795" max="12796" width="8.1640625" style="65" customWidth="1"/>
    <col min="12797" max="12797" width="8.6640625" style="65" customWidth="1"/>
    <col min="12798" max="12798" width="8.1640625" style="65" customWidth="1"/>
    <col min="12799" max="12799" width="7.83203125" style="65" customWidth="1"/>
    <col min="12800" max="12800" width="7.5" style="65" customWidth="1"/>
    <col min="12801" max="13048" width="8.83203125" style="65"/>
    <col min="13049" max="13049" width="11" style="65" customWidth="1"/>
    <col min="13050" max="13050" width="18.33203125" style="65" customWidth="1"/>
    <col min="13051" max="13052" width="8.1640625" style="65" customWidth="1"/>
    <col min="13053" max="13053" width="8.6640625" style="65" customWidth="1"/>
    <col min="13054" max="13054" width="8.1640625" style="65" customWidth="1"/>
    <col min="13055" max="13055" width="7.83203125" style="65" customWidth="1"/>
    <col min="13056" max="13056" width="7.5" style="65" customWidth="1"/>
    <col min="13057" max="13304" width="8.83203125" style="65"/>
    <col min="13305" max="13305" width="11" style="65" customWidth="1"/>
    <col min="13306" max="13306" width="18.33203125" style="65" customWidth="1"/>
    <col min="13307" max="13308" width="8.1640625" style="65" customWidth="1"/>
    <col min="13309" max="13309" width="8.6640625" style="65" customWidth="1"/>
    <col min="13310" max="13310" width="8.1640625" style="65" customWidth="1"/>
    <col min="13311" max="13311" width="7.83203125" style="65" customWidth="1"/>
    <col min="13312" max="13312" width="7.5" style="65" customWidth="1"/>
    <col min="13313" max="13560" width="8.83203125" style="65"/>
    <col min="13561" max="13561" width="11" style="65" customWidth="1"/>
    <col min="13562" max="13562" width="18.33203125" style="65" customWidth="1"/>
    <col min="13563" max="13564" width="8.1640625" style="65" customWidth="1"/>
    <col min="13565" max="13565" width="8.6640625" style="65" customWidth="1"/>
    <col min="13566" max="13566" width="8.1640625" style="65" customWidth="1"/>
    <col min="13567" max="13567" width="7.83203125" style="65" customWidth="1"/>
    <col min="13568" max="13568" width="7.5" style="65" customWidth="1"/>
    <col min="13569" max="13816" width="8.83203125" style="65"/>
    <col min="13817" max="13817" width="11" style="65" customWidth="1"/>
    <col min="13818" max="13818" width="18.33203125" style="65" customWidth="1"/>
    <col min="13819" max="13820" width="8.1640625" style="65" customWidth="1"/>
    <col min="13821" max="13821" width="8.6640625" style="65" customWidth="1"/>
    <col min="13822" max="13822" width="8.1640625" style="65" customWidth="1"/>
    <col min="13823" max="13823" width="7.83203125" style="65" customWidth="1"/>
    <col min="13824" max="13824" width="7.5" style="65" customWidth="1"/>
    <col min="13825" max="14072" width="8.83203125" style="65"/>
    <col min="14073" max="14073" width="11" style="65" customWidth="1"/>
    <col min="14074" max="14074" width="18.33203125" style="65" customWidth="1"/>
    <col min="14075" max="14076" width="8.1640625" style="65" customWidth="1"/>
    <col min="14077" max="14077" width="8.6640625" style="65" customWidth="1"/>
    <col min="14078" max="14078" width="8.1640625" style="65" customWidth="1"/>
    <col min="14079" max="14079" width="7.83203125" style="65" customWidth="1"/>
    <col min="14080" max="14080" width="7.5" style="65" customWidth="1"/>
    <col min="14081" max="14328" width="8.83203125" style="65"/>
    <col min="14329" max="14329" width="11" style="65" customWidth="1"/>
    <col min="14330" max="14330" width="18.33203125" style="65" customWidth="1"/>
    <col min="14331" max="14332" width="8.1640625" style="65" customWidth="1"/>
    <col min="14333" max="14333" width="8.6640625" style="65" customWidth="1"/>
    <col min="14334" max="14334" width="8.1640625" style="65" customWidth="1"/>
    <col min="14335" max="14335" width="7.83203125" style="65" customWidth="1"/>
    <col min="14336" max="14336" width="7.5" style="65" customWidth="1"/>
    <col min="14337" max="14584" width="8.83203125" style="65"/>
    <col min="14585" max="14585" width="11" style="65" customWidth="1"/>
    <col min="14586" max="14586" width="18.33203125" style="65" customWidth="1"/>
    <col min="14587" max="14588" width="8.1640625" style="65" customWidth="1"/>
    <col min="14589" max="14589" width="8.6640625" style="65" customWidth="1"/>
    <col min="14590" max="14590" width="8.1640625" style="65" customWidth="1"/>
    <col min="14591" max="14591" width="7.83203125" style="65" customWidth="1"/>
    <col min="14592" max="14592" width="7.5" style="65" customWidth="1"/>
    <col min="14593" max="14840" width="8.83203125" style="65"/>
    <col min="14841" max="14841" width="11" style="65" customWidth="1"/>
    <col min="14842" max="14842" width="18.33203125" style="65" customWidth="1"/>
    <col min="14843" max="14844" width="8.1640625" style="65" customWidth="1"/>
    <col min="14845" max="14845" width="8.6640625" style="65" customWidth="1"/>
    <col min="14846" max="14846" width="8.1640625" style="65" customWidth="1"/>
    <col min="14847" max="14847" width="7.83203125" style="65" customWidth="1"/>
    <col min="14848" max="14848" width="7.5" style="65" customWidth="1"/>
    <col min="14849" max="15096" width="8.83203125" style="65"/>
    <col min="15097" max="15097" width="11" style="65" customWidth="1"/>
    <col min="15098" max="15098" width="18.33203125" style="65" customWidth="1"/>
    <col min="15099" max="15100" width="8.1640625" style="65" customWidth="1"/>
    <col min="15101" max="15101" width="8.6640625" style="65" customWidth="1"/>
    <col min="15102" max="15102" width="8.1640625" style="65" customWidth="1"/>
    <col min="15103" max="15103" width="7.83203125" style="65" customWidth="1"/>
    <col min="15104" max="15104" width="7.5" style="65" customWidth="1"/>
    <col min="15105" max="15352" width="8.83203125" style="65"/>
    <col min="15353" max="15353" width="11" style="65" customWidth="1"/>
    <col min="15354" max="15354" width="18.33203125" style="65" customWidth="1"/>
    <col min="15355" max="15356" width="8.1640625" style="65" customWidth="1"/>
    <col min="15357" max="15357" width="8.6640625" style="65" customWidth="1"/>
    <col min="15358" max="15358" width="8.1640625" style="65" customWidth="1"/>
    <col min="15359" max="15359" width="7.83203125" style="65" customWidth="1"/>
    <col min="15360" max="15360" width="7.5" style="65" customWidth="1"/>
    <col min="15361" max="15608" width="8.83203125" style="65"/>
    <col min="15609" max="15609" width="11" style="65" customWidth="1"/>
    <col min="15610" max="15610" width="18.33203125" style="65" customWidth="1"/>
    <col min="15611" max="15612" width="8.1640625" style="65" customWidth="1"/>
    <col min="15613" max="15613" width="8.6640625" style="65" customWidth="1"/>
    <col min="15614" max="15614" width="8.1640625" style="65" customWidth="1"/>
    <col min="15615" max="15615" width="7.83203125" style="65" customWidth="1"/>
    <col min="15616" max="15616" width="7.5" style="65" customWidth="1"/>
    <col min="15617" max="15864" width="8.83203125" style="65"/>
    <col min="15865" max="15865" width="11" style="65" customWidth="1"/>
    <col min="15866" max="15866" width="18.33203125" style="65" customWidth="1"/>
    <col min="15867" max="15868" width="8.1640625" style="65" customWidth="1"/>
    <col min="15869" max="15869" width="8.6640625" style="65" customWidth="1"/>
    <col min="15870" max="15870" width="8.1640625" style="65" customWidth="1"/>
    <col min="15871" max="15871" width="7.83203125" style="65" customWidth="1"/>
    <col min="15872" max="15872" width="7.5" style="65" customWidth="1"/>
    <col min="15873" max="16120" width="8.83203125" style="65"/>
    <col min="16121" max="16121" width="11" style="65" customWidth="1"/>
    <col min="16122" max="16122" width="18.33203125" style="65" customWidth="1"/>
    <col min="16123" max="16124" width="8.1640625" style="65" customWidth="1"/>
    <col min="16125" max="16125" width="8.6640625" style="65" customWidth="1"/>
    <col min="16126" max="16126" width="8.1640625" style="65" customWidth="1"/>
    <col min="16127" max="16127" width="7.83203125" style="65" customWidth="1"/>
    <col min="16128" max="16128" width="7.5" style="65" customWidth="1"/>
    <col min="16129" max="16384" width="8.83203125" style="65"/>
  </cols>
  <sheetData>
    <row r="1" spans="1:10" s="58" customFormat="1" x14ac:dyDescent="0.2">
      <c r="A1" s="58" t="s">
        <v>160</v>
      </c>
    </row>
    <row r="3" spans="1:10" s="58" customFormat="1" x14ac:dyDescent="0.2">
      <c r="A3" s="58" t="s">
        <v>161</v>
      </c>
    </row>
    <row r="4" spans="1:10" s="58" customFormat="1" x14ac:dyDescent="0.2">
      <c r="A4" s="58" t="s">
        <v>162</v>
      </c>
    </row>
    <row r="5" spans="1:10" s="58" customFormat="1" x14ac:dyDescent="0.2">
      <c r="A5" s="58" t="s">
        <v>241</v>
      </c>
    </row>
    <row r="6" spans="1:10" s="58" customFormat="1" x14ac:dyDescent="0.2">
      <c r="A6" s="58" t="s">
        <v>242</v>
      </c>
    </row>
    <row r="7" spans="1:10" s="58" customFormat="1" x14ac:dyDescent="0.2">
      <c r="A7" s="58" t="s">
        <v>243</v>
      </c>
    </row>
    <row r="8" spans="1:10" s="3" customFormat="1" x14ac:dyDescent="0.2">
      <c r="A8" s="3" t="s">
        <v>244</v>
      </c>
    </row>
    <row r="9" spans="1:10" s="3" customFormat="1" x14ac:dyDescent="0.2">
      <c r="A9" s="3" t="s">
        <v>245</v>
      </c>
    </row>
    <row r="10" spans="1:10" s="58" customFormat="1" x14ac:dyDescent="0.2">
      <c r="A10" s="59" t="s">
        <v>246</v>
      </c>
      <c r="B10" s="59"/>
      <c r="C10" s="59"/>
    </row>
    <row r="11" spans="1:10" s="58" customFormat="1" ht="17" thickBot="1" x14ac:dyDescent="0.25">
      <c r="A11" s="58" t="s">
        <v>133</v>
      </c>
      <c r="C11" s="31">
        <v>8000</v>
      </c>
      <c r="D11" s="31">
        <v>8000</v>
      </c>
      <c r="E11" s="31">
        <v>10000</v>
      </c>
      <c r="F11" s="31">
        <v>12000</v>
      </c>
      <c r="G11" s="31">
        <v>14000</v>
      </c>
      <c r="H11" s="31">
        <v>15000</v>
      </c>
      <c r="I11" s="31">
        <v>12500</v>
      </c>
      <c r="J11" s="96"/>
    </row>
    <row r="12" spans="1:10" s="58" customFormat="1" ht="17" thickBot="1" x14ac:dyDescent="0.25">
      <c r="A12" s="60" t="s">
        <v>168</v>
      </c>
      <c r="B12" s="61" t="s">
        <v>169</v>
      </c>
      <c r="C12" s="61" t="s">
        <v>247</v>
      </c>
      <c r="D12" s="61" t="s">
        <v>248</v>
      </c>
      <c r="E12" s="61" t="s">
        <v>249</v>
      </c>
      <c r="F12" s="61" t="s">
        <v>250</v>
      </c>
      <c r="G12" s="61" t="s">
        <v>251</v>
      </c>
      <c r="H12" s="61" t="s">
        <v>252</v>
      </c>
      <c r="I12" s="61" t="s">
        <v>253</v>
      </c>
      <c r="J12" s="61" t="s">
        <v>254</v>
      </c>
    </row>
    <row r="13" spans="1:10" s="62" customFormat="1" x14ac:dyDescent="0.2">
      <c r="A13" s="37">
        <v>43989</v>
      </c>
      <c r="B13" s="38" t="s">
        <v>255</v>
      </c>
      <c r="C13" s="38"/>
      <c r="D13" s="38"/>
      <c r="E13" s="38"/>
      <c r="F13" s="38"/>
      <c r="G13" s="38">
        <v>300</v>
      </c>
      <c r="H13" s="38">
        <v>300</v>
      </c>
      <c r="I13" s="38"/>
      <c r="J13" s="38"/>
    </row>
    <row r="14" spans="1:10" s="62" customFormat="1" x14ac:dyDescent="0.2">
      <c r="A14" s="37">
        <v>44019</v>
      </c>
      <c r="B14" s="38" t="s">
        <v>256</v>
      </c>
      <c r="C14" s="38"/>
      <c r="D14" s="38"/>
      <c r="E14" s="38"/>
      <c r="F14" s="38">
        <v>250</v>
      </c>
      <c r="G14" s="38"/>
      <c r="H14" s="38"/>
      <c r="I14" s="38"/>
      <c r="J14" s="38"/>
    </row>
    <row r="15" spans="1:10" s="62" customFormat="1" x14ac:dyDescent="0.2">
      <c r="A15" s="37">
        <v>44019</v>
      </c>
      <c r="B15" s="38" t="s">
        <v>257</v>
      </c>
      <c r="C15" s="38">
        <v>400</v>
      </c>
      <c r="D15" s="38"/>
      <c r="E15" s="38"/>
      <c r="F15" s="38"/>
      <c r="G15" s="38"/>
      <c r="H15" s="38"/>
      <c r="I15" s="38"/>
      <c r="J15" s="38"/>
    </row>
    <row r="16" spans="1:10" s="62" customFormat="1" x14ac:dyDescent="0.2">
      <c r="A16" s="37" t="s">
        <v>258</v>
      </c>
      <c r="B16" s="38" t="s">
        <v>259</v>
      </c>
      <c r="C16" s="38"/>
      <c r="D16" s="38"/>
      <c r="E16" s="38"/>
      <c r="F16" s="38">
        <v>400</v>
      </c>
      <c r="G16" s="38"/>
      <c r="H16" s="38">
        <v>300</v>
      </c>
      <c r="I16" s="38"/>
      <c r="J16" s="38"/>
    </row>
    <row r="17" spans="1:10" s="62" customFormat="1" x14ac:dyDescent="0.2">
      <c r="A17" s="37">
        <v>44050</v>
      </c>
      <c r="B17" s="38" t="s">
        <v>260</v>
      </c>
      <c r="C17" s="38"/>
      <c r="D17" s="38"/>
      <c r="E17" s="38"/>
      <c r="F17" s="38">
        <v>350</v>
      </c>
      <c r="G17" s="38"/>
      <c r="H17" s="38"/>
      <c r="I17" s="38"/>
      <c r="J17" s="38"/>
    </row>
    <row r="18" spans="1:10" s="62" customFormat="1" x14ac:dyDescent="0.2">
      <c r="A18" s="37">
        <v>44050</v>
      </c>
      <c r="B18" s="38" t="s">
        <v>261</v>
      </c>
      <c r="C18" s="38">
        <v>700</v>
      </c>
      <c r="D18" s="38"/>
      <c r="E18" s="38"/>
      <c r="F18" s="38"/>
      <c r="G18" s="38">
        <v>400</v>
      </c>
      <c r="H18" s="38"/>
      <c r="I18" s="38"/>
      <c r="J18" s="38"/>
    </row>
    <row r="19" spans="1:10" s="62" customFormat="1" x14ac:dyDescent="0.2">
      <c r="A19" s="37">
        <v>44050</v>
      </c>
      <c r="B19" s="38" t="s">
        <v>262</v>
      </c>
      <c r="C19" s="38">
        <v>60</v>
      </c>
      <c r="D19" s="38">
        <v>260</v>
      </c>
      <c r="E19" s="38"/>
      <c r="F19" s="38"/>
      <c r="G19" s="38"/>
      <c r="H19" s="38"/>
      <c r="I19" s="38"/>
      <c r="J19" s="38"/>
    </row>
    <row r="20" spans="1:10" s="62" customFormat="1" x14ac:dyDescent="0.2">
      <c r="A20" s="37" t="s">
        <v>263</v>
      </c>
      <c r="B20" s="38" t="s">
        <v>264</v>
      </c>
      <c r="C20" s="38"/>
      <c r="D20" s="38"/>
      <c r="E20" s="38">
        <v>100</v>
      </c>
      <c r="F20" s="38">
        <v>170</v>
      </c>
      <c r="G20" s="38"/>
      <c r="H20" s="38"/>
      <c r="I20" s="38"/>
      <c r="J20" s="38"/>
    </row>
    <row r="21" spans="1:10" s="62" customFormat="1" x14ac:dyDescent="0.2">
      <c r="A21" s="37" t="s">
        <v>35</v>
      </c>
      <c r="B21" s="38" t="s">
        <v>265</v>
      </c>
      <c r="C21" s="38"/>
      <c r="D21" s="38"/>
      <c r="E21" s="38">
        <v>100</v>
      </c>
      <c r="F21" s="38">
        <v>50</v>
      </c>
      <c r="G21" s="38">
        <v>50</v>
      </c>
      <c r="H21" s="38"/>
      <c r="I21" s="38"/>
      <c r="J21" s="38"/>
    </row>
    <row r="22" spans="1:10" s="62" customFormat="1" x14ac:dyDescent="0.2">
      <c r="A22" s="35" t="s">
        <v>35</v>
      </c>
      <c r="B22" s="36" t="s">
        <v>266</v>
      </c>
      <c r="C22" s="36"/>
      <c r="D22" s="36"/>
      <c r="E22" s="36"/>
      <c r="F22" s="36"/>
      <c r="G22" s="36"/>
      <c r="H22" s="36">
        <v>155</v>
      </c>
      <c r="I22" s="36"/>
      <c r="J22" s="36"/>
    </row>
    <row r="23" spans="1:10" s="62" customFormat="1" x14ac:dyDescent="0.2">
      <c r="A23" s="35" t="s">
        <v>201</v>
      </c>
      <c r="B23" s="36" t="s">
        <v>267</v>
      </c>
      <c r="C23" s="36"/>
      <c r="D23" s="36"/>
      <c r="E23" s="36">
        <v>300</v>
      </c>
      <c r="F23" s="36"/>
      <c r="G23" s="36"/>
      <c r="H23" s="36"/>
      <c r="I23" s="36"/>
      <c r="J23" s="36"/>
    </row>
    <row r="24" spans="1:10" s="62" customFormat="1" x14ac:dyDescent="0.2">
      <c r="A24" s="35" t="s">
        <v>201</v>
      </c>
      <c r="B24" s="36" t="s">
        <v>268</v>
      </c>
      <c r="C24" s="36"/>
      <c r="D24" s="36"/>
      <c r="E24" s="36"/>
      <c r="F24" s="36"/>
      <c r="G24" s="36"/>
      <c r="H24" s="36">
        <v>180</v>
      </c>
      <c r="I24" s="36"/>
      <c r="J24" s="97">
        <v>100</v>
      </c>
    </row>
    <row r="25" spans="1:10" s="62" customFormat="1" x14ac:dyDescent="0.2">
      <c r="A25" s="35" t="s">
        <v>269</v>
      </c>
      <c r="B25" s="36" t="s">
        <v>270</v>
      </c>
      <c r="C25" s="36"/>
      <c r="D25" s="36"/>
      <c r="E25" s="36">
        <v>160</v>
      </c>
      <c r="F25" s="36"/>
      <c r="G25" s="36"/>
      <c r="H25" s="36">
        <v>65</v>
      </c>
      <c r="I25" s="36"/>
      <c r="J25" s="97"/>
    </row>
    <row r="26" spans="1:10" s="62" customFormat="1" x14ac:dyDescent="0.2">
      <c r="A26" s="35" t="s">
        <v>269</v>
      </c>
      <c r="B26" s="36" t="s">
        <v>63</v>
      </c>
      <c r="C26" s="36"/>
      <c r="D26" s="36"/>
      <c r="E26" s="36"/>
      <c r="F26" s="36"/>
      <c r="G26" s="36"/>
      <c r="H26" s="36"/>
      <c r="I26" s="36"/>
      <c r="J26" s="97">
        <v>-100</v>
      </c>
    </row>
    <row r="27" spans="1:10" s="62" customFormat="1" x14ac:dyDescent="0.2">
      <c r="A27" s="35" t="s">
        <v>38</v>
      </c>
      <c r="B27" s="36" t="s">
        <v>271</v>
      </c>
      <c r="C27" s="36"/>
      <c r="D27" s="36">
        <v>650</v>
      </c>
      <c r="E27" s="36">
        <v>340</v>
      </c>
      <c r="F27" s="36"/>
      <c r="G27" s="36"/>
      <c r="H27" s="36"/>
      <c r="I27" s="36"/>
      <c r="J27" s="36"/>
    </row>
    <row r="28" spans="1:10" s="62" customFormat="1" x14ac:dyDescent="0.2">
      <c r="A28" s="35" t="s">
        <v>42</v>
      </c>
      <c r="B28" s="36" t="s">
        <v>272</v>
      </c>
      <c r="C28" s="36"/>
      <c r="D28" s="36">
        <v>30</v>
      </c>
      <c r="E28" s="36"/>
      <c r="F28" s="36">
        <v>220</v>
      </c>
      <c r="G28" s="36"/>
      <c r="H28" s="36"/>
      <c r="I28" s="36">
        <v>93</v>
      </c>
      <c r="J28" s="36"/>
    </row>
    <row r="29" spans="1:10" s="62" customFormat="1" x14ac:dyDescent="0.2">
      <c r="A29" s="37" t="s">
        <v>46</v>
      </c>
      <c r="B29" s="38" t="s">
        <v>273</v>
      </c>
      <c r="C29" s="38">
        <v>144</v>
      </c>
      <c r="D29" s="38">
        <v>66</v>
      </c>
      <c r="E29" s="38"/>
      <c r="F29" s="38">
        <v>70</v>
      </c>
      <c r="G29" s="38"/>
      <c r="H29" s="38"/>
      <c r="I29" s="38"/>
      <c r="J29" s="38"/>
    </row>
    <row r="30" spans="1:10" s="62" customFormat="1" ht="17" thickBot="1" x14ac:dyDescent="0.25">
      <c r="A30" s="66" t="s">
        <v>140</v>
      </c>
      <c r="B30" s="67" t="s">
        <v>274</v>
      </c>
      <c r="C30" s="67"/>
      <c r="D30" s="67"/>
      <c r="E30" s="67"/>
      <c r="F30" s="67">
        <v>200</v>
      </c>
      <c r="G30" s="67"/>
      <c r="H30" s="67"/>
      <c r="I30" s="67"/>
      <c r="J30" s="67"/>
    </row>
    <row r="31" spans="1:10" s="62" customFormat="1" ht="17" thickBot="1" x14ac:dyDescent="0.25">
      <c r="A31" s="63" t="s">
        <v>142</v>
      </c>
      <c r="B31" s="64"/>
      <c r="C31" s="64">
        <f>SUM(C13:C30)</f>
        <v>1304</v>
      </c>
      <c r="D31" s="64">
        <f>SUM(D13:D30)</f>
        <v>1006</v>
      </c>
      <c r="E31" s="64">
        <f>SUM(E13:E30)</f>
        <v>1000</v>
      </c>
      <c r="F31" s="64">
        <f>SUM(F13:F30)</f>
        <v>1710</v>
      </c>
      <c r="G31" s="64">
        <f t="shared" ref="G31:J31" si="0">SUM(G13:G30)</f>
        <v>750</v>
      </c>
      <c r="H31" s="64">
        <f t="shared" si="0"/>
        <v>1000</v>
      </c>
      <c r="I31" s="64">
        <f t="shared" si="0"/>
        <v>93</v>
      </c>
      <c r="J31" s="64">
        <f t="shared" si="0"/>
        <v>0</v>
      </c>
    </row>
    <row r="32" spans="1:10" s="62" customFormat="1" x14ac:dyDescent="0.2">
      <c r="A32" s="35">
        <v>43838</v>
      </c>
      <c r="B32" s="36" t="s">
        <v>275</v>
      </c>
      <c r="C32" s="36"/>
      <c r="D32" s="36"/>
      <c r="E32" s="36"/>
      <c r="F32" s="36"/>
      <c r="G32" s="36">
        <v>250</v>
      </c>
      <c r="H32" s="36"/>
      <c r="I32" s="36"/>
      <c r="J32" s="36"/>
    </row>
    <row r="33" spans="1:15" s="62" customFormat="1" x14ac:dyDescent="0.2">
      <c r="A33" s="37">
        <v>43929</v>
      </c>
      <c r="B33" s="38" t="s">
        <v>276</v>
      </c>
      <c r="C33" s="36"/>
      <c r="D33" s="36">
        <v>9</v>
      </c>
      <c r="E33" s="36"/>
      <c r="F33" s="36">
        <v>124</v>
      </c>
      <c r="G33" s="36"/>
      <c r="H33" s="36"/>
      <c r="I33" s="36"/>
      <c r="J33" s="36"/>
    </row>
    <row r="34" spans="1:15" s="62" customFormat="1" ht="17" thickBot="1" x14ac:dyDescent="0.25">
      <c r="A34" s="66" t="s">
        <v>277</v>
      </c>
      <c r="B34" s="67" t="s">
        <v>63</v>
      </c>
      <c r="C34" s="67"/>
      <c r="D34" s="67"/>
      <c r="E34" s="67"/>
      <c r="F34" s="67"/>
      <c r="G34" s="67"/>
      <c r="H34" s="67">
        <v>-140</v>
      </c>
      <c r="I34" s="67"/>
      <c r="J34" s="67"/>
      <c r="K34" s="66" t="s">
        <v>278</v>
      </c>
    </row>
    <row r="35" spans="1:15" s="68" customFormat="1" ht="17" thickBot="1" x14ac:dyDescent="0.25">
      <c r="A35" s="63" t="s">
        <v>147</v>
      </c>
      <c r="B35" s="64"/>
      <c r="C35" s="64">
        <f t="shared" ref="C35:J35" si="1">SUM(C31:C33)</f>
        <v>1304</v>
      </c>
      <c r="D35" s="64">
        <f t="shared" si="1"/>
        <v>1015</v>
      </c>
      <c r="E35" s="64">
        <f t="shared" si="1"/>
        <v>1000</v>
      </c>
      <c r="F35" s="64">
        <f t="shared" si="1"/>
        <v>1834</v>
      </c>
      <c r="G35" s="64">
        <f t="shared" si="1"/>
        <v>1000</v>
      </c>
      <c r="H35" s="64">
        <f>SUM(H31:H34)</f>
        <v>860</v>
      </c>
      <c r="I35" s="64">
        <f t="shared" si="1"/>
        <v>93</v>
      </c>
      <c r="J35" s="64">
        <f t="shared" si="1"/>
        <v>0</v>
      </c>
    </row>
    <row r="36" spans="1:15" s="62" customFormat="1" ht="15.75" customHeight="1" x14ac:dyDescent="0.25">
      <c r="A36" s="55">
        <v>43839</v>
      </c>
      <c r="B36" s="53" t="s">
        <v>63</v>
      </c>
      <c r="C36" s="36"/>
      <c r="D36" s="36">
        <v>-134</v>
      </c>
      <c r="E36" s="36">
        <v>-247</v>
      </c>
      <c r="F36" s="36">
        <v>-369</v>
      </c>
      <c r="G36" s="36">
        <v>-152</v>
      </c>
      <c r="H36" s="36"/>
      <c r="I36" s="36"/>
      <c r="J36" s="36"/>
    </row>
    <row r="37" spans="1:15" s="62" customFormat="1" ht="15.75" customHeight="1" x14ac:dyDescent="0.25">
      <c r="A37" s="12">
        <v>43930</v>
      </c>
      <c r="B37" s="13" t="s">
        <v>63</v>
      </c>
      <c r="C37" s="38"/>
      <c r="D37" s="38"/>
      <c r="E37" s="38"/>
      <c r="F37" s="38">
        <v>-308</v>
      </c>
      <c r="G37" s="38"/>
      <c r="H37" s="38"/>
      <c r="I37" s="38"/>
      <c r="J37" s="38"/>
    </row>
    <row r="38" spans="1:15" s="62" customFormat="1" ht="15.75" customHeight="1" x14ac:dyDescent="0.25">
      <c r="A38" s="12">
        <v>44021</v>
      </c>
      <c r="B38" s="13" t="s">
        <v>63</v>
      </c>
      <c r="C38" s="38"/>
      <c r="D38" s="38">
        <v>-78</v>
      </c>
      <c r="E38" s="38">
        <v>-139</v>
      </c>
      <c r="F38" s="38">
        <v>-97</v>
      </c>
      <c r="G38" s="38"/>
      <c r="H38" s="38"/>
      <c r="I38" s="38"/>
      <c r="J38" s="38"/>
    </row>
    <row r="39" spans="1:15" s="62" customFormat="1" ht="15.75" customHeight="1" thickBot="1" x14ac:dyDescent="0.3">
      <c r="A39" s="13" t="s">
        <v>279</v>
      </c>
      <c r="B39" s="13" t="s">
        <v>63</v>
      </c>
      <c r="C39" s="38"/>
      <c r="D39" s="38">
        <v>-81</v>
      </c>
      <c r="E39" s="38">
        <v>-24</v>
      </c>
      <c r="F39" s="38">
        <v>-86</v>
      </c>
      <c r="G39" s="38">
        <v>-222</v>
      </c>
      <c r="H39" s="38"/>
      <c r="I39" s="38"/>
      <c r="J39" s="38"/>
    </row>
    <row r="40" spans="1:15" s="68" customFormat="1" ht="17" thickBot="1" x14ac:dyDescent="0.25">
      <c r="A40" s="63" t="s">
        <v>148</v>
      </c>
      <c r="B40" s="64"/>
      <c r="C40" s="64">
        <f t="shared" ref="C40:J40" si="2">SUM(C35:C39)</f>
        <v>1304</v>
      </c>
      <c r="D40" s="64">
        <f t="shared" si="2"/>
        <v>722</v>
      </c>
      <c r="E40" s="64">
        <f t="shared" si="2"/>
        <v>590</v>
      </c>
      <c r="F40" s="64">
        <f t="shared" si="2"/>
        <v>974</v>
      </c>
      <c r="G40" s="64">
        <f t="shared" si="2"/>
        <v>626</v>
      </c>
      <c r="H40" s="64">
        <f t="shared" si="2"/>
        <v>860</v>
      </c>
      <c r="I40" s="64">
        <f t="shared" si="2"/>
        <v>93</v>
      </c>
      <c r="J40" s="64">
        <f t="shared" si="2"/>
        <v>0</v>
      </c>
    </row>
    <row r="41" spans="1:15" s="62" customFormat="1" ht="15.75" customHeight="1" thickBot="1" x14ac:dyDescent="0.3">
      <c r="A41" s="76" t="s">
        <v>107</v>
      </c>
      <c r="B41" s="74" t="s">
        <v>63</v>
      </c>
      <c r="C41" s="38"/>
      <c r="D41" s="38">
        <v>-130</v>
      </c>
      <c r="E41" s="38">
        <v>-89</v>
      </c>
      <c r="F41" s="38">
        <v>-118</v>
      </c>
      <c r="G41" s="38">
        <v>-54</v>
      </c>
      <c r="H41" s="38"/>
      <c r="I41" s="38"/>
      <c r="J41" s="38"/>
    </row>
    <row r="42" spans="1:15" s="68" customFormat="1" ht="17" thickBot="1" x14ac:dyDescent="0.25">
      <c r="A42" s="63" t="s">
        <v>152</v>
      </c>
      <c r="B42" s="64"/>
      <c r="C42" s="64">
        <f>SUM(C40:C41)</f>
        <v>1304</v>
      </c>
      <c r="D42" s="64">
        <f t="shared" ref="D42:J42" si="3">SUM(D40:D41)</f>
        <v>592</v>
      </c>
      <c r="E42" s="64">
        <f t="shared" si="3"/>
        <v>501</v>
      </c>
      <c r="F42" s="64">
        <f t="shared" si="3"/>
        <v>856</v>
      </c>
      <c r="G42" s="64">
        <f t="shared" si="3"/>
        <v>572</v>
      </c>
      <c r="H42" s="64">
        <f t="shared" si="3"/>
        <v>860</v>
      </c>
      <c r="I42" s="64">
        <f t="shared" si="3"/>
        <v>93</v>
      </c>
      <c r="J42" s="64">
        <f t="shared" si="3"/>
        <v>0</v>
      </c>
    </row>
    <row r="43" spans="1:15" s="62" customFormat="1" ht="15.75" customHeight="1" x14ac:dyDescent="0.25">
      <c r="A43" s="76">
        <v>43993</v>
      </c>
      <c r="B43" s="74" t="s">
        <v>63</v>
      </c>
      <c r="C43" s="38"/>
      <c r="D43" s="38"/>
      <c r="E43" s="38"/>
      <c r="F43" s="38"/>
      <c r="G43" s="38"/>
      <c r="H43" s="38">
        <v>-155</v>
      </c>
      <c r="I43" s="38"/>
      <c r="J43" s="38"/>
    </row>
    <row r="44" spans="1:15" s="62" customFormat="1" ht="15.75" customHeight="1" x14ac:dyDescent="0.25">
      <c r="A44" s="76">
        <v>44023</v>
      </c>
      <c r="B44" s="74" t="s">
        <v>63</v>
      </c>
      <c r="C44" s="38"/>
      <c r="D44" s="38"/>
      <c r="E44" s="38"/>
      <c r="F44" s="38"/>
      <c r="G44" s="38"/>
      <c r="H44" s="38">
        <v>-100</v>
      </c>
      <c r="I44" s="38">
        <v>-71</v>
      </c>
      <c r="J44" s="38"/>
    </row>
    <row r="45" spans="1:15" s="62" customFormat="1" ht="15.75" customHeight="1" x14ac:dyDescent="0.25">
      <c r="A45" s="76" t="s">
        <v>8</v>
      </c>
      <c r="B45" s="74" t="s">
        <v>63</v>
      </c>
      <c r="C45" s="38"/>
      <c r="D45" s="38"/>
      <c r="E45" s="38"/>
      <c r="F45" s="38">
        <v>-200</v>
      </c>
      <c r="G45" s="38">
        <v>-121</v>
      </c>
      <c r="H45" s="38">
        <v>-250</v>
      </c>
      <c r="I45" s="38"/>
      <c r="J45" s="38"/>
    </row>
    <row r="46" spans="1:15" s="62" customFormat="1" ht="15.75" customHeight="1" x14ac:dyDescent="0.25">
      <c r="A46" s="76" t="s">
        <v>217</v>
      </c>
      <c r="B46" s="14" t="s">
        <v>63</v>
      </c>
      <c r="C46" s="38"/>
      <c r="D46" s="38">
        <v>-68</v>
      </c>
      <c r="E46" s="38">
        <v>-113</v>
      </c>
      <c r="F46" s="38"/>
      <c r="G46" s="38"/>
      <c r="H46" s="38"/>
      <c r="I46" s="38"/>
      <c r="J46" s="38"/>
    </row>
    <row r="47" spans="1:15" s="62" customFormat="1" ht="15.75" customHeight="1" x14ac:dyDescent="0.25">
      <c r="A47" s="76" t="s">
        <v>219</v>
      </c>
      <c r="B47" s="14" t="s">
        <v>63</v>
      </c>
      <c r="C47" s="38"/>
      <c r="D47" s="38"/>
      <c r="E47" s="38">
        <v>-24</v>
      </c>
      <c r="F47" s="38">
        <v>-79</v>
      </c>
      <c r="G47" s="38"/>
      <c r="H47" s="38">
        <v>-65</v>
      </c>
      <c r="I47" s="38"/>
      <c r="J47" s="38"/>
      <c r="K47" s="68"/>
      <c r="L47" s="68"/>
      <c r="M47" s="68"/>
      <c r="N47" s="68"/>
      <c r="O47" s="68"/>
    </row>
    <row r="48" spans="1:15" s="62" customFormat="1" ht="15.75" customHeight="1" x14ac:dyDescent="0.25">
      <c r="A48" s="76" t="s">
        <v>280</v>
      </c>
      <c r="B48" s="14" t="s">
        <v>63</v>
      </c>
      <c r="C48" s="38"/>
      <c r="D48" s="38">
        <v>-120</v>
      </c>
      <c r="E48" s="38">
        <v>-165</v>
      </c>
      <c r="F48" s="38">
        <v>-231</v>
      </c>
      <c r="G48" s="38">
        <v>-192</v>
      </c>
      <c r="H48" s="38"/>
      <c r="I48" s="38"/>
      <c r="J48" s="38"/>
    </row>
    <row r="49" spans="1:11" s="62" customFormat="1" ht="15.75" customHeight="1" x14ac:dyDescent="0.25">
      <c r="A49" s="76" t="s">
        <v>224</v>
      </c>
      <c r="B49" s="14" t="s">
        <v>63</v>
      </c>
      <c r="C49" s="38">
        <v>-53</v>
      </c>
      <c r="D49" s="38">
        <v>-71</v>
      </c>
      <c r="E49" s="38">
        <v>-87</v>
      </c>
      <c r="F49" s="38">
        <v>-117</v>
      </c>
      <c r="G49" s="38"/>
      <c r="H49" s="38"/>
      <c r="I49" s="38"/>
      <c r="J49" s="38"/>
    </row>
    <row r="50" spans="1:11" s="62" customFormat="1" ht="15.75" customHeight="1" thickBot="1" x14ac:dyDescent="0.3">
      <c r="A50" s="76" t="s">
        <v>281</v>
      </c>
      <c r="B50" s="14" t="s">
        <v>63</v>
      </c>
      <c r="C50" s="38"/>
      <c r="D50" s="38">
        <v>-59</v>
      </c>
      <c r="E50" s="38">
        <v>-28</v>
      </c>
      <c r="F50" s="38">
        <v>-35</v>
      </c>
      <c r="G50" s="38">
        <v>-131</v>
      </c>
      <c r="H50" s="38"/>
      <c r="I50" s="38"/>
      <c r="J50" s="38"/>
    </row>
    <row r="51" spans="1:11" s="68" customFormat="1" ht="17" thickBot="1" x14ac:dyDescent="0.25">
      <c r="A51" s="63" t="s">
        <v>155</v>
      </c>
      <c r="B51" s="64"/>
      <c r="C51" s="64">
        <f t="shared" ref="C51:J51" si="4">SUM(C42:C50)</f>
        <v>1251</v>
      </c>
      <c r="D51" s="64">
        <f t="shared" si="4"/>
        <v>274</v>
      </c>
      <c r="E51" s="64">
        <f t="shared" si="4"/>
        <v>84</v>
      </c>
      <c r="F51" s="64">
        <f t="shared" si="4"/>
        <v>194</v>
      </c>
      <c r="G51" s="64">
        <f t="shared" si="4"/>
        <v>128</v>
      </c>
      <c r="H51" s="64">
        <f t="shared" si="4"/>
        <v>290</v>
      </c>
      <c r="I51" s="64">
        <f t="shared" si="4"/>
        <v>22</v>
      </c>
      <c r="J51" s="64">
        <f t="shared" si="4"/>
        <v>0</v>
      </c>
    </row>
    <row r="52" spans="1:11" s="62" customFormat="1" ht="15.75" customHeight="1" x14ac:dyDescent="0.25">
      <c r="A52" s="76">
        <v>43842</v>
      </c>
      <c r="B52" s="14" t="s">
        <v>63</v>
      </c>
      <c r="C52" s="38"/>
      <c r="D52" s="38"/>
      <c r="E52" s="38">
        <v>-11</v>
      </c>
      <c r="F52" s="38">
        <v>-45</v>
      </c>
      <c r="G52" s="38">
        <v>-22</v>
      </c>
      <c r="H52" s="38">
        <v>-189</v>
      </c>
      <c r="I52" s="38">
        <v>-93</v>
      </c>
      <c r="J52" s="38"/>
    </row>
    <row r="53" spans="1:11" s="62" customFormat="1" ht="15.75" customHeight="1" thickBot="1" x14ac:dyDescent="0.3">
      <c r="A53" s="76" t="s">
        <v>126</v>
      </c>
      <c r="B53" s="14" t="s">
        <v>63</v>
      </c>
      <c r="C53" s="38"/>
      <c r="D53" s="38"/>
      <c r="E53" s="38"/>
      <c r="F53" s="38"/>
      <c r="G53" s="38"/>
      <c r="H53" s="38">
        <v>-101</v>
      </c>
      <c r="I53" s="38"/>
      <c r="J53" s="38"/>
    </row>
    <row r="54" spans="1:11" s="68" customFormat="1" ht="17" thickBot="1" x14ac:dyDescent="0.25">
      <c r="A54" s="63" t="s">
        <v>156</v>
      </c>
      <c r="B54" s="64"/>
      <c r="C54" s="64">
        <f>SUM(C51:C53)</f>
        <v>1251</v>
      </c>
      <c r="D54" s="64">
        <f t="shared" ref="D54:J54" si="5">SUM(D51:D53)</f>
        <v>274</v>
      </c>
      <c r="E54" s="64">
        <f t="shared" si="5"/>
        <v>73</v>
      </c>
      <c r="F54" s="64">
        <f t="shared" si="5"/>
        <v>149</v>
      </c>
      <c r="G54" s="64">
        <f t="shared" si="5"/>
        <v>106</v>
      </c>
      <c r="H54" s="64">
        <f t="shared" si="5"/>
        <v>0</v>
      </c>
      <c r="I54" s="98">
        <f t="shared" si="5"/>
        <v>-71</v>
      </c>
      <c r="J54" s="85">
        <f t="shared" si="5"/>
        <v>0</v>
      </c>
    </row>
    <row r="55" spans="1:11" s="62" customFormat="1" ht="15.75" customHeight="1" x14ac:dyDescent="0.25">
      <c r="A55" s="12">
        <v>44317</v>
      </c>
      <c r="B55" s="13" t="s">
        <v>63</v>
      </c>
      <c r="C55" s="38"/>
      <c r="D55" s="38">
        <v>-133</v>
      </c>
      <c r="E55" s="38">
        <v>-34</v>
      </c>
      <c r="F55" s="38">
        <v>-97</v>
      </c>
      <c r="G55" s="38">
        <v>-33</v>
      </c>
      <c r="H55" s="38"/>
      <c r="I55" s="38"/>
      <c r="J55" s="38"/>
    </row>
    <row r="56" spans="1:11" s="62" customFormat="1" ht="15.75" customHeight="1" x14ac:dyDescent="0.25">
      <c r="A56" s="12">
        <v>44378</v>
      </c>
      <c r="B56" s="13" t="s">
        <v>63</v>
      </c>
      <c r="C56" s="38">
        <v>-452</v>
      </c>
      <c r="D56" s="38">
        <v>-41</v>
      </c>
      <c r="E56" s="38">
        <v>-13</v>
      </c>
      <c r="F56" s="38">
        <v>-24</v>
      </c>
      <c r="G56" s="38">
        <v>-19</v>
      </c>
      <c r="H56" s="38"/>
      <c r="I56" s="38"/>
      <c r="J56" s="38"/>
    </row>
    <row r="57" spans="1:11" s="62" customFormat="1" ht="15.75" customHeight="1" thickBot="1" x14ac:dyDescent="0.3">
      <c r="A57" s="12" t="s">
        <v>2449</v>
      </c>
      <c r="B57" s="13" t="s">
        <v>63</v>
      </c>
      <c r="C57" s="38">
        <v>-288</v>
      </c>
      <c r="D57" s="38">
        <v>-58</v>
      </c>
      <c r="E57" s="38">
        <v>-8</v>
      </c>
      <c r="F57" s="38">
        <v>-12</v>
      </c>
      <c r="G57" s="38">
        <v>-8</v>
      </c>
      <c r="H57" s="38"/>
      <c r="I57" s="38"/>
      <c r="J57" s="38"/>
    </row>
    <row r="58" spans="1:11" s="68" customFormat="1" ht="17" thickBot="1" x14ac:dyDescent="0.25">
      <c r="A58" s="63" t="s">
        <v>2459</v>
      </c>
      <c r="B58" s="64"/>
      <c r="C58" s="64">
        <f>SUM(C54:C57)</f>
        <v>511</v>
      </c>
      <c r="D58" s="64">
        <f t="shared" ref="D58:J58" si="6">SUM(D54:D57)</f>
        <v>42</v>
      </c>
      <c r="E58" s="64">
        <f t="shared" si="6"/>
        <v>18</v>
      </c>
      <c r="F58" s="64">
        <f t="shared" si="6"/>
        <v>16</v>
      </c>
      <c r="G58" s="64">
        <f t="shared" si="6"/>
        <v>46</v>
      </c>
      <c r="H58" s="64">
        <f t="shared" si="6"/>
        <v>0</v>
      </c>
      <c r="I58" s="98">
        <f t="shared" si="6"/>
        <v>-71</v>
      </c>
      <c r="J58" s="85">
        <f t="shared" si="6"/>
        <v>0</v>
      </c>
    </row>
    <row r="59" spans="1:11" s="58" customFormat="1" ht="15.75" customHeight="1" x14ac:dyDescent="0.25">
      <c r="A59" s="702">
        <v>44318</v>
      </c>
      <c r="B59" s="672" t="s">
        <v>2478</v>
      </c>
      <c r="C59" s="300"/>
      <c r="D59" s="300"/>
      <c r="E59" s="300"/>
      <c r="F59" s="300"/>
      <c r="G59" s="300"/>
      <c r="H59" s="300"/>
      <c r="I59" s="300">
        <v>71</v>
      </c>
      <c r="J59" s="300"/>
      <c r="K59" s="58" t="s">
        <v>2473</v>
      </c>
    </row>
    <row r="60" spans="1:11" ht="15.75" customHeight="1" x14ac:dyDescent="0.25">
      <c r="A60" s="76">
        <v>44318</v>
      </c>
      <c r="B60" s="78" t="s">
        <v>63</v>
      </c>
      <c r="C60" s="84">
        <v>-15</v>
      </c>
      <c r="D60" s="84">
        <v>-16</v>
      </c>
      <c r="E60" s="84">
        <v>-2</v>
      </c>
      <c r="F60" s="84"/>
      <c r="G60" s="84"/>
      <c r="H60" s="84"/>
      <c r="I60" s="84"/>
      <c r="J60" s="84"/>
    </row>
    <row r="61" spans="1:11" ht="15.75" customHeight="1" x14ac:dyDescent="0.25">
      <c r="A61" s="80">
        <v>44441</v>
      </c>
      <c r="B61" s="81" t="s">
        <v>63</v>
      </c>
      <c r="C61" s="82"/>
      <c r="D61" s="82">
        <v>-1</v>
      </c>
      <c r="E61" s="82">
        <v>-1</v>
      </c>
      <c r="F61" s="82"/>
      <c r="G61" s="82">
        <v>-2</v>
      </c>
      <c r="H61" s="82"/>
      <c r="I61" s="82"/>
      <c r="J61" s="82"/>
    </row>
    <row r="62" spans="1:11" ht="15.75" customHeight="1" x14ac:dyDescent="0.25">
      <c r="A62" s="80" t="s">
        <v>2512</v>
      </c>
      <c r="B62" s="81" t="s">
        <v>63</v>
      </c>
      <c r="C62" s="82">
        <v>-6</v>
      </c>
      <c r="D62" s="82"/>
      <c r="E62" s="82"/>
      <c r="F62" s="82"/>
      <c r="G62" s="82">
        <v>-1</v>
      </c>
      <c r="H62" s="82"/>
      <c r="I62" s="82"/>
      <c r="J62" s="82"/>
    </row>
    <row r="63" spans="1:11" s="72" customFormat="1" ht="15.75" customHeight="1" x14ac:dyDescent="0.25">
      <c r="A63" s="431"/>
      <c r="B63" s="432" t="s">
        <v>967</v>
      </c>
      <c r="C63" s="342">
        <v>-490</v>
      </c>
      <c r="D63" s="342">
        <v>-25</v>
      </c>
      <c r="E63" s="342">
        <v>-15</v>
      </c>
      <c r="F63" s="342">
        <f>+-16</f>
        <v>-16</v>
      </c>
      <c r="G63" s="342">
        <v>-43</v>
      </c>
      <c r="H63" s="342"/>
      <c r="I63" s="342"/>
      <c r="J63" s="342"/>
      <c r="K63" s="72" t="s">
        <v>211</v>
      </c>
    </row>
    <row r="64" spans="1:11" ht="15.75" customHeight="1" x14ac:dyDescent="0.25">
      <c r="A64" s="80"/>
      <c r="B64" s="81"/>
      <c r="C64" s="82"/>
      <c r="D64" s="82"/>
      <c r="E64" s="82"/>
      <c r="F64" s="82"/>
      <c r="G64" s="82"/>
      <c r="H64" s="82"/>
      <c r="I64" s="82"/>
      <c r="J64" s="82"/>
    </row>
    <row r="65" spans="1:10" ht="15.75" customHeight="1" x14ac:dyDescent="0.25">
      <c r="A65" s="80"/>
      <c r="B65" s="81"/>
      <c r="C65" s="82"/>
      <c r="D65" s="82"/>
      <c r="E65" s="82"/>
      <c r="F65" s="82"/>
      <c r="G65" s="82"/>
      <c r="H65" s="82"/>
      <c r="I65" s="82"/>
      <c r="J65" s="82"/>
    </row>
    <row r="66" spans="1:10" ht="17" thickBot="1" x14ac:dyDescent="0.25">
      <c r="A66" s="82"/>
      <c r="B66" s="82"/>
      <c r="C66" s="82">
        <f>SUM(C58:C64)</f>
        <v>0</v>
      </c>
      <c r="D66" s="82">
        <f t="shared" ref="D66:J66" si="7">SUM(D58:D64)</f>
        <v>0</v>
      </c>
      <c r="E66" s="82">
        <f t="shared" si="7"/>
        <v>0</v>
      </c>
      <c r="F66" s="82">
        <f t="shared" si="7"/>
        <v>0</v>
      </c>
      <c r="G66" s="82">
        <f t="shared" si="7"/>
        <v>0</v>
      </c>
      <c r="H66" s="82">
        <f t="shared" si="7"/>
        <v>0</v>
      </c>
      <c r="I66" s="82">
        <f t="shared" si="7"/>
        <v>0</v>
      </c>
      <c r="J66" s="82">
        <f t="shared" si="7"/>
        <v>0</v>
      </c>
    </row>
    <row r="67" spans="1:10" ht="17" thickBot="1" x14ac:dyDescent="0.25">
      <c r="A67" s="88" t="s">
        <v>228</v>
      </c>
      <c r="B67" s="89"/>
      <c r="C67" s="89">
        <f>SUM(C35)</f>
        <v>1304</v>
      </c>
      <c r="D67" s="89">
        <f>SUM(D35)</f>
        <v>1015</v>
      </c>
      <c r="E67" s="89">
        <f>SUM(E35)</f>
        <v>1000</v>
      </c>
      <c r="F67" s="89">
        <f>SUM(F35)</f>
        <v>1834</v>
      </c>
      <c r="G67" s="89">
        <f>SUM(G35)</f>
        <v>1000</v>
      </c>
      <c r="H67" s="89">
        <f>SUM(H31)</f>
        <v>1000</v>
      </c>
      <c r="I67" s="89">
        <f>SUM(I35)</f>
        <v>93</v>
      </c>
      <c r="J67" s="89">
        <f>SUM(J35)</f>
        <v>0</v>
      </c>
    </row>
    <row r="68" spans="1:10" ht="17" thickBot="1" x14ac:dyDescent="0.25">
      <c r="A68" s="90" t="s">
        <v>282</v>
      </c>
      <c r="B68" s="91"/>
      <c r="C68" s="92">
        <v>1700</v>
      </c>
      <c r="D68" s="92">
        <v>2000</v>
      </c>
      <c r="E68" s="92">
        <v>1000</v>
      </c>
      <c r="F68" s="92">
        <v>1900</v>
      </c>
      <c r="G68" s="92">
        <v>1000</v>
      </c>
      <c r="H68" s="92">
        <v>1000</v>
      </c>
      <c r="I68" s="92">
        <v>500</v>
      </c>
      <c r="J68" s="100"/>
    </row>
    <row r="69" spans="1:10" s="58" customFormat="1" ht="17" thickBot="1" x14ac:dyDescent="0.25">
      <c r="A69" s="88" t="s">
        <v>283</v>
      </c>
      <c r="B69" s="89"/>
      <c r="C69" s="93">
        <f>SUM(C67-C68)</f>
        <v>-396</v>
      </c>
      <c r="D69" s="93">
        <f t="shared" ref="D69:I69" si="8">SUM(D67-D68)</f>
        <v>-985</v>
      </c>
      <c r="E69" s="93">
        <f>SUM(E67-E68)</f>
        <v>0</v>
      </c>
      <c r="F69" s="93">
        <f t="shared" si="8"/>
        <v>-66</v>
      </c>
      <c r="G69" s="93">
        <f t="shared" si="8"/>
        <v>0</v>
      </c>
      <c r="H69" s="93">
        <f t="shared" si="8"/>
        <v>0</v>
      </c>
      <c r="I69" s="93">
        <f t="shared" si="8"/>
        <v>-407</v>
      </c>
      <c r="J69" s="101"/>
    </row>
    <row r="70" spans="1:10" ht="17" thickBot="1" x14ac:dyDescent="0.25"/>
    <row r="71" spans="1:10" ht="17" thickBot="1" x14ac:dyDescent="0.25">
      <c r="C71" s="61" t="s">
        <v>247</v>
      </c>
      <c r="D71" s="61" t="s">
        <v>248</v>
      </c>
      <c r="E71" s="61" t="s">
        <v>249</v>
      </c>
      <c r="F71" s="61" t="s">
        <v>250</v>
      </c>
      <c r="G71" s="61" t="s">
        <v>251</v>
      </c>
      <c r="H71" s="61" t="s">
        <v>252</v>
      </c>
      <c r="I71" s="61" t="s">
        <v>253</v>
      </c>
      <c r="J71" s="61" t="s">
        <v>254</v>
      </c>
    </row>
    <row r="73" spans="1:10" x14ac:dyDescent="0.2">
      <c r="A73" s="58" t="s">
        <v>284</v>
      </c>
      <c r="B73" s="58"/>
      <c r="C73" s="58"/>
    </row>
    <row r="75" spans="1:10" x14ac:dyDescent="0.2">
      <c r="A75" s="59" t="s">
        <v>231</v>
      </c>
      <c r="B75" s="58"/>
      <c r="C75" s="58"/>
      <c r="D75" s="58"/>
      <c r="E75" s="58"/>
      <c r="F75" s="58"/>
      <c r="G75" s="58"/>
    </row>
    <row r="76" spans="1:10" x14ac:dyDescent="0.2">
      <c r="A76" s="59" t="s">
        <v>232</v>
      </c>
      <c r="B76" s="59"/>
      <c r="C76" s="59"/>
      <c r="D76" s="59"/>
      <c r="E76" s="59"/>
      <c r="F76" s="102"/>
      <c r="G76" s="1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tabColor rgb="FFC00000"/>
  </sheetPr>
  <dimension ref="A1:G53"/>
  <sheetViews>
    <sheetView topLeftCell="A34" workbookViewId="0">
      <selection activeCell="E45" sqref="E45"/>
    </sheetView>
  </sheetViews>
  <sheetFormatPr baseColWidth="10" defaultColWidth="8.83203125" defaultRowHeight="16" x14ac:dyDescent="0.2"/>
  <cols>
    <col min="1" max="1" width="14.6640625" style="65" customWidth="1"/>
    <col min="2" max="2" width="20.83203125" style="65" customWidth="1"/>
    <col min="3" max="3" width="12.1640625" style="65" customWidth="1"/>
    <col min="4" max="4" width="13.33203125" style="65" customWidth="1"/>
    <col min="5" max="6" width="8.83203125" style="65"/>
    <col min="7" max="7" width="8.83203125" style="105"/>
    <col min="8" max="242" width="8.83203125" style="65"/>
    <col min="243" max="243" width="11" style="65" customWidth="1"/>
    <col min="244" max="244" width="18.33203125" style="65" customWidth="1"/>
    <col min="245" max="246" width="8.1640625" style="65" customWidth="1"/>
    <col min="247" max="247" width="8.6640625" style="65" customWidth="1"/>
    <col min="248" max="248" width="8.1640625" style="65" customWidth="1"/>
    <col min="249" max="249" width="7.83203125" style="65" customWidth="1"/>
    <col min="250" max="250" width="7.5" style="65" customWidth="1"/>
    <col min="251" max="498" width="8.83203125" style="65"/>
    <col min="499" max="499" width="11" style="65" customWidth="1"/>
    <col min="500" max="500" width="18.33203125" style="65" customWidth="1"/>
    <col min="501" max="502" width="8.1640625" style="65" customWidth="1"/>
    <col min="503" max="503" width="8.6640625" style="65" customWidth="1"/>
    <col min="504" max="504" width="8.1640625" style="65" customWidth="1"/>
    <col min="505" max="505" width="7.83203125" style="65" customWidth="1"/>
    <col min="506" max="506" width="7.5" style="65" customWidth="1"/>
    <col min="507" max="754" width="8.83203125" style="65"/>
    <col min="755" max="755" width="11" style="65" customWidth="1"/>
    <col min="756" max="756" width="18.33203125" style="65" customWidth="1"/>
    <col min="757" max="758" width="8.1640625" style="65" customWidth="1"/>
    <col min="759" max="759" width="8.6640625" style="65" customWidth="1"/>
    <col min="760" max="760" width="8.1640625" style="65" customWidth="1"/>
    <col min="761" max="761" width="7.83203125" style="65" customWidth="1"/>
    <col min="762" max="762" width="7.5" style="65" customWidth="1"/>
    <col min="763" max="1010" width="8.83203125" style="65"/>
    <col min="1011" max="1011" width="11" style="65" customWidth="1"/>
    <col min="1012" max="1012" width="18.33203125" style="65" customWidth="1"/>
    <col min="1013" max="1014" width="8.1640625" style="65" customWidth="1"/>
    <col min="1015" max="1015" width="8.6640625" style="65" customWidth="1"/>
    <col min="1016" max="1016" width="8.1640625" style="65" customWidth="1"/>
    <col min="1017" max="1017" width="7.83203125" style="65" customWidth="1"/>
    <col min="1018" max="1018" width="7.5" style="65" customWidth="1"/>
    <col min="1019" max="1266" width="8.83203125" style="65"/>
    <col min="1267" max="1267" width="11" style="65" customWidth="1"/>
    <col min="1268" max="1268" width="18.33203125" style="65" customWidth="1"/>
    <col min="1269" max="1270" width="8.1640625" style="65" customWidth="1"/>
    <col min="1271" max="1271" width="8.6640625" style="65" customWidth="1"/>
    <col min="1272" max="1272" width="8.1640625" style="65" customWidth="1"/>
    <col min="1273" max="1273" width="7.83203125" style="65" customWidth="1"/>
    <col min="1274" max="1274" width="7.5" style="65" customWidth="1"/>
    <col min="1275" max="1522" width="8.83203125" style="65"/>
    <col min="1523" max="1523" width="11" style="65" customWidth="1"/>
    <col min="1524" max="1524" width="18.33203125" style="65" customWidth="1"/>
    <col min="1525" max="1526" width="8.1640625" style="65" customWidth="1"/>
    <col min="1527" max="1527" width="8.6640625" style="65" customWidth="1"/>
    <col min="1528" max="1528" width="8.1640625" style="65" customWidth="1"/>
    <col min="1529" max="1529" width="7.83203125" style="65" customWidth="1"/>
    <col min="1530" max="1530" width="7.5" style="65" customWidth="1"/>
    <col min="1531" max="1778" width="8.83203125" style="65"/>
    <col min="1779" max="1779" width="11" style="65" customWidth="1"/>
    <col min="1780" max="1780" width="18.33203125" style="65" customWidth="1"/>
    <col min="1781" max="1782" width="8.1640625" style="65" customWidth="1"/>
    <col min="1783" max="1783" width="8.6640625" style="65" customWidth="1"/>
    <col min="1784" max="1784" width="8.1640625" style="65" customWidth="1"/>
    <col min="1785" max="1785" width="7.83203125" style="65" customWidth="1"/>
    <col min="1786" max="1786" width="7.5" style="65" customWidth="1"/>
    <col min="1787" max="2034" width="8.83203125" style="65"/>
    <col min="2035" max="2035" width="11" style="65" customWidth="1"/>
    <col min="2036" max="2036" width="18.33203125" style="65" customWidth="1"/>
    <col min="2037" max="2038" width="8.1640625" style="65" customWidth="1"/>
    <col min="2039" max="2039" width="8.6640625" style="65" customWidth="1"/>
    <col min="2040" max="2040" width="8.1640625" style="65" customWidth="1"/>
    <col min="2041" max="2041" width="7.83203125" style="65" customWidth="1"/>
    <col min="2042" max="2042" width="7.5" style="65" customWidth="1"/>
    <col min="2043" max="2290" width="8.83203125" style="65"/>
    <col min="2291" max="2291" width="11" style="65" customWidth="1"/>
    <col min="2292" max="2292" width="18.33203125" style="65" customWidth="1"/>
    <col min="2293" max="2294" width="8.1640625" style="65" customWidth="1"/>
    <col min="2295" max="2295" width="8.6640625" style="65" customWidth="1"/>
    <col min="2296" max="2296" width="8.1640625" style="65" customWidth="1"/>
    <col min="2297" max="2297" width="7.83203125" style="65" customWidth="1"/>
    <col min="2298" max="2298" width="7.5" style="65" customWidth="1"/>
    <col min="2299" max="2546" width="8.83203125" style="65"/>
    <col min="2547" max="2547" width="11" style="65" customWidth="1"/>
    <col min="2548" max="2548" width="18.33203125" style="65" customWidth="1"/>
    <col min="2549" max="2550" width="8.1640625" style="65" customWidth="1"/>
    <col min="2551" max="2551" width="8.6640625" style="65" customWidth="1"/>
    <col min="2552" max="2552" width="8.1640625" style="65" customWidth="1"/>
    <col min="2553" max="2553" width="7.83203125" style="65" customWidth="1"/>
    <col min="2554" max="2554" width="7.5" style="65" customWidth="1"/>
    <col min="2555" max="2802" width="8.83203125" style="65"/>
    <col min="2803" max="2803" width="11" style="65" customWidth="1"/>
    <col min="2804" max="2804" width="18.33203125" style="65" customWidth="1"/>
    <col min="2805" max="2806" width="8.1640625" style="65" customWidth="1"/>
    <col min="2807" max="2807" width="8.6640625" style="65" customWidth="1"/>
    <col min="2808" max="2808" width="8.1640625" style="65" customWidth="1"/>
    <col min="2809" max="2809" width="7.83203125" style="65" customWidth="1"/>
    <col min="2810" max="2810" width="7.5" style="65" customWidth="1"/>
    <col min="2811" max="3058" width="8.83203125" style="65"/>
    <col min="3059" max="3059" width="11" style="65" customWidth="1"/>
    <col min="3060" max="3060" width="18.33203125" style="65" customWidth="1"/>
    <col min="3061" max="3062" width="8.1640625" style="65" customWidth="1"/>
    <col min="3063" max="3063" width="8.6640625" style="65" customWidth="1"/>
    <col min="3064" max="3064" width="8.1640625" style="65" customWidth="1"/>
    <col min="3065" max="3065" width="7.83203125" style="65" customWidth="1"/>
    <col min="3066" max="3066" width="7.5" style="65" customWidth="1"/>
    <col min="3067" max="3314" width="8.83203125" style="65"/>
    <col min="3315" max="3315" width="11" style="65" customWidth="1"/>
    <col min="3316" max="3316" width="18.33203125" style="65" customWidth="1"/>
    <col min="3317" max="3318" width="8.1640625" style="65" customWidth="1"/>
    <col min="3319" max="3319" width="8.6640625" style="65" customWidth="1"/>
    <col min="3320" max="3320" width="8.1640625" style="65" customWidth="1"/>
    <col min="3321" max="3321" width="7.83203125" style="65" customWidth="1"/>
    <col min="3322" max="3322" width="7.5" style="65" customWidth="1"/>
    <col min="3323" max="3570" width="8.83203125" style="65"/>
    <col min="3571" max="3571" width="11" style="65" customWidth="1"/>
    <col min="3572" max="3572" width="18.33203125" style="65" customWidth="1"/>
    <col min="3573" max="3574" width="8.1640625" style="65" customWidth="1"/>
    <col min="3575" max="3575" width="8.6640625" style="65" customWidth="1"/>
    <col min="3576" max="3576" width="8.1640625" style="65" customWidth="1"/>
    <col min="3577" max="3577" width="7.83203125" style="65" customWidth="1"/>
    <col min="3578" max="3578" width="7.5" style="65" customWidth="1"/>
    <col min="3579" max="3826" width="8.83203125" style="65"/>
    <col min="3827" max="3827" width="11" style="65" customWidth="1"/>
    <col min="3828" max="3828" width="18.33203125" style="65" customWidth="1"/>
    <col min="3829" max="3830" width="8.1640625" style="65" customWidth="1"/>
    <col min="3831" max="3831" width="8.6640625" style="65" customWidth="1"/>
    <col min="3832" max="3832" width="8.1640625" style="65" customWidth="1"/>
    <col min="3833" max="3833" width="7.83203125" style="65" customWidth="1"/>
    <col min="3834" max="3834" width="7.5" style="65" customWidth="1"/>
    <col min="3835" max="4082" width="8.83203125" style="65"/>
    <col min="4083" max="4083" width="11" style="65" customWidth="1"/>
    <col min="4084" max="4084" width="18.33203125" style="65" customWidth="1"/>
    <col min="4085" max="4086" width="8.1640625" style="65" customWidth="1"/>
    <col min="4087" max="4087" width="8.6640625" style="65" customWidth="1"/>
    <col min="4088" max="4088" width="8.1640625" style="65" customWidth="1"/>
    <col min="4089" max="4089" width="7.83203125" style="65" customWidth="1"/>
    <col min="4090" max="4090" width="7.5" style="65" customWidth="1"/>
    <col min="4091" max="4338" width="8.83203125" style="65"/>
    <col min="4339" max="4339" width="11" style="65" customWidth="1"/>
    <col min="4340" max="4340" width="18.33203125" style="65" customWidth="1"/>
    <col min="4341" max="4342" width="8.1640625" style="65" customWidth="1"/>
    <col min="4343" max="4343" width="8.6640625" style="65" customWidth="1"/>
    <col min="4344" max="4344" width="8.1640625" style="65" customWidth="1"/>
    <col min="4345" max="4345" width="7.83203125" style="65" customWidth="1"/>
    <col min="4346" max="4346" width="7.5" style="65" customWidth="1"/>
    <col min="4347" max="4594" width="8.83203125" style="65"/>
    <col min="4595" max="4595" width="11" style="65" customWidth="1"/>
    <col min="4596" max="4596" width="18.33203125" style="65" customWidth="1"/>
    <col min="4597" max="4598" width="8.1640625" style="65" customWidth="1"/>
    <col min="4599" max="4599" width="8.6640625" style="65" customWidth="1"/>
    <col min="4600" max="4600" width="8.1640625" style="65" customWidth="1"/>
    <col min="4601" max="4601" width="7.83203125" style="65" customWidth="1"/>
    <col min="4602" max="4602" width="7.5" style="65" customWidth="1"/>
    <col min="4603" max="4850" width="8.83203125" style="65"/>
    <col min="4851" max="4851" width="11" style="65" customWidth="1"/>
    <col min="4852" max="4852" width="18.33203125" style="65" customWidth="1"/>
    <col min="4853" max="4854" width="8.1640625" style="65" customWidth="1"/>
    <col min="4855" max="4855" width="8.6640625" style="65" customWidth="1"/>
    <col min="4856" max="4856" width="8.1640625" style="65" customWidth="1"/>
    <col min="4857" max="4857" width="7.83203125" style="65" customWidth="1"/>
    <col min="4858" max="4858" width="7.5" style="65" customWidth="1"/>
    <col min="4859" max="5106" width="8.83203125" style="65"/>
    <col min="5107" max="5107" width="11" style="65" customWidth="1"/>
    <col min="5108" max="5108" width="18.33203125" style="65" customWidth="1"/>
    <col min="5109" max="5110" width="8.1640625" style="65" customWidth="1"/>
    <col min="5111" max="5111" width="8.6640625" style="65" customWidth="1"/>
    <col min="5112" max="5112" width="8.1640625" style="65" customWidth="1"/>
    <col min="5113" max="5113" width="7.83203125" style="65" customWidth="1"/>
    <col min="5114" max="5114" width="7.5" style="65" customWidth="1"/>
    <col min="5115" max="5362" width="8.83203125" style="65"/>
    <col min="5363" max="5363" width="11" style="65" customWidth="1"/>
    <col min="5364" max="5364" width="18.33203125" style="65" customWidth="1"/>
    <col min="5365" max="5366" width="8.1640625" style="65" customWidth="1"/>
    <col min="5367" max="5367" width="8.6640625" style="65" customWidth="1"/>
    <col min="5368" max="5368" width="8.1640625" style="65" customWidth="1"/>
    <col min="5369" max="5369" width="7.83203125" style="65" customWidth="1"/>
    <col min="5370" max="5370" width="7.5" style="65" customWidth="1"/>
    <col min="5371" max="5618" width="8.83203125" style="65"/>
    <col min="5619" max="5619" width="11" style="65" customWidth="1"/>
    <col min="5620" max="5620" width="18.33203125" style="65" customWidth="1"/>
    <col min="5621" max="5622" width="8.1640625" style="65" customWidth="1"/>
    <col min="5623" max="5623" width="8.6640625" style="65" customWidth="1"/>
    <col min="5624" max="5624" width="8.1640625" style="65" customWidth="1"/>
    <col min="5625" max="5625" width="7.83203125" style="65" customWidth="1"/>
    <col min="5626" max="5626" width="7.5" style="65" customWidth="1"/>
    <col min="5627" max="5874" width="8.83203125" style="65"/>
    <col min="5875" max="5875" width="11" style="65" customWidth="1"/>
    <col min="5876" max="5876" width="18.33203125" style="65" customWidth="1"/>
    <col min="5877" max="5878" width="8.1640625" style="65" customWidth="1"/>
    <col min="5879" max="5879" width="8.6640625" style="65" customWidth="1"/>
    <col min="5880" max="5880" width="8.1640625" style="65" customWidth="1"/>
    <col min="5881" max="5881" width="7.83203125" style="65" customWidth="1"/>
    <col min="5882" max="5882" width="7.5" style="65" customWidth="1"/>
    <col min="5883" max="6130" width="8.83203125" style="65"/>
    <col min="6131" max="6131" width="11" style="65" customWidth="1"/>
    <col min="6132" max="6132" width="18.33203125" style="65" customWidth="1"/>
    <col min="6133" max="6134" width="8.1640625" style="65" customWidth="1"/>
    <col min="6135" max="6135" width="8.6640625" style="65" customWidth="1"/>
    <col min="6136" max="6136" width="8.1640625" style="65" customWidth="1"/>
    <col min="6137" max="6137" width="7.83203125" style="65" customWidth="1"/>
    <col min="6138" max="6138" width="7.5" style="65" customWidth="1"/>
    <col min="6139" max="6386" width="8.83203125" style="65"/>
    <col min="6387" max="6387" width="11" style="65" customWidth="1"/>
    <col min="6388" max="6388" width="18.33203125" style="65" customWidth="1"/>
    <col min="6389" max="6390" width="8.1640625" style="65" customWidth="1"/>
    <col min="6391" max="6391" width="8.6640625" style="65" customWidth="1"/>
    <col min="6392" max="6392" width="8.1640625" style="65" customWidth="1"/>
    <col min="6393" max="6393" width="7.83203125" style="65" customWidth="1"/>
    <col min="6394" max="6394" width="7.5" style="65" customWidth="1"/>
    <col min="6395" max="6642" width="8.83203125" style="65"/>
    <col min="6643" max="6643" width="11" style="65" customWidth="1"/>
    <col min="6644" max="6644" width="18.33203125" style="65" customWidth="1"/>
    <col min="6645" max="6646" width="8.1640625" style="65" customWidth="1"/>
    <col min="6647" max="6647" width="8.6640625" style="65" customWidth="1"/>
    <col min="6648" max="6648" width="8.1640625" style="65" customWidth="1"/>
    <col min="6649" max="6649" width="7.83203125" style="65" customWidth="1"/>
    <col min="6650" max="6650" width="7.5" style="65" customWidth="1"/>
    <col min="6651" max="6898" width="8.83203125" style="65"/>
    <col min="6899" max="6899" width="11" style="65" customWidth="1"/>
    <col min="6900" max="6900" width="18.33203125" style="65" customWidth="1"/>
    <col min="6901" max="6902" width="8.1640625" style="65" customWidth="1"/>
    <col min="6903" max="6903" width="8.6640625" style="65" customWidth="1"/>
    <col min="6904" max="6904" width="8.1640625" style="65" customWidth="1"/>
    <col min="6905" max="6905" width="7.83203125" style="65" customWidth="1"/>
    <col min="6906" max="6906" width="7.5" style="65" customWidth="1"/>
    <col min="6907" max="7154" width="8.83203125" style="65"/>
    <col min="7155" max="7155" width="11" style="65" customWidth="1"/>
    <col min="7156" max="7156" width="18.33203125" style="65" customWidth="1"/>
    <col min="7157" max="7158" width="8.1640625" style="65" customWidth="1"/>
    <col min="7159" max="7159" width="8.6640625" style="65" customWidth="1"/>
    <col min="7160" max="7160" width="8.1640625" style="65" customWidth="1"/>
    <col min="7161" max="7161" width="7.83203125" style="65" customWidth="1"/>
    <col min="7162" max="7162" width="7.5" style="65" customWidth="1"/>
    <col min="7163" max="7410" width="8.83203125" style="65"/>
    <col min="7411" max="7411" width="11" style="65" customWidth="1"/>
    <col min="7412" max="7412" width="18.33203125" style="65" customWidth="1"/>
    <col min="7413" max="7414" width="8.1640625" style="65" customWidth="1"/>
    <col min="7415" max="7415" width="8.6640625" style="65" customWidth="1"/>
    <col min="7416" max="7416" width="8.1640625" style="65" customWidth="1"/>
    <col min="7417" max="7417" width="7.83203125" style="65" customWidth="1"/>
    <col min="7418" max="7418" width="7.5" style="65" customWidth="1"/>
    <col min="7419" max="7666" width="8.83203125" style="65"/>
    <col min="7667" max="7667" width="11" style="65" customWidth="1"/>
    <col min="7668" max="7668" width="18.33203125" style="65" customWidth="1"/>
    <col min="7669" max="7670" width="8.1640625" style="65" customWidth="1"/>
    <col min="7671" max="7671" width="8.6640625" style="65" customWidth="1"/>
    <col min="7672" max="7672" width="8.1640625" style="65" customWidth="1"/>
    <col min="7673" max="7673" width="7.83203125" style="65" customWidth="1"/>
    <col min="7674" max="7674" width="7.5" style="65" customWidth="1"/>
    <col min="7675" max="7922" width="8.83203125" style="65"/>
    <col min="7923" max="7923" width="11" style="65" customWidth="1"/>
    <col min="7924" max="7924" width="18.33203125" style="65" customWidth="1"/>
    <col min="7925" max="7926" width="8.1640625" style="65" customWidth="1"/>
    <col min="7927" max="7927" width="8.6640625" style="65" customWidth="1"/>
    <col min="7928" max="7928" width="8.1640625" style="65" customWidth="1"/>
    <col min="7929" max="7929" width="7.83203125" style="65" customWidth="1"/>
    <col min="7930" max="7930" width="7.5" style="65" customWidth="1"/>
    <col min="7931" max="8178" width="8.83203125" style="65"/>
    <col min="8179" max="8179" width="11" style="65" customWidth="1"/>
    <col min="8180" max="8180" width="18.33203125" style="65" customWidth="1"/>
    <col min="8181" max="8182" width="8.1640625" style="65" customWidth="1"/>
    <col min="8183" max="8183" width="8.6640625" style="65" customWidth="1"/>
    <col min="8184" max="8184" width="8.1640625" style="65" customWidth="1"/>
    <col min="8185" max="8185" width="7.83203125" style="65" customWidth="1"/>
    <col min="8186" max="8186" width="7.5" style="65" customWidth="1"/>
    <col min="8187" max="8434" width="8.83203125" style="65"/>
    <col min="8435" max="8435" width="11" style="65" customWidth="1"/>
    <col min="8436" max="8436" width="18.33203125" style="65" customWidth="1"/>
    <col min="8437" max="8438" width="8.1640625" style="65" customWidth="1"/>
    <col min="8439" max="8439" width="8.6640625" style="65" customWidth="1"/>
    <col min="8440" max="8440" width="8.1640625" style="65" customWidth="1"/>
    <col min="8441" max="8441" width="7.83203125" style="65" customWidth="1"/>
    <col min="8442" max="8442" width="7.5" style="65" customWidth="1"/>
    <col min="8443" max="8690" width="8.83203125" style="65"/>
    <col min="8691" max="8691" width="11" style="65" customWidth="1"/>
    <col min="8692" max="8692" width="18.33203125" style="65" customWidth="1"/>
    <col min="8693" max="8694" width="8.1640625" style="65" customWidth="1"/>
    <col min="8695" max="8695" width="8.6640625" style="65" customWidth="1"/>
    <col min="8696" max="8696" width="8.1640625" style="65" customWidth="1"/>
    <col min="8697" max="8697" width="7.83203125" style="65" customWidth="1"/>
    <col min="8698" max="8698" width="7.5" style="65" customWidth="1"/>
    <col min="8699" max="8946" width="8.83203125" style="65"/>
    <col min="8947" max="8947" width="11" style="65" customWidth="1"/>
    <col min="8948" max="8948" width="18.33203125" style="65" customWidth="1"/>
    <col min="8949" max="8950" width="8.1640625" style="65" customWidth="1"/>
    <col min="8951" max="8951" width="8.6640625" style="65" customWidth="1"/>
    <col min="8952" max="8952" width="8.1640625" style="65" customWidth="1"/>
    <col min="8953" max="8953" width="7.83203125" style="65" customWidth="1"/>
    <col min="8954" max="8954" width="7.5" style="65" customWidth="1"/>
    <col min="8955" max="9202" width="8.83203125" style="65"/>
    <col min="9203" max="9203" width="11" style="65" customWidth="1"/>
    <col min="9204" max="9204" width="18.33203125" style="65" customWidth="1"/>
    <col min="9205" max="9206" width="8.1640625" style="65" customWidth="1"/>
    <col min="9207" max="9207" width="8.6640625" style="65" customWidth="1"/>
    <col min="9208" max="9208" width="8.1640625" style="65" customWidth="1"/>
    <col min="9209" max="9209" width="7.83203125" style="65" customWidth="1"/>
    <col min="9210" max="9210" width="7.5" style="65" customWidth="1"/>
    <col min="9211" max="9458" width="8.83203125" style="65"/>
    <col min="9459" max="9459" width="11" style="65" customWidth="1"/>
    <col min="9460" max="9460" width="18.33203125" style="65" customWidth="1"/>
    <col min="9461" max="9462" width="8.1640625" style="65" customWidth="1"/>
    <col min="9463" max="9463" width="8.6640625" style="65" customWidth="1"/>
    <col min="9464" max="9464" width="8.1640625" style="65" customWidth="1"/>
    <col min="9465" max="9465" width="7.83203125" style="65" customWidth="1"/>
    <col min="9466" max="9466" width="7.5" style="65" customWidth="1"/>
    <col min="9467" max="9714" width="8.83203125" style="65"/>
    <col min="9715" max="9715" width="11" style="65" customWidth="1"/>
    <col min="9716" max="9716" width="18.33203125" style="65" customWidth="1"/>
    <col min="9717" max="9718" width="8.1640625" style="65" customWidth="1"/>
    <col min="9719" max="9719" width="8.6640625" style="65" customWidth="1"/>
    <col min="9720" max="9720" width="8.1640625" style="65" customWidth="1"/>
    <col min="9721" max="9721" width="7.83203125" style="65" customWidth="1"/>
    <col min="9722" max="9722" width="7.5" style="65" customWidth="1"/>
    <col min="9723" max="9970" width="8.83203125" style="65"/>
    <col min="9971" max="9971" width="11" style="65" customWidth="1"/>
    <col min="9972" max="9972" width="18.33203125" style="65" customWidth="1"/>
    <col min="9973" max="9974" width="8.1640625" style="65" customWidth="1"/>
    <col min="9975" max="9975" width="8.6640625" style="65" customWidth="1"/>
    <col min="9976" max="9976" width="8.1640625" style="65" customWidth="1"/>
    <col min="9977" max="9977" width="7.83203125" style="65" customWidth="1"/>
    <col min="9978" max="9978" width="7.5" style="65" customWidth="1"/>
    <col min="9979" max="10226" width="8.83203125" style="65"/>
    <col min="10227" max="10227" width="11" style="65" customWidth="1"/>
    <col min="10228" max="10228" width="18.33203125" style="65" customWidth="1"/>
    <col min="10229" max="10230" width="8.1640625" style="65" customWidth="1"/>
    <col min="10231" max="10231" width="8.6640625" style="65" customWidth="1"/>
    <col min="10232" max="10232" width="8.1640625" style="65" customWidth="1"/>
    <col min="10233" max="10233" width="7.83203125" style="65" customWidth="1"/>
    <col min="10234" max="10234" width="7.5" style="65" customWidth="1"/>
    <col min="10235" max="10482" width="8.83203125" style="65"/>
    <col min="10483" max="10483" width="11" style="65" customWidth="1"/>
    <col min="10484" max="10484" width="18.33203125" style="65" customWidth="1"/>
    <col min="10485" max="10486" width="8.1640625" style="65" customWidth="1"/>
    <col min="10487" max="10487" width="8.6640625" style="65" customWidth="1"/>
    <col min="10488" max="10488" width="8.1640625" style="65" customWidth="1"/>
    <col min="10489" max="10489" width="7.83203125" style="65" customWidth="1"/>
    <col min="10490" max="10490" width="7.5" style="65" customWidth="1"/>
    <col min="10491" max="10738" width="8.83203125" style="65"/>
    <col min="10739" max="10739" width="11" style="65" customWidth="1"/>
    <col min="10740" max="10740" width="18.33203125" style="65" customWidth="1"/>
    <col min="10741" max="10742" width="8.1640625" style="65" customWidth="1"/>
    <col min="10743" max="10743" width="8.6640625" style="65" customWidth="1"/>
    <col min="10744" max="10744" width="8.1640625" style="65" customWidth="1"/>
    <col min="10745" max="10745" width="7.83203125" style="65" customWidth="1"/>
    <col min="10746" max="10746" width="7.5" style="65" customWidth="1"/>
    <col min="10747" max="10994" width="8.83203125" style="65"/>
    <col min="10995" max="10995" width="11" style="65" customWidth="1"/>
    <col min="10996" max="10996" width="18.33203125" style="65" customWidth="1"/>
    <col min="10997" max="10998" width="8.1640625" style="65" customWidth="1"/>
    <col min="10999" max="10999" width="8.6640625" style="65" customWidth="1"/>
    <col min="11000" max="11000" width="8.1640625" style="65" customWidth="1"/>
    <col min="11001" max="11001" width="7.83203125" style="65" customWidth="1"/>
    <col min="11002" max="11002" width="7.5" style="65" customWidth="1"/>
    <col min="11003" max="11250" width="8.83203125" style="65"/>
    <col min="11251" max="11251" width="11" style="65" customWidth="1"/>
    <col min="11252" max="11252" width="18.33203125" style="65" customWidth="1"/>
    <col min="11253" max="11254" width="8.1640625" style="65" customWidth="1"/>
    <col min="11255" max="11255" width="8.6640625" style="65" customWidth="1"/>
    <col min="11256" max="11256" width="8.1640625" style="65" customWidth="1"/>
    <col min="11257" max="11257" width="7.83203125" style="65" customWidth="1"/>
    <col min="11258" max="11258" width="7.5" style="65" customWidth="1"/>
    <col min="11259" max="11506" width="8.83203125" style="65"/>
    <col min="11507" max="11507" width="11" style="65" customWidth="1"/>
    <col min="11508" max="11508" width="18.33203125" style="65" customWidth="1"/>
    <col min="11509" max="11510" width="8.1640625" style="65" customWidth="1"/>
    <col min="11511" max="11511" width="8.6640625" style="65" customWidth="1"/>
    <col min="11512" max="11512" width="8.1640625" style="65" customWidth="1"/>
    <col min="11513" max="11513" width="7.83203125" style="65" customWidth="1"/>
    <col min="11514" max="11514" width="7.5" style="65" customWidth="1"/>
    <col min="11515" max="11762" width="8.83203125" style="65"/>
    <col min="11763" max="11763" width="11" style="65" customWidth="1"/>
    <col min="11764" max="11764" width="18.33203125" style="65" customWidth="1"/>
    <col min="11765" max="11766" width="8.1640625" style="65" customWidth="1"/>
    <col min="11767" max="11767" width="8.6640625" style="65" customWidth="1"/>
    <col min="11768" max="11768" width="8.1640625" style="65" customWidth="1"/>
    <col min="11769" max="11769" width="7.83203125" style="65" customWidth="1"/>
    <col min="11770" max="11770" width="7.5" style="65" customWidth="1"/>
    <col min="11771" max="12018" width="8.83203125" style="65"/>
    <col min="12019" max="12019" width="11" style="65" customWidth="1"/>
    <col min="12020" max="12020" width="18.33203125" style="65" customWidth="1"/>
    <col min="12021" max="12022" width="8.1640625" style="65" customWidth="1"/>
    <col min="12023" max="12023" width="8.6640625" style="65" customWidth="1"/>
    <col min="12024" max="12024" width="8.1640625" style="65" customWidth="1"/>
    <col min="12025" max="12025" width="7.83203125" style="65" customWidth="1"/>
    <col min="12026" max="12026" width="7.5" style="65" customWidth="1"/>
    <col min="12027" max="12274" width="8.83203125" style="65"/>
    <col min="12275" max="12275" width="11" style="65" customWidth="1"/>
    <col min="12276" max="12276" width="18.33203125" style="65" customWidth="1"/>
    <col min="12277" max="12278" width="8.1640625" style="65" customWidth="1"/>
    <col min="12279" max="12279" width="8.6640625" style="65" customWidth="1"/>
    <col min="12280" max="12280" width="8.1640625" style="65" customWidth="1"/>
    <col min="12281" max="12281" width="7.83203125" style="65" customWidth="1"/>
    <col min="12282" max="12282" width="7.5" style="65" customWidth="1"/>
    <col min="12283" max="12530" width="8.83203125" style="65"/>
    <col min="12531" max="12531" width="11" style="65" customWidth="1"/>
    <col min="12532" max="12532" width="18.33203125" style="65" customWidth="1"/>
    <col min="12533" max="12534" width="8.1640625" style="65" customWidth="1"/>
    <col min="12535" max="12535" width="8.6640625" style="65" customWidth="1"/>
    <col min="12536" max="12536" width="8.1640625" style="65" customWidth="1"/>
    <col min="12537" max="12537" width="7.83203125" style="65" customWidth="1"/>
    <col min="12538" max="12538" width="7.5" style="65" customWidth="1"/>
    <col min="12539" max="12786" width="8.83203125" style="65"/>
    <col min="12787" max="12787" width="11" style="65" customWidth="1"/>
    <col min="12788" max="12788" width="18.33203125" style="65" customWidth="1"/>
    <col min="12789" max="12790" width="8.1640625" style="65" customWidth="1"/>
    <col min="12791" max="12791" width="8.6640625" style="65" customWidth="1"/>
    <col min="12792" max="12792" width="8.1640625" style="65" customWidth="1"/>
    <col min="12793" max="12793" width="7.83203125" style="65" customWidth="1"/>
    <col min="12794" max="12794" width="7.5" style="65" customWidth="1"/>
    <col min="12795" max="13042" width="8.83203125" style="65"/>
    <col min="13043" max="13043" width="11" style="65" customWidth="1"/>
    <col min="13044" max="13044" width="18.33203125" style="65" customWidth="1"/>
    <col min="13045" max="13046" width="8.1640625" style="65" customWidth="1"/>
    <col min="13047" max="13047" width="8.6640625" style="65" customWidth="1"/>
    <col min="13048" max="13048" width="8.1640625" style="65" customWidth="1"/>
    <col min="13049" max="13049" width="7.83203125" style="65" customWidth="1"/>
    <col min="13050" max="13050" width="7.5" style="65" customWidth="1"/>
    <col min="13051" max="13298" width="8.83203125" style="65"/>
    <col min="13299" max="13299" width="11" style="65" customWidth="1"/>
    <col min="13300" max="13300" width="18.33203125" style="65" customWidth="1"/>
    <col min="13301" max="13302" width="8.1640625" style="65" customWidth="1"/>
    <col min="13303" max="13303" width="8.6640625" style="65" customWidth="1"/>
    <col min="13304" max="13304" width="8.1640625" style="65" customWidth="1"/>
    <col min="13305" max="13305" width="7.83203125" style="65" customWidth="1"/>
    <col min="13306" max="13306" width="7.5" style="65" customWidth="1"/>
    <col min="13307" max="13554" width="8.83203125" style="65"/>
    <col min="13555" max="13555" width="11" style="65" customWidth="1"/>
    <col min="13556" max="13556" width="18.33203125" style="65" customWidth="1"/>
    <col min="13557" max="13558" width="8.1640625" style="65" customWidth="1"/>
    <col min="13559" max="13559" width="8.6640625" style="65" customWidth="1"/>
    <col min="13560" max="13560" width="8.1640625" style="65" customWidth="1"/>
    <col min="13561" max="13561" width="7.83203125" style="65" customWidth="1"/>
    <col min="13562" max="13562" width="7.5" style="65" customWidth="1"/>
    <col min="13563" max="13810" width="8.83203125" style="65"/>
    <col min="13811" max="13811" width="11" style="65" customWidth="1"/>
    <col min="13812" max="13812" width="18.33203125" style="65" customWidth="1"/>
    <col min="13813" max="13814" width="8.1640625" style="65" customWidth="1"/>
    <col min="13815" max="13815" width="8.6640625" style="65" customWidth="1"/>
    <col min="13816" max="13816" width="8.1640625" style="65" customWidth="1"/>
    <col min="13817" max="13817" width="7.83203125" style="65" customWidth="1"/>
    <col min="13818" max="13818" width="7.5" style="65" customWidth="1"/>
    <col min="13819" max="14066" width="8.83203125" style="65"/>
    <col min="14067" max="14067" width="11" style="65" customWidth="1"/>
    <col min="14068" max="14068" width="18.33203125" style="65" customWidth="1"/>
    <col min="14069" max="14070" width="8.1640625" style="65" customWidth="1"/>
    <col min="14071" max="14071" width="8.6640625" style="65" customWidth="1"/>
    <col min="14072" max="14072" width="8.1640625" style="65" customWidth="1"/>
    <col min="14073" max="14073" width="7.83203125" style="65" customWidth="1"/>
    <col min="14074" max="14074" width="7.5" style="65" customWidth="1"/>
    <col min="14075" max="14322" width="8.83203125" style="65"/>
    <col min="14323" max="14323" width="11" style="65" customWidth="1"/>
    <col min="14324" max="14324" width="18.33203125" style="65" customWidth="1"/>
    <col min="14325" max="14326" width="8.1640625" style="65" customWidth="1"/>
    <col min="14327" max="14327" width="8.6640625" style="65" customWidth="1"/>
    <col min="14328" max="14328" width="8.1640625" style="65" customWidth="1"/>
    <col min="14329" max="14329" width="7.83203125" style="65" customWidth="1"/>
    <col min="14330" max="14330" width="7.5" style="65" customWidth="1"/>
    <col min="14331" max="14578" width="8.83203125" style="65"/>
    <col min="14579" max="14579" width="11" style="65" customWidth="1"/>
    <col min="14580" max="14580" width="18.33203125" style="65" customWidth="1"/>
    <col min="14581" max="14582" width="8.1640625" style="65" customWidth="1"/>
    <col min="14583" max="14583" width="8.6640625" style="65" customWidth="1"/>
    <col min="14584" max="14584" width="8.1640625" style="65" customWidth="1"/>
    <col min="14585" max="14585" width="7.83203125" style="65" customWidth="1"/>
    <col min="14586" max="14586" width="7.5" style="65" customWidth="1"/>
    <col min="14587" max="14834" width="8.83203125" style="65"/>
    <col min="14835" max="14835" width="11" style="65" customWidth="1"/>
    <col min="14836" max="14836" width="18.33203125" style="65" customWidth="1"/>
    <col min="14837" max="14838" width="8.1640625" style="65" customWidth="1"/>
    <col min="14839" max="14839" width="8.6640625" style="65" customWidth="1"/>
    <col min="14840" max="14840" width="8.1640625" style="65" customWidth="1"/>
    <col min="14841" max="14841" width="7.83203125" style="65" customWidth="1"/>
    <col min="14842" max="14842" width="7.5" style="65" customWidth="1"/>
    <col min="14843" max="15090" width="8.83203125" style="65"/>
    <col min="15091" max="15091" width="11" style="65" customWidth="1"/>
    <col min="15092" max="15092" width="18.33203125" style="65" customWidth="1"/>
    <col min="15093" max="15094" width="8.1640625" style="65" customWidth="1"/>
    <col min="15095" max="15095" width="8.6640625" style="65" customWidth="1"/>
    <col min="15096" max="15096" width="8.1640625" style="65" customWidth="1"/>
    <col min="15097" max="15097" width="7.83203125" style="65" customWidth="1"/>
    <col min="15098" max="15098" width="7.5" style="65" customWidth="1"/>
    <col min="15099" max="15346" width="8.83203125" style="65"/>
    <col min="15347" max="15347" width="11" style="65" customWidth="1"/>
    <col min="15348" max="15348" width="18.33203125" style="65" customWidth="1"/>
    <col min="15349" max="15350" width="8.1640625" style="65" customWidth="1"/>
    <col min="15351" max="15351" width="8.6640625" style="65" customWidth="1"/>
    <col min="15352" max="15352" width="8.1640625" style="65" customWidth="1"/>
    <col min="15353" max="15353" width="7.83203125" style="65" customWidth="1"/>
    <col min="15354" max="15354" width="7.5" style="65" customWidth="1"/>
    <col min="15355" max="15602" width="8.83203125" style="65"/>
    <col min="15603" max="15603" width="11" style="65" customWidth="1"/>
    <col min="15604" max="15604" width="18.33203125" style="65" customWidth="1"/>
    <col min="15605" max="15606" width="8.1640625" style="65" customWidth="1"/>
    <col min="15607" max="15607" width="8.6640625" style="65" customWidth="1"/>
    <col min="15608" max="15608" width="8.1640625" style="65" customWidth="1"/>
    <col min="15609" max="15609" width="7.83203125" style="65" customWidth="1"/>
    <col min="15610" max="15610" width="7.5" style="65" customWidth="1"/>
    <col min="15611" max="15858" width="8.83203125" style="65"/>
    <col min="15859" max="15859" width="11" style="65" customWidth="1"/>
    <col min="15860" max="15860" width="18.33203125" style="65" customWidth="1"/>
    <col min="15861" max="15862" width="8.1640625" style="65" customWidth="1"/>
    <col min="15863" max="15863" width="8.6640625" style="65" customWidth="1"/>
    <col min="15864" max="15864" width="8.1640625" style="65" customWidth="1"/>
    <col min="15865" max="15865" width="7.83203125" style="65" customWidth="1"/>
    <col min="15866" max="15866" width="7.5" style="65" customWidth="1"/>
    <col min="15867" max="16114" width="8.83203125" style="65"/>
    <col min="16115" max="16115" width="11" style="65" customWidth="1"/>
    <col min="16116" max="16116" width="18.33203125" style="65" customWidth="1"/>
    <col min="16117" max="16118" width="8.1640625" style="65" customWidth="1"/>
    <col min="16119" max="16119" width="8.6640625" style="65" customWidth="1"/>
    <col min="16120" max="16120" width="8.1640625" style="65" customWidth="1"/>
    <col min="16121" max="16121" width="7.83203125" style="65" customWidth="1"/>
    <col min="16122" max="16122" width="7.5" style="65" customWidth="1"/>
    <col min="16123" max="16384" width="8.83203125" style="65"/>
  </cols>
  <sheetData>
    <row r="1" spans="1:7" s="58" customFormat="1" x14ac:dyDescent="0.2">
      <c r="A1" s="58" t="s">
        <v>160</v>
      </c>
    </row>
    <row r="3" spans="1:7" s="58" customFormat="1" x14ac:dyDescent="0.2">
      <c r="A3" s="58" t="s">
        <v>161</v>
      </c>
      <c r="G3" s="102"/>
    </row>
    <row r="4" spans="1:7" s="58" customFormat="1" x14ac:dyDescent="0.2">
      <c r="A4" s="58" t="s">
        <v>162</v>
      </c>
      <c r="G4" s="102"/>
    </row>
    <row r="5" spans="1:7" s="58" customFormat="1" x14ac:dyDescent="0.2">
      <c r="A5" s="58" t="s">
        <v>285</v>
      </c>
      <c r="G5" s="102"/>
    </row>
    <row r="6" spans="1:7" s="58" customFormat="1" x14ac:dyDescent="0.2">
      <c r="A6" s="58" t="s">
        <v>286</v>
      </c>
    </row>
    <row r="7" spans="1:7" s="3" customFormat="1" x14ac:dyDescent="0.2">
      <c r="A7" s="3" t="s">
        <v>287</v>
      </c>
    </row>
    <row r="8" spans="1:7" s="58" customFormat="1" x14ac:dyDescent="0.2">
      <c r="A8" s="59" t="s">
        <v>167</v>
      </c>
      <c r="B8" s="59"/>
      <c r="C8" s="59"/>
      <c r="G8" s="102"/>
    </row>
    <row r="9" spans="1:7" s="58" customFormat="1" ht="17" thickBot="1" x14ac:dyDescent="0.25">
      <c r="A9" s="58" t="s">
        <v>133</v>
      </c>
      <c r="C9" s="31">
        <v>5500</v>
      </c>
      <c r="D9" s="31">
        <v>4500</v>
      </c>
      <c r="G9" s="102"/>
    </row>
    <row r="10" spans="1:7" s="58" customFormat="1" ht="17" thickBot="1" x14ac:dyDescent="0.25">
      <c r="A10" s="60" t="s">
        <v>168</v>
      </c>
      <c r="B10" s="61" t="s">
        <v>169</v>
      </c>
      <c r="C10" s="61" t="s">
        <v>26</v>
      </c>
      <c r="D10" s="61" t="s">
        <v>3</v>
      </c>
      <c r="G10" s="102"/>
    </row>
    <row r="11" spans="1:7" s="62" customFormat="1" x14ac:dyDescent="0.2">
      <c r="A11" s="37">
        <v>44050</v>
      </c>
      <c r="B11" s="38" t="s">
        <v>288</v>
      </c>
      <c r="C11" s="38">
        <v>100</v>
      </c>
      <c r="D11" s="38">
        <v>200</v>
      </c>
      <c r="G11" s="68"/>
    </row>
    <row r="12" spans="1:7" s="62" customFormat="1" x14ac:dyDescent="0.2">
      <c r="A12" s="37">
        <v>44050</v>
      </c>
      <c r="B12" s="38" t="s">
        <v>289</v>
      </c>
      <c r="C12" s="38">
        <v>200</v>
      </c>
      <c r="D12" s="38">
        <v>400</v>
      </c>
      <c r="G12" s="68"/>
    </row>
    <row r="13" spans="1:7" s="3" customFormat="1" x14ac:dyDescent="0.2">
      <c r="A13" s="37">
        <v>44050</v>
      </c>
      <c r="B13" s="38" t="s">
        <v>290</v>
      </c>
      <c r="C13" s="38">
        <v>85</v>
      </c>
      <c r="D13" s="38">
        <v>200</v>
      </c>
      <c r="G13" s="103"/>
    </row>
    <row r="14" spans="1:7" s="62" customFormat="1" x14ac:dyDescent="0.2">
      <c r="A14" s="37" t="s">
        <v>263</v>
      </c>
      <c r="B14" s="38" t="s">
        <v>291</v>
      </c>
      <c r="C14" s="38">
        <v>100</v>
      </c>
      <c r="D14" s="38">
        <v>120</v>
      </c>
      <c r="G14" s="68"/>
    </row>
    <row r="15" spans="1:7" s="62" customFormat="1" x14ac:dyDescent="0.2">
      <c r="A15" s="37" t="s">
        <v>33</v>
      </c>
      <c r="B15" s="38" t="s">
        <v>292</v>
      </c>
      <c r="C15" s="38"/>
      <c r="D15" s="38">
        <v>100</v>
      </c>
      <c r="G15" s="68"/>
    </row>
    <row r="16" spans="1:7" s="62" customFormat="1" x14ac:dyDescent="0.2">
      <c r="A16" s="37" t="s">
        <v>35</v>
      </c>
      <c r="B16" s="38" t="s">
        <v>293</v>
      </c>
      <c r="C16" s="38">
        <v>45</v>
      </c>
      <c r="D16" s="38">
        <v>120</v>
      </c>
      <c r="G16" s="68"/>
    </row>
    <row r="17" spans="1:7" s="62" customFormat="1" x14ac:dyDescent="0.2">
      <c r="A17" s="37" t="s">
        <v>201</v>
      </c>
      <c r="B17" s="38" t="s">
        <v>294</v>
      </c>
      <c r="C17" s="38">
        <v>100</v>
      </c>
      <c r="D17" s="38">
        <v>150</v>
      </c>
      <c r="G17" s="68"/>
    </row>
    <row r="18" spans="1:7" s="62" customFormat="1" x14ac:dyDescent="0.2">
      <c r="A18" s="37" t="s">
        <v>269</v>
      </c>
      <c r="B18" s="38" t="s">
        <v>295</v>
      </c>
      <c r="C18" s="38">
        <v>120</v>
      </c>
      <c r="D18" s="38">
        <v>150</v>
      </c>
      <c r="G18" s="68"/>
    </row>
    <row r="19" spans="1:7" s="62" customFormat="1" x14ac:dyDescent="0.2">
      <c r="A19" s="35" t="s">
        <v>42</v>
      </c>
      <c r="B19" s="36" t="s">
        <v>296</v>
      </c>
      <c r="C19" s="38">
        <v>250</v>
      </c>
      <c r="D19" s="38">
        <v>520</v>
      </c>
      <c r="G19" s="68"/>
    </row>
    <row r="20" spans="1:7" s="62" customFormat="1" ht="17" thickBot="1" x14ac:dyDescent="0.25">
      <c r="A20" s="104" t="s">
        <v>140</v>
      </c>
      <c r="B20" s="67" t="s">
        <v>297</v>
      </c>
      <c r="C20" s="67"/>
      <c r="D20" s="67">
        <v>40</v>
      </c>
      <c r="G20" s="68"/>
    </row>
    <row r="21" spans="1:7" s="3" customFormat="1" ht="17" thickBot="1" x14ac:dyDescent="0.25">
      <c r="A21" s="63" t="s">
        <v>142</v>
      </c>
      <c r="B21" s="64"/>
      <c r="C21" s="64">
        <f>SUM(C11:C20)</f>
        <v>1000</v>
      </c>
      <c r="D21" s="64">
        <f>SUM(D11:D20)</f>
        <v>2000</v>
      </c>
      <c r="G21" s="103"/>
    </row>
    <row r="22" spans="1:7" s="62" customFormat="1" ht="17" thickBot="1" x14ac:dyDescent="0.25">
      <c r="A22" s="35"/>
      <c r="B22" s="36"/>
      <c r="C22" s="36"/>
      <c r="D22" s="36"/>
      <c r="G22" s="68"/>
    </row>
    <row r="23" spans="1:7" s="103" customFormat="1" ht="17" thickBot="1" x14ac:dyDescent="0.25">
      <c r="A23" s="63" t="s">
        <v>147</v>
      </c>
      <c r="B23" s="64"/>
      <c r="C23" s="64">
        <f>SUM(C21:C22)</f>
        <v>1000</v>
      </c>
      <c r="D23" s="64">
        <f>SUM(D21:D22)</f>
        <v>2000</v>
      </c>
    </row>
    <row r="24" spans="1:7" ht="17" thickBot="1" x14ac:dyDescent="0.25">
      <c r="A24" s="69"/>
      <c r="B24" s="69"/>
      <c r="C24" s="69"/>
      <c r="D24" s="69"/>
    </row>
    <row r="25" spans="1:7" s="103" customFormat="1" ht="17" thickBot="1" x14ac:dyDescent="0.25">
      <c r="A25" s="63" t="s">
        <v>148</v>
      </c>
      <c r="B25" s="64"/>
      <c r="C25" s="64">
        <f>SUM(C23:C24)</f>
        <v>1000</v>
      </c>
      <c r="D25" s="64">
        <f>SUM(D23:D24)</f>
        <v>2000</v>
      </c>
    </row>
    <row r="26" spans="1:7" x14ac:dyDescent="0.25">
      <c r="A26" s="106" t="s">
        <v>105</v>
      </c>
      <c r="B26" s="87" t="s">
        <v>63</v>
      </c>
      <c r="C26" s="107">
        <v>-60</v>
      </c>
      <c r="D26" s="69"/>
      <c r="E26" s="58" t="s">
        <v>298</v>
      </c>
      <c r="F26" s="58"/>
    </row>
    <row r="27" spans="1:7" x14ac:dyDescent="0.25">
      <c r="A27" s="106" t="s">
        <v>105</v>
      </c>
      <c r="B27" s="87" t="s">
        <v>63</v>
      </c>
      <c r="C27" s="107">
        <v>-220</v>
      </c>
      <c r="D27" s="69"/>
      <c r="E27" s="58" t="s">
        <v>298</v>
      </c>
      <c r="F27" s="58"/>
    </row>
    <row r="28" spans="1:7" ht="17" thickBot="1" x14ac:dyDescent="0.3">
      <c r="A28" s="106" t="s">
        <v>107</v>
      </c>
      <c r="B28" s="87" t="s">
        <v>63</v>
      </c>
      <c r="C28" s="108">
        <v>-61</v>
      </c>
      <c r="D28" s="69"/>
      <c r="E28" s="58" t="s">
        <v>298</v>
      </c>
      <c r="F28" s="58"/>
    </row>
    <row r="29" spans="1:7" s="103" customFormat="1" ht="17" thickBot="1" x14ac:dyDescent="0.25">
      <c r="A29" s="63" t="s">
        <v>152</v>
      </c>
      <c r="B29" s="64"/>
      <c r="C29" s="64">
        <f>SUM(C25:C28)</f>
        <v>659</v>
      </c>
      <c r="D29" s="64">
        <f>SUM(D25:D28)</f>
        <v>2000</v>
      </c>
    </row>
    <row r="30" spans="1:7" s="62" customFormat="1" x14ac:dyDescent="0.2">
      <c r="A30" s="37">
        <v>44023</v>
      </c>
      <c r="B30" s="38" t="s">
        <v>63</v>
      </c>
      <c r="C30" s="38">
        <v>-100</v>
      </c>
      <c r="D30" s="38"/>
      <c r="G30" s="68"/>
    </row>
    <row r="31" spans="1:7" s="62" customFormat="1" x14ac:dyDescent="0.2">
      <c r="A31" s="73">
        <v>44115</v>
      </c>
      <c r="B31" s="74" t="s">
        <v>63</v>
      </c>
      <c r="C31" s="74">
        <v>-84</v>
      </c>
      <c r="D31" s="74"/>
      <c r="G31" s="68"/>
    </row>
    <row r="32" spans="1:7" s="62" customFormat="1" x14ac:dyDescent="0.2">
      <c r="A32" s="73">
        <v>44115</v>
      </c>
      <c r="B32" s="74" t="s">
        <v>63</v>
      </c>
      <c r="C32" s="74">
        <v>-436</v>
      </c>
      <c r="D32" s="74"/>
      <c r="G32" s="68"/>
    </row>
    <row r="33" spans="1:7" s="62" customFormat="1" x14ac:dyDescent="0.2">
      <c r="A33" s="73">
        <v>44146</v>
      </c>
      <c r="B33" s="74" t="s">
        <v>63</v>
      </c>
      <c r="C33" s="74">
        <v>-23</v>
      </c>
      <c r="D33" s="74"/>
      <c r="G33" s="68"/>
    </row>
    <row r="34" spans="1:7" s="62" customFormat="1" ht="17" thickBot="1" x14ac:dyDescent="0.25">
      <c r="A34" s="73">
        <v>44146</v>
      </c>
      <c r="B34" s="74" t="s">
        <v>63</v>
      </c>
      <c r="C34" s="74">
        <v>-16</v>
      </c>
      <c r="D34" s="74"/>
      <c r="G34" s="68"/>
    </row>
    <row r="35" spans="1:7" s="103" customFormat="1" ht="17" thickBot="1" x14ac:dyDescent="0.25">
      <c r="A35" s="63" t="s">
        <v>155</v>
      </c>
      <c r="B35" s="64"/>
      <c r="C35" s="64">
        <f>SUM(C29:C34)</f>
        <v>0</v>
      </c>
      <c r="D35" s="64">
        <f>SUM(D29:D34)</f>
        <v>2000</v>
      </c>
    </row>
    <row r="36" spans="1:7" ht="17" thickBot="1" x14ac:dyDescent="0.25">
      <c r="A36" s="109"/>
      <c r="B36" s="82"/>
      <c r="C36" s="82"/>
      <c r="D36" s="82"/>
    </row>
    <row r="37" spans="1:7" s="103" customFormat="1" ht="17" thickBot="1" x14ac:dyDescent="0.25">
      <c r="A37" s="63" t="s">
        <v>156</v>
      </c>
      <c r="B37" s="64"/>
      <c r="C37" s="64">
        <f>SUM(C35:C36)</f>
        <v>0</v>
      </c>
      <c r="D37" s="64">
        <f>SUM(D35:D36)</f>
        <v>2000</v>
      </c>
    </row>
    <row r="38" spans="1:7" s="62" customFormat="1" x14ac:dyDescent="0.25">
      <c r="A38" s="12">
        <v>44378</v>
      </c>
      <c r="B38" s="13" t="s">
        <v>63</v>
      </c>
      <c r="C38" s="74"/>
      <c r="D38" s="74">
        <v>-220</v>
      </c>
      <c r="E38" s="62" t="s">
        <v>299</v>
      </c>
      <c r="G38" s="68"/>
    </row>
    <row r="39" spans="1:7" s="62" customFormat="1" ht="17" thickBot="1" x14ac:dyDescent="0.25">
      <c r="A39" s="73" t="s">
        <v>1553</v>
      </c>
      <c r="B39" s="74" t="s">
        <v>63</v>
      </c>
      <c r="C39" s="74"/>
      <c r="D39" s="74">
        <v>-22</v>
      </c>
      <c r="E39" s="62" t="s">
        <v>2447</v>
      </c>
      <c r="G39" s="68"/>
    </row>
    <row r="40" spans="1:7" s="103" customFormat="1" ht="17" thickBot="1" x14ac:dyDescent="0.25">
      <c r="A40" s="63" t="s">
        <v>2459</v>
      </c>
      <c r="B40" s="64"/>
      <c r="C40" s="64">
        <f>SUM(C37:C39)</f>
        <v>0</v>
      </c>
      <c r="D40" s="64">
        <f>SUM(D37:D39)</f>
        <v>1758</v>
      </c>
    </row>
    <row r="41" spans="1:7" x14ac:dyDescent="0.25">
      <c r="A41" s="76">
        <v>44318</v>
      </c>
      <c r="B41" s="78" t="s">
        <v>63</v>
      </c>
      <c r="C41" s="82"/>
      <c r="D41" s="82">
        <v>-228</v>
      </c>
      <c r="E41" s="65" t="s">
        <v>299</v>
      </c>
    </row>
    <row r="42" spans="1:7" x14ac:dyDescent="0.2">
      <c r="A42" s="37">
        <v>44441</v>
      </c>
      <c r="B42" s="38" t="s">
        <v>63</v>
      </c>
      <c r="C42" s="82"/>
      <c r="D42" s="82">
        <v>-208</v>
      </c>
    </row>
    <row r="43" spans="1:7" x14ac:dyDescent="0.2">
      <c r="A43" s="37">
        <v>44441</v>
      </c>
      <c r="B43" s="38" t="s">
        <v>63</v>
      </c>
      <c r="C43" s="82"/>
      <c r="D43" s="82">
        <v>-41</v>
      </c>
      <c r="E43" s="65" t="s">
        <v>2447</v>
      </c>
    </row>
    <row r="44" spans="1:7" x14ac:dyDescent="0.2">
      <c r="A44" s="73" t="s">
        <v>2512</v>
      </c>
      <c r="B44" s="74" t="s">
        <v>63</v>
      </c>
      <c r="C44" s="82"/>
      <c r="D44" s="82">
        <v>-197</v>
      </c>
    </row>
    <row r="45" spans="1:7" s="72" customFormat="1" x14ac:dyDescent="0.25">
      <c r="A45" s="431"/>
      <c r="B45" s="726" t="s">
        <v>967</v>
      </c>
      <c r="C45" s="342"/>
      <c r="D45" s="342">
        <v>-1084</v>
      </c>
      <c r="E45" s="72" t="s">
        <v>211</v>
      </c>
      <c r="G45" s="813"/>
    </row>
    <row r="46" spans="1:7" x14ac:dyDescent="0.2">
      <c r="A46" s="82"/>
      <c r="B46" s="82"/>
      <c r="C46" s="82"/>
      <c r="D46" s="82"/>
    </row>
    <row r="47" spans="1:7" ht="17" thickBot="1" x14ac:dyDescent="0.25">
      <c r="A47" s="82"/>
      <c r="B47" s="82"/>
      <c r="C47" s="82"/>
      <c r="D47" s="82">
        <f>SUM(D40:D45)</f>
        <v>0</v>
      </c>
    </row>
    <row r="48" spans="1:7" ht="17" thickBot="1" x14ac:dyDescent="0.25">
      <c r="A48" s="88" t="s">
        <v>228</v>
      </c>
      <c r="B48" s="89"/>
      <c r="C48" s="89">
        <f>SUM(C11:C20)</f>
        <v>1000</v>
      </c>
      <c r="D48" s="89">
        <f>SUM(D11:D20)</f>
        <v>2000</v>
      </c>
    </row>
    <row r="49" spans="1:7" ht="17" thickBot="1" x14ac:dyDescent="0.25">
      <c r="A49" s="90" t="s">
        <v>300</v>
      </c>
      <c r="B49" s="91"/>
      <c r="C49" s="92">
        <v>1000</v>
      </c>
      <c r="D49" s="92">
        <v>2000</v>
      </c>
    </row>
    <row r="50" spans="1:7" s="58" customFormat="1" ht="17" thickBot="1" x14ac:dyDescent="0.25">
      <c r="A50" s="88" t="s">
        <v>301</v>
      </c>
      <c r="B50" s="89"/>
      <c r="C50" s="93">
        <f>SUM(C48-C49)</f>
        <v>0</v>
      </c>
      <c r="D50" s="93">
        <f>SUM(D48-D49)</f>
        <v>0</v>
      </c>
      <c r="G50" s="102"/>
    </row>
    <row r="51" spans="1:7" ht="17" thickBot="1" x14ac:dyDescent="0.25">
      <c r="C51" s="61" t="s">
        <v>26</v>
      </c>
      <c r="D51" s="61" t="s">
        <v>3</v>
      </c>
    </row>
    <row r="52" spans="1:7" x14ac:dyDescent="0.2">
      <c r="A52" s="59" t="s">
        <v>231</v>
      </c>
      <c r="B52" s="58"/>
      <c r="C52" s="58"/>
      <c r="D52" s="58"/>
      <c r="E52" s="58"/>
      <c r="F52" s="58"/>
      <c r="G52" s="102"/>
    </row>
    <row r="53" spans="1:7" x14ac:dyDescent="0.2">
      <c r="A53" s="59" t="s">
        <v>232</v>
      </c>
      <c r="B53" s="59"/>
      <c r="C53" s="59"/>
      <c r="D53" s="59"/>
      <c r="E53" s="59"/>
      <c r="F53" s="59"/>
      <c r="G53" s="102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tabColor rgb="FFC00000"/>
  </sheetPr>
  <dimension ref="A1:J71"/>
  <sheetViews>
    <sheetView topLeftCell="A52" workbookViewId="0">
      <selection activeCell="B63" sqref="B63"/>
    </sheetView>
  </sheetViews>
  <sheetFormatPr baseColWidth="10" defaultColWidth="8.83203125" defaultRowHeight="16" x14ac:dyDescent="0.2"/>
  <cols>
    <col min="1" max="1" width="14.6640625" style="65" customWidth="1"/>
    <col min="2" max="2" width="20.83203125" style="65" customWidth="1"/>
    <col min="3" max="8" width="12.1640625" style="65" customWidth="1"/>
    <col min="9" max="9" width="13.33203125" style="65" customWidth="1"/>
    <col min="10" max="247" width="8.83203125" style="65"/>
    <col min="248" max="248" width="11" style="65" customWidth="1"/>
    <col min="249" max="249" width="18.33203125" style="65" customWidth="1"/>
    <col min="250" max="251" width="8.1640625" style="65" customWidth="1"/>
    <col min="252" max="252" width="8.6640625" style="65" customWidth="1"/>
    <col min="253" max="253" width="8.1640625" style="65" customWidth="1"/>
    <col min="254" max="254" width="7.83203125" style="65" customWidth="1"/>
    <col min="255" max="255" width="7.5" style="65" customWidth="1"/>
    <col min="256" max="503" width="8.83203125" style="65"/>
    <col min="504" max="504" width="11" style="65" customWidth="1"/>
    <col min="505" max="505" width="18.33203125" style="65" customWidth="1"/>
    <col min="506" max="507" width="8.1640625" style="65" customWidth="1"/>
    <col min="508" max="508" width="8.6640625" style="65" customWidth="1"/>
    <col min="509" max="509" width="8.1640625" style="65" customWidth="1"/>
    <col min="510" max="510" width="7.83203125" style="65" customWidth="1"/>
    <col min="511" max="511" width="7.5" style="65" customWidth="1"/>
    <col min="512" max="759" width="8.83203125" style="65"/>
    <col min="760" max="760" width="11" style="65" customWidth="1"/>
    <col min="761" max="761" width="18.33203125" style="65" customWidth="1"/>
    <col min="762" max="763" width="8.1640625" style="65" customWidth="1"/>
    <col min="764" max="764" width="8.6640625" style="65" customWidth="1"/>
    <col min="765" max="765" width="8.1640625" style="65" customWidth="1"/>
    <col min="766" max="766" width="7.83203125" style="65" customWidth="1"/>
    <col min="767" max="767" width="7.5" style="65" customWidth="1"/>
    <col min="768" max="1015" width="8.83203125" style="65"/>
    <col min="1016" max="1016" width="11" style="65" customWidth="1"/>
    <col min="1017" max="1017" width="18.33203125" style="65" customWidth="1"/>
    <col min="1018" max="1019" width="8.1640625" style="65" customWidth="1"/>
    <col min="1020" max="1020" width="8.6640625" style="65" customWidth="1"/>
    <col min="1021" max="1021" width="8.1640625" style="65" customWidth="1"/>
    <col min="1022" max="1022" width="7.83203125" style="65" customWidth="1"/>
    <col min="1023" max="1023" width="7.5" style="65" customWidth="1"/>
    <col min="1024" max="1271" width="8.83203125" style="65"/>
    <col min="1272" max="1272" width="11" style="65" customWidth="1"/>
    <col min="1273" max="1273" width="18.33203125" style="65" customWidth="1"/>
    <col min="1274" max="1275" width="8.1640625" style="65" customWidth="1"/>
    <col min="1276" max="1276" width="8.6640625" style="65" customWidth="1"/>
    <col min="1277" max="1277" width="8.1640625" style="65" customWidth="1"/>
    <col min="1278" max="1278" width="7.83203125" style="65" customWidth="1"/>
    <col min="1279" max="1279" width="7.5" style="65" customWidth="1"/>
    <col min="1280" max="1527" width="8.83203125" style="65"/>
    <col min="1528" max="1528" width="11" style="65" customWidth="1"/>
    <col min="1529" max="1529" width="18.33203125" style="65" customWidth="1"/>
    <col min="1530" max="1531" width="8.1640625" style="65" customWidth="1"/>
    <col min="1532" max="1532" width="8.6640625" style="65" customWidth="1"/>
    <col min="1533" max="1533" width="8.1640625" style="65" customWidth="1"/>
    <col min="1534" max="1534" width="7.83203125" style="65" customWidth="1"/>
    <col min="1535" max="1535" width="7.5" style="65" customWidth="1"/>
    <col min="1536" max="1783" width="8.83203125" style="65"/>
    <col min="1784" max="1784" width="11" style="65" customWidth="1"/>
    <col min="1785" max="1785" width="18.33203125" style="65" customWidth="1"/>
    <col min="1786" max="1787" width="8.1640625" style="65" customWidth="1"/>
    <col min="1788" max="1788" width="8.6640625" style="65" customWidth="1"/>
    <col min="1789" max="1789" width="8.1640625" style="65" customWidth="1"/>
    <col min="1790" max="1790" width="7.83203125" style="65" customWidth="1"/>
    <col min="1791" max="1791" width="7.5" style="65" customWidth="1"/>
    <col min="1792" max="2039" width="8.83203125" style="65"/>
    <col min="2040" max="2040" width="11" style="65" customWidth="1"/>
    <col min="2041" max="2041" width="18.33203125" style="65" customWidth="1"/>
    <col min="2042" max="2043" width="8.1640625" style="65" customWidth="1"/>
    <col min="2044" max="2044" width="8.6640625" style="65" customWidth="1"/>
    <col min="2045" max="2045" width="8.1640625" style="65" customWidth="1"/>
    <col min="2046" max="2046" width="7.83203125" style="65" customWidth="1"/>
    <col min="2047" max="2047" width="7.5" style="65" customWidth="1"/>
    <col min="2048" max="2295" width="8.83203125" style="65"/>
    <col min="2296" max="2296" width="11" style="65" customWidth="1"/>
    <col min="2297" max="2297" width="18.33203125" style="65" customWidth="1"/>
    <col min="2298" max="2299" width="8.1640625" style="65" customWidth="1"/>
    <col min="2300" max="2300" width="8.6640625" style="65" customWidth="1"/>
    <col min="2301" max="2301" width="8.1640625" style="65" customWidth="1"/>
    <col min="2302" max="2302" width="7.83203125" style="65" customWidth="1"/>
    <col min="2303" max="2303" width="7.5" style="65" customWidth="1"/>
    <col min="2304" max="2551" width="8.83203125" style="65"/>
    <col min="2552" max="2552" width="11" style="65" customWidth="1"/>
    <col min="2553" max="2553" width="18.33203125" style="65" customWidth="1"/>
    <col min="2554" max="2555" width="8.1640625" style="65" customWidth="1"/>
    <col min="2556" max="2556" width="8.6640625" style="65" customWidth="1"/>
    <col min="2557" max="2557" width="8.1640625" style="65" customWidth="1"/>
    <col min="2558" max="2558" width="7.83203125" style="65" customWidth="1"/>
    <col min="2559" max="2559" width="7.5" style="65" customWidth="1"/>
    <col min="2560" max="2807" width="8.83203125" style="65"/>
    <col min="2808" max="2808" width="11" style="65" customWidth="1"/>
    <col min="2809" max="2809" width="18.33203125" style="65" customWidth="1"/>
    <col min="2810" max="2811" width="8.1640625" style="65" customWidth="1"/>
    <col min="2812" max="2812" width="8.6640625" style="65" customWidth="1"/>
    <col min="2813" max="2813" width="8.1640625" style="65" customWidth="1"/>
    <col min="2814" max="2814" width="7.83203125" style="65" customWidth="1"/>
    <col min="2815" max="2815" width="7.5" style="65" customWidth="1"/>
    <col min="2816" max="3063" width="8.83203125" style="65"/>
    <col min="3064" max="3064" width="11" style="65" customWidth="1"/>
    <col min="3065" max="3065" width="18.33203125" style="65" customWidth="1"/>
    <col min="3066" max="3067" width="8.1640625" style="65" customWidth="1"/>
    <col min="3068" max="3068" width="8.6640625" style="65" customWidth="1"/>
    <col min="3069" max="3069" width="8.1640625" style="65" customWidth="1"/>
    <col min="3070" max="3070" width="7.83203125" style="65" customWidth="1"/>
    <col min="3071" max="3071" width="7.5" style="65" customWidth="1"/>
    <col min="3072" max="3319" width="8.83203125" style="65"/>
    <col min="3320" max="3320" width="11" style="65" customWidth="1"/>
    <col min="3321" max="3321" width="18.33203125" style="65" customWidth="1"/>
    <col min="3322" max="3323" width="8.1640625" style="65" customWidth="1"/>
    <col min="3324" max="3324" width="8.6640625" style="65" customWidth="1"/>
    <col min="3325" max="3325" width="8.1640625" style="65" customWidth="1"/>
    <col min="3326" max="3326" width="7.83203125" style="65" customWidth="1"/>
    <col min="3327" max="3327" width="7.5" style="65" customWidth="1"/>
    <col min="3328" max="3575" width="8.83203125" style="65"/>
    <col min="3576" max="3576" width="11" style="65" customWidth="1"/>
    <col min="3577" max="3577" width="18.33203125" style="65" customWidth="1"/>
    <col min="3578" max="3579" width="8.1640625" style="65" customWidth="1"/>
    <col min="3580" max="3580" width="8.6640625" style="65" customWidth="1"/>
    <col min="3581" max="3581" width="8.1640625" style="65" customWidth="1"/>
    <col min="3582" max="3582" width="7.83203125" style="65" customWidth="1"/>
    <col min="3583" max="3583" width="7.5" style="65" customWidth="1"/>
    <col min="3584" max="3831" width="8.83203125" style="65"/>
    <col min="3832" max="3832" width="11" style="65" customWidth="1"/>
    <col min="3833" max="3833" width="18.33203125" style="65" customWidth="1"/>
    <col min="3834" max="3835" width="8.1640625" style="65" customWidth="1"/>
    <col min="3836" max="3836" width="8.6640625" style="65" customWidth="1"/>
    <col min="3837" max="3837" width="8.1640625" style="65" customWidth="1"/>
    <col min="3838" max="3838" width="7.83203125" style="65" customWidth="1"/>
    <col min="3839" max="3839" width="7.5" style="65" customWidth="1"/>
    <col min="3840" max="4087" width="8.83203125" style="65"/>
    <col min="4088" max="4088" width="11" style="65" customWidth="1"/>
    <col min="4089" max="4089" width="18.33203125" style="65" customWidth="1"/>
    <col min="4090" max="4091" width="8.1640625" style="65" customWidth="1"/>
    <col min="4092" max="4092" width="8.6640625" style="65" customWidth="1"/>
    <col min="4093" max="4093" width="8.1640625" style="65" customWidth="1"/>
    <col min="4094" max="4094" width="7.83203125" style="65" customWidth="1"/>
    <col min="4095" max="4095" width="7.5" style="65" customWidth="1"/>
    <col min="4096" max="4343" width="8.83203125" style="65"/>
    <col min="4344" max="4344" width="11" style="65" customWidth="1"/>
    <col min="4345" max="4345" width="18.33203125" style="65" customWidth="1"/>
    <col min="4346" max="4347" width="8.1640625" style="65" customWidth="1"/>
    <col min="4348" max="4348" width="8.6640625" style="65" customWidth="1"/>
    <col min="4349" max="4349" width="8.1640625" style="65" customWidth="1"/>
    <col min="4350" max="4350" width="7.83203125" style="65" customWidth="1"/>
    <col min="4351" max="4351" width="7.5" style="65" customWidth="1"/>
    <col min="4352" max="4599" width="8.83203125" style="65"/>
    <col min="4600" max="4600" width="11" style="65" customWidth="1"/>
    <col min="4601" max="4601" width="18.33203125" style="65" customWidth="1"/>
    <col min="4602" max="4603" width="8.1640625" style="65" customWidth="1"/>
    <col min="4604" max="4604" width="8.6640625" style="65" customWidth="1"/>
    <col min="4605" max="4605" width="8.1640625" style="65" customWidth="1"/>
    <col min="4606" max="4606" width="7.83203125" style="65" customWidth="1"/>
    <col min="4607" max="4607" width="7.5" style="65" customWidth="1"/>
    <col min="4608" max="4855" width="8.83203125" style="65"/>
    <col min="4856" max="4856" width="11" style="65" customWidth="1"/>
    <col min="4857" max="4857" width="18.33203125" style="65" customWidth="1"/>
    <col min="4858" max="4859" width="8.1640625" style="65" customWidth="1"/>
    <col min="4860" max="4860" width="8.6640625" style="65" customWidth="1"/>
    <col min="4861" max="4861" width="8.1640625" style="65" customWidth="1"/>
    <col min="4862" max="4862" width="7.83203125" style="65" customWidth="1"/>
    <col min="4863" max="4863" width="7.5" style="65" customWidth="1"/>
    <col min="4864" max="5111" width="8.83203125" style="65"/>
    <col min="5112" max="5112" width="11" style="65" customWidth="1"/>
    <col min="5113" max="5113" width="18.33203125" style="65" customWidth="1"/>
    <col min="5114" max="5115" width="8.1640625" style="65" customWidth="1"/>
    <col min="5116" max="5116" width="8.6640625" style="65" customWidth="1"/>
    <col min="5117" max="5117" width="8.1640625" style="65" customWidth="1"/>
    <col min="5118" max="5118" width="7.83203125" style="65" customWidth="1"/>
    <col min="5119" max="5119" width="7.5" style="65" customWidth="1"/>
    <col min="5120" max="5367" width="8.83203125" style="65"/>
    <col min="5368" max="5368" width="11" style="65" customWidth="1"/>
    <col min="5369" max="5369" width="18.33203125" style="65" customWidth="1"/>
    <col min="5370" max="5371" width="8.1640625" style="65" customWidth="1"/>
    <col min="5372" max="5372" width="8.6640625" style="65" customWidth="1"/>
    <col min="5373" max="5373" width="8.1640625" style="65" customWidth="1"/>
    <col min="5374" max="5374" width="7.83203125" style="65" customWidth="1"/>
    <col min="5375" max="5375" width="7.5" style="65" customWidth="1"/>
    <col min="5376" max="5623" width="8.83203125" style="65"/>
    <col min="5624" max="5624" width="11" style="65" customWidth="1"/>
    <col min="5625" max="5625" width="18.33203125" style="65" customWidth="1"/>
    <col min="5626" max="5627" width="8.1640625" style="65" customWidth="1"/>
    <col min="5628" max="5628" width="8.6640625" style="65" customWidth="1"/>
    <col min="5629" max="5629" width="8.1640625" style="65" customWidth="1"/>
    <col min="5630" max="5630" width="7.83203125" style="65" customWidth="1"/>
    <col min="5631" max="5631" width="7.5" style="65" customWidth="1"/>
    <col min="5632" max="5879" width="8.83203125" style="65"/>
    <col min="5880" max="5880" width="11" style="65" customWidth="1"/>
    <col min="5881" max="5881" width="18.33203125" style="65" customWidth="1"/>
    <col min="5882" max="5883" width="8.1640625" style="65" customWidth="1"/>
    <col min="5884" max="5884" width="8.6640625" style="65" customWidth="1"/>
    <col min="5885" max="5885" width="8.1640625" style="65" customWidth="1"/>
    <col min="5886" max="5886" width="7.83203125" style="65" customWidth="1"/>
    <col min="5887" max="5887" width="7.5" style="65" customWidth="1"/>
    <col min="5888" max="6135" width="8.83203125" style="65"/>
    <col min="6136" max="6136" width="11" style="65" customWidth="1"/>
    <col min="6137" max="6137" width="18.33203125" style="65" customWidth="1"/>
    <col min="6138" max="6139" width="8.1640625" style="65" customWidth="1"/>
    <col min="6140" max="6140" width="8.6640625" style="65" customWidth="1"/>
    <col min="6141" max="6141" width="8.1640625" style="65" customWidth="1"/>
    <col min="6142" max="6142" width="7.83203125" style="65" customWidth="1"/>
    <col min="6143" max="6143" width="7.5" style="65" customWidth="1"/>
    <col min="6144" max="6391" width="8.83203125" style="65"/>
    <col min="6392" max="6392" width="11" style="65" customWidth="1"/>
    <col min="6393" max="6393" width="18.33203125" style="65" customWidth="1"/>
    <col min="6394" max="6395" width="8.1640625" style="65" customWidth="1"/>
    <col min="6396" max="6396" width="8.6640625" style="65" customWidth="1"/>
    <col min="6397" max="6397" width="8.1640625" style="65" customWidth="1"/>
    <col min="6398" max="6398" width="7.83203125" style="65" customWidth="1"/>
    <col min="6399" max="6399" width="7.5" style="65" customWidth="1"/>
    <col min="6400" max="6647" width="8.83203125" style="65"/>
    <col min="6648" max="6648" width="11" style="65" customWidth="1"/>
    <col min="6649" max="6649" width="18.33203125" style="65" customWidth="1"/>
    <col min="6650" max="6651" width="8.1640625" style="65" customWidth="1"/>
    <col min="6652" max="6652" width="8.6640625" style="65" customWidth="1"/>
    <col min="6653" max="6653" width="8.1640625" style="65" customWidth="1"/>
    <col min="6654" max="6654" width="7.83203125" style="65" customWidth="1"/>
    <col min="6655" max="6655" width="7.5" style="65" customWidth="1"/>
    <col min="6656" max="6903" width="8.83203125" style="65"/>
    <col min="6904" max="6904" width="11" style="65" customWidth="1"/>
    <col min="6905" max="6905" width="18.33203125" style="65" customWidth="1"/>
    <col min="6906" max="6907" width="8.1640625" style="65" customWidth="1"/>
    <col min="6908" max="6908" width="8.6640625" style="65" customWidth="1"/>
    <col min="6909" max="6909" width="8.1640625" style="65" customWidth="1"/>
    <col min="6910" max="6910" width="7.83203125" style="65" customWidth="1"/>
    <col min="6911" max="6911" width="7.5" style="65" customWidth="1"/>
    <col min="6912" max="7159" width="8.83203125" style="65"/>
    <col min="7160" max="7160" width="11" style="65" customWidth="1"/>
    <col min="7161" max="7161" width="18.33203125" style="65" customWidth="1"/>
    <col min="7162" max="7163" width="8.1640625" style="65" customWidth="1"/>
    <col min="7164" max="7164" width="8.6640625" style="65" customWidth="1"/>
    <col min="7165" max="7165" width="8.1640625" style="65" customWidth="1"/>
    <col min="7166" max="7166" width="7.83203125" style="65" customWidth="1"/>
    <col min="7167" max="7167" width="7.5" style="65" customWidth="1"/>
    <col min="7168" max="7415" width="8.83203125" style="65"/>
    <col min="7416" max="7416" width="11" style="65" customWidth="1"/>
    <col min="7417" max="7417" width="18.33203125" style="65" customWidth="1"/>
    <col min="7418" max="7419" width="8.1640625" style="65" customWidth="1"/>
    <col min="7420" max="7420" width="8.6640625" style="65" customWidth="1"/>
    <col min="7421" max="7421" width="8.1640625" style="65" customWidth="1"/>
    <col min="7422" max="7422" width="7.83203125" style="65" customWidth="1"/>
    <col min="7423" max="7423" width="7.5" style="65" customWidth="1"/>
    <col min="7424" max="7671" width="8.83203125" style="65"/>
    <col min="7672" max="7672" width="11" style="65" customWidth="1"/>
    <col min="7673" max="7673" width="18.33203125" style="65" customWidth="1"/>
    <col min="7674" max="7675" width="8.1640625" style="65" customWidth="1"/>
    <col min="7676" max="7676" width="8.6640625" style="65" customWidth="1"/>
    <col min="7677" max="7677" width="8.1640625" style="65" customWidth="1"/>
    <col min="7678" max="7678" width="7.83203125" style="65" customWidth="1"/>
    <col min="7679" max="7679" width="7.5" style="65" customWidth="1"/>
    <col min="7680" max="7927" width="8.83203125" style="65"/>
    <col min="7928" max="7928" width="11" style="65" customWidth="1"/>
    <col min="7929" max="7929" width="18.33203125" style="65" customWidth="1"/>
    <col min="7930" max="7931" width="8.1640625" style="65" customWidth="1"/>
    <col min="7932" max="7932" width="8.6640625" style="65" customWidth="1"/>
    <col min="7933" max="7933" width="8.1640625" style="65" customWidth="1"/>
    <col min="7934" max="7934" width="7.83203125" style="65" customWidth="1"/>
    <col min="7935" max="7935" width="7.5" style="65" customWidth="1"/>
    <col min="7936" max="8183" width="8.83203125" style="65"/>
    <col min="8184" max="8184" width="11" style="65" customWidth="1"/>
    <col min="8185" max="8185" width="18.33203125" style="65" customWidth="1"/>
    <col min="8186" max="8187" width="8.1640625" style="65" customWidth="1"/>
    <col min="8188" max="8188" width="8.6640625" style="65" customWidth="1"/>
    <col min="8189" max="8189" width="8.1640625" style="65" customWidth="1"/>
    <col min="8190" max="8190" width="7.83203125" style="65" customWidth="1"/>
    <col min="8191" max="8191" width="7.5" style="65" customWidth="1"/>
    <col min="8192" max="8439" width="8.83203125" style="65"/>
    <col min="8440" max="8440" width="11" style="65" customWidth="1"/>
    <col min="8441" max="8441" width="18.33203125" style="65" customWidth="1"/>
    <col min="8442" max="8443" width="8.1640625" style="65" customWidth="1"/>
    <col min="8444" max="8444" width="8.6640625" style="65" customWidth="1"/>
    <col min="8445" max="8445" width="8.1640625" style="65" customWidth="1"/>
    <col min="8446" max="8446" width="7.83203125" style="65" customWidth="1"/>
    <col min="8447" max="8447" width="7.5" style="65" customWidth="1"/>
    <col min="8448" max="8695" width="8.83203125" style="65"/>
    <col min="8696" max="8696" width="11" style="65" customWidth="1"/>
    <col min="8697" max="8697" width="18.33203125" style="65" customWidth="1"/>
    <col min="8698" max="8699" width="8.1640625" style="65" customWidth="1"/>
    <col min="8700" max="8700" width="8.6640625" style="65" customWidth="1"/>
    <col min="8701" max="8701" width="8.1640625" style="65" customWidth="1"/>
    <col min="8702" max="8702" width="7.83203125" style="65" customWidth="1"/>
    <col min="8703" max="8703" width="7.5" style="65" customWidth="1"/>
    <col min="8704" max="8951" width="8.83203125" style="65"/>
    <col min="8952" max="8952" width="11" style="65" customWidth="1"/>
    <col min="8953" max="8953" width="18.33203125" style="65" customWidth="1"/>
    <col min="8954" max="8955" width="8.1640625" style="65" customWidth="1"/>
    <col min="8956" max="8956" width="8.6640625" style="65" customWidth="1"/>
    <col min="8957" max="8957" width="8.1640625" style="65" customWidth="1"/>
    <col min="8958" max="8958" width="7.83203125" style="65" customWidth="1"/>
    <col min="8959" max="8959" width="7.5" style="65" customWidth="1"/>
    <col min="8960" max="9207" width="8.83203125" style="65"/>
    <col min="9208" max="9208" width="11" style="65" customWidth="1"/>
    <col min="9209" max="9209" width="18.33203125" style="65" customWidth="1"/>
    <col min="9210" max="9211" width="8.1640625" style="65" customWidth="1"/>
    <col min="9212" max="9212" width="8.6640625" style="65" customWidth="1"/>
    <col min="9213" max="9213" width="8.1640625" style="65" customWidth="1"/>
    <col min="9214" max="9214" width="7.83203125" style="65" customWidth="1"/>
    <col min="9215" max="9215" width="7.5" style="65" customWidth="1"/>
    <col min="9216" max="9463" width="8.83203125" style="65"/>
    <col min="9464" max="9464" width="11" style="65" customWidth="1"/>
    <col min="9465" max="9465" width="18.33203125" style="65" customWidth="1"/>
    <col min="9466" max="9467" width="8.1640625" style="65" customWidth="1"/>
    <col min="9468" max="9468" width="8.6640625" style="65" customWidth="1"/>
    <col min="9469" max="9469" width="8.1640625" style="65" customWidth="1"/>
    <col min="9470" max="9470" width="7.83203125" style="65" customWidth="1"/>
    <col min="9471" max="9471" width="7.5" style="65" customWidth="1"/>
    <col min="9472" max="9719" width="8.83203125" style="65"/>
    <col min="9720" max="9720" width="11" style="65" customWidth="1"/>
    <col min="9721" max="9721" width="18.33203125" style="65" customWidth="1"/>
    <col min="9722" max="9723" width="8.1640625" style="65" customWidth="1"/>
    <col min="9724" max="9724" width="8.6640625" style="65" customWidth="1"/>
    <col min="9725" max="9725" width="8.1640625" style="65" customWidth="1"/>
    <col min="9726" max="9726" width="7.83203125" style="65" customWidth="1"/>
    <col min="9727" max="9727" width="7.5" style="65" customWidth="1"/>
    <col min="9728" max="9975" width="8.83203125" style="65"/>
    <col min="9976" max="9976" width="11" style="65" customWidth="1"/>
    <col min="9977" max="9977" width="18.33203125" style="65" customWidth="1"/>
    <col min="9978" max="9979" width="8.1640625" style="65" customWidth="1"/>
    <col min="9980" max="9980" width="8.6640625" style="65" customWidth="1"/>
    <col min="9981" max="9981" width="8.1640625" style="65" customWidth="1"/>
    <col min="9982" max="9982" width="7.83203125" style="65" customWidth="1"/>
    <col min="9983" max="9983" width="7.5" style="65" customWidth="1"/>
    <col min="9984" max="10231" width="8.83203125" style="65"/>
    <col min="10232" max="10232" width="11" style="65" customWidth="1"/>
    <col min="10233" max="10233" width="18.33203125" style="65" customWidth="1"/>
    <col min="10234" max="10235" width="8.1640625" style="65" customWidth="1"/>
    <col min="10236" max="10236" width="8.6640625" style="65" customWidth="1"/>
    <col min="10237" max="10237" width="8.1640625" style="65" customWidth="1"/>
    <col min="10238" max="10238" width="7.83203125" style="65" customWidth="1"/>
    <col min="10239" max="10239" width="7.5" style="65" customWidth="1"/>
    <col min="10240" max="10487" width="8.83203125" style="65"/>
    <col min="10488" max="10488" width="11" style="65" customWidth="1"/>
    <col min="10489" max="10489" width="18.33203125" style="65" customWidth="1"/>
    <col min="10490" max="10491" width="8.1640625" style="65" customWidth="1"/>
    <col min="10492" max="10492" width="8.6640625" style="65" customWidth="1"/>
    <col min="10493" max="10493" width="8.1640625" style="65" customWidth="1"/>
    <col min="10494" max="10494" width="7.83203125" style="65" customWidth="1"/>
    <col min="10495" max="10495" width="7.5" style="65" customWidth="1"/>
    <col min="10496" max="10743" width="8.83203125" style="65"/>
    <col min="10744" max="10744" width="11" style="65" customWidth="1"/>
    <col min="10745" max="10745" width="18.33203125" style="65" customWidth="1"/>
    <col min="10746" max="10747" width="8.1640625" style="65" customWidth="1"/>
    <col min="10748" max="10748" width="8.6640625" style="65" customWidth="1"/>
    <col min="10749" max="10749" width="8.1640625" style="65" customWidth="1"/>
    <col min="10750" max="10750" width="7.83203125" style="65" customWidth="1"/>
    <col min="10751" max="10751" width="7.5" style="65" customWidth="1"/>
    <col min="10752" max="10999" width="8.83203125" style="65"/>
    <col min="11000" max="11000" width="11" style="65" customWidth="1"/>
    <col min="11001" max="11001" width="18.33203125" style="65" customWidth="1"/>
    <col min="11002" max="11003" width="8.1640625" style="65" customWidth="1"/>
    <col min="11004" max="11004" width="8.6640625" style="65" customWidth="1"/>
    <col min="11005" max="11005" width="8.1640625" style="65" customWidth="1"/>
    <col min="11006" max="11006" width="7.83203125" style="65" customWidth="1"/>
    <col min="11007" max="11007" width="7.5" style="65" customWidth="1"/>
    <col min="11008" max="11255" width="8.83203125" style="65"/>
    <col min="11256" max="11256" width="11" style="65" customWidth="1"/>
    <col min="11257" max="11257" width="18.33203125" style="65" customWidth="1"/>
    <col min="11258" max="11259" width="8.1640625" style="65" customWidth="1"/>
    <col min="11260" max="11260" width="8.6640625" style="65" customWidth="1"/>
    <col min="11261" max="11261" width="8.1640625" style="65" customWidth="1"/>
    <col min="11262" max="11262" width="7.83203125" style="65" customWidth="1"/>
    <col min="11263" max="11263" width="7.5" style="65" customWidth="1"/>
    <col min="11264" max="11511" width="8.83203125" style="65"/>
    <col min="11512" max="11512" width="11" style="65" customWidth="1"/>
    <col min="11513" max="11513" width="18.33203125" style="65" customWidth="1"/>
    <col min="11514" max="11515" width="8.1640625" style="65" customWidth="1"/>
    <col min="11516" max="11516" width="8.6640625" style="65" customWidth="1"/>
    <col min="11517" max="11517" width="8.1640625" style="65" customWidth="1"/>
    <col min="11518" max="11518" width="7.83203125" style="65" customWidth="1"/>
    <col min="11519" max="11519" width="7.5" style="65" customWidth="1"/>
    <col min="11520" max="11767" width="8.83203125" style="65"/>
    <col min="11768" max="11768" width="11" style="65" customWidth="1"/>
    <col min="11769" max="11769" width="18.33203125" style="65" customWidth="1"/>
    <col min="11770" max="11771" width="8.1640625" style="65" customWidth="1"/>
    <col min="11772" max="11772" width="8.6640625" style="65" customWidth="1"/>
    <col min="11773" max="11773" width="8.1640625" style="65" customWidth="1"/>
    <col min="11774" max="11774" width="7.83203125" style="65" customWidth="1"/>
    <col min="11775" max="11775" width="7.5" style="65" customWidth="1"/>
    <col min="11776" max="12023" width="8.83203125" style="65"/>
    <col min="12024" max="12024" width="11" style="65" customWidth="1"/>
    <col min="12025" max="12025" width="18.33203125" style="65" customWidth="1"/>
    <col min="12026" max="12027" width="8.1640625" style="65" customWidth="1"/>
    <col min="12028" max="12028" width="8.6640625" style="65" customWidth="1"/>
    <col min="12029" max="12029" width="8.1640625" style="65" customWidth="1"/>
    <col min="12030" max="12030" width="7.83203125" style="65" customWidth="1"/>
    <col min="12031" max="12031" width="7.5" style="65" customWidth="1"/>
    <col min="12032" max="12279" width="8.83203125" style="65"/>
    <col min="12280" max="12280" width="11" style="65" customWidth="1"/>
    <col min="12281" max="12281" width="18.33203125" style="65" customWidth="1"/>
    <col min="12282" max="12283" width="8.1640625" style="65" customWidth="1"/>
    <col min="12284" max="12284" width="8.6640625" style="65" customWidth="1"/>
    <col min="12285" max="12285" width="8.1640625" style="65" customWidth="1"/>
    <col min="12286" max="12286" width="7.83203125" style="65" customWidth="1"/>
    <col min="12287" max="12287" width="7.5" style="65" customWidth="1"/>
    <col min="12288" max="12535" width="8.83203125" style="65"/>
    <col min="12536" max="12536" width="11" style="65" customWidth="1"/>
    <col min="12537" max="12537" width="18.33203125" style="65" customWidth="1"/>
    <col min="12538" max="12539" width="8.1640625" style="65" customWidth="1"/>
    <col min="12540" max="12540" width="8.6640625" style="65" customWidth="1"/>
    <col min="12541" max="12541" width="8.1640625" style="65" customWidth="1"/>
    <col min="12542" max="12542" width="7.83203125" style="65" customWidth="1"/>
    <col min="12543" max="12543" width="7.5" style="65" customWidth="1"/>
    <col min="12544" max="12791" width="8.83203125" style="65"/>
    <col min="12792" max="12792" width="11" style="65" customWidth="1"/>
    <col min="12793" max="12793" width="18.33203125" style="65" customWidth="1"/>
    <col min="12794" max="12795" width="8.1640625" style="65" customWidth="1"/>
    <col min="12796" max="12796" width="8.6640625" style="65" customWidth="1"/>
    <col min="12797" max="12797" width="8.1640625" style="65" customWidth="1"/>
    <col min="12798" max="12798" width="7.83203125" style="65" customWidth="1"/>
    <col min="12799" max="12799" width="7.5" style="65" customWidth="1"/>
    <col min="12800" max="13047" width="8.83203125" style="65"/>
    <col min="13048" max="13048" width="11" style="65" customWidth="1"/>
    <col min="13049" max="13049" width="18.33203125" style="65" customWidth="1"/>
    <col min="13050" max="13051" width="8.1640625" style="65" customWidth="1"/>
    <col min="13052" max="13052" width="8.6640625" style="65" customWidth="1"/>
    <col min="13053" max="13053" width="8.1640625" style="65" customWidth="1"/>
    <col min="13054" max="13054" width="7.83203125" style="65" customWidth="1"/>
    <col min="13055" max="13055" width="7.5" style="65" customWidth="1"/>
    <col min="13056" max="13303" width="8.83203125" style="65"/>
    <col min="13304" max="13304" width="11" style="65" customWidth="1"/>
    <col min="13305" max="13305" width="18.33203125" style="65" customWidth="1"/>
    <col min="13306" max="13307" width="8.1640625" style="65" customWidth="1"/>
    <col min="13308" max="13308" width="8.6640625" style="65" customWidth="1"/>
    <col min="13309" max="13309" width="8.1640625" style="65" customWidth="1"/>
    <col min="13310" max="13310" width="7.83203125" style="65" customWidth="1"/>
    <col min="13311" max="13311" width="7.5" style="65" customWidth="1"/>
    <col min="13312" max="13559" width="8.83203125" style="65"/>
    <col min="13560" max="13560" width="11" style="65" customWidth="1"/>
    <col min="13561" max="13561" width="18.33203125" style="65" customWidth="1"/>
    <col min="13562" max="13563" width="8.1640625" style="65" customWidth="1"/>
    <col min="13564" max="13564" width="8.6640625" style="65" customWidth="1"/>
    <col min="13565" max="13565" width="8.1640625" style="65" customWidth="1"/>
    <col min="13566" max="13566" width="7.83203125" style="65" customWidth="1"/>
    <col min="13567" max="13567" width="7.5" style="65" customWidth="1"/>
    <col min="13568" max="13815" width="8.83203125" style="65"/>
    <col min="13816" max="13816" width="11" style="65" customWidth="1"/>
    <col min="13817" max="13817" width="18.33203125" style="65" customWidth="1"/>
    <col min="13818" max="13819" width="8.1640625" style="65" customWidth="1"/>
    <col min="13820" max="13820" width="8.6640625" style="65" customWidth="1"/>
    <col min="13821" max="13821" width="8.1640625" style="65" customWidth="1"/>
    <col min="13822" max="13822" width="7.83203125" style="65" customWidth="1"/>
    <col min="13823" max="13823" width="7.5" style="65" customWidth="1"/>
    <col min="13824" max="14071" width="8.83203125" style="65"/>
    <col min="14072" max="14072" width="11" style="65" customWidth="1"/>
    <col min="14073" max="14073" width="18.33203125" style="65" customWidth="1"/>
    <col min="14074" max="14075" width="8.1640625" style="65" customWidth="1"/>
    <col min="14076" max="14076" width="8.6640625" style="65" customWidth="1"/>
    <col min="14077" max="14077" width="8.1640625" style="65" customWidth="1"/>
    <col min="14078" max="14078" width="7.83203125" style="65" customWidth="1"/>
    <col min="14079" max="14079" width="7.5" style="65" customWidth="1"/>
    <col min="14080" max="14327" width="8.83203125" style="65"/>
    <col min="14328" max="14328" width="11" style="65" customWidth="1"/>
    <col min="14329" max="14329" width="18.33203125" style="65" customWidth="1"/>
    <col min="14330" max="14331" width="8.1640625" style="65" customWidth="1"/>
    <col min="14332" max="14332" width="8.6640625" style="65" customWidth="1"/>
    <col min="14333" max="14333" width="8.1640625" style="65" customWidth="1"/>
    <col min="14334" max="14334" width="7.83203125" style="65" customWidth="1"/>
    <col min="14335" max="14335" width="7.5" style="65" customWidth="1"/>
    <col min="14336" max="14583" width="8.83203125" style="65"/>
    <col min="14584" max="14584" width="11" style="65" customWidth="1"/>
    <col min="14585" max="14585" width="18.33203125" style="65" customWidth="1"/>
    <col min="14586" max="14587" width="8.1640625" style="65" customWidth="1"/>
    <col min="14588" max="14588" width="8.6640625" style="65" customWidth="1"/>
    <col min="14589" max="14589" width="8.1640625" style="65" customWidth="1"/>
    <col min="14590" max="14590" width="7.83203125" style="65" customWidth="1"/>
    <col min="14591" max="14591" width="7.5" style="65" customWidth="1"/>
    <col min="14592" max="14839" width="8.83203125" style="65"/>
    <col min="14840" max="14840" width="11" style="65" customWidth="1"/>
    <col min="14841" max="14841" width="18.33203125" style="65" customWidth="1"/>
    <col min="14842" max="14843" width="8.1640625" style="65" customWidth="1"/>
    <col min="14844" max="14844" width="8.6640625" style="65" customWidth="1"/>
    <col min="14845" max="14845" width="8.1640625" style="65" customWidth="1"/>
    <col min="14846" max="14846" width="7.83203125" style="65" customWidth="1"/>
    <col min="14847" max="14847" width="7.5" style="65" customWidth="1"/>
    <col min="14848" max="15095" width="8.83203125" style="65"/>
    <col min="15096" max="15096" width="11" style="65" customWidth="1"/>
    <col min="15097" max="15097" width="18.33203125" style="65" customWidth="1"/>
    <col min="15098" max="15099" width="8.1640625" style="65" customWidth="1"/>
    <col min="15100" max="15100" width="8.6640625" style="65" customWidth="1"/>
    <col min="15101" max="15101" width="8.1640625" style="65" customWidth="1"/>
    <col min="15102" max="15102" width="7.83203125" style="65" customWidth="1"/>
    <col min="15103" max="15103" width="7.5" style="65" customWidth="1"/>
    <col min="15104" max="15351" width="8.83203125" style="65"/>
    <col min="15352" max="15352" width="11" style="65" customWidth="1"/>
    <col min="15353" max="15353" width="18.33203125" style="65" customWidth="1"/>
    <col min="15354" max="15355" width="8.1640625" style="65" customWidth="1"/>
    <col min="15356" max="15356" width="8.6640625" style="65" customWidth="1"/>
    <col min="15357" max="15357" width="8.1640625" style="65" customWidth="1"/>
    <col min="15358" max="15358" width="7.83203125" style="65" customWidth="1"/>
    <col min="15359" max="15359" width="7.5" style="65" customWidth="1"/>
    <col min="15360" max="15607" width="8.83203125" style="65"/>
    <col min="15608" max="15608" width="11" style="65" customWidth="1"/>
    <col min="15609" max="15609" width="18.33203125" style="65" customWidth="1"/>
    <col min="15610" max="15611" width="8.1640625" style="65" customWidth="1"/>
    <col min="15612" max="15612" width="8.6640625" style="65" customWidth="1"/>
    <col min="15613" max="15613" width="8.1640625" style="65" customWidth="1"/>
    <col min="15614" max="15614" width="7.83203125" style="65" customWidth="1"/>
    <col min="15615" max="15615" width="7.5" style="65" customWidth="1"/>
    <col min="15616" max="15863" width="8.83203125" style="65"/>
    <col min="15864" max="15864" width="11" style="65" customWidth="1"/>
    <col min="15865" max="15865" width="18.33203125" style="65" customWidth="1"/>
    <col min="15866" max="15867" width="8.1640625" style="65" customWidth="1"/>
    <col min="15868" max="15868" width="8.6640625" style="65" customWidth="1"/>
    <col min="15869" max="15869" width="8.1640625" style="65" customWidth="1"/>
    <col min="15870" max="15870" width="7.83203125" style="65" customWidth="1"/>
    <col min="15871" max="15871" width="7.5" style="65" customWidth="1"/>
    <col min="15872" max="16119" width="8.83203125" style="65"/>
    <col min="16120" max="16120" width="11" style="65" customWidth="1"/>
    <col min="16121" max="16121" width="18.33203125" style="65" customWidth="1"/>
    <col min="16122" max="16123" width="8.1640625" style="65" customWidth="1"/>
    <col min="16124" max="16124" width="8.6640625" style="65" customWidth="1"/>
    <col min="16125" max="16125" width="8.1640625" style="65" customWidth="1"/>
    <col min="16126" max="16126" width="7.83203125" style="65" customWidth="1"/>
    <col min="16127" max="16127" width="7.5" style="65" customWidth="1"/>
    <col min="16128" max="16384" width="8.83203125" style="65"/>
  </cols>
  <sheetData>
    <row r="1" spans="1:9" s="58" customFormat="1" x14ac:dyDescent="0.2">
      <c r="A1" s="58" t="s">
        <v>160</v>
      </c>
    </row>
    <row r="3" spans="1:9" s="58" customFormat="1" x14ac:dyDescent="0.2">
      <c r="A3" s="58" t="s">
        <v>161</v>
      </c>
    </row>
    <row r="4" spans="1:9" s="58" customFormat="1" x14ac:dyDescent="0.2">
      <c r="A4" s="58" t="s">
        <v>162</v>
      </c>
    </row>
    <row r="5" spans="1:9" s="58" customFormat="1" x14ac:dyDescent="0.2">
      <c r="A5" s="58" t="s">
        <v>302</v>
      </c>
    </row>
    <row r="6" spans="1:9" s="58" customFormat="1" x14ac:dyDescent="0.2">
      <c r="A6" s="58" t="s">
        <v>303</v>
      </c>
    </row>
    <row r="7" spans="1:9" s="3" customFormat="1" x14ac:dyDescent="0.2">
      <c r="A7" s="3" t="s">
        <v>304</v>
      </c>
    </row>
    <row r="8" spans="1:9" s="58" customFormat="1" x14ac:dyDescent="0.2">
      <c r="A8" s="59" t="s">
        <v>167</v>
      </c>
      <c r="B8" s="59"/>
      <c r="C8" s="59"/>
      <c r="D8" s="102"/>
      <c r="E8" s="102"/>
      <c r="F8" s="102"/>
      <c r="G8" s="102"/>
      <c r="H8" s="102"/>
    </row>
    <row r="9" spans="1:9" s="58" customFormat="1" ht="17" thickBot="1" x14ac:dyDescent="0.25">
      <c r="A9" s="58" t="s">
        <v>133</v>
      </c>
      <c r="C9" s="31">
        <v>5500</v>
      </c>
      <c r="D9" s="31">
        <v>4500</v>
      </c>
      <c r="E9" s="31">
        <v>4500</v>
      </c>
      <c r="F9" s="31">
        <v>4500</v>
      </c>
      <c r="G9" s="31">
        <v>4500</v>
      </c>
      <c r="H9" s="31">
        <v>4500</v>
      </c>
      <c r="I9" s="31">
        <v>1050</v>
      </c>
    </row>
    <row r="10" spans="1:9" s="58" customFormat="1" ht="17" thickBot="1" x14ac:dyDescent="0.25">
      <c r="A10" s="60" t="s">
        <v>168</v>
      </c>
      <c r="B10" s="61" t="s">
        <v>169</v>
      </c>
      <c r="C10" s="61" t="s">
        <v>26</v>
      </c>
      <c r="D10" s="61" t="s">
        <v>17</v>
      </c>
      <c r="E10" s="61" t="s">
        <v>3</v>
      </c>
      <c r="F10" s="61" t="s">
        <v>18</v>
      </c>
      <c r="G10" s="61" t="s">
        <v>32</v>
      </c>
      <c r="H10" s="61" t="s">
        <v>27</v>
      </c>
      <c r="I10" s="61" t="s">
        <v>4</v>
      </c>
    </row>
    <row r="11" spans="1:9" s="62" customFormat="1" x14ac:dyDescent="0.2">
      <c r="A11" s="37" t="s">
        <v>46</v>
      </c>
      <c r="B11" s="38" t="s">
        <v>305</v>
      </c>
      <c r="C11" s="38">
        <v>100</v>
      </c>
      <c r="D11" s="38">
        <v>100</v>
      </c>
      <c r="E11" s="38">
        <v>250</v>
      </c>
      <c r="F11" s="38">
        <v>100</v>
      </c>
      <c r="G11" s="38"/>
      <c r="H11" s="38"/>
      <c r="I11" s="38"/>
    </row>
    <row r="12" spans="1:9" s="62" customFormat="1" ht="17" thickBot="1" x14ac:dyDescent="0.25">
      <c r="A12" s="73" t="s">
        <v>140</v>
      </c>
      <c r="B12" s="74" t="s">
        <v>306</v>
      </c>
      <c r="C12" s="74">
        <v>170</v>
      </c>
      <c r="D12" s="74">
        <v>100</v>
      </c>
      <c r="E12" s="74">
        <v>200</v>
      </c>
      <c r="F12" s="74">
        <v>100</v>
      </c>
      <c r="G12" s="74"/>
      <c r="H12" s="74"/>
      <c r="I12" s="74"/>
    </row>
    <row r="13" spans="1:9" s="3" customFormat="1" ht="17" thickBot="1" x14ac:dyDescent="0.25">
      <c r="A13" s="63" t="s">
        <v>142</v>
      </c>
      <c r="B13" s="64"/>
      <c r="C13" s="64">
        <f t="shared" ref="C13:I13" si="0">SUM(C11:C12)</f>
        <v>270</v>
      </c>
      <c r="D13" s="64">
        <f t="shared" si="0"/>
        <v>200</v>
      </c>
      <c r="E13" s="64">
        <f t="shared" si="0"/>
        <v>450</v>
      </c>
      <c r="F13" s="64">
        <f t="shared" si="0"/>
        <v>200</v>
      </c>
      <c r="G13" s="64">
        <f t="shared" si="0"/>
        <v>0</v>
      </c>
      <c r="H13" s="64">
        <f t="shared" si="0"/>
        <v>0</v>
      </c>
      <c r="I13" s="64">
        <f t="shared" si="0"/>
        <v>0</v>
      </c>
    </row>
    <row r="14" spans="1:9" s="62" customFormat="1" x14ac:dyDescent="0.2">
      <c r="A14" s="35">
        <v>43838</v>
      </c>
      <c r="B14" s="36" t="s">
        <v>307</v>
      </c>
      <c r="C14" s="36"/>
      <c r="D14" s="36">
        <v>150</v>
      </c>
      <c r="E14" s="36"/>
      <c r="F14" s="36">
        <v>350</v>
      </c>
      <c r="G14" s="36"/>
      <c r="H14" s="36"/>
      <c r="I14" s="36"/>
    </row>
    <row r="15" spans="1:9" s="62" customFormat="1" x14ac:dyDescent="0.2">
      <c r="A15" s="37">
        <v>43898</v>
      </c>
      <c r="B15" s="38" t="s">
        <v>308</v>
      </c>
      <c r="C15" s="38"/>
      <c r="D15" s="38"/>
      <c r="E15" s="38"/>
      <c r="F15" s="38"/>
      <c r="G15" s="38">
        <v>500</v>
      </c>
      <c r="H15" s="38">
        <v>500</v>
      </c>
      <c r="I15" s="38"/>
    </row>
    <row r="16" spans="1:9" s="62" customFormat="1" x14ac:dyDescent="0.2">
      <c r="A16" s="37">
        <v>43929</v>
      </c>
      <c r="B16" s="38" t="s">
        <v>309</v>
      </c>
      <c r="C16" s="38"/>
      <c r="D16" s="38"/>
      <c r="E16" s="38">
        <v>30</v>
      </c>
      <c r="F16" s="38"/>
      <c r="G16" s="38"/>
      <c r="H16" s="38"/>
      <c r="I16" s="38"/>
    </row>
    <row r="17" spans="1:9" s="62" customFormat="1" x14ac:dyDescent="0.2">
      <c r="A17" s="37">
        <v>43929</v>
      </c>
      <c r="B17" s="38" t="s">
        <v>310</v>
      </c>
      <c r="C17" s="38"/>
      <c r="D17" s="38">
        <v>50</v>
      </c>
      <c r="E17" s="38"/>
      <c r="F17" s="38">
        <v>400</v>
      </c>
      <c r="G17" s="38"/>
      <c r="H17" s="38"/>
      <c r="I17" s="38"/>
    </row>
    <row r="18" spans="1:9" s="62" customFormat="1" ht="17" thickBot="1" x14ac:dyDescent="0.25">
      <c r="A18" s="37" t="s">
        <v>311</v>
      </c>
      <c r="B18" s="38" t="s">
        <v>312</v>
      </c>
      <c r="C18" s="38"/>
      <c r="D18" s="38"/>
      <c r="E18" s="38"/>
      <c r="F18" s="38"/>
      <c r="G18" s="38">
        <v>300</v>
      </c>
      <c r="H18" s="38">
        <v>300</v>
      </c>
      <c r="I18" s="38"/>
    </row>
    <row r="19" spans="1:9" s="103" customFormat="1" ht="17" thickBot="1" x14ac:dyDescent="0.25">
      <c r="A19" s="63" t="s">
        <v>147</v>
      </c>
      <c r="B19" s="64"/>
      <c r="C19" s="64">
        <f t="shared" ref="C19:I19" si="1">SUM(C13:C18)</f>
        <v>270</v>
      </c>
      <c r="D19" s="64">
        <f t="shared" si="1"/>
        <v>400</v>
      </c>
      <c r="E19" s="64">
        <f t="shared" si="1"/>
        <v>480</v>
      </c>
      <c r="F19" s="64">
        <f t="shared" si="1"/>
        <v>950</v>
      </c>
      <c r="G19" s="64">
        <f t="shared" si="1"/>
        <v>800</v>
      </c>
      <c r="H19" s="64">
        <f t="shared" si="1"/>
        <v>800</v>
      </c>
      <c r="I19" s="64">
        <f t="shared" si="1"/>
        <v>0</v>
      </c>
    </row>
    <row r="20" spans="1:9" s="62" customFormat="1" x14ac:dyDescent="0.2">
      <c r="A20" s="37" t="s">
        <v>313</v>
      </c>
      <c r="B20" s="38" t="s">
        <v>314</v>
      </c>
      <c r="C20" s="38"/>
      <c r="D20" s="38"/>
      <c r="E20" s="38"/>
      <c r="F20" s="38"/>
      <c r="G20" s="38"/>
      <c r="H20" s="38">
        <v>800</v>
      </c>
      <c r="I20" s="38"/>
    </row>
    <row r="21" spans="1:9" s="62" customFormat="1" x14ac:dyDescent="0.2">
      <c r="A21" s="37" t="s">
        <v>313</v>
      </c>
      <c r="B21" s="38" t="s">
        <v>315</v>
      </c>
      <c r="C21" s="38"/>
      <c r="D21" s="38"/>
      <c r="E21" s="38"/>
      <c r="F21" s="38"/>
      <c r="G21" s="38"/>
      <c r="H21" s="38">
        <v>200</v>
      </c>
      <c r="I21" s="38"/>
    </row>
    <row r="22" spans="1:9" s="62" customFormat="1" x14ac:dyDescent="0.2">
      <c r="A22" s="35" t="s">
        <v>313</v>
      </c>
      <c r="B22" s="36" t="s">
        <v>316</v>
      </c>
      <c r="C22" s="36"/>
      <c r="D22" s="36"/>
      <c r="E22" s="36"/>
      <c r="F22" s="36"/>
      <c r="G22" s="36">
        <v>1000</v>
      </c>
      <c r="H22" s="36"/>
      <c r="I22" s="36"/>
    </row>
    <row r="23" spans="1:9" s="62" customFormat="1" x14ac:dyDescent="0.2">
      <c r="A23" s="35" t="s">
        <v>61</v>
      </c>
      <c r="B23" s="36" t="s">
        <v>317</v>
      </c>
      <c r="C23" s="36"/>
      <c r="D23" s="36"/>
      <c r="E23" s="36"/>
      <c r="F23" s="36"/>
      <c r="G23" s="36">
        <v>300</v>
      </c>
      <c r="H23" s="36">
        <v>300</v>
      </c>
      <c r="I23" s="36"/>
    </row>
    <row r="24" spans="1:9" s="62" customFormat="1" x14ac:dyDescent="0.2">
      <c r="A24" s="35" t="s">
        <v>61</v>
      </c>
      <c r="B24" s="36" t="s">
        <v>318</v>
      </c>
      <c r="C24" s="36"/>
      <c r="D24" s="36"/>
      <c r="E24" s="36"/>
      <c r="F24" s="36"/>
      <c r="G24" s="36">
        <v>390</v>
      </c>
      <c r="H24" s="36"/>
      <c r="I24" s="36"/>
    </row>
    <row r="25" spans="1:9" s="62" customFormat="1" x14ac:dyDescent="0.2">
      <c r="A25" s="35" t="s">
        <v>319</v>
      </c>
      <c r="B25" s="36" t="s">
        <v>320</v>
      </c>
      <c r="C25" s="36"/>
      <c r="D25" s="36"/>
      <c r="E25" s="36"/>
      <c r="F25" s="36"/>
      <c r="G25" s="36">
        <v>400</v>
      </c>
      <c r="H25" s="36">
        <v>400</v>
      </c>
      <c r="I25" s="36"/>
    </row>
    <row r="26" spans="1:9" s="62" customFormat="1" x14ac:dyDescent="0.2">
      <c r="A26" s="35" t="s">
        <v>319</v>
      </c>
      <c r="B26" s="36" t="s">
        <v>321</v>
      </c>
      <c r="C26" s="36"/>
      <c r="D26" s="36"/>
      <c r="E26" s="36"/>
      <c r="F26" s="36"/>
      <c r="G26" s="36">
        <v>400</v>
      </c>
      <c r="H26" s="36">
        <v>400</v>
      </c>
      <c r="I26" s="36"/>
    </row>
    <row r="27" spans="1:9" s="62" customFormat="1" x14ac:dyDescent="0.2">
      <c r="A27" s="35" t="s">
        <v>322</v>
      </c>
      <c r="B27" s="36" t="s">
        <v>323</v>
      </c>
      <c r="C27" s="36"/>
      <c r="D27" s="36"/>
      <c r="E27" s="36"/>
      <c r="F27" s="36"/>
      <c r="G27" s="36"/>
      <c r="H27" s="36">
        <v>150</v>
      </c>
      <c r="I27" s="36"/>
    </row>
    <row r="28" spans="1:9" s="62" customFormat="1" ht="17" thickBot="1" x14ac:dyDescent="0.25">
      <c r="A28" s="35" t="s">
        <v>324</v>
      </c>
      <c r="B28" s="36" t="s">
        <v>325</v>
      </c>
      <c r="C28" s="36"/>
      <c r="D28" s="36"/>
      <c r="E28" s="36"/>
      <c r="F28" s="36"/>
      <c r="G28" s="36"/>
      <c r="H28" s="36">
        <v>250</v>
      </c>
      <c r="I28" s="36"/>
    </row>
    <row r="29" spans="1:9" s="103" customFormat="1" ht="17" thickBot="1" x14ac:dyDescent="0.25">
      <c r="A29" s="63" t="s">
        <v>148</v>
      </c>
      <c r="B29" s="64"/>
      <c r="C29" s="64">
        <f t="shared" ref="C29:I29" si="2">SUM(C19:C28)</f>
        <v>270</v>
      </c>
      <c r="D29" s="64">
        <f t="shared" si="2"/>
        <v>400</v>
      </c>
      <c r="E29" s="64">
        <f t="shared" si="2"/>
        <v>480</v>
      </c>
      <c r="F29" s="64">
        <f t="shared" si="2"/>
        <v>950</v>
      </c>
      <c r="G29" s="64">
        <f t="shared" si="2"/>
        <v>3290</v>
      </c>
      <c r="H29" s="64">
        <f t="shared" si="2"/>
        <v>3300</v>
      </c>
      <c r="I29" s="64">
        <f t="shared" si="2"/>
        <v>0</v>
      </c>
    </row>
    <row r="30" spans="1:9" s="103" customFormat="1" ht="17" thickBot="1" x14ac:dyDescent="0.25">
      <c r="A30" s="110"/>
      <c r="B30" s="111"/>
      <c r="C30" s="112"/>
      <c r="D30" s="112"/>
      <c r="E30" s="112"/>
      <c r="F30" s="112"/>
      <c r="G30" s="112"/>
      <c r="H30" s="112"/>
      <c r="I30" s="112"/>
    </row>
    <row r="31" spans="1:9" s="103" customFormat="1" ht="17" thickBot="1" x14ac:dyDescent="0.25">
      <c r="A31" s="63" t="s">
        <v>152</v>
      </c>
      <c r="B31" s="64"/>
      <c r="C31" s="64">
        <f>SUM(C29:C30)</f>
        <v>270</v>
      </c>
      <c r="D31" s="64">
        <f t="shared" ref="D31:I31" si="3">SUM(D29:D30)</f>
        <v>400</v>
      </c>
      <c r="E31" s="64">
        <f t="shared" si="3"/>
        <v>480</v>
      </c>
      <c r="F31" s="64">
        <f t="shared" si="3"/>
        <v>950</v>
      </c>
      <c r="G31" s="64">
        <f t="shared" si="3"/>
        <v>3290</v>
      </c>
      <c r="H31" s="64">
        <f t="shared" si="3"/>
        <v>3300</v>
      </c>
      <c r="I31" s="64">
        <f t="shared" si="3"/>
        <v>0</v>
      </c>
    </row>
    <row r="32" spans="1:9" s="62" customFormat="1" x14ac:dyDescent="0.2">
      <c r="A32" s="113">
        <v>43901</v>
      </c>
      <c r="B32" s="114" t="s">
        <v>63</v>
      </c>
      <c r="C32" s="36"/>
      <c r="D32" s="36"/>
      <c r="E32" s="36"/>
      <c r="F32" s="36"/>
      <c r="G32" s="36">
        <v>-135</v>
      </c>
      <c r="H32" s="36"/>
      <c r="I32" s="36"/>
    </row>
    <row r="33" spans="1:10" s="62" customFormat="1" x14ac:dyDescent="0.2">
      <c r="A33" s="37">
        <v>43962</v>
      </c>
      <c r="B33" s="38" t="s">
        <v>63</v>
      </c>
      <c r="C33" s="36"/>
      <c r="D33" s="36"/>
      <c r="E33" s="36"/>
      <c r="F33" s="36"/>
      <c r="G33" s="36">
        <v>-500</v>
      </c>
      <c r="H33" s="36"/>
      <c r="I33" s="36"/>
    </row>
    <row r="34" spans="1:10" s="62" customFormat="1" x14ac:dyDescent="0.2">
      <c r="A34" s="37">
        <v>44023</v>
      </c>
      <c r="B34" s="38" t="s">
        <v>63</v>
      </c>
      <c r="C34" s="36"/>
      <c r="D34" s="36"/>
      <c r="E34" s="36"/>
      <c r="F34" s="36"/>
      <c r="G34" s="36">
        <v>-100</v>
      </c>
      <c r="H34" s="36"/>
      <c r="I34" s="36"/>
    </row>
    <row r="35" spans="1:10" s="62" customFormat="1" x14ac:dyDescent="0.2">
      <c r="A35" s="73">
        <v>44115</v>
      </c>
      <c r="B35" s="74" t="s">
        <v>63</v>
      </c>
      <c r="C35" s="38"/>
      <c r="D35" s="38"/>
      <c r="E35" s="38"/>
      <c r="F35" s="38"/>
      <c r="G35" s="38">
        <v>-300</v>
      </c>
      <c r="H35" s="38"/>
      <c r="I35" s="38"/>
    </row>
    <row r="36" spans="1:10" s="62" customFormat="1" x14ac:dyDescent="0.2">
      <c r="A36" s="37">
        <v>44146</v>
      </c>
      <c r="B36" s="38" t="s">
        <v>63</v>
      </c>
      <c r="C36" s="38"/>
      <c r="D36" s="38"/>
      <c r="E36" s="38"/>
      <c r="F36" s="38"/>
      <c r="G36" s="38">
        <v>-150</v>
      </c>
      <c r="H36" s="38"/>
      <c r="I36" s="38"/>
    </row>
    <row r="37" spans="1:10" s="62" customFormat="1" x14ac:dyDescent="0.2">
      <c r="A37" s="73">
        <v>44146</v>
      </c>
      <c r="B37" s="74" t="s">
        <v>63</v>
      </c>
      <c r="C37" s="38">
        <v>-193</v>
      </c>
      <c r="D37" s="38"/>
      <c r="E37" s="38"/>
      <c r="F37" s="38"/>
      <c r="G37" s="38"/>
      <c r="H37" s="38"/>
      <c r="I37" s="38"/>
    </row>
    <row r="38" spans="1:10" s="62" customFormat="1" x14ac:dyDescent="0.2">
      <c r="A38" s="73">
        <v>44146</v>
      </c>
      <c r="B38" s="74" t="s">
        <v>63</v>
      </c>
      <c r="C38" s="74"/>
      <c r="D38" s="74"/>
      <c r="E38" s="74"/>
      <c r="F38" s="74"/>
      <c r="G38" s="74">
        <v>-100</v>
      </c>
      <c r="H38" s="74"/>
      <c r="I38" s="74"/>
    </row>
    <row r="39" spans="1:10" s="62" customFormat="1" x14ac:dyDescent="0.25">
      <c r="A39" s="76">
        <v>44176</v>
      </c>
      <c r="B39" s="14" t="s">
        <v>63</v>
      </c>
      <c r="C39" s="74"/>
      <c r="D39" s="74"/>
      <c r="E39" s="74"/>
      <c r="F39" s="74"/>
      <c r="G39" s="74">
        <v>-465</v>
      </c>
      <c r="H39" s="74"/>
      <c r="I39" s="74"/>
    </row>
    <row r="40" spans="1:10" s="62" customFormat="1" x14ac:dyDescent="0.2">
      <c r="A40" s="73" t="s">
        <v>218</v>
      </c>
      <c r="B40" s="74" t="s">
        <v>63</v>
      </c>
      <c r="C40" s="74"/>
      <c r="D40" s="74"/>
      <c r="E40" s="74"/>
      <c r="F40" s="74"/>
      <c r="G40" s="74">
        <v>-500</v>
      </c>
      <c r="H40" s="74"/>
      <c r="I40" s="74"/>
    </row>
    <row r="41" spans="1:10" s="62" customFormat="1" x14ac:dyDescent="0.2">
      <c r="A41" s="73" t="s">
        <v>219</v>
      </c>
      <c r="B41" s="74" t="s">
        <v>63</v>
      </c>
      <c r="C41" s="74"/>
      <c r="D41" s="74"/>
      <c r="E41" s="74"/>
      <c r="F41" s="74"/>
      <c r="G41" s="74"/>
      <c r="H41" s="74">
        <v>-188</v>
      </c>
      <c r="I41" s="74"/>
    </row>
    <row r="42" spans="1:10" s="62" customFormat="1" x14ac:dyDescent="0.2">
      <c r="A42" s="73" t="s">
        <v>220</v>
      </c>
      <c r="B42" s="74" t="s">
        <v>63</v>
      </c>
      <c r="C42" s="74">
        <v>-77</v>
      </c>
      <c r="D42" s="74"/>
      <c r="E42" s="74"/>
      <c r="F42" s="74"/>
      <c r="G42" s="74"/>
      <c r="H42" s="74"/>
      <c r="I42" s="74"/>
    </row>
    <row r="43" spans="1:10" s="62" customFormat="1" x14ac:dyDescent="0.25">
      <c r="A43" s="13" t="s">
        <v>221</v>
      </c>
      <c r="B43" s="13" t="s">
        <v>63</v>
      </c>
      <c r="C43" s="74"/>
      <c r="D43" s="74">
        <v>-18</v>
      </c>
      <c r="E43" s="74"/>
      <c r="F43" s="74"/>
      <c r="G43" s="74"/>
      <c r="H43" s="74"/>
      <c r="I43" s="74"/>
    </row>
    <row r="44" spans="1:10" s="3" customFormat="1" x14ac:dyDescent="0.25">
      <c r="A44" s="115" t="s">
        <v>222</v>
      </c>
      <c r="B44" s="115" t="s">
        <v>63</v>
      </c>
      <c r="C44" s="107"/>
      <c r="D44" s="107"/>
      <c r="E44" s="107"/>
      <c r="F44" s="107"/>
      <c r="G44" s="107"/>
      <c r="H44" s="107">
        <v>-136</v>
      </c>
      <c r="I44" s="107"/>
      <c r="J44" s="3" t="s">
        <v>326</v>
      </c>
    </row>
    <row r="45" spans="1:10" s="62" customFormat="1" x14ac:dyDescent="0.2">
      <c r="A45" s="73" t="s">
        <v>223</v>
      </c>
      <c r="B45" s="74" t="s">
        <v>63</v>
      </c>
      <c r="C45" s="74"/>
      <c r="D45" s="74"/>
      <c r="E45" s="74"/>
      <c r="F45" s="74"/>
      <c r="G45" s="74">
        <v>-340</v>
      </c>
      <c r="H45" s="74">
        <v>-169</v>
      </c>
      <c r="I45" s="74"/>
      <c r="J45" s="62" t="s">
        <v>327</v>
      </c>
    </row>
    <row r="46" spans="1:10" s="62" customFormat="1" x14ac:dyDescent="0.2">
      <c r="A46" s="73" t="s">
        <v>223</v>
      </c>
      <c r="B46" s="74" t="s">
        <v>63</v>
      </c>
      <c r="C46" s="74"/>
      <c r="D46" s="74"/>
      <c r="E46" s="74"/>
      <c r="F46" s="74"/>
      <c r="G46" s="74">
        <v>-700</v>
      </c>
      <c r="H46" s="74"/>
      <c r="I46" s="74"/>
      <c r="J46" s="62" t="s">
        <v>328</v>
      </c>
    </row>
    <row r="47" spans="1:10" s="62" customFormat="1" ht="17" thickBot="1" x14ac:dyDescent="0.25">
      <c r="A47" s="73" t="s">
        <v>281</v>
      </c>
      <c r="B47" s="74" t="s">
        <v>63</v>
      </c>
      <c r="C47" s="74"/>
      <c r="D47" s="74"/>
      <c r="E47" s="74"/>
      <c r="F47" s="74"/>
      <c r="G47" s="74"/>
      <c r="H47" s="74">
        <v>-200</v>
      </c>
      <c r="I47" s="74"/>
    </row>
    <row r="48" spans="1:10" s="103" customFormat="1" ht="17" thickBot="1" x14ac:dyDescent="0.25">
      <c r="A48" s="63" t="s">
        <v>155</v>
      </c>
      <c r="B48" s="64"/>
      <c r="C48" s="64">
        <f t="shared" ref="C48:I48" si="4">SUM(C31:C47)</f>
        <v>0</v>
      </c>
      <c r="D48" s="64">
        <f t="shared" si="4"/>
        <v>382</v>
      </c>
      <c r="E48" s="64">
        <f t="shared" si="4"/>
        <v>480</v>
      </c>
      <c r="F48" s="64">
        <f t="shared" si="4"/>
        <v>950</v>
      </c>
      <c r="G48" s="64">
        <f t="shared" si="4"/>
        <v>0</v>
      </c>
      <c r="H48" s="64">
        <f t="shared" si="4"/>
        <v>2607</v>
      </c>
      <c r="I48" s="64">
        <f t="shared" si="4"/>
        <v>0</v>
      </c>
    </row>
    <row r="49" spans="1:10" s="103" customFormat="1" x14ac:dyDescent="0.2">
      <c r="A49" s="116" t="s">
        <v>227</v>
      </c>
      <c r="B49" s="117" t="s">
        <v>63</v>
      </c>
      <c r="C49" s="117"/>
      <c r="D49" s="117">
        <v>-27</v>
      </c>
      <c r="E49" s="117"/>
      <c r="F49" s="117"/>
      <c r="G49" s="117"/>
      <c r="H49" s="117"/>
      <c r="I49" s="117"/>
      <c r="J49" s="118">
        <v>855</v>
      </c>
    </row>
    <row r="50" spans="1:10" s="62" customFormat="1" ht="17" thickBot="1" x14ac:dyDescent="0.25">
      <c r="A50" s="35" t="s">
        <v>125</v>
      </c>
      <c r="B50" s="36" t="s">
        <v>63</v>
      </c>
      <c r="C50" s="67"/>
      <c r="D50" s="67">
        <v>-95</v>
      </c>
      <c r="E50" s="67"/>
      <c r="F50" s="67"/>
      <c r="G50" s="67"/>
      <c r="H50" s="67">
        <v>-230</v>
      </c>
      <c r="I50" s="67"/>
      <c r="J50" s="62" t="s">
        <v>329</v>
      </c>
    </row>
    <row r="51" spans="1:10" s="103" customFormat="1" ht="17" thickBot="1" x14ac:dyDescent="0.25">
      <c r="A51" s="63" t="s">
        <v>156</v>
      </c>
      <c r="B51" s="64"/>
      <c r="C51" s="64">
        <f>SUM(C48:C50)</f>
        <v>0</v>
      </c>
      <c r="D51" s="64">
        <f>SUM(D48:D50)</f>
        <v>260</v>
      </c>
      <c r="E51" s="64">
        <f t="shared" ref="E51:I51" si="5">SUM(E48:E50)</f>
        <v>480</v>
      </c>
      <c r="F51" s="64">
        <f t="shared" si="5"/>
        <v>950</v>
      </c>
      <c r="G51" s="64">
        <f t="shared" si="5"/>
        <v>0</v>
      </c>
      <c r="H51" s="64">
        <f t="shared" si="5"/>
        <v>2377</v>
      </c>
      <c r="I51" s="64">
        <f t="shared" si="5"/>
        <v>0</v>
      </c>
    </row>
    <row r="52" spans="1:10" s="62" customFormat="1" x14ac:dyDescent="0.25">
      <c r="A52" s="12">
        <v>44317</v>
      </c>
      <c r="B52" s="13" t="s">
        <v>63</v>
      </c>
      <c r="C52" s="74"/>
      <c r="D52" s="74">
        <v>-38</v>
      </c>
      <c r="E52" s="74"/>
      <c r="F52" s="74"/>
      <c r="G52" s="74"/>
      <c r="H52" s="74">
        <v>-250</v>
      </c>
      <c r="I52" s="74"/>
      <c r="J52" s="62" t="s">
        <v>330</v>
      </c>
    </row>
    <row r="53" spans="1:10" s="62" customFormat="1" x14ac:dyDescent="0.25">
      <c r="A53" s="12">
        <v>44378</v>
      </c>
      <c r="B53" s="13" t="s">
        <v>63</v>
      </c>
      <c r="C53" s="74"/>
      <c r="D53" s="74"/>
      <c r="E53" s="74"/>
      <c r="F53" s="74"/>
      <c r="G53" s="74"/>
      <c r="H53" s="74">
        <v>-1000</v>
      </c>
      <c r="I53" s="74"/>
      <c r="J53" s="62" t="s">
        <v>330</v>
      </c>
    </row>
    <row r="54" spans="1:10" s="62" customFormat="1" x14ac:dyDescent="0.2">
      <c r="A54" s="37">
        <v>44501</v>
      </c>
      <c r="B54" s="38" t="s">
        <v>63</v>
      </c>
      <c r="C54" s="74"/>
      <c r="D54" s="74">
        <v>-51</v>
      </c>
      <c r="E54" s="74"/>
      <c r="F54" s="74"/>
      <c r="G54" s="74"/>
      <c r="H54" s="74"/>
      <c r="I54" s="74"/>
      <c r="J54" s="62" t="s">
        <v>330</v>
      </c>
    </row>
    <row r="55" spans="1:10" s="62" customFormat="1" x14ac:dyDescent="0.25">
      <c r="A55" s="55" t="s">
        <v>1553</v>
      </c>
      <c r="B55" s="53" t="s">
        <v>63</v>
      </c>
      <c r="C55" s="74"/>
      <c r="D55" s="74"/>
      <c r="E55" s="74"/>
      <c r="F55" s="74"/>
      <c r="G55" s="74"/>
      <c r="H55" s="74">
        <v>-560</v>
      </c>
      <c r="I55" s="74"/>
      <c r="J55" s="62" t="s">
        <v>1555</v>
      </c>
    </row>
    <row r="56" spans="1:10" s="62" customFormat="1" x14ac:dyDescent="0.2">
      <c r="A56" s="37" t="s">
        <v>2435</v>
      </c>
      <c r="B56" s="38" t="s">
        <v>63</v>
      </c>
      <c r="C56" s="74"/>
      <c r="D56" s="74">
        <v>-56</v>
      </c>
      <c r="E56" s="74"/>
      <c r="F56" s="74"/>
      <c r="G56" s="74"/>
      <c r="H56" s="74">
        <v>-190</v>
      </c>
      <c r="I56" s="74"/>
      <c r="J56" s="62" t="s">
        <v>330</v>
      </c>
    </row>
    <row r="57" spans="1:10" s="62" customFormat="1" ht="17" thickBot="1" x14ac:dyDescent="0.25">
      <c r="A57" s="37" t="s">
        <v>2449</v>
      </c>
      <c r="B57" s="38" t="s">
        <v>63</v>
      </c>
      <c r="C57" s="38"/>
      <c r="D57" s="74"/>
      <c r="E57" s="74"/>
      <c r="F57" s="74"/>
      <c r="G57" s="74"/>
      <c r="H57" s="74">
        <v>-113</v>
      </c>
      <c r="I57" s="74"/>
      <c r="J57" s="62" t="s">
        <v>330</v>
      </c>
    </row>
    <row r="58" spans="1:10" s="103" customFormat="1" ht="17" thickBot="1" x14ac:dyDescent="0.25">
      <c r="A58" s="63" t="s">
        <v>2459</v>
      </c>
      <c r="B58" s="64"/>
      <c r="C58" s="64">
        <f t="shared" ref="C58:I58" si="6">SUM(C51:C57)</f>
        <v>0</v>
      </c>
      <c r="D58" s="64">
        <f t="shared" si="6"/>
        <v>115</v>
      </c>
      <c r="E58" s="64">
        <f t="shared" si="6"/>
        <v>480</v>
      </c>
      <c r="F58" s="64">
        <f t="shared" si="6"/>
        <v>950</v>
      </c>
      <c r="G58" s="64">
        <f t="shared" si="6"/>
        <v>0</v>
      </c>
      <c r="H58" s="64">
        <f t="shared" si="6"/>
        <v>264</v>
      </c>
      <c r="I58" s="64">
        <f t="shared" si="6"/>
        <v>0</v>
      </c>
    </row>
    <row r="59" spans="1:10" x14ac:dyDescent="0.2">
      <c r="A59" s="37">
        <v>44318</v>
      </c>
      <c r="B59" s="38" t="s">
        <v>63</v>
      </c>
      <c r="C59" s="84"/>
      <c r="D59" s="82">
        <v>-77</v>
      </c>
      <c r="E59" s="82"/>
      <c r="F59" s="82"/>
      <c r="G59" s="82"/>
      <c r="H59" s="82">
        <v>-264</v>
      </c>
      <c r="I59" s="82"/>
      <c r="J59" s="65" t="s">
        <v>2480</v>
      </c>
    </row>
    <row r="60" spans="1:10" x14ac:dyDescent="0.2">
      <c r="A60" s="37">
        <v>44441</v>
      </c>
      <c r="B60" s="38" t="s">
        <v>63</v>
      </c>
      <c r="C60" s="84"/>
      <c r="D60" s="82"/>
      <c r="E60" s="82"/>
      <c r="F60" s="82">
        <v>-94</v>
      </c>
      <c r="G60" s="82"/>
      <c r="H60" s="82"/>
      <c r="I60" s="82"/>
      <c r="J60" s="65" t="s">
        <v>330</v>
      </c>
    </row>
    <row r="61" spans="1:10" x14ac:dyDescent="0.2">
      <c r="A61" s="37">
        <v>44441</v>
      </c>
      <c r="B61" s="38" t="s">
        <v>63</v>
      </c>
      <c r="C61" s="84"/>
      <c r="D61" s="82"/>
      <c r="E61" s="82"/>
      <c r="F61" s="82">
        <v>-40</v>
      </c>
      <c r="G61" s="82"/>
      <c r="H61" s="82"/>
      <c r="I61" s="82"/>
      <c r="J61" s="65" t="s">
        <v>2447</v>
      </c>
    </row>
    <row r="62" spans="1:10" x14ac:dyDescent="0.2">
      <c r="A62" s="37" t="s">
        <v>2512</v>
      </c>
      <c r="B62" s="38" t="s">
        <v>63</v>
      </c>
      <c r="C62" s="84"/>
      <c r="D62" s="84"/>
      <c r="E62" s="84"/>
      <c r="F62" s="82">
        <v>-111</v>
      </c>
      <c r="G62" s="82"/>
      <c r="H62" s="82"/>
      <c r="I62" s="82"/>
    </row>
    <row r="63" spans="1:10" s="72" customFormat="1" x14ac:dyDescent="0.2">
      <c r="A63" s="70"/>
      <c r="B63" s="70" t="s">
        <v>967</v>
      </c>
      <c r="C63" s="71"/>
      <c r="D63" s="71">
        <v>-38</v>
      </c>
      <c r="E63" s="71">
        <v>-480</v>
      </c>
      <c r="F63" s="342">
        <v>-705</v>
      </c>
      <c r="G63" s="342"/>
      <c r="H63" s="342"/>
      <c r="I63" s="342"/>
      <c r="J63" s="72" t="s">
        <v>211</v>
      </c>
    </row>
    <row r="64" spans="1:10" x14ac:dyDescent="0.25">
      <c r="A64" s="28"/>
      <c r="B64" s="22"/>
      <c r="C64" s="95"/>
      <c r="D64" s="95"/>
      <c r="E64" s="95"/>
      <c r="F64" s="82"/>
      <c r="G64" s="82"/>
      <c r="H64" s="82"/>
      <c r="I64" s="82"/>
    </row>
    <row r="65" spans="1:9" ht="17" thickBot="1" x14ac:dyDescent="0.25">
      <c r="A65" s="82"/>
      <c r="B65" s="82"/>
      <c r="C65" s="82">
        <f>SUM(C58:C63)</f>
        <v>0</v>
      </c>
      <c r="D65" s="82">
        <f t="shared" ref="D65:I65" si="7">SUM(D58:D63)</f>
        <v>0</v>
      </c>
      <c r="E65" s="82">
        <f t="shared" si="7"/>
        <v>0</v>
      </c>
      <c r="F65" s="82">
        <f t="shared" si="7"/>
        <v>0</v>
      </c>
      <c r="G65" s="82">
        <f t="shared" si="7"/>
        <v>0</v>
      </c>
      <c r="H65" s="82">
        <f t="shared" si="7"/>
        <v>0</v>
      </c>
      <c r="I65" s="82">
        <f t="shared" si="7"/>
        <v>0</v>
      </c>
    </row>
    <row r="66" spans="1:9" ht="17" thickBot="1" x14ac:dyDescent="0.25">
      <c r="A66" s="88" t="s">
        <v>228</v>
      </c>
      <c r="B66" s="89"/>
      <c r="C66" s="89">
        <f t="shared" ref="C66:I66" si="8">SUM(C29)</f>
        <v>270</v>
      </c>
      <c r="D66" s="89">
        <f t="shared" si="8"/>
        <v>400</v>
      </c>
      <c r="E66" s="89">
        <f t="shared" si="8"/>
        <v>480</v>
      </c>
      <c r="F66" s="89">
        <f t="shared" si="8"/>
        <v>950</v>
      </c>
      <c r="G66" s="89">
        <f t="shared" si="8"/>
        <v>3290</v>
      </c>
      <c r="H66" s="89">
        <f t="shared" si="8"/>
        <v>3300</v>
      </c>
      <c r="I66" s="89">
        <f t="shared" si="8"/>
        <v>0</v>
      </c>
    </row>
    <row r="67" spans="1:9" ht="17" thickBot="1" x14ac:dyDescent="0.25">
      <c r="A67" s="90" t="s">
        <v>331</v>
      </c>
      <c r="B67" s="91"/>
      <c r="C67" s="119">
        <v>270</v>
      </c>
      <c r="D67" s="119">
        <v>400</v>
      </c>
      <c r="E67" s="119">
        <v>13000</v>
      </c>
      <c r="F67" s="119">
        <v>1600</v>
      </c>
      <c r="G67" s="119">
        <v>6000</v>
      </c>
      <c r="H67" s="119">
        <v>6000</v>
      </c>
      <c r="I67" s="119">
        <v>6000</v>
      </c>
    </row>
    <row r="68" spans="1:9" s="58" customFormat="1" ht="17" thickBot="1" x14ac:dyDescent="0.25">
      <c r="A68" s="88" t="s">
        <v>332</v>
      </c>
      <c r="B68" s="89"/>
      <c r="C68" s="93">
        <f>SUM(C66-C67)</f>
        <v>0</v>
      </c>
      <c r="D68" s="93">
        <f t="shared" ref="D68:I68" si="9">SUM(D66-D67)</f>
        <v>0</v>
      </c>
      <c r="E68" s="93">
        <f t="shared" si="9"/>
        <v>-12520</v>
      </c>
      <c r="F68" s="93">
        <f t="shared" si="9"/>
        <v>-650</v>
      </c>
      <c r="G68" s="93">
        <f t="shared" si="9"/>
        <v>-2710</v>
      </c>
      <c r="H68" s="93">
        <f t="shared" si="9"/>
        <v>-2700</v>
      </c>
      <c r="I68" s="93">
        <f t="shared" si="9"/>
        <v>-6000</v>
      </c>
    </row>
    <row r="69" spans="1:9" ht="17" thickBot="1" x14ac:dyDescent="0.25"/>
    <row r="70" spans="1:9" ht="17" thickBot="1" x14ac:dyDescent="0.25">
      <c r="A70" s="59" t="s">
        <v>231</v>
      </c>
      <c r="B70" s="58"/>
      <c r="C70" s="61" t="s">
        <v>26</v>
      </c>
      <c r="D70" s="61" t="s">
        <v>17</v>
      </c>
      <c r="E70" s="61" t="s">
        <v>3</v>
      </c>
      <c r="F70" s="61" t="s">
        <v>18</v>
      </c>
      <c r="G70" s="61" t="s">
        <v>32</v>
      </c>
      <c r="H70" s="61" t="s">
        <v>27</v>
      </c>
      <c r="I70" s="61" t="s">
        <v>4</v>
      </c>
    </row>
    <row r="71" spans="1:9" x14ac:dyDescent="0.2">
      <c r="A71" s="59" t="s">
        <v>232</v>
      </c>
      <c r="B71" s="59"/>
      <c r="C71" s="59"/>
      <c r="D71" s="59"/>
      <c r="E71" s="59"/>
      <c r="F71" s="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tabColor rgb="FFC00000"/>
  </sheetPr>
  <dimension ref="A1:G35"/>
  <sheetViews>
    <sheetView topLeftCell="A13" workbookViewId="0">
      <selection activeCell="A26" sqref="A26"/>
    </sheetView>
  </sheetViews>
  <sheetFormatPr baseColWidth="10" defaultColWidth="8.83203125" defaultRowHeight="16" x14ac:dyDescent="0.2"/>
  <cols>
    <col min="1" max="1" width="14.5" style="65" customWidth="1"/>
    <col min="2" max="2" width="20.83203125" style="65" customWidth="1"/>
    <col min="3" max="3" width="10.5" style="65" customWidth="1"/>
    <col min="4" max="241" width="8.83203125" style="65"/>
    <col min="242" max="242" width="11" style="65" customWidth="1"/>
    <col min="243" max="243" width="18.33203125" style="65" customWidth="1"/>
    <col min="244" max="245" width="8.1640625" style="65" customWidth="1"/>
    <col min="246" max="246" width="8.6640625" style="65" customWidth="1"/>
    <col min="247" max="247" width="8.1640625" style="65" customWidth="1"/>
    <col min="248" max="248" width="7.83203125" style="65" customWidth="1"/>
    <col min="249" max="249" width="7.5" style="65" customWidth="1"/>
    <col min="250" max="497" width="8.83203125" style="65"/>
    <col min="498" max="498" width="11" style="65" customWidth="1"/>
    <col min="499" max="499" width="18.33203125" style="65" customWidth="1"/>
    <col min="500" max="501" width="8.1640625" style="65" customWidth="1"/>
    <col min="502" max="502" width="8.6640625" style="65" customWidth="1"/>
    <col min="503" max="503" width="8.1640625" style="65" customWidth="1"/>
    <col min="504" max="504" width="7.83203125" style="65" customWidth="1"/>
    <col min="505" max="505" width="7.5" style="65" customWidth="1"/>
    <col min="506" max="753" width="8.83203125" style="65"/>
    <col min="754" max="754" width="11" style="65" customWidth="1"/>
    <col min="755" max="755" width="18.33203125" style="65" customWidth="1"/>
    <col min="756" max="757" width="8.1640625" style="65" customWidth="1"/>
    <col min="758" max="758" width="8.6640625" style="65" customWidth="1"/>
    <col min="759" max="759" width="8.1640625" style="65" customWidth="1"/>
    <col min="760" max="760" width="7.83203125" style="65" customWidth="1"/>
    <col min="761" max="761" width="7.5" style="65" customWidth="1"/>
    <col min="762" max="1009" width="8.83203125" style="65"/>
    <col min="1010" max="1010" width="11" style="65" customWidth="1"/>
    <col min="1011" max="1011" width="18.33203125" style="65" customWidth="1"/>
    <col min="1012" max="1013" width="8.1640625" style="65" customWidth="1"/>
    <col min="1014" max="1014" width="8.6640625" style="65" customWidth="1"/>
    <col min="1015" max="1015" width="8.1640625" style="65" customWidth="1"/>
    <col min="1016" max="1016" width="7.83203125" style="65" customWidth="1"/>
    <col min="1017" max="1017" width="7.5" style="65" customWidth="1"/>
    <col min="1018" max="1265" width="8.83203125" style="65"/>
    <col min="1266" max="1266" width="11" style="65" customWidth="1"/>
    <col min="1267" max="1267" width="18.33203125" style="65" customWidth="1"/>
    <col min="1268" max="1269" width="8.1640625" style="65" customWidth="1"/>
    <col min="1270" max="1270" width="8.6640625" style="65" customWidth="1"/>
    <col min="1271" max="1271" width="8.1640625" style="65" customWidth="1"/>
    <col min="1272" max="1272" width="7.83203125" style="65" customWidth="1"/>
    <col min="1273" max="1273" width="7.5" style="65" customWidth="1"/>
    <col min="1274" max="1521" width="8.83203125" style="65"/>
    <col min="1522" max="1522" width="11" style="65" customWidth="1"/>
    <col min="1523" max="1523" width="18.33203125" style="65" customWidth="1"/>
    <col min="1524" max="1525" width="8.1640625" style="65" customWidth="1"/>
    <col min="1526" max="1526" width="8.6640625" style="65" customWidth="1"/>
    <col min="1527" max="1527" width="8.1640625" style="65" customWidth="1"/>
    <col min="1528" max="1528" width="7.83203125" style="65" customWidth="1"/>
    <col min="1529" max="1529" width="7.5" style="65" customWidth="1"/>
    <col min="1530" max="1777" width="8.83203125" style="65"/>
    <col min="1778" max="1778" width="11" style="65" customWidth="1"/>
    <col min="1779" max="1779" width="18.33203125" style="65" customWidth="1"/>
    <col min="1780" max="1781" width="8.1640625" style="65" customWidth="1"/>
    <col min="1782" max="1782" width="8.6640625" style="65" customWidth="1"/>
    <col min="1783" max="1783" width="8.1640625" style="65" customWidth="1"/>
    <col min="1784" max="1784" width="7.83203125" style="65" customWidth="1"/>
    <col min="1785" max="1785" width="7.5" style="65" customWidth="1"/>
    <col min="1786" max="2033" width="8.83203125" style="65"/>
    <col min="2034" max="2034" width="11" style="65" customWidth="1"/>
    <col min="2035" max="2035" width="18.33203125" style="65" customWidth="1"/>
    <col min="2036" max="2037" width="8.1640625" style="65" customWidth="1"/>
    <col min="2038" max="2038" width="8.6640625" style="65" customWidth="1"/>
    <col min="2039" max="2039" width="8.1640625" style="65" customWidth="1"/>
    <col min="2040" max="2040" width="7.83203125" style="65" customWidth="1"/>
    <col min="2041" max="2041" width="7.5" style="65" customWidth="1"/>
    <col min="2042" max="2289" width="8.83203125" style="65"/>
    <col min="2290" max="2290" width="11" style="65" customWidth="1"/>
    <col min="2291" max="2291" width="18.33203125" style="65" customWidth="1"/>
    <col min="2292" max="2293" width="8.1640625" style="65" customWidth="1"/>
    <col min="2294" max="2294" width="8.6640625" style="65" customWidth="1"/>
    <col min="2295" max="2295" width="8.1640625" style="65" customWidth="1"/>
    <col min="2296" max="2296" width="7.83203125" style="65" customWidth="1"/>
    <col min="2297" max="2297" width="7.5" style="65" customWidth="1"/>
    <col min="2298" max="2545" width="8.83203125" style="65"/>
    <col min="2546" max="2546" width="11" style="65" customWidth="1"/>
    <col min="2547" max="2547" width="18.33203125" style="65" customWidth="1"/>
    <col min="2548" max="2549" width="8.1640625" style="65" customWidth="1"/>
    <col min="2550" max="2550" width="8.6640625" style="65" customWidth="1"/>
    <col min="2551" max="2551" width="8.1640625" style="65" customWidth="1"/>
    <col min="2552" max="2552" width="7.83203125" style="65" customWidth="1"/>
    <col min="2553" max="2553" width="7.5" style="65" customWidth="1"/>
    <col min="2554" max="2801" width="8.83203125" style="65"/>
    <col min="2802" max="2802" width="11" style="65" customWidth="1"/>
    <col min="2803" max="2803" width="18.33203125" style="65" customWidth="1"/>
    <col min="2804" max="2805" width="8.1640625" style="65" customWidth="1"/>
    <col min="2806" max="2806" width="8.6640625" style="65" customWidth="1"/>
    <col min="2807" max="2807" width="8.1640625" style="65" customWidth="1"/>
    <col min="2808" max="2808" width="7.83203125" style="65" customWidth="1"/>
    <col min="2809" max="2809" width="7.5" style="65" customWidth="1"/>
    <col min="2810" max="3057" width="8.83203125" style="65"/>
    <col min="3058" max="3058" width="11" style="65" customWidth="1"/>
    <col min="3059" max="3059" width="18.33203125" style="65" customWidth="1"/>
    <col min="3060" max="3061" width="8.1640625" style="65" customWidth="1"/>
    <col min="3062" max="3062" width="8.6640625" style="65" customWidth="1"/>
    <col min="3063" max="3063" width="8.1640625" style="65" customWidth="1"/>
    <col min="3064" max="3064" width="7.83203125" style="65" customWidth="1"/>
    <col min="3065" max="3065" width="7.5" style="65" customWidth="1"/>
    <col min="3066" max="3313" width="8.83203125" style="65"/>
    <col min="3314" max="3314" width="11" style="65" customWidth="1"/>
    <col min="3315" max="3315" width="18.33203125" style="65" customWidth="1"/>
    <col min="3316" max="3317" width="8.1640625" style="65" customWidth="1"/>
    <col min="3318" max="3318" width="8.6640625" style="65" customWidth="1"/>
    <col min="3319" max="3319" width="8.1640625" style="65" customWidth="1"/>
    <col min="3320" max="3320" width="7.83203125" style="65" customWidth="1"/>
    <col min="3321" max="3321" width="7.5" style="65" customWidth="1"/>
    <col min="3322" max="3569" width="8.83203125" style="65"/>
    <col min="3570" max="3570" width="11" style="65" customWidth="1"/>
    <col min="3571" max="3571" width="18.33203125" style="65" customWidth="1"/>
    <col min="3572" max="3573" width="8.1640625" style="65" customWidth="1"/>
    <col min="3574" max="3574" width="8.6640625" style="65" customWidth="1"/>
    <col min="3575" max="3575" width="8.1640625" style="65" customWidth="1"/>
    <col min="3576" max="3576" width="7.83203125" style="65" customWidth="1"/>
    <col min="3577" max="3577" width="7.5" style="65" customWidth="1"/>
    <col min="3578" max="3825" width="8.83203125" style="65"/>
    <col min="3826" max="3826" width="11" style="65" customWidth="1"/>
    <col min="3827" max="3827" width="18.33203125" style="65" customWidth="1"/>
    <col min="3828" max="3829" width="8.1640625" style="65" customWidth="1"/>
    <col min="3830" max="3830" width="8.6640625" style="65" customWidth="1"/>
    <col min="3831" max="3831" width="8.1640625" style="65" customWidth="1"/>
    <col min="3832" max="3832" width="7.83203125" style="65" customWidth="1"/>
    <col min="3833" max="3833" width="7.5" style="65" customWidth="1"/>
    <col min="3834" max="4081" width="8.83203125" style="65"/>
    <col min="4082" max="4082" width="11" style="65" customWidth="1"/>
    <col min="4083" max="4083" width="18.33203125" style="65" customWidth="1"/>
    <col min="4084" max="4085" width="8.1640625" style="65" customWidth="1"/>
    <col min="4086" max="4086" width="8.6640625" style="65" customWidth="1"/>
    <col min="4087" max="4087" width="8.1640625" style="65" customWidth="1"/>
    <col min="4088" max="4088" width="7.83203125" style="65" customWidth="1"/>
    <col min="4089" max="4089" width="7.5" style="65" customWidth="1"/>
    <col min="4090" max="4337" width="8.83203125" style="65"/>
    <col min="4338" max="4338" width="11" style="65" customWidth="1"/>
    <col min="4339" max="4339" width="18.33203125" style="65" customWidth="1"/>
    <col min="4340" max="4341" width="8.1640625" style="65" customWidth="1"/>
    <col min="4342" max="4342" width="8.6640625" style="65" customWidth="1"/>
    <col min="4343" max="4343" width="8.1640625" style="65" customWidth="1"/>
    <col min="4344" max="4344" width="7.83203125" style="65" customWidth="1"/>
    <col min="4345" max="4345" width="7.5" style="65" customWidth="1"/>
    <col min="4346" max="4593" width="8.83203125" style="65"/>
    <col min="4594" max="4594" width="11" style="65" customWidth="1"/>
    <col min="4595" max="4595" width="18.33203125" style="65" customWidth="1"/>
    <col min="4596" max="4597" width="8.1640625" style="65" customWidth="1"/>
    <col min="4598" max="4598" width="8.6640625" style="65" customWidth="1"/>
    <col min="4599" max="4599" width="8.1640625" style="65" customWidth="1"/>
    <col min="4600" max="4600" width="7.83203125" style="65" customWidth="1"/>
    <col min="4601" max="4601" width="7.5" style="65" customWidth="1"/>
    <col min="4602" max="4849" width="8.83203125" style="65"/>
    <col min="4850" max="4850" width="11" style="65" customWidth="1"/>
    <col min="4851" max="4851" width="18.33203125" style="65" customWidth="1"/>
    <col min="4852" max="4853" width="8.1640625" style="65" customWidth="1"/>
    <col min="4854" max="4854" width="8.6640625" style="65" customWidth="1"/>
    <col min="4855" max="4855" width="8.1640625" style="65" customWidth="1"/>
    <col min="4856" max="4856" width="7.83203125" style="65" customWidth="1"/>
    <col min="4857" max="4857" width="7.5" style="65" customWidth="1"/>
    <col min="4858" max="5105" width="8.83203125" style="65"/>
    <col min="5106" max="5106" width="11" style="65" customWidth="1"/>
    <col min="5107" max="5107" width="18.33203125" style="65" customWidth="1"/>
    <col min="5108" max="5109" width="8.1640625" style="65" customWidth="1"/>
    <col min="5110" max="5110" width="8.6640625" style="65" customWidth="1"/>
    <col min="5111" max="5111" width="8.1640625" style="65" customWidth="1"/>
    <col min="5112" max="5112" width="7.83203125" style="65" customWidth="1"/>
    <col min="5113" max="5113" width="7.5" style="65" customWidth="1"/>
    <col min="5114" max="5361" width="8.83203125" style="65"/>
    <col min="5362" max="5362" width="11" style="65" customWidth="1"/>
    <col min="5363" max="5363" width="18.33203125" style="65" customWidth="1"/>
    <col min="5364" max="5365" width="8.1640625" style="65" customWidth="1"/>
    <col min="5366" max="5366" width="8.6640625" style="65" customWidth="1"/>
    <col min="5367" max="5367" width="8.1640625" style="65" customWidth="1"/>
    <col min="5368" max="5368" width="7.83203125" style="65" customWidth="1"/>
    <col min="5369" max="5369" width="7.5" style="65" customWidth="1"/>
    <col min="5370" max="5617" width="8.83203125" style="65"/>
    <col min="5618" max="5618" width="11" style="65" customWidth="1"/>
    <col min="5619" max="5619" width="18.33203125" style="65" customWidth="1"/>
    <col min="5620" max="5621" width="8.1640625" style="65" customWidth="1"/>
    <col min="5622" max="5622" width="8.6640625" style="65" customWidth="1"/>
    <col min="5623" max="5623" width="8.1640625" style="65" customWidth="1"/>
    <col min="5624" max="5624" width="7.83203125" style="65" customWidth="1"/>
    <col min="5625" max="5625" width="7.5" style="65" customWidth="1"/>
    <col min="5626" max="5873" width="8.83203125" style="65"/>
    <col min="5874" max="5874" width="11" style="65" customWidth="1"/>
    <col min="5875" max="5875" width="18.33203125" style="65" customWidth="1"/>
    <col min="5876" max="5877" width="8.1640625" style="65" customWidth="1"/>
    <col min="5878" max="5878" width="8.6640625" style="65" customWidth="1"/>
    <col min="5879" max="5879" width="8.1640625" style="65" customWidth="1"/>
    <col min="5880" max="5880" width="7.83203125" style="65" customWidth="1"/>
    <col min="5881" max="5881" width="7.5" style="65" customWidth="1"/>
    <col min="5882" max="6129" width="8.83203125" style="65"/>
    <col min="6130" max="6130" width="11" style="65" customWidth="1"/>
    <col min="6131" max="6131" width="18.33203125" style="65" customWidth="1"/>
    <col min="6132" max="6133" width="8.1640625" style="65" customWidth="1"/>
    <col min="6134" max="6134" width="8.6640625" style="65" customWidth="1"/>
    <col min="6135" max="6135" width="8.1640625" style="65" customWidth="1"/>
    <col min="6136" max="6136" width="7.83203125" style="65" customWidth="1"/>
    <col min="6137" max="6137" width="7.5" style="65" customWidth="1"/>
    <col min="6138" max="6385" width="8.83203125" style="65"/>
    <col min="6386" max="6386" width="11" style="65" customWidth="1"/>
    <col min="6387" max="6387" width="18.33203125" style="65" customWidth="1"/>
    <col min="6388" max="6389" width="8.1640625" style="65" customWidth="1"/>
    <col min="6390" max="6390" width="8.6640625" style="65" customWidth="1"/>
    <col min="6391" max="6391" width="8.1640625" style="65" customWidth="1"/>
    <col min="6392" max="6392" width="7.83203125" style="65" customWidth="1"/>
    <col min="6393" max="6393" width="7.5" style="65" customWidth="1"/>
    <col min="6394" max="6641" width="8.83203125" style="65"/>
    <col min="6642" max="6642" width="11" style="65" customWidth="1"/>
    <col min="6643" max="6643" width="18.33203125" style="65" customWidth="1"/>
    <col min="6644" max="6645" width="8.1640625" style="65" customWidth="1"/>
    <col min="6646" max="6646" width="8.6640625" style="65" customWidth="1"/>
    <col min="6647" max="6647" width="8.1640625" style="65" customWidth="1"/>
    <col min="6648" max="6648" width="7.83203125" style="65" customWidth="1"/>
    <col min="6649" max="6649" width="7.5" style="65" customWidth="1"/>
    <col min="6650" max="6897" width="8.83203125" style="65"/>
    <col min="6898" max="6898" width="11" style="65" customWidth="1"/>
    <col min="6899" max="6899" width="18.33203125" style="65" customWidth="1"/>
    <col min="6900" max="6901" width="8.1640625" style="65" customWidth="1"/>
    <col min="6902" max="6902" width="8.6640625" style="65" customWidth="1"/>
    <col min="6903" max="6903" width="8.1640625" style="65" customWidth="1"/>
    <col min="6904" max="6904" width="7.83203125" style="65" customWidth="1"/>
    <col min="6905" max="6905" width="7.5" style="65" customWidth="1"/>
    <col min="6906" max="7153" width="8.83203125" style="65"/>
    <col min="7154" max="7154" width="11" style="65" customWidth="1"/>
    <col min="7155" max="7155" width="18.33203125" style="65" customWidth="1"/>
    <col min="7156" max="7157" width="8.1640625" style="65" customWidth="1"/>
    <col min="7158" max="7158" width="8.6640625" style="65" customWidth="1"/>
    <col min="7159" max="7159" width="8.1640625" style="65" customWidth="1"/>
    <col min="7160" max="7160" width="7.83203125" style="65" customWidth="1"/>
    <col min="7161" max="7161" width="7.5" style="65" customWidth="1"/>
    <col min="7162" max="7409" width="8.83203125" style="65"/>
    <col min="7410" max="7410" width="11" style="65" customWidth="1"/>
    <col min="7411" max="7411" width="18.33203125" style="65" customWidth="1"/>
    <col min="7412" max="7413" width="8.1640625" style="65" customWidth="1"/>
    <col min="7414" max="7414" width="8.6640625" style="65" customWidth="1"/>
    <col min="7415" max="7415" width="8.1640625" style="65" customWidth="1"/>
    <col min="7416" max="7416" width="7.83203125" style="65" customWidth="1"/>
    <col min="7417" max="7417" width="7.5" style="65" customWidth="1"/>
    <col min="7418" max="7665" width="8.83203125" style="65"/>
    <col min="7666" max="7666" width="11" style="65" customWidth="1"/>
    <col min="7667" max="7667" width="18.33203125" style="65" customWidth="1"/>
    <col min="7668" max="7669" width="8.1640625" style="65" customWidth="1"/>
    <col min="7670" max="7670" width="8.6640625" style="65" customWidth="1"/>
    <col min="7671" max="7671" width="8.1640625" style="65" customWidth="1"/>
    <col min="7672" max="7672" width="7.83203125" style="65" customWidth="1"/>
    <col min="7673" max="7673" width="7.5" style="65" customWidth="1"/>
    <col min="7674" max="7921" width="8.83203125" style="65"/>
    <col min="7922" max="7922" width="11" style="65" customWidth="1"/>
    <col min="7923" max="7923" width="18.33203125" style="65" customWidth="1"/>
    <col min="7924" max="7925" width="8.1640625" style="65" customWidth="1"/>
    <col min="7926" max="7926" width="8.6640625" style="65" customWidth="1"/>
    <col min="7927" max="7927" width="8.1640625" style="65" customWidth="1"/>
    <col min="7928" max="7928" width="7.83203125" style="65" customWidth="1"/>
    <col min="7929" max="7929" width="7.5" style="65" customWidth="1"/>
    <col min="7930" max="8177" width="8.83203125" style="65"/>
    <col min="8178" max="8178" width="11" style="65" customWidth="1"/>
    <col min="8179" max="8179" width="18.33203125" style="65" customWidth="1"/>
    <col min="8180" max="8181" width="8.1640625" style="65" customWidth="1"/>
    <col min="8182" max="8182" width="8.6640625" style="65" customWidth="1"/>
    <col min="8183" max="8183" width="8.1640625" style="65" customWidth="1"/>
    <col min="8184" max="8184" width="7.83203125" style="65" customWidth="1"/>
    <col min="8185" max="8185" width="7.5" style="65" customWidth="1"/>
    <col min="8186" max="8433" width="8.83203125" style="65"/>
    <col min="8434" max="8434" width="11" style="65" customWidth="1"/>
    <col min="8435" max="8435" width="18.33203125" style="65" customWidth="1"/>
    <col min="8436" max="8437" width="8.1640625" style="65" customWidth="1"/>
    <col min="8438" max="8438" width="8.6640625" style="65" customWidth="1"/>
    <col min="8439" max="8439" width="8.1640625" style="65" customWidth="1"/>
    <col min="8440" max="8440" width="7.83203125" style="65" customWidth="1"/>
    <col min="8441" max="8441" width="7.5" style="65" customWidth="1"/>
    <col min="8442" max="8689" width="8.83203125" style="65"/>
    <col min="8690" max="8690" width="11" style="65" customWidth="1"/>
    <col min="8691" max="8691" width="18.33203125" style="65" customWidth="1"/>
    <col min="8692" max="8693" width="8.1640625" style="65" customWidth="1"/>
    <col min="8694" max="8694" width="8.6640625" style="65" customWidth="1"/>
    <col min="8695" max="8695" width="8.1640625" style="65" customWidth="1"/>
    <col min="8696" max="8696" width="7.83203125" style="65" customWidth="1"/>
    <col min="8697" max="8697" width="7.5" style="65" customWidth="1"/>
    <col min="8698" max="8945" width="8.83203125" style="65"/>
    <col min="8946" max="8946" width="11" style="65" customWidth="1"/>
    <col min="8947" max="8947" width="18.33203125" style="65" customWidth="1"/>
    <col min="8948" max="8949" width="8.1640625" style="65" customWidth="1"/>
    <col min="8950" max="8950" width="8.6640625" style="65" customWidth="1"/>
    <col min="8951" max="8951" width="8.1640625" style="65" customWidth="1"/>
    <col min="8952" max="8952" width="7.83203125" style="65" customWidth="1"/>
    <col min="8953" max="8953" width="7.5" style="65" customWidth="1"/>
    <col min="8954" max="9201" width="8.83203125" style="65"/>
    <col min="9202" max="9202" width="11" style="65" customWidth="1"/>
    <col min="9203" max="9203" width="18.33203125" style="65" customWidth="1"/>
    <col min="9204" max="9205" width="8.1640625" style="65" customWidth="1"/>
    <col min="9206" max="9206" width="8.6640625" style="65" customWidth="1"/>
    <col min="9207" max="9207" width="8.1640625" style="65" customWidth="1"/>
    <col min="9208" max="9208" width="7.83203125" style="65" customWidth="1"/>
    <col min="9209" max="9209" width="7.5" style="65" customWidth="1"/>
    <col min="9210" max="9457" width="8.83203125" style="65"/>
    <col min="9458" max="9458" width="11" style="65" customWidth="1"/>
    <col min="9459" max="9459" width="18.33203125" style="65" customWidth="1"/>
    <col min="9460" max="9461" width="8.1640625" style="65" customWidth="1"/>
    <col min="9462" max="9462" width="8.6640625" style="65" customWidth="1"/>
    <col min="9463" max="9463" width="8.1640625" style="65" customWidth="1"/>
    <col min="9464" max="9464" width="7.83203125" style="65" customWidth="1"/>
    <col min="9465" max="9465" width="7.5" style="65" customWidth="1"/>
    <col min="9466" max="9713" width="8.83203125" style="65"/>
    <col min="9714" max="9714" width="11" style="65" customWidth="1"/>
    <col min="9715" max="9715" width="18.33203125" style="65" customWidth="1"/>
    <col min="9716" max="9717" width="8.1640625" style="65" customWidth="1"/>
    <col min="9718" max="9718" width="8.6640625" style="65" customWidth="1"/>
    <col min="9719" max="9719" width="8.1640625" style="65" customWidth="1"/>
    <col min="9720" max="9720" width="7.83203125" style="65" customWidth="1"/>
    <col min="9721" max="9721" width="7.5" style="65" customWidth="1"/>
    <col min="9722" max="9969" width="8.83203125" style="65"/>
    <col min="9970" max="9970" width="11" style="65" customWidth="1"/>
    <col min="9971" max="9971" width="18.33203125" style="65" customWidth="1"/>
    <col min="9972" max="9973" width="8.1640625" style="65" customWidth="1"/>
    <col min="9974" max="9974" width="8.6640625" style="65" customWidth="1"/>
    <col min="9975" max="9975" width="8.1640625" style="65" customWidth="1"/>
    <col min="9976" max="9976" width="7.83203125" style="65" customWidth="1"/>
    <col min="9977" max="9977" width="7.5" style="65" customWidth="1"/>
    <col min="9978" max="10225" width="8.83203125" style="65"/>
    <col min="10226" max="10226" width="11" style="65" customWidth="1"/>
    <col min="10227" max="10227" width="18.33203125" style="65" customWidth="1"/>
    <col min="10228" max="10229" width="8.1640625" style="65" customWidth="1"/>
    <col min="10230" max="10230" width="8.6640625" style="65" customWidth="1"/>
    <col min="10231" max="10231" width="8.1640625" style="65" customWidth="1"/>
    <col min="10232" max="10232" width="7.83203125" style="65" customWidth="1"/>
    <col min="10233" max="10233" width="7.5" style="65" customWidth="1"/>
    <col min="10234" max="10481" width="8.83203125" style="65"/>
    <col min="10482" max="10482" width="11" style="65" customWidth="1"/>
    <col min="10483" max="10483" width="18.33203125" style="65" customWidth="1"/>
    <col min="10484" max="10485" width="8.1640625" style="65" customWidth="1"/>
    <col min="10486" max="10486" width="8.6640625" style="65" customWidth="1"/>
    <col min="10487" max="10487" width="8.1640625" style="65" customWidth="1"/>
    <col min="10488" max="10488" width="7.83203125" style="65" customWidth="1"/>
    <col min="10489" max="10489" width="7.5" style="65" customWidth="1"/>
    <col min="10490" max="10737" width="8.83203125" style="65"/>
    <col min="10738" max="10738" width="11" style="65" customWidth="1"/>
    <col min="10739" max="10739" width="18.33203125" style="65" customWidth="1"/>
    <col min="10740" max="10741" width="8.1640625" style="65" customWidth="1"/>
    <col min="10742" max="10742" width="8.6640625" style="65" customWidth="1"/>
    <col min="10743" max="10743" width="8.1640625" style="65" customWidth="1"/>
    <col min="10744" max="10744" width="7.83203125" style="65" customWidth="1"/>
    <col min="10745" max="10745" width="7.5" style="65" customWidth="1"/>
    <col min="10746" max="10993" width="8.83203125" style="65"/>
    <col min="10994" max="10994" width="11" style="65" customWidth="1"/>
    <col min="10995" max="10995" width="18.33203125" style="65" customWidth="1"/>
    <col min="10996" max="10997" width="8.1640625" style="65" customWidth="1"/>
    <col min="10998" max="10998" width="8.6640625" style="65" customWidth="1"/>
    <col min="10999" max="10999" width="8.1640625" style="65" customWidth="1"/>
    <col min="11000" max="11000" width="7.83203125" style="65" customWidth="1"/>
    <col min="11001" max="11001" width="7.5" style="65" customWidth="1"/>
    <col min="11002" max="11249" width="8.83203125" style="65"/>
    <col min="11250" max="11250" width="11" style="65" customWidth="1"/>
    <col min="11251" max="11251" width="18.33203125" style="65" customWidth="1"/>
    <col min="11252" max="11253" width="8.1640625" style="65" customWidth="1"/>
    <col min="11254" max="11254" width="8.6640625" style="65" customWidth="1"/>
    <col min="11255" max="11255" width="8.1640625" style="65" customWidth="1"/>
    <col min="11256" max="11256" width="7.83203125" style="65" customWidth="1"/>
    <col min="11257" max="11257" width="7.5" style="65" customWidth="1"/>
    <col min="11258" max="11505" width="8.83203125" style="65"/>
    <col min="11506" max="11506" width="11" style="65" customWidth="1"/>
    <col min="11507" max="11507" width="18.33203125" style="65" customWidth="1"/>
    <col min="11508" max="11509" width="8.1640625" style="65" customWidth="1"/>
    <col min="11510" max="11510" width="8.6640625" style="65" customWidth="1"/>
    <col min="11511" max="11511" width="8.1640625" style="65" customWidth="1"/>
    <col min="11512" max="11512" width="7.83203125" style="65" customWidth="1"/>
    <col min="11513" max="11513" width="7.5" style="65" customWidth="1"/>
    <col min="11514" max="11761" width="8.83203125" style="65"/>
    <col min="11762" max="11762" width="11" style="65" customWidth="1"/>
    <col min="11763" max="11763" width="18.33203125" style="65" customWidth="1"/>
    <col min="11764" max="11765" width="8.1640625" style="65" customWidth="1"/>
    <col min="11766" max="11766" width="8.6640625" style="65" customWidth="1"/>
    <col min="11767" max="11767" width="8.1640625" style="65" customWidth="1"/>
    <col min="11768" max="11768" width="7.83203125" style="65" customWidth="1"/>
    <col min="11769" max="11769" width="7.5" style="65" customWidth="1"/>
    <col min="11770" max="12017" width="8.83203125" style="65"/>
    <col min="12018" max="12018" width="11" style="65" customWidth="1"/>
    <col min="12019" max="12019" width="18.33203125" style="65" customWidth="1"/>
    <col min="12020" max="12021" width="8.1640625" style="65" customWidth="1"/>
    <col min="12022" max="12022" width="8.6640625" style="65" customWidth="1"/>
    <col min="12023" max="12023" width="8.1640625" style="65" customWidth="1"/>
    <col min="12024" max="12024" width="7.83203125" style="65" customWidth="1"/>
    <col min="12025" max="12025" width="7.5" style="65" customWidth="1"/>
    <col min="12026" max="12273" width="8.83203125" style="65"/>
    <col min="12274" max="12274" width="11" style="65" customWidth="1"/>
    <col min="12275" max="12275" width="18.33203125" style="65" customWidth="1"/>
    <col min="12276" max="12277" width="8.1640625" style="65" customWidth="1"/>
    <col min="12278" max="12278" width="8.6640625" style="65" customWidth="1"/>
    <col min="12279" max="12279" width="8.1640625" style="65" customWidth="1"/>
    <col min="12280" max="12280" width="7.83203125" style="65" customWidth="1"/>
    <col min="12281" max="12281" width="7.5" style="65" customWidth="1"/>
    <col min="12282" max="12529" width="8.83203125" style="65"/>
    <col min="12530" max="12530" width="11" style="65" customWidth="1"/>
    <col min="12531" max="12531" width="18.33203125" style="65" customWidth="1"/>
    <col min="12532" max="12533" width="8.1640625" style="65" customWidth="1"/>
    <col min="12534" max="12534" width="8.6640625" style="65" customWidth="1"/>
    <col min="12535" max="12535" width="8.1640625" style="65" customWidth="1"/>
    <col min="12536" max="12536" width="7.83203125" style="65" customWidth="1"/>
    <col min="12537" max="12537" width="7.5" style="65" customWidth="1"/>
    <col min="12538" max="12785" width="8.83203125" style="65"/>
    <col min="12786" max="12786" width="11" style="65" customWidth="1"/>
    <col min="12787" max="12787" width="18.33203125" style="65" customWidth="1"/>
    <col min="12788" max="12789" width="8.1640625" style="65" customWidth="1"/>
    <col min="12790" max="12790" width="8.6640625" style="65" customWidth="1"/>
    <col min="12791" max="12791" width="8.1640625" style="65" customWidth="1"/>
    <col min="12792" max="12792" width="7.83203125" style="65" customWidth="1"/>
    <col min="12793" max="12793" width="7.5" style="65" customWidth="1"/>
    <col min="12794" max="13041" width="8.83203125" style="65"/>
    <col min="13042" max="13042" width="11" style="65" customWidth="1"/>
    <col min="13043" max="13043" width="18.33203125" style="65" customWidth="1"/>
    <col min="13044" max="13045" width="8.1640625" style="65" customWidth="1"/>
    <col min="13046" max="13046" width="8.6640625" style="65" customWidth="1"/>
    <col min="13047" max="13047" width="8.1640625" style="65" customWidth="1"/>
    <col min="13048" max="13048" width="7.83203125" style="65" customWidth="1"/>
    <col min="13049" max="13049" width="7.5" style="65" customWidth="1"/>
    <col min="13050" max="13297" width="8.83203125" style="65"/>
    <col min="13298" max="13298" width="11" style="65" customWidth="1"/>
    <col min="13299" max="13299" width="18.33203125" style="65" customWidth="1"/>
    <col min="13300" max="13301" width="8.1640625" style="65" customWidth="1"/>
    <col min="13302" max="13302" width="8.6640625" style="65" customWidth="1"/>
    <col min="13303" max="13303" width="8.1640625" style="65" customWidth="1"/>
    <col min="13304" max="13304" width="7.83203125" style="65" customWidth="1"/>
    <col min="13305" max="13305" width="7.5" style="65" customWidth="1"/>
    <col min="13306" max="13553" width="8.83203125" style="65"/>
    <col min="13554" max="13554" width="11" style="65" customWidth="1"/>
    <col min="13555" max="13555" width="18.33203125" style="65" customWidth="1"/>
    <col min="13556" max="13557" width="8.1640625" style="65" customWidth="1"/>
    <col min="13558" max="13558" width="8.6640625" style="65" customWidth="1"/>
    <col min="13559" max="13559" width="8.1640625" style="65" customWidth="1"/>
    <col min="13560" max="13560" width="7.83203125" style="65" customWidth="1"/>
    <col min="13561" max="13561" width="7.5" style="65" customWidth="1"/>
    <col min="13562" max="13809" width="8.83203125" style="65"/>
    <col min="13810" max="13810" width="11" style="65" customWidth="1"/>
    <col min="13811" max="13811" width="18.33203125" style="65" customWidth="1"/>
    <col min="13812" max="13813" width="8.1640625" style="65" customWidth="1"/>
    <col min="13814" max="13814" width="8.6640625" style="65" customWidth="1"/>
    <col min="13815" max="13815" width="8.1640625" style="65" customWidth="1"/>
    <col min="13816" max="13816" width="7.83203125" style="65" customWidth="1"/>
    <col min="13817" max="13817" width="7.5" style="65" customWidth="1"/>
    <col min="13818" max="14065" width="8.83203125" style="65"/>
    <col min="14066" max="14066" width="11" style="65" customWidth="1"/>
    <col min="14067" max="14067" width="18.33203125" style="65" customWidth="1"/>
    <col min="14068" max="14069" width="8.1640625" style="65" customWidth="1"/>
    <col min="14070" max="14070" width="8.6640625" style="65" customWidth="1"/>
    <col min="14071" max="14071" width="8.1640625" style="65" customWidth="1"/>
    <col min="14072" max="14072" width="7.83203125" style="65" customWidth="1"/>
    <col min="14073" max="14073" width="7.5" style="65" customWidth="1"/>
    <col min="14074" max="14321" width="8.83203125" style="65"/>
    <col min="14322" max="14322" width="11" style="65" customWidth="1"/>
    <col min="14323" max="14323" width="18.33203125" style="65" customWidth="1"/>
    <col min="14324" max="14325" width="8.1640625" style="65" customWidth="1"/>
    <col min="14326" max="14326" width="8.6640625" style="65" customWidth="1"/>
    <col min="14327" max="14327" width="8.1640625" style="65" customWidth="1"/>
    <col min="14328" max="14328" width="7.83203125" style="65" customWidth="1"/>
    <col min="14329" max="14329" width="7.5" style="65" customWidth="1"/>
    <col min="14330" max="14577" width="8.83203125" style="65"/>
    <col min="14578" max="14578" width="11" style="65" customWidth="1"/>
    <col min="14579" max="14579" width="18.33203125" style="65" customWidth="1"/>
    <col min="14580" max="14581" width="8.1640625" style="65" customWidth="1"/>
    <col min="14582" max="14582" width="8.6640625" style="65" customWidth="1"/>
    <col min="14583" max="14583" width="8.1640625" style="65" customWidth="1"/>
    <col min="14584" max="14584" width="7.83203125" style="65" customWidth="1"/>
    <col min="14585" max="14585" width="7.5" style="65" customWidth="1"/>
    <col min="14586" max="14833" width="8.83203125" style="65"/>
    <col min="14834" max="14834" width="11" style="65" customWidth="1"/>
    <col min="14835" max="14835" width="18.33203125" style="65" customWidth="1"/>
    <col min="14836" max="14837" width="8.1640625" style="65" customWidth="1"/>
    <col min="14838" max="14838" width="8.6640625" style="65" customWidth="1"/>
    <col min="14839" max="14839" width="8.1640625" style="65" customWidth="1"/>
    <col min="14840" max="14840" width="7.83203125" style="65" customWidth="1"/>
    <col min="14841" max="14841" width="7.5" style="65" customWidth="1"/>
    <col min="14842" max="15089" width="8.83203125" style="65"/>
    <col min="15090" max="15090" width="11" style="65" customWidth="1"/>
    <col min="15091" max="15091" width="18.33203125" style="65" customWidth="1"/>
    <col min="15092" max="15093" width="8.1640625" style="65" customWidth="1"/>
    <col min="15094" max="15094" width="8.6640625" style="65" customWidth="1"/>
    <col min="15095" max="15095" width="8.1640625" style="65" customWidth="1"/>
    <col min="15096" max="15096" width="7.83203125" style="65" customWidth="1"/>
    <col min="15097" max="15097" width="7.5" style="65" customWidth="1"/>
    <col min="15098" max="15345" width="8.83203125" style="65"/>
    <col min="15346" max="15346" width="11" style="65" customWidth="1"/>
    <col min="15347" max="15347" width="18.33203125" style="65" customWidth="1"/>
    <col min="15348" max="15349" width="8.1640625" style="65" customWidth="1"/>
    <col min="15350" max="15350" width="8.6640625" style="65" customWidth="1"/>
    <col min="15351" max="15351" width="8.1640625" style="65" customWidth="1"/>
    <col min="15352" max="15352" width="7.83203125" style="65" customWidth="1"/>
    <col min="15353" max="15353" width="7.5" style="65" customWidth="1"/>
    <col min="15354" max="15601" width="8.83203125" style="65"/>
    <col min="15602" max="15602" width="11" style="65" customWidth="1"/>
    <col min="15603" max="15603" width="18.33203125" style="65" customWidth="1"/>
    <col min="15604" max="15605" width="8.1640625" style="65" customWidth="1"/>
    <col min="15606" max="15606" width="8.6640625" style="65" customWidth="1"/>
    <col min="15607" max="15607" width="8.1640625" style="65" customWidth="1"/>
    <col min="15608" max="15608" width="7.83203125" style="65" customWidth="1"/>
    <col min="15609" max="15609" width="7.5" style="65" customWidth="1"/>
    <col min="15610" max="15857" width="8.83203125" style="65"/>
    <col min="15858" max="15858" width="11" style="65" customWidth="1"/>
    <col min="15859" max="15859" width="18.33203125" style="65" customWidth="1"/>
    <col min="15860" max="15861" width="8.1640625" style="65" customWidth="1"/>
    <col min="15862" max="15862" width="8.6640625" style="65" customWidth="1"/>
    <col min="15863" max="15863" width="8.1640625" style="65" customWidth="1"/>
    <col min="15864" max="15864" width="7.83203125" style="65" customWidth="1"/>
    <col min="15865" max="15865" width="7.5" style="65" customWidth="1"/>
    <col min="15866" max="16113" width="8.83203125" style="65"/>
    <col min="16114" max="16114" width="11" style="65" customWidth="1"/>
    <col min="16115" max="16115" width="18.33203125" style="65" customWidth="1"/>
    <col min="16116" max="16117" width="8.1640625" style="65" customWidth="1"/>
    <col min="16118" max="16118" width="8.6640625" style="65" customWidth="1"/>
    <col min="16119" max="16119" width="8.1640625" style="65" customWidth="1"/>
    <col min="16120" max="16120" width="7.83203125" style="65" customWidth="1"/>
    <col min="16121" max="16121" width="7.5" style="65" customWidth="1"/>
    <col min="16122" max="16384" width="8.83203125" style="65"/>
  </cols>
  <sheetData>
    <row r="1" spans="1:7" s="58" customFormat="1" x14ac:dyDescent="0.2">
      <c r="A1" s="58" t="s">
        <v>160</v>
      </c>
    </row>
    <row r="3" spans="1:7" s="58" customFormat="1" x14ac:dyDescent="0.2">
      <c r="A3" s="58" t="s">
        <v>161</v>
      </c>
    </row>
    <row r="4" spans="1:7" s="58" customFormat="1" x14ac:dyDescent="0.2">
      <c r="A4" s="58" t="s">
        <v>162</v>
      </c>
    </row>
    <row r="5" spans="1:7" s="58" customFormat="1" x14ac:dyDescent="0.2">
      <c r="A5" s="58" t="s">
        <v>347</v>
      </c>
    </row>
    <row r="6" spans="1:7" s="3" customFormat="1" x14ac:dyDescent="0.2">
      <c r="A6" s="3" t="s">
        <v>348</v>
      </c>
    </row>
    <row r="7" spans="1:7" s="3" customFormat="1" x14ac:dyDescent="0.2">
      <c r="A7" s="3" t="s">
        <v>349</v>
      </c>
    </row>
    <row r="8" spans="1:7" s="58" customFormat="1" x14ac:dyDescent="0.2">
      <c r="A8" s="59" t="s">
        <v>167</v>
      </c>
      <c r="B8" s="59"/>
      <c r="C8" s="59"/>
      <c r="D8" s="102"/>
      <c r="E8" s="102"/>
      <c r="F8" s="102"/>
      <c r="G8" s="102"/>
    </row>
    <row r="9" spans="1:7" s="58" customFormat="1" ht="17" thickBot="1" x14ac:dyDescent="0.25">
      <c r="A9" s="58" t="s">
        <v>133</v>
      </c>
      <c r="C9" s="31">
        <v>5500</v>
      </c>
    </row>
    <row r="10" spans="1:7" s="58" customFormat="1" ht="17" thickBot="1" x14ac:dyDescent="0.25">
      <c r="A10" s="60" t="s">
        <v>168</v>
      </c>
      <c r="B10" s="61" t="s">
        <v>169</v>
      </c>
      <c r="C10" s="61" t="s">
        <v>26</v>
      </c>
    </row>
    <row r="11" spans="1:7" s="62" customFormat="1" x14ac:dyDescent="0.2">
      <c r="A11" s="73" t="s">
        <v>61</v>
      </c>
      <c r="B11" s="74" t="s">
        <v>350</v>
      </c>
      <c r="C11" s="74">
        <v>276</v>
      </c>
    </row>
    <row r="12" spans="1:7" s="62" customFormat="1" ht="17" thickBot="1" x14ac:dyDescent="0.25">
      <c r="A12" s="73" t="s">
        <v>61</v>
      </c>
      <c r="B12" s="74" t="s">
        <v>351</v>
      </c>
      <c r="C12" s="74">
        <v>450</v>
      </c>
    </row>
    <row r="13" spans="1:7" s="62" customFormat="1" ht="17" thickBot="1" x14ac:dyDescent="0.25">
      <c r="A13" s="63" t="s">
        <v>148</v>
      </c>
      <c r="B13" s="64"/>
      <c r="C13" s="94">
        <f>SUM(C11:C12)</f>
        <v>726</v>
      </c>
    </row>
    <row r="14" spans="1:7" s="62" customFormat="1" ht="17" thickBot="1" x14ac:dyDescent="0.25">
      <c r="A14" s="35"/>
      <c r="B14" s="36"/>
      <c r="C14" s="36"/>
    </row>
    <row r="15" spans="1:7" s="68" customFormat="1" ht="17" thickBot="1" x14ac:dyDescent="0.25">
      <c r="A15" s="63" t="s">
        <v>152</v>
      </c>
      <c r="B15" s="64"/>
      <c r="C15" s="94">
        <f>SUM(C13:C14)</f>
        <v>726</v>
      </c>
    </row>
    <row r="16" spans="1:7" s="62" customFormat="1" x14ac:dyDescent="0.2">
      <c r="A16" s="37" t="s">
        <v>220</v>
      </c>
      <c r="B16" s="38" t="s">
        <v>63</v>
      </c>
      <c r="C16" s="38">
        <v>-200</v>
      </c>
    </row>
    <row r="17" spans="1:4" s="62" customFormat="1" x14ac:dyDescent="0.2">
      <c r="A17" s="109" t="s">
        <v>12</v>
      </c>
      <c r="B17" s="82" t="s">
        <v>63</v>
      </c>
      <c r="C17" s="38">
        <v>-78</v>
      </c>
    </row>
    <row r="18" spans="1:4" s="62" customFormat="1" x14ac:dyDescent="0.2">
      <c r="A18" s="37" t="s">
        <v>223</v>
      </c>
      <c r="B18" s="38" t="s">
        <v>63</v>
      </c>
      <c r="C18" s="38">
        <v>-159</v>
      </c>
    </row>
    <row r="19" spans="1:4" s="62" customFormat="1" ht="17" thickBot="1" x14ac:dyDescent="0.25">
      <c r="A19" s="37" t="s">
        <v>224</v>
      </c>
      <c r="B19" s="38" t="s">
        <v>63</v>
      </c>
      <c r="C19" s="38">
        <v>-47</v>
      </c>
    </row>
    <row r="20" spans="1:4" s="68" customFormat="1" ht="17" thickBot="1" x14ac:dyDescent="0.25">
      <c r="A20" s="63" t="s">
        <v>155</v>
      </c>
      <c r="B20" s="64"/>
      <c r="C20" s="94">
        <f>SUM(C15:C19)</f>
        <v>242</v>
      </c>
    </row>
    <row r="21" spans="1:4" s="62" customFormat="1" ht="17" thickBot="1" x14ac:dyDescent="0.25">
      <c r="A21" s="35"/>
      <c r="B21" s="36"/>
      <c r="C21" s="36"/>
    </row>
    <row r="22" spans="1:4" s="68" customFormat="1" ht="17" thickBot="1" x14ac:dyDescent="0.25">
      <c r="A22" s="63" t="s">
        <v>156</v>
      </c>
      <c r="B22" s="64"/>
      <c r="C22" s="94">
        <f>SUM(C20:C21)</f>
        <v>242</v>
      </c>
    </row>
    <row r="23" spans="1:4" s="62" customFormat="1" ht="17" thickBot="1" x14ac:dyDescent="0.25">
      <c r="A23" s="37" t="s">
        <v>2435</v>
      </c>
      <c r="B23" s="38" t="s">
        <v>63</v>
      </c>
      <c r="C23" s="36">
        <v>-14</v>
      </c>
      <c r="D23" s="62" t="s">
        <v>240</v>
      </c>
    </row>
    <row r="24" spans="1:4" s="68" customFormat="1" ht="17" thickBot="1" x14ac:dyDescent="0.25">
      <c r="A24" s="63" t="s">
        <v>2459</v>
      </c>
      <c r="B24" s="64"/>
      <c r="C24" s="94">
        <f>SUM(C22:C23)</f>
        <v>228</v>
      </c>
    </row>
    <row r="25" spans="1:4" x14ac:dyDescent="0.25">
      <c r="A25" s="76">
        <v>44318</v>
      </c>
      <c r="B25" s="78" t="s">
        <v>63</v>
      </c>
      <c r="C25" s="69">
        <v>-10</v>
      </c>
      <c r="D25" s="62" t="s">
        <v>240</v>
      </c>
    </row>
    <row r="26" spans="1:4" s="72" customFormat="1" x14ac:dyDescent="0.2">
      <c r="A26" s="70" t="s">
        <v>967</v>
      </c>
      <c r="B26" s="71"/>
      <c r="C26" s="71">
        <v>-218</v>
      </c>
      <c r="D26" s="72" t="s">
        <v>211</v>
      </c>
    </row>
    <row r="27" spans="1:4" x14ac:dyDescent="0.2">
      <c r="A27" s="84"/>
      <c r="B27" s="84"/>
      <c r="C27" s="84"/>
    </row>
    <row r="28" spans="1:4" x14ac:dyDescent="0.2">
      <c r="A28" s="84"/>
      <c r="B28" s="84"/>
      <c r="C28" s="84"/>
    </row>
    <row r="29" spans="1:4" ht="17" thickBot="1" x14ac:dyDescent="0.25">
      <c r="A29" s="82"/>
      <c r="B29" s="82"/>
      <c r="C29" s="83">
        <f>SUM(C24:C27)</f>
        <v>0</v>
      </c>
    </row>
    <row r="30" spans="1:4" ht="17" thickBot="1" x14ac:dyDescent="0.25">
      <c r="A30" s="88" t="s">
        <v>228</v>
      </c>
      <c r="B30" s="89"/>
      <c r="C30" s="89">
        <f>SUM(C11:C12)</f>
        <v>726</v>
      </c>
    </row>
    <row r="31" spans="1:4" ht="17" thickBot="1" x14ac:dyDescent="0.25">
      <c r="A31" s="90" t="s">
        <v>345</v>
      </c>
      <c r="B31" s="91"/>
      <c r="C31" s="119">
        <v>1000</v>
      </c>
    </row>
    <row r="32" spans="1:4" s="58" customFormat="1" ht="17" thickBot="1" x14ac:dyDescent="0.25">
      <c r="A32" s="88" t="s">
        <v>346</v>
      </c>
      <c r="B32" s="89"/>
      <c r="C32" s="93">
        <f>SUM(C30-C31)</f>
        <v>-274</v>
      </c>
    </row>
    <row r="34" spans="1:6" x14ac:dyDescent="0.2">
      <c r="A34" s="59" t="s">
        <v>231</v>
      </c>
      <c r="B34" s="58"/>
      <c r="C34" s="58"/>
      <c r="D34" s="58"/>
      <c r="E34" s="58"/>
      <c r="F34" s="58"/>
    </row>
    <row r="35" spans="1:6" x14ac:dyDescent="0.2">
      <c r="A35" s="59" t="s">
        <v>232</v>
      </c>
      <c r="B35" s="59"/>
      <c r="C35" s="59"/>
      <c r="D35" s="59"/>
      <c r="E35" s="59"/>
      <c r="F35" s="5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tabColor rgb="FFC00000"/>
  </sheetPr>
  <dimension ref="A1:G34"/>
  <sheetViews>
    <sheetView topLeftCell="A16" workbookViewId="0">
      <selection activeCell="A25" sqref="A25:B25"/>
    </sheetView>
  </sheetViews>
  <sheetFormatPr baseColWidth="10" defaultColWidth="8.83203125" defaultRowHeight="16" x14ac:dyDescent="0.2"/>
  <cols>
    <col min="1" max="1" width="14.5" style="65" customWidth="1"/>
    <col min="2" max="2" width="20.83203125" style="65" customWidth="1"/>
    <col min="3" max="3" width="13.83203125" style="65" customWidth="1"/>
    <col min="4" max="4" width="13.5" style="65" customWidth="1"/>
    <col min="5" max="241" width="8.83203125" style="65"/>
    <col min="242" max="242" width="11" style="65" customWidth="1"/>
    <col min="243" max="243" width="18.33203125" style="65" customWidth="1"/>
    <col min="244" max="245" width="8.1640625" style="65" customWidth="1"/>
    <col min="246" max="246" width="8.6640625" style="65" customWidth="1"/>
    <col min="247" max="247" width="8.1640625" style="65" customWidth="1"/>
    <col min="248" max="248" width="7.83203125" style="65" customWidth="1"/>
    <col min="249" max="249" width="7.5" style="65" customWidth="1"/>
    <col min="250" max="497" width="8.83203125" style="65"/>
    <col min="498" max="498" width="11" style="65" customWidth="1"/>
    <col min="499" max="499" width="18.33203125" style="65" customWidth="1"/>
    <col min="500" max="501" width="8.1640625" style="65" customWidth="1"/>
    <col min="502" max="502" width="8.6640625" style="65" customWidth="1"/>
    <col min="503" max="503" width="8.1640625" style="65" customWidth="1"/>
    <col min="504" max="504" width="7.83203125" style="65" customWidth="1"/>
    <col min="505" max="505" width="7.5" style="65" customWidth="1"/>
    <col min="506" max="753" width="8.83203125" style="65"/>
    <col min="754" max="754" width="11" style="65" customWidth="1"/>
    <col min="755" max="755" width="18.33203125" style="65" customWidth="1"/>
    <col min="756" max="757" width="8.1640625" style="65" customWidth="1"/>
    <col min="758" max="758" width="8.6640625" style="65" customWidth="1"/>
    <col min="759" max="759" width="8.1640625" style="65" customWidth="1"/>
    <col min="760" max="760" width="7.83203125" style="65" customWidth="1"/>
    <col min="761" max="761" width="7.5" style="65" customWidth="1"/>
    <col min="762" max="1009" width="8.83203125" style="65"/>
    <col min="1010" max="1010" width="11" style="65" customWidth="1"/>
    <col min="1011" max="1011" width="18.33203125" style="65" customWidth="1"/>
    <col min="1012" max="1013" width="8.1640625" style="65" customWidth="1"/>
    <col min="1014" max="1014" width="8.6640625" style="65" customWidth="1"/>
    <col min="1015" max="1015" width="8.1640625" style="65" customWidth="1"/>
    <col min="1016" max="1016" width="7.83203125" style="65" customWidth="1"/>
    <col min="1017" max="1017" width="7.5" style="65" customWidth="1"/>
    <col min="1018" max="1265" width="8.83203125" style="65"/>
    <col min="1266" max="1266" width="11" style="65" customWidth="1"/>
    <col min="1267" max="1267" width="18.33203125" style="65" customWidth="1"/>
    <col min="1268" max="1269" width="8.1640625" style="65" customWidth="1"/>
    <col min="1270" max="1270" width="8.6640625" style="65" customWidth="1"/>
    <col min="1271" max="1271" width="8.1640625" style="65" customWidth="1"/>
    <col min="1272" max="1272" width="7.83203125" style="65" customWidth="1"/>
    <col min="1273" max="1273" width="7.5" style="65" customWidth="1"/>
    <col min="1274" max="1521" width="8.83203125" style="65"/>
    <col min="1522" max="1522" width="11" style="65" customWidth="1"/>
    <col min="1523" max="1523" width="18.33203125" style="65" customWidth="1"/>
    <col min="1524" max="1525" width="8.1640625" style="65" customWidth="1"/>
    <col min="1526" max="1526" width="8.6640625" style="65" customWidth="1"/>
    <col min="1527" max="1527" width="8.1640625" style="65" customWidth="1"/>
    <col min="1528" max="1528" width="7.83203125" style="65" customWidth="1"/>
    <col min="1529" max="1529" width="7.5" style="65" customWidth="1"/>
    <col min="1530" max="1777" width="8.83203125" style="65"/>
    <col min="1778" max="1778" width="11" style="65" customWidth="1"/>
    <col min="1779" max="1779" width="18.33203125" style="65" customWidth="1"/>
    <col min="1780" max="1781" width="8.1640625" style="65" customWidth="1"/>
    <col min="1782" max="1782" width="8.6640625" style="65" customWidth="1"/>
    <col min="1783" max="1783" width="8.1640625" style="65" customWidth="1"/>
    <col min="1784" max="1784" width="7.83203125" style="65" customWidth="1"/>
    <col min="1785" max="1785" width="7.5" style="65" customWidth="1"/>
    <col min="1786" max="2033" width="8.83203125" style="65"/>
    <col min="2034" max="2034" width="11" style="65" customWidth="1"/>
    <col min="2035" max="2035" width="18.33203125" style="65" customWidth="1"/>
    <col min="2036" max="2037" width="8.1640625" style="65" customWidth="1"/>
    <col min="2038" max="2038" width="8.6640625" style="65" customWidth="1"/>
    <col min="2039" max="2039" width="8.1640625" style="65" customWidth="1"/>
    <col min="2040" max="2040" width="7.83203125" style="65" customWidth="1"/>
    <col min="2041" max="2041" width="7.5" style="65" customWidth="1"/>
    <col min="2042" max="2289" width="8.83203125" style="65"/>
    <col min="2290" max="2290" width="11" style="65" customWidth="1"/>
    <col min="2291" max="2291" width="18.33203125" style="65" customWidth="1"/>
    <col min="2292" max="2293" width="8.1640625" style="65" customWidth="1"/>
    <col min="2294" max="2294" width="8.6640625" style="65" customWidth="1"/>
    <col min="2295" max="2295" width="8.1640625" style="65" customWidth="1"/>
    <col min="2296" max="2296" width="7.83203125" style="65" customWidth="1"/>
    <col min="2297" max="2297" width="7.5" style="65" customWidth="1"/>
    <col min="2298" max="2545" width="8.83203125" style="65"/>
    <col min="2546" max="2546" width="11" style="65" customWidth="1"/>
    <col min="2547" max="2547" width="18.33203125" style="65" customWidth="1"/>
    <col min="2548" max="2549" width="8.1640625" style="65" customWidth="1"/>
    <col min="2550" max="2550" width="8.6640625" style="65" customWidth="1"/>
    <col min="2551" max="2551" width="8.1640625" style="65" customWidth="1"/>
    <col min="2552" max="2552" width="7.83203125" style="65" customWidth="1"/>
    <col min="2553" max="2553" width="7.5" style="65" customWidth="1"/>
    <col min="2554" max="2801" width="8.83203125" style="65"/>
    <col min="2802" max="2802" width="11" style="65" customWidth="1"/>
    <col min="2803" max="2803" width="18.33203125" style="65" customWidth="1"/>
    <col min="2804" max="2805" width="8.1640625" style="65" customWidth="1"/>
    <col min="2806" max="2806" width="8.6640625" style="65" customWidth="1"/>
    <col min="2807" max="2807" width="8.1640625" style="65" customWidth="1"/>
    <col min="2808" max="2808" width="7.83203125" style="65" customWidth="1"/>
    <col min="2809" max="2809" width="7.5" style="65" customWidth="1"/>
    <col min="2810" max="3057" width="8.83203125" style="65"/>
    <col min="3058" max="3058" width="11" style="65" customWidth="1"/>
    <col min="3059" max="3059" width="18.33203125" style="65" customWidth="1"/>
    <col min="3060" max="3061" width="8.1640625" style="65" customWidth="1"/>
    <col min="3062" max="3062" width="8.6640625" style="65" customWidth="1"/>
    <col min="3063" max="3063" width="8.1640625" style="65" customWidth="1"/>
    <col min="3064" max="3064" width="7.83203125" style="65" customWidth="1"/>
    <col min="3065" max="3065" width="7.5" style="65" customWidth="1"/>
    <col min="3066" max="3313" width="8.83203125" style="65"/>
    <col min="3314" max="3314" width="11" style="65" customWidth="1"/>
    <col min="3315" max="3315" width="18.33203125" style="65" customWidth="1"/>
    <col min="3316" max="3317" width="8.1640625" style="65" customWidth="1"/>
    <col min="3318" max="3318" width="8.6640625" style="65" customWidth="1"/>
    <col min="3319" max="3319" width="8.1640625" style="65" customWidth="1"/>
    <col min="3320" max="3320" width="7.83203125" style="65" customWidth="1"/>
    <col min="3321" max="3321" width="7.5" style="65" customWidth="1"/>
    <col min="3322" max="3569" width="8.83203125" style="65"/>
    <col min="3570" max="3570" width="11" style="65" customWidth="1"/>
    <col min="3571" max="3571" width="18.33203125" style="65" customWidth="1"/>
    <col min="3572" max="3573" width="8.1640625" style="65" customWidth="1"/>
    <col min="3574" max="3574" width="8.6640625" style="65" customWidth="1"/>
    <col min="3575" max="3575" width="8.1640625" style="65" customWidth="1"/>
    <col min="3576" max="3576" width="7.83203125" style="65" customWidth="1"/>
    <col min="3577" max="3577" width="7.5" style="65" customWidth="1"/>
    <col min="3578" max="3825" width="8.83203125" style="65"/>
    <col min="3826" max="3826" width="11" style="65" customWidth="1"/>
    <col min="3827" max="3827" width="18.33203125" style="65" customWidth="1"/>
    <col min="3828" max="3829" width="8.1640625" style="65" customWidth="1"/>
    <col min="3830" max="3830" width="8.6640625" style="65" customWidth="1"/>
    <col min="3831" max="3831" width="8.1640625" style="65" customWidth="1"/>
    <col min="3832" max="3832" width="7.83203125" style="65" customWidth="1"/>
    <col min="3833" max="3833" width="7.5" style="65" customWidth="1"/>
    <col min="3834" max="4081" width="8.83203125" style="65"/>
    <col min="4082" max="4082" width="11" style="65" customWidth="1"/>
    <col min="4083" max="4083" width="18.33203125" style="65" customWidth="1"/>
    <col min="4084" max="4085" width="8.1640625" style="65" customWidth="1"/>
    <col min="4086" max="4086" width="8.6640625" style="65" customWidth="1"/>
    <col min="4087" max="4087" width="8.1640625" style="65" customWidth="1"/>
    <col min="4088" max="4088" width="7.83203125" style="65" customWidth="1"/>
    <col min="4089" max="4089" width="7.5" style="65" customWidth="1"/>
    <col min="4090" max="4337" width="8.83203125" style="65"/>
    <col min="4338" max="4338" width="11" style="65" customWidth="1"/>
    <col min="4339" max="4339" width="18.33203125" style="65" customWidth="1"/>
    <col min="4340" max="4341" width="8.1640625" style="65" customWidth="1"/>
    <col min="4342" max="4342" width="8.6640625" style="65" customWidth="1"/>
    <col min="4343" max="4343" width="8.1640625" style="65" customWidth="1"/>
    <col min="4344" max="4344" width="7.83203125" style="65" customWidth="1"/>
    <col min="4345" max="4345" width="7.5" style="65" customWidth="1"/>
    <col min="4346" max="4593" width="8.83203125" style="65"/>
    <col min="4594" max="4594" width="11" style="65" customWidth="1"/>
    <col min="4595" max="4595" width="18.33203125" style="65" customWidth="1"/>
    <col min="4596" max="4597" width="8.1640625" style="65" customWidth="1"/>
    <col min="4598" max="4598" width="8.6640625" style="65" customWidth="1"/>
    <col min="4599" max="4599" width="8.1640625" style="65" customWidth="1"/>
    <col min="4600" max="4600" width="7.83203125" style="65" customWidth="1"/>
    <col min="4601" max="4601" width="7.5" style="65" customWidth="1"/>
    <col min="4602" max="4849" width="8.83203125" style="65"/>
    <col min="4850" max="4850" width="11" style="65" customWidth="1"/>
    <col min="4851" max="4851" width="18.33203125" style="65" customWidth="1"/>
    <col min="4852" max="4853" width="8.1640625" style="65" customWidth="1"/>
    <col min="4854" max="4854" width="8.6640625" style="65" customWidth="1"/>
    <col min="4855" max="4855" width="8.1640625" style="65" customWidth="1"/>
    <col min="4856" max="4856" width="7.83203125" style="65" customWidth="1"/>
    <col min="4857" max="4857" width="7.5" style="65" customWidth="1"/>
    <col min="4858" max="5105" width="8.83203125" style="65"/>
    <col min="5106" max="5106" width="11" style="65" customWidth="1"/>
    <col min="5107" max="5107" width="18.33203125" style="65" customWidth="1"/>
    <col min="5108" max="5109" width="8.1640625" style="65" customWidth="1"/>
    <col min="5110" max="5110" width="8.6640625" style="65" customWidth="1"/>
    <col min="5111" max="5111" width="8.1640625" style="65" customWidth="1"/>
    <col min="5112" max="5112" width="7.83203125" style="65" customWidth="1"/>
    <col min="5113" max="5113" width="7.5" style="65" customWidth="1"/>
    <col min="5114" max="5361" width="8.83203125" style="65"/>
    <col min="5362" max="5362" width="11" style="65" customWidth="1"/>
    <col min="5363" max="5363" width="18.33203125" style="65" customWidth="1"/>
    <col min="5364" max="5365" width="8.1640625" style="65" customWidth="1"/>
    <col min="5366" max="5366" width="8.6640625" style="65" customWidth="1"/>
    <col min="5367" max="5367" width="8.1640625" style="65" customWidth="1"/>
    <col min="5368" max="5368" width="7.83203125" style="65" customWidth="1"/>
    <col min="5369" max="5369" width="7.5" style="65" customWidth="1"/>
    <col min="5370" max="5617" width="8.83203125" style="65"/>
    <col min="5618" max="5618" width="11" style="65" customWidth="1"/>
    <col min="5619" max="5619" width="18.33203125" style="65" customWidth="1"/>
    <col min="5620" max="5621" width="8.1640625" style="65" customWidth="1"/>
    <col min="5622" max="5622" width="8.6640625" style="65" customWidth="1"/>
    <col min="5623" max="5623" width="8.1640625" style="65" customWidth="1"/>
    <col min="5624" max="5624" width="7.83203125" style="65" customWidth="1"/>
    <col min="5625" max="5625" width="7.5" style="65" customWidth="1"/>
    <col min="5626" max="5873" width="8.83203125" style="65"/>
    <col min="5874" max="5874" width="11" style="65" customWidth="1"/>
    <col min="5875" max="5875" width="18.33203125" style="65" customWidth="1"/>
    <col min="5876" max="5877" width="8.1640625" style="65" customWidth="1"/>
    <col min="5878" max="5878" width="8.6640625" style="65" customWidth="1"/>
    <col min="5879" max="5879" width="8.1640625" style="65" customWidth="1"/>
    <col min="5880" max="5880" width="7.83203125" style="65" customWidth="1"/>
    <col min="5881" max="5881" width="7.5" style="65" customWidth="1"/>
    <col min="5882" max="6129" width="8.83203125" style="65"/>
    <col min="6130" max="6130" width="11" style="65" customWidth="1"/>
    <col min="6131" max="6131" width="18.33203125" style="65" customWidth="1"/>
    <col min="6132" max="6133" width="8.1640625" style="65" customWidth="1"/>
    <col min="6134" max="6134" width="8.6640625" style="65" customWidth="1"/>
    <col min="6135" max="6135" width="8.1640625" style="65" customWidth="1"/>
    <col min="6136" max="6136" width="7.83203125" style="65" customWidth="1"/>
    <col min="6137" max="6137" width="7.5" style="65" customWidth="1"/>
    <col min="6138" max="6385" width="8.83203125" style="65"/>
    <col min="6386" max="6386" width="11" style="65" customWidth="1"/>
    <col min="6387" max="6387" width="18.33203125" style="65" customWidth="1"/>
    <col min="6388" max="6389" width="8.1640625" style="65" customWidth="1"/>
    <col min="6390" max="6390" width="8.6640625" style="65" customWidth="1"/>
    <col min="6391" max="6391" width="8.1640625" style="65" customWidth="1"/>
    <col min="6392" max="6392" width="7.83203125" style="65" customWidth="1"/>
    <col min="6393" max="6393" width="7.5" style="65" customWidth="1"/>
    <col min="6394" max="6641" width="8.83203125" style="65"/>
    <col min="6642" max="6642" width="11" style="65" customWidth="1"/>
    <col min="6643" max="6643" width="18.33203125" style="65" customWidth="1"/>
    <col min="6644" max="6645" width="8.1640625" style="65" customWidth="1"/>
    <col min="6646" max="6646" width="8.6640625" style="65" customWidth="1"/>
    <col min="6647" max="6647" width="8.1640625" style="65" customWidth="1"/>
    <col min="6648" max="6648" width="7.83203125" style="65" customWidth="1"/>
    <col min="6649" max="6649" width="7.5" style="65" customWidth="1"/>
    <col min="6650" max="6897" width="8.83203125" style="65"/>
    <col min="6898" max="6898" width="11" style="65" customWidth="1"/>
    <col min="6899" max="6899" width="18.33203125" style="65" customWidth="1"/>
    <col min="6900" max="6901" width="8.1640625" style="65" customWidth="1"/>
    <col min="6902" max="6902" width="8.6640625" style="65" customWidth="1"/>
    <col min="6903" max="6903" width="8.1640625" style="65" customWidth="1"/>
    <col min="6904" max="6904" width="7.83203125" style="65" customWidth="1"/>
    <col min="6905" max="6905" width="7.5" style="65" customWidth="1"/>
    <col min="6906" max="7153" width="8.83203125" style="65"/>
    <col min="7154" max="7154" width="11" style="65" customWidth="1"/>
    <col min="7155" max="7155" width="18.33203125" style="65" customWidth="1"/>
    <col min="7156" max="7157" width="8.1640625" style="65" customWidth="1"/>
    <col min="7158" max="7158" width="8.6640625" style="65" customWidth="1"/>
    <col min="7159" max="7159" width="8.1640625" style="65" customWidth="1"/>
    <col min="7160" max="7160" width="7.83203125" style="65" customWidth="1"/>
    <col min="7161" max="7161" width="7.5" style="65" customWidth="1"/>
    <col min="7162" max="7409" width="8.83203125" style="65"/>
    <col min="7410" max="7410" width="11" style="65" customWidth="1"/>
    <col min="7411" max="7411" width="18.33203125" style="65" customWidth="1"/>
    <col min="7412" max="7413" width="8.1640625" style="65" customWidth="1"/>
    <col min="7414" max="7414" width="8.6640625" style="65" customWidth="1"/>
    <col min="7415" max="7415" width="8.1640625" style="65" customWidth="1"/>
    <col min="7416" max="7416" width="7.83203125" style="65" customWidth="1"/>
    <col min="7417" max="7417" width="7.5" style="65" customWidth="1"/>
    <col min="7418" max="7665" width="8.83203125" style="65"/>
    <col min="7666" max="7666" width="11" style="65" customWidth="1"/>
    <col min="7667" max="7667" width="18.33203125" style="65" customWidth="1"/>
    <col min="7668" max="7669" width="8.1640625" style="65" customWidth="1"/>
    <col min="7670" max="7670" width="8.6640625" style="65" customWidth="1"/>
    <col min="7671" max="7671" width="8.1640625" style="65" customWidth="1"/>
    <col min="7672" max="7672" width="7.83203125" style="65" customWidth="1"/>
    <col min="7673" max="7673" width="7.5" style="65" customWidth="1"/>
    <col min="7674" max="7921" width="8.83203125" style="65"/>
    <col min="7922" max="7922" width="11" style="65" customWidth="1"/>
    <col min="7923" max="7923" width="18.33203125" style="65" customWidth="1"/>
    <col min="7924" max="7925" width="8.1640625" style="65" customWidth="1"/>
    <col min="7926" max="7926" width="8.6640625" style="65" customWidth="1"/>
    <col min="7927" max="7927" width="8.1640625" style="65" customWidth="1"/>
    <col min="7928" max="7928" width="7.83203125" style="65" customWidth="1"/>
    <col min="7929" max="7929" width="7.5" style="65" customWidth="1"/>
    <col min="7930" max="8177" width="8.83203125" style="65"/>
    <col min="8178" max="8178" width="11" style="65" customWidth="1"/>
    <col min="8179" max="8179" width="18.33203125" style="65" customWidth="1"/>
    <col min="8180" max="8181" width="8.1640625" style="65" customWidth="1"/>
    <col min="8182" max="8182" width="8.6640625" style="65" customWidth="1"/>
    <col min="8183" max="8183" width="8.1640625" style="65" customWidth="1"/>
    <col min="8184" max="8184" width="7.83203125" style="65" customWidth="1"/>
    <col min="8185" max="8185" width="7.5" style="65" customWidth="1"/>
    <col min="8186" max="8433" width="8.83203125" style="65"/>
    <col min="8434" max="8434" width="11" style="65" customWidth="1"/>
    <col min="8435" max="8435" width="18.33203125" style="65" customWidth="1"/>
    <col min="8436" max="8437" width="8.1640625" style="65" customWidth="1"/>
    <col min="8438" max="8438" width="8.6640625" style="65" customWidth="1"/>
    <col min="8439" max="8439" width="8.1640625" style="65" customWidth="1"/>
    <col min="8440" max="8440" width="7.83203125" style="65" customWidth="1"/>
    <col min="8441" max="8441" width="7.5" style="65" customWidth="1"/>
    <col min="8442" max="8689" width="8.83203125" style="65"/>
    <col min="8690" max="8690" width="11" style="65" customWidth="1"/>
    <col min="8691" max="8691" width="18.33203125" style="65" customWidth="1"/>
    <col min="8692" max="8693" width="8.1640625" style="65" customWidth="1"/>
    <col min="8694" max="8694" width="8.6640625" style="65" customWidth="1"/>
    <col min="8695" max="8695" width="8.1640625" style="65" customWidth="1"/>
    <col min="8696" max="8696" width="7.83203125" style="65" customWidth="1"/>
    <col min="8697" max="8697" width="7.5" style="65" customWidth="1"/>
    <col min="8698" max="8945" width="8.83203125" style="65"/>
    <col min="8946" max="8946" width="11" style="65" customWidth="1"/>
    <col min="8947" max="8947" width="18.33203125" style="65" customWidth="1"/>
    <col min="8948" max="8949" width="8.1640625" style="65" customWidth="1"/>
    <col min="8950" max="8950" width="8.6640625" style="65" customWidth="1"/>
    <col min="8951" max="8951" width="8.1640625" style="65" customWidth="1"/>
    <col min="8952" max="8952" width="7.83203125" style="65" customWidth="1"/>
    <col min="8953" max="8953" width="7.5" style="65" customWidth="1"/>
    <col min="8954" max="9201" width="8.83203125" style="65"/>
    <col min="9202" max="9202" width="11" style="65" customWidth="1"/>
    <col min="9203" max="9203" width="18.33203125" style="65" customWidth="1"/>
    <col min="9204" max="9205" width="8.1640625" style="65" customWidth="1"/>
    <col min="9206" max="9206" width="8.6640625" style="65" customWidth="1"/>
    <col min="9207" max="9207" width="8.1640625" style="65" customWidth="1"/>
    <col min="9208" max="9208" width="7.83203125" style="65" customWidth="1"/>
    <col min="9209" max="9209" width="7.5" style="65" customWidth="1"/>
    <col min="9210" max="9457" width="8.83203125" style="65"/>
    <col min="9458" max="9458" width="11" style="65" customWidth="1"/>
    <col min="9459" max="9459" width="18.33203125" style="65" customWidth="1"/>
    <col min="9460" max="9461" width="8.1640625" style="65" customWidth="1"/>
    <col min="9462" max="9462" width="8.6640625" style="65" customWidth="1"/>
    <col min="9463" max="9463" width="8.1640625" style="65" customWidth="1"/>
    <col min="9464" max="9464" width="7.83203125" style="65" customWidth="1"/>
    <col min="9465" max="9465" width="7.5" style="65" customWidth="1"/>
    <col min="9466" max="9713" width="8.83203125" style="65"/>
    <col min="9714" max="9714" width="11" style="65" customWidth="1"/>
    <col min="9715" max="9715" width="18.33203125" style="65" customWidth="1"/>
    <col min="9716" max="9717" width="8.1640625" style="65" customWidth="1"/>
    <col min="9718" max="9718" width="8.6640625" style="65" customWidth="1"/>
    <col min="9719" max="9719" width="8.1640625" style="65" customWidth="1"/>
    <col min="9720" max="9720" width="7.83203125" style="65" customWidth="1"/>
    <col min="9721" max="9721" width="7.5" style="65" customWidth="1"/>
    <col min="9722" max="9969" width="8.83203125" style="65"/>
    <col min="9970" max="9970" width="11" style="65" customWidth="1"/>
    <col min="9971" max="9971" width="18.33203125" style="65" customWidth="1"/>
    <col min="9972" max="9973" width="8.1640625" style="65" customWidth="1"/>
    <col min="9974" max="9974" width="8.6640625" style="65" customWidth="1"/>
    <col min="9975" max="9975" width="8.1640625" style="65" customWidth="1"/>
    <col min="9976" max="9976" width="7.83203125" style="65" customWidth="1"/>
    <col min="9977" max="9977" width="7.5" style="65" customWidth="1"/>
    <col min="9978" max="10225" width="8.83203125" style="65"/>
    <col min="10226" max="10226" width="11" style="65" customWidth="1"/>
    <col min="10227" max="10227" width="18.33203125" style="65" customWidth="1"/>
    <col min="10228" max="10229" width="8.1640625" style="65" customWidth="1"/>
    <col min="10230" max="10230" width="8.6640625" style="65" customWidth="1"/>
    <col min="10231" max="10231" width="8.1640625" style="65" customWidth="1"/>
    <col min="10232" max="10232" width="7.83203125" style="65" customWidth="1"/>
    <col min="10233" max="10233" width="7.5" style="65" customWidth="1"/>
    <col min="10234" max="10481" width="8.83203125" style="65"/>
    <col min="10482" max="10482" width="11" style="65" customWidth="1"/>
    <col min="10483" max="10483" width="18.33203125" style="65" customWidth="1"/>
    <col min="10484" max="10485" width="8.1640625" style="65" customWidth="1"/>
    <col min="10486" max="10486" width="8.6640625" style="65" customWidth="1"/>
    <col min="10487" max="10487" width="8.1640625" style="65" customWidth="1"/>
    <col min="10488" max="10488" width="7.83203125" style="65" customWidth="1"/>
    <col min="10489" max="10489" width="7.5" style="65" customWidth="1"/>
    <col min="10490" max="10737" width="8.83203125" style="65"/>
    <col min="10738" max="10738" width="11" style="65" customWidth="1"/>
    <col min="10739" max="10739" width="18.33203125" style="65" customWidth="1"/>
    <col min="10740" max="10741" width="8.1640625" style="65" customWidth="1"/>
    <col min="10742" max="10742" width="8.6640625" style="65" customWidth="1"/>
    <col min="10743" max="10743" width="8.1640625" style="65" customWidth="1"/>
    <col min="10744" max="10744" width="7.83203125" style="65" customWidth="1"/>
    <col min="10745" max="10745" width="7.5" style="65" customWidth="1"/>
    <col min="10746" max="10993" width="8.83203125" style="65"/>
    <col min="10994" max="10994" width="11" style="65" customWidth="1"/>
    <col min="10995" max="10995" width="18.33203125" style="65" customWidth="1"/>
    <col min="10996" max="10997" width="8.1640625" style="65" customWidth="1"/>
    <col min="10998" max="10998" width="8.6640625" style="65" customWidth="1"/>
    <col min="10999" max="10999" width="8.1640625" style="65" customWidth="1"/>
    <col min="11000" max="11000" width="7.83203125" style="65" customWidth="1"/>
    <col min="11001" max="11001" width="7.5" style="65" customWidth="1"/>
    <col min="11002" max="11249" width="8.83203125" style="65"/>
    <col min="11250" max="11250" width="11" style="65" customWidth="1"/>
    <col min="11251" max="11251" width="18.33203125" style="65" customWidth="1"/>
    <col min="11252" max="11253" width="8.1640625" style="65" customWidth="1"/>
    <col min="11254" max="11254" width="8.6640625" style="65" customWidth="1"/>
    <col min="11255" max="11255" width="8.1640625" style="65" customWidth="1"/>
    <col min="11256" max="11256" width="7.83203125" style="65" customWidth="1"/>
    <col min="11257" max="11257" width="7.5" style="65" customWidth="1"/>
    <col min="11258" max="11505" width="8.83203125" style="65"/>
    <col min="11506" max="11506" width="11" style="65" customWidth="1"/>
    <col min="11507" max="11507" width="18.33203125" style="65" customWidth="1"/>
    <col min="11508" max="11509" width="8.1640625" style="65" customWidth="1"/>
    <col min="11510" max="11510" width="8.6640625" style="65" customWidth="1"/>
    <col min="11511" max="11511" width="8.1640625" style="65" customWidth="1"/>
    <col min="11512" max="11512" width="7.83203125" style="65" customWidth="1"/>
    <col min="11513" max="11513" width="7.5" style="65" customWidth="1"/>
    <col min="11514" max="11761" width="8.83203125" style="65"/>
    <col min="11762" max="11762" width="11" style="65" customWidth="1"/>
    <col min="11763" max="11763" width="18.33203125" style="65" customWidth="1"/>
    <col min="11764" max="11765" width="8.1640625" style="65" customWidth="1"/>
    <col min="11766" max="11766" width="8.6640625" style="65" customWidth="1"/>
    <col min="11767" max="11767" width="8.1640625" style="65" customWidth="1"/>
    <col min="11768" max="11768" width="7.83203125" style="65" customWidth="1"/>
    <col min="11769" max="11769" width="7.5" style="65" customWidth="1"/>
    <col min="11770" max="12017" width="8.83203125" style="65"/>
    <col min="12018" max="12018" width="11" style="65" customWidth="1"/>
    <col min="12019" max="12019" width="18.33203125" style="65" customWidth="1"/>
    <col min="12020" max="12021" width="8.1640625" style="65" customWidth="1"/>
    <col min="12022" max="12022" width="8.6640625" style="65" customWidth="1"/>
    <col min="12023" max="12023" width="8.1640625" style="65" customWidth="1"/>
    <col min="12024" max="12024" width="7.83203125" style="65" customWidth="1"/>
    <col min="12025" max="12025" width="7.5" style="65" customWidth="1"/>
    <col min="12026" max="12273" width="8.83203125" style="65"/>
    <col min="12274" max="12274" width="11" style="65" customWidth="1"/>
    <col min="12275" max="12275" width="18.33203125" style="65" customWidth="1"/>
    <col min="12276" max="12277" width="8.1640625" style="65" customWidth="1"/>
    <col min="12278" max="12278" width="8.6640625" style="65" customWidth="1"/>
    <col min="12279" max="12279" width="8.1640625" style="65" customWidth="1"/>
    <col min="12280" max="12280" width="7.83203125" style="65" customWidth="1"/>
    <col min="12281" max="12281" width="7.5" style="65" customWidth="1"/>
    <col min="12282" max="12529" width="8.83203125" style="65"/>
    <col min="12530" max="12530" width="11" style="65" customWidth="1"/>
    <col min="12531" max="12531" width="18.33203125" style="65" customWidth="1"/>
    <col min="12532" max="12533" width="8.1640625" style="65" customWidth="1"/>
    <col min="12534" max="12534" width="8.6640625" style="65" customWidth="1"/>
    <col min="12535" max="12535" width="8.1640625" style="65" customWidth="1"/>
    <col min="12536" max="12536" width="7.83203125" style="65" customWidth="1"/>
    <col min="12537" max="12537" width="7.5" style="65" customWidth="1"/>
    <col min="12538" max="12785" width="8.83203125" style="65"/>
    <col min="12786" max="12786" width="11" style="65" customWidth="1"/>
    <col min="12787" max="12787" width="18.33203125" style="65" customWidth="1"/>
    <col min="12788" max="12789" width="8.1640625" style="65" customWidth="1"/>
    <col min="12790" max="12790" width="8.6640625" style="65" customWidth="1"/>
    <col min="12791" max="12791" width="8.1640625" style="65" customWidth="1"/>
    <col min="12792" max="12792" width="7.83203125" style="65" customWidth="1"/>
    <col min="12793" max="12793" width="7.5" style="65" customWidth="1"/>
    <col min="12794" max="13041" width="8.83203125" style="65"/>
    <col min="13042" max="13042" width="11" style="65" customWidth="1"/>
    <col min="13043" max="13043" width="18.33203125" style="65" customWidth="1"/>
    <col min="13044" max="13045" width="8.1640625" style="65" customWidth="1"/>
    <col min="13046" max="13046" width="8.6640625" style="65" customWidth="1"/>
    <col min="13047" max="13047" width="8.1640625" style="65" customWidth="1"/>
    <col min="13048" max="13048" width="7.83203125" style="65" customWidth="1"/>
    <col min="13049" max="13049" width="7.5" style="65" customWidth="1"/>
    <col min="13050" max="13297" width="8.83203125" style="65"/>
    <col min="13298" max="13298" width="11" style="65" customWidth="1"/>
    <col min="13299" max="13299" width="18.33203125" style="65" customWidth="1"/>
    <col min="13300" max="13301" width="8.1640625" style="65" customWidth="1"/>
    <col min="13302" max="13302" width="8.6640625" style="65" customWidth="1"/>
    <col min="13303" max="13303" width="8.1640625" style="65" customWidth="1"/>
    <col min="13304" max="13304" width="7.83203125" style="65" customWidth="1"/>
    <col min="13305" max="13305" width="7.5" style="65" customWidth="1"/>
    <col min="13306" max="13553" width="8.83203125" style="65"/>
    <col min="13554" max="13554" width="11" style="65" customWidth="1"/>
    <col min="13555" max="13555" width="18.33203125" style="65" customWidth="1"/>
    <col min="13556" max="13557" width="8.1640625" style="65" customWidth="1"/>
    <col min="13558" max="13558" width="8.6640625" style="65" customWidth="1"/>
    <col min="13559" max="13559" width="8.1640625" style="65" customWidth="1"/>
    <col min="13560" max="13560" width="7.83203125" style="65" customWidth="1"/>
    <col min="13561" max="13561" width="7.5" style="65" customWidth="1"/>
    <col min="13562" max="13809" width="8.83203125" style="65"/>
    <col min="13810" max="13810" width="11" style="65" customWidth="1"/>
    <col min="13811" max="13811" width="18.33203125" style="65" customWidth="1"/>
    <col min="13812" max="13813" width="8.1640625" style="65" customWidth="1"/>
    <col min="13814" max="13814" width="8.6640625" style="65" customWidth="1"/>
    <col min="13815" max="13815" width="8.1640625" style="65" customWidth="1"/>
    <col min="13816" max="13816" width="7.83203125" style="65" customWidth="1"/>
    <col min="13817" max="13817" width="7.5" style="65" customWidth="1"/>
    <col min="13818" max="14065" width="8.83203125" style="65"/>
    <col min="14066" max="14066" width="11" style="65" customWidth="1"/>
    <col min="14067" max="14067" width="18.33203125" style="65" customWidth="1"/>
    <col min="14068" max="14069" width="8.1640625" style="65" customWidth="1"/>
    <col min="14070" max="14070" width="8.6640625" style="65" customWidth="1"/>
    <col min="14071" max="14071" width="8.1640625" style="65" customWidth="1"/>
    <col min="14072" max="14072" width="7.83203125" style="65" customWidth="1"/>
    <col min="14073" max="14073" width="7.5" style="65" customWidth="1"/>
    <col min="14074" max="14321" width="8.83203125" style="65"/>
    <col min="14322" max="14322" width="11" style="65" customWidth="1"/>
    <col min="14323" max="14323" width="18.33203125" style="65" customWidth="1"/>
    <col min="14324" max="14325" width="8.1640625" style="65" customWidth="1"/>
    <col min="14326" max="14326" width="8.6640625" style="65" customWidth="1"/>
    <col min="14327" max="14327" width="8.1640625" style="65" customWidth="1"/>
    <col min="14328" max="14328" width="7.83203125" style="65" customWidth="1"/>
    <col min="14329" max="14329" width="7.5" style="65" customWidth="1"/>
    <col min="14330" max="14577" width="8.83203125" style="65"/>
    <col min="14578" max="14578" width="11" style="65" customWidth="1"/>
    <col min="14579" max="14579" width="18.33203125" style="65" customWidth="1"/>
    <col min="14580" max="14581" width="8.1640625" style="65" customWidth="1"/>
    <col min="14582" max="14582" width="8.6640625" style="65" customWidth="1"/>
    <col min="14583" max="14583" width="8.1640625" style="65" customWidth="1"/>
    <col min="14584" max="14584" width="7.83203125" style="65" customWidth="1"/>
    <col min="14585" max="14585" width="7.5" style="65" customWidth="1"/>
    <col min="14586" max="14833" width="8.83203125" style="65"/>
    <col min="14834" max="14834" width="11" style="65" customWidth="1"/>
    <col min="14835" max="14835" width="18.33203125" style="65" customWidth="1"/>
    <col min="14836" max="14837" width="8.1640625" style="65" customWidth="1"/>
    <col min="14838" max="14838" width="8.6640625" style="65" customWidth="1"/>
    <col min="14839" max="14839" width="8.1640625" style="65" customWidth="1"/>
    <col min="14840" max="14840" width="7.83203125" style="65" customWidth="1"/>
    <col min="14841" max="14841" width="7.5" style="65" customWidth="1"/>
    <col min="14842" max="15089" width="8.83203125" style="65"/>
    <col min="15090" max="15090" width="11" style="65" customWidth="1"/>
    <col min="15091" max="15091" width="18.33203125" style="65" customWidth="1"/>
    <col min="15092" max="15093" width="8.1640625" style="65" customWidth="1"/>
    <col min="15094" max="15094" width="8.6640625" style="65" customWidth="1"/>
    <col min="15095" max="15095" width="8.1640625" style="65" customWidth="1"/>
    <col min="15096" max="15096" width="7.83203125" style="65" customWidth="1"/>
    <col min="15097" max="15097" width="7.5" style="65" customWidth="1"/>
    <col min="15098" max="15345" width="8.83203125" style="65"/>
    <col min="15346" max="15346" width="11" style="65" customWidth="1"/>
    <col min="15347" max="15347" width="18.33203125" style="65" customWidth="1"/>
    <col min="15348" max="15349" width="8.1640625" style="65" customWidth="1"/>
    <col min="15350" max="15350" width="8.6640625" style="65" customWidth="1"/>
    <col min="15351" max="15351" width="8.1640625" style="65" customWidth="1"/>
    <col min="15352" max="15352" width="7.83203125" style="65" customWidth="1"/>
    <col min="15353" max="15353" width="7.5" style="65" customWidth="1"/>
    <col min="15354" max="15601" width="8.83203125" style="65"/>
    <col min="15602" max="15602" width="11" style="65" customWidth="1"/>
    <col min="15603" max="15603" width="18.33203125" style="65" customWidth="1"/>
    <col min="15604" max="15605" width="8.1640625" style="65" customWidth="1"/>
    <col min="15606" max="15606" width="8.6640625" style="65" customWidth="1"/>
    <col min="15607" max="15607" width="8.1640625" style="65" customWidth="1"/>
    <col min="15608" max="15608" width="7.83203125" style="65" customWidth="1"/>
    <col min="15609" max="15609" width="7.5" style="65" customWidth="1"/>
    <col min="15610" max="15857" width="8.83203125" style="65"/>
    <col min="15858" max="15858" width="11" style="65" customWidth="1"/>
    <col min="15859" max="15859" width="18.33203125" style="65" customWidth="1"/>
    <col min="15860" max="15861" width="8.1640625" style="65" customWidth="1"/>
    <col min="15862" max="15862" width="8.6640625" style="65" customWidth="1"/>
    <col min="15863" max="15863" width="8.1640625" style="65" customWidth="1"/>
    <col min="15864" max="15864" width="7.83203125" style="65" customWidth="1"/>
    <col min="15865" max="15865" width="7.5" style="65" customWidth="1"/>
    <col min="15866" max="16113" width="8.83203125" style="65"/>
    <col min="16114" max="16114" width="11" style="65" customWidth="1"/>
    <col min="16115" max="16115" width="18.33203125" style="65" customWidth="1"/>
    <col min="16116" max="16117" width="8.1640625" style="65" customWidth="1"/>
    <col min="16118" max="16118" width="8.6640625" style="65" customWidth="1"/>
    <col min="16119" max="16119" width="8.1640625" style="65" customWidth="1"/>
    <col min="16120" max="16120" width="7.83203125" style="65" customWidth="1"/>
    <col min="16121" max="16121" width="7.5" style="65" customWidth="1"/>
    <col min="16122" max="16384" width="8.83203125" style="65"/>
  </cols>
  <sheetData>
    <row r="1" spans="1:4" s="58" customFormat="1" x14ac:dyDescent="0.2">
      <c r="A1" s="58" t="s">
        <v>160</v>
      </c>
    </row>
    <row r="3" spans="1:4" s="58" customFormat="1" x14ac:dyDescent="0.2">
      <c r="A3" s="58" t="s">
        <v>161</v>
      </c>
    </row>
    <row r="4" spans="1:4" s="58" customFormat="1" x14ac:dyDescent="0.2">
      <c r="A4" s="58" t="s">
        <v>162</v>
      </c>
    </row>
    <row r="5" spans="1:4" s="58" customFormat="1" x14ac:dyDescent="0.2">
      <c r="A5" s="58" t="s">
        <v>352</v>
      </c>
    </row>
    <row r="6" spans="1:4" s="3" customFormat="1" x14ac:dyDescent="0.2">
      <c r="A6" s="3" t="s">
        <v>353</v>
      </c>
    </row>
    <row r="7" spans="1:4" s="58" customFormat="1" ht="17" thickBot="1" x14ac:dyDescent="0.25">
      <c r="A7" s="58" t="s">
        <v>133</v>
      </c>
      <c r="C7" s="31">
        <v>10000</v>
      </c>
      <c r="D7" s="31">
        <v>15000</v>
      </c>
    </row>
    <row r="8" spans="1:4" s="58" customFormat="1" ht="17" thickBot="1" x14ac:dyDescent="0.25">
      <c r="A8" s="60" t="s">
        <v>168</v>
      </c>
      <c r="B8" s="61" t="s">
        <v>169</v>
      </c>
      <c r="C8" s="61" t="s">
        <v>354</v>
      </c>
      <c r="D8" s="61" t="s">
        <v>252</v>
      </c>
    </row>
    <row r="9" spans="1:4" s="62" customFormat="1" x14ac:dyDescent="0.25">
      <c r="A9" s="57" t="s">
        <v>322</v>
      </c>
      <c r="B9" s="57" t="s">
        <v>355</v>
      </c>
      <c r="C9" s="74">
        <v>100</v>
      </c>
      <c r="D9" s="74">
        <v>60</v>
      </c>
    </row>
    <row r="10" spans="1:4" s="62" customFormat="1" x14ac:dyDescent="0.2">
      <c r="A10" s="73" t="s">
        <v>324</v>
      </c>
      <c r="B10" s="74" t="s">
        <v>356</v>
      </c>
      <c r="C10" s="38">
        <v>200</v>
      </c>
      <c r="D10" s="38"/>
    </row>
    <row r="11" spans="1:4" s="62" customFormat="1" x14ac:dyDescent="0.2">
      <c r="A11" s="73" t="s">
        <v>324</v>
      </c>
      <c r="B11" s="74" t="s">
        <v>357</v>
      </c>
      <c r="C11" s="74"/>
      <c r="D11" s="74">
        <v>160</v>
      </c>
    </row>
    <row r="12" spans="1:4" s="62" customFormat="1" ht="17" thickBot="1" x14ac:dyDescent="0.25">
      <c r="A12" s="124" t="s">
        <v>212</v>
      </c>
      <c r="B12" s="125" t="s">
        <v>358</v>
      </c>
      <c r="C12" s="125"/>
      <c r="D12" s="125">
        <v>80</v>
      </c>
    </row>
    <row r="13" spans="1:4" s="62" customFormat="1" ht="17" thickBot="1" x14ac:dyDescent="0.25">
      <c r="A13" s="63" t="s">
        <v>148</v>
      </c>
      <c r="B13" s="64"/>
      <c r="C13" s="64">
        <f>SUM(C9:C11)</f>
        <v>300</v>
      </c>
      <c r="D13" s="64">
        <f>SUM(D9:D12)</f>
        <v>300</v>
      </c>
    </row>
    <row r="14" spans="1:4" s="62" customFormat="1" ht="17" thickBot="1" x14ac:dyDescent="0.25">
      <c r="A14" s="35"/>
      <c r="B14" s="36"/>
      <c r="C14" s="36"/>
      <c r="D14" s="36"/>
    </row>
    <row r="15" spans="1:4" s="68" customFormat="1" ht="17" thickBot="1" x14ac:dyDescent="0.25">
      <c r="A15" s="63" t="s">
        <v>152</v>
      </c>
      <c r="B15" s="64"/>
      <c r="C15" s="64">
        <f>SUM(C13:C14)</f>
        <v>300</v>
      </c>
      <c r="D15" s="64">
        <f>SUM(D13:D14)</f>
        <v>300</v>
      </c>
    </row>
    <row r="16" spans="1:4" s="62" customFormat="1" ht="17" thickBot="1" x14ac:dyDescent="0.25">
      <c r="A16" s="37" t="s">
        <v>219</v>
      </c>
      <c r="B16" s="38" t="s">
        <v>63</v>
      </c>
      <c r="C16" s="38">
        <v>-32</v>
      </c>
      <c r="D16" s="38"/>
    </row>
    <row r="17" spans="1:7" s="68" customFormat="1" ht="17" thickBot="1" x14ac:dyDescent="0.25">
      <c r="A17" s="63" t="s">
        <v>155</v>
      </c>
      <c r="B17" s="64"/>
      <c r="C17" s="64">
        <f>SUM(C15:C16)</f>
        <v>268</v>
      </c>
      <c r="D17" s="64">
        <f>SUM(D15:D16)</f>
        <v>300</v>
      </c>
    </row>
    <row r="18" spans="1:7" s="68" customFormat="1" ht="17" thickBot="1" x14ac:dyDescent="0.25">
      <c r="A18" s="126" t="s">
        <v>126</v>
      </c>
      <c r="B18" s="127" t="s">
        <v>63</v>
      </c>
      <c r="C18" s="127"/>
      <c r="D18" s="127">
        <v>-54</v>
      </c>
      <c r="E18" s="68" t="s">
        <v>359</v>
      </c>
    </row>
    <row r="19" spans="1:7" s="68" customFormat="1" ht="17" thickBot="1" x14ac:dyDescent="0.25">
      <c r="A19" s="63" t="s">
        <v>156</v>
      </c>
      <c r="B19" s="64"/>
      <c r="C19" s="64">
        <f>SUM(C17:C18)</f>
        <v>268</v>
      </c>
      <c r="D19" s="64">
        <f>SUM(D17:D18)</f>
        <v>246</v>
      </c>
    </row>
    <row r="20" spans="1:7" s="62" customFormat="1" x14ac:dyDescent="0.25">
      <c r="A20" s="12">
        <v>44317</v>
      </c>
      <c r="B20" s="13" t="s">
        <v>63</v>
      </c>
      <c r="C20" s="38">
        <v>-12</v>
      </c>
      <c r="D20" s="38">
        <v>-92</v>
      </c>
    </row>
    <row r="21" spans="1:7" s="62" customFormat="1" x14ac:dyDescent="0.25">
      <c r="A21" s="12">
        <v>44378</v>
      </c>
      <c r="B21" s="13" t="s">
        <v>63</v>
      </c>
      <c r="C21" s="36">
        <v>-10</v>
      </c>
      <c r="D21" s="36">
        <v>-75</v>
      </c>
    </row>
    <row r="22" spans="1:7" s="62" customFormat="1" x14ac:dyDescent="0.25">
      <c r="A22" s="55" t="s">
        <v>374</v>
      </c>
      <c r="B22" s="53" t="s">
        <v>63</v>
      </c>
      <c r="C22" s="36"/>
      <c r="D22" s="36">
        <v>-30</v>
      </c>
    </row>
    <row r="23" spans="1:7" s="62" customFormat="1" x14ac:dyDescent="0.25">
      <c r="A23" s="55" t="s">
        <v>1553</v>
      </c>
      <c r="B23" s="53" t="s">
        <v>63</v>
      </c>
      <c r="C23" s="36">
        <v>-4</v>
      </c>
      <c r="D23" s="36">
        <v>-30</v>
      </c>
    </row>
    <row r="24" spans="1:7" s="62" customFormat="1" ht="17" thickBot="1" x14ac:dyDescent="0.3">
      <c r="A24" s="12" t="s">
        <v>2449</v>
      </c>
      <c r="B24" s="13" t="s">
        <v>63</v>
      </c>
      <c r="C24" s="36">
        <v>-7</v>
      </c>
      <c r="D24" s="36">
        <v>-73</v>
      </c>
    </row>
    <row r="25" spans="1:7" s="68" customFormat="1" ht="17" thickBot="1" x14ac:dyDescent="0.25">
      <c r="A25" s="63" t="s">
        <v>2459</v>
      </c>
      <c r="B25" s="64"/>
      <c r="C25" s="64">
        <f>SUM(C19:C24)</f>
        <v>235</v>
      </c>
      <c r="D25" s="98">
        <f>SUM(D19:D24)</f>
        <v>-54</v>
      </c>
    </row>
    <row r="26" spans="1:7" s="3" customFormat="1" x14ac:dyDescent="0.2">
      <c r="A26" s="719">
        <v>44441</v>
      </c>
      <c r="B26" s="720" t="s">
        <v>2496</v>
      </c>
      <c r="C26" s="720"/>
      <c r="D26" s="720">
        <v>54</v>
      </c>
      <c r="E26" s="58" t="s">
        <v>2473</v>
      </c>
      <c r="F26" s="58"/>
      <c r="G26" s="58"/>
    </row>
    <row r="27" spans="1:7" x14ac:dyDescent="0.2">
      <c r="A27" s="70"/>
      <c r="B27" s="70" t="s">
        <v>967</v>
      </c>
      <c r="C27" s="816">
        <v>-235</v>
      </c>
      <c r="D27" s="69"/>
      <c r="E27" s="72" t="s">
        <v>211</v>
      </c>
      <c r="F27" s="72"/>
    </row>
    <row r="28" spans="1:7" ht="17" thickBot="1" x14ac:dyDescent="0.25">
      <c r="A28" s="82"/>
      <c r="B28" s="82"/>
      <c r="C28" s="82">
        <f>SUM(C25:C27)</f>
        <v>0</v>
      </c>
      <c r="D28" s="87">
        <f>SUM(D25:D26)</f>
        <v>0</v>
      </c>
    </row>
    <row r="29" spans="1:7" ht="17" thickBot="1" x14ac:dyDescent="0.25">
      <c r="A29" s="88" t="s">
        <v>228</v>
      </c>
      <c r="B29" s="89"/>
      <c r="C29" s="89">
        <f>SUM(C13)</f>
        <v>300</v>
      </c>
      <c r="D29" s="89">
        <f>SUM(D13)</f>
        <v>300</v>
      </c>
    </row>
    <row r="30" spans="1:7" ht="17" thickBot="1" x14ac:dyDescent="0.25">
      <c r="A30" s="90" t="s">
        <v>345</v>
      </c>
      <c r="B30" s="91"/>
      <c r="C30" s="119">
        <v>300</v>
      </c>
      <c r="D30" s="119">
        <v>300</v>
      </c>
    </row>
    <row r="31" spans="1:7" s="58" customFormat="1" ht="17" thickBot="1" x14ac:dyDescent="0.25">
      <c r="A31" s="88" t="s">
        <v>346</v>
      </c>
      <c r="B31" s="89"/>
      <c r="C31" s="93">
        <f>SUM(C29-C30)</f>
        <v>0</v>
      </c>
      <c r="D31" s="93">
        <f>SUM(D29-D30)</f>
        <v>0</v>
      </c>
    </row>
    <row r="33" spans="1:6" x14ac:dyDescent="0.2">
      <c r="A33" s="59" t="s">
        <v>231</v>
      </c>
      <c r="B33" s="58"/>
      <c r="C33" s="58"/>
      <c r="D33" s="58"/>
      <c r="E33" s="58"/>
      <c r="F33" s="58"/>
    </row>
    <row r="34" spans="1:6" x14ac:dyDescent="0.2">
      <c r="A34" s="59" t="s">
        <v>232</v>
      </c>
      <c r="B34" s="59"/>
      <c r="C34" s="59"/>
      <c r="D34" s="59"/>
      <c r="E34" s="59"/>
      <c r="F34" s="5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M78"/>
  <sheetViews>
    <sheetView topLeftCell="A52" workbookViewId="0">
      <selection activeCell="D69" sqref="D69"/>
    </sheetView>
  </sheetViews>
  <sheetFormatPr baseColWidth="10" defaultColWidth="8.83203125" defaultRowHeight="16" x14ac:dyDescent="0.2"/>
  <cols>
    <col min="1" max="1" width="13.33203125" style="65" customWidth="1"/>
    <col min="2" max="2" width="25.83203125" style="65" customWidth="1"/>
    <col min="3" max="8" width="10.5" style="65" customWidth="1"/>
    <col min="9" max="9" width="12.83203125" style="65" customWidth="1"/>
    <col min="10" max="245" width="8.83203125" style="65"/>
    <col min="246" max="246" width="11" style="65" customWidth="1"/>
    <col min="247" max="247" width="18.33203125" style="65" customWidth="1"/>
    <col min="248" max="249" width="8.1640625" style="65" customWidth="1"/>
    <col min="250" max="250" width="8.6640625" style="65" customWidth="1"/>
    <col min="251" max="251" width="8.1640625" style="65" customWidth="1"/>
    <col min="252" max="252" width="7.83203125" style="65" customWidth="1"/>
    <col min="253" max="253" width="7.5" style="65" customWidth="1"/>
    <col min="254" max="501" width="8.83203125" style="65"/>
    <col min="502" max="502" width="11" style="65" customWidth="1"/>
    <col min="503" max="503" width="18.33203125" style="65" customWidth="1"/>
    <col min="504" max="505" width="8.1640625" style="65" customWidth="1"/>
    <col min="506" max="506" width="8.6640625" style="65" customWidth="1"/>
    <col min="507" max="507" width="8.1640625" style="65" customWidth="1"/>
    <col min="508" max="508" width="7.83203125" style="65" customWidth="1"/>
    <col min="509" max="509" width="7.5" style="65" customWidth="1"/>
    <col min="510" max="757" width="8.83203125" style="65"/>
    <col min="758" max="758" width="11" style="65" customWidth="1"/>
    <col min="759" max="759" width="18.33203125" style="65" customWidth="1"/>
    <col min="760" max="761" width="8.1640625" style="65" customWidth="1"/>
    <col min="762" max="762" width="8.6640625" style="65" customWidth="1"/>
    <col min="763" max="763" width="8.1640625" style="65" customWidth="1"/>
    <col min="764" max="764" width="7.83203125" style="65" customWidth="1"/>
    <col min="765" max="765" width="7.5" style="65" customWidth="1"/>
    <col min="766" max="1013" width="8.83203125" style="65"/>
    <col min="1014" max="1014" width="11" style="65" customWidth="1"/>
    <col min="1015" max="1015" width="18.33203125" style="65" customWidth="1"/>
    <col min="1016" max="1017" width="8.1640625" style="65" customWidth="1"/>
    <col min="1018" max="1018" width="8.6640625" style="65" customWidth="1"/>
    <col min="1019" max="1019" width="8.1640625" style="65" customWidth="1"/>
    <col min="1020" max="1020" width="7.83203125" style="65" customWidth="1"/>
    <col min="1021" max="1021" width="7.5" style="65" customWidth="1"/>
    <col min="1022" max="1269" width="8.83203125" style="65"/>
    <col min="1270" max="1270" width="11" style="65" customWidth="1"/>
    <col min="1271" max="1271" width="18.33203125" style="65" customWidth="1"/>
    <col min="1272" max="1273" width="8.1640625" style="65" customWidth="1"/>
    <col min="1274" max="1274" width="8.6640625" style="65" customWidth="1"/>
    <col min="1275" max="1275" width="8.1640625" style="65" customWidth="1"/>
    <col min="1276" max="1276" width="7.83203125" style="65" customWidth="1"/>
    <col min="1277" max="1277" width="7.5" style="65" customWidth="1"/>
    <col min="1278" max="1525" width="8.83203125" style="65"/>
    <col min="1526" max="1526" width="11" style="65" customWidth="1"/>
    <col min="1527" max="1527" width="18.33203125" style="65" customWidth="1"/>
    <col min="1528" max="1529" width="8.1640625" style="65" customWidth="1"/>
    <col min="1530" max="1530" width="8.6640625" style="65" customWidth="1"/>
    <col min="1531" max="1531" width="8.1640625" style="65" customWidth="1"/>
    <col min="1532" max="1532" width="7.83203125" style="65" customWidth="1"/>
    <col min="1533" max="1533" width="7.5" style="65" customWidth="1"/>
    <col min="1534" max="1781" width="8.83203125" style="65"/>
    <col min="1782" max="1782" width="11" style="65" customWidth="1"/>
    <col min="1783" max="1783" width="18.33203125" style="65" customWidth="1"/>
    <col min="1784" max="1785" width="8.1640625" style="65" customWidth="1"/>
    <col min="1786" max="1786" width="8.6640625" style="65" customWidth="1"/>
    <col min="1787" max="1787" width="8.1640625" style="65" customWidth="1"/>
    <col min="1788" max="1788" width="7.83203125" style="65" customWidth="1"/>
    <col min="1789" max="1789" width="7.5" style="65" customWidth="1"/>
    <col min="1790" max="2037" width="8.83203125" style="65"/>
    <col min="2038" max="2038" width="11" style="65" customWidth="1"/>
    <col min="2039" max="2039" width="18.33203125" style="65" customWidth="1"/>
    <col min="2040" max="2041" width="8.1640625" style="65" customWidth="1"/>
    <col min="2042" max="2042" width="8.6640625" style="65" customWidth="1"/>
    <col min="2043" max="2043" width="8.1640625" style="65" customWidth="1"/>
    <col min="2044" max="2044" width="7.83203125" style="65" customWidth="1"/>
    <col min="2045" max="2045" width="7.5" style="65" customWidth="1"/>
    <col min="2046" max="2293" width="8.83203125" style="65"/>
    <col min="2294" max="2294" width="11" style="65" customWidth="1"/>
    <col min="2295" max="2295" width="18.33203125" style="65" customWidth="1"/>
    <col min="2296" max="2297" width="8.1640625" style="65" customWidth="1"/>
    <col min="2298" max="2298" width="8.6640625" style="65" customWidth="1"/>
    <col min="2299" max="2299" width="8.1640625" style="65" customWidth="1"/>
    <col min="2300" max="2300" width="7.83203125" style="65" customWidth="1"/>
    <col min="2301" max="2301" width="7.5" style="65" customWidth="1"/>
    <col min="2302" max="2549" width="8.83203125" style="65"/>
    <col min="2550" max="2550" width="11" style="65" customWidth="1"/>
    <col min="2551" max="2551" width="18.33203125" style="65" customWidth="1"/>
    <col min="2552" max="2553" width="8.1640625" style="65" customWidth="1"/>
    <col min="2554" max="2554" width="8.6640625" style="65" customWidth="1"/>
    <col min="2555" max="2555" width="8.1640625" style="65" customWidth="1"/>
    <col min="2556" max="2556" width="7.83203125" style="65" customWidth="1"/>
    <col min="2557" max="2557" width="7.5" style="65" customWidth="1"/>
    <col min="2558" max="2805" width="8.83203125" style="65"/>
    <col min="2806" max="2806" width="11" style="65" customWidth="1"/>
    <col min="2807" max="2807" width="18.33203125" style="65" customWidth="1"/>
    <col min="2808" max="2809" width="8.1640625" style="65" customWidth="1"/>
    <col min="2810" max="2810" width="8.6640625" style="65" customWidth="1"/>
    <col min="2811" max="2811" width="8.1640625" style="65" customWidth="1"/>
    <col min="2812" max="2812" width="7.83203125" style="65" customWidth="1"/>
    <col min="2813" max="2813" width="7.5" style="65" customWidth="1"/>
    <col min="2814" max="3061" width="8.83203125" style="65"/>
    <col min="3062" max="3062" width="11" style="65" customWidth="1"/>
    <col min="3063" max="3063" width="18.33203125" style="65" customWidth="1"/>
    <col min="3064" max="3065" width="8.1640625" style="65" customWidth="1"/>
    <col min="3066" max="3066" width="8.6640625" style="65" customWidth="1"/>
    <col min="3067" max="3067" width="8.1640625" style="65" customWidth="1"/>
    <col min="3068" max="3068" width="7.83203125" style="65" customWidth="1"/>
    <col min="3069" max="3069" width="7.5" style="65" customWidth="1"/>
    <col min="3070" max="3317" width="8.83203125" style="65"/>
    <col min="3318" max="3318" width="11" style="65" customWidth="1"/>
    <col min="3319" max="3319" width="18.33203125" style="65" customWidth="1"/>
    <col min="3320" max="3321" width="8.1640625" style="65" customWidth="1"/>
    <col min="3322" max="3322" width="8.6640625" style="65" customWidth="1"/>
    <col min="3323" max="3323" width="8.1640625" style="65" customWidth="1"/>
    <col min="3324" max="3324" width="7.83203125" style="65" customWidth="1"/>
    <col min="3325" max="3325" width="7.5" style="65" customWidth="1"/>
    <col min="3326" max="3573" width="8.83203125" style="65"/>
    <col min="3574" max="3574" width="11" style="65" customWidth="1"/>
    <col min="3575" max="3575" width="18.33203125" style="65" customWidth="1"/>
    <col min="3576" max="3577" width="8.1640625" style="65" customWidth="1"/>
    <col min="3578" max="3578" width="8.6640625" style="65" customWidth="1"/>
    <col min="3579" max="3579" width="8.1640625" style="65" customWidth="1"/>
    <col min="3580" max="3580" width="7.83203125" style="65" customWidth="1"/>
    <col min="3581" max="3581" width="7.5" style="65" customWidth="1"/>
    <col min="3582" max="3829" width="8.83203125" style="65"/>
    <col min="3830" max="3830" width="11" style="65" customWidth="1"/>
    <col min="3831" max="3831" width="18.33203125" style="65" customWidth="1"/>
    <col min="3832" max="3833" width="8.1640625" style="65" customWidth="1"/>
    <col min="3834" max="3834" width="8.6640625" style="65" customWidth="1"/>
    <col min="3835" max="3835" width="8.1640625" style="65" customWidth="1"/>
    <col min="3836" max="3836" width="7.83203125" style="65" customWidth="1"/>
    <col min="3837" max="3837" width="7.5" style="65" customWidth="1"/>
    <col min="3838" max="4085" width="8.83203125" style="65"/>
    <col min="4086" max="4086" width="11" style="65" customWidth="1"/>
    <col min="4087" max="4087" width="18.33203125" style="65" customWidth="1"/>
    <col min="4088" max="4089" width="8.1640625" style="65" customWidth="1"/>
    <col min="4090" max="4090" width="8.6640625" style="65" customWidth="1"/>
    <col min="4091" max="4091" width="8.1640625" style="65" customWidth="1"/>
    <col min="4092" max="4092" width="7.83203125" style="65" customWidth="1"/>
    <col min="4093" max="4093" width="7.5" style="65" customWidth="1"/>
    <col min="4094" max="4341" width="8.83203125" style="65"/>
    <col min="4342" max="4342" width="11" style="65" customWidth="1"/>
    <col min="4343" max="4343" width="18.33203125" style="65" customWidth="1"/>
    <col min="4344" max="4345" width="8.1640625" style="65" customWidth="1"/>
    <col min="4346" max="4346" width="8.6640625" style="65" customWidth="1"/>
    <col min="4347" max="4347" width="8.1640625" style="65" customWidth="1"/>
    <col min="4348" max="4348" width="7.83203125" style="65" customWidth="1"/>
    <col min="4349" max="4349" width="7.5" style="65" customWidth="1"/>
    <col min="4350" max="4597" width="8.83203125" style="65"/>
    <col min="4598" max="4598" width="11" style="65" customWidth="1"/>
    <col min="4599" max="4599" width="18.33203125" style="65" customWidth="1"/>
    <col min="4600" max="4601" width="8.1640625" style="65" customWidth="1"/>
    <col min="4602" max="4602" width="8.6640625" style="65" customWidth="1"/>
    <col min="4603" max="4603" width="8.1640625" style="65" customWidth="1"/>
    <col min="4604" max="4604" width="7.83203125" style="65" customWidth="1"/>
    <col min="4605" max="4605" width="7.5" style="65" customWidth="1"/>
    <col min="4606" max="4853" width="8.83203125" style="65"/>
    <col min="4854" max="4854" width="11" style="65" customWidth="1"/>
    <col min="4855" max="4855" width="18.33203125" style="65" customWidth="1"/>
    <col min="4856" max="4857" width="8.1640625" style="65" customWidth="1"/>
    <col min="4858" max="4858" width="8.6640625" style="65" customWidth="1"/>
    <col min="4859" max="4859" width="8.1640625" style="65" customWidth="1"/>
    <col min="4860" max="4860" width="7.83203125" style="65" customWidth="1"/>
    <col min="4861" max="4861" width="7.5" style="65" customWidth="1"/>
    <col min="4862" max="5109" width="8.83203125" style="65"/>
    <col min="5110" max="5110" width="11" style="65" customWidth="1"/>
    <col min="5111" max="5111" width="18.33203125" style="65" customWidth="1"/>
    <col min="5112" max="5113" width="8.1640625" style="65" customWidth="1"/>
    <col min="5114" max="5114" width="8.6640625" style="65" customWidth="1"/>
    <col min="5115" max="5115" width="8.1640625" style="65" customWidth="1"/>
    <col min="5116" max="5116" width="7.83203125" style="65" customWidth="1"/>
    <col min="5117" max="5117" width="7.5" style="65" customWidth="1"/>
    <col min="5118" max="5365" width="8.83203125" style="65"/>
    <col min="5366" max="5366" width="11" style="65" customWidth="1"/>
    <col min="5367" max="5367" width="18.33203125" style="65" customWidth="1"/>
    <col min="5368" max="5369" width="8.1640625" style="65" customWidth="1"/>
    <col min="5370" max="5370" width="8.6640625" style="65" customWidth="1"/>
    <col min="5371" max="5371" width="8.1640625" style="65" customWidth="1"/>
    <col min="5372" max="5372" width="7.83203125" style="65" customWidth="1"/>
    <col min="5373" max="5373" width="7.5" style="65" customWidth="1"/>
    <col min="5374" max="5621" width="8.83203125" style="65"/>
    <col min="5622" max="5622" width="11" style="65" customWidth="1"/>
    <col min="5623" max="5623" width="18.33203125" style="65" customWidth="1"/>
    <col min="5624" max="5625" width="8.1640625" style="65" customWidth="1"/>
    <col min="5626" max="5626" width="8.6640625" style="65" customWidth="1"/>
    <col min="5627" max="5627" width="8.1640625" style="65" customWidth="1"/>
    <col min="5628" max="5628" width="7.83203125" style="65" customWidth="1"/>
    <col min="5629" max="5629" width="7.5" style="65" customWidth="1"/>
    <col min="5630" max="5877" width="8.83203125" style="65"/>
    <col min="5878" max="5878" width="11" style="65" customWidth="1"/>
    <col min="5879" max="5879" width="18.33203125" style="65" customWidth="1"/>
    <col min="5880" max="5881" width="8.1640625" style="65" customWidth="1"/>
    <col min="5882" max="5882" width="8.6640625" style="65" customWidth="1"/>
    <col min="5883" max="5883" width="8.1640625" style="65" customWidth="1"/>
    <col min="5884" max="5884" width="7.83203125" style="65" customWidth="1"/>
    <col min="5885" max="5885" width="7.5" style="65" customWidth="1"/>
    <col min="5886" max="6133" width="8.83203125" style="65"/>
    <col min="6134" max="6134" width="11" style="65" customWidth="1"/>
    <col min="6135" max="6135" width="18.33203125" style="65" customWidth="1"/>
    <col min="6136" max="6137" width="8.1640625" style="65" customWidth="1"/>
    <col min="6138" max="6138" width="8.6640625" style="65" customWidth="1"/>
    <col min="6139" max="6139" width="8.1640625" style="65" customWidth="1"/>
    <col min="6140" max="6140" width="7.83203125" style="65" customWidth="1"/>
    <col min="6141" max="6141" width="7.5" style="65" customWidth="1"/>
    <col min="6142" max="6389" width="8.83203125" style="65"/>
    <col min="6390" max="6390" width="11" style="65" customWidth="1"/>
    <col min="6391" max="6391" width="18.33203125" style="65" customWidth="1"/>
    <col min="6392" max="6393" width="8.1640625" style="65" customWidth="1"/>
    <col min="6394" max="6394" width="8.6640625" style="65" customWidth="1"/>
    <col min="6395" max="6395" width="8.1640625" style="65" customWidth="1"/>
    <col min="6396" max="6396" width="7.83203125" style="65" customWidth="1"/>
    <col min="6397" max="6397" width="7.5" style="65" customWidth="1"/>
    <col min="6398" max="6645" width="8.83203125" style="65"/>
    <col min="6646" max="6646" width="11" style="65" customWidth="1"/>
    <col min="6647" max="6647" width="18.33203125" style="65" customWidth="1"/>
    <col min="6648" max="6649" width="8.1640625" style="65" customWidth="1"/>
    <col min="6650" max="6650" width="8.6640625" style="65" customWidth="1"/>
    <col min="6651" max="6651" width="8.1640625" style="65" customWidth="1"/>
    <col min="6652" max="6652" width="7.83203125" style="65" customWidth="1"/>
    <col min="6653" max="6653" width="7.5" style="65" customWidth="1"/>
    <col min="6654" max="6901" width="8.83203125" style="65"/>
    <col min="6902" max="6902" width="11" style="65" customWidth="1"/>
    <col min="6903" max="6903" width="18.33203125" style="65" customWidth="1"/>
    <col min="6904" max="6905" width="8.1640625" style="65" customWidth="1"/>
    <col min="6906" max="6906" width="8.6640625" style="65" customWidth="1"/>
    <col min="6907" max="6907" width="8.1640625" style="65" customWidth="1"/>
    <col min="6908" max="6908" width="7.83203125" style="65" customWidth="1"/>
    <col min="6909" max="6909" width="7.5" style="65" customWidth="1"/>
    <col min="6910" max="7157" width="8.83203125" style="65"/>
    <col min="7158" max="7158" width="11" style="65" customWidth="1"/>
    <col min="7159" max="7159" width="18.33203125" style="65" customWidth="1"/>
    <col min="7160" max="7161" width="8.1640625" style="65" customWidth="1"/>
    <col min="7162" max="7162" width="8.6640625" style="65" customWidth="1"/>
    <col min="7163" max="7163" width="8.1640625" style="65" customWidth="1"/>
    <col min="7164" max="7164" width="7.83203125" style="65" customWidth="1"/>
    <col min="7165" max="7165" width="7.5" style="65" customWidth="1"/>
    <col min="7166" max="7413" width="8.83203125" style="65"/>
    <col min="7414" max="7414" width="11" style="65" customWidth="1"/>
    <col min="7415" max="7415" width="18.33203125" style="65" customWidth="1"/>
    <col min="7416" max="7417" width="8.1640625" style="65" customWidth="1"/>
    <col min="7418" max="7418" width="8.6640625" style="65" customWidth="1"/>
    <col min="7419" max="7419" width="8.1640625" style="65" customWidth="1"/>
    <col min="7420" max="7420" width="7.83203125" style="65" customWidth="1"/>
    <col min="7421" max="7421" width="7.5" style="65" customWidth="1"/>
    <col min="7422" max="7669" width="8.83203125" style="65"/>
    <col min="7670" max="7670" width="11" style="65" customWidth="1"/>
    <col min="7671" max="7671" width="18.33203125" style="65" customWidth="1"/>
    <col min="7672" max="7673" width="8.1640625" style="65" customWidth="1"/>
    <col min="7674" max="7674" width="8.6640625" style="65" customWidth="1"/>
    <col min="7675" max="7675" width="8.1640625" style="65" customWidth="1"/>
    <col min="7676" max="7676" width="7.83203125" style="65" customWidth="1"/>
    <col min="7677" max="7677" width="7.5" style="65" customWidth="1"/>
    <col min="7678" max="7925" width="8.83203125" style="65"/>
    <col min="7926" max="7926" width="11" style="65" customWidth="1"/>
    <col min="7927" max="7927" width="18.33203125" style="65" customWidth="1"/>
    <col min="7928" max="7929" width="8.1640625" style="65" customWidth="1"/>
    <col min="7930" max="7930" width="8.6640625" style="65" customWidth="1"/>
    <col min="7931" max="7931" width="8.1640625" style="65" customWidth="1"/>
    <col min="7932" max="7932" width="7.83203125" style="65" customWidth="1"/>
    <col min="7933" max="7933" width="7.5" style="65" customWidth="1"/>
    <col min="7934" max="8181" width="8.83203125" style="65"/>
    <col min="8182" max="8182" width="11" style="65" customWidth="1"/>
    <col min="8183" max="8183" width="18.33203125" style="65" customWidth="1"/>
    <col min="8184" max="8185" width="8.1640625" style="65" customWidth="1"/>
    <col min="8186" max="8186" width="8.6640625" style="65" customWidth="1"/>
    <col min="8187" max="8187" width="8.1640625" style="65" customWidth="1"/>
    <col min="8188" max="8188" width="7.83203125" style="65" customWidth="1"/>
    <col min="8189" max="8189" width="7.5" style="65" customWidth="1"/>
    <col min="8190" max="8437" width="8.83203125" style="65"/>
    <col min="8438" max="8438" width="11" style="65" customWidth="1"/>
    <col min="8439" max="8439" width="18.33203125" style="65" customWidth="1"/>
    <col min="8440" max="8441" width="8.1640625" style="65" customWidth="1"/>
    <col min="8442" max="8442" width="8.6640625" style="65" customWidth="1"/>
    <col min="8443" max="8443" width="8.1640625" style="65" customWidth="1"/>
    <col min="8444" max="8444" width="7.83203125" style="65" customWidth="1"/>
    <col min="8445" max="8445" width="7.5" style="65" customWidth="1"/>
    <col min="8446" max="8693" width="8.83203125" style="65"/>
    <col min="8694" max="8694" width="11" style="65" customWidth="1"/>
    <col min="8695" max="8695" width="18.33203125" style="65" customWidth="1"/>
    <col min="8696" max="8697" width="8.1640625" style="65" customWidth="1"/>
    <col min="8698" max="8698" width="8.6640625" style="65" customWidth="1"/>
    <col min="8699" max="8699" width="8.1640625" style="65" customWidth="1"/>
    <col min="8700" max="8700" width="7.83203125" style="65" customWidth="1"/>
    <col min="8701" max="8701" width="7.5" style="65" customWidth="1"/>
    <col min="8702" max="8949" width="8.83203125" style="65"/>
    <col min="8950" max="8950" width="11" style="65" customWidth="1"/>
    <col min="8951" max="8951" width="18.33203125" style="65" customWidth="1"/>
    <col min="8952" max="8953" width="8.1640625" style="65" customWidth="1"/>
    <col min="8954" max="8954" width="8.6640625" style="65" customWidth="1"/>
    <col min="8955" max="8955" width="8.1640625" style="65" customWidth="1"/>
    <col min="8956" max="8956" width="7.83203125" style="65" customWidth="1"/>
    <col min="8957" max="8957" width="7.5" style="65" customWidth="1"/>
    <col min="8958" max="9205" width="8.83203125" style="65"/>
    <col min="9206" max="9206" width="11" style="65" customWidth="1"/>
    <col min="9207" max="9207" width="18.33203125" style="65" customWidth="1"/>
    <col min="9208" max="9209" width="8.1640625" style="65" customWidth="1"/>
    <col min="9210" max="9210" width="8.6640625" style="65" customWidth="1"/>
    <col min="9211" max="9211" width="8.1640625" style="65" customWidth="1"/>
    <col min="9212" max="9212" width="7.83203125" style="65" customWidth="1"/>
    <col min="9213" max="9213" width="7.5" style="65" customWidth="1"/>
    <col min="9214" max="9461" width="8.83203125" style="65"/>
    <col min="9462" max="9462" width="11" style="65" customWidth="1"/>
    <col min="9463" max="9463" width="18.33203125" style="65" customWidth="1"/>
    <col min="9464" max="9465" width="8.1640625" style="65" customWidth="1"/>
    <col min="9466" max="9466" width="8.6640625" style="65" customWidth="1"/>
    <col min="9467" max="9467" width="8.1640625" style="65" customWidth="1"/>
    <col min="9468" max="9468" width="7.83203125" style="65" customWidth="1"/>
    <col min="9469" max="9469" width="7.5" style="65" customWidth="1"/>
    <col min="9470" max="9717" width="8.83203125" style="65"/>
    <col min="9718" max="9718" width="11" style="65" customWidth="1"/>
    <col min="9719" max="9719" width="18.33203125" style="65" customWidth="1"/>
    <col min="9720" max="9721" width="8.1640625" style="65" customWidth="1"/>
    <col min="9722" max="9722" width="8.6640625" style="65" customWidth="1"/>
    <col min="9723" max="9723" width="8.1640625" style="65" customWidth="1"/>
    <col min="9724" max="9724" width="7.83203125" style="65" customWidth="1"/>
    <col min="9725" max="9725" width="7.5" style="65" customWidth="1"/>
    <col min="9726" max="9973" width="8.83203125" style="65"/>
    <col min="9974" max="9974" width="11" style="65" customWidth="1"/>
    <col min="9975" max="9975" width="18.33203125" style="65" customWidth="1"/>
    <col min="9976" max="9977" width="8.1640625" style="65" customWidth="1"/>
    <col min="9978" max="9978" width="8.6640625" style="65" customWidth="1"/>
    <col min="9979" max="9979" width="8.1640625" style="65" customWidth="1"/>
    <col min="9980" max="9980" width="7.83203125" style="65" customWidth="1"/>
    <col min="9981" max="9981" width="7.5" style="65" customWidth="1"/>
    <col min="9982" max="10229" width="8.83203125" style="65"/>
    <col min="10230" max="10230" width="11" style="65" customWidth="1"/>
    <col min="10231" max="10231" width="18.33203125" style="65" customWidth="1"/>
    <col min="10232" max="10233" width="8.1640625" style="65" customWidth="1"/>
    <col min="10234" max="10234" width="8.6640625" style="65" customWidth="1"/>
    <col min="10235" max="10235" width="8.1640625" style="65" customWidth="1"/>
    <col min="10236" max="10236" width="7.83203125" style="65" customWidth="1"/>
    <col min="10237" max="10237" width="7.5" style="65" customWidth="1"/>
    <col min="10238" max="10485" width="8.83203125" style="65"/>
    <col min="10486" max="10486" width="11" style="65" customWidth="1"/>
    <col min="10487" max="10487" width="18.33203125" style="65" customWidth="1"/>
    <col min="10488" max="10489" width="8.1640625" style="65" customWidth="1"/>
    <col min="10490" max="10490" width="8.6640625" style="65" customWidth="1"/>
    <col min="10491" max="10491" width="8.1640625" style="65" customWidth="1"/>
    <col min="10492" max="10492" width="7.83203125" style="65" customWidth="1"/>
    <col min="10493" max="10493" width="7.5" style="65" customWidth="1"/>
    <col min="10494" max="10741" width="8.83203125" style="65"/>
    <col min="10742" max="10742" width="11" style="65" customWidth="1"/>
    <col min="10743" max="10743" width="18.33203125" style="65" customWidth="1"/>
    <col min="10744" max="10745" width="8.1640625" style="65" customWidth="1"/>
    <col min="10746" max="10746" width="8.6640625" style="65" customWidth="1"/>
    <col min="10747" max="10747" width="8.1640625" style="65" customWidth="1"/>
    <col min="10748" max="10748" width="7.83203125" style="65" customWidth="1"/>
    <col min="10749" max="10749" width="7.5" style="65" customWidth="1"/>
    <col min="10750" max="10997" width="8.83203125" style="65"/>
    <col min="10998" max="10998" width="11" style="65" customWidth="1"/>
    <col min="10999" max="10999" width="18.33203125" style="65" customWidth="1"/>
    <col min="11000" max="11001" width="8.1640625" style="65" customWidth="1"/>
    <col min="11002" max="11002" width="8.6640625" style="65" customWidth="1"/>
    <col min="11003" max="11003" width="8.1640625" style="65" customWidth="1"/>
    <col min="11004" max="11004" width="7.83203125" style="65" customWidth="1"/>
    <col min="11005" max="11005" width="7.5" style="65" customWidth="1"/>
    <col min="11006" max="11253" width="8.83203125" style="65"/>
    <col min="11254" max="11254" width="11" style="65" customWidth="1"/>
    <col min="11255" max="11255" width="18.33203125" style="65" customWidth="1"/>
    <col min="11256" max="11257" width="8.1640625" style="65" customWidth="1"/>
    <col min="11258" max="11258" width="8.6640625" style="65" customWidth="1"/>
    <col min="11259" max="11259" width="8.1640625" style="65" customWidth="1"/>
    <col min="11260" max="11260" width="7.83203125" style="65" customWidth="1"/>
    <col min="11261" max="11261" width="7.5" style="65" customWidth="1"/>
    <col min="11262" max="11509" width="8.83203125" style="65"/>
    <col min="11510" max="11510" width="11" style="65" customWidth="1"/>
    <col min="11511" max="11511" width="18.33203125" style="65" customWidth="1"/>
    <col min="11512" max="11513" width="8.1640625" style="65" customWidth="1"/>
    <col min="11514" max="11514" width="8.6640625" style="65" customWidth="1"/>
    <col min="11515" max="11515" width="8.1640625" style="65" customWidth="1"/>
    <col min="11516" max="11516" width="7.83203125" style="65" customWidth="1"/>
    <col min="11517" max="11517" width="7.5" style="65" customWidth="1"/>
    <col min="11518" max="11765" width="8.83203125" style="65"/>
    <col min="11766" max="11766" width="11" style="65" customWidth="1"/>
    <col min="11767" max="11767" width="18.33203125" style="65" customWidth="1"/>
    <col min="11768" max="11769" width="8.1640625" style="65" customWidth="1"/>
    <col min="11770" max="11770" width="8.6640625" style="65" customWidth="1"/>
    <col min="11771" max="11771" width="8.1640625" style="65" customWidth="1"/>
    <col min="11772" max="11772" width="7.83203125" style="65" customWidth="1"/>
    <col min="11773" max="11773" width="7.5" style="65" customWidth="1"/>
    <col min="11774" max="12021" width="8.83203125" style="65"/>
    <col min="12022" max="12022" width="11" style="65" customWidth="1"/>
    <col min="12023" max="12023" width="18.33203125" style="65" customWidth="1"/>
    <col min="12024" max="12025" width="8.1640625" style="65" customWidth="1"/>
    <col min="12026" max="12026" width="8.6640625" style="65" customWidth="1"/>
    <col min="12027" max="12027" width="8.1640625" style="65" customWidth="1"/>
    <col min="12028" max="12028" width="7.83203125" style="65" customWidth="1"/>
    <col min="12029" max="12029" width="7.5" style="65" customWidth="1"/>
    <col min="12030" max="12277" width="8.83203125" style="65"/>
    <col min="12278" max="12278" width="11" style="65" customWidth="1"/>
    <col min="12279" max="12279" width="18.33203125" style="65" customWidth="1"/>
    <col min="12280" max="12281" width="8.1640625" style="65" customWidth="1"/>
    <col min="12282" max="12282" width="8.6640625" style="65" customWidth="1"/>
    <col min="12283" max="12283" width="8.1640625" style="65" customWidth="1"/>
    <col min="12284" max="12284" width="7.83203125" style="65" customWidth="1"/>
    <col min="12285" max="12285" width="7.5" style="65" customWidth="1"/>
    <col min="12286" max="12533" width="8.83203125" style="65"/>
    <col min="12534" max="12534" width="11" style="65" customWidth="1"/>
    <col min="12535" max="12535" width="18.33203125" style="65" customWidth="1"/>
    <col min="12536" max="12537" width="8.1640625" style="65" customWidth="1"/>
    <col min="12538" max="12538" width="8.6640625" style="65" customWidth="1"/>
    <col min="12539" max="12539" width="8.1640625" style="65" customWidth="1"/>
    <col min="12540" max="12540" width="7.83203125" style="65" customWidth="1"/>
    <col min="12541" max="12541" width="7.5" style="65" customWidth="1"/>
    <col min="12542" max="12789" width="8.83203125" style="65"/>
    <col min="12790" max="12790" width="11" style="65" customWidth="1"/>
    <col min="12791" max="12791" width="18.33203125" style="65" customWidth="1"/>
    <col min="12792" max="12793" width="8.1640625" style="65" customWidth="1"/>
    <col min="12794" max="12794" width="8.6640625" style="65" customWidth="1"/>
    <col min="12795" max="12795" width="8.1640625" style="65" customWidth="1"/>
    <col min="12796" max="12796" width="7.83203125" style="65" customWidth="1"/>
    <col min="12797" max="12797" width="7.5" style="65" customWidth="1"/>
    <col min="12798" max="13045" width="8.83203125" style="65"/>
    <col min="13046" max="13046" width="11" style="65" customWidth="1"/>
    <col min="13047" max="13047" width="18.33203125" style="65" customWidth="1"/>
    <col min="13048" max="13049" width="8.1640625" style="65" customWidth="1"/>
    <col min="13050" max="13050" width="8.6640625" style="65" customWidth="1"/>
    <col min="13051" max="13051" width="8.1640625" style="65" customWidth="1"/>
    <col min="13052" max="13052" width="7.83203125" style="65" customWidth="1"/>
    <col min="13053" max="13053" width="7.5" style="65" customWidth="1"/>
    <col min="13054" max="13301" width="8.83203125" style="65"/>
    <col min="13302" max="13302" width="11" style="65" customWidth="1"/>
    <col min="13303" max="13303" width="18.33203125" style="65" customWidth="1"/>
    <col min="13304" max="13305" width="8.1640625" style="65" customWidth="1"/>
    <col min="13306" max="13306" width="8.6640625" style="65" customWidth="1"/>
    <col min="13307" max="13307" width="8.1640625" style="65" customWidth="1"/>
    <col min="13308" max="13308" width="7.83203125" style="65" customWidth="1"/>
    <col min="13309" max="13309" width="7.5" style="65" customWidth="1"/>
    <col min="13310" max="13557" width="8.83203125" style="65"/>
    <col min="13558" max="13558" width="11" style="65" customWidth="1"/>
    <col min="13559" max="13559" width="18.33203125" style="65" customWidth="1"/>
    <col min="13560" max="13561" width="8.1640625" style="65" customWidth="1"/>
    <col min="13562" max="13562" width="8.6640625" style="65" customWidth="1"/>
    <col min="13563" max="13563" width="8.1640625" style="65" customWidth="1"/>
    <col min="13564" max="13564" width="7.83203125" style="65" customWidth="1"/>
    <col min="13565" max="13565" width="7.5" style="65" customWidth="1"/>
    <col min="13566" max="13813" width="8.83203125" style="65"/>
    <col min="13814" max="13814" width="11" style="65" customWidth="1"/>
    <col min="13815" max="13815" width="18.33203125" style="65" customWidth="1"/>
    <col min="13816" max="13817" width="8.1640625" style="65" customWidth="1"/>
    <col min="13818" max="13818" width="8.6640625" style="65" customWidth="1"/>
    <col min="13819" max="13819" width="8.1640625" style="65" customWidth="1"/>
    <col min="13820" max="13820" width="7.83203125" style="65" customWidth="1"/>
    <col min="13821" max="13821" width="7.5" style="65" customWidth="1"/>
    <col min="13822" max="14069" width="8.83203125" style="65"/>
    <col min="14070" max="14070" width="11" style="65" customWidth="1"/>
    <col min="14071" max="14071" width="18.33203125" style="65" customWidth="1"/>
    <col min="14072" max="14073" width="8.1640625" style="65" customWidth="1"/>
    <col min="14074" max="14074" width="8.6640625" style="65" customWidth="1"/>
    <col min="14075" max="14075" width="8.1640625" style="65" customWidth="1"/>
    <col min="14076" max="14076" width="7.83203125" style="65" customWidth="1"/>
    <col min="14077" max="14077" width="7.5" style="65" customWidth="1"/>
    <col min="14078" max="14325" width="8.83203125" style="65"/>
    <col min="14326" max="14326" width="11" style="65" customWidth="1"/>
    <col min="14327" max="14327" width="18.33203125" style="65" customWidth="1"/>
    <col min="14328" max="14329" width="8.1640625" style="65" customWidth="1"/>
    <col min="14330" max="14330" width="8.6640625" style="65" customWidth="1"/>
    <col min="14331" max="14331" width="8.1640625" style="65" customWidth="1"/>
    <col min="14332" max="14332" width="7.83203125" style="65" customWidth="1"/>
    <col min="14333" max="14333" width="7.5" style="65" customWidth="1"/>
    <col min="14334" max="14581" width="8.83203125" style="65"/>
    <col min="14582" max="14582" width="11" style="65" customWidth="1"/>
    <col min="14583" max="14583" width="18.33203125" style="65" customWidth="1"/>
    <col min="14584" max="14585" width="8.1640625" style="65" customWidth="1"/>
    <col min="14586" max="14586" width="8.6640625" style="65" customWidth="1"/>
    <col min="14587" max="14587" width="8.1640625" style="65" customWidth="1"/>
    <col min="14588" max="14588" width="7.83203125" style="65" customWidth="1"/>
    <col min="14589" max="14589" width="7.5" style="65" customWidth="1"/>
    <col min="14590" max="14837" width="8.83203125" style="65"/>
    <col min="14838" max="14838" width="11" style="65" customWidth="1"/>
    <col min="14839" max="14839" width="18.33203125" style="65" customWidth="1"/>
    <col min="14840" max="14841" width="8.1640625" style="65" customWidth="1"/>
    <col min="14842" max="14842" width="8.6640625" style="65" customWidth="1"/>
    <col min="14843" max="14843" width="8.1640625" style="65" customWidth="1"/>
    <col min="14844" max="14844" width="7.83203125" style="65" customWidth="1"/>
    <col min="14845" max="14845" width="7.5" style="65" customWidth="1"/>
    <col min="14846" max="15093" width="8.83203125" style="65"/>
    <col min="15094" max="15094" width="11" style="65" customWidth="1"/>
    <col min="15095" max="15095" width="18.33203125" style="65" customWidth="1"/>
    <col min="15096" max="15097" width="8.1640625" style="65" customWidth="1"/>
    <col min="15098" max="15098" width="8.6640625" style="65" customWidth="1"/>
    <col min="15099" max="15099" width="8.1640625" style="65" customWidth="1"/>
    <col min="15100" max="15100" width="7.83203125" style="65" customWidth="1"/>
    <col min="15101" max="15101" width="7.5" style="65" customWidth="1"/>
    <col min="15102" max="15349" width="8.83203125" style="65"/>
    <col min="15350" max="15350" width="11" style="65" customWidth="1"/>
    <col min="15351" max="15351" width="18.33203125" style="65" customWidth="1"/>
    <col min="15352" max="15353" width="8.1640625" style="65" customWidth="1"/>
    <col min="15354" max="15354" width="8.6640625" style="65" customWidth="1"/>
    <col min="15355" max="15355" width="8.1640625" style="65" customWidth="1"/>
    <col min="15356" max="15356" width="7.83203125" style="65" customWidth="1"/>
    <col min="15357" max="15357" width="7.5" style="65" customWidth="1"/>
    <col min="15358" max="15605" width="8.83203125" style="65"/>
    <col min="15606" max="15606" width="11" style="65" customWidth="1"/>
    <col min="15607" max="15607" width="18.33203125" style="65" customWidth="1"/>
    <col min="15608" max="15609" width="8.1640625" style="65" customWidth="1"/>
    <col min="15610" max="15610" width="8.6640625" style="65" customWidth="1"/>
    <col min="15611" max="15611" width="8.1640625" style="65" customWidth="1"/>
    <col min="15612" max="15612" width="7.83203125" style="65" customWidth="1"/>
    <col min="15613" max="15613" width="7.5" style="65" customWidth="1"/>
    <col min="15614" max="15861" width="8.83203125" style="65"/>
    <col min="15862" max="15862" width="11" style="65" customWidth="1"/>
    <col min="15863" max="15863" width="18.33203125" style="65" customWidth="1"/>
    <col min="15864" max="15865" width="8.1640625" style="65" customWidth="1"/>
    <col min="15866" max="15866" width="8.6640625" style="65" customWidth="1"/>
    <col min="15867" max="15867" width="8.1640625" style="65" customWidth="1"/>
    <col min="15868" max="15868" width="7.83203125" style="65" customWidth="1"/>
    <col min="15869" max="15869" width="7.5" style="65" customWidth="1"/>
    <col min="15870" max="16117" width="8.83203125" style="65"/>
    <col min="16118" max="16118" width="11" style="65" customWidth="1"/>
    <col min="16119" max="16119" width="18.33203125" style="65" customWidth="1"/>
    <col min="16120" max="16121" width="8.1640625" style="65" customWidth="1"/>
    <col min="16122" max="16122" width="8.6640625" style="65" customWidth="1"/>
    <col min="16123" max="16123" width="8.1640625" style="65" customWidth="1"/>
    <col min="16124" max="16124" width="7.83203125" style="65" customWidth="1"/>
    <col min="16125" max="16125" width="7.5" style="65" customWidth="1"/>
    <col min="16126" max="16384" width="8.83203125" style="65"/>
  </cols>
  <sheetData>
    <row r="1" spans="1:10" s="58" customFormat="1" x14ac:dyDescent="0.2">
      <c r="A1" s="58" t="s">
        <v>160</v>
      </c>
    </row>
    <row r="3" spans="1:10" s="58" customFormat="1" x14ac:dyDescent="0.2">
      <c r="A3" s="58" t="s">
        <v>954</v>
      </c>
    </row>
    <row r="4" spans="1:10" s="58" customFormat="1" x14ac:dyDescent="0.2">
      <c r="A4" s="58" t="s">
        <v>3400</v>
      </c>
    </row>
    <row r="5" spans="1:10" s="58" customFormat="1" x14ac:dyDescent="0.2">
      <c r="A5" s="58" t="s">
        <v>4817</v>
      </c>
    </row>
    <row r="6" spans="1:10" s="58" customFormat="1" x14ac:dyDescent="0.2">
      <c r="A6" s="58" t="s">
        <v>4029</v>
      </c>
      <c r="C6" s="288"/>
      <c r="D6" s="288"/>
      <c r="E6" s="288"/>
      <c r="F6" s="288"/>
      <c r="G6" s="288"/>
      <c r="H6" s="288"/>
    </row>
    <row r="7" spans="1:10" s="58" customFormat="1" x14ac:dyDescent="0.2">
      <c r="A7" s="58" t="s">
        <v>4818</v>
      </c>
      <c r="C7" s="288">
        <v>52500</v>
      </c>
      <c r="D7" s="288">
        <v>180000</v>
      </c>
      <c r="E7" s="288">
        <v>5000</v>
      </c>
      <c r="F7" s="288"/>
      <c r="G7" s="288">
        <v>270000</v>
      </c>
      <c r="H7" s="288"/>
    </row>
    <row r="8" spans="1:10" s="3" customFormat="1" x14ac:dyDescent="0.2">
      <c r="C8" s="31">
        <v>2375</v>
      </c>
      <c r="D8" s="31">
        <v>4750</v>
      </c>
      <c r="E8" s="31">
        <v>712</v>
      </c>
      <c r="F8" s="31"/>
      <c r="G8" s="31">
        <v>23000</v>
      </c>
      <c r="H8" s="31"/>
    </row>
    <row r="9" spans="1:10" s="3" customFormat="1" x14ac:dyDescent="0.2">
      <c r="A9" s="656" t="s">
        <v>6363</v>
      </c>
      <c r="B9" s="656"/>
      <c r="C9" s="288">
        <v>75000</v>
      </c>
      <c r="D9" s="288">
        <v>180000</v>
      </c>
      <c r="E9" s="288">
        <v>5000</v>
      </c>
      <c r="F9" s="288">
        <v>75000</v>
      </c>
      <c r="G9" s="288"/>
      <c r="H9" s="288">
        <v>420000</v>
      </c>
    </row>
    <row r="10" spans="1:10" s="3" customFormat="1" ht="17" thickBot="1" x14ac:dyDescent="0.25">
      <c r="C10" s="1300">
        <v>4000</v>
      </c>
      <c r="D10" s="1300">
        <v>4750</v>
      </c>
      <c r="E10" s="1300">
        <v>712</v>
      </c>
      <c r="F10" s="1300">
        <v>4000</v>
      </c>
      <c r="G10" s="1300"/>
      <c r="H10" s="1300">
        <v>20900</v>
      </c>
      <c r="I10" s="1472"/>
    </row>
    <row r="11" spans="1:10" s="58" customFormat="1" ht="17" thickBot="1" x14ac:dyDescent="0.3">
      <c r="A11" s="60" t="s">
        <v>168</v>
      </c>
      <c r="B11" s="61" t="s">
        <v>169</v>
      </c>
      <c r="C11" s="1148" t="s">
        <v>3</v>
      </c>
      <c r="D11" s="10" t="s">
        <v>26</v>
      </c>
      <c r="E11" s="32" t="s">
        <v>4</v>
      </c>
      <c r="F11" s="1148" t="s">
        <v>18</v>
      </c>
      <c r="G11" s="322" t="s">
        <v>1050</v>
      </c>
      <c r="H11" s="322" t="s">
        <v>10</v>
      </c>
    </row>
    <row r="12" spans="1:10" s="62" customFormat="1" x14ac:dyDescent="0.25">
      <c r="A12" s="12" t="s">
        <v>4823</v>
      </c>
      <c r="B12" s="13" t="s">
        <v>4825</v>
      </c>
      <c r="C12" s="38">
        <v>120</v>
      </c>
      <c r="D12" s="38">
        <v>100</v>
      </c>
      <c r="E12" s="38">
        <v>80</v>
      </c>
      <c r="F12" s="38"/>
      <c r="G12" s="38"/>
      <c r="H12" s="38"/>
      <c r="I12" s="62" t="s">
        <v>989</v>
      </c>
      <c r="J12" s="62" t="s">
        <v>5471</v>
      </c>
    </row>
    <row r="13" spans="1:10" s="62" customFormat="1" ht="17" thickBot="1" x14ac:dyDescent="0.3">
      <c r="A13" s="38" t="s">
        <v>4826</v>
      </c>
      <c r="B13" s="13" t="s">
        <v>4828</v>
      </c>
      <c r="C13" s="38">
        <v>120</v>
      </c>
      <c r="D13" s="38">
        <v>105</v>
      </c>
      <c r="E13" s="38"/>
      <c r="F13" s="38"/>
      <c r="G13" s="38"/>
      <c r="H13" s="38"/>
      <c r="I13" s="62" t="s">
        <v>989</v>
      </c>
      <c r="J13" s="62" t="s">
        <v>5471</v>
      </c>
    </row>
    <row r="14" spans="1:10" s="62" customFormat="1" ht="17" thickBot="1" x14ac:dyDescent="0.3">
      <c r="A14" s="33" t="s">
        <v>5187</v>
      </c>
      <c r="B14" s="54"/>
      <c r="C14" s="64">
        <f>SUM(C12:C13)</f>
        <v>240</v>
      </c>
      <c r="D14" s="64">
        <f>SUM(D12:D13)</f>
        <v>205</v>
      </c>
      <c r="E14" s="64">
        <f>SUM(E12:E13)</f>
        <v>80</v>
      </c>
      <c r="F14" s="1137"/>
      <c r="G14" s="1137"/>
      <c r="H14" s="94"/>
    </row>
    <row r="15" spans="1:10" ht="17" thickBot="1" x14ac:dyDescent="0.25">
      <c r="A15" s="817">
        <v>44782</v>
      </c>
      <c r="B15" s="84" t="s">
        <v>63</v>
      </c>
      <c r="C15" s="84"/>
      <c r="D15" s="84"/>
      <c r="E15" s="38">
        <v>-80</v>
      </c>
      <c r="F15" s="84"/>
      <c r="G15" s="84"/>
      <c r="H15" s="84"/>
      <c r="I15" s="58" t="s">
        <v>5079</v>
      </c>
    </row>
    <row r="16" spans="1:10" s="62" customFormat="1" ht="17" thickBot="1" x14ac:dyDescent="0.3">
      <c r="A16" s="33" t="s">
        <v>5401</v>
      </c>
      <c r="B16" s="54"/>
      <c r="C16" s="64">
        <f>SUM(C14:C15)</f>
        <v>240</v>
      </c>
      <c r="D16" s="64">
        <f>SUM(D14:D15)</f>
        <v>205</v>
      </c>
      <c r="E16" s="64">
        <f>SUM(E14:E15)</f>
        <v>0</v>
      </c>
      <c r="F16" s="1137"/>
      <c r="G16" s="1137"/>
      <c r="H16" s="94"/>
    </row>
    <row r="17" spans="1:13" ht="17" thickBot="1" x14ac:dyDescent="0.25">
      <c r="A17" s="817"/>
      <c r="B17" s="84"/>
      <c r="C17" s="84"/>
      <c r="D17" s="84"/>
      <c r="E17" s="1448"/>
      <c r="F17" s="84"/>
      <c r="G17" s="84"/>
      <c r="H17" s="84"/>
      <c r="I17" s="58"/>
    </row>
    <row r="18" spans="1:13" s="62" customFormat="1" ht="17" thickBot="1" x14ac:dyDescent="0.3">
      <c r="A18" s="33" t="s">
        <v>5402</v>
      </c>
      <c r="B18" s="54"/>
      <c r="C18" s="64">
        <f>SUM(C16:C17)</f>
        <v>240</v>
      </c>
      <c r="D18" s="64">
        <f t="shared" ref="D18:E22" si="0">SUM(D16:D17)</f>
        <v>205</v>
      </c>
      <c r="E18" s="64">
        <f t="shared" si="0"/>
        <v>0</v>
      </c>
      <c r="F18" s="1137"/>
      <c r="G18" s="1137"/>
      <c r="H18" s="94"/>
    </row>
    <row r="19" spans="1:13" s="72" customFormat="1" ht="17" thickBot="1" x14ac:dyDescent="0.25">
      <c r="A19" s="70"/>
      <c r="B19" s="71"/>
      <c r="C19" s="71"/>
      <c r="D19" s="71"/>
      <c r="E19" s="1449"/>
      <c r="F19" s="71"/>
      <c r="G19" s="71"/>
      <c r="H19" s="71"/>
    </row>
    <row r="20" spans="1:13" s="62" customFormat="1" ht="17" thickBot="1" x14ac:dyDescent="0.3">
      <c r="A20" s="33" t="s">
        <v>6007</v>
      </c>
      <c r="B20" s="54"/>
      <c r="C20" s="64">
        <f>SUM(C18:C19)</f>
        <v>240</v>
      </c>
      <c r="D20" s="64">
        <f t="shared" si="0"/>
        <v>205</v>
      </c>
      <c r="E20" s="64">
        <f t="shared" si="0"/>
        <v>0</v>
      </c>
      <c r="F20" s="1137"/>
      <c r="G20" s="1137"/>
      <c r="H20" s="94"/>
    </row>
    <row r="21" spans="1:13" s="72" customFormat="1" ht="17" thickBot="1" x14ac:dyDescent="0.25">
      <c r="A21" s="70"/>
      <c r="B21" s="71"/>
      <c r="C21" s="71"/>
      <c r="D21" s="71"/>
      <c r="E21" s="1449"/>
      <c r="F21" s="71"/>
      <c r="G21" s="71"/>
      <c r="H21" s="71"/>
    </row>
    <row r="22" spans="1:13" s="62" customFormat="1" ht="17" thickBot="1" x14ac:dyDescent="0.3">
      <c r="A22" s="33" t="s">
        <v>6008</v>
      </c>
      <c r="B22" s="54"/>
      <c r="C22" s="64">
        <f>SUM(C20:C21)</f>
        <v>240</v>
      </c>
      <c r="D22" s="64">
        <f>SUM(D20:D21)</f>
        <v>205</v>
      </c>
      <c r="E22" s="64">
        <f t="shared" si="0"/>
        <v>0</v>
      </c>
      <c r="F22" s="1137"/>
      <c r="G22" s="1137"/>
      <c r="H22" s="94"/>
    </row>
    <row r="23" spans="1:13" s="72" customFormat="1" ht="17" thickBot="1" x14ac:dyDescent="0.25">
      <c r="A23" s="70" t="s">
        <v>5970</v>
      </c>
      <c r="B23" s="71" t="s">
        <v>5972</v>
      </c>
      <c r="C23" s="71">
        <v>300</v>
      </c>
      <c r="D23" s="71"/>
      <c r="E23" s="71"/>
      <c r="F23" s="71">
        <v>60</v>
      </c>
      <c r="G23" s="71">
        <v>20</v>
      </c>
      <c r="H23" s="71"/>
    </row>
    <row r="24" spans="1:13" s="62" customFormat="1" ht="17" thickBot="1" x14ac:dyDescent="0.3">
      <c r="A24" s="33" t="s">
        <v>6160</v>
      </c>
      <c r="B24" s="54"/>
      <c r="C24" s="64">
        <f>SUM(C22:C23)</f>
        <v>540</v>
      </c>
      <c r="D24" s="64">
        <f>SUM(D22:D23)</f>
        <v>205</v>
      </c>
      <c r="E24" s="64">
        <f t="shared" ref="E24" si="1">SUM(E22:E23)</f>
        <v>0</v>
      </c>
      <c r="F24" s="64">
        <f>SUM(F22:F23)</f>
        <v>60</v>
      </c>
      <c r="G24" s="64">
        <f>SUM(G22:G23)</f>
        <v>20</v>
      </c>
      <c r="H24" s="94"/>
    </row>
    <row r="25" spans="1:13" s="68" customFormat="1" ht="17" thickBot="1" x14ac:dyDescent="0.3">
      <c r="A25" s="428"/>
      <c r="B25" s="429"/>
      <c r="C25" s="112"/>
      <c r="D25" s="112"/>
      <c r="E25" s="112"/>
      <c r="F25" s="112"/>
      <c r="G25" s="112"/>
      <c r="H25" s="85"/>
    </row>
    <row r="26" spans="1:13" s="68" customFormat="1" ht="17" thickBot="1" x14ac:dyDescent="0.3">
      <c r="A26" s="33" t="s">
        <v>6569</v>
      </c>
      <c r="B26" s="54"/>
      <c r="C26" s="64">
        <f>SUM(C24:C25)</f>
        <v>540</v>
      </c>
      <c r="D26" s="64">
        <f t="shared" ref="D26:G26" si="2">SUM(D24:D25)</f>
        <v>205</v>
      </c>
      <c r="E26" s="64">
        <f t="shared" si="2"/>
        <v>0</v>
      </c>
      <c r="F26" s="64">
        <f t="shared" si="2"/>
        <v>60</v>
      </c>
      <c r="G26" s="64">
        <f t="shared" si="2"/>
        <v>20</v>
      </c>
      <c r="H26" s="94"/>
    </row>
    <row r="27" spans="1:13" x14ac:dyDescent="0.2">
      <c r="A27" s="70">
        <v>45080</v>
      </c>
      <c r="B27" s="71" t="s">
        <v>5972</v>
      </c>
      <c r="C27" s="71">
        <v>200</v>
      </c>
      <c r="D27" s="84"/>
      <c r="E27" s="84"/>
      <c r="F27" s="84"/>
      <c r="G27" s="84"/>
      <c r="H27" s="84"/>
      <c r="I27" s="58"/>
    </row>
    <row r="28" spans="1:13" s="72" customFormat="1" ht="17" thickBot="1" x14ac:dyDescent="0.25">
      <c r="A28" s="70">
        <v>45172</v>
      </c>
      <c r="B28" s="71" t="s">
        <v>5972</v>
      </c>
      <c r="C28" s="71">
        <v>126</v>
      </c>
      <c r="D28" s="71"/>
      <c r="E28" s="71"/>
      <c r="F28" s="71">
        <v>20</v>
      </c>
      <c r="G28" s="71"/>
      <c r="H28" s="71">
        <v>21</v>
      </c>
    </row>
    <row r="29" spans="1:13" s="105" customFormat="1" ht="17" thickBot="1" x14ac:dyDescent="0.3">
      <c r="A29" s="33" t="s">
        <v>6570</v>
      </c>
      <c r="B29" s="54"/>
      <c r="C29" s="64">
        <f>SUM(C26:C28)</f>
        <v>866</v>
      </c>
      <c r="D29" s="64">
        <f t="shared" ref="D29:H29" si="3">SUM(D26:D28)</f>
        <v>205</v>
      </c>
      <c r="E29" s="64">
        <f t="shared" si="3"/>
        <v>0</v>
      </c>
      <c r="F29" s="64">
        <f t="shared" si="3"/>
        <v>80</v>
      </c>
      <c r="G29" s="64">
        <f t="shared" si="3"/>
        <v>20</v>
      </c>
      <c r="H29" s="64">
        <f t="shared" si="3"/>
        <v>21</v>
      </c>
    </row>
    <row r="30" spans="1:13" s="3" customFormat="1" x14ac:dyDescent="0.25">
      <c r="A30" s="12">
        <v>44989</v>
      </c>
      <c r="B30" s="53" t="s">
        <v>63</v>
      </c>
      <c r="C30" s="108"/>
      <c r="D30" s="108"/>
      <c r="E30" s="38">
        <v>-2</v>
      </c>
      <c r="F30" s="108"/>
      <c r="G30" s="108"/>
      <c r="H30" s="108"/>
    </row>
    <row r="31" spans="1:13" s="62" customFormat="1" x14ac:dyDescent="0.25">
      <c r="A31" s="359">
        <v>44989</v>
      </c>
      <c r="B31" s="1162" t="s">
        <v>63</v>
      </c>
      <c r="C31" s="1446"/>
      <c r="D31" s="1446">
        <v>-105</v>
      </c>
      <c r="E31" s="38"/>
      <c r="F31" s="38"/>
      <c r="G31" s="38"/>
      <c r="H31" s="38"/>
      <c r="I31" s="3" t="s">
        <v>989</v>
      </c>
      <c r="J31" s="764" t="s">
        <v>6970</v>
      </c>
      <c r="K31" s="764"/>
      <c r="L31" s="764"/>
      <c r="M31" s="764"/>
    </row>
    <row r="32" spans="1:13" s="62" customFormat="1" x14ac:dyDescent="0.25">
      <c r="A32" s="12" t="s">
        <v>6524</v>
      </c>
      <c r="B32" s="53" t="s">
        <v>6525</v>
      </c>
      <c r="C32" s="38"/>
      <c r="D32" s="38"/>
      <c r="E32" s="38">
        <v>2</v>
      </c>
      <c r="F32" s="38"/>
      <c r="G32" s="38"/>
      <c r="H32" s="38"/>
      <c r="I32" s="3"/>
    </row>
    <row r="33" spans="1:13" s="62" customFormat="1" ht="17" thickBot="1" x14ac:dyDescent="0.3">
      <c r="A33" s="359" t="s">
        <v>6524</v>
      </c>
      <c r="B33" s="1162" t="s">
        <v>63</v>
      </c>
      <c r="C33" s="1446"/>
      <c r="D33" s="1446">
        <v>-100</v>
      </c>
      <c r="E33" s="38"/>
      <c r="F33" s="38"/>
      <c r="G33" s="38"/>
      <c r="H33" s="38"/>
      <c r="I33" s="3" t="s">
        <v>989</v>
      </c>
      <c r="J33" s="764" t="s">
        <v>6970</v>
      </c>
      <c r="K33" s="764"/>
      <c r="L33" s="764"/>
      <c r="M33" s="764"/>
    </row>
    <row r="34" spans="1:13" s="68" customFormat="1" ht="17" thickBot="1" x14ac:dyDescent="0.3">
      <c r="A34" s="33" t="s">
        <v>6571</v>
      </c>
      <c r="B34" s="54"/>
      <c r="C34" s="64">
        <f>SUM(C29:C33)</f>
        <v>866</v>
      </c>
      <c r="D34" s="64">
        <f t="shared" ref="D34:H34" si="4">SUM(D29:D33)</f>
        <v>0</v>
      </c>
      <c r="E34" s="64">
        <f t="shared" si="4"/>
        <v>0</v>
      </c>
      <c r="F34" s="64">
        <f t="shared" si="4"/>
        <v>80</v>
      </c>
      <c r="G34" s="64">
        <f t="shared" si="4"/>
        <v>20</v>
      </c>
      <c r="H34" s="64">
        <f t="shared" si="4"/>
        <v>21</v>
      </c>
    </row>
    <row r="35" spans="1:13" s="72" customFormat="1" ht="17" thickBot="1" x14ac:dyDescent="0.3">
      <c r="A35" s="699"/>
      <c r="B35" s="508"/>
      <c r="C35" s="71"/>
      <c r="D35" s="71"/>
      <c r="E35" s="71"/>
      <c r="F35" s="71"/>
      <c r="G35" s="71"/>
      <c r="H35" s="71"/>
    </row>
    <row r="36" spans="1:13" s="68" customFormat="1" ht="17" thickBot="1" x14ac:dyDescent="0.3">
      <c r="A36" s="33" t="s">
        <v>6727</v>
      </c>
      <c r="B36" s="54"/>
      <c r="C36" s="64">
        <f>SUM(C34:C35)</f>
        <v>866</v>
      </c>
      <c r="D36" s="64">
        <f t="shared" ref="D36:H50" si="5">SUM(D34:D35)</f>
        <v>0</v>
      </c>
      <c r="E36" s="64">
        <f t="shared" si="5"/>
        <v>0</v>
      </c>
      <c r="F36" s="64">
        <f t="shared" si="5"/>
        <v>80</v>
      </c>
      <c r="G36" s="64">
        <f t="shared" si="5"/>
        <v>20</v>
      </c>
      <c r="H36" s="64">
        <f t="shared" si="5"/>
        <v>21</v>
      </c>
    </row>
    <row r="37" spans="1:13" ht="17" thickBot="1" x14ac:dyDescent="0.3">
      <c r="A37" s="12"/>
      <c r="B37" s="53"/>
      <c r="C37" s="84"/>
      <c r="D37" s="84"/>
      <c r="E37" s="84"/>
      <c r="F37" s="84"/>
      <c r="G37" s="84"/>
      <c r="H37" s="84"/>
      <c r="I37" s="3"/>
    </row>
    <row r="38" spans="1:13" s="68" customFormat="1" ht="17" thickBot="1" x14ac:dyDescent="0.3">
      <c r="A38" s="33" t="s">
        <v>6988</v>
      </c>
      <c r="B38" s="54"/>
      <c r="C38" s="64">
        <f>SUM(C36:C37)</f>
        <v>866</v>
      </c>
      <c r="D38" s="64">
        <f t="shared" si="5"/>
        <v>0</v>
      </c>
      <c r="E38" s="64">
        <f t="shared" si="5"/>
        <v>0</v>
      </c>
      <c r="F38" s="64">
        <f t="shared" si="5"/>
        <v>80</v>
      </c>
      <c r="G38" s="64">
        <f t="shared" si="5"/>
        <v>20</v>
      </c>
      <c r="H38" s="64">
        <f t="shared" si="5"/>
        <v>21</v>
      </c>
      <c r="I38" s="68" t="s">
        <v>6790</v>
      </c>
    </row>
    <row r="39" spans="1:13" ht="17" thickBot="1" x14ac:dyDescent="0.3">
      <c r="A39" s="12"/>
      <c r="B39" s="53"/>
      <c r="C39" s="84"/>
      <c r="D39" s="84"/>
      <c r="E39" s="84"/>
      <c r="F39" s="84"/>
      <c r="G39" s="84"/>
      <c r="H39" s="84"/>
      <c r="I39" s="3"/>
    </row>
    <row r="40" spans="1:13" s="68" customFormat="1" ht="17" thickBot="1" x14ac:dyDescent="0.3">
      <c r="A40" s="33" t="s">
        <v>7114</v>
      </c>
      <c r="B40" s="54"/>
      <c r="C40" s="64">
        <f>SUM(C38:C39)</f>
        <v>866</v>
      </c>
      <c r="D40" s="64">
        <f t="shared" si="5"/>
        <v>0</v>
      </c>
      <c r="E40" s="64">
        <f t="shared" si="5"/>
        <v>0</v>
      </c>
      <c r="F40" s="64">
        <f t="shared" si="5"/>
        <v>80</v>
      </c>
      <c r="G40" s="64">
        <f t="shared" si="5"/>
        <v>20</v>
      </c>
      <c r="H40" s="64">
        <f t="shared" si="5"/>
        <v>21</v>
      </c>
      <c r="I40" s="68" t="s">
        <v>6790</v>
      </c>
    </row>
    <row r="41" spans="1:13" ht="17" thickBot="1" x14ac:dyDescent="0.3">
      <c r="A41" s="12"/>
      <c r="B41" s="53"/>
      <c r="C41" s="84"/>
      <c r="D41" s="84"/>
      <c r="E41" s="84"/>
      <c r="F41" s="84"/>
      <c r="G41" s="84"/>
      <c r="H41" s="84"/>
      <c r="I41" s="3"/>
    </row>
    <row r="42" spans="1:13" s="68" customFormat="1" ht="17" thickBot="1" x14ac:dyDescent="0.3">
      <c r="A42" s="33" t="s">
        <v>7273</v>
      </c>
      <c r="B42" s="54"/>
      <c r="C42" s="64">
        <f>SUM(C40:C41)</f>
        <v>866</v>
      </c>
      <c r="D42" s="64">
        <f t="shared" si="5"/>
        <v>0</v>
      </c>
      <c r="E42" s="64">
        <f t="shared" si="5"/>
        <v>0</v>
      </c>
      <c r="F42" s="64">
        <f t="shared" si="5"/>
        <v>80</v>
      </c>
      <c r="G42" s="64">
        <f t="shared" si="5"/>
        <v>20</v>
      </c>
      <c r="H42" s="64">
        <f t="shared" si="5"/>
        <v>21</v>
      </c>
      <c r="I42" s="68" t="s">
        <v>6790</v>
      </c>
    </row>
    <row r="43" spans="1:13" ht="17" thickBot="1" x14ac:dyDescent="0.3">
      <c r="A43" s="12"/>
      <c r="B43" s="53"/>
      <c r="C43" s="84"/>
      <c r="D43" s="84"/>
      <c r="E43" s="84"/>
      <c r="F43" s="84"/>
      <c r="G43" s="84"/>
      <c r="H43" s="84"/>
      <c r="I43" s="3"/>
    </row>
    <row r="44" spans="1:13" s="68" customFormat="1" ht="17" thickBot="1" x14ac:dyDescent="0.3">
      <c r="A44" s="33" t="s">
        <v>7544</v>
      </c>
      <c r="B44" s="54"/>
      <c r="C44" s="64">
        <f>SUM(C42:C43)</f>
        <v>866</v>
      </c>
      <c r="D44" s="64">
        <f t="shared" si="5"/>
        <v>0</v>
      </c>
      <c r="E44" s="64">
        <f t="shared" si="5"/>
        <v>0</v>
      </c>
      <c r="F44" s="64">
        <f t="shared" si="5"/>
        <v>80</v>
      </c>
      <c r="G44" s="64">
        <f t="shared" si="5"/>
        <v>20</v>
      </c>
      <c r="H44" s="64">
        <f t="shared" si="5"/>
        <v>21</v>
      </c>
      <c r="I44" s="68" t="s">
        <v>6790</v>
      </c>
    </row>
    <row r="45" spans="1:13" ht="17" thickBot="1" x14ac:dyDescent="0.3">
      <c r="A45" s="12"/>
      <c r="B45" s="53"/>
      <c r="C45" s="84"/>
      <c r="D45" s="84"/>
      <c r="E45" s="84"/>
      <c r="F45" s="84"/>
      <c r="G45" s="84"/>
      <c r="H45" s="84"/>
      <c r="I45" s="3"/>
    </row>
    <row r="46" spans="1:13" s="68" customFormat="1" ht="17" thickBot="1" x14ac:dyDescent="0.3">
      <c r="A46" s="33" t="s">
        <v>7777</v>
      </c>
      <c r="B46" s="54"/>
      <c r="C46" s="64">
        <f>SUM(C44:C45)</f>
        <v>866</v>
      </c>
      <c r="D46" s="64">
        <f t="shared" si="5"/>
        <v>0</v>
      </c>
      <c r="E46" s="64">
        <f t="shared" si="5"/>
        <v>0</v>
      </c>
      <c r="F46" s="64">
        <f t="shared" si="5"/>
        <v>80</v>
      </c>
      <c r="G46" s="64">
        <f t="shared" si="5"/>
        <v>20</v>
      </c>
      <c r="H46" s="64">
        <f t="shared" si="5"/>
        <v>21</v>
      </c>
      <c r="I46" s="68" t="s">
        <v>6790</v>
      </c>
    </row>
    <row r="47" spans="1:13" ht="17" thickBot="1" x14ac:dyDescent="0.3">
      <c r="A47" s="12"/>
      <c r="B47" s="53"/>
      <c r="C47" s="84"/>
      <c r="D47" s="84"/>
      <c r="E47" s="84"/>
      <c r="F47" s="84"/>
      <c r="G47" s="84"/>
      <c r="H47" s="84"/>
      <c r="I47" s="3"/>
    </row>
    <row r="48" spans="1:13" s="68" customFormat="1" ht="17" thickBot="1" x14ac:dyDescent="0.3">
      <c r="A48" s="33" t="s">
        <v>8045</v>
      </c>
      <c r="B48" s="54"/>
      <c r="C48" s="64">
        <f>SUM(C46:C47)</f>
        <v>866</v>
      </c>
      <c r="D48" s="64">
        <f t="shared" si="5"/>
        <v>0</v>
      </c>
      <c r="E48" s="64">
        <f t="shared" si="5"/>
        <v>0</v>
      </c>
      <c r="F48" s="64">
        <f t="shared" si="5"/>
        <v>80</v>
      </c>
      <c r="G48" s="64">
        <f t="shared" si="5"/>
        <v>20</v>
      </c>
      <c r="H48" s="64">
        <f t="shared" si="5"/>
        <v>21</v>
      </c>
      <c r="I48" s="68" t="s">
        <v>6790</v>
      </c>
    </row>
    <row r="49" spans="1:10" ht="17" thickBot="1" x14ac:dyDescent="0.3">
      <c r="A49" s="12"/>
      <c r="B49" s="53"/>
      <c r="C49" s="84"/>
      <c r="D49" s="84"/>
      <c r="E49" s="84"/>
      <c r="F49" s="84"/>
      <c r="G49" s="84"/>
      <c r="H49" s="84"/>
      <c r="I49" s="3"/>
    </row>
    <row r="50" spans="1:10" s="68" customFormat="1" ht="17" thickBot="1" x14ac:dyDescent="0.3">
      <c r="A50" s="33" t="s">
        <v>8349</v>
      </c>
      <c r="B50" s="54"/>
      <c r="C50" s="64">
        <f>SUM(C48:C49)</f>
        <v>866</v>
      </c>
      <c r="D50" s="64">
        <f t="shared" si="5"/>
        <v>0</v>
      </c>
      <c r="E50" s="64">
        <f t="shared" si="5"/>
        <v>0</v>
      </c>
      <c r="F50" s="64">
        <f t="shared" si="5"/>
        <v>80</v>
      </c>
      <c r="G50" s="64">
        <f t="shared" si="5"/>
        <v>20</v>
      </c>
      <c r="H50" s="64">
        <f t="shared" si="5"/>
        <v>21</v>
      </c>
      <c r="I50" s="68" t="s">
        <v>6790</v>
      </c>
    </row>
    <row r="51" spans="1:10" s="62" customFormat="1" ht="17" thickBot="1" x14ac:dyDescent="0.3">
      <c r="A51" s="12" t="s">
        <v>8357</v>
      </c>
      <c r="B51" s="53" t="s">
        <v>63</v>
      </c>
      <c r="C51" s="38">
        <v>-760</v>
      </c>
      <c r="D51" s="38"/>
      <c r="E51" s="38"/>
      <c r="F51" s="38"/>
      <c r="G51" s="38">
        <v>-20</v>
      </c>
      <c r="H51" s="38">
        <v>-21</v>
      </c>
      <c r="I51" s="3" t="s">
        <v>8360</v>
      </c>
      <c r="J51" s="62" t="s">
        <v>8667</v>
      </c>
    </row>
    <row r="52" spans="1:10" s="68" customFormat="1" ht="17" thickBot="1" x14ac:dyDescent="0.3">
      <c r="A52" s="33" t="s">
        <v>8619</v>
      </c>
      <c r="B52" s="54"/>
      <c r="C52" s="64">
        <f>SUM(C50:C51)</f>
        <v>106</v>
      </c>
      <c r="D52" s="64">
        <f t="shared" ref="D52:H52" si="6">SUM(D50:D51)</f>
        <v>0</v>
      </c>
      <c r="E52" s="64">
        <f t="shared" si="6"/>
        <v>0</v>
      </c>
      <c r="F52" s="64">
        <f t="shared" si="6"/>
        <v>80</v>
      </c>
      <c r="G52" s="64">
        <f t="shared" si="6"/>
        <v>0</v>
      </c>
      <c r="H52" s="64">
        <f t="shared" si="6"/>
        <v>0</v>
      </c>
      <c r="I52" s="68" t="s">
        <v>8837</v>
      </c>
    </row>
    <row r="53" spans="1:10" ht="17" thickBot="1" x14ac:dyDescent="0.3">
      <c r="A53" s="12"/>
      <c r="B53" s="53"/>
      <c r="C53" s="84"/>
      <c r="D53" s="84"/>
      <c r="E53" s="84"/>
      <c r="F53" s="84"/>
      <c r="G53" s="84"/>
      <c r="H53" s="84"/>
      <c r="I53" s="3"/>
    </row>
    <row r="54" spans="1:10" s="68" customFormat="1" ht="17" thickBot="1" x14ac:dyDescent="0.3">
      <c r="A54" s="33" t="s">
        <v>8624</v>
      </c>
      <c r="B54" s="54"/>
      <c r="C54" s="64">
        <f>SUM(C52:C53)</f>
        <v>106</v>
      </c>
      <c r="D54" s="64">
        <f t="shared" ref="D54:D62" si="7">SUM(D52:D53)</f>
        <v>0</v>
      </c>
      <c r="E54" s="64">
        <f t="shared" ref="E54:E62" si="8">SUM(E52:E53)</f>
        <v>0</v>
      </c>
      <c r="F54" s="64">
        <f t="shared" ref="F54:F62" si="9">SUM(F52:F53)</f>
        <v>80</v>
      </c>
      <c r="G54" s="64">
        <f t="shared" ref="G54:G62" si="10">SUM(G52:G53)</f>
        <v>0</v>
      </c>
      <c r="H54" s="64">
        <f t="shared" ref="H54:H62" si="11">SUM(H52:H53)</f>
        <v>0</v>
      </c>
      <c r="I54" s="68" t="s">
        <v>8837</v>
      </c>
    </row>
    <row r="55" spans="1:10" ht="17" thickBot="1" x14ac:dyDescent="0.3">
      <c r="A55" s="12"/>
      <c r="B55" s="53"/>
      <c r="C55" s="84"/>
      <c r="D55" s="84"/>
      <c r="E55" s="84"/>
      <c r="F55" s="84"/>
      <c r="G55" s="84"/>
      <c r="H55" s="84"/>
      <c r="I55" s="3"/>
    </row>
    <row r="56" spans="1:10" s="68" customFormat="1" ht="17" thickBot="1" x14ac:dyDescent="0.3">
      <c r="A56" s="40" t="s">
        <v>8839</v>
      </c>
      <c r="B56" s="258"/>
      <c r="C56" s="86">
        <f>SUM(C54:C55)</f>
        <v>106</v>
      </c>
      <c r="D56" s="85">
        <f t="shared" si="7"/>
        <v>0</v>
      </c>
      <c r="E56" s="85">
        <f t="shared" si="8"/>
        <v>0</v>
      </c>
      <c r="F56" s="86">
        <f t="shared" si="9"/>
        <v>80</v>
      </c>
      <c r="G56" s="85">
        <f t="shared" si="10"/>
        <v>0</v>
      </c>
      <c r="H56" s="85">
        <f t="shared" si="11"/>
        <v>0</v>
      </c>
    </row>
    <row r="57" spans="1:10" ht="17" thickBot="1" x14ac:dyDescent="0.3">
      <c r="A57" s="12"/>
      <c r="B57" s="53"/>
      <c r="C57" s="84"/>
      <c r="D57" s="84"/>
      <c r="E57" s="84"/>
      <c r="F57" s="84"/>
      <c r="G57" s="84"/>
      <c r="H57" s="84"/>
      <c r="I57" s="3"/>
    </row>
    <row r="58" spans="1:10" s="68" customFormat="1" ht="17" thickBot="1" x14ac:dyDescent="0.3">
      <c r="A58" s="40" t="s">
        <v>8997</v>
      </c>
      <c r="B58" s="258"/>
      <c r="C58" s="86">
        <f>SUM(C56:C57)</f>
        <v>106</v>
      </c>
      <c r="D58" s="85">
        <f t="shared" si="7"/>
        <v>0</v>
      </c>
      <c r="E58" s="85">
        <f t="shared" si="8"/>
        <v>0</v>
      </c>
      <c r="F58" s="86">
        <f t="shared" si="9"/>
        <v>80</v>
      </c>
      <c r="G58" s="85">
        <f t="shared" si="10"/>
        <v>0</v>
      </c>
      <c r="H58" s="85">
        <f t="shared" si="11"/>
        <v>0</v>
      </c>
    </row>
    <row r="59" spans="1:10" ht="17" thickBot="1" x14ac:dyDescent="0.3">
      <c r="A59" s="12"/>
      <c r="B59" s="53"/>
      <c r="C59" s="84"/>
      <c r="D59" s="84"/>
      <c r="E59" s="84"/>
      <c r="F59" s="84"/>
      <c r="G59" s="84"/>
      <c r="H59" s="84"/>
      <c r="I59" s="3"/>
    </row>
    <row r="60" spans="1:10" s="68" customFormat="1" ht="17" thickBot="1" x14ac:dyDescent="0.3">
      <c r="A60" s="40" t="s">
        <v>9309</v>
      </c>
      <c r="B60" s="258"/>
      <c r="C60" s="86">
        <f>SUM(C58:C59)</f>
        <v>106</v>
      </c>
      <c r="D60" s="85">
        <f t="shared" si="7"/>
        <v>0</v>
      </c>
      <c r="E60" s="85">
        <f t="shared" si="8"/>
        <v>0</v>
      </c>
      <c r="F60" s="86">
        <f t="shared" si="9"/>
        <v>80</v>
      </c>
      <c r="G60" s="85">
        <f t="shared" si="10"/>
        <v>0</v>
      </c>
      <c r="H60" s="85">
        <f t="shared" si="11"/>
        <v>0</v>
      </c>
    </row>
    <row r="61" spans="1:10" ht="17" thickBot="1" x14ac:dyDescent="0.3">
      <c r="A61" s="12"/>
      <c r="B61" s="53"/>
      <c r="C61" s="84"/>
      <c r="D61" s="84"/>
      <c r="E61" s="84"/>
      <c r="F61" s="84"/>
      <c r="G61" s="84"/>
      <c r="H61" s="84"/>
      <c r="I61" s="3"/>
    </row>
    <row r="62" spans="1:10" s="68" customFormat="1" ht="17" thickBot="1" x14ac:dyDescent="0.3">
      <c r="A62" s="40" t="s">
        <v>9582</v>
      </c>
      <c r="B62" s="258"/>
      <c r="C62" s="86">
        <f>SUM(C60:C61)</f>
        <v>106</v>
      </c>
      <c r="D62" s="85">
        <f t="shared" si="7"/>
        <v>0</v>
      </c>
      <c r="E62" s="85">
        <f t="shared" si="8"/>
        <v>0</v>
      </c>
      <c r="F62" s="86">
        <f t="shared" si="9"/>
        <v>80</v>
      </c>
      <c r="G62" s="85">
        <f t="shared" si="10"/>
        <v>0</v>
      </c>
      <c r="H62" s="85">
        <f t="shared" si="11"/>
        <v>0</v>
      </c>
    </row>
    <row r="63" spans="1:10" x14ac:dyDescent="0.25">
      <c r="A63" s="12"/>
      <c r="B63" s="53"/>
      <c r="C63" s="84"/>
      <c r="D63" s="84"/>
      <c r="E63" s="84"/>
      <c r="F63" s="84"/>
      <c r="G63" s="84"/>
      <c r="H63" s="84"/>
      <c r="I63" s="3"/>
    </row>
    <row r="64" spans="1:10" x14ac:dyDescent="0.2">
      <c r="A64" s="817"/>
      <c r="B64" s="84"/>
      <c r="C64" s="84"/>
      <c r="D64" s="84"/>
      <c r="E64" s="84"/>
      <c r="F64" s="84"/>
      <c r="G64" s="84"/>
      <c r="H64" s="84"/>
      <c r="I64" s="58"/>
    </row>
    <row r="65" spans="1:10" s="58" customFormat="1" ht="17" thickBot="1" x14ac:dyDescent="0.25">
      <c r="A65" s="300"/>
      <c r="B65" s="300"/>
      <c r="C65" s="300"/>
      <c r="D65" s="300"/>
      <c r="E65" s="300"/>
      <c r="F65" s="300"/>
      <c r="G65" s="300"/>
      <c r="H65" s="300"/>
    </row>
    <row r="66" spans="1:10" s="58" customFormat="1" ht="17" thickBot="1" x14ac:dyDescent="0.3">
      <c r="A66" s="1645"/>
      <c r="B66" s="1645"/>
      <c r="C66" s="1148" t="s">
        <v>3</v>
      </c>
      <c r="D66" s="10" t="s">
        <v>26</v>
      </c>
      <c r="E66" s="32" t="s">
        <v>4</v>
      </c>
      <c r="F66" s="1148" t="s">
        <v>18</v>
      </c>
      <c r="G66" s="322" t="s">
        <v>1050</v>
      </c>
      <c r="H66" s="322" t="s">
        <v>10</v>
      </c>
    </row>
    <row r="67" spans="1:10" s="102" customFormat="1" x14ac:dyDescent="0.25">
      <c r="A67" s="1694" t="s">
        <v>8826</v>
      </c>
      <c r="B67" s="1694"/>
      <c r="C67" s="1335"/>
      <c r="D67" s="235"/>
      <c r="E67" s="235"/>
      <c r="F67" s="1335"/>
      <c r="G67" s="882"/>
      <c r="H67" s="882"/>
    </row>
    <row r="68" spans="1:10" s="102" customFormat="1" x14ac:dyDescent="0.25">
      <c r="A68" s="585"/>
      <c r="B68" s="585"/>
      <c r="C68" s="1335"/>
      <c r="D68" s="235"/>
      <c r="E68" s="235"/>
      <c r="F68" s="1335"/>
      <c r="G68" s="882"/>
      <c r="H68" s="882"/>
    </row>
    <row r="69" spans="1:10" s="102" customFormat="1" x14ac:dyDescent="0.25">
      <c r="A69" s="585"/>
      <c r="B69" s="585"/>
      <c r="C69" s="1335"/>
      <c r="D69" s="235"/>
      <c r="E69" s="235"/>
      <c r="F69" s="1335"/>
      <c r="G69" s="882"/>
      <c r="H69" s="882"/>
    </row>
    <row r="70" spans="1:10" x14ac:dyDescent="0.2">
      <c r="A70" s="59" t="s">
        <v>7395</v>
      </c>
      <c r="B70" s="59"/>
    </row>
    <row r="71" spans="1:10" s="105" customFormat="1" x14ac:dyDescent="0.25">
      <c r="A71" s="283" t="s">
        <v>6464</v>
      </c>
      <c r="B71" s="48"/>
      <c r="C71" s="48"/>
      <c r="D71" s="48"/>
      <c r="E71" s="48"/>
      <c r="F71" s="48"/>
      <c r="G71" s="4"/>
      <c r="H71" s="235"/>
      <c r="I71" s="235"/>
      <c r="J71" s="235"/>
    </row>
    <row r="72" spans="1:10" s="105" customFormat="1" x14ac:dyDescent="0.25">
      <c r="A72" s="283" t="s">
        <v>6465</v>
      </c>
      <c r="B72" s="284"/>
      <c r="C72" s="284"/>
      <c r="D72" s="284"/>
      <c r="E72" s="284"/>
      <c r="F72" s="284"/>
      <c r="G72" s="1491"/>
      <c r="H72" s="235"/>
      <c r="I72" s="235"/>
      <c r="J72" s="235"/>
    </row>
    <row r="74" spans="1:10" x14ac:dyDescent="0.2">
      <c r="A74" s="59" t="s">
        <v>6463</v>
      </c>
      <c r="B74" s="59"/>
      <c r="C74" s="59"/>
      <c r="D74" s="59"/>
      <c r="E74" s="59"/>
    </row>
    <row r="76" spans="1:10" x14ac:dyDescent="0.2">
      <c r="A76" s="58" t="s">
        <v>5063</v>
      </c>
      <c r="B76" s="58"/>
      <c r="C76" s="58"/>
    </row>
    <row r="78" spans="1:10" x14ac:dyDescent="0.25">
      <c r="A78" s="1338" t="s">
        <v>5181</v>
      </c>
      <c r="B78" s="1338"/>
      <c r="C78" s="1339"/>
      <c r="D78" s="1339"/>
      <c r="E78" s="1339"/>
      <c r="F78" s="1340"/>
      <c r="G78" s="1340"/>
      <c r="H78" s="105"/>
      <c r="I78" s="105"/>
    </row>
  </sheetData>
  <pageMargins left="0.7" right="0.7" top="0.75" bottom="0.75" header="0.3" footer="0.3"/>
  <pageSetup orientation="portrait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T62"/>
  <sheetViews>
    <sheetView topLeftCell="A19" zoomScaleNormal="100" zoomScaleSheetLayoutView="96" workbookViewId="0">
      <selection activeCell="A43" sqref="A43:XFD43"/>
    </sheetView>
  </sheetViews>
  <sheetFormatPr baseColWidth="10" defaultColWidth="8.83203125" defaultRowHeight="16" x14ac:dyDescent="0.2"/>
  <cols>
    <col min="1" max="1" width="13.33203125" style="65" customWidth="1"/>
    <col min="2" max="2" width="25.83203125" style="65" customWidth="1"/>
    <col min="3" max="11" width="10.5" style="65" customWidth="1"/>
    <col min="12" max="12" width="12.83203125" style="65" customWidth="1"/>
    <col min="13" max="13" width="17.6640625" style="65" customWidth="1"/>
    <col min="14" max="248" width="8.83203125" style="65"/>
    <col min="249" max="249" width="11" style="65" customWidth="1"/>
    <col min="250" max="250" width="18.33203125" style="65" customWidth="1"/>
    <col min="251" max="252" width="8.1640625" style="65" customWidth="1"/>
    <col min="253" max="253" width="8.6640625" style="65" customWidth="1"/>
    <col min="254" max="254" width="8.1640625" style="65" customWidth="1"/>
    <col min="255" max="255" width="7.83203125" style="65" customWidth="1"/>
    <col min="256" max="256" width="7.5" style="65" customWidth="1"/>
    <col min="257" max="504" width="8.83203125" style="65"/>
    <col min="505" max="505" width="11" style="65" customWidth="1"/>
    <col min="506" max="506" width="18.33203125" style="65" customWidth="1"/>
    <col min="507" max="508" width="8.1640625" style="65" customWidth="1"/>
    <col min="509" max="509" width="8.6640625" style="65" customWidth="1"/>
    <col min="510" max="510" width="8.1640625" style="65" customWidth="1"/>
    <col min="511" max="511" width="7.83203125" style="65" customWidth="1"/>
    <col min="512" max="512" width="7.5" style="65" customWidth="1"/>
    <col min="513" max="760" width="8.83203125" style="65"/>
    <col min="761" max="761" width="11" style="65" customWidth="1"/>
    <col min="762" max="762" width="18.33203125" style="65" customWidth="1"/>
    <col min="763" max="764" width="8.1640625" style="65" customWidth="1"/>
    <col min="765" max="765" width="8.6640625" style="65" customWidth="1"/>
    <col min="766" max="766" width="8.1640625" style="65" customWidth="1"/>
    <col min="767" max="767" width="7.83203125" style="65" customWidth="1"/>
    <col min="768" max="768" width="7.5" style="65" customWidth="1"/>
    <col min="769" max="1016" width="8.83203125" style="65"/>
    <col min="1017" max="1017" width="11" style="65" customWidth="1"/>
    <col min="1018" max="1018" width="18.33203125" style="65" customWidth="1"/>
    <col min="1019" max="1020" width="8.1640625" style="65" customWidth="1"/>
    <col min="1021" max="1021" width="8.6640625" style="65" customWidth="1"/>
    <col min="1022" max="1022" width="8.1640625" style="65" customWidth="1"/>
    <col min="1023" max="1023" width="7.83203125" style="65" customWidth="1"/>
    <col min="1024" max="1024" width="7.5" style="65" customWidth="1"/>
    <col min="1025" max="1272" width="8.83203125" style="65"/>
    <col min="1273" max="1273" width="11" style="65" customWidth="1"/>
    <col min="1274" max="1274" width="18.33203125" style="65" customWidth="1"/>
    <col min="1275" max="1276" width="8.1640625" style="65" customWidth="1"/>
    <col min="1277" max="1277" width="8.6640625" style="65" customWidth="1"/>
    <col min="1278" max="1278" width="8.1640625" style="65" customWidth="1"/>
    <col min="1279" max="1279" width="7.83203125" style="65" customWidth="1"/>
    <col min="1280" max="1280" width="7.5" style="65" customWidth="1"/>
    <col min="1281" max="1528" width="8.83203125" style="65"/>
    <col min="1529" max="1529" width="11" style="65" customWidth="1"/>
    <col min="1530" max="1530" width="18.33203125" style="65" customWidth="1"/>
    <col min="1531" max="1532" width="8.1640625" style="65" customWidth="1"/>
    <col min="1533" max="1533" width="8.6640625" style="65" customWidth="1"/>
    <col min="1534" max="1534" width="8.1640625" style="65" customWidth="1"/>
    <col min="1535" max="1535" width="7.83203125" style="65" customWidth="1"/>
    <col min="1536" max="1536" width="7.5" style="65" customWidth="1"/>
    <col min="1537" max="1784" width="8.83203125" style="65"/>
    <col min="1785" max="1785" width="11" style="65" customWidth="1"/>
    <col min="1786" max="1786" width="18.33203125" style="65" customWidth="1"/>
    <col min="1787" max="1788" width="8.1640625" style="65" customWidth="1"/>
    <col min="1789" max="1789" width="8.6640625" style="65" customWidth="1"/>
    <col min="1790" max="1790" width="8.1640625" style="65" customWidth="1"/>
    <col min="1791" max="1791" width="7.83203125" style="65" customWidth="1"/>
    <col min="1792" max="1792" width="7.5" style="65" customWidth="1"/>
    <col min="1793" max="2040" width="8.83203125" style="65"/>
    <col min="2041" max="2041" width="11" style="65" customWidth="1"/>
    <col min="2042" max="2042" width="18.33203125" style="65" customWidth="1"/>
    <col min="2043" max="2044" width="8.1640625" style="65" customWidth="1"/>
    <col min="2045" max="2045" width="8.6640625" style="65" customWidth="1"/>
    <col min="2046" max="2046" width="8.1640625" style="65" customWidth="1"/>
    <col min="2047" max="2047" width="7.83203125" style="65" customWidth="1"/>
    <col min="2048" max="2048" width="7.5" style="65" customWidth="1"/>
    <col min="2049" max="2296" width="8.83203125" style="65"/>
    <col min="2297" max="2297" width="11" style="65" customWidth="1"/>
    <col min="2298" max="2298" width="18.33203125" style="65" customWidth="1"/>
    <col min="2299" max="2300" width="8.1640625" style="65" customWidth="1"/>
    <col min="2301" max="2301" width="8.6640625" style="65" customWidth="1"/>
    <col min="2302" max="2302" width="8.1640625" style="65" customWidth="1"/>
    <col min="2303" max="2303" width="7.83203125" style="65" customWidth="1"/>
    <col min="2304" max="2304" width="7.5" style="65" customWidth="1"/>
    <col min="2305" max="2552" width="8.83203125" style="65"/>
    <col min="2553" max="2553" width="11" style="65" customWidth="1"/>
    <col min="2554" max="2554" width="18.33203125" style="65" customWidth="1"/>
    <col min="2555" max="2556" width="8.1640625" style="65" customWidth="1"/>
    <col min="2557" max="2557" width="8.6640625" style="65" customWidth="1"/>
    <col min="2558" max="2558" width="8.1640625" style="65" customWidth="1"/>
    <col min="2559" max="2559" width="7.83203125" style="65" customWidth="1"/>
    <col min="2560" max="2560" width="7.5" style="65" customWidth="1"/>
    <col min="2561" max="2808" width="8.83203125" style="65"/>
    <col min="2809" max="2809" width="11" style="65" customWidth="1"/>
    <col min="2810" max="2810" width="18.33203125" style="65" customWidth="1"/>
    <col min="2811" max="2812" width="8.1640625" style="65" customWidth="1"/>
    <col min="2813" max="2813" width="8.6640625" style="65" customWidth="1"/>
    <col min="2814" max="2814" width="8.1640625" style="65" customWidth="1"/>
    <col min="2815" max="2815" width="7.83203125" style="65" customWidth="1"/>
    <col min="2816" max="2816" width="7.5" style="65" customWidth="1"/>
    <col min="2817" max="3064" width="8.83203125" style="65"/>
    <col min="3065" max="3065" width="11" style="65" customWidth="1"/>
    <col min="3066" max="3066" width="18.33203125" style="65" customWidth="1"/>
    <col min="3067" max="3068" width="8.1640625" style="65" customWidth="1"/>
    <col min="3069" max="3069" width="8.6640625" style="65" customWidth="1"/>
    <col min="3070" max="3070" width="8.1640625" style="65" customWidth="1"/>
    <col min="3071" max="3071" width="7.83203125" style="65" customWidth="1"/>
    <col min="3072" max="3072" width="7.5" style="65" customWidth="1"/>
    <col min="3073" max="3320" width="8.83203125" style="65"/>
    <col min="3321" max="3321" width="11" style="65" customWidth="1"/>
    <col min="3322" max="3322" width="18.33203125" style="65" customWidth="1"/>
    <col min="3323" max="3324" width="8.1640625" style="65" customWidth="1"/>
    <col min="3325" max="3325" width="8.6640625" style="65" customWidth="1"/>
    <col min="3326" max="3326" width="8.1640625" style="65" customWidth="1"/>
    <col min="3327" max="3327" width="7.83203125" style="65" customWidth="1"/>
    <col min="3328" max="3328" width="7.5" style="65" customWidth="1"/>
    <col min="3329" max="3576" width="8.83203125" style="65"/>
    <col min="3577" max="3577" width="11" style="65" customWidth="1"/>
    <col min="3578" max="3578" width="18.33203125" style="65" customWidth="1"/>
    <col min="3579" max="3580" width="8.1640625" style="65" customWidth="1"/>
    <col min="3581" max="3581" width="8.6640625" style="65" customWidth="1"/>
    <col min="3582" max="3582" width="8.1640625" style="65" customWidth="1"/>
    <col min="3583" max="3583" width="7.83203125" style="65" customWidth="1"/>
    <col min="3584" max="3584" width="7.5" style="65" customWidth="1"/>
    <col min="3585" max="3832" width="8.83203125" style="65"/>
    <col min="3833" max="3833" width="11" style="65" customWidth="1"/>
    <col min="3834" max="3834" width="18.33203125" style="65" customWidth="1"/>
    <col min="3835" max="3836" width="8.1640625" style="65" customWidth="1"/>
    <col min="3837" max="3837" width="8.6640625" style="65" customWidth="1"/>
    <col min="3838" max="3838" width="8.1640625" style="65" customWidth="1"/>
    <col min="3839" max="3839" width="7.83203125" style="65" customWidth="1"/>
    <col min="3840" max="3840" width="7.5" style="65" customWidth="1"/>
    <col min="3841" max="4088" width="8.83203125" style="65"/>
    <col min="4089" max="4089" width="11" style="65" customWidth="1"/>
    <col min="4090" max="4090" width="18.33203125" style="65" customWidth="1"/>
    <col min="4091" max="4092" width="8.1640625" style="65" customWidth="1"/>
    <col min="4093" max="4093" width="8.6640625" style="65" customWidth="1"/>
    <col min="4094" max="4094" width="8.1640625" style="65" customWidth="1"/>
    <col min="4095" max="4095" width="7.83203125" style="65" customWidth="1"/>
    <col min="4096" max="4096" width="7.5" style="65" customWidth="1"/>
    <col min="4097" max="4344" width="8.83203125" style="65"/>
    <col min="4345" max="4345" width="11" style="65" customWidth="1"/>
    <col min="4346" max="4346" width="18.33203125" style="65" customWidth="1"/>
    <col min="4347" max="4348" width="8.1640625" style="65" customWidth="1"/>
    <col min="4349" max="4349" width="8.6640625" style="65" customWidth="1"/>
    <col min="4350" max="4350" width="8.1640625" style="65" customWidth="1"/>
    <col min="4351" max="4351" width="7.83203125" style="65" customWidth="1"/>
    <col min="4352" max="4352" width="7.5" style="65" customWidth="1"/>
    <col min="4353" max="4600" width="8.83203125" style="65"/>
    <col min="4601" max="4601" width="11" style="65" customWidth="1"/>
    <col min="4602" max="4602" width="18.33203125" style="65" customWidth="1"/>
    <col min="4603" max="4604" width="8.1640625" style="65" customWidth="1"/>
    <col min="4605" max="4605" width="8.6640625" style="65" customWidth="1"/>
    <col min="4606" max="4606" width="8.1640625" style="65" customWidth="1"/>
    <col min="4607" max="4607" width="7.83203125" style="65" customWidth="1"/>
    <col min="4608" max="4608" width="7.5" style="65" customWidth="1"/>
    <col min="4609" max="4856" width="8.83203125" style="65"/>
    <col min="4857" max="4857" width="11" style="65" customWidth="1"/>
    <col min="4858" max="4858" width="18.33203125" style="65" customWidth="1"/>
    <col min="4859" max="4860" width="8.1640625" style="65" customWidth="1"/>
    <col min="4861" max="4861" width="8.6640625" style="65" customWidth="1"/>
    <col min="4862" max="4862" width="8.1640625" style="65" customWidth="1"/>
    <col min="4863" max="4863" width="7.83203125" style="65" customWidth="1"/>
    <col min="4864" max="4864" width="7.5" style="65" customWidth="1"/>
    <col min="4865" max="5112" width="8.83203125" style="65"/>
    <col min="5113" max="5113" width="11" style="65" customWidth="1"/>
    <col min="5114" max="5114" width="18.33203125" style="65" customWidth="1"/>
    <col min="5115" max="5116" width="8.1640625" style="65" customWidth="1"/>
    <col min="5117" max="5117" width="8.6640625" style="65" customWidth="1"/>
    <col min="5118" max="5118" width="8.1640625" style="65" customWidth="1"/>
    <col min="5119" max="5119" width="7.83203125" style="65" customWidth="1"/>
    <col min="5120" max="5120" width="7.5" style="65" customWidth="1"/>
    <col min="5121" max="5368" width="8.83203125" style="65"/>
    <col min="5369" max="5369" width="11" style="65" customWidth="1"/>
    <col min="5370" max="5370" width="18.33203125" style="65" customWidth="1"/>
    <col min="5371" max="5372" width="8.1640625" style="65" customWidth="1"/>
    <col min="5373" max="5373" width="8.6640625" style="65" customWidth="1"/>
    <col min="5374" max="5374" width="8.1640625" style="65" customWidth="1"/>
    <col min="5375" max="5375" width="7.83203125" style="65" customWidth="1"/>
    <col min="5376" max="5376" width="7.5" style="65" customWidth="1"/>
    <col min="5377" max="5624" width="8.83203125" style="65"/>
    <col min="5625" max="5625" width="11" style="65" customWidth="1"/>
    <col min="5626" max="5626" width="18.33203125" style="65" customWidth="1"/>
    <col min="5627" max="5628" width="8.1640625" style="65" customWidth="1"/>
    <col min="5629" max="5629" width="8.6640625" style="65" customWidth="1"/>
    <col min="5630" max="5630" width="8.1640625" style="65" customWidth="1"/>
    <col min="5631" max="5631" width="7.83203125" style="65" customWidth="1"/>
    <col min="5632" max="5632" width="7.5" style="65" customWidth="1"/>
    <col min="5633" max="5880" width="8.83203125" style="65"/>
    <col min="5881" max="5881" width="11" style="65" customWidth="1"/>
    <col min="5882" max="5882" width="18.33203125" style="65" customWidth="1"/>
    <col min="5883" max="5884" width="8.1640625" style="65" customWidth="1"/>
    <col min="5885" max="5885" width="8.6640625" style="65" customWidth="1"/>
    <col min="5886" max="5886" width="8.1640625" style="65" customWidth="1"/>
    <col min="5887" max="5887" width="7.83203125" style="65" customWidth="1"/>
    <col min="5888" max="5888" width="7.5" style="65" customWidth="1"/>
    <col min="5889" max="6136" width="8.83203125" style="65"/>
    <col min="6137" max="6137" width="11" style="65" customWidth="1"/>
    <col min="6138" max="6138" width="18.33203125" style="65" customWidth="1"/>
    <col min="6139" max="6140" width="8.1640625" style="65" customWidth="1"/>
    <col min="6141" max="6141" width="8.6640625" style="65" customWidth="1"/>
    <col min="6142" max="6142" width="8.1640625" style="65" customWidth="1"/>
    <col min="6143" max="6143" width="7.83203125" style="65" customWidth="1"/>
    <col min="6144" max="6144" width="7.5" style="65" customWidth="1"/>
    <col min="6145" max="6392" width="8.83203125" style="65"/>
    <col min="6393" max="6393" width="11" style="65" customWidth="1"/>
    <col min="6394" max="6394" width="18.33203125" style="65" customWidth="1"/>
    <col min="6395" max="6396" width="8.1640625" style="65" customWidth="1"/>
    <col min="6397" max="6397" width="8.6640625" style="65" customWidth="1"/>
    <col min="6398" max="6398" width="8.1640625" style="65" customWidth="1"/>
    <col min="6399" max="6399" width="7.83203125" style="65" customWidth="1"/>
    <col min="6400" max="6400" width="7.5" style="65" customWidth="1"/>
    <col min="6401" max="6648" width="8.83203125" style="65"/>
    <col min="6649" max="6649" width="11" style="65" customWidth="1"/>
    <col min="6650" max="6650" width="18.33203125" style="65" customWidth="1"/>
    <col min="6651" max="6652" width="8.1640625" style="65" customWidth="1"/>
    <col min="6653" max="6653" width="8.6640625" style="65" customWidth="1"/>
    <col min="6654" max="6654" width="8.1640625" style="65" customWidth="1"/>
    <col min="6655" max="6655" width="7.83203125" style="65" customWidth="1"/>
    <col min="6656" max="6656" width="7.5" style="65" customWidth="1"/>
    <col min="6657" max="6904" width="8.83203125" style="65"/>
    <col min="6905" max="6905" width="11" style="65" customWidth="1"/>
    <col min="6906" max="6906" width="18.33203125" style="65" customWidth="1"/>
    <col min="6907" max="6908" width="8.1640625" style="65" customWidth="1"/>
    <col min="6909" max="6909" width="8.6640625" style="65" customWidth="1"/>
    <col min="6910" max="6910" width="8.1640625" style="65" customWidth="1"/>
    <col min="6911" max="6911" width="7.83203125" style="65" customWidth="1"/>
    <col min="6912" max="6912" width="7.5" style="65" customWidth="1"/>
    <col min="6913" max="7160" width="8.83203125" style="65"/>
    <col min="7161" max="7161" width="11" style="65" customWidth="1"/>
    <col min="7162" max="7162" width="18.33203125" style="65" customWidth="1"/>
    <col min="7163" max="7164" width="8.1640625" style="65" customWidth="1"/>
    <col min="7165" max="7165" width="8.6640625" style="65" customWidth="1"/>
    <col min="7166" max="7166" width="8.1640625" style="65" customWidth="1"/>
    <col min="7167" max="7167" width="7.83203125" style="65" customWidth="1"/>
    <col min="7168" max="7168" width="7.5" style="65" customWidth="1"/>
    <col min="7169" max="7416" width="8.83203125" style="65"/>
    <col min="7417" max="7417" width="11" style="65" customWidth="1"/>
    <col min="7418" max="7418" width="18.33203125" style="65" customWidth="1"/>
    <col min="7419" max="7420" width="8.1640625" style="65" customWidth="1"/>
    <col min="7421" max="7421" width="8.6640625" style="65" customWidth="1"/>
    <col min="7422" max="7422" width="8.1640625" style="65" customWidth="1"/>
    <col min="7423" max="7423" width="7.83203125" style="65" customWidth="1"/>
    <col min="7424" max="7424" width="7.5" style="65" customWidth="1"/>
    <col min="7425" max="7672" width="8.83203125" style="65"/>
    <col min="7673" max="7673" width="11" style="65" customWidth="1"/>
    <col min="7674" max="7674" width="18.33203125" style="65" customWidth="1"/>
    <col min="7675" max="7676" width="8.1640625" style="65" customWidth="1"/>
    <col min="7677" max="7677" width="8.6640625" style="65" customWidth="1"/>
    <col min="7678" max="7678" width="8.1640625" style="65" customWidth="1"/>
    <col min="7679" max="7679" width="7.83203125" style="65" customWidth="1"/>
    <col min="7680" max="7680" width="7.5" style="65" customWidth="1"/>
    <col min="7681" max="7928" width="8.83203125" style="65"/>
    <col min="7929" max="7929" width="11" style="65" customWidth="1"/>
    <col min="7930" max="7930" width="18.33203125" style="65" customWidth="1"/>
    <col min="7931" max="7932" width="8.1640625" style="65" customWidth="1"/>
    <col min="7933" max="7933" width="8.6640625" style="65" customWidth="1"/>
    <col min="7934" max="7934" width="8.1640625" style="65" customWidth="1"/>
    <col min="7935" max="7935" width="7.83203125" style="65" customWidth="1"/>
    <col min="7936" max="7936" width="7.5" style="65" customWidth="1"/>
    <col min="7937" max="8184" width="8.83203125" style="65"/>
    <col min="8185" max="8185" width="11" style="65" customWidth="1"/>
    <col min="8186" max="8186" width="18.33203125" style="65" customWidth="1"/>
    <col min="8187" max="8188" width="8.1640625" style="65" customWidth="1"/>
    <col min="8189" max="8189" width="8.6640625" style="65" customWidth="1"/>
    <col min="8190" max="8190" width="8.1640625" style="65" customWidth="1"/>
    <col min="8191" max="8191" width="7.83203125" style="65" customWidth="1"/>
    <col min="8192" max="8192" width="7.5" style="65" customWidth="1"/>
    <col min="8193" max="8440" width="8.83203125" style="65"/>
    <col min="8441" max="8441" width="11" style="65" customWidth="1"/>
    <col min="8442" max="8442" width="18.33203125" style="65" customWidth="1"/>
    <col min="8443" max="8444" width="8.1640625" style="65" customWidth="1"/>
    <col min="8445" max="8445" width="8.6640625" style="65" customWidth="1"/>
    <col min="8446" max="8446" width="8.1640625" style="65" customWidth="1"/>
    <col min="8447" max="8447" width="7.83203125" style="65" customWidth="1"/>
    <col min="8448" max="8448" width="7.5" style="65" customWidth="1"/>
    <col min="8449" max="8696" width="8.83203125" style="65"/>
    <col min="8697" max="8697" width="11" style="65" customWidth="1"/>
    <col min="8698" max="8698" width="18.33203125" style="65" customWidth="1"/>
    <col min="8699" max="8700" width="8.1640625" style="65" customWidth="1"/>
    <col min="8701" max="8701" width="8.6640625" style="65" customWidth="1"/>
    <col min="8702" max="8702" width="8.1640625" style="65" customWidth="1"/>
    <col min="8703" max="8703" width="7.83203125" style="65" customWidth="1"/>
    <col min="8704" max="8704" width="7.5" style="65" customWidth="1"/>
    <col min="8705" max="8952" width="8.83203125" style="65"/>
    <col min="8953" max="8953" width="11" style="65" customWidth="1"/>
    <col min="8954" max="8954" width="18.33203125" style="65" customWidth="1"/>
    <col min="8955" max="8956" width="8.1640625" style="65" customWidth="1"/>
    <col min="8957" max="8957" width="8.6640625" style="65" customWidth="1"/>
    <col min="8958" max="8958" width="8.1640625" style="65" customWidth="1"/>
    <col min="8959" max="8959" width="7.83203125" style="65" customWidth="1"/>
    <col min="8960" max="8960" width="7.5" style="65" customWidth="1"/>
    <col min="8961" max="9208" width="8.83203125" style="65"/>
    <col min="9209" max="9209" width="11" style="65" customWidth="1"/>
    <col min="9210" max="9210" width="18.33203125" style="65" customWidth="1"/>
    <col min="9211" max="9212" width="8.1640625" style="65" customWidth="1"/>
    <col min="9213" max="9213" width="8.6640625" style="65" customWidth="1"/>
    <col min="9214" max="9214" width="8.1640625" style="65" customWidth="1"/>
    <col min="9215" max="9215" width="7.83203125" style="65" customWidth="1"/>
    <col min="9216" max="9216" width="7.5" style="65" customWidth="1"/>
    <col min="9217" max="9464" width="8.83203125" style="65"/>
    <col min="9465" max="9465" width="11" style="65" customWidth="1"/>
    <col min="9466" max="9466" width="18.33203125" style="65" customWidth="1"/>
    <col min="9467" max="9468" width="8.1640625" style="65" customWidth="1"/>
    <col min="9469" max="9469" width="8.6640625" style="65" customWidth="1"/>
    <col min="9470" max="9470" width="8.1640625" style="65" customWidth="1"/>
    <col min="9471" max="9471" width="7.83203125" style="65" customWidth="1"/>
    <col min="9472" max="9472" width="7.5" style="65" customWidth="1"/>
    <col min="9473" max="9720" width="8.83203125" style="65"/>
    <col min="9721" max="9721" width="11" style="65" customWidth="1"/>
    <col min="9722" max="9722" width="18.33203125" style="65" customWidth="1"/>
    <col min="9723" max="9724" width="8.1640625" style="65" customWidth="1"/>
    <col min="9725" max="9725" width="8.6640625" style="65" customWidth="1"/>
    <col min="9726" max="9726" width="8.1640625" style="65" customWidth="1"/>
    <col min="9727" max="9727" width="7.83203125" style="65" customWidth="1"/>
    <col min="9728" max="9728" width="7.5" style="65" customWidth="1"/>
    <col min="9729" max="9976" width="8.83203125" style="65"/>
    <col min="9977" max="9977" width="11" style="65" customWidth="1"/>
    <col min="9978" max="9978" width="18.33203125" style="65" customWidth="1"/>
    <col min="9979" max="9980" width="8.1640625" style="65" customWidth="1"/>
    <col min="9981" max="9981" width="8.6640625" style="65" customWidth="1"/>
    <col min="9982" max="9982" width="8.1640625" style="65" customWidth="1"/>
    <col min="9983" max="9983" width="7.83203125" style="65" customWidth="1"/>
    <col min="9984" max="9984" width="7.5" style="65" customWidth="1"/>
    <col min="9985" max="10232" width="8.83203125" style="65"/>
    <col min="10233" max="10233" width="11" style="65" customWidth="1"/>
    <col min="10234" max="10234" width="18.33203125" style="65" customWidth="1"/>
    <col min="10235" max="10236" width="8.1640625" style="65" customWidth="1"/>
    <col min="10237" max="10237" width="8.6640625" style="65" customWidth="1"/>
    <col min="10238" max="10238" width="8.1640625" style="65" customWidth="1"/>
    <col min="10239" max="10239" width="7.83203125" style="65" customWidth="1"/>
    <col min="10240" max="10240" width="7.5" style="65" customWidth="1"/>
    <col min="10241" max="10488" width="8.83203125" style="65"/>
    <col min="10489" max="10489" width="11" style="65" customWidth="1"/>
    <col min="10490" max="10490" width="18.33203125" style="65" customWidth="1"/>
    <col min="10491" max="10492" width="8.1640625" style="65" customWidth="1"/>
    <col min="10493" max="10493" width="8.6640625" style="65" customWidth="1"/>
    <col min="10494" max="10494" width="8.1640625" style="65" customWidth="1"/>
    <col min="10495" max="10495" width="7.83203125" style="65" customWidth="1"/>
    <col min="10496" max="10496" width="7.5" style="65" customWidth="1"/>
    <col min="10497" max="10744" width="8.83203125" style="65"/>
    <col min="10745" max="10745" width="11" style="65" customWidth="1"/>
    <col min="10746" max="10746" width="18.33203125" style="65" customWidth="1"/>
    <col min="10747" max="10748" width="8.1640625" style="65" customWidth="1"/>
    <col min="10749" max="10749" width="8.6640625" style="65" customWidth="1"/>
    <col min="10750" max="10750" width="8.1640625" style="65" customWidth="1"/>
    <col min="10751" max="10751" width="7.83203125" style="65" customWidth="1"/>
    <col min="10752" max="10752" width="7.5" style="65" customWidth="1"/>
    <col min="10753" max="11000" width="8.83203125" style="65"/>
    <col min="11001" max="11001" width="11" style="65" customWidth="1"/>
    <col min="11002" max="11002" width="18.33203125" style="65" customWidth="1"/>
    <col min="11003" max="11004" width="8.1640625" style="65" customWidth="1"/>
    <col min="11005" max="11005" width="8.6640625" style="65" customWidth="1"/>
    <col min="11006" max="11006" width="8.1640625" style="65" customWidth="1"/>
    <col min="11007" max="11007" width="7.83203125" style="65" customWidth="1"/>
    <col min="11008" max="11008" width="7.5" style="65" customWidth="1"/>
    <col min="11009" max="11256" width="8.83203125" style="65"/>
    <col min="11257" max="11257" width="11" style="65" customWidth="1"/>
    <col min="11258" max="11258" width="18.33203125" style="65" customWidth="1"/>
    <col min="11259" max="11260" width="8.1640625" style="65" customWidth="1"/>
    <col min="11261" max="11261" width="8.6640625" style="65" customWidth="1"/>
    <col min="11262" max="11262" width="8.1640625" style="65" customWidth="1"/>
    <col min="11263" max="11263" width="7.83203125" style="65" customWidth="1"/>
    <col min="11264" max="11264" width="7.5" style="65" customWidth="1"/>
    <col min="11265" max="11512" width="8.83203125" style="65"/>
    <col min="11513" max="11513" width="11" style="65" customWidth="1"/>
    <col min="11514" max="11514" width="18.33203125" style="65" customWidth="1"/>
    <col min="11515" max="11516" width="8.1640625" style="65" customWidth="1"/>
    <col min="11517" max="11517" width="8.6640625" style="65" customWidth="1"/>
    <col min="11518" max="11518" width="8.1640625" style="65" customWidth="1"/>
    <col min="11519" max="11519" width="7.83203125" style="65" customWidth="1"/>
    <col min="11520" max="11520" width="7.5" style="65" customWidth="1"/>
    <col min="11521" max="11768" width="8.83203125" style="65"/>
    <col min="11769" max="11769" width="11" style="65" customWidth="1"/>
    <col min="11770" max="11770" width="18.33203125" style="65" customWidth="1"/>
    <col min="11771" max="11772" width="8.1640625" style="65" customWidth="1"/>
    <col min="11773" max="11773" width="8.6640625" style="65" customWidth="1"/>
    <col min="11774" max="11774" width="8.1640625" style="65" customWidth="1"/>
    <col min="11775" max="11775" width="7.83203125" style="65" customWidth="1"/>
    <col min="11776" max="11776" width="7.5" style="65" customWidth="1"/>
    <col min="11777" max="12024" width="8.83203125" style="65"/>
    <col min="12025" max="12025" width="11" style="65" customWidth="1"/>
    <col min="12026" max="12026" width="18.33203125" style="65" customWidth="1"/>
    <col min="12027" max="12028" width="8.1640625" style="65" customWidth="1"/>
    <col min="12029" max="12029" width="8.6640625" style="65" customWidth="1"/>
    <col min="12030" max="12030" width="8.1640625" style="65" customWidth="1"/>
    <col min="12031" max="12031" width="7.83203125" style="65" customWidth="1"/>
    <col min="12032" max="12032" width="7.5" style="65" customWidth="1"/>
    <col min="12033" max="12280" width="8.83203125" style="65"/>
    <col min="12281" max="12281" width="11" style="65" customWidth="1"/>
    <col min="12282" max="12282" width="18.33203125" style="65" customWidth="1"/>
    <col min="12283" max="12284" width="8.1640625" style="65" customWidth="1"/>
    <col min="12285" max="12285" width="8.6640625" style="65" customWidth="1"/>
    <col min="12286" max="12286" width="8.1640625" style="65" customWidth="1"/>
    <col min="12287" max="12287" width="7.83203125" style="65" customWidth="1"/>
    <col min="12288" max="12288" width="7.5" style="65" customWidth="1"/>
    <col min="12289" max="12536" width="8.83203125" style="65"/>
    <col min="12537" max="12537" width="11" style="65" customWidth="1"/>
    <col min="12538" max="12538" width="18.33203125" style="65" customWidth="1"/>
    <col min="12539" max="12540" width="8.1640625" style="65" customWidth="1"/>
    <col min="12541" max="12541" width="8.6640625" style="65" customWidth="1"/>
    <col min="12542" max="12542" width="8.1640625" style="65" customWidth="1"/>
    <col min="12543" max="12543" width="7.83203125" style="65" customWidth="1"/>
    <col min="12544" max="12544" width="7.5" style="65" customWidth="1"/>
    <col min="12545" max="12792" width="8.83203125" style="65"/>
    <col min="12793" max="12793" width="11" style="65" customWidth="1"/>
    <col min="12794" max="12794" width="18.33203125" style="65" customWidth="1"/>
    <col min="12795" max="12796" width="8.1640625" style="65" customWidth="1"/>
    <col min="12797" max="12797" width="8.6640625" style="65" customWidth="1"/>
    <col min="12798" max="12798" width="8.1640625" style="65" customWidth="1"/>
    <col min="12799" max="12799" width="7.83203125" style="65" customWidth="1"/>
    <col min="12800" max="12800" width="7.5" style="65" customWidth="1"/>
    <col min="12801" max="13048" width="8.83203125" style="65"/>
    <col min="13049" max="13049" width="11" style="65" customWidth="1"/>
    <col min="13050" max="13050" width="18.33203125" style="65" customWidth="1"/>
    <col min="13051" max="13052" width="8.1640625" style="65" customWidth="1"/>
    <col min="13053" max="13053" width="8.6640625" style="65" customWidth="1"/>
    <col min="13054" max="13054" width="8.1640625" style="65" customWidth="1"/>
    <col min="13055" max="13055" width="7.83203125" style="65" customWidth="1"/>
    <col min="13056" max="13056" width="7.5" style="65" customWidth="1"/>
    <col min="13057" max="13304" width="8.83203125" style="65"/>
    <col min="13305" max="13305" width="11" style="65" customWidth="1"/>
    <col min="13306" max="13306" width="18.33203125" style="65" customWidth="1"/>
    <col min="13307" max="13308" width="8.1640625" style="65" customWidth="1"/>
    <col min="13309" max="13309" width="8.6640625" style="65" customWidth="1"/>
    <col min="13310" max="13310" width="8.1640625" style="65" customWidth="1"/>
    <col min="13311" max="13311" width="7.83203125" style="65" customWidth="1"/>
    <col min="13312" max="13312" width="7.5" style="65" customWidth="1"/>
    <col min="13313" max="13560" width="8.83203125" style="65"/>
    <col min="13561" max="13561" width="11" style="65" customWidth="1"/>
    <col min="13562" max="13562" width="18.33203125" style="65" customWidth="1"/>
    <col min="13563" max="13564" width="8.1640625" style="65" customWidth="1"/>
    <col min="13565" max="13565" width="8.6640625" style="65" customWidth="1"/>
    <col min="13566" max="13566" width="8.1640625" style="65" customWidth="1"/>
    <col min="13567" max="13567" width="7.83203125" style="65" customWidth="1"/>
    <col min="13568" max="13568" width="7.5" style="65" customWidth="1"/>
    <col min="13569" max="13816" width="8.83203125" style="65"/>
    <col min="13817" max="13817" width="11" style="65" customWidth="1"/>
    <col min="13818" max="13818" width="18.33203125" style="65" customWidth="1"/>
    <col min="13819" max="13820" width="8.1640625" style="65" customWidth="1"/>
    <col min="13821" max="13821" width="8.6640625" style="65" customWidth="1"/>
    <col min="13822" max="13822" width="8.1640625" style="65" customWidth="1"/>
    <col min="13823" max="13823" width="7.83203125" style="65" customWidth="1"/>
    <col min="13824" max="13824" width="7.5" style="65" customWidth="1"/>
    <col min="13825" max="14072" width="8.83203125" style="65"/>
    <col min="14073" max="14073" width="11" style="65" customWidth="1"/>
    <col min="14074" max="14074" width="18.33203125" style="65" customWidth="1"/>
    <col min="14075" max="14076" width="8.1640625" style="65" customWidth="1"/>
    <col min="14077" max="14077" width="8.6640625" style="65" customWidth="1"/>
    <col min="14078" max="14078" width="8.1640625" style="65" customWidth="1"/>
    <col min="14079" max="14079" width="7.83203125" style="65" customWidth="1"/>
    <col min="14080" max="14080" width="7.5" style="65" customWidth="1"/>
    <col min="14081" max="14328" width="8.83203125" style="65"/>
    <col min="14329" max="14329" width="11" style="65" customWidth="1"/>
    <col min="14330" max="14330" width="18.33203125" style="65" customWidth="1"/>
    <col min="14331" max="14332" width="8.1640625" style="65" customWidth="1"/>
    <col min="14333" max="14333" width="8.6640625" style="65" customWidth="1"/>
    <col min="14334" max="14334" width="8.1640625" style="65" customWidth="1"/>
    <col min="14335" max="14335" width="7.83203125" style="65" customWidth="1"/>
    <col min="14336" max="14336" width="7.5" style="65" customWidth="1"/>
    <col min="14337" max="14584" width="8.83203125" style="65"/>
    <col min="14585" max="14585" width="11" style="65" customWidth="1"/>
    <col min="14586" max="14586" width="18.33203125" style="65" customWidth="1"/>
    <col min="14587" max="14588" width="8.1640625" style="65" customWidth="1"/>
    <col min="14589" max="14589" width="8.6640625" style="65" customWidth="1"/>
    <col min="14590" max="14590" width="8.1640625" style="65" customWidth="1"/>
    <col min="14591" max="14591" width="7.83203125" style="65" customWidth="1"/>
    <col min="14592" max="14592" width="7.5" style="65" customWidth="1"/>
    <col min="14593" max="14840" width="8.83203125" style="65"/>
    <col min="14841" max="14841" width="11" style="65" customWidth="1"/>
    <col min="14842" max="14842" width="18.33203125" style="65" customWidth="1"/>
    <col min="14843" max="14844" width="8.1640625" style="65" customWidth="1"/>
    <col min="14845" max="14845" width="8.6640625" style="65" customWidth="1"/>
    <col min="14846" max="14846" width="8.1640625" style="65" customWidth="1"/>
    <col min="14847" max="14847" width="7.83203125" style="65" customWidth="1"/>
    <col min="14848" max="14848" width="7.5" style="65" customWidth="1"/>
    <col min="14849" max="15096" width="8.83203125" style="65"/>
    <col min="15097" max="15097" width="11" style="65" customWidth="1"/>
    <col min="15098" max="15098" width="18.33203125" style="65" customWidth="1"/>
    <col min="15099" max="15100" width="8.1640625" style="65" customWidth="1"/>
    <col min="15101" max="15101" width="8.6640625" style="65" customWidth="1"/>
    <col min="15102" max="15102" width="8.1640625" style="65" customWidth="1"/>
    <col min="15103" max="15103" width="7.83203125" style="65" customWidth="1"/>
    <col min="15104" max="15104" width="7.5" style="65" customWidth="1"/>
    <col min="15105" max="15352" width="8.83203125" style="65"/>
    <col min="15353" max="15353" width="11" style="65" customWidth="1"/>
    <col min="15354" max="15354" width="18.33203125" style="65" customWidth="1"/>
    <col min="15355" max="15356" width="8.1640625" style="65" customWidth="1"/>
    <col min="15357" max="15357" width="8.6640625" style="65" customWidth="1"/>
    <col min="15358" max="15358" width="8.1640625" style="65" customWidth="1"/>
    <col min="15359" max="15359" width="7.83203125" style="65" customWidth="1"/>
    <col min="15360" max="15360" width="7.5" style="65" customWidth="1"/>
    <col min="15361" max="15608" width="8.83203125" style="65"/>
    <col min="15609" max="15609" width="11" style="65" customWidth="1"/>
    <col min="15610" max="15610" width="18.33203125" style="65" customWidth="1"/>
    <col min="15611" max="15612" width="8.1640625" style="65" customWidth="1"/>
    <col min="15613" max="15613" width="8.6640625" style="65" customWidth="1"/>
    <col min="15614" max="15614" width="8.1640625" style="65" customWidth="1"/>
    <col min="15615" max="15615" width="7.83203125" style="65" customWidth="1"/>
    <col min="15616" max="15616" width="7.5" style="65" customWidth="1"/>
    <col min="15617" max="15864" width="8.83203125" style="65"/>
    <col min="15865" max="15865" width="11" style="65" customWidth="1"/>
    <col min="15866" max="15866" width="18.33203125" style="65" customWidth="1"/>
    <col min="15867" max="15868" width="8.1640625" style="65" customWidth="1"/>
    <col min="15869" max="15869" width="8.6640625" style="65" customWidth="1"/>
    <col min="15870" max="15870" width="8.1640625" style="65" customWidth="1"/>
    <col min="15871" max="15871" width="7.83203125" style="65" customWidth="1"/>
    <col min="15872" max="15872" width="7.5" style="65" customWidth="1"/>
    <col min="15873" max="16120" width="8.83203125" style="65"/>
    <col min="16121" max="16121" width="11" style="65" customWidth="1"/>
    <col min="16122" max="16122" width="18.33203125" style="65" customWidth="1"/>
    <col min="16123" max="16124" width="8.1640625" style="65" customWidth="1"/>
    <col min="16125" max="16125" width="8.6640625" style="65" customWidth="1"/>
    <col min="16126" max="16126" width="8.1640625" style="65" customWidth="1"/>
    <col min="16127" max="16127" width="7.83203125" style="65" customWidth="1"/>
    <col min="16128" max="16128" width="7.5" style="65" customWidth="1"/>
    <col min="16129" max="16384" width="8.83203125" style="65"/>
  </cols>
  <sheetData>
    <row r="1" spans="1:20" s="58" customFormat="1" x14ac:dyDescent="0.2">
      <c r="A1" s="58" t="s">
        <v>160</v>
      </c>
    </row>
    <row r="3" spans="1:20" s="58" customFormat="1" x14ac:dyDescent="0.2">
      <c r="A3" s="58" t="s">
        <v>954</v>
      </c>
    </row>
    <row r="4" spans="1:20" s="58" customFormat="1" x14ac:dyDescent="0.2">
      <c r="A4" s="58" t="s">
        <v>7275</v>
      </c>
    </row>
    <row r="5" spans="1:20" s="58" customFormat="1" x14ac:dyDescent="0.2">
      <c r="A5" s="58" t="s">
        <v>7276</v>
      </c>
    </row>
    <row r="6" spans="1:20" s="58" customFormat="1" x14ac:dyDescent="0.2">
      <c r="A6" s="58" t="s">
        <v>7274</v>
      </c>
      <c r="C6" s="288"/>
      <c r="D6" s="288"/>
      <c r="E6" s="288"/>
      <c r="F6" s="288"/>
      <c r="G6" s="288"/>
      <c r="H6" s="288"/>
      <c r="I6" s="288"/>
      <c r="J6" s="288"/>
      <c r="K6" s="288"/>
    </row>
    <row r="7" spans="1:20" s="58" customFormat="1" x14ac:dyDescent="0.2">
      <c r="A7" s="58" t="s">
        <v>8592</v>
      </c>
      <c r="C7" s="288"/>
      <c r="D7" s="288"/>
      <c r="E7" s="288"/>
      <c r="F7" s="288"/>
      <c r="G7" s="288"/>
      <c r="H7" s="288"/>
      <c r="I7" s="288"/>
      <c r="J7" s="288"/>
      <c r="K7" s="288"/>
    </row>
    <row r="8" spans="1:20" s="58" customFormat="1" x14ac:dyDescent="0.2">
      <c r="A8" s="58" t="s">
        <v>8593</v>
      </c>
      <c r="C8" s="288">
        <v>200000</v>
      </c>
      <c r="D8" s="288">
        <v>50000</v>
      </c>
      <c r="E8" s="288">
        <v>60000</v>
      </c>
      <c r="F8" s="288">
        <v>140000</v>
      </c>
      <c r="G8" s="288">
        <v>255000</v>
      </c>
      <c r="H8" s="288">
        <v>160000</v>
      </c>
      <c r="I8" s="288">
        <v>270000</v>
      </c>
      <c r="J8" s="288"/>
      <c r="K8" s="288"/>
    </row>
    <row r="9" spans="1:20" s="3" customFormat="1" ht="17" thickBot="1" x14ac:dyDescent="0.25">
      <c r="C9" s="1300">
        <v>6000</v>
      </c>
      <c r="D9" s="1300">
        <v>4250</v>
      </c>
      <c r="E9" s="1300">
        <v>4500</v>
      </c>
      <c r="F9" s="1300">
        <v>20000</v>
      </c>
      <c r="G9" s="1300">
        <v>20000</v>
      </c>
      <c r="H9" s="1300">
        <v>5000</v>
      </c>
      <c r="I9" s="1300">
        <v>23000</v>
      </c>
      <c r="J9" s="1300"/>
      <c r="K9" s="1300"/>
      <c r="L9" s="1472"/>
    </row>
    <row r="10" spans="1:20" s="58" customFormat="1" ht="17" thickBot="1" x14ac:dyDescent="0.3">
      <c r="A10" s="60" t="s">
        <v>168</v>
      </c>
      <c r="B10" s="61" t="s">
        <v>169</v>
      </c>
      <c r="C10" s="10" t="s">
        <v>26</v>
      </c>
      <c r="D10" s="1148" t="s">
        <v>3</v>
      </c>
      <c r="E10" s="1148" t="s">
        <v>27</v>
      </c>
      <c r="F10" s="1148" t="s">
        <v>7304</v>
      </c>
      <c r="G10" s="1148" t="s">
        <v>10</v>
      </c>
      <c r="H10" s="1148" t="s">
        <v>17</v>
      </c>
      <c r="I10" s="1148" t="s">
        <v>29</v>
      </c>
      <c r="J10" s="1148" t="s">
        <v>4</v>
      </c>
      <c r="K10" s="322"/>
    </row>
    <row r="11" spans="1:20" s="62" customFormat="1" ht="17" thickBot="1" x14ac:dyDescent="0.3">
      <c r="A11" s="76" t="s">
        <v>7084</v>
      </c>
      <c r="B11" s="14" t="s">
        <v>7085</v>
      </c>
      <c r="C11" s="74">
        <v>20</v>
      </c>
      <c r="D11" s="74">
        <v>20</v>
      </c>
      <c r="E11" s="74"/>
      <c r="F11" s="74"/>
      <c r="G11" s="74"/>
      <c r="H11" s="74"/>
      <c r="I11" s="74"/>
      <c r="J11" s="74"/>
      <c r="K11" s="74"/>
      <c r="L11" s="62" t="s">
        <v>989</v>
      </c>
      <c r="M11" s="3" t="s">
        <v>7279</v>
      </c>
    </row>
    <row r="12" spans="1:20" s="62" customFormat="1" ht="17" thickBot="1" x14ac:dyDescent="0.3">
      <c r="A12" s="33" t="s">
        <v>7280</v>
      </c>
      <c r="B12" s="54"/>
      <c r="C12" s="64">
        <f>SUM(C11)</f>
        <v>20</v>
      </c>
      <c r="D12" s="64">
        <f>SUM(D11)</f>
        <v>20</v>
      </c>
      <c r="E12" s="1137"/>
      <c r="F12" s="1137"/>
      <c r="G12" s="1137"/>
      <c r="H12" s="1137"/>
      <c r="I12" s="1137"/>
      <c r="J12" s="1137"/>
      <c r="K12" s="94"/>
      <c r="L12" s="3" t="s">
        <v>6790</v>
      </c>
    </row>
    <row r="13" spans="1:20" s="62" customFormat="1" x14ac:dyDescent="0.25">
      <c r="A13" s="55" t="s">
        <v>7301</v>
      </c>
      <c r="B13" s="582" t="s">
        <v>7303</v>
      </c>
      <c r="C13" s="36">
        <v>450</v>
      </c>
      <c r="D13" s="36">
        <v>410</v>
      </c>
      <c r="E13" s="36">
        <v>160</v>
      </c>
      <c r="F13" s="36">
        <v>16</v>
      </c>
      <c r="G13" s="36"/>
      <c r="H13" s="36"/>
      <c r="I13" s="36"/>
      <c r="J13" s="36"/>
      <c r="K13" s="36"/>
      <c r="L13" s="62" t="s">
        <v>1025</v>
      </c>
      <c r="M13" s="3" t="s">
        <v>7279</v>
      </c>
    </row>
    <row r="14" spans="1:20" s="62" customFormat="1" x14ac:dyDescent="0.25">
      <c r="A14" s="55" t="s">
        <v>7313</v>
      </c>
      <c r="B14" s="75" t="s">
        <v>7320</v>
      </c>
      <c r="C14" s="38"/>
      <c r="D14" s="38"/>
      <c r="E14" s="38"/>
      <c r="F14" s="38"/>
      <c r="G14" s="38">
        <v>160</v>
      </c>
      <c r="H14" s="38"/>
      <c r="I14" s="38"/>
      <c r="J14" s="38"/>
      <c r="K14" s="38"/>
      <c r="L14" s="62" t="s">
        <v>1025</v>
      </c>
      <c r="M14" s="3" t="s">
        <v>7279</v>
      </c>
    </row>
    <row r="15" spans="1:20" s="3" customFormat="1" x14ac:dyDescent="0.25">
      <c r="A15" s="55">
        <v>45086</v>
      </c>
      <c r="B15" s="75" t="s">
        <v>7371</v>
      </c>
      <c r="C15" s="38">
        <v>110</v>
      </c>
      <c r="D15" s="38">
        <v>200</v>
      </c>
      <c r="E15" s="1668">
        <v>110</v>
      </c>
      <c r="F15" s="108"/>
      <c r="G15" s="108"/>
      <c r="H15" s="108"/>
      <c r="I15" s="108"/>
      <c r="J15" s="108"/>
      <c r="K15" s="108"/>
      <c r="L15" s="3" t="s">
        <v>998</v>
      </c>
      <c r="M15" s="3" t="s">
        <v>7279</v>
      </c>
      <c r="N15" s="1320" t="s">
        <v>8661</v>
      </c>
      <c r="O15" s="103"/>
      <c r="P15" s="103"/>
      <c r="Q15" s="103"/>
      <c r="R15" s="103"/>
      <c r="S15" s="103"/>
      <c r="T15" s="103"/>
    </row>
    <row r="16" spans="1:20" s="3" customFormat="1" ht="17" thickBot="1" x14ac:dyDescent="0.3">
      <c r="A16" s="12" t="s">
        <v>7421</v>
      </c>
      <c r="B16" s="75" t="s">
        <v>7423</v>
      </c>
      <c r="C16" s="38">
        <v>50</v>
      </c>
      <c r="D16" s="38">
        <v>130</v>
      </c>
      <c r="E16" s="108"/>
      <c r="F16" s="108"/>
      <c r="G16" s="108"/>
      <c r="H16" s="38">
        <v>40</v>
      </c>
      <c r="I16" s="38">
        <v>140</v>
      </c>
      <c r="J16" s="38"/>
      <c r="K16" s="108"/>
      <c r="L16" s="3" t="s">
        <v>1025</v>
      </c>
      <c r="M16" s="3" t="s">
        <v>7279</v>
      </c>
    </row>
    <row r="17" spans="1:14" s="62" customFormat="1" ht="17" thickBot="1" x14ac:dyDescent="0.3">
      <c r="A17" s="33" t="s">
        <v>7780</v>
      </c>
      <c r="B17" s="54"/>
      <c r="C17" s="64">
        <f t="shared" ref="C17:I17" si="0">SUM(C12:C16)</f>
        <v>630</v>
      </c>
      <c r="D17" s="64">
        <f t="shared" si="0"/>
        <v>760</v>
      </c>
      <c r="E17" s="64">
        <f t="shared" si="0"/>
        <v>270</v>
      </c>
      <c r="F17" s="64">
        <f t="shared" si="0"/>
        <v>16</v>
      </c>
      <c r="G17" s="64">
        <f t="shared" si="0"/>
        <v>160</v>
      </c>
      <c r="H17" s="64">
        <f t="shared" si="0"/>
        <v>40</v>
      </c>
      <c r="I17" s="64">
        <f t="shared" si="0"/>
        <v>140</v>
      </c>
      <c r="J17" s="64">
        <f t="shared" ref="J17:K17" si="1">SUM(J12:J16)</f>
        <v>0</v>
      </c>
      <c r="K17" s="64">
        <f t="shared" si="1"/>
        <v>0</v>
      </c>
      <c r="L17" s="3" t="s">
        <v>6802</v>
      </c>
    </row>
    <row r="18" spans="1:14" s="3" customFormat="1" x14ac:dyDescent="0.25">
      <c r="A18" s="12">
        <v>45056</v>
      </c>
      <c r="B18" s="75" t="s">
        <v>7571</v>
      </c>
      <c r="C18" s="38">
        <v>260</v>
      </c>
      <c r="D18" s="38">
        <v>330</v>
      </c>
      <c r="E18" s="108"/>
      <c r="F18" s="38">
        <v>32</v>
      </c>
      <c r="G18" s="108"/>
      <c r="H18" s="108"/>
      <c r="I18" s="108"/>
      <c r="J18" s="108"/>
      <c r="K18" s="108"/>
      <c r="L18" s="3" t="s">
        <v>1025</v>
      </c>
      <c r="M18" s="3" t="s">
        <v>7279</v>
      </c>
    </row>
    <row r="19" spans="1:14" s="3" customFormat="1" ht="17" thickBot="1" x14ac:dyDescent="0.3">
      <c r="A19" s="12" t="s">
        <v>7695</v>
      </c>
      <c r="B19" s="75" t="s">
        <v>63</v>
      </c>
      <c r="C19" s="38">
        <v>-85</v>
      </c>
      <c r="D19" s="38">
        <v>-300</v>
      </c>
      <c r="E19" s="108"/>
      <c r="F19" s="108"/>
      <c r="G19" s="108"/>
      <c r="H19" s="108"/>
      <c r="I19" s="108"/>
      <c r="J19" s="108"/>
      <c r="K19" s="108"/>
      <c r="L19" s="3" t="s">
        <v>998</v>
      </c>
      <c r="M19" s="3" t="s">
        <v>7707</v>
      </c>
      <c r="N19" s="3" t="s">
        <v>3612</v>
      </c>
    </row>
    <row r="20" spans="1:14" s="62" customFormat="1" ht="17" thickBot="1" x14ac:dyDescent="0.3">
      <c r="A20" s="33" t="s">
        <v>7781</v>
      </c>
      <c r="B20" s="54"/>
      <c r="C20" s="64">
        <f>SUM(C17:C19)</f>
        <v>805</v>
      </c>
      <c r="D20" s="64">
        <f t="shared" ref="D20:J20" si="2">SUM(D17:D19)</f>
        <v>790</v>
      </c>
      <c r="E20" s="64">
        <f t="shared" si="2"/>
        <v>270</v>
      </c>
      <c r="F20" s="64">
        <f t="shared" si="2"/>
        <v>48</v>
      </c>
      <c r="G20" s="64">
        <f t="shared" si="2"/>
        <v>160</v>
      </c>
      <c r="H20" s="64">
        <f t="shared" si="2"/>
        <v>40</v>
      </c>
      <c r="I20" s="64">
        <f t="shared" si="2"/>
        <v>140</v>
      </c>
      <c r="J20" s="64">
        <f t="shared" si="2"/>
        <v>0</v>
      </c>
      <c r="K20" s="64">
        <f t="shared" ref="K20" si="3">SUM(K15:K19)</f>
        <v>0</v>
      </c>
      <c r="L20" s="3"/>
    </row>
    <row r="21" spans="1:14" s="3" customFormat="1" x14ac:dyDescent="0.25">
      <c r="A21" s="13" t="s">
        <v>7739</v>
      </c>
      <c r="B21" s="13" t="s">
        <v>63</v>
      </c>
      <c r="C21" s="38">
        <v>-82</v>
      </c>
      <c r="D21" s="38">
        <v>-112</v>
      </c>
      <c r="E21" s="108"/>
      <c r="F21" s="108"/>
      <c r="G21" s="38">
        <v>-19</v>
      </c>
      <c r="H21" s="108"/>
      <c r="I21" s="108"/>
      <c r="J21" s="108">
        <v>-200</v>
      </c>
      <c r="K21" s="108"/>
      <c r="L21" s="3" t="s">
        <v>989</v>
      </c>
      <c r="M21" s="3" t="s">
        <v>7707</v>
      </c>
      <c r="N21" s="3" t="s">
        <v>3612</v>
      </c>
    </row>
    <row r="22" spans="1:14" s="62" customFormat="1" x14ac:dyDescent="0.25">
      <c r="A22" s="12">
        <v>44996</v>
      </c>
      <c r="B22" s="14" t="s">
        <v>401</v>
      </c>
      <c r="C22" s="38">
        <v>-100</v>
      </c>
      <c r="D22" s="38"/>
      <c r="E22" s="38"/>
      <c r="F22" s="38"/>
      <c r="G22" s="38"/>
      <c r="H22" s="38"/>
      <c r="I22" s="38"/>
      <c r="J22" s="38"/>
      <c r="K22" s="38"/>
      <c r="L22" s="3" t="s">
        <v>998</v>
      </c>
      <c r="M22" s="3" t="s">
        <v>7707</v>
      </c>
      <c r="N22" s="62" t="s">
        <v>3612</v>
      </c>
    </row>
    <row r="23" spans="1:14" s="3" customFormat="1" x14ac:dyDescent="0.25">
      <c r="A23" s="12">
        <v>45088</v>
      </c>
      <c r="B23" s="75" t="s">
        <v>63</v>
      </c>
      <c r="C23" s="38">
        <v>-85</v>
      </c>
      <c r="D23" s="38">
        <v>-160</v>
      </c>
      <c r="E23" s="108"/>
      <c r="F23" s="108"/>
      <c r="G23" s="108"/>
      <c r="H23" s="38">
        <v>-20</v>
      </c>
      <c r="I23" s="108"/>
      <c r="J23" s="108"/>
      <c r="K23" s="108"/>
      <c r="L23" s="3" t="s">
        <v>998</v>
      </c>
      <c r="M23" s="3" t="s">
        <v>7707</v>
      </c>
      <c r="N23" s="3" t="s">
        <v>3612</v>
      </c>
    </row>
    <row r="24" spans="1:14" s="3" customFormat="1" x14ac:dyDescent="0.25">
      <c r="A24" s="365">
        <v>45118</v>
      </c>
      <c r="B24" s="354" t="s">
        <v>7870</v>
      </c>
      <c r="C24" s="108"/>
      <c r="D24" s="108"/>
      <c r="E24" s="108"/>
      <c r="F24" s="108"/>
      <c r="G24" s="108"/>
      <c r="H24" s="108"/>
      <c r="I24" s="108"/>
      <c r="J24" s="108">
        <v>200</v>
      </c>
      <c r="K24" s="108"/>
      <c r="L24" s="3" t="s">
        <v>2951</v>
      </c>
    </row>
    <row r="25" spans="1:14" s="3" customFormat="1" x14ac:dyDescent="0.25">
      <c r="A25" s="55">
        <v>45118</v>
      </c>
      <c r="B25" s="13" t="s">
        <v>63</v>
      </c>
      <c r="C25" s="38">
        <v>-70</v>
      </c>
      <c r="D25" s="38">
        <v>-65</v>
      </c>
      <c r="E25" s="38">
        <v>-150</v>
      </c>
      <c r="F25" s="108"/>
      <c r="G25" s="38">
        <v>-30</v>
      </c>
      <c r="H25" s="108"/>
      <c r="I25" s="108"/>
      <c r="J25" s="108"/>
      <c r="K25" s="108"/>
      <c r="L25" s="3" t="s">
        <v>998</v>
      </c>
      <c r="M25" s="3" t="s">
        <v>7707</v>
      </c>
      <c r="N25" s="3" t="s">
        <v>3612</v>
      </c>
    </row>
    <row r="26" spans="1:14" s="62" customFormat="1" ht="17" thickBot="1" x14ac:dyDescent="0.3">
      <c r="A26" s="55" t="s">
        <v>7907</v>
      </c>
      <c r="B26" s="75" t="s">
        <v>63</v>
      </c>
      <c r="C26" s="38">
        <v>-100</v>
      </c>
      <c r="D26" s="38"/>
      <c r="E26" s="38"/>
      <c r="F26" s="38"/>
      <c r="G26" s="38"/>
      <c r="H26" s="38"/>
      <c r="I26" s="38"/>
      <c r="J26" s="38"/>
      <c r="K26" s="38"/>
      <c r="L26" s="3" t="s">
        <v>998</v>
      </c>
      <c r="M26" s="3" t="s">
        <v>7707</v>
      </c>
      <c r="N26" s="62" t="s">
        <v>3612</v>
      </c>
    </row>
    <row r="27" spans="1:14" s="62" customFormat="1" ht="17" thickBot="1" x14ac:dyDescent="0.3">
      <c r="A27" s="33" t="s">
        <v>8050</v>
      </c>
      <c r="B27" s="54"/>
      <c r="C27" s="64">
        <f>SUM(C20:C26)</f>
        <v>368</v>
      </c>
      <c r="D27" s="64">
        <f t="shared" ref="D27:K27" si="4">SUM(D20:D26)</f>
        <v>453</v>
      </c>
      <c r="E27" s="64">
        <f t="shared" si="4"/>
        <v>120</v>
      </c>
      <c r="F27" s="64">
        <f t="shared" si="4"/>
        <v>48</v>
      </c>
      <c r="G27" s="64">
        <f t="shared" si="4"/>
        <v>111</v>
      </c>
      <c r="H27" s="64">
        <f t="shared" si="4"/>
        <v>20</v>
      </c>
      <c r="I27" s="64">
        <f t="shared" si="4"/>
        <v>140</v>
      </c>
      <c r="J27" s="64">
        <f>SUM(J20:J26)</f>
        <v>0</v>
      </c>
      <c r="K27" s="64">
        <f t="shared" si="4"/>
        <v>0</v>
      </c>
      <c r="L27" s="3"/>
    </row>
    <row r="28" spans="1:14" ht="17" thickBot="1" x14ac:dyDescent="0.3">
      <c r="A28" s="256"/>
      <c r="B28" s="213"/>
      <c r="C28" s="84"/>
      <c r="D28" s="84"/>
      <c r="E28" s="84"/>
      <c r="F28" s="84"/>
      <c r="G28" s="84"/>
      <c r="H28" s="84"/>
      <c r="I28" s="84"/>
      <c r="J28" s="84"/>
      <c r="K28" s="84"/>
      <c r="L28" s="3"/>
      <c r="M28" s="318"/>
    </row>
    <row r="29" spans="1:14" s="68" customFormat="1" ht="17" thickBot="1" x14ac:dyDescent="0.3">
      <c r="A29" s="33" t="s">
        <v>8615</v>
      </c>
      <c r="B29" s="54"/>
      <c r="C29" s="64">
        <f t="shared" ref="C29:K29" si="5">SUM(C27:C28)</f>
        <v>368</v>
      </c>
      <c r="D29" s="64">
        <f t="shared" si="5"/>
        <v>453</v>
      </c>
      <c r="E29" s="64">
        <f t="shared" si="5"/>
        <v>120</v>
      </c>
      <c r="F29" s="64">
        <f t="shared" si="5"/>
        <v>48</v>
      </c>
      <c r="G29" s="64">
        <f t="shared" si="5"/>
        <v>111</v>
      </c>
      <c r="H29" s="64">
        <f t="shared" si="5"/>
        <v>20</v>
      </c>
      <c r="I29" s="64">
        <f t="shared" si="5"/>
        <v>140</v>
      </c>
      <c r="J29" s="64">
        <f t="shared" si="5"/>
        <v>0</v>
      </c>
      <c r="K29" s="64">
        <f t="shared" si="5"/>
        <v>0</v>
      </c>
      <c r="L29" s="103" t="s">
        <v>8667</v>
      </c>
    </row>
    <row r="30" spans="1:14" s="3" customFormat="1" ht="17" thickBot="1" x14ac:dyDescent="0.3">
      <c r="A30" s="55" t="s">
        <v>8366</v>
      </c>
      <c r="B30" s="53" t="s">
        <v>8365</v>
      </c>
      <c r="C30" s="38">
        <v>100</v>
      </c>
      <c r="D30" s="38">
        <v>180</v>
      </c>
      <c r="E30" s="108"/>
      <c r="F30" s="108"/>
      <c r="G30" s="108"/>
      <c r="H30" s="108"/>
      <c r="I30" s="108"/>
      <c r="J30" s="108"/>
      <c r="K30" s="108"/>
      <c r="L30" s="62" t="s">
        <v>989</v>
      </c>
      <c r="M30" s="3" t="s">
        <v>7279</v>
      </c>
    </row>
    <row r="31" spans="1:14" s="68" customFormat="1" ht="17" thickBot="1" x14ac:dyDescent="0.3">
      <c r="A31" s="33" t="s">
        <v>8616</v>
      </c>
      <c r="B31" s="54"/>
      <c r="C31" s="64">
        <f>SUM(C29:C30)</f>
        <v>468</v>
      </c>
      <c r="D31" s="64">
        <f t="shared" ref="D31:K31" si="6">SUM(D29:D30)</f>
        <v>633</v>
      </c>
      <c r="E31" s="64">
        <f t="shared" si="6"/>
        <v>120</v>
      </c>
      <c r="F31" s="64">
        <f t="shared" si="6"/>
        <v>48</v>
      </c>
      <c r="G31" s="64">
        <f t="shared" si="6"/>
        <v>111</v>
      </c>
      <c r="H31" s="64">
        <f t="shared" si="6"/>
        <v>20</v>
      </c>
      <c r="I31" s="64">
        <f t="shared" si="6"/>
        <v>140</v>
      </c>
      <c r="J31" s="64">
        <f t="shared" si="6"/>
        <v>0</v>
      </c>
      <c r="K31" s="64">
        <f t="shared" si="6"/>
        <v>0</v>
      </c>
      <c r="L31" s="103" t="s">
        <v>8667</v>
      </c>
    </row>
    <row r="32" spans="1:14" x14ac:dyDescent="0.25">
      <c r="A32" s="256" t="s">
        <v>8538</v>
      </c>
      <c r="B32" s="213" t="s">
        <v>6189</v>
      </c>
      <c r="C32" s="1341">
        <v>100</v>
      </c>
      <c r="D32" s="1341">
        <v>150</v>
      </c>
      <c r="E32" s="84"/>
      <c r="F32" s="1341">
        <v>8</v>
      </c>
      <c r="G32" s="84"/>
      <c r="H32" s="84"/>
      <c r="I32" s="84"/>
      <c r="J32" s="84"/>
      <c r="K32" s="84"/>
      <c r="L32" s="3" t="s">
        <v>989</v>
      </c>
      <c r="M32" s="318" t="s">
        <v>8591</v>
      </c>
      <c r="N32" s="65" t="s">
        <v>9327</v>
      </c>
    </row>
    <row r="33" spans="1:14" s="58" customFormat="1" ht="17" thickBot="1" x14ac:dyDescent="0.3">
      <c r="A33" s="256" t="s">
        <v>8556</v>
      </c>
      <c r="B33" s="53" t="s">
        <v>8557</v>
      </c>
      <c r="C33" s="1341">
        <v>80</v>
      </c>
      <c r="D33" s="1341">
        <v>100</v>
      </c>
      <c r="E33" s="300"/>
      <c r="F33" s="1489"/>
      <c r="G33" s="1341">
        <v>70</v>
      </c>
      <c r="H33" s="300"/>
      <c r="I33" s="300"/>
      <c r="J33" s="300"/>
      <c r="K33" s="300"/>
      <c r="L33" s="3" t="s">
        <v>989</v>
      </c>
      <c r="M33" s="318" t="s">
        <v>8591</v>
      </c>
    </row>
    <row r="34" spans="1:14" s="68" customFormat="1" ht="17" thickBot="1" x14ac:dyDescent="0.3">
      <c r="A34" s="40" t="s">
        <v>8617</v>
      </c>
      <c r="B34" s="258"/>
      <c r="C34" s="86">
        <f>SUM(C31:C33)</f>
        <v>648</v>
      </c>
      <c r="D34" s="86">
        <f>SUM(D31:D33)</f>
        <v>883</v>
      </c>
      <c r="E34" s="86">
        <f t="shared" ref="E34:K34" si="7">SUM(E31:E33)</f>
        <v>120</v>
      </c>
      <c r="F34" s="86">
        <f t="shared" si="7"/>
        <v>56</v>
      </c>
      <c r="G34" s="86">
        <f t="shared" si="7"/>
        <v>181</v>
      </c>
      <c r="H34" s="86">
        <f t="shared" si="7"/>
        <v>20</v>
      </c>
      <c r="I34" s="86">
        <f t="shared" si="7"/>
        <v>140</v>
      </c>
      <c r="J34" s="85">
        <f t="shared" si="7"/>
        <v>0</v>
      </c>
      <c r="K34" s="85">
        <f t="shared" si="7"/>
        <v>0</v>
      </c>
      <c r="L34" s="103" t="s">
        <v>8667</v>
      </c>
    </row>
    <row r="35" spans="1:14" s="58" customFormat="1" x14ac:dyDescent="0.25">
      <c r="A35" s="256" t="s">
        <v>8627</v>
      </c>
      <c r="B35" s="53" t="s">
        <v>8628</v>
      </c>
      <c r="C35" s="300"/>
      <c r="D35" s="1341">
        <v>100</v>
      </c>
      <c r="E35" s="300"/>
      <c r="F35" s="1341">
        <v>24</v>
      </c>
      <c r="G35" s="1341">
        <v>110</v>
      </c>
      <c r="H35" s="300"/>
      <c r="I35" s="300"/>
      <c r="J35" s="300"/>
      <c r="K35" s="300"/>
      <c r="L35" s="3" t="s">
        <v>998</v>
      </c>
      <c r="M35" s="318" t="s">
        <v>8591</v>
      </c>
      <c r="N35" s="58" t="s">
        <v>9372</v>
      </c>
    </row>
    <row r="36" spans="1:14" s="58" customFormat="1" x14ac:dyDescent="0.25">
      <c r="A36" s="55" t="s">
        <v>8654</v>
      </c>
      <c r="B36" s="53" t="s">
        <v>8656</v>
      </c>
      <c r="C36" s="84"/>
      <c r="D36" s="1341">
        <v>210</v>
      </c>
      <c r="E36" s="300"/>
      <c r="F36" s="1341">
        <v>8</v>
      </c>
      <c r="G36" s="1341"/>
      <c r="H36" s="300"/>
      <c r="I36" s="300"/>
      <c r="J36" s="300"/>
      <c r="K36" s="300"/>
      <c r="L36" s="3" t="s">
        <v>989</v>
      </c>
      <c r="M36" s="318" t="s">
        <v>8591</v>
      </c>
    </row>
    <row r="37" spans="1:14" s="58" customFormat="1" ht="17" thickBot="1" x14ac:dyDescent="0.3">
      <c r="A37" s="1613" t="s">
        <v>8654</v>
      </c>
      <c r="B37" s="537" t="s">
        <v>8660</v>
      </c>
      <c r="C37" s="300"/>
      <c r="D37" s="1489"/>
      <c r="E37" s="300">
        <v>-10</v>
      </c>
      <c r="F37" s="300"/>
      <c r="G37" s="1489"/>
      <c r="H37" s="300"/>
      <c r="I37" s="300"/>
      <c r="J37" s="300"/>
      <c r="K37" s="300"/>
      <c r="L37" s="3" t="s">
        <v>8473</v>
      </c>
    </row>
    <row r="38" spans="1:14" s="68" customFormat="1" ht="17" thickBot="1" x14ac:dyDescent="0.3">
      <c r="A38" s="40" t="s">
        <v>9054</v>
      </c>
      <c r="B38" s="258"/>
      <c r="C38" s="86">
        <f>SUM(C34:C37)</f>
        <v>648</v>
      </c>
      <c r="D38" s="86">
        <f t="shared" ref="D38:K38" si="8">SUM(D34:D37)</f>
        <v>1193</v>
      </c>
      <c r="E38" s="86">
        <f>SUM(E34:E37)</f>
        <v>110</v>
      </c>
      <c r="F38" s="86">
        <f t="shared" si="8"/>
        <v>88</v>
      </c>
      <c r="G38" s="86">
        <f t="shared" si="8"/>
        <v>291</v>
      </c>
      <c r="H38" s="86">
        <f t="shared" si="8"/>
        <v>20</v>
      </c>
      <c r="I38" s="86">
        <f t="shared" si="8"/>
        <v>140</v>
      </c>
      <c r="J38" s="85">
        <f t="shared" si="8"/>
        <v>0</v>
      </c>
      <c r="K38" s="85">
        <f t="shared" si="8"/>
        <v>0</v>
      </c>
      <c r="L38" s="103" t="s">
        <v>8667</v>
      </c>
    </row>
    <row r="39" spans="1:14" s="58" customFormat="1" x14ac:dyDescent="0.25">
      <c r="A39" s="69" t="s">
        <v>8838</v>
      </c>
      <c r="B39" s="213" t="s">
        <v>63</v>
      </c>
      <c r="C39" s="1341">
        <v>-85</v>
      </c>
      <c r="D39" s="1341">
        <v>-410</v>
      </c>
      <c r="E39" s="1341">
        <v>-75</v>
      </c>
      <c r="F39" s="1341">
        <v>-35</v>
      </c>
      <c r="G39" s="1341">
        <v>-30</v>
      </c>
      <c r="H39" s="300"/>
      <c r="I39" s="300"/>
      <c r="J39" s="300"/>
      <c r="K39" s="300"/>
      <c r="L39" s="58" t="s">
        <v>989</v>
      </c>
      <c r="M39" s="58" t="s">
        <v>8667</v>
      </c>
    </row>
    <row r="40" spans="1:14" s="58" customFormat="1" ht="17" thickBot="1" x14ac:dyDescent="0.3">
      <c r="A40" s="817">
        <v>45355</v>
      </c>
      <c r="B40" s="213" t="s">
        <v>63</v>
      </c>
      <c r="C40" s="1341">
        <v>-274</v>
      </c>
      <c r="D40" s="1341">
        <v>-218</v>
      </c>
      <c r="E40" s="1341">
        <v>-33</v>
      </c>
      <c r="F40" s="1489"/>
      <c r="G40" s="1341">
        <v>-159</v>
      </c>
      <c r="H40" s="300"/>
      <c r="I40" s="300"/>
      <c r="J40" s="300"/>
      <c r="K40" s="300"/>
      <c r="L40" s="58" t="s">
        <v>8473</v>
      </c>
    </row>
    <row r="41" spans="1:14" s="68" customFormat="1" ht="17" thickBot="1" x14ac:dyDescent="0.3">
      <c r="A41" s="40" t="s">
        <v>9055</v>
      </c>
      <c r="B41" s="258"/>
      <c r="C41" s="86">
        <f>SUM(C38:C40)</f>
        <v>289</v>
      </c>
      <c r="D41" s="86">
        <f t="shared" ref="D41:K41" si="9">SUM(D38:D40)</f>
        <v>565</v>
      </c>
      <c r="E41" s="86">
        <f t="shared" si="9"/>
        <v>2</v>
      </c>
      <c r="F41" s="86">
        <f t="shared" si="9"/>
        <v>53</v>
      </c>
      <c r="G41" s="86">
        <f t="shared" si="9"/>
        <v>102</v>
      </c>
      <c r="H41" s="86">
        <f t="shared" si="9"/>
        <v>20</v>
      </c>
      <c r="I41" s="86">
        <f t="shared" si="9"/>
        <v>140</v>
      </c>
      <c r="J41" s="85">
        <f t="shared" si="9"/>
        <v>0</v>
      </c>
      <c r="K41" s="85">
        <f t="shared" si="9"/>
        <v>0</v>
      </c>
      <c r="L41" s="103" t="s">
        <v>8667</v>
      </c>
    </row>
    <row r="42" spans="1:14" s="58" customFormat="1" ht="17" thickBot="1" x14ac:dyDescent="0.3">
      <c r="A42" s="55"/>
      <c r="B42" s="213"/>
      <c r="C42" s="84"/>
      <c r="D42" s="84"/>
      <c r="E42" s="300"/>
      <c r="F42" s="300"/>
      <c r="G42" s="300"/>
      <c r="H42" s="300"/>
      <c r="I42" s="300"/>
      <c r="J42" s="300"/>
      <c r="K42" s="300"/>
    </row>
    <row r="43" spans="1:14" s="68" customFormat="1" ht="17" thickBot="1" x14ac:dyDescent="0.3">
      <c r="A43" s="40" t="s">
        <v>9580</v>
      </c>
      <c r="B43" s="258"/>
      <c r="C43" s="86">
        <f>SUM(C41:C42)</f>
        <v>289</v>
      </c>
      <c r="D43" s="86">
        <f t="shared" ref="D43:K43" si="10">SUM(D41:D42)</f>
        <v>565</v>
      </c>
      <c r="E43" s="86">
        <f t="shared" si="10"/>
        <v>2</v>
      </c>
      <c r="F43" s="86">
        <f t="shared" si="10"/>
        <v>53</v>
      </c>
      <c r="G43" s="86">
        <f t="shared" si="10"/>
        <v>102</v>
      </c>
      <c r="H43" s="86">
        <f t="shared" si="10"/>
        <v>20</v>
      </c>
      <c r="I43" s="86">
        <f t="shared" si="10"/>
        <v>140</v>
      </c>
      <c r="J43" s="85">
        <f t="shared" si="10"/>
        <v>0</v>
      </c>
      <c r="K43" s="85">
        <f t="shared" si="10"/>
        <v>0</v>
      </c>
      <c r="L43" s="103"/>
    </row>
    <row r="44" spans="1:14" s="58" customFormat="1" x14ac:dyDescent="0.25">
      <c r="A44" s="55" t="s">
        <v>9287</v>
      </c>
      <c r="B44" s="213" t="s">
        <v>63</v>
      </c>
      <c r="C44" s="1341">
        <v>-100</v>
      </c>
      <c r="D44" s="1341">
        <v>-250</v>
      </c>
      <c r="E44" s="300"/>
      <c r="F44" s="300"/>
      <c r="G44" s="300"/>
      <c r="H44" s="300"/>
      <c r="I44" s="300"/>
      <c r="J44" s="300"/>
      <c r="K44" s="300"/>
      <c r="L44" s="58" t="s">
        <v>998</v>
      </c>
    </row>
    <row r="45" spans="1:14" s="58" customFormat="1" x14ac:dyDescent="0.25">
      <c r="A45" s="12">
        <v>45388</v>
      </c>
      <c r="B45" s="213" t="s">
        <v>63</v>
      </c>
      <c r="C45" s="1341">
        <v>-4</v>
      </c>
      <c r="D45" s="1341">
        <v>-282</v>
      </c>
      <c r="E45" s="1341">
        <v>-2</v>
      </c>
      <c r="F45" s="1341">
        <v>-53</v>
      </c>
      <c r="G45" s="1341">
        <v>-16</v>
      </c>
      <c r="H45" s="1341">
        <v>-20</v>
      </c>
      <c r="I45" s="300"/>
      <c r="J45" s="300"/>
      <c r="K45" s="300"/>
      <c r="L45" s="58" t="s">
        <v>989</v>
      </c>
    </row>
    <row r="46" spans="1:14" s="58" customFormat="1" ht="17" thickBot="1" x14ac:dyDescent="0.3">
      <c r="A46" s="55">
        <v>45418</v>
      </c>
      <c r="B46" s="213" t="s">
        <v>63</v>
      </c>
      <c r="C46" s="1341">
        <v>-184</v>
      </c>
      <c r="D46" s="1489"/>
      <c r="E46" s="1489"/>
      <c r="F46" s="1489"/>
      <c r="G46" s="1341">
        <v>-69</v>
      </c>
      <c r="H46" s="1489"/>
      <c r="I46" s="1341">
        <v>-126</v>
      </c>
      <c r="J46" s="300"/>
      <c r="K46" s="300"/>
      <c r="L46" s="58" t="s">
        <v>8473</v>
      </c>
    </row>
    <row r="47" spans="1:14" s="68" customFormat="1" ht="17" thickBot="1" x14ac:dyDescent="0.3">
      <c r="A47" s="40" t="s">
        <v>9581</v>
      </c>
      <c r="B47" s="258"/>
      <c r="C47" s="86">
        <f>SUM(C43:C46)</f>
        <v>1</v>
      </c>
      <c r="D47" s="86">
        <f t="shared" ref="D47:K47" si="11">SUM(D43:D46)</f>
        <v>33</v>
      </c>
      <c r="E47" s="86">
        <f t="shared" si="11"/>
        <v>0</v>
      </c>
      <c r="F47" s="86">
        <f t="shared" si="11"/>
        <v>0</v>
      </c>
      <c r="G47" s="86">
        <f t="shared" si="11"/>
        <v>17</v>
      </c>
      <c r="H47" s="86">
        <f t="shared" si="11"/>
        <v>0</v>
      </c>
      <c r="I47" s="86">
        <f t="shared" si="11"/>
        <v>14</v>
      </c>
      <c r="J47" s="85">
        <f t="shared" si="11"/>
        <v>0</v>
      </c>
      <c r="K47" s="85">
        <f t="shared" si="11"/>
        <v>0</v>
      </c>
      <c r="L47" s="103"/>
    </row>
    <row r="48" spans="1:14" s="58" customFormat="1" x14ac:dyDescent="0.25">
      <c r="A48" s="55"/>
      <c r="B48" s="213"/>
      <c r="C48" s="84"/>
      <c r="D48" s="84"/>
      <c r="E48" s="300"/>
      <c r="F48" s="300"/>
      <c r="G48" s="300"/>
      <c r="H48" s="300"/>
      <c r="I48" s="300"/>
      <c r="J48" s="300"/>
      <c r="K48" s="300"/>
    </row>
    <row r="49" spans="1:12" s="58" customFormat="1" x14ac:dyDescent="0.25">
      <c r="A49" s="55"/>
      <c r="B49" s="213"/>
      <c r="C49" s="84"/>
      <c r="D49" s="84"/>
      <c r="E49" s="300"/>
      <c r="F49" s="300"/>
      <c r="G49" s="300"/>
      <c r="H49" s="300"/>
      <c r="I49" s="300"/>
      <c r="J49" s="300"/>
      <c r="K49" s="300"/>
    </row>
    <row r="50" spans="1:12" s="58" customFormat="1" x14ac:dyDescent="0.25">
      <c r="A50" s="55"/>
      <c r="B50" s="213"/>
      <c r="C50" s="84"/>
      <c r="D50" s="84"/>
      <c r="E50" s="300"/>
      <c r="F50" s="300"/>
      <c r="G50" s="300"/>
      <c r="H50" s="300"/>
      <c r="I50" s="300"/>
      <c r="J50" s="300"/>
      <c r="K50" s="300"/>
    </row>
    <row r="51" spans="1:12" x14ac:dyDescent="0.2">
      <c r="A51" s="817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58"/>
    </row>
    <row r="52" spans="1:12" s="58" customFormat="1" ht="17" thickBot="1" x14ac:dyDescent="0.25">
      <c r="A52" s="300"/>
      <c r="B52" s="300"/>
      <c r="C52" s="300"/>
      <c r="D52" s="300"/>
      <c r="E52" s="300"/>
      <c r="F52" s="300"/>
      <c r="G52" s="300"/>
      <c r="H52" s="300"/>
      <c r="I52" s="300"/>
      <c r="J52" s="300"/>
      <c r="K52" s="300"/>
    </row>
    <row r="53" spans="1:12" s="58" customFormat="1" x14ac:dyDescent="0.25">
      <c r="A53" s="1645"/>
      <c r="B53" s="1645"/>
      <c r="C53" s="623" t="s">
        <v>26</v>
      </c>
      <c r="D53" s="1691" t="s">
        <v>3</v>
      </c>
      <c r="E53" s="1691" t="s">
        <v>27</v>
      </c>
      <c r="F53" s="1691" t="s">
        <v>7304</v>
      </c>
      <c r="G53" s="1691" t="s">
        <v>10</v>
      </c>
      <c r="H53" s="1691" t="s">
        <v>17</v>
      </c>
      <c r="I53" s="1691" t="s">
        <v>29</v>
      </c>
      <c r="J53" s="1691" t="s">
        <v>4</v>
      </c>
      <c r="K53" s="1692"/>
    </row>
    <row r="54" spans="1:12" s="102" customFormat="1" x14ac:dyDescent="0.25">
      <c r="A54" s="1694" t="s">
        <v>8826</v>
      </c>
      <c r="B54" s="1694"/>
      <c r="C54" s="1335"/>
      <c r="D54" s="235"/>
      <c r="E54" s="235"/>
      <c r="F54" s="1335"/>
      <c r="G54" s="882"/>
      <c r="H54" s="882"/>
    </row>
    <row r="55" spans="1:12" s="58" customFormat="1" x14ac:dyDescent="0.2">
      <c r="A55" s="1645"/>
      <c r="B55" s="1645"/>
      <c r="C55" s="585"/>
      <c r="D55" s="585"/>
      <c r="E55" s="585"/>
      <c r="F55" s="585"/>
      <c r="G55" s="585"/>
      <c r="H55" s="585"/>
      <c r="I55" s="585"/>
      <c r="J55" s="585"/>
      <c r="K55" s="585"/>
    </row>
    <row r="56" spans="1:12" x14ac:dyDescent="0.25">
      <c r="A56" s="59" t="s">
        <v>7395</v>
      </c>
      <c r="B56" s="59"/>
      <c r="C56" s="235"/>
      <c r="D56" s="1335"/>
      <c r="E56" s="1335"/>
      <c r="F56" s="1335"/>
      <c r="G56" s="1335"/>
      <c r="H56" s="1335"/>
      <c r="I56" s="1335"/>
      <c r="J56" s="1335"/>
      <c r="K56" s="882"/>
    </row>
    <row r="57" spans="1:12" x14ac:dyDescent="0.2">
      <c r="A57" s="58" t="s">
        <v>7183</v>
      </c>
      <c r="D57" s="764" t="s">
        <v>8590</v>
      </c>
      <c r="E57" s="764"/>
    </row>
    <row r="58" spans="1:12" x14ac:dyDescent="0.2">
      <c r="A58" s="58" t="s">
        <v>7184</v>
      </c>
      <c r="D58" s="764" t="s">
        <v>8495</v>
      </c>
      <c r="E58" s="764"/>
    </row>
    <row r="59" spans="1:12" x14ac:dyDescent="0.2">
      <c r="A59" s="58"/>
      <c r="D59" s="764" t="s">
        <v>8496</v>
      </c>
      <c r="E59" s="764"/>
    </row>
    <row r="60" spans="1:12" x14ac:dyDescent="0.2">
      <c r="A60" s="58" t="s">
        <v>7185</v>
      </c>
      <c r="D60" s="764" t="s">
        <v>8497</v>
      </c>
      <c r="E60" s="764"/>
    </row>
    <row r="61" spans="1:12" x14ac:dyDescent="0.2">
      <c r="A61" s="58" t="s">
        <v>7186</v>
      </c>
      <c r="D61" s="764" t="s">
        <v>8498</v>
      </c>
      <c r="E61" s="764"/>
    </row>
    <row r="62" spans="1:12" x14ac:dyDescent="0.2">
      <c r="D62" s="764" t="s">
        <v>8499</v>
      </c>
      <c r="E62" s="764"/>
    </row>
  </sheetData>
  <pageMargins left="0.7" right="0.7" top="0.75" bottom="0.75" header="0.3" footer="0.3"/>
  <pageSetup orientation="portrait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N57"/>
  <sheetViews>
    <sheetView topLeftCell="A33" workbookViewId="0">
      <selection activeCell="C40" sqref="C40"/>
    </sheetView>
  </sheetViews>
  <sheetFormatPr baseColWidth="10" defaultColWidth="8.83203125" defaultRowHeight="16" x14ac:dyDescent="0.2"/>
  <cols>
    <col min="1" max="1" width="13.33203125" style="65" customWidth="1"/>
    <col min="2" max="2" width="25.83203125" style="65" customWidth="1"/>
    <col min="3" max="10" width="10.5" style="65" customWidth="1"/>
    <col min="11" max="11" width="12.83203125" style="65" customWidth="1"/>
    <col min="12" max="12" width="10.1640625" style="65" customWidth="1"/>
    <col min="13" max="247" width="8.83203125" style="65"/>
    <col min="248" max="248" width="11" style="65" customWidth="1"/>
    <col min="249" max="249" width="18.33203125" style="65" customWidth="1"/>
    <col min="250" max="251" width="8.1640625" style="65" customWidth="1"/>
    <col min="252" max="252" width="8.6640625" style="65" customWidth="1"/>
    <col min="253" max="253" width="8.1640625" style="65" customWidth="1"/>
    <col min="254" max="254" width="7.83203125" style="65" customWidth="1"/>
    <col min="255" max="255" width="7.5" style="65" customWidth="1"/>
    <col min="256" max="503" width="8.83203125" style="65"/>
    <col min="504" max="504" width="11" style="65" customWidth="1"/>
    <col min="505" max="505" width="18.33203125" style="65" customWidth="1"/>
    <col min="506" max="507" width="8.1640625" style="65" customWidth="1"/>
    <col min="508" max="508" width="8.6640625" style="65" customWidth="1"/>
    <col min="509" max="509" width="8.1640625" style="65" customWidth="1"/>
    <col min="510" max="510" width="7.83203125" style="65" customWidth="1"/>
    <col min="511" max="511" width="7.5" style="65" customWidth="1"/>
    <col min="512" max="759" width="8.83203125" style="65"/>
    <col min="760" max="760" width="11" style="65" customWidth="1"/>
    <col min="761" max="761" width="18.33203125" style="65" customWidth="1"/>
    <col min="762" max="763" width="8.1640625" style="65" customWidth="1"/>
    <col min="764" max="764" width="8.6640625" style="65" customWidth="1"/>
    <col min="765" max="765" width="8.1640625" style="65" customWidth="1"/>
    <col min="766" max="766" width="7.83203125" style="65" customWidth="1"/>
    <col min="767" max="767" width="7.5" style="65" customWidth="1"/>
    <col min="768" max="1015" width="8.83203125" style="65"/>
    <col min="1016" max="1016" width="11" style="65" customWidth="1"/>
    <col min="1017" max="1017" width="18.33203125" style="65" customWidth="1"/>
    <col min="1018" max="1019" width="8.1640625" style="65" customWidth="1"/>
    <col min="1020" max="1020" width="8.6640625" style="65" customWidth="1"/>
    <col min="1021" max="1021" width="8.1640625" style="65" customWidth="1"/>
    <col min="1022" max="1022" width="7.83203125" style="65" customWidth="1"/>
    <col min="1023" max="1023" width="7.5" style="65" customWidth="1"/>
    <col min="1024" max="1271" width="8.83203125" style="65"/>
    <col min="1272" max="1272" width="11" style="65" customWidth="1"/>
    <col min="1273" max="1273" width="18.33203125" style="65" customWidth="1"/>
    <col min="1274" max="1275" width="8.1640625" style="65" customWidth="1"/>
    <col min="1276" max="1276" width="8.6640625" style="65" customWidth="1"/>
    <col min="1277" max="1277" width="8.1640625" style="65" customWidth="1"/>
    <col min="1278" max="1278" width="7.83203125" style="65" customWidth="1"/>
    <col min="1279" max="1279" width="7.5" style="65" customWidth="1"/>
    <col min="1280" max="1527" width="8.83203125" style="65"/>
    <col min="1528" max="1528" width="11" style="65" customWidth="1"/>
    <col min="1529" max="1529" width="18.33203125" style="65" customWidth="1"/>
    <col min="1530" max="1531" width="8.1640625" style="65" customWidth="1"/>
    <col min="1532" max="1532" width="8.6640625" style="65" customWidth="1"/>
    <col min="1533" max="1533" width="8.1640625" style="65" customWidth="1"/>
    <col min="1534" max="1534" width="7.83203125" style="65" customWidth="1"/>
    <col min="1535" max="1535" width="7.5" style="65" customWidth="1"/>
    <col min="1536" max="1783" width="8.83203125" style="65"/>
    <col min="1784" max="1784" width="11" style="65" customWidth="1"/>
    <col min="1785" max="1785" width="18.33203125" style="65" customWidth="1"/>
    <col min="1786" max="1787" width="8.1640625" style="65" customWidth="1"/>
    <col min="1788" max="1788" width="8.6640625" style="65" customWidth="1"/>
    <col min="1789" max="1789" width="8.1640625" style="65" customWidth="1"/>
    <col min="1790" max="1790" width="7.83203125" style="65" customWidth="1"/>
    <col min="1791" max="1791" width="7.5" style="65" customWidth="1"/>
    <col min="1792" max="2039" width="8.83203125" style="65"/>
    <col min="2040" max="2040" width="11" style="65" customWidth="1"/>
    <col min="2041" max="2041" width="18.33203125" style="65" customWidth="1"/>
    <col min="2042" max="2043" width="8.1640625" style="65" customWidth="1"/>
    <col min="2044" max="2044" width="8.6640625" style="65" customWidth="1"/>
    <col min="2045" max="2045" width="8.1640625" style="65" customWidth="1"/>
    <col min="2046" max="2046" width="7.83203125" style="65" customWidth="1"/>
    <col min="2047" max="2047" width="7.5" style="65" customWidth="1"/>
    <col min="2048" max="2295" width="8.83203125" style="65"/>
    <col min="2296" max="2296" width="11" style="65" customWidth="1"/>
    <col min="2297" max="2297" width="18.33203125" style="65" customWidth="1"/>
    <col min="2298" max="2299" width="8.1640625" style="65" customWidth="1"/>
    <col min="2300" max="2300" width="8.6640625" style="65" customWidth="1"/>
    <col min="2301" max="2301" width="8.1640625" style="65" customWidth="1"/>
    <col min="2302" max="2302" width="7.83203125" style="65" customWidth="1"/>
    <col min="2303" max="2303" width="7.5" style="65" customWidth="1"/>
    <col min="2304" max="2551" width="8.83203125" style="65"/>
    <col min="2552" max="2552" width="11" style="65" customWidth="1"/>
    <col min="2553" max="2553" width="18.33203125" style="65" customWidth="1"/>
    <col min="2554" max="2555" width="8.1640625" style="65" customWidth="1"/>
    <col min="2556" max="2556" width="8.6640625" style="65" customWidth="1"/>
    <col min="2557" max="2557" width="8.1640625" style="65" customWidth="1"/>
    <col min="2558" max="2558" width="7.83203125" style="65" customWidth="1"/>
    <col min="2559" max="2559" width="7.5" style="65" customWidth="1"/>
    <col min="2560" max="2807" width="8.83203125" style="65"/>
    <col min="2808" max="2808" width="11" style="65" customWidth="1"/>
    <col min="2809" max="2809" width="18.33203125" style="65" customWidth="1"/>
    <col min="2810" max="2811" width="8.1640625" style="65" customWidth="1"/>
    <col min="2812" max="2812" width="8.6640625" style="65" customWidth="1"/>
    <col min="2813" max="2813" width="8.1640625" style="65" customWidth="1"/>
    <col min="2814" max="2814" width="7.83203125" style="65" customWidth="1"/>
    <col min="2815" max="2815" width="7.5" style="65" customWidth="1"/>
    <col min="2816" max="3063" width="8.83203125" style="65"/>
    <col min="3064" max="3064" width="11" style="65" customWidth="1"/>
    <col min="3065" max="3065" width="18.33203125" style="65" customWidth="1"/>
    <col min="3066" max="3067" width="8.1640625" style="65" customWidth="1"/>
    <col min="3068" max="3068" width="8.6640625" style="65" customWidth="1"/>
    <col min="3069" max="3069" width="8.1640625" style="65" customWidth="1"/>
    <col min="3070" max="3070" width="7.83203125" style="65" customWidth="1"/>
    <col min="3071" max="3071" width="7.5" style="65" customWidth="1"/>
    <col min="3072" max="3319" width="8.83203125" style="65"/>
    <col min="3320" max="3320" width="11" style="65" customWidth="1"/>
    <col min="3321" max="3321" width="18.33203125" style="65" customWidth="1"/>
    <col min="3322" max="3323" width="8.1640625" style="65" customWidth="1"/>
    <col min="3324" max="3324" width="8.6640625" style="65" customWidth="1"/>
    <col min="3325" max="3325" width="8.1640625" style="65" customWidth="1"/>
    <col min="3326" max="3326" width="7.83203125" style="65" customWidth="1"/>
    <col min="3327" max="3327" width="7.5" style="65" customWidth="1"/>
    <col min="3328" max="3575" width="8.83203125" style="65"/>
    <col min="3576" max="3576" width="11" style="65" customWidth="1"/>
    <col min="3577" max="3577" width="18.33203125" style="65" customWidth="1"/>
    <col min="3578" max="3579" width="8.1640625" style="65" customWidth="1"/>
    <col min="3580" max="3580" width="8.6640625" style="65" customWidth="1"/>
    <col min="3581" max="3581" width="8.1640625" style="65" customWidth="1"/>
    <col min="3582" max="3582" width="7.83203125" style="65" customWidth="1"/>
    <col min="3583" max="3583" width="7.5" style="65" customWidth="1"/>
    <col min="3584" max="3831" width="8.83203125" style="65"/>
    <col min="3832" max="3832" width="11" style="65" customWidth="1"/>
    <col min="3833" max="3833" width="18.33203125" style="65" customWidth="1"/>
    <col min="3834" max="3835" width="8.1640625" style="65" customWidth="1"/>
    <col min="3836" max="3836" width="8.6640625" style="65" customWidth="1"/>
    <col min="3837" max="3837" width="8.1640625" style="65" customWidth="1"/>
    <col min="3838" max="3838" width="7.83203125" style="65" customWidth="1"/>
    <col min="3839" max="3839" width="7.5" style="65" customWidth="1"/>
    <col min="3840" max="4087" width="8.83203125" style="65"/>
    <col min="4088" max="4088" width="11" style="65" customWidth="1"/>
    <col min="4089" max="4089" width="18.33203125" style="65" customWidth="1"/>
    <col min="4090" max="4091" width="8.1640625" style="65" customWidth="1"/>
    <col min="4092" max="4092" width="8.6640625" style="65" customWidth="1"/>
    <col min="4093" max="4093" width="8.1640625" style="65" customWidth="1"/>
    <col min="4094" max="4094" width="7.83203125" style="65" customWidth="1"/>
    <col min="4095" max="4095" width="7.5" style="65" customWidth="1"/>
    <col min="4096" max="4343" width="8.83203125" style="65"/>
    <col min="4344" max="4344" width="11" style="65" customWidth="1"/>
    <col min="4345" max="4345" width="18.33203125" style="65" customWidth="1"/>
    <col min="4346" max="4347" width="8.1640625" style="65" customWidth="1"/>
    <col min="4348" max="4348" width="8.6640625" style="65" customWidth="1"/>
    <col min="4349" max="4349" width="8.1640625" style="65" customWidth="1"/>
    <col min="4350" max="4350" width="7.83203125" style="65" customWidth="1"/>
    <col min="4351" max="4351" width="7.5" style="65" customWidth="1"/>
    <col min="4352" max="4599" width="8.83203125" style="65"/>
    <col min="4600" max="4600" width="11" style="65" customWidth="1"/>
    <col min="4601" max="4601" width="18.33203125" style="65" customWidth="1"/>
    <col min="4602" max="4603" width="8.1640625" style="65" customWidth="1"/>
    <col min="4604" max="4604" width="8.6640625" style="65" customWidth="1"/>
    <col min="4605" max="4605" width="8.1640625" style="65" customWidth="1"/>
    <col min="4606" max="4606" width="7.83203125" style="65" customWidth="1"/>
    <col min="4607" max="4607" width="7.5" style="65" customWidth="1"/>
    <col min="4608" max="4855" width="8.83203125" style="65"/>
    <col min="4856" max="4856" width="11" style="65" customWidth="1"/>
    <col min="4857" max="4857" width="18.33203125" style="65" customWidth="1"/>
    <col min="4858" max="4859" width="8.1640625" style="65" customWidth="1"/>
    <col min="4860" max="4860" width="8.6640625" style="65" customWidth="1"/>
    <col min="4861" max="4861" width="8.1640625" style="65" customWidth="1"/>
    <col min="4862" max="4862" width="7.83203125" style="65" customWidth="1"/>
    <col min="4863" max="4863" width="7.5" style="65" customWidth="1"/>
    <col min="4864" max="5111" width="8.83203125" style="65"/>
    <col min="5112" max="5112" width="11" style="65" customWidth="1"/>
    <col min="5113" max="5113" width="18.33203125" style="65" customWidth="1"/>
    <col min="5114" max="5115" width="8.1640625" style="65" customWidth="1"/>
    <col min="5116" max="5116" width="8.6640625" style="65" customWidth="1"/>
    <col min="5117" max="5117" width="8.1640625" style="65" customWidth="1"/>
    <col min="5118" max="5118" width="7.83203125" style="65" customWidth="1"/>
    <col min="5119" max="5119" width="7.5" style="65" customWidth="1"/>
    <col min="5120" max="5367" width="8.83203125" style="65"/>
    <col min="5368" max="5368" width="11" style="65" customWidth="1"/>
    <col min="5369" max="5369" width="18.33203125" style="65" customWidth="1"/>
    <col min="5370" max="5371" width="8.1640625" style="65" customWidth="1"/>
    <col min="5372" max="5372" width="8.6640625" style="65" customWidth="1"/>
    <col min="5373" max="5373" width="8.1640625" style="65" customWidth="1"/>
    <col min="5374" max="5374" width="7.83203125" style="65" customWidth="1"/>
    <col min="5375" max="5375" width="7.5" style="65" customWidth="1"/>
    <col min="5376" max="5623" width="8.83203125" style="65"/>
    <col min="5624" max="5624" width="11" style="65" customWidth="1"/>
    <col min="5625" max="5625" width="18.33203125" style="65" customWidth="1"/>
    <col min="5626" max="5627" width="8.1640625" style="65" customWidth="1"/>
    <col min="5628" max="5628" width="8.6640625" style="65" customWidth="1"/>
    <col min="5629" max="5629" width="8.1640625" style="65" customWidth="1"/>
    <col min="5630" max="5630" width="7.83203125" style="65" customWidth="1"/>
    <col min="5631" max="5631" width="7.5" style="65" customWidth="1"/>
    <col min="5632" max="5879" width="8.83203125" style="65"/>
    <col min="5880" max="5880" width="11" style="65" customWidth="1"/>
    <col min="5881" max="5881" width="18.33203125" style="65" customWidth="1"/>
    <col min="5882" max="5883" width="8.1640625" style="65" customWidth="1"/>
    <col min="5884" max="5884" width="8.6640625" style="65" customWidth="1"/>
    <col min="5885" max="5885" width="8.1640625" style="65" customWidth="1"/>
    <col min="5886" max="5886" width="7.83203125" style="65" customWidth="1"/>
    <col min="5887" max="5887" width="7.5" style="65" customWidth="1"/>
    <col min="5888" max="6135" width="8.83203125" style="65"/>
    <col min="6136" max="6136" width="11" style="65" customWidth="1"/>
    <col min="6137" max="6137" width="18.33203125" style="65" customWidth="1"/>
    <col min="6138" max="6139" width="8.1640625" style="65" customWidth="1"/>
    <col min="6140" max="6140" width="8.6640625" style="65" customWidth="1"/>
    <col min="6141" max="6141" width="8.1640625" style="65" customWidth="1"/>
    <col min="6142" max="6142" width="7.83203125" style="65" customWidth="1"/>
    <col min="6143" max="6143" width="7.5" style="65" customWidth="1"/>
    <col min="6144" max="6391" width="8.83203125" style="65"/>
    <col min="6392" max="6392" width="11" style="65" customWidth="1"/>
    <col min="6393" max="6393" width="18.33203125" style="65" customWidth="1"/>
    <col min="6394" max="6395" width="8.1640625" style="65" customWidth="1"/>
    <col min="6396" max="6396" width="8.6640625" style="65" customWidth="1"/>
    <col min="6397" max="6397" width="8.1640625" style="65" customWidth="1"/>
    <col min="6398" max="6398" width="7.83203125" style="65" customWidth="1"/>
    <col min="6399" max="6399" width="7.5" style="65" customWidth="1"/>
    <col min="6400" max="6647" width="8.83203125" style="65"/>
    <col min="6648" max="6648" width="11" style="65" customWidth="1"/>
    <col min="6649" max="6649" width="18.33203125" style="65" customWidth="1"/>
    <col min="6650" max="6651" width="8.1640625" style="65" customWidth="1"/>
    <col min="6652" max="6652" width="8.6640625" style="65" customWidth="1"/>
    <col min="6653" max="6653" width="8.1640625" style="65" customWidth="1"/>
    <col min="6654" max="6654" width="7.83203125" style="65" customWidth="1"/>
    <col min="6655" max="6655" width="7.5" style="65" customWidth="1"/>
    <col min="6656" max="6903" width="8.83203125" style="65"/>
    <col min="6904" max="6904" width="11" style="65" customWidth="1"/>
    <col min="6905" max="6905" width="18.33203125" style="65" customWidth="1"/>
    <col min="6906" max="6907" width="8.1640625" style="65" customWidth="1"/>
    <col min="6908" max="6908" width="8.6640625" style="65" customWidth="1"/>
    <col min="6909" max="6909" width="8.1640625" style="65" customWidth="1"/>
    <col min="6910" max="6910" width="7.83203125" style="65" customWidth="1"/>
    <col min="6911" max="6911" width="7.5" style="65" customWidth="1"/>
    <col min="6912" max="7159" width="8.83203125" style="65"/>
    <col min="7160" max="7160" width="11" style="65" customWidth="1"/>
    <col min="7161" max="7161" width="18.33203125" style="65" customWidth="1"/>
    <col min="7162" max="7163" width="8.1640625" style="65" customWidth="1"/>
    <col min="7164" max="7164" width="8.6640625" style="65" customWidth="1"/>
    <col min="7165" max="7165" width="8.1640625" style="65" customWidth="1"/>
    <col min="7166" max="7166" width="7.83203125" style="65" customWidth="1"/>
    <col min="7167" max="7167" width="7.5" style="65" customWidth="1"/>
    <col min="7168" max="7415" width="8.83203125" style="65"/>
    <col min="7416" max="7416" width="11" style="65" customWidth="1"/>
    <col min="7417" max="7417" width="18.33203125" style="65" customWidth="1"/>
    <col min="7418" max="7419" width="8.1640625" style="65" customWidth="1"/>
    <col min="7420" max="7420" width="8.6640625" style="65" customWidth="1"/>
    <col min="7421" max="7421" width="8.1640625" style="65" customWidth="1"/>
    <col min="7422" max="7422" width="7.83203125" style="65" customWidth="1"/>
    <col min="7423" max="7423" width="7.5" style="65" customWidth="1"/>
    <col min="7424" max="7671" width="8.83203125" style="65"/>
    <col min="7672" max="7672" width="11" style="65" customWidth="1"/>
    <col min="7673" max="7673" width="18.33203125" style="65" customWidth="1"/>
    <col min="7674" max="7675" width="8.1640625" style="65" customWidth="1"/>
    <col min="7676" max="7676" width="8.6640625" style="65" customWidth="1"/>
    <col min="7677" max="7677" width="8.1640625" style="65" customWidth="1"/>
    <col min="7678" max="7678" width="7.83203125" style="65" customWidth="1"/>
    <col min="7679" max="7679" width="7.5" style="65" customWidth="1"/>
    <col min="7680" max="7927" width="8.83203125" style="65"/>
    <col min="7928" max="7928" width="11" style="65" customWidth="1"/>
    <col min="7929" max="7929" width="18.33203125" style="65" customWidth="1"/>
    <col min="7930" max="7931" width="8.1640625" style="65" customWidth="1"/>
    <col min="7932" max="7932" width="8.6640625" style="65" customWidth="1"/>
    <col min="7933" max="7933" width="8.1640625" style="65" customWidth="1"/>
    <col min="7934" max="7934" width="7.83203125" style="65" customWidth="1"/>
    <col min="7935" max="7935" width="7.5" style="65" customWidth="1"/>
    <col min="7936" max="8183" width="8.83203125" style="65"/>
    <col min="8184" max="8184" width="11" style="65" customWidth="1"/>
    <col min="8185" max="8185" width="18.33203125" style="65" customWidth="1"/>
    <col min="8186" max="8187" width="8.1640625" style="65" customWidth="1"/>
    <col min="8188" max="8188" width="8.6640625" style="65" customWidth="1"/>
    <col min="8189" max="8189" width="8.1640625" style="65" customWidth="1"/>
    <col min="8190" max="8190" width="7.83203125" style="65" customWidth="1"/>
    <col min="8191" max="8191" width="7.5" style="65" customWidth="1"/>
    <col min="8192" max="8439" width="8.83203125" style="65"/>
    <col min="8440" max="8440" width="11" style="65" customWidth="1"/>
    <col min="8441" max="8441" width="18.33203125" style="65" customWidth="1"/>
    <col min="8442" max="8443" width="8.1640625" style="65" customWidth="1"/>
    <col min="8444" max="8444" width="8.6640625" style="65" customWidth="1"/>
    <col min="8445" max="8445" width="8.1640625" style="65" customWidth="1"/>
    <col min="8446" max="8446" width="7.83203125" style="65" customWidth="1"/>
    <col min="8447" max="8447" width="7.5" style="65" customWidth="1"/>
    <col min="8448" max="8695" width="8.83203125" style="65"/>
    <col min="8696" max="8696" width="11" style="65" customWidth="1"/>
    <col min="8697" max="8697" width="18.33203125" style="65" customWidth="1"/>
    <col min="8698" max="8699" width="8.1640625" style="65" customWidth="1"/>
    <col min="8700" max="8700" width="8.6640625" style="65" customWidth="1"/>
    <col min="8701" max="8701" width="8.1640625" style="65" customWidth="1"/>
    <col min="8702" max="8702" width="7.83203125" style="65" customWidth="1"/>
    <col min="8703" max="8703" width="7.5" style="65" customWidth="1"/>
    <col min="8704" max="8951" width="8.83203125" style="65"/>
    <col min="8952" max="8952" width="11" style="65" customWidth="1"/>
    <col min="8953" max="8953" width="18.33203125" style="65" customWidth="1"/>
    <col min="8954" max="8955" width="8.1640625" style="65" customWidth="1"/>
    <col min="8956" max="8956" width="8.6640625" style="65" customWidth="1"/>
    <col min="8957" max="8957" width="8.1640625" style="65" customWidth="1"/>
    <col min="8958" max="8958" width="7.83203125" style="65" customWidth="1"/>
    <col min="8959" max="8959" width="7.5" style="65" customWidth="1"/>
    <col min="8960" max="9207" width="8.83203125" style="65"/>
    <col min="9208" max="9208" width="11" style="65" customWidth="1"/>
    <col min="9209" max="9209" width="18.33203125" style="65" customWidth="1"/>
    <col min="9210" max="9211" width="8.1640625" style="65" customWidth="1"/>
    <col min="9212" max="9212" width="8.6640625" style="65" customWidth="1"/>
    <col min="9213" max="9213" width="8.1640625" style="65" customWidth="1"/>
    <col min="9214" max="9214" width="7.83203125" style="65" customWidth="1"/>
    <col min="9215" max="9215" width="7.5" style="65" customWidth="1"/>
    <col min="9216" max="9463" width="8.83203125" style="65"/>
    <col min="9464" max="9464" width="11" style="65" customWidth="1"/>
    <col min="9465" max="9465" width="18.33203125" style="65" customWidth="1"/>
    <col min="9466" max="9467" width="8.1640625" style="65" customWidth="1"/>
    <col min="9468" max="9468" width="8.6640625" style="65" customWidth="1"/>
    <col min="9469" max="9469" width="8.1640625" style="65" customWidth="1"/>
    <col min="9470" max="9470" width="7.83203125" style="65" customWidth="1"/>
    <col min="9471" max="9471" width="7.5" style="65" customWidth="1"/>
    <col min="9472" max="9719" width="8.83203125" style="65"/>
    <col min="9720" max="9720" width="11" style="65" customWidth="1"/>
    <col min="9721" max="9721" width="18.33203125" style="65" customWidth="1"/>
    <col min="9722" max="9723" width="8.1640625" style="65" customWidth="1"/>
    <col min="9724" max="9724" width="8.6640625" style="65" customWidth="1"/>
    <col min="9725" max="9725" width="8.1640625" style="65" customWidth="1"/>
    <col min="9726" max="9726" width="7.83203125" style="65" customWidth="1"/>
    <col min="9727" max="9727" width="7.5" style="65" customWidth="1"/>
    <col min="9728" max="9975" width="8.83203125" style="65"/>
    <col min="9976" max="9976" width="11" style="65" customWidth="1"/>
    <col min="9977" max="9977" width="18.33203125" style="65" customWidth="1"/>
    <col min="9978" max="9979" width="8.1640625" style="65" customWidth="1"/>
    <col min="9980" max="9980" width="8.6640625" style="65" customWidth="1"/>
    <col min="9981" max="9981" width="8.1640625" style="65" customWidth="1"/>
    <col min="9982" max="9982" width="7.83203125" style="65" customWidth="1"/>
    <col min="9983" max="9983" width="7.5" style="65" customWidth="1"/>
    <col min="9984" max="10231" width="8.83203125" style="65"/>
    <col min="10232" max="10232" width="11" style="65" customWidth="1"/>
    <col min="10233" max="10233" width="18.33203125" style="65" customWidth="1"/>
    <col min="10234" max="10235" width="8.1640625" style="65" customWidth="1"/>
    <col min="10236" max="10236" width="8.6640625" style="65" customWidth="1"/>
    <col min="10237" max="10237" width="8.1640625" style="65" customWidth="1"/>
    <col min="10238" max="10238" width="7.83203125" style="65" customWidth="1"/>
    <col min="10239" max="10239" width="7.5" style="65" customWidth="1"/>
    <col min="10240" max="10487" width="8.83203125" style="65"/>
    <col min="10488" max="10488" width="11" style="65" customWidth="1"/>
    <col min="10489" max="10489" width="18.33203125" style="65" customWidth="1"/>
    <col min="10490" max="10491" width="8.1640625" style="65" customWidth="1"/>
    <col min="10492" max="10492" width="8.6640625" style="65" customWidth="1"/>
    <col min="10493" max="10493" width="8.1640625" style="65" customWidth="1"/>
    <col min="10494" max="10494" width="7.83203125" style="65" customWidth="1"/>
    <col min="10495" max="10495" width="7.5" style="65" customWidth="1"/>
    <col min="10496" max="10743" width="8.83203125" style="65"/>
    <col min="10744" max="10744" width="11" style="65" customWidth="1"/>
    <col min="10745" max="10745" width="18.33203125" style="65" customWidth="1"/>
    <col min="10746" max="10747" width="8.1640625" style="65" customWidth="1"/>
    <col min="10748" max="10748" width="8.6640625" style="65" customWidth="1"/>
    <col min="10749" max="10749" width="8.1640625" style="65" customWidth="1"/>
    <col min="10750" max="10750" width="7.83203125" style="65" customWidth="1"/>
    <col min="10751" max="10751" width="7.5" style="65" customWidth="1"/>
    <col min="10752" max="10999" width="8.83203125" style="65"/>
    <col min="11000" max="11000" width="11" style="65" customWidth="1"/>
    <col min="11001" max="11001" width="18.33203125" style="65" customWidth="1"/>
    <col min="11002" max="11003" width="8.1640625" style="65" customWidth="1"/>
    <col min="11004" max="11004" width="8.6640625" style="65" customWidth="1"/>
    <col min="11005" max="11005" width="8.1640625" style="65" customWidth="1"/>
    <col min="11006" max="11006" width="7.83203125" style="65" customWidth="1"/>
    <col min="11007" max="11007" width="7.5" style="65" customWidth="1"/>
    <col min="11008" max="11255" width="8.83203125" style="65"/>
    <col min="11256" max="11256" width="11" style="65" customWidth="1"/>
    <col min="11257" max="11257" width="18.33203125" style="65" customWidth="1"/>
    <col min="11258" max="11259" width="8.1640625" style="65" customWidth="1"/>
    <col min="11260" max="11260" width="8.6640625" style="65" customWidth="1"/>
    <col min="11261" max="11261" width="8.1640625" style="65" customWidth="1"/>
    <col min="11262" max="11262" width="7.83203125" style="65" customWidth="1"/>
    <col min="11263" max="11263" width="7.5" style="65" customWidth="1"/>
    <col min="11264" max="11511" width="8.83203125" style="65"/>
    <col min="11512" max="11512" width="11" style="65" customWidth="1"/>
    <col min="11513" max="11513" width="18.33203125" style="65" customWidth="1"/>
    <col min="11514" max="11515" width="8.1640625" style="65" customWidth="1"/>
    <col min="11516" max="11516" width="8.6640625" style="65" customWidth="1"/>
    <col min="11517" max="11517" width="8.1640625" style="65" customWidth="1"/>
    <col min="11518" max="11518" width="7.83203125" style="65" customWidth="1"/>
    <col min="11519" max="11519" width="7.5" style="65" customWidth="1"/>
    <col min="11520" max="11767" width="8.83203125" style="65"/>
    <col min="11768" max="11768" width="11" style="65" customWidth="1"/>
    <col min="11769" max="11769" width="18.33203125" style="65" customWidth="1"/>
    <col min="11770" max="11771" width="8.1640625" style="65" customWidth="1"/>
    <col min="11772" max="11772" width="8.6640625" style="65" customWidth="1"/>
    <col min="11773" max="11773" width="8.1640625" style="65" customWidth="1"/>
    <col min="11774" max="11774" width="7.83203125" style="65" customWidth="1"/>
    <col min="11775" max="11775" width="7.5" style="65" customWidth="1"/>
    <col min="11776" max="12023" width="8.83203125" style="65"/>
    <col min="12024" max="12024" width="11" style="65" customWidth="1"/>
    <col min="12025" max="12025" width="18.33203125" style="65" customWidth="1"/>
    <col min="12026" max="12027" width="8.1640625" style="65" customWidth="1"/>
    <col min="12028" max="12028" width="8.6640625" style="65" customWidth="1"/>
    <col min="12029" max="12029" width="8.1640625" style="65" customWidth="1"/>
    <col min="12030" max="12030" width="7.83203125" style="65" customWidth="1"/>
    <col min="12031" max="12031" width="7.5" style="65" customWidth="1"/>
    <col min="12032" max="12279" width="8.83203125" style="65"/>
    <col min="12280" max="12280" width="11" style="65" customWidth="1"/>
    <col min="12281" max="12281" width="18.33203125" style="65" customWidth="1"/>
    <col min="12282" max="12283" width="8.1640625" style="65" customWidth="1"/>
    <col min="12284" max="12284" width="8.6640625" style="65" customWidth="1"/>
    <col min="12285" max="12285" width="8.1640625" style="65" customWidth="1"/>
    <col min="12286" max="12286" width="7.83203125" style="65" customWidth="1"/>
    <col min="12287" max="12287" width="7.5" style="65" customWidth="1"/>
    <col min="12288" max="12535" width="8.83203125" style="65"/>
    <col min="12536" max="12536" width="11" style="65" customWidth="1"/>
    <col min="12537" max="12537" width="18.33203125" style="65" customWidth="1"/>
    <col min="12538" max="12539" width="8.1640625" style="65" customWidth="1"/>
    <col min="12540" max="12540" width="8.6640625" style="65" customWidth="1"/>
    <col min="12541" max="12541" width="8.1640625" style="65" customWidth="1"/>
    <col min="12542" max="12542" width="7.83203125" style="65" customWidth="1"/>
    <col min="12543" max="12543" width="7.5" style="65" customWidth="1"/>
    <col min="12544" max="12791" width="8.83203125" style="65"/>
    <col min="12792" max="12792" width="11" style="65" customWidth="1"/>
    <col min="12793" max="12793" width="18.33203125" style="65" customWidth="1"/>
    <col min="12794" max="12795" width="8.1640625" style="65" customWidth="1"/>
    <col min="12796" max="12796" width="8.6640625" style="65" customWidth="1"/>
    <col min="12797" max="12797" width="8.1640625" style="65" customWidth="1"/>
    <col min="12798" max="12798" width="7.83203125" style="65" customWidth="1"/>
    <col min="12799" max="12799" width="7.5" style="65" customWidth="1"/>
    <col min="12800" max="13047" width="8.83203125" style="65"/>
    <col min="13048" max="13048" width="11" style="65" customWidth="1"/>
    <col min="13049" max="13049" width="18.33203125" style="65" customWidth="1"/>
    <col min="13050" max="13051" width="8.1640625" style="65" customWidth="1"/>
    <col min="13052" max="13052" width="8.6640625" style="65" customWidth="1"/>
    <col min="13053" max="13053" width="8.1640625" style="65" customWidth="1"/>
    <col min="13054" max="13054" width="7.83203125" style="65" customWidth="1"/>
    <col min="13055" max="13055" width="7.5" style="65" customWidth="1"/>
    <col min="13056" max="13303" width="8.83203125" style="65"/>
    <col min="13304" max="13304" width="11" style="65" customWidth="1"/>
    <col min="13305" max="13305" width="18.33203125" style="65" customWidth="1"/>
    <col min="13306" max="13307" width="8.1640625" style="65" customWidth="1"/>
    <col min="13308" max="13308" width="8.6640625" style="65" customWidth="1"/>
    <col min="13309" max="13309" width="8.1640625" style="65" customWidth="1"/>
    <col min="13310" max="13310" width="7.83203125" style="65" customWidth="1"/>
    <col min="13311" max="13311" width="7.5" style="65" customWidth="1"/>
    <col min="13312" max="13559" width="8.83203125" style="65"/>
    <col min="13560" max="13560" width="11" style="65" customWidth="1"/>
    <col min="13561" max="13561" width="18.33203125" style="65" customWidth="1"/>
    <col min="13562" max="13563" width="8.1640625" style="65" customWidth="1"/>
    <col min="13564" max="13564" width="8.6640625" style="65" customWidth="1"/>
    <col min="13565" max="13565" width="8.1640625" style="65" customWidth="1"/>
    <col min="13566" max="13566" width="7.83203125" style="65" customWidth="1"/>
    <col min="13567" max="13567" width="7.5" style="65" customWidth="1"/>
    <col min="13568" max="13815" width="8.83203125" style="65"/>
    <col min="13816" max="13816" width="11" style="65" customWidth="1"/>
    <col min="13817" max="13817" width="18.33203125" style="65" customWidth="1"/>
    <col min="13818" max="13819" width="8.1640625" style="65" customWidth="1"/>
    <col min="13820" max="13820" width="8.6640625" style="65" customWidth="1"/>
    <col min="13821" max="13821" width="8.1640625" style="65" customWidth="1"/>
    <col min="13822" max="13822" width="7.83203125" style="65" customWidth="1"/>
    <col min="13823" max="13823" width="7.5" style="65" customWidth="1"/>
    <col min="13824" max="14071" width="8.83203125" style="65"/>
    <col min="14072" max="14072" width="11" style="65" customWidth="1"/>
    <col min="14073" max="14073" width="18.33203125" style="65" customWidth="1"/>
    <col min="14074" max="14075" width="8.1640625" style="65" customWidth="1"/>
    <col min="14076" max="14076" width="8.6640625" style="65" customWidth="1"/>
    <col min="14077" max="14077" width="8.1640625" style="65" customWidth="1"/>
    <col min="14078" max="14078" width="7.83203125" style="65" customWidth="1"/>
    <col min="14079" max="14079" width="7.5" style="65" customWidth="1"/>
    <col min="14080" max="14327" width="8.83203125" style="65"/>
    <col min="14328" max="14328" width="11" style="65" customWidth="1"/>
    <col min="14329" max="14329" width="18.33203125" style="65" customWidth="1"/>
    <col min="14330" max="14331" width="8.1640625" style="65" customWidth="1"/>
    <col min="14332" max="14332" width="8.6640625" style="65" customWidth="1"/>
    <col min="14333" max="14333" width="8.1640625" style="65" customWidth="1"/>
    <col min="14334" max="14334" width="7.83203125" style="65" customWidth="1"/>
    <col min="14335" max="14335" width="7.5" style="65" customWidth="1"/>
    <col min="14336" max="14583" width="8.83203125" style="65"/>
    <col min="14584" max="14584" width="11" style="65" customWidth="1"/>
    <col min="14585" max="14585" width="18.33203125" style="65" customWidth="1"/>
    <col min="14586" max="14587" width="8.1640625" style="65" customWidth="1"/>
    <col min="14588" max="14588" width="8.6640625" style="65" customWidth="1"/>
    <col min="14589" max="14589" width="8.1640625" style="65" customWidth="1"/>
    <col min="14590" max="14590" width="7.83203125" style="65" customWidth="1"/>
    <col min="14591" max="14591" width="7.5" style="65" customWidth="1"/>
    <col min="14592" max="14839" width="8.83203125" style="65"/>
    <col min="14840" max="14840" width="11" style="65" customWidth="1"/>
    <col min="14841" max="14841" width="18.33203125" style="65" customWidth="1"/>
    <col min="14842" max="14843" width="8.1640625" style="65" customWidth="1"/>
    <col min="14844" max="14844" width="8.6640625" style="65" customWidth="1"/>
    <col min="14845" max="14845" width="8.1640625" style="65" customWidth="1"/>
    <col min="14846" max="14846" width="7.83203125" style="65" customWidth="1"/>
    <col min="14847" max="14847" width="7.5" style="65" customWidth="1"/>
    <col min="14848" max="15095" width="8.83203125" style="65"/>
    <col min="15096" max="15096" width="11" style="65" customWidth="1"/>
    <col min="15097" max="15097" width="18.33203125" style="65" customWidth="1"/>
    <col min="15098" max="15099" width="8.1640625" style="65" customWidth="1"/>
    <col min="15100" max="15100" width="8.6640625" style="65" customWidth="1"/>
    <col min="15101" max="15101" width="8.1640625" style="65" customWidth="1"/>
    <col min="15102" max="15102" width="7.83203125" style="65" customWidth="1"/>
    <col min="15103" max="15103" width="7.5" style="65" customWidth="1"/>
    <col min="15104" max="15351" width="8.83203125" style="65"/>
    <col min="15352" max="15352" width="11" style="65" customWidth="1"/>
    <col min="15353" max="15353" width="18.33203125" style="65" customWidth="1"/>
    <col min="15354" max="15355" width="8.1640625" style="65" customWidth="1"/>
    <col min="15356" max="15356" width="8.6640625" style="65" customWidth="1"/>
    <col min="15357" max="15357" width="8.1640625" style="65" customWidth="1"/>
    <col min="15358" max="15358" width="7.83203125" style="65" customWidth="1"/>
    <col min="15359" max="15359" width="7.5" style="65" customWidth="1"/>
    <col min="15360" max="15607" width="8.83203125" style="65"/>
    <col min="15608" max="15608" width="11" style="65" customWidth="1"/>
    <col min="15609" max="15609" width="18.33203125" style="65" customWidth="1"/>
    <col min="15610" max="15611" width="8.1640625" style="65" customWidth="1"/>
    <col min="15612" max="15612" width="8.6640625" style="65" customWidth="1"/>
    <col min="15613" max="15613" width="8.1640625" style="65" customWidth="1"/>
    <col min="15614" max="15614" width="7.83203125" style="65" customWidth="1"/>
    <col min="15615" max="15615" width="7.5" style="65" customWidth="1"/>
    <col min="15616" max="15863" width="8.83203125" style="65"/>
    <col min="15864" max="15864" width="11" style="65" customWidth="1"/>
    <col min="15865" max="15865" width="18.33203125" style="65" customWidth="1"/>
    <col min="15866" max="15867" width="8.1640625" style="65" customWidth="1"/>
    <col min="15868" max="15868" width="8.6640625" style="65" customWidth="1"/>
    <col min="15869" max="15869" width="8.1640625" style="65" customWidth="1"/>
    <col min="15870" max="15870" width="7.83203125" style="65" customWidth="1"/>
    <col min="15871" max="15871" width="7.5" style="65" customWidth="1"/>
    <col min="15872" max="16119" width="8.83203125" style="65"/>
    <col min="16120" max="16120" width="11" style="65" customWidth="1"/>
    <col min="16121" max="16121" width="18.33203125" style="65" customWidth="1"/>
    <col min="16122" max="16123" width="8.1640625" style="65" customWidth="1"/>
    <col min="16124" max="16124" width="8.6640625" style="65" customWidth="1"/>
    <col min="16125" max="16125" width="8.1640625" style="65" customWidth="1"/>
    <col min="16126" max="16126" width="7.83203125" style="65" customWidth="1"/>
    <col min="16127" max="16127" width="7.5" style="65" customWidth="1"/>
    <col min="16128" max="16384" width="8.83203125" style="65"/>
  </cols>
  <sheetData>
    <row r="1" spans="1:13" s="58" customFormat="1" x14ac:dyDescent="0.2">
      <c r="A1" s="58" t="s">
        <v>160</v>
      </c>
    </row>
    <row r="3" spans="1:13" s="58" customFormat="1" x14ac:dyDescent="0.2">
      <c r="A3" s="58" t="s">
        <v>954</v>
      </c>
    </row>
    <row r="4" spans="1:13" s="58" customFormat="1" x14ac:dyDescent="0.2">
      <c r="A4" s="58" t="s">
        <v>7198</v>
      </c>
    </row>
    <row r="5" spans="1:13" s="58" customFormat="1" x14ac:dyDescent="0.2">
      <c r="A5" s="58" t="s">
        <v>7440</v>
      </c>
    </row>
    <row r="6" spans="1:13" s="58" customFormat="1" x14ac:dyDescent="0.2">
      <c r="A6" s="58" t="s">
        <v>9295</v>
      </c>
    </row>
    <row r="7" spans="1:13" s="58" customFormat="1" x14ac:dyDescent="0.2">
      <c r="A7" s="58" t="s">
        <v>7274</v>
      </c>
      <c r="C7" s="288">
        <v>255000</v>
      </c>
      <c r="D7" s="288">
        <v>60000</v>
      </c>
      <c r="E7" s="288">
        <v>50000</v>
      </c>
      <c r="F7" s="288">
        <v>255000</v>
      </c>
      <c r="G7" s="288">
        <v>200000</v>
      </c>
      <c r="H7" s="288">
        <v>270000</v>
      </c>
      <c r="I7" s="288">
        <v>7500</v>
      </c>
      <c r="J7" s="288"/>
    </row>
    <row r="8" spans="1:13" s="3" customFormat="1" ht="17" thickBot="1" x14ac:dyDescent="0.25">
      <c r="C8" s="1300">
        <v>20000</v>
      </c>
      <c r="D8" s="1300">
        <v>4500</v>
      </c>
      <c r="E8" s="1300">
        <v>4250</v>
      </c>
      <c r="F8" s="1300">
        <v>20000</v>
      </c>
      <c r="G8" s="1300">
        <v>6000</v>
      </c>
      <c r="H8" s="1300">
        <v>23000</v>
      </c>
      <c r="I8" s="1300">
        <v>1500</v>
      </c>
      <c r="J8" s="1300"/>
      <c r="K8" s="1472"/>
    </row>
    <row r="9" spans="1:13" s="58" customFormat="1" ht="17" thickBot="1" x14ac:dyDescent="0.3">
      <c r="A9" s="60" t="s">
        <v>168</v>
      </c>
      <c r="B9" s="61" t="s">
        <v>169</v>
      </c>
      <c r="C9" s="10" t="s">
        <v>10</v>
      </c>
      <c r="D9" s="1148" t="s">
        <v>27</v>
      </c>
      <c r="E9" s="1148" t="s">
        <v>3</v>
      </c>
      <c r="F9" s="1148" t="s">
        <v>14</v>
      </c>
      <c r="G9" s="1148" t="s">
        <v>26</v>
      </c>
      <c r="H9" s="1148" t="s">
        <v>29</v>
      </c>
      <c r="I9" s="1148" t="s">
        <v>4</v>
      </c>
      <c r="J9" s="322" t="s">
        <v>28</v>
      </c>
    </row>
    <row r="10" spans="1:13" s="62" customFormat="1" x14ac:dyDescent="0.25">
      <c r="A10" s="12" t="s">
        <v>7199</v>
      </c>
      <c r="B10" s="13" t="s">
        <v>7201</v>
      </c>
      <c r="C10" s="38">
        <v>40</v>
      </c>
      <c r="D10" s="38">
        <v>60</v>
      </c>
      <c r="E10" s="38"/>
      <c r="F10" s="38"/>
      <c r="G10" s="38"/>
      <c r="H10" s="38"/>
      <c r="I10" s="38"/>
      <c r="J10" s="38"/>
      <c r="K10" s="62" t="s">
        <v>989</v>
      </c>
      <c r="L10" s="3" t="s">
        <v>7279</v>
      </c>
    </row>
    <row r="11" spans="1:13" s="62" customFormat="1" ht="17" thickBot="1" x14ac:dyDescent="0.3">
      <c r="A11" s="28">
        <v>45116</v>
      </c>
      <c r="B11" s="77" t="s">
        <v>7374</v>
      </c>
      <c r="C11" s="74"/>
      <c r="D11" s="74"/>
      <c r="E11" s="74">
        <v>50</v>
      </c>
      <c r="F11" s="74">
        <v>10</v>
      </c>
      <c r="G11" s="74"/>
      <c r="H11" s="74"/>
      <c r="I11" s="74"/>
      <c r="J11" s="74"/>
      <c r="K11" s="3" t="s">
        <v>989</v>
      </c>
      <c r="L11" s="3" t="s">
        <v>7279</v>
      </c>
    </row>
    <row r="12" spans="1:13" s="62" customFormat="1" ht="17" thickBot="1" x14ac:dyDescent="0.3">
      <c r="A12" s="33" t="s">
        <v>7441</v>
      </c>
      <c r="B12" s="54"/>
      <c r="C12" s="64">
        <f>SUM(C10:C11)</f>
        <v>40</v>
      </c>
      <c r="D12" s="64">
        <f t="shared" ref="D12:F12" si="0">SUM(D10:D11)</f>
        <v>60</v>
      </c>
      <c r="E12" s="64">
        <f t="shared" si="0"/>
        <v>50</v>
      </c>
      <c r="F12" s="64">
        <f t="shared" si="0"/>
        <v>10</v>
      </c>
      <c r="G12" s="1137"/>
      <c r="H12" s="1137"/>
      <c r="I12" s="1137"/>
      <c r="J12" s="94"/>
      <c r="K12" s="3" t="s">
        <v>6790</v>
      </c>
      <c r="L12" s="656" t="s">
        <v>9286</v>
      </c>
      <c r="M12" s="656"/>
    </row>
    <row r="13" spans="1:13" s="3" customFormat="1" x14ac:dyDescent="0.25">
      <c r="A13" s="55">
        <v>44995</v>
      </c>
      <c r="B13" s="53" t="s">
        <v>7562</v>
      </c>
      <c r="C13" s="97"/>
      <c r="D13" s="36">
        <v>100</v>
      </c>
      <c r="E13" s="36">
        <v>300</v>
      </c>
      <c r="F13" s="97"/>
      <c r="G13" s="36">
        <v>100</v>
      </c>
      <c r="H13" s="36">
        <v>30</v>
      </c>
      <c r="I13" s="36"/>
      <c r="J13" s="97"/>
      <c r="K13" s="3" t="s">
        <v>998</v>
      </c>
      <c r="L13" s="3" t="s">
        <v>7279</v>
      </c>
    </row>
    <row r="14" spans="1:13" s="62" customFormat="1" ht="17" thickBot="1" x14ac:dyDescent="0.3">
      <c r="A14" s="55">
        <v>45026</v>
      </c>
      <c r="B14" s="53" t="s">
        <v>7566</v>
      </c>
      <c r="C14" s="36"/>
      <c r="D14" s="36"/>
      <c r="E14" s="36"/>
      <c r="F14" s="36"/>
      <c r="G14" s="36">
        <v>100</v>
      </c>
      <c r="H14" s="36"/>
      <c r="I14" s="36"/>
      <c r="J14" s="36"/>
      <c r="K14" s="3" t="s">
        <v>989</v>
      </c>
      <c r="L14" s="3" t="s">
        <v>7279</v>
      </c>
    </row>
    <row r="15" spans="1:13" s="62" customFormat="1" ht="17" thickBot="1" x14ac:dyDescent="0.3">
      <c r="A15" s="33" t="s">
        <v>7782</v>
      </c>
      <c r="B15" s="54"/>
      <c r="C15" s="64">
        <f t="shared" ref="C15:H15" si="1">SUM(C12:C14)</f>
        <v>40</v>
      </c>
      <c r="D15" s="64">
        <f t="shared" si="1"/>
        <v>160</v>
      </c>
      <c r="E15" s="64">
        <f t="shared" si="1"/>
        <v>350</v>
      </c>
      <c r="F15" s="64">
        <f t="shared" si="1"/>
        <v>10</v>
      </c>
      <c r="G15" s="64">
        <f t="shared" si="1"/>
        <v>200</v>
      </c>
      <c r="H15" s="64">
        <f t="shared" si="1"/>
        <v>30</v>
      </c>
      <c r="I15" s="1137"/>
      <c r="J15" s="94"/>
      <c r="K15" s="3"/>
    </row>
    <row r="16" spans="1:13" s="3" customFormat="1" x14ac:dyDescent="0.25">
      <c r="A16" s="13" t="s">
        <v>7739</v>
      </c>
      <c r="B16" s="75" t="s">
        <v>7743</v>
      </c>
      <c r="C16" s="36">
        <v>50</v>
      </c>
      <c r="D16" s="97"/>
      <c r="E16" s="97"/>
      <c r="F16" s="36">
        <v>12</v>
      </c>
      <c r="G16" s="97"/>
      <c r="H16" s="36">
        <v>36</v>
      </c>
      <c r="I16" s="36">
        <v>400</v>
      </c>
      <c r="J16" s="97"/>
      <c r="K16" s="3" t="s">
        <v>989</v>
      </c>
      <c r="L16" s="3" t="s">
        <v>7279</v>
      </c>
    </row>
    <row r="17" spans="1:14" s="62" customFormat="1" x14ac:dyDescent="0.25">
      <c r="A17" s="53" t="s">
        <v>7751</v>
      </c>
      <c r="B17" s="13" t="s">
        <v>7752</v>
      </c>
      <c r="C17" s="36"/>
      <c r="D17" s="36"/>
      <c r="E17" s="36">
        <v>100</v>
      </c>
      <c r="F17" s="36"/>
      <c r="G17" s="36">
        <v>82</v>
      </c>
      <c r="H17" s="36"/>
      <c r="I17" s="36"/>
      <c r="J17" s="36"/>
      <c r="K17" s="3" t="s">
        <v>989</v>
      </c>
      <c r="L17" s="3" t="s">
        <v>7279</v>
      </c>
    </row>
    <row r="18" spans="1:14" s="62" customFormat="1" x14ac:dyDescent="0.25">
      <c r="A18" s="12" t="s">
        <v>7786</v>
      </c>
      <c r="B18" s="13" t="s">
        <v>7788</v>
      </c>
      <c r="C18" s="36"/>
      <c r="D18" s="36"/>
      <c r="E18" s="36">
        <v>200</v>
      </c>
      <c r="F18" s="36">
        <v>8</v>
      </c>
      <c r="G18" s="36">
        <v>68</v>
      </c>
      <c r="H18" s="36">
        <v>4</v>
      </c>
      <c r="I18" s="36"/>
      <c r="J18" s="36"/>
      <c r="K18" s="3" t="s">
        <v>998</v>
      </c>
      <c r="L18" s="3" t="s">
        <v>7279</v>
      </c>
    </row>
    <row r="19" spans="1:14" s="62" customFormat="1" x14ac:dyDescent="0.25">
      <c r="A19" s="12">
        <v>44937</v>
      </c>
      <c r="B19" s="13" t="s">
        <v>6189</v>
      </c>
      <c r="C19" s="36"/>
      <c r="D19" s="36"/>
      <c r="E19" s="36">
        <v>100</v>
      </c>
      <c r="F19" s="36"/>
      <c r="G19" s="36"/>
      <c r="H19" s="36"/>
      <c r="I19" s="36"/>
      <c r="J19" s="36"/>
      <c r="K19" s="3" t="s">
        <v>998</v>
      </c>
      <c r="L19" s="3" t="s">
        <v>7279</v>
      </c>
    </row>
    <row r="20" spans="1:14" s="62" customFormat="1" ht="17" thickBot="1" x14ac:dyDescent="0.3">
      <c r="A20" s="12">
        <v>44968</v>
      </c>
      <c r="B20" s="53" t="s">
        <v>7823</v>
      </c>
      <c r="C20" s="36"/>
      <c r="D20" s="36"/>
      <c r="E20" s="36">
        <v>100</v>
      </c>
      <c r="F20" s="36"/>
      <c r="G20" s="36"/>
      <c r="H20" s="36"/>
      <c r="I20" s="36"/>
      <c r="J20" s="36"/>
      <c r="K20" s="3" t="s">
        <v>7824</v>
      </c>
    </row>
    <row r="21" spans="1:14" s="62" customFormat="1" ht="17" thickBot="1" x14ac:dyDescent="0.3">
      <c r="A21" s="33" t="s">
        <v>8051</v>
      </c>
      <c r="B21" s="54"/>
      <c r="C21" s="64">
        <f>SUM(C15:C20)</f>
        <v>90</v>
      </c>
      <c r="D21" s="64">
        <f t="shared" ref="D21:J21" si="2">SUM(D15:D20)</f>
        <v>160</v>
      </c>
      <c r="E21" s="64">
        <f t="shared" si="2"/>
        <v>850</v>
      </c>
      <c r="F21" s="64">
        <f t="shared" si="2"/>
        <v>30</v>
      </c>
      <c r="G21" s="64">
        <f t="shared" si="2"/>
        <v>350</v>
      </c>
      <c r="H21" s="64">
        <f t="shared" si="2"/>
        <v>70</v>
      </c>
      <c r="I21" s="64">
        <f t="shared" si="2"/>
        <v>400</v>
      </c>
      <c r="J21" s="64">
        <f t="shared" si="2"/>
        <v>0</v>
      </c>
      <c r="K21" s="3"/>
    </row>
    <row r="22" spans="1:14" s="62" customFormat="1" ht="17" thickBot="1" x14ac:dyDescent="0.3">
      <c r="A22" s="12" t="s">
        <v>8019</v>
      </c>
      <c r="B22" s="53" t="s">
        <v>8021</v>
      </c>
      <c r="C22" s="36"/>
      <c r="D22" s="36"/>
      <c r="E22" s="36">
        <v>350</v>
      </c>
      <c r="F22" s="36"/>
      <c r="G22" s="36"/>
      <c r="H22" s="36">
        <v>50</v>
      </c>
      <c r="I22" s="36"/>
      <c r="J22" s="36"/>
      <c r="K22" s="3" t="s">
        <v>998</v>
      </c>
      <c r="L22" s="3" t="s">
        <v>7279</v>
      </c>
    </row>
    <row r="23" spans="1:14" s="68" customFormat="1" ht="17" thickBot="1" x14ac:dyDescent="0.3">
      <c r="A23" s="33" t="s">
        <v>8350</v>
      </c>
      <c r="B23" s="54"/>
      <c r="C23" s="64">
        <f>SUM(C21:C22)</f>
        <v>90</v>
      </c>
      <c r="D23" s="64">
        <f t="shared" ref="D23:J23" si="3">SUM(D21:D22)</f>
        <v>160</v>
      </c>
      <c r="E23" s="64">
        <f>SUM(E21:E22)</f>
        <v>1200</v>
      </c>
      <c r="F23" s="64">
        <f t="shared" si="3"/>
        <v>30</v>
      </c>
      <c r="G23" s="64">
        <f t="shared" si="3"/>
        <v>350</v>
      </c>
      <c r="H23" s="64">
        <f t="shared" si="3"/>
        <v>120</v>
      </c>
      <c r="I23" s="64">
        <f t="shared" si="3"/>
        <v>400</v>
      </c>
      <c r="J23" s="64">
        <f t="shared" si="3"/>
        <v>0</v>
      </c>
      <c r="K23" s="103"/>
    </row>
    <row r="24" spans="1:14" ht="17" thickBot="1" x14ac:dyDescent="0.3">
      <c r="A24" s="12" t="s">
        <v>8248</v>
      </c>
      <c r="B24" s="168" t="s">
        <v>6189</v>
      </c>
      <c r="C24" s="69"/>
      <c r="D24" s="69"/>
      <c r="E24" s="69"/>
      <c r="F24" s="69"/>
      <c r="G24" s="69"/>
      <c r="H24" s="69"/>
      <c r="I24" s="1644">
        <v>400</v>
      </c>
      <c r="J24" s="1644" t="s">
        <v>3071</v>
      </c>
      <c r="K24" s="656" t="s">
        <v>8257</v>
      </c>
      <c r="L24" s="309" t="s">
        <v>8258</v>
      </c>
      <c r="M24" s="309" t="s">
        <v>8351</v>
      </c>
      <c r="N24" s="309"/>
    </row>
    <row r="25" spans="1:14" s="68" customFormat="1" ht="17" thickBot="1" x14ac:dyDescent="0.3">
      <c r="A25" s="33" t="s">
        <v>8352</v>
      </c>
      <c r="B25" s="54"/>
      <c r="C25" s="64">
        <f>SUM(C23:C24)</f>
        <v>90</v>
      </c>
      <c r="D25" s="64">
        <f t="shared" ref="D25" si="4">SUM(D23:D24)</f>
        <v>160</v>
      </c>
      <c r="E25" s="64">
        <f>SUM(E23:E24)</f>
        <v>1200</v>
      </c>
      <c r="F25" s="64">
        <f t="shared" ref="F25" si="5">SUM(F23:F24)</f>
        <v>30</v>
      </c>
      <c r="G25" s="64">
        <f t="shared" ref="G25" si="6">SUM(G23:G24)</f>
        <v>350</v>
      </c>
      <c r="H25" s="64">
        <f t="shared" ref="H25" si="7">SUM(H23:H24)</f>
        <v>120</v>
      </c>
      <c r="I25" s="64">
        <f>SUM(I23)</f>
        <v>400</v>
      </c>
      <c r="J25" s="64">
        <f t="shared" ref="J25" si="8">SUM(J23:J24)</f>
        <v>0</v>
      </c>
      <c r="K25" s="103"/>
      <c r="L25" s="656" t="s">
        <v>9297</v>
      </c>
      <c r="M25" s="656"/>
    </row>
    <row r="26" spans="1:14" s="58" customFormat="1" x14ac:dyDescent="0.25">
      <c r="A26" s="69" t="s">
        <v>8289</v>
      </c>
      <c r="B26" s="168" t="s">
        <v>63</v>
      </c>
      <c r="C26" s="1677">
        <v>-10</v>
      </c>
      <c r="D26" s="1677">
        <v>-40</v>
      </c>
      <c r="E26" s="1677">
        <v>-170</v>
      </c>
      <c r="F26" s="1323"/>
      <c r="G26" s="1677">
        <v>-65</v>
      </c>
      <c r="H26" s="1323"/>
      <c r="I26" s="1323"/>
      <c r="J26" s="1323"/>
      <c r="K26" s="3" t="s">
        <v>1099</v>
      </c>
    </row>
    <row r="27" spans="1:14" ht="17" thickBot="1" x14ac:dyDescent="0.3">
      <c r="A27" s="256">
        <v>45445</v>
      </c>
      <c r="B27" s="436" t="s">
        <v>63</v>
      </c>
      <c r="C27" s="1677">
        <v>-20</v>
      </c>
      <c r="D27" s="1677"/>
      <c r="E27" s="1677">
        <v>-155</v>
      </c>
      <c r="F27" s="69"/>
      <c r="G27" s="1677">
        <v>-76</v>
      </c>
      <c r="H27" s="69"/>
      <c r="I27" s="69"/>
      <c r="J27" s="69"/>
      <c r="K27" s="3" t="s">
        <v>998</v>
      </c>
    </row>
    <row r="28" spans="1:14" s="68" customFormat="1" ht="17" thickBot="1" x14ac:dyDescent="0.3">
      <c r="A28" s="40" t="s">
        <v>8665</v>
      </c>
      <c r="B28" s="258"/>
      <c r="C28" s="86">
        <f t="shared" ref="C28:I28" si="9">SUM(C25:C27)</f>
        <v>60</v>
      </c>
      <c r="D28" s="86">
        <f t="shared" si="9"/>
        <v>120</v>
      </c>
      <c r="E28" s="86">
        <f t="shared" si="9"/>
        <v>875</v>
      </c>
      <c r="F28" s="86">
        <f t="shared" si="9"/>
        <v>30</v>
      </c>
      <c r="G28" s="86">
        <f t="shared" si="9"/>
        <v>209</v>
      </c>
      <c r="H28" s="86">
        <f t="shared" si="9"/>
        <v>120</v>
      </c>
      <c r="I28" s="86">
        <f t="shared" si="9"/>
        <v>400</v>
      </c>
      <c r="J28" s="85">
        <f t="shared" ref="J28" si="10">SUM(J25:J27)</f>
        <v>0</v>
      </c>
      <c r="K28" s="103"/>
    </row>
    <row r="29" spans="1:14" x14ac:dyDescent="0.25">
      <c r="A29" s="817" t="s">
        <v>8570</v>
      </c>
      <c r="B29" s="168" t="s">
        <v>63</v>
      </c>
      <c r="C29" s="69"/>
      <c r="D29" s="1677">
        <v>-7</v>
      </c>
      <c r="E29" s="1677">
        <v>-155</v>
      </c>
      <c r="F29" s="69"/>
      <c r="G29" s="1677">
        <v>-40</v>
      </c>
      <c r="H29" s="69"/>
      <c r="I29" s="1677">
        <v>-40</v>
      </c>
      <c r="J29" s="69"/>
      <c r="K29" s="3" t="s">
        <v>1099</v>
      </c>
    </row>
    <row r="30" spans="1:14" x14ac:dyDescent="0.25">
      <c r="A30" s="817" t="s">
        <v>8578</v>
      </c>
      <c r="B30" s="168" t="s">
        <v>63</v>
      </c>
      <c r="C30" s="1677">
        <v>-25</v>
      </c>
      <c r="D30" s="1677"/>
      <c r="E30" s="1677">
        <v>-150</v>
      </c>
      <c r="F30" s="69"/>
      <c r="G30" s="1677">
        <v>-82</v>
      </c>
      <c r="H30" s="69"/>
      <c r="I30" s="1677">
        <v>-50</v>
      </c>
      <c r="J30" s="69"/>
      <c r="K30" s="3" t="s">
        <v>998</v>
      </c>
    </row>
    <row r="31" spans="1:14" s="58" customFormat="1" ht="17" thickBot="1" x14ac:dyDescent="0.3">
      <c r="A31" s="817" t="s">
        <v>8649</v>
      </c>
      <c r="B31" s="168" t="s">
        <v>63</v>
      </c>
      <c r="C31" s="1677">
        <v>-35</v>
      </c>
      <c r="D31" s="1679"/>
      <c r="E31" s="1677">
        <v>-200</v>
      </c>
      <c r="F31" s="1677">
        <v>-23</v>
      </c>
      <c r="G31" s="1677">
        <v>-47</v>
      </c>
      <c r="H31" s="1323"/>
      <c r="I31" s="1677">
        <v>-130</v>
      </c>
      <c r="J31" s="1323"/>
      <c r="K31" s="3" t="s">
        <v>998</v>
      </c>
    </row>
    <row r="32" spans="1:14" s="68" customFormat="1" ht="17" thickBot="1" x14ac:dyDescent="0.3">
      <c r="A32" s="40" t="s">
        <v>9063</v>
      </c>
      <c r="B32" s="258"/>
      <c r="C32" s="86">
        <f>SUM(C28:C31)</f>
        <v>0</v>
      </c>
      <c r="D32" s="86">
        <f t="shared" ref="D32:J32" si="11">SUM(D28:D31)</f>
        <v>113</v>
      </c>
      <c r="E32" s="86">
        <f t="shared" si="11"/>
        <v>370</v>
      </c>
      <c r="F32" s="86">
        <f t="shared" si="11"/>
        <v>7</v>
      </c>
      <c r="G32" s="86">
        <f t="shared" si="11"/>
        <v>40</v>
      </c>
      <c r="H32" s="86">
        <f t="shared" si="11"/>
        <v>120</v>
      </c>
      <c r="I32" s="86">
        <f>SUM(I28:I31)</f>
        <v>180</v>
      </c>
      <c r="J32" s="85">
        <f t="shared" si="11"/>
        <v>0</v>
      </c>
      <c r="K32" s="103"/>
    </row>
    <row r="33" spans="1:11" x14ac:dyDescent="0.25">
      <c r="A33" s="1181">
        <v>45295</v>
      </c>
      <c r="B33" s="168" t="s">
        <v>63</v>
      </c>
      <c r="C33" s="69">
        <f>D34-30</f>
        <v>-30</v>
      </c>
      <c r="D33" s="69"/>
      <c r="E33" s="1677">
        <v>-30</v>
      </c>
      <c r="F33" s="69"/>
      <c r="G33" s="1677">
        <v>-36</v>
      </c>
      <c r="H33" s="69"/>
      <c r="I33" s="69"/>
      <c r="J33" s="69"/>
      <c r="K33" s="3" t="s">
        <v>998</v>
      </c>
    </row>
    <row r="34" spans="1:11" s="58" customFormat="1" ht="17" thickBot="1" x14ac:dyDescent="0.3">
      <c r="A34" s="55">
        <v>45326</v>
      </c>
      <c r="B34" s="168" t="s">
        <v>63</v>
      </c>
      <c r="C34" s="69">
        <v>-33</v>
      </c>
      <c r="D34" s="1323"/>
      <c r="E34" s="1677">
        <v>-30</v>
      </c>
      <c r="F34" s="1323"/>
      <c r="G34" s="1677">
        <v>-52</v>
      </c>
      <c r="H34" s="1677">
        <v>-71</v>
      </c>
      <c r="I34" s="1677">
        <v>-290</v>
      </c>
      <c r="J34" s="69">
        <v>-4</v>
      </c>
      <c r="K34" s="3" t="s">
        <v>1025</v>
      </c>
    </row>
    <row r="35" spans="1:11" s="68" customFormat="1" ht="17" thickBot="1" x14ac:dyDescent="0.3">
      <c r="A35" s="40" t="s">
        <v>9064</v>
      </c>
      <c r="B35" s="258"/>
      <c r="C35" s="98">
        <f t="shared" ref="C35:J35" si="12">SUM(C32:C34)</f>
        <v>-63</v>
      </c>
      <c r="D35" s="86">
        <f t="shared" si="12"/>
        <v>113</v>
      </c>
      <c r="E35" s="86">
        <f t="shared" si="12"/>
        <v>310</v>
      </c>
      <c r="F35" s="86">
        <f t="shared" si="12"/>
        <v>7</v>
      </c>
      <c r="G35" s="98">
        <f t="shared" si="12"/>
        <v>-48</v>
      </c>
      <c r="H35" s="86">
        <f t="shared" si="12"/>
        <v>49</v>
      </c>
      <c r="I35" s="98">
        <f t="shared" si="12"/>
        <v>-110</v>
      </c>
      <c r="J35" s="98">
        <f t="shared" si="12"/>
        <v>-4</v>
      </c>
      <c r="K35" s="103"/>
    </row>
    <row r="36" spans="1:11" s="58" customFormat="1" ht="17" thickBot="1" x14ac:dyDescent="0.3">
      <c r="A36" s="365"/>
      <c r="B36" s="800"/>
      <c r="C36" s="1323"/>
      <c r="D36" s="1323"/>
      <c r="E36" s="1323"/>
      <c r="F36" s="1323"/>
      <c r="G36" s="1323"/>
      <c r="H36" s="1323"/>
      <c r="I36" s="1323"/>
      <c r="J36" s="1323"/>
      <c r="K36" s="3"/>
    </row>
    <row r="37" spans="1:11" s="68" customFormat="1" ht="17" thickBot="1" x14ac:dyDescent="0.3">
      <c r="A37" s="40" t="s">
        <v>9308</v>
      </c>
      <c r="B37" s="258"/>
      <c r="C37" s="98">
        <f>SUM(C35:C36)</f>
        <v>-63</v>
      </c>
      <c r="D37" s="86">
        <f t="shared" ref="D37:J37" si="13">SUM(D35:D36)</f>
        <v>113</v>
      </c>
      <c r="E37" s="86">
        <f t="shared" si="13"/>
        <v>310</v>
      </c>
      <c r="F37" s="86">
        <f t="shared" si="13"/>
        <v>7</v>
      </c>
      <c r="G37" s="98">
        <f t="shared" si="13"/>
        <v>-48</v>
      </c>
      <c r="H37" s="86">
        <f t="shared" si="13"/>
        <v>49</v>
      </c>
      <c r="I37" s="98">
        <f t="shared" si="13"/>
        <v>-110</v>
      </c>
      <c r="J37" s="98">
        <f t="shared" si="13"/>
        <v>-4</v>
      </c>
      <c r="K37" s="103"/>
    </row>
    <row r="38" spans="1:11" s="58" customFormat="1" x14ac:dyDescent="0.25">
      <c r="A38" s="365">
        <v>45357</v>
      </c>
      <c r="B38" s="800" t="s">
        <v>9307</v>
      </c>
      <c r="C38" s="1323">
        <v>63</v>
      </c>
      <c r="D38" s="1323"/>
      <c r="E38" s="1323"/>
      <c r="F38" s="1323"/>
      <c r="G38" s="1323">
        <v>48</v>
      </c>
      <c r="H38" s="1323"/>
      <c r="I38" s="1323">
        <v>110</v>
      </c>
      <c r="J38" s="1323">
        <v>4</v>
      </c>
      <c r="K38" s="3" t="s">
        <v>4337</v>
      </c>
    </row>
    <row r="39" spans="1:11" s="58" customFormat="1" x14ac:dyDescent="0.25">
      <c r="A39" s="1181"/>
      <c r="B39" s="529"/>
      <c r="C39" s="1323"/>
      <c r="D39" s="1323"/>
      <c r="E39" s="1323"/>
      <c r="F39" s="1323"/>
      <c r="G39" s="1323"/>
      <c r="H39" s="1323"/>
      <c r="I39" s="1323"/>
      <c r="J39" s="1323"/>
      <c r="K39" s="3"/>
    </row>
    <row r="40" spans="1:11" s="58" customFormat="1" x14ac:dyDescent="0.25">
      <c r="A40" s="1181"/>
      <c r="B40" s="529"/>
      <c r="C40" s="1323"/>
      <c r="D40" s="1323"/>
      <c r="E40" s="1323"/>
      <c r="F40" s="1323"/>
      <c r="G40" s="1323"/>
      <c r="H40" s="1323"/>
      <c r="I40" s="1323"/>
      <c r="J40" s="1323"/>
      <c r="K40" s="3"/>
    </row>
    <row r="41" spans="1:11" s="58" customFormat="1" x14ac:dyDescent="0.25">
      <c r="A41" s="1181"/>
      <c r="B41" s="529"/>
      <c r="C41" s="1323"/>
      <c r="D41" s="1323"/>
      <c r="E41" s="1323"/>
      <c r="F41" s="1323"/>
      <c r="G41" s="1323"/>
      <c r="H41" s="1323"/>
      <c r="I41" s="1323"/>
      <c r="J41" s="1323"/>
      <c r="K41" s="3"/>
    </row>
    <row r="42" spans="1:11" s="58" customFormat="1" x14ac:dyDescent="0.25">
      <c r="A42" s="365"/>
      <c r="B42" s="800"/>
      <c r="C42" s="1323"/>
      <c r="D42" s="1323"/>
      <c r="E42" s="1323"/>
      <c r="F42" s="1323"/>
      <c r="G42" s="1323"/>
      <c r="H42" s="1323"/>
      <c r="I42" s="1323"/>
      <c r="J42" s="1323"/>
      <c r="K42" s="3"/>
    </row>
    <row r="43" spans="1:11" s="58" customFormat="1" x14ac:dyDescent="0.25">
      <c r="A43" s="55"/>
      <c r="B43" s="168"/>
      <c r="C43" s="69"/>
      <c r="D43" s="1323"/>
      <c r="E43" s="69"/>
      <c r="F43" s="1323"/>
      <c r="G43" s="69"/>
      <c r="H43" s="69"/>
      <c r="I43" s="69"/>
      <c r="J43" s="69"/>
      <c r="K43" s="3"/>
    </row>
    <row r="44" spans="1:11" s="58" customFormat="1" ht="17" thickBot="1" x14ac:dyDescent="0.25">
      <c r="A44" s="1777"/>
      <c r="B44" s="87"/>
      <c r="C44" s="87">
        <f>SUM(C37:C38)</f>
        <v>0</v>
      </c>
      <c r="D44" s="87">
        <f t="shared" ref="D44:J44" si="14">SUM(D37:D38)</f>
        <v>113</v>
      </c>
      <c r="E44" s="87">
        <f t="shared" si="14"/>
        <v>310</v>
      </c>
      <c r="F44" s="87">
        <f t="shared" si="14"/>
        <v>7</v>
      </c>
      <c r="G44" s="87">
        <f t="shared" si="14"/>
        <v>0</v>
      </c>
      <c r="H44" s="87">
        <f t="shared" si="14"/>
        <v>49</v>
      </c>
      <c r="I44" s="87">
        <f t="shared" si="14"/>
        <v>0</v>
      </c>
      <c r="J44" s="87">
        <f t="shared" si="14"/>
        <v>0</v>
      </c>
    </row>
    <row r="45" spans="1:11" s="58" customFormat="1" ht="17" thickBot="1" x14ac:dyDescent="0.25">
      <c r="A45" s="88" t="s">
        <v>9296</v>
      </c>
      <c r="B45" s="89"/>
      <c r="C45" s="89">
        <v>90</v>
      </c>
      <c r="D45" s="89">
        <v>160</v>
      </c>
      <c r="E45" s="89">
        <v>1200</v>
      </c>
      <c r="F45" s="89">
        <v>30</v>
      </c>
      <c r="G45" s="89">
        <v>350</v>
      </c>
      <c r="H45" s="89">
        <v>120</v>
      </c>
      <c r="I45" s="89">
        <v>400</v>
      </c>
      <c r="J45" s="101"/>
    </row>
    <row r="46" spans="1:11" s="58" customFormat="1" ht="17" thickBot="1" x14ac:dyDescent="0.3">
      <c r="A46" s="1645"/>
      <c r="B46" s="1645"/>
      <c r="C46" s="1670" t="s">
        <v>10</v>
      </c>
      <c r="D46" s="1671" t="s">
        <v>27</v>
      </c>
      <c r="E46" s="1671" t="s">
        <v>3</v>
      </c>
      <c r="F46" s="1671" t="s">
        <v>14</v>
      </c>
      <c r="G46" s="1671" t="s">
        <v>26</v>
      </c>
      <c r="H46" s="1671" t="s">
        <v>29</v>
      </c>
      <c r="I46" s="1671" t="s">
        <v>4</v>
      </c>
      <c r="J46" s="1672" t="s">
        <v>28</v>
      </c>
    </row>
    <row r="47" spans="1:11" s="102" customFormat="1" x14ac:dyDescent="0.25">
      <c r="A47" s="1694" t="s">
        <v>8826</v>
      </c>
      <c r="B47" s="1694"/>
      <c r="C47" s="1335"/>
      <c r="D47" s="235"/>
      <c r="E47" s="235"/>
      <c r="F47" s="1335"/>
      <c r="G47" s="882"/>
      <c r="H47" s="882"/>
    </row>
    <row r="48" spans="1:11" x14ac:dyDescent="0.25">
      <c r="A48" s="59" t="s">
        <v>7395</v>
      </c>
      <c r="B48" s="59"/>
      <c r="C48" s="235"/>
      <c r="D48" s="1335"/>
      <c r="E48" s="1335"/>
      <c r="F48" s="1335"/>
      <c r="G48" s="1335"/>
      <c r="H48" s="1335"/>
      <c r="I48" s="1335"/>
      <c r="J48" s="882"/>
      <c r="K48" s="1693"/>
    </row>
    <row r="49" spans="1:2" x14ac:dyDescent="0.2">
      <c r="A49" s="58" t="s">
        <v>7183</v>
      </c>
    </row>
    <row r="50" spans="1:2" x14ac:dyDescent="0.2">
      <c r="A50" s="58" t="s">
        <v>7184</v>
      </c>
    </row>
    <row r="51" spans="1:2" x14ac:dyDescent="0.2">
      <c r="A51" s="58"/>
    </row>
    <row r="52" spans="1:2" x14ac:dyDescent="0.2">
      <c r="A52" s="58" t="s">
        <v>7185</v>
      </c>
    </row>
    <row r="53" spans="1:2" x14ac:dyDescent="0.2">
      <c r="A53" s="58" t="s">
        <v>7186</v>
      </c>
    </row>
    <row r="54" spans="1:2" x14ac:dyDescent="0.2">
      <c r="A54" s="1314" t="s">
        <v>9302</v>
      </c>
      <c r="B54" s="1314"/>
    </row>
    <row r="55" spans="1:2" x14ac:dyDescent="0.2">
      <c r="A55" s="1314" t="s">
        <v>9300</v>
      </c>
      <c r="B55" s="1314"/>
    </row>
    <row r="56" spans="1:2" x14ac:dyDescent="0.2">
      <c r="A56" s="1314" t="s">
        <v>7</v>
      </c>
      <c r="B56" s="1314"/>
    </row>
    <row r="57" spans="1:2" x14ac:dyDescent="0.2">
      <c r="A57" s="1314" t="s">
        <v>9301</v>
      </c>
      <c r="B57" s="1314"/>
    </row>
  </sheetData>
  <pageMargins left="0.7" right="0.7" top="0.75" bottom="0.75" header="0.3" footer="0.3"/>
  <pageSetup orientation="portrait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tabColor rgb="FFC00000"/>
  </sheetPr>
  <dimension ref="A1:N72"/>
  <sheetViews>
    <sheetView topLeftCell="A34" workbookViewId="0">
      <selection activeCell="A50" sqref="A50:XFD50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9" width="10.5" style="65" customWidth="1"/>
    <col min="10" max="10" width="11.5" style="65" customWidth="1"/>
    <col min="11" max="13" width="8.83203125" style="65"/>
    <col min="14" max="14" width="21" style="65" customWidth="1"/>
    <col min="15" max="246" width="8.83203125" style="65"/>
    <col min="247" max="247" width="11" style="65" customWidth="1"/>
    <col min="248" max="248" width="18.33203125" style="65" customWidth="1"/>
    <col min="249" max="250" width="8.1640625" style="65" customWidth="1"/>
    <col min="251" max="251" width="8.6640625" style="65" customWidth="1"/>
    <col min="252" max="252" width="8.1640625" style="65" customWidth="1"/>
    <col min="253" max="253" width="7.83203125" style="65" customWidth="1"/>
    <col min="254" max="254" width="7.5" style="65" customWidth="1"/>
    <col min="255" max="502" width="8.83203125" style="65"/>
    <col min="503" max="503" width="11" style="65" customWidth="1"/>
    <col min="504" max="504" width="18.33203125" style="65" customWidth="1"/>
    <col min="505" max="506" width="8.1640625" style="65" customWidth="1"/>
    <col min="507" max="507" width="8.6640625" style="65" customWidth="1"/>
    <col min="508" max="508" width="8.1640625" style="65" customWidth="1"/>
    <col min="509" max="509" width="7.83203125" style="65" customWidth="1"/>
    <col min="510" max="510" width="7.5" style="65" customWidth="1"/>
    <col min="511" max="758" width="8.83203125" style="65"/>
    <col min="759" max="759" width="11" style="65" customWidth="1"/>
    <col min="760" max="760" width="18.33203125" style="65" customWidth="1"/>
    <col min="761" max="762" width="8.1640625" style="65" customWidth="1"/>
    <col min="763" max="763" width="8.6640625" style="65" customWidth="1"/>
    <col min="764" max="764" width="8.1640625" style="65" customWidth="1"/>
    <col min="765" max="765" width="7.83203125" style="65" customWidth="1"/>
    <col min="766" max="766" width="7.5" style="65" customWidth="1"/>
    <col min="767" max="1014" width="8.83203125" style="65"/>
    <col min="1015" max="1015" width="11" style="65" customWidth="1"/>
    <col min="1016" max="1016" width="18.33203125" style="65" customWidth="1"/>
    <col min="1017" max="1018" width="8.1640625" style="65" customWidth="1"/>
    <col min="1019" max="1019" width="8.6640625" style="65" customWidth="1"/>
    <col min="1020" max="1020" width="8.1640625" style="65" customWidth="1"/>
    <col min="1021" max="1021" width="7.83203125" style="65" customWidth="1"/>
    <col min="1022" max="1022" width="7.5" style="65" customWidth="1"/>
    <col min="1023" max="1270" width="8.83203125" style="65"/>
    <col min="1271" max="1271" width="11" style="65" customWidth="1"/>
    <col min="1272" max="1272" width="18.33203125" style="65" customWidth="1"/>
    <col min="1273" max="1274" width="8.1640625" style="65" customWidth="1"/>
    <col min="1275" max="1275" width="8.6640625" style="65" customWidth="1"/>
    <col min="1276" max="1276" width="8.1640625" style="65" customWidth="1"/>
    <col min="1277" max="1277" width="7.83203125" style="65" customWidth="1"/>
    <col min="1278" max="1278" width="7.5" style="65" customWidth="1"/>
    <col min="1279" max="1526" width="8.83203125" style="65"/>
    <col min="1527" max="1527" width="11" style="65" customWidth="1"/>
    <col min="1528" max="1528" width="18.33203125" style="65" customWidth="1"/>
    <col min="1529" max="1530" width="8.1640625" style="65" customWidth="1"/>
    <col min="1531" max="1531" width="8.6640625" style="65" customWidth="1"/>
    <col min="1532" max="1532" width="8.1640625" style="65" customWidth="1"/>
    <col min="1533" max="1533" width="7.83203125" style="65" customWidth="1"/>
    <col min="1534" max="1534" width="7.5" style="65" customWidth="1"/>
    <col min="1535" max="1782" width="8.83203125" style="65"/>
    <col min="1783" max="1783" width="11" style="65" customWidth="1"/>
    <col min="1784" max="1784" width="18.33203125" style="65" customWidth="1"/>
    <col min="1785" max="1786" width="8.1640625" style="65" customWidth="1"/>
    <col min="1787" max="1787" width="8.6640625" style="65" customWidth="1"/>
    <col min="1788" max="1788" width="8.1640625" style="65" customWidth="1"/>
    <col min="1789" max="1789" width="7.83203125" style="65" customWidth="1"/>
    <col min="1790" max="1790" width="7.5" style="65" customWidth="1"/>
    <col min="1791" max="2038" width="8.83203125" style="65"/>
    <col min="2039" max="2039" width="11" style="65" customWidth="1"/>
    <col min="2040" max="2040" width="18.33203125" style="65" customWidth="1"/>
    <col min="2041" max="2042" width="8.1640625" style="65" customWidth="1"/>
    <col min="2043" max="2043" width="8.6640625" style="65" customWidth="1"/>
    <col min="2044" max="2044" width="8.1640625" style="65" customWidth="1"/>
    <col min="2045" max="2045" width="7.83203125" style="65" customWidth="1"/>
    <col min="2046" max="2046" width="7.5" style="65" customWidth="1"/>
    <col min="2047" max="2294" width="8.83203125" style="65"/>
    <col min="2295" max="2295" width="11" style="65" customWidth="1"/>
    <col min="2296" max="2296" width="18.33203125" style="65" customWidth="1"/>
    <col min="2297" max="2298" width="8.1640625" style="65" customWidth="1"/>
    <col min="2299" max="2299" width="8.6640625" style="65" customWidth="1"/>
    <col min="2300" max="2300" width="8.1640625" style="65" customWidth="1"/>
    <col min="2301" max="2301" width="7.83203125" style="65" customWidth="1"/>
    <col min="2302" max="2302" width="7.5" style="65" customWidth="1"/>
    <col min="2303" max="2550" width="8.83203125" style="65"/>
    <col min="2551" max="2551" width="11" style="65" customWidth="1"/>
    <col min="2552" max="2552" width="18.33203125" style="65" customWidth="1"/>
    <col min="2553" max="2554" width="8.1640625" style="65" customWidth="1"/>
    <col min="2555" max="2555" width="8.6640625" style="65" customWidth="1"/>
    <col min="2556" max="2556" width="8.1640625" style="65" customWidth="1"/>
    <col min="2557" max="2557" width="7.83203125" style="65" customWidth="1"/>
    <col min="2558" max="2558" width="7.5" style="65" customWidth="1"/>
    <col min="2559" max="2806" width="8.83203125" style="65"/>
    <col min="2807" max="2807" width="11" style="65" customWidth="1"/>
    <col min="2808" max="2808" width="18.33203125" style="65" customWidth="1"/>
    <col min="2809" max="2810" width="8.1640625" style="65" customWidth="1"/>
    <col min="2811" max="2811" width="8.6640625" style="65" customWidth="1"/>
    <col min="2812" max="2812" width="8.1640625" style="65" customWidth="1"/>
    <col min="2813" max="2813" width="7.83203125" style="65" customWidth="1"/>
    <col min="2814" max="2814" width="7.5" style="65" customWidth="1"/>
    <col min="2815" max="3062" width="8.83203125" style="65"/>
    <col min="3063" max="3063" width="11" style="65" customWidth="1"/>
    <col min="3064" max="3064" width="18.33203125" style="65" customWidth="1"/>
    <col min="3065" max="3066" width="8.1640625" style="65" customWidth="1"/>
    <col min="3067" max="3067" width="8.6640625" style="65" customWidth="1"/>
    <col min="3068" max="3068" width="8.1640625" style="65" customWidth="1"/>
    <col min="3069" max="3069" width="7.83203125" style="65" customWidth="1"/>
    <col min="3070" max="3070" width="7.5" style="65" customWidth="1"/>
    <col min="3071" max="3318" width="8.83203125" style="65"/>
    <col min="3319" max="3319" width="11" style="65" customWidth="1"/>
    <col min="3320" max="3320" width="18.33203125" style="65" customWidth="1"/>
    <col min="3321" max="3322" width="8.1640625" style="65" customWidth="1"/>
    <col min="3323" max="3323" width="8.6640625" style="65" customWidth="1"/>
    <col min="3324" max="3324" width="8.1640625" style="65" customWidth="1"/>
    <col min="3325" max="3325" width="7.83203125" style="65" customWidth="1"/>
    <col min="3326" max="3326" width="7.5" style="65" customWidth="1"/>
    <col min="3327" max="3574" width="8.83203125" style="65"/>
    <col min="3575" max="3575" width="11" style="65" customWidth="1"/>
    <col min="3576" max="3576" width="18.33203125" style="65" customWidth="1"/>
    <col min="3577" max="3578" width="8.1640625" style="65" customWidth="1"/>
    <col min="3579" max="3579" width="8.6640625" style="65" customWidth="1"/>
    <col min="3580" max="3580" width="8.1640625" style="65" customWidth="1"/>
    <col min="3581" max="3581" width="7.83203125" style="65" customWidth="1"/>
    <col min="3582" max="3582" width="7.5" style="65" customWidth="1"/>
    <col min="3583" max="3830" width="8.83203125" style="65"/>
    <col min="3831" max="3831" width="11" style="65" customWidth="1"/>
    <col min="3832" max="3832" width="18.33203125" style="65" customWidth="1"/>
    <col min="3833" max="3834" width="8.1640625" style="65" customWidth="1"/>
    <col min="3835" max="3835" width="8.6640625" style="65" customWidth="1"/>
    <col min="3836" max="3836" width="8.1640625" style="65" customWidth="1"/>
    <col min="3837" max="3837" width="7.83203125" style="65" customWidth="1"/>
    <col min="3838" max="3838" width="7.5" style="65" customWidth="1"/>
    <col min="3839" max="4086" width="8.83203125" style="65"/>
    <col min="4087" max="4087" width="11" style="65" customWidth="1"/>
    <col min="4088" max="4088" width="18.33203125" style="65" customWidth="1"/>
    <col min="4089" max="4090" width="8.1640625" style="65" customWidth="1"/>
    <col min="4091" max="4091" width="8.6640625" style="65" customWidth="1"/>
    <col min="4092" max="4092" width="8.1640625" style="65" customWidth="1"/>
    <col min="4093" max="4093" width="7.83203125" style="65" customWidth="1"/>
    <col min="4094" max="4094" width="7.5" style="65" customWidth="1"/>
    <col min="4095" max="4342" width="8.83203125" style="65"/>
    <col min="4343" max="4343" width="11" style="65" customWidth="1"/>
    <col min="4344" max="4344" width="18.33203125" style="65" customWidth="1"/>
    <col min="4345" max="4346" width="8.1640625" style="65" customWidth="1"/>
    <col min="4347" max="4347" width="8.6640625" style="65" customWidth="1"/>
    <col min="4348" max="4348" width="8.1640625" style="65" customWidth="1"/>
    <col min="4349" max="4349" width="7.83203125" style="65" customWidth="1"/>
    <col min="4350" max="4350" width="7.5" style="65" customWidth="1"/>
    <col min="4351" max="4598" width="8.83203125" style="65"/>
    <col min="4599" max="4599" width="11" style="65" customWidth="1"/>
    <col min="4600" max="4600" width="18.33203125" style="65" customWidth="1"/>
    <col min="4601" max="4602" width="8.1640625" style="65" customWidth="1"/>
    <col min="4603" max="4603" width="8.6640625" style="65" customWidth="1"/>
    <col min="4604" max="4604" width="8.1640625" style="65" customWidth="1"/>
    <col min="4605" max="4605" width="7.83203125" style="65" customWidth="1"/>
    <col min="4606" max="4606" width="7.5" style="65" customWidth="1"/>
    <col min="4607" max="4854" width="8.83203125" style="65"/>
    <col min="4855" max="4855" width="11" style="65" customWidth="1"/>
    <col min="4856" max="4856" width="18.33203125" style="65" customWidth="1"/>
    <col min="4857" max="4858" width="8.1640625" style="65" customWidth="1"/>
    <col min="4859" max="4859" width="8.6640625" style="65" customWidth="1"/>
    <col min="4860" max="4860" width="8.1640625" style="65" customWidth="1"/>
    <col min="4861" max="4861" width="7.83203125" style="65" customWidth="1"/>
    <col min="4862" max="4862" width="7.5" style="65" customWidth="1"/>
    <col min="4863" max="5110" width="8.83203125" style="65"/>
    <col min="5111" max="5111" width="11" style="65" customWidth="1"/>
    <col min="5112" max="5112" width="18.33203125" style="65" customWidth="1"/>
    <col min="5113" max="5114" width="8.1640625" style="65" customWidth="1"/>
    <col min="5115" max="5115" width="8.6640625" style="65" customWidth="1"/>
    <col min="5116" max="5116" width="8.1640625" style="65" customWidth="1"/>
    <col min="5117" max="5117" width="7.83203125" style="65" customWidth="1"/>
    <col min="5118" max="5118" width="7.5" style="65" customWidth="1"/>
    <col min="5119" max="5366" width="8.83203125" style="65"/>
    <col min="5367" max="5367" width="11" style="65" customWidth="1"/>
    <col min="5368" max="5368" width="18.33203125" style="65" customWidth="1"/>
    <col min="5369" max="5370" width="8.1640625" style="65" customWidth="1"/>
    <col min="5371" max="5371" width="8.6640625" style="65" customWidth="1"/>
    <col min="5372" max="5372" width="8.1640625" style="65" customWidth="1"/>
    <col min="5373" max="5373" width="7.83203125" style="65" customWidth="1"/>
    <col min="5374" max="5374" width="7.5" style="65" customWidth="1"/>
    <col min="5375" max="5622" width="8.83203125" style="65"/>
    <col min="5623" max="5623" width="11" style="65" customWidth="1"/>
    <col min="5624" max="5624" width="18.33203125" style="65" customWidth="1"/>
    <col min="5625" max="5626" width="8.1640625" style="65" customWidth="1"/>
    <col min="5627" max="5627" width="8.6640625" style="65" customWidth="1"/>
    <col min="5628" max="5628" width="8.1640625" style="65" customWidth="1"/>
    <col min="5629" max="5629" width="7.83203125" style="65" customWidth="1"/>
    <col min="5630" max="5630" width="7.5" style="65" customWidth="1"/>
    <col min="5631" max="5878" width="8.83203125" style="65"/>
    <col min="5879" max="5879" width="11" style="65" customWidth="1"/>
    <col min="5880" max="5880" width="18.33203125" style="65" customWidth="1"/>
    <col min="5881" max="5882" width="8.1640625" style="65" customWidth="1"/>
    <col min="5883" max="5883" width="8.6640625" style="65" customWidth="1"/>
    <col min="5884" max="5884" width="8.1640625" style="65" customWidth="1"/>
    <col min="5885" max="5885" width="7.83203125" style="65" customWidth="1"/>
    <col min="5886" max="5886" width="7.5" style="65" customWidth="1"/>
    <col min="5887" max="6134" width="8.83203125" style="65"/>
    <col min="6135" max="6135" width="11" style="65" customWidth="1"/>
    <col min="6136" max="6136" width="18.33203125" style="65" customWidth="1"/>
    <col min="6137" max="6138" width="8.1640625" style="65" customWidth="1"/>
    <col min="6139" max="6139" width="8.6640625" style="65" customWidth="1"/>
    <col min="6140" max="6140" width="8.1640625" style="65" customWidth="1"/>
    <col min="6141" max="6141" width="7.83203125" style="65" customWidth="1"/>
    <col min="6142" max="6142" width="7.5" style="65" customWidth="1"/>
    <col min="6143" max="6390" width="8.83203125" style="65"/>
    <col min="6391" max="6391" width="11" style="65" customWidth="1"/>
    <col min="6392" max="6392" width="18.33203125" style="65" customWidth="1"/>
    <col min="6393" max="6394" width="8.1640625" style="65" customWidth="1"/>
    <col min="6395" max="6395" width="8.6640625" style="65" customWidth="1"/>
    <col min="6396" max="6396" width="8.1640625" style="65" customWidth="1"/>
    <col min="6397" max="6397" width="7.83203125" style="65" customWidth="1"/>
    <col min="6398" max="6398" width="7.5" style="65" customWidth="1"/>
    <col min="6399" max="6646" width="8.83203125" style="65"/>
    <col min="6647" max="6647" width="11" style="65" customWidth="1"/>
    <col min="6648" max="6648" width="18.33203125" style="65" customWidth="1"/>
    <col min="6649" max="6650" width="8.1640625" style="65" customWidth="1"/>
    <col min="6651" max="6651" width="8.6640625" style="65" customWidth="1"/>
    <col min="6652" max="6652" width="8.1640625" style="65" customWidth="1"/>
    <col min="6653" max="6653" width="7.83203125" style="65" customWidth="1"/>
    <col min="6654" max="6654" width="7.5" style="65" customWidth="1"/>
    <col min="6655" max="6902" width="8.83203125" style="65"/>
    <col min="6903" max="6903" width="11" style="65" customWidth="1"/>
    <col min="6904" max="6904" width="18.33203125" style="65" customWidth="1"/>
    <col min="6905" max="6906" width="8.1640625" style="65" customWidth="1"/>
    <col min="6907" max="6907" width="8.6640625" style="65" customWidth="1"/>
    <col min="6908" max="6908" width="8.1640625" style="65" customWidth="1"/>
    <col min="6909" max="6909" width="7.83203125" style="65" customWidth="1"/>
    <col min="6910" max="6910" width="7.5" style="65" customWidth="1"/>
    <col min="6911" max="7158" width="8.83203125" style="65"/>
    <col min="7159" max="7159" width="11" style="65" customWidth="1"/>
    <col min="7160" max="7160" width="18.33203125" style="65" customWidth="1"/>
    <col min="7161" max="7162" width="8.1640625" style="65" customWidth="1"/>
    <col min="7163" max="7163" width="8.6640625" style="65" customWidth="1"/>
    <col min="7164" max="7164" width="8.1640625" style="65" customWidth="1"/>
    <col min="7165" max="7165" width="7.83203125" style="65" customWidth="1"/>
    <col min="7166" max="7166" width="7.5" style="65" customWidth="1"/>
    <col min="7167" max="7414" width="8.83203125" style="65"/>
    <col min="7415" max="7415" width="11" style="65" customWidth="1"/>
    <col min="7416" max="7416" width="18.33203125" style="65" customWidth="1"/>
    <col min="7417" max="7418" width="8.1640625" style="65" customWidth="1"/>
    <col min="7419" max="7419" width="8.6640625" style="65" customWidth="1"/>
    <col min="7420" max="7420" width="8.1640625" style="65" customWidth="1"/>
    <col min="7421" max="7421" width="7.83203125" style="65" customWidth="1"/>
    <col min="7422" max="7422" width="7.5" style="65" customWidth="1"/>
    <col min="7423" max="7670" width="8.83203125" style="65"/>
    <col min="7671" max="7671" width="11" style="65" customWidth="1"/>
    <col min="7672" max="7672" width="18.33203125" style="65" customWidth="1"/>
    <col min="7673" max="7674" width="8.1640625" style="65" customWidth="1"/>
    <col min="7675" max="7675" width="8.6640625" style="65" customWidth="1"/>
    <col min="7676" max="7676" width="8.1640625" style="65" customWidth="1"/>
    <col min="7677" max="7677" width="7.83203125" style="65" customWidth="1"/>
    <col min="7678" max="7678" width="7.5" style="65" customWidth="1"/>
    <col min="7679" max="7926" width="8.83203125" style="65"/>
    <col min="7927" max="7927" width="11" style="65" customWidth="1"/>
    <col min="7928" max="7928" width="18.33203125" style="65" customWidth="1"/>
    <col min="7929" max="7930" width="8.1640625" style="65" customWidth="1"/>
    <col min="7931" max="7931" width="8.6640625" style="65" customWidth="1"/>
    <col min="7932" max="7932" width="8.1640625" style="65" customWidth="1"/>
    <col min="7933" max="7933" width="7.83203125" style="65" customWidth="1"/>
    <col min="7934" max="7934" width="7.5" style="65" customWidth="1"/>
    <col min="7935" max="8182" width="8.83203125" style="65"/>
    <col min="8183" max="8183" width="11" style="65" customWidth="1"/>
    <col min="8184" max="8184" width="18.33203125" style="65" customWidth="1"/>
    <col min="8185" max="8186" width="8.1640625" style="65" customWidth="1"/>
    <col min="8187" max="8187" width="8.6640625" style="65" customWidth="1"/>
    <col min="8188" max="8188" width="8.1640625" style="65" customWidth="1"/>
    <col min="8189" max="8189" width="7.83203125" style="65" customWidth="1"/>
    <col min="8190" max="8190" width="7.5" style="65" customWidth="1"/>
    <col min="8191" max="8438" width="8.83203125" style="65"/>
    <col min="8439" max="8439" width="11" style="65" customWidth="1"/>
    <col min="8440" max="8440" width="18.33203125" style="65" customWidth="1"/>
    <col min="8441" max="8442" width="8.1640625" style="65" customWidth="1"/>
    <col min="8443" max="8443" width="8.6640625" style="65" customWidth="1"/>
    <col min="8444" max="8444" width="8.1640625" style="65" customWidth="1"/>
    <col min="8445" max="8445" width="7.83203125" style="65" customWidth="1"/>
    <col min="8446" max="8446" width="7.5" style="65" customWidth="1"/>
    <col min="8447" max="8694" width="8.83203125" style="65"/>
    <col min="8695" max="8695" width="11" style="65" customWidth="1"/>
    <col min="8696" max="8696" width="18.33203125" style="65" customWidth="1"/>
    <col min="8697" max="8698" width="8.1640625" style="65" customWidth="1"/>
    <col min="8699" max="8699" width="8.6640625" style="65" customWidth="1"/>
    <col min="8700" max="8700" width="8.1640625" style="65" customWidth="1"/>
    <col min="8701" max="8701" width="7.83203125" style="65" customWidth="1"/>
    <col min="8702" max="8702" width="7.5" style="65" customWidth="1"/>
    <col min="8703" max="8950" width="8.83203125" style="65"/>
    <col min="8951" max="8951" width="11" style="65" customWidth="1"/>
    <col min="8952" max="8952" width="18.33203125" style="65" customWidth="1"/>
    <col min="8953" max="8954" width="8.1640625" style="65" customWidth="1"/>
    <col min="8955" max="8955" width="8.6640625" style="65" customWidth="1"/>
    <col min="8956" max="8956" width="8.1640625" style="65" customWidth="1"/>
    <col min="8957" max="8957" width="7.83203125" style="65" customWidth="1"/>
    <col min="8958" max="8958" width="7.5" style="65" customWidth="1"/>
    <col min="8959" max="9206" width="8.83203125" style="65"/>
    <col min="9207" max="9207" width="11" style="65" customWidth="1"/>
    <col min="9208" max="9208" width="18.33203125" style="65" customWidth="1"/>
    <col min="9209" max="9210" width="8.1640625" style="65" customWidth="1"/>
    <col min="9211" max="9211" width="8.6640625" style="65" customWidth="1"/>
    <col min="9212" max="9212" width="8.1640625" style="65" customWidth="1"/>
    <col min="9213" max="9213" width="7.83203125" style="65" customWidth="1"/>
    <col min="9214" max="9214" width="7.5" style="65" customWidth="1"/>
    <col min="9215" max="9462" width="8.83203125" style="65"/>
    <col min="9463" max="9463" width="11" style="65" customWidth="1"/>
    <col min="9464" max="9464" width="18.33203125" style="65" customWidth="1"/>
    <col min="9465" max="9466" width="8.1640625" style="65" customWidth="1"/>
    <col min="9467" max="9467" width="8.6640625" style="65" customWidth="1"/>
    <col min="9468" max="9468" width="8.1640625" style="65" customWidth="1"/>
    <col min="9469" max="9469" width="7.83203125" style="65" customWidth="1"/>
    <col min="9470" max="9470" width="7.5" style="65" customWidth="1"/>
    <col min="9471" max="9718" width="8.83203125" style="65"/>
    <col min="9719" max="9719" width="11" style="65" customWidth="1"/>
    <col min="9720" max="9720" width="18.33203125" style="65" customWidth="1"/>
    <col min="9721" max="9722" width="8.1640625" style="65" customWidth="1"/>
    <col min="9723" max="9723" width="8.6640625" style="65" customWidth="1"/>
    <col min="9724" max="9724" width="8.1640625" style="65" customWidth="1"/>
    <col min="9725" max="9725" width="7.83203125" style="65" customWidth="1"/>
    <col min="9726" max="9726" width="7.5" style="65" customWidth="1"/>
    <col min="9727" max="9974" width="8.83203125" style="65"/>
    <col min="9975" max="9975" width="11" style="65" customWidth="1"/>
    <col min="9976" max="9976" width="18.33203125" style="65" customWidth="1"/>
    <col min="9977" max="9978" width="8.1640625" style="65" customWidth="1"/>
    <col min="9979" max="9979" width="8.6640625" style="65" customWidth="1"/>
    <col min="9980" max="9980" width="8.1640625" style="65" customWidth="1"/>
    <col min="9981" max="9981" width="7.83203125" style="65" customWidth="1"/>
    <col min="9982" max="9982" width="7.5" style="65" customWidth="1"/>
    <col min="9983" max="10230" width="8.83203125" style="65"/>
    <col min="10231" max="10231" width="11" style="65" customWidth="1"/>
    <col min="10232" max="10232" width="18.33203125" style="65" customWidth="1"/>
    <col min="10233" max="10234" width="8.1640625" style="65" customWidth="1"/>
    <col min="10235" max="10235" width="8.6640625" style="65" customWidth="1"/>
    <col min="10236" max="10236" width="8.1640625" style="65" customWidth="1"/>
    <col min="10237" max="10237" width="7.83203125" style="65" customWidth="1"/>
    <col min="10238" max="10238" width="7.5" style="65" customWidth="1"/>
    <col min="10239" max="10486" width="8.83203125" style="65"/>
    <col min="10487" max="10487" width="11" style="65" customWidth="1"/>
    <col min="10488" max="10488" width="18.33203125" style="65" customWidth="1"/>
    <col min="10489" max="10490" width="8.1640625" style="65" customWidth="1"/>
    <col min="10491" max="10491" width="8.6640625" style="65" customWidth="1"/>
    <col min="10492" max="10492" width="8.1640625" style="65" customWidth="1"/>
    <col min="10493" max="10493" width="7.83203125" style="65" customWidth="1"/>
    <col min="10494" max="10494" width="7.5" style="65" customWidth="1"/>
    <col min="10495" max="10742" width="8.83203125" style="65"/>
    <col min="10743" max="10743" width="11" style="65" customWidth="1"/>
    <col min="10744" max="10744" width="18.33203125" style="65" customWidth="1"/>
    <col min="10745" max="10746" width="8.1640625" style="65" customWidth="1"/>
    <col min="10747" max="10747" width="8.6640625" style="65" customWidth="1"/>
    <col min="10748" max="10748" width="8.1640625" style="65" customWidth="1"/>
    <col min="10749" max="10749" width="7.83203125" style="65" customWidth="1"/>
    <col min="10750" max="10750" width="7.5" style="65" customWidth="1"/>
    <col min="10751" max="10998" width="8.83203125" style="65"/>
    <col min="10999" max="10999" width="11" style="65" customWidth="1"/>
    <col min="11000" max="11000" width="18.33203125" style="65" customWidth="1"/>
    <col min="11001" max="11002" width="8.1640625" style="65" customWidth="1"/>
    <col min="11003" max="11003" width="8.6640625" style="65" customWidth="1"/>
    <col min="11004" max="11004" width="8.1640625" style="65" customWidth="1"/>
    <col min="11005" max="11005" width="7.83203125" style="65" customWidth="1"/>
    <col min="11006" max="11006" width="7.5" style="65" customWidth="1"/>
    <col min="11007" max="11254" width="8.83203125" style="65"/>
    <col min="11255" max="11255" width="11" style="65" customWidth="1"/>
    <col min="11256" max="11256" width="18.33203125" style="65" customWidth="1"/>
    <col min="11257" max="11258" width="8.1640625" style="65" customWidth="1"/>
    <col min="11259" max="11259" width="8.6640625" style="65" customWidth="1"/>
    <col min="11260" max="11260" width="8.1640625" style="65" customWidth="1"/>
    <col min="11261" max="11261" width="7.83203125" style="65" customWidth="1"/>
    <col min="11262" max="11262" width="7.5" style="65" customWidth="1"/>
    <col min="11263" max="11510" width="8.83203125" style="65"/>
    <col min="11511" max="11511" width="11" style="65" customWidth="1"/>
    <col min="11512" max="11512" width="18.33203125" style="65" customWidth="1"/>
    <col min="11513" max="11514" width="8.1640625" style="65" customWidth="1"/>
    <col min="11515" max="11515" width="8.6640625" style="65" customWidth="1"/>
    <col min="11516" max="11516" width="8.1640625" style="65" customWidth="1"/>
    <col min="11517" max="11517" width="7.83203125" style="65" customWidth="1"/>
    <col min="11518" max="11518" width="7.5" style="65" customWidth="1"/>
    <col min="11519" max="11766" width="8.83203125" style="65"/>
    <col min="11767" max="11767" width="11" style="65" customWidth="1"/>
    <col min="11768" max="11768" width="18.33203125" style="65" customWidth="1"/>
    <col min="11769" max="11770" width="8.1640625" style="65" customWidth="1"/>
    <col min="11771" max="11771" width="8.6640625" style="65" customWidth="1"/>
    <col min="11772" max="11772" width="8.1640625" style="65" customWidth="1"/>
    <col min="11773" max="11773" width="7.83203125" style="65" customWidth="1"/>
    <col min="11774" max="11774" width="7.5" style="65" customWidth="1"/>
    <col min="11775" max="12022" width="8.83203125" style="65"/>
    <col min="12023" max="12023" width="11" style="65" customWidth="1"/>
    <col min="12024" max="12024" width="18.33203125" style="65" customWidth="1"/>
    <col min="12025" max="12026" width="8.1640625" style="65" customWidth="1"/>
    <col min="12027" max="12027" width="8.6640625" style="65" customWidth="1"/>
    <col min="12028" max="12028" width="8.1640625" style="65" customWidth="1"/>
    <col min="12029" max="12029" width="7.83203125" style="65" customWidth="1"/>
    <col min="12030" max="12030" width="7.5" style="65" customWidth="1"/>
    <col min="12031" max="12278" width="8.83203125" style="65"/>
    <col min="12279" max="12279" width="11" style="65" customWidth="1"/>
    <col min="12280" max="12280" width="18.33203125" style="65" customWidth="1"/>
    <col min="12281" max="12282" width="8.1640625" style="65" customWidth="1"/>
    <col min="12283" max="12283" width="8.6640625" style="65" customWidth="1"/>
    <col min="12284" max="12284" width="8.1640625" style="65" customWidth="1"/>
    <col min="12285" max="12285" width="7.83203125" style="65" customWidth="1"/>
    <col min="12286" max="12286" width="7.5" style="65" customWidth="1"/>
    <col min="12287" max="12534" width="8.83203125" style="65"/>
    <col min="12535" max="12535" width="11" style="65" customWidth="1"/>
    <col min="12536" max="12536" width="18.33203125" style="65" customWidth="1"/>
    <col min="12537" max="12538" width="8.1640625" style="65" customWidth="1"/>
    <col min="12539" max="12539" width="8.6640625" style="65" customWidth="1"/>
    <col min="12540" max="12540" width="8.1640625" style="65" customWidth="1"/>
    <col min="12541" max="12541" width="7.83203125" style="65" customWidth="1"/>
    <col min="12542" max="12542" width="7.5" style="65" customWidth="1"/>
    <col min="12543" max="12790" width="8.83203125" style="65"/>
    <col min="12791" max="12791" width="11" style="65" customWidth="1"/>
    <col min="12792" max="12792" width="18.33203125" style="65" customWidth="1"/>
    <col min="12793" max="12794" width="8.1640625" style="65" customWidth="1"/>
    <col min="12795" max="12795" width="8.6640625" style="65" customWidth="1"/>
    <col min="12796" max="12796" width="8.1640625" style="65" customWidth="1"/>
    <col min="12797" max="12797" width="7.83203125" style="65" customWidth="1"/>
    <col min="12798" max="12798" width="7.5" style="65" customWidth="1"/>
    <col min="12799" max="13046" width="8.83203125" style="65"/>
    <col min="13047" max="13047" width="11" style="65" customWidth="1"/>
    <col min="13048" max="13048" width="18.33203125" style="65" customWidth="1"/>
    <col min="13049" max="13050" width="8.1640625" style="65" customWidth="1"/>
    <col min="13051" max="13051" width="8.6640625" style="65" customWidth="1"/>
    <col min="13052" max="13052" width="8.1640625" style="65" customWidth="1"/>
    <col min="13053" max="13053" width="7.83203125" style="65" customWidth="1"/>
    <col min="13054" max="13054" width="7.5" style="65" customWidth="1"/>
    <col min="13055" max="13302" width="8.83203125" style="65"/>
    <col min="13303" max="13303" width="11" style="65" customWidth="1"/>
    <col min="13304" max="13304" width="18.33203125" style="65" customWidth="1"/>
    <col min="13305" max="13306" width="8.1640625" style="65" customWidth="1"/>
    <col min="13307" max="13307" width="8.6640625" style="65" customWidth="1"/>
    <col min="13308" max="13308" width="8.1640625" style="65" customWidth="1"/>
    <col min="13309" max="13309" width="7.83203125" style="65" customWidth="1"/>
    <col min="13310" max="13310" width="7.5" style="65" customWidth="1"/>
    <col min="13311" max="13558" width="8.83203125" style="65"/>
    <col min="13559" max="13559" width="11" style="65" customWidth="1"/>
    <col min="13560" max="13560" width="18.33203125" style="65" customWidth="1"/>
    <col min="13561" max="13562" width="8.1640625" style="65" customWidth="1"/>
    <col min="13563" max="13563" width="8.6640625" style="65" customWidth="1"/>
    <col min="13564" max="13564" width="8.1640625" style="65" customWidth="1"/>
    <col min="13565" max="13565" width="7.83203125" style="65" customWidth="1"/>
    <col min="13566" max="13566" width="7.5" style="65" customWidth="1"/>
    <col min="13567" max="13814" width="8.83203125" style="65"/>
    <col min="13815" max="13815" width="11" style="65" customWidth="1"/>
    <col min="13816" max="13816" width="18.33203125" style="65" customWidth="1"/>
    <col min="13817" max="13818" width="8.1640625" style="65" customWidth="1"/>
    <col min="13819" max="13819" width="8.6640625" style="65" customWidth="1"/>
    <col min="13820" max="13820" width="8.1640625" style="65" customWidth="1"/>
    <col min="13821" max="13821" width="7.83203125" style="65" customWidth="1"/>
    <col min="13822" max="13822" width="7.5" style="65" customWidth="1"/>
    <col min="13823" max="14070" width="8.83203125" style="65"/>
    <col min="14071" max="14071" width="11" style="65" customWidth="1"/>
    <col min="14072" max="14072" width="18.33203125" style="65" customWidth="1"/>
    <col min="14073" max="14074" width="8.1640625" style="65" customWidth="1"/>
    <col min="14075" max="14075" width="8.6640625" style="65" customWidth="1"/>
    <col min="14076" max="14076" width="8.1640625" style="65" customWidth="1"/>
    <col min="14077" max="14077" width="7.83203125" style="65" customWidth="1"/>
    <col min="14078" max="14078" width="7.5" style="65" customWidth="1"/>
    <col min="14079" max="14326" width="8.83203125" style="65"/>
    <col min="14327" max="14327" width="11" style="65" customWidth="1"/>
    <col min="14328" max="14328" width="18.33203125" style="65" customWidth="1"/>
    <col min="14329" max="14330" width="8.1640625" style="65" customWidth="1"/>
    <col min="14331" max="14331" width="8.6640625" style="65" customWidth="1"/>
    <col min="14332" max="14332" width="8.1640625" style="65" customWidth="1"/>
    <col min="14333" max="14333" width="7.83203125" style="65" customWidth="1"/>
    <col min="14334" max="14334" width="7.5" style="65" customWidth="1"/>
    <col min="14335" max="14582" width="8.83203125" style="65"/>
    <col min="14583" max="14583" width="11" style="65" customWidth="1"/>
    <col min="14584" max="14584" width="18.33203125" style="65" customWidth="1"/>
    <col min="14585" max="14586" width="8.1640625" style="65" customWidth="1"/>
    <col min="14587" max="14587" width="8.6640625" style="65" customWidth="1"/>
    <col min="14588" max="14588" width="8.1640625" style="65" customWidth="1"/>
    <col min="14589" max="14589" width="7.83203125" style="65" customWidth="1"/>
    <col min="14590" max="14590" width="7.5" style="65" customWidth="1"/>
    <col min="14591" max="14838" width="8.83203125" style="65"/>
    <col min="14839" max="14839" width="11" style="65" customWidth="1"/>
    <col min="14840" max="14840" width="18.33203125" style="65" customWidth="1"/>
    <col min="14841" max="14842" width="8.1640625" style="65" customWidth="1"/>
    <col min="14843" max="14843" width="8.6640625" style="65" customWidth="1"/>
    <col min="14844" max="14844" width="8.1640625" style="65" customWidth="1"/>
    <col min="14845" max="14845" width="7.83203125" style="65" customWidth="1"/>
    <col min="14846" max="14846" width="7.5" style="65" customWidth="1"/>
    <col min="14847" max="15094" width="8.83203125" style="65"/>
    <col min="15095" max="15095" width="11" style="65" customWidth="1"/>
    <col min="15096" max="15096" width="18.33203125" style="65" customWidth="1"/>
    <col min="15097" max="15098" width="8.1640625" style="65" customWidth="1"/>
    <col min="15099" max="15099" width="8.6640625" style="65" customWidth="1"/>
    <col min="15100" max="15100" width="8.1640625" style="65" customWidth="1"/>
    <col min="15101" max="15101" width="7.83203125" style="65" customWidth="1"/>
    <col min="15102" max="15102" width="7.5" style="65" customWidth="1"/>
    <col min="15103" max="15350" width="8.83203125" style="65"/>
    <col min="15351" max="15351" width="11" style="65" customWidth="1"/>
    <col min="15352" max="15352" width="18.33203125" style="65" customWidth="1"/>
    <col min="15353" max="15354" width="8.1640625" style="65" customWidth="1"/>
    <col min="15355" max="15355" width="8.6640625" style="65" customWidth="1"/>
    <col min="15356" max="15356" width="8.1640625" style="65" customWidth="1"/>
    <col min="15357" max="15357" width="7.83203125" style="65" customWidth="1"/>
    <col min="15358" max="15358" width="7.5" style="65" customWidth="1"/>
    <col min="15359" max="15606" width="8.83203125" style="65"/>
    <col min="15607" max="15607" width="11" style="65" customWidth="1"/>
    <col min="15608" max="15608" width="18.33203125" style="65" customWidth="1"/>
    <col min="15609" max="15610" width="8.1640625" style="65" customWidth="1"/>
    <col min="15611" max="15611" width="8.6640625" style="65" customWidth="1"/>
    <col min="15612" max="15612" width="8.1640625" style="65" customWidth="1"/>
    <col min="15613" max="15613" width="7.83203125" style="65" customWidth="1"/>
    <col min="15614" max="15614" width="7.5" style="65" customWidth="1"/>
    <col min="15615" max="15862" width="8.83203125" style="65"/>
    <col min="15863" max="15863" width="11" style="65" customWidth="1"/>
    <col min="15864" max="15864" width="18.33203125" style="65" customWidth="1"/>
    <col min="15865" max="15866" width="8.1640625" style="65" customWidth="1"/>
    <col min="15867" max="15867" width="8.6640625" style="65" customWidth="1"/>
    <col min="15868" max="15868" width="8.1640625" style="65" customWidth="1"/>
    <col min="15869" max="15869" width="7.83203125" style="65" customWidth="1"/>
    <col min="15870" max="15870" width="7.5" style="65" customWidth="1"/>
    <col min="15871" max="16118" width="8.83203125" style="65"/>
    <col min="16119" max="16119" width="11" style="65" customWidth="1"/>
    <col min="16120" max="16120" width="18.33203125" style="65" customWidth="1"/>
    <col min="16121" max="16122" width="8.1640625" style="65" customWidth="1"/>
    <col min="16123" max="16123" width="8.6640625" style="65" customWidth="1"/>
    <col min="16124" max="16124" width="8.1640625" style="65" customWidth="1"/>
    <col min="16125" max="16125" width="7.83203125" style="65" customWidth="1"/>
    <col min="16126" max="16126" width="7.5" style="65" customWidth="1"/>
    <col min="16127" max="16384" width="8.83203125" style="65"/>
  </cols>
  <sheetData>
    <row r="1" spans="1:11" s="58" customFormat="1" x14ac:dyDescent="0.2">
      <c r="A1" s="58" t="s">
        <v>160</v>
      </c>
    </row>
    <row r="3" spans="1:11" s="58" customFormat="1" x14ac:dyDescent="0.2">
      <c r="A3" s="58" t="s">
        <v>954</v>
      </c>
    </row>
    <row r="4" spans="1:11" s="58" customFormat="1" x14ac:dyDescent="0.2">
      <c r="A4" s="58" t="s">
        <v>4222</v>
      </c>
    </row>
    <row r="5" spans="1:11" s="58" customFormat="1" x14ac:dyDescent="0.2">
      <c r="A5" s="58" t="s">
        <v>3904</v>
      </c>
    </row>
    <row r="6" spans="1:11" s="58" customFormat="1" x14ac:dyDescent="0.2">
      <c r="A6" s="58" t="s">
        <v>4221</v>
      </c>
    </row>
    <row r="7" spans="1:11" s="58" customFormat="1" x14ac:dyDescent="0.2">
      <c r="A7" s="58" t="s">
        <v>4220</v>
      </c>
    </row>
    <row r="8" spans="1:11" s="58" customFormat="1" x14ac:dyDescent="0.2">
      <c r="A8" s="3" t="s">
        <v>3905</v>
      </c>
      <c r="B8" s="3"/>
      <c r="C8" s="288">
        <v>290000</v>
      </c>
      <c r="D8" s="288">
        <v>225000</v>
      </c>
      <c r="E8" s="288">
        <v>67000</v>
      </c>
      <c r="F8" s="288">
        <v>68000</v>
      </c>
      <c r="G8" s="288">
        <v>455000</v>
      </c>
      <c r="H8" s="288">
        <v>78000</v>
      </c>
    </row>
    <row r="9" spans="1:11" s="3" customFormat="1" x14ac:dyDescent="0.2">
      <c r="C9" s="31">
        <v>5250</v>
      </c>
      <c r="D9" s="31">
        <v>5250</v>
      </c>
      <c r="E9" s="31">
        <v>3000</v>
      </c>
      <c r="F9" s="31">
        <v>3000</v>
      </c>
      <c r="G9" s="31">
        <v>24000</v>
      </c>
      <c r="H9" s="31">
        <v>3000</v>
      </c>
      <c r="I9" s="31"/>
    </row>
    <row r="10" spans="1:11" s="3" customFormat="1" x14ac:dyDescent="0.2">
      <c r="C10" s="31"/>
      <c r="D10" s="31"/>
      <c r="E10" s="1278">
        <v>52500</v>
      </c>
      <c r="F10" s="1278">
        <v>52500</v>
      </c>
      <c r="G10" s="31"/>
      <c r="H10" s="31"/>
      <c r="I10" s="31"/>
    </row>
    <row r="11" spans="1:11" s="3" customFormat="1" ht="17" thickBot="1" x14ac:dyDescent="0.25">
      <c r="C11" s="1300">
        <v>4750</v>
      </c>
      <c r="D11" s="1300">
        <v>4750</v>
      </c>
      <c r="E11" s="1300">
        <v>2375</v>
      </c>
      <c r="F11" s="1300">
        <v>2375</v>
      </c>
      <c r="G11" s="1300">
        <v>20900</v>
      </c>
      <c r="H11" s="1300">
        <v>2375</v>
      </c>
      <c r="I11" s="31"/>
    </row>
    <row r="12" spans="1:11" s="58" customFormat="1" ht="17" thickBot="1" x14ac:dyDescent="0.3">
      <c r="A12" s="60" t="s">
        <v>168</v>
      </c>
      <c r="B12" s="61" t="s">
        <v>169</v>
      </c>
      <c r="C12" s="10" t="s">
        <v>26</v>
      </c>
      <c r="D12" s="322" t="s">
        <v>17</v>
      </c>
      <c r="E12" s="322" t="s">
        <v>18</v>
      </c>
      <c r="F12" s="322" t="s">
        <v>3</v>
      </c>
      <c r="G12" s="322" t="s">
        <v>10</v>
      </c>
      <c r="H12" s="322" t="s">
        <v>27</v>
      </c>
      <c r="I12" s="322"/>
    </row>
    <row r="13" spans="1:11" s="103" customFormat="1" x14ac:dyDescent="0.2">
      <c r="A13" s="38" t="s">
        <v>3871</v>
      </c>
      <c r="B13" s="38" t="s">
        <v>3890</v>
      </c>
      <c r="C13" s="38">
        <v>100</v>
      </c>
      <c r="D13" s="1244"/>
      <c r="E13" s="38">
        <v>110</v>
      </c>
      <c r="F13" s="38">
        <v>200</v>
      </c>
      <c r="G13" s="1244"/>
      <c r="H13" s="1244"/>
      <c r="I13" s="1245"/>
      <c r="J13" s="62" t="s">
        <v>998</v>
      </c>
      <c r="K13" s="103" t="s">
        <v>3612</v>
      </c>
    </row>
    <row r="14" spans="1:11" s="103" customFormat="1" x14ac:dyDescent="0.2">
      <c r="A14" s="74" t="s">
        <v>3871</v>
      </c>
      <c r="B14" s="74" t="s">
        <v>3889</v>
      </c>
      <c r="C14" s="74">
        <v>100</v>
      </c>
      <c r="D14" s="1246"/>
      <c r="E14" s="74">
        <v>90</v>
      </c>
      <c r="F14" s="74">
        <v>180</v>
      </c>
      <c r="G14" s="1246"/>
      <c r="H14" s="1246"/>
      <c r="I14" s="1246"/>
      <c r="J14" s="62" t="s">
        <v>998</v>
      </c>
      <c r="K14" s="103" t="s">
        <v>3612</v>
      </c>
    </row>
    <row r="15" spans="1:11" s="3" customFormat="1" x14ac:dyDescent="0.2">
      <c r="A15" s="37">
        <v>44653</v>
      </c>
      <c r="B15" s="38" t="s">
        <v>3901</v>
      </c>
      <c r="C15" s="38">
        <v>50</v>
      </c>
      <c r="D15" s="38">
        <v>50</v>
      </c>
      <c r="E15" s="38">
        <v>50</v>
      </c>
      <c r="F15" s="38">
        <v>50</v>
      </c>
      <c r="G15" s="38">
        <v>15</v>
      </c>
      <c r="H15" s="38">
        <v>100</v>
      </c>
      <c r="I15" s="108"/>
      <c r="J15" s="62" t="s">
        <v>998</v>
      </c>
      <c r="K15" s="103" t="s">
        <v>3612</v>
      </c>
    </row>
    <row r="16" spans="1:11" s="3" customFormat="1" x14ac:dyDescent="0.2">
      <c r="A16" s="37">
        <v>44683</v>
      </c>
      <c r="B16" s="38" t="s">
        <v>3916</v>
      </c>
      <c r="C16" s="38">
        <v>69</v>
      </c>
      <c r="D16" s="38">
        <v>50</v>
      </c>
      <c r="E16" s="108"/>
      <c r="F16" s="38">
        <v>40</v>
      </c>
      <c r="G16" s="38">
        <v>40</v>
      </c>
      <c r="H16" s="38">
        <v>50</v>
      </c>
      <c r="I16" s="108"/>
      <c r="J16" s="62" t="s">
        <v>989</v>
      </c>
      <c r="K16" s="103" t="s">
        <v>3612</v>
      </c>
    </row>
    <row r="17" spans="1:11" s="3" customFormat="1" x14ac:dyDescent="0.2">
      <c r="A17" s="37">
        <v>44744</v>
      </c>
      <c r="B17" s="38" t="s">
        <v>3917</v>
      </c>
      <c r="C17" s="38">
        <v>31</v>
      </c>
      <c r="D17" s="108"/>
      <c r="E17" s="38">
        <v>210</v>
      </c>
      <c r="F17" s="38">
        <v>210</v>
      </c>
      <c r="G17" s="38">
        <v>95</v>
      </c>
      <c r="H17" s="108"/>
      <c r="I17" s="108"/>
      <c r="J17" s="62" t="s">
        <v>989</v>
      </c>
      <c r="K17" s="103" t="s">
        <v>3612</v>
      </c>
    </row>
    <row r="18" spans="1:11" s="62" customFormat="1" ht="17" thickBot="1" x14ac:dyDescent="0.25">
      <c r="A18" s="73">
        <v>44775</v>
      </c>
      <c r="B18" s="74" t="s">
        <v>3928</v>
      </c>
      <c r="C18" s="74"/>
      <c r="D18" s="74">
        <v>50</v>
      </c>
      <c r="E18" s="74">
        <v>40</v>
      </c>
      <c r="F18" s="74"/>
      <c r="G18" s="74"/>
      <c r="H18" s="74"/>
      <c r="I18" s="74"/>
      <c r="J18" s="62" t="s">
        <v>989</v>
      </c>
      <c r="K18" s="103" t="s">
        <v>3612</v>
      </c>
    </row>
    <row r="19" spans="1:11" s="62" customFormat="1" ht="17" thickBot="1" x14ac:dyDescent="0.3">
      <c r="A19" s="33" t="s">
        <v>4063</v>
      </c>
      <c r="B19" s="54"/>
      <c r="C19" s="64">
        <f>SUM(C13:C18)</f>
        <v>350</v>
      </c>
      <c r="D19" s="64">
        <f t="shared" ref="D19:H19" si="0">SUM(D13:D18)</f>
        <v>150</v>
      </c>
      <c r="E19" s="64">
        <f t="shared" si="0"/>
        <v>500</v>
      </c>
      <c r="F19" s="64">
        <f t="shared" si="0"/>
        <v>680</v>
      </c>
      <c r="G19" s="64">
        <f t="shared" si="0"/>
        <v>150</v>
      </c>
      <c r="H19" s="64">
        <f t="shared" si="0"/>
        <v>150</v>
      </c>
      <c r="I19" s="94"/>
      <c r="J19" s="1227">
        <v>0.11</v>
      </c>
    </row>
    <row r="20" spans="1:11" s="62" customFormat="1" x14ac:dyDescent="0.2">
      <c r="A20" s="35">
        <v>44654</v>
      </c>
      <c r="B20" s="36" t="s">
        <v>63</v>
      </c>
      <c r="C20" s="36">
        <v>-101</v>
      </c>
      <c r="D20" s="36"/>
      <c r="E20" s="36">
        <v>-100</v>
      </c>
      <c r="F20" s="36">
        <v>-100</v>
      </c>
      <c r="G20" s="36"/>
      <c r="H20" s="36"/>
      <c r="I20" s="36"/>
      <c r="J20" s="62" t="s">
        <v>989</v>
      </c>
      <c r="K20" s="103" t="s">
        <v>3612</v>
      </c>
    </row>
    <row r="21" spans="1:11" s="62" customFormat="1" ht="17" thickBot="1" x14ac:dyDescent="0.25">
      <c r="A21" s="37">
        <v>44745</v>
      </c>
      <c r="B21" s="38" t="s">
        <v>63</v>
      </c>
      <c r="C21" s="38">
        <v>-82</v>
      </c>
      <c r="D21" s="38"/>
      <c r="E21" s="38">
        <v>-83</v>
      </c>
      <c r="F21" s="38">
        <v>-178</v>
      </c>
      <c r="G21" s="38"/>
      <c r="H21" s="38"/>
      <c r="I21" s="38"/>
      <c r="J21" s="62" t="s">
        <v>998</v>
      </c>
      <c r="K21" s="103" t="s">
        <v>3612</v>
      </c>
    </row>
    <row r="22" spans="1:11" s="62" customFormat="1" ht="17" thickBot="1" x14ac:dyDescent="0.3">
      <c r="A22" s="33" t="s">
        <v>4235</v>
      </c>
      <c r="B22" s="54"/>
      <c r="C22" s="64">
        <f>SUM(C19:C21)</f>
        <v>167</v>
      </c>
      <c r="D22" s="64">
        <f t="shared" ref="D22:H22" si="1">SUM(D19:D21)</f>
        <v>150</v>
      </c>
      <c r="E22" s="64">
        <f t="shared" si="1"/>
        <v>317</v>
      </c>
      <c r="F22" s="64">
        <f t="shared" si="1"/>
        <v>402</v>
      </c>
      <c r="G22" s="64">
        <f t="shared" si="1"/>
        <v>150</v>
      </c>
      <c r="H22" s="64">
        <f t="shared" si="1"/>
        <v>150</v>
      </c>
      <c r="I22" s="94"/>
      <c r="J22" s="1227">
        <v>0.11</v>
      </c>
    </row>
    <row r="23" spans="1:11" s="62" customFormat="1" x14ac:dyDescent="0.2">
      <c r="A23" s="37">
        <v>44565</v>
      </c>
      <c r="B23" s="38" t="s">
        <v>4244</v>
      </c>
      <c r="C23" s="38">
        <v>100</v>
      </c>
      <c r="D23" s="38"/>
      <c r="E23" s="38"/>
      <c r="F23" s="38">
        <v>200</v>
      </c>
      <c r="G23" s="38"/>
      <c r="H23" s="38"/>
      <c r="I23" s="38"/>
      <c r="J23" s="62" t="s">
        <v>998</v>
      </c>
    </row>
    <row r="24" spans="1:11" s="3" customFormat="1" x14ac:dyDescent="0.2">
      <c r="A24" s="38" t="s">
        <v>4311</v>
      </c>
      <c r="B24" s="38" t="s">
        <v>4318</v>
      </c>
      <c r="C24" s="38">
        <v>70</v>
      </c>
      <c r="D24" s="108"/>
      <c r="E24" s="108"/>
      <c r="F24" s="38">
        <v>155</v>
      </c>
      <c r="G24" s="108"/>
      <c r="H24" s="108"/>
      <c r="I24" s="108"/>
      <c r="J24" s="62" t="s">
        <v>989</v>
      </c>
    </row>
    <row r="25" spans="1:11" s="3" customFormat="1" ht="17" thickBot="1" x14ac:dyDescent="0.25">
      <c r="A25" s="38" t="s">
        <v>4312</v>
      </c>
      <c r="B25" s="38" t="s">
        <v>63</v>
      </c>
      <c r="C25" s="108"/>
      <c r="D25" s="38">
        <v>-150</v>
      </c>
      <c r="E25" s="108"/>
      <c r="F25" s="108"/>
      <c r="G25" s="108"/>
      <c r="H25" s="108"/>
      <c r="I25" s="108"/>
      <c r="J25" s="62" t="s">
        <v>998</v>
      </c>
    </row>
    <row r="26" spans="1:11" s="68" customFormat="1" ht="17" thickBot="1" x14ac:dyDescent="0.3">
      <c r="A26" s="33" t="s">
        <v>4496</v>
      </c>
      <c r="B26" s="54"/>
      <c r="C26" s="64">
        <f t="shared" ref="C26:H26" si="2">SUM(C22:C25)</f>
        <v>337</v>
      </c>
      <c r="D26" s="64">
        <f t="shared" si="2"/>
        <v>0</v>
      </c>
      <c r="E26" s="64">
        <f t="shared" si="2"/>
        <v>317</v>
      </c>
      <c r="F26" s="64">
        <f t="shared" si="2"/>
        <v>757</v>
      </c>
      <c r="G26" s="64">
        <f t="shared" si="2"/>
        <v>150</v>
      </c>
      <c r="H26" s="64">
        <f t="shared" si="2"/>
        <v>150</v>
      </c>
      <c r="I26" s="64"/>
      <c r="J26" s="1268">
        <v>0.11</v>
      </c>
    </row>
    <row r="27" spans="1:11" s="62" customFormat="1" ht="17" thickBot="1" x14ac:dyDescent="0.25">
      <c r="A27" s="74"/>
      <c r="B27" s="74"/>
      <c r="C27" s="74"/>
      <c r="D27" s="74"/>
      <c r="E27" s="74"/>
      <c r="F27" s="74"/>
      <c r="G27" s="74"/>
      <c r="H27" s="74"/>
      <c r="I27" s="74"/>
    </row>
    <row r="28" spans="1:11" s="68" customFormat="1" ht="17" thickBot="1" x14ac:dyDescent="0.3">
      <c r="A28" s="33" t="s">
        <v>4518</v>
      </c>
      <c r="B28" s="54"/>
      <c r="C28" s="64">
        <f>SUM(C26:C27)</f>
        <v>337</v>
      </c>
      <c r="D28" s="64">
        <f t="shared" ref="D28:H28" si="3">SUM(D26:D27)</f>
        <v>0</v>
      </c>
      <c r="E28" s="64">
        <f t="shared" si="3"/>
        <v>317</v>
      </c>
      <c r="F28" s="64">
        <f t="shared" si="3"/>
        <v>757</v>
      </c>
      <c r="G28" s="64">
        <f t="shared" si="3"/>
        <v>150</v>
      </c>
      <c r="H28" s="64">
        <f t="shared" si="3"/>
        <v>150</v>
      </c>
      <c r="I28" s="64"/>
      <c r="J28" s="1268">
        <v>0.11</v>
      </c>
    </row>
    <row r="29" spans="1:11" s="62" customFormat="1" x14ac:dyDescent="0.2">
      <c r="A29" s="73">
        <v>44779</v>
      </c>
      <c r="B29" s="74" t="s">
        <v>63</v>
      </c>
      <c r="C29" s="74"/>
      <c r="D29" s="74"/>
      <c r="E29" s="74"/>
      <c r="F29" s="74"/>
      <c r="G29" s="74">
        <v>-80</v>
      </c>
      <c r="H29" s="74"/>
      <c r="I29" s="74"/>
      <c r="J29" s="62" t="s">
        <v>998</v>
      </c>
    </row>
    <row r="30" spans="1:11" s="3" customFormat="1" ht="17" thickBot="1" x14ac:dyDescent="0.3">
      <c r="A30" s="12" t="s">
        <v>4584</v>
      </c>
      <c r="B30" s="13" t="s">
        <v>4588</v>
      </c>
      <c r="C30" s="107"/>
      <c r="D30" s="107"/>
      <c r="E30" s="74">
        <v>220</v>
      </c>
      <c r="F30" s="74">
        <v>420</v>
      </c>
      <c r="G30" s="107"/>
      <c r="H30" s="107"/>
      <c r="I30" s="107"/>
      <c r="J30" s="62" t="s">
        <v>4589</v>
      </c>
    </row>
    <row r="31" spans="1:11" s="68" customFormat="1" ht="17" thickBot="1" x14ac:dyDescent="0.3">
      <c r="A31" s="33" t="s">
        <v>4855</v>
      </c>
      <c r="B31" s="54"/>
      <c r="C31" s="64">
        <f>SUM(C28:C30)</f>
        <v>337</v>
      </c>
      <c r="D31" s="64">
        <f t="shared" ref="D31:H31" si="4">SUM(D28:D30)</f>
        <v>0</v>
      </c>
      <c r="E31" s="64">
        <f t="shared" si="4"/>
        <v>537</v>
      </c>
      <c r="F31" s="64">
        <f t="shared" si="4"/>
        <v>1177</v>
      </c>
      <c r="G31" s="64">
        <f t="shared" si="4"/>
        <v>70</v>
      </c>
      <c r="H31" s="64">
        <f t="shared" si="4"/>
        <v>150</v>
      </c>
      <c r="I31" s="64"/>
      <c r="J31" s="1268">
        <v>0.11</v>
      </c>
    </row>
    <row r="32" spans="1:11" s="62" customFormat="1" x14ac:dyDescent="0.2">
      <c r="A32" s="73">
        <v>44719</v>
      </c>
      <c r="B32" s="74" t="s">
        <v>63</v>
      </c>
      <c r="C32" s="74">
        <v>-83</v>
      </c>
      <c r="D32" s="74"/>
      <c r="E32" s="74">
        <v>-60</v>
      </c>
      <c r="F32" s="74">
        <v>-100</v>
      </c>
      <c r="G32" s="74"/>
      <c r="H32" s="74"/>
      <c r="I32" s="74"/>
      <c r="J32" s="62" t="s">
        <v>998</v>
      </c>
    </row>
    <row r="33" spans="1:14" s="62" customFormat="1" x14ac:dyDescent="0.2">
      <c r="A33" s="73" t="s">
        <v>4807</v>
      </c>
      <c r="B33" s="74" t="s">
        <v>63</v>
      </c>
      <c r="C33" s="74">
        <v>-101</v>
      </c>
      <c r="D33" s="74"/>
      <c r="E33" s="74"/>
      <c r="F33" s="74">
        <v>-100</v>
      </c>
      <c r="G33" s="74"/>
      <c r="H33" s="74">
        <v>-150</v>
      </c>
      <c r="I33" s="74"/>
      <c r="J33" s="62" t="s">
        <v>989</v>
      </c>
    </row>
    <row r="34" spans="1:14" s="62" customFormat="1" ht="17" thickBot="1" x14ac:dyDescent="0.25">
      <c r="A34" s="73" t="s">
        <v>4807</v>
      </c>
      <c r="B34" s="74" t="s">
        <v>63</v>
      </c>
      <c r="C34" s="74"/>
      <c r="D34" s="74"/>
      <c r="E34" s="74">
        <v>-150</v>
      </c>
      <c r="F34" s="74">
        <v>-350</v>
      </c>
      <c r="G34" s="74"/>
      <c r="H34" s="74"/>
      <c r="I34" s="74"/>
      <c r="J34" s="62" t="s">
        <v>3251</v>
      </c>
    </row>
    <row r="35" spans="1:14" s="68" customFormat="1" ht="17" thickBot="1" x14ac:dyDescent="0.3">
      <c r="A35" s="33" t="s">
        <v>4856</v>
      </c>
      <c r="B35" s="54"/>
      <c r="C35" s="64">
        <f>SUM(C31:C34)</f>
        <v>153</v>
      </c>
      <c r="D35" s="64">
        <f t="shared" ref="D35:H35" si="5">SUM(D31:D34)</f>
        <v>0</v>
      </c>
      <c r="E35" s="64">
        <f t="shared" si="5"/>
        <v>327</v>
      </c>
      <c r="F35" s="64">
        <f t="shared" si="5"/>
        <v>627</v>
      </c>
      <c r="G35" s="64">
        <f t="shared" si="5"/>
        <v>70</v>
      </c>
      <c r="H35" s="64">
        <f t="shared" si="5"/>
        <v>0</v>
      </c>
      <c r="I35" s="64"/>
      <c r="J35" s="1268">
        <v>0.11</v>
      </c>
    </row>
    <row r="36" spans="1:14" s="62" customFormat="1" ht="17" thickBot="1" x14ac:dyDescent="0.25">
      <c r="A36" s="73" t="s">
        <v>4959</v>
      </c>
      <c r="B36" s="74" t="s">
        <v>63</v>
      </c>
      <c r="C36" s="74">
        <v>-101</v>
      </c>
      <c r="D36" s="74"/>
      <c r="E36" s="74"/>
      <c r="F36" s="74">
        <v>-105</v>
      </c>
      <c r="G36" s="74"/>
      <c r="H36" s="74"/>
      <c r="I36" s="74"/>
      <c r="J36" s="62" t="s">
        <v>4589</v>
      </c>
    </row>
    <row r="37" spans="1:14" s="68" customFormat="1" ht="17" thickBot="1" x14ac:dyDescent="0.3">
      <c r="A37" s="33" t="s">
        <v>5186</v>
      </c>
      <c r="B37" s="54"/>
      <c r="C37" s="64">
        <f>SUM(C35:C36)</f>
        <v>52</v>
      </c>
      <c r="D37" s="64">
        <f t="shared" ref="D37:H37" si="6">SUM(D35:D36)</f>
        <v>0</v>
      </c>
      <c r="E37" s="64">
        <f t="shared" si="6"/>
        <v>327</v>
      </c>
      <c r="F37" s="64">
        <f t="shared" si="6"/>
        <v>522</v>
      </c>
      <c r="G37" s="64">
        <f t="shared" si="6"/>
        <v>70</v>
      </c>
      <c r="H37" s="64">
        <f t="shared" si="6"/>
        <v>0</v>
      </c>
      <c r="I37" s="64"/>
      <c r="J37" s="1268">
        <v>0.11</v>
      </c>
    </row>
    <row r="38" spans="1:14" s="62" customFormat="1" x14ac:dyDescent="0.2">
      <c r="A38" s="73">
        <v>44721</v>
      </c>
      <c r="B38" s="74" t="s">
        <v>63</v>
      </c>
      <c r="C38" s="74">
        <v>-52</v>
      </c>
      <c r="D38" s="74"/>
      <c r="E38" s="74"/>
      <c r="F38" s="74">
        <v>-140</v>
      </c>
      <c r="G38" s="74">
        <v>-43</v>
      </c>
      <c r="H38" s="74"/>
      <c r="I38" s="74"/>
      <c r="J38" s="62" t="s">
        <v>989</v>
      </c>
    </row>
    <row r="39" spans="1:14" s="62" customFormat="1" ht="17" thickBot="1" x14ac:dyDescent="0.25">
      <c r="A39" s="73" t="s">
        <v>5198</v>
      </c>
      <c r="B39" s="74" t="s">
        <v>63</v>
      </c>
      <c r="C39" s="74"/>
      <c r="D39" s="74"/>
      <c r="E39" s="74">
        <v>-224</v>
      </c>
      <c r="F39" s="332">
        <v>-95</v>
      </c>
      <c r="G39" s="74"/>
      <c r="H39" s="74"/>
      <c r="I39" s="74"/>
      <c r="J39" s="62" t="s">
        <v>989</v>
      </c>
      <c r="K39" s="332">
        <v>-87</v>
      </c>
    </row>
    <row r="40" spans="1:14" s="68" customFormat="1" ht="17" thickBot="1" x14ac:dyDescent="0.3">
      <c r="A40" s="33" t="s">
        <v>5374</v>
      </c>
      <c r="B40" s="54"/>
      <c r="C40" s="64">
        <f>SUM(C37:C39)</f>
        <v>0</v>
      </c>
      <c r="D40" s="64">
        <f t="shared" ref="D40:H40" si="7">SUM(D37:D39)</f>
        <v>0</v>
      </c>
      <c r="E40" s="64">
        <f t="shared" si="7"/>
        <v>103</v>
      </c>
      <c r="F40" s="64">
        <f t="shared" si="7"/>
        <v>287</v>
      </c>
      <c r="G40" s="64">
        <f t="shared" si="7"/>
        <v>27</v>
      </c>
      <c r="H40" s="64">
        <f t="shared" si="7"/>
        <v>0</v>
      </c>
      <c r="I40" s="64"/>
      <c r="J40" s="1268">
        <v>0.11</v>
      </c>
    </row>
    <row r="41" spans="1:14" ht="17" thickBot="1" x14ac:dyDescent="0.25">
      <c r="A41" s="109"/>
      <c r="B41" s="82"/>
      <c r="C41" s="82"/>
      <c r="D41" s="82"/>
      <c r="E41" s="82"/>
      <c r="F41" s="82"/>
      <c r="G41" s="82"/>
      <c r="H41" s="82"/>
      <c r="I41" s="82"/>
    </row>
    <row r="42" spans="1:14" s="68" customFormat="1" ht="17" thickBot="1" x14ac:dyDescent="0.3">
      <c r="A42" s="33" t="s">
        <v>5464</v>
      </c>
      <c r="B42" s="54"/>
      <c r="C42" s="64">
        <f>SUM(C40:C41)</f>
        <v>0</v>
      </c>
      <c r="D42" s="64">
        <f t="shared" ref="D42:H46" si="8">SUM(D40:D41)</f>
        <v>0</v>
      </c>
      <c r="E42" s="64">
        <f t="shared" si="8"/>
        <v>103</v>
      </c>
      <c r="F42" s="64">
        <f t="shared" si="8"/>
        <v>287</v>
      </c>
      <c r="G42" s="64">
        <f t="shared" si="8"/>
        <v>27</v>
      </c>
      <c r="H42" s="64">
        <f t="shared" si="8"/>
        <v>0</v>
      </c>
      <c r="I42" s="64"/>
      <c r="J42" s="1268">
        <v>0.11</v>
      </c>
    </row>
    <row r="43" spans="1:14" s="62" customFormat="1" ht="17" thickBot="1" x14ac:dyDescent="0.25">
      <c r="A43" s="73" t="s">
        <v>5528</v>
      </c>
      <c r="B43" s="74" t="s">
        <v>63</v>
      </c>
      <c r="C43" s="74"/>
      <c r="D43" s="74"/>
      <c r="E43" s="74">
        <v>-69</v>
      </c>
      <c r="F43" s="74">
        <v>-52</v>
      </c>
      <c r="G43" s="74">
        <v>-27</v>
      </c>
      <c r="H43" s="74"/>
      <c r="I43" s="74"/>
      <c r="J43" s="62" t="s">
        <v>5534</v>
      </c>
    </row>
    <row r="44" spans="1:14" s="68" customFormat="1" ht="17" thickBot="1" x14ac:dyDescent="0.3">
      <c r="A44" s="33" t="s">
        <v>6003</v>
      </c>
      <c r="B44" s="54"/>
      <c r="C44" s="64">
        <f>SUM(C42:C43)</f>
        <v>0</v>
      </c>
      <c r="D44" s="64">
        <f t="shared" si="8"/>
        <v>0</v>
      </c>
      <c r="E44" s="64">
        <f>SUM(E42:E43)</f>
        <v>34</v>
      </c>
      <c r="F44" s="64">
        <f t="shared" si="8"/>
        <v>235</v>
      </c>
      <c r="G44" s="64">
        <f t="shared" si="8"/>
        <v>0</v>
      </c>
      <c r="H44" s="64">
        <f t="shared" si="8"/>
        <v>0</v>
      </c>
      <c r="I44" s="64"/>
      <c r="J44" s="1268">
        <v>0.11</v>
      </c>
    </row>
    <row r="45" spans="1:14" s="62" customFormat="1" ht="17" thickBot="1" x14ac:dyDescent="0.25">
      <c r="A45" s="73"/>
      <c r="B45" s="74"/>
      <c r="C45" s="74"/>
      <c r="D45" s="74"/>
      <c r="E45" s="74"/>
      <c r="F45" s="74"/>
      <c r="G45" s="74"/>
      <c r="H45" s="74"/>
      <c r="I45" s="74"/>
    </row>
    <row r="46" spans="1:14" s="68" customFormat="1" ht="17" thickBot="1" x14ac:dyDescent="0.3">
      <c r="A46" s="33" t="s">
        <v>6004</v>
      </c>
      <c r="B46" s="54"/>
      <c r="C46" s="64">
        <f>SUM(C44:C45)</f>
        <v>0</v>
      </c>
      <c r="D46" s="64">
        <f t="shared" si="8"/>
        <v>0</v>
      </c>
      <c r="E46" s="64">
        <f>SUM(E44:E45)</f>
        <v>34</v>
      </c>
      <c r="F46" s="64">
        <f>SUM(F44:F45)</f>
        <v>235</v>
      </c>
      <c r="G46" s="64">
        <f t="shared" si="8"/>
        <v>0</v>
      </c>
      <c r="H46" s="64">
        <f t="shared" si="8"/>
        <v>0</v>
      </c>
      <c r="I46" s="64"/>
      <c r="J46" s="1268">
        <v>0.11</v>
      </c>
    </row>
    <row r="47" spans="1:14" ht="17" thickBot="1" x14ac:dyDescent="0.3">
      <c r="A47" s="76"/>
      <c r="B47" s="527"/>
      <c r="C47" s="82"/>
      <c r="D47" s="82"/>
      <c r="E47" s="82"/>
      <c r="F47" s="82"/>
      <c r="G47" s="82"/>
      <c r="H47" s="82"/>
      <c r="I47" s="82"/>
    </row>
    <row r="48" spans="1:14" s="68" customFormat="1" ht="17" thickBot="1" x14ac:dyDescent="0.3">
      <c r="A48" s="33" t="s">
        <v>6576</v>
      </c>
      <c r="B48" s="54"/>
      <c r="C48" s="64">
        <f t="shared" ref="C48:H48" si="9">SUM(C46:C47)</f>
        <v>0</v>
      </c>
      <c r="D48" s="64">
        <f t="shared" si="9"/>
        <v>0</v>
      </c>
      <c r="E48" s="64">
        <f t="shared" si="9"/>
        <v>34</v>
      </c>
      <c r="F48" s="64">
        <f t="shared" si="9"/>
        <v>235</v>
      </c>
      <c r="G48" s="64">
        <f t="shared" si="9"/>
        <v>0</v>
      </c>
      <c r="H48" s="64">
        <f t="shared" si="9"/>
        <v>0</v>
      </c>
      <c r="I48" s="64"/>
      <c r="J48" s="1268">
        <v>0.11</v>
      </c>
      <c r="K48" s="68" t="s">
        <v>6790</v>
      </c>
      <c r="L48" s="103"/>
      <c r="N48" s="1604">
        <v>657875</v>
      </c>
    </row>
    <row r="49" spans="1:14" s="3" customFormat="1" ht="17" thickBot="1" x14ac:dyDescent="0.25">
      <c r="A49" s="107"/>
      <c r="B49" s="107"/>
      <c r="C49" s="107"/>
      <c r="D49" s="107"/>
      <c r="E49" s="107"/>
      <c r="F49" s="107"/>
      <c r="G49" s="107"/>
      <c r="H49" s="107"/>
      <c r="I49" s="107"/>
    </row>
    <row r="50" spans="1:14" s="68" customFormat="1" ht="17" thickBot="1" x14ac:dyDescent="0.3">
      <c r="A50" s="33" t="s">
        <v>6577</v>
      </c>
      <c r="B50" s="54"/>
      <c r="C50" s="64">
        <f t="shared" ref="C50:H50" si="10">SUM(C48:C49)</f>
        <v>0</v>
      </c>
      <c r="D50" s="64">
        <f t="shared" si="10"/>
        <v>0</v>
      </c>
      <c r="E50" s="64">
        <f t="shared" si="10"/>
        <v>34</v>
      </c>
      <c r="F50" s="64">
        <f t="shared" si="10"/>
        <v>235</v>
      </c>
      <c r="G50" s="64">
        <f t="shared" si="10"/>
        <v>0</v>
      </c>
      <c r="H50" s="64">
        <f t="shared" si="10"/>
        <v>0</v>
      </c>
      <c r="I50" s="64"/>
      <c r="J50" s="1268">
        <v>0.11</v>
      </c>
      <c r="K50" s="68" t="s">
        <v>6790</v>
      </c>
      <c r="N50" s="1604">
        <v>638875</v>
      </c>
    </row>
    <row r="51" spans="1:14" s="62" customFormat="1" x14ac:dyDescent="0.25">
      <c r="A51" s="76" t="s">
        <v>6440</v>
      </c>
      <c r="B51" s="77" t="s">
        <v>63</v>
      </c>
      <c r="C51" s="74"/>
      <c r="D51" s="74"/>
      <c r="E51" s="74"/>
      <c r="F51" s="74">
        <v>-100</v>
      </c>
      <c r="G51" s="74"/>
      <c r="H51" s="74"/>
      <c r="I51" s="74"/>
      <c r="J51" s="62" t="s">
        <v>1502</v>
      </c>
    </row>
    <row r="52" spans="1:14" s="72" customFormat="1" ht="17" thickBot="1" x14ac:dyDescent="0.25">
      <c r="A52" s="342" t="s">
        <v>6440</v>
      </c>
      <c r="B52" s="342" t="s">
        <v>967</v>
      </c>
      <c r="C52" s="342"/>
      <c r="D52" s="342"/>
      <c r="E52" s="342">
        <v>-34</v>
      </c>
      <c r="F52" s="342">
        <v>-135</v>
      </c>
      <c r="G52" s="342"/>
      <c r="H52" s="342"/>
      <c r="I52" s="342"/>
      <c r="J52" s="72" t="s">
        <v>211</v>
      </c>
      <c r="L52" s="72" t="s">
        <v>6790</v>
      </c>
      <c r="N52" s="31">
        <v>8872500</v>
      </c>
    </row>
    <row r="53" spans="1:14" s="68" customFormat="1" ht="17" thickBot="1" x14ac:dyDescent="0.3">
      <c r="A53" s="33" t="s">
        <v>6578</v>
      </c>
      <c r="B53" s="54"/>
      <c r="C53" s="64">
        <f t="shared" ref="C53:H53" si="11">SUM(C50:C52)</f>
        <v>0</v>
      </c>
      <c r="D53" s="64">
        <f t="shared" si="11"/>
        <v>0</v>
      </c>
      <c r="E53" s="64">
        <f t="shared" si="11"/>
        <v>0</v>
      </c>
      <c r="F53" s="64">
        <f t="shared" si="11"/>
        <v>0</v>
      </c>
      <c r="G53" s="64">
        <f t="shared" si="11"/>
        <v>0</v>
      </c>
      <c r="H53" s="64">
        <f t="shared" si="11"/>
        <v>0</v>
      </c>
      <c r="I53" s="64"/>
      <c r="J53" s="1268">
        <v>0.11</v>
      </c>
      <c r="L53" s="68" t="s">
        <v>6790</v>
      </c>
      <c r="N53" s="68">
        <v>618.26599999999996</v>
      </c>
    </row>
    <row r="54" spans="1:14" s="72" customFormat="1" x14ac:dyDescent="0.2">
      <c r="A54" s="342"/>
      <c r="B54" s="342"/>
      <c r="C54" s="342"/>
      <c r="D54" s="342"/>
      <c r="E54" s="342"/>
      <c r="F54" s="342"/>
      <c r="G54" s="342"/>
      <c r="H54" s="342"/>
      <c r="I54" s="342"/>
    </row>
    <row r="55" spans="1:14" s="72" customFormat="1" x14ac:dyDescent="0.2">
      <c r="A55" s="342"/>
      <c r="B55" s="342"/>
      <c r="C55" s="342"/>
      <c r="D55" s="342"/>
      <c r="E55" s="342"/>
      <c r="F55" s="342"/>
      <c r="G55" s="342"/>
      <c r="H55" s="342"/>
      <c r="I55" s="342"/>
    </row>
    <row r="56" spans="1:14" s="72" customFormat="1" x14ac:dyDescent="0.2">
      <c r="A56" s="342"/>
      <c r="B56" s="342"/>
      <c r="C56" s="342"/>
      <c r="D56" s="342"/>
      <c r="E56" s="342"/>
      <c r="F56" s="342"/>
      <c r="G56" s="342"/>
      <c r="H56" s="342"/>
      <c r="I56" s="342"/>
    </row>
    <row r="57" spans="1:14" x14ac:dyDescent="0.2">
      <c r="A57" s="82"/>
      <c r="B57" s="82"/>
      <c r="C57" s="82"/>
      <c r="D57" s="82"/>
      <c r="E57" s="82"/>
      <c r="F57" s="82"/>
      <c r="G57" s="82"/>
      <c r="H57" s="82"/>
      <c r="I57" s="82"/>
    </row>
    <row r="58" spans="1:14" ht="17" thickBot="1" x14ac:dyDescent="0.25">
      <c r="A58" s="82"/>
      <c r="B58" s="82"/>
      <c r="C58" s="82"/>
      <c r="D58" s="82"/>
      <c r="E58" s="82"/>
      <c r="F58" s="82"/>
      <c r="G58" s="82"/>
      <c r="H58" s="82"/>
      <c r="I58" s="82"/>
    </row>
    <row r="59" spans="1:14" ht="17" thickBot="1" x14ac:dyDescent="0.25">
      <c r="A59" s="90" t="s">
        <v>927</v>
      </c>
      <c r="B59" s="91"/>
      <c r="C59" s="91">
        <f>SUM(C13:C18)</f>
        <v>350</v>
      </c>
      <c r="D59" s="91">
        <f t="shared" ref="D59:H59" si="12">SUM(D13:D18)</f>
        <v>150</v>
      </c>
      <c r="E59" s="91">
        <f t="shared" si="12"/>
        <v>500</v>
      </c>
      <c r="F59" s="91">
        <f t="shared" si="12"/>
        <v>680</v>
      </c>
      <c r="G59" s="303">
        <f t="shared" si="12"/>
        <v>150</v>
      </c>
      <c r="H59" s="303">
        <f t="shared" si="12"/>
        <v>150</v>
      </c>
      <c r="I59" s="100"/>
    </row>
    <row r="60" spans="1:14" ht="17" thickBot="1" x14ac:dyDescent="0.25">
      <c r="A60" s="88" t="s">
        <v>4224</v>
      </c>
      <c r="B60" s="89"/>
      <c r="C60" s="89">
        <v>650</v>
      </c>
      <c r="D60" s="89">
        <v>230</v>
      </c>
      <c r="E60" s="89">
        <v>1060</v>
      </c>
      <c r="F60" s="89">
        <v>712</v>
      </c>
      <c r="G60" s="93">
        <v>150</v>
      </c>
      <c r="H60" s="93">
        <v>150</v>
      </c>
      <c r="I60" s="101"/>
    </row>
    <row r="61" spans="1:14" ht="17" thickBot="1" x14ac:dyDescent="0.3">
      <c r="C61" s="10" t="s">
        <v>26</v>
      </c>
      <c r="D61" s="322" t="s">
        <v>17</v>
      </c>
      <c r="E61" s="322" t="s">
        <v>18</v>
      </c>
      <c r="F61" s="322" t="s">
        <v>3</v>
      </c>
      <c r="G61" s="322" t="s">
        <v>10</v>
      </c>
      <c r="H61" s="322" t="s">
        <v>27</v>
      </c>
    </row>
    <row r="62" spans="1:14" s="105" customFormat="1" x14ac:dyDescent="0.25">
      <c r="A62" s="59" t="s">
        <v>7395</v>
      </c>
      <c r="B62" s="59"/>
      <c r="C62" s="235"/>
      <c r="D62" s="882"/>
      <c r="E62" s="882"/>
      <c r="F62" s="882"/>
      <c r="G62" s="882"/>
      <c r="H62" s="882"/>
    </row>
    <row r="63" spans="1:14" s="105" customFormat="1" x14ac:dyDescent="0.25">
      <c r="A63" s="283" t="s">
        <v>6464</v>
      </c>
      <c r="B63" s="48"/>
      <c r="C63" s="48"/>
      <c r="D63" s="48"/>
      <c r="E63" s="48"/>
      <c r="F63" s="48"/>
      <c r="G63" s="4"/>
      <c r="H63" s="235"/>
      <c r="I63" s="235"/>
      <c r="J63" s="235"/>
    </row>
    <row r="64" spans="1:14" s="105" customFormat="1" x14ac:dyDescent="0.25">
      <c r="A64" s="283" t="s">
        <v>6465</v>
      </c>
      <c r="B64" s="284"/>
      <c r="C64" s="284"/>
      <c r="D64" s="284"/>
      <c r="E64" s="284"/>
      <c r="F64" s="284"/>
      <c r="G64" s="1491"/>
      <c r="H64" s="1492"/>
      <c r="I64" s="235"/>
      <c r="J64" s="235"/>
    </row>
    <row r="65" spans="1:11" s="105" customFormat="1" x14ac:dyDescent="0.25">
      <c r="C65" s="235"/>
      <c r="D65" s="882"/>
      <c r="E65" s="882"/>
      <c r="F65" s="882"/>
      <c r="G65" s="882"/>
      <c r="H65" s="882"/>
    </row>
    <row r="66" spans="1:11" s="105" customFormat="1" x14ac:dyDescent="0.25">
      <c r="C66" s="235"/>
      <c r="D66" s="882"/>
      <c r="E66" s="882"/>
      <c r="F66" s="882"/>
      <c r="G66" s="882"/>
      <c r="H66" s="882"/>
    </row>
    <row r="67" spans="1:11" x14ac:dyDescent="0.2">
      <c r="A67" s="59" t="s">
        <v>4329</v>
      </c>
      <c r="B67" s="59"/>
      <c r="C67" s="59"/>
      <c r="D67" s="59"/>
      <c r="G67" s="1295" t="s">
        <v>4754</v>
      </c>
      <c r="H67" s="1295"/>
      <c r="I67" s="1295"/>
      <c r="J67" s="1294"/>
      <c r="K67" s="1294"/>
    </row>
    <row r="68" spans="1:11" x14ac:dyDescent="0.2">
      <c r="A68" s="59" t="s">
        <v>4330</v>
      </c>
      <c r="B68" s="59"/>
      <c r="C68" s="59"/>
      <c r="D68" s="59"/>
      <c r="G68" s="1295" t="s">
        <v>4755</v>
      </c>
      <c r="H68" s="1295"/>
      <c r="I68" s="1295"/>
      <c r="J68" s="1294"/>
      <c r="K68" s="1294"/>
    </row>
    <row r="69" spans="1:11" x14ac:dyDescent="0.2">
      <c r="G69" s="1295" t="s">
        <v>4756</v>
      </c>
      <c r="H69" s="1295"/>
      <c r="I69" s="1295"/>
      <c r="J69" s="1294"/>
      <c r="K69" s="1294"/>
    </row>
    <row r="70" spans="1:11" x14ac:dyDescent="0.2">
      <c r="A70" s="765" t="s">
        <v>4578</v>
      </c>
      <c r="B70" s="765"/>
      <c r="C70" s="765"/>
      <c r="D70" s="765"/>
      <c r="E70" s="765"/>
      <c r="F70" s="765"/>
    </row>
    <row r="71" spans="1:11" x14ac:dyDescent="0.2">
      <c r="A71" s="765" t="s">
        <v>4579</v>
      </c>
      <c r="B71" s="765"/>
      <c r="C71" s="765"/>
      <c r="D71" s="765"/>
      <c r="E71" s="765"/>
      <c r="F71" s="765"/>
    </row>
    <row r="72" spans="1:11" x14ac:dyDescent="0.2">
      <c r="A72" s="765" t="s">
        <v>4580</v>
      </c>
      <c r="B72" s="765"/>
      <c r="C72" s="765"/>
      <c r="D72" s="765"/>
      <c r="E72" s="765"/>
      <c r="F72" s="765"/>
    </row>
  </sheetData>
  <pageMargins left="0.7" right="0.7" top="0.75" bottom="0.75" header="0.3" footer="0.3"/>
  <pageSetup orientation="portrait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E31"/>
  <sheetViews>
    <sheetView topLeftCell="A16" workbookViewId="0">
      <selection activeCell="D29" sqref="D29"/>
    </sheetView>
  </sheetViews>
  <sheetFormatPr baseColWidth="10" defaultColWidth="8.83203125" defaultRowHeight="16" x14ac:dyDescent="0.2"/>
  <cols>
    <col min="1" max="1" width="13.33203125" style="65" customWidth="1"/>
    <col min="2" max="2" width="26" style="65" customWidth="1"/>
    <col min="3" max="4" width="10.5" style="65" customWidth="1"/>
    <col min="5" max="5" width="9.83203125" style="65" customWidth="1"/>
    <col min="6" max="241" width="8.83203125" style="65"/>
    <col min="242" max="242" width="11" style="65" customWidth="1"/>
    <col min="243" max="243" width="18.33203125" style="65" customWidth="1"/>
    <col min="244" max="245" width="8.1640625" style="65" customWidth="1"/>
    <col min="246" max="246" width="8.6640625" style="65" customWidth="1"/>
    <col min="247" max="247" width="8.1640625" style="65" customWidth="1"/>
    <col min="248" max="248" width="7.83203125" style="65" customWidth="1"/>
    <col min="249" max="249" width="7.5" style="65" customWidth="1"/>
    <col min="250" max="497" width="8.83203125" style="65"/>
    <col min="498" max="498" width="11" style="65" customWidth="1"/>
    <col min="499" max="499" width="18.33203125" style="65" customWidth="1"/>
    <col min="500" max="501" width="8.1640625" style="65" customWidth="1"/>
    <col min="502" max="502" width="8.6640625" style="65" customWidth="1"/>
    <col min="503" max="503" width="8.1640625" style="65" customWidth="1"/>
    <col min="504" max="504" width="7.83203125" style="65" customWidth="1"/>
    <col min="505" max="505" width="7.5" style="65" customWidth="1"/>
    <col min="506" max="753" width="8.83203125" style="65"/>
    <col min="754" max="754" width="11" style="65" customWidth="1"/>
    <col min="755" max="755" width="18.33203125" style="65" customWidth="1"/>
    <col min="756" max="757" width="8.1640625" style="65" customWidth="1"/>
    <col min="758" max="758" width="8.6640625" style="65" customWidth="1"/>
    <col min="759" max="759" width="8.1640625" style="65" customWidth="1"/>
    <col min="760" max="760" width="7.83203125" style="65" customWidth="1"/>
    <col min="761" max="761" width="7.5" style="65" customWidth="1"/>
    <col min="762" max="1009" width="8.83203125" style="65"/>
    <col min="1010" max="1010" width="11" style="65" customWidth="1"/>
    <col min="1011" max="1011" width="18.33203125" style="65" customWidth="1"/>
    <col min="1012" max="1013" width="8.1640625" style="65" customWidth="1"/>
    <col min="1014" max="1014" width="8.6640625" style="65" customWidth="1"/>
    <col min="1015" max="1015" width="8.1640625" style="65" customWidth="1"/>
    <col min="1016" max="1016" width="7.83203125" style="65" customWidth="1"/>
    <col min="1017" max="1017" width="7.5" style="65" customWidth="1"/>
    <col min="1018" max="1265" width="8.83203125" style="65"/>
    <col min="1266" max="1266" width="11" style="65" customWidth="1"/>
    <col min="1267" max="1267" width="18.33203125" style="65" customWidth="1"/>
    <col min="1268" max="1269" width="8.1640625" style="65" customWidth="1"/>
    <col min="1270" max="1270" width="8.6640625" style="65" customWidth="1"/>
    <col min="1271" max="1271" width="8.1640625" style="65" customWidth="1"/>
    <col min="1272" max="1272" width="7.83203125" style="65" customWidth="1"/>
    <col min="1273" max="1273" width="7.5" style="65" customWidth="1"/>
    <col min="1274" max="1521" width="8.83203125" style="65"/>
    <col min="1522" max="1522" width="11" style="65" customWidth="1"/>
    <col min="1523" max="1523" width="18.33203125" style="65" customWidth="1"/>
    <col min="1524" max="1525" width="8.1640625" style="65" customWidth="1"/>
    <col min="1526" max="1526" width="8.6640625" style="65" customWidth="1"/>
    <col min="1527" max="1527" width="8.1640625" style="65" customWidth="1"/>
    <col min="1528" max="1528" width="7.83203125" style="65" customWidth="1"/>
    <col min="1529" max="1529" width="7.5" style="65" customWidth="1"/>
    <col min="1530" max="1777" width="8.83203125" style="65"/>
    <col min="1778" max="1778" width="11" style="65" customWidth="1"/>
    <col min="1779" max="1779" width="18.33203125" style="65" customWidth="1"/>
    <col min="1780" max="1781" width="8.1640625" style="65" customWidth="1"/>
    <col min="1782" max="1782" width="8.6640625" style="65" customWidth="1"/>
    <col min="1783" max="1783" width="8.1640625" style="65" customWidth="1"/>
    <col min="1784" max="1784" width="7.83203125" style="65" customWidth="1"/>
    <col min="1785" max="1785" width="7.5" style="65" customWidth="1"/>
    <col min="1786" max="2033" width="8.83203125" style="65"/>
    <col min="2034" max="2034" width="11" style="65" customWidth="1"/>
    <col min="2035" max="2035" width="18.33203125" style="65" customWidth="1"/>
    <col min="2036" max="2037" width="8.1640625" style="65" customWidth="1"/>
    <col min="2038" max="2038" width="8.6640625" style="65" customWidth="1"/>
    <col min="2039" max="2039" width="8.1640625" style="65" customWidth="1"/>
    <col min="2040" max="2040" width="7.83203125" style="65" customWidth="1"/>
    <col min="2041" max="2041" width="7.5" style="65" customWidth="1"/>
    <col min="2042" max="2289" width="8.83203125" style="65"/>
    <col min="2290" max="2290" width="11" style="65" customWidth="1"/>
    <col min="2291" max="2291" width="18.33203125" style="65" customWidth="1"/>
    <col min="2292" max="2293" width="8.1640625" style="65" customWidth="1"/>
    <col min="2294" max="2294" width="8.6640625" style="65" customWidth="1"/>
    <col min="2295" max="2295" width="8.1640625" style="65" customWidth="1"/>
    <col min="2296" max="2296" width="7.83203125" style="65" customWidth="1"/>
    <col min="2297" max="2297" width="7.5" style="65" customWidth="1"/>
    <col min="2298" max="2545" width="8.83203125" style="65"/>
    <col min="2546" max="2546" width="11" style="65" customWidth="1"/>
    <col min="2547" max="2547" width="18.33203125" style="65" customWidth="1"/>
    <col min="2548" max="2549" width="8.1640625" style="65" customWidth="1"/>
    <col min="2550" max="2550" width="8.6640625" style="65" customWidth="1"/>
    <col min="2551" max="2551" width="8.1640625" style="65" customWidth="1"/>
    <col min="2552" max="2552" width="7.83203125" style="65" customWidth="1"/>
    <col min="2553" max="2553" width="7.5" style="65" customWidth="1"/>
    <col min="2554" max="2801" width="8.83203125" style="65"/>
    <col min="2802" max="2802" width="11" style="65" customWidth="1"/>
    <col min="2803" max="2803" width="18.33203125" style="65" customWidth="1"/>
    <col min="2804" max="2805" width="8.1640625" style="65" customWidth="1"/>
    <col min="2806" max="2806" width="8.6640625" style="65" customWidth="1"/>
    <col min="2807" max="2807" width="8.1640625" style="65" customWidth="1"/>
    <col min="2808" max="2808" width="7.83203125" style="65" customWidth="1"/>
    <col min="2809" max="2809" width="7.5" style="65" customWidth="1"/>
    <col min="2810" max="3057" width="8.83203125" style="65"/>
    <col min="3058" max="3058" width="11" style="65" customWidth="1"/>
    <col min="3059" max="3059" width="18.33203125" style="65" customWidth="1"/>
    <col min="3060" max="3061" width="8.1640625" style="65" customWidth="1"/>
    <col min="3062" max="3062" width="8.6640625" style="65" customWidth="1"/>
    <col min="3063" max="3063" width="8.1640625" style="65" customWidth="1"/>
    <col min="3064" max="3064" width="7.83203125" style="65" customWidth="1"/>
    <col min="3065" max="3065" width="7.5" style="65" customWidth="1"/>
    <col min="3066" max="3313" width="8.83203125" style="65"/>
    <col min="3314" max="3314" width="11" style="65" customWidth="1"/>
    <col min="3315" max="3315" width="18.33203125" style="65" customWidth="1"/>
    <col min="3316" max="3317" width="8.1640625" style="65" customWidth="1"/>
    <col min="3318" max="3318" width="8.6640625" style="65" customWidth="1"/>
    <col min="3319" max="3319" width="8.1640625" style="65" customWidth="1"/>
    <col min="3320" max="3320" width="7.83203125" style="65" customWidth="1"/>
    <col min="3321" max="3321" width="7.5" style="65" customWidth="1"/>
    <col min="3322" max="3569" width="8.83203125" style="65"/>
    <col min="3570" max="3570" width="11" style="65" customWidth="1"/>
    <col min="3571" max="3571" width="18.33203125" style="65" customWidth="1"/>
    <col min="3572" max="3573" width="8.1640625" style="65" customWidth="1"/>
    <col min="3574" max="3574" width="8.6640625" style="65" customWidth="1"/>
    <col min="3575" max="3575" width="8.1640625" style="65" customWidth="1"/>
    <col min="3576" max="3576" width="7.83203125" style="65" customWidth="1"/>
    <col min="3577" max="3577" width="7.5" style="65" customWidth="1"/>
    <col min="3578" max="3825" width="8.83203125" style="65"/>
    <col min="3826" max="3826" width="11" style="65" customWidth="1"/>
    <col min="3827" max="3827" width="18.33203125" style="65" customWidth="1"/>
    <col min="3828" max="3829" width="8.1640625" style="65" customWidth="1"/>
    <col min="3830" max="3830" width="8.6640625" style="65" customWidth="1"/>
    <col min="3831" max="3831" width="8.1640625" style="65" customWidth="1"/>
    <col min="3832" max="3832" width="7.83203125" style="65" customWidth="1"/>
    <col min="3833" max="3833" width="7.5" style="65" customWidth="1"/>
    <col min="3834" max="4081" width="8.83203125" style="65"/>
    <col min="4082" max="4082" width="11" style="65" customWidth="1"/>
    <col min="4083" max="4083" width="18.33203125" style="65" customWidth="1"/>
    <col min="4084" max="4085" width="8.1640625" style="65" customWidth="1"/>
    <col min="4086" max="4086" width="8.6640625" style="65" customWidth="1"/>
    <col min="4087" max="4087" width="8.1640625" style="65" customWidth="1"/>
    <col min="4088" max="4088" width="7.83203125" style="65" customWidth="1"/>
    <col min="4089" max="4089" width="7.5" style="65" customWidth="1"/>
    <col min="4090" max="4337" width="8.83203125" style="65"/>
    <col min="4338" max="4338" width="11" style="65" customWidth="1"/>
    <col min="4339" max="4339" width="18.33203125" style="65" customWidth="1"/>
    <col min="4340" max="4341" width="8.1640625" style="65" customWidth="1"/>
    <col min="4342" max="4342" width="8.6640625" style="65" customWidth="1"/>
    <col min="4343" max="4343" width="8.1640625" style="65" customWidth="1"/>
    <col min="4344" max="4344" width="7.83203125" style="65" customWidth="1"/>
    <col min="4345" max="4345" width="7.5" style="65" customWidth="1"/>
    <col min="4346" max="4593" width="8.83203125" style="65"/>
    <col min="4594" max="4594" width="11" style="65" customWidth="1"/>
    <col min="4595" max="4595" width="18.33203125" style="65" customWidth="1"/>
    <col min="4596" max="4597" width="8.1640625" style="65" customWidth="1"/>
    <col min="4598" max="4598" width="8.6640625" style="65" customWidth="1"/>
    <col min="4599" max="4599" width="8.1640625" style="65" customWidth="1"/>
    <col min="4600" max="4600" width="7.83203125" style="65" customWidth="1"/>
    <col min="4601" max="4601" width="7.5" style="65" customWidth="1"/>
    <col min="4602" max="4849" width="8.83203125" style="65"/>
    <col min="4850" max="4850" width="11" style="65" customWidth="1"/>
    <col min="4851" max="4851" width="18.33203125" style="65" customWidth="1"/>
    <col min="4852" max="4853" width="8.1640625" style="65" customWidth="1"/>
    <col min="4854" max="4854" width="8.6640625" style="65" customWidth="1"/>
    <col min="4855" max="4855" width="8.1640625" style="65" customWidth="1"/>
    <col min="4856" max="4856" width="7.83203125" style="65" customWidth="1"/>
    <col min="4857" max="4857" width="7.5" style="65" customWidth="1"/>
    <col min="4858" max="5105" width="8.83203125" style="65"/>
    <col min="5106" max="5106" width="11" style="65" customWidth="1"/>
    <col min="5107" max="5107" width="18.33203125" style="65" customWidth="1"/>
    <col min="5108" max="5109" width="8.1640625" style="65" customWidth="1"/>
    <col min="5110" max="5110" width="8.6640625" style="65" customWidth="1"/>
    <col min="5111" max="5111" width="8.1640625" style="65" customWidth="1"/>
    <col min="5112" max="5112" width="7.83203125" style="65" customWidth="1"/>
    <col min="5113" max="5113" width="7.5" style="65" customWidth="1"/>
    <col min="5114" max="5361" width="8.83203125" style="65"/>
    <col min="5362" max="5362" width="11" style="65" customWidth="1"/>
    <col min="5363" max="5363" width="18.33203125" style="65" customWidth="1"/>
    <col min="5364" max="5365" width="8.1640625" style="65" customWidth="1"/>
    <col min="5366" max="5366" width="8.6640625" style="65" customWidth="1"/>
    <col min="5367" max="5367" width="8.1640625" style="65" customWidth="1"/>
    <col min="5368" max="5368" width="7.83203125" style="65" customWidth="1"/>
    <col min="5369" max="5369" width="7.5" style="65" customWidth="1"/>
    <col min="5370" max="5617" width="8.83203125" style="65"/>
    <col min="5618" max="5618" width="11" style="65" customWidth="1"/>
    <col min="5619" max="5619" width="18.33203125" style="65" customWidth="1"/>
    <col min="5620" max="5621" width="8.1640625" style="65" customWidth="1"/>
    <col min="5622" max="5622" width="8.6640625" style="65" customWidth="1"/>
    <col min="5623" max="5623" width="8.1640625" style="65" customWidth="1"/>
    <col min="5624" max="5624" width="7.83203125" style="65" customWidth="1"/>
    <col min="5625" max="5625" width="7.5" style="65" customWidth="1"/>
    <col min="5626" max="5873" width="8.83203125" style="65"/>
    <col min="5874" max="5874" width="11" style="65" customWidth="1"/>
    <col min="5875" max="5875" width="18.33203125" style="65" customWidth="1"/>
    <col min="5876" max="5877" width="8.1640625" style="65" customWidth="1"/>
    <col min="5878" max="5878" width="8.6640625" style="65" customWidth="1"/>
    <col min="5879" max="5879" width="8.1640625" style="65" customWidth="1"/>
    <col min="5880" max="5880" width="7.83203125" style="65" customWidth="1"/>
    <col min="5881" max="5881" width="7.5" style="65" customWidth="1"/>
    <col min="5882" max="6129" width="8.83203125" style="65"/>
    <col min="6130" max="6130" width="11" style="65" customWidth="1"/>
    <col min="6131" max="6131" width="18.33203125" style="65" customWidth="1"/>
    <col min="6132" max="6133" width="8.1640625" style="65" customWidth="1"/>
    <col min="6134" max="6134" width="8.6640625" style="65" customWidth="1"/>
    <col min="6135" max="6135" width="8.1640625" style="65" customWidth="1"/>
    <col min="6136" max="6136" width="7.83203125" style="65" customWidth="1"/>
    <col min="6137" max="6137" width="7.5" style="65" customWidth="1"/>
    <col min="6138" max="6385" width="8.83203125" style="65"/>
    <col min="6386" max="6386" width="11" style="65" customWidth="1"/>
    <col min="6387" max="6387" width="18.33203125" style="65" customWidth="1"/>
    <col min="6388" max="6389" width="8.1640625" style="65" customWidth="1"/>
    <col min="6390" max="6390" width="8.6640625" style="65" customWidth="1"/>
    <col min="6391" max="6391" width="8.1640625" style="65" customWidth="1"/>
    <col min="6392" max="6392" width="7.83203125" style="65" customWidth="1"/>
    <col min="6393" max="6393" width="7.5" style="65" customWidth="1"/>
    <col min="6394" max="6641" width="8.83203125" style="65"/>
    <col min="6642" max="6642" width="11" style="65" customWidth="1"/>
    <col min="6643" max="6643" width="18.33203125" style="65" customWidth="1"/>
    <col min="6644" max="6645" width="8.1640625" style="65" customWidth="1"/>
    <col min="6646" max="6646" width="8.6640625" style="65" customWidth="1"/>
    <col min="6647" max="6647" width="8.1640625" style="65" customWidth="1"/>
    <col min="6648" max="6648" width="7.83203125" style="65" customWidth="1"/>
    <col min="6649" max="6649" width="7.5" style="65" customWidth="1"/>
    <col min="6650" max="6897" width="8.83203125" style="65"/>
    <col min="6898" max="6898" width="11" style="65" customWidth="1"/>
    <col min="6899" max="6899" width="18.33203125" style="65" customWidth="1"/>
    <col min="6900" max="6901" width="8.1640625" style="65" customWidth="1"/>
    <col min="6902" max="6902" width="8.6640625" style="65" customWidth="1"/>
    <col min="6903" max="6903" width="8.1640625" style="65" customWidth="1"/>
    <col min="6904" max="6904" width="7.83203125" style="65" customWidth="1"/>
    <col min="6905" max="6905" width="7.5" style="65" customWidth="1"/>
    <col min="6906" max="7153" width="8.83203125" style="65"/>
    <col min="7154" max="7154" width="11" style="65" customWidth="1"/>
    <col min="7155" max="7155" width="18.33203125" style="65" customWidth="1"/>
    <col min="7156" max="7157" width="8.1640625" style="65" customWidth="1"/>
    <col min="7158" max="7158" width="8.6640625" style="65" customWidth="1"/>
    <col min="7159" max="7159" width="8.1640625" style="65" customWidth="1"/>
    <col min="7160" max="7160" width="7.83203125" style="65" customWidth="1"/>
    <col min="7161" max="7161" width="7.5" style="65" customWidth="1"/>
    <col min="7162" max="7409" width="8.83203125" style="65"/>
    <col min="7410" max="7410" width="11" style="65" customWidth="1"/>
    <col min="7411" max="7411" width="18.33203125" style="65" customWidth="1"/>
    <col min="7412" max="7413" width="8.1640625" style="65" customWidth="1"/>
    <col min="7414" max="7414" width="8.6640625" style="65" customWidth="1"/>
    <col min="7415" max="7415" width="8.1640625" style="65" customWidth="1"/>
    <col min="7416" max="7416" width="7.83203125" style="65" customWidth="1"/>
    <col min="7417" max="7417" width="7.5" style="65" customWidth="1"/>
    <col min="7418" max="7665" width="8.83203125" style="65"/>
    <col min="7666" max="7666" width="11" style="65" customWidth="1"/>
    <col min="7667" max="7667" width="18.33203125" style="65" customWidth="1"/>
    <col min="7668" max="7669" width="8.1640625" style="65" customWidth="1"/>
    <col min="7670" max="7670" width="8.6640625" style="65" customWidth="1"/>
    <col min="7671" max="7671" width="8.1640625" style="65" customWidth="1"/>
    <col min="7672" max="7672" width="7.83203125" style="65" customWidth="1"/>
    <col min="7673" max="7673" width="7.5" style="65" customWidth="1"/>
    <col min="7674" max="7921" width="8.83203125" style="65"/>
    <col min="7922" max="7922" width="11" style="65" customWidth="1"/>
    <col min="7923" max="7923" width="18.33203125" style="65" customWidth="1"/>
    <col min="7924" max="7925" width="8.1640625" style="65" customWidth="1"/>
    <col min="7926" max="7926" width="8.6640625" style="65" customWidth="1"/>
    <col min="7927" max="7927" width="8.1640625" style="65" customWidth="1"/>
    <col min="7928" max="7928" width="7.83203125" style="65" customWidth="1"/>
    <col min="7929" max="7929" width="7.5" style="65" customWidth="1"/>
    <col min="7930" max="8177" width="8.83203125" style="65"/>
    <col min="8178" max="8178" width="11" style="65" customWidth="1"/>
    <col min="8179" max="8179" width="18.33203125" style="65" customWidth="1"/>
    <col min="8180" max="8181" width="8.1640625" style="65" customWidth="1"/>
    <col min="8182" max="8182" width="8.6640625" style="65" customWidth="1"/>
    <col min="8183" max="8183" width="8.1640625" style="65" customWidth="1"/>
    <col min="8184" max="8184" width="7.83203125" style="65" customWidth="1"/>
    <col min="8185" max="8185" width="7.5" style="65" customWidth="1"/>
    <col min="8186" max="8433" width="8.83203125" style="65"/>
    <col min="8434" max="8434" width="11" style="65" customWidth="1"/>
    <col min="8435" max="8435" width="18.33203125" style="65" customWidth="1"/>
    <col min="8436" max="8437" width="8.1640625" style="65" customWidth="1"/>
    <col min="8438" max="8438" width="8.6640625" style="65" customWidth="1"/>
    <col min="8439" max="8439" width="8.1640625" style="65" customWidth="1"/>
    <col min="8440" max="8440" width="7.83203125" style="65" customWidth="1"/>
    <col min="8441" max="8441" width="7.5" style="65" customWidth="1"/>
    <col min="8442" max="8689" width="8.83203125" style="65"/>
    <col min="8690" max="8690" width="11" style="65" customWidth="1"/>
    <col min="8691" max="8691" width="18.33203125" style="65" customWidth="1"/>
    <col min="8692" max="8693" width="8.1640625" style="65" customWidth="1"/>
    <col min="8694" max="8694" width="8.6640625" style="65" customWidth="1"/>
    <col min="8695" max="8695" width="8.1640625" style="65" customWidth="1"/>
    <col min="8696" max="8696" width="7.83203125" style="65" customWidth="1"/>
    <col min="8697" max="8697" width="7.5" style="65" customWidth="1"/>
    <col min="8698" max="8945" width="8.83203125" style="65"/>
    <col min="8946" max="8946" width="11" style="65" customWidth="1"/>
    <col min="8947" max="8947" width="18.33203125" style="65" customWidth="1"/>
    <col min="8948" max="8949" width="8.1640625" style="65" customWidth="1"/>
    <col min="8950" max="8950" width="8.6640625" style="65" customWidth="1"/>
    <col min="8951" max="8951" width="8.1640625" style="65" customWidth="1"/>
    <col min="8952" max="8952" width="7.83203125" style="65" customWidth="1"/>
    <col min="8953" max="8953" width="7.5" style="65" customWidth="1"/>
    <col min="8954" max="9201" width="8.83203125" style="65"/>
    <col min="9202" max="9202" width="11" style="65" customWidth="1"/>
    <col min="9203" max="9203" width="18.33203125" style="65" customWidth="1"/>
    <col min="9204" max="9205" width="8.1640625" style="65" customWidth="1"/>
    <col min="9206" max="9206" width="8.6640625" style="65" customWidth="1"/>
    <col min="9207" max="9207" width="8.1640625" style="65" customWidth="1"/>
    <col min="9208" max="9208" width="7.83203125" style="65" customWidth="1"/>
    <col min="9209" max="9209" width="7.5" style="65" customWidth="1"/>
    <col min="9210" max="9457" width="8.83203125" style="65"/>
    <col min="9458" max="9458" width="11" style="65" customWidth="1"/>
    <col min="9459" max="9459" width="18.33203125" style="65" customWidth="1"/>
    <col min="9460" max="9461" width="8.1640625" style="65" customWidth="1"/>
    <col min="9462" max="9462" width="8.6640625" style="65" customWidth="1"/>
    <col min="9463" max="9463" width="8.1640625" style="65" customWidth="1"/>
    <col min="9464" max="9464" width="7.83203125" style="65" customWidth="1"/>
    <col min="9465" max="9465" width="7.5" style="65" customWidth="1"/>
    <col min="9466" max="9713" width="8.83203125" style="65"/>
    <col min="9714" max="9714" width="11" style="65" customWidth="1"/>
    <col min="9715" max="9715" width="18.33203125" style="65" customWidth="1"/>
    <col min="9716" max="9717" width="8.1640625" style="65" customWidth="1"/>
    <col min="9718" max="9718" width="8.6640625" style="65" customWidth="1"/>
    <col min="9719" max="9719" width="8.1640625" style="65" customWidth="1"/>
    <col min="9720" max="9720" width="7.83203125" style="65" customWidth="1"/>
    <col min="9721" max="9721" width="7.5" style="65" customWidth="1"/>
    <col min="9722" max="9969" width="8.83203125" style="65"/>
    <col min="9970" max="9970" width="11" style="65" customWidth="1"/>
    <col min="9971" max="9971" width="18.33203125" style="65" customWidth="1"/>
    <col min="9972" max="9973" width="8.1640625" style="65" customWidth="1"/>
    <col min="9974" max="9974" width="8.6640625" style="65" customWidth="1"/>
    <col min="9975" max="9975" width="8.1640625" style="65" customWidth="1"/>
    <col min="9976" max="9976" width="7.83203125" style="65" customWidth="1"/>
    <col min="9977" max="9977" width="7.5" style="65" customWidth="1"/>
    <col min="9978" max="10225" width="8.83203125" style="65"/>
    <col min="10226" max="10226" width="11" style="65" customWidth="1"/>
    <col min="10227" max="10227" width="18.33203125" style="65" customWidth="1"/>
    <col min="10228" max="10229" width="8.1640625" style="65" customWidth="1"/>
    <col min="10230" max="10230" width="8.6640625" style="65" customWidth="1"/>
    <col min="10231" max="10231" width="8.1640625" style="65" customWidth="1"/>
    <col min="10232" max="10232" width="7.83203125" style="65" customWidth="1"/>
    <col min="10233" max="10233" width="7.5" style="65" customWidth="1"/>
    <col min="10234" max="10481" width="8.83203125" style="65"/>
    <col min="10482" max="10482" width="11" style="65" customWidth="1"/>
    <col min="10483" max="10483" width="18.33203125" style="65" customWidth="1"/>
    <col min="10484" max="10485" width="8.1640625" style="65" customWidth="1"/>
    <col min="10486" max="10486" width="8.6640625" style="65" customWidth="1"/>
    <col min="10487" max="10487" width="8.1640625" style="65" customWidth="1"/>
    <col min="10488" max="10488" width="7.83203125" style="65" customWidth="1"/>
    <col min="10489" max="10489" width="7.5" style="65" customWidth="1"/>
    <col min="10490" max="10737" width="8.83203125" style="65"/>
    <col min="10738" max="10738" width="11" style="65" customWidth="1"/>
    <col min="10739" max="10739" width="18.33203125" style="65" customWidth="1"/>
    <col min="10740" max="10741" width="8.1640625" style="65" customWidth="1"/>
    <col min="10742" max="10742" width="8.6640625" style="65" customWidth="1"/>
    <col min="10743" max="10743" width="8.1640625" style="65" customWidth="1"/>
    <col min="10744" max="10744" width="7.83203125" style="65" customWidth="1"/>
    <col min="10745" max="10745" width="7.5" style="65" customWidth="1"/>
    <col min="10746" max="10993" width="8.83203125" style="65"/>
    <col min="10994" max="10994" width="11" style="65" customWidth="1"/>
    <col min="10995" max="10995" width="18.33203125" style="65" customWidth="1"/>
    <col min="10996" max="10997" width="8.1640625" style="65" customWidth="1"/>
    <col min="10998" max="10998" width="8.6640625" style="65" customWidth="1"/>
    <col min="10999" max="10999" width="8.1640625" style="65" customWidth="1"/>
    <col min="11000" max="11000" width="7.83203125" style="65" customWidth="1"/>
    <col min="11001" max="11001" width="7.5" style="65" customWidth="1"/>
    <col min="11002" max="11249" width="8.83203125" style="65"/>
    <col min="11250" max="11250" width="11" style="65" customWidth="1"/>
    <col min="11251" max="11251" width="18.33203125" style="65" customWidth="1"/>
    <col min="11252" max="11253" width="8.1640625" style="65" customWidth="1"/>
    <col min="11254" max="11254" width="8.6640625" style="65" customWidth="1"/>
    <col min="11255" max="11255" width="8.1640625" style="65" customWidth="1"/>
    <col min="11256" max="11256" width="7.83203125" style="65" customWidth="1"/>
    <col min="11257" max="11257" width="7.5" style="65" customWidth="1"/>
    <col min="11258" max="11505" width="8.83203125" style="65"/>
    <col min="11506" max="11506" width="11" style="65" customWidth="1"/>
    <col min="11507" max="11507" width="18.33203125" style="65" customWidth="1"/>
    <col min="11508" max="11509" width="8.1640625" style="65" customWidth="1"/>
    <col min="11510" max="11510" width="8.6640625" style="65" customWidth="1"/>
    <col min="11511" max="11511" width="8.1640625" style="65" customWidth="1"/>
    <col min="11512" max="11512" width="7.83203125" style="65" customWidth="1"/>
    <col min="11513" max="11513" width="7.5" style="65" customWidth="1"/>
    <col min="11514" max="11761" width="8.83203125" style="65"/>
    <col min="11762" max="11762" width="11" style="65" customWidth="1"/>
    <col min="11763" max="11763" width="18.33203125" style="65" customWidth="1"/>
    <col min="11764" max="11765" width="8.1640625" style="65" customWidth="1"/>
    <col min="11766" max="11766" width="8.6640625" style="65" customWidth="1"/>
    <col min="11767" max="11767" width="8.1640625" style="65" customWidth="1"/>
    <col min="11768" max="11768" width="7.83203125" style="65" customWidth="1"/>
    <col min="11769" max="11769" width="7.5" style="65" customWidth="1"/>
    <col min="11770" max="12017" width="8.83203125" style="65"/>
    <col min="12018" max="12018" width="11" style="65" customWidth="1"/>
    <col min="12019" max="12019" width="18.33203125" style="65" customWidth="1"/>
    <col min="12020" max="12021" width="8.1640625" style="65" customWidth="1"/>
    <col min="12022" max="12022" width="8.6640625" style="65" customWidth="1"/>
    <col min="12023" max="12023" width="8.1640625" style="65" customWidth="1"/>
    <col min="12024" max="12024" width="7.83203125" style="65" customWidth="1"/>
    <col min="12025" max="12025" width="7.5" style="65" customWidth="1"/>
    <col min="12026" max="12273" width="8.83203125" style="65"/>
    <col min="12274" max="12274" width="11" style="65" customWidth="1"/>
    <col min="12275" max="12275" width="18.33203125" style="65" customWidth="1"/>
    <col min="12276" max="12277" width="8.1640625" style="65" customWidth="1"/>
    <col min="12278" max="12278" width="8.6640625" style="65" customWidth="1"/>
    <col min="12279" max="12279" width="8.1640625" style="65" customWidth="1"/>
    <col min="12280" max="12280" width="7.83203125" style="65" customWidth="1"/>
    <col min="12281" max="12281" width="7.5" style="65" customWidth="1"/>
    <col min="12282" max="12529" width="8.83203125" style="65"/>
    <col min="12530" max="12530" width="11" style="65" customWidth="1"/>
    <col min="12531" max="12531" width="18.33203125" style="65" customWidth="1"/>
    <col min="12532" max="12533" width="8.1640625" style="65" customWidth="1"/>
    <col min="12534" max="12534" width="8.6640625" style="65" customWidth="1"/>
    <col min="12535" max="12535" width="8.1640625" style="65" customWidth="1"/>
    <col min="12536" max="12536" width="7.83203125" style="65" customWidth="1"/>
    <col min="12537" max="12537" width="7.5" style="65" customWidth="1"/>
    <col min="12538" max="12785" width="8.83203125" style="65"/>
    <col min="12786" max="12786" width="11" style="65" customWidth="1"/>
    <col min="12787" max="12787" width="18.33203125" style="65" customWidth="1"/>
    <col min="12788" max="12789" width="8.1640625" style="65" customWidth="1"/>
    <col min="12790" max="12790" width="8.6640625" style="65" customWidth="1"/>
    <col min="12791" max="12791" width="8.1640625" style="65" customWidth="1"/>
    <col min="12792" max="12792" width="7.83203125" style="65" customWidth="1"/>
    <col min="12793" max="12793" width="7.5" style="65" customWidth="1"/>
    <col min="12794" max="13041" width="8.83203125" style="65"/>
    <col min="13042" max="13042" width="11" style="65" customWidth="1"/>
    <col min="13043" max="13043" width="18.33203125" style="65" customWidth="1"/>
    <col min="13044" max="13045" width="8.1640625" style="65" customWidth="1"/>
    <col min="13046" max="13046" width="8.6640625" style="65" customWidth="1"/>
    <col min="13047" max="13047" width="8.1640625" style="65" customWidth="1"/>
    <col min="13048" max="13048" width="7.83203125" style="65" customWidth="1"/>
    <col min="13049" max="13049" width="7.5" style="65" customWidth="1"/>
    <col min="13050" max="13297" width="8.83203125" style="65"/>
    <col min="13298" max="13298" width="11" style="65" customWidth="1"/>
    <col min="13299" max="13299" width="18.33203125" style="65" customWidth="1"/>
    <col min="13300" max="13301" width="8.1640625" style="65" customWidth="1"/>
    <col min="13302" max="13302" width="8.6640625" style="65" customWidth="1"/>
    <col min="13303" max="13303" width="8.1640625" style="65" customWidth="1"/>
    <col min="13304" max="13304" width="7.83203125" style="65" customWidth="1"/>
    <col min="13305" max="13305" width="7.5" style="65" customWidth="1"/>
    <col min="13306" max="13553" width="8.83203125" style="65"/>
    <col min="13554" max="13554" width="11" style="65" customWidth="1"/>
    <col min="13555" max="13555" width="18.33203125" style="65" customWidth="1"/>
    <col min="13556" max="13557" width="8.1640625" style="65" customWidth="1"/>
    <col min="13558" max="13558" width="8.6640625" style="65" customWidth="1"/>
    <col min="13559" max="13559" width="8.1640625" style="65" customWidth="1"/>
    <col min="13560" max="13560" width="7.83203125" style="65" customWidth="1"/>
    <col min="13561" max="13561" width="7.5" style="65" customWidth="1"/>
    <col min="13562" max="13809" width="8.83203125" style="65"/>
    <col min="13810" max="13810" width="11" style="65" customWidth="1"/>
    <col min="13811" max="13811" width="18.33203125" style="65" customWidth="1"/>
    <col min="13812" max="13813" width="8.1640625" style="65" customWidth="1"/>
    <col min="13814" max="13814" width="8.6640625" style="65" customWidth="1"/>
    <col min="13815" max="13815" width="8.1640625" style="65" customWidth="1"/>
    <col min="13816" max="13816" width="7.83203125" style="65" customWidth="1"/>
    <col min="13817" max="13817" width="7.5" style="65" customWidth="1"/>
    <col min="13818" max="14065" width="8.83203125" style="65"/>
    <col min="14066" max="14066" width="11" style="65" customWidth="1"/>
    <col min="14067" max="14067" width="18.33203125" style="65" customWidth="1"/>
    <col min="14068" max="14069" width="8.1640625" style="65" customWidth="1"/>
    <col min="14070" max="14070" width="8.6640625" style="65" customWidth="1"/>
    <col min="14071" max="14071" width="8.1640625" style="65" customWidth="1"/>
    <col min="14072" max="14072" width="7.83203125" style="65" customWidth="1"/>
    <col min="14073" max="14073" width="7.5" style="65" customWidth="1"/>
    <col min="14074" max="14321" width="8.83203125" style="65"/>
    <col min="14322" max="14322" width="11" style="65" customWidth="1"/>
    <col min="14323" max="14323" width="18.33203125" style="65" customWidth="1"/>
    <col min="14324" max="14325" width="8.1640625" style="65" customWidth="1"/>
    <col min="14326" max="14326" width="8.6640625" style="65" customWidth="1"/>
    <col min="14327" max="14327" width="8.1640625" style="65" customWidth="1"/>
    <col min="14328" max="14328" width="7.83203125" style="65" customWidth="1"/>
    <col min="14329" max="14329" width="7.5" style="65" customWidth="1"/>
    <col min="14330" max="14577" width="8.83203125" style="65"/>
    <col min="14578" max="14578" width="11" style="65" customWidth="1"/>
    <col min="14579" max="14579" width="18.33203125" style="65" customWidth="1"/>
    <col min="14580" max="14581" width="8.1640625" style="65" customWidth="1"/>
    <col min="14582" max="14582" width="8.6640625" style="65" customWidth="1"/>
    <col min="14583" max="14583" width="8.1640625" style="65" customWidth="1"/>
    <col min="14584" max="14584" width="7.83203125" style="65" customWidth="1"/>
    <col min="14585" max="14585" width="7.5" style="65" customWidth="1"/>
    <col min="14586" max="14833" width="8.83203125" style="65"/>
    <col min="14834" max="14834" width="11" style="65" customWidth="1"/>
    <col min="14835" max="14835" width="18.33203125" style="65" customWidth="1"/>
    <col min="14836" max="14837" width="8.1640625" style="65" customWidth="1"/>
    <col min="14838" max="14838" width="8.6640625" style="65" customWidth="1"/>
    <col min="14839" max="14839" width="8.1640625" style="65" customWidth="1"/>
    <col min="14840" max="14840" width="7.83203125" style="65" customWidth="1"/>
    <col min="14841" max="14841" width="7.5" style="65" customWidth="1"/>
    <col min="14842" max="15089" width="8.83203125" style="65"/>
    <col min="15090" max="15090" width="11" style="65" customWidth="1"/>
    <col min="15091" max="15091" width="18.33203125" style="65" customWidth="1"/>
    <col min="15092" max="15093" width="8.1640625" style="65" customWidth="1"/>
    <col min="15094" max="15094" width="8.6640625" style="65" customWidth="1"/>
    <col min="15095" max="15095" width="8.1640625" style="65" customWidth="1"/>
    <col min="15096" max="15096" width="7.83203125" style="65" customWidth="1"/>
    <col min="15097" max="15097" width="7.5" style="65" customWidth="1"/>
    <col min="15098" max="15345" width="8.83203125" style="65"/>
    <col min="15346" max="15346" width="11" style="65" customWidth="1"/>
    <col min="15347" max="15347" width="18.33203125" style="65" customWidth="1"/>
    <col min="15348" max="15349" width="8.1640625" style="65" customWidth="1"/>
    <col min="15350" max="15350" width="8.6640625" style="65" customWidth="1"/>
    <col min="15351" max="15351" width="8.1640625" style="65" customWidth="1"/>
    <col min="15352" max="15352" width="7.83203125" style="65" customWidth="1"/>
    <col min="15353" max="15353" width="7.5" style="65" customWidth="1"/>
    <col min="15354" max="15601" width="8.83203125" style="65"/>
    <col min="15602" max="15602" width="11" style="65" customWidth="1"/>
    <col min="15603" max="15603" width="18.33203125" style="65" customWidth="1"/>
    <col min="15604" max="15605" width="8.1640625" style="65" customWidth="1"/>
    <col min="15606" max="15606" width="8.6640625" style="65" customWidth="1"/>
    <col min="15607" max="15607" width="8.1640625" style="65" customWidth="1"/>
    <col min="15608" max="15608" width="7.83203125" style="65" customWidth="1"/>
    <col min="15609" max="15609" width="7.5" style="65" customWidth="1"/>
    <col min="15610" max="15857" width="8.83203125" style="65"/>
    <col min="15858" max="15858" width="11" style="65" customWidth="1"/>
    <col min="15859" max="15859" width="18.33203125" style="65" customWidth="1"/>
    <col min="15860" max="15861" width="8.1640625" style="65" customWidth="1"/>
    <col min="15862" max="15862" width="8.6640625" style="65" customWidth="1"/>
    <col min="15863" max="15863" width="8.1640625" style="65" customWidth="1"/>
    <col min="15864" max="15864" width="7.83203125" style="65" customWidth="1"/>
    <col min="15865" max="15865" width="7.5" style="65" customWidth="1"/>
    <col min="15866" max="16113" width="8.83203125" style="65"/>
    <col min="16114" max="16114" width="11" style="65" customWidth="1"/>
    <col min="16115" max="16115" width="18.33203125" style="65" customWidth="1"/>
    <col min="16116" max="16117" width="8.1640625" style="65" customWidth="1"/>
    <col min="16118" max="16118" width="8.6640625" style="65" customWidth="1"/>
    <col min="16119" max="16119" width="8.1640625" style="65" customWidth="1"/>
    <col min="16120" max="16120" width="7.83203125" style="65" customWidth="1"/>
    <col min="16121" max="16121" width="7.5" style="65" customWidth="1"/>
    <col min="16122" max="16384" width="8.83203125" style="65"/>
  </cols>
  <sheetData>
    <row r="1" spans="1:5" s="58" customFormat="1" x14ac:dyDescent="0.2">
      <c r="A1" s="58" t="s">
        <v>160</v>
      </c>
    </row>
    <row r="3" spans="1:5" s="58" customFormat="1" x14ac:dyDescent="0.2">
      <c r="A3" s="58" t="s">
        <v>1045</v>
      </c>
    </row>
    <row r="4" spans="1:5" s="58" customFormat="1" x14ac:dyDescent="0.2">
      <c r="A4" s="58" t="s">
        <v>5112</v>
      </c>
    </row>
    <row r="5" spans="1:5" s="58" customFormat="1" x14ac:dyDescent="0.2">
      <c r="A5" s="58" t="s">
        <v>4749</v>
      </c>
    </row>
    <row r="6" spans="1:5" s="3" customFormat="1" x14ac:dyDescent="0.2">
      <c r="A6" s="1315" t="s">
        <v>2162</v>
      </c>
      <c r="B6" s="1315"/>
      <c r="C6" s="1316">
        <v>60000</v>
      </c>
      <c r="D6" s="31"/>
    </row>
    <row r="7" spans="1:5" s="3" customFormat="1" ht="17" thickBot="1" x14ac:dyDescent="0.25">
      <c r="A7" s="1315" t="s">
        <v>4908</v>
      </c>
      <c r="B7" s="1315"/>
      <c r="C7" s="1316">
        <v>2375</v>
      </c>
      <c r="D7" s="31"/>
    </row>
    <row r="8" spans="1:5" s="58" customFormat="1" ht="17" thickBot="1" x14ac:dyDescent="0.25">
      <c r="A8" s="60" t="s">
        <v>168</v>
      </c>
      <c r="B8" s="61" t="s">
        <v>169</v>
      </c>
      <c r="C8" s="322" t="s">
        <v>27</v>
      </c>
      <c r="D8" s="322"/>
    </row>
    <row r="9" spans="1:5" s="3" customFormat="1" ht="17" thickBot="1" x14ac:dyDescent="0.25">
      <c r="A9" s="107" t="s">
        <v>5004</v>
      </c>
      <c r="B9" s="107" t="s">
        <v>5113</v>
      </c>
      <c r="C9" s="107">
        <v>16</v>
      </c>
      <c r="D9" s="107"/>
    </row>
    <row r="10" spans="1:5" ht="17" thickBot="1" x14ac:dyDescent="0.3">
      <c r="A10" s="33" t="s">
        <v>5375</v>
      </c>
      <c r="B10" s="54"/>
      <c r="C10" s="64">
        <f t="shared" ref="C10" si="0">SUM(C9)</f>
        <v>16</v>
      </c>
      <c r="D10" s="94"/>
      <c r="E10" s="58"/>
    </row>
    <row r="11" spans="1:5" ht="17" thickBot="1" x14ac:dyDescent="0.25">
      <c r="A11" s="1181"/>
      <c r="B11" s="69"/>
      <c r="C11" s="69"/>
      <c r="D11" s="69"/>
      <c r="E11" s="58"/>
    </row>
    <row r="12" spans="1:5" ht="17" thickBot="1" x14ac:dyDescent="0.3">
      <c r="A12" s="33" t="s">
        <v>5462</v>
      </c>
      <c r="B12" s="54"/>
      <c r="C12" s="64">
        <f t="shared" ref="C12:C18" si="1">SUM(C10:C11)</f>
        <v>16</v>
      </c>
      <c r="D12" s="94"/>
      <c r="E12" s="58"/>
    </row>
    <row r="13" spans="1:5" ht="17" thickBot="1" x14ac:dyDescent="0.25">
      <c r="A13" s="817"/>
      <c r="B13" s="84"/>
      <c r="C13" s="84"/>
      <c r="D13" s="84"/>
      <c r="E13" s="58"/>
    </row>
    <row r="14" spans="1:5" s="68" customFormat="1" ht="17" thickBot="1" x14ac:dyDescent="0.3">
      <c r="A14" s="33" t="s">
        <v>6005</v>
      </c>
      <c r="B14" s="54"/>
      <c r="C14" s="64">
        <f t="shared" si="1"/>
        <v>16</v>
      </c>
      <c r="D14" s="94"/>
      <c r="E14" s="103"/>
    </row>
    <row r="15" spans="1:5" s="62" customFormat="1" ht="17" thickBot="1" x14ac:dyDescent="0.25">
      <c r="A15" s="37"/>
      <c r="B15" s="38"/>
      <c r="C15" s="38"/>
      <c r="D15" s="38"/>
      <c r="E15" s="3"/>
    </row>
    <row r="16" spans="1:5" s="68" customFormat="1" ht="17" thickBot="1" x14ac:dyDescent="0.3">
      <c r="A16" s="33" t="s">
        <v>6006</v>
      </c>
      <c r="B16" s="54"/>
      <c r="C16" s="64">
        <f t="shared" si="1"/>
        <v>16</v>
      </c>
      <c r="D16" s="94"/>
      <c r="E16" s="103"/>
    </row>
    <row r="17" spans="1:5" ht="17" thickBot="1" x14ac:dyDescent="0.25">
      <c r="A17" s="84"/>
      <c r="B17" s="84"/>
      <c r="C17" s="84"/>
      <c r="D17" s="84"/>
    </row>
    <row r="18" spans="1:5" s="105" customFormat="1" ht="17" thickBot="1" x14ac:dyDescent="0.3">
      <c r="A18" s="40" t="s">
        <v>6222</v>
      </c>
      <c r="B18" s="258"/>
      <c r="C18" s="86">
        <f t="shared" si="1"/>
        <v>16</v>
      </c>
      <c r="D18" s="1197"/>
      <c r="E18" s="102"/>
    </row>
    <row r="19" spans="1:5" s="105" customFormat="1" ht="17" thickBot="1" x14ac:dyDescent="0.3">
      <c r="A19" s="428"/>
      <c r="B19" s="429"/>
      <c r="C19" s="1473"/>
      <c r="D19" s="1474"/>
      <c r="E19" s="102"/>
    </row>
    <row r="20" spans="1:5" s="105" customFormat="1" ht="17" thickBot="1" x14ac:dyDescent="0.3">
      <c r="A20" s="33" t="s">
        <v>6367</v>
      </c>
      <c r="B20" s="54"/>
      <c r="C20" s="64">
        <f>SUM(C18:C19)</f>
        <v>16</v>
      </c>
      <c r="D20" s="94"/>
      <c r="E20" s="102"/>
    </row>
    <row r="21" spans="1:5" s="72" customFormat="1" x14ac:dyDescent="0.2">
      <c r="A21" s="71" t="s">
        <v>6313</v>
      </c>
      <c r="B21" s="71" t="s">
        <v>967</v>
      </c>
      <c r="C21" s="71">
        <v>-11</v>
      </c>
      <c r="D21" s="71"/>
      <c r="E21" s="72" t="s">
        <v>211</v>
      </c>
    </row>
    <row r="22" spans="1:5" s="62" customFormat="1" ht="17" thickBot="1" x14ac:dyDescent="0.3">
      <c r="A22" s="12" t="s">
        <v>6314</v>
      </c>
      <c r="B22" s="53" t="s">
        <v>63</v>
      </c>
      <c r="C22" s="38">
        <v>-5</v>
      </c>
      <c r="D22" s="38"/>
      <c r="E22" s="62" t="s">
        <v>6358</v>
      </c>
    </row>
    <row r="23" spans="1:5" s="105" customFormat="1" ht="17" thickBot="1" x14ac:dyDescent="0.3">
      <c r="A23" s="33" t="s">
        <v>6368</v>
      </c>
      <c r="B23" s="54"/>
      <c r="C23" s="64">
        <f>SUM(C20:C22)</f>
        <v>0</v>
      </c>
      <c r="D23" s="94"/>
      <c r="E23" s="102"/>
    </row>
    <row r="24" spans="1:5" x14ac:dyDescent="0.2">
      <c r="A24" s="84"/>
      <c r="B24" s="84"/>
      <c r="C24" s="84"/>
      <c r="D24" s="84"/>
    </row>
    <row r="25" spans="1:5" x14ac:dyDescent="0.2">
      <c r="A25" s="84"/>
      <c r="B25" s="84"/>
      <c r="C25" s="84"/>
      <c r="D25" s="84"/>
    </row>
    <row r="26" spans="1:5" x14ac:dyDescent="0.2">
      <c r="A26" s="84"/>
      <c r="B26" s="84"/>
      <c r="C26" s="84"/>
      <c r="D26" s="84"/>
    </row>
    <row r="27" spans="1:5" x14ac:dyDescent="0.2">
      <c r="A27" s="84"/>
      <c r="B27" s="84"/>
      <c r="C27" s="84"/>
      <c r="D27" s="84"/>
    </row>
    <row r="28" spans="1:5" ht="17" x14ac:dyDescent="0.2">
      <c r="A28" s="1333" t="s">
        <v>5109</v>
      </c>
      <c r="B28" s="1333"/>
      <c r="C28" s="882"/>
    </row>
    <row r="29" spans="1:5" ht="17" x14ac:dyDescent="0.2">
      <c r="A29" s="1333" t="s">
        <v>5110</v>
      </c>
      <c r="B29" s="1333"/>
      <c r="C29" s="882"/>
    </row>
    <row r="30" spans="1:5" x14ac:dyDescent="0.2">
      <c r="C30" s="882"/>
    </row>
    <row r="31" spans="1:5" x14ac:dyDescent="0.2">
      <c r="A31" s="59" t="s">
        <v>7395</v>
      </c>
      <c r="B31" s="59"/>
      <c r="C31" s="882"/>
    </row>
  </sheetData>
  <pageMargins left="0.7" right="0.7" top="0.75" bottom="0.75" header="0.3" footer="0.3"/>
  <pageSetup orientation="portrait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tabColor rgb="FFC00000"/>
  </sheetPr>
  <dimension ref="A1:H23"/>
  <sheetViews>
    <sheetView workbookViewId="0">
      <selection activeCell="F38" sqref="F38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6" width="10.5" style="65" customWidth="1"/>
    <col min="7" max="7" width="12.6640625" style="65" customWidth="1"/>
    <col min="8" max="243" width="8.83203125" style="65"/>
    <col min="244" max="244" width="11" style="65" customWidth="1"/>
    <col min="245" max="245" width="18.33203125" style="65" customWidth="1"/>
    <col min="246" max="247" width="8.1640625" style="65" customWidth="1"/>
    <col min="248" max="248" width="8.6640625" style="65" customWidth="1"/>
    <col min="249" max="249" width="8.1640625" style="65" customWidth="1"/>
    <col min="250" max="250" width="7.83203125" style="65" customWidth="1"/>
    <col min="251" max="251" width="7.5" style="65" customWidth="1"/>
    <col min="252" max="499" width="8.83203125" style="65"/>
    <col min="500" max="500" width="11" style="65" customWidth="1"/>
    <col min="501" max="501" width="18.33203125" style="65" customWidth="1"/>
    <col min="502" max="503" width="8.1640625" style="65" customWidth="1"/>
    <col min="504" max="504" width="8.6640625" style="65" customWidth="1"/>
    <col min="505" max="505" width="8.1640625" style="65" customWidth="1"/>
    <col min="506" max="506" width="7.83203125" style="65" customWidth="1"/>
    <col min="507" max="507" width="7.5" style="65" customWidth="1"/>
    <col min="508" max="755" width="8.83203125" style="65"/>
    <col min="756" max="756" width="11" style="65" customWidth="1"/>
    <col min="757" max="757" width="18.33203125" style="65" customWidth="1"/>
    <col min="758" max="759" width="8.1640625" style="65" customWidth="1"/>
    <col min="760" max="760" width="8.6640625" style="65" customWidth="1"/>
    <col min="761" max="761" width="8.1640625" style="65" customWidth="1"/>
    <col min="762" max="762" width="7.83203125" style="65" customWidth="1"/>
    <col min="763" max="763" width="7.5" style="65" customWidth="1"/>
    <col min="764" max="1011" width="8.83203125" style="65"/>
    <col min="1012" max="1012" width="11" style="65" customWidth="1"/>
    <col min="1013" max="1013" width="18.33203125" style="65" customWidth="1"/>
    <col min="1014" max="1015" width="8.1640625" style="65" customWidth="1"/>
    <col min="1016" max="1016" width="8.6640625" style="65" customWidth="1"/>
    <col min="1017" max="1017" width="8.1640625" style="65" customWidth="1"/>
    <col min="1018" max="1018" width="7.83203125" style="65" customWidth="1"/>
    <col min="1019" max="1019" width="7.5" style="65" customWidth="1"/>
    <col min="1020" max="1267" width="8.83203125" style="65"/>
    <col min="1268" max="1268" width="11" style="65" customWidth="1"/>
    <col min="1269" max="1269" width="18.33203125" style="65" customWidth="1"/>
    <col min="1270" max="1271" width="8.1640625" style="65" customWidth="1"/>
    <col min="1272" max="1272" width="8.6640625" style="65" customWidth="1"/>
    <col min="1273" max="1273" width="8.1640625" style="65" customWidth="1"/>
    <col min="1274" max="1274" width="7.83203125" style="65" customWidth="1"/>
    <col min="1275" max="1275" width="7.5" style="65" customWidth="1"/>
    <col min="1276" max="1523" width="8.83203125" style="65"/>
    <col min="1524" max="1524" width="11" style="65" customWidth="1"/>
    <col min="1525" max="1525" width="18.33203125" style="65" customWidth="1"/>
    <col min="1526" max="1527" width="8.1640625" style="65" customWidth="1"/>
    <col min="1528" max="1528" width="8.6640625" style="65" customWidth="1"/>
    <col min="1529" max="1529" width="8.1640625" style="65" customWidth="1"/>
    <col min="1530" max="1530" width="7.83203125" style="65" customWidth="1"/>
    <col min="1531" max="1531" width="7.5" style="65" customWidth="1"/>
    <col min="1532" max="1779" width="8.83203125" style="65"/>
    <col min="1780" max="1780" width="11" style="65" customWidth="1"/>
    <col min="1781" max="1781" width="18.33203125" style="65" customWidth="1"/>
    <col min="1782" max="1783" width="8.1640625" style="65" customWidth="1"/>
    <col min="1784" max="1784" width="8.6640625" style="65" customWidth="1"/>
    <col min="1785" max="1785" width="8.1640625" style="65" customWidth="1"/>
    <col min="1786" max="1786" width="7.83203125" style="65" customWidth="1"/>
    <col min="1787" max="1787" width="7.5" style="65" customWidth="1"/>
    <col min="1788" max="2035" width="8.83203125" style="65"/>
    <col min="2036" max="2036" width="11" style="65" customWidth="1"/>
    <col min="2037" max="2037" width="18.33203125" style="65" customWidth="1"/>
    <col min="2038" max="2039" width="8.1640625" style="65" customWidth="1"/>
    <col min="2040" max="2040" width="8.6640625" style="65" customWidth="1"/>
    <col min="2041" max="2041" width="8.1640625" style="65" customWidth="1"/>
    <col min="2042" max="2042" width="7.83203125" style="65" customWidth="1"/>
    <col min="2043" max="2043" width="7.5" style="65" customWidth="1"/>
    <col min="2044" max="2291" width="8.83203125" style="65"/>
    <col min="2292" max="2292" width="11" style="65" customWidth="1"/>
    <col min="2293" max="2293" width="18.33203125" style="65" customWidth="1"/>
    <col min="2294" max="2295" width="8.1640625" style="65" customWidth="1"/>
    <col min="2296" max="2296" width="8.6640625" style="65" customWidth="1"/>
    <col min="2297" max="2297" width="8.1640625" style="65" customWidth="1"/>
    <col min="2298" max="2298" width="7.83203125" style="65" customWidth="1"/>
    <col min="2299" max="2299" width="7.5" style="65" customWidth="1"/>
    <col min="2300" max="2547" width="8.83203125" style="65"/>
    <col min="2548" max="2548" width="11" style="65" customWidth="1"/>
    <col min="2549" max="2549" width="18.33203125" style="65" customWidth="1"/>
    <col min="2550" max="2551" width="8.1640625" style="65" customWidth="1"/>
    <col min="2552" max="2552" width="8.6640625" style="65" customWidth="1"/>
    <col min="2553" max="2553" width="8.1640625" style="65" customWidth="1"/>
    <col min="2554" max="2554" width="7.83203125" style="65" customWidth="1"/>
    <col min="2555" max="2555" width="7.5" style="65" customWidth="1"/>
    <col min="2556" max="2803" width="8.83203125" style="65"/>
    <col min="2804" max="2804" width="11" style="65" customWidth="1"/>
    <col min="2805" max="2805" width="18.33203125" style="65" customWidth="1"/>
    <col min="2806" max="2807" width="8.1640625" style="65" customWidth="1"/>
    <col min="2808" max="2808" width="8.6640625" style="65" customWidth="1"/>
    <col min="2809" max="2809" width="8.1640625" style="65" customWidth="1"/>
    <col min="2810" max="2810" width="7.83203125" style="65" customWidth="1"/>
    <col min="2811" max="2811" width="7.5" style="65" customWidth="1"/>
    <col min="2812" max="3059" width="8.83203125" style="65"/>
    <col min="3060" max="3060" width="11" style="65" customWidth="1"/>
    <col min="3061" max="3061" width="18.33203125" style="65" customWidth="1"/>
    <col min="3062" max="3063" width="8.1640625" style="65" customWidth="1"/>
    <col min="3064" max="3064" width="8.6640625" style="65" customWidth="1"/>
    <col min="3065" max="3065" width="8.1640625" style="65" customWidth="1"/>
    <col min="3066" max="3066" width="7.83203125" style="65" customWidth="1"/>
    <col min="3067" max="3067" width="7.5" style="65" customWidth="1"/>
    <col min="3068" max="3315" width="8.83203125" style="65"/>
    <col min="3316" max="3316" width="11" style="65" customWidth="1"/>
    <col min="3317" max="3317" width="18.33203125" style="65" customWidth="1"/>
    <col min="3318" max="3319" width="8.1640625" style="65" customWidth="1"/>
    <col min="3320" max="3320" width="8.6640625" style="65" customWidth="1"/>
    <col min="3321" max="3321" width="8.1640625" style="65" customWidth="1"/>
    <col min="3322" max="3322" width="7.83203125" style="65" customWidth="1"/>
    <col min="3323" max="3323" width="7.5" style="65" customWidth="1"/>
    <col min="3324" max="3571" width="8.83203125" style="65"/>
    <col min="3572" max="3572" width="11" style="65" customWidth="1"/>
    <col min="3573" max="3573" width="18.33203125" style="65" customWidth="1"/>
    <col min="3574" max="3575" width="8.1640625" style="65" customWidth="1"/>
    <col min="3576" max="3576" width="8.6640625" style="65" customWidth="1"/>
    <col min="3577" max="3577" width="8.1640625" style="65" customWidth="1"/>
    <col min="3578" max="3578" width="7.83203125" style="65" customWidth="1"/>
    <col min="3579" max="3579" width="7.5" style="65" customWidth="1"/>
    <col min="3580" max="3827" width="8.83203125" style="65"/>
    <col min="3828" max="3828" width="11" style="65" customWidth="1"/>
    <col min="3829" max="3829" width="18.33203125" style="65" customWidth="1"/>
    <col min="3830" max="3831" width="8.1640625" style="65" customWidth="1"/>
    <col min="3832" max="3832" width="8.6640625" style="65" customWidth="1"/>
    <col min="3833" max="3833" width="8.1640625" style="65" customWidth="1"/>
    <col min="3834" max="3834" width="7.83203125" style="65" customWidth="1"/>
    <col min="3835" max="3835" width="7.5" style="65" customWidth="1"/>
    <col min="3836" max="4083" width="8.83203125" style="65"/>
    <col min="4084" max="4084" width="11" style="65" customWidth="1"/>
    <col min="4085" max="4085" width="18.33203125" style="65" customWidth="1"/>
    <col min="4086" max="4087" width="8.1640625" style="65" customWidth="1"/>
    <col min="4088" max="4088" width="8.6640625" style="65" customWidth="1"/>
    <col min="4089" max="4089" width="8.1640625" style="65" customWidth="1"/>
    <col min="4090" max="4090" width="7.83203125" style="65" customWidth="1"/>
    <col min="4091" max="4091" width="7.5" style="65" customWidth="1"/>
    <col min="4092" max="4339" width="8.83203125" style="65"/>
    <col min="4340" max="4340" width="11" style="65" customWidth="1"/>
    <col min="4341" max="4341" width="18.33203125" style="65" customWidth="1"/>
    <col min="4342" max="4343" width="8.1640625" style="65" customWidth="1"/>
    <col min="4344" max="4344" width="8.6640625" style="65" customWidth="1"/>
    <col min="4345" max="4345" width="8.1640625" style="65" customWidth="1"/>
    <col min="4346" max="4346" width="7.83203125" style="65" customWidth="1"/>
    <col min="4347" max="4347" width="7.5" style="65" customWidth="1"/>
    <col min="4348" max="4595" width="8.83203125" style="65"/>
    <col min="4596" max="4596" width="11" style="65" customWidth="1"/>
    <col min="4597" max="4597" width="18.33203125" style="65" customWidth="1"/>
    <col min="4598" max="4599" width="8.1640625" style="65" customWidth="1"/>
    <col min="4600" max="4600" width="8.6640625" style="65" customWidth="1"/>
    <col min="4601" max="4601" width="8.1640625" style="65" customWidth="1"/>
    <col min="4602" max="4602" width="7.83203125" style="65" customWidth="1"/>
    <col min="4603" max="4603" width="7.5" style="65" customWidth="1"/>
    <col min="4604" max="4851" width="8.83203125" style="65"/>
    <col min="4852" max="4852" width="11" style="65" customWidth="1"/>
    <col min="4853" max="4853" width="18.33203125" style="65" customWidth="1"/>
    <col min="4854" max="4855" width="8.1640625" style="65" customWidth="1"/>
    <col min="4856" max="4856" width="8.6640625" style="65" customWidth="1"/>
    <col min="4857" max="4857" width="8.1640625" style="65" customWidth="1"/>
    <col min="4858" max="4858" width="7.83203125" style="65" customWidth="1"/>
    <col min="4859" max="4859" width="7.5" style="65" customWidth="1"/>
    <col min="4860" max="5107" width="8.83203125" style="65"/>
    <col min="5108" max="5108" width="11" style="65" customWidth="1"/>
    <col min="5109" max="5109" width="18.33203125" style="65" customWidth="1"/>
    <col min="5110" max="5111" width="8.1640625" style="65" customWidth="1"/>
    <col min="5112" max="5112" width="8.6640625" style="65" customWidth="1"/>
    <col min="5113" max="5113" width="8.1640625" style="65" customWidth="1"/>
    <col min="5114" max="5114" width="7.83203125" style="65" customWidth="1"/>
    <col min="5115" max="5115" width="7.5" style="65" customWidth="1"/>
    <col min="5116" max="5363" width="8.83203125" style="65"/>
    <col min="5364" max="5364" width="11" style="65" customWidth="1"/>
    <col min="5365" max="5365" width="18.33203125" style="65" customWidth="1"/>
    <col min="5366" max="5367" width="8.1640625" style="65" customWidth="1"/>
    <col min="5368" max="5368" width="8.6640625" style="65" customWidth="1"/>
    <col min="5369" max="5369" width="8.1640625" style="65" customWidth="1"/>
    <col min="5370" max="5370" width="7.83203125" style="65" customWidth="1"/>
    <col min="5371" max="5371" width="7.5" style="65" customWidth="1"/>
    <col min="5372" max="5619" width="8.83203125" style="65"/>
    <col min="5620" max="5620" width="11" style="65" customWidth="1"/>
    <col min="5621" max="5621" width="18.33203125" style="65" customWidth="1"/>
    <col min="5622" max="5623" width="8.1640625" style="65" customWidth="1"/>
    <col min="5624" max="5624" width="8.6640625" style="65" customWidth="1"/>
    <col min="5625" max="5625" width="8.1640625" style="65" customWidth="1"/>
    <col min="5626" max="5626" width="7.83203125" style="65" customWidth="1"/>
    <col min="5627" max="5627" width="7.5" style="65" customWidth="1"/>
    <col min="5628" max="5875" width="8.83203125" style="65"/>
    <col min="5876" max="5876" width="11" style="65" customWidth="1"/>
    <col min="5877" max="5877" width="18.33203125" style="65" customWidth="1"/>
    <col min="5878" max="5879" width="8.1640625" style="65" customWidth="1"/>
    <col min="5880" max="5880" width="8.6640625" style="65" customWidth="1"/>
    <col min="5881" max="5881" width="8.1640625" style="65" customWidth="1"/>
    <col min="5882" max="5882" width="7.83203125" style="65" customWidth="1"/>
    <col min="5883" max="5883" width="7.5" style="65" customWidth="1"/>
    <col min="5884" max="6131" width="8.83203125" style="65"/>
    <col min="6132" max="6132" width="11" style="65" customWidth="1"/>
    <col min="6133" max="6133" width="18.33203125" style="65" customWidth="1"/>
    <col min="6134" max="6135" width="8.1640625" style="65" customWidth="1"/>
    <col min="6136" max="6136" width="8.6640625" style="65" customWidth="1"/>
    <col min="6137" max="6137" width="8.1640625" style="65" customWidth="1"/>
    <col min="6138" max="6138" width="7.83203125" style="65" customWidth="1"/>
    <col min="6139" max="6139" width="7.5" style="65" customWidth="1"/>
    <col min="6140" max="6387" width="8.83203125" style="65"/>
    <col min="6388" max="6388" width="11" style="65" customWidth="1"/>
    <col min="6389" max="6389" width="18.33203125" style="65" customWidth="1"/>
    <col min="6390" max="6391" width="8.1640625" style="65" customWidth="1"/>
    <col min="6392" max="6392" width="8.6640625" style="65" customWidth="1"/>
    <col min="6393" max="6393" width="8.1640625" style="65" customWidth="1"/>
    <col min="6394" max="6394" width="7.83203125" style="65" customWidth="1"/>
    <col min="6395" max="6395" width="7.5" style="65" customWidth="1"/>
    <col min="6396" max="6643" width="8.83203125" style="65"/>
    <col min="6644" max="6644" width="11" style="65" customWidth="1"/>
    <col min="6645" max="6645" width="18.33203125" style="65" customWidth="1"/>
    <col min="6646" max="6647" width="8.1640625" style="65" customWidth="1"/>
    <col min="6648" max="6648" width="8.6640625" style="65" customWidth="1"/>
    <col min="6649" max="6649" width="8.1640625" style="65" customWidth="1"/>
    <col min="6650" max="6650" width="7.83203125" style="65" customWidth="1"/>
    <col min="6651" max="6651" width="7.5" style="65" customWidth="1"/>
    <col min="6652" max="6899" width="8.83203125" style="65"/>
    <col min="6900" max="6900" width="11" style="65" customWidth="1"/>
    <col min="6901" max="6901" width="18.33203125" style="65" customWidth="1"/>
    <col min="6902" max="6903" width="8.1640625" style="65" customWidth="1"/>
    <col min="6904" max="6904" width="8.6640625" style="65" customWidth="1"/>
    <col min="6905" max="6905" width="8.1640625" style="65" customWidth="1"/>
    <col min="6906" max="6906" width="7.83203125" style="65" customWidth="1"/>
    <col min="6907" max="6907" width="7.5" style="65" customWidth="1"/>
    <col min="6908" max="7155" width="8.83203125" style="65"/>
    <col min="7156" max="7156" width="11" style="65" customWidth="1"/>
    <col min="7157" max="7157" width="18.33203125" style="65" customWidth="1"/>
    <col min="7158" max="7159" width="8.1640625" style="65" customWidth="1"/>
    <col min="7160" max="7160" width="8.6640625" style="65" customWidth="1"/>
    <col min="7161" max="7161" width="8.1640625" style="65" customWidth="1"/>
    <col min="7162" max="7162" width="7.83203125" style="65" customWidth="1"/>
    <col min="7163" max="7163" width="7.5" style="65" customWidth="1"/>
    <col min="7164" max="7411" width="8.83203125" style="65"/>
    <col min="7412" max="7412" width="11" style="65" customWidth="1"/>
    <col min="7413" max="7413" width="18.33203125" style="65" customWidth="1"/>
    <col min="7414" max="7415" width="8.1640625" style="65" customWidth="1"/>
    <col min="7416" max="7416" width="8.6640625" style="65" customWidth="1"/>
    <col min="7417" max="7417" width="8.1640625" style="65" customWidth="1"/>
    <col min="7418" max="7418" width="7.83203125" style="65" customWidth="1"/>
    <col min="7419" max="7419" width="7.5" style="65" customWidth="1"/>
    <col min="7420" max="7667" width="8.83203125" style="65"/>
    <col min="7668" max="7668" width="11" style="65" customWidth="1"/>
    <col min="7669" max="7669" width="18.33203125" style="65" customWidth="1"/>
    <col min="7670" max="7671" width="8.1640625" style="65" customWidth="1"/>
    <col min="7672" max="7672" width="8.6640625" style="65" customWidth="1"/>
    <col min="7673" max="7673" width="8.1640625" style="65" customWidth="1"/>
    <col min="7674" max="7674" width="7.83203125" style="65" customWidth="1"/>
    <col min="7675" max="7675" width="7.5" style="65" customWidth="1"/>
    <col min="7676" max="7923" width="8.83203125" style="65"/>
    <col min="7924" max="7924" width="11" style="65" customWidth="1"/>
    <col min="7925" max="7925" width="18.33203125" style="65" customWidth="1"/>
    <col min="7926" max="7927" width="8.1640625" style="65" customWidth="1"/>
    <col min="7928" max="7928" width="8.6640625" style="65" customWidth="1"/>
    <col min="7929" max="7929" width="8.1640625" style="65" customWidth="1"/>
    <col min="7930" max="7930" width="7.83203125" style="65" customWidth="1"/>
    <col min="7931" max="7931" width="7.5" style="65" customWidth="1"/>
    <col min="7932" max="8179" width="8.83203125" style="65"/>
    <col min="8180" max="8180" width="11" style="65" customWidth="1"/>
    <col min="8181" max="8181" width="18.33203125" style="65" customWidth="1"/>
    <col min="8182" max="8183" width="8.1640625" style="65" customWidth="1"/>
    <col min="8184" max="8184" width="8.6640625" style="65" customWidth="1"/>
    <col min="8185" max="8185" width="8.1640625" style="65" customWidth="1"/>
    <col min="8186" max="8186" width="7.83203125" style="65" customWidth="1"/>
    <col min="8187" max="8187" width="7.5" style="65" customWidth="1"/>
    <col min="8188" max="8435" width="8.83203125" style="65"/>
    <col min="8436" max="8436" width="11" style="65" customWidth="1"/>
    <col min="8437" max="8437" width="18.33203125" style="65" customWidth="1"/>
    <col min="8438" max="8439" width="8.1640625" style="65" customWidth="1"/>
    <col min="8440" max="8440" width="8.6640625" style="65" customWidth="1"/>
    <col min="8441" max="8441" width="8.1640625" style="65" customWidth="1"/>
    <col min="8442" max="8442" width="7.83203125" style="65" customWidth="1"/>
    <col min="8443" max="8443" width="7.5" style="65" customWidth="1"/>
    <col min="8444" max="8691" width="8.83203125" style="65"/>
    <col min="8692" max="8692" width="11" style="65" customWidth="1"/>
    <col min="8693" max="8693" width="18.33203125" style="65" customWidth="1"/>
    <col min="8694" max="8695" width="8.1640625" style="65" customWidth="1"/>
    <col min="8696" max="8696" width="8.6640625" style="65" customWidth="1"/>
    <col min="8697" max="8697" width="8.1640625" style="65" customWidth="1"/>
    <col min="8698" max="8698" width="7.83203125" style="65" customWidth="1"/>
    <col min="8699" max="8699" width="7.5" style="65" customWidth="1"/>
    <col min="8700" max="8947" width="8.83203125" style="65"/>
    <col min="8948" max="8948" width="11" style="65" customWidth="1"/>
    <col min="8949" max="8949" width="18.33203125" style="65" customWidth="1"/>
    <col min="8950" max="8951" width="8.1640625" style="65" customWidth="1"/>
    <col min="8952" max="8952" width="8.6640625" style="65" customWidth="1"/>
    <col min="8953" max="8953" width="8.1640625" style="65" customWidth="1"/>
    <col min="8954" max="8954" width="7.83203125" style="65" customWidth="1"/>
    <col min="8955" max="8955" width="7.5" style="65" customWidth="1"/>
    <col min="8956" max="9203" width="8.83203125" style="65"/>
    <col min="9204" max="9204" width="11" style="65" customWidth="1"/>
    <col min="9205" max="9205" width="18.33203125" style="65" customWidth="1"/>
    <col min="9206" max="9207" width="8.1640625" style="65" customWidth="1"/>
    <col min="9208" max="9208" width="8.6640625" style="65" customWidth="1"/>
    <col min="9209" max="9209" width="8.1640625" style="65" customWidth="1"/>
    <col min="9210" max="9210" width="7.83203125" style="65" customWidth="1"/>
    <col min="9211" max="9211" width="7.5" style="65" customWidth="1"/>
    <col min="9212" max="9459" width="8.83203125" style="65"/>
    <col min="9460" max="9460" width="11" style="65" customWidth="1"/>
    <col min="9461" max="9461" width="18.33203125" style="65" customWidth="1"/>
    <col min="9462" max="9463" width="8.1640625" style="65" customWidth="1"/>
    <col min="9464" max="9464" width="8.6640625" style="65" customWidth="1"/>
    <col min="9465" max="9465" width="8.1640625" style="65" customWidth="1"/>
    <col min="9466" max="9466" width="7.83203125" style="65" customWidth="1"/>
    <col min="9467" max="9467" width="7.5" style="65" customWidth="1"/>
    <col min="9468" max="9715" width="8.83203125" style="65"/>
    <col min="9716" max="9716" width="11" style="65" customWidth="1"/>
    <col min="9717" max="9717" width="18.33203125" style="65" customWidth="1"/>
    <col min="9718" max="9719" width="8.1640625" style="65" customWidth="1"/>
    <col min="9720" max="9720" width="8.6640625" style="65" customWidth="1"/>
    <col min="9721" max="9721" width="8.1640625" style="65" customWidth="1"/>
    <col min="9722" max="9722" width="7.83203125" style="65" customWidth="1"/>
    <col min="9723" max="9723" width="7.5" style="65" customWidth="1"/>
    <col min="9724" max="9971" width="8.83203125" style="65"/>
    <col min="9972" max="9972" width="11" style="65" customWidth="1"/>
    <col min="9973" max="9973" width="18.33203125" style="65" customWidth="1"/>
    <col min="9974" max="9975" width="8.1640625" style="65" customWidth="1"/>
    <col min="9976" max="9976" width="8.6640625" style="65" customWidth="1"/>
    <col min="9977" max="9977" width="8.1640625" style="65" customWidth="1"/>
    <col min="9978" max="9978" width="7.83203125" style="65" customWidth="1"/>
    <col min="9979" max="9979" width="7.5" style="65" customWidth="1"/>
    <col min="9980" max="10227" width="8.83203125" style="65"/>
    <col min="10228" max="10228" width="11" style="65" customWidth="1"/>
    <col min="10229" max="10229" width="18.33203125" style="65" customWidth="1"/>
    <col min="10230" max="10231" width="8.1640625" style="65" customWidth="1"/>
    <col min="10232" max="10232" width="8.6640625" style="65" customWidth="1"/>
    <col min="10233" max="10233" width="8.1640625" style="65" customWidth="1"/>
    <col min="10234" max="10234" width="7.83203125" style="65" customWidth="1"/>
    <col min="10235" max="10235" width="7.5" style="65" customWidth="1"/>
    <col min="10236" max="10483" width="8.83203125" style="65"/>
    <col min="10484" max="10484" width="11" style="65" customWidth="1"/>
    <col min="10485" max="10485" width="18.33203125" style="65" customWidth="1"/>
    <col min="10486" max="10487" width="8.1640625" style="65" customWidth="1"/>
    <col min="10488" max="10488" width="8.6640625" style="65" customWidth="1"/>
    <col min="10489" max="10489" width="8.1640625" style="65" customWidth="1"/>
    <col min="10490" max="10490" width="7.83203125" style="65" customWidth="1"/>
    <col min="10491" max="10491" width="7.5" style="65" customWidth="1"/>
    <col min="10492" max="10739" width="8.83203125" style="65"/>
    <col min="10740" max="10740" width="11" style="65" customWidth="1"/>
    <col min="10741" max="10741" width="18.33203125" style="65" customWidth="1"/>
    <col min="10742" max="10743" width="8.1640625" style="65" customWidth="1"/>
    <col min="10744" max="10744" width="8.6640625" style="65" customWidth="1"/>
    <col min="10745" max="10745" width="8.1640625" style="65" customWidth="1"/>
    <col min="10746" max="10746" width="7.83203125" style="65" customWidth="1"/>
    <col min="10747" max="10747" width="7.5" style="65" customWidth="1"/>
    <col min="10748" max="10995" width="8.83203125" style="65"/>
    <col min="10996" max="10996" width="11" style="65" customWidth="1"/>
    <col min="10997" max="10997" width="18.33203125" style="65" customWidth="1"/>
    <col min="10998" max="10999" width="8.1640625" style="65" customWidth="1"/>
    <col min="11000" max="11000" width="8.6640625" style="65" customWidth="1"/>
    <col min="11001" max="11001" width="8.1640625" style="65" customWidth="1"/>
    <col min="11002" max="11002" width="7.83203125" style="65" customWidth="1"/>
    <col min="11003" max="11003" width="7.5" style="65" customWidth="1"/>
    <col min="11004" max="11251" width="8.83203125" style="65"/>
    <col min="11252" max="11252" width="11" style="65" customWidth="1"/>
    <col min="11253" max="11253" width="18.33203125" style="65" customWidth="1"/>
    <col min="11254" max="11255" width="8.1640625" style="65" customWidth="1"/>
    <col min="11256" max="11256" width="8.6640625" style="65" customWidth="1"/>
    <col min="11257" max="11257" width="8.1640625" style="65" customWidth="1"/>
    <col min="11258" max="11258" width="7.83203125" style="65" customWidth="1"/>
    <col min="11259" max="11259" width="7.5" style="65" customWidth="1"/>
    <col min="11260" max="11507" width="8.83203125" style="65"/>
    <col min="11508" max="11508" width="11" style="65" customWidth="1"/>
    <col min="11509" max="11509" width="18.33203125" style="65" customWidth="1"/>
    <col min="11510" max="11511" width="8.1640625" style="65" customWidth="1"/>
    <col min="11512" max="11512" width="8.6640625" style="65" customWidth="1"/>
    <col min="11513" max="11513" width="8.1640625" style="65" customWidth="1"/>
    <col min="11514" max="11514" width="7.83203125" style="65" customWidth="1"/>
    <col min="11515" max="11515" width="7.5" style="65" customWidth="1"/>
    <col min="11516" max="11763" width="8.83203125" style="65"/>
    <col min="11764" max="11764" width="11" style="65" customWidth="1"/>
    <col min="11765" max="11765" width="18.33203125" style="65" customWidth="1"/>
    <col min="11766" max="11767" width="8.1640625" style="65" customWidth="1"/>
    <col min="11768" max="11768" width="8.6640625" style="65" customWidth="1"/>
    <col min="11769" max="11769" width="8.1640625" style="65" customWidth="1"/>
    <col min="11770" max="11770" width="7.83203125" style="65" customWidth="1"/>
    <col min="11771" max="11771" width="7.5" style="65" customWidth="1"/>
    <col min="11772" max="12019" width="8.83203125" style="65"/>
    <col min="12020" max="12020" width="11" style="65" customWidth="1"/>
    <col min="12021" max="12021" width="18.33203125" style="65" customWidth="1"/>
    <col min="12022" max="12023" width="8.1640625" style="65" customWidth="1"/>
    <col min="12024" max="12024" width="8.6640625" style="65" customWidth="1"/>
    <col min="12025" max="12025" width="8.1640625" style="65" customWidth="1"/>
    <col min="12026" max="12026" width="7.83203125" style="65" customWidth="1"/>
    <col min="12027" max="12027" width="7.5" style="65" customWidth="1"/>
    <col min="12028" max="12275" width="8.83203125" style="65"/>
    <col min="12276" max="12276" width="11" style="65" customWidth="1"/>
    <col min="12277" max="12277" width="18.33203125" style="65" customWidth="1"/>
    <col min="12278" max="12279" width="8.1640625" style="65" customWidth="1"/>
    <col min="12280" max="12280" width="8.6640625" style="65" customWidth="1"/>
    <col min="12281" max="12281" width="8.1640625" style="65" customWidth="1"/>
    <col min="12282" max="12282" width="7.83203125" style="65" customWidth="1"/>
    <col min="12283" max="12283" width="7.5" style="65" customWidth="1"/>
    <col min="12284" max="12531" width="8.83203125" style="65"/>
    <col min="12532" max="12532" width="11" style="65" customWidth="1"/>
    <col min="12533" max="12533" width="18.33203125" style="65" customWidth="1"/>
    <col min="12534" max="12535" width="8.1640625" style="65" customWidth="1"/>
    <col min="12536" max="12536" width="8.6640625" style="65" customWidth="1"/>
    <col min="12537" max="12537" width="8.1640625" style="65" customWidth="1"/>
    <col min="12538" max="12538" width="7.83203125" style="65" customWidth="1"/>
    <col min="12539" max="12539" width="7.5" style="65" customWidth="1"/>
    <col min="12540" max="12787" width="8.83203125" style="65"/>
    <col min="12788" max="12788" width="11" style="65" customWidth="1"/>
    <col min="12789" max="12789" width="18.33203125" style="65" customWidth="1"/>
    <col min="12790" max="12791" width="8.1640625" style="65" customWidth="1"/>
    <col min="12792" max="12792" width="8.6640625" style="65" customWidth="1"/>
    <col min="12793" max="12793" width="8.1640625" style="65" customWidth="1"/>
    <col min="12794" max="12794" width="7.83203125" style="65" customWidth="1"/>
    <col min="12795" max="12795" width="7.5" style="65" customWidth="1"/>
    <col min="12796" max="13043" width="8.83203125" style="65"/>
    <col min="13044" max="13044" width="11" style="65" customWidth="1"/>
    <col min="13045" max="13045" width="18.33203125" style="65" customWidth="1"/>
    <col min="13046" max="13047" width="8.1640625" style="65" customWidth="1"/>
    <col min="13048" max="13048" width="8.6640625" style="65" customWidth="1"/>
    <col min="13049" max="13049" width="8.1640625" style="65" customWidth="1"/>
    <col min="13050" max="13050" width="7.83203125" style="65" customWidth="1"/>
    <col min="13051" max="13051" width="7.5" style="65" customWidth="1"/>
    <col min="13052" max="13299" width="8.83203125" style="65"/>
    <col min="13300" max="13300" width="11" style="65" customWidth="1"/>
    <col min="13301" max="13301" width="18.33203125" style="65" customWidth="1"/>
    <col min="13302" max="13303" width="8.1640625" style="65" customWidth="1"/>
    <col min="13304" max="13304" width="8.6640625" style="65" customWidth="1"/>
    <col min="13305" max="13305" width="8.1640625" style="65" customWidth="1"/>
    <col min="13306" max="13306" width="7.83203125" style="65" customWidth="1"/>
    <col min="13307" max="13307" width="7.5" style="65" customWidth="1"/>
    <col min="13308" max="13555" width="8.83203125" style="65"/>
    <col min="13556" max="13556" width="11" style="65" customWidth="1"/>
    <col min="13557" max="13557" width="18.33203125" style="65" customWidth="1"/>
    <col min="13558" max="13559" width="8.1640625" style="65" customWidth="1"/>
    <col min="13560" max="13560" width="8.6640625" style="65" customWidth="1"/>
    <col min="13561" max="13561" width="8.1640625" style="65" customWidth="1"/>
    <col min="13562" max="13562" width="7.83203125" style="65" customWidth="1"/>
    <col min="13563" max="13563" width="7.5" style="65" customWidth="1"/>
    <col min="13564" max="13811" width="8.83203125" style="65"/>
    <col min="13812" max="13812" width="11" style="65" customWidth="1"/>
    <col min="13813" max="13813" width="18.33203125" style="65" customWidth="1"/>
    <col min="13814" max="13815" width="8.1640625" style="65" customWidth="1"/>
    <col min="13816" max="13816" width="8.6640625" style="65" customWidth="1"/>
    <col min="13817" max="13817" width="8.1640625" style="65" customWidth="1"/>
    <col min="13818" max="13818" width="7.83203125" style="65" customWidth="1"/>
    <col min="13819" max="13819" width="7.5" style="65" customWidth="1"/>
    <col min="13820" max="14067" width="8.83203125" style="65"/>
    <col min="14068" max="14068" width="11" style="65" customWidth="1"/>
    <col min="14069" max="14069" width="18.33203125" style="65" customWidth="1"/>
    <col min="14070" max="14071" width="8.1640625" style="65" customWidth="1"/>
    <col min="14072" max="14072" width="8.6640625" style="65" customWidth="1"/>
    <col min="14073" max="14073" width="8.1640625" style="65" customWidth="1"/>
    <col min="14074" max="14074" width="7.83203125" style="65" customWidth="1"/>
    <col min="14075" max="14075" width="7.5" style="65" customWidth="1"/>
    <col min="14076" max="14323" width="8.83203125" style="65"/>
    <col min="14324" max="14324" width="11" style="65" customWidth="1"/>
    <col min="14325" max="14325" width="18.33203125" style="65" customWidth="1"/>
    <col min="14326" max="14327" width="8.1640625" style="65" customWidth="1"/>
    <col min="14328" max="14328" width="8.6640625" style="65" customWidth="1"/>
    <col min="14329" max="14329" width="8.1640625" style="65" customWidth="1"/>
    <col min="14330" max="14330" width="7.83203125" style="65" customWidth="1"/>
    <col min="14331" max="14331" width="7.5" style="65" customWidth="1"/>
    <col min="14332" max="14579" width="8.83203125" style="65"/>
    <col min="14580" max="14580" width="11" style="65" customWidth="1"/>
    <col min="14581" max="14581" width="18.33203125" style="65" customWidth="1"/>
    <col min="14582" max="14583" width="8.1640625" style="65" customWidth="1"/>
    <col min="14584" max="14584" width="8.6640625" style="65" customWidth="1"/>
    <col min="14585" max="14585" width="8.1640625" style="65" customWidth="1"/>
    <col min="14586" max="14586" width="7.83203125" style="65" customWidth="1"/>
    <col min="14587" max="14587" width="7.5" style="65" customWidth="1"/>
    <col min="14588" max="14835" width="8.83203125" style="65"/>
    <col min="14836" max="14836" width="11" style="65" customWidth="1"/>
    <col min="14837" max="14837" width="18.33203125" style="65" customWidth="1"/>
    <col min="14838" max="14839" width="8.1640625" style="65" customWidth="1"/>
    <col min="14840" max="14840" width="8.6640625" style="65" customWidth="1"/>
    <col min="14841" max="14841" width="8.1640625" style="65" customWidth="1"/>
    <col min="14842" max="14842" width="7.83203125" style="65" customWidth="1"/>
    <col min="14843" max="14843" width="7.5" style="65" customWidth="1"/>
    <col min="14844" max="15091" width="8.83203125" style="65"/>
    <col min="15092" max="15092" width="11" style="65" customWidth="1"/>
    <col min="15093" max="15093" width="18.33203125" style="65" customWidth="1"/>
    <col min="15094" max="15095" width="8.1640625" style="65" customWidth="1"/>
    <col min="15096" max="15096" width="8.6640625" style="65" customWidth="1"/>
    <col min="15097" max="15097" width="8.1640625" style="65" customWidth="1"/>
    <col min="15098" max="15098" width="7.83203125" style="65" customWidth="1"/>
    <col min="15099" max="15099" width="7.5" style="65" customWidth="1"/>
    <col min="15100" max="15347" width="8.83203125" style="65"/>
    <col min="15348" max="15348" width="11" style="65" customWidth="1"/>
    <col min="15349" max="15349" width="18.33203125" style="65" customWidth="1"/>
    <col min="15350" max="15351" width="8.1640625" style="65" customWidth="1"/>
    <col min="15352" max="15352" width="8.6640625" style="65" customWidth="1"/>
    <col min="15353" max="15353" width="8.1640625" style="65" customWidth="1"/>
    <col min="15354" max="15354" width="7.83203125" style="65" customWidth="1"/>
    <col min="15355" max="15355" width="7.5" style="65" customWidth="1"/>
    <col min="15356" max="15603" width="8.83203125" style="65"/>
    <col min="15604" max="15604" width="11" style="65" customWidth="1"/>
    <col min="15605" max="15605" width="18.33203125" style="65" customWidth="1"/>
    <col min="15606" max="15607" width="8.1640625" style="65" customWidth="1"/>
    <col min="15608" max="15608" width="8.6640625" style="65" customWidth="1"/>
    <col min="15609" max="15609" width="8.1640625" style="65" customWidth="1"/>
    <col min="15610" max="15610" width="7.83203125" style="65" customWidth="1"/>
    <col min="15611" max="15611" width="7.5" style="65" customWidth="1"/>
    <col min="15612" max="15859" width="8.83203125" style="65"/>
    <col min="15860" max="15860" width="11" style="65" customWidth="1"/>
    <col min="15861" max="15861" width="18.33203125" style="65" customWidth="1"/>
    <col min="15862" max="15863" width="8.1640625" style="65" customWidth="1"/>
    <col min="15864" max="15864" width="8.6640625" style="65" customWidth="1"/>
    <col min="15865" max="15865" width="8.1640625" style="65" customWidth="1"/>
    <col min="15866" max="15866" width="7.83203125" style="65" customWidth="1"/>
    <col min="15867" max="15867" width="7.5" style="65" customWidth="1"/>
    <col min="15868" max="16115" width="8.83203125" style="65"/>
    <col min="16116" max="16116" width="11" style="65" customWidth="1"/>
    <col min="16117" max="16117" width="18.33203125" style="65" customWidth="1"/>
    <col min="16118" max="16119" width="8.1640625" style="65" customWidth="1"/>
    <col min="16120" max="16120" width="8.6640625" style="65" customWidth="1"/>
    <col min="16121" max="16121" width="8.1640625" style="65" customWidth="1"/>
    <col min="16122" max="16122" width="7.83203125" style="65" customWidth="1"/>
    <col min="16123" max="16123" width="7.5" style="65" customWidth="1"/>
    <col min="16124" max="16384" width="8.83203125" style="65"/>
  </cols>
  <sheetData>
    <row r="1" spans="1:8" s="58" customFormat="1" x14ac:dyDescent="0.2">
      <c r="A1" s="58" t="s">
        <v>160</v>
      </c>
    </row>
    <row r="3" spans="1:8" s="58" customFormat="1" x14ac:dyDescent="0.2">
      <c r="A3" s="58" t="s">
        <v>954</v>
      </c>
    </row>
    <row r="4" spans="1:8" s="58" customFormat="1" x14ac:dyDescent="0.2">
      <c r="A4" s="58" t="s">
        <v>3888</v>
      </c>
    </row>
    <row r="5" spans="1:8" s="58" customFormat="1" x14ac:dyDescent="0.2">
      <c r="A5" s="58" t="s">
        <v>3904</v>
      </c>
    </row>
    <row r="6" spans="1:8" s="58" customFormat="1" x14ac:dyDescent="0.2">
      <c r="A6" s="58" t="s">
        <v>4221</v>
      </c>
    </row>
    <row r="7" spans="1:8" s="58" customFormat="1" x14ac:dyDescent="0.2">
      <c r="A7" s="58" t="s">
        <v>4220</v>
      </c>
    </row>
    <row r="8" spans="1:8" s="3" customFormat="1" x14ac:dyDescent="0.2">
      <c r="A8" s="3" t="s">
        <v>3905</v>
      </c>
      <c r="C8" s="288">
        <v>290000</v>
      </c>
      <c r="D8" s="288">
        <v>68000</v>
      </c>
      <c r="E8" s="288">
        <v>67000</v>
      </c>
      <c r="F8" s="31"/>
    </row>
    <row r="9" spans="1:8" s="3" customFormat="1" ht="17" thickBot="1" x14ac:dyDescent="0.25">
      <c r="C9" s="31">
        <v>5250</v>
      </c>
      <c r="D9" s="31">
        <v>3000</v>
      </c>
      <c r="E9" s="31">
        <v>3000</v>
      </c>
      <c r="F9" s="31"/>
    </row>
    <row r="10" spans="1:8" s="58" customFormat="1" ht="17" thickBot="1" x14ac:dyDescent="0.3">
      <c r="A10" s="60" t="s">
        <v>168</v>
      </c>
      <c r="B10" s="61" t="s">
        <v>169</v>
      </c>
      <c r="C10" s="10" t="s">
        <v>26</v>
      </c>
      <c r="D10" s="322" t="s">
        <v>3</v>
      </c>
      <c r="E10" s="322" t="s">
        <v>18</v>
      </c>
      <c r="F10" s="322"/>
    </row>
    <row r="11" spans="1:8" s="62" customFormat="1" x14ac:dyDescent="0.2">
      <c r="A11" s="38" t="s">
        <v>3871</v>
      </c>
      <c r="B11" s="38" t="s">
        <v>3890</v>
      </c>
      <c r="C11" s="38">
        <v>100</v>
      </c>
      <c r="D11" s="38">
        <v>200</v>
      </c>
      <c r="E11" s="38">
        <v>110</v>
      </c>
      <c r="F11" s="38"/>
      <c r="G11" s="62" t="s">
        <v>998</v>
      </c>
      <c r="H11" s="62" t="s">
        <v>4165</v>
      </c>
    </row>
    <row r="12" spans="1:8" s="62" customFormat="1" ht="17" thickBot="1" x14ac:dyDescent="0.25">
      <c r="A12" s="74" t="s">
        <v>3871</v>
      </c>
      <c r="B12" s="74" t="s">
        <v>3889</v>
      </c>
      <c r="C12" s="74">
        <v>100</v>
      </c>
      <c r="D12" s="74">
        <v>180</v>
      </c>
      <c r="E12" s="74">
        <v>90</v>
      </c>
      <c r="F12" s="74"/>
      <c r="G12" s="62" t="s">
        <v>998</v>
      </c>
      <c r="H12" s="62" t="s">
        <v>4165</v>
      </c>
    </row>
    <row r="13" spans="1:8" ht="17" thickBot="1" x14ac:dyDescent="0.3">
      <c r="A13" s="33" t="s">
        <v>4063</v>
      </c>
      <c r="B13" s="54"/>
      <c r="C13" s="64">
        <f>SUM(C11:C12)</f>
        <v>200</v>
      </c>
      <c r="D13" s="64">
        <f t="shared" ref="D13:E13" si="0">SUM(D11:D12)</f>
        <v>380</v>
      </c>
      <c r="E13" s="64">
        <f t="shared" si="0"/>
        <v>200</v>
      </c>
      <c r="F13" s="94"/>
    </row>
    <row r="14" spans="1:8" x14ac:dyDescent="0.2">
      <c r="A14" s="1181">
        <v>44654</v>
      </c>
      <c r="B14" s="69" t="s">
        <v>63</v>
      </c>
      <c r="C14" s="69">
        <v>-101</v>
      </c>
      <c r="D14" s="69">
        <v>-100</v>
      </c>
      <c r="E14" s="69">
        <v>-100</v>
      </c>
      <c r="F14" s="69"/>
      <c r="G14" s="65" t="s">
        <v>989</v>
      </c>
    </row>
    <row r="15" spans="1:8" s="58" customFormat="1" x14ac:dyDescent="0.2">
      <c r="A15" s="817">
        <v>44745</v>
      </c>
      <c r="B15" s="84" t="s">
        <v>63</v>
      </c>
      <c r="C15" s="84">
        <v>-82</v>
      </c>
      <c r="D15" s="84">
        <v>-178</v>
      </c>
      <c r="E15" s="84">
        <v>-83</v>
      </c>
      <c r="F15" s="300"/>
      <c r="G15" s="65" t="s">
        <v>998</v>
      </c>
    </row>
    <row r="16" spans="1:8" x14ac:dyDescent="0.2">
      <c r="A16" s="817"/>
      <c r="B16" s="84"/>
      <c r="C16" s="84"/>
      <c r="D16" s="84"/>
      <c r="E16" s="84"/>
      <c r="F16" s="84"/>
    </row>
    <row r="17" spans="1:6" x14ac:dyDescent="0.2">
      <c r="A17" s="84"/>
      <c r="B17" s="84"/>
      <c r="C17" s="84"/>
      <c r="D17" s="84"/>
      <c r="E17" s="84"/>
      <c r="F17" s="84"/>
    </row>
    <row r="18" spans="1:6" x14ac:dyDescent="0.2">
      <c r="A18" s="84"/>
      <c r="B18" s="84"/>
      <c r="C18" s="84"/>
      <c r="D18" s="84"/>
      <c r="E18" s="84"/>
      <c r="F18" s="84"/>
    </row>
    <row r="19" spans="1:6" x14ac:dyDescent="0.2">
      <c r="A19" s="84"/>
      <c r="B19" s="84"/>
      <c r="C19" s="84"/>
      <c r="D19" s="84"/>
      <c r="E19" s="84"/>
      <c r="F19" s="84"/>
    </row>
    <row r="20" spans="1:6" x14ac:dyDescent="0.2">
      <c r="A20" s="84"/>
      <c r="B20" s="84"/>
      <c r="C20" s="84"/>
      <c r="D20" s="84"/>
      <c r="E20" s="84"/>
      <c r="F20" s="84"/>
    </row>
    <row r="21" spans="1:6" x14ac:dyDescent="0.2">
      <c r="A21" s="84"/>
      <c r="B21" s="84"/>
      <c r="C21" s="84">
        <f>SUM(C13:C19)</f>
        <v>17</v>
      </c>
      <c r="D21" s="84">
        <f t="shared" ref="D21:E21" si="1">SUM(D13:D19)</f>
        <v>102</v>
      </c>
      <c r="E21" s="84">
        <f t="shared" si="1"/>
        <v>17</v>
      </c>
      <c r="F21" s="84"/>
    </row>
    <row r="23" spans="1:6" x14ac:dyDescent="0.2">
      <c r="A23" s="65" t="s">
        <v>4223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tabColor rgb="FFC00000"/>
  </sheetPr>
  <dimension ref="A1:J43"/>
  <sheetViews>
    <sheetView topLeftCell="A25" workbookViewId="0">
      <selection activeCell="G33" sqref="G33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4" width="10.5" style="65" customWidth="1"/>
    <col min="5" max="241" width="8.83203125" style="65"/>
    <col min="242" max="242" width="11" style="65" customWidth="1"/>
    <col min="243" max="243" width="18.33203125" style="65" customWidth="1"/>
    <col min="244" max="245" width="8.1640625" style="65" customWidth="1"/>
    <col min="246" max="246" width="8.6640625" style="65" customWidth="1"/>
    <col min="247" max="247" width="8.1640625" style="65" customWidth="1"/>
    <col min="248" max="248" width="7.83203125" style="65" customWidth="1"/>
    <col min="249" max="249" width="7.5" style="65" customWidth="1"/>
    <col min="250" max="497" width="8.83203125" style="65"/>
    <col min="498" max="498" width="11" style="65" customWidth="1"/>
    <col min="499" max="499" width="18.33203125" style="65" customWidth="1"/>
    <col min="500" max="501" width="8.1640625" style="65" customWidth="1"/>
    <col min="502" max="502" width="8.6640625" style="65" customWidth="1"/>
    <col min="503" max="503" width="8.1640625" style="65" customWidth="1"/>
    <col min="504" max="504" width="7.83203125" style="65" customWidth="1"/>
    <col min="505" max="505" width="7.5" style="65" customWidth="1"/>
    <col min="506" max="753" width="8.83203125" style="65"/>
    <col min="754" max="754" width="11" style="65" customWidth="1"/>
    <col min="755" max="755" width="18.33203125" style="65" customWidth="1"/>
    <col min="756" max="757" width="8.1640625" style="65" customWidth="1"/>
    <col min="758" max="758" width="8.6640625" style="65" customWidth="1"/>
    <col min="759" max="759" width="8.1640625" style="65" customWidth="1"/>
    <col min="760" max="760" width="7.83203125" style="65" customWidth="1"/>
    <col min="761" max="761" width="7.5" style="65" customWidth="1"/>
    <col min="762" max="1009" width="8.83203125" style="65"/>
    <col min="1010" max="1010" width="11" style="65" customWidth="1"/>
    <col min="1011" max="1011" width="18.33203125" style="65" customWidth="1"/>
    <col min="1012" max="1013" width="8.1640625" style="65" customWidth="1"/>
    <col min="1014" max="1014" width="8.6640625" style="65" customWidth="1"/>
    <col min="1015" max="1015" width="8.1640625" style="65" customWidth="1"/>
    <col min="1016" max="1016" width="7.83203125" style="65" customWidth="1"/>
    <col min="1017" max="1017" width="7.5" style="65" customWidth="1"/>
    <col min="1018" max="1265" width="8.83203125" style="65"/>
    <col min="1266" max="1266" width="11" style="65" customWidth="1"/>
    <col min="1267" max="1267" width="18.33203125" style="65" customWidth="1"/>
    <col min="1268" max="1269" width="8.1640625" style="65" customWidth="1"/>
    <col min="1270" max="1270" width="8.6640625" style="65" customWidth="1"/>
    <col min="1271" max="1271" width="8.1640625" style="65" customWidth="1"/>
    <col min="1272" max="1272" width="7.83203125" style="65" customWidth="1"/>
    <col min="1273" max="1273" width="7.5" style="65" customWidth="1"/>
    <col min="1274" max="1521" width="8.83203125" style="65"/>
    <col min="1522" max="1522" width="11" style="65" customWidth="1"/>
    <col min="1523" max="1523" width="18.33203125" style="65" customWidth="1"/>
    <col min="1524" max="1525" width="8.1640625" style="65" customWidth="1"/>
    <col min="1526" max="1526" width="8.6640625" style="65" customWidth="1"/>
    <col min="1527" max="1527" width="8.1640625" style="65" customWidth="1"/>
    <col min="1528" max="1528" width="7.83203125" style="65" customWidth="1"/>
    <col min="1529" max="1529" width="7.5" style="65" customWidth="1"/>
    <col min="1530" max="1777" width="8.83203125" style="65"/>
    <col min="1778" max="1778" width="11" style="65" customWidth="1"/>
    <col min="1779" max="1779" width="18.33203125" style="65" customWidth="1"/>
    <col min="1780" max="1781" width="8.1640625" style="65" customWidth="1"/>
    <col min="1782" max="1782" width="8.6640625" style="65" customWidth="1"/>
    <col min="1783" max="1783" width="8.1640625" style="65" customWidth="1"/>
    <col min="1784" max="1784" width="7.83203125" style="65" customWidth="1"/>
    <col min="1785" max="1785" width="7.5" style="65" customWidth="1"/>
    <col min="1786" max="2033" width="8.83203125" style="65"/>
    <col min="2034" max="2034" width="11" style="65" customWidth="1"/>
    <col min="2035" max="2035" width="18.33203125" style="65" customWidth="1"/>
    <col min="2036" max="2037" width="8.1640625" style="65" customWidth="1"/>
    <col min="2038" max="2038" width="8.6640625" style="65" customWidth="1"/>
    <col min="2039" max="2039" width="8.1640625" style="65" customWidth="1"/>
    <col min="2040" max="2040" width="7.83203125" style="65" customWidth="1"/>
    <col min="2041" max="2041" width="7.5" style="65" customWidth="1"/>
    <col min="2042" max="2289" width="8.83203125" style="65"/>
    <col min="2290" max="2290" width="11" style="65" customWidth="1"/>
    <col min="2291" max="2291" width="18.33203125" style="65" customWidth="1"/>
    <col min="2292" max="2293" width="8.1640625" style="65" customWidth="1"/>
    <col min="2294" max="2294" width="8.6640625" style="65" customWidth="1"/>
    <col min="2295" max="2295" width="8.1640625" style="65" customWidth="1"/>
    <col min="2296" max="2296" width="7.83203125" style="65" customWidth="1"/>
    <col min="2297" max="2297" width="7.5" style="65" customWidth="1"/>
    <col min="2298" max="2545" width="8.83203125" style="65"/>
    <col min="2546" max="2546" width="11" style="65" customWidth="1"/>
    <col min="2547" max="2547" width="18.33203125" style="65" customWidth="1"/>
    <col min="2548" max="2549" width="8.1640625" style="65" customWidth="1"/>
    <col min="2550" max="2550" width="8.6640625" style="65" customWidth="1"/>
    <col min="2551" max="2551" width="8.1640625" style="65" customWidth="1"/>
    <col min="2552" max="2552" width="7.83203125" style="65" customWidth="1"/>
    <col min="2553" max="2553" width="7.5" style="65" customWidth="1"/>
    <col min="2554" max="2801" width="8.83203125" style="65"/>
    <col min="2802" max="2802" width="11" style="65" customWidth="1"/>
    <col min="2803" max="2803" width="18.33203125" style="65" customWidth="1"/>
    <col min="2804" max="2805" width="8.1640625" style="65" customWidth="1"/>
    <col min="2806" max="2806" width="8.6640625" style="65" customWidth="1"/>
    <col min="2807" max="2807" width="8.1640625" style="65" customWidth="1"/>
    <col min="2808" max="2808" width="7.83203125" style="65" customWidth="1"/>
    <col min="2809" max="2809" width="7.5" style="65" customWidth="1"/>
    <col min="2810" max="3057" width="8.83203125" style="65"/>
    <col min="3058" max="3058" width="11" style="65" customWidth="1"/>
    <col min="3059" max="3059" width="18.33203125" style="65" customWidth="1"/>
    <col min="3060" max="3061" width="8.1640625" style="65" customWidth="1"/>
    <col min="3062" max="3062" width="8.6640625" style="65" customWidth="1"/>
    <col min="3063" max="3063" width="8.1640625" style="65" customWidth="1"/>
    <col min="3064" max="3064" width="7.83203125" style="65" customWidth="1"/>
    <col min="3065" max="3065" width="7.5" style="65" customWidth="1"/>
    <col min="3066" max="3313" width="8.83203125" style="65"/>
    <col min="3314" max="3314" width="11" style="65" customWidth="1"/>
    <col min="3315" max="3315" width="18.33203125" style="65" customWidth="1"/>
    <col min="3316" max="3317" width="8.1640625" style="65" customWidth="1"/>
    <col min="3318" max="3318" width="8.6640625" style="65" customWidth="1"/>
    <col min="3319" max="3319" width="8.1640625" style="65" customWidth="1"/>
    <col min="3320" max="3320" width="7.83203125" style="65" customWidth="1"/>
    <col min="3321" max="3321" width="7.5" style="65" customWidth="1"/>
    <col min="3322" max="3569" width="8.83203125" style="65"/>
    <col min="3570" max="3570" width="11" style="65" customWidth="1"/>
    <col min="3571" max="3571" width="18.33203125" style="65" customWidth="1"/>
    <col min="3572" max="3573" width="8.1640625" style="65" customWidth="1"/>
    <col min="3574" max="3574" width="8.6640625" style="65" customWidth="1"/>
    <col min="3575" max="3575" width="8.1640625" style="65" customWidth="1"/>
    <col min="3576" max="3576" width="7.83203125" style="65" customWidth="1"/>
    <col min="3577" max="3577" width="7.5" style="65" customWidth="1"/>
    <col min="3578" max="3825" width="8.83203125" style="65"/>
    <col min="3826" max="3826" width="11" style="65" customWidth="1"/>
    <col min="3827" max="3827" width="18.33203125" style="65" customWidth="1"/>
    <col min="3828" max="3829" width="8.1640625" style="65" customWidth="1"/>
    <col min="3830" max="3830" width="8.6640625" style="65" customWidth="1"/>
    <col min="3831" max="3831" width="8.1640625" style="65" customWidth="1"/>
    <col min="3832" max="3832" width="7.83203125" style="65" customWidth="1"/>
    <col min="3833" max="3833" width="7.5" style="65" customWidth="1"/>
    <col min="3834" max="4081" width="8.83203125" style="65"/>
    <col min="4082" max="4082" width="11" style="65" customWidth="1"/>
    <col min="4083" max="4083" width="18.33203125" style="65" customWidth="1"/>
    <col min="4084" max="4085" width="8.1640625" style="65" customWidth="1"/>
    <col min="4086" max="4086" width="8.6640625" style="65" customWidth="1"/>
    <col min="4087" max="4087" width="8.1640625" style="65" customWidth="1"/>
    <col min="4088" max="4088" width="7.83203125" style="65" customWidth="1"/>
    <col min="4089" max="4089" width="7.5" style="65" customWidth="1"/>
    <col min="4090" max="4337" width="8.83203125" style="65"/>
    <col min="4338" max="4338" width="11" style="65" customWidth="1"/>
    <col min="4339" max="4339" width="18.33203125" style="65" customWidth="1"/>
    <col min="4340" max="4341" width="8.1640625" style="65" customWidth="1"/>
    <col min="4342" max="4342" width="8.6640625" style="65" customWidth="1"/>
    <col min="4343" max="4343" width="8.1640625" style="65" customWidth="1"/>
    <col min="4344" max="4344" width="7.83203125" style="65" customWidth="1"/>
    <col min="4345" max="4345" width="7.5" style="65" customWidth="1"/>
    <col min="4346" max="4593" width="8.83203125" style="65"/>
    <col min="4594" max="4594" width="11" style="65" customWidth="1"/>
    <col min="4595" max="4595" width="18.33203125" style="65" customWidth="1"/>
    <col min="4596" max="4597" width="8.1640625" style="65" customWidth="1"/>
    <col min="4598" max="4598" width="8.6640625" style="65" customWidth="1"/>
    <col min="4599" max="4599" width="8.1640625" style="65" customWidth="1"/>
    <col min="4600" max="4600" width="7.83203125" style="65" customWidth="1"/>
    <col min="4601" max="4601" width="7.5" style="65" customWidth="1"/>
    <col min="4602" max="4849" width="8.83203125" style="65"/>
    <col min="4850" max="4850" width="11" style="65" customWidth="1"/>
    <col min="4851" max="4851" width="18.33203125" style="65" customWidth="1"/>
    <col min="4852" max="4853" width="8.1640625" style="65" customWidth="1"/>
    <col min="4854" max="4854" width="8.6640625" style="65" customWidth="1"/>
    <col min="4855" max="4855" width="8.1640625" style="65" customWidth="1"/>
    <col min="4856" max="4856" width="7.83203125" style="65" customWidth="1"/>
    <col min="4857" max="4857" width="7.5" style="65" customWidth="1"/>
    <col min="4858" max="5105" width="8.83203125" style="65"/>
    <col min="5106" max="5106" width="11" style="65" customWidth="1"/>
    <col min="5107" max="5107" width="18.33203125" style="65" customWidth="1"/>
    <col min="5108" max="5109" width="8.1640625" style="65" customWidth="1"/>
    <col min="5110" max="5110" width="8.6640625" style="65" customWidth="1"/>
    <col min="5111" max="5111" width="8.1640625" style="65" customWidth="1"/>
    <col min="5112" max="5112" width="7.83203125" style="65" customWidth="1"/>
    <col min="5113" max="5113" width="7.5" style="65" customWidth="1"/>
    <col min="5114" max="5361" width="8.83203125" style="65"/>
    <col min="5362" max="5362" width="11" style="65" customWidth="1"/>
    <col min="5363" max="5363" width="18.33203125" style="65" customWidth="1"/>
    <col min="5364" max="5365" width="8.1640625" style="65" customWidth="1"/>
    <col min="5366" max="5366" width="8.6640625" style="65" customWidth="1"/>
    <col min="5367" max="5367" width="8.1640625" style="65" customWidth="1"/>
    <col min="5368" max="5368" width="7.83203125" style="65" customWidth="1"/>
    <col min="5369" max="5369" width="7.5" style="65" customWidth="1"/>
    <col min="5370" max="5617" width="8.83203125" style="65"/>
    <col min="5618" max="5618" width="11" style="65" customWidth="1"/>
    <col min="5619" max="5619" width="18.33203125" style="65" customWidth="1"/>
    <col min="5620" max="5621" width="8.1640625" style="65" customWidth="1"/>
    <col min="5622" max="5622" width="8.6640625" style="65" customWidth="1"/>
    <col min="5623" max="5623" width="8.1640625" style="65" customWidth="1"/>
    <col min="5624" max="5624" width="7.83203125" style="65" customWidth="1"/>
    <col min="5625" max="5625" width="7.5" style="65" customWidth="1"/>
    <col min="5626" max="5873" width="8.83203125" style="65"/>
    <col min="5874" max="5874" width="11" style="65" customWidth="1"/>
    <col min="5875" max="5875" width="18.33203125" style="65" customWidth="1"/>
    <col min="5876" max="5877" width="8.1640625" style="65" customWidth="1"/>
    <col min="5878" max="5878" width="8.6640625" style="65" customWidth="1"/>
    <col min="5879" max="5879" width="8.1640625" style="65" customWidth="1"/>
    <col min="5880" max="5880" width="7.83203125" style="65" customWidth="1"/>
    <col min="5881" max="5881" width="7.5" style="65" customWidth="1"/>
    <col min="5882" max="6129" width="8.83203125" style="65"/>
    <col min="6130" max="6130" width="11" style="65" customWidth="1"/>
    <col min="6131" max="6131" width="18.33203125" style="65" customWidth="1"/>
    <col min="6132" max="6133" width="8.1640625" style="65" customWidth="1"/>
    <col min="6134" max="6134" width="8.6640625" style="65" customWidth="1"/>
    <col min="6135" max="6135" width="8.1640625" style="65" customWidth="1"/>
    <col min="6136" max="6136" width="7.83203125" style="65" customWidth="1"/>
    <col min="6137" max="6137" width="7.5" style="65" customWidth="1"/>
    <col min="6138" max="6385" width="8.83203125" style="65"/>
    <col min="6386" max="6386" width="11" style="65" customWidth="1"/>
    <col min="6387" max="6387" width="18.33203125" style="65" customWidth="1"/>
    <col min="6388" max="6389" width="8.1640625" style="65" customWidth="1"/>
    <col min="6390" max="6390" width="8.6640625" style="65" customWidth="1"/>
    <col min="6391" max="6391" width="8.1640625" style="65" customWidth="1"/>
    <col min="6392" max="6392" width="7.83203125" style="65" customWidth="1"/>
    <col min="6393" max="6393" width="7.5" style="65" customWidth="1"/>
    <col min="6394" max="6641" width="8.83203125" style="65"/>
    <col min="6642" max="6642" width="11" style="65" customWidth="1"/>
    <col min="6643" max="6643" width="18.33203125" style="65" customWidth="1"/>
    <col min="6644" max="6645" width="8.1640625" style="65" customWidth="1"/>
    <col min="6646" max="6646" width="8.6640625" style="65" customWidth="1"/>
    <col min="6647" max="6647" width="8.1640625" style="65" customWidth="1"/>
    <col min="6648" max="6648" width="7.83203125" style="65" customWidth="1"/>
    <col min="6649" max="6649" width="7.5" style="65" customWidth="1"/>
    <col min="6650" max="6897" width="8.83203125" style="65"/>
    <col min="6898" max="6898" width="11" style="65" customWidth="1"/>
    <col min="6899" max="6899" width="18.33203125" style="65" customWidth="1"/>
    <col min="6900" max="6901" width="8.1640625" style="65" customWidth="1"/>
    <col min="6902" max="6902" width="8.6640625" style="65" customWidth="1"/>
    <col min="6903" max="6903" width="8.1640625" style="65" customWidth="1"/>
    <col min="6904" max="6904" width="7.83203125" style="65" customWidth="1"/>
    <col min="6905" max="6905" width="7.5" style="65" customWidth="1"/>
    <col min="6906" max="7153" width="8.83203125" style="65"/>
    <col min="7154" max="7154" width="11" style="65" customWidth="1"/>
    <col min="7155" max="7155" width="18.33203125" style="65" customWidth="1"/>
    <col min="7156" max="7157" width="8.1640625" style="65" customWidth="1"/>
    <col min="7158" max="7158" width="8.6640625" style="65" customWidth="1"/>
    <col min="7159" max="7159" width="8.1640625" style="65" customWidth="1"/>
    <col min="7160" max="7160" width="7.83203125" style="65" customWidth="1"/>
    <col min="7161" max="7161" width="7.5" style="65" customWidth="1"/>
    <col min="7162" max="7409" width="8.83203125" style="65"/>
    <col min="7410" max="7410" width="11" style="65" customWidth="1"/>
    <col min="7411" max="7411" width="18.33203125" style="65" customWidth="1"/>
    <col min="7412" max="7413" width="8.1640625" style="65" customWidth="1"/>
    <col min="7414" max="7414" width="8.6640625" style="65" customWidth="1"/>
    <col min="7415" max="7415" width="8.1640625" style="65" customWidth="1"/>
    <col min="7416" max="7416" width="7.83203125" style="65" customWidth="1"/>
    <col min="7417" max="7417" width="7.5" style="65" customWidth="1"/>
    <col min="7418" max="7665" width="8.83203125" style="65"/>
    <col min="7666" max="7666" width="11" style="65" customWidth="1"/>
    <col min="7667" max="7667" width="18.33203125" style="65" customWidth="1"/>
    <col min="7668" max="7669" width="8.1640625" style="65" customWidth="1"/>
    <col min="7670" max="7670" width="8.6640625" style="65" customWidth="1"/>
    <col min="7671" max="7671" width="8.1640625" style="65" customWidth="1"/>
    <col min="7672" max="7672" width="7.83203125" style="65" customWidth="1"/>
    <col min="7673" max="7673" width="7.5" style="65" customWidth="1"/>
    <col min="7674" max="7921" width="8.83203125" style="65"/>
    <col min="7922" max="7922" width="11" style="65" customWidth="1"/>
    <col min="7923" max="7923" width="18.33203125" style="65" customWidth="1"/>
    <col min="7924" max="7925" width="8.1640625" style="65" customWidth="1"/>
    <col min="7926" max="7926" width="8.6640625" style="65" customWidth="1"/>
    <col min="7927" max="7927" width="8.1640625" style="65" customWidth="1"/>
    <col min="7928" max="7928" width="7.83203125" style="65" customWidth="1"/>
    <col min="7929" max="7929" width="7.5" style="65" customWidth="1"/>
    <col min="7930" max="8177" width="8.83203125" style="65"/>
    <col min="8178" max="8178" width="11" style="65" customWidth="1"/>
    <col min="8179" max="8179" width="18.33203125" style="65" customWidth="1"/>
    <col min="8180" max="8181" width="8.1640625" style="65" customWidth="1"/>
    <col min="8182" max="8182" width="8.6640625" style="65" customWidth="1"/>
    <col min="8183" max="8183" width="8.1640625" style="65" customWidth="1"/>
    <col min="8184" max="8184" width="7.83203125" style="65" customWidth="1"/>
    <col min="8185" max="8185" width="7.5" style="65" customWidth="1"/>
    <col min="8186" max="8433" width="8.83203125" style="65"/>
    <col min="8434" max="8434" width="11" style="65" customWidth="1"/>
    <col min="8435" max="8435" width="18.33203125" style="65" customWidth="1"/>
    <col min="8436" max="8437" width="8.1640625" style="65" customWidth="1"/>
    <col min="8438" max="8438" width="8.6640625" style="65" customWidth="1"/>
    <col min="8439" max="8439" width="8.1640625" style="65" customWidth="1"/>
    <col min="8440" max="8440" width="7.83203125" style="65" customWidth="1"/>
    <col min="8441" max="8441" width="7.5" style="65" customWidth="1"/>
    <col min="8442" max="8689" width="8.83203125" style="65"/>
    <col min="8690" max="8690" width="11" style="65" customWidth="1"/>
    <col min="8691" max="8691" width="18.33203125" style="65" customWidth="1"/>
    <col min="8692" max="8693" width="8.1640625" style="65" customWidth="1"/>
    <col min="8694" max="8694" width="8.6640625" style="65" customWidth="1"/>
    <col min="8695" max="8695" width="8.1640625" style="65" customWidth="1"/>
    <col min="8696" max="8696" width="7.83203125" style="65" customWidth="1"/>
    <col min="8697" max="8697" width="7.5" style="65" customWidth="1"/>
    <col min="8698" max="8945" width="8.83203125" style="65"/>
    <col min="8946" max="8946" width="11" style="65" customWidth="1"/>
    <col min="8947" max="8947" width="18.33203125" style="65" customWidth="1"/>
    <col min="8948" max="8949" width="8.1640625" style="65" customWidth="1"/>
    <col min="8950" max="8950" width="8.6640625" style="65" customWidth="1"/>
    <col min="8951" max="8951" width="8.1640625" style="65" customWidth="1"/>
    <col min="8952" max="8952" width="7.83203125" style="65" customWidth="1"/>
    <col min="8953" max="8953" width="7.5" style="65" customWidth="1"/>
    <col min="8954" max="9201" width="8.83203125" style="65"/>
    <col min="9202" max="9202" width="11" style="65" customWidth="1"/>
    <col min="9203" max="9203" width="18.33203125" style="65" customWidth="1"/>
    <col min="9204" max="9205" width="8.1640625" style="65" customWidth="1"/>
    <col min="9206" max="9206" width="8.6640625" style="65" customWidth="1"/>
    <col min="9207" max="9207" width="8.1640625" style="65" customWidth="1"/>
    <col min="9208" max="9208" width="7.83203125" style="65" customWidth="1"/>
    <col min="9209" max="9209" width="7.5" style="65" customWidth="1"/>
    <col min="9210" max="9457" width="8.83203125" style="65"/>
    <col min="9458" max="9458" width="11" style="65" customWidth="1"/>
    <col min="9459" max="9459" width="18.33203125" style="65" customWidth="1"/>
    <col min="9460" max="9461" width="8.1640625" style="65" customWidth="1"/>
    <col min="9462" max="9462" width="8.6640625" style="65" customWidth="1"/>
    <col min="9463" max="9463" width="8.1640625" style="65" customWidth="1"/>
    <col min="9464" max="9464" width="7.83203125" style="65" customWidth="1"/>
    <col min="9465" max="9465" width="7.5" style="65" customWidth="1"/>
    <col min="9466" max="9713" width="8.83203125" style="65"/>
    <col min="9714" max="9714" width="11" style="65" customWidth="1"/>
    <col min="9715" max="9715" width="18.33203125" style="65" customWidth="1"/>
    <col min="9716" max="9717" width="8.1640625" style="65" customWidth="1"/>
    <col min="9718" max="9718" width="8.6640625" style="65" customWidth="1"/>
    <col min="9719" max="9719" width="8.1640625" style="65" customWidth="1"/>
    <col min="9720" max="9720" width="7.83203125" style="65" customWidth="1"/>
    <col min="9721" max="9721" width="7.5" style="65" customWidth="1"/>
    <col min="9722" max="9969" width="8.83203125" style="65"/>
    <col min="9970" max="9970" width="11" style="65" customWidth="1"/>
    <col min="9971" max="9971" width="18.33203125" style="65" customWidth="1"/>
    <col min="9972" max="9973" width="8.1640625" style="65" customWidth="1"/>
    <col min="9974" max="9974" width="8.6640625" style="65" customWidth="1"/>
    <col min="9975" max="9975" width="8.1640625" style="65" customWidth="1"/>
    <col min="9976" max="9976" width="7.83203125" style="65" customWidth="1"/>
    <col min="9977" max="9977" width="7.5" style="65" customWidth="1"/>
    <col min="9978" max="10225" width="8.83203125" style="65"/>
    <col min="10226" max="10226" width="11" style="65" customWidth="1"/>
    <col min="10227" max="10227" width="18.33203125" style="65" customWidth="1"/>
    <col min="10228" max="10229" width="8.1640625" style="65" customWidth="1"/>
    <col min="10230" max="10230" width="8.6640625" style="65" customWidth="1"/>
    <col min="10231" max="10231" width="8.1640625" style="65" customWidth="1"/>
    <col min="10232" max="10232" width="7.83203125" style="65" customWidth="1"/>
    <col min="10233" max="10233" width="7.5" style="65" customWidth="1"/>
    <col min="10234" max="10481" width="8.83203125" style="65"/>
    <col min="10482" max="10482" width="11" style="65" customWidth="1"/>
    <col min="10483" max="10483" width="18.33203125" style="65" customWidth="1"/>
    <col min="10484" max="10485" width="8.1640625" style="65" customWidth="1"/>
    <col min="10486" max="10486" width="8.6640625" style="65" customWidth="1"/>
    <col min="10487" max="10487" width="8.1640625" style="65" customWidth="1"/>
    <col min="10488" max="10488" width="7.83203125" style="65" customWidth="1"/>
    <col min="10489" max="10489" width="7.5" style="65" customWidth="1"/>
    <col min="10490" max="10737" width="8.83203125" style="65"/>
    <col min="10738" max="10738" width="11" style="65" customWidth="1"/>
    <col min="10739" max="10739" width="18.33203125" style="65" customWidth="1"/>
    <col min="10740" max="10741" width="8.1640625" style="65" customWidth="1"/>
    <col min="10742" max="10742" width="8.6640625" style="65" customWidth="1"/>
    <col min="10743" max="10743" width="8.1640625" style="65" customWidth="1"/>
    <col min="10744" max="10744" width="7.83203125" style="65" customWidth="1"/>
    <col min="10745" max="10745" width="7.5" style="65" customWidth="1"/>
    <col min="10746" max="10993" width="8.83203125" style="65"/>
    <col min="10994" max="10994" width="11" style="65" customWidth="1"/>
    <col min="10995" max="10995" width="18.33203125" style="65" customWidth="1"/>
    <col min="10996" max="10997" width="8.1640625" style="65" customWidth="1"/>
    <col min="10998" max="10998" width="8.6640625" style="65" customWidth="1"/>
    <col min="10999" max="10999" width="8.1640625" style="65" customWidth="1"/>
    <col min="11000" max="11000" width="7.83203125" style="65" customWidth="1"/>
    <col min="11001" max="11001" width="7.5" style="65" customWidth="1"/>
    <col min="11002" max="11249" width="8.83203125" style="65"/>
    <col min="11250" max="11250" width="11" style="65" customWidth="1"/>
    <col min="11251" max="11251" width="18.33203125" style="65" customWidth="1"/>
    <col min="11252" max="11253" width="8.1640625" style="65" customWidth="1"/>
    <col min="11254" max="11254" width="8.6640625" style="65" customWidth="1"/>
    <col min="11255" max="11255" width="8.1640625" style="65" customWidth="1"/>
    <col min="11256" max="11256" width="7.83203125" style="65" customWidth="1"/>
    <col min="11257" max="11257" width="7.5" style="65" customWidth="1"/>
    <col min="11258" max="11505" width="8.83203125" style="65"/>
    <col min="11506" max="11506" width="11" style="65" customWidth="1"/>
    <col min="11507" max="11507" width="18.33203125" style="65" customWidth="1"/>
    <col min="11508" max="11509" width="8.1640625" style="65" customWidth="1"/>
    <col min="11510" max="11510" width="8.6640625" style="65" customWidth="1"/>
    <col min="11511" max="11511" width="8.1640625" style="65" customWidth="1"/>
    <col min="11512" max="11512" width="7.83203125" style="65" customWidth="1"/>
    <col min="11513" max="11513" width="7.5" style="65" customWidth="1"/>
    <col min="11514" max="11761" width="8.83203125" style="65"/>
    <col min="11762" max="11762" width="11" style="65" customWidth="1"/>
    <col min="11763" max="11763" width="18.33203125" style="65" customWidth="1"/>
    <col min="11764" max="11765" width="8.1640625" style="65" customWidth="1"/>
    <col min="11766" max="11766" width="8.6640625" style="65" customWidth="1"/>
    <col min="11767" max="11767" width="8.1640625" style="65" customWidth="1"/>
    <col min="11768" max="11768" width="7.83203125" style="65" customWidth="1"/>
    <col min="11769" max="11769" width="7.5" style="65" customWidth="1"/>
    <col min="11770" max="12017" width="8.83203125" style="65"/>
    <col min="12018" max="12018" width="11" style="65" customWidth="1"/>
    <col min="12019" max="12019" width="18.33203125" style="65" customWidth="1"/>
    <col min="12020" max="12021" width="8.1640625" style="65" customWidth="1"/>
    <col min="12022" max="12022" width="8.6640625" style="65" customWidth="1"/>
    <col min="12023" max="12023" width="8.1640625" style="65" customWidth="1"/>
    <col min="12024" max="12024" width="7.83203125" style="65" customWidth="1"/>
    <col min="12025" max="12025" width="7.5" style="65" customWidth="1"/>
    <col min="12026" max="12273" width="8.83203125" style="65"/>
    <col min="12274" max="12274" width="11" style="65" customWidth="1"/>
    <col min="12275" max="12275" width="18.33203125" style="65" customWidth="1"/>
    <col min="12276" max="12277" width="8.1640625" style="65" customWidth="1"/>
    <col min="12278" max="12278" width="8.6640625" style="65" customWidth="1"/>
    <col min="12279" max="12279" width="8.1640625" style="65" customWidth="1"/>
    <col min="12280" max="12280" width="7.83203125" style="65" customWidth="1"/>
    <col min="12281" max="12281" width="7.5" style="65" customWidth="1"/>
    <col min="12282" max="12529" width="8.83203125" style="65"/>
    <col min="12530" max="12530" width="11" style="65" customWidth="1"/>
    <col min="12531" max="12531" width="18.33203125" style="65" customWidth="1"/>
    <col min="12532" max="12533" width="8.1640625" style="65" customWidth="1"/>
    <col min="12534" max="12534" width="8.6640625" style="65" customWidth="1"/>
    <col min="12535" max="12535" width="8.1640625" style="65" customWidth="1"/>
    <col min="12536" max="12536" width="7.83203125" style="65" customWidth="1"/>
    <col min="12537" max="12537" width="7.5" style="65" customWidth="1"/>
    <col min="12538" max="12785" width="8.83203125" style="65"/>
    <col min="12786" max="12786" width="11" style="65" customWidth="1"/>
    <col min="12787" max="12787" width="18.33203125" style="65" customWidth="1"/>
    <col min="12788" max="12789" width="8.1640625" style="65" customWidth="1"/>
    <col min="12790" max="12790" width="8.6640625" style="65" customWidth="1"/>
    <col min="12791" max="12791" width="8.1640625" style="65" customWidth="1"/>
    <col min="12792" max="12792" width="7.83203125" style="65" customWidth="1"/>
    <col min="12793" max="12793" width="7.5" style="65" customWidth="1"/>
    <col min="12794" max="13041" width="8.83203125" style="65"/>
    <col min="13042" max="13042" width="11" style="65" customWidth="1"/>
    <col min="13043" max="13043" width="18.33203125" style="65" customWidth="1"/>
    <col min="13044" max="13045" width="8.1640625" style="65" customWidth="1"/>
    <col min="13046" max="13046" width="8.6640625" style="65" customWidth="1"/>
    <col min="13047" max="13047" width="8.1640625" style="65" customWidth="1"/>
    <col min="13048" max="13048" width="7.83203125" style="65" customWidth="1"/>
    <col min="13049" max="13049" width="7.5" style="65" customWidth="1"/>
    <col min="13050" max="13297" width="8.83203125" style="65"/>
    <col min="13298" max="13298" width="11" style="65" customWidth="1"/>
    <col min="13299" max="13299" width="18.33203125" style="65" customWidth="1"/>
    <col min="13300" max="13301" width="8.1640625" style="65" customWidth="1"/>
    <col min="13302" max="13302" width="8.6640625" style="65" customWidth="1"/>
    <col min="13303" max="13303" width="8.1640625" style="65" customWidth="1"/>
    <col min="13304" max="13304" width="7.83203125" style="65" customWidth="1"/>
    <col min="13305" max="13305" width="7.5" style="65" customWidth="1"/>
    <col min="13306" max="13553" width="8.83203125" style="65"/>
    <col min="13554" max="13554" width="11" style="65" customWidth="1"/>
    <col min="13555" max="13555" width="18.33203125" style="65" customWidth="1"/>
    <col min="13556" max="13557" width="8.1640625" style="65" customWidth="1"/>
    <col min="13558" max="13558" width="8.6640625" style="65" customWidth="1"/>
    <col min="13559" max="13559" width="8.1640625" style="65" customWidth="1"/>
    <col min="13560" max="13560" width="7.83203125" style="65" customWidth="1"/>
    <col min="13561" max="13561" width="7.5" style="65" customWidth="1"/>
    <col min="13562" max="13809" width="8.83203125" style="65"/>
    <col min="13810" max="13810" width="11" style="65" customWidth="1"/>
    <col min="13811" max="13811" width="18.33203125" style="65" customWidth="1"/>
    <col min="13812" max="13813" width="8.1640625" style="65" customWidth="1"/>
    <col min="13814" max="13814" width="8.6640625" style="65" customWidth="1"/>
    <col min="13815" max="13815" width="8.1640625" style="65" customWidth="1"/>
    <col min="13816" max="13816" width="7.83203125" style="65" customWidth="1"/>
    <col min="13817" max="13817" width="7.5" style="65" customWidth="1"/>
    <col min="13818" max="14065" width="8.83203125" style="65"/>
    <col min="14066" max="14066" width="11" style="65" customWidth="1"/>
    <col min="14067" max="14067" width="18.33203125" style="65" customWidth="1"/>
    <col min="14068" max="14069" width="8.1640625" style="65" customWidth="1"/>
    <col min="14070" max="14070" width="8.6640625" style="65" customWidth="1"/>
    <col min="14071" max="14071" width="8.1640625" style="65" customWidth="1"/>
    <col min="14072" max="14072" width="7.83203125" style="65" customWidth="1"/>
    <col min="14073" max="14073" width="7.5" style="65" customWidth="1"/>
    <col min="14074" max="14321" width="8.83203125" style="65"/>
    <col min="14322" max="14322" width="11" style="65" customWidth="1"/>
    <col min="14323" max="14323" width="18.33203125" style="65" customWidth="1"/>
    <col min="14324" max="14325" width="8.1640625" style="65" customWidth="1"/>
    <col min="14326" max="14326" width="8.6640625" style="65" customWidth="1"/>
    <col min="14327" max="14327" width="8.1640625" style="65" customWidth="1"/>
    <col min="14328" max="14328" width="7.83203125" style="65" customWidth="1"/>
    <col min="14329" max="14329" width="7.5" style="65" customWidth="1"/>
    <col min="14330" max="14577" width="8.83203125" style="65"/>
    <col min="14578" max="14578" width="11" style="65" customWidth="1"/>
    <col min="14579" max="14579" width="18.33203125" style="65" customWidth="1"/>
    <col min="14580" max="14581" width="8.1640625" style="65" customWidth="1"/>
    <col min="14582" max="14582" width="8.6640625" style="65" customWidth="1"/>
    <col min="14583" max="14583" width="8.1640625" style="65" customWidth="1"/>
    <col min="14584" max="14584" width="7.83203125" style="65" customWidth="1"/>
    <col min="14585" max="14585" width="7.5" style="65" customWidth="1"/>
    <col min="14586" max="14833" width="8.83203125" style="65"/>
    <col min="14834" max="14834" width="11" style="65" customWidth="1"/>
    <col min="14835" max="14835" width="18.33203125" style="65" customWidth="1"/>
    <col min="14836" max="14837" width="8.1640625" style="65" customWidth="1"/>
    <col min="14838" max="14838" width="8.6640625" style="65" customWidth="1"/>
    <col min="14839" max="14839" width="8.1640625" style="65" customWidth="1"/>
    <col min="14840" max="14840" width="7.83203125" style="65" customWidth="1"/>
    <col min="14841" max="14841" width="7.5" style="65" customWidth="1"/>
    <col min="14842" max="15089" width="8.83203125" style="65"/>
    <col min="15090" max="15090" width="11" style="65" customWidth="1"/>
    <col min="15091" max="15091" width="18.33203125" style="65" customWidth="1"/>
    <col min="15092" max="15093" width="8.1640625" style="65" customWidth="1"/>
    <col min="15094" max="15094" width="8.6640625" style="65" customWidth="1"/>
    <col min="15095" max="15095" width="8.1640625" style="65" customWidth="1"/>
    <col min="15096" max="15096" width="7.83203125" style="65" customWidth="1"/>
    <col min="15097" max="15097" width="7.5" style="65" customWidth="1"/>
    <col min="15098" max="15345" width="8.83203125" style="65"/>
    <col min="15346" max="15346" width="11" style="65" customWidth="1"/>
    <col min="15347" max="15347" width="18.33203125" style="65" customWidth="1"/>
    <col min="15348" max="15349" width="8.1640625" style="65" customWidth="1"/>
    <col min="15350" max="15350" width="8.6640625" style="65" customWidth="1"/>
    <col min="15351" max="15351" width="8.1640625" style="65" customWidth="1"/>
    <col min="15352" max="15352" width="7.83203125" style="65" customWidth="1"/>
    <col min="15353" max="15353" width="7.5" style="65" customWidth="1"/>
    <col min="15354" max="15601" width="8.83203125" style="65"/>
    <col min="15602" max="15602" width="11" style="65" customWidth="1"/>
    <col min="15603" max="15603" width="18.33203125" style="65" customWidth="1"/>
    <col min="15604" max="15605" width="8.1640625" style="65" customWidth="1"/>
    <col min="15606" max="15606" width="8.6640625" style="65" customWidth="1"/>
    <col min="15607" max="15607" width="8.1640625" style="65" customWidth="1"/>
    <col min="15608" max="15608" width="7.83203125" style="65" customWidth="1"/>
    <col min="15609" max="15609" width="7.5" style="65" customWidth="1"/>
    <col min="15610" max="15857" width="8.83203125" style="65"/>
    <col min="15858" max="15858" width="11" style="65" customWidth="1"/>
    <col min="15859" max="15859" width="18.33203125" style="65" customWidth="1"/>
    <col min="15860" max="15861" width="8.1640625" style="65" customWidth="1"/>
    <col min="15862" max="15862" width="8.6640625" style="65" customWidth="1"/>
    <col min="15863" max="15863" width="8.1640625" style="65" customWidth="1"/>
    <col min="15864" max="15864" width="7.83203125" style="65" customWidth="1"/>
    <col min="15865" max="15865" width="7.5" style="65" customWidth="1"/>
    <col min="15866" max="16113" width="8.83203125" style="65"/>
    <col min="16114" max="16114" width="11" style="65" customWidth="1"/>
    <col min="16115" max="16115" width="18.33203125" style="65" customWidth="1"/>
    <col min="16116" max="16117" width="8.1640625" style="65" customWidth="1"/>
    <col min="16118" max="16118" width="8.6640625" style="65" customWidth="1"/>
    <col min="16119" max="16119" width="8.1640625" style="65" customWidth="1"/>
    <col min="16120" max="16120" width="7.83203125" style="65" customWidth="1"/>
    <col min="16121" max="16121" width="7.5" style="65" customWidth="1"/>
    <col min="16122" max="16384" width="8.83203125" style="65"/>
  </cols>
  <sheetData>
    <row r="1" spans="1:9" s="58" customFormat="1" x14ac:dyDescent="0.2">
      <c r="A1" s="58" t="s">
        <v>160</v>
      </c>
    </row>
    <row r="3" spans="1:9" s="58" customFormat="1" x14ac:dyDescent="0.2">
      <c r="A3" s="58" t="s">
        <v>954</v>
      </c>
    </row>
    <row r="4" spans="1:9" s="58" customFormat="1" x14ac:dyDescent="0.2">
      <c r="A4" s="58" t="s">
        <v>4077</v>
      </c>
    </row>
    <row r="5" spans="1:9" s="58" customFormat="1" x14ac:dyDescent="0.2">
      <c r="A5" s="58" t="s">
        <v>4216</v>
      </c>
    </row>
    <row r="6" spans="1:9" s="58" customFormat="1" x14ac:dyDescent="0.2">
      <c r="A6" s="58" t="s">
        <v>4217</v>
      </c>
      <c r="C6" s="288">
        <v>350000</v>
      </c>
    </row>
    <row r="7" spans="1:9" s="3" customFormat="1" ht="17" thickBot="1" x14ac:dyDescent="0.25">
      <c r="C7" s="31">
        <v>18000</v>
      </c>
      <c r="D7" s="31"/>
    </row>
    <row r="8" spans="1:9" s="58" customFormat="1" ht="17" thickBot="1" x14ac:dyDescent="0.3">
      <c r="A8" s="60" t="s">
        <v>168</v>
      </c>
      <c r="B8" s="61" t="s">
        <v>169</v>
      </c>
      <c r="C8" s="10" t="s">
        <v>4073</v>
      </c>
      <c r="D8" s="322"/>
    </row>
    <row r="9" spans="1:9" s="3" customFormat="1" x14ac:dyDescent="0.2">
      <c r="A9" s="37">
        <v>44807</v>
      </c>
      <c r="B9" s="38" t="s">
        <v>4072</v>
      </c>
      <c r="C9" s="38">
        <v>450</v>
      </c>
      <c r="D9" s="108"/>
      <c r="E9" s="62" t="s">
        <v>4074</v>
      </c>
    </row>
    <row r="10" spans="1:9" s="3" customFormat="1" ht="17" thickBot="1" x14ac:dyDescent="0.25">
      <c r="A10" s="73">
        <v>44807</v>
      </c>
      <c r="B10" s="74" t="s">
        <v>4075</v>
      </c>
      <c r="C10" s="74">
        <v>450</v>
      </c>
      <c r="D10" s="107"/>
      <c r="E10" s="62" t="s">
        <v>4076</v>
      </c>
    </row>
    <row r="11" spans="1:9" s="62" customFormat="1" ht="17" thickBot="1" x14ac:dyDescent="0.3">
      <c r="A11" s="33" t="s">
        <v>4274</v>
      </c>
      <c r="B11" s="54"/>
      <c r="C11" s="64">
        <f>SUM(C9:C10)</f>
        <v>900</v>
      </c>
      <c r="D11" s="94"/>
      <c r="E11" s="1227">
        <v>0.11</v>
      </c>
    </row>
    <row r="12" spans="1:9" s="62" customFormat="1" ht="16.5" customHeight="1" thickBot="1" x14ac:dyDescent="0.25">
      <c r="A12" s="36" t="s">
        <v>4314</v>
      </c>
      <c r="B12" s="36" t="s">
        <v>63</v>
      </c>
      <c r="C12" s="36">
        <v>-550</v>
      </c>
      <c r="D12" s="36"/>
      <c r="E12" s="62" t="s">
        <v>4074</v>
      </c>
    </row>
    <row r="13" spans="1:9" ht="17" thickBot="1" x14ac:dyDescent="0.3">
      <c r="A13" s="33" t="s">
        <v>4378</v>
      </c>
      <c r="B13" s="54"/>
      <c r="C13" s="64">
        <f>SUM(C11:C12)</f>
        <v>350</v>
      </c>
      <c r="D13" s="94"/>
      <c r="E13" s="1227">
        <v>0.11</v>
      </c>
    </row>
    <row r="14" spans="1:9" s="62" customFormat="1" ht="17" thickBot="1" x14ac:dyDescent="0.3">
      <c r="A14" s="38" t="s">
        <v>4409</v>
      </c>
      <c r="B14" s="38" t="s">
        <v>63</v>
      </c>
      <c r="C14" s="38">
        <v>-295</v>
      </c>
      <c r="D14" s="38"/>
      <c r="E14" s="62">
        <v>8769</v>
      </c>
      <c r="F14" s="1"/>
      <c r="G14" s="1"/>
      <c r="H14" s="1"/>
      <c r="I14" s="1"/>
    </row>
    <row r="15" spans="1:9" s="68" customFormat="1" ht="17" thickBot="1" x14ac:dyDescent="0.3">
      <c r="A15" s="33" t="s">
        <v>4631</v>
      </c>
      <c r="B15" s="54"/>
      <c r="C15" s="64">
        <f>SUM(C13:C14)</f>
        <v>55</v>
      </c>
      <c r="D15" s="94"/>
      <c r="E15" s="1268">
        <v>0.11</v>
      </c>
    </row>
    <row r="16" spans="1:9" s="62" customFormat="1" ht="17" thickBot="1" x14ac:dyDescent="0.25">
      <c r="A16" s="38"/>
      <c r="B16" s="38"/>
      <c r="C16" s="38"/>
      <c r="D16" s="38"/>
    </row>
    <row r="17" spans="1:7" s="68" customFormat="1" ht="17" thickBot="1" x14ac:dyDescent="0.3">
      <c r="A17" s="33" t="s">
        <v>4854</v>
      </c>
      <c r="B17" s="54"/>
      <c r="C17" s="64">
        <f>SUM(C15:C16)</f>
        <v>55</v>
      </c>
      <c r="D17" s="94"/>
      <c r="E17" s="1268">
        <v>0.11</v>
      </c>
    </row>
    <row r="18" spans="1:7" ht="17" thickBot="1" x14ac:dyDescent="0.25">
      <c r="A18" s="84"/>
      <c r="B18" s="84"/>
      <c r="C18" s="84"/>
      <c r="D18" s="84"/>
    </row>
    <row r="19" spans="1:7" s="105" customFormat="1" ht="17" thickBot="1" x14ac:dyDescent="0.3">
      <c r="A19" s="33" t="s">
        <v>4969</v>
      </c>
      <c r="B19" s="54"/>
      <c r="C19" s="64">
        <f>SUM(C17:C18)</f>
        <v>55</v>
      </c>
      <c r="D19" s="94"/>
      <c r="E19" s="1268">
        <v>0.11</v>
      </c>
    </row>
    <row r="20" spans="1:7" ht="17" thickBot="1" x14ac:dyDescent="0.25">
      <c r="A20" s="84"/>
      <c r="B20" s="84"/>
      <c r="C20" s="84"/>
      <c r="D20" s="84"/>
    </row>
    <row r="21" spans="1:7" s="105" customFormat="1" ht="17" thickBot="1" x14ac:dyDescent="0.3">
      <c r="A21" s="33" t="s">
        <v>5185</v>
      </c>
      <c r="B21" s="54"/>
      <c r="C21" s="64">
        <f>SUM(C19:C20)</f>
        <v>55</v>
      </c>
      <c r="D21" s="94"/>
      <c r="E21" s="1268">
        <v>0.11</v>
      </c>
    </row>
    <row r="22" spans="1:7" ht="17" thickBot="1" x14ac:dyDescent="0.25">
      <c r="A22" s="84"/>
      <c r="B22" s="84"/>
      <c r="C22" s="84"/>
      <c r="D22" s="84"/>
    </row>
    <row r="23" spans="1:7" s="105" customFormat="1" ht="17" thickBot="1" x14ac:dyDescent="0.3">
      <c r="A23" s="33" t="s">
        <v>5330</v>
      </c>
      <c r="B23" s="54"/>
      <c r="C23" s="64">
        <f>SUM(C21:C22)</f>
        <v>55</v>
      </c>
      <c r="D23" s="94"/>
      <c r="E23" s="1268">
        <v>0.11</v>
      </c>
    </row>
    <row r="24" spans="1:7" ht="17" thickBot="1" x14ac:dyDescent="0.25">
      <c r="A24" s="84"/>
      <c r="B24" s="84"/>
      <c r="C24" s="84"/>
      <c r="D24" s="84"/>
    </row>
    <row r="25" spans="1:7" s="105" customFormat="1" ht="17" thickBot="1" x14ac:dyDescent="0.3">
      <c r="A25" s="33" t="s">
        <v>5591</v>
      </c>
      <c r="B25" s="54"/>
      <c r="C25" s="64">
        <f>SUM(C23:C24)</f>
        <v>55</v>
      </c>
      <c r="D25" s="94"/>
      <c r="E25" s="1268">
        <v>0.11</v>
      </c>
    </row>
    <row r="26" spans="1:7" ht="17" thickBot="1" x14ac:dyDescent="0.3">
      <c r="A26" s="12"/>
      <c r="B26" s="84"/>
      <c r="C26" s="84"/>
      <c r="D26" s="84"/>
    </row>
    <row r="27" spans="1:7" s="105" customFormat="1" ht="17" thickBot="1" x14ac:dyDescent="0.3">
      <c r="A27" s="33" t="s">
        <v>6000</v>
      </c>
      <c r="B27" s="54"/>
      <c r="C27" s="64">
        <f>SUM(C25:C26)</f>
        <v>55</v>
      </c>
      <c r="D27" s="94"/>
      <c r="E27" s="1268">
        <v>0.11</v>
      </c>
    </row>
    <row r="28" spans="1:7" ht="17" thickBot="1" x14ac:dyDescent="0.3">
      <c r="A28" s="12" t="s">
        <v>5851</v>
      </c>
      <c r="B28" s="84" t="s">
        <v>63</v>
      </c>
      <c r="C28" s="38">
        <v>-43</v>
      </c>
      <c r="D28" s="84"/>
      <c r="E28" s="65" t="s">
        <v>5855</v>
      </c>
      <c r="G28" s="58" t="s">
        <v>6002</v>
      </c>
    </row>
    <row r="29" spans="1:7" s="105" customFormat="1" ht="17" thickBot="1" x14ac:dyDescent="0.3">
      <c r="A29" s="33" t="s">
        <v>6001</v>
      </c>
      <c r="B29" s="54"/>
      <c r="C29" s="64">
        <f>SUM(C27:C28)</f>
        <v>12</v>
      </c>
      <c r="D29" s="94"/>
      <c r="E29" s="1268">
        <v>0.11</v>
      </c>
    </row>
    <row r="30" spans="1:7" s="72" customFormat="1" x14ac:dyDescent="0.25">
      <c r="A30" s="699"/>
      <c r="B30" s="71" t="s">
        <v>967</v>
      </c>
      <c r="C30" s="71">
        <v>-12</v>
      </c>
      <c r="D30" s="71"/>
      <c r="E30" s="72" t="s">
        <v>211</v>
      </c>
    </row>
    <row r="31" spans="1:7" x14ac:dyDescent="0.2">
      <c r="A31" s="84"/>
      <c r="B31" s="84"/>
      <c r="C31" s="84"/>
      <c r="D31" s="84"/>
    </row>
    <row r="32" spans="1:7" x14ac:dyDescent="0.2">
      <c r="A32" s="84"/>
      <c r="B32" s="84"/>
      <c r="C32" s="84"/>
      <c r="D32" s="84"/>
    </row>
    <row r="33" spans="1:10" x14ac:dyDescent="0.2">
      <c r="A33" s="84"/>
      <c r="B33" s="84"/>
      <c r="C33" s="84"/>
      <c r="D33" s="84"/>
    </row>
    <row r="35" spans="1:10" x14ac:dyDescent="0.2">
      <c r="A35" s="65" t="s">
        <v>5753</v>
      </c>
    </row>
    <row r="36" spans="1:10" x14ac:dyDescent="0.2">
      <c r="A36" s="65" t="s">
        <v>5754</v>
      </c>
    </row>
    <row r="37" spans="1:10" x14ac:dyDescent="0.2">
      <c r="A37" s="65" t="s">
        <v>5755</v>
      </c>
    </row>
    <row r="38" spans="1:10" x14ac:dyDescent="0.2">
      <c r="A38" s="65" t="s">
        <v>5756</v>
      </c>
    </row>
    <row r="41" spans="1:10" x14ac:dyDescent="0.2">
      <c r="A41" s="59" t="s">
        <v>4329</v>
      </c>
      <c r="B41" s="59"/>
      <c r="C41" s="59"/>
      <c r="D41" s="59"/>
      <c r="F41" s="1295" t="s">
        <v>4754</v>
      </c>
      <c r="G41" s="1295"/>
      <c r="H41" s="1295"/>
      <c r="I41" s="1294"/>
      <c r="J41" s="1294"/>
    </row>
    <row r="42" spans="1:10" x14ac:dyDescent="0.2">
      <c r="A42" s="59" t="s">
        <v>4330</v>
      </c>
      <c r="B42" s="59"/>
      <c r="C42" s="59"/>
      <c r="D42" s="59"/>
      <c r="F42" s="1295" t="s">
        <v>4755</v>
      </c>
      <c r="G42" s="1295"/>
      <c r="H42" s="1295"/>
      <c r="I42" s="1294"/>
      <c r="J42" s="1294"/>
    </row>
    <row r="43" spans="1:10" x14ac:dyDescent="0.2">
      <c r="F43" s="1295" t="s">
        <v>4756</v>
      </c>
      <c r="G43" s="1295"/>
      <c r="H43" s="1295"/>
      <c r="I43" s="1294"/>
      <c r="J43" s="1294"/>
    </row>
  </sheetData>
  <pageMargins left="0.7" right="0.7" top="0.75" bottom="0.75" header="0.3" footer="0.3"/>
  <pageSetup orientation="portrait" horizontalDpi="4294967293" verticalDpi="4294967293"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tabColor rgb="FFC00000"/>
  </sheetPr>
  <dimension ref="A1:M68"/>
  <sheetViews>
    <sheetView topLeftCell="A34" workbookViewId="0">
      <selection activeCell="K52" sqref="K52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10" width="10.5" style="65" customWidth="1"/>
    <col min="11" max="247" width="8.83203125" style="65"/>
    <col min="248" max="248" width="11" style="65" customWidth="1"/>
    <col min="249" max="249" width="18.33203125" style="65" customWidth="1"/>
    <col min="250" max="251" width="8.1640625" style="65" customWidth="1"/>
    <col min="252" max="252" width="8.6640625" style="65" customWidth="1"/>
    <col min="253" max="253" width="8.1640625" style="65" customWidth="1"/>
    <col min="254" max="254" width="7.83203125" style="65" customWidth="1"/>
    <col min="255" max="255" width="7.5" style="65" customWidth="1"/>
    <col min="256" max="503" width="8.83203125" style="65"/>
    <col min="504" max="504" width="11" style="65" customWidth="1"/>
    <col min="505" max="505" width="18.33203125" style="65" customWidth="1"/>
    <col min="506" max="507" width="8.1640625" style="65" customWidth="1"/>
    <col min="508" max="508" width="8.6640625" style="65" customWidth="1"/>
    <col min="509" max="509" width="8.1640625" style="65" customWidth="1"/>
    <col min="510" max="510" width="7.83203125" style="65" customWidth="1"/>
    <col min="511" max="511" width="7.5" style="65" customWidth="1"/>
    <col min="512" max="759" width="8.83203125" style="65"/>
    <col min="760" max="760" width="11" style="65" customWidth="1"/>
    <col min="761" max="761" width="18.33203125" style="65" customWidth="1"/>
    <col min="762" max="763" width="8.1640625" style="65" customWidth="1"/>
    <col min="764" max="764" width="8.6640625" style="65" customWidth="1"/>
    <col min="765" max="765" width="8.1640625" style="65" customWidth="1"/>
    <col min="766" max="766" width="7.83203125" style="65" customWidth="1"/>
    <col min="767" max="767" width="7.5" style="65" customWidth="1"/>
    <col min="768" max="1015" width="8.83203125" style="65"/>
    <col min="1016" max="1016" width="11" style="65" customWidth="1"/>
    <col min="1017" max="1017" width="18.33203125" style="65" customWidth="1"/>
    <col min="1018" max="1019" width="8.1640625" style="65" customWidth="1"/>
    <col min="1020" max="1020" width="8.6640625" style="65" customWidth="1"/>
    <col min="1021" max="1021" width="8.1640625" style="65" customWidth="1"/>
    <col min="1022" max="1022" width="7.83203125" style="65" customWidth="1"/>
    <col min="1023" max="1023" width="7.5" style="65" customWidth="1"/>
    <col min="1024" max="1271" width="8.83203125" style="65"/>
    <col min="1272" max="1272" width="11" style="65" customWidth="1"/>
    <col min="1273" max="1273" width="18.33203125" style="65" customWidth="1"/>
    <col min="1274" max="1275" width="8.1640625" style="65" customWidth="1"/>
    <col min="1276" max="1276" width="8.6640625" style="65" customWidth="1"/>
    <col min="1277" max="1277" width="8.1640625" style="65" customWidth="1"/>
    <col min="1278" max="1278" width="7.83203125" style="65" customWidth="1"/>
    <col min="1279" max="1279" width="7.5" style="65" customWidth="1"/>
    <col min="1280" max="1527" width="8.83203125" style="65"/>
    <col min="1528" max="1528" width="11" style="65" customWidth="1"/>
    <col min="1529" max="1529" width="18.33203125" style="65" customWidth="1"/>
    <col min="1530" max="1531" width="8.1640625" style="65" customWidth="1"/>
    <col min="1532" max="1532" width="8.6640625" style="65" customWidth="1"/>
    <col min="1533" max="1533" width="8.1640625" style="65" customWidth="1"/>
    <col min="1534" max="1534" width="7.83203125" style="65" customWidth="1"/>
    <col min="1535" max="1535" width="7.5" style="65" customWidth="1"/>
    <col min="1536" max="1783" width="8.83203125" style="65"/>
    <col min="1784" max="1784" width="11" style="65" customWidth="1"/>
    <col min="1785" max="1785" width="18.33203125" style="65" customWidth="1"/>
    <col min="1786" max="1787" width="8.1640625" style="65" customWidth="1"/>
    <col min="1788" max="1788" width="8.6640625" style="65" customWidth="1"/>
    <col min="1789" max="1789" width="8.1640625" style="65" customWidth="1"/>
    <col min="1790" max="1790" width="7.83203125" style="65" customWidth="1"/>
    <col min="1791" max="1791" width="7.5" style="65" customWidth="1"/>
    <col min="1792" max="2039" width="8.83203125" style="65"/>
    <col min="2040" max="2040" width="11" style="65" customWidth="1"/>
    <col min="2041" max="2041" width="18.33203125" style="65" customWidth="1"/>
    <col min="2042" max="2043" width="8.1640625" style="65" customWidth="1"/>
    <col min="2044" max="2044" width="8.6640625" style="65" customWidth="1"/>
    <col min="2045" max="2045" width="8.1640625" style="65" customWidth="1"/>
    <col min="2046" max="2046" width="7.83203125" style="65" customWidth="1"/>
    <col min="2047" max="2047" width="7.5" style="65" customWidth="1"/>
    <col min="2048" max="2295" width="8.83203125" style="65"/>
    <col min="2296" max="2296" width="11" style="65" customWidth="1"/>
    <col min="2297" max="2297" width="18.33203125" style="65" customWidth="1"/>
    <col min="2298" max="2299" width="8.1640625" style="65" customWidth="1"/>
    <col min="2300" max="2300" width="8.6640625" style="65" customWidth="1"/>
    <col min="2301" max="2301" width="8.1640625" style="65" customWidth="1"/>
    <col min="2302" max="2302" width="7.83203125" style="65" customWidth="1"/>
    <col min="2303" max="2303" width="7.5" style="65" customWidth="1"/>
    <col min="2304" max="2551" width="8.83203125" style="65"/>
    <col min="2552" max="2552" width="11" style="65" customWidth="1"/>
    <col min="2553" max="2553" width="18.33203125" style="65" customWidth="1"/>
    <col min="2554" max="2555" width="8.1640625" style="65" customWidth="1"/>
    <col min="2556" max="2556" width="8.6640625" style="65" customWidth="1"/>
    <col min="2557" max="2557" width="8.1640625" style="65" customWidth="1"/>
    <col min="2558" max="2558" width="7.83203125" style="65" customWidth="1"/>
    <col min="2559" max="2559" width="7.5" style="65" customWidth="1"/>
    <col min="2560" max="2807" width="8.83203125" style="65"/>
    <col min="2808" max="2808" width="11" style="65" customWidth="1"/>
    <col min="2809" max="2809" width="18.33203125" style="65" customWidth="1"/>
    <col min="2810" max="2811" width="8.1640625" style="65" customWidth="1"/>
    <col min="2812" max="2812" width="8.6640625" style="65" customWidth="1"/>
    <col min="2813" max="2813" width="8.1640625" style="65" customWidth="1"/>
    <col min="2814" max="2814" width="7.83203125" style="65" customWidth="1"/>
    <col min="2815" max="2815" width="7.5" style="65" customWidth="1"/>
    <col min="2816" max="3063" width="8.83203125" style="65"/>
    <col min="3064" max="3064" width="11" style="65" customWidth="1"/>
    <col min="3065" max="3065" width="18.33203125" style="65" customWidth="1"/>
    <col min="3066" max="3067" width="8.1640625" style="65" customWidth="1"/>
    <col min="3068" max="3068" width="8.6640625" style="65" customWidth="1"/>
    <col min="3069" max="3069" width="8.1640625" style="65" customWidth="1"/>
    <col min="3070" max="3070" width="7.83203125" style="65" customWidth="1"/>
    <col min="3071" max="3071" width="7.5" style="65" customWidth="1"/>
    <col min="3072" max="3319" width="8.83203125" style="65"/>
    <col min="3320" max="3320" width="11" style="65" customWidth="1"/>
    <col min="3321" max="3321" width="18.33203125" style="65" customWidth="1"/>
    <col min="3322" max="3323" width="8.1640625" style="65" customWidth="1"/>
    <col min="3324" max="3324" width="8.6640625" style="65" customWidth="1"/>
    <col min="3325" max="3325" width="8.1640625" style="65" customWidth="1"/>
    <col min="3326" max="3326" width="7.83203125" style="65" customWidth="1"/>
    <col min="3327" max="3327" width="7.5" style="65" customWidth="1"/>
    <col min="3328" max="3575" width="8.83203125" style="65"/>
    <col min="3576" max="3576" width="11" style="65" customWidth="1"/>
    <col min="3577" max="3577" width="18.33203125" style="65" customWidth="1"/>
    <col min="3578" max="3579" width="8.1640625" style="65" customWidth="1"/>
    <col min="3580" max="3580" width="8.6640625" style="65" customWidth="1"/>
    <col min="3581" max="3581" width="8.1640625" style="65" customWidth="1"/>
    <col min="3582" max="3582" width="7.83203125" style="65" customWidth="1"/>
    <col min="3583" max="3583" width="7.5" style="65" customWidth="1"/>
    <col min="3584" max="3831" width="8.83203125" style="65"/>
    <col min="3832" max="3832" width="11" style="65" customWidth="1"/>
    <col min="3833" max="3833" width="18.33203125" style="65" customWidth="1"/>
    <col min="3834" max="3835" width="8.1640625" style="65" customWidth="1"/>
    <col min="3836" max="3836" width="8.6640625" style="65" customWidth="1"/>
    <col min="3837" max="3837" width="8.1640625" style="65" customWidth="1"/>
    <col min="3838" max="3838" width="7.83203125" style="65" customWidth="1"/>
    <col min="3839" max="3839" width="7.5" style="65" customWidth="1"/>
    <col min="3840" max="4087" width="8.83203125" style="65"/>
    <col min="4088" max="4088" width="11" style="65" customWidth="1"/>
    <col min="4089" max="4089" width="18.33203125" style="65" customWidth="1"/>
    <col min="4090" max="4091" width="8.1640625" style="65" customWidth="1"/>
    <col min="4092" max="4092" width="8.6640625" style="65" customWidth="1"/>
    <col min="4093" max="4093" width="8.1640625" style="65" customWidth="1"/>
    <col min="4094" max="4094" width="7.83203125" style="65" customWidth="1"/>
    <col min="4095" max="4095" width="7.5" style="65" customWidth="1"/>
    <col min="4096" max="4343" width="8.83203125" style="65"/>
    <col min="4344" max="4344" width="11" style="65" customWidth="1"/>
    <col min="4345" max="4345" width="18.33203125" style="65" customWidth="1"/>
    <col min="4346" max="4347" width="8.1640625" style="65" customWidth="1"/>
    <col min="4348" max="4348" width="8.6640625" style="65" customWidth="1"/>
    <col min="4349" max="4349" width="8.1640625" style="65" customWidth="1"/>
    <col min="4350" max="4350" width="7.83203125" style="65" customWidth="1"/>
    <col min="4351" max="4351" width="7.5" style="65" customWidth="1"/>
    <col min="4352" max="4599" width="8.83203125" style="65"/>
    <col min="4600" max="4600" width="11" style="65" customWidth="1"/>
    <col min="4601" max="4601" width="18.33203125" style="65" customWidth="1"/>
    <col min="4602" max="4603" width="8.1640625" style="65" customWidth="1"/>
    <col min="4604" max="4604" width="8.6640625" style="65" customWidth="1"/>
    <col min="4605" max="4605" width="8.1640625" style="65" customWidth="1"/>
    <col min="4606" max="4606" width="7.83203125" style="65" customWidth="1"/>
    <col min="4607" max="4607" width="7.5" style="65" customWidth="1"/>
    <col min="4608" max="4855" width="8.83203125" style="65"/>
    <col min="4856" max="4856" width="11" style="65" customWidth="1"/>
    <col min="4857" max="4857" width="18.33203125" style="65" customWidth="1"/>
    <col min="4858" max="4859" width="8.1640625" style="65" customWidth="1"/>
    <col min="4860" max="4860" width="8.6640625" style="65" customWidth="1"/>
    <col min="4861" max="4861" width="8.1640625" style="65" customWidth="1"/>
    <col min="4862" max="4862" width="7.83203125" style="65" customWidth="1"/>
    <col min="4863" max="4863" width="7.5" style="65" customWidth="1"/>
    <col min="4864" max="5111" width="8.83203125" style="65"/>
    <col min="5112" max="5112" width="11" style="65" customWidth="1"/>
    <col min="5113" max="5113" width="18.33203125" style="65" customWidth="1"/>
    <col min="5114" max="5115" width="8.1640625" style="65" customWidth="1"/>
    <col min="5116" max="5116" width="8.6640625" style="65" customWidth="1"/>
    <col min="5117" max="5117" width="8.1640625" style="65" customWidth="1"/>
    <col min="5118" max="5118" width="7.83203125" style="65" customWidth="1"/>
    <col min="5119" max="5119" width="7.5" style="65" customWidth="1"/>
    <col min="5120" max="5367" width="8.83203125" style="65"/>
    <col min="5368" max="5368" width="11" style="65" customWidth="1"/>
    <col min="5369" max="5369" width="18.33203125" style="65" customWidth="1"/>
    <col min="5370" max="5371" width="8.1640625" style="65" customWidth="1"/>
    <col min="5372" max="5372" width="8.6640625" style="65" customWidth="1"/>
    <col min="5373" max="5373" width="8.1640625" style="65" customWidth="1"/>
    <col min="5374" max="5374" width="7.83203125" style="65" customWidth="1"/>
    <col min="5375" max="5375" width="7.5" style="65" customWidth="1"/>
    <col min="5376" max="5623" width="8.83203125" style="65"/>
    <col min="5624" max="5624" width="11" style="65" customWidth="1"/>
    <col min="5625" max="5625" width="18.33203125" style="65" customWidth="1"/>
    <col min="5626" max="5627" width="8.1640625" style="65" customWidth="1"/>
    <col min="5628" max="5628" width="8.6640625" style="65" customWidth="1"/>
    <col min="5629" max="5629" width="8.1640625" style="65" customWidth="1"/>
    <col min="5630" max="5630" width="7.83203125" style="65" customWidth="1"/>
    <col min="5631" max="5631" width="7.5" style="65" customWidth="1"/>
    <col min="5632" max="5879" width="8.83203125" style="65"/>
    <col min="5880" max="5880" width="11" style="65" customWidth="1"/>
    <col min="5881" max="5881" width="18.33203125" style="65" customWidth="1"/>
    <col min="5882" max="5883" width="8.1640625" style="65" customWidth="1"/>
    <col min="5884" max="5884" width="8.6640625" style="65" customWidth="1"/>
    <col min="5885" max="5885" width="8.1640625" style="65" customWidth="1"/>
    <col min="5886" max="5886" width="7.83203125" style="65" customWidth="1"/>
    <col min="5887" max="5887" width="7.5" style="65" customWidth="1"/>
    <col min="5888" max="6135" width="8.83203125" style="65"/>
    <col min="6136" max="6136" width="11" style="65" customWidth="1"/>
    <col min="6137" max="6137" width="18.33203125" style="65" customWidth="1"/>
    <col min="6138" max="6139" width="8.1640625" style="65" customWidth="1"/>
    <col min="6140" max="6140" width="8.6640625" style="65" customWidth="1"/>
    <col min="6141" max="6141" width="8.1640625" style="65" customWidth="1"/>
    <col min="6142" max="6142" width="7.83203125" style="65" customWidth="1"/>
    <col min="6143" max="6143" width="7.5" style="65" customWidth="1"/>
    <col min="6144" max="6391" width="8.83203125" style="65"/>
    <col min="6392" max="6392" width="11" style="65" customWidth="1"/>
    <col min="6393" max="6393" width="18.33203125" style="65" customWidth="1"/>
    <col min="6394" max="6395" width="8.1640625" style="65" customWidth="1"/>
    <col min="6396" max="6396" width="8.6640625" style="65" customWidth="1"/>
    <col min="6397" max="6397" width="8.1640625" style="65" customWidth="1"/>
    <col min="6398" max="6398" width="7.83203125" style="65" customWidth="1"/>
    <col min="6399" max="6399" width="7.5" style="65" customWidth="1"/>
    <col min="6400" max="6647" width="8.83203125" style="65"/>
    <col min="6648" max="6648" width="11" style="65" customWidth="1"/>
    <col min="6649" max="6649" width="18.33203125" style="65" customWidth="1"/>
    <col min="6650" max="6651" width="8.1640625" style="65" customWidth="1"/>
    <col min="6652" max="6652" width="8.6640625" style="65" customWidth="1"/>
    <col min="6653" max="6653" width="8.1640625" style="65" customWidth="1"/>
    <col min="6654" max="6654" width="7.83203125" style="65" customWidth="1"/>
    <col min="6655" max="6655" width="7.5" style="65" customWidth="1"/>
    <col min="6656" max="6903" width="8.83203125" style="65"/>
    <col min="6904" max="6904" width="11" style="65" customWidth="1"/>
    <col min="6905" max="6905" width="18.33203125" style="65" customWidth="1"/>
    <col min="6906" max="6907" width="8.1640625" style="65" customWidth="1"/>
    <col min="6908" max="6908" width="8.6640625" style="65" customWidth="1"/>
    <col min="6909" max="6909" width="8.1640625" style="65" customWidth="1"/>
    <col min="6910" max="6910" width="7.83203125" style="65" customWidth="1"/>
    <col min="6911" max="6911" width="7.5" style="65" customWidth="1"/>
    <col min="6912" max="7159" width="8.83203125" style="65"/>
    <col min="7160" max="7160" width="11" style="65" customWidth="1"/>
    <col min="7161" max="7161" width="18.33203125" style="65" customWidth="1"/>
    <col min="7162" max="7163" width="8.1640625" style="65" customWidth="1"/>
    <col min="7164" max="7164" width="8.6640625" style="65" customWidth="1"/>
    <col min="7165" max="7165" width="8.1640625" style="65" customWidth="1"/>
    <col min="7166" max="7166" width="7.83203125" style="65" customWidth="1"/>
    <col min="7167" max="7167" width="7.5" style="65" customWidth="1"/>
    <col min="7168" max="7415" width="8.83203125" style="65"/>
    <col min="7416" max="7416" width="11" style="65" customWidth="1"/>
    <col min="7417" max="7417" width="18.33203125" style="65" customWidth="1"/>
    <col min="7418" max="7419" width="8.1640625" style="65" customWidth="1"/>
    <col min="7420" max="7420" width="8.6640625" style="65" customWidth="1"/>
    <col min="7421" max="7421" width="8.1640625" style="65" customWidth="1"/>
    <col min="7422" max="7422" width="7.83203125" style="65" customWidth="1"/>
    <col min="7423" max="7423" width="7.5" style="65" customWidth="1"/>
    <col min="7424" max="7671" width="8.83203125" style="65"/>
    <col min="7672" max="7672" width="11" style="65" customWidth="1"/>
    <col min="7673" max="7673" width="18.33203125" style="65" customWidth="1"/>
    <col min="7674" max="7675" width="8.1640625" style="65" customWidth="1"/>
    <col min="7676" max="7676" width="8.6640625" style="65" customWidth="1"/>
    <col min="7677" max="7677" width="8.1640625" style="65" customWidth="1"/>
    <col min="7678" max="7678" width="7.83203125" style="65" customWidth="1"/>
    <col min="7679" max="7679" width="7.5" style="65" customWidth="1"/>
    <col min="7680" max="7927" width="8.83203125" style="65"/>
    <col min="7928" max="7928" width="11" style="65" customWidth="1"/>
    <col min="7929" max="7929" width="18.33203125" style="65" customWidth="1"/>
    <col min="7930" max="7931" width="8.1640625" style="65" customWidth="1"/>
    <col min="7932" max="7932" width="8.6640625" style="65" customWidth="1"/>
    <col min="7933" max="7933" width="8.1640625" style="65" customWidth="1"/>
    <col min="7934" max="7934" width="7.83203125" style="65" customWidth="1"/>
    <col min="7935" max="7935" width="7.5" style="65" customWidth="1"/>
    <col min="7936" max="8183" width="8.83203125" style="65"/>
    <col min="8184" max="8184" width="11" style="65" customWidth="1"/>
    <col min="8185" max="8185" width="18.33203125" style="65" customWidth="1"/>
    <col min="8186" max="8187" width="8.1640625" style="65" customWidth="1"/>
    <col min="8188" max="8188" width="8.6640625" style="65" customWidth="1"/>
    <col min="8189" max="8189" width="8.1640625" style="65" customWidth="1"/>
    <col min="8190" max="8190" width="7.83203125" style="65" customWidth="1"/>
    <col min="8191" max="8191" width="7.5" style="65" customWidth="1"/>
    <col min="8192" max="8439" width="8.83203125" style="65"/>
    <col min="8440" max="8440" width="11" style="65" customWidth="1"/>
    <col min="8441" max="8441" width="18.33203125" style="65" customWidth="1"/>
    <col min="8442" max="8443" width="8.1640625" style="65" customWidth="1"/>
    <col min="8444" max="8444" width="8.6640625" style="65" customWidth="1"/>
    <col min="8445" max="8445" width="8.1640625" style="65" customWidth="1"/>
    <col min="8446" max="8446" width="7.83203125" style="65" customWidth="1"/>
    <col min="8447" max="8447" width="7.5" style="65" customWidth="1"/>
    <col min="8448" max="8695" width="8.83203125" style="65"/>
    <col min="8696" max="8696" width="11" style="65" customWidth="1"/>
    <col min="8697" max="8697" width="18.33203125" style="65" customWidth="1"/>
    <col min="8698" max="8699" width="8.1640625" style="65" customWidth="1"/>
    <col min="8700" max="8700" width="8.6640625" style="65" customWidth="1"/>
    <col min="8701" max="8701" width="8.1640625" style="65" customWidth="1"/>
    <col min="8702" max="8702" width="7.83203125" style="65" customWidth="1"/>
    <col min="8703" max="8703" width="7.5" style="65" customWidth="1"/>
    <col min="8704" max="8951" width="8.83203125" style="65"/>
    <col min="8952" max="8952" width="11" style="65" customWidth="1"/>
    <col min="8953" max="8953" width="18.33203125" style="65" customWidth="1"/>
    <col min="8954" max="8955" width="8.1640625" style="65" customWidth="1"/>
    <col min="8956" max="8956" width="8.6640625" style="65" customWidth="1"/>
    <col min="8957" max="8957" width="8.1640625" style="65" customWidth="1"/>
    <col min="8958" max="8958" width="7.83203125" style="65" customWidth="1"/>
    <col min="8959" max="8959" width="7.5" style="65" customWidth="1"/>
    <col min="8960" max="9207" width="8.83203125" style="65"/>
    <col min="9208" max="9208" width="11" style="65" customWidth="1"/>
    <col min="9209" max="9209" width="18.33203125" style="65" customWidth="1"/>
    <col min="9210" max="9211" width="8.1640625" style="65" customWidth="1"/>
    <col min="9212" max="9212" width="8.6640625" style="65" customWidth="1"/>
    <col min="9213" max="9213" width="8.1640625" style="65" customWidth="1"/>
    <col min="9214" max="9214" width="7.83203125" style="65" customWidth="1"/>
    <col min="9215" max="9215" width="7.5" style="65" customWidth="1"/>
    <col min="9216" max="9463" width="8.83203125" style="65"/>
    <col min="9464" max="9464" width="11" style="65" customWidth="1"/>
    <col min="9465" max="9465" width="18.33203125" style="65" customWidth="1"/>
    <col min="9466" max="9467" width="8.1640625" style="65" customWidth="1"/>
    <col min="9468" max="9468" width="8.6640625" style="65" customWidth="1"/>
    <col min="9469" max="9469" width="8.1640625" style="65" customWidth="1"/>
    <col min="9470" max="9470" width="7.83203125" style="65" customWidth="1"/>
    <col min="9471" max="9471" width="7.5" style="65" customWidth="1"/>
    <col min="9472" max="9719" width="8.83203125" style="65"/>
    <col min="9720" max="9720" width="11" style="65" customWidth="1"/>
    <col min="9721" max="9721" width="18.33203125" style="65" customWidth="1"/>
    <col min="9722" max="9723" width="8.1640625" style="65" customWidth="1"/>
    <col min="9724" max="9724" width="8.6640625" style="65" customWidth="1"/>
    <col min="9725" max="9725" width="8.1640625" style="65" customWidth="1"/>
    <col min="9726" max="9726" width="7.83203125" style="65" customWidth="1"/>
    <col min="9727" max="9727" width="7.5" style="65" customWidth="1"/>
    <col min="9728" max="9975" width="8.83203125" style="65"/>
    <col min="9976" max="9976" width="11" style="65" customWidth="1"/>
    <col min="9977" max="9977" width="18.33203125" style="65" customWidth="1"/>
    <col min="9978" max="9979" width="8.1640625" style="65" customWidth="1"/>
    <col min="9980" max="9980" width="8.6640625" style="65" customWidth="1"/>
    <col min="9981" max="9981" width="8.1640625" style="65" customWidth="1"/>
    <col min="9982" max="9982" width="7.83203125" style="65" customWidth="1"/>
    <col min="9983" max="9983" width="7.5" style="65" customWidth="1"/>
    <col min="9984" max="10231" width="8.83203125" style="65"/>
    <col min="10232" max="10232" width="11" style="65" customWidth="1"/>
    <col min="10233" max="10233" width="18.33203125" style="65" customWidth="1"/>
    <col min="10234" max="10235" width="8.1640625" style="65" customWidth="1"/>
    <col min="10236" max="10236" width="8.6640625" style="65" customWidth="1"/>
    <col min="10237" max="10237" width="8.1640625" style="65" customWidth="1"/>
    <col min="10238" max="10238" width="7.83203125" style="65" customWidth="1"/>
    <col min="10239" max="10239" width="7.5" style="65" customWidth="1"/>
    <col min="10240" max="10487" width="8.83203125" style="65"/>
    <col min="10488" max="10488" width="11" style="65" customWidth="1"/>
    <col min="10489" max="10489" width="18.33203125" style="65" customWidth="1"/>
    <col min="10490" max="10491" width="8.1640625" style="65" customWidth="1"/>
    <col min="10492" max="10492" width="8.6640625" style="65" customWidth="1"/>
    <col min="10493" max="10493" width="8.1640625" style="65" customWidth="1"/>
    <col min="10494" max="10494" width="7.83203125" style="65" customWidth="1"/>
    <col min="10495" max="10495" width="7.5" style="65" customWidth="1"/>
    <col min="10496" max="10743" width="8.83203125" style="65"/>
    <col min="10744" max="10744" width="11" style="65" customWidth="1"/>
    <col min="10745" max="10745" width="18.33203125" style="65" customWidth="1"/>
    <col min="10746" max="10747" width="8.1640625" style="65" customWidth="1"/>
    <col min="10748" max="10748" width="8.6640625" style="65" customWidth="1"/>
    <col min="10749" max="10749" width="8.1640625" style="65" customWidth="1"/>
    <col min="10750" max="10750" width="7.83203125" style="65" customWidth="1"/>
    <col min="10751" max="10751" width="7.5" style="65" customWidth="1"/>
    <col min="10752" max="10999" width="8.83203125" style="65"/>
    <col min="11000" max="11000" width="11" style="65" customWidth="1"/>
    <col min="11001" max="11001" width="18.33203125" style="65" customWidth="1"/>
    <col min="11002" max="11003" width="8.1640625" style="65" customWidth="1"/>
    <col min="11004" max="11004" width="8.6640625" style="65" customWidth="1"/>
    <col min="11005" max="11005" width="8.1640625" style="65" customWidth="1"/>
    <col min="11006" max="11006" width="7.83203125" style="65" customWidth="1"/>
    <col min="11007" max="11007" width="7.5" style="65" customWidth="1"/>
    <col min="11008" max="11255" width="8.83203125" style="65"/>
    <col min="11256" max="11256" width="11" style="65" customWidth="1"/>
    <col min="11257" max="11257" width="18.33203125" style="65" customWidth="1"/>
    <col min="11258" max="11259" width="8.1640625" style="65" customWidth="1"/>
    <col min="11260" max="11260" width="8.6640625" style="65" customWidth="1"/>
    <col min="11261" max="11261" width="8.1640625" style="65" customWidth="1"/>
    <col min="11262" max="11262" width="7.83203125" style="65" customWidth="1"/>
    <col min="11263" max="11263" width="7.5" style="65" customWidth="1"/>
    <col min="11264" max="11511" width="8.83203125" style="65"/>
    <col min="11512" max="11512" width="11" style="65" customWidth="1"/>
    <col min="11513" max="11513" width="18.33203125" style="65" customWidth="1"/>
    <col min="11514" max="11515" width="8.1640625" style="65" customWidth="1"/>
    <col min="11516" max="11516" width="8.6640625" style="65" customWidth="1"/>
    <col min="11517" max="11517" width="8.1640625" style="65" customWidth="1"/>
    <col min="11518" max="11518" width="7.83203125" style="65" customWidth="1"/>
    <col min="11519" max="11519" width="7.5" style="65" customWidth="1"/>
    <col min="11520" max="11767" width="8.83203125" style="65"/>
    <col min="11768" max="11768" width="11" style="65" customWidth="1"/>
    <col min="11769" max="11769" width="18.33203125" style="65" customWidth="1"/>
    <col min="11770" max="11771" width="8.1640625" style="65" customWidth="1"/>
    <col min="11772" max="11772" width="8.6640625" style="65" customWidth="1"/>
    <col min="11773" max="11773" width="8.1640625" style="65" customWidth="1"/>
    <col min="11774" max="11774" width="7.83203125" style="65" customWidth="1"/>
    <col min="11775" max="11775" width="7.5" style="65" customWidth="1"/>
    <col min="11776" max="12023" width="8.83203125" style="65"/>
    <col min="12024" max="12024" width="11" style="65" customWidth="1"/>
    <col min="12025" max="12025" width="18.33203125" style="65" customWidth="1"/>
    <col min="12026" max="12027" width="8.1640625" style="65" customWidth="1"/>
    <col min="12028" max="12028" width="8.6640625" style="65" customWidth="1"/>
    <col min="12029" max="12029" width="8.1640625" style="65" customWidth="1"/>
    <col min="12030" max="12030" width="7.83203125" style="65" customWidth="1"/>
    <col min="12031" max="12031" width="7.5" style="65" customWidth="1"/>
    <col min="12032" max="12279" width="8.83203125" style="65"/>
    <col min="12280" max="12280" width="11" style="65" customWidth="1"/>
    <col min="12281" max="12281" width="18.33203125" style="65" customWidth="1"/>
    <col min="12282" max="12283" width="8.1640625" style="65" customWidth="1"/>
    <col min="12284" max="12284" width="8.6640625" style="65" customWidth="1"/>
    <col min="12285" max="12285" width="8.1640625" style="65" customWidth="1"/>
    <col min="12286" max="12286" width="7.83203125" style="65" customWidth="1"/>
    <col min="12287" max="12287" width="7.5" style="65" customWidth="1"/>
    <col min="12288" max="12535" width="8.83203125" style="65"/>
    <col min="12536" max="12536" width="11" style="65" customWidth="1"/>
    <col min="12537" max="12537" width="18.33203125" style="65" customWidth="1"/>
    <col min="12538" max="12539" width="8.1640625" style="65" customWidth="1"/>
    <col min="12540" max="12540" width="8.6640625" style="65" customWidth="1"/>
    <col min="12541" max="12541" width="8.1640625" style="65" customWidth="1"/>
    <col min="12542" max="12542" width="7.83203125" style="65" customWidth="1"/>
    <col min="12543" max="12543" width="7.5" style="65" customWidth="1"/>
    <col min="12544" max="12791" width="8.83203125" style="65"/>
    <col min="12792" max="12792" width="11" style="65" customWidth="1"/>
    <col min="12793" max="12793" width="18.33203125" style="65" customWidth="1"/>
    <col min="12794" max="12795" width="8.1640625" style="65" customWidth="1"/>
    <col min="12796" max="12796" width="8.6640625" style="65" customWidth="1"/>
    <col min="12797" max="12797" width="8.1640625" style="65" customWidth="1"/>
    <col min="12798" max="12798" width="7.83203125" style="65" customWidth="1"/>
    <col min="12799" max="12799" width="7.5" style="65" customWidth="1"/>
    <col min="12800" max="13047" width="8.83203125" style="65"/>
    <col min="13048" max="13048" width="11" style="65" customWidth="1"/>
    <col min="13049" max="13049" width="18.33203125" style="65" customWidth="1"/>
    <col min="13050" max="13051" width="8.1640625" style="65" customWidth="1"/>
    <col min="13052" max="13052" width="8.6640625" style="65" customWidth="1"/>
    <col min="13053" max="13053" width="8.1640625" style="65" customWidth="1"/>
    <col min="13054" max="13054" width="7.83203125" style="65" customWidth="1"/>
    <col min="13055" max="13055" width="7.5" style="65" customWidth="1"/>
    <col min="13056" max="13303" width="8.83203125" style="65"/>
    <col min="13304" max="13304" width="11" style="65" customWidth="1"/>
    <col min="13305" max="13305" width="18.33203125" style="65" customWidth="1"/>
    <col min="13306" max="13307" width="8.1640625" style="65" customWidth="1"/>
    <col min="13308" max="13308" width="8.6640625" style="65" customWidth="1"/>
    <col min="13309" max="13309" width="8.1640625" style="65" customWidth="1"/>
    <col min="13310" max="13310" width="7.83203125" style="65" customWidth="1"/>
    <col min="13311" max="13311" width="7.5" style="65" customWidth="1"/>
    <col min="13312" max="13559" width="8.83203125" style="65"/>
    <col min="13560" max="13560" width="11" style="65" customWidth="1"/>
    <col min="13561" max="13561" width="18.33203125" style="65" customWidth="1"/>
    <col min="13562" max="13563" width="8.1640625" style="65" customWidth="1"/>
    <col min="13564" max="13564" width="8.6640625" style="65" customWidth="1"/>
    <col min="13565" max="13565" width="8.1640625" style="65" customWidth="1"/>
    <col min="13566" max="13566" width="7.83203125" style="65" customWidth="1"/>
    <col min="13567" max="13567" width="7.5" style="65" customWidth="1"/>
    <col min="13568" max="13815" width="8.83203125" style="65"/>
    <col min="13816" max="13816" width="11" style="65" customWidth="1"/>
    <col min="13817" max="13817" width="18.33203125" style="65" customWidth="1"/>
    <col min="13818" max="13819" width="8.1640625" style="65" customWidth="1"/>
    <col min="13820" max="13820" width="8.6640625" style="65" customWidth="1"/>
    <col min="13821" max="13821" width="8.1640625" style="65" customWidth="1"/>
    <col min="13822" max="13822" width="7.83203125" style="65" customWidth="1"/>
    <col min="13823" max="13823" width="7.5" style="65" customWidth="1"/>
    <col min="13824" max="14071" width="8.83203125" style="65"/>
    <col min="14072" max="14072" width="11" style="65" customWidth="1"/>
    <col min="14073" max="14073" width="18.33203125" style="65" customWidth="1"/>
    <col min="14074" max="14075" width="8.1640625" style="65" customWidth="1"/>
    <col min="14076" max="14076" width="8.6640625" style="65" customWidth="1"/>
    <col min="14077" max="14077" width="8.1640625" style="65" customWidth="1"/>
    <col min="14078" max="14078" width="7.83203125" style="65" customWidth="1"/>
    <col min="14079" max="14079" width="7.5" style="65" customWidth="1"/>
    <col min="14080" max="14327" width="8.83203125" style="65"/>
    <col min="14328" max="14328" width="11" style="65" customWidth="1"/>
    <col min="14329" max="14329" width="18.33203125" style="65" customWidth="1"/>
    <col min="14330" max="14331" width="8.1640625" style="65" customWidth="1"/>
    <col min="14332" max="14332" width="8.6640625" style="65" customWidth="1"/>
    <col min="14333" max="14333" width="8.1640625" style="65" customWidth="1"/>
    <col min="14334" max="14334" width="7.83203125" style="65" customWidth="1"/>
    <col min="14335" max="14335" width="7.5" style="65" customWidth="1"/>
    <col min="14336" max="14583" width="8.83203125" style="65"/>
    <col min="14584" max="14584" width="11" style="65" customWidth="1"/>
    <col min="14585" max="14585" width="18.33203125" style="65" customWidth="1"/>
    <col min="14586" max="14587" width="8.1640625" style="65" customWidth="1"/>
    <col min="14588" max="14588" width="8.6640625" style="65" customWidth="1"/>
    <col min="14589" max="14589" width="8.1640625" style="65" customWidth="1"/>
    <col min="14590" max="14590" width="7.83203125" style="65" customWidth="1"/>
    <col min="14591" max="14591" width="7.5" style="65" customWidth="1"/>
    <col min="14592" max="14839" width="8.83203125" style="65"/>
    <col min="14840" max="14840" width="11" style="65" customWidth="1"/>
    <col min="14841" max="14841" width="18.33203125" style="65" customWidth="1"/>
    <col min="14842" max="14843" width="8.1640625" style="65" customWidth="1"/>
    <col min="14844" max="14844" width="8.6640625" style="65" customWidth="1"/>
    <col min="14845" max="14845" width="8.1640625" style="65" customWidth="1"/>
    <col min="14846" max="14846" width="7.83203125" style="65" customWidth="1"/>
    <col min="14847" max="14847" width="7.5" style="65" customWidth="1"/>
    <col min="14848" max="15095" width="8.83203125" style="65"/>
    <col min="15096" max="15096" width="11" style="65" customWidth="1"/>
    <col min="15097" max="15097" width="18.33203125" style="65" customWidth="1"/>
    <col min="15098" max="15099" width="8.1640625" style="65" customWidth="1"/>
    <col min="15100" max="15100" width="8.6640625" style="65" customWidth="1"/>
    <col min="15101" max="15101" width="8.1640625" style="65" customWidth="1"/>
    <col min="15102" max="15102" width="7.83203125" style="65" customWidth="1"/>
    <col min="15103" max="15103" width="7.5" style="65" customWidth="1"/>
    <col min="15104" max="15351" width="8.83203125" style="65"/>
    <col min="15352" max="15352" width="11" style="65" customWidth="1"/>
    <col min="15353" max="15353" width="18.33203125" style="65" customWidth="1"/>
    <col min="15354" max="15355" width="8.1640625" style="65" customWidth="1"/>
    <col min="15356" max="15356" width="8.6640625" style="65" customWidth="1"/>
    <col min="15357" max="15357" width="8.1640625" style="65" customWidth="1"/>
    <col min="15358" max="15358" width="7.83203125" style="65" customWidth="1"/>
    <col min="15359" max="15359" width="7.5" style="65" customWidth="1"/>
    <col min="15360" max="15607" width="8.83203125" style="65"/>
    <col min="15608" max="15608" width="11" style="65" customWidth="1"/>
    <col min="15609" max="15609" width="18.33203125" style="65" customWidth="1"/>
    <col min="15610" max="15611" width="8.1640625" style="65" customWidth="1"/>
    <col min="15612" max="15612" width="8.6640625" style="65" customWidth="1"/>
    <col min="15613" max="15613" width="8.1640625" style="65" customWidth="1"/>
    <col min="15614" max="15614" width="7.83203125" style="65" customWidth="1"/>
    <col min="15615" max="15615" width="7.5" style="65" customWidth="1"/>
    <col min="15616" max="15863" width="8.83203125" style="65"/>
    <col min="15864" max="15864" width="11" style="65" customWidth="1"/>
    <col min="15865" max="15865" width="18.33203125" style="65" customWidth="1"/>
    <col min="15866" max="15867" width="8.1640625" style="65" customWidth="1"/>
    <col min="15868" max="15868" width="8.6640625" style="65" customWidth="1"/>
    <col min="15869" max="15869" width="8.1640625" style="65" customWidth="1"/>
    <col min="15870" max="15870" width="7.83203125" style="65" customWidth="1"/>
    <col min="15871" max="15871" width="7.5" style="65" customWidth="1"/>
    <col min="15872" max="16119" width="8.83203125" style="65"/>
    <col min="16120" max="16120" width="11" style="65" customWidth="1"/>
    <col min="16121" max="16121" width="18.33203125" style="65" customWidth="1"/>
    <col min="16122" max="16123" width="8.1640625" style="65" customWidth="1"/>
    <col min="16124" max="16124" width="8.6640625" style="65" customWidth="1"/>
    <col min="16125" max="16125" width="8.1640625" style="65" customWidth="1"/>
    <col min="16126" max="16126" width="7.83203125" style="65" customWidth="1"/>
    <col min="16127" max="16127" width="7.5" style="65" customWidth="1"/>
    <col min="16128" max="16384" width="8.83203125" style="65"/>
  </cols>
  <sheetData>
    <row r="1" spans="1:12" s="58" customFormat="1" x14ac:dyDescent="0.2">
      <c r="A1" s="58" t="s">
        <v>160</v>
      </c>
    </row>
    <row r="3" spans="1:12" s="58" customFormat="1" x14ac:dyDescent="0.2">
      <c r="A3" s="58" t="s">
        <v>954</v>
      </c>
    </row>
    <row r="4" spans="1:12" s="58" customFormat="1" x14ac:dyDescent="0.2">
      <c r="A4" s="58" t="s">
        <v>4129</v>
      </c>
      <c r="C4" s="58" t="s">
        <v>4583</v>
      </c>
    </row>
    <row r="5" spans="1:12" s="58" customFormat="1" x14ac:dyDescent="0.2">
      <c r="A5" s="58" t="s">
        <v>4218</v>
      </c>
    </row>
    <row r="6" spans="1:12" s="58" customFormat="1" x14ac:dyDescent="0.2">
      <c r="A6" s="58" t="s">
        <v>4219</v>
      </c>
      <c r="C6" s="288">
        <v>290000</v>
      </c>
      <c r="D6" s="288">
        <v>9500</v>
      </c>
      <c r="E6" s="288">
        <v>68000</v>
      </c>
      <c r="F6" s="288">
        <v>455000</v>
      </c>
      <c r="G6" s="288"/>
      <c r="H6" s="288"/>
      <c r="I6" s="288"/>
    </row>
    <row r="7" spans="1:12" s="3" customFormat="1" x14ac:dyDescent="0.2">
      <c r="C7" s="31">
        <v>5250</v>
      </c>
      <c r="D7" s="31">
        <v>800</v>
      </c>
      <c r="E7" s="31">
        <v>3000</v>
      </c>
      <c r="F7" s="31">
        <v>24000</v>
      </c>
      <c r="G7" s="31"/>
      <c r="H7" s="31"/>
      <c r="I7" s="31"/>
      <c r="J7" s="31"/>
    </row>
    <row r="8" spans="1:12" s="3" customFormat="1" x14ac:dyDescent="0.2">
      <c r="A8" s="286" t="s">
        <v>4633</v>
      </c>
      <c r="B8" s="286"/>
      <c r="C8" s="1278">
        <v>180000</v>
      </c>
      <c r="D8" s="1278">
        <v>5000</v>
      </c>
      <c r="E8" s="1278">
        <v>52500</v>
      </c>
      <c r="F8" s="1278">
        <v>245000</v>
      </c>
      <c r="G8" s="1278">
        <v>270000</v>
      </c>
      <c r="H8" s="1278">
        <v>135000</v>
      </c>
      <c r="I8" s="1278"/>
      <c r="J8" s="31"/>
    </row>
    <row r="9" spans="1:12" s="3" customFormat="1" ht="17" thickBot="1" x14ac:dyDescent="0.25">
      <c r="A9" s="764" t="s">
        <v>4634</v>
      </c>
      <c r="B9" s="764"/>
      <c r="C9" s="319">
        <v>4750</v>
      </c>
      <c r="D9" s="319">
        <v>712</v>
      </c>
      <c r="E9" s="319">
        <v>2375</v>
      </c>
      <c r="F9" s="319">
        <v>20900</v>
      </c>
      <c r="G9" s="319">
        <v>23000</v>
      </c>
      <c r="H9" s="319">
        <v>11500</v>
      </c>
      <c r="I9" s="319">
        <v>2375</v>
      </c>
      <c r="J9" s="319"/>
    </row>
    <row r="10" spans="1:12" s="58" customFormat="1" ht="17" thickBot="1" x14ac:dyDescent="0.3">
      <c r="A10" s="60" t="s">
        <v>168</v>
      </c>
      <c r="B10" s="61" t="s">
        <v>169</v>
      </c>
      <c r="C10" s="10" t="s">
        <v>26</v>
      </c>
      <c r="D10" s="32" t="s">
        <v>4</v>
      </c>
      <c r="E10" s="32" t="s">
        <v>3</v>
      </c>
      <c r="F10" s="32" t="s">
        <v>10</v>
      </c>
      <c r="G10" s="32" t="s">
        <v>29</v>
      </c>
      <c r="H10" s="32" t="s">
        <v>30</v>
      </c>
      <c r="I10" s="32" t="s">
        <v>27</v>
      </c>
      <c r="J10" s="322"/>
    </row>
    <row r="11" spans="1:12" s="3" customFormat="1" x14ac:dyDescent="0.2">
      <c r="A11" s="37" t="s">
        <v>4128</v>
      </c>
      <c r="B11" s="38" t="s">
        <v>4130</v>
      </c>
      <c r="C11" s="38">
        <v>324</v>
      </c>
      <c r="D11" s="38">
        <v>94</v>
      </c>
      <c r="E11" s="38">
        <v>200</v>
      </c>
      <c r="F11" s="38">
        <v>16</v>
      </c>
      <c r="G11" s="38"/>
      <c r="H11" s="38"/>
      <c r="I11" s="38"/>
      <c r="J11" s="108"/>
      <c r="K11" s="3" t="s">
        <v>1025</v>
      </c>
    </row>
    <row r="12" spans="1:12" s="3" customFormat="1" ht="17" thickBot="1" x14ac:dyDescent="0.25">
      <c r="A12" s="73" t="s">
        <v>4144</v>
      </c>
      <c r="B12" s="74" t="s">
        <v>4145</v>
      </c>
      <c r="C12" s="74"/>
      <c r="D12" s="74"/>
      <c r="E12" s="74">
        <v>376</v>
      </c>
      <c r="F12" s="74"/>
      <c r="G12" s="74"/>
      <c r="H12" s="74"/>
      <c r="I12" s="74"/>
      <c r="J12" s="107"/>
      <c r="K12" s="62" t="s">
        <v>989</v>
      </c>
    </row>
    <row r="13" spans="1:12" s="62" customFormat="1" ht="17" thickBot="1" x14ac:dyDescent="0.3">
      <c r="A13" s="33" t="s">
        <v>4334</v>
      </c>
      <c r="B13" s="54"/>
      <c r="C13" s="64">
        <f>SUM(C11:C12)</f>
        <v>324</v>
      </c>
      <c r="D13" s="64">
        <f t="shared" ref="D13:F15" si="0">SUM(D11:D12)</f>
        <v>94</v>
      </c>
      <c r="E13" s="64">
        <f t="shared" si="0"/>
        <v>576</v>
      </c>
      <c r="F13" s="64">
        <f t="shared" si="0"/>
        <v>16</v>
      </c>
      <c r="G13" s="1137"/>
      <c r="H13" s="1137"/>
      <c r="I13" s="1137"/>
      <c r="J13" s="94"/>
    </row>
    <row r="14" spans="1:12" ht="17" thickBot="1" x14ac:dyDescent="0.25">
      <c r="A14" s="69"/>
      <c r="B14" s="69"/>
      <c r="C14" s="69"/>
      <c r="D14" s="69"/>
      <c r="E14" s="69"/>
      <c r="F14" s="69"/>
      <c r="G14" s="69"/>
      <c r="H14" s="69"/>
      <c r="I14" s="69"/>
      <c r="J14" s="69"/>
    </row>
    <row r="15" spans="1:12" ht="17" thickBot="1" x14ac:dyDescent="0.3">
      <c r="A15" s="33" t="s">
        <v>4495</v>
      </c>
      <c r="B15" s="54"/>
      <c r="C15" s="64">
        <f>SUM(C13:C14)</f>
        <v>324</v>
      </c>
      <c r="D15" s="64">
        <f t="shared" si="0"/>
        <v>94</v>
      </c>
      <c r="E15" s="64">
        <f t="shared" si="0"/>
        <v>576</v>
      </c>
      <c r="F15" s="64">
        <f t="shared" si="0"/>
        <v>16</v>
      </c>
      <c r="G15" s="1137"/>
      <c r="H15" s="1137"/>
      <c r="I15" s="1137"/>
      <c r="J15" s="94"/>
      <c r="K15" s="1266" t="s">
        <v>4494</v>
      </c>
      <c r="L15" s="1267"/>
    </row>
    <row r="16" spans="1:12" s="62" customFormat="1" ht="17" thickBot="1" x14ac:dyDescent="0.25">
      <c r="A16" s="38" t="s">
        <v>4553</v>
      </c>
      <c r="B16" s="38" t="s">
        <v>4555</v>
      </c>
      <c r="C16" s="38"/>
      <c r="D16" s="38"/>
      <c r="E16" s="38"/>
      <c r="F16" s="38"/>
      <c r="G16" s="38">
        <v>100</v>
      </c>
      <c r="H16" s="38">
        <v>100</v>
      </c>
      <c r="I16" s="38"/>
      <c r="J16" s="38"/>
      <c r="K16" s="62" t="s">
        <v>1025</v>
      </c>
    </row>
    <row r="17" spans="1:11" s="105" customFormat="1" ht="17" thickBot="1" x14ac:dyDescent="0.3">
      <c r="A17" s="33" t="s">
        <v>4635</v>
      </c>
      <c r="B17" s="54"/>
      <c r="C17" s="64">
        <f t="shared" ref="C17:H17" si="1">SUM(C15:C16)</f>
        <v>324</v>
      </c>
      <c r="D17" s="64">
        <f t="shared" si="1"/>
        <v>94</v>
      </c>
      <c r="E17" s="64">
        <f t="shared" si="1"/>
        <v>576</v>
      </c>
      <c r="F17" s="64">
        <f t="shared" si="1"/>
        <v>16</v>
      </c>
      <c r="G17" s="64">
        <f t="shared" si="1"/>
        <v>100</v>
      </c>
      <c r="H17" s="64">
        <f t="shared" si="1"/>
        <v>100</v>
      </c>
      <c r="I17" s="1137"/>
      <c r="J17" s="94"/>
      <c r="K17" s="102"/>
    </row>
    <row r="18" spans="1:11" s="62" customFormat="1" x14ac:dyDescent="0.25">
      <c r="A18" s="55" t="s">
        <v>4617</v>
      </c>
      <c r="B18" s="13" t="s">
        <v>4622</v>
      </c>
      <c r="C18" s="38">
        <v>65</v>
      </c>
      <c r="D18" s="38"/>
      <c r="E18" s="38">
        <v>70</v>
      </c>
      <c r="F18" s="38"/>
      <c r="G18" s="38"/>
      <c r="H18" s="38"/>
      <c r="I18" s="38"/>
      <c r="J18" s="38"/>
      <c r="K18" s="62" t="s">
        <v>989</v>
      </c>
    </row>
    <row r="19" spans="1:11" s="62" customFormat="1" x14ac:dyDescent="0.25">
      <c r="A19" s="55" t="s">
        <v>4643</v>
      </c>
      <c r="B19" s="13" t="s">
        <v>4647</v>
      </c>
      <c r="C19" s="38">
        <v>50</v>
      </c>
      <c r="D19" s="38"/>
      <c r="E19" s="38">
        <v>130</v>
      </c>
      <c r="F19" s="38"/>
      <c r="G19" s="38"/>
      <c r="H19" s="38"/>
      <c r="I19" s="38"/>
      <c r="J19" s="38"/>
      <c r="K19" s="62" t="s">
        <v>4648</v>
      </c>
    </row>
    <row r="20" spans="1:11" s="3" customFormat="1" x14ac:dyDescent="0.25">
      <c r="A20" s="55" t="s">
        <v>4671</v>
      </c>
      <c r="B20" s="13" t="s">
        <v>4672</v>
      </c>
      <c r="C20" s="38">
        <v>84</v>
      </c>
      <c r="D20" s="108"/>
      <c r="E20" s="38">
        <v>100</v>
      </c>
      <c r="F20" s="108"/>
      <c r="G20" s="108"/>
      <c r="H20" s="108"/>
      <c r="I20" s="38">
        <v>100</v>
      </c>
      <c r="J20" s="108"/>
      <c r="K20" s="3" t="s">
        <v>989</v>
      </c>
    </row>
    <row r="21" spans="1:11" s="3" customFormat="1" x14ac:dyDescent="0.25">
      <c r="A21" s="155" t="s">
        <v>4694</v>
      </c>
      <c r="B21" s="13" t="s">
        <v>4697</v>
      </c>
      <c r="C21" s="38">
        <v>150</v>
      </c>
      <c r="D21" s="108"/>
      <c r="E21" s="38">
        <v>150</v>
      </c>
      <c r="F21" s="108"/>
      <c r="G21" s="108"/>
      <c r="H21" s="108"/>
      <c r="I21" s="108"/>
      <c r="J21" s="108"/>
      <c r="K21" s="3" t="s">
        <v>989</v>
      </c>
    </row>
    <row r="22" spans="1:11" s="3" customFormat="1" x14ac:dyDescent="0.25">
      <c r="A22" s="55">
        <v>44658</v>
      </c>
      <c r="B22" s="13" t="s">
        <v>63</v>
      </c>
      <c r="C22" s="38">
        <v>-116</v>
      </c>
      <c r="D22" s="108"/>
      <c r="E22" s="38">
        <v>-100</v>
      </c>
      <c r="F22" s="108"/>
      <c r="G22" s="108"/>
      <c r="H22" s="108"/>
      <c r="I22" s="108"/>
      <c r="J22" s="108"/>
      <c r="K22" s="3" t="s">
        <v>989</v>
      </c>
    </row>
    <row r="23" spans="1:11" s="3" customFormat="1" x14ac:dyDescent="0.25">
      <c r="A23" s="55">
        <v>44658</v>
      </c>
      <c r="B23" s="13" t="s">
        <v>4735</v>
      </c>
      <c r="C23" s="38">
        <v>125</v>
      </c>
      <c r="D23" s="108"/>
      <c r="E23" s="38">
        <v>125</v>
      </c>
      <c r="F23" s="108"/>
      <c r="G23" s="108"/>
      <c r="H23" s="108"/>
      <c r="I23" s="108"/>
      <c r="J23" s="108"/>
      <c r="K23" s="3" t="s">
        <v>989</v>
      </c>
    </row>
    <row r="24" spans="1:11" s="3" customFormat="1" x14ac:dyDescent="0.25">
      <c r="A24" s="55">
        <v>44780</v>
      </c>
      <c r="B24" s="13" t="s">
        <v>4764</v>
      </c>
      <c r="C24" s="1320"/>
      <c r="D24" s="1321">
        <v>1000</v>
      </c>
      <c r="E24" s="1320"/>
      <c r="F24" s="108"/>
      <c r="G24" s="108"/>
      <c r="H24" s="108"/>
      <c r="I24" s="108"/>
      <c r="J24" s="108"/>
      <c r="K24" s="3" t="s">
        <v>998</v>
      </c>
    </row>
    <row r="25" spans="1:11" s="3" customFormat="1" x14ac:dyDescent="0.25">
      <c r="A25" s="55">
        <v>44872</v>
      </c>
      <c r="B25" s="13" t="s">
        <v>4769</v>
      </c>
      <c r="C25" s="38">
        <v>100</v>
      </c>
      <c r="D25" s="108"/>
      <c r="E25" s="38">
        <v>100</v>
      </c>
      <c r="F25" s="108"/>
      <c r="G25" s="108"/>
      <c r="H25" s="108"/>
      <c r="I25" s="108"/>
      <c r="J25" s="108"/>
      <c r="K25" s="3" t="s">
        <v>989</v>
      </c>
    </row>
    <row r="26" spans="1:11" s="3" customFormat="1" ht="17" thickBot="1" x14ac:dyDescent="0.3">
      <c r="A26" s="55" t="s">
        <v>4774</v>
      </c>
      <c r="B26" s="13" t="s">
        <v>4775</v>
      </c>
      <c r="C26" s="38"/>
      <c r="D26" s="38">
        <v>1000</v>
      </c>
      <c r="E26" s="38"/>
      <c r="F26" s="108"/>
      <c r="G26" s="108"/>
      <c r="H26" s="108"/>
      <c r="I26" s="108"/>
      <c r="J26" s="108"/>
      <c r="K26" s="3" t="s">
        <v>998</v>
      </c>
    </row>
    <row r="27" spans="1:11" s="105" customFormat="1" ht="17" thickBot="1" x14ac:dyDescent="0.3">
      <c r="A27" s="33" t="s">
        <v>4853</v>
      </c>
      <c r="B27" s="54"/>
      <c r="C27" s="64">
        <f>SUM(C17:C26)</f>
        <v>782</v>
      </c>
      <c r="D27" s="64">
        <f>SUM(D17:D26)</f>
        <v>2094</v>
      </c>
      <c r="E27" s="64">
        <f t="shared" ref="E27:J27" si="2">SUM(E17:E26)</f>
        <v>1151</v>
      </c>
      <c r="F27" s="64">
        <f t="shared" si="2"/>
        <v>16</v>
      </c>
      <c r="G27" s="64">
        <f t="shared" si="2"/>
        <v>100</v>
      </c>
      <c r="H27" s="64">
        <f t="shared" si="2"/>
        <v>100</v>
      </c>
      <c r="I27" s="64">
        <f t="shared" si="2"/>
        <v>100</v>
      </c>
      <c r="J27" s="64">
        <f t="shared" si="2"/>
        <v>0</v>
      </c>
      <c r="K27" s="102"/>
    </row>
    <row r="28" spans="1:11" ht="17" thickBot="1" x14ac:dyDescent="0.25">
      <c r="A28" s="84"/>
      <c r="B28" s="84"/>
      <c r="C28" s="84"/>
      <c r="D28" s="84"/>
      <c r="E28" s="84"/>
      <c r="F28" s="84"/>
      <c r="G28" s="84"/>
      <c r="H28" s="84"/>
      <c r="I28" s="84"/>
      <c r="J28" s="84"/>
    </row>
    <row r="29" spans="1:11" s="68" customFormat="1" ht="17" thickBot="1" x14ac:dyDescent="0.3">
      <c r="A29" s="33" t="s">
        <v>4937</v>
      </c>
      <c r="B29" s="54"/>
      <c r="C29" s="64">
        <f>SUM(C27:C28)</f>
        <v>782</v>
      </c>
      <c r="D29" s="64">
        <f t="shared" ref="D29:J31" si="3">SUM(D27:D28)</f>
        <v>2094</v>
      </c>
      <c r="E29" s="64">
        <f t="shared" si="3"/>
        <v>1151</v>
      </c>
      <c r="F29" s="64">
        <f t="shared" si="3"/>
        <v>16</v>
      </c>
      <c r="G29" s="64">
        <f t="shared" si="3"/>
        <v>100</v>
      </c>
      <c r="H29" s="64">
        <f t="shared" si="3"/>
        <v>100</v>
      </c>
      <c r="I29" s="64">
        <f t="shared" si="3"/>
        <v>100</v>
      </c>
      <c r="J29" s="64">
        <f t="shared" si="3"/>
        <v>0</v>
      </c>
      <c r="K29" s="103"/>
    </row>
    <row r="30" spans="1:11" ht="17" thickBot="1" x14ac:dyDescent="0.25">
      <c r="A30" s="84"/>
      <c r="B30" s="84"/>
      <c r="C30" s="84"/>
      <c r="D30" s="84"/>
      <c r="E30" s="84"/>
      <c r="F30" s="84"/>
      <c r="G30" s="84"/>
      <c r="H30" s="84"/>
      <c r="I30" s="84"/>
      <c r="J30" s="84"/>
    </row>
    <row r="31" spans="1:11" s="68" customFormat="1" ht="17" thickBot="1" x14ac:dyDescent="0.3">
      <c r="A31" s="33" t="s">
        <v>5184</v>
      </c>
      <c r="B31" s="54"/>
      <c r="C31" s="64">
        <f>SUM(C29:C30)</f>
        <v>782</v>
      </c>
      <c r="D31" s="64">
        <f t="shared" si="3"/>
        <v>2094</v>
      </c>
      <c r="E31" s="64">
        <f t="shared" si="3"/>
        <v>1151</v>
      </c>
      <c r="F31" s="64">
        <f t="shared" si="3"/>
        <v>16</v>
      </c>
      <c r="G31" s="64">
        <f t="shared" si="3"/>
        <v>100</v>
      </c>
      <c r="H31" s="64">
        <f t="shared" si="3"/>
        <v>100</v>
      </c>
      <c r="I31" s="64">
        <f t="shared" si="3"/>
        <v>100</v>
      </c>
      <c r="J31" s="64">
        <f t="shared" si="3"/>
        <v>0</v>
      </c>
      <c r="K31" s="103"/>
    </row>
    <row r="32" spans="1:11" ht="17" thickBot="1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</row>
    <row r="33" spans="1:13" s="68" customFormat="1" ht="17" thickBot="1" x14ac:dyDescent="0.3">
      <c r="A33" s="33" t="s">
        <v>5361</v>
      </c>
      <c r="B33" s="54"/>
      <c r="C33" s="64">
        <f>SUM(C31:C32)</f>
        <v>782</v>
      </c>
      <c r="D33" s="64">
        <f t="shared" ref="D33:J39" si="4">SUM(D31:D32)</f>
        <v>2094</v>
      </c>
      <c r="E33" s="64">
        <f t="shared" si="4"/>
        <v>1151</v>
      </c>
      <c r="F33" s="64">
        <f t="shared" si="4"/>
        <v>16</v>
      </c>
      <c r="G33" s="64">
        <f t="shared" si="4"/>
        <v>100</v>
      </c>
      <c r="H33" s="64">
        <f t="shared" si="4"/>
        <v>100</v>
      </c>
      <c r="I33" s="64">
        <f t="shared" si="4"/>
        <v>100</v>
      </c>
      <c r="J33" s="64">
        <f t="shared" si="4"/>
        <v>0</v>
      </c>
      <c r="K33" s="103"/>
    </row>
    <row r="34" spans="1:13" s="62" customFormat="1" ht="17" thickBot="1" x14ac:dyDescent="0.25">
      <c r="A34" s="38" t="s">
        <v>5351</v>
      </c>
      <c r="B34" s="38" t="s">
        <v>63</v>
      </c>
      <c r="C34" s="38">
        <v>-118</v>
      </c>
      <c r="D34" s="38"/>
      <c r="E34" s="38"/>
      <c r="F34" s="38"/>
      <c r="G34" s="38"/>
      <c r="H34" s="38"/>
      <c r="I34" s="38"/>
      <c r="J34" s="38"/>
      <c r="K34" s="62" t="s">
        <v>998</v>
      </c>
    </row>
    <row r="35" spans="1:13" s="68" customFormat="1" ht="17" thickBot="1" x14ac:dyDescent="0.3">
      <c r="A35" s="33" t="s">
        <v>5997</v>
      </c>
      <c r="B35" s="54"/>
      <c r="C35" s="64">
        <f t="shared" ref="C35:I35" si="5">SUM(C33:C34)</f>
        <v>664</v>
      </c>
      <c r="D35" s="64">
        <f t="shared" si="5"/>
        <v>2094</v>
      </c>
      <c r="E35" s="64">
        <f t="shared" si="5"/>
        <v>1151</v>
      </c>
      <c r="F35" s="64">
        <f t="shared" si="5"/>
        <v>16</v>
      </c>
      <c r="G35" s="64">
        <f t="shared" si="5"/>
        <v>100</v>
      </c>
      <c r="H35" s="64">
        <f t="shared" si="5"/>
        <v>100</v>
      </c>
      <c r="I35" s="64">
        <f t="shared" si="5"/>
        <v>100</v>
      </c>
      <c r="J35" s="64">
        <f t="shared" si="4"/>
        <v>0</v>
      </c>
      <c r="K35" s="103"/>
    </row>
    <row r="36" spans="1:13" ht="17" thickBot="1" x14ac:dyDescent="0.25">
      <c r="A36" s="84"/>
      <c r="B36" s="84"/>
      <c r="C36" s="84"/>
      <c r="D36" s="84"/>
      <c r="E36" s="84"/>
      <c r="F36" s="84"/>
      <c r="G36" s="84"/>
      <c r="H36" s="84"/>
      <c r="I36" s="84"/>
      <c r="J36" s="84"/>
    </row>
    <row r="37" spans="1:13" s="68" customFormat="1" ht="17" thickBot="1" x14ac:dyDescent="0.3">
      <c r="A37" s="33" t="s">
        <v>5998</v>
      </c>
      <c r="B37" s="54"/>
      <c r="C37" s="64">
        <f t="shared" ref="C37:I37" si="6">SUM(C35:C36)</f>
        <v>664</v>
      </c>
      <c r="D37" s="64">
        <f t="shared" si="6"/>
        <v>2094</v>
      </c>
      <c r="E37" s="64">
        <f t="shared" si="6"/>
        <v>1151</v>
      </c>
      <c r="F37" s="64">
        <f t="shared" si="6"/>
        <v>16</v>
      </c>
      <c r="G37" s="64">
        <f t="shared" si="6"/>
        <v>100</v>
      </c>
      <c r="H37" s="64">
        <f t="shared" si="6"/>
        <v>100</v>
      </c>
      <c r="I37" s="64">
        <f t="shared" si="6"/>
        <v>100</v>
      </c>
      <c r="J37" s="64">
        <f t="shared" si="4"/>
        <v>0</v>
      </c>
      <c r="K37" s="103"/>
    </row>
    <row r="38" spans="1:13" s="62" customFormat="1" ht="17" thickBot="1" x14ac:dyDescent="0.25">
      <c r="A38" s="38" t="s">
        <v>5958</v>
      </c>
      <c r="B38" s="38" t="s">
        <v>63</v>
      </c>
      <c r="C38" s="38">
        <v>-81</v>
      </c>
      <c r="D38" s="38">
        <v>-300</v>
      </c>
      <c r="E38" s="38">
        <v>-110</v>
      </c>
      <c r="F38" s="38"/>
      <c r="G38" s="38"/>
      <c r="H38" s="38"/>
      <c r="I38" s="38"/>
      <c r="J38" s="38"/>
      <c r="K38" s="62" t="s">
        <v>989</v>
      </c>
    </row>
    <row r="39" spans="1:13" s="68" customFormat="1" ht="17" thickBot="1" x14ac:dyDescent="0.3">
      <c r="A39" s="33" t="s">
        <v>5999</v>
      </c>
      <c r="B39" s="54"/>
      <c r="C39" s="64">
        <f t="shared" ref="C39:I39" si="7">SUM(C37:C38)</f>
        <v>583</v>
      </c>
      <c r="D39" s="64">
        <f t="shared" si="7"/>
        <v>1794</v>
      </c>
      <c r="E39" s="64">
        <f t="shared" si="7"/>
        <v>1041</v>
      </c>
      <c r="F39" s="64">
        <f t="shared" si="7"/>
        <v>16</v>
      </c>
      <c r="G39" s="64">
        <f t="shared" si="7"/>
        <v>100</v>
      </c>
      <c r="H39" s="64">
        <f t="shared" si="7"/>
        <v>100</v>
      </c>
      <c r="I39" s="64">
        <f t="shared" si="7"/>
        <v>100</v>
      </c>
      <c r="J39" s="64">
        <f t="shared" si="4"/>
        <v>0</v>
      </c>
      <c r="K39" s="103"/>
    </row>
    <row r="40" spans="1:13" s="62" customFormat="1" x14ac:dyDescent="0.2">
      <c r="A40" s="38" t="s">
        <v>6062</v>
      </c>
      <c r="B40" s="38" t="s">
        <v>63</v>
      </c>
      <c r="C40" s="38">
        <v>-84</v>
      </c>
      <c r="D40" s="38">
        <v>-1700</v>
      </c>
      <c r="E40" s="38">
        <v>-120</v>
      </c>
      <c r="F40" s="38"/>
      <c r="G40" s="38"/>
      <c r="H40" s="38"/>
      <c r="I40" s="38"/>
      <c r="J40" s="38"/>
      <c r="K40" s="62" t="s">
        <v>6090</v>
      </c>
      <c r="M40" s="62" t="s">
        <v>6790</v>
      </c>
    </row>
    <row r="41" spans="1:13" s="62" customFormat="1" x14ac:dyDescent="0.2">
      <c r="A41" s="37">
        <v>45018</v>
      </c>
      <c r="B41" s="38" t="s">
        <v>63</v>
      </c>
      <c r="C41" s="38">
        <v>-120</v>
      </c>
      <c r="D41" s="38">
        <v>-94</v>
      </c>
      <c r="E41" s="38">
        <v>-120</v>
      </c>
      <c r="F41" s="38"/>
      <c r="G41" s="38"/>
      <c r="H41" s="38"/>
      <c r="I41" s="38"/>
      <c r="J41" s="38"/>
      <c r="K41" s="62" t="s">
        <v>6129</v>
      </c>
    </row>
    <row r="42" spans="1:13" s="62" customFormat="1" x14ac:dyDescent="0.25">
      <c r="A42" s="12">
        <v>45109</v>
      </c>
      <c r="B42" s="38" t="s">
        <v>63</v>
      </c>
      <c r="C42" s="38">
        <v>-122</v>
      </c>
      <c r="D42" s="38"/>
      <c r="E42" s="38">
        <v>-174</v>
      </c>
      <c r="F42" s="38"/>
      <c r="G42" s="38"/>
      <c r="H42" s="38"/>
      <c r="I42" s="38">
        <v>-82</v>
      </c>
      <c r="J42" s="38"/>
      <c r="K42" s="62" t="s">
        <v>6129</v>
      </c>
    </row>
    <row r="43" spans="1:13" s="62" customFormat="1" ht="17" thickBot="1" x14ac:dyDescent="0.3">
      <c r="A43" s="12" t="s">
        <v>6165</v>
      </c>
      <c r="B43" s="38" t="s">
        <v>63</v>
      </c>
      <c r="C43" s="38">
        <v>-84</v>
      </c>
      <c r="D43" s="38"/>
      <c r="E43" s="38">
        <v>-120</v>
      </c>
      <c r="F43" s="38"/>
      <c r="G43" s="38">
        <v>-40</v>
      </c>
      <c r="H43" s="38">
        <v>-30</v>
      </c>
      <c r="I43" s="38">
        <v>-18</v>
      </c>
      <c r="J43" s="38"/>
      <c r="K43" s="62" t="s">
        <v>6129</v>
      </c>
    </row>
    <row r="44" spans="1:13" s="68" customFormat="1" ht="17" thickBot="1" x14ac:dyDescent="0.3">
      <c r="A44" s="33" t="s">
        <v>6579</v>
      </c>
      <c r="B44" s="54"/>
      <c r="C44" s="64">
        <f>SUM(C39:C43)</f>
        <v>173</v>
      </c>
      <c r="D44" s="64">
        <f t="shared" ref="D44:J44" si="8">SUM(D39:D43)</f>
        <v>0</v>
      </c>
      <c r="E44" s="64">
        <f t="shared" si="8"/>
        <v>507</v>
      </c>
      <c r="F44" s="64">
        <f t="shared" si="8"/>
        <v>16</v>
      </c>
      <c r="G44" s="64">
        <f t="shared" si="8"/>
        <v>60</v>
      </c>
      <c r="H44" s="64">
        <f t="shared" si="8"/>
        <v>70</v>
      </c>
      <c r="I44" s="64">
        <f t="shared" si="8"/>
        <v>0</v>
      </c>
      <c r="J44" s="64">
        <f t="shared" si="8"/>
        <v>0</v>
      </c>
      <c r="K44" s="103" t="s">
        <v>6790</v>
      </c>
    </row>
    <row r="45" spans="1:13" s="62" customFormat="1" x14ac:dyDescent="0.25">
      <c r="A45" s="55" t="s">
        <v>6236</v>
      </c>
      <c r="B45" s="13" t="s">
        <v>63</v>
      </c>
      <c r="C45" s="38">
        <v>-84</v>
      </c>
      <c r="D45" s="108"/>
      <c r="E45" s="38">
        <v>-160</v>
      </c>
      <c r="F45" s="38">
        <v>-8</v>
      </c>
      <c r="G45" s="38">
        <v>-22</v>
      </c>
      <c r="H45" s="108"/>
      <c r="I45" s="108"/>
      <c r="J45" s="108"/>
      <c r="K45" s="62" t="s">
        <v>1502</v>
      </c>
    </row>
    <row r="46" spans="1:13" s="62" customFormat="1" x14ac:dyDescent="0.25">
      <c r="A46" s="12" t="s">
        <v>4015</v>
      </c>
      <c r="B46" s="75" t="s">
        <v>63</v>
      </c>
      <c r="C46" s="38">
        <v>-89</v>
      </c>
      <c r="D46" s="108"/>
      <c r="E46" s="38">
        <v>-32</v>
      </c>
      <c r="F46" s="38">
        <v>-8</v>
      </c>
      <c r="G46" s="38">
        <v>-17</v>
      </c>
      <c r="H46" s="108"/>
      <c r="I46" s="108"/>
      <c r="J46" s="108"/>
      <c r="K46" s="62" t="s">
        <v>6242</v>
      </c>
    </row>
    <row r="47" spans="1:13" s="62" customFormat="1" ht="17" thickBot="1" x14ac:dyDescent="0.3">
      <c r="A47" s="55">
        <v>45202</v>
      </c>
      <c r="B47" s="53" t="s">
        <v>63</v>
      </c>
      <c r="C47" s="38"/>
      <c r="D47" s="38"/>
      <c r="E47" s="38">
        <v>-225</v>
      </c>
      <c r="F47" s="38"/>
      <c r="G47" s="38">
        <v>-21</v>
      </c>
      <c r="H47" s="38">
        <v>-70</v>
      </c>
      <c r="I47" s="38"/>
      <c r="J47" s="38"/>
      <c r="K47" s="62" t="s">
        <v>998</v>
      </c>
    </row>
    <row r="48" spans="1:13" s="68" customFormat="1" ht="17" thickBot="1" x14ac:dyDescent="0.3">
      <c r="A48" s="33" t="s">
        <v>6580</v>
      </c>
      <c r="B48" s="54"/>
      <c r="C48" s="64">
        <f>SUM(C44:C47)</f>
        <v>0</v>
      </c>
      <c r="D48" s="64">
        <f t="shared" ref="D48:J48" si="9">SUM(D44:D47)</f>
        <v>0</v>
      </c>
      <c r="E48" s="64">
        <f t="shared" si="9"/>
        <v>90</v>
      </c>
      <c r="F48" s="64">
        <f t="shared" si="9"/>
        <v>0</v>
      </c>
      <c r="G48" s="64">
        <f t="shared" si="9"/>
        <v>0</v>
      </c>
      <c r="H48" s="64">
        <f t="shared" si="9"/>
        <v>0</v>
      </c>
      <c r="I48" s="64">
        <f t="shared" si="9"/>
        <v>0</v>
      </c>
      <c r="J48" s="64">
        <f t="shared" si="9"/>
        <v>0</v>
      </c>
      <c r="K48" s="103" t="s">
        <v>6790</v>
      </c>
    </row>
    <row r="49" spans="1:13" ht="17" thickBot="1" x14ac:dyDescent="0.3">
      <c r="A49" s="256"/>
      <c r="B49" s="53"/>
      <c r="C49" s="84"/>
      <c r="D49" s="84"/>
      <c r="E49" s="84"/>
      <c r="F49" s="84"/>
      <c r="G49" s="84"/>
      <c r="H49" s="84"/>
      <c r="I49" s="84"/>
      <c r="J49" s="84"/>
    </row>
    <row r="50" spans="1:13" s="68" customFormat="1" ht="17" thickBot="1" x14ac:dyDescent="0.3">
      <c r="A50" s="33" t="s">
        <v>6581</v>
      </c>
      <c r="B50" s="54"/>
      <c r="C50" s="64">
        <f>SUM(C48:C49)</f>
        <v>0</v>
      </c>
      <c r="D50" s="64">
        <f t="shared" ref="D50:J50" si="10">SUM(D48:D49)</f>
        <v>0</v>
      </c>
      <c r="E50" s="64">
        <f t="shared" si="10"/>
        <v>90</v>
      </c>
      <c r="F50" s="64">
        <f t="shared" si="10"/>
        <v>0</v>
      </c>
      <c r="G50" s="64">
        <f t="shared" si="10"/>
        <v>0</v>
      </c>
      <c r="H50" s="64">
        <f t="shared" si="10"/>
        <v>0</v>
      </c>
      <c r="I50" s="64">
        <f t="shared" si="10"/>
        <v>0</v>
      </c>
      <c r="J50" s="64">
        <f t="shared" si="10"/>
        <v>0</v>
      </c>
      <c r="K50" s="103" t="s">
        <v>6790</v>
      </c>
    </row>
    <row r="51" spans="1:13" s="72" customFormat="1" x14ac:dyDescent="0.25">
      <c r="A51" s="507">
        <v>44962</v>
      </c>
      <c r="B51" s="508" t="s">
        <v>4156</v>
      </c>
      <c r="C51" s="71"/>
      <c r="D51" s="71"/>
      <c r="E51" s="71">
        <v>-90</v>
      </c>
      <c r="F51" s="71"/>
      <c r="G51" s="71"/>
      <c r="H51" s="71"/>
      <c r="I51" s="71"/>
      <c r="J51" s="71"/>
      <c r="K51" s="72" t="s">
        <v>3022</v>
      </c>
      <c r="M51" s="72" t="s">
        <v>6634</v>
      </c>
    </row>
    <row r="52" spans="1:13" x14ac:dyDescent="0.25">
      <c r="A52" s="256"/>
      <c r="B52" s="53"/>
      <c r="C52" s="84"/>
      <c r="D52" s="84"/>
      <c r="E52" s="84"/>
      <c r="F52" s="84"/>
      <c r="G52" s="84"/>
      <c r="H52" s="84"/>
      <c r="I52" s="84"/>
      <c r="J52" s="84"/>
    </row>
    <row r="53" spans="1:13" x14ac:dyDescent="0.2">
      <c r="A53" s="84"/>
      <c r="B53" s="84"/>
      <c r="C53" s="84"/>
      <c r="D53" s="84"/>
      <c r="E53" s="84"/>
      <c r="F53" s="84"/>
      <c r="G53" s="84"/>
      <c r="H53" s="84"/>
      <c r="I53" s="84"/>
      <c r="J53" s="84"/>
    </row>
    <row r="54" spans="1:13" ht="17" thickBot="1" x14ac:dyDescent="0.25">
      <c r="A54" s="84"/>
      <c r="B54" s="84"/>
      <c r="C54" s="300"/>
      <c r="D54" s="300"/>
      <c r="E54" s="300"/>
      <c r="F54" s="300"/>
      <c r="G54" s="300"/>
      <c r="H54" s="300"/>
      <c r="I54" s="300"/>
      <c r="J54" s="84"/>
    </row>
    <row r="55" spans="1:13" ht="17" thickBot="1" x14ac:dyDescent="0.3">
      <c r="C55" s="10" t="s">
        <v>26</v>
      </c>
      <c r="D55" s="32" t="s">
        <v>4</v>
      </c>
      <c r="E55" s="32" t="s">
        <v>3</v>
      </c>
      <c r="F55" s="32" t="s">
        <v>10</v>
      </c>
      <c r="G55" s="32" t="s">
        <v>29</v>
      </c>
      <c r="H55" s="32" t="s">
        <v>30</v>
      </c>
      <c r="I55" s="32" t="s">
        <v>27</v>
      </c>
      <c r="J55" s="322"/>
    </row>
    <row r="56" spans="1:13" s="105" customFormat="1" x14ac:dyDescent="0.25">
      <c r="A56" s="283" t="s">
        <v>6464</v>
      </c>
      <c r="B56" s="48"/>
      <c r="C56" s="48"/>
      <c r="D56" s="48"/>
      <c r="E56" s="48"/>
      <c r="F56" s="48"/>
      <c r="G56" s="4"/>
      <c r="H56" s="235"/>
      <c r="I56" s="235"/>
      <c r="J56" s="235"/>
    </row>
    <row r="57" spans="1:13" s="105" customFormat="1" x14ac:dyDescent="0.25">
      <c r="A57" s="283" t="s">
        <v>6465</v>
      </c>
      <c r="B57" s="284"/>
      <c r="C57" s="284"/>
      <c r="D57" s="284"/>
      <c r="E57" s="284"/>
      <c r="F57" s="284"/>
      <c r="G57" s="1491"/>
      <c r="H57" s="1492"/>
      <c r="I57" s="235"/>
      <c r="J57" s="235"/>
    </row>
    <row r="58" spans="1:13" s="105" customFormat="1" x14ac:dyDescent="0.25">
      <c r="C58" s="235"/>
      <c r="D58" s="235"/>
      <c r="E58" s="235"/>
      <c r="F58" s="235"/>
      <c r="G58" s="235"/>
      <c r="H58" s="235"/>
      <c r="I58" s="235"/>
      <c r="J58" s="882"/>
    </row>
    <row r="59" spans="1:13" s="105" customFormat="1" x14ac:dyDescent="0.25">
      <c r="C59" s="235"/>
      <c r="D59" s="235"/>
      <c r="E59" s="235"/>
      <c r="F59" s="235"/>
      <c r="G59" s="235"/>
      <c r="H59" s="235"/>
      <c r="I59" s="235"/>
      <c r="J59" s="882"/>
    </row>
    <row r="60" spans="1:13" s="105" customFormat="1" x14ac:dyDescent="0.25">
      <c r="C60" s="235"/>
      <c r="D60" s="235"/>
      <c r="E60" s="235"/>
      <c r="F60" s="235"/>
      <c r="G60" s="235"/>
      <c r="H60" s="235"/>
      <c r="I60" s="235"/>
      <c r="J60" s="882"/>
    </row>
    <row r="61" spans="1:13" x14ac:dyDescent="0.2">
      <c r="A61" s="765" t="s">
        <v>4765</v>
      </c>
      <c r="B61" s="765"/>
      <c r="C61" s="765"/>
    </row>
    <row r="63" spans="1:13" x14ac:dyDescent="0.2">
      <c r="A63" s="59" t="s">
        <v>4329</v>
      </c>
      <c r="B63" s="59"/>
      <c r="C63" s="59"/>
      <c r="D63" s="59"/>
      <c r="G63" s="1295" t="s">
        <v>4754</v>
      </c>
      <c r="H63" s="1295"/>
      <c r="I63" s="1295"/>
      <c r="J63" s="1294"/>
      <c r="K63" s="1294"/>
    </row>
    <row r="64" spans="1:13" x14ac:dyDescent="0.2">
      <c r="A64" s="59" t="s">
        <v>4330</v>
      </c>
      <c r="B64" s="59"/>
      <c r="C64" s="59"/>
      <c r="D64" s="59"/>
      <c r="G64" s="1295" t="s">
        <v>4755</v>
      </c>
      <c r="H64" s="1295"/>
      <c r="I64" s="1295"/>
      <c r="J64" s="1294"/>
      <c r="K64" s="1294"/>
    </row>
    <row r="65" spans="1:11" x14ac:dyDescent="0.2">
      <c r="G65" s="1295" t="s">
        <v>4756</v>
      </c>
      <c r="H65" s="1295"/>
      <c r="I65" s="1295"/>
      <c r="J65" s="1294"/>
      <c r="K65" s="1294"/>
    </row>
    <row r="66" spans="1:11" x14ac:dyDescent="0.2">
      <c r="A66" s="765" t="s">
        <v>4578</v>
      </c>
      <c r="B66" s="765"/>
      <c r="C66" s="765"/>
      <c r="D66" s="765"/>
      <c r="E66" s="765"/>
      <c r="F66" s="765"/>
    </row>
    <row r="67" spans="1:11" x14ac:dyDescent="0.2">
      <c r="A67" s="765" t="s">
        <v>4579</v>
      </c>
      <c r="B67" s="765"/>
      <c r="C67" s="765"/>
      <c r="D67" s="765"/>
      <c r="E67" s="765"/>
      <c r="F67" s="765"/>
    </row>
    <row r="68" spans="1:11" x14ac:dyDescent="0.2">
      <c r="A68" s="765" t="s">
        <v>4580</v>
      </c>
      <c r="B68" s="765"/>
      <c r="C68" s="765"/>
      <c r="D68" s="765"/>
      <c r="E68" s="765"/>
      <c r="F68" s="765"/>
    </row>
  </sheetData>
  <pageMargins left="0.7" right="0.7" top="0.75" bottom="0.75" header="0.3" footer="0.3"/>
  <pageSetup orientation="portrait" horizontalDpi="4294967293" verticalDpi="4294967293"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J25"/>
  <sheetViews>
    <sheetView topLeftCell="A7" workbookViewId="0">
      <selection activeCell="F20" sqref="F20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8" width="10.5" style="65" customWidth="1"/>
    <col min="9" max="9" width="10.6640625" style="65" customWidth="1"/>
    <col min="10" max="242" width="8.83203125" style="65"/>
    <col min="243" max="243" width="11" style="65" customWidth="1"/>
    <col min="244" max="244" width="18.33203125" style="65" customWidth="1"/>
    <col min="245" max="246" width="8.1640625" style="65" customWidth="1"/>
    <col min="247" max="247" width="8.6640625" style="65" customWidth="1"/>
    <col min="248" max="248" width="8.1640625" style="65" customWidth="1"/>
    <col min="249" max="249" width="7.83203125" style="65" customWidth="1"/>
    <col min="250" max="250" width="7.5" style="65" customWidth="1"/>
    <col min="251" max="498" width="8.83203125" style="65"/>
    <col min="499" max="499" width="11" style="65" customWidth="1"/>
    <col min="500" max="500" width="18.33203125" style="65" customWidth="1"/>
    <col min="501" max="502" width="8.1640625" style="65" customWidth="1"/>
    <col min="503" max="503" width="8.6640625" style="65" customWidth="1"/>
    <col min="504" max="504" width="8.1640625" style="65" customWidth="1"/>
    <col min="505" max="505" width="7.83203125" style="65" customWidth="1"/>
    <col min="506" max="506" width="7.5" style="65" customWidth="1"/>
    <col min="507" max="754" width="8.83203125" style="65"/>
    <col min="755" max="755" width="11" style="65" customWidth="1"/>
    <col min="756" max="756" width="18.33203125" style="65" customWidth="1"/>
    <col min="757" max="758" width="8.1640625" style="65" customWidth="1"/>
    <col min="759" max="759" width="8.6640625" style="65" customWidth="1"/>
    <col min="760" max="760" width="8.1640625" style="65" customWidth="1"/>
    <col min="761" max="761" width="7.83203125" style="65" customWidth="1"/>
    <col min="762" max="762" width="7.5" style="65" customWidth="1"/>
    <col min="763" max="1010" width="8.83203125" style="65"/>
    <col min="1011" max="1011" width="11" style="65" customWidth="1"/>
    <col min="1012" max="1012" width="18.33203125" style="65" customWidth="1"/>
    <col min="1013" max="1014" width="8.1640625" style="65" customWidth="1"/>
    <col min="1015" max="1015" width="8.6640625" style="65" customWidth="1"/>
    <col min="1016" max="1016" width="8.1640625" style="65" customWidth="1"/>
    <col min="1017" max="1017" width="7.83203125" style="65" customWidth="1"/>
    <col min="1018" max="1018" width="7.5" style="65" customWidth="1"/>
    <col min="1019" max="1266" width="8.83203125" style="65"/>
    <col min="1267" max="1267" width="11" style="65" customWidth="1"/>
    <col min="1268" max="1268" width="18.33203125" style="65" customWidth="1"/>
    <col min="1269" max="1270" width="8.1640625" style="65" customWidth="1"/>
    <col min="1271" max="1271" width="8.6640625" style="65" customWidth="1"/>
    <col min="1272" max="1272" width="8.1640625" style="65" customWidth="1"/>
    <col min="1273" max="1273" width="7.83203125" style="65" customWidth="1"/>
    <col min="1274" max="1274" width="7.5" style="65" customWidth="1"/>
    <col min="1275" max="1522" width="8.83203125" style="65"/>
    <col min="1523" max="1523" width="11" style="65" customWidth="1"/>
    <col min="1524" max="1524" width="18.33203125" style="65" customWidth="1"/>
    <col min="1525" max="1526" width="8.1640625" style="65" customWidth="1"/>
    <col min="1527" max="1527" width="8.6640625" style="65" customWidth="1"/>
    <col min="1528" max="1528" width="8.1640625" style="65" customWidth="1"/>
    <col min="1529" max="1529" width="7.83203125" style="65" customWidth="1"/>
    <col min="1530" max="1530" width="7.5" style="65" customWidth="1"/>
    <col min="1531" max="1778" width="8.83203125" style="65"/>
    <col min="1779" max="1779" width="11" style="65" customWidth="1"/>
    <col min="1780" max="1780" width="18.33203125" style="65" customWidth="1"/>
    <col min="1781" max="1782" width="8.1640625" style="65" customWidth="1"/>
    <col min="1783" max="1783" width="8.6640625" style="65" customWidth="1"/>
    <col min="1784" max="1784" width="8.1640625" style="65" customWidth="1"/>
    <col min="1785" max="1785" width="7.83203125" style="65" customWidth="1"/>
    <col min="1786" max="1786" width="7.5" style="65" customWidth="1"/>
    <col min="1787" max="2034" width="8.83203125" style="65"/>
    <col min="2035" max="2035" width="11" style="65" customWidth="1"/>
    <col min="2036" max="2036" width="18.33203125" style="65" customWidth="1"/>
    <col min="2037" max="2038" width="8.1640625" style="65" customWidth="1"/>
    <col min="2039" max="2039" width="8.6640625" style="65" customWidth="1"/>
    <col min="2040" max="2040" width="8.1640625" style="65" customWidth="1"/>
    <col min="2041" max="2041" width="7.83203125" style="65" customWidth="1"/>
    <col min="2042" max="2042" width="7.5" style="65" customWidth="1"/>
    <col min="2043" max="2290" width="8.83203125" style="65"/>
    <col min="2291" max="2291" width="11" style="65" customWidth="1"/>
    <col min="2292" max="2292" width="18.33203125" style="65" customWidth="1"/>
    <col min="2293" max="2294" width="8.1640625" style="65" customWidth="1"/>
    <col min="2295" max="2295" width="8.6640625" style="65" customWidth="1"/>
    <col min="2296" max="2296" width="8.1640625" style="65" customWidth="1"/>
    <col min="2297" max="2297" width="7.83203125" style="65" customWidth="1"/>
    <col min="2298" max="2298" width="7.5" style="65" customWidth="1"/>
    <col min="2299" max="2546" width="8.83203125" style="65"/>
    <col min="2547" max="2547" width="11" style="65" customWidth="1"/>
    <col min="2548" max="2548" width="18.33203125" style="65" customWidth="1"/>
    <col min="2549" max="2550" width="8.1640625" style="65" customWidth="1"/>
    <col min="2551" max="2551" width="8.6640625" style="65" customWidth="1"/>
    <col min="2552" max="2552" width="8.1640625" style="65" customWidth="1"/>
    <col min="2553" max="2553" width="7.83203125" style="65" customWidth="1"/>
    <col min="2554" max="2554" width="7.5" style="65" customWidth="1"/>
    <col min="2555" max="2802" width="8.83203125" style="65"/>
    <col min="2803" max="2803" width="11" style="65" customWidth="1"/>
    <col min="2804" max="2804" width="18.33203125" style="65" customWidth="1"/>
    <col min="2805" max="2806" width="8.1640625" style="65" customWidth="1"/>
    <col min="2807" max="2807" width="8.6640625" style="65" customWidth="1"/>
    <col min="2808" max="2808" width="8.1640625" style="65" customWidth="1"/>
    <col min="2809" max="2809" width="7.83203125" style="65" customWidth="1"/>
    <col min="2810" max="2810" width="7.5" style="65" customWidth="1"/>
    <col min="2811" max="3058" width="8.83203125" style="65"/>
    <col min="3059" max="3059" width="11" style="65" customWidth="1"/>
    <col min="3060" max="3060" width="18.33203125" style="65" customWidth="1"/>
    <col min="3061" max="3062" width="8.1640625" style="65" customWidth="1"/>
    <col min="3063" max="3063" width="8.6640625" style="65" customWidth="1"/>
    <col min="3064" max="3064" width="8.1640625" style="65" customWidth="1"/>
    <col min="3065" max="3065" width="7.83203125" style="65" customWidth="1"/>
    <col min="3066" max="3066" width="7.5" style="65" customWidth="1"/>
    <col min="3067" max="3314" width="8.83203125" style="65"/>
    <col min="3315" max="3315" width="11" style="65" customWidth="1"/>
    <col min="3316" max="3316" width="18.33203125" style="65" customWidth="1"/>
    <col min="3317" max="3318" width="8.1640625" style="65" customWidth="1"/>
    <col min="3319" max="3319" width="8.6640625" style="65" customWidth="1"/>
    <col min="3320" max="3320" width="8.1640625" style="65" customWidth="1"/>
    <col min="3321" max="3321" width="7.83203125" style="65" customWidth="1"/>
    <col min="3322" max="3322" width="7.5" style="65" customWidth="1"/>
    <col min="3323" max="3570" width="8.83203125" style="65"/>
    <col min="3571" max="3571" width="11" style="65" customWidth="1"/>
    <col min="3572" max="3572" width="18.33203125" style="65" customWidth="1"/>
    <col min="3573" max="3574" width="8.1640625" style="65" customWidth="1"/>
    <col min="3575" max="3575" width="8.6640625" style="65" customWidth="1"/>
    <col min="3576" max="3576" width="8.1640625" style="65" customWidth="1"/>
    <col min="3577" max="3577" width="7.83203125" style="65" customWidth="1"/>
    <col min="3578" max="3578" width="7.5" style="65" customWidth="1"/>
    <col min="3579" max="3826" width="8.83203125" style="65"/>
    <col min="3827" max="3827" width="11" style="65" customWidth="1"/>
    <col min="3828" max="3828" width="18.33203125" style="65" customWidth="1"/>
    <col min="3829" max="3830" width="8.1640625" style="65" customWidth="1"/>
    <col min="3831" max="3831" width="8.6640625" style="65" customWidth="1"/>
    <col min="3832" max="3832" width="8.1640625" style="65" customWidth="1"/>
    <col min="3833" max="3833" width="7.83203125" style="65" customWidth="1"/>
    <col min="3834" max="3834" width="7.5" style="65" customWidth="1"/>
    <col min="3835" max="4082" width="8.83203125" style="65"/>
    <col min="4083" max="4083" width="11" style="65" customWidth="1"/>
    <col min="4084" max="4084" width="18.33203125" style="65" customWidth="1"/>
    <col min="4085" max="4086" width="8.1640625" style="65" customWidth="1"/>
    <col min="4087" max="4087" width="8.6640625" style="65" customWidth="1"/>
    <col min="4088" max="4088" width="8.1640625" style="65" customWidth="1"/>
    <col min="4089" max="4089" width="7.83203125" style="65" customWidth="1"/>
    <col min="4090" max="4090" width="7.5" style="65" customWidth="1"/>
    <col min="4091" max="4338" width="8.83203125" style="65"/>
    <col min="4339" max="4339" width="11" style="65" customWidth="1"/>
    <col min="4340" max="4340" width="18.33203125" style="65" customWidth="1"/>
    <col min="4341" max="4342" width="8.1640625" style="65" customWidth="1"/>
    <col min="4343" max="4343" width="8.6640625" style="65" customWidth="1"/>
    <col min="4344" max="4344" width="8.1640625" style="65" customWidth="1"/>
    <col min="4345" max="4345" width="7.83203125" style="65" customWidth="1"/>
    <col min="4346" max="4346" width="7.5" style="65" customWidth="1"/>
    <col min="4347" max="4594" width="8.83203125" style="65"/>
    <col min="4595" max="4595" width="11" style="65" customWidth="1"/>
    <col min="4596" max="4596" width="18.33203125" style="65" customWidth="1"/>
    <col min="4597" max="4598" width="8.1640625" style="65" customWidth="1"/>
    <col min="4599" max="4599" width="8.6640625" style="65" customWidth="1"/>
    <col min="4600" max="4600" width="8.1640625" style="65" customWidth="1"/>
    <col min="4601" max="4601" width="7.83203125" style="65" customWidth="1"/>
    <col min="4602" max="4602" width="7.5" style="65" customWidth="1"/>
    <col min="4603" max="4850" width="8.83203125" style="65"/>
    <col min="4851" max="4851" width="11" style="65" customWidth="1"/>
    <col min="4852" max="4852" width="18.33203125" style="65" customWidth="1"/>
    <col min="4853" max="4854" width="8.1640625" style="65" customWidth="1"/>
    <col min="4855" max="4855" width="8.6640625" style="65" customWidth="1"/>
    <col min="4856" max="4856" width="8.1640625" style="65" customWidth="1"/>
    <col min="4857" max="4857" width="7.83203125" style="65" customWidth="1"/>
    <col min="4858" max="4858" width="7.5" style="65" customWidth="1"/>
    <col min="4859" max="5106" width="8.83203125" style="65"/>
    <col min="5107" max="5107" width="11" style="65" customWidth="1"/>
    <col min="5108" max="5108" width="18.33203125" style="65" customWidth="1"/>
    <col min="5109" max="5110" width="8.1640625" style="65" customWidth="1"/>
    <col min="5111" max="5111" width="8.6640625" style="65" customWidth="1"/>
    <col min="5112" max="5112" width="8.1640625" style="65" customWidth="1"/>
    <col min="5113" max="5113" width="7.83203125" style="65" customWidth="1"/>
    <col min="5114" max="5114" width="7.5" style="65" customWidth="1"/>
    <col min="5115" max="5362" width="8.83203125" style="65"/>
    <col min="5363" max="5363" width="11" style="65" customWidth="1"/>
    <col min="5364" max="5364" width="18.33203125" style="65" customWidth="1"/>
    <col min="5365" max="5366" width="8.1640625" style="65" customWidth="1"/>
    <col min="5367" max="5367" width="8.6640625" style="65" customWidth="1"/>
    <col min="5368" max="5368" width="8.1640625" style="65" customWidth="1"/>
    <col min="5369" max="5369" width="7.83203125" style="65" customWidth="1"/>
    <col min="5370" max="5370" width="7.5" style="65" customWidth="1"/>
    <col min="5371" max="5618" width="8.83203125" style="65"/>
    <col min="5619" max="5619" width="11" style="65" customWidth="1"/>
    <col min="5620" max="5620" width="18.33203125" style="65" customWidth="1"/>
    <col min="5621" max="5622" width="8.1640625" style="65" customWidth="1"/>
    <col min="5623" max="5623" width="8.6640625" style="65" customWidth="1"/>
    <col min="5624" max="5624" width="8.1640625" style="65" customWidth="1"/>
    <col min="5625" max="5625" width="7.83203125" style="65" customWidth="1"/>
    <col min="5626" max="5626" width="7.5" style="65" customWidth="1"/>
    <col min="5627" max="5874" width="8.83203125" style="65"/>
    <col min="5875" max="5875" width="11" style="65" customWidth="1"/>
    <col min="5876" max="5876" width="18.33203125" style="65" customWidth="1"/>
    <col min="5877" max="5878" width="8.1640625" style="65" customWidth="1"/>
    <col min="5879" max="5879" width="8.6640625" style="65" customWidth="1"/>
    <col min="5880" max="5880" width="8.1640625" style="65" customWidth="1"/>
    <col min="5881" max="5881" width="7.83203125" style="65" customWidth="1"/>
    <col min="5882" max="5882" width="7.5" style="65" customWidth="1"/>
    <col min="5883" max="6130" width="8.83203125" style="65"/>
    <col min="6131" max="6131" width="11" style="65" customWidth="1"/>
    <col min="6132" max="6132" width="18.33203125" style="65" customWidth="1"/>
    <col min="6133" max="6134" width="8.1640625" style="65" customWidth="1"/>
    <col min="6135" max="6135" width="8.6640625" style="65" customWidth="1"/>
    <col min="6136" max="6136" width="8.1640625" style="65" customWidth="1"/>
    <col min="6137" max="6137" width="7.83203125" style="65" customWidth="1"/>
    <col min="6138" max="6138" width="7.5" style="65" customWidth="1"/>
    <col min="6139" max="6386" width="8.83203125" style="65"/>
    <col min="6387" max="6387" width="11" style="65" customWidth="1"/>
    <col min="6388" max="6388" width="18.33203125" style="65" customWidth="1"/>
    <col min="6389" max="6390" width="8.1640625" style="65" customWidth="1"/>
    <col min="6391" max="6391" width="8.6640625" style="65" customWidth="1"/>
    <col min="6392" max="6392" width="8.1640625" style="65" customWidth="1"/>
    <col min="6393" max="6393" width="7.83203125" style="65" customWidth="1"/>
    <col min="6394" max="6394" width="7.5" style="65" customWidth="1"/>
    <col min="6395" max="6642" width="8.83203125" style="65"/>
    <col min="6643" max="6643" width="11" style="65" customWidth="1"/>
    <col min="6644" max="6644" width="18.33203125" style="65" customWidth="1"/>
    <col min="6645" max="6646" width="8.1640625" style="65" customWidth="1"/>
    <col min="6647" max="6647" width="8.6640625" style="65" customWidth="1"/>
    <col min="6648" max="6648" width="8.1640625" style="65" customWidth="1"/>
    <col min="6649" max="6649" width="7.83203125" style="65" customWidth="1"/>
    <col min="6650" max="6650" width="7.5" style="65" customWidth="1"/>
    <col min="6651" max="6898" width="8.83203125" style="65"/>
    <col min="6899" max="6899" width="11" style="65" customWidth="1"/>
    <col min="6900" max="6900" width="18.33203125" style="65" customWidth="1"/>
    <col min="6901" max="6902" width="8.1640625" style="65" customWidth="1"/>
    <col min="6903" max="6903" width="8.6640625" style="65" customWidth="1"/>
    <col min="6904" max="6904" width="8.1640625" style="65" customWidth="1"/>
    <col min="6905" max="6905" width="7.83203125" style="65" customWidth="1"/>
    <col min="6906" max="6906" width="7.5" style="65" customWidth="1"/>
    <col min="6907" max="7154" width="8.83203125" style="65"/>
    <col min="7155" max="7155" width="11" style="65" customWidth="1"/>
    <col min="7156" max="7156" width="18.33203125" style="65" customWidth="1"/>
    <col min="7157" max="7158" width="8.1640625" style="65" customWidth="1"/>
    <col min="7159" max="7159" width="8.6640625" style="65" customWidth="1"/>
    <col min="7160" max="7160" width="8.1640625" style="65" customWidth="1"/>
    <col min="7161" max="7161" width="7.83203125" style="65" customWidth="1"/>
    <col min="7162" max="7162" width="7.5" style="65" customWidth="1"/>
    <col min="7163" max="7410" width="8.83203125" style="65"/>
    <col min="7411" max="7411" width="11" style="65" customWidth="1"/>
    <col min="7412" max="7412" width="18.33203125" style="65" customWidth="1"/>
    <col min="7413" max="7414" width="8.1640625" style="65" customWidth="1"/>
    <col min="7415" max="7415" width="8.6640625" style="65" customWidth="1"/>
    <col min="7416" max="7416" width="8.1640625" style="65" customWidth="1"/>
    <col min="7417" max="7417" width="7.83203125" style="65" customWidth="1"/>
    <col min="7418" max="7418" width="7.5" style="65" customWidth="1"/>
    <col min="7419" max="7666" width="8.83203125" style="65"/>
    <col min="7667" max="7667" width="11" style="65" customWidth="1"/>
    <col min="7668" max="7668" width="18.33203125" style="65" customWidth="1"/>
    <col min="7669" max="7670" width="8.1640625" style="65" customWidth="1"/>
    <col min="7671" max="7671" width="8.6640625" style="65" customWidth="1"/>
    <col min="7672" max="7672" width="8.1640625" style="65" customWidth="1"/>
    <col min="7673" max="7673" width="7.83203125" style="65" customWidth="1"/>
    <col min="7674" max="7674" width="7.5" style="65" customWidth="1"/>
    <col min="7675" max="7922" width="8.83203125" style="65"/>
    <col min="7923" max="7923" width="11" style="65" customWidth="1"/>
    <col min="7924" max="7924" width="18.33203125" style="65" customWidth="1"/>
    <col min="7925" max="7926" width="8.1640625" style="65" customWidth="1"/>
    <col min="7927" max="7927" width="8.6640625" style="65" customWidth="1"/>
    <col min="7928" max="7928" width="8.1640625" style="65" customWidth="1"/>
    <col min="7929" max="7929" width="7.83203125" style="65" customWidth="1"/>
    <col min="7930" max="7930" width="7.5" style="65" customWidth="1"/>
    <col min="7931" max="8178" width="8.83203125" style="65"/>
    <col min="8179" max="8179" width="11" style="65" customWidth="1"/>
    <col min="8180" max="8180" width="18.33203125" style="65" customWidth="1"/>
    <col min="8181" max="8182" width="8.1640625" style="65" customWidth="1"/>
    <col min="8183" max="8183" width="8.6640625" style="65" customWidth="1"/>
    <col min="8184" max="8184" width="8.1640625" style="65" customWidth="1"/>
    <col min="8185" max="8185" width="7.83203125" style="65" customWidth="1"/>
    <col min="8186" max="8186" width="7.5" style="65" customWidth="1"/>
    <col min="8187" max="8434" width="8.83203125" style="65"/>
    <col min="8435" max="8435" width="11" style="65" customWidth="1"/>
    <col min="8436" max="8436" width="18.33203125" style="65" customWidth="1"/>
    <col min="8437" max="8438" width="8.1640625" style="65" customWidth="1"/>
    <col min="8439" max="8439" width="8.6640625" style="65" customWidth="1"/>
    <col min="8440" max="8440" width="8.1640625" style="65" customWidth="1"/>
    <col min="8441" max="8441" width="7.83203125" style="65" customWidth="1"/>
    <col min="8442" max="8442" width="7.5" style="65" customWidth="1"/>
    <col min="8443" max="8690" width="8.83203125" style="65"/>
    <col min="8691" max="8691" width="11" style="65" customWidth="1"/>
    <col min="8692" max="8692" width="18.33203125" style="65" customWidth="1"/>
    <col min="8693" max="8694" width="8.1640625" style="65" customWidth="1"/>
    <col min="8695" max="8695" width="8.6640625" style="65" customWidth="1"/>
    <col min="8696" max="8696" width="8.1640625" style="65" customWidth="1"/>
    <col min="8697" max="8697" width="7.83203125" style="65" customWidth="1"/>
    <col min="8698" max="8698" width="7.5" style="65" customWidth="1"/>
    <col min="8699" max="8946" width="8.83203125" style="65"/>
    <col min="8947" max="8947" width="11" style="65" customWidth="1"/>
    <col min="8948" max="8948" width="18.33203125" style="65" customWidth="1"/>
    <col min="8949" max="8950" width="8.1640625" style="65" customWidth="1"/>
    <col min="8951" max="8951" width="8.6640625" style="65" customWidth="1"/>
    <col min="8952" max="8952" width="8.1640625" style="65" customWidth="1"/>
    <col min="8953" max="8953" width="7.83203125" style="65" customWidth="1"/>
    <col min="8954" max="8954" width="7.5" style="65" customWidth="1"/>
    <col min="8955" max="9202" width="8.83203125" style="65"/>
    <col min="9203" max="9203" width="11" style="65" customWidth="1"/>
    <col min="9204" max="9204" width="18.33203125" style="65" customWidth="1"/>
    <col min="9205" max="9206" width="8.1640625" style="65" customWidth="1"/>
    <col min="9207" max="9207" width="8.6640625" style="65" customWidth="1"/>
    <col min="9208" max="9208" width="8.1640625" style="65" customWidth="1"/>
    <col min="9209" max="9209" width="7.83203125" style="65" customWidth="1"/>
    <col min="9210" max="9210" width="7.5" style="65" customWidth="1"/>
    <col min="9211" max="9458" width="8.83203125" style="65"/>
    <col min="9459" max="9459" width="11" style="65" customWidth="1"/>
    <col min="9460" max="9460" width="18.33203125" style="65" customWidth="1"/>
    <col min="9461" max="9462" width="8.1640625" style="65" customWidth="1"/>
    <col min="9463" max="9463" width="8.6640625" style="65" customWidth="1"/>
    <col min="9464" max="9464" width="8.1640625" style="65" customWidth="1"/>
    <col min="9465" max="9465" width="7.83203125" style="65" customWidth="1"/>
    <col min="9466" max="9466" width="7.5" style="65" customWidth="1"/>
    <col min="9467" max="9714" width="8.83203125" style="65"/>
    <col min="9715" max="9715" width="11" style="65" customWidth="1"/>
    <col min="9716" max="9716" width="18.33203125" style="65" customWidth="1"/>
    <col min="9717" max="9718" width="8.1640625" style="65" customWidth="1"/>
    <col min="9719" max="9719" width="8.6640625" style="65" customWidth="1"/>
    <col min="9720" max="9720" width="8.1640625" style="65" customWidth="1"/>
    <col min="9721" max="9721" width="7.83203125" style="65" customWidth="1"/>
    <col min="9722" max="9722" width="7.5" style="65" customWidth="1"/>
    <col min="9723" max="9970" width="8.83203125" style="65"/>
    <col min="9971" max="9971" width="11" style="65" customWidth="1"/>
    <col min="9972" max="9972" width="18.33203125" style="65" customWidth="1"/>
    <col min="9973" max="9974" width="8.1640625" style="65" customWidth="1"/>
    <col min="9975" max="9975" width="8.6640625" style="65" customWidth="1"/>
    <col min="9976" max="9976" width="8.1640625" style="65" customWidth="1"/>
    <col min="9977" max="9977" width="7.83203125" style="65" customWidth="1"/>
    <col min="9978" max="9978" width="7.5" style="65" customWidth="1"/>
    <col min="9979" max="10226" width="8.83203125" style="65"/>
    <col min="10227" max="10227" width="11" style="65" customWidth="1"/>
    <col min="10228" max="10228" width="18.33203125" style="65" customWidth="1"/>
    <col min="10229" max="10230" width="8.1640625" style="65" customWidth="1"/>
    <col min="10231" max="10231" width="8.6640625" style="65" customWidth="1"/>
    <col min="10232" max="10232" width="8.1640625" style="65" customWidth="1"/>
    <col min="10233" max="10233" width="7.83203125" style="65" customWidth="1"/>
    <col min="10234" max="10234" width="7.5" style="65" customWidth="1"/>
    <col min="10235" max="10482" width="8.83203125" style="65"/>
    <col min="10483" max="10483" width="11" style="65" customWidth="1"/>
    <col min="10484" max="10484" width="18.33203125" style="65" customWidth="1"/>
    <col min="10485" max="10486" width="8.1640625" style="65" customWidth="1"/>
    <col min="10487" max="10487" width="8.6640625" style="65" customWidth="1"/>
    <col min="10488" max="10488" width="8.1640625" style="65" customWidth="1"/>
    <col min="10489" max="10489" width="7.83203125" style="65" customWidth="1"/>
    <col min="10490" max="10490" width="7.5" style="65" customWidth="1"/>
    <col min="10491" max="10738" width="8.83203125" style="65"/>
    <col min="10739" max="10739" width="11" style="65" customWidth="1"/>
    <col min="10740" max="10740" width="18.33203125" style="65" customWidth="1"/>
    <col min="10741" max="10742" width="8.1640625" style="65" customWidth="1"/>
    <col min="10743" max="10743" width="8.6640625" style="65" customWidth="1"/>
    <col min="10744" max="10744" width="8.1640625" style="65" customWidth="1"/>
    <col min="10745" max="10745" width="7.83203125" style="65" customWidth="1"/>
    <col min="10746" max="10746" width="7.5" style="65" customWidth="1"/>
    <col min="10747" max="10994" width="8.83203125" style="65"/>
    <col min="10995" max="10995" width="11" style="65" customWidth="1"/>
    <col min="10996" max="10996" width="18.33203125" style="65" customWidth="1"/>
    <col min="10997" max="10998" width="8.1640625" style="65" customWidth="1"/>
    <col min="10999" max="10999" width="8.6640625" style="65" customWidth="1"/>
    <col min="11000" max="11000" width="8.1640625" style="65" customWidth="1"/>
    <col min="11001" max="11001" width="7.83203125" style="65" customWidth="1"/>
    <col min="11002" max="11002" width="7.5" style="65" customWidth="1"/>
    <col min="11003" max="11250" width="8.83203125" style="65"/>
    <col min="11251" max="11251" width="11" style="65" customWidth="1"/>
    <col min="11252" max="11252" width="18.33203125" style="65" customWidth="1"/>
    <col min="11253" max="11254" width="8.1640625" style="65" customWidth="1"/>
    <col min="11255" max="11255" width="8.6640625" style="65" customWidth="1"/>
    <col min="11256" max="11256" width="8.1640625" style="65" customWidth="1"/>
    <col min="11257" max="11257" width="7.83203125" style="65" customWidth="1"/>
    <col min="11258" max="11258" width="7.5" style="65" customWidth="1"/>
    <col min="11259" max="11506" width="8.83203125" style="65"/>
    <col min="11507" max="11507" width="11" style="65" customWidth="1"/>
    <col min="11508" max="11508" width="18.33203125" style="65" customWidth="1"/>
    <col min="11509" max="11510" width="8.1640625" style="65" customWidth="1"/>
    <col min="11511" max="11511" width="8.6640625" style="65" customWidth="1"/>
    <col min="11512" max="11512" width="8.1640625" style="65" customWidth="1"/>
    <col min="11513" max="11513" width="7.83203125" style="65" customWidth="1"/>
    <col min="11514" max="11514" width="7.5" style="65" customWidth="1"/>
    <col min="11515" max="11762" width="8.83203125" style="65"/>
    <col min="11763" max="11763" width="11" style="65" customWidth="1"/>
    <col min="11764" max="11764" width="18.33203125" style="65" customWidth="1"/>
    <col min="11765" max="11766" width="8.1640625" style="65" customWidth="1"/>
    <col min="11767" max="11767" width="8.6640625" style="65" customWidth="1"/>
    <col min="11768" max="11768" width="8.1640625" style="65" customWidth="1"/>
    <col min="11769" max="11769" width="7.83203125" style="65" customWidth="1"/>
    <col min="11770" max="11770" width="7.5" style="65" customWidth="1"/>
    <col min="11771" max="12018" width="8.83203125" style="65"/>
    <col min="12019" max="12019" width="11" style="65" customWidth="1"/>
    <col min="12020" max="12020" width="18.33203125" style="65" customWidth="1"/>
    <col min="12021" max="12022" width="8.1640625" style="65" customWidth="1"/>
    <col min="12023" max="12023" width="8.6640625" style="65" customWidth="1"/>
    <col min="12024" max="12024" width="8.1640625" style="65" customWidth="1"/>
    <col min="12025" max="12025" width="7.83203125" style="65" customWidth="1"/>
    <col min="12026" max="12026" width="7.5" style="65" customWidth="1"/>
    <col min="12027" max="12274" width="8.83203125" style="65"/>
    <col min="12275" max="12275" width="11" style="65" customWidth="1"/>
    <col min="12276" max="12276" width="18.33203125" style="65" customWidth="1"/>
    <col min="12277" max="12278" width="8.1640625" style="65" customWidth="1"/>
    <col min="12279" max="12279" width="8.6640625" style="65" customWidth="1"/>
    <col min="12280" max="12280" width="8.1640625" style="65" customWidth="1"/>
    <col min="12281" max="12281" width="7.83203125" style="65" customWidth="1"/>
    <col min="12282" max="12282" width="7.5" style="65" customWidth="1"/>
    <col min="12283" max="12530" width="8.83203125" style="65"/>
    <col min="12531" max="12531" width="11" style="65" customWidth="1"/>
    <col min="12532" max="12532" width="18.33203125" style="65" customWidth="1"/>
    <col min="12533" max="12534" width="8.1640625" style="65" customWidth="1"/>
    <col min="12535" max="12535" width="8.6640625" style="65" customWidth="1"/>
    <col min="12536" max="12536" width="8.1640625" style="65" customWidth="1"/>
    <col min="12537" max="12537" width="7.83203125" style="65" customWidth="1"/>
    <col min="12538" max="12538" width="7.5" style="65" customWidth="1"/>
    <col min="12539" max="12786" width="8.83203125" style="65"/>
    <col min="12787" max="12787" width="11" style="65" customWidth="1"/>
    <col min="12788" max="12788" width="18.33203125" style="65" customWidth="1"/>
    <col min="12789" max="12790" width="8.1640625" style="65" customWidth="1"/>
    <col min="12791" max="12791" width="8.6640625" style="65" customWidth="1"/>
    <col min="12792" max="12792" width="8.1640625" style="65" customWidth="1"/>
    <col min="12793" max="12793" width="7.83203125" style="65" customWidth="1"/>
    <col min="12794" max="12794" width="7.5" style="65" customWidth="1"/>
    <col min="12795" max="13042" width="8.83203125" style="65"/>
    <col min="13043" max="13043" width="11" style="65" customWidth="1"/>
    <col min="13044" max="13044" width="18.33203125" style="65" customWidth="1"/>
    <col min="13045" max="13046" width="8.1640625" style="65" customWidth="1"/>
    <col min="13047" max="13047" width="8.6640625" style="65" customWidth="1"/>
    <col min="13048" max="13048" width="8.1640625" style="65" customWidth="1"/>
    <col min="13049" max="13049" width="7.83203125" style="65" customWidth="1"/>
    <col min="13050" max="13050" width="7.5" style="65" customWidth="1"/>
    <col min="13051" max="13298" width="8.83203125" style="65"/>
    <col min="13299" max="13299" width="11" style="65" customWidth="1"/>
    <col min="13300" max="13300" width="18.33203125" style="65" customWidth="1"/>
    <col min="13301" max="13302" width="8.1640625" style="65" customWidth="1"/>
    <col min="13303" max="13303" width="8.6640625" style="65" customWidth="1"/>
    <col min="13304" max="13304" width="8.1640625" style="65" customWidth="1"/>
    <col min="13305" max="13305" width="7.83203125" style="65" customWidth="1"/>
    <col min="13306" max="13306" width="7.5" style="65" customWidth="1"/>
    <col min="13307" max="13554" width="8.83203125" style="65"/>
    <col min="13555" max="13555" width="11" style="65" customWidth="1"/>
    <col min="13556" max="13556" width="18.33203125" style="65" customWidth="1"/>
    <col min="13557" max="13558" width="8.1640625" style="65" customWidth="1"/>
    <col min="13559" max="13559" width="8.6640625" style="65" customWidth="1"/>
    <col min="13560" max="13560" width="8.1640625" style="65" customWidth="1"/>
    <col min="13561" max="13561" width="7.83203125" style="65" customWidth="1"/>
    <col min="13562" max="13562" width="7.5" style="65" customWidth="1"/>
    <col min="13563" max="13810" width="8.83203125" style="65"/>
    <col min="13811" max="13811" width="11" style="65" customWidth="1"/>
    <col min="13812" max="13812" width="18.33203125" style="65" customWidth="1"/>
    <col min="13813" max="13814" width="8.1640625" style="65" customWidth="1"/>
    <col min="13815" max="13815" width="8.6640625" style="65" customWidth="1"/>
    <col min="13816" max="13816" width="8.1640625" style="65" customWidth="1"/>
    <col min="13817" max="13817" width="7.83203125" style="65" customWidth="1"/>
    <col min="13818" max="13818" width="7.5" style="65" customWidth="1"/>
    <col min="13819" max="14066" width="8.83203125" style="65"/>
    <col min="14067" max="14067" width="11" style="65" customWidth="1"/>
    <col min="14068" max="14068" width="18.33203125" style="65" customWidth="1"/>
    <col min="14069" max="14070" width="8.1640625" style="65" customWidth="1"/>
    <col min="14071" max="14071" width="8.6640625" style="65" customWidth="1"/>
    <col min="14072" max="14072" width="8.1640625" style="65" customWidth="1"/>
    <col min="14073" max="14073" width="7.83203125" style="65" customWidth="1"/>
    <col min="14074" max="14074" width="7.5" style="65" customWidth="1"/>
    <col min="14075" max="14322" width="8.83203125" style="65"/>
    <col min="14323" max="14323" width="11" style="65" customWidth="1"/>
    <col min="14324" max="14324" width="18.33203125" style="65" customWidth="1"/>
    <col min="14325" max="14326" width="8.1640625" style="65" customWidth="1"/>
    <col min="14327" max="14327" width="8.6640625" style="65" customWidth="1"/>
    <col min="14328" max="14328" width="8.1640625" style="65" customWidth="1"/>
    <col min="14329" max="14329" width="7.83203125" style="65" customWidth="1"/>
    <col min="14330" max="14330" width="7.5" style="65" customWidth="1"/>
    <col min="14331" max="14578" width="8.83203125" style="65"/>
    <col min="14579" max="14579" width="11" style="65" customWidth="1"/>
    <col min="14580" max="14580" width="18.33203125" style="65" customWidth="1"/>
    <col min="14581" max="14582" width="8.1640625" style="65" customWidth="1"/>
    <col min="14583" max="14583" width="8.6640625" style="65" customWidth="1"/>
    <col min="14584" max="14584" width="8.1640625" style="65" customWidth="1"/>
    <col min="14585" max="14585" width="7.83203125" style="65" customWidth="1"/>
    <col min="14586" max="14586" width="7.5" style="65" customWidth="1"/>
    <col min="14587" max="14834" width="8.83203125" style="65"/>
    <col min="14835" max="14835" width="11" style="65" customWidth="1"/>
    <col min="14836" max="14836" width="18.33203125" style="65" customWidth="1"/>
    <col min="14837" max="14838" width="8.1640625" style="65" customWidth="1"/>
    <col min="14839" max="14839" width="8.6640625" style="65" customWidth="1"/>
    <col min="14840" max="14840" width="8.1640625" style="65" customWidth="1"/>
    <col min="14841" max="14841" width="7.83203125" style="65" customWidth="1"/>
    <col min="14842" max="14842" width="7.5" style="65" customWidth="1"/>
    <col min="14843" max="15090" width="8.83203125" style="65"/>
    <col min="15091" max="15091" width="11" style="65" customWidth="1"/>
    <col min="15092" max="15092" width="18.33203125" style="65" customWidth="1"/>
    <col min="15093" max="15094" width="8.1640625" style="65" customWidth="1"/>
    <col min="15095" max="15095" width="8.6640625" style="65" customWidth="1"/>
    <col min="15096" max="15096" width="8.1640625" style="65" customWidth="1"/>
    <col min="15097" max="15097" width="7.83203125" style="65" customWidth="1"/>
    <col min="15098" max="15098" width="7.5" style="65" customWidth="1"/>
    <col min="15099" max="15346" width="8.83203125" style="65"/>
    <col min="15347" max="15347" width="11" style="65" customWidth="1"/>
    <col min="15348" max="15348" width="18.33203125" style="65" customWidth="1"/>
    <col min="15349" max="15350" width="8.1640625" style="65" customWidth="1"/>
    <col min="15351" max="15351" width="8.6640625" style="65" customWidth="1"/>
    <col min="15352" max="15352" width="8.1640625" style="65" customWidth="1"/>
    <col min="15353" max="15353" width="7.83203125" style="65" customWidth="1"/>
    <col min="15354" max="15354" width="7.5" style="65" customWidth="1"/>
    <col min="15355" max="15602" width="8.83203125" style="65"/>
    <col min="15603" max="15603" width="11" style="65" customWidth="1"/>
    <col min="15604" max="15604" width="18.33203125" style="65" customWidth="1"/>
    <col min="15605" max="15606" width="8.1640625" style="65" customWidth="1"/>
    <col min="15607" max="15607" width="8.6640625" style="65" customWidth="1"/>
    <col min="15608" max="15608" width="8.1640625" style="65" customWidth="1"/>
    <col min="15609" max="15609" width="7.83203125" style="65" customWidth="1"/>
    <col min="15610" max="15610" width="7.5" style="65" customWidth="1"/>
    <col min="15611" max="15858" width="8.83203125" style="65"/>
    <col min="15859" max="15859" width="11" style="65" customWidth="1"/>
    <col min="15860" max="15860" width="18.33203125" style="65" customWidth="1"/>
    <col min="15861" max="15862" width="8.1640625" style="65" customWidth="1"/>
    <col min="15863" max="15863" width="8.6640625" style="65" customWidth="1"/>
    <col min="15864" max="15864" width="8.1640625" style="65" customWidth="1"/>
    <col min="15865" max="15865" width="7.83203125" style="65" customWidth="1"/>
    <col min="15866" max="15866" width="7.5" style="65" customWidth="1"/>
    <col min="15867" max="16114" width="8.83203125" style="65"/>
    <col min="16115" max="16115" width="11" style="65" customWidth="1"/>
    <col min="16116" max="16116" width="18.33203125" style="65" customWidth="1"/>
    <col min="16117" max="16118" width="8.1640625" style="65" customWidth="1"/>
    <col min="16119" max="16119" width="8.6640625" style="65" customWidth="1"/>
    <col min="16120" max="16120" width="8.1640625" style="65" customWidth="1"/>
    <col min="16121" max="16121" width="7.83203125" style="65" customWidth="1"/>
    <col min="16122" max="16122" width="7.5" style="65" customWidth="1"/>
    <col min="16123" max="16384" width="8.83203125" style="65"/>
  </cols>
  <sheetData>
    <row r="1" spans="1:9" s="58" customFormat="1" x14ac:dyDescent="0.2">
      <c r="A1" s="58" t="s">
        <v>160</v>
      </c>
    </row>
    <row r="3" spans="1:9" s="58" customFormat="1" x14ac:dyDescent="0.2">
      <c r="A3" s="58" t="s">
        <v>1045</v>
      </c>
    </row>
    <row r="4" spans="1:9" s="58" customFormat="1" x14ac:dyDescent="0.2">
      <c r="A4" s="58" t="s">
        <v>4838</v>
      </c>
    </row>
    <row r="5" spans="1:9" s="58" customFormat="1" x14ac:dyDescent="0.2">
      <c r="A5" s="58" t="s">
        <v>4837</v>
      </c>
    </row>
    <row r="6" spans="1:9" s="58" customFormat="1" x14ac:dyDescent="0.2">
      <c r="A6" s="58" t="s">
        <v>4839</v>
      </c>
      <c r="C6" s="288">
        <v>245000</v>
      </c>
      <c r="D6" s="288">
        <v>52500</v>
      </c>
      <c r="E6" s="288">
        <v>180000</v>
      </c>
      <c r="F6" s="288">
        <v>165000</v>
      </c>
      <c r="G6" s="288">
        <v>5000</v>
      </c>
    </row>
    <row r="7" spans="1:9" s="3" customFormat="1" ht="17" thickBot="1" x14ac:dyDescent="0.25">
      <c r="C7" s="31">
        <v>20900</v>
      </c>
      <c r="D7" s="31">
        <v>2375</v>
      </c>
      <c r="E7" s="31">
        <v>4750</v>
      </c>
      <c r="F7" s="31">
        <v>20000</v>
      </c>
      <c r="G7" s="31">
        <v>712</v>
      </c>
      <c r="H7" s="31"/>
    </row>
    <row r="8" spans="1:9" s="58" customFormat="1" ht="17" thickBot="1" x14ac:dyDescent="0.3">
      <c r="A8" s="60" t="s">
        <v>168</v>
      </c>
      <c r="B8" s="61" t="s">
        <v>169</v>
      </c>
      <c r="C8" s="32" t="s">
        <v>10</v>
      </c>
      <c r="D8" s="32" t="s">
        <v>3</v>
      </c>
      <c r="E8" s="10" t="s">
        <v>26</v>
      </c>
      <c r="F8" s="32" t="s">
        <v>14</v>
      </c>
      <c r="G8" s="32" t="s">
        <v>4</v>
      </c>
      <c r="H8" s="322"/>
    </row>
    <row r="9" spans="1:9" s="3" customFormat="1" ht="17" thickBot="1" x14ac:dyDescent="0.3">
      <c r="A9" s="28" t="s">
        <v>4774</v>
      </c>
      <c r="B9" s="14" t="s">
        <v>4776</v>
      </c>
      <c r="C9" s="74">
        <v>20</v>
      </c>
      <c r="D9" s="74">
        <v>100</v>
      </c>
      <c r="E9" s="74">
        <v>100</v>
      </c>
      <c r="F9" s="74">
        <v>12</v>
      </c>
      <c r="G9" s="74"/>
      <c r="H9" s="107"/>
      <c r="I9" s="3" t="s">
        <v>998</v>
      </c>
    </row>
    <row r="10" spans="1:9" s="3" customFormat="1" ht="17" thickBot="1" x14ac:dyDescent="0.3">
      <c r="A10" s="33" t="s">
        <v>4865</v>
      </c>
      <c r="B10" s="54"/>
      <c r="C10" s="64">
        <f>SUM(C9)</f>
        <v>20</v>
      </c>
      <c r="D10" s="64">
        <f t="shared" ref="D10:F10" si="0">SUM(D9)</f>
        <v>100</v>
      </c>
      <c r="E10" s="64">
        <f t="shared" si="0"/>
        <v>100</v>
      </c>
      <c r="F10" s="64">
        <f t="shared" si="0"/>
        <v>12</v>
      </c>
      <c r="G10" s="64"/>
      <c r="H10" s="94"/>
    </row>
    <row r="11" spans="1:9" s="58" customFormat="1" ht="17" thickBot="1" x14ac:dyDescent="0.3">
      <c r="A11" s="155"/>
      <c r="B11" s="53"/>
      <c r="C11" s="69"/>
      <c r="D11" s="69"/>
      <c r="E11" s="1323"/>
      <c r="F11" s="1323"/>
      <c r="G11" s="1323"/>
      <c r="H11" s="1323"/>
    </row>
    <row r="12" spans="1:9" s="103" customFormat="1" ht="17" thickBot="1" x14ac:dyDescent="0.3">
      <c r="A12" s="40" t="s">
        <v>5183</v>
      </c>
      <c r="B12" s="258"/>
      <c r="C12" s="86">
        <f>SUM(C10:C11)</f>
        <v>20</v>
      </c>
      <c r="D12" s="86">
        <f t="shared" ref="D12:F14" si="1">SUM(D10:D11)</f>
        <v>100</v>
      </c>
      <c r="E12" s="86">
        <f t="shared" si="1"/>
        <v>100</v>
      </c>
      <c r="F12" s="86">
        <f t="shared" si="1"/>
        <v>12</v>
      </c>
      <c r="G12" s="85"/>
      <c r="H12" s="1197"/>
    </row>
    <row r="13" spans="1:9" s="58" customFormat="1" ht="17" thickBot="1" x14ac:dyDescent="0.3">
      <c r="A13" s="155"/>
      <c r="B13" s="53"/>
      <c r="C13" s="69"/>
      <c r="D13" s="69"/>
      <c r="E13" s="1323"/>
      <c r="F13" s="1323"/>
      <c r="G13" s="1323"/>
      <c r="H13" s="1323"/>
    </row>
    <row r="14" spans="1:9" s="103" customFormat="1" ht="17" thickBot="1" x14ac:dyDescent="0.3">
      <c r="A14" s="40" t="s">
        <v>5331</v>
      </c>
      <c r="B14" s="258"/>
      <c r="C14" s="86">
        <f>SUM(C12:C13)</f>
        <v>20</v>
      </c>
      <c r="D14" s="86">
        <f t="shared" si="1"/>
        <v>100</v>
      </c>
      <c r="E14" s="86">
        <f t="shared" si="1"/>
        <v>100</v>
      </c>
      <c r="F14" s="86">
        <f t="shared" si="1"/>
        <v>12</v>
      </c>
      <c r="G14" s="85"/>
      <c r="H14" s="1197"/>
    </row>
    <row r="15" spans="1:9" ht="17" thickBot="1" x14ac:dyDescent="0.25">
      <c r="A15" s="84" t="s">
        <v>5351</v>
      </c>
      <c r="B15" s="84" t="s">
        <v>63</v>
      </c>
      <c r="C15" s="1341">
        <v>-20</v>
      </c>
      <c r="D15" s="1341">
        <v>-100</v>
      </c>
      <c r="E15" s="1341">
        <v>-100</v>
      </c>
      <c r="F15" s="1341">
        <v>-12</v>
      </c>
      <c r="G15" s="84"/>
      <c r="H15" s="84"/>
      <c r="I15" s="65" t="s">
        <v>998</v>
      </c>
    </row>
    <row r="16" spans="1:9" s="103" customFormat="1" ht="17" thickBot="1" x14ac:dyDescent="0.3">
      <c r="A16" s="40" t="s">
        <v>5463</v>
      </c>
      <c r="B16" s="258"/>
      <c r="C16" s="86">
        <f>SUM(C14:C15)</f>
        <v>0</v>
      </c>
      <c r="D16" s="86">
        <f t="shared" ref="D16:F16" si="2">SUM(D14:D15)</f>
        <v>0</v>
      </c>
      <c r="E16" s="86">
        <f t="shared" si="2"/>
        <v>0</v>
      </c>
      <c r="F16" s="86">
        <f t="shared" si="2"/>
        <v>0</v>
      </c>
      <c r="G16" s="85"/>
      <c r="H16" s="1197"/>
      <c r="I16" s="103" t="s">
        <v>2872</v>
      </c>
    </row>
    <row r="17" spans="1:10" x14ac:dyDescent="0.2">
      <c r="A17" s="84"/>
      <c r="B17" s="84"/>
      <c r="C17" s="84"/>
      <c r="D17" s="84"/>
      <c r="E17" s="84"/>
      <c r="F17" s="84"/>
      <c r="G17" s="84"/>
      <c r="H17" s="84"/>
    </row>
    <row r="18" spans="1:10" x14ac:dyDescent="0.2">
      <c r="A18" s="84"/>
      <c r="B18" s="84"/>
      <c r="C18" s="300"/>
      <c r="D18" s="300"/>
      <c r="E18" s="300"/>
      <c r="F18" s="300"/>
      <c r="G18" s="300"/>
      <c r="H18" s="84"/>
    </row>
    <row r="19" spans="1:10" x14ac:dyDescent="0.2">
      <c r="A19" s="59" t="s">
        <v>7395</v>
      </c>
      <c r="B19" s="59"/>
    </row>
    <row r="20" spans="1:10" s="105" customFormat="1" x14ac:dyDescent="0.25">
      <c r="A20" s="283" t="s">
        <v>6464</v>
      </c>
      <c r="B20" s="48"/>
      <c r="C20" s="48"/>
      <c r="D20" s="48"/>
      <c r="E20" s="48"/>
      <c r="F20" s="48"/>
      <c r="G20" s="4"/>
      <c r="H20" s="235"/>
      <c r="I20" s="235"/>
      <c r="J20" s="235"/>
    </row>
    <row r="21" spans="1:10" s="105" customFormat="1" x14ac:dyDescent="0.25">
      <c r="A21" s="283" t="s">
        <v>6465</v>
      </c>
      <c r="B21" s="284"/>
      <c r="C21" s="284"/>
      <c r="D21" s="284"/>
      <c r="E21" s="284"/>
      <c r="F21" s="284"/>
      <c r="G21" s="1491"/>
      <c r="H21" s="1492"/>
      <c r="I21" s="235"/>
      <c r="J21" s="235"/>
    </row>
    <row r="23" spans="1:10" x14ac:dyDescent="0.2">
      <c r="A23" s="1295" t="s">
        <v>4754</v>
      </c>
      <c r="B23" s="1295"/>
      <c r="C23" s="1295"/>
      <c r="D23" s="1294"/>
      <c r="E23" s="1294"/>
    </row>
    <row r="24" spans="1:10" x14ac:dyDescent="0.2">
      <c r="A24" s="1295" t="s">
        <v>4755</v>
      </c>
      <c r="B24" s="1295"/>
      <c r="C24" s="1295"/>
      <c r="D24" s="1294"/>
      <c r="E24" s="1294"/>
    </row>
    <row r="25" spans="1:10" x14ac:dyDescent="0.2">
      <c r="A25" s="1295" t="s">
        <v>4756</v>
      </c>
      <c r="B25" s="1295"/>
      <c r="C25" s="1295"/>
      <c r="D25" s="1294"/>
      <c r="E25" s="1294"/>
    </row>
  </sheetData>
  <pageMargins left="0.7" right="0.7" top="0.75" bottom="0.75" header="0.3" footer="0.3"/>
  <pageSetup orientation="portrait"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J71"/>
  <sheetViews>
    <sheetView topLeftCell="A40" workbookViewId="0">
      <selection activeCell="H56" sqref="H56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8" width="10.5" style="65" customWidth="1"/>
    <col min="9" max="9" width="13" style="65" customWidth="1"/>
    <col min="10" max="242" width="8.83203125" style="65"/>
    <col min="243" max="243" width="11" style="65" customWidth="1"/>
    <col min="244" max="244" width="18.33203125" style="65" customWidth="1"/>
    <col min="245" max="246" width="8.1640625" style="65" customWidth="1"/>
    <col min="247" max="247" width="8.6640625" style="65" customWidth="1"/>
    <col min="248" max="248" width="8.1640625" style="65" customWidth="1"/>
    <col min="249" max="249" width="7.83203125" style="65" customWidth="1"/>
    <col min="250" max="250" width="7.5" style="65" customWidth="1"/>
    <col min="251" max="498" width="8.83203125" style="65"/>
    <col min="499" max="499" width="11" style="65" customWidth="1"/>
    <col min="500" max="500" width="18.33203125" style="65" customWidth="1"/>
    <col min="501" max="502" width="8.1640625" style="65" customWidth="1"/>
    <col min="503" max="503" width="8.6640625" style="65" customWidth="1"/>
    <col min="504" max="504" width="8.1640625" style="65" customWidth="1"/>
    <col min="505" max="505" width="7.83203125" style="65" customWidth="1"/>
    <col min="506" max="506" width="7.5" style="65" customWidth="1"/>
    <col min="507" max="754" width="8.83203125" style="65"/>
    <col min="755" max="755" width="11" style="65" customWidth="1"/>
    <col min="756" max="756" width="18.33203125" style="65" customWidth="1"/>
    <col min="757" max="758" width="8.1640625" style="65" customWidth="1"/>
    <col min="759" max="759" width="8.6640625" style="65" customWidth="1"/>
    <col min="760" max="760" width="8.1640625" style="65" customWidth="1"/>
    <col min="761" max="761" width="7.83203125" style="65" customWidth="1"/>
    <col min="762" max="762" width="7.5" style="65" customWidth="1"/>
    <col min="763" max="1010" width="8.83203125" style="65"/>
    <col min="1011" max="1011" width="11" style="65" customWidth="1"/>
    <col min="1012" max="1012" width="18.33203125" style="65" customWidth="1"/>
    <col min="1013" max="1014" width="8.1640625" style="65" customWidth="1"/>
    <col min="1015" max="1015" width="8.6640625" style="65" customWidth="1"/>
    <col min="1016" max="1016" width="8.1640625" style="65" customWidth="1"/>
    <col min="1017" max="1017" width="7.83203125" style="65" customWidth="1"/>
    <col min="1018" max="1018" width="7.5" style="65" customWidth="1"/>
    <col min="1019" max="1266" width="8.83203125" style="65"/>
    <col min="1267" max="1267" width="11" style="65" customWidth="1"/>
    <col min="1268" max="1268" width="18.33203125" style="65" customWidth="1"/>
    <col min="1269" max="1270" width="8.1640625" style="65" customWidth="1"/>
    <col min="1271" max="1271" width="8.6640625" style="65" customWidth="1"/>
    <col min="1272" max="1272" width="8.1640625" style="65" customWidth="1"/>
    <col min="1273" max="1273" width="7.83203125" style="65" customWidth="1"/>
    <col min="1274" max="1274" width="7.5" style="65" customWidth="1"/>
    <col min="1275" max="1522" width="8.83203125" style="65"/>
    <col min="1523" max="1523" width="11" style="65" customWidth="1"/>
    <col min="1524" max="1524" width="18.33203125" style="65" customWidth="1"/>
    <col min="1525" max="1526" width="8.1640625" style="65" customWidth="1"/>
    <col min="1527" max="1527" width="8.6640625" style="65" customWidth="1"/>
    <col min="1528" max="1528" width="8.1640625" style="65" customWidth="1"/>
    <col min="1529" max="1529" width="7.83203125" style="65" customWidth="1"/>
    <col min="1530" max="1530" width="7.5" style="65" customWidth="1"/>
    <col min="1531" max="1778" width="8.83203125" style="65"/>
    <col min="1779" max="1779" width="11" style="65" customWidth="1"/>
    <col min="1780" max="1780" width="18.33203125" style="65" customWidth="1"/>
    <col min="1781" max="1782" width="8.1640625" style="65" customWidth="1"/>
    <col min="1783" max="1783" width="8.6640625" style="65" customWidth="1"/>
    <col min="1784" max="1784" width="8.1640625" style="65" customWidth="1"/>
    <col min="1785" max="1785" width="7.83203125" style="65" customWidth="1"/>
    <col min="1786" max="1786" width="7.5" style="65" customWidth="1"/>
    <col min="1787" max="2034" width="8.83203125" style="65"/>
    <col min="2035" max="2035" width="11" style="65" customWidth="1"/>
    <col min="2036" max="2036" width="18.33203125" style="65" customWidth="1"/>
    <col min="2037" max="2038" width="8.1640625" style="65" customWidth="1"/>
    <col min="2039" max="2039" width="8.6640625" style="65" customWidth="1"/>
    <col min="2040" max="2040" width="8.1640625" style="65" customWidth="1"/>
    <col min="2041" max="2041" width="7.83203125" style="65" customWidth="1"/>
    <col min="2042" max="2042" width="7.5" style="65" customWidth="1"/>
    <col min="2043" max="2290" width="8.83203125" style="65"/>
    <col min="2291" max="2291" width="11" style="65" customWidth="1"/>
    <col min="2292" max="2292" width="18.33203125" style="65" customWidth="1"/>
    <col min="2293" max="2294" width="8.1640625" style="65" customWidth="1"/>
    <col min="2295" max="2295" width="8.6640625" style="65" customWidth="1"/>
    <col min="2296" max="2296" width="8.1640625" style="65" customWidth="1"/>
    <col min="2297" max="2297" width="7.83203125" style="65" customWidth="1"/>
    <col min="2298" max="2298" width="7.5" style="65" customWidth="1"/>
    <col min="2299" max="2546" width="8.83203125" style="65"/>
    <col min="2547" max="2547" width="11" style="65" customWidth="1"/>
    <col min="2548" max="2548" width="18.33203125" style="65" customWidth="1"/>
    <col min="2549" max="2550" width="8.1640625" style="65" customWidth="1"/>
    <col min="2551" max="2551" width="8.6640625" style="65" customWidth="1"/>
    <col min="2552" max="2552" width="8.1640625" style="65" customWidth="1"/>
    <col min="2553" max="2553" width="7.83203125" style="65" customWidth="1"/>
    <col min="2554" max="2554" width="7.5" style="65" customWidth="1"/>
    <col min="2555" max="2802" width="8.83203125" style="65"/>
    <col min="2803" max="2803" width="11" style="65" customWidth="1"/>
    <col min="2804" max="2804" width="18.33203125" style="65" customWidth="1"/>
    <col min="2805" max="2806" width="8.1640625" style="65" customWidth="1"/>
    <col min="2807" max="2807" width="8.6640625" style="65" customWidth="1"/>
    <col min="2808" max="2808" width="8.1640625" style="65" customWidth="1"/>
    <col min="2809" max="2809" width="7.83203125" style="65" customWidth="1"/>
    <col min="2810" max="2810" width="7.5" style="65" customWidth="1"/>
    <col min="2811" max="3058" width="8.83203125" style="65"/>
    <col min="3059" max="3059" width="11" style="65" customWidth="1"/>
    <col min="3060" max="3060" width="18.33203125" style="65" customWidth="1"/>
    <col min="3061" max="3062" width="8.1640625" style="65" customWidth="1"/>
    <col min="3063" max="3063" width="8.6640625" style="65" customWidth="1"/>
    <col min="3064" max="3064" width="8.1640625" style="65" customWidth="1"/>
    <col min="3065" max="3065" width="7.83203125" style="65" customWidth="1"/>
    <col min="3066" max="3066" width="7.5" style="65" customWidth="1"/>
    <col min="3067" max="3314" width="8.83203125" style="65"/>
    <col min="3315" max="3315" width="11" style="65" customWidth="1"/>
    <col min="3316" max="3316" width="18.33203125" style="65" customWidth="1"/>
    <col min="3317" max="3318" width="8.1640625" style="65" customWidth="1"/>
    <col min="3319" max="3319" width="8.6640625" style="65" customWidth="1"/>
    <col min="3320" max="3320" width="8.1640625" style="65" customWidth="1"/>
    <col min="3321" max="3321" width="7.83203125" style="65" customWidth="1"/>
    <col min="3322" max="3322" width="7.5" style="65" customWidth="1"/>
    <col min="3323" max="3570" width="8.83203125" style="65"/>
    <col min="3571" max="3571" width="11" style="65" customWidth="1"/>
    <col min="3572" max="3572" width="18.33203125" style="65" customWidth="1"/>
    <col min="3573" max="3574" width="8.1640625" style="65" customWidth="1"/>
    <col min="3575" max="3575" width="8.6640625" style="65" customWidth="1"/>
    <col min="3576" max="3576" width="8.1640625" style="65" customWidth="1"/>
    <col min="3577" max="3577" width="7.83203125" style="65" customWidth="1"/>
    <col min="3578" max="3578" width="7.5" style="65" customWidth="1"/>
    <col min="3579" max="3826" width="8.83203125" style="65"/>
    <col min="3827" max="3827" width="11" style="65" customWidth="1"/>
    <col min="3828" max="3828" width="18.33203125" style="65" customWidth="1"/>
    <col min="3829" max="3830" width="8.1640625" style="65" customWidth="1"/>
    <col min="3831" max="3831" width="8.6640625" style="65" customWidth="1"/>
    <col min="3832" max="3832" width="8.1640625" style="65" customWidth="1"/>
    <col min="3833" max="3833" width="7.83203125" style="65" customWidth="1"/>
    <col min="3834" max="3834" width="7.5" style="65" customWidth="1"/>
    <col min="3835" max="4082" width="8.83203125" style="65"/>
    <col min="4083" max="4083" width="11" style="65" customWidth="1"/>
    <col min="4084" max="4084" width="18.33203125" style="65" customWidth="1"/>
    <col min="4085" max="4086" width="8.1640625" style="65" customWidth="1"/>
    <col min="4087" max="4087" width="8.6640625" style="65" customWidth="1"/>
    <col min="4088" max="4088" width="8.1640625" style="65" customWidth="1"/>
    <col min="4089" max="4089" width="7.83203125" style="65" customWidth="1"/>
    <col min="4090" max="4090" width="7.5" style="65" customWidth="1"/>
    <col min="4091" max="4338" width="8.83203125" style="65"/>
    <col min="4339" max="4339" width="11" style="65" customWidth="1"/>
    <col min="4340" max="4340" width="18.33203125" style="65" customWidth="1"/>
    <col min="4341" max="4342" width="8.1640625" style="65" customWidth="1"/>
    <col min="4343" max="4343" width="8.6640625" style="65" customWidth="1"/>
    <col min="4344" max="4344" width="8.1640625" style="65" customWidth="1"/>
    <col min="4345" max="4345" width="7.83203125" style="65" customWidth="1"/>
    <col min="4346" max="4346" width="7.5" style="65" customWidth="1"/>
    <col min="4347" max="4594" width="8.83203125" style="65"/>
    <col min="4595" max="4595" width="11" style="65" customWidth="1"/>
    <col min="4596" max="4596" width="18.33203125" style="65" customWidth="1"/>
    <col min="4597" max="4598" width="8.1640625" style="65" customWidth="1"/>
    <col min="4599" max="4599" width="8.6640625" style="65" customWidth="1"/>
    <col min="4600" max="4600" width="8.1640625" style="65" customWidth="1"/>
    <col min="4601" max="4601" width="7.83203125" style="65" customWidth="1"/>
    <col min="4602" max="4602" width="7.5" style="65" customWidth="1"/>
    <col min="4603" max="4850" width="8.83203125" style="65"/>
    <col min="4851" max="4851" width="11" style="65" customWidth="1"/>
    <col min="4852" max="4852" width="18.33203125" style="65" customWidth="1"/>
    <col min="4853" max="4854" width="8.1640625" style="65" customWidth="1"/>
    <col min="4855" max="4855" width="8.6640625" style="65" customWidth="1"/>
    <col min="4856" max="4856" width="8.1640625" style="65" customWidth="1"/>
    <col min="4857" max="4857" width="7.83203125" style="65" customWidth="1"/>
    <col min="4858" max="4858" width="7.5" style="65" customWidth="1"/>
    <col min="4859" max="5106" width="8.83203125" style="65"/>
    <col min="5107" max="5107" width="11" style="65" customWidth="1"/>
    <col min="5108" max="5108" width="18.33203125" style="65" customWidth="1"/>
    <col min="5109" max="5110" width="8.1640625" style="65" customWidth="1"/>
    <col min="5111" max="5111" width="8.6640625" style="65" customWidth="1"/>
    <col min="5112" max="5112" width="8.1640625" style="65" customWidth="1"/>
    <col min="5113" max="5113" width="7.83203125" style="65" customWidth="1"/>
    <col min="5114" max="5114" width="7.5" style="65" customWidth="1"/>
    <col min="5115" max="5362" width="8.83203125" style="65"/>
    <col min="5363" max="5363" width="11" style="65" customWidth="1"/>
    <col min="5364" max="5364" width="18.33203125" style="65" customWidth="1"/>
    <col min="5365" max="5366" width="8.1640625" style="65" customWidth="1"/>
    <col min="5367" max="5367" width="8.6640625" style="65" customWidth="1"/>
    <col min="5368" max="5368" width="8.1640625" style="65" customWidth="1"/>
    <col min="5369" max="5369" width="7.83203125" style="65" customWidth="1"/>
    <col min="5370" max="5370" width="7.5" style="65" customWidth="1"/>
    <col min="5371" max="5618" width="8.83203125" style="65"/>
    <col min="5619" max="5619" width="11" style="65" customWidth="1"/>
    <col min="5620" max="5620" width="18.33203125" style="65" customWidth="1"/>
    <col min="5621" max="5622" width="8.1640625" style="65" customWidth="1"/>
    <col min="5623" max="5623" width="8.6640625" style="65" customWidth="1"/>
    <col min="5624" max="5624" width="8.1640625" style="65" customWidth="1"/>
    <col min="5625" max="5625" width="7.83203125" style="65" customWidth="1"/>
    <col min="5626" max="5626" width="7.5" style="65" customWidth="1"/>
    <col min="5627" max="5874" width="8.83203125" style="65"/>
    <col min="5875" max="5875" width="11" style="65" customWidth="1"/>
    <col min="5876" max="5876" width="18.33203125" style="65" customWidth="1"/>
    <col min="5877" max="5878" width="8.1640625" style="65" customWidth="1"/>
    <col min="5879" max="5879" width="8.6640625" style="65" customWidth="1"/>
    <col min="5880" max="5880" width="8.1640625" style="65" customWidth="1"/>
    <col min="5881" max="5881" width="7.83203125" style="65" customWidth="1"/>
    <col min="5882" max="5882" width="7.5" style="65" customWidth="1"/>
    <col min="5883" max="6130" width="8.83203125" style="65"/>
    <col min="6131" max="6131" width="11" style="65" customWidth="1"/>
    <col min="6132" max="6132" width="18.33203125" style="65" customWidth="1"/>
    <col min="6133" max="6134" width="8.1640625" style="65" customWidth="1"/>
    <col min="6135" max="6135" width="8.6640625" style="65" customWidth="1"/>
    <col min="6136" max="6136" width="8.1640625" style="65" customWidth="1"/>
    <col min="6137" max="6137" width="7.83203125" style="65" customWidth="1"/>
    <col min="6138" max="6138" width="7.5" style="65" customWidth="1"/>
    <col min="6139" max="6386" width="8.83203125" style="65"/>
    <col min="6387" max="6387" width="11" style="65" customWidth="1"/>
    <col min="6388" max="6388" width="18.33203125" style="65" customWidth="1"/>
    <col min="6389" max="6390" width="8.1640625" style="65" customWidth="1"/>
    <col min="6391" max="6391" width="8.6640625" style="65" customWidth="1"/>
    <col min="6392" max="6392" width="8.1640625" style="65" customWidth="1"/>
    <col min="6393" max="6393" width="7.83203125" style="65" customWidth="1"/>
    <col min="6394" max="6394" width="7.5" style="65" customWidth="1"/>
    <col min="6395" max="6642" width="8.83203125" style="65"/>
    <col min="6643" max="6643" width="11" style="65" customWidth="1"/>
    <col min="6644" max="6644" width="18.33203125" style="65" customWidth="1"/>
    <col min="6645" max="6646" width="8.1640625" style="65" customWidth="1"/>
    <col min="6647" max="6647" width="8.6640625" style="65" customWidth="1"/>
    <col min="6648" max="6648" width="8.1640625" style="65" customWidth="1"/>
    <col min="6649" max="6649" width="7.83203125" style="65" customWidth="1"/>
    <col min="6650" max="6650" width="7.5" style="65" customWidth="1"/>
    <col min="6651" max="6898" width="8.83203125" style="65"/>
    <col min="6899" max="6899" width="11" style="65" customWidth="1"/>
    <col min="6900" max="6900" width="18.33203125" style="65" customWidth="1"/>
    <col min="6901" max="6902" width="8.1640625" style="65" customWidth="1"/>
    <col min="6903" max="6903" width="8.6640625" style="65" customWidth="1"/>
    <col min="6904" max="6904" width="8.1640625" style="65" customWidth="1"/>
    <col min="6905" max="6905" width="7.83203125" style="65" customWidth="1"/>
    <col min="6906" max="6906" width="7.5" style="65" customWidth="1"/>
    <col min="6907" max="7154" width="8.83203125" style="65"/>
    <col min="7155" max="7155" width="11" style="65" customWidth="1"/>
    <col min="7156" max="7156" width="18.33203125" style="65" customWidth="1"/>
    <col min="7157" max="7158" width="8.1640625" style="65" customWidth="1"/>
    <col min="7159" max="7159" width="8.6640625" style="65" customWidth="1"/>
    <col min="7160" max="7160" width="8.1640625" style="65" customWidth="1"/>
    <col min="7161" max="7161" width="7.83203125" style="65" customWidth="1"/>
    <col min="7162" max="7162" width="7.5" style="65" customWidth="1"/>
    <col min="7163" max="7410" width="8.83203125" style="65"/>
    <col min="7411" max="7411" width="11" style="65" customWidth="1"/>
    <col min="7412" max="7412" width="18.33203125" style="65" customWidth="1"/>
    <col min="7413" max="7414" width="8.1640625" style="65" customWidth="1"/>
    <col min="7415" max="7415" width="8.6640625" style="65" customWidth="1"/>
    <col min="7416" max="7416" width="8.1640625" style="65" customWidth="1"/>
    <col min="7417" max="7417" width="7.83203125" style="65" customWidth="1"/>
    <col min="7418" max="7418" width="7.5" style="65" customWidth="1"/>
    <col min="7419" max="7666" width="8.83203125" style="65"/>
    <col min="7667" max="7667" width="11" style="65" customWidth="1"/>
    <col min="7668" max="7668" width="18.33203125" style="65" customWidth="1"/>
    <col min="7669" max="7670" width="8.1640625" style="65" customWidth="1"/>
    <col min="7671" max="7671" width="8.6640625" style="65" customWidth="1"/>
    <col min="7672" max="7672" width="8.1640625" style="65" customWidth="1"/>
    <col min="7673" max="7673" width="7.83203125" style="65" customWidth="1"/>
    <col min="7674" max="7674" width="7.5" style="65" customWidth="1"/>
    <col min="7675" max="7922" width="8.83203125" style="65"/>
    <col min="7923" max="7923" width="11" style="65" customWidth="1"/>
    <col min="7924" max="7924" width="18.33203125" style="65" customWidth="1"/>
    <col min="7925" max="7926" width="8.1640625" style="65" customWidth="1"/>
    <col min="7927" max="7927" width="8.6640625" style="65" customWidth="1"/>
    <col min="7928" max="7928" width="8.1640625" style="65" customWidth="1"/>
    <col min="7929" max="7929" width="7.83203125" style="65" customWidth="1"/>
    <col min="7930" max="7930" width="7.5" style="65" customWidth="1"/>
    <col min="7931" max="8178" width="8.83203125" style="65"/>
    <col min="8179" max="8179" width="11" style="65" customWidth="1"/>
    <col min="8180" max="8180" width="18.33203125" style="65" customWidth="1"/>
    <col min="8181" max="8182" width="8.1640625" style="65" customWidth="1"/>
    <col min="8183" max="8183" width="8.6640625" style="65" customWidth="1"/>
    <col min="8184" max="8184" width="8.1640625" style="65" customWidth="1"/>
    <col min="8185" max="8185" width="7.83203125" style="65" customWidth="1"/>
    <col min="8186" max="8186" width="7.5" style="65" customWidth="1"/>
    <col min="8187" max="8434" width="8.83203125" style="65"/>
    <col min="8435" max="8435" width="11" style="65" customWidth="1"/>
    <col min="8436" max="8436" width="18.33203125" style="65" customWidth="1"/>
    <col min="8437" max="8438" width="8.1640625" style="65" customWidth="1"/>
    <col min="8439" max="8439" width="8.6640625" style="65" customWidth="1"/>
    <col min="8440" max="8440" width="8.1640625" style="65" customWidth="1"/>
    <col min="8441" max="8441" width="7.83203125" style="65" customWidth="1"/>
    <col min="8442" max="8442" width="7.5" style="65" customWidth="1"/>
    <col min="8443" max="8690" width="8.83203125" style="65"/>
    <col min="8691" max="8691" width="11" style="65" customWidth="1"/>
    <col min="8692" max="8692" width="18.33203125" style="65" customWidth="1"/>
    <col min="8693" max="8694" width="8.1640625" style="65" customWidth="1"/>
    <col min="8695" max="8695" width="8.6640625" style="65" customWidth="1"/>
    <col min="8696" max="8696" width="8.1640625" style="65" customWidth="1"/>
    <col min="8697" max="8697" width="7.83203125" style="65" customWidth="1"/>
    <col min="8698" max="8698" width="7.5" style="65" customWidth="1"/>
    <col min="8699" max="8946" width="8.83203125" style="65"/>
    <col min="8947" max="8947" width="11" style="65" customWidth="1"/>
    <col min="8948" max="8948" width="18.33203125" style="65" customWidth="1"/>
    <col min="8949" max="8950" width="8.1640625" style="65" customWidth="1"/>
    <col min="8951" max="8951" width="8.6640625" style="65" customWidth="1"/>
    <col min="8952" max="8952" width="8.1640625" style="65" customWidth="1"/>
    <col min="8953" max="8953" width="7.83203125" style="65" customWidth="1"/>
    <col min="8954" max="8954" width="7.5" style="65" customWidth="1"/>
    <col min="8955" max="9202" width="8.83203125" style="65"/>
    <col min="9203" max="9203" width="11" style="65" customWidth="1"/>
    <col min="9204" max="9204" width="18.33203125" style="65" customWidth="1"/>
    <col min="9205" max="9206" width="8.1640625" style="65" customWidth="1"/>
    <col min="9207" max="9207" width="8.6640625" style="65" customWidth="1"/>
    <col min="9208" max="9208" width="8.1640625" style="65" customWidth="1"/>
    <col min="9209" max="9209" width="7.83203125" style="65" customWidth="1"/>
    <col min="9210" max="9210" width="7.5" style="65" customWidth="1"/>
    <col min="9211" max="9458" width="8.83203125" style="65"/>
    <col min="9459" max="9459" width="11" style="65" customWidth="1"/>
    <col min="9460" max="9460" width="18.33203125" style="65" customWidth="1"/>
    <col min="9461" max="9462" width="8.1640625" style="65" customWidth="1"/>
    <col min="9463" max="9463" width="8.6640625" style="65" customWidth="1"/>
    <col min="9464" max="9464" width="8.1640625" style="65" customWidth="1"/>
    <col min="9465" max="9465" width="7.83203125" style="65" customWidth="1"/>
    <col min="9466" max="9466" width="7.5" style="65" customWidth="1"/>
    <col min="9467" max="9714" width="8.83203125" style="65"/>
    <col min="9715" max="9715" width="11" style="65" customWidth="1"/>
    <col min="9716" max="9716" width="18.33203125" style="65" customWidth="1"/>
    <col min="9717" max="9718" width="8.1640625" style="65" customWidth="1"/>
    <col min="9719" max="9719" width="8.6640625" style="65" customWidth="1"/>
    <col min="9720" max="9720" width="8.1640625" style="65" customWidth="1"/>
    <col min="9721" max="9721" width="7.83203125" style="65" customWidth="1"/>
    <col min="9722" max="9722" width="7.5" style="65" customWidth="1"/>
    <col min="9723" max="9970" width="8.83203125" style="65"/>
    <col min="9971" max="9971" width="11" style="65" customWidth="1"/>
    <col min="9972" max="9972" width="18.33203125" style="65" customWidth="1"/>
    <col min="9973" max="9974" width="8.1640625" style="65" customWidth="1"/>
    <col min="9975" max="9975" width="8.6640625" style="65" customWidth="1"/>
    <col min="9976" max="9976" width="8.1640625" style="65" customWidth="1"/>
    <col min="9977" max="9977" width="7.83203125" style="65" customWidth="1"/>
    <col min="9978" max="9978" width="7.5" style="65" customWidth="1"/>
    <col min="9979" max="10226" width="8.83203125" style="65"/>
    <col min="10227" max="10227" width="11" style="65" customWidth="1"/>
    <col min="10228" max="10228" width="18.33203125" style="65" customWidth="1"/>
    <col min="10229" max="10230" width="8.1640625" style="65" customWidth="1"/>
    <col min="10231" max="10231" width="8.6640625" style="65" customWidth="1"/>
    <col min="10232" max="10232" width="8.1640625" style="65" customWidth="1"/>
    <col min="10233" max="10233" width="7.83203125" style="65" customWidth="1"/>
    <col min="10234" max="10234" width="7.5" style="65" customWidth="1"/>
    <col min="10235" max="10482" width="8.83203125" style="65"/>
    <col min="10483" max="10483" width="11" style="65" customWidth="1"/>
    <col min="10484" max="10484" width="18.33203125" style="65" customWidth="1"/>
    <col min="10485" max="10486" width="8.1640625" style="65" customWidth="1"/>
    <col min="10487" max="10487" width="8.6640625" style="65" customWidth="1"/>
    <col min="10488" max="10488" width="8.1640625" style="65" customWidth="1"/>
    <col min="10489" max="10489" width="7.83203125" style="65" customWidth="1"/>
    <col min="10490" max="10490" width="7.5" style="65" customWidth="1"/>
    <col min="10491" max="10738" width="8.83203125" style="65"/>
    <col min="10739" max="10739" width="11" style="65" customWidth="1"/>
    <col min="10740" max="10740" width="18.33203125" style="65" customWidth="1"/>
    <col min="10741" max="10742" width="8.1640625" style="65" customWidth="1"/>
    <col min="10743" max="10743" width="8.6640625" style="65" customWidth="1"/>
    <col min="10744" max="10744" width="8.1640625" style="65" customWidth="1"/>
    <col min="10745" max="10745" width="7.83203125" style="65" customWidth="1"/>
    <col min="10746" max="10746" width="7.5" style="65" customWidth="1"/>
    <col min="10747" max="10994" width="8.83203125" style="65"/>
    <col min="10995" max="10995" width="11" style="65" customWidth="1"/>
    <col min="10996" max="10996" width="18.33203125" style="65" customWidth="1"/>
    <col min="10997" max="10998" width="8.1640625" style="65" customWidth="1"/>
    <col min="10999" max="10999" width="8.6640625" style="65" customWidth="1"/>
    <col min="11000" max="11000" width="8.1640625" style="65" customWidth="1"/>
    <col min="11001" max="11001" width="7.83203125" style="65" customWidth="1"/>
    <col min="11002" max="11002" width="7.5" style="65" customWidth="1"/>
    <col min="11003" max="11250" width="8.83203125" style="65"/>
    <col min="11251" max="11251" width="11" style="65" customWidth="1"/>
    <col min="11252" max="11252" width="18.33203125" style="65" customWidth="1"/>
    <col min="11253" max="11254" width="8.1640625" style="65" customWidth="1"/>
    <col min="11255" max="11255" width="8.6640625" style="65" customWidth="1"/>
    <col min="11256" max="11256" width="8.1640625" style="65" customWidth="1"/>
    <col min="11257" max="11257" width="7.83203125" style="65" customWidth="1"/>
    <col min="11258" max="11258" width="7.5" style="65" customWidth="1"/>
    <col min="11259" max="11506" width="8.83203125" style="65"/>
    <col min="11507" max="11507" width="11" style="65" customWidth="1"/>
    <col min="11508" max="11508" width="18.33203125" style="65" customWidth="1"/>
    <col min="11509" max="11510" width="8.1640625" style="65" customWidth="1"/>
    <col min="11511" max="11511" width="8.6640625" style="65" customWidth="1"/>
    <col min="11512" max="11512" width="8.1640625" style="65" customWidth="1"/>
    <col min="11513" max="11513" width="7.83203125" style="65" customWidth="1"/>
    <col min="11514" max="11514" width="7.5" style="65" customWidth="1"/>
    <col min="11515" max="11762" width="8.83203125" style="65"/>
    <col min="11763" max="11763" width="11" style="65" customWidth="1"/>
    <col min="11764" max="11764" width="18.33203125" style="65" customWidth="1"/>
    <col min="11765" max="11766" width="8.1640625" style="65" customWidth="1"/>
    <col min="11767" max="11767" width="8.6640625" style="65" customWidth="1"/>
    <col min="11768" max="11768" width="8.1640625" style="65" customWidth="1"/>
    <col min="11769" max="11769" width="7.83203125" style="65" customWidth="1"/>
    <col min="11770" max="11770" width="7.5" style="65" customWidth="1"/>
    <col min="11771" max="12018" width="8.83203125" style="65"/>
    <col min="12019" max="12019" width="11" style="65" customWidth="1"/>
    <col min="12020" max="12020" width="18.33203125" style="65" customWidth="1"/>
    <col min="12021" max="12022" width="8.1640625" style="65" customWidth="1"/>
    <col min="12023" max="12023" width="8.6640625" style="65" customWidth="1"/>
    <col min="12024" max="12024" width="8.1640625" style="65" customWidth="1"/>
    <col min="12025" max="12025" width="7.83203125" style="65" customWidth="1"/>
    <col min="12026" max="12026" width="7.5" style="65" customWidth="1"/>
    <col min="12027" max="12274" width="8.83203125" style="65"/>
    <col min="12275" max="12275" width="11" style="65" customWidth="1"/>
    <col min="12276" max="12276" width="18.33203125" style="65" customWidth="1"/>
    <col min="12277" max="12278" width="8.1640625" style="65" customWidth="1"/>
    <col min="12279" max="12279" width="8.6640625" style="65" customWidth="1"/>
    <col min="12280" max="12280" width="8.1640625" style="65" customWidth="1"/>
    <col min="12281" max="12281" width="7.83203125" style="65" customWidth="1"/>
    <col min="12282" max="12282" width="7.5" style="65" customWidth="1"/>
    <col min="12283" max="12530" width="8.83203125" style="65"/>
    <col min="12531" max="12531" width="11" style="65" customWidth="1"/>
    <col min="12532" max="12532" width="18.33203125" style="65" customWidth="1"/>
    <col min="12533" max="12534" width="8.1640625" style="65" customWidth="1"/>
    <col min="12535" max="12535" width="8.6640625" style="65" customWidth="1"/>
    <col min="12536" max="12536" width="8.1640625" style="65" customWidth="1"/>
    <col min="12537" max="12537" width="7.83203125" style="65" customWidth="1"/>
    <col min="12538" max="12538" width="7.5" style="65" customWidth="1"/>
    <col min="12539" max="12786" width="8.83203125" style="65"/>
    <col min="12787" max="12787" width="11" style="65" customWidth="1"/>
    <col min="12788" max="12788" width="18.33203125" style="65" customWidth="1"/>
    <col min="12789" max="12790" width="8.1640625" style="65" customWidth="1"/>
    <col min="12791" max="12791" width="8.6640625" style="65" customWidth="1"/>
    <col min="12792" max="12792" width="8.1640625" style="65" customWidth="1"/>
    <col min="12793" max="12793" width="7.83203125" style="65" customWidth="1"/>
    <col min="12794" max="12794" width="7.5" style="65" customWidth="1"/>
    <col min="12795" max="13042" width="8.83203125" style="65"/>
    <col min="13043" max="13043" width="11" style="65" customWidth="1"/>
    <col min="13044" max="13044" width="18.33203125" style="65" customWidth="1"/>
    <col min="13045" max="13046" width="8.1640625" style="65" customWidth="1"/>
    <col min="13047" max="13047" width="8.6640625" style="65" customWidth="1"/>
    <col min="13048" max="13048" width="8.1640625" style="65" customWidth="1"/>
    <col min="13049" max="13049" width="7.83203125" style="65" customWidth="1"/>
    <col min="13050" max="13050" width="7.5" style="65" customWidth="1"/>
    <col min="13051" max="13298" width="8.83203125" style="65"/>
    <col min="13299" max="13299" width="11" style="65" customWidth="1"/>
    <col min="13300" max="13300" width="18.33203125" style="65" customWidth="1"/>
    <col min="13301" max="13302" width="8.1640625" style="65" customWidth="1"/>
    <col min="13303" max="13303" width="8.6640625" style="65" customWidth="1"/>
    <col min="13304" max="13304" width="8.1640625" style="65" customWidth="1"/>
    <col min="13305" max="13305" width="7.83203125" style="65" customWidth="1"/>
    <col min="13306" max="13306" width="7.5" style="65" customWidth="1"/>
    <col min="13307" max="13554" width="8.83203125" style="65"/>
    <col min="13555" max="13555" width="11" style="65" customWidth="1"/>
    <col min="13556" max="13556" width="18.33203125" style="65" customWidth="1"/>
    <col min="13557" max="13558" width="8.1640625" style="65" customWidth="1"/>
    <col min="13559" max="13559" width="8.6640625" style="65" customWidth="1"/>
    <col min="13560" max="13560" width="8.1640625" style="65" customWidth="1"/>
    <col min="13561" max="13561" width="7.83203125" style="65" customWidth="1"/>
    <col min="13562" max="13562" width="7.5" style="65" customWidth="1"/>
    <col min="13563" max="13810" width="8.83203125" style="65"/>
    <col min="13811" max="13811" width="11" style="65" customWidth="1"/>
    <col min="13812" max="13812" width="18.33203125" style="65" customWidth="1"/>
    <col min="13813" max="13814" width="8.1640625" style="65" customWidth="1"/>
    <col min="13815" max="13815" width="8.6640625" style="65" customWidth="1"/>
    <col min="13816" max="13816" width="8.1640625" style="65" customWidth="1"/>
    <col min="13817" max="13817" width="7.83203125" style="65" customWidth="1"/>
    <col min="13818" max="13818" width="7.5" style="65" customWidth="1"/>
    <col min="13819" max="14066" width="8.83203125" style="65"/>
    <col min="14067" max="14067" width="11" style="65" customWidth="1"/>
    <col min="14068" max="14068" width="18.33203125" style="65" customWidth="1"/>
    <col min="14069" max="14070" width="8.1640625" style="65" customWidth="1"/>
    <col min="14071" max="14071" width="8.6640625" style="65" customWidth="1"/>
    <col min="14072" max="14072" width="8.1640625" style="65" customWidth="1"/>
    <col min="14073" max="14073" width="7.83203125" style="65" customWidth="1"/>
    <col min="14074" max="14074" width="7.5" style="65" customWidth="1"/>
    <col min="14075" max="14322" width="8.83203125" style="65"/>
    <col min="14323" max="14323" width="11" style="65" customWidth="1"/>
    <col min="14324" max="14324" width="18.33203125" style="65" customWidth="1"/>
    <col min="14325" max="14326" width="8.1640625" style="65" customWidth="1"/>
    <col min="14327" max="14327" width="8.6640625" style="65" customWidth="1"/>
    <col min="14328" max="14328" width="8.1640625" style="65" customWidth="1"/>
    <col min="14329" max="14329" width="7.83203125" style="65" customWidth="1"/>
    <col min="14330" max="14330" width="7.5" style="65" customWidth="1"/>
    <col min="14331" max="14578" width="8.83203125" style="65"/>
    <col min="14579" max="14579" width="11" style="65" customWidth="1"/>
    <col min="14580" max="14580" width="18.33203125" style="65" customWidth="1"/>
    <col min="14581" max="14582" width="8.1640625" style="65" customWidth="1"/>
    <col min="14583" max="14583" width="8.6640625" style="65" customWidth="1"/>
    <col min="14584" max="14584" width="8.1640625" style="65" customWidth="1"/>
    <col min="14585" max="14585" width="7.83203125" style="65" customWidth="1"/>
    <col min="14586" max="14586" width="7.5" style="65" customWidth="1"/>
    <col min="14587" max="14834" width="8.83203125" style="65"/>
    <col min="14835" max="14835" width="11" style="65" customWidth="1"/>
    <col min="14836" max="14836" width="18.33203125" style="65" customWidth="1"/>
    <col min="14837" max="14838" width="8.1640625" style="65" customWidth="1"/>
    <col min="14839" max="14839" width="8.6640625" style="65" customWidth="1"/>
    <col min="14840" max="14840" width="8.1640625" style="65" customWidth="1"/>
    <col min="14841" max="14841" width="7.83203125" style="65" customWidth="1"/>
    <col min="14842" max="14842" width="7.5" style="65" customWidth="1"/>
    <col min="14843" max="15090" width="8.83203125" style="65"/>
    <col min="15091" max="15091" width="11" style="65" customWidth="1"/>
    <col min="15092" max="15092" width="18.33203125" style="65" customWidth="1"/>
    <col min="15093" max="15094" width="8.1640625" style="65" customWidth="1"/>
    <col min="15095" max="15095" width="8.6640625" style="65" customWidth="1"/>
    <col min="15096" max="15096" width="8.1640625" style="65" customWidth="1"/>
    <col min="15097" max="15097" width="7.83203125" style="65" customWidth="1"/>
    <col min="15098" max="15098" width="7.5" style="65" customWidth="1"/>
    <col min="15099" max="15346" width="8.83203125" style="65"/>
    <col min="15347" max="15347" width="11" style="65" customWidth="1"/>
    <col min="15348" max="15348" width="18.33203125" style="65" customWidth="1"/>
    <col min="15349" max="15350" width="8.1640625" style="65" customWidth="1"/>
    <col min="15351" max="15351" width="8.6640625" style="65" customWidth="1"/>
    <col min="15352" max="15352" width="8.1640625" style="65" customWidth="1"/>
    <col min="15353" max="15353" width="7.83203125" style="65" customWidth="1"/>
    <col min="15354" max="15354" width="7.5" style="65" customWidth="1"/>
    <col min="15355" max="15602" width="8.83203125" style="65"/>
    <col min="15603" max="15603" width="11" style="65" customWidth="1"/>
    <col min="15604" max="15604" width="18.33203125" style="65" customWidth="1"/>
    <col min="15605" max="15606" width="8.1640625" style="65" customWidth="1"/>
    <col min="15607" max="15607" width="8.6640625" style="65" customWidth="1"/>
    <col min="15608" max="15608" width="8.1640625" style="65" customWidth="1"/>
    <col min="15609" max="15609" width="7.83203125" style="65" customWidth="1"/>
    <col min="15610" max="15610" width="7.5" style="65" customWidth="1"/>
    <col min="15611" max="15858" width="8.83203125" style="65"/>
    <col min="15859" max="15859" width="11" style="65" customWidth="1"/>
    <col min="15860" max="15860" width="18.33203125" style="65" customWidth="1"/>
    <col min="15861" max="15862" width="8.1640625" style="65" customWidth="1"/>
    <col min="15863" max="15863" width="8.6640625" style="65" customWidth="1"/>
    <col min="15864" max="15864" width="8.1640625" style="65" customWidth="1"/>
    <col min="15865" max="15865" width="7.83203125" style="65" customWidth="1"/>
    <col min="15866" max="15866" width="7.5" style="65" customWidth="1"/>
    <col min="15867" max="16114" width="8.83203125" style="65"/>
    <col min="16115" max="16115" width="11" style="65" customWidth="1"/>
    <col min="16116" max="16116" width="18.33203125" style="65" customWidth="1"/>
    <col min="16117" max="16118" width="8.1640625" style="65" customWidth="1"/>
    <col min="16119" max="16119" width="8.6640625" style="65" customWidth="1"/>
    <col min="16120" max="16120" width="8.1640625" style="65" customWidth="1"/>
    <col min="16121" max="16121" width="7.83203125" style="65" customWidth="1"/>
    <col min="16122" max="16122" width="7.5" style="65" customWidth="1"/>
    <col min="16123" max="16384" width="8.83203125" style="65"/>
  </cols>
  <sheetData>
    <row r="1" spans="1:10" s="58" customFormat="1" x14ac:dyDescent="0.2">
      <c r="A1" s="58" t="s">
        <v>160</v>
      </c>
    </row>
    <row r="3" spans="1:10" s="58" customFormat="1" x14ac:dyDescent="0.2">
      <c r="A3" s="58" t="s">
        <v>954</v>
      </c>
    </row>
    <row r="4" spans="1:10" s="58" customFormat="1" x14ac:dyDescent="0.2">
      <c r="A4" s="58" t="s">
        <v>4750</v>
      </c>
    </row>
    <row r="5" spans="1:10" s="58" customFormat="1" ht="15.75" customHeight="1" x14ac:dyDescent="0.2">
      <c r="A5" s="58" t="s">
        <v>5252</v>
      </c>
    </row>
    <row r="6" spans="1:10" s="58" customFormat="1" ht="15.75" customHeight="1" x14ac:dyDescent="0.2">
      <c r="A6" s="58" t="s">
        <v>7018</v>
      </c>
    </row>
    <row r="7" spans="1:10" s="58" customFormat="1" x14ac:dyDescent="0.2">
      <c r="A7" s="58" t="s">
        <v>5251</v>
      </c>
      <c r="C7" s="288"/>
      <c r="D7" s="288"/>
      <c r="E7" s="288"/>
      <c r="F7" s="288"/>
      <c r="G7" s="288"/>
      <c r="H7" s="288"/>
    </row>
    <row r="8" spans="1:10" s="3" customFormat="1" ht="17" thickBot="1" x14ac:dyDescent="0.25">
      <c r="C8" s="31">
        <v>4750</v>
      </c>
      <c r="D8" s="31">
        <v>2375</v>
      </c>
      <c r="E8" s="31">
        <v>20900</v>
      </c>
      <c r="F8" s="31">
        <v>2375</v>
      </c>
      <c r="G8" s="31">
        <v>23000</v>
      </c>
      <c r="H8" s="31">
        <v>2375</v>
      </c>
    </row>
    <row r="9" spans="1:10" s="58" customFormat="1" ht="17" thickBot="1" x14ac:dyDescent="0.3">
      <c r="A9" s="60" t="s">
        <v>168</v>
      </c>
      <c r="B9" s="61" t="s">
        <v>169</v>
      </c>
      <c r="C9" s="10" t="s">
        <v>26</v>
      </c>
      <c r="D9" s="32" t="s">
        <v>3</v>
      </c>
      <c r="E9" s="32" t="s">
        <v>10</v>
      </c>
      <c r="F9" s="32" t="s">
        <v>27</v>
      </c>
      <c r="G9" s="32" t="s">
        <v>29</v>
      </c>
      <c r="H9" s="32" t="s">
        <v>18</v>
      </c>
    </row>
    <row r="10" spans="1:10" s="3" customFormat="1" ht="17" thickBot="1" x14ac:dyDescent="0.3">
      <c r="A10" s="28">
        <v>44749</v>
      </c>
      <c r="B10" s="14" t="s">
        <v>4751</v>
      </c>
      <c r="C10" s="74">
        <v>50</v>
      </c>
      <c r="D10" s="74">
        <v>150</v>
      </c>
      <c r="E10" s="74">
        <v>15</v>
      </c>
      <c r="F10" s="74">
        <v>50</v>
      </c>
      <c r="G10" s="74">
        <v>50</v>
      </c>
      <c r="H10" s="74"/>
      <c r="I10" s="3" t="s">
        <v>998</v>
      </c>
      <c r="J10" s="3" t="s">
        <v>3022</v>
      </c>
    </row>
    <row r="11" spans="1:10" s="58" customFormat="1" ht="17" thickBot="1" x14ac:dyDescent="0.3">
      <c r="A11" s="33" t="s">
        <v>5358</v>
      </c>
      <c r="B11" s="54"/>
      <c r="C11" s="64">
        <f>SUM(C10)</f>
        <v>50</v>
      </c>
      <c r="D11" s="64">
        <f>SUM(D10)</f>
        <v>150</v>
      </c>
      <c r="E11" s="64">
        <f t="shared" ref="E11:H11" si="0">SUM(E10)</f>
        <v>15</v>
      </c>
      <c r="F11" s="64">
        <f t="shared" si="0"/>
        <v>50</v>
      </c>
      <c r="G11" s="64">
        <f t="shared" si="0"/>
        <v>50</v>
      </c>
      <c r="H11" s="64">
        <f t="shared" si="0"/>
        <v>0</v>
      </c>
    </row>
    <row r="12" spans="1:10" s="58" customFormat="1" ht="17" thickBot="1" x14ac:dyDescent="0.3">
      <c r="A12" s="397"/>
      <c r="B12" s="397"/>
      <c r="C12" s="1354"/>
      <c r="D12" s="1354"/>
      <c r="E12" s="1354"/>
      <c r="F12" s="1354"/>
      <c r="G12" s="1354"/>
      <c r="H12" s="296"/>
    </row>
    <row r="13" spans="1:10" s="58" customFormat="1" ht="17" thickBot="1" x14ac:dyDescent="0.3">
      <c r="A13" s="33" t="s">
        <v>5359</v>
      </c>
      <c r="B13" s="54"/>
      <c r="C13" s="64">
        <f>SUM(C11:C12)</f>
        <v>50</v>
      </c>
      <c r="D13" s="64">
        <f t="shared" ref="D13:H13" si="1">SUM(D11:D12)</f>
        <v>150</v>
      </c>
      <c r="E13" s="64">
        <f t="shared" si="1"/>
        <v>15</v>
      </c>
      <c r="F13" s="64">
        <f t="shared" si="1"/>
        <v>50</v>
      </c>
      <c r="G13" s="64">
        <f t="shared" si="1"/>
        <v>50</v>
      </c>
      <c r="H13" s="64">
        <f t="shared" si="1"/>
        <v>0</v>
      </c>
    </row>
    <row r="14" spans="1:10" s="3" customFormat="1" x14ac:dyDescent="0.25">
      <c r="A14" s="12" t="s">
        <v>5189</v>
      </c>
      <c r="B14" s="13" t="s">
        <v>5218</v>
      </c>
      <c r="C14" s="38"/>
      <c r="D14" s="38">
        <v>100</v>
      </c>
      <c r="E14" s="108"/>
      <c r="F14" s="108"/>
      <c r="G14" s="108"/>
      <c r="H14" s="108"/>
      <c r="I14" s="3" t="s">
        <v>989</v>
      </c>
      <c r="J14" s="3" t="s">
        <v>3022</v>
      </c>
    </row>
    <row r="15" spans="1:10" s="3" customFormat="1" x14ac:dyDescent="0.2">
      <c r="A15" s="37">
        <v>44571</v>
      </c>
      <c r="B15" s="38" t="s">
        <v>63</v>
      </c>
      <c r="C15" s="38"/>
      <c r="D15" s="38">
        <v>-100</v>
      </c>
      <c r="E15" s="108"/>
      <c r="F15" s="108"/>
      <c r="G15" s="108"/>
      <c r="H15" s="108"/>
      <c r="I15" s="3" t="s">
        <v>989</v>
      </c>
      <c r="J15" s="3" t="s">
        <v>3022</v>
      </c>
    </row>
    <row r="16" spans="1:10" s="62" customFormat="1" ht="17" thickBot="1" x14ac:dyDescent="0.3">
      <c r="A16" s="37">
        <v>44571</v>
      </c>
      <c r="B16" s="13" t="s">
        <v>5264</v>
      </c>
      <c r="C16" s="38"/>
      <c r="D16" s="38"/>
      <c r="E16" s="38"/>
      <c r="F16" s="38"/>
      <c r="G16" s="38"/>
      <c r="H16" s="38">
        <v>100</v>
      </c>
      <c r="I16" s="3" t="s">
        <v>989</v>
      </c>
      <c r="J16" s="3" t="s">
        <v>3022</v>
      </c>
    </row>
    <row r="17" spans="1:10" s="3" customFormat="1" ht="17" thickBot="1" x14ac:dyDescent="0.3">
      <c r="A17" s="33" t="s">
        <v>5360</v>
      </c>
      <c r="B17" s="54"/>
      <c r="C17" s="64">
        <f>SUM(C13:C16)</f>
        <v>50</v>
      </c>
      <c r="D17" s="64">
        <f>SUM(D13:D16)</f>
        <v>150</v>
      </c>
      <c r="E17" s="64">
        <f t="shared" ref="E17:H17" si="2">SUM(E13:E16)</f>
        <v>15</v>
      </c>
      <c r="F17" s="64">
        <f t="shared" si="2"/>
        <v>50</v>
      </c>
      <c r="G17" s="64">
        <f t="shared" si="2"/>
        <v>50</v>
      </c>
      <c r="H17" s="64">
        <f t="shared" si="2"/>
        <v>100</v>
      </c>
    </row>
    <row r="18" spans="1:10" ht="17" thickBot="1" x14ac:dyDescent="0.25">
      <c r="A18" s="84"/>
      <c r="B18" s="84"/>
      <c r="C18" s="84"/>
      <c r="D18" s="84"/>
      <c r="E18" s="84"/>
      <c r="F18" s="84"/>
      <c r="G18" s="84"/>
      <c r="H18" s="84"/>
    </row>
    <row r="19" spans="1:10" s="3" customFormat="1" ht="17" thickBot="1" x14ac:dyDescent="0.3">
      <c r="A19" s="33" t="s">
        <v>5465</v>
      </c>
      <c r="B19" s="54"/>
      <c r="C19" s="64">
        <f>SUM(C17:C18)</f>
        <v>50</v>
      </c>
      <c r="D19" s="64">
        <f t="shared" ref="D19:H19" si="3">SUM(D17:D18)</f>
        <v>150</v>
      </c>
      <c r="E19" s="64">
        <f t="shared" si="3"/>
        <v>15</v>
      </c>
      <c r="F19" s="64">
        <f t="shared" si="3"/>
        <v>50</v>
      </c>
      <c r="G19" s="64">
        <f t="shared" si="3"/>
        <v>50</v>
      </c>
      <c r="H19" s="64">
        <f t="shared" si="3"/>
        <v>100</v>
      </c>
    </row>
    <row r="20" spans="1:10" ht="17" thickBot="1" x14ac:dyDescent="0.25">
      <c r="A20" s="298"/>
      <c r="B20" s="84"/>
      <c r="C20" s="84"/>
      <c r="D20" s="84"/>
      <c r="E20" s="84"/>
      <c r="F20" s="84"/>
      <c r="G20" s="84"/>
      <c r="H20" s="84"/>
    </row>
    <row r="21" spans="1:10" s="103" customFormat="1" ht="17" thickBot="1" x14ac:dyDescent="0.3">
      <c r="A21" s="33" t="s">
        <v>5995</v>
      </c>
      <c r="B21" s="54"/>
      <c r="C21" s="64">
        <f t="shared" ref="C21:H21" si="4">SUM(C19:C20)</f>
        <v>50</v>
      </c>
      <c r="D21" s="64">
        <f t="shared" si="4"/>
        <v>150</v>
      </c>
      <c r="E21" s="64">
        <f t="shared" si="4"/>
        <v>15</v>
      </c>
      <c r="F21" s="64">
        <f t="shared" si="4"/>
        <v>50</v>
      </c>
      <c r="G21" s="64">
        <f t="shared" si="4"/>
        <v>50</v>
      </c>
      <c r="H21" s="64">
        <f t="shared" si="4"/>
        <v>100</v>
      </c>
    </row>
    <row r="22" spans="1:10" s="62" customFormat="1" ht="17" thickBot="1" x14ac:dyDescent="0.25">
      <c r="A22" s="297">
        <v>44785</v>
      </c>
      <c r="B22" s="38" t="s">
        <v>63</v>
      </c>
      <c r="C22" s="38"/>
      <c r="D22" s="38"/>
      <c r="E22" s="38"/>
      <c r="F22" s="38"/>
      <c r="G22" s="38">
        <v>-50</v>
      </c>
      <c r="H22" s="38"/>
      <c r="I22" s="62" t="s">
        <v>998</v>
      </c>
    </row>
    <row r="23" spans="1:10" s="103" customFormat="1" ht="17" thickBot="1" x14ac:dyDescent="0.3">
      <c r="A23" s="33" t="s">
        <v>5996</v>
      </c>
      <c r="B23" s="54"/>
      <c r="C23" s="64">
        <f t="shared" ref="C23:H23" si="5">SUM(C21:C22)</f>
        <v>50</v>
      </c>
      <c r="D23" s="64">
        <f t="shared" si="5"/>
        <v>150</v>
      </c>
      <c r="E23" s="64">
        <f t="shared" si="5"/>
        <v>15</v>
      </c>
      <c r="F23" s="64">
        <f t="shared" si="5"/>
        <v>50</v>
      </c>
      <c r="G23" s="64">
        <f t="shared" si="5"/>
        <v>0</v>
      </c>
      <c r="H23" s="64">
        <f t="shared" si="5"/>
        <v>100</v>
      </c>
    </row>
    <row r="24" spans="1:10" s="103" customFormat="1" ht="17" thickBot="1" x14ac:dyDescent="0.3">
      <c r="A24" s="428"/>
      <c r="B24" s="429"/>
      <c r="C24" s="112"/>
      <c r="D24" s="112"/>
      <c r="E24" s="112"/>
      <c r="F24" s="112"/>
      <c r="G24" s="112"/>
      <c r="H24" s="112"/>
    </row>
    <row r="25" spans="1:10" s="103" customFormat="1" ht="17" thickBot="1" x14ac:dyDescent="0.3">
      <c r="A25" s="33" t="s">
        <v>6582</v>
      </c>
      <c r="B25" s="54"/>
      <c r="C25" s="64">
        <f>SUM(C23:C24)</f>
        <v>50</v>
      </c>
      <c r="D25" s="64">
        <f t="shared" ref="D25:H25" si="6">SUM(D23:D24)</f>
        <v>150</v>
      </c>
      <c r="E25" s="64">
        <f t="shared" si="6"/>
        <v>15</v>
      </c>
      <c r="F25" s="64">
        <f t="shared" si="6"/>
        <v>50</v>
      </c>
      <c r="G25" s="64">
        <f t="shared" si="6"/>
        <v>0</v>
      </c>
      <c r="H25" s="64">
        <f t="shared" si="6"/>
        <v>100</v>
      </c>
      <c r="I25" s="103" t="s">
        <v>6790</v>
      </c>
    </row>
    <row r="26" spans="1:10" s="62" customFormat="1" ht="17" thickBot="1" x14ac:dyDescent="0.3">
      <c r="A26" s="15" t="s">
        <v>6237</v>
      </c>
      <c r="B26" s="14" t="s">
        <v>6239</v>
      </c>
      <c r="C26" s="38"/>
      <c r="D26" s="38">
        <v>20</v>
      </c>
      <c r="E26" s="38"/>
      <c r="F26" s="38"/>
      <c r="G26" s="38"/>
      <c r="H26" s="38">
        <v>9</v>
      </c>
      <c r="I26" s="62" t="s">
        <v>989</v>
      </c>
      <c r="J26" s="62" t="s">
        <v>6634</v>
      </c>
    </row>
    <row r="27" spans="1:10" s="103" customFormat="1" ht="17" thickBot="1" x14ac:dyDescent="0.3">
      <c r="A27" s="33" t="s">
        <v>6583</v>
      </c>
      <c r="B27" s="54"/>
      <c r="C27" s="64">
        <f t="shared" ref="C27:H27" si="7">SUM(C25:C26)</f>
        <v>50</v>
      </c>
      <c r="D27" s="64">
        <f t="shared" si="7"/>
        <v>170</v>
      </c>
      <c r="E27" s="64">
        <f t="shared" si="7"/>
        <v>15</v>
      </c>
      <c r="F27" s="64">
        <f t="shared" si="7"/>
        <v>50</v>
      </c>
      <c r="G27" s="64">
        <f t="shared" si="7"/>
        <v>0</v>
      </c>
      <c r="H27" s="64">
        <f t="shared" si="7"/>
        <v>109</v>
      </c>
      <c r="I27" s="103" t="s">
        <v>6790</v>
      </c>
    </row>
    <row r="28" spans="1:10" s="62" customFormat="1" ht="17" thickBot="1" x14ac:dyDescent="0.3">
      <c r="A28" s="76">
        <v>45081</v>
      </c>
      <c r="B28" s="38" t="s">
        <v>63</v>
      </c>
      <c r="C28" s="38">
        <v>-25</v>
      </c>
      <c r="D28" s="38">
        <v>-33</v>
      </c>
      <c r="E28" s="38">
        <v>-4</v>
      </c>
      <c r="F28" s="38"/>
      <c r="G28" s="38"/>
      <c r="H28" s="38">
        <v>-20</v>
      </c>
      <c r="I28" s="62" t="s">
        <v>989</v>
      </c>
      <c r="J28" s="62" t="s">
        <v>6790</v>
      </c>
    </row>
    <row r="29" spans="1:10" s="103" customFormat="1" ht="17" thickBot="1" x14ac:dyDescent="0.3">
      <c r="A29" s="33" t="s">
        <v>6584</v>
      </c>
      <c r="B29" s="54"/>
      <c r="C29" s="64">
        <f>SUM(C27:C28)</f>
        <v>25</v>
      </c>
      <c r="D29" s="64">
        <f t="shared" ref="D29:H29" si="8">SUM(D27:D28)</f>
        <v>137</v>
      </c>
      <c r="E29" s="64">
        <f t="shared" si="8"/>
        <v>11</v>
      </c>
      <c r="F29" s="64">
        <f t="shared" si="8"/>
        <v>50</v>
      </c>
      <c r="G29" s="64">
        <f t="shared" si="8"/>
        <v>0</v>
      </c>
      <c r="H29" s="64">
        <f t="shared" si="8"/>
        <v>89</v>
      </c>
      <c r="I29" s="103" t="s">
        <v>6790</v>
      </c>
    </row>
    <row r="30" spans="1:10" ht="17" thickBot="1" x14ac:dyDescent="0.3">
      <c r="A30" s="80"/>
      <c r="B30" s="84"/>
      <c r="C30" s="84"/>
      <c r="D30" s="84"/>
      <c r="E30" s="84"/>
      <c r="F30" s="84"/>
      <c r="G30" s="84"/>
      <c r="H30" s="84"/>
    </row>
    <row r="31" spans="1:10" s="103" customFormat="1" ht="17" thickBot="1" x14ac:dyDescent="0.3">
      <c r="A31" s="33" t="s">
        <v>6644</v>
      </c>
      <c r="B31" s="54"/>
      <c r="C31" s="64">
        <f t="shared" ref="C31:H33" si="9">SUM(C29:C30)</f>
        <v>25</v>
      </c>
      <c r="D31" s="64">
        <f t="shared" si="9"/>
        <v>137</v>
      </c>
      <c r="E31" s="64">
        <f t="shared" si="9"/>
        <v>11</v>
      </c>
      <c r="F31" s="64">
        <f t="shared" si="9"/>
        <v>50</v>
      </c>
      <c r="G31" s="64">
        <f t="shared" si="9"/>
        <v>0</v>
      </c>
      <c r="H31" s="64">
        <f t="shared" si="9"/>
        <v>89</v>
      </c>
      <c r="I31" s="103" t="s">
        <v>6790</v>
      </c>
    </row>
    <row r="32" spans="1:10" ht="17" thickBot="1" x14ac:dyDescent="0.3">
      <c r="A32" s="80"/>
      <c r="B32" s="84"/>
      <c r="C32" s="84"/>
      <c r="D32" s="84"/>
      <c r="E32" s="84"/>
      <c r="F32" s="84"/>
      <c r="G32" s="84"/>
      <c r="H32" s="84"/>
    </row>
    <row r="33" spans="1:10" s="103" customFormat="1" ht="18" customHeight="1" thickBot="1" x14ac:dyDescent="0.3">
      <c r="A33" s="33" t="s">
        <v>6888</v>
      </c>
      <c r="B33" s="54"/>
      <c r="C33" s="64">
        <f t="shared" si="9"/>
        <v>25</v>
      </c>
      <c r="D33" s="64">
        <f t="shared" si="9"/>
        <v>137</v>
      </c>
      <c r="E33" s="64">
        <f t="shared" si="9"/>
        <v>11</v>
      </c>
      <c r="F33" s="64">
        <f t="shared" si="9"/>
        <v>50</v>
      </c>
      <c r="G33" s="64">
        <f t="shared" si="9"/>
        <v>0</v>
      </c>
      <c r="H33" s="64">
        <f t="shared" si="9"/>
        <v>89</v>
      </c>
      <c r="I33" s="103" t="s">
        <v>6790</v>
      </c>
    </row>
    <row r="34" spans="1:10" ht="17" thickBot="1" x14ac:dyDescent="0.25">
      <c r="A34" s="84"/>
      <c r="B34" s="84"/>
      <c r="C34" s="84"/>
      <c r="D34" s="84"/>
      <c r="E34" s="84"/>
      <c r="F34" s="84"/>
      <c r="G34" s="84"/>
      <c r="H34" s="84"/>
    </row>
    <row r="35" spans="1:10" s="103" customFormat="1" ht="17" thickBot="1" x14ac:dyDescent="0.3">
      <c r="A35" s="33" t="s">
        <v>7017</v>
      </c>
      <c r="B35" s="54"/>
      <c r="C35" s="64">
        <f t="shared" ref="C35:H41" si="10">SUM(C33:C34)</f>
        <v>25</v>
      </c>
      <c r="D35" s="64">
        <f t="shared" si="10"/>
        <v>137</v>
      </c>
      <c r="E35" s="64">
        <f t="shared" si="10"/>
        <v>11</v>
      </c>
      <c r="F35" s="64">
        <f t="shared" si="10"/>
        <v>50</v>
      </c>
      <c r="G35" s="64">
        <f t="shared" si="10"/>
        <v>0</v>
      </c>
      <c r="H35" s="64">
        <f t="shared" si="10"/>
        <v>89</v>
      </c>
      <c r="I35" s="103" t="s">
        <v>6790</v>
      </c>
    </row>
    <row r="36" spans="1:10" ht="17" thickBot="1" x14ac:dyDescent="0.25">
      <c r="A36" s="84"/>
      <c r="B36" s="84"/>
      <c r="C36" s="84"/>
      <c r="D36" s="84"/>
      <c r="E36" s="84"/>
      <c r="F36" s="84"/>
      <c r="G36" s="84"/>
      <c r="H36" s="84"/>
    </row>
    <row r="37" spans="1:10" s="103" customFormat="1" ht="17" thickBot="1" x14ac:dyDescent="0.3">
      <c r="A37" s="33" t="s">
        <v>7148</v>
      </c>
      <c r="B37" s="54"/>
      <c r="C37" s="64">
        <f t="shared" si="10"/>
        <v>25</v>
      </c>
      <c r="D37" s="64">
        <f t="shared" si="10"/>
        <v>137</v>
      </c>
      <c r="E37" s="64">
        <f t="shared" si="10"/>
        <v>11</v>
      </c>
      <c r="F37" s="64">
        <f t="shared" si="10"/>
        <v>50</v>
      </c>
      <c r="G37" s="64">
        <f t="shared" si="10"/>
        <v>0</v>
      </c>
      <c r="H37" s="64">
        <f t="shared" si="10"/>
        <v>89</v>
      </c>
      <c r="I37" s="103" t="s">
        <v>6790</v>
      </c>
    </row>
    <row r="38" spans="1:10" ht="17" thickBot="1" x14ac:dyDescent="0.25">
      <c r="A38" s="84"/>
      <c r="B38" s="84"/>
      <c r="C38" s="84"/>
      <c r="D38" s="84"/>
      <c r="E38" s="84"/>
      <c r="F38" s="84"/>
      <c r="G38" s="84"/>
      <c r="H38" s="84"/>
    </row>
    <row r="39" spans="1:10" s="103" customFormat="1" ht="17" thickBot="1" x14ac:dyDescent="0.3">
      <c r="A39" s="33" t="s">
        <v>7439</v>
      </c>
      <c r="B39" s="54"/>
      <c r="C39" s="64">
        <f t="shared" si="10"/>
        <v>25</v>
      </c>
      <c r="D39" s="64">
        <f t="shared" si="10"/>
        <v>137</v>
      </c>
      <c r="E39" s="64">
        <f t="shared" si="10"/>
        <v>11</v>
      </c>
      <c r="F39" s="64">
        <f t="shared" si="10"/>
        <v>50</v>
      </c>
      <c r="G39" s="64">
        <f t="shared" si="10"/>
        <v>0</v>
      </c>
      <c r="H39" s="64">
        <f t="shared" si="10"/>
        <v>89</v>
      </c>
      <c r="I39" s="103" t="s">
        <v>6790</v>
      </c>
    </row>
    <row r="40" spans="1:10" ht="17" thickBot="1" x14ac:dyDescent="0.25">
      <c r="A40" s="84"/>
      <c r="B40" s="84"/>
      <c r="C40" s="84"/>
      <c r="D40" s="84"/>
      <c r="E40" s="84"/>
      <c r="F40" s="84"/>
      <c r="G40" s="84"/>
      <c r="H40" s="84"/>
    </row>
    <row r="41" spans="1:10" s="103" customFormat="1" ht="17" thickBot="1" x14ac:dyDescent="0.3">
      <c r="A41" s="33" t="s">
        <v>7783</v>
      </c>
      <c r="B41" s="54"/>
      <c r="C41" s="64">
        <f t="shared" si="10"/>
        <v>25</v>
      </c>
      <c r="D41" s="64">
        <f t="shared" si="10"/>
        <v>137</v>
      </c>
      <c r="E41" s="64">
        <f t="shared" si="10"/>
        <v>11</v>
      </c>
      <c r="F41" s="64">
        <f t="shared" si="10"/>
        <v>50</v>
      </c>
      <c r="G41" s="64">
        <f t="shared" si="10"/>
        <v>0</v>
      </c>
      <c r="H41" s="64">
        <f t="shared" si="10"/>
        <v>89</v>
      </c>
      <c r="I41" s="103" t="s">
        <v>6634</v>
      </c>
    </row>
    <row r="42" spans="1:10" s="58" customFormat="1" ht="17" thickBot="1" x14ac:dyDescent="0.25">
      <c r="A42" s="298"/>
      <c r="B42" s="84"/>
      <c r="C42" s="84"/>
      <c r="D42" s="300"/>
      <c r="E42" s="84"/>
      <c r="F42" s="84"/>
      <c r="G42" s="300"/>
      <c r="H42" s="300"/>
    </row>
    <row r="43" spans="1:10" s="103" customFormat="1" ht="17" thickBot="1" x14ac:dyDescent="0.3">
      <c r="A43" s="33" t="s">
        <v>8052</v>
      </c>
      <c r="B43" s="54"/>
      <c r="C43" s="64">
        <f t="shared" ref="C43:H43" si="11">SUM(C41:C42)</f>
        <v>25</v>
      </c>
      <c r="D43" s="64">
        <f t="shared" si="11"/>
        <v>137</v>
      </c>
      <c r="E43" s="64">
        <f t="shared" si="11"/>
        <v>11</v>
      </c>
      <c r="F43" s="64">
        <f t="shared" si="11"/>
        <v>50</v>
      </c>
      <c r="G43" s="64">
        <f t="shared" si="11"/>
        <v>0</v>
      </c>
      <c r="H43" s="64">
        <f t="shared" si="11"/>
        <v>89</v>
      </c>
      <c r="I43" s="103" t="s">
        <v>6790</v>
      </c>
    </row>
    <row r="44" spans="1:10" s="3" customFormat="1" ht="17" thickBot="1" x14ac:dyDescent="0.25">
      <c r="A44" s="37">
        <v>45180</v>
      </c>
      <c r="B44" s="38" t="s">
        <v>63</v>
      </c>
      <c r="C44" s="38">
        <v>-15</v>
      </c>
      <c r="D44" s="108"/>
      <c r="E44" s="38">
        <v>-11</v>
      </c>
      <c r="F44" s="38">
        <v>-50</v>
      </c>
      <c r="G44" s="108"/>
      <c r="H44" s="108"/>
      <c r="I44" s="3" t="s">
        <v>998</v>
      </c>
      <c r="J44" s="3" t="s">
        <v>8274</v>
      </c>
    </row>
    <row r="45" spans="1:10" s="103" customFormat="1" ht="17" thickBot="1" x14ac:dyDescent="0.3">
      <c r="A45" s="33" t="s">
        <v>8550</v>
      </c>
      <c r="B45" s="54"/>
      <c r="C45" s="64">
        <f t="shared" ref="C45:H45" si="12">SUM(C43:C44)</f>
        <v>10</v>
      </c>
      <c r="D45" s="64">
        <f t="shared" si="12"/>
        <v>137</v>
      </c>
      <c r="E45" s="64">
        <f t="shared" si="12"/>
        <v>0</v>
      </c>
      <c r="F45" s="64">
        <f t="shared" si="12"/>
        <v>0</v>
      </c>
      <c r="G45" s="64">
        <f t="shared" si="12"/>
        <v>0</v>
      </c>
      <c r="H45" s="64">
        <f t="shared" si="12"/>
        <v>89</v>
      </c>
      <c r="I45" s="103" t="s">
        <v>8274</v>
      </c>
    </row>
    <row r="46" spans="1:10" s="3" customFormat="1" ht="17" thickBot="1" x14ac:dyDescent="0.25">
      <c r="A46" s="37">
        <v>45444</v>
      </c>
      <c r="B46" s="38" t="s">
        <v>63</v>
      </c>
      <c r="C46" s="38">
        <v>-10</v>
      </c>
      <c r="D46" s="38">
        <v>-23</v>
      </c>
      <c r="E46" s="38"/>
      <c r="F46" s="38"/>
      <c r="G46" s="108"/>
      <c r="H46" s="38">
        <v>-17</v>
      </c>
      <c r="I46" s="3" t="s">
        <v>8307</v>
      </c>
    </row>
    <row r="47" spans="1:10" s="103" customFormat="1" ht="17" thickBot="1" x14ac:dyDescent="0.3">
      <c r="A47" s="33" t="s">
        <v>8551</v>
      </c>
      <c r="B47" s="54"/>
      <c r="C47" s="64">
        <f>SUM(C45:C46)</f>
        <v>0</v>
      </c>
      <c r="D47" s="64">
        <f t="shared" ref="D47:H47" si="13">SUM(D45:D46)</f>
        <v>114</v>
      </c>
      <c r="E47" s="64">
        <f t="shared" si="13"/>
        <v>0</v>
      </c>
      <c r="F47" s="64">
        <f t="shared" si="13"/>
        <v>0</v>
      </c>
      <c r="G47" s="64">
        <f t="shared" si="13"/>
        <v>0</v>
      </c>
      <c r="H47" s="64">
        <f t="shared" si="13"/>
        <v>72</v>
      </c>
      <c r="I47" s="103" t="s">
        <v>8274</v>
      </c>
    </row>
    <row r="48" spans="1:10" s="62" customFormat="1" ht="17" thickBot="1" x14ac:dyDescent="0.25">
      <c r="A48" s="297"/>
      <c r="B48" s="38"/>
      <c r="C48" s="38"/>
      <c r="D48" s="38"/>
      <c r="E48" s="38"/>
      <c r="F48" s="38"/>
      <c r="G48" s="38"/>
      <c r="H48" s="38"/>
    </row>
    <row r="49" spans="1:9" s="103" customFormat="1" ht="17" thickBot="1" x14ac:dyDescent="0.3">
      <c r="A49" s="33" t="s">
        <v>8552</v>
      </c>
      <c r="B49" s="54"/>
      <c r="C49" s="64">
        <f>SUM(C47:C48)</f>
        <v>0</v>
      </c>
      <c r="D49" s="64">
        <f>SUM(D47:D48)</f>
        <v>114</v>
      </c>
      <c r="E49" s="64">
        <f t="shared" ref="E49:E51" si="14">SUM(E47:E48)</f>
        <v>0</v>
      </c>
      <c r="F49" s="64">
        <f t="shared" ref="F49:F51" si="15">SUM(F47:F48)</f>
        <v>0</v>
      </c>
      <c r="G49" s="64">
        <f t="shared" ref="G49:G51" si="16">SUM(G47:G48)</f>
        <v>0</v>
      </c>
      <c r="H49" s="64">
        <f>SUM(H47:H48)</f>
        <v>72</v>
      </c>
      <c r="I49" s="103" t="s">
        <v>8274</v>
      </c>
    </row>
    <row r="50" spans="1:9" ht="17" thickBot="1" x14ac:dyDescent="0.25">
      <c r="A50" s="298"/>
      <c r="B50" s="84"/>
      <c r="C50" s="84"/>
      <c r="D50" s="84"/>
      <c r="E50" s="84"/>
      <c r="F50" s="84"/>
      <c r="G50" s="84"/>
      <c r="H50" s="84"/>
    </row>
    <row r="51" spans="1:9" s="103" customFormat="1" ht="17" thickBot="1" x14ac:dyDescent="0.3">
      <c r="A51" s="33" t="s">
        <v>8699</v>
      </c>
      <c r="B51" s="54"/>
      <c r="C51" s="64">
        <f>SUM(C49:C50)</f>
        <v>0</v>
      </c>
      <c r="D51" s="64">
        <f>SUM(D49:D50)</f>
        <v>114</v>
      </c>
      <c r="E51" s="64">
        <f t="shared" si="14"/>
        <v>0</v>
      </c>
      <c r="F51" s="64">
        <f t="shared" si="15"/>
        <v>0</v>
      </c>
      <c r="G51" s="64">
        <f t="shared" si="16"/>
        <v>0</v>
      </c>
      <c r="H51" s="64">
        <f>SUM(H49:H50)</f>
        <v>72</v>
      </c>
      <c r="I51" s="103" t="s">
        <v>8274</v>
      </c>
    </row>
    <row r="52" spans="1:9" ht="17" thickBot="1" x14ac:dyDescent="0.25">
      <c r="A52" s="298"/>
      <c r="B52" s="84"/>
      <c r="C52" s="84"/>
      <c r="D52" s="84"/>
      <c r="E52" s="84"/>
      <c r="F52" s="84"/>
      <c r="G52" s="84"/>
      <c r="H52" s="84"/>
    </row>
    <row r="53" spans="1:9" s="103" customFormat="1" ht="17" thickBot="1" x14ac:dyDescent="0.3">
      <c r="A53" s="40" t="s">
        <v>8908</v>
      </c>
      <c r="B53" s="258"/>
      <c r="C53" s="85">
        <f t="shared" ref="C53:H53" si="17">SUM(C51:C52)</f>
        <v>0</v>
      </c>
      <c r="D53" s="86">
        <f t="shared" si="17"/>
        <v>114</v>
      </c>
      <c r="E53" s="85">
        <f t="shared" si="17"/>
        <v>0</v>
      </c>
      <c r="F53" s="85">
        <f t="shared" si="17"/>
        <v>0</v>
      </c>
      <c r="G53" s="85">
        <f t="shared" si="17"/>
        <v>0</v>
      </c>
      <c r="H53" s="86">
        <f t="shared" si="17"/>
        <v>72</v>
      </c>
    </row>
    <row r="54" spans="1:9" x14ac:dyDescent="0.2">
      <c r="A54" s="298"/>
      <c r="B54" s="84"/>
      <c r="C54" s="84"/>
      <c r="D54" s="84"/>
      <c r="E54" s="84"/>
      <c r="F54" s="84"/>
      <c r="G54" s="84"/>
      <c r="H54" s="84"/>
    </row>
    <row r="55" spans="1:9" ht="15.75" customHeight="1" x14ac:dyDescent="0.2">
      <c r="A55" s="298"/>
      <c r="B55" s="84"/>
      <c r="C55" s="84"/>
      <c r="D55" s="84"/>
      <c r="E55" s="84"/>
      <c r="F55" s="84"/>
      <c r="G55" s="84"/>
      <c r="H55" s="84"/>
    </row>
    <row r="56" spans="1:9" x14ac:dyDescent="0.2">
      <c r="A56" s="84"/>
      <c r="B56" s="84"/>
      <c r="C56" s="84"/>
      <c r="D56" s="84"/>
      <c r="E56" s="84"/>
      <c r="F56" s="84"/>
      <c r="G56" s="84"/>
      <c r="H56" s="84"/>
    </row>
    <row r="57" spans="1:9" ht="17" thickBot="1" x14ac:dyDescent="0.25">
      <c r="A57" s="84"/>
      <c r="B57" s="84"/>
      <c r="C57" s="300"/>
      <c r="D57" s="300"/>
      <c r="E57" s="300"/>
      <c r="F57" s="300"/>
      <c r="G57" s="300"/>
      <c r="H57" s="300"/>
    </row>
    <row r="58" spans="1:9" ht="17" thickBot="1" x14ac:dyDescent="0.3">
      <c r="A58" s="1650"/>
      <c r="B58" s="1650"/>
      <c r="C58" s="10" t="s">
        <v>26</v>
      </c>
      <c r="D58" s="32" t="s">
        <v>3</v>
      </c>
      <c r="E58" s="32" t="s">
        <v>10</v>
      </c>
      <c r="F58" s="32" t="s">
        <v>27</v>
      </c>
      <c r="G58" s="32" t="s">
        <v>29</v>
      </c>
      <c r="H58" s="32" t="s">
        <v>18</v>
      </c>
    </row>
    <row r="59" spans="1:9" s="102" customFormat="1" x14ac:dyDescent="0.25">
      <c r="A59" s="1694" t="s">
        <v>8826</v>
      </c>
      <c r="B59" s="1694"/>
      <c r="C59" s="1335"/>
      <c r="D59" s="235"/>
      <c r="E59" s="235"/>
      <c r="F59" s="1335"/>
      <c r="G59" s="882"/>
      <c r="H59" s="882"/>
    </row>
    <row r="60" spans="1:9" x14ac:dyDescent="0.2">
      <c r="A60" s="1650"/>
      <c r="B60" s="1650"/>
      <c r="C60" s="1689"/>
      <c r="D60" s="1690"/>
      <c r="E60" s="1690"/>
      <c r="F60" s="1690"/>
      <c r="G60" s="1690"/>
      <c r="H60" s="1690"/>
    </row>
    <row r="61" spans="1:9" x14ac:dyDescent="0.25">
      <c r="A61" s="59" t="s">
        <v>7395</v>
      </c>
      <c r="B61" s="59"/>
      <c r="C61" s="235"/>
      <c r="D61" s="235"/>
      <c r="E61" s="235"/>
      <c r="F61" s="235"/>
      <c r="G61" s="235"/>
      <c r="H61" s="235"/>
    </row>
    <row r="62" spans="1:9" s="105" customFormat="1" x14ac:dyDescent="0.25">
      <c r="A62" s="283" t="s">
        <v>6464</v>
      </c>
      <c r="B62" s="48"/>
      <c r="C62" s="48"/>
      <c r="D62" s="48"/>
      <c r="E62" s="48"/>
      <c r="F62" s="48"/>
      <c r="G62" s="4"/>
      <c r="H62" s="235"/>
    </row>
    <row r="63" spans="1:9" s="105" customFormat="1" x14ac:dyDescent="0.25">
      <c r="A63" s="283" t="s">
        <v>6465</v>
      </c>
      <c r="B63" s="284"/>
      <c r="C63" s="284"/>
      <c r="D63" s="284"/>
      <c r="E63" s="284"/>
      <c r="F63" s="284"/>
      <c r="G63" s="1491"/>
      <c r="H63" s="1492"/>
    </row>
    <row r="65" spans="1:7" x14ac:dyDescent="0.2">
      <c r="A65" s="1295" t="s">
        <v>4754</v>
      </c>
      <c r="B65" s="1295"/>
      <c r="C65" s="1295"/>
      <c r="D65" s="1294"/>
      <c r="E65" s="1294"/>
      <c r="G65" s="58" t="s">
        <v>8447</v>
      </c>
    </row>
    <row r="66" spans="1:7" x14ac:dyDescent="0.2">
      <c r="A66" s="1295" t="s">
        <v>4755</v>
      </c>
      <c r="B66" s="1295"/>
      <c r="C66" s="1295"/>
      <c r="D66" s="1294"/>
      <c r="E66" s="1294"/>
      <c r="G66" s="58" t="s">
        <v>8446</v>
      </c>
    </row>
    <row r="67" spans="1:7" x14ac:dyDescent="0.2">
      <c r="A67" s="1295" t="s">
        <v>4756</v>
      </c>
      <c r="B67" s="1295"/>
      <c r="C67" s="1295"/>
      <c r="D67" s="1294"/>
      <c r="E67" s="1294"/>
    </row>
    <row r="70" spans="1:7" s="58" customFormat="1" x14ac:dyDescent="0.2">
      <c r="A70" s="58" t="s">
        <v>7879</v>
      </c>
    </row>
    <row r="71" spans="1:7" s="58" customFormat="1" x14ac:dyDescent="0.2">
      <c r="A71" s="58" t="s">
        <v>7878</v>
      </c>
    </row>
  </sheetData>
  <pageMargins left="0.7" right="0.7" top="0.75" bottom="0.75" header="0.3" footer="0.3"/>
  <pageSetup orientation="portrait"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H49"/>
  <sheetViews>
    <sheetView topLeftCell="A22" workbookViewId="0">
      <selection activeCell="G30" sqref="G30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4" width="10.5" style="65" customWidth="1"/>
    <col min="5" max="5" width="13" style="65" customWidth="1"/>
    <col min="6" max="238" width="8.83203125" style="65"/>
    <col min="239" max="239" width="11" style="65" customWidth="1"/>
    <col min="240" max="240" width="18.33203125" style="65" customWidth="1"/>
    <col min="241" max="242" width="8.1640625" style="65" customWidth="1"/>
    <col min="243" max="243" width="8.6640625" style="65" customWidth="1"/>
    <col min="244" max="244" width="8.1640625" style="65" customWidth="1"/>
    <col min="245" max="245" width="7.83203125" style="65" customWidth="1"/>
    <col min="246" max="246" width="7.5" style="65" customWidth="1"/>
    <col min="247" max="494" width="8.83203125" style="65"/>
    <col min="495" max="495" width="11" style="65" customWidth="1"/>
    <col min="496" max="496" width="18.33203125" style="65" customWidth="1"/>
    <col min="497" max="498" width="8.1640625" style="65" customWidth="1"/>
    <col min="499" max="499" width="8.6640625" style="65" customWidth="1"/>
    <col min="500" max="500" width="8.1640625" style="65" customWidth="1"/>
    <col min="501" max="501" width="7.83203125" style="65" customWidth="1"/>
    <col min="502" max="502" width="7.5" style="65" customWidth="1"/>
    <col min="503" max="750" width="8.83203125" style="65"/>
    <col min="751" max="751" width="11" style="65" customWidth="1"/>
    <col min="752" max="752" width="18.33203125" style="65" customWidth="1"/>
    <col min="753" max="754" width="8.1640625" style="65" customWidth="1"/>
    <col min="755" max="755" width="8.6640625" style="65" customWidth="1"/>
    <col min="756" max="756" width="8.1640625" style="65" customWidth="1"/>
    <col min="757" max="757" width="7.83203125" style="65" customWidth="1"/>
    <col min="758" max="758" width="7.5" style="65" customWidth="1"/>
    <col min="759" max="1006" width="8.83203125" style="65"/>
    <col min="1007" max="1007" width="11" style="65" customWidth="1"/>
    <col min="1008" max="1008" width="18.33203125" style="65" customWidth="1"/>
    <col min="1009" max="1010" width="8.1640625" style="65" customWidth="1"/>
    <col min="1011" max="1011" width="8.6640625" style="65" customWidth="1"/>
    <col min="1012" max="1012" width="8.1640625" style="65" customWidth="1"/>
    <col min="1013" max="1013" width="7.83203125" style="65" customWidth="1"/>
    <col min="1014" max="1014" width="7.5" style="65" customWidth="1"/>
    <col min="1015" max="1262" width="8.83203125" style="65"/>
    <col min="1263" max="1263" width="11" style="65" customWidth="1"/>
    <col min="1264" max="1264" width="18.33203125" style="65" customWidth="1"/>
    <col min="1265" max="1266" width="8.1640625" style="65" customWidth="1"/>
    <col min="1267" max="1267" width="8.6640625" style="65" customWidth="1"/>
    <col min="1268" max="1268" width="8.1640625" style="65" customWidth="1"/>
    <col min="1269" max="1269" width="7.83203125" style="65" customWidth="1"/>
    <col min="1270" max="1270" width="7.5" style="65" customWidth="1"/>
    <col min="1271" max="1518" width="8.83203125" style="65"/>
    <col min="1519" max="1519" width="11" style="65" customWidth="1"/>
    <col min="1520" max="1520" width="18.33203125" style="65" customWidth="1"/>
    <col min="1521" max="1522" width="8.1640625" style="65" customWidth="1"/>
    <col min="1523" max="1523" width="8.6640625" style="65" customWidth="1"/>
    <col min="1524" max="1524" width="8.1640625" style="65" customWidth="1"/>
    <col min="1525" max="1525" width="7.83203125" style="65" customWidth="1"/>
    <col min="1526" max="1526" width="7.5" style="65" customWidth="1"/>
    <col min="1527" max="1774" width="8.83203125" style="65"/>
    <col min="1775" max="1775" width="11" style="65" customWidth="1"/>
    <col min="1776" max="1776" width="18.33203125" style="65" customWidth="1"/>
    <col min="1777" max="1778" width="8.1640625" style="65" customWidth="1"/>
    <col min="1779" max="1779" width="8.6640625" style="65" customWidth="1"/>
    <col min="1780" max="1780" width="8.1640625" style="65" customWidth="1"/>
    <col min="1781" max="1781" width="7.83203125" style="65" customWidth="1"/>
    <col min="1782" max="1782" width="7.5" style="65" customWidth="1"/>
    <col min="1783" max="2030" width="8.83203125" style="65"/>
    <col min="2031" max="2031" width="11" style="65" customWidth="1"/>
    <col min="2032" max="2032" width="18.33203125" style="65" customWidth="1"/>
    <col min="2033" max="2034" width="8.1640625" style="65" customWidth="1"/>
    <col min="2035" max="2035" width="8.6640625" style="65" customWidth="1"/>
    <col min="2036" max="2036" width="8.1640625" style="65" customWidth="1"/>
    <col min="2037" max="2037" width="7.83203125" style="65" customWidth="1"/>
    <col min="2038" max="2038" width="7.5" style="65" customWidth="1"/>
    <col min="2039" max="2286" width="8.83203125" style="65"/>
    <col min="2287" max="2287" width="11" style="65" customWidth="1"/>
    <col min="2288" max="2288" width="18.33203125" style="65" customWidth="1"/>
    <col min="2289" max="2290" width="8.1640625" style="65" customWidth="1"/>
    <col min="2291" max="2291" width="8.6640625" style="65" customWidth="1"/>
    <col min="2292" max="2292" width="8.1640625" style="65" customWidth="1"/>
    <col min="2293" max="2293" width="7.83203125" style="65" customWidth="1"/>
    <col min="2294" max="2294" width="7.5" style="65" customWidth="1"/>
    <col min="2295" max="2542" width="8.83203125" style="65"/>
    <col min="2543" max="2543" width="11" style="65" customWidth="1"/>
    <col min="2544" max="2544" width="18.33203125" style="65" customWidth="1"/>
    <col min="2545" max="2546" width="8.1640625" style="65" customWidth="1"/>
    <col min="2547" max="2547" width="8.6640625" style="65" customWidth="1"/>
    <col min="2548" max="2548" width="8.1640625" style="65" customWidth="1"/>
    <col min="2549" max="2549" width="7.83203125" style="65" customWidth="1"/>
    <col min="2550" max="2550" width="7.5" style="65" customWidth="1"/>
    <col min="2551" max="2798" width="8.83203125" style="65"/>
    <col min="2799" max="2799" width="11" style="65" customWidth="1"/>
    <col min="2800" max="2800" width="18.33203125" style="65" customWidth="1"/>
    <col min="2801" max="2802" width="8.1640625" style="65" customWidth="1"/>
    <col min="2803" max="2803" width="8.6640625" style="65" customWidth="1"/>
    <col min="2804" max="2804" width="8.1640625" style="65" customWidth="1"/>
    <col min="2805" max="2805" width="7.83203125" style="65" customWidth="1"/>
    <col min="2806" max="2806" width="7.5" style="65" customWidth="1"/>
    <col min="2807" max="3054" width="8.83203125" style="65"/>
    <col min="3055" max="3055" width="11" style="65" customWidth="1"/>
    <col min="3056" max="3056" width="18.33203125" style="65" customWidth="1"/>
    <col min="3057" max="3058" width="8.1640625" style="65" customWidth="1"/>
    <col min="3059" max="3059" width="8.6640625" style="65" customWidth="1"/>
    <col min="3060" max="3060" width="8.1640625" style="65" customWidth="1"/>
    <col min="3061" max="3061" width="7.83203125" style="65" customWidth="1"/>
    <col min="3062" max="3062" width="7.5" style="65" customWidth="1"/>
    <col min="3063" max="3310" width="8.83203125" style="65"/>
    <col min="3311" max="3311" width="11" style="65" customWidth="1"/>
    <col min="3312" max="3312" width="18.33203125" style="65" customWidth="1"/>
    <col min="3313" max="3314" width="8.1640625" style="65" customWidth="1"/>
    <col min="3315" max="3315" width="8.6640625" style="65" customWidth="1"/>
    <col min="3316" max="3316" width="8.1640625" style="65" customWidth="1"/>
    <col min="3317" max="3317" width="7.83203125" style="65" customWidth="1"/>
    <col min="3318" max="3318" width="7.5" style="65" customWidth="1"/>
    <col min="3319" max="3566" width="8.83203125" style="65"/>
    <col min="3567" max="3567" width="11" style="65" customWidth="1"/>
    <col min="3568" max="3568" width="18.33203125" style="65" customWidth="1"/>
    <col min="3569" max="3570" width="8.1640625" style="65" customWidth="1"/>
    <col min="3571" max="3571" width="8.6640625" style="65" customWidth="1"/>
    <col min="3572" max="3572" width="8.1640625" style="65" customWidth="1"/>
    <col min="3573" max="3573" width="7.83203125" style="65" customWidth="1"/>
    <col min="3574" max="3574" width="7.5" style="65" customWidth="1"/>
    <col min="3575" max="3822" width="8.83203125" style="65"/>
    <col min="3823" max="3823" width="11" style="65" customWidth="1"/>
    <col min="3824" max="3824" width="18.33203125" style="65" customWidth="1"/>
    <col min="3825" max="3826" width="8.1640625" style="65" customWidth="1"/>
    <col min="3827" max="3827" width="8.6640625" style="65" customWidth="1"/>
    <col min="3828" max="3828" width="8.1640625" style="65" customWidth="1"/>
    <col min="3829" max="3829" width="7.83203125" style="65" customWidth="1"/>
    <col min="3830" max="3830" width="7.5" style="65" customWidth="1"/>
    <col min="3831" max="4078" width="8.83203125" style="65"/>
    <col min="4079" max="4079" width="11" style="65" customWidth="1"/>
    <col min="4080" max="4080" width="18.33203125" style="65" customWidth="1"/>
    <col min="4081" max="4082" width="8.1640625" style="65" customWidth="1"/>
    <col min="4083" max="4083" width="8.6640625" style="65" customWidth="1"/>
    <col min="4084" max="4084" width="8.1640625" style="65" customWidth="1"/>
    <col min="4085" max="4085" width="7.83203125" style="65" customWidth="1"/>
    <col min="4086" max="4086" width="7.5" style="65" customWidth="1"/>
    <col min="4087" max="4334" width="8.83203125" style="65"/>
    <col min="4335" max="4335" width="11" style="65" customWidth="1"/>
    <col min="4336" max="4336" width="18.33203125" style="65" customWidth="1"/>
    <col min="4337" max="4338" width="8.1640625" style="65" customWidth="1"/>
    <col min="4339" max="4339" width="8.6640625" style="65" customWidth="1"/>
    <col min="4340" max="4340" width="8.1640625" style="65" customWidth="1"/>
    <col min="4341" max="4341" width="7.83203125" style="65" customWidth="1"/>
    <col min="4342" max="4342" width="7.5" style="65" customWidth="1"/>
    <col min="4343" max="4590" width="8.83203125" style="65"/>
    <col min="4591" max="4591" width="11" style="65" customWidth="1"/>
    <col min="4592" max="4592" width="18.33203125" style="65" customWidth="1"/>
    <col min="4593" max="4594" width="8.1640625" style="65" customWidth="1"/>
    <col min="4595" max="4595" width="8.6640625" style="65" customWidth="1"/>
    <col min="4596" max="4596" width="8.1640625" style="65" customWidth="1"/>
    <col min="4597" max="4597" width="7.83203125" style="65" customWidth="1"/>
    <col min="4598" max="4598" width="7.5" style="65" customWidth="1"/>
    <col min="4599" max="4846" width="8.83203125" style="65"/>
    <col min="4847" max="4847" width="11" style="65" customWidth="1"/>
    <col min="4848" max="4848" width="18.33203125" style="65" customWidth="1"/>
    <col min="4849" max="4850" width="8.1640625" style="65" customWidth="1"/>
    <col min="4851" max="4851" width="8.6640625" style="65" customWidth="1"/>
    <col min="4852" max="4852" width="8.1640625" style="65" customWidth="1"/>
    <col min="4853" max="4853" width="7.83203125" style="65" customWidth="1"/>
    <col min="4854" max="4854" width="7.5" style="65" customWidth="1"/>
    <col min="4855" max="5102" width="8.83203125" style="65"/>
    <col min="5103" max="5103" width="11" style="65" customWidth="1"/>
    <col min="5104" max="5104" width="18.33203125" style="65" customWidth="1"/>
    <col min="5105" max="5106" width="8.1640625" style="65" customWidth="1"/>
    <col min="5107" max="5107" width="8.6640625" style="65" customWidth="1"/>
    <col min="5108" max="5108" width="8.1640625" style="65" customWidth="1"/>
    <col min="5109" max="5109" width="7.83203125" style="65" customWidth="1"/>
    <col min="5110" max="5110" width="7.5" style="65" customWidth="1"/>
    <col min="5111" max="5358" width="8.83203125" style="65"/>
    <col min="5359" max="5359" width="11" style="65" customWidth="1"/>
    <col min="5360" max="5360" width="18.33203125" style="65" customWidth="1"/>
    <col min="5361" max="5362" width="8.1640625" style="65" customWidth="1"/>
    <col min="5363" max="5363" width="8.6640625" style="65" customWidth="1"/>
    <col min="5364" max="5364" width="8.1640625" style="65" customWidth="1"/>
    <col min="5365" max="5365" width="7.83203125" style="65" customWidth="1"/>
    <col min="5366" max="5366" width="7.5" style="65" customWidth="1"/>
    <col min="5367" max="5614" width="8.83203125" style="65"/>
    <col min="5615" max="5615" width="11" style="65" customWidth="1"/>
    <col min="5616" max="5616" width="18.33203125" style="65" customWidth="1"/>
    <col min="5617" max="5618" width="8.1640625" style="65" customWidth="1"/>
    <col min="5619" max="5619" width="8.6640625" style="65" customWidth="1"/>
    <col min="5620" max="5620" width="8.1640625" style="65" customWidth="1"/>
    <col min="5621" max="5621" width="7.83203125" style="65" customWidth="1"/>
    <col min="5622" max="5622" width="7.5" style="65" customWidth="1"/>
    <col min="5623" max="5870" width="8.83203125" style="65"/>
    <col min="5871" max="5871" width="11" style="65" customWidth="1"/>
    <col min="5872" max="5872" width="18.33203125" style="65" customWidth="1"/>
    <col min="5873" max="5874" width="8.1640625" style="65" customWidth="1"/>
    <col min="5875" max="5875" width="8.6640625" style="65" customWidth="1"/>
    <col min="5876" max="5876" width="8.1640625" style="65" customWidth="1"/>
    <col min="5877" max="5877" width="7.83203125" style="65" customWidth="1"/>
    <col min="5878" max="5878" width="7.5" style="65" customWidth="1"/>
    <col min="5879" max="6126" width="8.83203125" style="65"/>
    <col min="6127" max="6127" width="11" style="65" customWidth="1"/>
    <col min="6128" max="6128" width="18.33203125" style="65" customWidth="1"/>
    <col min="6129" max="6130" width="8.1640625" style="65" customWidth="1"/>
    <col min="6131" max="6131" width="8.6640625" style="65" customWidth="1"/>
    <col min="6132" max="6132" width="8.1640625" style="65" customWidth="1"/>
    <col min="6133" max="6133" width="7.83203125" style="65" customWidth="1"/>
    <col min="6134" max="6134" width="7.5" style="65" customWidth="1"/>
    <col min="6135" max="6382" width="8.83203125" style="65"/>
    <col min="6383" max="6383" width="11" style="65" customWidth="1"/>
    <col min="6384" max="6384" width="18.33203125" style="65" customWidth="1"/>
    <col min="6385" max="6386" width="8.1640625" style="65" customWidth="1"/>
    <col min="6387" max="6387" width="8.6640625" style="65" customWidth="1"/>
    <col min="6388" max="6388" width="8.1640625" style="65" customWidth="1"/>
    <col min="6389" max="6389" width="7.83203125" style="65" customWidth="1"/>
    <col min="6390" max="6390" width="7.5" style="65" customWidth="1"/>
    <col min="6391" max="6638" width="8.83203125" style="65"/>
    <col min="6639" max="6639" width="11" style="65" customWidth="1"/>
    <col min="6640" max="6640" width="18.33203125" style="65" customWidth="1"/>
    <col min="6641" max="6642" width="8.1640625" style="65" customWidth="1"/>
    <col min="6643" max="6643" width="8.6640625" style="65" customWidth="1"/>
    <col min="6644" max="6644" width="8.1640625" style="65" customWidth="1"/>
    <col min="6645" max="6645" width="7.83203125" style="65" customWidth="1"/>
    <col min="6646" max="6646" width="7.5" style="65" customWidth="1"/>
    <col min="6647" max="6894" width="8.83203125" style="65"/>
    <col min="6895" max="6895" width="11" style="65" customWidth="1"/>
    <col min="6896" max="6896" width="18.33203125" style="65" customWidth="1"/>
    <col min="6897" max="6898" width="8.1640625" style="65" customWidth="1"/>
    <col min="6899" max="6899" width="8.6640625" style="65" customWidth="1"/>
    <col min="6900" max="6900" width="8.1640625" style="65" customWidth="1"/>
    <col min="6901" max="6901" width="7.83203125" style="65" customWidth="1"/>
    <col min="6902" max="6902" width="7.5" style="65" customWidth="1"/>
    <col min="6903" max="7150" width="8.83203125" style="65"/>
    <col min="7151" max="7151" width="11" style="65" customWidth="1"/>
    <col min="7152" max="7152" width="18.33203125" style="65" customWidth="1"/>
    <col min="7153" max="7154" width="8.1640625" style="65" customWidth="1"/>
    <col min="7155" max="7155" width="8.6640625" style="65" customWidth="1"/>
    <col min="7156" max="7156" width="8.1640625" style="65" customWidth="1"/>
    <col min="7157" max="7157" width="7.83203125" style="65" customWidth="1"/>
    <col min="7158" max="7158" width="7.5" style="65" customWidth="1"/>
    <col min="7159" max="7406" width="8.83203125" style="65"/>
    <col min="7407" max="7407" width="11" style="65" customWidth="1"/>
    <col min="7408" max="7408" width="18.33203125" style="65" customWidth="1"/>
    <col min="7409" max="7410" width="8.1640625" style="65" customWidth="1"/>
    <col min="7411" max="7411" width="8.6640625" style="65" customWidth="1"/>
    <col min="7412" max="7412" width="8.1640625" style="65" customWidth="1"/>
    <col min="7413" max="7413" width="7.83203125" style="65" customWidth="1"/>
    <col min="7414" max="7414" width="7.5" style="65" customWidth="1"/>
    <col min="7415" max="7662" width="8.83203125" style="65"/>
    <col min="7663" max="7663" width="11" style="65" customWidth="1"/>
    <col min="7664" max="7664" width="18.33203125" style="65" customWidth="1"/>
    <col min="7665" max="7666" width="8.1640625" style="65" customWidth="1"/>
    <col min="7667" max="7667" width="8.6640625" style="65" customWidth="1"/>
    <col min="7668" max="7668" width="8.1640625" style="65" customWidth="1"/>
    <col min="7669" max="7669" width="7.83203125" style="65" customWidth="1"/>
    <col min="7670" max="7670" width="7.5" style="65" customWidth="1"/>
    <col min="7671" max="7918" width="8.83203125" style="65"/>
    <col min="7919" max="7919" width="11" style="65" customWidth="1"/>
    <col min="7920" max="7920" width="18.33203125" style="65" customWidth="1"/>
    <col min="7921" max="7922" width="8.1640625" style="65" customWidth="1"/>
    <col min="7923" max="7923" width="8.6640625" style="65" customWidth="1"/>
    <col min="7924" max="7924" width="8.1640625" style="65" customWidth="1"/>
    <col min="7925" max="7925" width="7.83203125" style="65" customWidth="1"/>
    <col min="7926" max="7926" width="7.5" style="65" customWidth="1"/>
    <col min="7927" max="8174" width="8.83203125" style="65"/>
    <col min="8175" max="8175" width="11" style="65" customWidth="1"/>
    <col min="8176" max="8176" width="18.33203125" style="65" customWidth="1"/>
    <col min="8177" max="8178" width="8.1640625" style="65" customWidth="1"/>
    <col min="8179" max="8179" width="8.6640625" style="65" customWidth="1"/>
    <col min="8180" max="8180" width="8.1640625" style="65" customWidth="1"/>
    <col min="8181" max="8181" width="7.83203125" style="65" customWidth="1"/>
    <col min="8182" max="8182" width="7.5" style="65" customWidth="1"/>
    <col min="8183" max="8430" width="8.83203125" style="65"/>
    <col min="8431" max="8431" width="11" style="65" customWidth="1"/>
    <col min="8432" max="8432" width="18.33203125" style="65" customWidth="1"/>
    <col min="8433" max="8434" width="8.1640625" style="65" customWidth="1"/>
    <col min="8435" max="8435" width="8.6640625" style="65" customWidth="1"/>
    <col min="8436" max="8436" width="8.1640625" style="65" customWidth="1"/>
    <col min="8437" max="8437" width="7.83203125" style="65" customWidth="1"/>
    <col min="8438" max="8438" width="7.5" style="65" customWidth="1"/>
    <col min="8439" max="8686" width="8.83203125" style="65"/>
    <col min="8687" max="8687" width="11" style="65" customWidth="1"/>
    <col min="8688" max="8688" width="18.33203125" style="65" customWidth="1"/>
    <col min="8689" max="8690" width="8.1640625" style="65" customWidth="1"/>
    <col min="8691" max="8691" width="8.6640625" style="65" customWidth="1"/>
    <col min="8692" max="8692" width="8.1640625" style="65" customWidth="1"/>
    <col min="8693" max="8693" width="7.83203125" style="65" customWidth="1"/>
    <col min="8694" max="8694" width="7.5" style="65" customWidth="1"/>
    <col min="8695" max="8942" width="8.83203125" style="65"/>
    <col min="8943" max="8943" width="11" style="65" customWidth="1"/>
    <col min="8944" max="8944" width="18.33203125" style="65" customWidth="1"/>
    <col min="8945" max="8946" width="8.1640625" style="65" customWidth="1"/>
    <col min="8947" max="8947" width="8.6640625" style="65" customWidth="1"/>
    <col min="8948" max="8948" width="8.1640625" style="65" customWidth="1"/>
    <col min="8949" max="8949" width="7.83203125" style="65" customWidth="1"/>
    <col min="8950" max="8950" width="7.5" style="65" customWidth="1"/>
    <col min="8951" max="9198" width="8.83203125" style="65"/>
    <col min="9199" max="9199" width="11" style="65" customWidth="1"/>
    <col min="9200" max="9200" width="18.33203125" style="65" customWidth="1"/>
    <col min="9201" max="9202" width="8.1640625" style="65" customWidth="1"/>
    <col min="9203" max="9203" width="8.6640625" style="65" customWidth="1"/>
    <col min="9204" max="9204" width="8.1640625" style="65" customWidth="1"/>
    <col min="9205" max="9205" width="7.83203125" style="65" customWidth="1"/>
    <col min="9206" max="9206" width="7.5" style="65" customWidth="1"/>
    <col min="9207" max="9454" width="8.83203125" style="65"/>
    <col min="9455" max="9455" width="11" style="65" customWidth="1"/>
    <col min="9456" max="9456" width="18.33203125" style="65" customWidth="1"/>
    <col min="9457" max="9458" width="8.1640625" style="65" customWidth="1"/>
    <col min="9459" max="9459" width="8.6640625" style="65" customWidth="1"/>
    <col min="9460" max="9460" width="8.1640625" style="65" customWidth="1"/>
    <col min="9461" max="9461" width="7.83203125" style="65" customWidth="1"/>
    <col min="9462" max="9462" width="7.5" style="65" customWidth="1"/>
    <col min="9463" max="9710" width="8.83203125" style="65"/>
    <col min="9711" max="9711" width="11" style="65" customWidth="1"/>
    <col min="9712" max="9712" width="18.33203125" style="65" customWidth="1"/>
    <col min="9713" max="9714" width="8.1640625" style="65" customWidth="1"/>
    <col min="9715" max="9715" width="8.6640625" style="65" customWidth="1"/>
    <col min="9716" max="9716" width="8.1640625" style="65" customWidth="1"/>
    <col min="9717" max="9717" width="7.83203125" style="65" customWidth="1"/>
    <col min="9718" max="9718" width="7.5" style="65" customWidth="1"/>
    <col min="9719" max="9966" width="8.83203125" style="65"/>
    <col min="9967" max="9967" width="11" style="65" customWidth="1"/>
    <col min="9968" max="9968" width="18.33203125" style="65" customWidth="1"/>
    <col min="9969" max="9970" width="8.1640625" style="65" customWidth="1"/>
    <col min="9971" max="9971" width="8.6640625" style="65" customWidth="1"/>
    <col min="9972" max="9972" width="8.1640625" style="65" customWidth="1"/>
    <col min="9973" max="9973" width="7.83203125" style="65" customWidth="1"/>
    <col min="9974" max="9974" width="7.5" style="65" customWidth="1"/>
    <col min="9975" max="10222" width="8.83203125" style="65"/>
    <col min="10223" max="10223" width="11" style="65" customWidth="1"/>
    <col min="10224" max="10224" width="18.33203125" style="65" customWidth="1"/>
    <col min="10225" max="10226" width="8.1640625" style="65" customWidth="1"/>
    <col min="10227" max="10227" width="8.6640625" style="65" customWidth="1"/>
    <col min="10228" max="10228" width="8.1640625" style="65" customWidth="1"/>
    <col min="10229" max="10229" width="7.83203125" style="65" customWidth="1"/>
    <col min="10230" max="10230" width="7.5" style="65" customWidth="1"/>
    <col min="10231" max="10478" width="8.83203125" style="65"/>
    <col min="10479" max="10479" width="11" style="65" customWidth="1"/>
    <col min="10480" max="10480" width="18.33203125" style="65" customWidth="1"/>
    <col min="10481" max="10482" width="8.1640625" style="65" customWidth="1"/>
    <col min="10483" max="10483" width="8.6640625" style="65" customWidth="1"/>
    <col min="10484" max="10484" width="8.1640625" style="65" customWidth="1"/>
    <col min="10485" max="10485" width="7.83203125" style="65" customWidth="1"/>
    <col min="10486" max="10486" width="7.5" style="65" customWidth="1"/>
    <col min="10487" max="10734" width="8.83203125" style="65"/>
    <col min="10735" max="10735" width="11" style="65" customWidth="1"/>
    <col min="10736" max="10736" width="18.33203125" style="65" customWidth="1"/>
    <col min="10737" max="10738" width="8.1640625" style="65" customWidth="1"/>
    <col min="10739" max="10739" width="8.6640625" style="65" customWidth="1"/>
    <col min="10740" max="10740" width="8.1640625" style="65" customWidth="1"/>
    <col min="10741" max="10741" width="7.83203125" style="65" customWidth="1"/>
    <col min="10742" max="10742" width="7.5" style="65" customWidth="1"/>
    <col min="10743" max="10990" width="8.83203125" style="65"/>
    <col min="10991" max="10991" width="11" style="65" customWidth="1"/>
    <col min="10992" max="10992" width="18.33203125" style="65" customWidth="1"/>
    <col min="10993" max="10994" width="8.1640625" style="65" customWidth="1"/>
    <col min="10995" max="10995" width="8.6640625" style="65" customWidth="1"/>
    <col min="10996" max="10996" width="8.1640625" style="65" customWidth="1"/>
    <col min="10997" max="10997" width="7.83203125" style="65" customWidth="1"/>
    <col min="10998" max="10998" width="7.5" style="65" customWidth="1"/>
    <col min="10999" max="11246" width="8.83203125" style="65"/>
    <col min="11247" max="11247" width="11" style="65" customWidth="1"/>
    <col min="11248" max="11248" width="18.33203125" style="65" customWidth="1"/>
    <col min="11249" max="11250" width="8.1640625" style="65" customWidth="1"/>
    <col min="11251" max="11251" width="8.6640625" style="65" customWidth="1"/>
    <col min="11252" max="11252" width="8.1640625" style="65" customWidth="1"/>
    <col min="11253" max="11253" width="7.83203125" style="65" customWidth="1"/>
    <col min="11254" max="11254" width="7.5" style="65" customWidth="1"/>
    <col min="11255" max="11502" width="8.83203125" style="65"/>
    <col min="11503" max="11503" width="11" style="65" customWidth="1"/>
    <col min="11504" max="11504" width="18.33203125" style="65" customWidth="1"/>
    <col min="11505" max="11506" width="8.1640625" style="65" customWidth="1"/>
    <col min="11507" max="11507" width="8.6640625" style="65" customWidth="1"/>
    <col min="11508" max="11508" width="8.1640625" style="65" customWidth="1"/>
    <col min="11509" max="11509" width="7.83203125" style="65" customWidth="1"/>
    <col min="11510" max="11510" width="7.5" style="65" customWidth="1"/>
    <col min="11511" max="11758" width="8.83203125" style="65"/>
    <col min="11759" max="11759" width="11" style="65" customWidth="1"/>
    <col min="11760" max="11760" width="18.33203125" style="65" customWidth="1"/>
    <col min="11761" max="11762" width="8.1640625" style="65" customWidth="1"/>
    <col min="11763" max="11763" width="8.6640625" style="65" customWidth="1"/>
    <col min="11764" max="11764" width="8.1640625" style="65" customWidth="1"/>
    <col min="11765" max="11765" width="7.83203125" style="65" customWidth="1"/>
    <col min="11766" max="11766" width="7.5" style="65" customWidth="1"/>
    <col min="11767" max="12014" width="8.83203125" style="65"/>
    <col min="12015" max="12015" width="11" style="65" customWidth="1"/>
    <col min="12016" max="12016" width="18.33203125" style="65" customWidth="1"/>
    <col min="12017" max="12018" width="8.1640625" style="65" customWidth="1"/>
    <col min="12019" max="12019" width="8.6640625" style="65" customWidth="1"/>
    <col min="12020" max="12020" width="8.1640625" style="65" customWidth="1"/>
    <col min="12021" max="12021" width="7.83203125" style="65" customWidth="1"/>
    <col min="12022" max="12022" width="7.5" style="65" customWidth="1"/>
    <col min="12023" max="12270" width="8.83203125" style="65"/>
    <col min="12271" max="12271" width="11" style="65" customWidth="1"/>
    <col min="12272" max="12272" width="18.33203125" style="65" customWidth="1"/>
    <col min="12273" max="12274" width="8.1640625" style="65" customWidth="1"/>
    <col min="12275" max="12275" width="8.6640625" style="65" customWidth="1"/>
    <col min="12276" max="12276" width="8.1640625" style="65" customWidth="1"/>
    <col min="12277" max="12277" width="7.83203125" style="65" customWidth="1"/>
    <col min="12278" max="12278" width="7.5" style="65" customWidth="1"/>
    <col min="12279" max="12526" width="8.83203125" style="65"/>
    <col min="12527" max="12527" width="11" style="65" customWidth="1"/>
    <col min="12528" max="12528" width="18.33203125" style="65" customWidth="1"/>
    <col min="12529" max="12530" width="8.1640625" style="65" customWidth="1"/>
    <col min="12531" max="12531" width="8.6640625" style="65" customWidth="1"/>
    <col min="12532" max="12532" width="8.1640625" style="65" customWidth="1"/>
    <col min="12533" max="12533" width="7.83203125" style="65" customWidth="1"/>
    <col min="12534" max="12534" width="7.5" style="65" customWidth="1"/>
    <col min="12535" max="12782" width="8.83203125" style="65"/>
    <col min="12783" max="12783" width="11" style="65" customWidth="1"/>
    <col min="12784" max="12784" width="18.33203125" style="65" customWidth="1"/>
    <col min="12785" max="12786" width="8.1640625" style="65" customWidth="1"/>
    <col min="12787" max="12787" width="8.6640625" style="65" customWidth="1"/>
    <col min="12788" max="12788" width="8.1640625" style="65" customWidth="1"/>
    <col min="12789" max="12789" width="7.83203125" style="65" customWidth="1"/>
    <col min="12790" max="12790" width="7.5" style="65" customWidth="1"/>
    <col min="12791" max="13038" width="8.83203125" style="65"/>
    <col min="13039" max="13039" width="11" style="65" customWidth="1"/>
    <col min="13040" max="13040" width="18.33203125" style="65" customWidth="1"/>
    <col min="13041" max="13042" width="8.1640625" style="65" customWidth="1"/>
    <col min="13043" max="13043" width="8.6640625" style="65" customWidth="1"/>
    <col min="13044" max="13044" width="8.1640625" style="65" customWidth="1"/>
    <col min="13045" max="13045" width="7.83203125" style="65" customWidth="1"/>
    <col min="13046" max="13046" width="7.5" style="65" customWidth="1"/>
    <col min="13047" max="13294" width="8.83203125" style="65"/>
    <col min="13295" max="13295" width="11" style="65" customWidth="1"/>
    <col min="13296" max="13296" width="18.33203125" style="65" customWidth="1"/>
    <col min="13297" max="13298" width="8.1640625" style="65" customWidth="1"/>
    <col min="13299" max="13299" width="8.6640625" style="65" customWidth="1"/>
    <col min="13300" max="13300" width="8.1640625" style="65" customWidth="1"/>
    <col min="13301" max="13301" width="7.83203125" style="65" customWidth="1"/>
    <col min="13302" max="13302" width="7.5" style="65" customWidth="1"/>
    <col min="13303" max="13550" width="8.83203125" style="65"/>
    <col min="13551" max="13551" width="11" style="65" customWidth="1"/>
    <col min="13552" max="13552" width="18.33203125" style="65" customWidth="1"/>
    <col min="13553" max="13554" width="8.1640625" style="65" customWidth="1"/>
    <col min="13555" max="13555" width="8.6640625" style="65" customWidth="1"/>
    <col min="13556" max="13556" width="8.1640625" style="65" customWidth="1"/>
    <col min="13557" max="13557" width="7.83203125" style="65" customWidth="1"/>
    <col min="13558" max="13558" width="7.5" style="65" customWidth="1"/>
    <col min="13559" max="13806" width="8.83203125" style="65"/>
    <col min="13807" max="13807" width="11" style="65" customWidth="1"/>
    <col min="13808" max="13808" width="18.33203125" style="65" customWidth="1"/>
    <col min="13809" max="13810" width="8.1640625" style="65" customWidth="1"/>
    <col min="13811" max="13811" width="8.6640625" style="65" customWidth="1"/>
    <col min="13812" max="13812" width="8.1640625" style="65" customWidth="1"/>
    <col min="13813" max="13813" width="7.83203125" style="65" customWidth="1"/>
    <col min="13814" max="13814" width="7.5" style="65" customWidth="1"/>
    <col min="13815" max="14062" width="8.83203125" style="65"/>
    <col min="14063" max="14063" width="11" style="65" customWidth="1"/>
    <col min="14064" max="14064" width="18.33203125" style="65" customWidth="1"/>
    <col min="14065" max="14066" width="8.1640625" style="65" customWidth="1"/>
    <col min="14067" max="14067" width="8.6640625" style="65" customWidth="1"/>
    <col min="14068" max="14068" width="8.1640625" style="65" customWidth="1"/>
    <col min="14069" max="14069" width="7.83203125" style="65" customWidth="1"/>
    <col min="14070" max="14070" width="7.5" style="65" customWidth="1"/>
    <col min="14071" max="14318" width="8.83203125" style="65"/>
    <col min="14319" max="14319" width="11" style="65" customWidth="1"/>
    <col min="14320" max="14320" width="18.33203125" style="65" customWidth="1"/>
    <col min="14321" max="14322" width="8.1640625" style="65" customWidth="1"/>
    <col min="14323" max="14323" width="8.6640625" style="65" customWidth="1"/>
    <col min="14324" max="14324" width="8.1640625" style="65" customWidth="1"/>
    <col min="14325" max="14325" width="7.83203125" style="65" customWidth="1"/>
    <col min="14326" max="14326" width="7.5" style="65" customWidth="1"/>
    <col min="14327" max="14574" width="8.83203125" style="65"/>
    <col min="14575" max="14575" width="11" style="65" customWidth="1"/>
    <col min="14576" max="14576" width="18.33203125" style="65" customWidth="1"/>
    <col min="14577" max="14578" width="8.1640625" style="65" customWidth="1"/>
    <col min="14579" max="14579" width="8.6640625" style="65" customWidth="1"/>
    <col min="14580" max="14580" width="8.1640625" style="65" customWidth="1"/>
    <col min="14581" max="14581" width="7.83203125" style="65" customWidth="1"/>
    <col min="14582" max="14582" width="7.5" style="65" customWidth="1"/>
    <col min="14583" max="14830" width="8.83203125" style="65"/>
    <col min="14831" max="14831" width="11" style="65" customWidth="1"/>
    <col min="14832" max="14832" width="18.33203125" style="65" customWidth="1"/>
    <col min="14833" max="14834" width="8.1640625" style="65" customWidth="1"/>
    <col min="14835" max="14835" width="8.6640625" style="65" customWidth="1"/>
    <col min="14836" max="14836" width="8.1640625" style="65" customWidth="1"/>
    <col min="14837" max="14837" width="7.83203125" style="65" customWidth="1"/>
    <col min="14838" max="14838" width="7.5" style="65" customWidth="1"/>
    <col min="14839" max="15086" width="8.83203125" style="65"/>
    <col min="15087" max="15087" width="11" style="65" customWidth="1"/>
    <col min="15088" max="15088" width="18.33203125" style="65" customWidth="1"/>
    <col min="15089" max="15090" width="8.1640625" style="65" customWidth="1"/>
    <col min="15091" max="15091" width="8.6640625" style="65" customWidth="1"/>
    <col min="15092" max="15092" width="8.1640625" style="65" customWidth="1"/>
    <col min="15093" max="15093" width="7.83203125" style="65" customWidth="1"/>
    <col min="15094" max="15094" width="7.5" style="65" customWidth="1"/>
    <col min="15095" max="15342" width="8.83203125" style="65"/>
    <col min="15343" max="15343" width="11" style="65" customWidth="1"/>
    <col min="15344" max="15344" width="18.33203125" style="65" customWidth="1"/>
    <col min="15345" max="15346" width="8.1640625" style="65" customWidth="1"/>
    <col min="15347" max="15347" width="8.6640625" style="65" customWidth="1"/>
    <col min="15348" max="15348" width="8.1640625" style="65" customWidth="1"/>
    <col min="15349" max="15349" width="7.83203125" style="65" customWidth="1"/>
    <col min="15350" max="15350" width="7.5" style="65" customWidth="1"/>
    <col min="15351" max="15598" width="8.83203125" style="65"/>
    <col min="15599" max="15599" width="11" style="65" customWidth="1"/>
    <col min="15600" max="15600" width="18.33203125" style="65" customWidth="1"/>
    <col min="15601" max="15602" width="8.1640625" style="65" customWidth="1"/>
    <col min="15603" max="15603" width="8.6640625" style="65" customWidth="1"/>
    <col min="15604" max="15604" width="8.1640625" style="65" customWidth="1"/>
    <col min="15605" max="15605" width="7.83203125" style="65" customWidth="1"/>
    <col min="15606" max="15606" width="7.5" style="65" customWidth="1"/>
    <col min="15607" max="15854" width="8.83203125" style="65"/>
    <col min="15855" max="15855" width="11" style="65" customWidth="1"/>
    <col min="15856" max="15856" width="18.33203125" style="65" customWidth="1"/>
    <col min="15857" max="15858" width="8.1640625" style="65" customWidth="1"/>
    <col min="15859" max="15859" width="8.6640625" style="65" customWidth="1"/>
    <col min="15860" max="15860" width="8.1640625" style="65" customWidth="1"/>
    <col min="15861" max="15861" width="7.83203125" style="65" customWidth="1"/>
    <col min="15862" max="15862" width="7.5" style="65" customWidth="1"/>
    <col min="15863" max="16110" width="8.83203125" style="65"/>
    <col min="16111" max="16111" width="11" style="65" customWidth="1"/>
    <col min="16112" max="16112" width="18.33203125" style="65" customWidth="1"/>
    <col min="16113" max="16114" width="8.1640625" style="65" customWidth="1"/>
    <col min="16115" max="16115" width="8.6640625" style="65" customWidth="1"/>
    <col min="16116" max="16116" width="8.1640625" style="65" customWidth="1"/>
    <col min="16117" max="16117" width="7.83203125" style="65" customWidth="1"/>
    <col min="16118" max="16118" width="7.5" style="65" customWidth="1"/>
    <col min="16119" max="16384" width="8.83203125" style="65"/>
  </cols>
  <sheetData>
    <row r="1" spans="1:5" s="58" customFormat="1" x14ac:dyDescent="0.2">
      <c r="A1" s="58" t="s">
        <v>160</v>
      </c>
    </row>
    <row r="3" spans="1:5" s="58" customFormat="1" x14ac:dyDescent="0.2">
      <c r="A3" s="58" t="s">
        <v>954</v>
      </c>
    </row>
    <row r="4" spans="1:5" s="58" customFormat="1" x14ac:dyDescent="0.2">
      <c r="A4" s="58" t="s">
        <v>4750</v>
      </c>
    </row>
    <row r="5" spans="1:5" s="58" customFormat="1" x14ac:dyDescent="0.2">
      <c r="A5" s="58" t="s">
        <v>7016</v>
      </c>
    </row>
    <row r="6" spans="1:5" s="58" customFormat="1" x14ac:dyDescent="0.2">
      <c r="A6" s="58" t="s">
        <v>5251</v>
      </c>
      <c r="C6" s="288">
        <v>270000</v>
      </c>
      <c r="D6" s="288">
        <v>130000</v>
      </c>
    </row>
    <row r="7" spans="1:5" s="3" customFormat="1" ht="17" thickBot="1" x14ac:dyDescent="0.25">
      <c r="C7" s="31">
        <v>23000</v>
      </c>
      <c r="D7" s="31">
        <v>11500</v>
      </c>
    </row>
    <row r="8" spans="1:5" s="58" customFormat="1" ht="17" thickBot="1" x14ac:dyDescent="0.3">
      <c r="A8" s="60" t="s">
        <v>168</v>
      </c>
      <c r="B8" s="61" t="s">
        <v>169</v>
      </c>
      <c r="C8" s="32" t="s">
        <v>29</v>
      </c>
      <c r="D8" s="32" t="s">
        <v>30</v>
      </c>
    </row>
    <row r="9" spans="1:5" s="62" customFormat="1" ht="17" thickBot="1" x14ac:dyDescent="0.3">
      <c r="A9" s="297" t="s">
        <v>6165</v>
      </c>
      <c r="B9" s="13" t="s">
        <v>6166</v>
      </c>
      <c r="C9" s="38">
        <v>10</v>
      </c>
      <c r="D9" s="38">
        <v>50</v>
      </c>
      <c r="E9" s="62" t="s">
        <v>998</v>
      </c>
    </row>
    <row r="10" spans="1:5" s="103" customFormat="1" ht="17" thickBot="1" x14ac:dyDescent="0.3">
      <c r="A10" s="33" t="s">
        <v>7012</v>
      </c>
      <c r="B10" s="54"/>
      <c r="C10" s="64">
        <f>SUM(C9:C9)</f>
        <v>10</v>
      </c>
      <c r="D10" s="64">
        <f>SUM(D9:D9)</f>
        <v>50</v>
      </c>
    </row>
    <row r="11" spans="1:5" s="62" customFormat="1" ht="16.5" customHeight="1" thickBot="1" x14ac:dyDescent="0.3">
      <c r="A11" s="76"/>
      <c r="B11" s="38"/>
      <c r="C11" s="38"/>
      <c r="D11" s="38"/>
    </row>
    <row r="12" spans="1:5" s="103" customFormat="1" ht="17" thickBot="1" x14ac:dyDescent="0.3">
      <c r="A12" s="33" t="s">
        <v>7013</v>
      </c>
      <c r="B12" s="54"/>
      <c r="C12" s="64">
        <f t="shared" ref="C12:D12" si="0">SUM(C10:C11)</f>
        <v>10</v>
      </c>
      <c r="D12" s="64">
        <f t="shared" si="0"/>
        <v>50</v>
      </c>
    </row>
    <row r="13" spans="1:5" s="62" customFormat="1" ht="17" thickBot="1" x14ac:dyDescent="0.3">
      <c r="A13" s="76"/>
      <c r="B13" s="38"/>
      <c r="C13" s="38"/>
      <c r="D13" s="38"/>
    </row>
    <row r="14" spans="1:5" s="103" customFormat="1" ht="17" thickBot="1" x14ac:dyDescent="0.3">
      <c r="A14" s="33" t="s">
        <v>7014</v>
      </c>
      <c r="B14" s="54"/>
      <c r="C14" s="64">
        <f t="shared" ref="C14:D24" si="1">SUM(C12:C13)</f>
        <v>10</v>
      </c>
      <c r="D14" s="64">
        <f t="shared" si="1"/>
        <v>50</v>
      </c>
    </row>
    <row r="15" spans="1:5" ht="17" thickBot="1" x14ac:dyDescent="0.3">
      <c r="A15" s="80"/>
      <c r="B15" s="84"/>
      <c r="C15" s="84"/>
      <c r="D15" s="84"/>
    </row>
    <row r="16" spans="1:5" s="103" customFormat="1" ht="17" thickBot="1" x14ac:dyDescent="0.3">
      <c r="A16" s="33" t="s">
        <v>7015</v>
      </c>
      <c r="B16" s="54"/>
      <c r="C16" s="64">
        <f t="shared" si="1"/>
        <v>10</v>
      </c>
      <c r="D16" s="64">
        <f t="shared" si="1"/>
        <v>50</v>
      </c>
      <c r="E16" s="103" t="s">
        <v>6790</v>
      </c>
    </row>
    <row r="17" spans="1:5" ht="17" thickBot="1" x14ac:dyDescent="0.25">
      <c r="A17" s="84"/>
      <c r="B17" s="84"/>
      <c r="C17" s="84"/>
      <c r="D17" s="84"/>
    </row>
    <row r="18" spans="1:5" s="103" customFormat="1" ht="17" thickBot="1" x14ac:dyDescent="0.3">
      <c r="A18" s="33" t="s">
        <v>7019</v>
      </c>
      <c r="B18" s="54"/>
      <c r="C18" s="64">
        <f t="shared" si="1"/>
        <v>10</v>
      </c>
      <c r="D18" s="64">
        <f t="shared" si="1"/>
        <v>50</v>
      </c>
      <c r="E18" s="103" t="s">
        <v>6790</v>
      </c>
    </row>
    <row r="19" spans="1:5" ht="17" thickBot="1" x14ac:dyDescent="0.25">
      <c r="A19" s="84"/>
      <c r="B19" s="84"/>
      <c r="C19" s="84"/>
      <c r="D19" s="84"/>
    </row>
    <row r="20" spans="1:5" s="103" customFormat="1" ht="17" thickBot="1" x14ac:dyDescent="0.3">
      <c r="A20" s="33" t="s">
        <v>7181</v>
      </c>
      <c r="B20" s="54"/>
      <c r="C20" s="64">
        <f t="shared" si="1"/>
        <v>10</v>
      </c>
      <c r="D20" s="64">
        <f t="shared" si="1"/>
        <v>50</v>
      </c>
      <c r="E20" s="103" t="s">
        <v>6790</v>
      </c>
    </row>
    <row r="21" spans="1:5" ht="17" thickBot="1" x14ac:dyDescent="0.25">
      <c r="A21" s="84"/>
      <c r="B21" s="84"/>
      <c r="C21" s="84"/>
      <c r="D21" s="84"/>
    </row>
    <row r="22" spans="1:5" s="103" customFormat="1" ht="17" thickBot="1" x14ac:dyDescent="0.3">
      <c r="A22" s="33" t="s">
        <v>7438</v>
      </c>
      <c r="B22" s="54"/>
      <c r="C22" s="64">
        <f t="shared" si="1"/>
        <v>10</v>
      </c>
      <c r="D22" s="64">
        <f t="shared" si="1"/>
        <v>50</v>
      </c>
      <c r="E22" s="103" t="s">
        <v>6790</v>
      </c>
    </row>
    <row r="23" spans="1:5" ht="17" thickBot="1" x14ac:dyDescent="0.25">
      <c r="A23" s="84"/>
      <c r="B23" s="84"/>
      <c r="C23" s="84"/>
      <c r="D23" s="84"/>
    </row>
    <row r="24" spans="1:5" s="103" customFormat="1" ht="17" thickBot="1" x14ac:dyDescent="0.3">
      <c r="A24" s="33" t="s">
        <v>7784</v>
      </c>
      <c r="B24" s="54"/>
      <c r="C24" s="64">
        <f t="shared" si="1"/>
        <v>10</v>
      </c>
      <c r="D24" s="64">
        <f t="shared" si="1"/>
        <v>50</v>
      </c>
      <c r="E24" s="103" t="s">
        <v>6790</v>
      </c>
    </row>
    <row r="25" spans="1:5" ht="17" thickBot="1" x14ac:dyDescent="0.25">
      <c r="A25" s="84"/>
      <c r="B25" s="84"/>
      <c r="C25" s="84"/>
      <c r="D25" s="84"/>
    </row>
    <row r="26" spans="1:5" s="103" customFormat="1" ht="17" thickBot="1" x14ac:dyDescent="0.3">
      <c r="A26" s="33" t="s">
        <v>8053</v>
      </c>
      <c r="B26" s="54"/>
      <c r="C26" s="64">
        <f>SUM(C24:C25)</f>
        <v>10</v>
      </c>
      <c r="D26" s="64">
        <f>SUM(D24:D25)</f>
        <v>50</v>
      </c>
      <c r="E26" s="103" t="s">
        <v>6790</v>
      </c>
    </row>
    <row r="27" spans="1:5" ht="17" thickBot="1" x14ac:dyDescent="0.25">
      <c r="A27" s="84"/>
      <c r="B27" s="84"/>
      <c r="C27" s="84"/>
      <c r="D27" s="84"/>
    </row>
    <row r="28" spans="1:5" s="103" customFormat="1" ht="17" thickBot="1" x14ac:dyDescent="0.3">
      <c r="A28" s="33" t="s">
        <v>8448</v>
      </c>
      <c r="B28" s="54"/>
      <c r="C28" s="64">
        <f>SUM(C26:C27)</f>
        <v>10</v>
      </c>
      <c r="D28" s="64">
        <f>SUM(D26:D27)</f>
        <v>50</v>
      </c>
      <c r="E28" s="103" t="s">
        <v>6790</v>
      </c>
    </row>
    <row r="29" spans="1:5" ht="17" thickBot="1" x14ac:dyDescent="0.25">
      <c r="A29" s="84"/>
      <c r="B29" s="84"/>
      <c r="C29" s="84"/>
      <c r="D29" s="84"/>
    </row>
    <row r="30" spans="1:5" s="103" customFormat="1" ht="17" thickBot="1" x14ac:dyDescent="0.3">
      <c r="A30" s="33" t="s">
        <v>8449</v>
      </c>
      <c r="B30" s="54"/>
      <c r="C30" s="64">
        <f>SUM(C28:C29)</f>
        <v>10</v>
      </c>
      <c r="D30" s="64">
        <f>SUM(D28:D29)</f>
        <v>50</v>
      </c>
      <c r="E30" s="103" t="s">
        <v>6790</v>
      </c>
    </row>
    <row r="31" spans="1:5" ht="17" thickBot="1" x14ac:dyDescent="0.25">
      <c r="A31" s="84"/>
      <c r="B31" s="84"/>
      <c r="C31" s="84"/>
      <c r="D31" s="84"/>
    </row>
    <row r="32" spans="1:5" s="103" customFormat="1" ht="17" thickBot="1" x14ac:dyDescent="0.3">
      <c r="A32" s="33" t="s">
        <v>8549</v>
      </c>
      <c r="B32" s="54"/>
      <c r="C32" s="64">
        <f>SUM(C30:C31)</f>
        <v>10</v>
      </c>
      <c r="D32" s="64">
        <f>SUM(D30:D31)</f>
        <v>50</v>
      </c>
      <c r="E32" s="103" t="s">
        <v>6790</v>
      </c>
    </row>
    <row r="33" spans="1:8" ht="17" thickBot="1" x14ac:dyDescent="0.25">
      <c r="A33" s="84"/>
      <c r="B33" s="84"/>
      <c r="C33" s="84"/>
      <c r="D33" s="84"/>
    </row>
    <row r="34" spans="1:8" s="103" customFormat="1" ht="17" thickBot="1" x14ac:dyDescent="0.3">
      <c r="A34" s="33" t="s">
        <v>8718</v>
      </c>
      <c r="B34" s="54"/>
      <c r="C34" s="64">
        <f>SUM(C32:C33)</f>
        <v>10</v>
      </c>
      <c r="D34" s="64">
        <f>SUM(D32:D33)</f>
        <v>50</v>
      </c>
      <c r="E34" s="103" t="s">
        <v>6790</v>
      </c>
    </row>
    <row r="35" spans="1:8" ht="17" thickBot="1" x14ac:dyDescent="0.25">
      <c r="A35" s="84"/>
      <c r="B35" s="84"/>
      <c r="C35" s="84"/>
      <c r="D35" s="84"/>
    </row>
    <row r="36" spans="1:8" s="103" customFormat="1" ht="17" thickBot="1" x14ac:dyDescent="0.3">
      <c r="A36" s="33" t="s">
        <v>8911</v>
      </c>
      <c r="B36" s="54"/>
      <c r="C36" s="64">
        <f>SUM(C34:C35)</f>
        <v>10</v>
      </c>
      <c r="D36" s="64">
        <f>SUM(D34:D35)</f>
        <v>50</v>
      </c>
      <c r="E36" s="103" t="s">
        <v>6790</v>
      </c>
    </row>
    <row r="37" spans="1:8" x14ac:dyDescent="0.2">
      <c r="A37" s="84"/>
      <c r="B37" s="84"/>
      <c r="C37" s="84"/>
      <c r="D37" s="84"/>
    </row>
    <row r="38" spans="1:8" x14ac:dyDescent="0.2">
      <c r="A38" s="84"/>
      <c r="B38" s="84"/>
      <c r="C38" s="84"/>
      <c r="D38" s="84"/>
    </row>
    <row r="39" spans="1:8" x14ac:dyDescent="0.2">
      <c r="A39" s="84"/>
      <c r="B39" s="84"/>
      <c r="C39" s="84"/>
      <c r="D39" s="84"/>
    </row>
    <row r="40" spans="1:8" x14ac:dyDescent="0.2">
      <c r="A40" s="84"/>
      <c r="B40" s="84"/>
      <c r="C40" s="84"/>
      <c r="D40" s="84"/>
    </row>
    <row r="41" spans="1:8" x14ac:dyDescent="0.2">
      <c r="A41" s="84"/>
      <c r="B41" s="84"/>
      <c r="C41" s="84"/>
      <c r="D41" s="84"/>
    </row>
    <row r="42" spans="1:8" s="102" customFormat="1" x14ac:dyDescent="0.25">
      <c r="A42" s="1694" t="s">
        <v>8826</v>
      </c>
      <c r="B42" s="1694"/>
      <c r="C42" s="1335"/>
      <c r="D42" s="235"/>
      <c r="E42" s="235"/>
      <c r="F42" s="1335"/>
      <c r="G42" s="882"/>
      <c r="H42" s="882"/>
    </row>
    <row r="43" spans="1:8" x14ac:dyDescent="0.2">
      <c r="A43" s="59" t="s">
        <v>7395</v>
      </c>
      <c r="B43" s="59"/>
    </row>
    <row r="44" spans="1:8" s="105" customFormat="1" x14ac:dyDescent="0.25">
      <c r="A44" s="283" t="s">
        <v>6464</v>
      </c>
      <c r="B44" s="48"/>
      <c r="C44" s="4"/>
      <c r="D44" s="235"/>
    </row>
    <row r="45" spans="1:8" s="105" customFormat="1" x14ac:dyDescent="0.25">
      <c r="A45" s="283" t="s">
        <v>6465</v>
      </c>
      <c r="B45" s="284"/>
      <c r="C45" s="1491"/>
      <c r="D45" s="235"/>
    </row>
    <row r="47" spans="1:8" x14ac:dyDescent="0.2">
      <c r="A47" s="1295" t="s">
        <v>4754</v>
      </c>
      <c r="B47" s="1295"/>
    </row>
    <row r="48" spans="1:8" x14ac:dyDescent="0.2">
      <c r="A48" s="1295" t="s">
        <v>4755</v>
      </c>
      <c r="B48" s="1295"/>
    </row>
    <row r="49" spans="1:2" x14ac:dyDescent="0.2">
      <c r="A49" s="1295" t="s">
        <v>4756</v>
      </c>
      <c r="B49" s="1295"/>
    </row>
  </sheetData>
  <pageMargins left="0.7" right="0.7" top="0.75" bottom="0.75" header="0.3" footer="0.3"/>
  <pageSetup orientation="portrait"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P42"/>
  <sheetViews>
    <sheetView topLeftCell="A19" workbookViewId="0">
      <selection activeCell="A30" sqref="A30:B30"/>
    </sheetView>
  </sheetViews>
  <sheetFormatPr baseColWidth="10" defaultColWidth="8.83203125" defaultRowHeight="16" x14ac:dyDescent="0.2"/>
  <cols>
    <col min="1" max="1" width="14.5" style="65" customWidth="1"/>
    <col min="2" max="2" width="20.6640625" style="65" customWidth="1"/>
    <col min="3" max="6" width="10.5" style="65" customWidth="1"/>
    <col min="7" max="7" width="12.33203125" style="65" customWidth="1"/>
    <col min="8" max="15" width="10.5" style="65" customWidth="1"/>
    <col min="16" max="245" width="8.83203125" style="65"/>
    <col min="246" max="246" width="11" style="65" customWidth="1"/>
    <col min="247" max="247" width="18.33203125" style="65" customWidth="1"/>
    <col min="248" max="249" width="8.1640625" style="65" customWidth="1"/>
    <col min="250" max="250" width="8.6640625" style="65" customWidth="1"/>
    <col min="251" max="251" width="8.1640625" style="65" customWidth="1"/>
    <col min="252" max="252" width="7.83203125" style="65" customWidth="1"/>
    <col min="253" max="253" width="7.5" style="65" customWidth="1"/>
    <col min="254" max="501" width="8.83203125" style="65"/>
    <col min="502" max="502" width="11" style="65" customWidth="1"/>
    <col min="503" max="503" width="18.33203125" style="65" customWidth="1"/>
    <col min="504" max="505" width="8.1640625" style="65" customWidth="1"/>
    <col min="506" max="506" width="8.6640625" style="65" customWidth="1"/>
    <col min="507" max="507" width="8.1640625" style="65" customWidth="1"/>
    <col min="508" max="508" width="7.83203125" style="65" customWidth="1"/>
    <col min="509" max="509" width="7.5" style="65" customWidth="1"/>
    <col min="510" max="757" width="8.83203125" style="65"/>
    <col min="758" max="758" width="11" style="65" customWidth="1"/>
    <col min="759" max="759" width="18.33203125" style="65" customWidth="1"/>
    <col min="760" max="761" width="8.1640625" style="65" customWidth="1"/>
    <col min="762" max="762" width="8.6640625" style="65" customWidth="1"/>
    <col min="763" max="763" width="8.1640625" style="65" customWidth="1"/>
    <col min="764" max="764" width="7.83203125" style="65" customWidth="1"/>
    <col min="765" max="765" width="7.5" style="65" customWidth="1"/>
    <col min="766" max="1013" width="8.83203125" style="65"/>
    <col min="1014" max="1014" width="11" style="65" customWidth="1"/>
    <col min="1015" max="1015" width="18.33203125" style="65" customWidth="1"/>
    <col min="1016" max="1017" width="8.1640625" style="65" customWidth="1"/>
    <col min="1018" max="1018" width="8.6640625" style="65" customWidth="1"/>
    <col min="1019" max="1019" width="8.1640625" style="65" customWidth="1"/>
    <col min="1020" max="1020" width="7.83203125" style="65" customWidth="1"/>
    <col min="1021" max="1021" width="7.5" style="65" customWidth="1"/>
    <col min="1022" max="1269" width="8.83203125" style="65"/>
    <col min="1270" max="1270" width="11" style="65" customWidth="1"/>
    <col min="1271" max="1271" width="18.33203125" style="65" customWidth="1"/>
    <col min="1272" max="1273" width="8.1640625" style="65" customWidth="1"/>
    <col min="1274" max="1274" width="8.6640625" style="65" customWidth="1"/>
    <col min="1275" max="1275" width="8.1640625" style="65" customWidth="1"/>
    <col min="1276" max="1276" width="7.83203125" style="65" customWidth="1"/>
    <col min="1277" max="1277" width="7.5" style="65" customWidth="1"/>
    <col min="1278" max="1525" width="8.83203125" style="65"/>
    <col min="1526" max="1526" width="11" style="65" customWidth="1"/>
    <col min="1527" max="1527" width="18.33203125" style="65" customWidth="1"/>
    <col min="1528" max="1529" width="8.1640625" style="65" customWidth="1"/>
    <col min="1530" max="1530" width="8.6640625" style="65" customWidth="1"/>
    <col min="1531" max="1531" width="8.1640625" style="65" customWidth="1"/>
    <col min="1532" max="1532" width="7.83203125" style="65" customWidth="1"/>
    <col min="1533" max="1533" width="7.5" style="65" customWidth="1"/>
    <col min="1534" max="1781" width="8.83203125" style="65"/>
    <col min="1782" max="1782" width="11" style="65" customWidth="1"/>
    <col min="1783" max="1783" width="18.33203125" style="65" customWidth="1"/>
    <col min="1784" max="1785" width="8.1640625" style="65" customWidth="1"/>
    <col min="1786" max="1786" width="8.6640625" style="65" customWidth="1"/>
    <col min="1787" max="1787" width="8.1640625" style="65" customWidth="1"/>
    <col min="1788" max="1788" width="7.83203125" style="65" customWidth="1"/>
    <col min="1789" max="1789" width="7.5" style="65" customWidth="1"/>
    <col min="1790" max="2037" width="8.83203125" style="65"/>
    <col min="2038" max="2038" width="11" style="65" customWidth="1"/>
    <col min="2039" max="2039" width="18.33203125" style="65" customWidth="1"/>
    <col min="2040" max="2041" width="8.1640625" style="65" customWidth="1"/>
    <col min="2042" max="2042" width="8.6640625" style="65" customWidth="1"/>
    <col min="2043" max="2043" width="8.1640625" style="65" customWidth="1"/>
    <col min="2044" max="2044" width="7.83203125" style="65" customWidth="1"/>
    <col min="2045" max="2045" width="7.5" style="65" customWidth="1"/>
    <col min="2046" max="2293" width="8.83203125" style="65"/>
    <col min="2294" max="2294" width="11" style="65" customWidth="1"/>
    <col min="2295" max="2295" width="18.33203125" style="65" customWidth="1"/>
    <col min="2296" max="2297" width="8.1640625" style="65" customWidth="1"/>
    <col min="2298" max="2298" width="8.6640625" style="65" customWidth="1"/>
    <col min="2299" max="2299" width="8.1640625" style="65" customWidth="1"/>
    <col min="2300" max="2300" width="7.83203125" style="65" customWidth="1"/>
    <col min="2301" max="2301" width="7.5" style="65" customWidth="1"/>
    <col min="2302" max="2549" width="8.83203125" style="65"/>
    <col min="2550" max="2550" width="11" style="65" customWidth="1"/>
    <col min="2551" max="2551" width="18.33203125" style="65" customWidth="1"/>
    <col min="2552" max="2553" width="8.1640625" style="65" customWidth="1"/>
    <col min="2554" max="2554" width="8.6640625" style="65" customWidth="1"/>
    <col min="2555" max="2555" width="8.1640625" style="65" customWidth="1"/>
    <col min="2556" max="2556" width="7.83203125" style="65" customWidth="1"/>
    <col min="2557" max="2557" width="7.5" style="65" customWidth="1"/>
    <col min="2558" max="2805" width="8.83203125" style="65"/>
    <col min="2806" max="2806" width="11" style="65" customWidth="1"/>
    <col min="2807" max="2807" width="18.33203125" style="65" customWidth="1"/>
    <col min="2808" max="2809" width="8.1640625" style="65" customWidth="1"/>
    <col min="2810" max="2810" width="8.6640625" style="65" customWidth="1"/>
    <col min="2811" max="2811" width="8.1640625" style="65" customWidth="1"/>
    <col min="2812" max="2812" width="7.83203125" style="65" customWidth="1"/>
    <col min="2813" max="2813" width="7.5" style="65" customWidth="1"/>
    <col min="2814" max="3061" width="8.83203125" style="65"/>
    <col min="3062" max="3062" width="11" style="65" customWidth="1"/>
    <col min="3063" max="3063" width="18.33203125" style="65" customWidth="1"/>
    <col min="3064" max="3065" width="8.1640625" style="65" customWidth="1"/>
    <col min="3066" max="3066" width="8.6640625" style="65" customWidth="1"/>
    <col min="3067" max="3067" width="8.1640625" style="65" customWidth="1"/>
    <col min="3068" max="3068" width="7.83203125" style="65" customWidth="1"/>
    <col min="3069" max="3069" width="7.5" style="65" customWidth="1"/>
    <col min="3070" max="3317" width="8.83203125" style="65"/>
    <col min="3318" max="3318" width="11" style="65" customWidth="1"/>
    <col min="3319" max="3319" width="18.33203125" style="65" customWidth="1"/>
    <col min="3320" max="3321" width="8.1640625" style="65" customWidth="1"/>
    <col min="3322" max="3322" width="8.6640625" style="65" customWidth="1"/>
    <col min="3323" max="3323" width="8.1640625" style="65" customWidth="1"/>
    <col min="3324" max="3324" width="7.83203125" style="65" customWidth="1"/>
    <col min="3325" max="3325" width="7.5" style="65" customWidth="1"/>
    <col min="3326" max="3573" width="8.83203125" style="65"/>
    <col min="3574" max="3574" width="11" style="65" customWidth="1"/>
    <col min="3575" max="3575" width="18.33203125" style="65" customWidth="1"/>
    <col min="3576" max="3577" width="8.1640625" style="65" customWidth="1"/>
    <col min="3578" max="3578" width="8.6640625" style="65" customWidth="1"/>
    <col min="3579" max="3579" width="8.1640625" style="65" customWidth="1"/>
    <col min="3580" max="3580" width="7.83203125" style="65" customWidth="1"/>
    <col min="3581" max="3581" width="7.5" style="65" customWidth="1"/>
    <col min="3582" max="3829" width="8.83203125" style="65"/>
    <col min="3830" max="3830" width="11" style="65" customWidth="1"/>
    <col min="3831" max="3831" width="18.33203125" style="65" customWidth="1"/>
    <col min="3832" max="3833" width="8.1640625" style="65" customWidth="1"/>
    <col min="3834" max="3834" width="8.6640625" style="65" customWidth="1"/>
    <col min="3835" max="3835" width="8.1640625" style="65" customWidth="1"/>
    <col min="3836" max="3836" width="7.83203125" style="65" customWidth="1"/>
    <col min="3837" max="3837" width="7.5" style="65" customWidth="1"/>
    <col min="3838" max="4085" width="8.83203125" style="65"/>
    <col min="4086" max="4086" width="11" style="65" customWidth="1"/>
    <col min="4087" max="4087" width="18.33203125" style="65" customWidth="1"/>
    <col min="4088" max="4089" width="8.1640625" style="65" customWidth="1"/>
    <col min="4090" max="4090" width="8.6640625" style="65" customWidth="1"/>
    <col min="4091" max="4091" width="8.1640625" style="65" customWidth="1"/>
    <col min="4092" max="4092" width="7.83203125" style="65" customWidth="1"/>
    <col min="4093" max="4093" width="7.5" style="65" customWidth="1"/>
    <col min="4094" max="4341" width="8.83203125" style="65"/>
    <col min="4342" max="4342" width="11" style="65" customWidth="1"/>
    <col min="4343" max="4343" width="18.33203125" style="65" customWidth="1"/>
    <col min="4344" max="4345" width="8.1640625" style="65" customWidth="1"/>
    <col min="4346" max="4346" width="8.6640625" style="65" customWidth="1"/>
    <col min="4347" max="4347" width="8.1640625" style="65" customWidth="1"/>
    <col min="4348" max="4348" width="7.83203125" style="65" customWidth="1"/>
    <col min="4349" max="4349" width="7.5" style="65" customWidth="1"/>
    <col min="4350" max="4597" width="8.83203125" style="65"/>
    <col min="4598" max="4598" width="11" style="65" customWidth="1"/>
    <col min="4599" max="4599" width="18.33203125" style="65" customWidth="1"/>
    <col min="4600" max="4601" width="8.1640625" style="65" customWidth="1"/>
    <col min="4602" max="4602" width="8.6640625" style="65" customWidth="1"/>
    <col min="4603" max="4603" width="8.1640625" style="65" customWidth="1"/>
    <col min="4604" max="4604" width="7.83203125" style="65" customWidth="1"/>
    <col min="4605" max="4605" width="7.5" style="65" customWidth="1"/>
    <col min="4606" max="4853" width="8.83203125" style="65"/>
    <col min="4854" max="4854" width="11" style="65" customWidth="1"/>
    <col min="4855" max="4855" width="18.33203125" style="65" customWidth="1"/>
    <col min="4856" max="4857" width="8.1640625" style="65" customWidth="1"/>
    <col min="4858" max="4858" width="8.6640625" style="65" customWidth="1"/>
    <col min="4859" max="4859" width="8.1640625" style="65" customWidth="1"/>
    <col min="4860" max="4860" width="7.83203125" style="65" customWidth="1"/>
    <col min="4861" max="4861" width="7.5" style="65" customWidth="1"/>
    <col min="4862" max="5109" width="8.83203125" style="65"/>
    <col min="5110" max="5110" width="11" style="65" customWidth="1"/>
    <col min="5111" max="5111" width="18.33203125" style="65" customWidth="1"/>
    <col min="5112" max="5113" width="8.1640625" style="65" customWidth="1"/>
    <col min="5114" max="5114" width="8.6640625" style="65" customWidth="1"/>
    <col min="5115" max="5115" width="8.1640625" style="65" customWidth="1"/>
    <col min="5116" max="5116" width="7.83203125" style="65" customWidth="1"/>
    <col min="5117" max="5117" width="7.5" style="65" customWidth="1"/>
    <col min="5118" max="5365" width="8.83203125" style="65"/>
    <col min="5366" max="5366" width="11" style="65" customWidth="1"/>
    <col min="5367" max="5367" width="18.33203125" style="65" customWidth="1"/>
    <col min="5368" max="5369" width="8.1640625" style="65" customWidth="1"/>
    <col min="5370" max="5370" width="8.6640625" style="65" customWidth="1"/>
    <col min="5371" max="5371" width="8.1640625" style="65" customWidth="1"/>
    <col min="5372" max="5372" width="7.83203125" style="65" customWidth="1"/>
    <col min="5373" max="5373" width="7.5" style="65" customWidth="1"/>
    <col min="5374" max="5621" width="8.83203125" style="65"/>
    <col min="5622" max="5622" width="11" style="65" customWidth="1"/>
    <col min="5623" max="5623" width="18.33203125" style="65" customWidth="1"/>
    <col min="5624" max="5625" width="8.1640625" style="65" customWidth="1"/>
    <col min="5626" max="5626" width="8.6640625" style="65" customWidth="1"/>
    <col min="5627" max="5627" width="8.1640625" style="65" customWidth="1"/>
    <col min="5628" max="5628" width="7.83203125" style="65" customWidth="1"/>
    <col min="5629" max="5629" width="7.5" style="65" customWidth="1"/>
    <col min="5630" max="5877" width="8.83203125" style="65"/>
    <col min="5878" max="5878" width="11" style="65" customWidth="1"/>
    <col min="5879" max="5879" width="18.33203125" style="65" customWidth="1"/>
    <col min="5880" max="5881" width="8.1640625" style="65" customWidth="1"/>
    <col min="5882" max="5882" width="8.6640625" style="65" customWidth="1"/>
    <col min="5883" max="5883" width="8.1640625" style="65" customWidth="1"/>
    <col min="5884" max="5884" width="7.83203125" style="65" customWidth="1"/>
    <col min="5885" max="5885" width="7.5" style="65" customWidth="1"/>
    <col min="5886" max="6133" width="8.83203125" style="65"/>
    <col min="6134" max="6134" width="11" style="65" customWidth="1"/>
    <col min="6135" max="6135" width="18.33203125" style="65" customWidth="1"/>
    <col min="6136" max="6137" width="8.1640625" style="65" customWidth="1"/>
    <col min="6138" max="6138" width="8.6640625" style="65" customWidth="1"/>
    <col min="6139" max="6139" width="8.1640625" style="65" customWidth="1"/>
    <col min="6140" max="6140" width="7.83203125" style="65" customWidth="1"/>
    <col min="6141" max="6141" width="7.5" style="65" customWidth="1"/>
    <col min="6142" max="6389" width="8.83203125" style="65"/>
    <col min="6390" max="6390" width="11" style="65" customWidth="1"/>
    <col min="6391" max="6391" width="18.33203125" style="65" customWidth="1"/>
    <col min="6392" max="6393" width="8.1640625" style="65" customWidth="1"/>
    <col min="6394" max="6394" width="8.6640625" style="65" customWidth="1"/>
    <col min="6395" max="6395" width="8.1640625" style="65" customWidth="1"/>
    <col min="6396" max="6396" width="7.83203125" style="65" customWidth="1"/>
    <col min="6397" max="6397" width="7.5" style="65" customWidth="1"/>
    <col min="6398" max="6645" width="8.83203125" style="65"/>
    <col min="6646" max="6646" width="11" style="65" customWidth="1"/>
    <col min="6647" max="6647" width="18.33203125" style="65" customWidth="1"/>
    <col min="6648" max="6649" width="8.1640625" style="65" customWidth="1"/>
    <col min="6650" max="6650" width="8.6640625" style="65" customWidth="1"/>
    <col min="6651" max="6651" width="8.1640625" style="65" customWidth="1"/>
    <col min="6652" max="6652" width="7.83203125" style="65" customWidth="1"/>
    <col min="6653" max="6653" width="7.5" style="65" customWidth="1"/>
    <col min="6654" max="6901" width="8.83203125" style="65"/>
    <col min="6902" max="6902" width="11" style="65" customWidth="1"/>
    <col min="6903" max="6903" width="18.33203125" style="65" customWidth="1"/>
    <col min="6904" max="6905" width="8.1640625" style="65" customWidth="1"/>
    <col min="6906" max="6906" width="8.6640625" style="65" customWidth="1"/>
    <col min="6907" max="6907" width="8.1640625" style="65" customWidth="1"/>
    <col min="6908" max="6908" width="7.83203125" style="65" customWidth="1"/>
    <col min="6909" max="6909" width="7.5" style="65" customWidth="1"/>
    <col min="6910" max="7157" width="8.83203125" style="65"/>
    <col min="7158" max="7158" width="11" style="65" customWidth="1"/>
    <col min="7159" max="7159" width="18.33203125" style="65" customWidth="1"/>
    <col min="7160" max="7161" width="8.1640625" style="65" customWidth="1"/>
    <col min="7162" max="7162" width="8.6640625" style="65" customWidth="1"/>
    <col min="7163" max="7163" width="8.1640625" style="65" customWidth="1"/>
    <col min="7164" max="7164" width="7.83203125" style="65" customWidth="1"/>
    <col min="7165" max="7165" width="7.5" style="65" customWidth="1"/>
    <col min="7166" max="7413" width="8.83203125" style="65"/>
    <col min="7414" max="7414" width="11" style="65" customWidth="1"/>
    <col min="7415" max="7415" width="18.33203125" style="65" customWidth="1"/>
    <col min="7416" max="7417" width="8.1640625" style="65" customWidth="1"/>
    <col min="7418" max="7418" width="8.6640625" style="65" customWidth="1"/>
    <col min="7419" max="7419" width="8.1640625" style="65" customWidth="1"/>
    <col min="7420" max="7420" width="7.83203125" style="65" customWidth="1"/>
    <col min="7421" max="7421" width="7.5" style="65" customWidth="1"/>
    <col min="7422" max="7669" width="8.83203125" style="65"/>
    <col min="7670" max="7670" width="11" style="65" customWidth="1"/>
    <col min="7671" max="7671" width="18.33203125" style="65" customWidth="1"/>
    <col min="7672" max="7673" width="8.1640625" style="65" customWidth="1"/>
    <col min="7674" max="7674" width="8.6640625" style="65" customWidth="1"/>
    <col min="7675" max="7675" width="8.1640625" style="65" customWidth="1"/>
    <col min="7676" max="7676" width="7.83203125" style="65" customWidth="1"/>
    <col min="7677" max="7677" width="7.5" style="65" customWidth="1"/>
    <col min="7678" max="7925" width="8.83203125" style="65"/>
    <col min="7926" max="7926" width="11" style="65" customWidth="1"/>
    <col min="7927" max="7927" width="18.33203125" style="65" customWidth="1"/>
    <col min="7928" max="7929" width="8.1640625" style="65" customWidth="1"/>
    <col min="7930" max="7930" width="8.6640625" style="65" customWidth="1"/>
    <col min="7931" max="7931" width="8.1640625" style="65" customWidth="1"/>
    <col min="7932" max="7932" width="7.83203125" style="65" customWidth="1"/>
    <col min="7933" max="7933" width="7.5" style="65" customWidth="1"/>
    <col min="7934" max="8181" width="8.83203125" style="65"/>
    <col min="8182" max="8182" width="11" style="65" customWidth="1"/>
    <col min="8183" max="8183" width="18.33203125" style="65" customWidth="1"/>
    <col min="8184" max="8185" width="8.1640625" style="65" customWidth="1"/>
    <col min="8186" max="8186" width="8.6640625" style="65" customWidth="1"/>
    <col min="8187" max="8187" width="8.1640625" style="65" customWidth="1"/>
    <col min="8188" max="8188" width="7.83203125" style="65" customWidth="1"/>
    <col min="8189" max="8189" width="7.5" style="65" customWidth="1"/>
    <col min="8190" max="8437" width="8.83203125" style="65"/>
    <col min="8438" max="8438" width="11" style="65" customWidth="1"/>
    <col min="8439" max="8439" width="18.33203125" style="65" customWidth="1"/>
    <col min="8440" max="8441" width="8.1640625" style="65" customWidth="1"/>
    <col min="8442" max="8442" width="8.6640625" style="65" customWidth="1"/>
    <col min="8443" max="8443" width="8.1640625" style="65" customWidth="1"/>
    <col min="8444" max="8444" width="7.83203125" style="65" customWidth="1"/>
    <col min="8445" max="8445" width="7.5" style="65" customWidth="1"/>
    <col min="8446" max="8693" width="8.83203125" style="65"/>
    <col min="8694" max="8694" width="11" style="65" customWidth="1"/>
    <col min="8695" max="8695" width="18.33203125" style="65" customWidth="1"/>
    <col min="8696" max="8697" width="8.1640625" style="65" customWidth="1"/>
    <col min="8698" max="8698" width="8.6640625" style="65" customWidth="1"/>
    <col min="8699" max="8699" width="8.1640625" style="65" customWidth="1"/>
    <col min="8700" max="8700" width="7.83203125" style="65" customWidth="1"/>
    <col min="8701" max="8701" width="7.5" style="65" customWidth="1"/>
    <col min="8702" max="8949" width="8.83203125" style="65"/>
    <col min="8950" max="8950" width="11" style="65" customWidth="1"/>
    <col min="8951" max="8951" width="18.33203125" style="65" customWidth="1"/>
    <col min="8952" max="8953" width="8.1640625" style="65" customWidth="1"/>
    <col min="8954" max="8954" width="8.6640625" style="65" customWidth="1"/>
    <col min="8955" max="8955" width="8.1640625" style="65" customWidth="1"/>
    <col min="8956" max="8956" width="7.83203125" style="65" customWidth="1"/>
    <col min="8957" max="8957" width="7.5" style="65" customWidth="1"/>
    <col min="8958" max="9205" width="8.83203125" style="65"/>
    <col min="9206" max="9206" width="11" style="65" customWidth="1"/>
    <col min="9207" max="9207" width="18.33203125" style="65" customWidth="1"/>
    <col min="9208" max="9209" width="8.1640625" style="65" customWidth="1"/>
    <col min="9210" max="9210" width="8.6640625" style="65" customWidth="1"/>
    <col min="9211" max="9211" width="8.1640625" style="65" customWidth="1"/>
    <col min="9212" max="9212" width="7.83203125" style="65" customWidth="1"/>
    <col min="9213" max="9213" width="7.5" style="65" customWidth="1"/>
    <col min="9214" max="9461" width="8.83203125" style="65"/>
    <col min="9462" max="9462" width="11" style="65" customWidth="1"/>
    <col min="9463" max="9463" width="18.33203125" style="65" customWidth="1"/>
    <col min="9464" max="9465" width="8.1640625" style="65" customWidth="1"/>
    <col min="9466" max="9466" width="8.6640625" style="65" customWidth="1"/>
    <col min="9467" max="9467" width="8.1640625" style="65" customWidth="1"/>
    <col min="9468" max="9468" width="7.83203125" style="65" customWidth="1"/>
    <col min="9469" max="9469" width="7.5" style="65" customWidth="1"/>
    <col min="9470" max="9717" width="8.83203125" style="65"/>
    <col min="9718" max="9718" width="11" style="65" customWidth="1"/>
    <col min="9719" max="9719" width="18.33203125" style="65" customWidth="1"/>
    <col min="9720" max="9721" width="8.1640625" style="65" customWidth="1"/>
    <col min="9722" max="9722" width="8.6640625" style="65" customWidth="1"/>
    <col min="9723" max="9723" width="8.1640625" style="65" customWidth="1"/>
    <col min="9724" max="9724" width="7.83203125" style="65" customWidth="1"/>
    <col min="9725" max="9725" width="7.5" style="65" customWidth="1"/>
    <col min="9726" max="9973" width="8.83203125" style="65"/>
    <col min="9974" max="9974" width="11" style="65" customWidth="1"/>
    <col min="9975" max="9975" width="18.33203125" style="65" customWidth="1"/>
    <col min="9976" max="9977" width="8.1640625" style="65" customWidth="1"/>
    <col min="9978" max="9978" width="8.6640625" style="65" customWidth="1"/>
    <col min="9979" max="9979" width="8.1640625" style="65" customWidth="1"/>
    <col min="9980" max="9980" width="7.83203125" style="65" customWidth="1"/>
    <col min="9981" max="9981" width="7.5" style="65" customWidth="1"/>
    <col min="9982" max="10229" width="8.83203125" style="65"/>
    <col min="10230" max="10230" width="11" style="65" customWidth="1"/>
    <col min="10231" max="10231" width="18.33203125" style="65" customWidth="1"/>
    <col min="10232" max="10233" width="8.1640625" style="65" customWidth="1"/>
    <col min="10234" max="10234" width="8.6640625" style="65" customWidth="1"/>
    <col min="10235" max="10235" width="8.1640625" style="65" customWidth="1"/>
    <col min="10236" max="10236" width="7.83203125" style="65" customWidth="1"/>
    <col min="10237" max="10237" width="7.5" style="65" customWidth="1"/>
    <col min="10238" max="10485" width="8.83203125" style="65"/>
    <col min="10486" max="10486" width="11" style="65" customWidth="1"/>
    <col min="10487" max="10487" width="18.33203125" style="65" customWidth="1"/>
    <col min="10488" max="10489" width="8.1640625" style="65" customWidth="1"/>
    <col min="10490" max="10490" width="8.6640625" style="65" customWidth="1"/>
    <col min="10491" max="10491" width="8.1640625" style="65" customWidth="1"/>
    <col min="10492" max="10492" width="7.83203125" style="65" customWidth="1"/>
    <col min="10493" max="10493" width="7.5" style="65" customWidth="1"/>
    <col min="10494" max="10741" width="8.83203125" style="65"/>
    <col min="10742" max="10742" width="11" style="65" customWidth="1"/>
    <col min="10743" max="10743" width="18.33203125" style="65" customWidth="1"/>
    <col min="10744" max="10745" width="8.1640625" style="65" customWidth="1"/>
    <col min="10746" max="10746" width="8.6640625" style="65" customWidth="1"/>
    <col min="10747" max="10747" width="8.1640625" style="65" customWidth="1"/>
    <col min="10748" max="10748" width="7.83203125" style="65" customWidth="1"/>
    <col min="10749" max="10749" width="7.5" style="65" customWidth="1"/>
    <col min="10750" max="10997" width="8.83203125" style="65"/>
    <col min="10998" max="10998" width="11" style="65" customWidth="1"/>
    <col min="10999" max="10999" width="18.33203125" style="65" customWidth="1"/>
    <col min="11000" max="11001" width="8.1640625" style="65" customWidth="1"/>
    <col min="11002" max="11002" width="8.6640625" style="65" customWidth="1"/>
    <col min="11003" max="11003" width="8.1640625" style="65" customWidth="1"/>
    <col min="11004" max="11004" width="7.83203125" style="65" customWidth="1"/>
    <col min="11005" max="11005" width="7.5" style="65" customWidth="1"/>
    <col min="11006" max="11253" width="8.83203125" style="65"/>
    <col min="11254" max="11254" width="11" style="65" customWidth="1"/>
    <col min="11255" max="11255" width="18.33203125" style="65" customWidth="1"/>
    <col min="11256" max="11257" width="8.1640625" style="65" customWidth="1"/>
    <col min="11258" max="11258" width="8.6640625" style="65" customWidth="1"/>
    <col min="11259" max="11259" width="8.1640625" style="65" customWidth="1"/>
    <col min="11260" max="11260" width="7.83203125" style="65" customWidth="1"/>
    <col min="11261" max="11261" width="7.5" style="65" customWidth="1"/>
    <col min="11262" max="11509" width="8.83203125" style="65"/>
    <col min="11510" max="11510" width="11" style="65" customWidth="1"/>
    <col min="11511" max="11511" width="18.33203125" style="65" customWidth="1"/>
    <col min="11512" max="11513" width="8.1640625" style="65" customWidth="1"/>
    <col min="11514" max="11514" width="8.6640625" style="65" customWidth="1"/>
    <col min="11515" max="11515" width="8.1640625" style="65" customWidth="1"/>
    <col min="11516" max="11516" width="7.83203125" style="65" customWidth="1"/>
    <col min="11517" max="11517" width="7.5" style="65" customWidth="1"/>
    <col min="11518" max="11765" width="8.83203125" style="65"/>
    <col min="11766" max="11766" width="11" style="65" customWidth="1"/>
    <col min="11767" max="11767" width="18.33203125" style="65" customWidth="1"/>
    <col min="11768" max="11769" width="8.1640625" style="65" customWidth="1"/>
    <col min="11770" max="11770" width="8.6640625" style="65" customWidth="1"/>
    <col min="11771" max="11771" width="8.1640625" style="65" customWidth="1"/>
    <col min="11772" max="11772" width="7.83203125" style="65" customWidth="1"/>
    <col min="11773" max="11773" width="7.5" style="65" customWidth="1"/>
    <col min="11774" max="12021" width="8.83203125" style="65"/>
    <col min="12022" max="12022" width="11" style="65" customWidth="1"/>
    <col min="12023" max="12023" width="18.33203125" style="65" customWidth="1"/>
    <col min="12024" max="12025" width="8.1640625" style="65" customWidth="1"/>
    <col min="12026" max="12026" width="8.6640625" style="65" customWidth="1"/>
    <col min="12027" max="12027" width="8.1640625" style="65" customWidth="1"/>
    <col min="12028" max="12028" width="7.83203125" style="65" customWidth="1"/>
    <col min="12029" max="12029" width="7.5" style="65" customWidth="1"/>
    <col min="12030" max="12277" width="8.83203125" style="65"/>
    <col min="12278" max="12278" width="11" style="65" customWidth="1"/>
    <col min="12279" max="12279" width="18.33203125" style="65" customWidth="1"/>
    <col min="12280" max="12281" width="8.1640625" style="65" customWidth="1"/>
    <col min="12282" max="12282" width="8.6640625" style="65" customWidth="1"/>
    <col min="12283" max="12283" width="8.1640625" style="65" customWidth="1"/>
    <col min="12284" max="12284" width="7.83203125" style="65" customWidth="1"/>
    <col min="12285" max="12285" width="7.5" style="65" customWidth="1"/>
    <col min="12286" max="12533" width="8.83203125" style="65"/>
    <col min="12534" max="12534" width="11" style="65" customWidth="1"/>
    <col min="12535" max="12535" width="18.33203125" style="65" customWidth="1"/>
    <col min="12536" max="12537" width="8.1640625" style="65" customWidth="1"/>
    <col min="12538" max="12538" width="8.6640625" style="65" customWidth="1"/>
    <col min="12539" max="12539" width="8.1640625" style="65" customWidth="1"/>
    <col min="12540" max="12540" width="7.83203125" style="65" customWidth="1"/>
    <col min="12541" max="12541" width="7.5" style="65" customWidth="1"/>
    <col min="12542" max="12789" width="8.83203125" style="65"/>
    <col min="12790" max="12790" width="11" style="65" customWidth="1"/>
    <col min="12791" max="12791" width="18.33203125" style="65" customWidth="1"/>
    <col min="12792" max="12793" width="8.1640625" style="65" customWidth="1"/>
    <col min="12794" max="12794" width="8.6640625" style="65" customWidth="1"/>
    <col min="12795" max="12795" width="8.1640625" style="65" customWidth="1"/>
    <col min="12796" max="12796" width="7.83203125" style="65" customWidth="1"/>
    <col min="12797" max="12797" width="7.5" style="65" customWidth="1"/>
    <col min="12798" max="13045" width="8.83203125" style="65"/>
    <col min="13046" max="13046" width="11" style="65" customWidth="1"/>
    <col min="13047" max="13047" width="18.33203125" style="65" customWidth="1"/>
    <col min="13048" max="13049" width="8.1640625" style="65" customWidth="1"/>
    <col min="13050" max="13050" width="8.6640625" style="65" customWidth="1"/>
    <col min="13051" max="13051" width="8.1640625" style="65" customWidth="1"/>
    <col min="13052" max="13052" width="7.83203125" style="65" customWidth="1"/>
    <col min="13053" max="13053" width="7.5" style="65" customWidth="1"/>
    <col min="13054" max="13301" width="8.83203125" style="65"/>
    <col min="13302" max="13302" width="11" style="65" customWidth="1"/>
    <col min="13303" max="13303" width="18.33203125" style="65" customWidth="1"/>
    <col min="13304" max="13305" width="8.1640625" style="65" customWidth="1"/>
    <col min="13306" max="13306" width="8.6640625" style="65" customWidth="1"/>
    <col min="13307" max="13307" width="8.1640625" style="65" customWidth="1"/>
    <col min="13308" max="13308" width="7.83203125" style="65" customWidth="1"/>
    <col min="13309" max="13309" width="7.5" style="65" customWidth="1"/>
    <col min="13310" max="13557" width="8.83203125" style="65"/>
    <col min="13558" max="13558" width="11" style="65" customWidth="1"/>
    <col min="13559" max="13559" width="18.33203125" style="65" customWidth="1"/>
    <col min="13560" max="13561" width="8.1640625" style="65" customWidth="1"/>
    <col min="13562" max="13562" width="8.6640625" style="65" customWidth="1"/>
    <col min="13563" max="13563" width="8.1640625" style="65" customWidth="1"/>
    <col min="13564" max="13564" width="7.83203125" style="65" customWidth="1"/>
    <col min="13565" max="13565" width="7.5" style="65" customWidth="1"/>
    <col min="13566" max="13813" width="8.83203125" style="65"/>
    <col min="13814" max="13814" width="11" style="65" customWidth="1"/>
    <col min="13815" max="13815" width="18.33203125" style="65" customWidth="1"/>
    <col min="13816" max="13817" width="8.1640625" style="65" customWidth="1"/>
    <col min="13818" max="13818" width="8.6640625" style="65" customWidth="1"/>
    <col min="13819" max="13819" width="8.1640625" style="65" customWidth="1"/>
    <col min="13820" max="13820" width="7.83203125" style="65" customWidth="1"/>
    <col min="13821" max="13821" width="7.5" style="65" customWidth="1"/>
    <col min="13822" max="14069" width="8.83203125" style="65"/>
    <col min="14070" max="14070" width="11" style="65" customWidth="1"/>
    <col min="14071" max="14071" width="18.33203125" style="65" customWidth="1"/>
    <col min="14072" max="14073" width="8.1640625" style="65" customWidth="1"/>
    <col min="14074" max="14074" width="8.6640625" style="65" customWidth="1"/>
    <col min="14075" max="14075" width="8.1640625" style="65" customWidth="1"/>
    <col min="14076" max="14076" width="7.83203125" style="65" customWidth="1"/>
    <col min="14077" max="14077" width="7.5" style="65" customWidth="1"/>
    <col min="14078" max="14325" width="8.83203125" style="65"/>
    <col min="14326" max="14326" width="11" style="65" customWidth="1"/>
    <col min="14327" max="14327" width="18.33203125" style="65" customWidth="1"/>
    <col min="14328" max="14329" width="8.1640625" style="65" customWidth="1"/>
    <col min="14330" max="14330" width="8.6640625" style="65" customWidth="1"/>
    <col min="14331" max="14331" width="8.1640625" style="65" customWidth="1"/>
    <col min="14332" max="14332" width="7.83203125" style="65" customWidth="1"/>
    <col min="14333" max="14333" width="7.5" style="65" customWidth="1"/>
    <col min="14334" max="14581" width="8.83203125" style="65"/>
    <col min="14582" max="14582" width="11" style="65" customWidth="1"/>
    <col min="14583" max="14583" width="18.33203125" style="65" customWidth="1"/>
    <col min="14584" max="14585" width="8.1640625" style="65" customWidth="1"/>
    <col min="14586" max="14586" width="8.6640625" style="65" customWidth="1"/>
    <col min="14587" max="14587" width="8.1640625" style="65" customWidth="1"/>
    <col min="14588" max="14588" width="7.83203125" style="65" customWidth="1"/>
    <col min="14589" max="14589" width="7.5" style="65" customWidth="1"/>
    <col min="14590" max="14837" width="8.83203125" style="65"/>
    <col min="14838" max="14838" width="11" style="65" customWidth="1"/>
    <col min="14839" max="14839" width="18.33203125" style="65" customWidth="1"/>
    <col min="14840" max="14841" width="8.1640625" style="65" customWidth="1"/>
    <col min="14842" max="14842" width="8.6640625" style="65" customWidth="1"/>
    <col min="14843" max="14843" width="8.1640625" style="65" customWidth="1"/>
    <col min="14844" max="14844" width="7.83203125" style="65" customWidth="1"/>
    <col min="14845" max="14845" width="7.5" style="65" customWidth="1"/>
    <col min="14846" max="15093" width="8.83203125" style="65"/>
    <col min="15094" max="15094" width="11" style="65" customWidth="1"/>
    <col min="15095" max="15095" width="18.33203125" style="65" customWidth="1"/>
    <col min="15096" max="15097" width="8.1640625" style="65" customWidth="1"/>
    <col min="15098" max="15098" width="8.6640625" style="65" customWidth="1"/>
    <col min="15099" max="15099" width="8.1640625" style="65" customWidth="1"/>
    <col min="15100" max="15100" width="7.83203125" style="65" customWidth="1"/>
    <col min="15101" max="15101" width="7.5" style="65" customWidth="1"/>
    <col min="15102" max="15349" width="8.83203125" style="65"/>
    <col min="15350" max="15350" width="11" style="65" customWidth="1"/>
    <col min="15351" max="15351" width="18.33203125" style="65" customWidth="1"/>
    <col min="15352" max="15353" width="8.1640625" style="65" customWidth="1"/>
    <col min="15354" max="15354" width="8.6640625" style="65" customWidth="1"/>
    <col min="15355" max="15355" width="8.1640625" style="65" customWidth="1"/>
    <col min="15356" max="15356" width="7.83203125" style="65" customWidth="1"/>
    <col min="15357" max="15357" width="7.5" style="65" customWidth="1"/>
    <col min="15358" max="15605" width="8.83203125" style="65"/>
    <col min="15606" max="15606" width="11" style="65" customWidth="1"/>
    <col min="15607" max="15607" width="18.33203125" style="65" customWidth="1"/>
    <col min="15608" max="15609" width="8.1640625" style="65" customWidth="1"/>
    <col min="15610" max="15610" width="8.6640625" style="65" customWidth="1"/>
    <col min="15611" max="15611" width="8.1640625" style="65" customWidth="1"/>
    <col min="15612" max="15612" width="7.83203125" style="65" customWidth="1"/>
    <col min="15613" max="15613" width="7.5" style="65" customWidth="1"/>
    <col min="15614" max="15861" width="8.83203125" style="65"/>
    <col min="15862" max="15862" width="11" style="65" customWidth="1"/>
    <col min="15863" max="15863" width="18.33203125" style="65" customWidth="1"/>
    <col min="15864" max="15865" width="8.1640625" style="65" customWidth="1"/>
    <col min="15866" max="15866" width="8.6640625" style="65" customWidth="1"/>
    <col min="15867" max="15867" width="8.1640625" style="65" customWidth="1"/>
    <col min="15868" max="15868" width="7.83203125" style="65" customWidth="1"/>
    <col min="15869" max="15869" width="7.5" style="65" customWidth="1"/>
    <col min="15870" max="16117" width="8.83203125" style="65"/>
    <col min="16118" max="16118" width="11" style="65" customWidth="1"/>
    <col min="16119" max="16119" width="18.33203125" style="65" customWidth="1"/>
    <col min="16120" max="16121" width="8.1640625" style="65" customWidth="1"/>
    <col min="16122" max="16122" width="8.6640625" style="65" customWidth="1"/>
    <col min="16123" max="16123" width="8.1640625" style="65" customWidth="1"/>
    <col min="16124" max="16124" width="7.83203125" style="65" customWidth="1"/>
    <col min="16125" max="16125" width="7.5" style="65" customWidth="1"/>
    <col min="16126" max="16384" width="8.83203125" style="65"/>
  </cols>
  <sheetData>
    <row r="1" spans="1:16" s="58" customFormat="1" x14ac:dyDescent="0.2">
      <c r="A1" s="58" t="s">
        <v>160</v>
      </c>
    </row>
    <row r="3" spans="1:16" s="58" customFormat="1" x14ac:dyDescent="0.2">
      <c r="A3" s="58" t="s">
        <v>954</v>
      </c>
    </row>
    <row r="4" spans="1:16" s="58" customFormat="1" x14ac:dyDescent="0.2">
      <c r="A4" s="58" t="s">
        <v>4750</v>
      </c>
    </row>
    <row r="5" spans="1:16" s="58" customFormat="1" x14ac:dyDescent="0.2">
      <c r="A5" s="58" t="s">
        <v>8546</v>
      </c>
    </row>
    <row r="6" spans="1:16" s="58" customFormat="1" x14ac:dyDescent="0.2">
      <c r="A6" s="58" t="s">
        <v>8666</v>
      </c>
    </row>
    <row r="7" spans="1:16" s="58" customFormat="1" x14ac:dyDescent="0.2">
      <c r="A7" s="58" t="s">
        <v>8724</v>
      </c>
    </row>
    <row r="8" spans="1:16" s="58" customFormat="1" x14ac:dyDescent="0.2">
      <c r="A8" s="58" t="s">
        <v>8723</v>
      </c>
    </row>
    <row r="9" spans="1:16" s="58" customFormat="1" x14ac:dyDescent="0.2">
      <c r="A9" s="58" t="s">
        <v>8547</v>
      </c>
      <c r="C9" s="319">
        <v>200000</v>
      </c>
      <c r="D9" s="319">
        <v>52500</v>
      </c>
      <c r="E9" s="319">
        <v>255000</v>
      </c>
      <c r="F9" s="319">
        <v>270000</v>
      </c>
      <c r="G9" s="319">
        <v>580000</v>
      </c>
      <c r="H9" s="319">
        <v>175000</v>
      </c>
      <c r="I9" s="319">
        <v>130000</v>
      </c>
      <c r="J9" s="319">
        <v>60000</v>
      </c>
      <c r="K9" s="319">
        <v>160000</v>
      </c>
      <c r="L9" s="319">
        <v>50000</v>
      </c>
      <c r="M9" s="319">
        <v>7500</v>
      </c>
      <c r="N9" s="319">
        <v>140000</v>
      </c>
      <c r="O9" s="288"/>
    </row>
    <row r="10" spans="1:16" s="3" customFormat="1" ht="17" thickBot="1" x14ac:dyDescent="0.25">
      <c r="C10" s="31">
        <v>6000</v>
      </c>
      <c r="D10" s="31">
        <v>4250</v>
      </c>
      <c r="E10" s="31">
        <v>20000</v>
      </c>
      <c r="F10" s="31">
        <v>23000</v>
      </c>
      <c r="G10" s="31">
        <v>42000</v>
      </c>
      <c r="H10" s="31">
        <v>6000</v>
      </c>
      <c r="I10" s="31">
        <v>11500</v>
      </c>
      <c r="J10" s="31">
        <v>4500</v>
      </c>
      <c r="K10" s="31">
        <v>5000</v>
      </c>
      <c r="L10" s="31">
        <v>4250</v>
      </c>
      <c r="M10" s="31">
        <v>1500</v>
      </c>
      <c r="N10" s="31">
        <v>20000</v>
      </c>
      <c r="O10" s="31"/>
    </row>
    <row r="11" spans="1:16" s="58" customFormat="1" ht="17" thickBot="1" x14ac:dyDescent="0.3">
      <c r="A11" s="60" t="s">
        <v>168</v>
      </c>
      <c r="B11" s="61" t="s">
        <v>169</v>
      </c>
      <c r="C11" s="10" t="s">
        <v>26</v>
      </c>
      <c r="D11" s="32" t="s">
        <v>3</v>
      </c>
      <c r="E11" s="32" t="s">
        <v>10</v>
      </c>
      <c r="F11" s="32" t="s">
        <v>29</v>
      </c>
      <c r="G11" s="32" t="s">
        <v>1314</v>
      </c>
      <c r="H11" s="32" t="s">
        <v>2</v>
      </c>
      <c r="I11" s="32" t="s">
        <v>30</v>
      </c>
      <c r="J11" s="32" t="s">
        <v>27</v>
      </c>
      <c r="K11" s="32" t="s">
        <v>17</v>
      </c>
      <c r="L11" s="32" t="s">
        <v>18</v>
      </c>
      <c r="M11" s="32" t="s">
        <v>4</v>
      </c>
      <c r="N11" s="32" t="s">
        <v>14</v>
      </c>
      <c r="O11" s="32"/>
    </row>
    <row r="12" spans="1:16" x14ac:dyDescent="0.2">
      <c r="A12" s="817">
        <v>45293</v>
      </c>
      <c r="B12" s="84" t="s">
        <v>8460</v>
      </c>
      <c r="C12" s="1341">
        <v>30</v>
      </c>
      <c r="D12" s="1341">
        <v>70</v>
      </c>
      <c r="E12" s="1341">
        <v>50</v>
      </c>
      <c r="F12" s="1341">
        <v>49</v>
      </c>
      <c r="G12" s="84"/>
      <c r="H12" s="84"/>
      <c r="I12" s="84"/>
      <c r="J12" s="84"/>
      <c r="K12" s="84"/>
      <c r="L12" s="84"/>
      <c r="M12" s="84"/>
      <c r="N12" s="84"/>
      <c r="O12" s="84"/>
      <c r="P12" s="65" t="s">
        <v>998</v>
      </c>
    </row>
    <row r="13" spans="1:16" x14ac:dyDescent="0.25">
      <c r="A13" s="12">
        <v>45324</v>
      </c>
      <c r="B13" s="84" t="s">
        <v>8464</v>
      </c>
      <c r="C13" s="1341"/>
      <c r="D13" s="84"/>
      <c r="E13" s="1341">
        <v>55</v>
      </c>
      <c r="F13" s="1341"/>
      <c r="G13" s="1341">
        <v>14</v>
      </c>
      <c r="H13" s="84"/>
      <c r="I13" s="84"/>
      <c r="J13" s="84"/>
      <c r="K13" s="84"/>
      <c r="L13" s="84"/>
      <c r="M13" s="84"/>
      <c r="N13" s="84"/>
      <c r="O13" s="84"/>
      <c r="P13" s="65" t="s">
        <v>989</v>
      </c>
    </row>
    <row r="14" spans="1:16" x14ac:dyDescent="0.2">
      <c r="A14" s="1181">
        <v>45414</v>
      </c>
      <c r="B14" s="84" t="s">
        <v>8472</v>
      </c>
      <c r="C14" s="1341"/>
      <c r="D14" s="84"/>
      <c r="E14" s="84"/>
      <c r="F14" s="1341"/>
      <c r="G14" s="1341">
        <v>5</v>
      </c>
      <c r="H14" s="84"/>
      <c r="I14" s="84"/>
      <c r="J14" s="84"/>
      <c r="K14" s="84"/>
      <c r="L14" s="84"/>
      <c r="M14" s="84"/>
      <c r="N14" s="84"/>
      <c r="O14" s="84"/>
      <c r="P14" s="65" t="s">
        <v>989</v>
      </c>
    </row>
    <row r="15" spans="1:16" s="58" customFormat="1" x14ac:dyDescent="0.25">
      <c r="A15" s="1653">
        <v>45414</v>
      </c>
      <c r="B15" s="947" t="s">
        <v>63</v>
      </c>
      <c r="C15" s="1489"/>
      <c r="D15" s="300"/>
      <c r="E15" s="300">
        <v>-4</v>
      </c>
      <c r="F15" s="1489"/>
      <c r="G15" s="1489"/>
      <c r="H15" s="300"/>
      <c r="I15" s="300"/>
      <c r="J15" s="300"/>
      <c r="K15" s="300"/>
      <c r="L15" s="300"/>
      <c r="M15" s="300"/>
      <c r="N15" s="300"/>
      <c r="O15" s="300"/>
      <c r="P15" s="58" t="s">
        <v>8473</v>
      </c>
    </row>
    <row r="16" spans="1:16" x14ac:dyDescent="0.2">
      <c r="A16" s="1181">
        <v>45475</v>
      </c>
      <c r="B16" s="84" t="s">
        <v>6189</v>
      </c>
      <c r="C16" s="1341"/>
      <c r="D16" s="1341">
        <v>150</v>
      </c>
      <c r="E16" s="84"/>
      <c r="F16" s="1341"/>
      <c r="G16" s="1341"/>
      <c r="H16" s="1341">
        <v>30</v>
      </c>
      <c r="I16" s="84"/>
      <c r="J16" s="84"/>
      <c r="K16" s="84"/>
      <c r="L16" s="84"/>
      <c r="M16" s="84"/>
      <c r="N16" s="84"/>
      <c r="O16" s="84"/>
      <c r="P16" s="65" t="s">
        <v>998</v>
      </c>
    </row>
    <row r="17" spans="1:16" s="58" customFormat="1" x14ac:dyDescent="0.2">
      <c r="A17" s="817">
        <v>45628</v>
      </c>
      <c r="B17" s="82" t="s">
        <v>8528</v>
      </c>
      <c r="C17" s="1061"/>
      <c r="D17" s="1061"/>
      <c r="E17" s="87"/>
      <c r="F17" s="1061"/>
      <c r="G17" s="1061"/>
      <c r="H17" s="83">
        <v>95</v>
      </c>
      <c r="I17" s="82"/>
      <c r="J17" s="82"/>
      <c r="K17" s="82"/>
      <c r="L17" s="82"/>
      <c r="M17" s="82"/>
      <c r="N17" s="82"/>
      <c r="O17" s="87"/>
      <c r="P17" s="58" t="s">
        <v>998</v>
      </c>
    </row>
    <row r="18" spans="1:16" ht="17" thickBot="1" x14ac:dyDescent="0.3">
      <c r="A18" s="55" t="s">
        <v>8654</v>
      </c>
      <c r="B18" s="13" t="s">
        <v>8658</v>
      </c>
      <c r="C18" s="83"/>
      <c r="D18" s="83"/>
      <c r="E18" s="83">
        <v>100</v>
      </c>
      <c r="F18" s="83"/>
      <c r="G18" s="83"/>
      <c r="H18" s="83"/>
      <c r="I18" s="83">
        <v>98</v>
      </c>
      <c r="J18" s="83">
        <v>50</v>
      </c>
      <c r="K18" s="83"/>
      <c r="L18" s="83"/>
      <c r="M18" s="83"/>
      <c r="N18" s="83"/>
      <c r="O18" s="82"/>
      <c r="P18" s="58" t="s">
        <v>998</v>
      </c>
    </row>
    <row r="19" spans="1:16" s="58" customFormat="1" ht="17" thickBot="1" x14ac:dyDescent="0.3">
      <c r="A19" s="40" t="s">
        <v>8553</v>
      </c>
      <c r="B19" s="258"/>
      <c r="C19" s="345">
        <f>SUM(C12:C18)</f>
        <v>30</v>
      </c>
      <c r="D19" s="345">
        <f t="shared" ref="D19:O19" si="0">SUM(D12:D18)</f>
        <v>220</v>
      </c>
      <c r="E19" s="345">
        <f>SUM(E12:E18)</f>
        <v>201</v>
      </c>
      <c r="F19" s="345">
        <f t="shared" si="0"/>
        <v>49</v>
      </c>
      <c r="G19" s="345">
        <f t="shared" si="0"/>
        <v>19</v>
      </c>
      <c r="H19" s="345">
        <f t="shared" si="0"/>
        <v>125</v>
      </c>
      <c r="I19" s="345">
        <f t="shared" si="0"/>
        <v>98</v>
      </c>
      <c r="J19" s="345">
        <f t="shared" si="0"/>
        <v>50</v>
      </c>
      <c r="K19" s="345"/>
      <c r="L19" s="345"/>
      <c r="M19" s="345"/>
      <c r="N19" s="345"/>
      <c r="O19" s="89">
        <f t="shared" si="0"/>
        <v>0</v>
      </c>
    </row>
    <row r="20" spans="1:16" s="58" customFormat="1" x14ac:dyDescent="0.25">
      <c r="A20" s="1181" t="s">
        <v>8715</v>
      </c>
      <c r="B20" s="13" t="s">
        <v>8716</v>
      </c>
      <c r="C20" s="1323"/>
      <c r="D20" s="1677">
        <v>50</v>
      </c>
      <c r="E20" s="1323"/>
      <c r="F20" s="1323"/>
      <c r="G20" s="1323"/>
      <c r="H20" s="1677">
        <v>50</v>
      </c>
      <c r="I20" s="1323"/>
      <c r="J20" s="1677">
        <v>44</v>
      </c>
      <c r="K20" s="1677">
        <v>80</v>
      </c>
      <c r="L20" s="1323"/>
      <c r="M20" s="1677">
        <v>200</v>
      </c>
      <c r="N20" s="69"/>
      <c r="O20" s="1323"/>
      <c r="P20" s="65" t="s">
        <v>989</v>
      </c>
    </row>
    <row r="21" spans="1:16" s="58" customFormat="1" x14ac:dyDescent="0.25">
      <c r="A21" s="1181" t="s">
        <v>8726</v>
      </c>
      <c r="B21" s="13" t="s">
        <v>8727</v>
      </c>
      <c r="C21" s="1677">
        <v>50</v>
      </c>
      <c r="D21" s="1323"/>
      <c r="E21" s="1323"/>
      <c r="F21" s="1323"/>
      <c r="G21" s="1323"/>
      <c r="H21" s="1323"/>
      <c r="I21" s="1323"/>
      <c r="J21" s="1679"/>
      <c r="K21" s="1677">
        <v>60</v>
      </c>
      <c r="L21" s="1323"/>
      <c r="M21" s="1679"/>
      <c r="N21" s="1677">
        <v>20</v>
      </c>
      <c r="O21" s="1323"/>
      <c r="P21" s="58" t="s">
        <v>989</v>
      </c>
    </row>
    <row r="22" spans="1:16" s="58" customFormat="1" x14ac:dyDescent="0.2">
      <c r="A22" s="69" t="s">
        <v>8745</v>
      </c>
      <c r="B22" s="69" t="s">
        <v>6189</v>
      </c>
      <c r="C22" s="1679"/>
      <c r="D22" s="1677">
        <v>100</v>
      </c>
      <c r="E22" s="1323"/>
      <c r="F22" s="1323"/>
      <c r="G22" s="1323"/>
      <c r="H22" s="1677">
        <v>80</v>
      </c>
      <c r="I22" s="1323"/>
      <c r="J22" s="1679"/>
      <c r="K22" s="1323"/>
      <c r="L22" s="1323"/>
      <c r="M22" s="1677">
        <v>522</v>
      </c>
      <c r="N22" s="1323"/>
      <c r="O22" s="1323"/>
      <c r="P22" s="58" t="s">
        <v>989</v>
      </c>
    </row>
    <row r="23" spans="1:16" s="58" customFormat="1" x14ac:dyDescent="0.25">
      <c r="A23" s="256" t="s">
        <v>8774</v>
      </c>
      <c r="B23" s="529" t="s">
        <v>8778</v>
      </c>
      <c r="C23" s="1341">
        <v>50</v>
      </c>
      <c r="D23" s="1341">
        <v>100</v>
      </c>
      <c r="E23" s="1341">
        <v>55</v>
      </c>
      <c r="F23" s="1341">
        <v>30</v>
      </c>
      <c r="G23" s="300"/>
      <c r="H23" s="1341">
        <v>50</v>
      </c>
      <c r="I23" s="300"/>
      <c r="J23" s="1489"/>
      <c r="K23" s="1341">
        <v>20</v>
      </c>
      <c r="L23" s="1341">
        <v>20</v>
      </c>
      <c r="M23" s="300"/>
      <c r="N23" s="300"/>
      <c r="O23" s="300"/>
      <c r="P23" s="58" t="s">
        <v>1025</v>
      </c>
    </row>
    <row r="24" spans="1:16" s="58" customFormat="1" ht="17" thickBot="1" x14ac:dyDescent="0.3">
      <c r="A24" s="256" t="s">
        <v>8774</v>
      </c>
      <c r="B24" s="213" t="s">
        <v>6189</v>
      </c>
      <c r="C24" s="300"/>
      <c r="D24" s="1341">
        <v>63</v>
      </c>
      <c r="E24" s="300"/>
      <c r="F24" s="300"/>
      <c r="G24" s="300"/>
      <c r="H24" s="1341">
        <v>55</v>
      </c>
      <c r="I24" s="300"/>
      <c r="J24" s="1341">
        <v>26</v>
      </c>
      <c r="K24" s="1341">
        <v>5</v>
      </c>
      <c r="L24" s="1341">
        <v>10</v>
      </c>
      <c r="M24" s="300"/>
      <c r="N24" s="300"/>
      <c r="O24" s="300"/>
      <c r="P24" s="58" t="s">
        <v>989</v>
      </c>
    </row>
    <row r="25" spans="1:16" s="3" customFormat="1" ht="17" thickBot="1" x14ac:dyDescent="0.3">
      <c r="A25" s="40" t="s">
        <v>8897</v>
      </c>
      <c r="B25" s="258"/>
      <c r="C25" s="345">
        <f>SUM(C19:C24)</f>
        <v>130</v>
      </c>
      <c r="D25" s="345">
        <f t="shared" ref="D25:O25" si="1">SUM(D19:D24)</f>
        <v>533</v>
      </c>
      <c r="E25" s="345">
        <f t="shared" si="1"/>
        <v>256</v>
      </c>
      <c r="F25" s="345">
        <f t="shared" si="1"/>
        <v>79</v>
      </c>
      <c r="G25" s="345">
        <f t="shared" si="1"/>
        <v>19</v>
      </c>
      <c r="H25" s="345">
        <f t="shared" si="1"/>
        <v>360</v>
      </c>
      <c r="I25" s="345">
        <f t="shared" si="1"/>
        <v>98</v>
      </c>
      <c r="J25" s="345">
        <f t="shared" si="1"/>
        <v>120</v>
      </c>
      <c r="K25" s="345">
        <f t="shared" si="1"/>
        <v>165</v>
      </c>
      <c r="L25" s="345">
        <f t="shared" si="1"/>
        <v>30</v>
      </c>
      <c r="M25" s="345">
        <f t="shared" si="1"/>
        <v>722</v>
      </c>
      <c r="N25" s="345">
        <f>SUM(N19:N24)</f>
        <v>20</v>
      </c>
      <c r="O25" s="346">
        <f t="shared" si="1"/>
        <v>0</v>
      </c>
    </row>
    <row r="26" spans="1:16" s="58" customFormat="1" x14ac:dyDescent="0.25">
      <c r="A26" s="1181" t="s">
        <v>9144</v>
      </c>
      <c r="B26" s="529" t="s">
        <v>9147</v>
      </c>
      <c r="C26" s="300"/>
      <c r="D26" s="84">
        <v>125</v>
      </c>
      <c r="E26" s="300"/>
      <c r="F26" s="300"/>
      <c r="G26" s="300"/>
      <c r="H26" s="84"/>
      <c r="I26" s="300"/>
      <c r="J26" s="84"/>
      <c r="K26" s="84"/>
      <c r="L26" s="84"/>
      <c r="M26" s="300"/>
      <c r="N26" s="300"/>
      <c r="O26" s="300"/>
      <c r="P26" s="58" t="s">
        <v>998</v>
      </c>
    </row>
    <row r="27" spans="1:16" x14ac:dyDescent="0.25">
      <c r="A27" s="1181" t="s">
        <v>9171</v>
      </c>
      <c r="B27" s="529" t="s">
        <v>9174</v>
      </c>
      <c r="C27" s="84">
        <v>60</v>
      </c>
      <c r="D27" s="84">
        <v>200</v>
      </c>
      <c r="E27" s="84"/>
      <c r="F27" s="84"/>
      <c r="G27" s="84"/>
      <c r="H27" s="84"/>
      <c r="I27" s="84"/>
      <c r="J27" s="84"/>
      <c r="K27" s="84"/>
      <c r="L27" s="84"/>
      <c r="M27" s="84">
        <v>200</v>
      </c>
      <c r="N27" s="84"/>
      <c r="O27" s="84"/>
      <c r="P27" s="65" t="s">
        <v>9175</v>
      </c>
    </row>
    <row r="28" spans="1:16" x14ac:dyDescent="0.25">
      <c r="A28" s="817" t="s">
        <v>9161</v>
      </c>
      <c r="B28" s="213" t="s">
        <v>9183</v>
      </c>
      <c r="C28" s="84">
        <v>60</v>
      </c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65" t="s">
        <v>9184</v>
      </c>
    </row>
    <row r="29" spans="1:16" s="58" customFormat="1" x14ac:dyDescent="0.25">
      <c r="A29" s="1181" t="s">
        <v>9248</v>
      </c>
      <c r="B29" s="529" t="s">
        <v>9264</v>
      </c>
      <c r="C29" s="300"/>
      <c r="D29" s="300"/>
      <c r="E29" s="84">
        <v>50</v>
      </c>
      <c r="F29" s="84">
        <v>50</v>
      </c>
      <c r="G29" s="300"/>
      <c r="H29" s="300"/>
      <c r="I29" s="84">
        <v>140</v>
      </c>
      <c r="J29" s="300"/>
      <c r="K29" s="300"/>
      <c r="L29" s="300"/>
      <c r="M29" s="300"/>
      <c r="N29" s="300"/>
      <c r="O29" s="300"/>
      <c r="P29" s="58" t="s">
        <v>989</v>
      </c>
    </row>
    <row r="30" spans="1:16" s="58" customFormat="1" x14ac:dyDescent="0.25">
      <c r="A30" s="1181">
        <v>45357</v>
      </c>
      <c r="B30" s="529" t="s">
        <v>9311</v>
      </c>
      <c r="C30" s="300"/>
      <c r="D30" s="300"/>
      <c r="E30" s="300"/>
      <c r="F30" s="300"/>
      <c r="G30" s="300"/>
      <c r="H30" s="300"/>
      <c r="I30" s="84">
        <v>95</v>
      </c>
      <c r="J30" s="300"/>
      <c r="K30" s="300"/>
      <c r="L30" s="300"/>
      <c r="M30" s="300"/>
      <c r="N30" s="300"/>
      <c r="O30" s="300"/>
      <c r="P30" s="58" t="s">
        <v>989</v>
      </c>
    </row>
    <row r="31" spans="1:16" x14ac:dyDescent="0.25">
      <c r="A31" s="701"/>
      <c r="B31" s="1078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</row>
    <row r="32" spans="1:16" ht="17" thickBot="1" x14ac:dyDescent="0.25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</row>
    <row r="33" spans="1:15" s="62" customFormat="1" ht="17" thickBot="1" x14ac:dyDescent="0.25">
      <c r="A33" s="1681" t="s">
        <v>927</v>
      </c>
      <c r="B33" s="346"/>
      <c r="C33" s="346">
        <f>SUM(C19:C24)</f>
        <v>130</v>
      </c>
      <c r="D33" s="346">
        <f t="shared" ref="D33:O33" si="2">SUM(D19:D24)</f>
        <v>533</v>
      </c>
      <c r="E33" s="346">
        <f t="shared" si="2"/>
        <v>256</v>
      </c>
      <c r="F33" s="346">
        <f t="shared" si="2"/>
        <v>79</v>
      </c>
      <c r="G33" s="346">
        <f t="shared" si="2"/>
        <v>19</v>
      </c>
      <c r="H33" s="346">
        <f t="shared" si="2"/>
        <v>360</v>
      </c>
      <c r="I33" s="346">
        <f t="shared" si="2"/>
        <v>98</v>
      </c>
      <c r="J33" s="346">
        <f t="shared" si="2"/>
        <v>120</v>
      </c>
      <c r="K33" s="346">
        <f t="shared" si="2"/>
        <v>165</v>
      </c>
      <c r="L33" s="346">
        <f t="shared" si="2"/>
        <v>30</v>
      </c>
      <c r="M33" s="346">
        <f t="shared" si="2"/>
        <v>722</v>
      </c>
      <c r="N33" s="346">
        <f t="shared" si="2"/>
        <v>20</v>
      </c>
      <c r="O33" s="346">
        <f t="shared" si="2"/>
        <v>0</v>
      </c>
    </row>
    <row r="34" spans="1:15" s="62" customFormat="1" ht="17" thickBot="1" x14ac:dyDescent="0.25">
      <c r="A34" s="1681" t="s">
        <v>8734</v>
      </c>
      <c r="B34" s="346"/>
      <c r="C34" s="93">
        <v>222</v>
      </c>
      <c r="D34" s="93">
        <v>658</v>
      </c>
      <c r="E34" s="93">
        <v>317</v>
      </c>
      <c r="F34" s="93">
        <v>79</v>
      </c>
      <c r="G34" s="93">
        <v>24</v>
      </c>
      <c r="H34" s="93">
        <v>360</v>
      </c>
      <c r="I34" s="324">
        <v>100</v>
      </c>
      <c r="J34" s="324">
        <v>484</v>
      </c>
      <c r="K34" s="324">
        <v>194</v>
      </c>
      <c r="L34" s="324">
        <v>178</v>
      </c>
      <c r="M34" s="324">
        <v>722</v>
      </c>
      <c r="N34" s="324">
        <v>20</v>
      </c>
      <c r="O34" s="347"/>
    </row>
    <row r="35" spans="1:15" x14ac:dyDescent="0.2">
      <c r="C35" s="58">
        <f>SUM(C34-C33)</f>
        <v>92</v>
      </c>
      <c r="D35" s="58">
        <f>SUM(D34-D33)</f>
        <v>125</v>
      </c>
      <c r="E35" s="58">
        <f t="shared" ref="E35:N35" si="3">SUM(E34-E33)</f>
        <v>61</v>
      </c>
      <c r="F35" s="58">
        <f t="shared" si="3"/>
        <v>0</v>
      </c>
      <c r="G35" s="58">
        <f t="shared" si="3"/>
        <v>5</v>
      </c>
      <c r="H35" s="58">
        <f t="shared" si="3"/>
        <v>0</v>
      </c>
      <c r="I35" s="58">
        <f t="shared" si="3"/>
        <v>2</v>
      </c>
      <c r="J35" s="58">
        <f t="shared" si="3"/>
        <v>364</v>
      </c>
      <c r="K35" s="58">
        <f t="shared" si="3"/>
        <v>29</v>
      </c>
      <c r="L35" s="58">
        <f t="shared" si="3"/>
        <v>148</v>
      </c>
      <c r="M35" s="72">
        <f t="shared" si="3"/>
        <v>0</v>
      </c>
      <c r="N35" s="72">
        <f t="shared" si="3"/>
        <v>0</v>
      </c>
    </row>
    <row r="36" spans="1:15" x14ac:dyDescent="0.2">
      <c r="A36" s="58"/>
    </row>
    <row r="37" spans="1:15" x14ac:dyDescent="0.2">
      <c r="A37" s="58"/>
    </row>
    <row r="38" spans="1:15" s="102" customFormat="1" x14ac:dyDescent="0.25">
      <c r="A38" s="1694" t="s">
        <v>8826</v>
      </c>
      <c r="B38" s="1694"/>
      <c r="C38" s="1335"/>
      <c r="D38" s="235"/>
      <c r="E38" s="235"/>
      <c r="F38" s="1335"/>
      <c r="G38" s="882"/>
      <c r="H38" s="882"/>
    </row>
    <row r="41" spans="1:15" x14ac:dyDescent="0.2">
      <c r="A41" s="58" t="s">
        <v>8447</v>
      </c>
    </row>
    <row r="42" spans="1:15" x14ac:dyDescent="0.2">
      <c r="A42" s="58" t="s">
        <v>8446</v>
      </c>
    </row>
  </sheetData>
  <pageMargins left="0.7" right="0.7" top="0.75" bottom="0.75" header="0.3" footer="0.3"/>
  <pageSetup orientation="portrait"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K22"/>
  <sheetViews>
    <sheetView topLeftCell="A4" workbookViewId="0">
      <selection activeCell="B18" sqref="B18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7" width="10.5" style="65" customWidth="1"/>
    <col min="8" max="8" width="13" style="65" customWidth="1"/>
    <col min="9" max="241" width="8.83203125" style="65"/>
    <col min="242" max="242" width="11" style="65" customWidth="1"/>
    <col min="243" max="243" width="18.33203125" style="65" customWidth="1"/>
    <col min="244" max="245" width="8.1640625" style="65" customWidth="1"/>
    <col min="246" max="246" width="8.6640625" style="65" customWidth="1"/>
    <col min="247" max="247" width="8.1640625" style="65" customWidth="1"/>
    <col min="248" max="248" width="7.83203125" style="65" customWidth="1"/>
    <col min="249" max="249" width="7.5" style="65" customWidth="1"/>
    <col min="250" max="497" width="8.83203125" style="65"/>
    <col min="498" max="498" width="11" style="65" customWidth="1"/>
    <col min="499" max="499" width="18.33203125" style="65" customWidth="1"/>
    <col min="500" max="501" width="8.1640625" style="65" customWidth="1"/>
    <col min="502" max="502" width="8.6640625" style="65" customWidth="1"/>
    <col min="503" max="503" width="8.1640625" style="65" customWidth="1"/>
    <col min="504" max="504" width="7.83203125" style="65" customWidth="1"/>
    <col min="505" max="505" width="7.5" style="65" customWidth="1"/>
    <col min="506" max="753" width="8.83203125" style="65"/>
    <col min="754" max="754" width="11" style="65" customWidth="1"/>
    <col min="755" max="755" width="18.33203125" style="65" customWidth="1"/>
    <col min="756" max="757" width="8.1640625" style="65" customWidth="1"/>
    <col min="758" max="758" width="8.6640625" style="65" customWidth="1"/>
    <col min="759" max="759" width="8.1640625" style="65" customWidth="1"/>
    <col min="760" max="760" width="7.83203125" style="65" customWidth="1"/>
    <col min="761" max="761" width="7.5" style="65" customWidth="1"/>
    <col min="762" max="1009" width="8.83203125" style="65"/>
    <col min="1010" max="1010" width="11" style="65" customWidth="1"/>
    <col min="1011" max="1011" width="18.33203125" style="65" customWidth="1"/>
    <col min="1012" max="1013" width="8.1640625" style="65" customWidth="1"/>
    <col min="1014" max="1014" width="8.6640625" style="65" customWidth="1"/>
    <col min="1015" max="1015" width="8.1640625" style="65" customWidth="1"/>
    <col min="1016" max="1016" width="7.83203125" style="65" customWidth="1"/>
    <col min="1017" max="1017" width="7.5" style="65" customWidth="1"/>
    <col min="1018" max="1265" width="8.83203125" style="65"/>
    <col min="1266" max="1266" width="11" style="65" customWidth="1"/>
    <col min="1267" max="1267" width="18.33203125" style="65" customWidth="1"/>
    <col min="1268" max="1269" width="8.1640625" style="65" customWidth="1"/>
    <col min="1270" max="1270" width="8.6640625" style="65" customWidth="1"/>
    <col min="1271" max="1271" width="8.1640625" style="65" customWidth="1"/>
    <col min="1272" max="1272" width="7.83203125" style="65" customWidth="1"/>
    <col min="1273" max="1273" width="7.5" style="65" customWidth="1"/>
    <col min="1274" max="1521" width="8.83203125" style="65"/>
    <col min="1522" max="1522" width="11" style="65" customWidth="1"/>
    <col min="1523" max="1523" width="18.33203125" style="65" customWidth="1"/>
    <col min="1524" max="1525" width="8.1640625" style="65" customWidth="1"/>
    <col min="1526" max="1526" width="8.6640625" style="65" customWidth="1"/>
    <col min="1527" max="1527" width="8.1640625" style="65" customWidth="1"/>
    <col min="1528" max="1528" width="7.83203125" style="65" customWidth="1"/>
    <col min="1529" max="1529" width="7.5" style="65" customWidth="1"/>
    <col min="1530" max="1777" width="8.83203125" style="65"/>
    <col min="1778" max="1778" width="11" style="65" customWidth="1"/>
    <col min="1779" max="1779" width="18.33203125" style="65" customWidth="1"/>
    <col min="1780" max="1781" width="8.1640625" style="65" customWidth="1"/>
    <col min="1782" max="1782" width="8.6640625" style="65" customWidth="1"/>
    <col min="1783" max="1783" width="8.1640625" style="65" customWidth="1"/>
    <col min="1784" max="1784" width="7.83203125" style="65" customWidth="1"/>
    <col min="1785" max="1785" width="7.5" style="65" customWidth="1"/>
    <col min="1786" max="2033" width="8.83203125" style="65"/>
    <col min="2034" max="2034" width="11" style="65" customWidth="1"/>
    <col min="2035" max="2035" width="18.33203125" style="65" customWidth="1"/>
    <col min="2036" max="2037" width="8.1640625" style="65" customWidth="1"/>
    <col min="2038" max="2038" width="8.6640625" style="65" customWidth="1"/>
    <col min="2039" max="2039" width="8.1640625" style="65" customWidth="1"/>
    <col min="2040" max="2040" width="7.83203125" style="65" customWidth="1"/>
    <col min="2041" max="2041" width="7.5" style="65" customWidth="1"/>
    <col min="2042" max="2289" width="8.83203125" style="65"/>
    <col min="2290" max="2290" width="11" style="65" customWidth="1"/>
    <col min="2291" max="2291" width="18.33203125" style="65" customWidth="1"/>
    <col min="2292" max="2293" width="8.1640625" style="65" customWidth="1"/>
    <col min="2294" max="2294" width="8.6640625" style="65" customWidth="1"/>
    <col min="2295" max="2295" width="8.1640625" style="65" customWidth="1"/>
    <col min="2296" max="2296" width="7.83203125" style="65" customWidth="1"/>
    <col min="2297" max="2297" width="7.5" style="65" customWidth="1"/>
    <col min="2298" max="2545" width="8.83203125" style="65"/>
    <col min="2546" max="2546" width="11" style="65" customWidth="1"/>
    <col min="2547" max="2547" width="18.33203125" style="65" customWidth="1"/>
    <col min="2548" max="2549" width="8.1640625" style="65" customWidth="1"/>
    <col min="2550" max="2550" width="8.6640625" style="65" customWidth="1"/>
    <col min="2551" max="2551" width="8.1640625" style="65" customWidth="1"/>
    <col min="2552" max="2552" width="7.83203125" style="65" customWidth="1"/>
    <col min="2553" max="2553" width="7.5" style="65" customWidth="1"/>
    <col min="2554" max="2801" width="8.83203125" style="65"/>
    <col min="2802" max="2802" width="11" style="65" customWidth="1"/>
    <col min="2803" max="2803" width="18.33203125" style="65" customWidth="1"/>
    <col min="2804" max="2805" width="8.1640625" style="65" customWidth="1"/>
    <col min="2806" max="2806" width="8.6640625" style="65" customWidth="1"/>
    <col min="2807" max="2807" width="8.1640625" style="65" customWidth="1"/>
    <col min="2808" max="2808" width="7.83203125" style="65" customWidth="1"/>
    <col min="2809" max="2809" width="7.5" style="65" customWidth="1"/>
    <col min="2810" max="3057" width="8.83203125" style="65"/>
    <col min="3058" max="3058" width="11" style="65" customWidth="1"/>
    <col min="3059" max="3059" width="18.33203125" style="65" customWidth="1"/>
    <col min="3060" max="3061" width="8.1640625" style="65" customWidth="1"/>
    <col min="3062" max="3062" width="8.6640625" style="65" customWidth="1"/>
    <col min="3063" max="3063" width="8.1640625" style="65" customWidth="1"/>
    <col min="3064" max="3064" width="7.83203125" style="65" customWidth="1"/>
    <col min="3065" max="3065" width="7.5" style="65" customWidth="1"/>
    <col min="3066" max="3313" width="8.83203125" style="65"/>
    <col min="3314" max="3314" width="11" style="65" customWidth="1"/>
    <col min="3315" max="3315" width="18.33203125" style="65" customWidth="1"/>
    <col min="3316" max="3317" width="8.1640625" style="65" customWidth="1"/>
    <col min="3318" max="3318" width="8.6640625" style="65" customWidth="1"/>
    <col min="3319" max="3319" width="8.1640625" style="65" customWidth="1"/>
    <col min="3320" max="3320" width="7.83203125" style="65" customWidth="1"/>
    <col min="3321" max="3321" width="7.5" style="65" customWidth="1"/>
    <col min="3322" max="3569" width="8.83203125" style="65"/>
    <col min="3570" max="3570" width="11" style="65" customWidth="1"/>
    <col min="3571" max="3571" width="18.33203125" style="65" customWidth="1"/>
    <col min="3572" max="3573" width="8.1640625" style="65" customWidth="1"/>
    <col min="3574" max="3574" width="8.6640625" style="65" customWidth="1"/>
    <col min="3575" max="3575" width="8.1640625" style="65" customWidth="1"/>
    <col min="3576" max="3576" width="7.83203125" style="65" customWidth="1"/>
    <col min="3577" max="3577" width="7.5" style="65" customWidth="1"/>
    <col min="3578" max="3825" width="8.83203125" style="65"/>
    <col min="3826" max="3826" width="11" style="65" customWidth="1"/>
    <col min="3827" max="3827" width="18.33203125" style="65" customWidth="1"/>
    <col min="3828" max="3829" width="8.1640625" style="65" customWidth="1"/>
    <col min="3830" max="3830" width="8.6640625" style="65" customWidth="1"/>
    <col min="3831" max="3831" width="8.1640625" style="65" customWidth="1"/>
    <col min="3832" max="3832" width="7.83203125" style="65" customWidth="1"/>
    <col min="3833" max="3833" width="7.5" style="65" customWidth="1"/>
    <col min="3834" max="4081" width="8.83203125" style="65"/>
    <col min="4082" max="4082" width="11" style="65" customWidth="1"/>
    <col min="4083" max="4083" width="18.33203125" style="65" customWidth="1"/>
    <col min="4084" max="4085" width="8.1640625" style="65" customWidth="1"/>
    <col min="4086" max="4086" width="8.6640625" style="65" customWidth="1"/>
    <col min="4087" max="4087" width="8.1640625" style="65" customWidth="1"/>
    <col min="4088" max="4088" width="7.83203125" style="65" customWidth="1"/>
    <col min="4089" max="4089" width="7.5" style="65" customWidth="1"/>
    <col min="4090" max="4337" width="8.83203125" style="65"/>
    <col min="4338" max="4338" width="11" style="65" customWidth="1"/>
    <col min="4339" max="4339" width="18.33203125" style="65" customWidth="1"/>
    <col min="4340" max="4341" width="8.1640625" style="65" customWidth="1"/>
    <col min="4342" max="4342" width="8.6640625" style="65" customWidth="1"/>
    <col min="4343" max="4343" width="8.1640625" style="65" customWidth="1"/>
    <col min="4344" max="4344" width="7.83203125" style="65" customWidth="1"/>
    <col min="4345" max="4345" width="7.5" style="65" customWidth="1"/>
    <col min="4346" max="4593" width="8.83203125" style="65"/>
    <col min="4594" max="4594" width="11" style="65" customWidth="1"/>
    <col min="4595" max="4595" width="18.33203125" style="65" customWidth="1"/>
    <col min="4596" max="4597" width="8.1640625" style="65" customWidth="1"/>
    <col min="4598" max="4598" width="8.6640625" style="65" customWidth="1"/>
    <col min="4599" max="4599" width="8.1640625" style="65" customWidth="1"/>
    <col min="4600" max="4600" width="7.83203125" style="65" customWidth="1"/>
    <col min="4601" max="4601" width="7.5" style="65" customWidth="1"/>
    <col min="4602" max="4849" width="8.83203125" style="65"/>
    <col min="4850" max="4850" width="11" style="65" customWidth="1"/>
    <col min="4851" max="4851" width="18.33203125" style="65" customWidth="1"/>
    <col min="4852" max="4853" width="8.1640625" style="65" customWidth="1"/>
    <col min="4854" max="4854" width="8.6640625" style="65" customWidth="1"/>
    <col min="4855" max="4855" width="8.1640625" style="65" customWidth="1"/>
    <col min="4856" max="4856" width="7.83203125" style="65" customWidth="1"/>
    <col min="4857" max="4857" width="7.5" style="65" customWidth="1"/>
    <col min="4858" max="5105" width="8.83203125" style="65"/>
    <col min="5106" max="5106" width="11" style="65" customWidth="1"/>
    <col min="5107" max="5107" width="18.33203125" style="65" customWidth="1"/>
    <col min="5108" max="5109" width="8.1640625" style="65" customWidth="1"/>
    <col min="5110" max="5110" width="8.6640625" style="65" customWidth="1"/>
    <col min="5111" max="5111" width="8.1640625" style="65" customWidth="1"/>
    <col min="5112" max="5112" width="7.83203125" style="65" customWidth="1"/>
    <col min="5113" max="5113" width="7.5" style="65" customWidth="1"/>
    <col min="5114" max="5361" width="8.83203125" style="65"/>
    <col min="5362" max="5362" width="11" style="65" customWidth="1"/>
    <col min="5363" max="5363" width="18.33203125" style="65" customWidth="1"/>
    <col min="5364" max="5365" width="8.1640625" style="65" customWidth="1"/>
    <col min="5366" max="5366" width="8.6640625" style="65" customWidth="1"/>
    <col min="5367" max="5367" width="8.1640625" style="65" customWidth="1"/>
    <col min="5368" max="5368" width="7.83203125" style="65" customWidth="1"/>
    <col min="5369" max="5369" width="7.5" style="65" customWidth="1"/>
    <col min="5370" max="5617" width="8.83203125" style="65"/>
    <col min="5618" max="5618" width="11" style="65" customWidth="1"/>
    <col min="5619" max="5619" width="18.33203125" style="65" customWidth="1"/>
    <col min="5620" max="5621" width="8.1640625" style="65" customWidth="1"/>
    <col min="5622" max="5622" width="8.6640625" style="65" customWidth="1"/>
    <col min="5623" max="5623" width="8.1640625" style="65" customWidth="1"/>
    <col min="5624" max="5624" width="7.83203125" style="65" customWidth="1"/>
    <col min="5625" max="5625" width="7.5" style="65" customWidth="1"/>
    <col min="5626" max="5873" width="8.83203125" style="65"/>
    <col min="5874" max="5874" width="11" style="65" customWidth="1"/>
    <col min="5875" max="5875" width="18.33203125" style="65" customWidth="1"/>
    <col min="5876" max="5877" width="8.1640625" style="65" customWidth="1"/>
    <col min="5878" max="5878" width="8.6640625" style="65" customWidth="1"/>
    <col min="5879" max="5879" width="8.1640625" style="65" customWidth="1"/>
    <col min="5880" max="5880" width="7.83203125" style="65" customWidth="1"/>
    <col min="5881" max="5881" width="7.5" style="65" customWidth="1"/>
    <col min="5882" max="6129" width="8.83203125" style="65"/>
    <col min="6130" max="6130" width="11" style="65" customWidth="1"/>
    <col min="6131" max="6131" width="18.33203125" style="65" customWidth="1"/>
    <col min="6132" max="6133" width="8.1640625" style="65" customWidth="1"/>
    <col min="6134" max="6134" width="8.6640625" style="65" customWidth="1"/>
    <col min="6135" max="6135" width="8.1640625" style="65" customWidth="1"/>
    <col min="6136" max="6136" width="7.83203125" style="65" customWidth="1"/>
    <col min="6137" max="6137" width="7.5" style="65" customWidth="1"/>
    <col min="6138" max="6385" width="8.83203125" style="65"/>
    <col min="6386" max="6386" width="11" style="65" customWidth="1"/>
    <col min="6387" max="6387" width="18.33203125" style="65" customWidth="1"/>
    <col min="6388" max="6389" width="8.1640625" style="65" customWidth="1"/>
    <col min="6390" max="6390" width="8.6640625" style="65" customWidth="1"/>
    <col min="6391" max="6391" width="8.1640625" style="65" customWidth="1"/>
    <col min="6392" max="6392" width="7.83203125" style="65" customWidth="1"/>
    <col min="6393" max="6393" width="7.5" style="65" customWidth="1"/>
    <col min="6394" max="6641" width="8.83203125" style="65"/>
    <col min="6642" max="6642" width="11" style="65" customWidth="1"/>
    <col min="6643" max="6643" width="18.33203125" style="65" customWidth="1"/>
    <col min="6644" max="6645" width="8.1640625" style="65" customWidth="1"/>
    <col min="6646" max="6646" width="8.6640625" style="65" customWidth="1"/>
    <col min="6647" max="6647" width="8.1640625" style="65" customWidth="1"/>
    <col min="6648" max="6648" width="7.83203125" style="65" customWidth="1"/>
    <col min="6649" max="6649" width="7.5" style="65" customWidth="1"/>
    <col min="6650" max="6897" width="8.83203125" style="65"/>
    <col min="6898" max="6898" width="11" style="65" customWidth="1"/>
    <col min="6899" max="6899" width="18.33203125" style="65" customWidth="1"/>
    <col min="6900" max="6901" width="8.1640625" style="65" customWidth="1"/>
    <col min="6902" max="6902" width="8.6640625" style="65" customWidth="1"/>
    <col min="6903" max="6903" width="8.1640625" style="65" customWidth="1"/>
    <col min="6904" max="6904" width="7.83203125" style="65" customWidth="1"/>
    <col min="6905" max="6905" width="7.5" style="65" customWidth="1"/>
    <col min="6906" max="7153" width="8.83203125" style="65"/>
    <col min="7154" max="7154" width="11" style="65" customWidth="1"/>
    <col min="7155" max="7155" width="18.33203125" style="65" customWidth="1"/>
    <col min="7156" max="7157" width="8.1640625" style="65" customWidth="1"/>
    <col min="7158" max="7158" width="8.6640625" style="65" customWidth="1"/>
    <col min="7159" max="7159" width="8.1640625" style="65" customWidth="1"/>
    <col min="7160" max="7160" width="7.83203125" style="65" customWidth="1"/>
    <col min="7161" max="7161" width="7.5" style="65" customWidth="1"/>
    <col min="7162" max="7409" width="8.83203125" style="65"/>
    <col min="7410" max="7410" width="11" style="65" customWidth="1"/>
    <col min="7411" max="7411" width="18.33203125" style="65" customWidth="1"/>
    <col min="7412" max="7413" width="8.1640625" style="65" customWidth="1"/>
    <col min="7414" max="7414" width="8.6640625" style="65" customWidth="1"/>
    <col min="7415" max="7415" width="8.1640625" style="65" customWidth="1"/>
    <col min="7416" max="7416" width="7.83203125" style="65" customWidth="1"/>
    <col min="7417" max="7417" width="7.5" style="65" customWidth="1"/>
    <col min="7418" max="7665" width="8.83203125" style="65"/>
    <col min="7666" max="7666" width="11" style="65" customWidth="1"/>
    <col min="7667" max="7667" width="18.33203125" style="65" customWidth="1"/>
    <col min="7668" max="7669" width="8.1640625" style="65" customWidth="1"/>
    <col min="7670" max="7670" width="8.6640625" style="65" customWidth="1"/>
    <col min="7671" max="7671" width="8.1640625" style="65" customWidth="1"/>
    <col min="7672" max="7672" width="7.83203125" style="65" customWidth="1"/>
    <col min="7673" max="7673" width="7.5" style="65" customWidth="1"/>
    <col min="7674" max="7921" width="8.83203125" style="65"/>
    <col min="7922" max="7922" width="11" style="65" customWidth="1"/>
    <col min="7923" max="7923" width="18.33203125" style="65" customWidth="1"/>
    <col min="7924" max="7925" width="8.1640625" style="65" customWidth="1"/>
    <col min="7926" max="7926" width="8.6640625" style="65" customWidth="1"/>
    <col min="7927" max="7927" width="8.1640625" style="65" customWidth="1"/>
    <col min="7928" max="7928" width="7.83203125" style="65" customWidth="1"/>
    <col min="7929" max="7929" width="7.5" style="65" customWidth="1"/>
    <col min="7930" max="8177" width="8.83203125" style="65"/>
    <col min="8178" max="8178" width="11" style="65" customWidth="1"/>
    <col min="8179" max="8179" width="18.33203125" style="65" customWidth="1"/>
    <col min="8180" max="8181" width="8.1640625" style="65" customWidth="1"/>
    <col min="8182" max="8182" width="8.6640625" style="65" customWidth="1"/>
    <col min="8183" max="8183" width="8.1640625" style="65" customWidth="1"/>
    <col min="8184" max="8184" width="7.83203125" style="65" customWidth="1"/>
    <col min="8185" max="8185" width="7.5" style="65" customWidth="1"/>
    <col min="8186" max="8433" width="8.83203125" style="65"/>
    <col min="8434" max="8434" width="11" style="65" customWidth="1"/>
    <col min="8435" max="8435" width="18.33203125" style="65" customWidth="1"/>
    <col min="8436" max="8437" width="8.1640625" style="65" customWidth="1"/>
    <col min="8438" max="8438" width="8.6640625" style="65" customWidth="1"/>
    <col min="8439" max="8439" width="8.1640625" style="65" customWidth="1"/>
    <col min="8440" max="8440" width="7.83203125" style="65" customWidth="1"/>
    <col min="8441" max="8441" width="7.5" style="65" customWidth="1"/>
    <col min="8442" max="8689" width="8.83203125" style="65"/>
    <col min="8690" max="8690" width="11" style="65" customWidth="1"/>
    <col min="8691" max="8691" width="18.33203125" style="65" customWidth="1"/>
    <col min="8692" max="8693" width="8.1640625" style="65" customWidth="1"/>
    <col min="8694" max="8694" width="8.6640625" style="65" customWidth="1"/>
    <col min="8695" max="8695" width="8.1640625" style="65" customWidth="1"/>
    <col min="8696" max="8696" width="7.83203125" style="65" customWidth="1"/>
    <col min="8697" max="8697" width="7.5" style="65" customWidth="1"/>
    <col min="8698" max="8945" width="8.83203125" style="65"/>
    <col min="8946" max="8946" width="11" style="65" customWidth="1"/>
    <col min="8947" max="8947" width="18.33203125" style="65" customWidth="1"/>
    <col min="8948" max="8949" width="8.1640625" style="65" customWidth="1"/>
    <col min="8950" max="8950" width="8.6640625" style="65" customWidth="1"/>
    <col min="8951" max="8951" width="8.1640625" style="65" customWidth="1"/>
    <col min="8952" max="8952" width="7.83203125" style="65" customWidth="1"/>
    <col min="8953" max="8953" width="7.5" style="65" customWidth="1"/>
    <col min="8954" max="9201" width="8.83203125" style="65"/>
    <col min="9202" max="9202" width="11" style="65" customWidth="1"/>
    <col min="9203" max="9203" width="18.33203125" style="65" customWidth="1"/>
    <col min="9204" max="9205" width="8.1640625" style="65" customWidth="1"/>
    <col min="9206" max="9206" width="8.6640625" style="65" customWidth="1"/>
    <col min="9207" max="9207" width="8.1640625" style="65" customWidth="1"/>
    <col min="9208" max="9208" width="7.83203125" style="65" customWidth="1"/>
    <col min="9209" max="9209" width="7.5" style="65" customWidth="1"/>
    <col min="9210" max="9457" width="8.83203125" style="65"/>
    <col min="9458" max="9458" width="11" style="65" customWidth="1"/>
    <col min="9459" max="9459" width="18.33203125" style="65" customWidth="1"/>
    <col min="9460" max="9461" width="8.1640625" style="65" customWidth="1"/>
    <col min="9462" max="9462" width="8.6640625" style="65" customWidth="1"/>
    <col min="9463" max="9463" width="8.1640625" style="65" customWidth="1"/>
    <col min="9464" max="9464" width="7.83203125" style="65" customWidth="1"/>
    <col min="9465" max="9465" width="7.5" style="65" customWidth="1"/>
    <col min="9466" max="9713" width="8.83203125" style="65"/>
    <col min="9714" max="9714" width="11" style="65" customWidth="1"/>
    <col min="9715" max="9715" width="18.33203125" style="65" customWidth="1"/>
    <col min="9716" max="9717" width="8.1640625" style="65" customWidth="1"/>
    <col min="9718" max="9718" width="8.6640625" style="65" customWidth="1"/>
    <col min="9719" max="9719" width="8.1640625" style="65" customWidth="1"/>
    <col min="9720" max="9720" width="7.83203125" style="65" customWidth="1"/>
    <col min="9721" max="9721" width="7.5" style="65" customWidth="1"/>
    <col min="9722" max="9969" width="8.83203125" style="65"/>
    <col min="9970" max="9970" width="11" style="65" customWidth="1"/>
    <col min="9971" max="9971" width="18.33203125" style="65" customWidth="1"/>
    <col min="9972" max="9973" width="8.1640625" style="65" customWidth="1"/>
    <col min="9974" max="9974" width="8.6640625" style="65" customWidth="1"/>
    <col min="9975" max="9975" width="8.1640625" style="65" customWidth="1"/>
    <col min="9976" max="9976" width="7.83203125" style="65" customWidth="1"/>
    <col min="9977" max="9977" width="7.5" style="65" customWidth="1"/>
    <col min="9978" max="10225" width="8.83203125" style="65"/>
    <col min="10226" max="10226" width="11" style="65" customWidth="1"/>
    <col min="10227" max="10227" width="18.33203125" style="65" customWidth="1"/>
    <col min="10228" max="10229" width="8.1640625" style="65" customWidth="1"/>
    <col min="10230" max="10230" width="8.6640625" style="65" customWidth="1"/>
    <col min="10231" max="10231" width="8.1640625" style="65" customWidth="1"/>
    <col min="10232" max="10232" width="7.83203125" style="65" customWidth="1"/>
    <col min="10233" max="10233" width="7.5" style="65" customWidth="1"/>
    <col min="10234" max="10481" width="8.83203125" style="65"/>
    <col min="10482" max="10482" width="11" style="65" customWidth="1"/>
    <col min="10483" max="10483" width="18.33203125" style="65" customWidth="1"/>
    <col min="10484" max="10485" width="8.1640625" style="65" customWidth="1"/>
    <col min="10486" max="10486" width="8.6640625" style="65" customWidth="1"/>
    <col min="10487" max="10487" width="8.1640625" style="65" customWidth="1"/>
    <col min="10488" max="10488" width="7.83203125" style="65" customWidth="1"/>
    <col min="10489" max="10489" width="7.5" style="65" customWidth="1"/>
    <col min="10490" max="10737" width="8.83203125" style="65"/>
    <col min="10738" max="10738" width="11" style="65" customWidth="1"/>
    <col min="10739" max="10739" width="18.33203125" style="65" customWidth="1"/>
    <col min="10740" max="10741" width="8.1640625" style="65" customWidth="1"/>
    <col min="10742" max="10742" width="8.6640625" style="65" customWidth="1"/>
    <col min="10743" max="10743" width="8.1640625" style="65" customWidth="1"/>
    <col min="10744" max="10744" width="7.83203125" style="65" customWidth="1"/>
    <col min="10745" max="10745" width="7.5" style="65" customWidth="1"/>
    <col min="10746" max="10993" width="8.83203125" style="65"/>
    <col min="10994" max="10994" width="11" style="65" customWidth="1"/>
    <col min="10995" max="10995" width="18.33203125" style="65" customWidth="1"/>
    <col min="10996" max="10997" width="8.1640625" style="65" customWidth="1"/>
    <col min="10998" max="10998" width="8.6640625" style="65" customWidth="1"/>
    <col min="10999" max="10999" width="8.1640625" style="65" customWidth="1"/>
    <col min="11000" max="11000" width="7.83203125" style="65" customWidth="1"/>
    <col min="11001" max="11001" width="7.5" style="65" customWidth="1"/>
    <col min="11002" max="11249" width="8.83203125" style="65"/>
    <col min="11250" max="11250" width="11" style="65" customWidth="1"/>
    <col min="11251" max="11251" width="18.33203125" style="65" customWidth="1"/>
    <col min="11252" max="11253" width="8.1640625" style="65" customWidth="1"/>
    <col min="11254" max="11254" width="8.6640625" style="65" customWidth="1"/>
    <col min="11255" max="11255" width="8.1640625" style="65" customWidth="1"/>
    <col min="11256" max="11256" width="7.83203125" style="65" customWidth="1"/>
    <col min="11257" max="11257" width="7.5" style="65" customWidth="1"/>
    <col min="11258" max="11505" width="8.83203125" style="65"/>
    <col min="11506" max="11506" width="11" style="65" customWidth="1"/>
    <col min="11507" max="11507" width="18.33203125" style="65" customWidth="1"/>
    <col min="11508" max="11509" width="8.1640625" style="65" customWidth="1"/>
    <col min="11510" max="11510" width="8.6640625" style="65" customWidth="1"/>
    <col min="11511" max="11511" width="8.1640625" style="65" customWidth="1"/>
    <col min="11512" max="11512" width="7.83203125" style="65" customWidth="1"/>
    <col min="11513" max="11513" width="7.5" style="65" customWidth="1"/>
    <col min="11514" max="11761" width="8.83203125" style="65"/>
    <col min="11762" max="11762" width="11" style="65" customWidth="1"/>
    <col min="11763" max="11763" width="18.33203125" style="65" customWidth="1"/>
    <col min="11764" max="11765" width="8.1640625" style="65" customWidth="1"/>
    <col min="11766" max="11766" width="8.6640625" style="65" customWidth="1"/>
    <col min="11767" max="11767" width="8.1640625" style="65" customWidth="1"/>
    <col min="11768" max="11768" width="7.83203125" style="65" customWidth="1"/>
    <col min="11769" max="11769" width="7.5" style="65" customWidth="1"/>
    <col min="11770" max="12017" width="8.83203125" style="65"/>
    <col min="12018" max="12018" width="11" style="65" customWidth="1"/>
    <col min="12019" max="12019" width="18.33203125" style="65" customWidth="1"/>
    <col min="12020" max="12021" width="8.1640625" style="65" customWidth="1"/>
    <col min="12022" max="12022" width="8.6640625" style="65" customWidth="1"/>
    <col min="12023" max="12023" width="8.1640625" style="65" customWidth="1"/>
    <col min="12024" max="12024" width="7.83203125" style="65" customWidth="1"/>
    <col min="12025" max="12025" width="7.5" style="65" customWidth="1"/>
    <col min="12026" max="12273" width="8.83203125" style="65"/>
    <col min="12274" max="12274" width="11" style="65" customWidth="1"/>
    <col min="12275" max="12275" width="18.33203125" style="65" customWidth="1"/>
    <col min="12276" max="12277" width="8.1640625" style="65" customWidth="1"/>
    <col min="12278" max="12278" width="8.6640625" style="65" customWidth="1"/>
    <col min="12279" max="12279" width="8.1640625" style="65" customWidth="1"/>
    <col min="12280" max="12280" width="7.83203125" style="65" customWidth="1"/>
    <col min="12281" max="12281" width="7.5" style="65" customWidth="1"/>
    <col min="12282" max="12529" width="8.83203125" style="65"/>
    <col min="12530" max="12530" width="11" style="65" customWidth="1"/>
    <col min="12531" max="12531" width="18.33203125" style="65" customWidth="1"/>
    <col min="12532" max="12533" width="8.1640625" style="65" customWidth="1"/>
    <col min="12534" max="12534" width="8.6640625" style="65" customWidth="1"/>
    <col min="12535" max="12535" width="8.1640625" style="65" customWidth="1"/>
    <col min="12536" max="12536" width="7.83203125" style="65" customWidth="1"/>
    <col min="12537" max="12537" width="7.5" style="65" customWidth="1"/>
    <col min="12538" max="12785" width="8.83203125" style="65"/>
    <col min="12786" max="12786" width="11" style="65" customWidth="1"/>
    <col min="12787" max="12787" width="18.33203125" style="65" customWidth="1"/>
    <col min="12788" max="12789" width="8.1640625" style="65" customWidth="1"/>
    <col min="12790" max="12790" width="8.6640625" style="65" customWidth="1"/>
    <col min="12791" max="12791" width="8.1640625" style="65" customWidth="1"/>
    <col min="12792" max="12792" width="7.83203125" style="65" customWidth="1"/>
    <col min="12793" max="12793" width="7.5" style="65" customWidth="1"/>
    <col min="12794" max="13041" width="8.83203125" style="65"/>
    <col min="13042" max="13042" width="11" style="65" customWidth="1"/>
    <col min="13043" max="13043" width="18.33203125" style="65" customWidth="1"/>
    <col min="13044" max="13045" width="8.1640625" style="65" customWidth="1"/>
    <col min="13046" max="13046" width="8.6640625" style="65" customWidth="1"/>
    <col min="13047" max="13047" width="8.1640625" style="65" customWidth="1"/>
    <col min="13048" max="13048" width="7.83203125" style="65" customWidth="1"/>
    <col min="13049" max="13049" width="7.5" style="65" customWidth="1"/>
    <col min="13050" max="13297" width="8.83203125" style="65"/>
    <col min="13298" max="13298" width="11" style="65" customWidth="1"/>
    <col min="13299" max="13299" width="18.33203125" style="65" customWidth="1"/>
    <col min="13300" max="13301" width="8.1640625" style="65" customWidth="1"/>
    <col min="13302" max="13302" width="8.6640625" style="65" customWidth="1"/>
    <col min="13303" max="13303" width="8.1640625" style="65" customWidth="1"/>
    <col min="13304" max="13304" width="7.83203125" style="65" customWidth="1"/>
    <col min="13305" max="13305" width="7.5" style="65" customWidth="1"/>
    <col min="13306" max="13553" width="8.83203125" style="65"/>
    <col min="13554" max="13554" width="11" style="65" customWidth="1"/>
    <col min="13555" max="13555" width="18.33203125" style="65" customWidth="1"/>
    <col min="13556" max="13557" width="8.1640625" style="65" customWidth="1"/>
    <col min="13558" max="13558" width="8.6640625" style="65" customWidth="1"/>
    <col min="13559" max="13559" width="8.1640625" style="65" customWidth="1"/>
    <col min="13560" max="13560" width="7.83203125" style="65" customWidth="1"/>
    <col min="13561" max="13561" width="7.5" style="65" customWidth="1"/>
    <col min="13562" max="13809" width="8.83203125" style="65"/>
    <col min="13810" max="13810" width="11" style="65" customWidth="1"/>
    <col min="13811" max="13811" width="18.33203125" style="65" customWidth="1"/>
    <col min="13812" max="13813" width="8.1640625" style="65" customWidth="1"/>
    <col min="13814" max="13814" width="8.6640625" style="65" customWidth="1"/>
    <col min="13815" max="13815" width="8.1640625" style="65" customWidth="1"/>
    <col min="13816" max="13816" width="7.83203125" style="65" customWidth="1"/>
    <col min="13817" max="13817" width="7.5" style="65" customWidth="1"/>
    <col min="13818" max="14065" width="8.83203125" style="65"/>
    <col min="14066" max="14066" width="11" style="65" customWidth="1"/>
    <col min="14067" max="14067" width="18.33203125" style="65" customWidth="1"/>
    <col min="14068" max="14069" width="8.1640625" style="65" customWidth="1"/>
    <col min="14070" max="14070" width="8.6640625" style="65" customWidth="1"/>
    <col min="14071" max="14071" width="8.1640625" style="65" customWidth="1"/>
    <col min="14072" max="14072" width="7.83203125" style="65" customWidth="1"/>
    <col min="14073" max="14073" width="7.5" style="65" customWidth="1"/>
    <col min="14074" max="14321" width="8.83203125" style="65"/>
    <col min="14322" max="14322" width="11" style="65" customWidth="1"/>
    <col min="14323" max="14323" width="18.33203125" style="65" customWidth="1"/>
    <col min="14324" max="14325" width="8.1640625" style="65" customWidth="1"/>
    <col min="14326" max="14326" width="8.6640625" style="65" customWidth="1"/>
    <col min="14327" max="14327" width="8.1640625" style="65" customWidth="1"/>
    <col min="14328" max="14328" width="7.83203125" style="65" customWidth="1"/>
    <col min="14329" max="14329" width="7.5" style="65" customWidth="1"/>
    <col min="14330" max="14577" width="8.83203125" style="65"/>
    <col min="14578" max="14578" width="11" style="65" customWidth="1"/>
    <col min="14579" max="14579" width="18.33203125" style="65" customWidth="1"/>
    <col min="14580" max="14581" width="8.1640625" style="65" customWidth="1"/>
    <col min="14582" max="14582" width="8.6640625" style="65" customWidth="1"/>
    <col min="14583" max="14583" width="8.1640625" style="65" customWidth="1"/>
    <col min="14584" max="14584" width="7.83203125" style="65" customWidth="1"/>
    <col min="14585" max="14585" width="7.5" style="65" customWidth="1"/>
    <col min="14586" max="14833" width="8.83203125" style="65"/>
    <col min="14834" max="14834" width="11" style="65" customWidth="1"/>
    <col min="14835" max="14835" width="18.33203125" style="65" customWidth="1"/>
    <col min="14836" max="14837" width="8.1640625" style="65" customWidth="1"/>
    <col min="14838" max="14838" width="8.6640625" style="65" customWidth="1"/>
    <col min="14839" max="14839" width="8.1640625" style="65" customWidth="1"/>
    <col min="14840" max="14840" width="7.83203125" style="65" customWidth="1"/>
    <col min="14841" max="14841" width="7.5" style="65" customWidth="1"/>
    <col min="14842" max="15089" width="8.83203125" style="65"/>
    <col min="15090" max="15090" width="11" style="65" customWidth="1"/>
    <col min="15091" max="15091" width="18.33203125" style="65" customWidth="1"/>
    <col min="15092" max="15093" width="8.1640625" style="65" customWidth="1"/>
    <col min="15094" max="15094" width="8.6640625" style="65" customWidth="1"/>
    <col min="15095" max="15095" width="8.1640625" style="65" customWidth="1"/>
    <col min="15096" max="15096" width="7.83203125" style="65" customWidth="1"/>
    <col min="15097" max="15097" width="7.5" style="65" customWidth="1"/>
    <col min="15098" max="15345" width="8.83203125" style="65"/>
    <col min="15346" max="15346" width="11" style="65" customWidth="1"/>
    <col min="15347" max="15347" width="18.33203125" style="65" customWidth="1"/>
    <col min="15348" max="15349" width="8.1640625" style="65" customWidth="1"/>
    <col min="15350" max="15350" width="8.6640625" style="65" customWidth="1"/>
    <col min="15351" max="15351" width="8.1640625" style="65" customWidth="1"/>
    <col min="15352" max="15352" width="7.83203125" style="65" customWidth="1"/>
    <col min="15353" max="15353" width="7.5" style="65" customWidth="1"/>
    <col min="15354" max="15601" width="8.83203125" style="65"/>
    <col min="15602" max="15602" width="11" style="65" customWidth="1"/>
    <col min="15603" max="15603" width="18.33203125" style="65" customWidth="1"/>
    <col min="15604" max="15605" width="8.1640625" style="65" customWidth="1"/>
    <col min="15606" max="15606" width="8.6640625" style="65" customWidth="1"/>
    <col min="15607" max="15607" width="8.1640625" style="65" customWidth="1"/>
    <col min="15608" max="15608" width="7.83203125" style="65" customWidth="1"/>
    <col min="15609" max="15609" width="7.5" style="65" customWidth="1"/>
    <col min="15610" max="15857" width="8.83203125" style="65"/>
    <col min="15858" max="15858" width="11" style="65" customWidth="1"/>
    <col min="15859" max="15859" width="18.33203125" style="65" customWidth="1"/>
    <col min="15860" max="15861" width="8.1640625" style="65" customWidth="1"/>
    <col min="15862" max="15862" width="8.6640625" style="65" customWidth="1"/>
    <col min="15863" max="15863" width="8.1640625" style="65" customWidth="1"/>
    <col min="15864" max="15864" width="7.83203125" style="65" customWidth="1"/>
    <col min="15865" max="15865" width="7.5" style="65" customWidth="1"/>
    <col min="15866" max="16113" width="8.83203125" style="65"/>
    <col min="16114" max="16114" width="11" style="65" customWidth="1"/>
    <col min="16115" max="16115" width="18.33203125" style="65" customWidth="1"/>
    <col min="16116" max="16117" width="8.1640625" style="65" customWidth="1"/>
    <col min="16118" max="16118" width="8.6640625" style="65" customWidth="1"/>
    <col min="16119" max="16119" width="8.1640625" style="65" customWidth="1"/>
    <col min="16120" max="16120" width="7.83203125" style="65" customWidth="1"/>
    <col min="16121" max="16121" width="7.5" style="65" customWidth="1"/>
    <col min="16122" max="16384" width="8.83203125" style="65"/>
  </cols>
  <sheetData>
    <row r="1" spans="1:11" s="58" customFormat="1" x14ac:dyDescent="0.2">
      <c r="A1" s="58" t="s">
        <v>160</v>
      </c>
    </row>
    <row r="3" spans="1:11" s="58" customFormat="1" x14ac:dyDescent="0.2">
      <c r="A3" s="58" t="s">
        <v>5052</v>
      </c>
    </row>
    <row r="4" spans="1:11" s="58" customFormat="1" x14ac:dyDescent="0.2">
      <c r="A4" s="58" t="s">
        <v>8182</v>
      </c>
    </row>
    <row r="5" spans="1:11" s="58" customFormat="1" x14ac:dyDescent="0.2">
      <c r="A5" s="58" t="s">
        <v>8437</v>
      </c>
      <c r="C5" s="319">
        <v>50000</v>
      </c>
      <c r="D5" s="319">
        <v>60000</v>
      </c>
      <c r="E5" s="319">
        <v>270000</v>
      </c>
      <c r="F5" s="319">
        <v>130000</v>
      </c>
    </row>
    <row r="6" spans="1:11" s="3" customFormat="1" ht="17" thickBot="1" x14ac:dyDescent="0.25">
      <c r="C6" s="31">
        <v>4250</v>
      </c>
      <c r="D6" s="31">
        <v>4500</v>
      </c>
      <c r="E6" s="31">
        <v>23000</v>
      </c>
      <c r="F6" s="31">
        <v>11500</v>
      </c>
      <c r="G6" s="31"/>
    </row>
    <row r="7" spans="1:11" s="58" customFormat="1" ht="17" thickBot="1" x14ac:dyDescent="0.3">
      <c r="A7" s="60" t="s">
        <v>168</v>
      </c>
      <c r="B7" s="61" t="s">
        <v>169</v>
      </c>
      <c r="C7" s="32" t="s">
        <v>3</v>
      </c>
      <c r="D7" s="32" t="s">
        <v>27</v>
      </c>
      <c r="E7" s="32" t="s">
        <v>29</v>
      </c>
      <c r="F7" s="32" t="s">
        <v>30</v>
      </c>
      <c r="G7" s="11"/>
    </row>
    <row r="8" spans="1:11" s="3" customFormat="1" x14ac:dyDescent="0.2">
      <c r="A8" s="38" t="s">
        <v>8183</v>
      </c>
      <c r="B8" s="38" t="s">
        <v>8184</v>
      </c>
      <c r="C8" s="38">
        <v>190</v>
      </c>
      <c r="D8" s="38">
        <v>126</v>
      </c>
      <c r="E8" s="38">
        <v>20</v>
      </c>
      <c r="F8" s="38">
        <v>30</v>
      </c>
      <c r="G8" s="108"/>
      <c r="H8" s="3" t="s">
        <v>7279</v>
      </c>
    </row>
    <row r="9" spans="1:11" s="62" customFormat="1" ht="17" thickBot="1" x14ac:dyDescent="0.25">
      <c r="A9" s="73">
        <v>45597</v>
      </c>
      <c r="B9" s="74" t="s">
        <v>63</v>
      </c>
      <c r="C9" s="74">
        <v>-85</v>
      </c>
      <c r="D9" s="74">
        <v>-110</v>
      </c>
      <c r="E9" s="74">
        <v>-17</v>
      </c>
      <c r="F9" s="74">
        <v>-30</v>
      </c>
      <c r="G9" s="74"/>
      <c r="H9" s="3" t="s">
        <v>998</v>
      </c>
      <c r="I9" s="3" t="s">
        <v>8438</v>
      </c>
      <c r="K9" s="62" t="s">
        <v>8274</v>
      </c>
    </row>
    <row r="10" spans="1:11" s="62" customFormat="1" ht="17" thickBot="1" x14ac:dyDescent="0.3">
      <c r="A10" s="33" t="s">
        <v>8439</v>
      </c>
      <c r="B10" s="54"/>
      <c r="C10" s="64">
        <f>SUM(C8:C9)</f>
        <v>105</v>
      </c>
      <c r="D10" s="64">
        <f t="shared" ref="D10:F10" si="0">SUM(D8:D9)</f>
        <v>16</v>
      </c>
      <c r="E10" s="64">
        <f t="shared" si="0"/>
        <v>3</v>
      </c>
      <c r="F10" s="64">
        <f t="shared" si="0"/>
        <v>0</v>
      </c>
      <c r="G10" s="94"/>
      <c r="H10" s="62" t="s">
        <v>8274</v>
      </c>
    </row>
    <row r="11" spans="1:11" s="62" customFormat="1" ht="17" thickBot="1" x14ac:dyDescent="0.25">
      <c r="A11" s="36"/>
      <c r="B11" s="36"/>
      <c r="C11" s="36"/>
      <c r="D11" s="36"/>
      <c r="E11" s="36"/>
      <c r="F11" s="36"/>
      <c r="G11" s="36"/>
    </row>
    <row r="12" spans="1:11" s="62" customFormat="1" ht="17" thickBot="1" x14ac:dyDescent="0.3">
      <c r="A12" s="33" t="s">
        <v>8589</v>
      </c>
      <c r="B12" s="54"/>
      <c r="C12" s="64">
        <f>SUM(C10:C11)</f>
        <v>105</v>
      </c>
      <c r="D12" s="64">
        <f>SUM(D10:D11)</f>
        <v>16</v>
      </c>
      <c r="E12" s="64">
        <f>SUM(E10:E11)</f>
        <v>3</v>
      </c>
      <c r="F12" s="64">
        <f t="shared" ref="F12:F16" si="1">SUM(F10:F11)</f>
        <v>0</v>
      </c>
      <c r="G12" s="94"/>
      <c r="H12" s="62" t="s">
        <v>8274</v>
      </c>
    </row>
    <row r="13" spans="1:11" ht="17" thickBot="1" x14ac:dyDescent="0.25">
      <c r="A13" s="69"/>
      <c r="B13" s="69"/>
      <c r="C13" s="69"/>
      <c r="D13" s="69"/>
      <c r="E13" s="69"/>
      <c r="F13" s="69"/>
      <c r="G13" s="69"/>
    </row>
    <row r="14" spans="1:11" s="68" customFormat="1" ht="17" thickBot="1" x14ac:dyDescent="0.3">
      <c r="A14" s="40" t="s">
        <v>8781</v>
      </c>
      <c r="B14" s="258"/>
      <c r="C14" s="86">
        <f>SUM(C12:C13)</f>
        <v>105</v>
      </c>
      <c r="D14" s="86">
        <f>SUM(D12:D13)</f>
        <v>16</v>
      </c>
      <c r="E14" s="86">
        <f>SUM(E12:E13)</f>
        <v>3</v>
      </c>
      <c r="F14" s="85">
        <f t="shared" si="1"/>
        <v>0</v>
      </c>
      <c r="G14" s="1197"/>
    </row>
    <row r="15" spans="1:11" ht="17" thickBot="1" x14ac:dyDescent="0.25">
      <c r="A15" s="69"/>
      <c r="B15" s="69"/>
      <c r="C15" s="69"/>
      <c r="D15" s="69"/>
      <c r="E15" s="69"/>
      <c r="F15" s="69"/>
      <c r="G15" s="69"/>
    </row>
    <row r="16" spans="1:11" s="68" customFormat="1" ht="17" thickBot="1" x14ac:dyDescent="0.3">
      <c r="A16" s="40" t="s">
        <v>8910</v>
      </c>
      <c r="B16" s="258"/>
      <c r="C16" s="86">
        <f>SUM(C14:C15)</f>
        <v>105</v>
      </c>
      <c r="D16" s="86">
        <f>SUM(D14:D15)</f>
        <v>16</v>
      </c>
      <c r="E16" s="86">
        <f>SUM(E14:E15)</f>
        <v>3</v>
      </c>
      <c r="F16" s="85">
        <f t="shared" si="1"/>
        <v>0</v>
      </c>
      <c r="G16" s="1197"/>
    </row>
    <row r="17" spans="1:8" x14ac:dyDescent="0.2">
      <c r="A17" s="69"/>
      <c r="B17" s="69"/>
      <c r="C17" s="69"/>
      <c r="D17" s="69"/>
      <c r="E17" s="69"/>
      <c r="F17" s="69"/>
      <c r="G17" s="69"/>
    </row>
    <row r="18" spans="1:8" x14ac:dyDescent="0.2">
      <c r="A18" s="69"/>
      <c r="B18" s="69"/>
      <c r="C18" s="69"/>
      <c r="D18" s="69"/>
      <c r="E18" s="69"/>
      <c r="F18" s="69"/>
      <c r="G18" s="69"/>
    </row>
    <row r="19" spans="1:8" x14ac:dyDescent="0.2">
      <c r="A19" s="69"/>
      <c r="B19" s="69"/>
      <c r="C19" s="69"/>
      <c r="D19" s="69"/>
      <c r="E19" s="69"/>
      <c r="F19" s="69"/>
      <c r="G19" s="69"/>
    </row>
    <row r="20" spans="1:8" x14ac:dyDescent="0.2">
      <c r="A20" s="84"/>
      <c r="B20" s="84"/>
      <c r="C20" s="300"/>
      <c r="D20" s="300"/>
      <c r="E20" s="300"/>
      <c r="F20" s="300"/>
      <c r="G20" s="300"/>
    </row>
    <row r="22" spans="1:8" s="102" customFormat="1" x14ac:dyDescent="0.25">
      <c r="A22" s="1694" t="s">
        <v>8826</v>
      </c>
      <c r="B22" s="1694"/>
      <c r="C22" s="1335"/>
      <c r="D22" s="235"/>
      <c r="E22" s="235"/>
      <c r="F22" s="1335"/>
      <c r="G22" s="882"/>
      <c r="H22" s="882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R61"/>
  <sheetViews>
    <sheetView topLeftCell="A22" workbookViewId="0">
      <selection activeCell="D33" sqref="D33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11.1640625" style="65" customWidth="1"/>
    <col min="4" max="11" width="10.5" style="65" customWidth="1"/>
    <col min="12" max="12" width="16.6640625" style="65" customWidth="1"/>
    <col min="13" max="13" width="11.6640625" style="65" customWidth="1"/>
    <col min="14" max="14" width="20.6640625" style="65" customWidth="1"/>
    <col min="15" max="15" width="12.1640625" style="65" customWidth="1"/>
    <col min="16" max="16" width="10.5" style="65" customWidth="1"/>
    <col min="17" max="17" width="13" style="65" customWidth="1"/>
    <col min="18" max="18" width="15.5" style="65" bestFit="1" customWidth="1"/>
    <col min="19" max="250" width="8.83203125" style="65"/>
    <col min="251" max="251" width="11" style="65" customWidth="1"/>
    <col min="252" max="252" width="18.33203125" style="65" customWidth="1"/>
    <col min="253" max="254" width="8.1640625" style="65" customWidth="1"/>
    <col min="255" max="255" width="8.6640625" style="65" customWidth="1"/>
    <col min="256" max="256" width="8.1640625" style="65" customWidth="1"/>
    <col min="257" max="257" width="7.83203125" style="65" customWidth="1"/>
    <col min="258" max="258" width="7.5" style="65" customWidth="1"/>
    <col min="259" max="506" width="8.83203125" style="65"/>
    <col min="507" max="507" width="11" style="65" customWidth="1"/>
    <col min="508" max="508" width="18.33203125" style="65" customWidth="1"/>
    <col min="509" max="510" width="8.1640625" style="65" customWidth="1"/>
    <col min="511" max="511" width="8.6640625" style="65" customWidth="1"/>
    <col min="512" max="512" width="8.1640625" style="65" customWidth="1"/>
    <col min="513" max="513" width="7.83203125" style="65" customWidth="1"/>
    <col min="514" max="514" width="7.5" style="65" customWidth="1"/>
    <col min="515" max="762" width="8.83203125" style="65"/>
    <col min="763" max="763" width="11" style="65" customWidth="1"/>
    <col min="764" max="764" width="18.33203125" style="65" customWidth="1"/>
    <col min="765" max="766" width="8.1640625" style="65" customWidth="1"/>
    <col min="767" max="767" width="8.6640625" style="65" customWidth="1"/>
    <col min="768" max="768" width="8.1640625" style="65" customWidth="1"/>
    <col min="769" max="769" width="7.83203125" style="65" customWidth="1"/>
    <col min="770" max="770" width="7.5" style="65" customWidth="1"/>
    <col min="771" max="1018" width="8.83203125" style="65"/>
    <col min="1019" max="1019" width="11" style="65" customWidth="1"/>
    <col min="1020" max="1020" width="18.33203125" style="65" customWidth="1"/>
    <col min="1021" max="1022" width="8.1640625" style="65" customWidth="1"/>
    <col min="1023" max="1023" width="8.6640625" style="65" customWidth="1"/>
    <col min="1024" max="1024" width="8.1640625" style="65" customWidth="1"/>
    <col min="1025" max="1025" width="7.83203125" style="65" customWidth="1"/>
    <col min="1026" max="1026" width="7.5" style="65" customWidth="1"/>
    <col min="1027" max="1274" width="8.83203125" style="65"/>
    <col min="1275" max="1275" width="11" style="65" customWidth="1"/>
    <col min="1276" max="1276" width="18.33203125" style="65" customWidth="1"/>
    <col min="1277" max="1278" width="8.1640625" style="65" customWidth="1"/>
    <col min="1279" max="1279" width="8.6640625" style="65" customWidth="1"/>
    <col min="1280" max="1280" width="8.1640625" style="65" customWidth="1"/>
    <col min="1281" max="1281" width="7.83203125" style="65" customWidth="1"/>
    <col min="1282" max="1282" width="7.5" style="65" customWidth="1"/>
    <col min="1283" max="1530" width="8.83203125" style="65"/>
    <col min="1531" max="1531" width="11" style="65" customWidth="1"/>
    <col min="1532" max="1532" width="18.33203125" style="65" customWidth="1"/>
    <col min="1533" max="1534" width="8.1640625" style="65" customWidth="1"/>
    <col min="1535" max="1535" width="8.6640625" style="65" customWidth="1"/>
    <col min="1536" max="1536" width="8.1640625" style="65" customWidth="1"/>
    <col min="1537" max="1537" width="7.83203125" style="65" customWidth="1"/>
    <col min="1538" max="1538" width="7.5" style="65" customWidth="1"/>
    <col min="1539" max="1786" width="8.83203125" style="65"/>
    <col min="1787" max="1787" width="11" style="65" customWidth="1"/>
    <col min="1788" max="1788" width="18.33203125" style="65" customWidth="1"/>
    <col min="1789" max="1790" width="8.1640625" style="65" customWidth="1"/>
    <col min="1791" max="1791" width="8.6640625" style="65" customWidth="1"/>
    <col min="1792" max="1792" width="8.1640625" style="65" customWidth="1"/>
    <col min="1793" max="1793" width="7.83203125" style="65" customWidth="1"/>
    <col min="1794" max="1794" width="7.5" style="65" customWidth="1"/>
    <col min="1795" max="2042" width="8.83203125" style="65"/>
    <col min="2043" max="2043" width="11" style="65" customWidth="1"/>
    <col min="2044" max="2044" width="18.33203125" style="65" customWidth="1"/>
    <col min="2045" max="2046" width="8.1640625" style="65" customWidth="1"/>
    <col min="2047" max="2047" width="8.6640625" style="65" customWidth="1"/>
    <col min="2048" max="2048" width="8.1640625" style="65" customWidth="1"/>
    <col min="2049" max="2049" width="7.83203125" style="65" customWidth="1"/>
    <col min="2050" max="2050" width="7.5" style="65" customWidth="1"/>
    <col min="2051" max="2298" width="8.83203125" style="65"/>
    <col min="2299" max="2299" width="11" style="65" customWidth="1"/>
    <col min="2300" max="2300" width="18.33203125" style="65" customWidth="1"/>
    <col min="2301" max="2302" width="8.1640625" style="65" customWidth="1"/>
    <col min="2303" max="2303" width="8.6640625" style="65" customWidth="1"/>
    <col min="2304" max="2304" width="8.1640625" style="65" customWidth="1"/>
    <col min="2305" max="2305" width="7.83203125" style="65" customWidth="1"/>
    <col min="2306" max="2306" width="7.5" style="65" customWidth="1"/>
    <col min="2307" max="2554" width="8.83203125" style="65"/>
    <col min="2555" max="2555" width="11" style="65" customWidth="1"/>
    <col min="2556" max="2556" width="18.33203125" style="65" customWidth="1"/>
    <col min="2557" max="2558" width="8.1640625" style="65" customWidth="1"/>
    <col min="2559" max="2559" width="8.6640625" style="65" customWidth="1"/>
    <col min="2560" max="2560" width="8.1640625" style="65" customWidth="1"/>
    <col min="2561" max="2561" width="7.83203125" style="65" customWidth="1"/>
    <col min="2562" max="2562" width="7.5" style="65" customWidth="1"/>
    <col min="2563" max="2810" width="8.83203125" style="65"/>
    <col min="2811" max="2811" width="11" style="65" customWidth="1"/>
    <col min="2812" max="2812" width="18.33203125" style="65" customWidth="1"/>
    <col min="2813" max="2814" width="8.1640625" style="65" customWidth="1"/>
    <col min="2815" max="2815" width="8.6640625" style="65" customWidth="1"/>
    <col min="2816" max="2816" width="8.1640625" style="65" customWidth="1"/>
    <col min="2817" max="2817" width="7.83203125" style="65" customWidth="1"/>
    <col min="2818" max="2818" width="7.5" style="65" customWidth="1"/>
    <col min="2819" max="3066" width="8.83203125" style="65"/>
    <col min="3067" max="3067" width="11" style="65" customWidth="1"/>
    <col min="3068" max="3068" width="18.33203125" style="65" customWidth="1"/>
    <col min="3069" max="3070" width="8.1640625" style="65" customWidth="1"/>
    <col min="3071" max="3071" width="8.6640625" style="65" customWidth="1"/>
    <col min="3072" max="3072" width="8.1640625" style="65" customWidth="1"/>
    <col min="3073" max="3073" width="7.83203125" style="65" customWidth="1"/>
    <col min="3074" max="3074" width="7.5" style="65" customWidth="1"/>
    <col min="3075" max="3322" width="8.83203125" style="65"/>
    <col min="3323" max="3323" width="11" style="65" customWidth="1"/>
    <col min="3324" max="3324" width="18.33203125" style="65" customWidth="1"/>
    <col min="3325" max="3326" width="8.1640625" style="65" customWidth="1"/>
    <col min="3327" max="3327" width="8.6640625" style="65" customWidth="1"/>
    <col min="3328" max="3328" width="8.1640625" style="65" customWidth="1"/>
    <col min="3329" max="3329" width="7.83203125" style="65" customWidth="1"/>
    <col min="3330" max="3330" width="7.5" style="65" customWidth="1"/>
    <col min="3331" max="3578" width="8.83203125" style="65"/>
    <col min="3579" max="3579" width="11" style="65" customWidth="1"/>
    <col min="3580" max="3580" width="18.33203125" style="65" customWidth="1"/>
    <col min="3581" max="3582" width="8.1640625" style="65" customWidth="1"/>
    <col min="3583" max="3583" width="8.6640625" style="65" customWidth="1"/>
    <col min="3584" max="3584" width="8.1640625" style="65" customWidth="1"/>
    <col min="3585" max="3585" width="7.83203125" style="65" customWidth="1"/>
    <col min="3586" max="3586" width="7.5" style="65" customWidth="1"/>
    <col min="3587" max="3834" width="8.83203125" style="65"/>
    <col min="3835" max="3835" width="11" style="65" customWidth="1"/>
    <col min="3836" max="3836" width="18.33203125" style="65" customWidth="1"/>
    <col min="3837" max="3838" width="8.1640625" style="65" customWidth="1"/>
    <col min="3839" max="3839" width="8.6640625" style="65" customWidth="1"/>
    <col min="3840" max="3840" width="8.1640625" style="65" customWidth="1"/>
    <col min="3841" max="3841" width="7.83203125" style="65" customWidth="1"/>
    <col min="3842" max="3842" width="7.5" style="65" customWidth="1"/>
    <col min="3843" max="4090" width="8.83203125" style="65"/>
    <col min="4091" max="4091" width="11" style="65" customWidth="1"/>
    <col min="4092" max="4092" width="18.33203125" style="65" customWidth="1"/>
    <col min="4093" max="4094" width="8.1640625" style="65" customWidth="1"/>
    <col min="4095" max="4095" width="8.6640625" style="65" customWidth="1"/>
    <col min="4096" max="4096" width="8.1640625" style="65" customWidth="1"/>
    <col min="4097" max="4097" width="7.83203125" style="65" customWidth="1"/>
    <col min="4098" max="4098" width="7.5" style="65" customWidth="1"/>
    <col min="4099" max="4346" width="8.83203125" style="65"/>
    <col min="4347" max="4347" width="11" style="65" customWidth="1"/>
    <col min="4348" max="4348" width="18.33203125" style="65" customWidth="1"/>
    <col min="4349" max="4350" width="8.1640625" style="65" customWidth="1"/>
    <col min="4351" max="4351" width="8.6640625" style="65" customWidth="1"/>
    <col min="4352" max="4352" width="8.1640625" style="65" customWidth="1"/>
    <col min="4353" max="4353" width="7.83203125" style="65" customWidth="1"/>
    <col min="4354" max="4354" width="7.5" style="65" customWidth="1"/>
    <col min="4355" max="4602" width="8.83203125" style="65"/>
    <col min="4603" max="4603" width="11" style="65" customWidth="1"/>
    <col min="4604" max="4604" width="18.33203125" style="65" customWidth="1"/>
    <col min="4605" max="4606" width="8.1640625" style="65" customWidth="1"/>
    <col min="4607" max="4607" width="8.6640625" style="65" customWidth="1"/>
    <col min="4608" max="4608" width="8.1640625" style="65" customWidth="1"/>
    <col min="4609" max="4609" width="7.83203125" style="65" customWidth="1"/>
    <col min="4610" max="4610" width="7.5" style="65" customWidth="1"/>
    <col min="4611" max="4858" width="8.83203125" style="65"/>
    <col min="4859" max="4859" width="11" style="65" customWidth="1"/>
    <col min="4860" max="4860" width="18.33203125" style="65" customWidth="1"/>
    <col min="4861" max="4862" width="8.1640625" style="65" customWidth="1"/>
    <col min="4863" max="4863" width="8.6640625" style="65" customWidth="1"/>
    <col min="4864" max="4864" width="8.1640625" style="65" customWidth="1"/>
    <col min="4865" max="4865" width="7.83203125" style="65" customWidth="1"/>
    <col min="4866" max="4866" width="7.5" style="65" customWidth="1"/>
    <col min="4867" max="5114" width="8.83203125" style="65"/>
    <col min="5115" max="5115" width="11" style="65" customWidth="1"/>
    <col min="5116" max="5116" width="18.33203125" style="65" customWidth="1"/>
    <col min="5117" max="5118" width="8.1640625" style="65" customWidth="1"/>
    <col min="5119" max="5119" width="8.6640625" style="65" customWidth="1"/>
    <col min="5120" max="5120" width="8.1640625" style="65" customWidth="1"/>
    <col min="5121" max="5121" width="7.83203125" style="65" customWidth="1"/>
    <col min="5122" max="5122" width="7.5" style="65" customWidth="1"/>
    <col min="5123" max="5370" width="8.83203125" style="65"/>
    <col min="5371" max="5371" width="11" style="65" customWidth="1"/>
    <col min="5372" max="5372" width="18.33203125" style="65" customWidth="1"/>
    <col min="5373" max="5374" width="8.1640625" style="65" customWidth="1"/>
    <col min="5375" max="5375" width="8.6640625" style="65" customWidth="1"/>
    <col min="5376" max="5376" width="8.1640625" style="65" customWidth="1"/>
    <col min="5377" max="5377" width="7.83203125" style="65" customWidth="1"/>
    <col min="5378" max="5378" width="7.5" style="65" customWidth="1"/>
    <col min="5379" max="5626" width="8.83203125" style="65"/>
    <col min="5627" max="5627" width="11" style="65" customWidth="1"/>
    <col min="5628" max="5628" width="18.33203125" style="65" customWidth="1"/>
    <col min="5629" max="5630" width="8.1640625" style="65" customWidth="1"/>
    <col min="5631" max="5631" width="8.6640625" style="65" customWidth="1"/>
    <col min="5632" max="5632" width="8.1640625" style="65" customWidth="1"/>
    <col min="5633" max="5633" width="7.83203125" style="65" customWidth="1"/>
    <col min="5634" max="5634" width="7.5" style="65" customWidth="1"/>
    <col min="5635" max="5882" width="8.83203125" style="65"/>
    <col min="5883" max="5883" width="11" style="65" customWidth="1"/>
    <col min="5884" max="5884" width="18.33203125" style="65" customWidth="1"/>
    <col min="5885" max="5886" width="8.1640625" style="65" customWidth="1"/>
    <col min="5887" max="5887" width="8.6640625" style="65" customWidth="1"/>
    <col min="5888" max="5888" width="8.1640625" style="65" customWidth="1"/>
    <col min="5889" max="5889" width="7.83203125" style="65" customWidth="1"/>
    <col min="5890" max="5890" width="7.5" style="65" customWidth="1"/>
    <col min="5891" max="6138" width="8.83203125" style="65"/>
    <col min="6139" max="6139" width="11" style="65" customWidth="1"/>
    <col min="6140" max="6140" width="18.33203125" style="65" customWidth="1"/>
    <col min="6141" max="6142" width="8.1640625" style="65" customWidth="1"/>
    <col min="6143" max="6143" width="8.6640625" style="65" customWidth="1"/>
    <col min="6144" max="6144" width="8.1640625" style="65" customWidth="1"/>
    <col min="6145" max="6145" width="7.83203125" style="65" customWidth="1"/>
    <col min="6146" max="6146" width="7.5" style="65" customWidth="1"/>
    <col min="6147" max="6394" width="8.83203125" style="65"/>
    <col min="6395" max="6395" width="11" style="65" customWidth="1"/>
    <col min="6396" max="6396" width="18.33203125" style="65" customWidth="1"/>
    <col min="6397" max="6398" width="8.1640625" style="65" customWidth="1"/>
    <col min="6399" max="6399" width="8.6640625" style="65" customWidth="1"/>
    <col min="6400" max="6400" width="8.1640625" style="65" customWidth="1"/>
    <col min="6401" max="6401" width="7.83203125" style="65" customWidth="1"/>
    <col min="6402" max="6402" width="7.5" style="65" customWidth="1"/>
    <col min="6403" max="6650" width="8.83203125" style="65"/>
    <col min="6651" max="6651" width="11" style="65" customWidth="1"/>
    <col min="6652" max="6652" width="18.33203125" style="65" customWidth="1"/>
    <col min="6653" max="6654" width="8.1640625" style="65" customWidth="1"/>
    <col min="6655" max="6655" width="8.6640625" style="65" customWidth="1"/>
    <col min="6656" max="6656" width="8.1640625" style="65" customWidth="1"/>
    <col min="6657" max="6657" width="7.83203125" style="65" customWidth="1"/>
    <col min="6658" max="6658" width="7.5" style="65" customWidth="1"/>
    <col min="6659" max="6906" width="8.83203125" style="65"/>
    <col min="6907" max="6907" width="11" style="65" customWidth="1"/>
    <col min="6908" max="6908" width="18.33203125" style="65" customWidth="1"/>
    <col min="6909" max="6910" width="8.1640625" style="65" customWidth="1"/>
    <col min="6911" max="6911" width="8.6640625" style="65" customWidth="1"/>
    <col min="6912" max="6912" width="8.1640625" style="65" customWidth="1"/>
    <col min="6913" max="6913" width="7.83203125" style="65" customWidth="1"/>
    <col min="6914" max="6914" width="7.5" style="65" customWidth="1"/>
    <col min="6915" max="7162" width="8.83203125" style="65"/>
    <col min="7163" max="7163" width="11" style="65" customWidth="1"/>
    <col min="7164" max="7164" width="18.33203125" style="65" customWidth="1"/>
    <col min="7165" max="7166" width="8.1640625" style="65" customWidth="1"/>
    <col min="7167" max="7167" width="8.6640625" style="65" customWidth="1"/>
    <col min="7168" max="7168" width="8.1640625" style="65" customWidth="1"/>
    <col min="7169" max="7169" width="7.83203125" style="65" customWidth="1"/>
    <col min="7170" max="7170" width="7.5" style="65" customWidth="1"/>
    <col min="7171" max="7418" width="8.83203125" style="65"/>
    <col min="7419" max="7419" width="11" style="65" customWidth="1"/>
    <col min="7420" max="7420" width="18.33203125" style="65" customWidth="1"/>
    <col min="7421" max="7422" width="8.1640625" style="65" customWidth="1"/>
    <col min="7423" max="7423" width="8.6640625" style="65" customWidth="1"/>
    <col min="7424" max="7424" width="8.1640625" style="65" customWidth="1"/>
    <col min="7425" max="7425" width="7.83203125" style="65" customWidth="1"/>
    <col min="7426" max="7426" width="7.5" style="65" customWidth="1"/>
    <col min="7427" max="7674" width="8.83203125" style="65"/>
    <col min="7675" max="7675" width="11" style="65" customWidth="1"/>
    <col min="7676" max="7676" width="18.33203125" style="65" customWidth="1"/>
    <col min="7677" max="7678" width="8.1640625" style="65" customWidth="1"/>
    <col min="7679" max="7679" width="8.6640625" style="65" customWidth="1"/>
    <col min="7680" max="7680" width="8.1640625" style="65" customWidth="1"/>
    <col min="7681" max="7681" width="7.83203125" style="65" customWidth="1"/>
    <col min="7682" max="7682" width="7.5" style="65" customWidth="1"/>
    <col min="7683" max="7930" width="8.83203125" style="65"/>
    <col min="7931" max="7931" width="11" style="65" customWidth="1"/>
    <col min="7932" max="7932" width="18.33203125" style="65" customWidth="1"/>
    <col min="7933" max="7934" width="8.1640625" style="65" customWidth="1"/>
    <col min="7935" max="7935" width="8.6640625" style="65" customWidth="1"/>
    <col min="7936" max="7936" width="8.1640625" style="65" customWidth="1"/>
    <col min="7937" max="7937" width="7.83203125" style="65" customWidth="1"/>
    <col min="7938" max="7938" width="7.5" style="65" customWidth="1"/>
    <col min="7939" max="8186" width="8.83203125" style="65"/>
    <col min="8187" max="8187" width="11" style="65" customWidth="1"/>
    <col min="8188" max="8188" width="18.33203125" style="65" customWidth="1"/>
    <col min="8189" max="8190" width="8.1640625" style="65" customWidth="1"/>
    <col min="8191" max="8191" width="8.6640625" style="65" customWidth="1"/>
    <col min="8192" max="8192" width="8.1640625" style="65" customWidth="1"/>
    <col min="8193" max="8193" width="7.83203125" style="65" customWidth="1"/>
    <col min="8194" max="8194" width="7.5" style="65" customWidth="1"/>
    <col min="8195" max="8442" width="8.83203125" style="65"/>
    <col min="8443" max="8443" width="11" style="65" customWidth="1"/>
    <col min="8444" max="8444" width="18.33203125" style="65" customWidth="1"/>
    <col min="8445" max="8446" width="8.1640625" style="65" customWidth="1"/>
    <col min="8447" max="8447" width="8.6640625" style="65" customWidth="1"/>
    <col min="8448" max="8448" width="8.1640625" style="65" customWidth="1"/>
    <col min="8449" max="8449" width="7.83203125" style="65" customWidth="1"/>
    <col min="8450" max="8450" width="7.5" style="65" customWidth="1"/>
    <col min="8451" max="8698" width="8.83203125" style="65"/>
    <col min="8699" max="8699" width="11" style="65" customWidth="1"/>
    <col min="8700" max="8700" width="18.33203125" style="65" customWidth="1"/>
    <col min="8701" max="8702" width="8.1640625" style="65" customWidth="1"/>
    <col min="8703" max="8703" width="8.6640625" style="65" customWidth="1"/>
    <col min="8704" max="8704" width="8.1640625" style="65" customWidth="1"/>
    <col min="8705" max="8705" width="7.83203125" style="65" customWidth="1"/>
    <col min="8706" max="8706" width="7.5" style="65" customWidth="1"/>
    <col min="8707" max="8954" width="8.83203125" style="65"/>
    <col min="8955" max="8955" width="11" style="65" customWidth="1"/>
    <col min="8956" max="8956" width="18.33203125" style="65" customWidth="1"/>
    <col min="8957" max="8958" width="8.1640625" style="65" customWidth="1"/>
    <col min="8959" max="8959" width="8.6640625" style="65" customWidth="1"/>
    <col min="8960" max="8960" width="8.1640625" style="65" customWidth="1"/>
    <col min="8961" max="8961" width="7.83203125" style="65" customWidth="1"/>
    <col min="8962" max="8962" width="7.5" style="65" customWidth="1"/>
    <col min="8963" max="9210" width="8.83203125" style="65"/>
    <col min="9211" max="9211" width="11" style="65" customWidth="1"/>
    <col min="9212" max="9212" width="18.33203125" style="65" customWidth="1"/>
    <col min="9213" max="9214" width="8.1640625" style="65" customWidth="1"/>
    <col min="9215" max="9215" width="8.6640625" style="65" customWidth="1"/>
    <col min="9216" max="9216" width="8.1640625" style="65" customWidth="1"/>
    <col min="9217" max="9217" width="7.83203125" style="65" customWidth="1"/>
    <col min="9218" max="9218" width="7.5" style="65" customWidth="1"/>
    <col min="9219" max="9466" width="8.83203125" style="65"/>
    <col min="9467" max="9467" width="11" style="65" customWidth="1"/>
    <col min="9468" max="9468" width="18.33203125" style="65" customWidth="1"/>
    <col min="9469" max="9470" width="8.1640625" style="65" customWidth="1"/>
    <col min="9471" max="9471" width="8.6640625" style="65" customWidth="1"/>
    <col min="9472" max="9472" width="8.1640625" style="65" customWidth="1"/>
    <col min="9473" max="9473" width="7.83203125" style="65" customWidth="1"/>
    <col min="9474" max="9474" width="7.5" style="65" customWidth="1"/>
    <col min="9475" max="9722" width="8.83203125" style="65"/>
    <col min="9723" max="9723" width="11" style="65" customWidth="1"/>
    <col min="9724" max="9724" width="18.33203125" style="65" customWidth="1"/>
    <col min="9725" max="9726" width="8.1640625" style="65" customWidth="1"/>
    <col min="9727" max="9727" width="8.6640625" style="65" customWidth="1"/>
    <col min="9728" max="9728" width="8.1640625" style="65" customWidth="1"/>
    <col min="9729" max="9729" width="7.83203125" style="65" customWidth="1"/>
    <col min="9730" max="9730" width="7.5" style="65" customWidth="1"/>
    <col min="9731" max="9978" width="8.83203125" style="65"/>
    <col min="9979" max="9979" width="11" style="65" customWidth="1"/>
    <col min="9980" max="9980" width="18.33203125" style="65" customWidth="1"/>
    <col min="9981" max="9982" width="8.1640625" style="65" customWidth="1"/>
    <col min="9983" max="9983" width="8.6640625" style="65" customWidth="1"/>
    <col min="9984" max="9984" width="8.1640625" style="65" customWidth="1"/>
    <col min="9985" max="9985" width="7.83203125" style="65" customWidth="1"/>
    <col min="9986" max="9986" width="7.5" style="65" customWidth="1"/>
    <col min="9987" max="10234" width="8.83203125" style="65"/>
    <col min="10235" max="10235" width="11" style="65" customWidth="1"/>
    <col min="10236" max="10236" width="18.33203125" style="65" customWidth="1"/>
    <col min="10237" max="10238" width="8.1640625" style="65" customWidth="1"/>
    <col min="10239" max="10239" width="8.6640625" style="65" customWidth="1"/>
    <col min="10240" max="10240" width="8.1640625" style="65" customWidth="1"/>
    <col min="10241" max="10241" width="7.83203125" style="65" customWidth="1"/>
    <col min="10242" max="10242" width="7.5" style="65" customWidth="1"/>
    <col min="10243" max="10490" width="8.83203125" style="65"/>
    <col min="10491" max="10491" width="11" style="65" customWidth="1"/>
    <col min="10492" max="10492" width="18.33203125" style="65" customWidth="1"/>
    <col min="10493" max="10494" width="8.1640625" style="65" customWidth="1"/>
    <col min="10495" max="10495" width="8.6640625" style="65" customWidth="1"/>
    <col min="10496" max="10496" width="8.1640625" style="65" customWidth="1"/>
    <col min="10497" max="10497" width="7.83203125" style="65" customWidth="1"/>
    <col min="10498" max="10498" width="7.5" style="65" customWidth="1"/>
    <col min="10499" max="10746" width="8.83203125" style="65"/>
    <col min="10747" max="10747" width="11" style="65" customWidth="1"/>
    <col min="10748" max="10748" width="18.33203125" style="65" customWidth="1"/>
    <col min="10749" max="10750" width="8.1640625" style="65" customWidth="1"/>
    <col min="10751" max="10751" width="8.6640625" style="65" customWidth="1"/>
    <col min="10752" max="10752" width="8.1640625" style="65" customWidth="1"/>
    <col min="10753" max="10753" width="7.83203125" style="65" customWidth="1"/>
    <col min="10754" max="10754" width="7.5" style="65" customWidth="1"/>
    <col min="10755" max="11002" width="8.83203125" style="65"/>
    <col min="11003" max="11003" width="11" style="65" customWidth="1"/>
    <col min="11004" max="11004" width="18.33203125" style="65" customWidth="1"/>
    <col min="11005" max="11006" width="8.1640625" style="65" customWidth="1"/>
    <col min="11007" max="11007" width="8.6640625" style="65" customWidth="1"/>
    <col min="11008" max="11008" width="8.1640625" style="65" customWidth="1"/>
    <col min="11009" max="11009" width="7.83203125" style="65" customWidth="1"/>
    <col min="11010" max="11010" width="7.5" style="65" customWidth="1"/>
    <col min="11011" max="11258" width="8.83203125" style="65"/>
    <col min="11259" max="11259" width="11" style="65" customWidth="1"/>
    <col min="11260" max="11260" width="18.33203125" style="65" customWidth="1"/>
    <col min="11261" max="11262" width="8.1640625" style="65" customWidth="1"/>
    <col min="11263" max="11263" width="8.6640625" style="65" customWidth="1"/>
    <col min="11264" max="11264" width="8.1640625" style="65" customWidth="1"/>
    <col min="11265" max="11265" width="7.83203125" style="65" customWidth="1"/>
    <col min="11266" max="11266" width="7.5" style="65" customWidth="1"/>
    <col min="11267" max="11514" width="8.83203125" style="65"/>
    <col min="11515" max="11515" width="11" style="65" customWidth="1"/>
    <col min="11516" max="11516" width="18.33203125" style="65" customWidth="1"/>
    <col min="11517" max="11518" width="8.1640625" style="65" customWidth="1"/>
    <col min="11519" max="11519" width="8.6640625" style="65" customWidth="1"/>
    <col min="11520" max="11520" width="8.1640625" style="65" customWidth="1"/>
    <col min="11521" max="11521" width="7.83203125" style="65" customWidth="1"/>
    <col min="11522" max="11522" width="7.5" style="65" customWidth="1"/>
    <col min="11523" max="11770" width="8.83203125" style="65"/>
    <col min="11771" max="11771" width="11" style="65" customWidth="1"/>
    <col min="11772" max="11772" width="18.33203125" style="65" customWidth="1"/>
    <col min="11773" max="11774" width="8.1640625" style="65" customWidth="1"/>
    <col min="11775" max="11775" width="8.6640625" style="65" customWidth="1"/>
    <col min="11776" max="11776" width="8.1640625" style="65" customWidth="1"/>
    <col min="11777" max="11777" width="7.83203125" style="65" customWidth="1"/>
    <col min="11778" max="11778" width="7.5" style="65" customWidth="1"/>
    <col min="11779" max="12026" width="8.83203125" style="65"/>
    <col min="12027" max="12027" width="11" style="65" customWidth="1"/>
    <col min="12028" max="12028" width="18.33203125" style="65" customWidth="1"/>
    <col min="12029" max="12030" width="8.1640625" style="65" customWidth="1"/>
    <col min="12031" max="12031" width="8.6640625" style="65" customWidth="1"/>
    <col min="12032" max="12032" width="8.1640625" style="65" customWidth="1"/>
    <col min="12033" max="12033" width="7.83203125" style="65" customWidth="1"/>
    <col min="12034" max="12034" width="7.5" style="65" customWidth="1"/>
    <col min="12035" max="12282" width="8.83203125" style="65"/>
    <col min="12283" max="12283" width="11" style="65" customWidth="1"/>
    <col min="12284" max="12284" width="18.33203125" style="65" customWidth="1"/>
    <col min="12285" max="12286" width="8.1640625" style="65" customWidth="1"/>
    <col min="12287" max="12287" width="8.6640625" style="65" customWidth="1"/>
    <col min="12288" max="12288" width="8.1640625" style="65" customWidth="1"/>
    <col min="12289" max="12289" width="7.83203125" style="65" customWidth="1"/>
    <col min="12290" max="12290" width="7.5" style="65" customWidth="1"/>
    <col min="12291" max="12538" width="8.83203125" style="65"/>
    <col min="12539" max="12539" width="11" style="65" customWidth="1"/>
    <col min="12540" max="12540" width="18.33203125" style="65" customWidth="1"/>
    <col min="12541" max="12542" width="8.1640625" style="65" customWidth="1"/>
    <col min="12543" max="12543" width="8.6640625" style="65" customWidth="1"/>
    <col min="12544" max="12544" width="8.1640625" style="65" customWidth="1"/>
    <col min="12545" max="12545" width="7.83203125" style="65" customWidth="1"/>
    <col min="12546" max="12546" width="7.5" style="65" customWidth="1"/>
    <col min="12547" max="12794" width="8.83203125" style="65"/>
    <col min="12795" max="12795" width="11" style="65" customWidth="1"/>
    <col min="12796" max="12796" width="18.33203125" style="65" customWidth="1"/>
    <col min="12797" max="12798" width="8.1640625" style="65" customWidth="1"/>
    <col min="12799" max="12799" width="8.6640625" style="65" customWidth="1"/>
    <col min="12800" max="12800" width="8.1640625" style="65" customWidth="1"/>
    <col min="12801" max="12801" width="7.83203125" style="65" customWidth="1"/>
    <col min="12802" max="12802" width="7.5" style="65" customWidth="1"/>
    <col min="12803" max="13050" width="8.83203125" style="65"/>
    <col min="13051" max="13051" width="11" style="65" customWidth="1"/>
    <col min="13052" max="13052" width="18.33203125" style="65" customWidth="1"/>
    <col min="13053" max="13054" width="8.1640625" style="65" customWidth="1"/>
    <col min="13055" max="13055" width="8.6640625" style="65" customWidth="1"/>
    <col min="13056" max="13056" width="8.1640625" style="65" customWidth="1"/>
    <col min="13057" max="13057" width="7.83203125" style="65" customWidth="1"/>
    <col min="13058" max="13058" width="7.5" style="65" customWidth="1"/>
    <col min="13059" max="13306" width="8.83203125" style="65"/>
    <col min="13307" max="13307" width="11" style="65" customWidth="1"/>
    <col min="13308" max="13308" width="18.33203125" style="65" customWidth="1"/>
    <col min="13309" max="13310" width="8.1640625" style="65" customWidth="1"/>
    <col min="13311" max="13311" width="8.6640625" style="65" customWidth="1"/>
    <col min="13312" max="13312" width="8.1640625" style="65" customWidth="1"/>
    <col min="13313" max="13313" width="7.83203125" style="65" customWidth="1"/>
    <col min="13314" max="13314" width="7.5" style="65" customWidth="1"/>
    <col min="13315" max="13562" width="8.83203125" style="65"/>
    <col min="13563" max="13563" width="11" style="65" customWidth="1"/>
    <col min="13564" max="13564" width="18.33203125" style="65" customWidth="1"/>
    <col min="13565" max="13566" width="8.1640625" style="65" customWidth="1"/>
    <col min="13567" max="13567" width="8.6640625" style="65" customWidth="1"/>
    <col min="13568" max="13568" width="8.1640625" style="65" customWidth="1"/>
    <col min="13569" max="13569" width="7.83203125" style="65" customWidth="1"/>
    <col min="13570" max="13570" width="7.5" style="65" customWidth="1"/>
    <col min="13571" max="13818" width="8.83203125" style="65"/>
    <col min="13819" max="13819" width="11" style="65" customWidth="1"/>
    <col min="13820" max="13820" width="18.33203125" style="65" customWidth="1"/>
    <col min="13821" max="13822" width="8.1640625" style="65" customWidth="1"/>
    <col min="13823" max="13823" width="8.6640625" style="65" customWidth="1"/>
    <col min="13824" max="13824" width="8.1640625" style="65" customWidth="1"/>
    <col min="13825" max="13825" width="7.83203125" style="65" customWidth="1"/>
    <col min="13826" max="13826" width="7.5" style="65" customWidth="1"/>
    <col min="13827" max="14074" width="8.83203125" style="65"/>
    <col min="14075" max="14075" width="11" style="65" customWidth="1"/>
    <col min="14076" max="14076" width="18.33203125" style="65" customWidth="1"/>
    <col min="14077" max="14078" width="8.1640625" style="65" customWidth="1"/>
    <col min="14079" max="14079" width="8.6640625" style="65" customWidth="1"/>
    <col min="14080" max="14080" width="8.1640625" style="65" customWidth="1"/>
    <col min="14081" max="14081" width="7.83203125" style="65" customWidth="1"/>
    <col min="14082" max="14082" width="7.5" style="65" customWidth="1"/>
    <col min="14083" max="14330" width="8.83203125" style="65"/>
    <col min="14331" max="14331" width="11" style="65" customWidth="1"/>
    <col min="14332" max="14332" width="18.33203125" style="65" customWidth="1"/>
    <col min="14333" max="14334" width="8.1640625" style="65" customWidth="1"/>
    <col min="14335" max="14335" width="8.6640625" style="65" customWidth="1"/>
    <col min="14336" max="14336" width="8.1640625" style="65" customWidth="1"/>
    <col min="14337" max="14337" width="7.83203125" style="65" customWidth="1"/>
    <col min="14338" max="14338" width="7.5" style="65" customWidth="1"/>
    <col min="14339" max="14586" width="8.83203125" style="65"/>
    <col min="14587" max="14587" width="11" style="65" customWidth="1"/>
    <col min="14588" max="14588" width="18.33203125" style="65" customWidth="1"/>
    <col min="14589" max="14590" width="8.1640625" style="65" customWidth="1"/>
    <col min="14591" max="14591" width="8.6640625" style="65" customWidth="1"/>
    <col min="14592" max="14592" width="8.1640625" style="65" customWidth="1"/>
    <col min="14593" max="14593" width="7.83203125" style="65" customWidth="1"/>
    <col min="14594" max="14594" width="7.5" style="65" customWidth="1"/>
    <col min="14595" max="14842" width="8.83203125" style="65"/>
    <col min="14843" max="14843" width="11" style="65" customWidth="1"/>
    <col min="14844" max="14844" width="18.33203125" style="65" customWidth="1"/>
    <col min="14845" max="14846" width="8.1640625" style="65" customWidth="1"/>
    <col min="14847" max="14847" width="8.6640625" style="65" customWidth="1"/>
    <col min="14848" max="14848" width="8.1640625" style="65" customWidth="1"/>
    <col min="14849" max="14849" width="7.83203125" style="65" customWidth="1"/>
    <col min="14850" max="14850" width="7.5" style="65" customWidth="1"/>
    <col min="14851" max="15098" width="8.83203125" style="65"/>
    <col min="15099" max="15099" width="11" style="65" customWidth="1"/>
    <col min="15100" max="15100" width="18.33203125" style="65" customWidth="1"/>
    <col min="15101" max="15102" width="8.1640625" style="65" customWidth="1"/>
    <col min="15103" max="15103" width="8.6640625" style="65" customWidth="1"/>
    <col min="15104" max="15104" width="8.1640625" style="65" customWidth="1"/>
    <col min="15105" max="15105" width="7.83203125" style="65" customWidth="1"/>
    <col min="15106" max="15106" width="7.5" style="65" customWidth="1"/>
    <col min="15107" max="15354" width="8.83203125" style="65"/>
    <col min="15355" max="15355" width="11" style="65" customWidth="1"/>
    <col min="15356" max="15356" width="18.33203125" style="65" customWidth="1"/>
    <col min="15357" max="15358" width="8.1640625" style="65" customWidth="1"/>
    <col min="15359" max="15359" width="8.6640625" style="65" customWidth="1"/>
    <col min="15360" max="15360" width="8.1640625" style="65" customWidth="1"/>
    <col min="15361" max="15361" width="7.83203125" style="65" customWidth="1"/>
    <col min="15362" max="15362" width="7.5" style="65" customWidth="1"/>
    <col min="15363" max="15610" width="8.83203125" style="65"/>
    <col min="15611" max="15611" width="11" style="65" customWidth="1"/>
    <col min="15612" max="15612" width="18.33203125" style="65" customWidth="1"/>
    <col min="15613" max="15614" width="8.1640625" style="65" customWidth="1"/>
    <col min="15615" max="15615" width="8.6640625" style="65" customWidth="1"/>
    <col min="15616" max="15616" width="8.1640625" style="65" customWidth="1"/>
    <col min="15617" max="15617" width="7.83203125" style="65" customWidth="1"/>
    <col min="15618" max="15618" width="7.5" style="65" customWidth="1"/>
    <col min="15619" max="15866" width="8.83203125" style="65"/>
    <col min="15867" max="15867" width="11" style="65" customWidth="1"/>
    <col min="15868" max="15868" width="18.33203125" style="65" customWidth="1"/>
    <col min="15869" max="15870" width="8.1640625" style="65" customWidth="1"/>
    <col min="15871" max="15871" width="8.6640625" style="65" customWidth="1"/>
    <col min="15872" max="15872" width="8.1640625" style="65" customWidth="1"/>
    <col min="15873" max="15873" width="7.83203125" style="65" customWidth="1"/>
    <col min="15874" max="15874" width="7.5" style="65" customWidth="1"/>
    <col min="15875" max="16122" width="8.83203125" style="65"/>
    <col min="16123" max="16123" width="11" style="65" customWidth="1"/>
    <col min="16124" max="16124" width="18.33203125" style="65" customWidth="1"/>
    <col min="16125" max="16126" width="8.1640625" style="65" customWidth="1"/>
    <col min="16127" max="16127" width="8.6640625" style="65" customWidth="1"/>
    <col min="16128" max="16128" width="8.1640625" style="65" customWidth="1"/>
    <col min="16129" max="16129" width="7.83203125" style="65" customWidth="1"/>
    <col min="16130" max="16130" width="7.5" style="65" customWidth="1"/>
    <col min="16131" max="16384" width="8.83203125" style="65"/>
  </cols>
  <sheetData>
    <row r="1" spans="1:18" s="58" customFormat="1" x14ac:dyDescent="0.2">
      <c r="A1" s="58" t="s">
        <v>160</v>
      </c>
    </row>
    <row r="3" spans="1:18" s="58" customFormat="1" x14ac:dyDescent="0.2">
      <c r="A3" s="58" t="s">
        <v>954</v>
      </c>
    </row>
    <row r="4" spans="1:18" s="58" customFormat="1" x14ac:dyDescent="0.2">
      <c r="A4" s="58" t="s">
        <v>8458</v>
      </c>
    </row>
    <row r="5" spans="1:18" s="58" customFormat="1" x14ac:dyDescent="0.2">
      <c r="A5" s="58" t="s">
        <v>8594</v>
      </c>
      <c r="C5" s="319"/>
      <c r="D5" s="319"/>
      <c r="E5" s="319"/>
      <c r="F5" s="319"/>
      <c r="G5" s="319"/>
      <c r="H5" s="319"/>
      <c r="I5" s="319"/>
      <c r="J5" s="319"/>
      <c r="K5" s="319"/>
      <c r="L5" s="319"/>
      <c r="M5" s="319"/>
      <c r="N5" s="319"/>
      <c r="O5" s="319"/>
    </row>
    <row r="6" spans="1:18" s="58" customFormat="1" x14ac:dyDescent="0.2">
      <c r="A6" s="58" t="s">
        <v>8909</v>
      </c>
      <c r="C6" s="319"/>
      <c r="D6" s="319"/>
      <c r="E6" s="319"/>
      <c r="F6" s="319"/>
      <c r="G6" s="319"/>
      <c r="H6" s="319"/>
      <c r="I6" s="319"/>
      <c r="J6" s="319"/>
      <c r="K6" s="319"/>
      <c r="L6" s="319"/>
      <c r="M6" s="319"/>
      <c r="N6" s="319"/>
      <c r="O6" s="319"/>
    </row>
    <row r="7" spans="1:18" s="58" customFormat="1" x14ac:dyDescent="0.2">
      <c r="A7" s="58" t="s">
        <v>9058</v>
      </c>
      <c r="C7" s="319">
        <v>200000</v>
      </c>
      <c r="D7" s="319">
        <v>52500</v>
      </c>
      <c r="E7" s="319">
        <v>255000</v>
      </c>
      <c r="F7" s="319">
        <v>60000</v>
      </c>
      <c r="G7" s="319">
        <v>270000</v>
      </c>
      <c r="H7" s="319">
        <v>90000</v>
      </c>
      <c r="I7" s="319">
        <v>30000</v>
      </c>
      <c r="J7" s="319">
        <v>580000</v>
      </c>
      <c r="K7" s="319">
        <v>130000</v>
      </c>
      <c r="L7" s="319">
        <v>255000</v>
      </c>
      <c r="M7" s="319">
        <v>120000</v>
      </c>
      <c r="N7" s="319">
        <v>150000</v>
      </c>
      <c r="O7" s="319"/>
    </row>
    <row r="8" spans="1:18" s="3" customFormat="1" ht="17" thickBot="1" x14ac:dyDescent="0.25">
      <c r="A8" s="3" t="s">
        <v>8595</v>
      </c>
      <c r="C8" s="31">
        <v>6000</v>
      </c>
      <c r="D8" s="31">
        <v>4250</v>
      </c>
      <c r="E8" s="31">
        <v>20000</v>
      </c>
      <c r="F8" s="31">
        <v>4500</v>
      </c>
      <c r="G8" s="31">
        <v>23000</v>
      </c>
      <c r="H8" s="31">
        <v>7667</v>
      </c>
      <c r="I8" s="31">
        <v>2700</v>
      </c>
      <c r="J8" s="31">
        <v>42000</v>
      </c>
      <c r="K8" s="31">
        <v>11500</v>
      </c>
      <c r="L8" s="31">
        <v>29000</v>
      </c>
      <c r="M8" s="31">
        <v>11000</v>
      </c>
      <c r="N8" s="31">
        <v>15000</v>
      </c>
      <c r="O8" s="31"/>
      <c r="P8" s="320"/>
    </row>
    <row r="9" spans="1:18" s="58" customFormat="1" ht="17" thickBot="1" x14ac:dyDescent="0.3">
      <c r="A9" s="60" t="s">
        <v>168</v>
      </c>
      <c r="B9" s="61" t="s">
        <v>169</v>
      </c>
      <c r="C9" s="321" t="s">
        <v>26</v>
      </c>
      <c r="D9" s="32" t="s">
        <v>3</v>
      </c>
      <c r="E9" s="32" t="s">
        <v>10</v>
      </c>
      <c r="F9" s="32" t="s">
        <v>27</v>
      </c>
      <c r="G9" s="32" t="s">
        <v>29</v>
      </c>
      <c r="H9" s="32" t="s">
        <v>134</v>
      </c>
      <c r="I9" s="32" t="s">
        <v>365</v>
      </c>
      <c r="J9" s="32" t="s">
        <v>28</v>
      </c>
      <c r="K9" s="32" t="s">
        <v>30</v>
      </c>
      <c r="L9" s="32" t="s">
        <v>7118</v>
      </c>
      <c r="M9" s="32" t="s">
        <v>3162</v>
      </c>
      <c r="N9" s="32" t="s">
        <v>9059</v>
      </c>
      <c r="O9" s="32" t="s">
        <v>4</v>
      </c>
      <c r="P9" s="11"/>
    </row>
    <row r="10" spans="1:18" s="58" customFormat="1" x14ac:dyDescent="0.2">
      <c r="A10" s="817">
        <v>45474</v>
      </c>
      <c r="B10" s="84" t="s">
        <v>8308</v>
      </c>
      <c r="C10" s="1341">
        <v>200</v>
      </c>
      <c r="D10" s="1341">
        <v>200</v>
      </c>
      <c r="E10" s="1341">
        <v>75</v>
      </c>
      <c r="F10" s="1341">
        <v>170</v>
      </c>
      <c r="G10" s="1341">
        <v>107</v>
      </c>
      <c r="H10" s="1341">
        <v>320</v>
      </c>
      <c r="I10" s="1341">
        <v>250</v>
      </c>
      <c r="J10" s="84"/>
      <c r="K10" s="84"/>
      <c r="L10" s="84"/>
      <c r="M10" s="84"/>
      <c r="N10" s="84"/>
      <c r="O10" s="84"/>
      <c r="P10" s="300"/>
      <c r="Q10" s="3" t="s">
        <v>1025</v>
      </c>
      <c r="R10" s="1764">
        <v>2000000</v>
      </c>
    </row>
    <row r="11" spans="1:18" x14ac:dyDescent="0.2">
      <c r="A11" s="817">
        <v>45505</v>
      </c>
      <c r="B11" s="84" t="s">
        <v>8309</v>
      </c>
      <c r="C11" s="84"/>
      <c r="D11" s="1341">
        <v>100</v>
      </c>
      <c r="E11" s="84"/>
      <c r="F11" s="84"/>
      <c r="G11" s="1341"/>
      <c r="H11" s="84"/>
      <c r="I11" s="84"/>
      <c r="J11" s="84"/>
      <c r="K11" s="84"/>
      <c r="L11" s="84"/>
      <c r="M11" s="84"/>
      <c r="N11" s="84"/>
      <c r="O11" s="84"/>
      <c r="P11" s="84"/>
      <c r="Q11" s="3" t="s">
        <v>998</v>
      </c>
      <c r="R11" s="1764">
        <v>1333333</v>
      </c>
    </row>
    <row r="12" spans="1:18" x14ac:dyDescent="0.2">
      <c r="A12" s="817">
        <v>45597</v>
      </c>
      <c r="B12" s="84" t="s">
        <v>8330</v>
      </c>
      <c r="C12" s="84"/>
      <c r="D12" s="84"/>
      <c r="E12" s="1341">
        <v>22</v>
      </c>
      <c r="F12" s="84"/>
      <c r="G12" s="1341"/>
      <c r="H12" s="84"/>
      <c r="I12" s="84"/>
      <c r="J12" s="1341">
        <v>45</v>
      </c>
      <c r="K12" s="84"/>
      <c r="L12" s="84"/>
      <c r="M12" s="84"/>
      <c r="N12" s="84"/>
      <c r="O12" s="84"/>
      <c r="P12" s="84"/>
      <c r="Q12" s="3" t="s">
        <v>989</v>
      </c>
      <c r="R12" s="1764">
        <v>1333333</v>
      </c>
    </row>
    <row r="13" spans="1:18" x14ac:dyDescent="0.25">
      <c r="A13" s="69" t="s">
        <v>8404</v>
      </c>
      <c r="B13" s="75" t="s">
        <v>6189</v>
      </c>
      <c r="C13" s="84"/>
      <c r="D13" s="84"/>
      <c r="E13" s="1341">
        <v>13</v>
      </c>
      <c r="F13" s="84"/>
      <c r="G13" s="1341"/>
      <c r="H13" s="84"/>
      <c r="I13" s="84"/>
      <c r="J13" s="84"/>
      <c r="K13" s="84"/>
      <c r="L13" s="84"/>
      <c r="M13" s="84"/>
      <c r="N13" s="84"/>
      <c r="O13" s="84"/>
      <c r="P13" s="84"/>
      <c r="Q13" s="3" t="s">
        <v>989</v>
      </c>
      <c r="R13" s="1764">
        <v>1333333</v>
      </c>
    </row>
    <row r="14" spans="1:18" s="58" customFormat="1" x14ac:dyDescent="0.2">
      <c r="A14" s="1181">
        <v>45353</v>
      </c>
      <c r="B14" s="84" t="s">
        <v>8471</v>
      </c>
      <c r="C14" s="1341">
        <v>8</v>
      </c>
      <c r="D14" s="1341">
        <v>260</v>
      </c>
      <c r="E14" s="1341">
        <v>50</v>
      </c>
      <c r="F14" s="1341">
        <v>64</v>
      </c>
      <c r="G14" s="1489"/>
      <c r="H14" s="1341">
        <v>50</v>
      </c>
      <c r="I14" s="1341">
        <v>38</v>
      </c>
      <c r="J14" s="300"/>
      <c r="K14" s="1341">
        <v>120</v>
      </c>
      <c r="L14" s="1341"/>
      <c r="M14" s="1341"/>
      <c r="N14" s="1341"/>
      <c r="O14" s="1341"/>
      <c r="P14" s="300"/>
      <c r="Q14" s="3" t="s">
        <v>989</v>
      </c>
      <c r="R14" s="1764">
        <v>1333333</v>
      </c>
    </row>
    <row r="15" spans="1:18" s="58" customFormat="1" ht="17" thickBot="1" x14ac:dyDescent="0.25">
      <c r="A15" s="701">
        <v>45445</v>
      </c>
      <c r="B15" s="82" t="s">
        <v>8474</v>
      </c>
      <c r="C15" s="83"/>
      <c r="D15" s="82"/>
      <c r="E15" s="83">
        <v>60</v>
      </c>
      <c r="F15" s="83"/>
      <c r="G15" s="1061"/>
      <c r="H15" s="83"/>
      <c r="I15" s="83"/>
      <c r="J15" s="87"/>
      <c r="K15" s="83"/>
      <c r="L15" s="83"/>
      <c r="M15" s="83"/>
      <c r="N15" s="83"/>
      <c r="O15" s="83"/>
      <c r="P15" s="87"/>
      <c r="Q15" s="3" t="s">
        <v>998</v>
      </c>
      <c r="R15" s="1764">
        <v>1333333</v>
      </c>
    </row>
    <row r="16" spans="1:18" s="58" customFormat="1" ht="17" thickBot="1" x14ac:dyDescent="0.3">
      <c r="A16" s="40" t="s">
        <v>8552</v>
      </c>
      <c r="B16" s="258"/>
      <c r="C16" s="86">
        <f>SUM(C10:C15)</f>
        <v>208</v>
      </c>
      <c r="D16" s="86">
        <f t="shared" ref="D16:P16" si="0">SUM(D10:D15)</f>
        <v>560</v>
      </c>
      <c r="E16" s="86">
        <f t="shared" si="0"/>
        <v>220</v>
      </c>
      <c r="F16" s="86">
        <f>SUM(F10:F15)</f>
        <v>234</v>
      </c>
      <c r="G16" s="86">
        <f t="shared" si="0"/>
        <v>107</v>
      </c>
      <c r="H16" s="86">
        <f t="shared" si="0"/>
        <v>370</v>
      </c>
      <c r="I16" s="86">
        <f t="shared" si="0"/>
        <v>288</v>
      </c>
      <c r="J16" s="86">
        <f t="shared" si="0"/>
        <v>45</v>
      </c>
      <c r="K16" s="86">
        <f t="shared" si="0"/>
        <v>120</v>
      </c>
      <c r="L16" s="86"/>
      <c r="M16" s="86"/>
      <c r="N16" s="86"/>
      <c r="O16" s="86"/>
      <c r="P16" s="869">
        <f t="shared" si="0"/>
        <v>0</v>
      </c>
    </row>
    <row r="17" spans="1:18" x14ac:dyDescent="0.25">
      <c r="A17" s="256">
        <v>45475</v>
      </c>
      <c r="B17" s="436" t="s">
        <v>6189</v>
      </c>
      <c r="C17" s="69">
        <v>85</v>
      </c>
      <c r="D17" s="69">
        <v>98</v>
      </c>
      <c r="E17" s="1677">
        <v>15</v>
      </c>
      <c r="F17" s="69"/>
      <c r="G17" s="69"/>
      <c r="H17" s="69"/>
      <c r="I17" s="69"/>
      <c r="J17" s="1677">
        <v>11</v>
      </c>
      <c r="K17" s="69"/>
      <c r="L17" s="69"/>
      <c r="M17" s="69"/>
      <c r="N17" s="69"/>
      <c r="O17" s="69"/>
      <c r="P17" s="69"/>
      <c r="Q17" s="65" t="s">
        <v>989</v>
      </c>
      <c r="R17" s="1764">
        <v>1333333</v>
      </c>
    </row>
    <row r="18" spans="1:18" s="58" customFormat="1" x14ac:dyDescent="0.25">
      <c r="A18" s="1613" t="s">
        <v>8533</v>
      </c>
      <c r="B18" s="771" t="s">
        <v>6189</v>
      </c>
      <c r="C18" s="300"/>
      <c r="D18" s="300"/>
      <c r="E18" s="300"/>
      <c r="F18" s="300"/>
      <c r="G18" s="1489">
        <v>37</v>
      </c>
      <c r="H18" s="300"/>
      <c r="I18" s="300"/>
      <c r="J18" s="300"/>
      <c r="K18" s="1489">
        <v>131</v>
      </c>
      <c r="L18" s="1489"/>
      <c r="M18" s="1489"/>
      <c r="N18" s="1489"/>
      <c r="O18" s="1489"/>
      <c r="P18" s="300"/>
      <c r="Q18" s="58" t="s">
        <v>989</v>
      </c>
      <c r="R18" s="65" t="s">
        <v>1099</v>
      </c>
    </row>
    <row r="19" spans="1:18" s="58" customFormat="1" x14ac:dyDescent="0.25">
      <c r="A19" s="1613" t="s">
        <v>8533</v>
      </c>
      <c r="B19" s="771" t="s">
        <v>63</v>
      </c>
      <c r="C19" s="300">
        <v>-85</v>
      </c>
      <c r="D19" s="300">
        <v>-98</v>
      </c>
      <c r="E19" s="300"/>
      <c r="F19" s="300"/>
      <c r="G19" s="300"/>
      <c r="H19" s="300"/>
      <c r="I19" s="300"/>
      <c r="J19" s="300"/>
      <c r="K19" s="300"/>
      <c r="L19" s="300"/>
      <c r="M19" s="300"/>
      <c r="N19" s="300"/>
      <c r="O19" s="300"/>
      <c r="P19" s="300"/>
      <c r="Q19" s="58" t="s">
        <v>1025</v>
      </c>
      <c r="R19" s="58" t="s">
        <v>1099</v>
      </c>
    </row>
    <row r="20" spans="1:18" x14ac:dyDescent="0.25">
      <c r="A20" s="817">
        <v>45325</v>
      </c>
      <c r="B20" s="75" t="s">
        <v>9086</v>
      </c>
      <c r="C20" s="84"/>
      <c r="D20" s="84"/>
      <c r="E20" s="1341">
        <v>50</v>
      </c>
      <c r="F20" s="84"/>
      <c r="G20" s="84"/>
      <c r="H20" s="84"/>
      <c r="I20" s="84"/>
      <c r="J20" s="1341">
        <v>30</v>
      </c>
      <c r="K20" s="84"/>
      <c r="L20" s="84"/>
      <c r="M20" s="84"/>
      <c r="N20" s="84"/>
      <c r="O20" s="84"/>
      <c r="P20" s="84"/>
      <c r="Q20" s="65" t="s">
        <v>998</v>
      </c>
      <c r="R20" s="1764">
        <v>1333333</v>
      </c>
    </row>
    <row r="21" spans="1:18" ht="17" thickBot="1" x14ac:dyDescent="0.3">
      <c r="A21" s="256">
        <v>45385</v>
      </c>
      <c r="B21" s="75" t="s">
        <v>63</v>
      </c>
      <c r="C21" s="84"/>
      <c r="D21" s="84"/>
      <c r="E21" s="1341"/>
      <c r="F21" s="84"/>
      <c r="G21" s="84">
        <v>-27</v>
      </c>
      <c r="H21" s="84"/>
      <c r="I21" s="84"/>
      <c r="J21" s="1341"/>
      <c r="K21" s="84">
        <v>-129</v>
      </c>
      <c r="L21" s="84"/>
      <c r="M21" s="84"/>
      <c r="N21" s="84"/>
      <c r="O21" s="84"/>
      <c r="P21" s="84"/>
      <c r="Q21" s="65" t="s">
        <v>989</v>
      </c>
      <c r="R21" s="65" t="s">
        <v>8473</v>
      </c>
    </row>
    <row r="22" spans="1:18" s="3" customFormat="1" ht="17" thickBot="1" x14ac:dyDescent="0.3">
      <c r="A22" s="40" t="s">
        <v>8699</v>
      </c>
      <c r="B22" s="258"/>
      <c r="C22" s="86">
        <f>SUM(C16:C21)</f>
        <v>208</v>
      </c>
      <c r="D22" s="86">
        <f t="shared" ref="D22:P22" si="1">SUM(D16:D21)</f>
        <v>560</v>
      </c>
      <c r="E22" s="86">
        <f t="shared" si="1"/>
        <v>285</v>
      </c>
      <c r="F22" s="86">
        <f t="shared" si="1"/>
        <v>234</v>
      </c>
      <c r="G22" s="86">
        <f>SUM(G16:G21)</f>
        <v>117</v>
      </c>
      <c r="H22" s="86">
        <f t="shared" si="1"/>
        <v>370</v>
      </c>
      <c r="I22" s="86">
        <f t="shared" si="1"/>
        <v>288</v>
      </c>
      <c r="J22" s="86">
        <f t="shared" si="1"/>
        <v>86</v>
      </c>
      <c r="K22" s="86">
        <f t="shared" si="1"/>
        <v>122</v>
      </c>
      <c r="L22" s="86"/>
      <c r="M22" s="86"/>
      <c r="N22" s="86"/>
      <c r="O22" s="86"/>
      <c r="P22" s="85">
        <f t="shared" si="1"/>
        <v>0</v>
      </c>
    </row>
    <row r="23" spans="1:18" s="58" customFormat="1" x14ac:dyDescent="0.25">
      <c r="A23" s="256">
        <v>45507</v>
      </c>
      <c r="B23" s="75" t="s">
        <v>9085</v>
      </c>
      <c r="C23" s="300"/>
      <c r="D23" s="300"/>
      <c r="E23" s="300"/>
      <c r="F23" s="300"/>
      <c r="G23" s="1341">
        <v>20</v>
      </c>
      <c r="H23" s="1341">
        <v>80</v>
      </c>
      <c r="I23" s="1341">
        <v>100</v>
      </c>
      <c r="J23" s="300"/>
      <c r="K23" s="300"/>
      <c r="L23" s="1341">
        <v>20</v>
      </c>
      <c r="M23" s="84"/>
      <c r="N23" s="84"/>
      <c r="O23" s="84"/>
      <c r="P23" s="300"/>
      <c r="Q23" s="58" t="s">
        <v>989</v>
      </c>
      <c r="R23" s="1764">
        <v>1333333</v>
      </c>
    </row>
    <row r="24" spans="1:18" ht="17" thickBot="1" x14ac:dyDescent="0.3">
      <c r="A24" s="256" t="s">
        <v>8720</v>
      </c>
      <c r="B24" s="75" t="s">
        <v>9084</v>
      </c>
      <c r="C24" s="1341">
        <v>125</v>
      </c>
      <c r="D24" s="84"/>
      <c r="E24" s="84"/>
      <c r="F24" s="84"/>
      <c r="G24" s="1341"/>
      <c r="H24" s="1341"/>
      <c r="I24" s="1341"/>
      <c r="J24" s="84"/>
      <c r="K24" s="84"/>
      <c r="L24" s="84"/>
      <c r="M24" s="84"/>
      <c r="N24" s="84"/>
      <c r="O24" s="84"/>
      <c r="P24" s="84"/>
      <c r="Q24" s="65" t="s">
        <v>998</v>
      </c>
      <c r="R24" s="1764">
        <v>1333333</v>
      </c>
    </row>
    <row r="25" spans="1:18" s="103" customFormat="1" ht="17" thickBot="1" x14ac:dyDescent="0.3">
      <c r="A25" s="40" t="s">
        <v>8908</v>
      </c>
      <c r="B25" s="258"/>
      <c r="C25" s="86">
        <f>SUM(C22:C24)</f>
        <v>333</v>
      </c>
      <c r="D25" s="86">
        <f t="shared" ref="D25:K25" si="2">SUM(D22:D24)</f>
        <v>560</v>
      </c>
      <c r="E25" s="86">
        <f t="shared" si="2"/>
        <v>285</v>
      </c>
      <c r="F25" s="86">
        <f t="shared" si="2"/>
        <v>234</v>
      </c>
      <c r="G25" s="86">
        <f t="shared" si="2"/>
        <v>137</v>
      </c>
      <c r="H25" s="86">
        <f t="shared" si="2"/>
        <v>450</v>
      </c>
      <c r="I25" s="86">
        <f t="shared" si="2"/>
        <v>388</v>
      </c>
      <c r="J25" s="86">
        <f t="shared" si="2"/>
        <v>86</v>
      </c>
      <c r="K25" s="86">
        <f t="shared" si="2"/>
        <v>122</v>
      </c>
      <c r="L25" s="86">
        <f>SUM(L22:L24)</f>
        <v>20</v>
      </c>
      <c r="M25" s="85"/>
      <c r="N25" s="85"/>
      <c r="O25" s="85"/>
      <c r="P25" s="85">
        <f t="shared" ref="P25" si="3">SUM(P22:P23)</f>
        <v>0</v>
      </c>
    </row>
    <row r="26" spans="1:18" s="58" customFormat="1" ht="17" thickBot="1" x14ac:dyDescent="0.3">
      <c r="A26" s="1613" t="s">
        <v>8986</v>
      </c>
      <c r="B26" s="771" t="s">
        <v>8988</v>
      </c>
      <c r="C26" s="300">
        <v>203</v>
      </c>
      <c r="D26" s="300"/>
      <c r="E26" s="300"/>
      <c r="F26" s="300"/>
      <c r="G26" s="84"/>
      <c r="H26" s="84"/>
      <c r="I26" s="84"/>
      <c r="J26" s="300"/>
      <c r="K26" s="300"/>
      <c r="L26" s="84"/>
      <c r="M26" s="84"/>
      <c r="N26" s="84"/>
      <c r="O26" s="84"/>
      <c r="P26" s="300"/>
      <c r="Q26" s="58" t="s">
        <v>8473</v>
      </c>
      <c r="R26" s="1764"/>
    </row>
    <row r="27" spans="1:18" s="103" customFormat="1" ht="17" thickBot="1" x14ac:dyDescent="0.3">
      <c r="A27" s="40" t="s">
        <v>9223</v>
      </c>
      <c r="B27" s="258"/>
      <c r="C27" s="85">
        <f t="shared" ref="C27:P27" si="4">SUM(C25:C26)</f>
        <v>536</v>
      </c>
      <c r="D27" s="86">
        <f t="shared" si="4"/>
        <v>560</v>
      </c>
      <c r="E27" s="86">
        <f t="shared" si="4"/>
        <v>285</v>
      </c>
      <c r="F27" s="86">
        <f t="shared" si="4"/>
        <v>234</v>
      </c>
      <c r="G27" s="86">
        <f t="shared" si="4"/>
        <v>137</v>
      </c>
      <c r="H27" s="86">
        <f t="shared" si="4"/>
        <v>450</v>
      </c>
      <c r="I27" s="86">
        <f t="shared" si="4"/>
        <v>388</v>
      </c>
      <c r="J27" s="86">
        <f t="shared" si="4"/>
        <v>86</v>
      </c>
      <c r="K27" s="86">
        <f t="shared" si="4"/>
        <v>122</v>
      </c>
      <c r="L27" s="86">
        <f t="shared" si="4"/>
        <v>20</v>
      </c>
      <c r="M27" s="85">
        <f t="shared" si="4"/>
        <v>0</v>
      </c>
      <c r="N27" s="85">
        <f t="shared" si="4"/>
        <v>0</v>
      </c>
      <c r="O27" s="85"/>
      <c r="P27" s="85">
        <f t="shared" si="4"/>
        <v>0</v>
      </c>
      <c r="Q27" s="103" t="s">
        <v>9225</v>
      </c>
    </row>
    <row r="28" spans="1:18" x14ac:dyDescent="0.25">
      <c r="A28" s="256">
        <v>45570</v>
      </c>
      <c r="B28" s="75" t="s">
        <v>9083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>
        <v>220</v>
      </c>
      <c r="N28" s="84">
        <v>60</v>
      </c>
      <c r="O28" s="84"/>
      <c r="P28" s="84"/>
      <c r="Q28" s="65" t="s">
        <v>1025</v>
      </c>
    </row>
    <row r="29" spans="1:18" s="58" customFormat="1" x14ac:dyDescent="0.25">
      <c r="A29" s="99">
        <v>45570</v>
      </c>
      <c r="B29" s="13" t="s">
        <v>63</v>
      </c>
      <c r="C29" s="84">
        <v>-106</v>
      </c>
      <c r="D29" s="84">
        <v>-9</v>
      </c>
      <c r="E29" s="84">
        <v>-27</v>
      </c>
      <c r="F29" s="84">
        <v>-15</v>
      </c>
      <c r="G29" s="300"/>
      <c r="H29" s="300"/>
      <c r="I29" s="300"/>
      <c r="J29" s="300"/>
      <c r="K29" s="300"/>
      <c r="L29" s="300"/>
      <c r="M29" s="300"/>
      <c r="N29" s="300"/>
      <c r="O29" s="300"/>
      <c r="P29" s="300"/>
      <c r="Q29" s="58" t="s">
        <v>1025</v>
      </c>
    </row>
    <row r="30" spans="1:18" s="58" customFormat="1" x14ac:dyDescent="0.25">
      <c r="A30" s="1613">
        <v>45570</v>
      </c>
      <c r="B30" s="354" t="s">
        <v>9090</v>
      </c>
      <c r="C30" s="300"/>
      <c r="D30" s="300"/>
      <c r="E30" s="300">
        <v>135</v>
      </c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58" t="s">
        <v>8473</v>
      </c>
    </row>
    <row r="31" spans="1:18" s="58" customFormat="1" x14ac:dyDescent="0.25">
      <c r="A31" s="99" t="s">
        <v>9258</v>
      </c>
      <c r="B31" s="53" t="s">
        <v>9259</v>
      </c>
      <c r="C31" s="84">
        <v>125</v>
      </c>
      <c r="D31" s="84">
        <v>220</v>
      </c>
      <c r="E31" s="84">
        <v>80</v>
      </c>
      <c r="F31" s="84"/>
      <c r="G31" s="84">
        <v>70</v>
      </c>
      <c r="H31" s="84"/>
      <c r="I31" s="84"/>
      <c r="J31" s="84"/>
      <c r="K31" s="84">
        <v>90</v>
      </c>
      <c r="L31" s="84"/>
      <c r="M31" s="84"/>
      <c r="N31" s="84"/>
      <c r="O31" s="84">
        <v>300</v>
      </c>
      <c r="P31" s="300"/>
      <c r="Q31" s="58" t="s">
        <v>1025</v>
      </c>
    </row>
    <row r="32" spans="1:18" s="58" customFormat="1" x14ac:dyDescent="0.25">
      <c r="A32" s="55" t="s">
        <v>9402</v>
      </c>
      <c r="B32" s="13" t="s">
        <v>9407</v>
      </c>
      <c r="C32" s="84"/>
      <c r="D32" s="84"/>
      <c r="E32" s="84"/>
      <c r="F32" s="84"/>
      <c r="G32" s="84"/>
      <c r="H32" s="84"/>
      <c r="I32" s="84"/>
      <c r="J32" s="84"/>
      <c r="K32" s="84"/>
      <c r="L32" s="84">
        <v>90</v>
      </c>
      <c r="M32" s="84"/>
      <c r="N32" s="84"/>
      <c r="O32" s="84"/>
      <c r="P32" s="300"/>
    </row>
    <row r="33" spans="1:16" s="58" customFormat="1" x14ac:dyDescent="0.25">
      <c r="A33" s="99"/>
      <c r="B33" s="53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300"/>
    </row>
    <row r="34" spans="1:16" x14ac:dyDescent="0.25">
      <c r="A34" s="99"/>
      <c r="B34" s="529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</row>
    <row r="35" spans="1:16" ht="17" thickBot="1" x14ac:dyDescent="0.3">
      <c r="A35" s="256"/>
      <c r="B35" s="75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</row>
    <row r="36" spans="1:16" ht="17" thickBot="1" x14ac:dyDescent="0.3">
      <c r="A36" s="88" t="s">
        <v>927</v>
      </c>
      <c r="B36" s="435"/>
      <c r="C36" s="346">
        <f>SUM(C27:C28)</f>
        <v>536</v>
      </c>
      <c r="D36" s="346">
        <f t="shared" ref="D36:P36" si="5">SUM(D27:D28)</f>
        <v>560</v>
      </c>
      <c r="E36" s="346">
        <f t="shared" si="5"/>
        <v>285</v>
      </c>
      <c r="F36" s="346">
        <f t="shared" si="5"/>
        <v>234</v>
      </c>
      <c r="G36" s="346">
        <f t="shared" si="5"/>
        <v>137</v>
      </c>
      <c r="H36" s="346">
        <f t="shared" si="5"/>
        <v>450</v>
      </c>
      <c r="I36" s="346">
        <f t="shared" si="5"/>
        <v>388</v>
      </c>
      <c r="J36" s="346">
        <f t="shared" si="5"/>
        <v>86</v>
      </c>
      <c r="K36" s="346">
        <f t="shared" si="5"/>
        <v>122</v>
      </c>
      <c r="L36" s="346">
        <f t="shared" si="5"/>
        <v>20</v>
      </c>
      <c r="M36" s="346">
        <f t="shared" si="5"/>
        <v>220</v>
      </c>
      <c r="N36" s="346">
        <f t="shared" si="5"/>
        <v>60</v>
      </c>
      <c r="O36" s="346"/>
      <c r="P36" s="346">
        <f t="shared" si="5"/>
        <v>0</v>
      </c>
    </row>
    <row r="37" spans="1:16" ht="17" thickBot="1" x14ac:dyDescent="0.25">
      <c r="A37" s="88" t="s">
        <v>1053</v>
      </c>
      <c r="B37" s="89"/>
      <c r="C37" s="93">
        <v>333</v>
      </c>
      <c r="D37" s="93">
        <v>560</v>
      </c>
      <c r="E37" s="89">
        <v>490</v>
      </c>
      <c r="F37" s="93">
        <v>234</v>
      </c>
      <c r="G37" s="89">
        <v>326</v>
      </c>
      <c r="H37" s="93">
        <v>450</v>
      </c>
      <c r="I37" s="89">
        <v>710</v>
      </c>
      <c r="J37" s="89">
        <v>140</v>
      </c>
      <c r="K37" s="89">
        <v>290</v>
      </c>
      <c r="L37" s="307">
        <v>20</v>
      </c>
      <c r="M37" s="307">
        <v>220</v>
      </c>
      <c r="N37" s="307">
        <v>60</v>
      </c>
      <c r="O37" s="307"/>
      <c r="P37" s="101"/>
    </row>
    <row r="38" spans="1:16" s="102" customFormat="1" ht="17" thickBot="1" x14ac:dyDescent="0.3">
      <c r="A38" s="1694" t="s">
        <v>8826</v>
      </c>
      <c r="B38" s="1694"/>
      <c r="C38" s="321" t="s">
        <v>26</v>
      </c>
      <c r="D38" s="32" t="s">
        <v>3</v>
      </c>
      <c r="E38" s="32" t="s">
        <v>10</v>
      </c>
      <c r="F38" s="32" t="s">
        <v>27</v>
      </c>
      <c r="G38" s="32" t="s">
        <v>29</v>
      </c>
      <c r="H38" s="32" t="s">
        <v>134</v>
      </c>
      <c r="I38" s="32" t="s">
        <v>365</v>
      </c>
      <c r="J38" s="32" t="s">
        <v>28</v>
      </c>
      <c r="K38" s="32" t="s">
        <v>30</v>
      </c>
      <c r="L38" s="32" t="s">
        <v>7118</v>
      </c>
      <c r="M38" s="32" t="s">
        <v>3162</v>
      </c>
      <c r="N38" s="32" t="s">
        <v>9059</v>
      </c>
      <c r="O38" s="32" t="s">
        <v>4</v>
      </c>
      <c r="P38" s="11"/>
    </row>
    <row r="39" spans="1:16" s="102" customFormat="1" x14ac:dyDescent="0.25">
      <c r="A39" s="1763" t="s">
        <v>9218</v>
      </c>
      <c r="B39" s="1763"/>
      <c r="C39" s="1335"/>
      <c r="D39" s="235"/>
      <c r="E39" s="235"/>
      <c r="F39" s="1335"/>
      <c r="G39" s="882"/>
      <c r="H39" s="882"/>
    </row>
    <row r="40" spans="1:16" s="102" customFormat="1" x14ac:dyDescent="0.25">
      <c r="A40" s="1763" t="s">
        <v>9214</v>
      </c>
      <c r="B40" s="1763"/>
      <c r="C40" s="1335"/>
      <c r="D40" s="235"/>
      <c r="E40" s="235"/>
      <c r="F40" s="1335"/>
      <c r="G40" s="882" t="s">
        <v>9214</v>
      </c>
      <c r="H40" s="882"/>
    </row>
    <row r="41" spans="1:16" s="102" customFormat="1" x14ac:dyDescent="0.25">
      <c r="A41" s="1763" t="s">
        <v>9215</v>
      </c>
      <c r="B41" s="1763"/>
      <c r="C41" s="1335"/>
      <c r="D41" s="235"/>
      <c r="E41" s="235"/>
      <c r="F41" s="1335"/>
      <c r="G41" s="882" t="s">
        <v>9224</v>
      </c>
      <c r="H41" s="882"/>
    </row>
    <row r="42" spans="1:16" s="102" customFormat="1" x14ac:dyDescent="0.25">
      <c r="A42" s="1763" t="s">
        <v>9216</v>
      </c>
      <c r="B42" s="1763"/>
      <c r="C42" s="1335"/>
      <c r="D42" s="235"/>
      <c r="E42" s="235"/>
      <c r="F42" s="1335"/>
      <c r="G42" s="882"/>
      <c r="H42" s="882"/>
    </row>
    <row r="43" spans="1:16" s="102" customFormat="1" x14ac:dyDescent="0.25">
      <c r="A43" s="1763" t="s">
        <v>9217</v>
      </c>
      <c r="B43" s="1763"/>
      <c r="C43" s="1335"/>
      <c r="D43" s="235"/>
      <c r="E43" s="235"/>
      <c r="F43" s="1335"/>
      <c r="G43" s="882"/>
      <c r="H43" s="882"/>
    </row>
    <row r="44" spans="1:16" s="58" customFormat="1" x14ac:dyDescent="0.2">
      <c r="A44" s="58" t="s">
        <v>8457</v>
      </c>
    </row>
    <row r="45" spans="1:16" x14ac:dyDescent="0.2">
      <c r="A45" s="59" t="s">
        <v>8697</v>
      </c>
      <c r="B45" s="309"/>
      <c r="C45" s="309"/>
    </row>
    <row r="46" spans="1:16" x14ac:dyDescent="0.2">
      <c r="A46" s="59" t="s">
        <v>8698</v>
      </c>
      <c r="B46" s="309"/>
      <c r="C46" s="309"/>
    </row>
    <row r="47" spans="1:16" x14ac:dyDescent="0.2">
      <c r="A47" s="58" t="s">
        <v>8689</v>
      </c>
      <c r="B47" s="58"/>
    </row>
    <row r="48" spans="1:16" x14ac:dyDescent="0.2">
      <c r="A48" s="58" t="s">
        <v>8687</v>
      </c>
      <c r="B48" s="58"/>
    </row>
    <row r="49" spans="1:2" x14ac:dyDescent="0.2">
      <c r="A49" s="58" t="s">
        <v>8688</v>
      </c>
      <c r="B49" s="58"/>
    </row>
    <row r="51" spans="1:2" x14ac:dyDescent="0.2">
      <c r="A51" s="58" t="s">
        <v>9124</v>
      </c>
    </row>
    <row r="52" spans="1:2" x14ac:dyDescent="0.2">
      <c r="A52" s="58"/>
    </row>
    <row r="53" spans="1:2" x14ac:dyDescent="0.2">
      <c r="A53" s="58" t="s">
        <v>9125</v>
      </c>
    </row>
    <row r="54" spans="1:2" x14ac:dyDescent="0.2">
      <c r="A54" s="58" t="s">
        <v>9126</v>
      </c>
    </row>
    <row r="55" spans="1:2" x14ac:dyDescent="0.2">
      <c r="A55" s="58" t="s">
        <v>9127</v>
      </c>
    </row>
    <row r="56" spans="1:2" x14ac:dyDescent="0.2">
      <c r="A56" s="58"/>
    </row>
    <row r="57" spans="1:2" x14ac:dyDescent="0.2">
      <c r="A57" s="58"/>
    </row>
    <row r="58" spans="1:2" x14ac:dyDescent="0.2">
      <c r="A58" s="58" t="s">
        <v>9128</v>
      </c>
    </row>
    <row r="59" spans="1:2" x14ac:dyDescent="0.2">
      <c r="A59" s="58" t="s">
        <v>9129</v>
      </c>
    </row>
    <row r="60" spans="1:2" x14ac:dyDescent="0.2">
      <c r="A60" s="58" t="s">
        <v>9130</v>
      </c>
    </row>
    <row r="61" spans="1:2" x14ac:dyDescent="0.2">
      <c r="A61" s="58" t="s">
        <v>9131</v>
      </c>
    </row>
  </sheetData>
  <pageMargins left="0.7" right="0.7" top="0.75" bottom="0.75" header="0.3" footer="0.3"/>
  <pageSetup orientation="portrait"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J35"/>
  <sheetViews>
    <sheetView workbookViewId="0">
      <selection activeCell="D17" sqref="D17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11.1640625" style="65" customWidth="1"/>
    <col min="4" max="9" width="10.5" style="65" customWidth="1"/>
    <col min="10" max="10" width="13" style="65" customWidth="1"/>
    <col min="11" max="243" width="8.83203125" style="65"/>
    <col min="244" max="244" width="11" style="65" customWidth="1"/>
    <col min="245" max="245" width="18.33203125" style="65" customWidth="1"/>
    <col min="246" max="247" width="8.1640625" style="65" customWidth="1"/>
    <col min="248" max="248" width="8.6640625" style="65" customWidth="1"/>
    <col min="249" max="249" width="8.1640625" style="65" customWidth="1"/>
    <col min="250" max="250" width="7.83203125" style="65" customWidth="1"/>
    <col min="251" max="251" width="7.5" style="65" customWidth="1"/>
    <col min="252" max="499" width="8.83203125" style="65"/>
    <col min="500" max="500" width="11" style="65" customWidth="1"/>
    <col min="501" max="501" width="18.33203125" style="65" customWidth="1"/>
    <col min="502" max="503" width="8.1640625" style="65" customWidth="1"/>
    <col min="504" max="504" width="8.6640625" style="65" customWidth="1"/>
    <col min="505" max="505" width="8.1640625" style="65" customWidth="1"/>
    <col min="506" max="506" width="7.83203125" style="65" customWidth="1"/>
    <col min="507" max="507" width="7.5" style="65" customWidth="1"/>
    <col min="508" max="755" width="8.83203125" style="65"/>
    <col min="756" max="756" width="11" style="65" customWidth="1"/>
    <col min="757" max="757" width="18.33203125" style="65" customWidth="1"/>
    <col min="758" max="759" width="8.1640625" style="65" customWidth="1"/>
    <col min="760" max="760" width="8.6640625" style="65" customWidth="1"/>
    <col min="761" max="761" width="8.1640625" style="65" customWidth="1"/>
    <col min="762" max="762" width="7.83203125" style="65" customWidth="1"/>
    <col min="763" max="763" width="7.5" style="65" customWidth="1"/>
    <col min="764" max="1011" width="8.83203125" style="65"/>
    <col min="1012" max="1012" width="11" style="65" customWidth="1"/>
    <col min="1013" max="1013" width="18.33203125" style="65" customWidth="1"/>
    <col min="1014" max="1015" width="8.1640625" style="65" customWidth="1"/>
    <col min="1016" max="1016" width="8.6640625" style="65" customWidth="1"/>
    <col min="1017" max="1017" width="8.1640625" style="65" customWidth="1"/>
    <col min="1018" max="1018" width="7.83203125" style="65" customWidth="1"/>
    <col min="1019" max="1019" width="7.5" style="65" customWidth="1"/>
    <col min="1020" max="1267" width="8.83203125" style="65"/>
    <col min="1268" max="1268" width="11" style="65" customWidth="1"/>
    <col min="1269" max="1269" width="18.33203125" style="65" customWidth="1"/>
    <col min="1270" max="1271" width="8.1640625" style="65" customWidth="1"/>
    <col min="1272" max="1272" width="8.6640625" style="65" customWidth="1"/>
    <col min="1273" max="1273" width="8.1640625" style="65" customWidth="1"/>
    <col min="1274" max="1274" width="7.83203125" style="65" customWidth="1"/>
    <col min="1275" max="1275" width="7.5" style="65" customWidth="1"/>
    <col min="1276" max="1523" width="8.83203125" style="65"/>
    <col min="1524" max="1524" width="11" style="65" customWidth="1"/>
    <col min="1525" max="1525" width="18.33203125" style="65" customWidth="1"/>
    <col min="1526" max="1527" width="8.1640625" style="65" customWidth="1"/>
    <col min="1528" max="1528" width="8.6640625" style="65" customWidth="1"/>
    <col min="1529" max="1529" width="8.1640625" style="65" customWidth="1"/>
    <col min="1530" max="1530" width="7.83203125" style="65" customWidth="1"/>
    <col min="1531" max="1531" width="7.5" style="65" customWidth="1"/>
    <col min="1532" max="1779" width="8.83203125" style="65"/>
    <col min="1780" max="1780" width="11" style="65" customWidth="1"/>
    <col min="1781" max="1781" width="18.33203125" style="65" customWidth="1"/>
    <col min="1782" max="1783" width="8.1640625" style="65" customWidth="1"/>
    <col min="1784" max="1784" width="8.6640625" style="65" customWidth="1"/>
    <col min="1785" max="1785" width="8.1640625" style="65" customWidth="1"/>
    <col min="1786" max="1786" width="7.83203125" style="65" customWidth="1"/>
    <col min="1787" max="1787" width="7.5" style="65" customWidth="1"/>
    <col min="1788" max="2035" width="8.83203125" style="65"/>
    <col min="2036" max="2036" width="11" style="65" customWidth="1"/>
    <col min="2037" max="2037" width="18.33203125" style="65" customWidth="1"/>
    <col min="2038" max="2039" width="8.1640625" style="65" customWidth="1"/>
    <col min="2040" max="2040" width="8.6640625" style="65" customWidth="1"/>
    <col min="2041" max="2041" width="8.1640625" style="65" customWidth="1"/>
    <col min="2042" max="2042" width="7.83203125" style="65" customWidth="1"/>
    <col min="2043" max="2043" width="7.5" style="65" customWidth="1"/>
    <col min="2044" max="2291" width="8.83203125" style="65"/>
    <col min="2292" max="2292" width="11" style="65" customWidth="1"/>
    <col min="2293" max="2293" width="18.33203125" style="65" customWidth="1"/>
    <col min="2294" max="2295" width="8.1640625" style="65" customWidth="1"/>
    <col min="2296" max="2296" width="8.6640625" style="65" customWidth="1"/>
    <col min="2297" max="2297" width="8.1640625" style="65" customWidth="1"/>
    <col min="2298" max="2298" width="7.83203125" style="65" customWidth="1"/>
    <col min="2299" max="2299" width="7.5" style="65" customWidth="1"/>
    <col min="2300" max="2547" width="8.83203125" style="65"/>
    <col min="2548" max="2548" width="11" style="65" customWidth="1"/>
    <col min="2549" max="2549" width="18.33203125" style="65" customWidth="1"/>
    <col min="2550" max="2551" width="8.1640625" style="65" customWidth="1"/>
    <col min="2552" max="2552" width="8.6640625" style="65" customWidth="1"/>
    <col min="2553" max="2553" width="8.1640625" style="65" customWidth="1"/>
    <col min="2554" max="2554" width="7.83203125" style="65" customWidth="1"/>
    <col min="2555" max="2555" width="7.5" style="65" customWidth="1"/>
    <col min="2556" max="2803" width="8.83203125" style="65"/>
    <col min="2804" max="2804" width="11" style="65" customWidth="1"/>
    <col min="2805" max="2805" width="18.33203125" style="65" customWidth="1"/>
    <col min="2806" max="2807" width="8.1640625" style="65" customWidth="1"/>
    <col min="2808" max="2808" width="8.6640625" style="65" customWidth="1"/>
    <col min="2809" max="2809" width="8.1640625" style="65" customWidth="1"/>
    <col min="2810" max="2810" width="7.83203125" style="65" customWidth="1"/>
    <col min="2811" max="2811" width="7.5" style="65" customWidth="1"/>
    <col min="2812" max="3059" width="8.83203125" style="65"/>
    <col min="3060" max="3060" width="11" style="65" customWidth="1"/>
    <col min="3061" max="3061" width="18.33203125" style="65" customWidth="1"/>
    <col min="3062" max="3063" width="8.1640625" style="65" customWidth="1"/>
    <col min="3064" max="3064" width="8.6640625" style="65" customWidth="1"/>
    <col min="3065" max="3065" width="8.1640625" style="65" customWidth="1"/>
    <col min="3066" max="3066" width="7.83203125" style="65" customWidth="1"/>
    <col min="3067" max="3067" width="7.5" style="65" customWidth="1"/>
    <col min="3068" max="3315" width="8.83203125" style="65"/>
    <col min="3316" max="3316" width="11" style="65" customWidth="1"/>
    <col min="3317" max="3317" width="18.33203125" style="65" customWidth="1"/>
    <col min="3318" max="3319" width="8.1640625" style="65" customWidth="1"/>
    <col min="3320" max="3320" width="8.6640625" style="65" customWidth="1"/>
    <col min="3321" max="3321" width="8.1640625" style="65" customWidth="1"/>
    <col min="3322" max="3322" width="7.83203125" style="65" customWidth="1"/>
    <col min="3323" max="3323" width="7.5" style="65" customWidth="1"/>
    <col min="3324" max="3571" width="8.83203125" style="65"/>
    <col min="3572" max="3572" width="11" style="65" customWidth="1"/>
    <col min="3573" max="3573" width="18.33203125" style="65" customWidth="1"/>
    <col min="3574" max="3575" width="8.1640625" style="65" customWidth="1"/>
    <col min="3576" max="3576" width="8.6640625" style="65" customWidth="1"/>
    <col min="3577" max="3577" width="8.1640625" style="65" customWidth="1"/>
    <col min="3578" max="3578" width="7.83203125" style="65" customWidth="1"/>
    <col min="3579" max="3579" width="7.5" style="65" customWidth="1"/>
    <col min="3580" max="3827" width="8.83203125" style="65"/>
    <col min="3828" max="3828" width="11" style="65" customWidth="1"/>
    <col min="3829" max="3829" width="18.33203125" style="65" customWidth="1"/>
    <col min="3830" max="3831" width="8.1640625" style="65" customWidth="1"/>
    <col min="3832" max="3832" width="8.6640625" style="65" customWidth="1"/>
    <col min="3833" max="3833" width="8.1640625" style="65" customWidth="1"/>
    <col min="3834" max="3834" width="7.83203125" style="65" customWidth="1"/>
    <col min="3835" max="3835" width="7.5" style="65" customWidth="1"/>
    <col min="3836" max="4083" width="8.83203125" style="65"/>
    <col min="4084" max="4084" width="11" style="65" customWidth="1"/>
    <col min="4085" max="4085" width="18.33203125" style="65" customWidth="1"/>
    <col min="4086" max="4087" width="8.1640625" style="65" customWidth="1"/>
    <col min="4088" max="4088" width="8.6640625" style="65" customWidth="1"/>
    <col min="4089" max="4089" width="8.1640625" style="65" customWidth="1"/>
    <col min="4090" max="4090" width="7.83203125" style="65" customWidth="1"/>
    <col min="4091" max="4091" width="7.5" style="65" customWidth="1"/>
    <col min="4092" max="4339" width="8.83203125" style="65"/>
    <col min="4340" max="4340" width="11" style="65" customWidth="1"/>
    <col min="4341" max="4341" width="18.33203125" style="65" customWidth="1"/>
    <col min="4342" max="4343" width="8.1640625" style="65" customWidth="1"/>
    <col min="4344" max="4344" width="8.6640625" style="65" customWidth="1"/>
    <col min="4345" max="4345" width="8.1640625" style="65" customWidth="1"/>
    <col min="4346" max="4346" width="7.83203125" style="65" customWidth="1"/>
    <col min="4347" max="4347" width="7.5" style="65" customWidth="1"/>
    <col min="4348" max="4595" width="8.83203125" style="65"/>
    <col min="4596" max="4596" width="11" style="65" customWidth="1"/>
    <col min="4597" max="4597" width="18.33203125" style="65" customWidth="1"/>
    <col min="4598" max="4599" width="8.1640625" style="65" customWidth="1"/>
    <col min="4600" max="4600" width="8.6640625" style="65" customWidth="1"/>
    <col min="4601" max="4601" width="8.1640625" style="65" customWidth="1"/>
    <col min="4602" max="4602" width="7.83203125" style="65" customWidth="1"/>
    <col min="4603" max="4603" width="7.5" style="65" customWidth="1"/>
    <col min="4604" max="4851" width="8.83203125" style="65"/>
    <col min="4852" max="4852" width="11" style="65" customWidth="1"/>
    <col min="4853" max="4853" width="18.33203125" style="65" customWidth="1"/>
    <col min="4854" max="4855" width="8.1640625" style="65" customWidth="1"/>
    <col min="4856" max="4856" width="8.6640625" style="65" customWidth="1"/>
    <col min="4857" max="4857" width="8.1640625" style="65" customWidth="1"/>
    <col min="4858" max="4858" width="7.83203125" style="65" customWidth="1"/>
    <col min="4859" max="4859" width="7.5" style="65" customWidth="1"/>
    <col min="4860" max="5107" width="8.83203125" style="65"/>
    <col min="5108" max="5108" width="11" style="65" customWidth="1"/>
    <col min="5109" max="5109" width="18.33203125" style="65" customWidth="1"/>
    <col min="5110" max="5111" width="8.1640625" style="65" customWidth="1"/>
    <col min="5112" max="5112" width="8.6640625" style="65" customWidth="1"/>
    <col min="5113" max="5113" width="8.1640625" style="65" customWidth="1"/>
    <col min="5114" max="5114" width="7.83203125" style="65" customWidth="1"/>
    <col min="5115" max="5115" width="7.5" style="65" customWidth="1"/>
    <col min="5116" max="5363" width="8.83203125" style="65"/>
    <col min="5364" max="5364" width="11" style="65" customWidth="1"/>
    <col min="5365" max="5365" width="18.33203125" style="65" customWidth="1"/>
    <col min="5366" max="5367" width="8.1640625" style="65" customWidth="1"/>
    <col min="5368" max="5368" width="8.6640625" style="65" customWidth="1"/>
    <col min="5369" max="5369" width="8.1640625" style="65" customWidth="1"/>
    <col min="5370" max="5370" width="7.83203125" style="65" customWidth="1"/>
    <col min="5371" max="5371" width="7.5" style="65" customWidth="1"/>
    <col min="5372" max="5619" width="8.83203125" style="65"/>
    <col min="5620" max="5620" width="11" style="65" customWidth="1"/>
    <col min="5621" max="5621" width="18.33203125" style="65" customWidth="1"/>
    <col min="5622" max="5623" width="8.1640625" style="65" customWidth="1"/>
    <col min="5624" max="5624" width="8.6640625" style="65" customWidth="1"/>
    <col min="5625" max="5625" width="8.1640625" style="65" customWidth="1"/>
    <col min="5626" max="5626" width="7.83203125" style="65" customWidth="1"/>
    <col min="5627" max="5627" width="7.5" style="65" customWidth="1"/>
    <col min="5628" max="5875" width="8.83203125" style="65"/>
    <col min="5876" max="5876" width="11" style="65" customWidth="1"/>
    <col min="5877" max="5877" width="18.33203125" style="65" customWidth="1"/>
    <col min="5878" max="5879" width="8.1640625" style="65" customWidth="1"/>
    <col min="5880" max="5880" width="8.6640625" style="65" customWidth="1"/>
    <col min="5881" max="5881" width="8.1640625" style="65" customWidth="1"/>
    <col min="5882" max="5882" width="7.83203125" style="65" customWidth="1"/>
    <col min="5883" max="5883" width="7.5" style="65" customWidth="1"/>
    <col min="5884" max="6131" width="8.83203125" style="65"/>
    <col min="6132" max="6132" width="11" style="65" customWidth="1"/>
    <col min="6133" max="6133" width="18.33203125" style="65" customWidth="1"/>
    <col min="6134" max="6135" width="8.1640625" style="65" customWidth="1"/>
    <col min="6136" max="6136" width="8.6640625" style="65" customWidth="1"/>
    <col min="6137" max="6137" width="8.1640625" style="65" customWidth="1"/>
    <col min="6138" max="6138" width="7.83203125" style="65" customWidth="1"/>
    <col min="6139" max="6139" width="7.5" style="65" customWidth="1"/>
    <col min="6140" max="6387" width="8.83203125" style="65"/>
    <col min="6388" max="6388" width="11" style="65" customWidth="1"/>
    <col min="6389" max="6389" width="18.33203125" style="65" customWidth="1"/>
    <col min="6390" max="6391" width="8.1640625" style="65" customWidth="1"/>
    <col min="6392" max="6392" width="8.6640625" style="65" customWidth="1"/>
    <col min="6393" max="6393" width="8.1640625" style="65" customWidth="1"/>
    <col min="6394" max="6394" width="7.83203125" style="65" customWidth="1"/>
    <col min="6395" max="6395" width="7.5" style="65" customWidth="1"/>
    <col min="6396" max="6643" width="8.83203125" style="65"/>
    <col min="6644" max="6644" width="11" style="65" customWidth="1"/>
    <col min="6645" max="6645" width="18.33203125" style="65" customWidth="1"/>
    <col min="6646" max="6647" width="8.1640625" style="65" customWidth="1"/>
    <col min="6648" max="6648" width="8.6640625" style="65" customWidth="1"/>
    <col min="6649" max="6649" width="8.1640625" style="65" customWidth="1"/>
    <col min="6650" max="6650" width="7.83203125" style="65" customWidth="1"/>
    <col min="6651" max="6651" width="7.5" style="65" customWidth="1"/>
    <col min="6652" max="6899" width="8.83203125" style="65"/>
    <col min="6900" max="6900" width="11" style="65" customWidth="1"/>
    <col min="6901" max="6901" width="18.33203125" style="65" customWidth="1"/>
    <col min="6902" max="6903" width="8.1640625" style="65" customWidth="1"/>
    <col min="6904" max="6904" width="8.6640625" style="65" customWidth="1"/>
    <col min="6905" max="6905" width="8.1640625" style="65" customWidth="1"/>
    <col min="6906" max="6906" width="7.83203125" style="65" customWidth="1"/>
    <col min="6907" max="6907" width="7.5" style="65" customWidth="1"/>
    <col min="6908" max="7155" width="8.83203125" style="65"/>
    <col min="7156" max="7156" width="11" style="65" customWidth="1"/>
    <col min="7157" max="7157" width="18.33203125" style="65" customWidth="1"/>
    <col min="7158" max="7159" width="8.1640625" style="65" customWidth="1"/>
    <col min="7160" max="7160" width="8.6640625" style="65" customWidth="1"/>
    <col min="7161" max="7161" width="8.1640625" style="65" customWidth="1"/>
    <col min="7162" max="7162" width="7.83203125" style="65" customWidth="1"/>
    <col min="7163" max="7163" width="7.5" style="65" customWidth="1"/>
    <col min="7164" max="7411" width="8.83203125" style="65"/>
    <col min="7412" max="7412" width="11" style="65" customWidth="1"/>
    <col min="7413" max="7413" width="18.33203125" style="65" customWidth="1"/>
    <col min="7414" max="7415" width="8.1640625" style="65" customWidth="1"/>
    <col min="7416" max="7416" width="8.6640625" style="65" customWidth="1"/>
    <col min="7417" max="7417" width="8.1640625" style="65" customWidth="1"/>
    <col min="7418" max="7418" width="7.83203125" style="65" customWidth="1"/>
    <col min="7419" max="7419" width="7.5" style="65" customWidth="1"/>
    <col min="7420" max="7667" width="8.83203125" style="65"/>
    <col min="7668" max="7668" width="11" style="65" customWidth="1"/>
    <col min="7669" max="7669" width="18.33203125" style="65" customWidth="1"/>
    <col min="7670" max="7671" width="8.1640625" style="65" customWidth="1"/>
    <col min="7672" max="7672" width="8.6640625" style="65" customWidth="1"/>
    <col min="7673" max="7673" width="8.1640625" style="65" customWidth="1"/>
    <col min="7674" max="7674" width="7.83203125" style="65" customWidth="1"/>
    <col min="7675" max="7675" width="7.5" style="65" customWidth="1"/>
    <col min="7676" max="7923" width="8.83203125" style="65"/>
    <col min="7924" max="7924" width="11" style="65" customWidth="1"/>
    <col min="7925" max="7925" width="18.33203125" style="65" customWidth="1"/>
    <col min="7926" max="7927" width="8.1640625" style="65" customWidth="1"/>
    <col min="7928" max="7928" width="8.6640625" style="65" customWidth="1"/>
    <col min="7929" max="7929" width="8.1640625" style="65" customWidth="1"/>
    <col min="7930" max="7930" width="7.83203125" style="65" customWidth="1"/>
    <col min="7931" max="7931" width="7.5" style="65" customWidth="1"/>
    <col min="7932" max="8179" width="8.83203125" style="65"/>
    <col min="8180" max="8180" width="11" style="65" customWidth="1"/>
    <col min="8181" max="8181" width="18.33203125" style="65" customWidth="1"/>
    <col min="8182" max="8183" width="8.1640625" style="65" customWidth="1"/>
    <col min="8184" max="8184" width="8.6640625" style="65" customWidth="1"/>
    <col min="8185" max="8185" width="8.1640625" style="65" customWidth="1"/>
    <col min="8186" max="8186" width="7.83203125" style="65" customWidth="1"/>
    <col min="8187" max="8187" width="7.5" style="65" customWidth="1"/>
    <col min="8188" max="8435" width="8.83203125" style="65"/>
    <col min="8436" max="8436" width="11" style="65" customWidth="1"/>
    <col min="8437" max="8437" width="18.33203125" style="65" customWidth="1"/>
    <col min="8438" max="8439" width="8.1640625" style="65" customWidth="1"/>
    <col min="8440" max="8440" width="8.6640625" style="65" customWidth="1"/>
    <col min="8441" max="8441" width="8.1640625" style="65" customWidth="1"/>
    <col min="8442" max="8442" width="7.83203125" style="65" customWidth="1"/>
    <col min="8443" max="8443" width="7.5" style="65" customWidth="1"/>
    <col min="8444" max="8691" width="8.83203125" style="65"/>
    <col min="8692" max="8692" width="11" style="65" customWidth="1"/>
    <col min="8693" max="8693" width="18.33203125" style="65" customWidth="1"/>
    <col min="8694" max="8695" width="8.1640625" style="65" customWidth="1"/>
    <col min="8696" max="8696" width="8.6640625" style="65" customWidth="1"/>
    <col min="8697" max="8697" width="8.1640625" style="65" customWidth="1"/>
    <col min="8698" max="8698" width="7.83203125" style="65" customWidth="1"/>
    <col min="8699" max="8699" width="7.5" style="65" customWidth="1"/>
    <col min="8700" max="8947" width="8.83203125" style="65"/>
    <col min="8948" max="8948" width="11" style="65" customWidth="1"/>
    <col min="8949" max="8949" width="18.33203125" style="65" customWidth="1"/>
    <col min="8950" max="8951" width="8.1640625" style="65" customWidth="1"/>
    <col min="8952" max="8952" width="8.6640625" style="65" customWidth="1"/>
    <col min="8953" max="8953" width="8.1640625" style="65" customWidth="1"/>
    <col min="8954" max="8954" width="7.83203125" style="65" customWidth="1"/>
    <col min="8955" max="8955" width="7.5" style="65" customWidth="1"/>
    <col min="8956" max="9203" width="8.83203125" style="65"/>
    <col min="9204" max="9204" width="11" style="65" customWidth="1"/>
    <col min="9205" max="9205" width="18.33203125" style="65" customWidth="1"/>
    <col min="9206" max="9207" width="8.1640625" style="65" customWidth="1"/>
    <col min="9208" max="9208" width="8.6640625" style="65" customWidth="1"/>
    <col min="9209" max="9209" width="8.1640625" style="65" customWidth="1"/>
    <col min="9210" max="9210" width="7.83203125" style="65" customWidth="1"/>
    <col min="9211" max="9211" width="7.5" style="65" customWidth="1"/>
    <col min="9212" max="9459" width="8.83203125" style="65"/>
    <col min="9460" max="9460" width="11" style="65" customWidth="1"/>
    <col min="9461" max="9461" width="18.33203125" style="65" customWidth="1"/>
    <col min="9462" max="9463" width="8.1640625" style="65" customWidth="1"/>
    <col min="9464" max="9464" width="8.6640625" style="65" customWidth="1"/>
    <col min="9465" max="9465" width="8.1640625" style="65" customWidth="1"/>
    <col min="9466" max="9466" width="7.83203125" style="65" customWidth="1"/>
    <col min="9467" max="9467" width="7.5" style="65" customWidth="1"/>
    <col min="9468" max="9715" width="8.83203125" style="65"/>
    <col min="9716" max="9716" width="11" style="65" customWidth="1"/>
    <col min="9717" max="9717" width="18.33203125" style="65" customWidth="1"/>
    <col min="9718" max="9719" width="8.1640625" style="65" customWidth="1"/>
    <col min="9720" max="9720" width="8.6640625" style="65" customWidth="1"/>
    <col min="9721" max="9721" width="8.1640625" style="65" customWidth="1"/>
    <col min="9722" max="9722" width="7.83203125" style="65" customWidth="1"/>
    <col min="9723" max="9723" width="7.5" style="65" customWidth="1"/>
    <col min="9724" max="9971" width="8.83203125" style="65"/>
    <col min="9972" max="9972" width="11" style="65" customWidth="1"/>
    <col min="9973" max="9973" width="18.33203125" style="65" customWidth="1"/>
    <col min="9974" max="9975" width="8.1640625" style="65" customWidth="1"/>
    <col min="9976" max="9976" width="8.6640625" style="65" customWidth="1"/>
    <col min="9977" max="9977" width="8.1640625" style="65" customWidth="1"/>
    <col min="9978" max="9978" width="7.83203125" style="65" customWidth="1"/>
    <col min="9979" max="9979" width="7.5" style="65" customWidth="1"/>
    <col min="9980" max="10227" width="8.83203125" style="65"/>
    <col min="10228" max="10228" width="11" style="65" customWidth="1"/>
    <col min="10229" max="10229" width="18.33203125" style="65" customWidth="1"/>
    <col min="10230" max="10231" width="8.1640625" style="65" customWidth="1"/>
    <col min="10232" max="10232" width="8.6640625" style="65" customWidth="1"/>
    <col min="10233" max="10233" width="8.1640625" style="65" customWidth="1"/>
    <col min="10234" max="10234" width="7.83203125" style="65" customWidth="1"/>
    <col min="10235" max="10235" width="7.5" style="65" customWidth="1"/>
    <col min="10236" max="10483" width="8.83203125" style="65"/>
    <col min="10484" max="10484" width="11" style="65" customWidth="1"/>
    <col min="10485" max="10485" width="18.33203125" style="65" customWidth="1"/>
    <col min="10486" max="10487" width="8.1640625" style="65" customWidth="1"/>
    <col min="10488" max="10488" width="8.6640625" style="65" customWidth="1"/>
    <col min="10489" max="10489" width="8.1640625" style="65" customWidth="1"/>
    <col min="10490" max="10490" width="7.83203125" style="65" customWidth="1"/>
    <col min="10491" max="10491" width="7.5" style="65" customWidth="1"/>
    <col min="10492" max="10739" width="8.83203125" style="65"/>
    <col min="10740" max="10740" width="11" style="65" customWidth="1"/>
    <col min="10741" max="10741" width="18.33203125" style="65" customWidth="1"/>
    <col min="10742" max="10743" width="8.1640625" style="65" customWidth="1"/>
    <col min="10744" max="10744" width="8.6640625" style="65" customWidth="1"/>
    <col min="10745" max="10745" width="8.1640625" style="65" customWidth="1"/>
    <col min="10746" max="10746" width="7.83203125" style="65" customWidth="1"/>
    <col min="10747" max="10747" width="7.5" style="65" customWidth="1"/>
    <col min="10748" max="10995" width="8.83203125" style="65"/>
    <col min="10996" max="10996" width="11" style="65" customWidth="1"/>
    <col min="10997" max="10997" width="18.33203125" style="65" customWidth="1"/>
    <col min="10998" max="10999" width="8.1640625" style="65" customWidth="1"/>
    <col min="11000" max="11000" width="8.6640625" style="65" customWidth="1"/>
    <col min="11001" max="11001" width="8.1640625" style="65" customWidth="1"/>
    <col min="11002" max="11002" width="7.83203125" style="65" customWidth="1"/>
    <col min="11003" max="11003" width="7.5" style="65" customWidth="1"/>
    <col min="11004" max="11251" width="8.83203125" style="65"/>
    <col min="11252" max="11252" width="11" style="65" customWidth="1"/>
    <col min="11253" max="11253" width="18.33203125" style="65" customWidth="1"/>
    <col min="11254" max="11255" width="8.1640625" style="65" customWidth="1"/>
    <col min="11256" max="11256" width="8.6640625" style="65" customWidth="1"/>
    <col min="11257" max="11257" width="8.1640625" style="65" customWidth="1"/>
    <col min="11258" max="11258" width="7.83203125" style="65" customWidth="1"/>
    <col min="11259" max="11259" width="7.5" style="65" customWidth="1"/>
    <col min="11260" max="11507" width="8.83203125" style="65"/>
    <col min="11508" max="11508" width="11" style="65" customWidth="1"/>
    <col min="11509" max="11509" width="18.33203125" style="65" customWidth="1"/>
    <col min="11510" max="11511" width="8.1640625" style="65" customWidth="1"/>
    <col min="11512" max="11512" width="8.6640625" style="65" customWidth="1"/>
    <col min="11513" max="11513" width="8.1640625" style="65" customWidth="1"/>
    <col min="11514" max="11514" width="7.83203125" style="65" customWidth="1"/>
    <col min="11515" max="11515" width="7.5" style="65" customWidth="1"/>
    <col min="11516" max="11763" width="8.83203125" style="65"/>
    <col min="11764" max="11764" width="11" style="65" customWidth="1"/>
    <col min="11765" max="11765" width="18.33203125" style="65" customWidth="1"/>
    <col min="11766" max="11767" width="8.1640625" style="65" customWidth="1"/>
    <col min="11768" max="11768" width="8.6640625" style="65" customWidth="1"/>
    <col min="11769" max="11769" width="8.1640625" style="65" customWidth="1"/>
    <col min="11770" max="11770" width="7.83203125" style="65" customWidth="1"/>
    <col min="11771" max="11771" width="7.5" style="65" customWidth="1"/>
    <col min="11772" max="12019" width="8.83203125" style="65"/>
    <col min="12020" max="12020" width="11" style="65" customWidth="1"/>
    <col min="12021" max="12021" width="18.33203125" style="65" customWidth="1"/>
    <col min="12022" max="12023" width="8.1640625" style="65" customWidth="1"/>
    <col min="12024" max="12024" width="8.6640625" style="65" customWidth="1"/>
    <col min="12025" max="12025" width="8.1640625" style="65" customWidth="1"/>
    <col min="12026" max="12026" width="7.83203125" style="65" customWidth="1"/>
    <col min="12027" max="12027" width="7.5" style="65" customWidth="1"/>
    <col min="12028" max="12275" width="8.83203125" style="65"/>
    <col min="12276" max="12276" width="11" style="65" customWidth="1"/>
    <col min="12277" max="12277" width="18.33203125" style="65" customWidth="1"/>
    <col min="12278" max="12279" width="8.1640625" style="65" customWidth="1"/>
    <col min="12280" max="12280" width="8.6640625" style="65" customWidth="1"/>
    <col min="12281" max="12281" width="8.1640625" style="65" customWidth="1"/>
    <col min="12282" max="12282" width="7.83203125" style="65" customWidth="1"/>
    <col min="12283" max="12283" width="7.5" style="65" customWidth="1"/>
    <col min="12284" max="12531" width="8.83203125" style="65"/>
    <col min="12532" max="12532" width="11" style="65" customWidth="1"/>
    <col min="12533" max="12533" width="18.33203125" style="65" customWidth="1"/>
    <col min="12534" max="12535" width="8.1640625" style="65" customWidth="1"/>
    <col min="12536" max="12536" width="8.6640625" style="65" customWidth="1"/>
    <col min="12537" max="12537" width="8.1640625" style="65" customWidth="1"/>
    <col min="12538" max="12538" width="7.83203125" style="65" customWidth="1"/>
    <col min="12539" max="12539" width="7.5" style="65" customWidth="1"/>
    <col min="12540" max="12787" width="8.83203125" style="65"/>
    <col min="12788" max="12788" width="11" style="65" customWidth="1"/>
    <col min="12789" max="12789" width="18.33203125" style="65" customWidth="1"/>
    <col min="12790" max="12791" width="8.1640625" style="65" customWidth="1"/>
    <col min="12792" max="12792" width="8.6640625" style="65" customWidth="1"/>
    <col min="12793" max="12793" width="8.1640625" style="65" customWidth="1"/>
    <col min="12794" max="12794" width="7.83203125" style="65" customWidth="1"/>
    <col min="12795" max="12795" width="7.5" style="65" customWidth="1"/>
    <col min="12796" max="13043" width="8.83203125" style="65"/>
    <col min="13044" max="13044" width="11" style="65" customWidth="1"/>
    <col min="13045" max="13045" width="18.33203125" style="65" customWidth="1"/>
    <col min="13046" max="13047" width="8.1640625" style="65" customWidth="1"/>
    <col min="13048" max="13048" width="8.6640625" style="65" customWidth="1"/>
    <col min="13049" max="13049" width="8.1640625" style="65" customWidth="1"/>
    <col min="13050" max="13050" width="7.83203125" style="65" customWidth="1"/>
    <col min="13051" max="13051" width="7.5" style="65" customWidth="1"/>
    <col min="13052" max="13299" width="8.83203125" style="65"/>
    <col min="13300" max="13300" width="11" style="65" customWidth="1"/>
    <col min="13301" max="13301" width="18.33203125" style="65" customWidth="1"/>
    <col min="13302" max="13303" width="8.1640625" style="65" customWidth="1"/>
    <col min="13304" max="13304" width="8.6640625" style="65" customWidth="1"/>
    <col min="13305" max="13305" width="8.1640625" style="65" customWidth="1"/>
    <col min="13306" max="13306" width="7.83203125" style="65" customWidth="1"/>
    <col min="13307" max="13307" width="7.5" style="65" customWidth="1"/>
    <col min="13308" max="13555" width="8.83203125" style="65"/>
    <col min="13556" max="13556" width="11" style="65" customWidth="1"/>
    <col min="13557" max="13557" width="18.33203125" style="65" customWidth="1"/>
    <col min="13558" max="13559" width="8.1640625" style="65" customWidth="1"/>
    <col min="13560" max="13560" width="8.6640625" style="65" customWidth="1"/>
    <col min="13561" max="13561" width="8.1640625" style="65" customWidth="1"/>
    <col min="13562" max="13562" width="7.83203125" style="65" customWidth="1"/>
    <col min="13563" max="13563" width="7.5" style="65" customWidth="1"/>
    <col min="13564" max="13811" width="8.83203125" style="65"/>
    <col min="13812" max="13812" width="11" style="65" customWidth="1"/>
    <col min="13813" max="13813" width="18.33203125" style="65" customWidth="1"/>
    <col min="13814" max="13815" width="8.1640625" style="65" customWidth="1"/>
    <col min="13816" max="13816" width="8.6640625" style="65" customWidth="1"/>
    <col min="13817" max="13817" width="8.1640625" style="65" customWidth="1"/>
    <col min="13818" max="13818" width="7.83203125" style="65" customWidth="1"/>
    <col min="13819" max="13819" width="7.5" style="65" customWidth="1"/>
    <col min="13820" max="14067" width="8.83203125" style="65"/>
    <col min="14068" max="14068" width="11" style="65" customWidth="1"/>
    <col min="14069" max="14069" width="18.33203125" style="65" customWidth="1"/>
    <col min="14070" max="14071" width="8.1640625" style="65" customWidth="1"/>
    <col min="14072" max="14072" width="8.6640625" style="65" customWidth="1"/>
    <col min="14073" max="14073" width="8.1640625" style="65" customWidth="1"/>
    <col min="14074" max="14074" width="7.83203125" style="65" customWidth="1"/>
    <col min="14075" max="14075" width="7.5" style="65" customWidth="1"/>
    <col min="14076" max="14323" width="8.83203125" style="65"/>
    <col min="14324" max="14324" width="11" style="65" customWidth="1"/>
    <col min="14325" max="14325" width="18.33203125" style="65" customWidth="1"/>
    <col min="14326" max="14327" width="8.1640625" style="65" customWidth="1"/>
    <col min="14328" max="14328" width="8.6640625" style="65" customWidth="1"/>
    <col min="14329" max="14329" width="8.1640625" style="65" customWidth="1"/>
    <col min="14330" max="14330" width="7.83203125" style="65" customWidth="1"/>
    <col min="14331" max="14331" width="7.5" style="65" customWidth="1"/>
    <col min="14332" max="14579" width="8.83203125" style="65"/>
    <col min="14580" max="14580" width="11" style="65" customWidth="1"/>
    <col min="14581" max="14581" width="18.33203125" style="65" customWidth="1"/>
    <col min="14582" max="14583" width="8.1640625" style="65" customWidth="1"/>
    <col min="14584" max="14584" width="8.6640625" style="65" customWidth="1"/>
    <col min="14585" max="14585" width="8.1640625" style="65" customWidth="1"/>
    <col min="14586" max="14586" width="7.83203125" style="65" customWidth="1"/>
    <col min="14587" max="14587" width="7.5" style="65" customWidth="1"/>
    <col min="14588" max="14835" width="8.83203125" style="65"/>
    <col min="14836" max="14836" width="11" style="65" customWidth="1"/>
    <col min="14837" max="14837" width="18.33203125" style="65" customWidth="1"/>
    <col min="14838" max="14839" width="8.1640625" style="65" customWidth="1"/>
    <col min="14840" max="14840" width="8.6640625" style="65" customWidth="1"/>
    <col min="14841" max="14841" width="8.1640625" style="65" customWidth="1"/>
    <col min="14842" max="14842" width="7.83203125" style="65" customWidth="1"/>
    <col min="14843" max="14843" width="7.5" style="65" customWidth="1"/>
    <col min="14844" max="15091" width="8.83203125" style="65"/>
    <col min="15092" max="15092" width="11" style="65" customWidth="1"/>
    <col min="15093" max="15093" width="18.33203125" style="65" customWidth="1"/>
    <col min="15094" max="15095" width="8.1640625" style="65" customWidth="1"/>
    <col min="15096" max="15096" width="8.6640625" style="65" customWidth="1"/>
    <col min="15097" max="15097" width="8.1640625" style="65" customWidth="1"/>
    <col min="15098" max="15098" width="7.83203125" style="65" customWidth="1"/>
    <col min="15099" max="15099" width="7.5" style="65" customWidth="1"/>
    <col min="15100" max="15347" width="8.83203125" style="65"/>
    <col min="15348" max="15348" width="11" style="65" customWidth="1"/>
    <col min="15349" max="15349" width="18.33203125" style="65" customWidth="1"/>
    <col min="15350" max="15351" width="8.1640625" style="65" customWidth="1"/>
    <col min="15352" max="15352" width="8.6640625" style="65" customWidth="1"/>
    <col min="15353" max="15353" width="8.1640625" style="65" customWidth="1"/>
    <col min="15354" max="15354" width="7.83203125" style="65" customWidth="1"/>
    <col min="15355" max="15355" width="7.5" style="65" customWidth="1"/>
    <col min="15356" max="15603" width="8.83203125" style="65"/>
    <col min="15604" max="15604" width="11" style="65" customWidth="1"/>
    <col min="15605" max="15605" width="18.33203125" style="65" customWidth="1"/>
    <col min="15606" max="15607" width="8.1640625" style="65" customWidth="1"/>
    <col min="15608" max="15608" width="8.6640625" style="65" customWidth="1"/>
    <col min="15609" max="15609" width="8.1640625" style="65" customWidth="1"/>
    <col min="15610" max="15610" width="7.83203125" style="65" customWidth="1"/>
    <col min="15611" max="15611" width="7.5" style="65" customWidth="1"/>
    <col min="15612" max="15859" width="8.83203125" style="65"/>
    <col min="15860" max="15860" width="11" style="65" customWidth="1"/>
    <col min="15861" max="15861" width="18.33203125" style="65" customWidth="1"/>
    <col min="15862" max="15863" width="8.1640625" style="65" customWidth="1"/>
    <col min="15864" max="15864" width="8.6640625" style="65" customWidth="1"/>
    <col min="15865" max="15865" width="8.1640625" style="65" customWidth="1"/>
    <col min="15866" max="15866" width="7.83203125" style="65" customWidth="1"/>
    <col min="15867" max="15867" width="7.5" style="65" customWidth="1"/>
    <col min="15868" max="16115" width="8.83203125" style="65"/>
    <col min="16116" max="16116" width="11" style="65" customWidth="1"/>
    <col min="16117" max="16117" width="18.33203125" style="65" customWidth="1"/>
    <col min="16118" max="16119" width="8.1640625" style="65" customWidth="1"/>
    <col min="16120" max="16120" width="8.6640625" style="65" customWidth="1"/>
    <col min="16121" max="16121" width="8.1640625" style="65" customWidth="1"/>
    <col min="16122" max="16122" width="7.83203125" style="65" customWidth="1"/>
    <col min="16123" max="16123" width="7.5" style="65" customWidth="1"/>
    <col min="16124" max="16384" width="8.83203125" style="65"/>
  </cols>
  <sheetData>
    <row r="1" spans="1:10" s="58" customFormat="1" x14ac:dyDescent="0.2">
      <c r="A1" s="58" t="s">
        <v>160</v>
      </c>
    </row>
    <row r="3" spans="1:10" s="58" customFormat="1" x14ac:dyDescent="0.2">
      <c r="A3" s="58" t="s">
        <v>954</v>
      </c>
    </row>
    <row r="4" spans="1:10" s="58" customFormat="1" x14ac:dyDescent="0.2">
      <c r="A4" s="58" t="s">
        <v>8638</v>
      </c>
    </row>
    <row r="5" spans="1:10" s="58" customFormat="1" x14ac:dyDescent="0.2">
      <c r="A5" s="58" t="s">
        <v>8639</v>
      </c>
      <c r="C5" s="319"/>
      <c r="D5" s="319"/>
      <c r="E5" s="319"/>
      <c r="F5" s="319"/>
      <c r="G5" s="319"/>
      <c r="H5" s="319"/>
    </row>
    <row r="6" spans="1:10" s="58" customFormat="1" x14ac:dyDescent="0.2">
      <c r="A6" s="58" t="s">
        <v>9065</v>
      </c>
      <c r="C6" s="319">
        <v>200000</v>
      </c>
      <c r="D6" s="319">
        <v>52500</v>
      </c>
      <c r="E6" s="319">
        <v>255000</v>
      </c>
      <c r="F6" s="319">
        <v>580000</v>
      </c>
      <c r="G6" s="319">
        <v>270000</v>
      </c>
      <c r="H6" s="319"/>
    </row>
    <row r="7" spans="1:10" s="3" customFormat="1" ht="17" thickBot="1" x14ac:dyDescent="0.25">
      <c r="A7" s="3" t="s">
        <v>8640</v>
      </c>
      <c r="C7" s="31">
        <v>6000</v>
      </c>
      <c r="D7" s="31">
        <v>4250</v>
      </c>
      <c r="E7" s="31">
        <v>20000</v>
      </c>
      <c r="F7" s="31">
        <v>42000</v>
      </c>
      <c r="G7" s="31">
        <v>23000</v>
      </c>
      <c r="H7" s="31"/>
      <c r="I7" s="320"/>
    </row>
    <row r="8" spans="1:10" s="58" customFormat="1" ht="17" thickBot="1" x14ac:dyDescent="0.3">
      <c r="A8" s="60" t="s">
        <v>168</v>
      </c>
      <c r="B8" s="61" t="s">
        <v>169</v>
      </c>
      <c r="C8" s="321" t="s">
        <v>26</v>
      </c>
      <c r="D8" s="32" t="s">
        <v>3</v>
      </c>
      <c r="E8" s="32" t="s">
        <v>10</v>
      </c>
      <c r="F8" s="32" t="s">
        <v>28</v>
      </c>
      <c r="G8" s="32" t="s">
        <v>29</v>
      </c>
      <c r="H8" s="32" t="s">
        <v>18</v>
      </c>
      <c r="I8" s="11"/>
    </row>
    <row r="9" spans="1:10" s="58" customFormat="1" ht="17" thickBot="1" x14ac:dyDescent="0.25">
      <c r="A9" s="109" t="s">
        <v>8627</v>
      </c>
      <c r="B9" s="82" t="s">
        <v>8630</v>
      </c>
      <c r="C9" s="83">
        <v>60</v>
      </c>
      <c r="D9" s="83">
        <v>100</v>
      </c>
      <c r="E9" s="83">
        <v>15</v>
      </c>
      <c r="F9" s="83">
        <v>10</v>
      </c>
      <c r="G9" s="83">
        <v>20</v>
      </c>
      <c r="H9" s="83"/>
      <c r="I9" s="87"/>
      <c r="J9" s="58" t="s">
        <v>989</v>
      </c>
    </row>
    <row r="10" spans="1:10" ht="17" thickBot="1" x14ac:dyDescent="0.3">
      <c r="A10" s="40" t="s">
        <v>8907</v>
      </c>
      <c r="B10" s="258"/>
      <c r="C10" s="345">
        <f>SUM(C9)</f>
        <v>60</v>
      </c>
      <c r="D10" s="345">
        <f t="shared" ref="D10:G10" si="0">SUM(D9)</f>
        <v>100</v>
      </c>
      <c r="E10" s="345">
        <f t="shared" si="0"/>
        <v>15</v>
      </c>
      <c r="F10" s="345">
        <f t="shared" si="0"/>
        <v>10</v>
      </c>
      <c r="G10" s="345">
        <f t="shared" si="0"/>
        <v>20</v>
      </c>
      <c r="H10" s="1780"/>
      <c r="I10" s="101"/>
    </row>
    <row r="11" spans="1:10" ht="17" thickBot="1" x14ac:dyDescent="0.25">
      <c r="A11" s="1181"/>
      <c r="B11" s="69"/>
      <c r="C11" s="69"/>
      <c r="D11" s="69"/>
      <c r="E11" s="69"/>
      <c r="F11" s="69"/>
      <c r="G11" s="69"/>
      <c r="H11" s="69"/>
      <c r="I11" s="69"/>
    </row>
    <row r="12" spans="1:10" s="68" customFormat="1" ht="17" thickBot="1" x14ac:dyDescent="0.3">
      <c r="A12" s="40" t="s">
        <v>9222</v>
      </c>
      <c r="B12" s="258"/>
      <c r="C12" s="86">
        <f>SUM(C10:C11)</f>
        <v>60</v>
      </c>
      <c r="D12" s="86">
        <f t="shared" ref="D12:F12" si="1">SUM(D10:D11)</f>
        <v>100</v>
      </c>
      <c r="E12" s="86">
        <f t="shared" si="1"/>
        <v>15</v>
      </c>
      <c r="F12" s="86">
        <f t="shared" si="1"/>
        <v>10</v>
      </c>
      <c r="G12" s="86">
        <f>SUM(G10:G11)</f>
        <v>20</v>
      </c>
      <c r="H12" s="1781"/>
      <c r="I12" s="1197"/>
    </row>
    <row r="13" spans="1:10" s="58" customFormat="1" x14ac:dyDescent="0.2">
      <c r="A13" s="1653">
        <v>45327</v>
      </c>
      <c r="B13" s="300" t="s">
        <v>9093</v>
      </c>
      <c r="C13" s="300">
        <v>60</v>
      </c>
      <c r="D13" s="84"/>
      <c r="E13" s="84"/>
      <c r="F13" s="84"/>
      <c r="G13" s="300"/>
      <c r="H13" s="300"/>
      <c r="I13" s="300"/>
      <c r="J13" s="58" t="s">
        <v>8473</v>
      </c>
    </row>
    <row r="14" spans="1:10" s="58" customFormat="1" x14ac:dyDescent="0.25">
      <c r="A14" s="1181" t="s">
        <v>9239</v>
      </c>
      <c r="B14" s="529" t="s">
        <v>9240</v>
      </c>
      <c r="C14" s="84"/>
      <c r="D14" s="84"/>
      <c r="E14" s="84">
        <v>20</v>
      </c>
      <c r="F14" s="84"/>
      <c r="G14" s="300"/>
      <c r="H14" s="300"/>
      <c r="I14" s="300"/>
      <c r="J14" s="58" t="s">
        <v>989</v>
      </c>
    </row>
    <row r="15" spans="1:10" s="58" customFormat="1" x14ac:dyDescent="0.25">
      <c r="A15" s="55">
        <v>45418</v>
      </c>
      <c r="B15" s="53" t="s">
        <v>9339</v>
      </c>
      <c r="C15" s="300"/>
      <c r="D15" s="84">
        <v>170</v>
      </c>
      <c r="E15" s="84">
        <v>50</v>
      </c>
      <c r="F15" s="300"/>
      <c r="G15" s="300"/>
      <c r="H15" s="84">
        <v>198</v>
      </c>
      <c r="I15" s="300"/>
    </row>
    <row r="16" spans="1:10" x14ac:dyDescent="0.25">
      <c r="A16" s="256"/>
      <c r="B16" s="75"/>
      <c r="C16" s="84"/>
      <c r="D16" s="84"/>
      <c r="E16" s="84"/>
      <c r="F16" s="84"/>
      <c r="G16" s="84"/>
      <c r="H16" s="84"/>
      <c r="I16" s="84"/>
    </row>
    <row r="17" spans="1:9" x14ac:dyDescent="0.25">
      <c r="A17" s="256"/>
      <c r="B17" s="75"/>
      <c r="C17" s="84"/>
      <c r="D17" s="84"/>
      <c r="E17" s="84"/>
      <c r="F17" s="84"/>
      <c r="G17" s="84"/>
      <c r="H17" s="84"/>
      <c r="I17" s="84"/>
    </row>
    <row r="18" spans="1:9" x14ac:dyDescent="0.25">
      <c r="A18" s="256"/>
      <c r="B18" s="75"/>
      <c r="C18" s="84"/>
      <c r="D18" s="84"/>
      <c r="E18" s="84"/>
      <c r="F18" s="84"/>
      <c r="G18" s="84"/>
      <c r="H18" s="84"/>
      <c r="I18" s="84"/>
    </row>
    <row r="19" spans="1:9" x14ac:dyDescent="0.25">
      <c r="A19" s="256"/>
      <c r="B19" s="75"/>
      <c r="C19" s="84"/>
      <c r="D19" s="84"/>
      <c r="E19" s="84"/>
      <c r="F19" s="84"/>
      <c r="G19" s="84"/>
      <c r="H19" s="84"/>
      <c r="I19" s="84"/>
    </row>
    <row r="20" spans="1:9" ht="17" thickBot="1" x14ac:dyDescent="0.3">
      <c r="A20" s="95"/>
      <c r="B20" s="77"/>
      <c r="C20" s="82"/>
      <c r="D20" s="82"/>
      <c r="E20" s="82"/>
      <c r="F20" s="82"/>
      <c r="G20" s="82"/>
      <c r="H20" s="82"/>
      <c r="I20" s="82"/>
    </row>
    <row r="21" spans="1:9" ht="17" thickBot="1" x14ac:dyDescent="0.25">
      <c r="A21" s="88" t="s">
        <v>9066</v>
      </c>
      <c r="B21" s="89"/>
      <c r="C21" s="93">
        <v>120</v>
      </c>
      <c r="D21" s="93">
        <v>470</v>
      </c>
      <c r="E21" s="93">
        <v>15</v>
      </c>
      <c r="F21" s="93">
        <v>10</v>
      </c>
      <c r="G21" s="93">
        <v>60</v>
      </c>
      <c r="H21" s="324"/>
      <c r="I21" s="101"/>
    </row>
    <row r="23" spans="1:9" s="102" customFormat="1" x14ac:dyDescent="0.25">
      <c r="A23" s="1694" t="s">
        <v>8826</v>
      </c>
      <c r="B23" s="1694"/>
      <c r="C23" s="1335"/>
      <c r="D23" s="235"/>
      <c r="E23" s="235"/>
      <c r="F23" s="1335"/>
      <c r="G23" s="882"/>
      <c r="H23" s="882"/>
      <c r="I23" s="882"/>
    </row>
    <row r="25" spans="1:9" s="58" customFormat="1" x14ac:dyDescent="0.2">
      <c r="A25" s="58" t="s">
        <v>9124</v>
      </c>
    </row>
    <row r="26" spans="1:9" s="58" customFormat="1" x14ac:dyDescent="0.2"/>
    <row r="27" spans="1:9" s="58" customFormat="1" x14ac:dyDescent="0.2">
      <c r="A27" s="58" t="s">
        <v>9125</v>
      </c>
    </row>
    <row r="28" spans="1:9" s="58" customFormat="1" x14ac:dyDescent="0.2">
      <c r="A28" s="58" t="s">
        <v>9126</v>
      </c>
    </row>
    <row r="29" spans="1:9" s="58" customFormat="1" x14ac:dyDescent="0.2">
      <c r="A29" s="58" t="s">
        <v>9127</v>
      </c>
    </row>
    <row r="30" spans="1:9" s="58" customFormat="1" x14ac:dyDescent="0.2"/>
    <row r="31" spans="1:9" s="58" customFormat="1" x14ac:dyDescent="0.2"/>
    <row r="32" spans="1:9" s="58" customFormat="1" x14ac:dyDescent="0.2">
      <c r="A32" s="58" t="s">
        <v>9128</v>
      </c>
    </row>
    <row r="33" spans="1:1" s="58" customFormat="1" x14ac:dyDescent="0.2">
      <c r="A33" s="58" t="s">
        <v>9129</v>
      </c>
    </row>
    <row r="34" spans="1:1" s="58" customFormat="1" x14ac:dyDescent="0.2">
      <c r="A34" s="58" t="s">
        <v>9130</v>
      </c>
    </row>
    <row r="35" spans="1:1" s="58" customFormat="1" x14ac:dyDescent="0.2">
      <c r="A35" s="58" t="s">
        <v>9131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I15"/>
  <sheetViews>
    <sheetView workbookViewId="0">
      <selection activeCell="D18" sqref="D18"/>
    </sheetView>
  </sheetViews>
  <sheetFormatPr baseColWidth="10" defaultColWidth="8.83203125" defaultRowHeight="16" x14ac:dyDescent="0.2"/>
  <cols>
    <col min="1" max="1" width="13.33203125" style="65" customWidth="1"/>
    <col min="2" max="2" width="39.5" style="65" customWidth="1"/>
    <col min="3" max="3" width="11.1640625" style="65" customWidth="1"/>
    <col min="4" max="9" width="10.5" style="65" customWidth="1"/>
    <col min="10" max="10" width="13" style="65" customWidth="1"/>
    <col min="11" max="243" width="8.83203125" style="65"/>
    <col min="244" max="244" width="11" style="65" customWidth="1"/>
    <col min="245" max="245" width="18.33203125" style="65" customWidth="1"/>
    <col min="246" max="247" width="8.1640625" style="65" customWidth="1"/>
    <col min="248" max="248" width="8.6640625" style="65" customWidth="1"/>
    <col min="249" max="249" width="8.1640625" style="65" customWidth="1"/>
    <col min="250" max="250" width="7.83203125" style="65" customWidth="1"/>
    <col min="251" max="251" width="7.5" style="65" customWidth="1"/>
    <col min="252" max="499" width="8.83203125" style="65"/>
    <col min="500" max="500" width="11" style="65" customWidth="1"/>
    <col min="501" max="501" width="18.33203125" style="65" customWidth="1"/>
    <col min="502" max="503" width="8.1640625" style="65" customWidth="1"/>
    <col min="504" max="504" width="8.6640625" style="65" customWidth="1"/>
    <col min="505" max="505" width="8.1640625" style="65" customWidth="1"/>
    <col min="506" max="506" width="7.83203125" style="65" customWidth="1"/>
    <col min="507" max="507" width="7.5" style="65" customWidth="1"/>
    <col min="508" max="755" width="8.83203125" style="65"/>
    <col min="756" max="756" width="11" style="65" customWidth="1"/>
    <col min="757" max="757" width="18.33203125" style="65" customWidth="1"/>
    <col min="758" max="759" width="8.1640625" style="65" customWidth="1"/>
    <col min="760" max="760" width="8.6640625" style="65" customWidth="1"/>
    <col min="761" max="761" width="8.1640625" style="65" customWidth="1"/>
    <col min="762" max="762" width="7.83203125" style="65" customWidth="1"/>
    <col min="763" max="763" width="7.5" style="65" customWidth="1"/>
    <col min="764" max="1011" width="8.83203125" style="65"/>
    <col min="1012" max="1012" width="11" style="65" customWidth="1"/>
    <col min="1013" max="1013" width="18.33203125" style="65" customWidth="1"/>
    <col min="1014" max="1015" width="8.1640625" style="65" customWidth="1"/>
    <col min="1016" max="1016" width="8.6640625" style="65" customWidth="1"/>
    <col min="1017" max="1017" width="8.1640625" style="65" customWidth="1"/>
    <col min="1018" max="1018" width="7.83203125" style="65" customWidth="1"/>
    <col min="1019" max="1019" width="7.5" style="65" customWidth="1"/>
    <col min="1020" max="1267" width="8.83203125" style="65"/>
    <col min="1268" max="1268" width="11" style="65" customWidth="1"/>
    <col min="1269" max="1269" width="18.33203125" style="65" customWidth="1"/>
    <col min="1270" max="1271" width="8.1640625" style="65" customWidth="1"/>
    <col min="1272" max="1272" width="8.6640625" style="65" customWidth="1"/>
    <col min="1273" max="1273" width="8.1640625" style="65" customWidth="1"/>
    <col min="1274" max="1274" width="7.83203125" style="65" customWidth="1"/>
    <col min="1275" max="1275" width="7.5" style="65" customWidth="1"/>
    <col min="1276" max="1523" width="8.83203125" style="65"/>
    <col min="1524" max="1524" width="11" style="65" customWidth="1"/>
    <col min="1525" max="1525" width="18.33203125" style="65" customWidth="1"/>
    <col min="1526" max="1527" width="8.1640625" style="65" customWidth="1"/>
    <col min="1528" max="1528" width="8.6640625" style="65" customWidth="1"/>
    <col min="1529" max="1529" width="8.1640625" style="65" customWidth="1"/>
    <col min="1530" max="1530" width="7.83203125" style="65" customWidth="1"/>
    <col min="1531" max="1531" width="7.5" style="65" customWidth="1"/>
    <col min="1532" max="1779" width="8.83203125" style="65"/>
    <col min="1780" max="1780" width="11" style="65" customWidth="1"/>
    <col min="1781" max="1781" width="18.33203125" style="65" customWidth="1"/>
    <col min="1782" max="1783" width="8.1640625" style="65" customWidth="1"/>
    <col min="1784" max="1784" width="8.6640625" style="65" customWidth="1"/>
    <col min="1785" max="1785" width="8.1640625" style="65" customWidth="1"/>
    <col min="1786" max="1786" width="7.83203125" style="65" customWidth="1"/>
    <col min="1787" max="1787" width="7.5" style="65" customWidth="1"/>
    <col min="1788" max="2035" width="8.83203125" style="65"/>
    <col min="2036" max="2036" width="11" style="65" customWidth="1"/>
    <col min="2037" max="2037" width="18.33203125" style="65" customWidth="1"/>
    <col min="2038" max="2039" width="8.1640625" style="65" customWidth="1"/>
    <col min="2040" max="2040" width="8.6640625" style="65" customWidth="1"/>
    <col min="2041" max="2041" width="8.1640625" style="65" customWidth="1"/>
    <col min="2042" max="2042" width="7.83203125" style="65" customWidth="1"/>
    <col min="2043" max="2043" width="7.5" style="65" customWidth="1"/>
    <col min="2044" max="2291" width="8.83203125" style="65"/>
    <col min="2292" max="2292" width="11" style="65" customWidth="1"/>
    <col min="2293" max="2293" width="18.33203125" style="65" customWidth="1"/>
    <col min="2294" max="2295" width="8.1640625" style="65" customWidth="1"/>
    <col min="2296" max="2296" width="8.6640625" style="65" customWidth="1"/>
    <col min="2297" max="2297" width="8.1640625" style="65" customWidth="1"/>
    <col min="2298" max="2298" width="7.83203125" style="65" customWidth="1"/>
    <col min="2299" max="2299" width="7.5" style="65" customWidth="1"/>
    <col min="2300" max="2547" width="8.83203125" style="65"/>
    <col min="2548" max="2548" width="11" style="65" customWidth="1"/>
    <col min="2549" max="2549" width="18.33203125" style="65" customWidth="1"/>
    <col min="2550" max="2551" width="8.1640625" style="65" customWidth="1"/>
    <col min="2552" max="2552" width="8.6640625" style="65" customWidth="1"/>
    <col min="2553" max="2553" width="8.1640625" style="65" customWidth="1"/>
    <col min="2554" max="2554" width="7.83203125" style="65" customWidth="1"/>
    <col min="2555" max="2555" width="7.5" style="65" customWidth="1"/>
    <col min="2556" max="2803" width="8.83203125" style="65"/>
    <col min="2804" max="2804" width="11" style="65" customWidth="1"/>
    <col min="2805" max="2805" width="18.33203125" style="65" customWidth="1"/>
    <col min="2806" max="2807" width="8.1640625" style="65" customWidth="1"/>
    <col min="2808" max="2808" width="8.6640625" style="65" customWidth="1"/>
    <col min="2809" max="2809" width="8.1640625" style="65" customWidth="1"/>
    <col min="2810" max="2810" width="7.83203125" style="65" customWidth="1"/>
    <col min="2811" max="2811" width="7.5" style="65" customWidth="1"/>
    <col min="2812" max="3059" width="8.83203125" style="65"/>
    <col min="3060" max="3060" width="11" style="65" customWidth="1"/>
    <col min="3061" max="3061" width="18.33203125" style="65" customWidth="1"/>
    <col min="3062" max="3063" width="8.1640625" style="65" customWidth="1"/>
    <col min="3064" max="3064" width="8.6640625" style="65" customWidth="1"/>
    <col min="3065" max="3065" width="8.1640625" style="65" customWidth="1"/>
    <col min="3066" max="3066" width="7.83203125" style="65" customWidth="1"/>
    <col min="3067" max="3067" width="7.5" style="65" customWidth="1"/>
    <col min="3068" max="3315" width="8.83203125" style="65"/>
    <col min="3316" max="3316" width="11" style="65" customWidth="1"/>
    <col min="3317" max="3317" width="18.33203125" style="65" customWidth="1"/>
    <col min="3318" max="3319" width="8.1640625" style="65" customWidth="1"/>
    <col min="3320" max="3320" width="8.6640625" style="65" customWidth="1"/>
    <col min="3321" max="3321" width="8.1640625" style="65" customWidth="1"/>
    <col min="3322" max="3322" width="7.83203125" style="65" customWidth="1"/>
    <col min="3323" max="3323" width="7.5" style="65" customWidth="1"/>
    <col min="3324" max="3571" width="8.83203125" style="65"/>
    <col min="3572" max="3572" width="11" style="65" customWidth="1"/>
    <col min="3573" max="3573" width="18.33203125" style="65" customWidth="1"/>
    <col min="3574" max="3575" width="8.1640625" style="65" customWidth="1"/>
    <col min="3576" max="3576" width="8.6640625" style="65" customWidth="1"/>
    <col min="3577" max="3577" width="8.1640625" style="65" customWidth="1"/>
    <col min="3578" max="3578" width="7.83203125" style="65" customWidth="1"/>
    <col min="3579" max="3579" width="7.5" style="65" customWidth="1"/>
    <col min="3580" max="3827" width="8.83203125" style="65"/>
    <col min="3828" max="3828" width="11" style="65" customWidth="1"/>
    <col min="3829" max="3829" width="18.33203125" style="65" customWidth="1"/>
    <col min="3830" max="3831" width="8.1640625" style="65" customWidth="1"/>
    <col min="3832" max="3832" width="8.6640625" style="65" customWidth="1"/>
    <col min="3833" max="3833" width="8.1640625" style="65" customWidth="1"/>
    <col min="3834" max="3834" width="7.83203125" style="65" customWidth="1"/>
    <col min="3835" max="3835" width="7.5" style="65" customWidth="1"/>
    <col min="3836" max="4083" width="8.83203125" style="65"/>
    <col min="4084" max="4084" width="11" style="65" customWidth="1"/>
    <col min="4085" max="4085" width="18.33203125" style="65" customWidth="1"/>
    <col min="4086" max="4087" width="8.1640625" style="65" customWidth="1"/>
    <col min="4088" max="4088" width="8.6640625" style="65" customWidth="1"/>
    <col min="4089" max="4089" width="8.1640625" style="65" customWidth="1"/>
    <col min="4090" max="4090" width="7.83203125" style="65" customWidth="1"/>
    <col min="4091" max="4091" width="7.5" style="65" customWidth="1"/>
    <col min="4092" max="4339" width="8.83203125" style="65"/>
    <col min="4340" max="4340" width="11" style="65" customWidth="1"/>
    <col min="4341" max="4341" width="18.33203125" style="65" customWidth="1"/>
    <col min="4342" max="4343" width="8.1640625" style="65" customWidth="1"/>
    <col min="4344" max="4344" width="8.6640625" style="65" customWidth="1"/>
    <col min="4345" max="4345" width="8.1640625" style="65" customWidth="1"/>
    <col min="4346" max="4346" width="7.83203125" style="65" customWidth="1"/>
    <col min="4347" max="4347" width="7.5" style="65" customWidth="1"/>
    <col min="4348" max="4595" width="8.83203125" style="65"/>
    <col min="4596" max="4596" width="11" style="65" customWidth="1"/>
    <col min="4597" max="4597" width="18.33203125" style="65" customWidth="1"/>
    <col min="4598" max="4599" width="8.1640625" style="65" customWidth="1"/>
    <col min="4600" max="4600" width="8.6640625" style="65" customWidth="1"/>
    <col min="4601" max="4601" width="8.1640625" style="65" customWidth="1"/>
    <col min="4602" max="4602" width="7.83203125" style="65" customWidth="1"/>
    <col min="4603" max="4603" width="7.5" style="65" customWidth="1"/>
    <col min="4604" max="4851" width="8.83203125" style="65"/>
    <col min="4852" max="4852" width="11" style="65" customWidth="1"/>
    <col min="4853" max="4853" width="18.33203125" style="65" customWidth="1"/>
    <col min="4854" max="4855" width="8.1640625" style="65" customWidth="1"/>
    <col min="4856" max="4856" width="8.6640625" style="65" customWidth="1"/>
    <col min="4857" max="4857" width="8.1640625" style="65" customWidth="1"/>
    <col min="4858" max="4858" width="7.83203125" style="65" customWidth="1"/>
    <col min="4859" max="4859" width="7.5" style="65" customWidth="1"/>
    <col min="4860" max="5107" width="8.83203125" style="65"/>
    <col min="5108" max="5108" width="11" style="65" customWidth="1"/>
    <col min="5109" max="5109" width="18.33203125" style="65" customWidth="1"/>
    <col min="5110" max="5111" width="8.1640625" style="65" customWidth="1"/>
    <col min="5112" max="5112" width="8.6640625" style="65" customWidth="1"/>
    <col min="5113" max="5113" width="8.1640625" style="65" customWidth="1"/>
    <col min="5114" max="5114" width="7.83203125" style="65" customWidth="1"/>
    <col min="5115" max="5115" width="7.5" style="65" customWidth="1"/>
    <col min="5116" max="5363" width="8.83203125" style="65"/>
    <col min="5364" max="5364" width="11" style="65" customWidth="1"/>
    <col min="5365" max="5365" width="18.33203125" style="65" customWidth="1"/>
    <col min="5366" max="5367" width="8.1640625" style="65" customWidth="1"/>
    <col min="5368" max="5368" width="8.6640625" style="65" customWidth="1"/>
    <col min="5369" max="5369" width="8.1640625" style="65" customWidth="1"/>
    <col min="5370" max="5370" width="7.83203125" style="65" customWidth="1"/>
    <col min="5371" max="5371" width="7.5" style="65" customWidth="1"/>
    <col min="5372" max="5619" width="8.83203125" style="65"/>
    <col min="5620" max="5620" width="11" style="65" customWidth="1"/>
    <col min="5621" max="5621" width="18.33203125" style="65" customWidth="1"/>
    <col min="5622" max="5623" width="8.1640625" style="65" customWidth="1"/>
    <col min="5624" max="5624" width="8.6640625" style="65" customWidth="1"/>
    <col min="5625" max="5625" width="8.1640625" style="65" customWidth="1"/>
    <col min="5626" max="5626" width="7.83203125" style="65" customWidth="1"/>
    <col min="5627" max="5627" width="7.5" style="65" customWidth="1"/>
    <col min="5628" max="5875" width="8.83203125" style="65"/>
    <col min="5876" max="5876" width="11" style="65" customWidth="1"/>
    <col min="5877" max="5877" width="18.33203125" style="65" customWidth="1"/>
    <col min="5878" max="5879" width="8.1640625" style="65" customWidth="1"/>
    <col min="5880" max="5880" width="8.6640625" style="65" customWidth="1"/>
    <col min="5881" max="5881" width="8.1640625" style="65" customWidth="1"/>
    <col min="5882" max="5882" width="7.83203125" style="65" customWidth="1"/>
    <col min="5883" max="5883" width="7.5" style="65" customWidth="1"/>
    <col min="5884" max="6131" width="8.83203125" style="65"/>
    <col min="6132" max="6132" width="11" style="65" customWidth="1"/>
    <col min="6133" max="6133" width="18.33203125" style="65" customWidth="1"/>
    <col min="6134" max="6135" width="8.1640625" style="65" customWidth="1"/>
    <col min="6136" max="6136" width="8.6640625" style="65" customWidth="1"/>
    <col min="6137" max="6137" width="8.1640625" style="65" customWidth="1"/>
    <col min="6138" max="6138" width="7.83203125" style="65" customWidth="1"/>
    <col min="6139" max="6139" width="7.5" style="65" customWidth="1"/>
    <col min="6140" max="6387" width="8.83203125" style="65"/>
    <col min="6388" max="6388" width="11" style="65" customWidth="1"/>
    <col min="6389" max="6389" width="18.33203125" style="65" customWidth="1"/>
    <col min="6390" max="6391" width="8.1640625" style="65" customWidth="1"/>
    <col min="6392" max="6392" width="8.6640625" style="65" customWidth="1"/>
    <col min="6393" max="6393" width="8.1640625" style="65" customWidth="1"/>
    <col min="6394" max="6394" width="7.83203125" style="65" customWidth="1"/>
    <col min="6395" max="6395" width="7.5" style="65" customWidth="1"/>
    <col min="6396" max="6643" width="8.83203125" style="65"/>
    <col min="6644" max="6644" width="11" style="65" customWidth="1"/>
    <col min="6645" max="6645" width="18.33203125" style="65" customWidth="1"/>
    <col min="6646" max="6647" width="8.1640625" style="65" customWidth="1"/>
    <col min="6648" max="6648" width="8.6640625" style="65" customWidth="1"/>
    <col min="6649" max="6649" width="8.1640625" style="65" customWidth="1"/>
    <col min="6650" max="6650" width="7.83203125" style="65" customWidth="1"/>
    <col min="6651" max="6651" width="7.5" style="65" customWidth="1"/>
    <col min="6652" max="6899" width="8.83203125" style="65"/>
    <col min="6900" max="6900" width="11" style="65" customWidth="1"/>
    <col min="6901" max="6901" width="18.33203125" style="65" customWidth="1"/>
    <col min="6902" max="6903" width="8.1640625" style="65" customWidth="1"/>
    <col min="6904" max="6904" width="8.6640625" style="65" customWidth="1"/>
    <col min="6905" max="6905" width="8.1640625" style="65" customWidth="1"/>
    <col min="6906" max="6906" width="7.83203125" style="65" customWidth="1"/>
    <col min="6907" max="6907" width="7.5" style="65" customWidth="1"/>
    <col min="6908" max="7155" width="8.83203125" style="65"/>
    <col min="7156" max="7156" width="11" style="65" customWidth="1"/>
    <col min="7157" max="7157" width="18.33203125" style="65" customWidth="1"/>
    <col min="7158" max="7159" width="8.1640625" style="65" customWidth="1"/>
    <col min="7160" max="7160" width="8.6640625" style="65" customWidth="1"/>
    <col min="7161" max="7161" width="8.1640625" style="65" customWidth="1"/>
    <col min="7162" max="7162" width="7.83203125" style="65" customWidth="1"/>
    <col min="7163" max="7163" width="7.5" style="65" customWidth="1"/>
    <col min="7164" max="7411" width="8.83203125" style="65"/>
    <col min="7412" max="7412" width="11" style="65" customWidth="1"/>
    <col min="7413" max="7413" width="18.33203125" style="65" customWidth="1"/>
    <col min="7414" max="7415" width="8.1640625" style="65" customWidth="1"/>
    <col min="7416" max="7416" width="8.6640625" style="65" customWidth="1"/>
    <col min="7417" max="7417" width="8.1640625" style="65" customWidth="1"/>
    <col min="7418" max="7418" width="7.83203125" style="65" customWidth="1"/>
    <col min="7419" max="7419" width="7.5" style="65" customWidth="1"/>
    <col min="7420" max="7667" width="8.83203125" style="65"/>
    <col min="7668" max="7668" width="11" style="65" customWidth="1"/>
    <col min="7669" max="7669" width="18.33203125" style="65" customWidth="1"/>
    <col min="7670" max="7671" width="8.1640625" style="65" customWidth="1"/>
    <col min="7672" max="7672" width="8.6640625" style="65" customWidth="1"/>
    <col min="7673" max="7673" width="8.1640625" style="65" customWidth="1"/>
    <col min="7674" max="7674" width="7.83203125" style="65" customWidth="1"/>
    <col min="7675" max="7675" width="7.5" style="65" customWidth="1"/>
    <col min="7676" max="7923" width="8.83203125" style="65"/>
    <col min="7924" max="7924" width="11" style="65" customWidth="1"/>
    <col min="7925" max="7925" width="18.33203125" style="65" customWidth="1"/>
    <col min="7926" max="7927" width="8.1640625" style="65" customWidth="1"/>
    <col min="7928" max="7928" width="8.6640625" style="65" customWidth="1"/>
    <col min="7929" max="7929" width="8.1640625" style="65" customWidth="1"/>
    <col min="7930" max="7930" width="7.83203125" style="65" customWidth="1"/>
    <col min="7931" max="7931" width="7.5" style="65" customWidth="1"/>
    <col min="7932" max="8179" width="8.83203125" style="65"/>
    <col min="8180" max="8180" width="11" style="65" customWidth="1"/>
    <col min="8181" max="8181" width="18.33203125" style="65" customWidth="1"/>
    <col min="8182" max="8183" width="8.1640625" style="65" customWidth="1"/>
    <col min="8184" max="8184" width="8.6640625" style="65" customWidth="1"/>
    <col min="8185" max="8185" width="8.1640625" style="65" customWidth="1"/>
    <col min="8186" max="8186" width="7.83203125" style="65" customWidth="1"/>
    <col min="8187" max="8187" width="7.5" style="65" customWidth="1"/>
    <col min="8188" max="8435" width="8.83203125" style="65"/>
    <col min="8436" max="8436" width="11" style="65" customWidth="1"/>
    <col min="8437" max="8437" width="18.33203125" style="65" customWidth="1"/>
    <col min="8438" max="8439" width="8.1640625" style="65" customWidth="1"/>
    <col min="8440" max="8440" width="8.6640625" style="65" customWidth="1"/>
    <col min="8441" max="8441" width="8.1640625" style="65" customWidth="1"/>
    <col min="8442" max="8442" width="7.83203125" style="65" customWidth="1"/>
    <col min="8443" max="8443" width="7.5" style="65" customWidth="1"/>
    <col min="8444" max="8691" width="8.83203125" style="65"/>
    <col min="8692" max="8692" width="11" style="65" customWidth="1"/>
    <col min="8693" max="8693" width="18.33203125" style="65" customWidth="1"/>
    <col min="8694" max="8695" width="8.1640625" style="65" customWidth="1"/>
    <col min="8696" max="8696" width="8.6640625" style="65" customWidth="1"/>
    <col min="8697" max="8697" width="8.1640625" style="65" customWidth="1"/>
    <col min="8698" max="8698" width="7.83203125" style="65" customWidth="1"/>
    <col min="8699" max="8699" width="7.5" style="65" customWidth="1"/>
    <col min="8700" max="8947" width="8.83203125" style="65"/>
    <col min="8948" max="8948" width="11" style="65" customWidth="1"/>
    <col min="8949" max="8949" width="18.33203125" style="65" customWidth="1"/>
    <col min="8950" max="8951" width="8.1640625" style="65" customWidth="1"/>
    <col min="8952" max="8952" width="8.6640625" style="65" customWidth="1"/>
    <col min="8953" max="8953" width="8.1640625" style="65" customWidth="1"/>
    <col min="8954" max="8954" width="7.83203125" style="65" customWidth="1"/>
    <col min="8955" max="8955" width="7.5" style="65" customWidth="1"/>
    <col min="8956" max="9203" width="8.83203125" style="65"/>
    <col min="9204" max="9204" width="11" style="65" customWidth="1"/>
    <col min="9205" max="9205" width="18.33203125" style="65" customWidth="1"/>
    <col min="9206" max="9207" width="8.1640625" style="65" customWidth="1"/>
    <col min="9208" max="9208" width="8.6640625" style="65" customWidth="1"/>
    <col min="9209" max="9209" width="8.1640625" style="65" customWidth="1"/>
    <col min="9210" max="9210" width="7.83203125" style="65" customWidth="1"/>
    <col min="9211" max="9211" width="7.5" style="65" customWidth="1"/>
    <col min="9212" max="9459" width="8.83203125" style="65"/>
    <col min="9460" max="9460" width="11" style="65" customWidth="1"/>
    <col min="9461" max="9461" width="18.33203125" style="65" customWidth="1"/>
    <col min="9462" max="9463" width="8.1640625" style="65" customWidth="1"/>
    <col min="9464" max="9464" width="8.6640625" style="65" customWidth="1"/>
    <col min="9465" max="9465" width="8.1640625" style="65" customWidth="1"/>
    <col min="9466" max="9466" width="7.83203125" style="65" customWidth="1"/>
    <col min="9467" max="9467" width="7.5" style="65" customWidth="1"/>
    <col min="9468" max="9715" width="8.83203125" style="65"/>
    <col min="9716" max="9716" width="11" style="65" customWidth="1"/>
    <col min="9717" max="9717" width="18.33203125" style="65" customWidth="1"/>
    <col min="9718" max="9719" width="8.1640625" style="65" customWidth="1"/>
    <col min="9720" max="9720" width="8.6640625" style="65" customWidth="1"/>
    <col min="9721" max="9721" width="8.1640625" style="65" customWidth="1"/>
    <col min="9722" max="9722" width="7.83203125" style="65" customWidth="1"/>
    <col min="9723" max="9723" width="7.5" style="65" customWidth="1"/>
    <col min="9724" max="9971" width="8.83203125" style="65"/>
    <col min="9972" max="9972" width="11" style="65" customWidth="1"/>
    <col min="9973" max="9973" width="18.33203125" style="65" customWidth="1"/>
    <col min="9974" max="9975" width="8.1640625" style="65" customWidth="1"/>
    <col min="9976" max="9976" width="8.6640625" style="65" customWidth="1"/>
    <col min="9977" max="9977" width="8.1640625" style="65" customWidth="1"/>
    <col min="9978" max="9978" width="7.83203125" style="65" customWidth="1"/>
    <col min="9979" max="9979" width="7.5" style="65" customWidth="1"/>
    <col min="9980" max="10227" width="8.83203125" style="65"/>
    <col min="10228" max="10228" width="11" style="65" customWidth="1"/>
    <col min="10229" max="10229" width="18.33203125" style="65" customWidth="1"/>
    <col min="10230" max="10231" width="8.1640625" style="65" customWidth="1"/>
    <col min="10232" max="10232" width="8.6640625" style="65" customWidth="1"/>
    <col min="10233" max="10233" width="8.1640625" style="65" customWidth="1"/>
    <col min="10234" max="10234" width="7.83203125" style="65" customWidth="1"/>
    <col min="10235" max="10235" width="7.5" style="65" customWidth="1"/>
    <col min="10236" max="10483" width="8.83203125" style="65"/>
    <col min="10484" max="10484" width="11" style="65" customWidth="1"/>
    <col min="10485" max="10485" width="18.33203125" style="65" customWidth="1"/>
    <col min="10486" max="10487" width="8.1640625" style="65" customWidth="1"/>
    <col min="10488" max="10488" width="8.6640625" style="65" customWidth="1"/>
    <col min="10489" max="10489" width="8.1640625" style="65" customWidth="1"/>
    <col min="10490" max="10490" width="7.83203125" style="65" customWidth="1"/>
    <col min="10491" max="10491" width="7.5" style="65" customWidth="1"/>
    <col min="10492" max="10739" width="8.83203125" style="65"/>
    <col min="10740" max="10740" width="11" style="65" customWidth="1"/>
    <col min="10741" max="10741" width="18.33203125" style="65" customWidth="1"/>
    <col min="10742" max="10743" width="8.1640625" style="65" customWidth="1"/>
    <col min="10744" max="10744" width="8.6640625" style="65" customWidth="1"/>
    <col min="10745" max="10745" width="8.1640625" style="65" customWidth="1"/>
    <col min="10746" max="10746" width="7.83203125" style="65" customWidth="1"/>
    <col min="10747" max="10747" width="7.5" style="65" customWidth="1"/>
    <col min="10748" max="10995" width="8.83203125" style="65"/>
    <col min="10996" max="10996" width="11" style="65" customWidth="1"/>
    <col min="10997" max="10997" width="18.33203125" style="65" customWidth="1"/>
    <col min="10998" max="10999" width="8.1640625" style="65" customWidth="1"/>
    <col min="11000" max="11000" width="8.6640625" style="65" customWidth="1"/>
    <col min="11001" max="11001" width="8.1640625" style="65" customWidth="1"/>
    <col min="11002" max="11002" width="7.83203125" style="65" customWidth="1"/>
    <col min="11003" max="11003" width="7.5" style="65" customWidth="1"/>
    <col min="11004" max="11251" width="8.83203125" style="65"/>
    <col min="11252" max="11252" width="11" style="65" customWidth="1"/>
    <col min="11253" max="11253" width="18.33203125" style="65" customWidth="1"/>
    <col min="11254" max="11255" width="8.1640625" style="65" customWidth="1"/>
    <col min="11256" max="11256" width="8.6640625" style="65" customWidth="1"/>
    <col min="11257" max="11257" width="8.1640625" style="65" customWidth="1"/>
    <col min="11258" max="11258" width="7.83203125" style="65" customWidth="1"/>
    <col min="11259" max="11259" width="7.5" style="65" customWidth="1"/>
    <col min="11260" max="11507" width="8.83203125" style="65"/>
    <col min="11508" max="11508" width="11" style="65" customWidth="1"/>
    <col min="11509" max="11509" width="18.33203125" style="65" customWidth="1"/>
    <col min="11510" max="11511" width="8.1640625" style="65" customWidth="1"/>
    <col min="11512" max="11512" width="8.6640625" style="65" customWidth="1"/>
    <col min="11513" max="11513" width="8.1640625" style="65" customWidth="1"/>
    <col min="11514" max="11514" width="7.83203125" style="65" customWidth="1"/>
    <col min="11515" max="11515" width="7.5" style="65" customWidth="1"/>
    <col min="11516" max="11763" width="8.83203125" style="65"/>
    <col min="11764" max="11764" width="11" style="65" customWidth="1"/>
    <col min="11765" max="11765" width="18.33203125" style="65" customWidth="1"/>
    <col min="11766" max="11767" width="8.1640625" style="65" customWidth="1"/>
    <col min="11768" max="11768" width="8.6640625" style="65" customWidth="1"/>
    <col min="11769" max="11769" width="8.1640625" style="65" customWidth="1"/>
    <col min="11770" max="11770" width="7.83203125" style="65" customWidth="1"/>
    <col min="11771" max="11771" width="7.5" style="65" customWidth="1"/>
    <col min="11772" max="12019" width="8.83203125" style="65"/>
    <col min="12020" max="12020" width="11" style="65" customWidth="1"/>
    <col min="12021" max="12021" width="18.33203125" style="65" customWidth="1"/>
    <col min="12022" max="12023" width="8.1640625" style="65" customWidth="1"/>
    <col min="12024" max="12024" width="8.6640625" style="65" customWidth="1"/>
    <col min="12025" max="12025" width="8.1640625" style="65" customWidth="1"/>
    <col min="12026" max="12026" width="7.83203125" style="65" customWidth="1"/>
    <col min="12027" max="12027" width="7.5" style="65" customWidth="1"/>
    <col min="12028" max="12275" width="8.83203125" style="65"/>
    <col min="12276" max="12276" width="11" style="65" customWidth="1"/>
    <col min="12277" max="12277" width="18.33203125" style="65" customWidth="1"/>
    <col min="12278" max="12279" width="8.1640625" style="65" customWidth="1"/>
    <col min="12280" max="12280" width="8.6640625" style="65" customWidth="1"/>
    <col min="12281" max="12281" width="8.1640625" style="65" customWidth="1"/>
    <col min="12282" max="12282" width="7.83203125" style="65" customWidth="1"/>
    <col min="12283" max="12283" width="7.5" style="65" customWidth="1"/>
    <col min="12284" max="12531" width="8.83203125" style="65"/>
    <col min="12532" max="12532" width="11" style="65" customWidth="1"/>
    <col min="12533" max="12533" width="18.33203125" style="65" customWidth="1"/>
    <col min="12534" max="12535" width="8.1640625" style="65" customWidth="1"/>
    <col min="12536" max="12536" width="8.6640625" style="65" customWidth="1"/>
    <col min="12537" max="12537" width="8.1640625" style="65" customWidth="1"/>
    <col min="12538" max="12538" width="7.83203125" style="65" customWidth="1"/>
    <col min="12539" max="12539" width="7.5" style="65" customWidth="1"/>
    <col min="12540" max="12787" width="8.83203125" style="65"/>
    <col min="12788" max="12788" width="11" style="65" customWidth="1"/>
    <col min="12789" max="12789" width="18.33203125" style="65" customWidth="1"/>
    <col min="12790" max="12791" width="8.1640625" style="65" customWidth="1"/>
    <col min="12792" max="12792" width="8.6640625" style="65" customWidth="1"/>
    <col min="12793" max="12793" width="8.1640625" style="65" customWidth="1"/>
    <col min="12794" max="12794" width="7.83203125" style="65" customWidth="1"/>
    <col min="12795" max="12795" width="7.5" style="65" customWidth="1"/>
    <col min="12796" max="13043" width="8.83203125" style="65"/>
    <col min="13044" max="13044" width="11" style="65" customWidth="1"/>
    <col min="13045" max="13045" width="18.33203125" style="65" customWidth="1"/>
    <col min="13046" max="13047" width="8.1640625" style="65" customWidth="1"/>
    <col min="13048" max="13048" width="8.6640625" style="65" customWidth="1"/>
    <col min="13049" max="13049" width="8.1640625" style="65" customWidth="1"/>
    <col min="13050" max="13050" width="7.83203125" style="65" customWidth="1"/>
    <col min="13051" max="13051" width="7.5" style="65" customWidth="1"/>
    <col min="13052" max="13299" width="8.83203125" style="65"/>
    <col min="13300" max="13300" width="11" style="65" customWidth="1"/>
    <col min="13301" max="13301" width="18.33203125" style="65" customWidth="1"/>
    <col min="13302" max="13303" width="8.1640625" style="65" customWidth="1"/>
    <col min="13304" max="13304" width="8.6640625" style="65" customWidth="1"/>
    <col min="13305" max="13305" width="8.1640625" style="65" customWidth="1"/>
    <col min="13306" max="13306" width="7.83203125" style="65" customWidth="1"/>
    <col min="13307" max="13307" width="7.5" style="65" customWidth="1"/>
    <col min="13308" max="13555" width="8.83203125" style="65"/>
    <col min="13556" max="13556" width="11" style="65" customWidth="1"/>
    <col min="13557" max="13557" width="18.33203125" style="65" customWidth="1"/>
    <col min="13558" max="13559" width="8.1640625" style="65" customWidth="1"/>
    <col min="13560" max="13560" width="8.6640625" style="65" customWidth="1"/>
    <col min="13561" max="13561" width="8.1640625" style="65" customWidth="1"/>
    <col min="13562" max="13562" width="7.83203125" style="65" customWidth="1"/>
    <col min="13563" max="13563" width="7.5" style="65" customWidth="1"/>
    <col min="13564" max="13811" width="8.83203125" style="65"/>
    <col min="13812" max="13812" width="11" style="65" customWidth="1"/>
    <col min="13813" max="13813" width="18.33203125" style="65" customWidth="1"/>
    <col min="13814" max="13815" width="8.1640625" style="65" customWidth="1"/>
    <col min="13816" max="13816" width="8.6640625" style="65" customWidth="1"/>
    <col min="13817" max="13817" width="8.1640625" style="65" customWidth="1"/>
    <col min="13818" max="13818" width="7.83203125" style="65" customWidth="1"/>
    <col min="13819" max="13819" width="7.5" style="65" customWidth="1"/>
    <col min="13820" max="14067" width="8.83203125" style="65"/>
    <col min="14068" max="14068" width="11" style="65" customWidth="1"/>
    <col min="14069" max="14069" width="18.33203125" style="65" customWidth="1"/>
    <col min="14070" max="14071" width="8.1640625" style="65" customWidth="1"/>
    <col min="14072" max="14072" width="8.6640625" style="65" customWidth="1"/>
    <col min="14073" max="14073" width="8.1640625" style="65" customWidth="1"/>
    <col min="14074" max="14074" width="7.83203125" style="65" customWidth="1"/>
    <col min="14075" max="14075" width="7.5" style="65" customWidth="1"/>
    <col min="14076" max="14323" width="8.83203125" style="65"/>
    <col min="14324" max="14324" width="11" style="65" customWidth="1"/>
    <col min="14325" max="14325" width="18.33203125" style="65" customWidth="1"/>
    <col min="14326" max="14327" width="8.1640625" style="65" customWidth="1"/>
    <col min="14328" max="14328" width="8.6640625" style="65" customWidth="1"/>
    <col min="14329" max="14329" width="8.1640625" style="65" customWidth="1"/>
    <col min="14330" max="14330" width="7.83203125" style="65" customWidth="1"/>
    <col min="14331" max="14331" width="7.5" style="65" customWidth="1"/>
    <col min="14332" max="14579" width="8.83203125" style="65"/>
    <col min="14580" max="14580" width="11" style="65" customWidth="1"/>
    <col min="14581" max="14581" width="18.33203125" style="65" customWidth="1"/>
    <col min="14582" max="14583" width="8.1640625" style="65" customWidth="1"/>
    <col min="14584" max="14584" width="8.6640625" style="65" customWidth="1"/>
    <col min="14585" max="14585" width="8.1640625" style="65" customWidth="1"/>
    <col min="14586" max="14586" width="7.83203125" style="65" customWidth="1"/>
    <col min="14587" max="14587" width="7.5" style="65" customWidth="1"/>
    <col min="14588" max="14835" width="8.83203125" style="65"/>
    <col min="14836" max="14836" width="11" style="65" customWidth="1"/>
    <col min="14837" max="14837" width="18.33203125" style="65" customWidth="1"/>
    <col min="14838" max="14839" width="8.1640625" style="65" customWidth="1"/>
    <col min="14840" max="14840" width="8.6640625" style="65" customWidth="1"/>
    <col min="14841" max="14841" width="8.1640625" style="65" customWidth="1"/>
    <col min="14842" max="14842" width="7.83203125" style="65" customWidth="1"/>
    <col min="14843" max="14843" width="7.5" style="65" customWidth="1"/>
    <col min="14844" max="15091" width="8.83203125" style="65"/>
    <col min="15092" max="15092" width="11" style="65" customWidth="1"/>
    <col min="15093" max="15093" width="18.33203125" style="65" customWidth="1"/>
    <col min="15094" max="15095" width="8.1640625" style="65" customWidth="1"/>
    <col min="15096" max="15096" width="8.6640625" style="65" customWidth="1"/>
    <col min="15097" max="15097" width="8.1640625" style="65" customWidth="1"/>
    <col min="15098" max="15098" width="7.83203125" style="65" customWidth="1"/>
    <col min="15099" max="15099" width="7.5" style="65" customWidth="1"/>
    <col min="15100" max="15347" width="8.83203125" style="65"/>
    <col min="15348" max="15348" width="11" style="65" customWidth="1"/>
    <col min="15349" max="15349" width="18.33203125" style="65" customWidth="1"/>
    <col min="15350" max="15351" width="8.1640625" style="65" customWidth="1"/>
    <col min="15352" max="15352" width="8.6640625" style="65" customWidth="1"/>
    <col min="15353" max="15353" width="8.1640625" style="65" customWidth="1"/>
    <col min="15354" max="15354" width="7.83203125" style="65" customWidth="1"/>
    <col min="15355" max="15355" width="7.5" style="65" customWidth="1"/>
    <col min="15356" max="15603" width="8.83203125" style="65"/>
    <col min="15604" max="15604" width="11" style="65" customWidth="1"/>
    <col min="15605" max="15605" width="18.33203125" style="65" customWidth="1"/>
    <col min="15606" max="15607" width="8.1640625" style="65" customWidth="1"/>
    <col min="15608" max="15608" width="8.6640625" style="65" customWidth="1"/>
    <col min="15609" max="15609" width="8.1640625" style="65" customWidth="1"/>
    <col min="15610" max="15610" width="7.83203125" style="65" customWidth="1"/>
    <col min="15611" max="15611" width="7.5" style="65" customWidth="1"/>
    <col min="15612" max="15859" width="8.83203125" style="65"/>
    <col min="15860" max="15860" width="11" style="65" customWidth="1"/>
    <col min="15861" max="15861" width="18.33203125" style="65" customWidth="1"/>
    <col min="15862" max="15863" width="8.1640625" style="65" customWidth="1"/>
    <col min="15864" max="15864" width="8.6640625" style="65" customWidth="1"/>
    <col min="15865" max="15865" width="8.1640625" style="65" customWidth="1"/>
    <col min="15866" max="15866" width="7.83203125" style="65" customWidth="1"/>
    <col min="15867" max="15867" width="7.5" style="65" customWidth="1"/>
    <col min="15868" max="16115" width="8.83203125" style="65"/>
    <col min="16116" max="16116" width="11" style="65" customWidth="1"/>
    <col min="16117" max="16117" width="18.33203125" style="65" customWidth="1"/>
    <col min="16118" max="16119" width="8.1640625" style="65" customWidth="1"/>
    <col min="16120" max="16120" width="8.6640625" style="65" customWidth="1"/>
    <col min="16121" max="16121" width="8.1640625" style="65" customWidth="1"/>
    <col min="16122" max="16122" width="7.83203125" style="65" customWidth="1"/>
    <col min="16123" max="16123" width="7.5" style="65" customWidth="1"/>
    <col min="16124" max="16384" width="8.83203125" style="65"/>
  </cols>
  <sheetData>
    <row r="1" spans="1:9" s="58" customFormat="1" x14ac:dyDescent="0.2">
      <c r="A1" s="58" t="s">
        <v>160</v>
      </c>
    </row>
    <row r="3" spans="1:9" s="58" customFormat="1" x14ac:dyDescent="0.2">
      <c r="A3" s="58" t="s">
        <v>954</v>
      </c>
    </row>
    <row r="4" spans="1:9" s="58" customFormat="1" x14ac:dyDescent="0.2">
      <c r="A4" s="58" t="s">
        <v>9010</v>
      </c>
    </row>
    <row r="5" spans="1:9" s="58" customFormat="1" ht="17" thickBot="1" x14ac:dyDescent="0.25">
      <c r="A5" s="59" t="s">
        <v>22</v>
      </c>
      <c r="C5" s="319"/>
      <c r="D5" s="319"/>
      <c r="E5" s="319"/>
      <c r="F5" s="319"/>
      <c r="G5" s="319"/>
      <c r="H5" s="319"/>
      <c r="I5" s="319"/>
    </row>
    <row r="6" spans="1:9" s="58" customFormat="1" ht="17" thickBot="1" x14ac:dyDescent="0.3">
      <c r="A6" s="60" t="s">
        <v>168</v>
      </c>
      <c r="B6" s="61" t="s">
        <v>169</v>
      </c>
      <c r="C6" s="321" t="s">
        <v>26</v>
      </c>
      <c r="D6" s="32" t="s">
        <v>3</v>
      </c>
      <c r="E6" s="32" t="s">
        <v>10</v>
      </c>
      <c r="F6" s="32" t="s">
        <v>27</v>
      </c>
      <c r="G6" s="32" t="s">
        <v>17</v>
      </c>
      <c r="H6" s="32" t="s">
        <v>18</v>
      </c>
      <c r="I6" s="11" t="s">
        <v>28</v>
      </c>
    </row>
    <row r="7" spans="1:9" x14ac:dyDescent="0.25">
      <c r="A7" s="99" t="s">
        <v>8986</v>
      </c>
      <c r="B7" s="529" t="s">
        <v>9012</v>
      </c>
      <c r="C7" s="38">
        <v>333</v>
      </c>
      <c r="D7" s="38"/>
      <c r="E7" s="38"/>
      <c r="F7" s="38">
        <v>234</v>
      </c>
      <c r="G7" s="38"/>
      <c r="H7" s="38"/>
      <c r="I7" s="38"/>
    </row>
    <row r="8" spans="1:9" x14ac:dyDescent="0.25">
      <c r="A8" s="256">
        <v>45327</v>
      </c>
      <c r="B8" s="529" t="s">
        <v>9013</v>
      </c>
      <c r="C8" s="38">
        <v>60</v>
      </c>
      <c r="D8" s="38">
        <v>100</v>
      </c>
      <c r="E8" s="38"/>
      <c r="F8" s="38"/>
      <c r="G8" s="38"/>
      <c r="H8" s="38"/>
      <c r="I8" s="38">
        <v>10</v>
      </c>
    </row>
    <row r="9" spans="1:9" x14ac:dyDescent="0.25">
      <c r="A9" s="256">
        <v>45327</v>
      </c>
      <c r="B9" s="529" t="s">
        <v>9014</v>
      </c>
      <c r="C9" s="38"/>
      <c r="D9" s="38">
        <v>560</v>
      </c>
      <c r="E9" s="38"/>
      <c r="F9" s="38"/>
      <c r="G9" s="38"/>
      <c r="H9" s="38"/>
      <c r="I9" s="38"/>
    </row>
    <row r="10" spans="1:9" x14ac:dyDescent="0.25">
      <c r="A10" s="256">
        <v>45356</v>
      </c>
      <c r="B10" s="529" t="s">
        <v>9015</v>
      </c>
      <c r="C10" s="38"/>
      <c r="D10" s="38"/>
      <c r="E10" s="38">
        <v>150</v>
      </c>
      <c r="F10" s="38"/>
      <c r="G10" s="38"/>
      <c r="H10" s="38"/>
      <c r="I10" s="38"/>
    </row>
    <row r="11" spans="1:9" ht="17" thickBot="1" x14ac:dyDescent="0.3">
      <c r="A11" s="866"/>
      <c r="B11" s="77"/>
      <c r="C11" s="82"/>
      <c r="D11" s="82"/>
      <c r="E11" s="82"/>
      <c r="F11" s="82"/>
      <c r="G11" s="82"/>
      <c r="H11" s="82"/>
      <c r="I11" s="82"/>
    </row>
    <row r="12" spans="1:9" ht="17" thickBot="1" x14ac:dyDescent="0.3">
      <c r="A12" s="88" t="s">
        <v>927</v>
      </c>
      <c r="B12" s="435"/>
      <c r="C12" s="346">
        <f>SUM(C7:C11)</f>
        <v>393</v>
      </c>
      <c r="D12" s="346">
        <f t="shared" ref="D12:I12" si="0">SUM(D7:D11)</f>
        <v>660</v>
      </c>
      <c r="E12" s="346">
        <f t="shared" si="0"/>
        <v>150</v>
      </c>
      <c r="F12" s="346">
        <f t="shared" si="0"/>
        <v>234</v>
      </c>
      <c r="G12" s="346">
        <f t="shared" si="0"/>
        <v>0</v>
      </c>
      <c r="H12" s="346">
        <f t="shared" si="0"/>
        <v>0</v>
      </c>
      <c r="I12" s="346">
        <f t="shared" si="0"/>
        <v>10</v>
      </c>
    </row>
    <row r="13" spans="1:9" ht="17" thickBot="1" x14ac:dyDescent="0.25">
      <c r="A13" s="88" t="s">
        <v>928</v>
      </c>
      <c r="B13" s="89"/>
      <c r="C13" s="93">
        <v>1161</v>
      </c>
      <c r="D13" s="93">
        <v>1890</v>
      </c>
      <c r="E13" s="93">
        <v>588</v>
      </c>
      <c r="F13" s="93">
        <v>489</v>
      </c>
      <c r="G13" s="93">
        <v>180</v>
      </c>
      <c r="H13" s="93">
        <v>109</v>
      </c>
      <c r="I13" s="93">
        <v>30</v>
      </c>
    </row>
    <row r="14" spans="1:9" ht="17" thickBot="1" x14ac:dyDescent="0.25"/>
    <row r="15" spans="1:9" ht="17" thickBot="1" x14ac:dyDescent="0.25">
      <c r="A15" s="1727" t="s">
        <v>9011</v>
      </c>
      <c r="B15" s="870"/>
      <c r="C15" s="870">
        <f>SUM(C13-C12)</f>
        <v>768</v>
      </c>
      <c r="D15" s="870">
        <f t="shared" ref="D15:I15" si="1">SUM(D13-D12)</f>
        <v>1230</v>
      </c>
      <c r="E15" s="870">
        <f t="shared" si="1"/>
        <v>438</v>
      </c>
      <c r="F15" s="870">
        <f t="shared" si="1"/>
        <v>255</v>
      </c>
      <c r="G15" s="870">
        <f t="shared" si="1"/>
        <v>180</v>
      </c>
      <c r="H15" s="870">
        <f t="shared" si="1"/>
        <v>109</v>
      </c>
      <c r="I15" s="1728">
        <f t="shared" si="1"/>
        <v>20</v>
      </c>
    </row>
  </sheetData>
  <pageMargins left="0.7" right="0.7" top="0.75" bottom="0.75" header="0.3" footer="0.3"/>
  <pageSetup scale="95" orientation="landscape"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R88"/>
  <sheetViews>
    <sheetView topLeftCell="A58" workbookViewId="0">
      <selection activeCell="B67" sqref="B67"/>
    </sheetView>
  </sheetViews>
  <sheetFormatPr baseColWidth="10" defaultColWidth="8.83203125" defaultRowHeight="16" x14ac:dyDescent="0.2"/>
  <cols>
    <col min="1" max="1" width="13.33203125" style="65" customWidth="1"/>
    <col min="2" max="2" width="25.83203125" style="65" customWidth="1"/>
    <col min="3" max="15" width="10.5" style="65" customWidth="1"/>
    <col min="16" max="16" width="12.83203125" style="65" customWidth="1"/>
    <col min="17" max="17" width="11.6640625" style="65" customWidth="1"/>
    <col min="18" max="252" width="8.83203125" style="65"/>
    <col min="253" max="253" width="11" style="65" customWidth="1"/>
    <col min="254" max="254" width="18.33203125" style="65" customWidth="1"/>
    <col min="255" max="256" width="8.1640625" style="65" customWidth="1"/>
    <col min="257" max="257" width="8.6640625" style="65" customWidth="1"/>
    <col min="258" max="258" width="8.1640625" style="65" customWidth="1"/>
    <col min="259" max="259" width="7.83203125" style="65" customWidth="1"/>
    <col min="260" max="260" width="7.5" style="65" customWidth="1"/>
    <col min="261" max="508" width="8.83203125" style="65"/>
    <col min="509" max="509" width="11" style="65" customWidth="1"/>
    <col min="510" max="510" width="18.33203125" style="65" customWidth="1"/>
    <col min="511" max="512" width="8.1640625" style="65" customWidth="1"/>
    <col min="513" max="513" width="8.6640625" style="65" customWidth="1"/>
    <col min="514" max="514" width="8.1640625" style="65" customWidth="1"/>
    <col min="515" max="515" width="7.83203125" style="65" customWidth="1"/>
    <col min="516" max="516" width="7.5" style="65" customWidth="1"/>
    <col min="517" max="764" width="8.83203125" style="65"/>
    <col min="765" max="765" width="11" style="65" customWidth="1"/>
    <col min="766" max="766" width="18.33203125" style="65" customWidth="1"/>
    <col min="767" max="768" width="8.1640625" style="65" customWidth="1"/>
    <col min="769" max="769" width="8.6640625" style="65" customWidth="1"/>
    <col min="770" max="770" width="8.1640625" style="65" customWidth="1"/>
    <col min="771" max="771" width="7.83203125" style="65" customWidth="1"/>
    <col min="772" max="772" width="7.5" style="65" customWidth="1"/>
    <col min="773" max="1020" width="8.83203125" style="65"/>
    <col min="1021" max="1021" width="11" style="65" customWidth="1"/>
    <col min="1022" max="1022" width="18.33203125" style="65" customWidth="1"/>
    <col min="1023" max="1024" width="8.1640625" style="65" customWidth="1"/>
    <col min="1025" max="1025" width="8.6640625" style="65" customWidth="1"/>
    <col min="1026" max="1026" width="8.1640625" style="65" customWidth="1"/>
    <col min="1027" max="1027" width="7.83203125" style="65" customWidth="1"/>
    <col min="1028" max="1028" width="7.5" style="65" customWidth="1"/>
    <col min="1029" max="1276" width="8.83203125" style="65"/>
    <col min="1277" max="1277" width="11" style="65" customWidth="1"/>
    <col min="1278" max="1278" width="18.33203125" style="65" customWidth="1"/>
    <col min="1279" max="1280" width="8.1640625" style="65" customWidth="1"/>
    <col min="1281" max="1281" width="8.6640625" style="65" customWidth="1"/>
    <col min="1282" max="1282" width="8.1640625" style="65" customWidth="1"/>
    <col min="1283" max="1283" width="7.83203125" style="65" customWidth="1"/>
    <col min="1284" max="1284" width="7.5" style="65" customWidth="1"/>
    <col min="1285" max="1532" width="8.83203125" style="65"/>
    <col min="1533" max="1533" width="11" style="65" customWidth="1"/>
    <col min="1534" max="1534" width="18.33203125" style="65" customWidth="1"/>
    <col min="1535" max="1536" width="8.1640625" style="65" customWidth="1"/>
    <col min="1537" max="1537" width="8.6640625" style="65" customWidth="1"/>
    <col min="1538" max="1538" width="8.1640625" style="65" customWidth="1"/>
    <col min="1539" max="1539" width="7.83203125" style="65" customWidth="1"/>
    <col min="1540" max="1540" width="7.5" style="65" customWidth="1"/>
    <col min="1541" max="1788" width="8.83203125" style="65"/>
    <col min="1789" max="1789" width="11" style="65" customWidth="1"/>
    <col min="1790" max="1790" width="18.33203125" style="65" customWidth="1"/>
    <col min="1791" max="1792" width="8.1640625" style="65" customWidth="1"/>
    <col min="1793" max="1793" width="8.6640625" style="65" customWidth="1"/>
    <col min="1794" max="1794" width="8.1640625" style="65" customWidth="1"/>
    <col min="1795" max="1795" width="7.83203125" style="65" customWidth="1"/>
    <col min="1796" max="1796" width="7.5" style="65" customWidth="1"/>
    <col min="1797" max="2044" width="8.83203125" style="65"/>
    <col min="2045" max="2045" width="11" style="65" customWidth="1"/>
    <col min="2046" max="2046" width="18.33203125" style="65" customWidth="1"/>
    <col min="2047" max="2048" width="8.1640625" style="65" customWidth="1"/>
    <col min="2049" max="2049" width="8.6640625" style="65" customWidth="1"/>
    <col min="2050" max="2050" width="8.1640625" style="65" customWidth="1"/>
    <col min="2051" max="2051" width="7.83203125" style="65" customWidth="1"/>
    <col min="2052" max="2052" width="7.5" style="65" customWidth="1"/>
    <col min="2053" max="2300" width="8.83203125" style="65"/>
    <col min="2301" max="2301" width="11" style="65" customWidth="1"/>
    <col min="2302" max="2302" width="18.33203125" style="65" customWidth="1"/>
    <col min="2303" max="2304" width="8.1640625" style="65" customWidth="1"/>
    <col min="2305" max="2305" width="8.6640625" style="65" customWidth="1"/>
    <col min="2306" max="2306" width="8.1640625" style="65" customWidth="1"/>
    <col min="2307" max="2307" width="7.83203125" style="65" customWidth="1"/>
    <col min="2308" max="2308" width="7.5" style="65" customWidth="1"/>
    <col min="2309" max="2556" width="8.83203125" style="65"/>
    <col min="2557" max="2557" width="11" style="65" customWidth="1"/>
    <col min="2558" max="2558" width="18.33203125" style="65" customWidth="1"/>
    <col min="2559" max="2560" width="8.1640625" style="65" customWidth="1"/>
    <col min="2561" max="2561" width="8.6640625" style="65" customWidth="1"/>
    <col min="2562" max="2562" width="8.1640625" style="65" customWidth="1"/>
    <col min="2563" max="2563" width="7.83203125" style="65" customWidth="1"/>
    <col min="2564" max="2564" width="7.5" style="65" customWidth="1"/>
    <col min="2565" max="2812" width="8.83203125" style="65"/>
    <col min="2813" max="2813" width="11" style="65" customWidth="1"/>
    <col min="2814" max="2814" width="18.33203125" style="65" customWidth="1"/>
    <col min="2815" max="2816" width="8.1640625" style="65" customWidth="1"/>
    <col min="2817" max="2817" width="8.6640625" style="65" customWidth="1"/>
    <col min="2818" max="2818" width="8.1640625" style="65" customWidth="1"/>
    <col min="2819" max="2819" width="7.83203125" style="65" customWidth="1"/>
    <col min="2820" max="2820" width="7.5" style="65" customWidth="1"/>
    <col min="2821" max="3068" width="8.83203125" style="65"/>
    <col min="3069" max="3069" width="11" style="65" customWidth="1"/>
    <col min="3070" max="3070" width="18.33203125" style="65" customWidth="1"/>
    <col min="3071" max="3072" width="8.1640625" style="65" customWidth="1"/>
    <col min="3073" max="3073" width="8.6640625" style="65" customWidth="1"/>
    <col min="3074" max="3074" width="8.1640625" style="65" customWidth="1"/>
    <col min="3075" max="3075" width="7.83203125" style="65" customWidth="1"/>
    <col min="3076" max="3076" width="7.5" style="65" customWidth="1"/>
    <col min="3077" max="3324" width="8.83203125" style="65"/>
    <col min="3325" max="3325" width="11" style="65" customWidth="1"/>
    <col min="3326" max="3326" width="18.33203125" style="65" customWidth="1"/>
    <col min="3327" max="3328" width="8.1640625" style="65" customWidth="1"/>
    <col min="3329" max="3329" width="8.6640625" style="65" customWidth="1"/>
    <col min="3330" max="3330" width="8.1640625" style="65" customWidth="1"/>
    <col min="3331" max="3331" width="7.83203125" style="65" customWidth="1"/>
    <col min="3332" max="3332" width="7.5" style="65" customWidth="1"/>
    <col min="3333" max="3580" width="8.83203125" style="65"/>
    <col min="3581" max="3581" width="11" style="65" customWidth="1"/>
    <col min="3582" max="3582" width="18.33203125" style="65" customWidth="1"/>
    <col min="3583" max="3584" width="8.1640625" style="65" customWidth="1"/>
    <col min="3585" max="3585" width="8.6640625" style="65" customWidth="1"/>
    <col min="3586" max="3586" width="8.1640625" style="65" customWidth="1"/>
    <col min="3587" max="3587" width="7.83203125" style="65" customWidth="1"/>
    <col min="3588" max="3588" width="7.5" style="65" customWidth="1"/>
    <col min="3589" max="3836" width="8.83203125" style="65"/>
    <col min="3837" max="3837" width="11" style="65" customWidth="1"/>
    <col min="3838" max="3838" width="18.33203125" style="65" customWidth="1"/>
    <col min="3839" max="3840" width="8.1640625" style="65" customWidth="1"/>
    <col min="3841" max="3841" width="8.6640625" style="65" customWidth="1"/>
    <col min="3842" max="3842" width="8.1640625" style="65" customWidth="1"/>
    <col min="3843" max="3843" width="7.83203125" style="65" customWidth="1"/>
    <col min="3844" max="3844" width="7.5" style="65" customWidth="1"/>
    <col min="3845" max="4092" width="8.83203125" style="65"/>
    <col min="4093" max="4093" width="11" style="65" customWidth="1"/>
    <col min="4094" max="4094" width="18.33203125" style="65" customWidth="1"/>
    <col min="4095" max="4096" width="8.1640625" style="65" customWidth="1"/>
    <col min="4097" max="4097" width="8.6640625" style="65" customWidth="1"/>
    <col min="4098" max="4098" width="8.1640625" style="65" customWidth="1"/>
    <col min="4099" max="4099" width="7.83203125" style="65" customWidth="1"/>
    <col min="4100" max="4100" width="7.5" style="65" customWidth="1"/>
    <col min="4101" max="4348" width="8.83203125" style="65"/>
    <col min="4349" max="4349" width="11" style="65" customWidth="1"/>
    <col min="4350" max="4350" width="18.33203125" style="65" customWidth="1"/>
    <col min="4351" max="4352" width="8.1640625" style="65" customWidth="1"/>
    <col min="4353" max="4353" width="8.6640625" style="65" customWidth="1"/>
    <col min="4354" max="4354" width="8.1640625" style="65" customWidth="1"/>
    <col min="4355" max="4355" width="7.83203125" style="65" customWidth="1"/>
    <col min="4356" max="4356" width="7.5" style="65" customWidth="1"/>
    <col min="4357" max="4604" width="8.83203125" style="65"/>
    <col min="4605" max="4605" width="11" style="65" customWidth="1"/>
    <col min="4606" max="4606" width="18.33203125" style="65" customWidth="1"/>
    <col min="4607" max="4608" width="8.1640625" style="65" customWidth="1"/>
    <col min="4609" max="4609" width="8.6640625" style="65" customWidth="1"/>
    <col min="4610" max="4610" width="8.1640625" style="65" customWidth="1"/>
    <col min="4611" max="4611" width="7.83203125" style="65" customWidth="1"/>
    <col min="4612" max="4612" width="7.5" style="65" customWidth="1"/>
    <col min="4613" max="4860" width="8.83203125" style="65"/>
    <col min="4861" max="4861" width="11" style="65" customWidth="1"/>
    <col min="4862" max="4862" width="18.33203125" style="65" customWidth="1"/>
    <col min="4863" max="4864" width="8.1640625" style="65" customWidth="1"/>
    <col min="4865" max="4865" width="8.6640625" style="65" customWidth="1"/>
    <col min="4866" max="4866" width="8.1640625" style="65" customWidth="1"/>
    <col min="4867" max="4867" width="7.83203125" style="65" customWidth="1"/>
    <col min="4868" max="4868" width="7.5" style="65" customWidth="1"/>
    <col min="4869" max="5116" width="8.83203125" style="65"/>
    <col min="5117" max="5117" width="11" style="65" customWidth="1"/>
    <col min="5118" max="5118" width="18.33203125" style="65" customWidth="1"/>
    <col min="5119" max="5120" width="8.1640625" style="65" customWidth="1"/>
    <col min="5121" max="5121" width="8.6640625" style="65" customWidth="1"/>
    <col min="5122" max="5122" width="8.1640625" style="65" customWidth="1"/>
    <col min="5123" max="5123" width="7.83203125" style="65" customWidth="1"/>
    <col min="5124" max="5124" width="7.5" style="65" customWidth="1"/>
    <col min="5125" max="5372" width="8.83203125" style="65"/>
    <col min="5373" max="5373" width="11" style="65" customWidth="1"/>
    <col min="5374" max="5374" width="18.33203125" style="65" customWidth="1"/>
    <col min="5375" max="5376" width="8.1640625" style="65" customWidth="1"/>
    <col min="5377" max="5377" width="8.6640625" style="65" customWidth="1"/>
    <col min="5378" max="5378" width="8.1640625" style="65" customWidth="1"/>
    <col min="5379" max="5379" width="7.83203125" style="65" customWidth="1"/>
    <col min="5380" max="5380" width="7.5" style="65" customWidth="1"/>
    <col min="5381" max="5628" width="8.83203125" style="65"/>
    <col min="5629" max="5629" width="11" style="65" customWidth="1"/>
    <col min="5630" max="5630" width="18.33203125" style="65" customWidth="1"/>
    <col min="5631" max="5632" width="8.1640625" style="65" customWidth="1"/>
    <col min="5633" max="5633" width="8.6640625" style="65" customWidth="1"/>
    <col min="5634" max="5634" width="8.1640625" style="65" customWidth="1"/>
    <col min="5635" max="5635" width="7.83203125" style="65" customWidth="1"/>
    <col min="5636" max="5636" width="7.5" style="65" customWidth="1"/>
    <col min="5637" max="5884" width="8.83203125" style="65"/>
    <col min="5885" max="5885" width="11" style="65" customWidth="1"/>
    <col min="5886" max="5886" width="18.33203125" style="65" customWidth="1"/>
    <col min="5887" max="5888" width="8.1640625" style="65" customWidth="1"/>
    <col min="5889" max="5889" width="8.6640625" style="65" customWidth="1"/>
    <col min="5890" max="5890" width="8.1640625" style="65" customWidth="1"/>
    <col min="5891" max="5891" width="7.83203125" style="65" customWidth="1"/>
    <col min="5892" max="5892" width="7.5" style="65" customWidth="1"/>
    <col min="5893" max="6140" width="8.83203125" style="65"/>
    <col min="6141" max="6141" width="11" style="65" customWidth="1"/>
    <col min="6142" max="6142" width="18.33203125" style="65" customWidth="1"/>
    <col min="6143" max="6144" width="8.1640625" style="65" customWidth="1"/>
    <col min="6145" max="6145" width="8.6640625" style="65" customWidth="1"/>
    <col min="6146" max="6146" width="8.1640625" style="65" customWidth="1"/>
    <col min="6147" max="6147" width="7.83203125" style="65" customWidth="1"/>
    <col min="6148" max="6148" width="7.5" style="65" customWidth="1"/>
    <col min="6149" max="6396" width="8.83203125" style="65"/>
    <col min="6397" max="6397" width="11" style="65" customWidth="1"/>
    <col min="6398" max="6398" width="18.33203125" style="65" customWidth="1"/>
    <col min="6399" max="6400" width="8.1640625" style="65" customWidth="1"/>
    <col min="6401" max="6401" width="8.6640625" style="65" customWidth="1"/>
    <col min="6402" max="6402" width="8.1640625" style="65" customWidth="1"/>
    <col min="6403" max="6403" width="7.83203125" style="65" customWidth="1"/>
    <col min="6404" max="6404" width="7.5" style="65" customWidth="1"/>
    <col min="6405" max="6652" width="8.83203125" style="65"/>
    <col min="6653" max="6653" width="11" style="65" customWidth="1"/>
    <col min="6654" max="6654" width="18.33203125" style="65" customWidth="1"/>
    <col min="6655" max="6656" width="8.1640625" style="65" customWidth="1"/>
    <col min="6657" max="6657" width="8.6640625" style="65" customWidth="1"/>
    <col min="6658" max="6658" width="8.1640625" style="65" customWidth="1"/>
    <col min="6659" max="6659" width="7.83203125" style="65" customWidth="1"/>
    <col min="6660" max="6660" width="7.5" style="65" customWidth="1"/>
    <col min="6661" max="6908" width="8.83203125" style="65"/>
    <col min="6909" max="6909" width="11" style="65" customWidth="1"/>
    <col min="6910" max="6910" width="18.33203125" style="65" customWidth="1"/>
    <col min="6911" max="6912" width="8.1640625" style="65" customWidth="1"/>
    <col min="6913" max="6913" width="8.6640625" style="65" customWidth="1"/>
    <col min="6914" max="6914" width="8.1640625" style="65" customWidth="1"/>
    <col min="6915" max="6915" width="7.83203125" style="65" customWidth="1"/>
    <col min="6916" max="6916" width="7.5" style="65" customWidth="1"/>
    <col min="6917" max="7164" width="8.83203125" style="65"/>
    <col min="7165" max="7165" width="11" style="65" customWidth="1"/>
    <col min="7166" max="7166" width="18.33203125" style="65" customWidth="1"/>
    <col min="7167" max="7168" width="8.1640625" style="65" customWidth="1"/>
    <col min="7169" max="7169" width="8.6640625" style="65" customWidth="1"/>
    <col min="7170" max="7170" width="8.1640625" style="65" customWidth="1"/>
    <col min="7171" max="7171" width="7.83203125" style="65" customWidth="1"/>
    <col min="7172" max="7172" width="7.5" style="65" customWidth="1"/>
    <col min="7173" max="7420" width="8.83203125" style="65"/>
    <col min="7421" max="7421" width="11" style="65" customWidth="1"/>
    <col min="7422" max="7422" width="18.33203125" style="65" customWidth="1"/>
    <col min="7423" max="7424" width="8.1640625" style="65" customWidth="1"/>
    <col min="7425" max="7425" width="8.6640625" style="65" customWidth="1"/>
    <col min="7426" max="7426" width="8.1640625" style="65" customWidth="1"/>
    <col min="7427" max="7427" width="7.83203125" style="65" customWidth="1"/>
    <col min="7428" max="7428" width="7.5" style="65" customWidth="1"/>
    <col min="7429" max="7676" width="8.83203125" style="65"/>
    <col min="7677" max="7677" width="11" style="65" customWidth="1"/>
    <col min="7678" max="7678" width="18.33203125" style="65" customWidth="1"/>
    <col min="7679" max="7680" width="8.1640625" style="65" customWidth="1"/>
    <col min="7681" max="7681" width="8.6640625" style="65" customWidth="1"/>
    <col min="7682" max="7682" width="8.1640625" style="65" customWidth="1"/>
    <col min="7683" max="7683" width="7.83203125" style="65" customWidth="1"/>
    <col min="7684" max="7684" width="7.5" style="65" customWidth="1"/>
    <col min="7685" max="7932" width="8.83203125" style="65"/>
    <col min="7933" max="7933" width="11" style="65" customWidth="1"/>
    <col min="7934" max="7934" width="18.33203125" style="65" customWidth="1"/>
    <col min="7935" max="7936" width="8.1640625" style="65" customWidth="1"/>
    <col min="7937" max="7937" width="8.6640625" style="65" customWidth="1"/>
    <col min="7938" max="7938" width="8.1640625" style="65" customWidth="1"/>
    <col min="7939" max="7939" width="7.83203125" style="65" customWidth="1"/>
    <col min="7940" max="7940" width="7.5" style="65" customWidth="1"/>
    <col min="7941" max="8188" width="8.83203125" style="65"/>
    <col min="8189" max="8189" width="11" style="65" customWidth="1"/>
    <col min="8190" max="8190" width="18.33203125" style="65" customWidth="1"/>
    <col min="8191" max="8192" width="8.1640625" style="65" customWidth="1"/>
    <col min="8193" max="8193" width="8.6640625" style="65" customWidth="1"/>
    <col min="8194" max="8194" width="8.1640625" style="65" customWidth="1"/>
    <col min="8195" max="8195" width="7.83203125" style="65" customWidth="1"/>
    <col min="8196" max="8196" width="7.5" style="65" customWidth="1"/>
    <col min="8197" max="8444" width="8.83203125" style="65"/>
    <col min="8445" max="8445" width="11" style="65" customWidth="1"/>
    <col min="8446" max="8446" width="18.33203125" style="65" customWidth="1"/>
    <col min="8447" max="8448" width="8.1640625" style="65" customWidth="1"/>
    <col min="8449" max="8449" width="8.6640625" style="65" customWidth="1"/>
    <col min="8450" max="8450" width="8.1640625" style="65" customWidth="1"/>
    <col min="8451" max="8451" width="7.83203125" style="65" customWidth="1"/>
    <col min="8452" max="8452" width="7.5" style="65" customWidth="1"/>
    <col min="8453" max="8700" width="8.83203125" style="65"/>
    <col min="8701" max="8701" width="11" style="65" customWidth="1"/>
    <col min="8702" max="8702" width="18.33203125" style="65" customWidth="1"/>
    <col min="8703" max="8704" width="8.1640625" style="65" customWidth="1"/>
    <col min="8705" max="8705" width="8.6640625" style="65" customWidth="1"/>
    <col min="8706" max="8706" width="8.1640625" style="65" customWidth="1"/>
    <col min="8707" max="8707" width="7.83203125" style="65" customWidth="1"/>
    <col min="8708" max="8708" width="7.5" style="65" customWidth="1"/>
    <col min="8709" max="8956" width="8.83203125" style="65"/>
    <col min="8957" max="8957" width="11" style="65" customWidth="1"/>
    <col min="8958" max="8958" width="18.33203125" style="65" customWidth="1"/>
    <col min="8959" max="8960" width="8.1640625" style="65" customWidth="1"/>
    <col min="8961" max="8961" width="8.6640625" style="65" customWidth="1"/>
    <col min="8962" max="8962" width="8.1640625" style="65" customWidth="1"/>
    <col min="8963" max="8963" width="7.83203125" style="65" customWidth="1"/>
    <col min="8964" max="8964" width="7.5" style="65" customWidth="1"/>
    <col min="8965" max="9212" width="8.83203125" style="65"/>
    <col min="9213" max="9213" width="11" style="65" customWidth="1"/>
    <col min="9214" max="9214" width="18.33203125" style="65" customWidth="1"/>
    <col min="9215" max="9216" width="8.1640625" style="65" customWidth="1"/>
    <col min="9217" max="9217" width="8.6640625" style="65" customWidth="1"/>
    <col min="9218" max="9218" width="8.1640625" style="65" customWidth="1"/>
    <col min="9219" max="9219" width="7.83203125" style="65" customWidth="1"/>
    <col min="9220" max="9220" width="7.5" style="65" customWidth="1"/>
    <col min="9221" max="9468" width="8.83203125" style="65"/>
    <col min="9469" max="9469" width="11" style="65" customWidth="1"/>
    <col min="9470" max="9470" width="18.33203125" style="65" customWidth="1"/>
    <col min="9471" max="9472" width="8.1640625" style="65" customWidth="1"/>
    <col min="9473" max="9473" width="8.6640625" style="65" customWidth="1"/>
    <col min="9474" max="9474" width="8.1640625" style="65" customWidth="1"/>
    <col min="9475" max="9475" width="7.83203125" style="65" customWidth="1"/>
    <col min="9476" max="9476" width="7.5" style="65" customWidth="1"/>
    <col min="9477" max="9724" width="8.83203125" style="65"/>
    <col min="9725" max="9725" width="11" style="65" customWidth="1"/>
    <col min="9726" max="9726" width="18.33203125" style="65" customWidth="1"/>
    <col min="9727" max="9728" width="8.1640625" style="65" customWidth="1"/>
    <col min="9729" max="9729" width="8.6640625" style="65" customWidth="1"/>
    <col min="9730" max="9730" width="8.1640625" style="65" customWidth="1"/>
    <col min="9731" max="9731" width="7.83203125" style="65" customWidth="1"/>
    <col min="9732" max="9732" width="7.5" style="65" customWidth="1"/>
    <col min="9733" max="9980" width="8.83203125" style="65"/>
    <col min="9981" max="9981" width="11" style="65" customWidth="1"/>
    <col min="9982" max="9982" width="18.33203125" style="65" customWidth="1"/>
    <col min="9983" max="9984" width="8.1640625" style="65" customWidth="1"/>
    <col min="9985" max="9985" width="8.6640625" style="65" customWidth="1"/>
    <col min="9986" max="9986" width="8.1640625" style="65" customWidth="1"/>
    <col min="9987" max="9987" width="7.83203125" style="65" customWidth="1"/>
    <col min="9988" max="9988" width="7.5" style="65" customWidth="1"/>
    <col min="9989" max="10236" width="8.83203125" style="65"/>
    <col min="10237" max="10237" width="11" style="65" customWidth="1"/>
    <col min="10238" max="10238" width="18.33203125" style="65" customWidth="1"/>
    <col min="10239" max="10240" width="8.1640625" style="65" customWidth="1"/>
    <col min="10241" max="10241" width="8.6640625" style="65" customWidth="1"/>
    <col min="10242" max="10242" width="8.1640625" style="65" customWidth="1"/>
    <col min="10243" max="10243" width="7.83203125" style="65" customWidth="1"/>
    <col min="10244" max="10244" width="7.5" style="65" customWidth="1"/>
    <col min="10245" max="10492" width="8.83203125" style="65"/>
    <col min="10493" max="10493" width="11" style="65" customWidth="1"/>
    <col min="10494" max="10494" width="18.33203125" style="65" customWidth="1"/>
    <col min="10495" max="10496" width="8.1640625" style="65" customWidth="1"/>
    <col min="10497" max="10497" width="8.6640625" style="65" customWidth="1"/>
    <col min="10498" max="10498" width="8.1640625" style="65" customWidth="1"/>
    <col min="10499" max="10499" width="7.83203125" style="65" customWidth="1"/>
    <col min="10500" max="10500" width="7.5" style="65" customWidth="1"/>
    <col min="10501" max="10748" width="8.83203125" style="65"/>
    <col min="10749" max="10749" width="11" style="65" customWidth="1"/>
    <col min="10750" max="10750" width="18.33203125" style="65" customWidth="1"/>
    <col min="10751" max="10752" width="8.1640625" style="65" customWidth="1"/>
    <col min="10753" max="10753" width="8.6640625" style="65" customWidth="1"/>
    <col min="10754" max="10754" width="8.1640625" style="65" customWidth="1"/>
    <col min="10755" max="10755" width="7.83203125" style="65" customWidth="1"/>
    <col min="10756" max="10756" width="7.5" style="65" customWidth="1"/>
    <col min="10757" max="11004" width="8.83203125" style="65"/>
    <col min="11005" max="11005" width="11" style="65" customWidth="1"/>
    <col min="11006" max="11006" width="18.33203125" style="65" customWidth="1"/>
    <col min="11007" max="11008" width="8.1640625" style="65" customWidth="1"/>
    <col min="11009" max="11009" width="8.6640625" style="65" customWidth="1"/>
    <col min="11010" max="11010" width="8.1640625" style="65" customWidth="1"/>
    <col min="11011" max="11011" width="7.83203125" style="65" customWidth="1"/>
    <col min="11012" max="11012" width="7.5" style="65" customWidth="1"/>
    <col min="11013" max="11260" width="8.83203125" style="65"/>
    <col min="11261" max="11261" width="11" style="65" customWidth="1"/>
    <col min="11262" max="11262" width="18.33203125" style="65" customWidth="1"/>
    <col min="11263" max="11264" width="8.1640625" style="65" customWidth="1"/>
    <col min="11265" max="11265" width="8.6640625" style="65" customWidth="1"/>
    <col min="11266" max="11266" width="8.1640625" style="65" customWidth="1"/>
    <col min="11267" max="11267" width="7.83203125" style="65" customWidth="1"/>
    <col min="11268" max="11268" width="7.5" style="65" customWidth="1"/>
    <col min="11269" max="11516" width="8.83203125" style="65"/>
    <col min="11517" max="11517" width="11" style="65" customWidth="1"/>
    <col min="11518" max="11518" width="18.33203125" style="65" customWidth="1"/>
    <col min="11519" max="11520" width="8.1640625" style="65" customWidth="1"/>
    <col min="11521" max="11521" width="8.6640625" style="65" customWidth="1"/>
    <col min="11522" max="11522" width="8.1640625" style="65" customWidth="1"/>
    <col min="11523" max="11523" width="7.83203125" style="65" customWidth="1"/>
    <col min="11524" max="11524" width="7.5" style="65" customWidth="1"/>
    <col min="11525" max="11772" width="8.83203125" style="65"/>
    <col min="11773" max="11773" width="11" style="65" customWidth="1"/>
    <col min="11774" max="11774" width="18.33203125" style="65" customWidth="1"/>
    <col min="11775" max="11776" width="8.1640625" style="65" customWidth="1"/>
    <col min="11777" max="11777" width="8.6640625" style="65" customWidth="1"/>
    <col min="11778" max="11778" width="8.1640625" style="65" customWidth="1"/>
    <col min="11779" max="11779" width="7.83203125" style="65" customWidth="1"/>
    <col min="11780" max="11780" width="7.5" style="65" customWidth="1"/>
    <col min="11781" max="12028" width="8.83203125" style="65"/>
    <col min="12029" max="12029" width="11" style="65" customWidth="1"/>
    <col min="12030" max="12030" width="18.33203125" style="65" customWidth="1"/>
    <col min="12031" max="12032" width="8.1640625" style="65" customWidth="1"/>
    <col min="12033" max="12033" width="8.6640625" style="65" customWidth="1"/>
    <col min="12034" max="12034" width="8.1640625" style="65" customWidth="1"/>
    <col min="12035" max="12035" width="7.83203125" style="65" customWidth="1"/>
    <col min="12036" max="12036" width="7.5" style="65" customWidth="1"/>
    <col min="12037" max="12284" width="8.83203125" style="65"/>
    <col min="12285" max="12285" width="11" style="65" customWidth="1"/>
    <col min="12286" max="12286" width="18.33203125" style="65" customWidth="1"/>
    <col min="12287" max="12288" width="8.1640625" style="65" customWidth="1"/>
    <col min="12289" max="12289" width="8.6640625" style="65" customWidth="1"/>
    <col min="12290" max="12290" width="8.1640625" style="65" customWidth="1"/>
    <col min="12291" max="12291" width="7.83203125" style="65" customWidth="1"/>
    <col min="12292" max="12292" width="7.5" style="65" customWidth="1"/>
    <col min="12293" max="12540" width="8.83203125" style="65"/>
    <col min="12541" max="12541" width="11" style="65" customWidth="1"/>
    <col min="12542" max="12542" width="18.33203125" style="65" customWidth="1"/>
    <col min="12543" max="12544" width="8.1640625" style="65" customWidth="1"/>
    <col min="12545" max="12545" width="8.6640625" style="65" customWidth="1"/>
    <col min="12546" max="12546" width="8.1640625" style="65" customWidth="1"/>
    <col min="12547" max="12547" width="7.83203125" style="65" customWidth="1"/>
    <col min="12548" max="12548" width="7.5" style="65" customWidth="1"/>
    <col min="12549" max="12796" width="8.83203125" style="65"/>
    <col min="12797" max="12797" width="11" style="65" customWidth="1"/>
    <col min="12798" max="12798" width="18.33203125" style="65" customWidth="1"/>
    <col min="12799" max="12800" width="8.1640625" style="65" customWidth="1"/>
    <col min="12801" max="12801" width="8.6640625" style="65" customWidth="1"/>
    <col min="12802" max="12802" width="8.1640625" style="65" customWidth="1"/>
    <col min="12803" max="12803" width="7.83203125" style="65" customWidth="1"/>
    <col min="12804" max="12804" width="7.5" style="65" customWidth="1"/>
    <col min="12805" max="13052" width="8.83203125" style="65"/>
    <col min="13053" max="13053" width="11" style="65" customWidth="1"/>
    <col min="13054" max="13054" width="18.33203125" style="65" customWidth="1"/>
    <col min="13055" max="13056" width="8.1640625" style="65" customWidth="1"/>
    <col min="13057" max="13057" width="8.6640625" style="65" customWidth="1"/>
    <col min="13058" max="13058" width="8.1640625" style="65" customWidth="1"/>
    <col min="13059" max="13059" width="7.83203125" style="65" customWidth="1"/>
    <col min="13060" max="13060" width="7.5" style="65" customWidth="1"/>
    <col min="13061" max="13308" width="8.83203125" style="65"/>
    <col min="13309" max="13309" width="11" style="65" customWidth="1"/>
    <col min="13310" max="13310" width="18.33203125" style="65" customWidth="1"/>
    <col min="13311" max="13312" width="8.1640625" style="65" customWidth="1"/>
    <col min="13313" max="13313" width="8.6640625" style="65" customWidth="1"/>
    <col min="13314" max="13314" width="8.1640625" style="65" customWidth="1"/>
    <col min="13315" max="13315" width="7.83203125" style="65" customWidth="1"/>
    <col min="13316" max="13316" width="7.5" style="65" customWidth="1"/>
    <col min="13317" max="13564" width="8.83203125" style="65"/>
    <col min="13565" max="13565" width="11" style="65" customWidth="1"/>
    <col min="13566" max="13566" width="18.33203125" style="65" customWidth="1"/>
    <col min="13567" max="13568" width="8.1640625" style="65" customWidth="1"/>
    <col min="13569" max="13569" width="8.6640625" style="65" customWidth="1"/>
    <col min="13570" max="13570" width="8.1640625" style="65" customWidth="1"/>
    <col min="13571" max="13571" width="7.83203125" style="65" customWidth="1"/>
    <col min="13572" max="13572" width="7.5" style="65" customWidth="1"/>
    <col min="13573" max="13820" width="8.83203125" style="65"/>
    <col min="13821" max="13821" width="11" style="65" customWidth="1"/>
    <col min="13822" max="13822" width="18.33203125" style="65" customWidth="1"/>
    <col min="13823" max="13824" width="8.1640625" style="65" customWidth="1"/>
    <col min="13825" max="13825" width="8.6640625" style="65" customWidth="1"/>
    <col min="13826" max="13826" width="8.1640625" style="65" customWidth="1"/>
    <col min="13827" max="13827" width="7.83203125" style="65" customWidth="1"/>
    <col min="13828" max="13828" width="7.5" style="65" customWidth="1"/>
    <col min="13829" max="14076" width="8.83203125" style="65"/>
    <col min="14077" max="14077" width="11" style="65" customWidth="1"/>
    <col min="14078" max="14078" width="18.33203125" style="65" customWidth="1"/>
    <col min="14079" max="14080" width="8.1640625" style="65" customWidth="1"/>
    <col min="14081" max="14081" width="8.6640625" style="65" customWidth="1"/>
    <col min="14082" max="14082" width="8.1640625" style="65" customWidth="1"/>
    <col min="14083" max="14083" width="7.83203125" style="65" customWidth="1"/>
    <col min="14084" max="14084" width="7.5" style="65" customWidth="1"/>
    <col min="14085" max="14332" width="8.83203125" style="65"/>
    <col min="14333" max="14333" width="11" style="65" customWidth="1"/>
    <col min="14334" max="14334" width="18.33203125" style="65" customWidth="1"/>
    <col min="14335" max="14336" width="8.1640625" style="65" customWidth="1"/>
    <col min="14337" max="14337" width="8.6640625" style="65" customWidth="1"/>
    <col min="14338" max="14338" width="8.1640625" style="65" customWidth="1"/>
    <col min="14339" max="14339" width="7.83203125" style="65" customWidth="1"/>
    <col min="14340" max="14340" width="7.5" style="65" customWidth="1"/>
    <col min="14341" max="14588" width="8.83203125" style="65"/>
    <col min="14589" max="14589" width="11" style="65" customWidth="1"/>
    <col min="14590" max="14590" width="18.33203125" style="65" customWidth="1"/>
    <col min="14591" max="14592" width="8.1640625" style="65" customWidth="1"/>
    <col min="14593" max="14593" width="8.6640625" style="65" customWidth="1"/>
    <col min="14594" max="14594" width="8.1640625" style="65" customWidth="1"/>
    <col min="14595" max="14595" width="7.83203125" style="65" customWidth="1"/>
    <col min="14596" max="14596" width="7.5" style="65" customWidth="1"/>
    <col min="14597" max="14844" width="8.83203125" style="65"/>
    <col min="14845" max="14845" width="11" style="65" customWidth="1"/>
    <col min="14846" max="14846" width="18.33203125" style="65" customWidth="1"/>
    <col min="14847" max="14848" width="8.1640625" style="65" customWidth="1"/>
    <col min="14849" max="14849" width="8.6640625" style="65" customWidth="1"/>
    <col min="14850" max="14850" width="8.1640625" style="65" customWidth="1"/>
    <col min="14851" max="14851" width="7.83203125" style="65" customWidth="1"/>
    <col min="14852" max="14852" width="7.5" style="65" customWidth="1"/>
    <col min="14853" max="15100" width="8.83203125" style="65"/>
    <col min="15101" max="15101" width="11" style="65" customWidth="1"/>
    <col min="15102" max="15102" width="18.33203125" style="65" customWidth="1"/>
    <col min="15103" max="15104" width="8.1640625" style="65" customWidth="1"/>
    <col min="15105" max="15105" width="8.6640625" style="65" customWidth="1"/>
    <col min="15106" max="15106" width="8.1640625" style="65" customWidth="1"/>
    <col min="15107" max="15107" width="7.83203125" style="65" customWidth="1"/>
    <col min="15108" max="15108" width="7.5" style="65" customWidth="1"/>
    <col min="15109" max="15356" width="8.83203125" style="65"/>
    <col min="15357" max="15357" width="11" style="65" customWidth="1"/>
    <col min="15358" max="15358" width="18.33203125" style="65" customWidth="1"/>
    <col min="15359" max="15360" width="8.1640625" style="65" customWidth="1"/>
    <col min="15361" max="15361" width="8.6640625" style="65" customWidth="1"/>
    <col min="15362" max="15362" width="8.1640625" style="65" customWidth="1"/>
    <col min="15363" max="15363" width="7.83203125" style="65" customWidth="1"/>
    <col min="15364" max="15364" width="7.5" style="65" customWidth="1"/>
    <col min="15365" max="15612" width="8.83203125" style="65"/>
    <col min="15613" max="15613" width="11" style="65" customWidth="1"/>
    <col min="15614" max="15614" width="18.33203125" style="65" customWidth="1"/>
    <col min="15615" max="15616" width="8.1640625" style="65" customWidth="1"/>
    <col min="15617" max="15617" width="8.6640625" style="65" customWidth="1"/>
    <col min="15618" max="15618" width="8.1640625" style="65" customWidth="1"/>
    <col min="15619" max="15619" width="7.83203125" style="65" customWidth="1"/>
    <col min="15620" max="15620" width="7.5" style="65" customWidth="1"/>
    <col min="15621" max="15868" width="8.83203125" style="65"/>
    <col min="15869" max="15869" width="11" style="65" customWidth="1"/>
    <col min="15870" max="15870" width="18.33203125" style="65" customWidth="1"/>
    <col min="15871" max="15872" width="8.1640625" style="65" customWidth="1"/>
    <col min="15873" max="15873" width="8.6640625" style="65" customWidth="1"/>
    <col min="15874" max="15874" width="8.1640625" style="65" customWidth="1"/>
    <col min="15875" max="15875" width="7.83203125" style="65" customWidth="1"/>
    <col min="15876" max="15876" width="7.5" style="65" customWidth="1"/>
    <col min="15877" max="16124" width="8.83203125" style="65"/>
    <col min="16125" max="16125" width="11" style="65" customWidth="1"/>
    <col min="16126" max="16126" width="18.33203125" style="65" customWidth="1"/>
    <col min="16127" max="16128" width="8.1640625" style="65" customWidth="1"/>
    <col min="16129" max="16129" width="8.6640625" style="65" customWidth="1"/>
    <col min="16130" max="16130" width="8.1640625" style="65" customWidth="1"/>
    <col min="16131" max="16131" width="7.83203125" style="65" customWidth="1"/>
    <col min="16132" max="16132" width="7.5" style="65" customWidth="1"/>
    <col min="16133" max="16384" width="8.83203125" style="65"/>
  </cols>
  <sheetData>
    <row r="1" spans="1:17" s="58" customFormat="1" x14ac:dyDescent="0.2">
      <c r="A1" s="58" t="s">
        <v>160</v>
      </c>
    </row>
    <row r="3" spans="1:17" s="58" customFormat="1" x14ac:dyDescent="0.2">
      <c r="A3" s="58" t="s">
        <v>954</v>
      </c>
    </row>
    <row r="4" spans="1:17" s="58" customFormat="1" x14ac:dyDescent="0.2">
      <c r="A4" s="58" t="s">
        <v>7281</v>
      </c>
    </row>
    <row r="5" spans="1:17" s="58" customFormat="1" x14ac:dyDescent="0.2">
      <c r="A5" s="58" t="s">
        <v>7484</v>
      </c>
    </row>
    <row r="6" spans="1:17" s="58" customFormat="1" x14ac:dyDescent="0.2">
      <c r="A6" s="58" t="s">
        <v>8643</v>
      </c>
    </row>
    <row r="7" spans="1:17" s="58" customFormat="1" x14ac:dyDescent="0.2">
      <c r="A7" s="58" t="s">
        <v>8725</v>
      </c>
    </row>
    <row r="8" spans="1:17" s="58" customFormat="1" x14ac:dyDescent="0.2">
      <c r="A8" s="58" t="s">
        <v>7277</v>
      </c>
      <c r="C8" s="288">
        <v>200000</v>
      </c>
      <c r="D8" s="288">
        <v>50000</v>
      </c>
      <c r="E8" s="288">
        <v>60000</v>
      </c>
      <c r="F8" s="288">
        <v>255000</v>
      </c>
      <c r="G8" s="288">
        <v>270000</v>
      </c>
      <c r="H8" s="288">
        <v>130000</v>
      </c>
      <c r="I8" s="288">
        <v>50000</v>
      </c>
      <c r="J8" s="288">
        <v>160000</v>
      </c>
      <c r="K8" s="288">
        <v>30000</v>
      </c>
      <c r="L8" s="288"/>
      <c r="M8" s="288">
        <v>580000</v>
      </c>
      <c r="N8" s="288"/>
      <c r="O8" s="288"/>
    </row>
    <row r="9" spans="1:17" s="3" customFormat="1" ht="17" thickBot="1" x14ac:dyDescent="0.25">
      <c r="C9" s="1300">
        <v>6000</v>
      </c>
      <c r="D9" s="1300">
        <v>4250</v>
      </c>
      <c r="E9" s="1300">
        <v>4500</v>
      </c>
      <c r="F9" s="1300">
        <v>20000</v>
      </c>
      <c r="G9" s="1300">
        <v>23000</v>
      </c>
      <c r="H9" s="1300">
        <v>11500</v>
      </c>
      <c r="I9" s="1300">
        <v>4250</v>
      </c>
      <c r="J9" s="1300">
        <v>5000</v>
      </c>
      <c r="K9" s="1300">
        <v>2700</v>
      </c>
      <c r="L9" s="1300"/>
      <c r="M9" s="1300">
        <v>42000</v>
      </c>
      <c r="N9" s="1300"/>
      <c r="O9" s="1300"/>
      <c r="P9" s="1472"/>
    </row>
    <row r="10" spans="1:17" s="58" customFormat="1" ht="17" thickBot="1" x14ac:dyDescent="0.3">
      <c r="A10" s="60" t="s">
        <v>168</v>
      </c>
      <c r="B10" s="61" t="s">
        <v>169</v>
      </c>
      <c r="C10" s="10" t="s">
        <v>26</v>
      </c>
      <c r="D10" s="1148" t="s">
        <v>3</v>
      </c>
      <c r="E10" s="1148" t="s">
        <v>27</v>
      </c>
      <c r="F10" s="1148" t="s">
        <v>10</v>
      </c>
      <c r="G10" s="322" t="s">
        <v>1050</v>
      </c>
      <c r="H10" s="322" t="s">
        <v>2792</v>
      </c>
      <c r="I10" s="1148" t="s">
        <v>18</v>
      </c>
      <c r="J10" s="1148" t="s">
        <v>17</v>
      </c>
      <c r="K10" s="1148" t="s">
        <v>365</v>
      </c>
      <c r="L10" s="1148" t="s">
        <v>4</v>
      </c>
      <c r="M10" s="1148" t="s">
        <v>28</v>
      </c>
      <c r="N10" s="1148" t="s">
        <v>31</v>
      </c>
      <c r="O10" s="322"/>
    </row>
    <row r="11" spans="1:17" s="62" customFormat="1" x14ac:dyDescent="0.25">
      <c r="A11" s="12" t="s">
        <v>7059</v>
      </c>
      <c r="B11" s="13" t="s">
        <v>7064</v>
      </c>
      <c r="C11" s="38">
        <v>56</v>
      </c>
      <c r="D11" s="38">
        <v>56</v>
      </c>
      <c r="E11" s="38">
        <v>102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" t="s">
        <v>989</v>
      </c>
      <c r="Q11" s="3" t="s">
        <v>7279</v>
      </c>
    </row>
    <row r="12" spans="1:17" s="62" customFormat="1" ht="17" thickBot="1" x14ac:dyDescent="0.3">
      <c r="A12" s="76" t="s">
        <v>7199</v>
      </c>
      <c r="B12" s="14" t="s">
        <v>7200</v>
      </c>
      <c r="C12" s="74"/>
      <c r="D12" s="74"/>
      <c r="E12" s="74"/>
      <c r="F12" s="74">
        <v>10</v>
      </c>
      <c r="G12" s="74"/>
      <c r="H12" s="74"/>
      <c r="I12" s="74"/>
      <c r="J12" s="74"/>
      <c r="K12" s="74"/>
      <c r="L12" s="74"/>
      <c r="M12" s="74"/>
      <c r="N12" s="74"/>
      <c r="O12" s="74"/>
      <c r="P12" s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c r="B13" s="54"/>
      <c r="C13" s="64">
        <f>SUM(C11:C12)</f>
        <v>56</v>
      </c>
      <c r="D13" s="64">
        <f t="shared" ref="D13:F13" si="0">SUM(D11:D12)</f>
        <v>56</v>
      </c>
      <c r="E13" s="64">
        <f t="shared" si="0"/>
        <v>102</v>
      </c>
      <c r="F13" s="64">
        <f t="shared" si="0"/>
        <v>10</v>
      </c>
      <c r="G13" s="1137"/>
      <c r="H13" s="1137"/>
      <c r="I13" s="1137"/>
      <c r="J13" s="1137"/>
      <c r="K13" s="1137"/>
      <c r="L13" s="1137"/>
      <c r="M13" s="1137"/>
      <c r="N13" s="1137"/>
      <c r="O13" s="94"/>
      <c r="P13" s="3" t="s">
        <v>8641</v>
      </c>
    </row>
    <row r="14" spans="1:17" s="3" customFormat="1" x14ac:dyDescent="0.25">
      <c r="A14" s="55" t="s">
        <v>7301</v>
      </c>
      <c r="B14" s="53" t="s">
        <v>7310</v>
      </c>
      <c r="C14" s="97"/>
      <c r="D14" s="97"/>
      <c r="E14" s="97"/>
      <c r="F14" s="36">
        <v>6</v>
      </c>
      <c r="G14" s="36">
        <v>23</v>
      </c>
      <c r="H14" s="36">
        <v>15</v>
      </c>
      <c r="I14" s="36"/>
      <c r="J14" s="36"/>
      <c r="K14" s="36"/>
      <c r="L14" s="36"/>
      <c r="M14" s="36"/>
      <c r="N14" s="36"/>
      <c r="O14" s="97"/>
      <c r="P14" s="3" t="s">
        <v>998</v>
      </c>
      <c r="Q14" s="3" t="s">
        <v>7279</v>
      </c>
    </row>
    <row r="15" spans="1:17" s="62" customFormat="1" x14ac:dyDescent="0.25">
      <c r="A15" s="55">
        <v>45178</v>
      </c>
      <c r="B15" s="53" t="s">
        <v>7383</v>
      </c>
      <c r="C15" s="36">
        <v>136</v>
      </c>
      <c r="D15" s="36">
        <v>140</v>
      </c>
      <c r="E15" s="36"/>
      <c r="F15" s="36">
        <v>26</v>
      </c>
      <c r="G15" s="36"/>
      <c r="H15" s="36"/>
      <c r="I15" s="36"/>
      <c r="J15" s="36"/>
      <c r="K15" s="36"/>
      <c r="L15" s="36"/>
      <c r="M15" s="36"/>
      <c r="N15" s="36"/>
      <c r="O15" s="36"/>
      <c r="P15" s="3" t="s">
        <v>998</v>
      </c>
      <c r="Q15" s="3" t="s">
        <v>7279</v>
      </c>
    </row>
    <row r="16" spans="1:17" s="3" customFormat="1" ht="17" thickBot="1" x14ac:dyDescent="0.3">
      <c r="A16" s="55">
        <v>45178</v>
      </c>
      <c r="B16" s="53" t="s">
        <v>7384</v>
      </c>
      <c r="C16" s="36">
        <v>38</v>
      </c>
      <c r="D16" s="36">
        <v>34</v>
      </c>
      <c r="E16" s="97"/>
      <c r="F16" s="36">
        <v>24</v>
      </c>
      <c r="G16" s="97"/>
      <c r="H16" s="97"/>
      <c r="I16" s="97"/>
      <c r="J16" s="97"/>
      <c r="K16" s="97"/>
      <c r="L16" s="97"/>
      <c r="M16" s="97"/>
      <c r="N16" s="97"/>
      <c r="O16" s="97"/>
      <c r="P16" s="3" t="s">
        <v>989</v>
      </c>
      <c r="Q16" s="3" t="s">
        <v>7279</v>
      </c>
    </row>
    <row r="17" spans="1:18" s="62" customFormat="1" ht="17" thickBot="1" x14ac:dyDescent="0.3">
      <c r="A17" s="33" t="s">
        <v>7778</v>
      </c>
      <c r="B17" s="54"/>
      <c r="C17" s="64">
        <f>SUM(C13:C16)</f>
        <v>230</v>
      </c>
      <c r="D17" s="64">
        <f t="shared" ref="D17:O17" si="1">SUM(D13:D16)</f>
        <v>230</v>
      </c>
      <c r="E17" s="64">
        <f t="shared" si="1"/>
        <v>102</v>
      </c>
      <c r="F17" s="64">
        <f t="shared" si="1"/>
        <v>66</v>
      </c>
      <c r="G17" s="64">
        <f t="shared" si="1"/>
        <v>23</v>
      </c>
      <c r="H17" s="64">
        <f t="shared" si="1"/>
        <v>15</v>
      </c>
      <c r="I17" s="64">
        <f t="shared" si="1"/>
        <v>0</v>
      </c>
      <c r="J17" s="64">
        <f t="shared" si="1"/>
        <v>0</v>
      </c>
      <c r="K17" s="64"/>
      <c r="L17" s="64"/>
      <c r="M17" s="64"/>
      <c r="N17" s="64"/>
      <c r="O17" s="64">
        <f t="shared" si="1"/>
        <v>0</v>
      </c>
      <c r="P17" s="3" t="s">
        <v>8642</v>
      </c>
    </row>
    <row r="18" spans="1:18" s="3" customFormat="1" ht="17" thickBot="1" x14ac:dyDescent="0.3">
      <c r="A18" s="55" t="s">
        <v>7489</v>
      </c>
      <c r="B18" s="53" t="s">
        <v>7490</v>
      </c>
      <c r="C18" s="97"/>
      <c r="D18" s="36">
        <v>50</v>
      </c>
      <c r="E18" s="97"/>
      <c r="F18" s="97"/>
      <c r="G18" s="97"/>
      <c r="H18" s="97"/>
      <c r="I18" s="36">
        <v>100</v>
      </c>
      <c r="J18" s="36">
        <v>60</v>
      </c>
      <c r="K18" s="36"/>
      <c r="L18" s="36"/>
      <c r="M18" s="36"/>
      <c r="N18" s="36"/>
      <c r="O18" s="97"/>
      <c r="P18" s="3" t="s">
        <v>989</v>
      </c>
      <c r="Q18" s="3" t="s">
        <v>7279</v>
      </c>
    </row>
    <row r="19" spans="1:18" s="62" customFormat="1" ht="17" thickBot="1" x14ac:dyDescent="0.3">
      <c r="A19" s="33" t="s">
        <v>7779</v>
      </c>
      <c r="B19" s="54"/>
      <c r="C19" s="64">
        <f>SUM(C17:C18)</f>
        <v>230</v>
      </c>
      <c r="D19" s="64">
        <f t="shared" ref="D19:J19" si="2">SUM(D17:D18)</f>
        <v>280</v>
      </c>
      <c r="E19" s="64">
        <f t="shared" si="2"/>
        <v>102</v>
      </c>
      <c r="F19" s="64">
        <f t="shared" si="2"/>
        <v>66</v>
      </c>
      <c r="G19" s="64">
        <f t="shared" si="2"/>
        <v>23</v>
      </c>
      <c r="H19" s="64">
        <f t="shared" si="2"/>
        <v>15</v>
      </c>
      <c r="I19" s="64">
        <f t="shared" si="2"/>
        <v>100</v>
      </c>
      <c r="J19" s="64">
        <f t="shared" si="2"/>
        <v>60</v>
      </c>
      <c r="K19" s="64"/>
      <c r="L19" s="64"/>
      <c r="M19" s="64"/>
      <c r="N19" s="64"/>
      <c r="O19" s="64">
        <f t="shared" ref="O19" si="3">SUM(O15:O18)</f>
        <v>0</v>
      </c>
      <c r="P19" s="3" t="s">
        <v>6790</v>
      </c>
    </row>
    <row r="20" spans="1:18" s="58" customFormat="1" ht="17" thickBot="1" x14ac:dyDescent="0.3">
      <c r="A20" s="55"/>
      <c r="B20" s="192"/>
      <c r="C20" s="1323"/>
      <c r="D20" s="69"/>
      <c r="E20" s="1323"/>
      <c r="F20" s="1323"/>
      <c r="G20" s="1323"/>
      <c r="H20" s="1323"/>
      <c r="I20" s="69"/>
      <c r="J20" s="69"/>
      <c r="K20" s="69"/>
      <c r="L20" s="69"/>
      <c r="M20" s="69"/>
      <c r="N20" s="69"/>
      <c r="O20" s="1323"/>
      <c r="P20" s="3"/>
      <c r="Q20" s="3"/>
    </row>
    <row r="21" spans="1:18" s="68" customFormat="1" ht="17" thickBot="1" x14ac:dyDescent="0.3">
      <c r="A21" s="33" t="s">
        <v>8049</v>
      </c>
      <c r="B21" s="54"/>
      <c r="C21" s="64">
        <f>SUM(C19:C20)</f>
        <v>230</v>
      </c>
      <c r="D21" s="64">
        <f t="shared" ref="D21:O21" si="4">SUM(D19:D20)</f>
        <v>280</v>
      </c>
      <c r="E21" s="64">
        <f t="shared" si="4"/>
        <v>102</v>
      </c>
      <c r="F21" s="64">
        <f t="shared" si="4"/>
        <v>66</v>
      </c>
      <c r="G21" s="64">
        <f t="shared" si="4"/>
        <v>23</v>
      </c>
      <c r="H21" s="64">
        <f t="shared" si="4"/>
        <v>15</v>
      </c>
      <c r="I21" s="64">
        <f t="shared" si="4"/>
        <v>100</v>
      </c>
      <c r="J21" s="64">
        <f t="shared" si="4"/>
        <v>60</v>
      </c>
      <c r="K21" s="64"/>
      <c r="L21" s="64"/>
      <c r="M21" s="64"/>
      <c r="N21" s="64"/>
      <c r="O21" s="64">
        <f t="shared" si="4"/>
        <v>0</v>
      </c>
      <c r="P21" s="103" t="s">
        <v>6790</v>
      </c>
    </row>
    <row r="22" spans="1:18" s="3" customFormat="1" x14ac:dyDescent="0.25">
      <c r="A22" s="55" t="s">
        <v>8054</v>
      </c>
      <c r="B22" s="13" t="s">
        <v>8059</v>
      </c>
      <c r="C22" s="97"/>
      <c r="D22" s="97"/>
      <c r="E22" s="97"/>
      <c r="F22" s="97"/>
      <c r="G22" s="36">
        <v>20</v>
      </c>
      <c r="H22" s="97"/>
      <c r="I22" s="97"/>
      <c r="J22" s="97"/>
      <c r="K22" s="97"/>
      <c r="L22" s="97"/>
      <c r="M22" s="97"/>
      <c r="N22" s="97"/>
      <c r="O22" s="97"/>
      <c r="P22" s="3" t="s">
        <v>989</v>
      </c>
      <c r="Q22" s="3" t="s">
        <v>7279</v>
      </c>
    </row>
    <row r="23" spans="1:18" s="58" customFormat="1" x14ac:dyDescent="0.25">
      <c r="A23" s="55" t="s">
        <v>8146</v>
      </c>
      <c r="B23" s="13" t="s">
        <v>8150</v>
      </c>
      <c r="C23" s="1677"/>
      <c r="D23" s="1677"/>
      <c r="E23" s="1679"/>
      <c r="F23" s="1677"/>
      <c r="G23" s="1679"/>
      <c r="H23" s="1452">
        <v>30</v>
      </c>
      <c r="I23" s="1323"/>
      <c r="J23" s="1323"/>
      <c r="K23" s="1323"/>
      <c r="L23" s="1323"/>
      <c r="M23" s="1323"/>
      <c r="N23" s="1323"/>
      <c r="O23" s="1323"/>
      <c r="P23" s="3" t="s">
        <v>989</v>
      </c>
      <c r="Q23" s="3" t="s">
        <v>7279</v>
      </c>
      <c r="R23" s="764" t="s">
        <v>8637</v>
      </c>
    </row>
    <row r="24" spans="1:18" x14ac:dyDescent="0.2">
      <c r="A24" s="1446" t="s">
        <v>8183</v>
      </c>
      <c r="B24" s="1446" t="s">
        <v>63</v>
      </c>
      <c r="C24" s="1489"/>
      <c r="D24" s="1489"/>
      <c r="E24" s="1489"/>
      <c r="F24" s="1489"/>
      <c r="G24" s="1489"/>
      <c r="H24" s="1446">
        <v>-15</v>
      </c>
      <c r="I24" s="1446"/>
      <c r="J24" s="1446"/>
      <c r="K24" s="1446"/>
      <c r="L24" s="1446"/>
      <c r="M24" s="1446"/>
      <c r="N24" s="1446"/>
      <c r="O24" s="1446"/>
      <c r="P24" s="764" t="s">
        <v>8636</v>
      </c>
      <c r="Q24" s="764"/>
    </row>
    <row r="25" spans="1:18" s="62" customFormat="1" ht="17" thickBot="1" x14ac:dyDescent="0.3">
      <c r="A25" s="38" t="s">
        <v>8205</v>
      </c>
      <c r="B25" s="436" t="s">
        <v>8209</v>
      </c>
      <c r="C25" s="38"/>
      <c r="D25" s="38"/>
      <c r="E25" s="38"/>
      <c r="F25" s="38"/>
      <c r="G25" s="38"/>
      <c r="H25" s="38"/>
      <c r="I25" s="38"/>
      <c r="J25" s="38">
        <v>30</v>
      </c>
      <c r="K25" s="38"/>
      <c r="L25" s="38"/>
      <c r="M25" s="38"/>
      <c r="N25" s="38"/>
      <c r="O25" s="38"/>
      <c r="P25" s="3" t="s">
        <v>998</v>
      </c>
    </row>
    <row r="26" spans="1:18" s="68" customFormat="1" ht="17" thickBot="1" x14ac:dyDescent="0.3">
      <c r="A26" s="33" t="s">
        <v>8633</v>
      </c>
      <c r="B26" s="54"/>
      <c r="C26" s="64">
        <f>SUM(C21:C25)</f>
        <v>230</v>
      </c>
      <c r="D26" s="64">
        <f t="shared" ref="D26:O26" si="5">SUM(D21:D25)</f>
        <v>280</v>
      </c>
      <c r="E26" s="64">
        <f t="shared" si="5"/>
        <v>102</v>
      </c>
      <c r="F26" s="64">
        <f t="shared" si="5"/>
        <v>66</v>
      </c>
      <c r="G26" s="64">
        <f t="shared" si="5"/>
        <v>43</v>
      </c>
      <c r="H26" s="64">
        <f t="shared" si="5"/>
        <v>30</v>
      </c>
      <c r="I26" s="64">
        <f t="shared" si="5"/>
        <v>100</v>
      </c>
      <c r="J26" s="64">
        <f>SUM(J21:J25)</f>
        <v>90</v>
      </c>
      <c r="K26" s="64">
        <f t="shared" si="5"/>
        <v>0</v>
      </c>
      <c r="L26" s="64">
        <f t="shared" si="5"/>
        <v>0</v>
      </c>
      <c r="M26" s="64">
        <f t="shared" si="5"/>
        <v>0</v>
      </c>
      <c r="N26" s="64"/>
      <c r="O26" s="64">
        <f t="shared" si="5"/>
        <v>0</v>
      </c>
      <c r="P26" s="103" t="s">
        <v>8667</v>
      </c>
    </row>
    <row r="27" spans="1:18" s="62" customFormat="1" x14ac:dyDescent="0.25">
      <c r="A27" s="53" t="s">
        <v>8196</v>
      </c>
      <c r="B27" s="436" t="s">
        <v>8244</v>
      </c>
      <c r="C27" s="38"/>
      <c r="D27" s="38">
        <v>88</v>
      </c>
      <c r="E27" s="38"/>
      <c r="F27" s="38"/>
      <c r="G27" s="38"/>
      <c r="H27" s="38"/>
      <c r="I27" s="38"/>
      <c r="J27" s="38">
        <v>30</v>
      </c>
      <c r="K27" s="38"/>
      <c r="L27" s="38"/>
      <c r="M27" s="38"/>
      <c r="N27" s="38"/>
      <c r="O27" s="38"/>
      <c r="P27" s="3" t="s">
        <v>989</v>
      </c>
      <c r="Q27" s="3" t="s">
        <v>7279</v>
      </c>
    </row>
    <row r="28" spans="1:18" s="62" customFormat="1" ht="17" thickBot="1" x14ac:dyDescent="0.3">
      <c r="A28" s="53" t="s">
        <v>8263</v>
      </c>
      <c r="B28" s="436" t="s">
        <v>8264</v>
      </c>
      <c r="C28" s="38"/>
      <c r="D28" s="38">
        <v>8</v>
      </c>
      <c r="E28" s="38"/>
      <c r="F28" s="38">
        <v>32</v>
      </c>
      <c r="G28" s="38"/>
      <c r="H28" s="38"/>
      <c r="I28" s="38"/>
      <c r="J28" s="38"/>
      <c r="K28" s="38"/>
      <c r="L28" s="38"/>
      <c r="M28" s="38"/>
      <c r="N28" s="38"/>
      <c r="O28" s="38"/>
      <c r="P28" s="3" t="s">
        <v>998</v>
      </c>
    </row>
    <row r="29" spans="1:18" s="68" customFormat="1" ht="17" thickBot="1" x14ac:dyDescent="0.3">
      <c r="A29" s="33" t="s">
        <v>8634</v>
      </c>
      <c r="B29" s="54"/>
      <c r="C29" s="64">
        <f>SUM(C26:C28)</f>
        <v>230</v>
      </c>
      <c r="D29" s="64">
        <f t="shared" ref="D29:O29" si="6">SUM(D26:D28)</f>
        <v>376</v>
      </c>
      <c r="E29" s="64">
        <f t="shared" si="6"/>
        <v>102</v>
      </c>
      <c r="F29" s="64">
        <f t="shared" si="6"/>
        <v>98</v>
      </c>
      <c r="G29" s="64">
        <f t="shared" si="6"/>
        <v>43</v>
      </c>
      <c r="H29" s="64">
        <f t="shared" si="6"/>
        <v>30</v>
      </c>
      <c r="I29" s="64">
        <f t="shared" si="6"/>
        <v>100</v>
      </c>
      <c r="J29" s="64">
        <f t="shared" si="6"/>
        <v>120</v>
      </c>
      <c r="K29" s="64">
        <f t="shared" si="6"/>
        <v>0</v>
      </c>
      <c r="L29" s="64">
        <f t="shared" si="6"/>
        <v>0</v>
      </c>
      <c r="M29" s="64">
        <f t="shared" si="6"/>
        <v>0</v>
      </c>
      <c r="N29" s="64"/>
      <c r="O29" s="64">
        <f t="shared" si="6"/>
        <v>0</v>
      </c>
      <c r="P29" s="103" t="s">
        <v>8274</v>
      </c>
    </row>
    <row r="30" spans="1:18" s="62" customFormat="1" x14ac:dyDescent="0.25">
      <c r="A30" s="53" t="s">
        <v>8423</v>
      </c>
      <c r="B30" s="436" t="s">
        <v>6189</v>
      </c>
      <c r="C30" s="38"/>
      <c r="D30" s="38">
        <v>84</v>
      </c>
      <c r="E30" s="38">
        <v>50</v>
      </c>
      <c r="F30" s="38">
        <v>20</v>
      </c>
      <c r="G30" s="38"/>
      <c r="H30" s="38"/>
      <c r="I30" s="108">
        <v>60</v>
      </c>
      <c r="J30" s="38"/>
      <c r="K30" s="38"/>
      <c r="L30" s="38"/>
      <c r="M30" s="38"/>
      <c r="N30" s="38"/>
      <c r="O30" s="38"/>
      <c r="P30" s="3" t="s">
        <v>989</v>
      </c>
    </row>
    <row r="31" spans="1:18" s="62" customFormat="1" x14ac:dyDescent="0.25">
      <c r="A31" s="55" t="s">
        <v>8425</v>
      </c>
      <c r="B31" s="13" t="s">
        <v>6189</v>
      </c>
      <c r="C31" s="38"/>
      <c r="D31" s="38"/>
      <c r="E31" s="38"/>
      <c r="F31" s="38"/>
      <c r="G31" s="38">
        <v>50</v>
      </c>
      <c r="H31" s="38"/>
      <c r="I31" s="108"/>
      <c r="J31" s="38"/>
      <c r="K31" s="38"/>
      <c r="L31" s="38"/>
      <c r="M31" s="38"/>
      <c r="N31" s="38"/>
      <c r="O31" s="38"/>
      <c r="P31" s="3" t="s">
        <v>998</v>
      </c>
    </row>
    <row r="32" spans="1:18" s="62" customFormat="1" x14ac:dyDescent="0.25">
      <c r="A32" s="55" t="s">
        <v>8433</v>
      </c>
      <c r="B32" s="436" t="s">
        <v>8434</v>
      </c>
      <c r="C32" s="38">
        <v>24</v>
      </c>
      <c r="D32" s="38"/>
      <c r="E32" s="38"/>
      <c r="F32" s="38"/>
      <c r="G32" s="38"/>
      <c r="H32" s="38"/>
      <c r="I32" s="108"/>
      <c r="J32" s="38">
        <v>60</v>
      </c>
      <c r="K32" s="38">
        <v>160</v>
      </c>
      <c r="L32" s="38"/>
      <c r="M32" s="38"/>
      <c r="N32" s="38"/>
      <c r="O32" s="38"/>
      <c r="P32" s="3" t="s">
        <v>989</v>
      </c>
    </row>
    <row r="33" spans="1:17" s="3" customFormat="1" x14ac:dyDescent="0.25">
      <c r="A33" s="35">
        <v>45537</v>
      </c>
      <c r="B33" s="53" t="s">
        <v>6189</v>
      </c>
      <c r="C33" s="38">
        <v>26</v>
      </c>
      <c r="D33" s="38">
        <v>9</v>
      </c>
      <c r="E33" s="38">
        <v>17</v>
      </c>
      <c r="F33" s="38">
        <v>10</v>
      </c>
      <c r="G33" s="108"/>
      <c r="H33" s="38">
        <v>35</v>
      </c>
      <c r="I33" s="108">
        <v>9</v>
      </c>
      <c r="J33" s="108"/>
      <c r="K33" s="108">
        <v>30</v>
      </c>
      <c r="L33" s="108">
        <v>160</v>
      </c>
      <c r="M33" s="38"/>
      <c r="N33" s="38"/>
      <c r="O33" s="108"/>
      <c r="P33" s="3" t="s">
        <v>989</v>
      </c>
      <c r="Q33" s="3" t="s">
        <v>6575</v>
      </c>
    </row>
    <row r="34" spans="1:17" x14ac:dyDescent="0.25">
      <c r="A34" s="1450" t="s">
        <v>8529</v>
      </c>
      <c r="B34" s="1471" t="s">
        <v>63</v>
      </c>
      <c r="C34" s="1446"/>
      <c r="D34" s="1489"/>
      <c r="E34" s="1489"/>
      <c r="F34" s="1489"/>
      <c r="G34" s="1446"/>
      <c r="H34" s="1489"/>
      <c r="I34" s="1489"/>
      <c r="J34" s="1489"/>
      <c r="K34" s="1446"/>
      <c r="L34" s="1446">
        <v>-160</v>
      </c>
      <c r="M34" s="1446"/>
      <c r="N34" s="1446"/>
      <c r="O34" s="1446"/>
      <c r="P34" s="764" t="s">
        <v>8636</v>
      </c>
      <c r="Q34" s="764"/>
    </row>
    <row r="35" spans="1:17" s="62" customFormat="1" x14ac:dyDescent="0.25">
      <c r="A35" s="37" t="s">
        <v>8559</v>
      </c>
      <c r="B35" s="75" t="s">
        <v>6189</v>
      </c>
      <c r="C35" s="38">
        <v>14</v>
      </c>
      <c r="D35" s="38"/>
      <c r="E35" s="38"/>
      <c r="F35" s="38"/>
      <c r="G35" s="38">
        <v>50</v>
      </c>
      <c r="H35" s="38"/>
      <c r="I35" s="38"/>
      <c r="J35" s="38"/>
      <c r="K35" s="38"/>
      <c r="L35" s="38"/>
      <c r="M35" s="38"/>
      <c r="N35" s="38"/>
      <c r="O35" s="38"/>
      <c r="P35" s="3" t="s">
        <v>998</v>
      </c>
    </row>
    <row r="36" spans="1:17" x14ac:dyDescent="0.25">
      <c r="A36" s="1450" t="s">
        <v>8559</v>
      </c>
      <c r="B36" s="1471" t="s">
        <v>63</v>
      </c>
      <c r="C36" s="84"/>
      <c r="D36" s="1341"/>
      <c r="E36" s="1341"/>
      <c r="F36" s="1341"/>
      <c r="G36" s="1341"/>
      <c r="H36" s="1341"/>
      <c r="I36" s="1341"/>
      <c r="J36" s="1341"/>
      <c r="K36" s="1446">
        <v>-30</v>
      </c>
      <c r="L36" s="84"/>
      <c r="M36" s="84"/>
      <c r="N36" s="84"/>
      <c r="O36" s="84"/>
      <c r="P36" s="764" t="s">
        <v>8636</v>
      </c>
    </row>
    <row r="37" spans="1:17" s="3" customFormat="1" ht="17" thickBot="1" x14ac:dyDescent="0.3">
      <c r="A37" s="37" t="s">
        <v>8570</v>
      </c>
      <c r="B37" s="436" t="s">
        <v>8572</v>
      </c>
      <c r="C37" s="38">
        <v>228</v>
      </c>
      <c r="D37" s="38">
        <v>336</v>
      </c>
      <c r="E37" s="108"/>
      <c r="F37" s="38">
        <v>130</v>
      </c>
      <c r="G37" s="108"/>
      <c r="H37" s="38">
        <v>3</v>
      </c>
      <c r="I37" s="108"/>
      <c r="J37" s="108"/>
      <c r="K37" s="108"/>
      <c r="L37" s="108"/>
      <c r="M37" s="38">
        <v>20</v>
      </c>
      <c r="N37" s="38"/>
      <c r="O37" s="108"/>
      <c r="P37" s="3" t="s">
        <v>1025</v>
      </c>
    </row>
    <row r="38" spans="1:17" s="68" customFormat="1" ht="17" thickBot="1" x14ac:dyDescent="0.3">
      <c r="A38" s="33" t="s">
        <v>8635</v>
      </c>
      <c r="B38" s="54"/>
      <c r="C38" s="64">
        <f t="shared" ref="C38:M38" si="7">SUM(C29:C37)</f>
        <v>522</v>
      </c>
      <c r="D38" s="64">
        <f t="shared" si="7"/>
        <v>805</v>
      </c>
      <c r="E38" s="64">
        <f t="shared" si="7"/>
        <v>169</v>
      </c>
      <c r="F38" s="64">
        <f t="shared" si="7"/>
        <v>258</v>
      </c>
      <c r="G38" s="64">
        <f t="shared" si="7"/>
        <v>143</v>
      </c>
      <c r="H38" s="64">
        <f t="shared" si="7"/>
        <v>68</v>
      </c>
      <c r="I38" s="64">
        <f t="shared" si="7"/>
        <v>169</v>
      </c>
      <c r="J38" s="64">
        <f t="shared" si="7"/>
        <v>180</v>
      </c>
      <c r="K38" s="64">
        <f t="shared" si="7"/>
        <v>160</v>
      </c>
      <c r="L38" s="64">
        <f t="shared" si="7"/>
        <v>0</v>
      </c>
      <c r="M38" s="64">
        <f t="shared" si="7"/>
        <v>20</v>
      </c>
      <c r="N38" s="64"/>
      <c r="O38" s="64">
        <f t="shared" ref="O38" si="8">SUM(O29:O37)</f>
        <v>0</v>
      </c>
      <c r="P38" s="103" t="s">
        <v>8667</v>
      </c>
    </row>
    <row r="39" spans="1:17" s="62" customFormat="1" x14ac:dyDescent="0.25">
      <c r="A39" s="76" t="s">
        <v>8574</v>
      </c>
      <c r="B39" s="75" t="s">
        <v>6189</v>
      </c>
      <c r="C39" s="38">
        <v>68</v>
      </c>
      <c r="D39" s="38"/>
      <c r="E39" s="38"/>
      <c r="F39" s="38"/>
      <c r="G39" s="38"/>
      <c r="H39" s="38"/>
      <c r="I39" s="38"/>
      <c r="J39" s="38"/>
      <c r="K39" s="38"/>
      <c r="L39" s="108">
        <v>10</v>
      </c>
      <c r="M39" s="38"/>
      <c r="N39" s="38"/>
      <c r="O39" s="38"/>
      <c r="P39" s="3" t="s">
        <v>6575</v>
      </c>
    </row>
    <row r="40" spans="1:17" s="62" customFormat="1" x14ac:dyDescent="0.25">
      <c r="A40" s="38" t="s">
        <v>8620</v>
      </c>
      <c r="B40" s="75" t="s">
        <v>6189</v>
      </c>
      <c r="C40" s="38"/>
      <c r="D40" s="38">
        <v>78</v>
      </c>
      <c r="E40" s="38"/>
      <c r="F40" s="38">
        <v>10</v>
      </c>
      <c r="G40" s="299">
        <v>60</v>
      </c>
      <c r="H40" s="38"/>
      <c r="I40" s="38"/>
      <c r="J40" s="38"/>
      <c r="K40" s="38"/>
      <c r="L40" s="108"/>
      <c r="M40" s="38"/>
      <c r="N40" s="38"/>
      <c r="O40" s="38"/>
      <c r="P40" s="3" t="s">
        <v>989</v>
      </c>
    </row>
    <row r="41" spans="1:17" s="62" customFormat="1" x14ac:dyDescent="0.25">
      <c r="A41" s="38" t="s">
        <v>8620</v>
      </c>
      <c r="B41" s="436" t="s">
        <v>63</v>
      </c>
      <c r="C41" s="38"/>
      <c r="D41" s="38"/>
      <c r="E41" s="38"/>
      <c r="F41" s="38"/>
      <c r="G41" s="38"/>
      <c r="H41" s="38"/>
      <c r="I41" s="38"/>
      <c r="J41" s="38"/>
      <c r="K41" s="38"/>
      <c r="L41" s="108">
        <v>-10</v>
      </c>
      <c r="M41" s="38"/>
      <c r="N41" s="38"/>
      <c r="O41" s="38"/>
      <c r="P41" s="3" t="s">
        <v>8636</v>
      </c>
      <c r="Q41" s="3"/>
    </row>
    <row r="42" spans="1:17" s="62" customFormat="1" x14ac:dyDescent="0.25">
      <c r="A42" s="28">
        <v>44929</v>
      </c>
      <c r="B42" s="436" t="s">
        <v>6189</v>
      </c>
      <c r="C42" s="38">
        <v>30</v>
      </c>
      <c r="D42" s="38">
        <v>30</v>
      </c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" t="s">
        <v>989</v>
      </c>
    </row>
    <row r="43" spans="1:17" s="764" customFormat="1" x14ac:dyDescent="0.25">
      <c r="A43" s="359">
        <v>44929</v>
      </c>
      <c r="B43" s="1615" t="s">
        <v>63</v>
      </c>
      <c r="C43" s="1446"/>
      <c r="D43" s="1446"/>
      <c r="E43" s="1446"/>
      <c r="F43" s="1489"/>
      <c r="G43" s="1456">
        <v>-30</v>
      </c>
      <c r="H43" s="1446"/>
      <c r="I43" s="1446"/>
      <c r="J43" s="1446"/>
      <c r="K43" s="1446"/>
      <c r="L43" s="1446"/>
      <c r="M43" s="1446"/>
      <c r="N43" s="1446"/>
      <c r="O43" s="1446"/>
      <c r="P43" s="764" t="s">
        <v>8636</v>
      </c>
    </row>
    <row r="44" spans="1:17" s="764" customFormat="1" x14ac:dyDescent="0.25">
      <c r="A44" s="359">
        <v>44929</v>
      </c>
      <c r="B44" s="1615" t="s">
        <v>63</v>
      </c>
      <c r="C44" s="1446"/>
      <c r="D44" s="1446"/>
      <c r="E44" s="1446"/>
      <c r="F44" s="1489"/>
      <c r="G44" s="1456">
        <v>-60</v>
      </c>
      <c r="H44" s="1446"/>
      <c r="I44" s="1446"/>
      <c r="J44" s="1446"/>
      <c r="K44" s="1446"/>
      <c r="L44" s="1446"/>
      <c r="M44" s="1446"/>
      <c r="N44" s="1446"/>
      <c r="O44" s="1446"/>
      <c r="P44" s="764" t="s">
        <v>8636</v>
      </c>
    </row>
    <row r="45" spans="1:17" s="3" customFormat="1" x14ac:dyDescent="0.25">
      <c r="A45" s="37">
        <v>45325</v>
      </c>
      <c r="B45" s="75" t="s">
        <v>8678</v>
      </c>
      <c r="C45" s="38">
        <v>88</v>
      </c>
      <c r="D45" s="38">
        <v>317</v>
      </c>
      <c r="E45" s="38">
        <v>43</v>
      </c>
      <c r="F45" s="38">
        <v>35</v>
      </c>
      <c r="G45" s="108"/>
      <c r="H45" s="108"/>
      <c r="I45" s="108"/>
      <c r="J45" s="108"/>
      <c r="K45" s="108"/>
      <c r="L45" s="108"/>
      <c r="M45" s="108"/>
      <c r="N45" s="108"/>
      <c r="O45" s="108"/>
      <c r="P45" s="3" t="s">
        <v>989</v>
      </c>
    </row>
    <row r="46" spans="1:17" s="764" customFormat="1" x14ac:dyDescent="0.25">
      <c r="A46" s="1450">
        <v>45325</v>
      </c>
      <c r="B46" s="1471" t="s">
        <v>63</v>
      </c>
      <c r="C46" s="1446"/>
      <c r="D46" s="1446"/>
      <c r="E46" s="1489"/>
      <c r="F46" s="1489"/>
      <c r="G46" s="1456">
        <v>-30</v>
      </c>
      <c r="H46" s="1446"/>
      <c r="I46" s="1446"/>
      <c r="J46" s="1446"/>
      <c r="K46" s="1446"/>
      <c r="L46" s="1446"/>
      <c r="M46" s="1446"/>
      <c r="N46" s="1446"/>
      <c r="O46" s="1446"/>
      <c r="P46" s="764" t="s">
        <v>8636</v>
      </c>
    </row>
    <row r="47" spans="1:17" s="3" customFormat="1" ht="17" thickBot="1" x14ac:dyDescent="0.3">
      <c r="A47" s="36" t="s">
        <v>8729</v>
      </c>
      <c r="B47" s="436" t="s">
        <v>8731</v>
      </c>
      <c r="C47" s="38"/>
      <c r="D47" s="38"/>
      <c r="E47" s="38">
        <v>43</v>
      </c>
      <c r="F47" s="38"/>
      <c r="G47" s="330">
        <v>55</v>
      </c>
      <c r="H47" s="108"/>
      <c r="I47" s="108"/>
      <c r="J47" s="108"/>
      <c r="K47" s="108"/>
      <c r="L47" s="108"/>
      <c r="M47" s="108"/>
      <c r="N47" s="108"/>
      <c r="O47" s="108"/>
    </row>
    <row r="48" spans="1:17" s="68" customFormat="1" ht="17" thickBot="1" x14ac:dyDescent="0.3">
      <c r="A48" s="33" t="s">
        <v>9056</v>
      </c>
      <c r="B48" s="54"/>
      <c r="C48" s="64">
        <f>SUM(C38:C47)</f>
        <v>708</v>
      </c>
      <c r="D48" s="64">
        <f t="shared" ref="D48:M48" si="9">SUM(D38:D47)</f>
        <v>1230</v>
      </c>
      <c r="E48" s="64">
        <f t="shared" si="9"/>
        <v>255</v>
      </c>
      <c r="F48" s="64">
        <f t="shared" si="9"/>
        <v>303</v>
      </c>
      <c r="G48" s="64">
        <f>SUM(G38:G47)</f>
        <v>138</v>
      </c>
      <c r="H48" s="64">
        <f t="shared" si="9"/>
        <v>68</v>
      </c>
      <c r="I48" s="64">
        <f t="shared" si="9"/>
        <v>169</v>
      </c>
      <c r="J48" s="64">
        <f t="shared" si="9"/>
        <v>180</v>
      </c>
      <c r="K48" s="64">
        <f t="shared" si="9"/>
        <v>160</v>
      </c>
      <c r="L48" s="64">
        <f t="shared" si="9"/>
        <v>0</v>
      </c>
      <c r="M48" s="64">
        <f t="shared" si="9"/>
        <v>20</v>
      </c>
      <c r="N48" s="64"/>
      <c r="O48" s="64">
        <f>SUM(O38:O47)</f>
        <v>0</v>
      </c>
      <c r="P48" s="103" t="s">
        <v>8667</v>
      </c>
    </row>
    <row r="49" spans="1:16" s="58" customFormat="1" ht="17" thickBot="1" x14ac:dyDescent="0.3">
      <c r="A49" s="69"/>
      <c r="B49" s="529"/>
      <c r="C49" s="84"/>
      <c r="D49" s="84"/>
      <c r="E49" s="84"/>
      <c r="F49" s="84"/>
      <c r="G49" s="84"/>
      <c r="H49" s="300"/>
      <c r="I49" s="300"/>
      <c r="J49" s="300"/>
      <c r="K49" s="300"/>
      <c r="L49" s="300"/>
      <c r="M49" s="300"/>
      <c r="N49" s="300"/>
      <c r="O49" s="300"/>
    </row>
    <row r="50" spans="1:16" s="68" customFormat="1" ht="17" thickBot="1" x14ac:dyDescent="0.3">
      <c r="A50" s="40" t="s">
        <v>9057</v>
      </c>
      <c r="B50" s="258"/>
      <c r="C50" s="86">
        <f>SUM(C48:C49)</f>
        <v>708</v>
      </c>
      <c r="D50" s="86">
        <f t="shared" ref="D50:O50" si="10">SUM(D48:D49)</f>
        <v>1230</v>
      </c>
      <c r="E50" s="86">
        <f t="shared" si="10"/>
        <v>255</v>
      </c>
      <c r="F50" s="86">
        <f t="shared" si="10"/>
        <v>303</v>
      </c>
      <c r="G50" s="86">
        <f t="shared" si="10"/>
        <v>138</v>
      </c>
      <c r="H50" s="86">
        <f t="shared" si="10"/>
        <v>68</v>
      </c>
      <c r="I50" s="86">
        <f t="shared" si="10"/>
        <v>169</v>
      </c>
      <c r="J50" s="86">
        <f t="shared" si="10"/>
        <v>180</v>
      </c>
      <c r="K50" s="86">
        <f t="shared" si="10"/>
        <v>160</v>
      </c>
      <c r="L50" s="85">
        <f t="shared" si="10"/>
        <v>0</v>
      </c>
      <c r="M50" s="86">
        <f t="shared" si="10"/>
        <v>20</v>
      </c>
      <c r="N50" s="86"/>
      <c r="O50" s="85">
        <f t="shared" si="10"/>
        <v>0</v>
      </c>
      <c r="P50" s="103"/>
    </row>
    <row r="51" spans="1:16" s="58" customFormat="1" x14ac:dyDescent="0.25">
      <c r="A51" s="1653">
        <v>45387</v>
      </c>
      <c r="B51" s="947" t="s">
        <v>9094</v>
      </c>
      <c r="C51" s="300">
        <v>150</v>
      </c>
      <c r="D51" s="84"/>
      <c r="E51" s="84"/>
      <c r="F51" s="300">
        <v>70</v>
      </c>
      <c r="G51" s="84"/>
      <c r="H51" s="300"/>
      <c r="I51" s="300"/>
      <c r="J51" s="300"/>
      <c r="K51" s="300"/>
      <c r="L51" s="300"/>
      <c r="M51" s="300"/>
      <c r="N51" s="300"/>
      <c r="O51" s="300"/>
      <c r="P51" s="58" t="s">
        <v>8473</v>
      </c>
    </row>
    <row r="52" spans="1:16" s="58" customFormat="1" x14ac:dyDescent="0.25">
      <c r="A52" s="1653">
        <v>45387</v>
      </c>
      <c r="B52" s="947" t="s">
        <v>9095</v>
      </c>
      <c r="C52" s="300"/>
      <c r="D52" s="84"/>
      <c r="E52" s="84"/>
      <c r="F52" s="300">
        <v>72</v>
      </c>
      <c r="G52" s="84"/>
      <c r="H52" s="300"/>
      <c r="I52" s="300"/>
      <c r="J52" s="300"/>
      <c r="K52" s="300"/>
      <c r="L52" s="300"/>
      <c r="M52" s="300"/>
      <c r="N52" s="300"/>
      <c r="O52" s="300"/>
      <c r="P52" s="58" t="s">
        <v>8473</v>
      </c>
    </row>
    <row r="53" spans="1:16" s="58" customFormat="1" x14ac:dyDescent="0.25">
      <c r="A53" s="1653">
        <v>45448</v>
      </c>
      <c r="B53" s="947" t="s">
        <v>9096</v>
      </c>
      <c r="C53" s="300">
        <v>250</v>
      </c>
      <c r="D53" s="84"/>
      <c r="E53" s="84"/>
      <c r="F53" s="300">
        <v>61</v>
      </c>
      <c r="G53" s="84"/>
      <c r="H53" s="300"/>
      <c r="I53" s="300"/>
      <c r="J53" s="300"/>
      <c r="K53" s="300"/>
      <c r="L53" s="300"/>
      <c r="M53" s="300"/>
      <c r="N53" s="300"/>
      <c r="O53" s="300"/>
      <c r="P53" s="58" t="s">
        <v>8473</v>
      </c>
    </row>
    <row r="54" spans="1:16" s="58" customFormat="1" x14ac:dyDescent="0.25">
      <c r="A54" s="1653">
        <v>45601</v>
      </c>
      <c r="B54" s="947" t="s">
        <v>9109</v>
      </c>
      <c r="C54" s="300">
        <v>113</v>
      </c>
      <c r="D54" s="84"/>
      <c r="E54" s="84"/>
      <c r="F54" s="84"/>
      <c r="G54" s="84"/>
      <c r="H54" s="300"/>
      <c r="I54" s="300"/>
      <c r="J54" s="300"/>
      <c r="K54" s="300"/>
      <c r="L54" s="300"/>
      <c r="M54" s="300"/>
      <c r="N54" s="300"/>
      <c r="O54" s="300"/>
      <c r="P54" s="58" t="s">
        <v>8473</v>
      </c>
    </row>
    <row r="55" spans="1:16" s="58" customFormat="1" x14ac:dyDescent="0.25">
      <c r="A55" s="1181" t="s">
        <v>9257</v>
      </c>
      <c r="B55" s="529" t="s">
        <v>9269</v>
      </c>
      <c r="C55" s="84"/>
      <c r="D55" s="84"/>
      <c r="E55" s="84">
        <v>300</v>
      </c>
      <c r="F55" s="84"/>
      <c r="G55" s="84">
        <v>200</v>
      </c>
      <c r="H55" s="300"/>
      <c r="I55" s="300"/>
      <c r="J55" s="300"/>
      <c r="K55" s="300"/>
      <c r="L55" s="300"/>
      <c r="M55" s="300"/>
      <c r="N55" s="300"/>
      <c r="O55" s="300"/>
      <c r="P55" s="58" t="s">
        <v>1025</v>
      </c>
    </row>
    <row r="56" spans="1:16" s="58" customFormat="1" x14ac:dyDescent="0.25">
      <c r="A56" s="69" t="s">
        <v>9287</v>
      </c>
      <c r="B56" s="529" t="s">
        <v>9288</v>
      </c>
      <c r="C56" s="300"/>
      <c r="D56" s="300"/>
      <c r="E56" s="84">
        <v>150</v>
      </c>
      <c r="F56" s="300"/>
      <c r="G56" s="300"/>
      <c r="H56" s="300"/>
      <c r="I56" s="300"/>
      <c r="J56" s="300"/>
      <c r="K56" s="300"/>
      <c r="L56" s="84">
        <v>850</v>
      </c>
      <c r="M56" s="300"/>
      <c r="N56" s="300"/>
      <c r="O56" s="300"/>
      <c r="P56" s="58" t="s">
        <v>989</v>
      </c>
    </row>
    <row r="57" spans="1:16" s="58" customFormat="1" x14ac:dyDescent="0.25">
      <c r="A57" s="55" t="s">
        <v>9287</v>
      </c>
      <c r="B57" s="213" t="s">
        <v>6189</v>
      </c>
      <c r="C57" s="84">
        <v>100</v>
      </c>
      <c r="D57" s="84">
        <v>250</v>
      </c>
      <c r="E57" s="84"/>
      <c r="F57" s="84"/>
      <c r="G57" s="84"/>
      <c r="H57" s="300"/>
      <c r="I57" s="300"/>
      <c r="J57" s="300"/>
      <c r="K57" s="300"/>
      <c r="L57" s="300"/>
      <c r="M57" s="300"/>
      <c r="N57" s="300"/>
      <c r="O57" s="300"/>
      <c r="P57" s="58" t="s">
        <v>998</v>
      </c>
    </row>
    <row r="58" spans="1:16" s="58" customFormat="1" x14ac:dyDescent="0.25">
      <c r="A58" s="1181">
        <v>45357</v>
      </c>
      <c r="B58" s="529" t="s">
        <v>9310</v>
      </c>
      <c r="C58" s="84">
        <v>9</v>
      </c>
      <c r="D58" s="300"/>
      <c r="E58" s="300"/>
      <c r="F58" s="300"/>
      <c r="G58" s="300"/>
      <c r="H58" s="300"/>
      <c r="I58" s="300"/>
      <c r="J58" s="84">
        <v>160</v>
      </c>
      <c r="K58" s="300"/>
      <c r="L58" s="84">
        <v>394</v>
      </c>
      <c r="M58" s="300"/>
      <c r="N58" s="300"/>
      <c r="O58" s="300"/>
      <c r="P58" s="58" t="s">
        <v>989</v>
      </c>
    </row>
    <row r="59" spans="1:16" s="58" customFormat="1" x14ac:dyDescent="0.25">
      <c r="A59" s="12">
        <v>45388</v>
      </c>
      <c r="B59" s="13" t="s">
        <v>9324</v>
      </c>
      <c r="C59" s="84">
        <v>221</v>
      </c>
      <c r="D59" s="84">
        <v>290</v>
      </c>
      <c r="E59" s="300"/>
      <c r="F59" s="300"/>
      <c r="G59" s="300"/>
      <c r="H59" s="300"/>
      <c r="I59" s="300"/>
      <c r="J59" s="84">
        <v>94</v>
      </c>
      <c r="K59" s="300"/>
      <c r="L59" s="84">
        <v>100</v>
      </c>
      <c r="M59" s="300"/>
      <c r="N59" s="300"/>
      <c r="O59" s="300"/>
      <c r="P59" s="58" t="s">
        <v>1025</v>
      </c>
    </row>
    <row r="60" spans="1:16" s="58" customFormat="1" x14ac:dyDescent="0.25">
      <c r="A60" s="55">
        <v>45418</v>
      </c>
      <c r="B60" s="53" t="s">
        <v>9338</v>
      </c>
      <c r="C60" s="84">
        <v>239</v>
      </c>
      <c r="D60" s="84">
        <v>106</v>
      </c>
      <c r="E60" s="300"/>
      <c r="F60" s="300"/>
      <c r="G60" s="300"/>
      <c r="H60" s="300"/>
      <c r="I60" s="300"/>
      <c r="J60" s="84">
        <v>70</v>
      </c>
      <c r="K60" s="300"/>
      <c r="L60" s="300"/>
      <c r="M60" s="300"/>
      <c r="N60" s="300"/>
      <c r="O60" s="300"/>
      <c r="P60" s="58" t="s">
        <v>1025</v>
      </c>
    </row>
    <row r="61" spans="1:16" s="58" customFormat="1" x14ac:dyDescent="0.25">
      <c r="A61" s="55">
        <v>45449</v>
      </c>
      <c r="B61" s="53" t="s">
        <v>9340</v>
      </c>
      <c r="C61" s="300"/>
      <c r="D61" s="300"/>
      <c r="E61" s="300"/>
      <c r="F61" s="300"/>
      <c r="G61" s="300"/>
      <c r="H61" s="300"/>
      <c r="I61" s="300"/>
      <c r="J61" s="300"/>
      <c r="K61" s="300"/>
      <c r="L61" s="84">
        <v>1000</v>
      </c>
      <c r="M61" s="300"/>
      <c r="N61" s="300"/>
      <c r="O61" s="300"/>
      <c r="P61" s="58" t="s">
        <v>9341</v>
      </c>
    </row>
    <row r="62" spans="1:16" s="58" customFormat="1" x14ac:dyDescent="0.25">
      <c r="A62" s="55" t="s">
        <v>9458</v>
      </c>
      <c r="B62" s="53" t="s">
        <v>9459</v>
      </c>
      <c r="C62" s="300"/>
      <c r="D62" s="300"/>
      <c r="E62" s="300"/>
      <c r="F62" s="84">
        <v>59</v>
      </c>
      <c r="G62" s="84">
        <v>130</v>
      </c>
      <c r="H62" s="300"/>
      <c r="I62" s="300"/>
      <c r="J62" s="300"/>
      <c r="K62" s="300"/>
      <c r="L62" s="300"/>
      <c r="M62" s="84">
        <v>110</v>
      </c>
      <c r="N62" s="84">
        <v>80</v>
      </c>
      <c r="O62" s="300"/>
      <c r="P62" s="58" t="s">
        <v>1025</v>
      </c>
    </row>
    <row r="63" spans="1:16" s="58" customFormat="1" x14ac:dyDescent="0.25">
      <c r="A63" s="55" t="s">
        <v>9521</v>
      </c>
      <c r="B63" s="53" t="s">
        <v>9522</v>
      </c>
      <c r="C63" s="84">
        <v>100</v>
      </c>
      <c r="D63" s="84">
        <v>100</v>
      </c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58" t="s">
        <v>998</v>
      </c>
    </row>
    <row r="64" spans="1:16" s="58" customFormat="1" x14ac:dyDescent="0.25">
      <c r="A64" s="55" t="s">
        <v>9521</v>
      </c>
      <c r="B64" s="53" t="s">
        <v>9524</v>
      </c>
      <c r="C64" s="84">
        <v>84</v>
      </c>
      <c r="D64" s="84">
        <v>84</v>
      </c>
      <c r="E64" s="300"/>
      <c r="F64" s="300"/>
      <c r="G64" s="84">
        <v>20</v>
      </c>
      <c r="H64" s="300"/>
      <c r="I64" s="300"/>
      <c r="J64" s="300"/>
      <c r="K64" s="84">
        <v>150</v>
      </c>
      <c r="L64" s="300"/>
      <c r="M64" s="84">
        <v>27</v>
      </c>
      <c r="N64" s="300"/>
      <c r="O64" s="300"/>
      <c r="P64" s="58" t="s">
        <v>989</v>
      </c>
    </row>
    <row r="65" spans="1:16" s="58" customFormat="1" x14ac:dyDescent="0.25">
      <c r="A65" s="55" t="s">
        <v>9577</v>
      </c>
      <c r="B65" s="53" t="s">
        <v>9578</v>
      </c>
      <c r="C65" s="84">
        <v>268</v>
      </c>
      <c r="D65" s="84">
        <v>200</v>
      </c>
      <c r="E65" s="300"/>
      <c r="F65" s="300"/>
      <c r="G65" s="84">
        <v>176</v>
      </c>
      <c r="H65" s="300"/>
      <c r="I65" s="300"/>
      <c r="J65" s="300"/>
      <c r="K65" s="300"/>
      <c r="L65" s="300"/>
      <c r="M65" s="300"/>
      <c r="N65" s="84">
        <v>100</v>
      </c>
      <c r="O65" s="300"/>
      <c r="P65" s="58" t="s">
        <v>1025</v>
      </c>
    </row>
    <row r="66" spans="1:16" s="58" customFormat="1" x14ac:dyDescent="0.25">
      <c r="A66" s="55" t="s">
        <v>9577</v>
      </c>
      <c r="B66" s="53" t="s">
        <v>8020</v>
      </c>
      <c r="C66" s="300"/>
      <c r="D66" s="84">
        <v>-132</v>
      </c>
      <c r="E66" s="300"/>
      <c r="F66" s="300"/>
      <c r="G66" s="300"/>
      <c r="H66" s="300"/>
      <c r="I66" s="300"/>
      <c r="J66" s="84">
        <v>-194</v>
      </c>
      <c r="K66" s="300"/>
      <c r="L66" s="300"/>
      <c r="M66" s="300"/>
      <c r="N66" s="300"/>
      <c r="O66" s="300"/>
      <c r="P66" s="58" t="s">
        <v>1025</v>
      </c>
    </row>
    <row r="67" spans="1:16" s="58" customFormat="1" x14ac:dyDescent="0.25">
      <c r="A67" s="55"/>
      <c r="B67" s="53"/>
      <c r="C67" s="300"/>
      <c r="D67" s="300"/>
      <c r="E67" s="300"/>
      <c r="F67" s="300"/>
      <c r="G67" s="300"/>
      <c r="H67" s="300"/>
      <c r="I67" s="300"/>
      <c r="J67" s="300"/>
      <c r="K67" s="300"/>
      <c r="L67" s="300"/>
      <c r="M67" s="300"/>
      <c r="N67" s="300"/>
      <c r="O67" s="300"/>
    </row>
    <row r="68" spans="1:16" s="58" customFormat="1" x14ac:dyDescent="0.25">
      <c r="A68" s="55"/>
      <c r="B68" s="53"/>
      <c r="C68" s="300"/>
      <c r="D68" s="300"/>
      <c r="E68" s="300"/>
      <c r="F68" s="300"/>
      <c r="G68" s="300"/>
      <c r="H68" s="300"/>
      <c r="I68" s="300"/>
      <c r="J68" s="300"/>
      <c r="K68" s="300"/>
      <c r="L68" s="300"/>
      <c r="M68" s="300"/>
      <c r="N68" s="300"/>
      <c r="O68" s="300"/>
    </row>
    <row r="69" spans="1:16" x14ac:dyDescent="0.25">
      <c r="A69" s="817"/>
      <c r="B69" s="75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58"/>
    </row>
    <row r="70" spans="1:16" s="3" customFormat="1" ht="17" thickBot="1" x14ac:dyDescent="0.25">
      <c r="A70" s="107"/>
      <c r="B70" s="107"/>
      <c r="C70" s="342">
        <f>SUM(C38:C47)</f>
        <v>708</v>
      </c>
      <c r="D70" s="342">
        <f t="shared" ref="D70:O70" si="11">SUM(D38:D47)</f>
        <v>1230</v>
      </c>
      <c r="E70" s="107">
        <f>SUM(E38:E47)</f>
        <v>255</v>
      </c>
      <c r="F70" s="107">
        <f t="shared" si="11"/>
        <v>303</v>
      </c>
      <c r="G70" s="107">
        <f t="shared" si="11"/>
        <v>138</v>
      </c>
      <c r="H70" s="107">
        <f t="shared" si="11"/>
        <v>68</v>
      </c>
      <c r="I70" s="332">
        <f t="shared" si="11"/>
        <v>169</v>
      </c>
      <c r="J70" s="342">
        <f t="shared" si="11"/>
        <v>180</v>
      </c>
      <c r="K70" s="342">
        <f t="shared" si="11"/>
        <v>160</v>
      </c>
      <c r="L70" s="107">
        <f t="shared" si="11"/>
        <v>0</v>
      </c>
      <c r="M70" s="342">
        <f t="shared" si="11"/>
        <v>20</v>
      </c>
      <c r="N70" s="342"/>
      <c r="O70" s="107">
        <f t="shared" si="11"/>
        <v>0</v>
      </c>
    </row>
    <row r="71" spans="1:16" s="72" customFormat="1" ht="17" thickBot="1" x14ac:dyDescent="0.25">
      <c r="A71" s="1673" t="s">
        <v>8733</v>
      </c>
      <c r="B71" s="1674"/>
      <c r="C71" s="93">
        <v>708</v>
      </c>
      <c r="D71" s="324">
        <v>1230</v>
      </c>
      <c r="E71" s="324">
        <v>287</v>
      </c>
      <c r="F71" s="324">
        <v>338</v>
      </c>
      <c r="G71" s="324">
        <v>148</v>
      </c>
      <c r="H71" s="324">
        <v>85</v>
      </c>
      <c r="I71" s="324">
        <v>100</v>
      </c>
      <c r="J71" s="324">
        <v>180</v>
      </c>
      <c r="K71" s="324">
        <v>160</v>
      </c>
      <c r="L71" s="349">
        <v>0</v>
      </c>
      <c r="M71" s="324">
        <v>20</v>
      </c>
      <c r="N71" s="324"/>
      <c r="O71" s="1675"/>
    </row>
    <row r="72" spans="1:16" ht="17" thickBot="1" x14ac:dyDescent="0.3">
      <c r="C72" s="1670" t="s">
        <v>26</v>
      </c>
      <c r="D72" s="1671" t="s">
        <v>3</v>
      </c>
      <c r="E72" s="1671" t="s">
        <v>27</v>
      </c>
      <c r="F72" s="1671" t="s">
        <v>10</v>
      </c>
      <c r="G72" s="1672" t="s">
        <v>1050</v>
      </c>
      <c r="H72" s="1672" t="s">
        <v>2792</v>
      </c>
      <c r="I72" s="1671" t="s">
        <v>18</v>
      </c>
      <c r="J72" s="1671" t="s">
        <v>17</v>
      </c>
      <c r="K72" s="1671" t="s">
        <v>365</v>
      </c>
      <c r="L72" s="1671" t="s">
        <v>4</v>
      </c>
      <c r="M72" s="1671" t="s">
        <v>28</v>
      </c>
      <c r="N72" s="1148" t="s">
        <v>31</v>
      </c>
      <c r="O72" s="1672"/>
    </row>
    <row r="73" spans="1:16" s="105" customFormat="1" x14ac:dyDescent="0.25">
      <c r="C73" s="510"/>
      <c r="D73" s="510"/>
      <c r="E73" s="235"/>
      <c r="F73" s="235"/>
      <c r="G73" s="235"/>
      <c r="H73" s="235"/>
      <c r="I73" s="865"/>
      <c r="J73" s="235"/>
      <c r="K73" s="235"/>
      <c r="L73" s="235"/>
      <c r="M73" s="235"/>
      <c r="N73" s="235"/>
      <c r="O73" s="882"/>
    </row>
    <row r="74" spans="1:16" s="102" customFormat="1" x14ac:dyDescent="0.25">
      <c r="A74" s="1694" t="s">
        <v>8826</v>
      </c>
      <c r="B74" s="1694"/>
      <c r="C74" s="1335"/>
      <c r="D74" s="235"/>
      <c r="E74" s="235"/>
      <c r="F74" s="1335"/>
      <c r="G74" s="882"/>
      <c r="H74" s="882"/>
    </row>
    <row r="75" spans="1:16" s="105" customFormat="1" x14ac:dyDescent="0.25">
      <c r="C75" s="510"/>
      <c r="D75" s="510"/>
      <c r="E75" s="235"/>
      <c r="F75" s="235"/>
      <c r="G75" s="235"/>
      <c r="H75" s="235"/>
      <c r="I75" s="235"/>
      <c r="J75" s="235"/>
      <c r="K75" s="235"/>
      <c r="L75" s="235"/>
      <c r="M75" s="235"/>
      <c r="N75" s="235"/>
      <c r="O75" s="882"/>
    </row>
    <row r="76" spans="1:16" s="105" customFormat="1" x14ac:dyDescent="0.25">
      <c r="C76" s="510"/>
      <c r="D76" s="510"/>
      <c r="E76" s="235"/>
      <c r="F76" s="235"/>
      <c r="G76" s="235"/>
      <c r="H76" s="235"/>
      <c r="I76" s="235"/>
      <c r="J76" s="235"/>
      <c r="K76" s="235"/>
      <c r="L76" s="235"/>
      <c r="M76" s="235"/>
      <c r="N76" s="235"/>
      <c r="O76" s="882"/>
    </row>
    <row r="77" spans="1:16" x14ac:dyDescent="0.2">
      <c r="A77" s="59" t="s">
        <v>8701</v>
      </c>
      <c r="B77" s="309"/>
      <c r="C77" s="309"/>
      <c r="D77" s="309"/>
      <c r="E77" s="309"/>
    </row>
    <row r="78" spans="1:16" s="105" customFormat="1" x14ac:dyDescent="0.25">
      <c r="C78" s="235"/>
      <c r="D78" s="235"/>
      <c r="E78" s="235"/>
      <c r="F78" s="235"/>
      <c r="G78" s="235"/>
      <c r="H78" s="235"/>
      <c r="I78" s="235"/>
      <c r="J78" s="235"/>
      <c r="K78" s="235"/>
      <c r="L78" s="235"/>
      <c r="M78" s="235"/>
      <c r="N78" s="235"/>
      <c r="O78" s="882"/>
    </row>
    <row r="79" spans="1:16" x14ac:dyDescent="0.2">
      <c r="A79" s="59" t="s">
        <v>7395</v>
      </c>
      <c r="B79" s="59"/>
      <c r="D79" s="72" t="s">
        <v>8161</v>
      </c>
      <c r="E79" s="72"/>
      <c r="F79" s="72"/>
      <c r="G79" s="764" t="s">
        <v>8494</v>
      </c>
    </row>
    <row r="80" spans="1:16" x14ac:dyDescent="0.2">
      <c r="A80" s="58" t="s">
        <v>7183</v>
      </c>
      <c r="D80" s="72" t="s">
        <v>7553</v>
      </c>
      <c r="E80" s="72"/>
      <c r="F80" s="72"/>
      <c r="G80" s="764" t="s">
        <v>8491</v>
      </c>
    </row>
    <row r="81" spans="1:7" x14ac:dyDescent="0.2">
      <c r="A81" s="58" t="s">
        <v>7184</v>
      </c>
      <c r="D81" s="72" t="s">
        <v>8162</v>
      </c>
      <c r="E81" s="72"/>
      <c r="F81" s="72"/>
      <c r="G81" s="764" t="s">
        <v>8492</v>
      </c>
    </row>
    <row r="82" spans="1:7" x14ac:dyDescent="0.2">
      <c r="A82" s="58"/>
      <c r="D82" s="72" t="s">
        <v>8163</v>
      </c>
      <c r="E82" s="72"/>
      <c r="F82" s="72"/>
      <c r="G82" s="764"/>
    </row>
    <row r="83" spans="1:7" x14ac:dyDescent="0.2">
      <c r="A83" s="58" t="s">
        <v>7185</v>
      </c>
      <c r="D83" s="72" t="s">
        <v>8164</v>
      </c>
      <c r="E83" s="72"/>
      <c r="F83" s="72"/>
      <c r="G83" s="764" t="s">
        <v>8493</v>
      </c>
    </row>
    <row r="84" spans="1:7" ht="17" thickBot="1" x14ac:dyDescent="0.25">
      <c r="A84" s="58" t="s">
        <v>7186</v>
      </c>
      <c r="D84" s="72" t="s">
        <v>8165</v>
      </c>
      <c r="E84" s="72"/>
      <c r="F84" s="72"/>
    </row>
    <row r="85" spans="1:7" x14ac:dyDescent="0.2">
      <c r="A85" s="1768" t="s">
        <v>9306</v>
      </c>
      <c r="B85" s="1769"/>
      <c r="C85" s="1769"/>
      <c r="D85" s="1769"/>
      <c r="E85" s="1769"/>
      <c r="F85" s="1769"/>
      <c r="G85" s="1770"/>
    </row>
    <row r="86" spans="1:7" x14ac:dyDescent="0.2">
      <c r="A86" s="1771" t="s">
        <v>9303</v>
      </c>
      <c r="B86" s="1772"/>
      <c r="C86" s="1772"/>
      <c r="D86" s="1772"/>
      <c r="E86" s="1772"/>
      <c r="F86" s="1772"/>
      <c r="G86" s="1773"/>
    </row>
    <row r="87" spans="1:7" x14ac:dyDescent="0.2">
      <c r="A87" s="1771" t="s">
        <v>9304</v>
      </c>
      <c r="B87" s="1772"/>
      <c r="C87" s="1772"/>
      <c r="D87" s="1772"/>
      <c r="E87" s="1772"/>
      <c r="F87" s="1772"/>
      <c r="G87" s="1773"/>
    </row>
    <row r="88" spans="1:7" ht="17" thickBot="1" x14ac:dyDescent="0.25">
      <c r="A88" s="1774" t="s">
        <v>9305</v>
      </c>
      <c r="B88" s="1775"/>
      <c r="C88" s="1775"/>
      <c r="D88" s="1775"/>
      <c r="E88" s="1775"/>
      <c r="F88" s="1775"/>
      <c r="G88" s="1776"/>
    </row>
  </sheetData>
  <pageMargins left="0.7" right="0.7" top="0.75" bottom="0.75" header="0.3" footer="0.3"/>
  <pageSetup orientation="portrait"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L33"/>
  <sheetViews>
    <sheetView topLeftCell="A14" workbookViewId="0">
      <selection activeCell="A17" sqref="A17:XFD22"/>
    </sheetView>
  </sheetViews>
  <sheetFormatPr baseColWidth="10" defaultColWidth="9.1640625" defaultRowHeight="17" x14ac:dyDescent="0.25"/>
  <cols>
    <col min="1" max="1" width="4.6640625" style="1729" customWidth="1"/>
    <col min="2" max="2" width="32.83203125" style="1729" customWidth="1"/>
    <col min="3" max="3" width="14.5" style="1729" customWidth="1"/>
    <col min="4" max="4" width="27.83203125" style="1729" customWidth="1"/>
    <col min="5" max="5" width="6.6640625" style="1729" customWidth="1"/>
    <col min="6" max="6" width="12.6640625" style="1729" customWidth="1"/>
    <col min="7" max="7" width="14" style="1729" customWidth="1"/>
    <col min="8" max="9" width="9.1640625" style="1729"/>
    <col min="10" max="10" width="12.83203125" style="1729" customWidth="1"/>
    <col min="11" max="16384" width="9.1640625" style="1729"/>
  </cols>
  <sheetData>
    <row r="1" spans="1:12" x14ac:dyDescent="0.25">
      <c r="A1" s="1751" t="s">
        <v>160</v>
      </c>
      <c r="B1" s="1751"/>
    </row>
    <row r="2" spans="1:12" x14ac:dyDescent="0.25">
      <c r="A2" s="1740"/>
      <c r="B2" s="1740"/>
    </row>
    <row r="3" spans="1:12" x14ac:dyDescent="0.25">
      <c r="A3" s="1751" t="s">
        <v>954</v>
      </c>
      <c r="B3" s="1751"/>
    </row>
    <row r="4" spans="1:12" x14ac:dyDescent="0.25">
      <c r="A4" s="1751" t="s">
        <v>9010</v>
      </c>
      <c r="B4" s="1751"/>
    </row>
    <row r="5" spans="1:12" x14ac:dyDescent="0.25">
      <c r="A5" s="1754" t="s">
        <v>22</v>
      </c>
      <c r="B5" s="1751"/>
    </row>
    <row r="6" spans="1:12" ht="18" thickBot="1" x14ac:dyDescent="0.3">
      <c r="K6" s="1729" t="s">
        <v>968</v>
      </c>
    </row>
    <row r="7" spans="1:12" s="1733" customFormat="1" ht="25" customHeight="1" thickTop="1" x14ac:dyDescent="0.2">
      <c r="A7" s="1798" t="s">
        <v>4749</v>
      </c>
      <c r="B7" s="1794" t="s">
        <v>9016</v>
      </c>
      <c r="C7" s="1730"/>
      <c r="D7" s="1730"/>
      <c r="E7" s="1794" t="s">
        <v>9017</v>
      </c>
      <c r="F7" s="1731" t="s">
        <v>9018</v>
      </c>
      <c r="G7" s="1732" t="s">
        <v>9019</v>
      </c>
      <c r="H7" s="1800" t="s">
        <v>9020</v>
      </c>
      <c r="I7" s="1801"/>
      <c r="J7" s="1731" t="s">
        <v>9021</v>
      </c>
      <c r="K7" s="1794" t="s">
        <v>10</v>
      </c>
      <c r="L7" s="1796" t="s">
        <v>9022</v>
      </c>
    </row>
    <row r="8" spans="1:12" s="1733" customFormat="1" ht="24.75" customHeight="1" x14ac:dyDescent="0.2">
      <c r="A8" s="1799"/>
      <c r="B8" s="1795"/>
      <c r="C8" s="1734" t="s">
        <v>9029</v>
      </c>
      <c r="D8" s="1734" t="s">
        <v>9028</v>
      </c>
      <c r="E8" s="1795"/>
      <c r="F8" s="1735">
        <v>190</v>
      </c>
      <c r="G8" s="1736">
        <v>90</v>
      </c>
      <c r="H8" s="1736">
        <v>220</v>
      </c>
      <c r="I8" s="1735">
        <v>193</v>
      </c>
      <c r="J8" s="1735">
        <v>60</v>
      </c>
      <c r="K8" s="1795"/>
      <c r="L8" s="1797"/>
    </row>
    <row r="9" spans="1:12" s="1740" customFormat="1" ht="24.75" customHeight="1" x14ac:dyDescent="0.2">
      <c r="A9" s="1737" t="s">
        <v>9023</v>
      </c>
      <c r="B9" s="1738" t="s">
        <v>9024</v>
      </c>
      <c r="C9" s="1741" t="s">
        <v>9034</v>
      </c>
      <c r="D9" s="1738" t="s">
        <v>9095</v>
      </c>
      <c r="E9" s="1739" t="s">
        <v>9025</v>
      </c>
      <c r="F9" s="1739"/>
      <c r="G9" s="1739"/>
      <c r="H9" s="1739"/>
      <c r="I9" s="1739"/>
      <c r="J9" s="1739"/>
      <c r="K9" s="1767">
        <v>72</v>
      </c>
      <c r="L9" s="1739"/>
    </row>
    <row r="10" spans="1:12" s="1740" customFormat="1" ht="24.75" customHeight="1" x14ac:dyDescent="0.2">
      <c r="A10" s="1737"/>
      <c r="B10" s="1738"/>
      <c r="C10" s="1741" t="s">
        <v>9034</v>
      </c>
      <c r="D10" s="1738" t="s">
        <v>9094</v>
      </c>
      <c r="E10" s="1739"/>
      <c r="F10" s="1739"/>
      <c r="G10" s="1739"/>
      <c r="H10" s="1739">
        <v>300</v>
      </c>
      <c r="I10" s="1739">
        <v>109</v>
      </c>
      <c r="J10" s="1739">
        <v>170</v>
      </c>
      <c r="K10" s="1739">
        <v>70</v>
      </c>
      <c r="L10" s="1739">
        <v>20</v>
      </c>
    </row>
    <row r="11" spans="1:12" s="1740" customFormat="1" ht="24.75" customHeight="1" x14ac:dyDescent="0.2">
      <c r="A11" s="1737"/>
      <c r="B11" s="1738"/>
      <c r="C11" s="1741" t="s">
        <v>9051</v>
      </c>
      <c r="D11" s="1738" t="s">
        <v>9096</v>
      </c>
      <c r="E11" s="1739"/>
      <c r="F11" s="1739"/>
      <c r="G11" s="1739">
        <v>150</v>
      </c>
      <c r="H11" s="1739">
        <v>500</v>
      </c>
      <c r="I11" s="1739"/>
      <c r="J11" s="1739">
        <v>85</v>
      </c>
      <c r="K11" s="1739">
        <v>61</v>
      </c>
      <c r="L11" s="1739"/>
    </row>
    <row r="12" spans="1:12" s="1740" customFormat="1" ht="24.75" customHeight="1" x14ac:dyDescent="0.2">
      <c r="A12" s="1737"/>
      <c r="B12" s="1738"/>
      <c r="C12" s="1761" t="s">
        <v>9108</v>
      </c>
      <c r="D12" s="1760" t="s">
        <v>9109</v>
      </c>
      <c r="E12" s="1762"/>
      <c r="F12" s="1762">
        <v>115</v>
      </c>
      <c r="G12" s="1739">
        <v>30</v>
      </c>
      <c r="H12" s="1739">
        <v>430</v>
      </c>
      <c r="I12" s="1739"/>
      <c r="J12" s="1739"/>
      <c r="K12" s="1739"/>
      <c r="L12" s="1739"/>
    </row>
    <row r="13" spans="1:12" s="1740" customFormat="1" ht="24.75" customHeight="1" x14ac:dyDescent="0.2">
      <c r="A13" s="1737"/>
      <c r="B13" s="1738"/>
      <c r="C13" s="1741" t="s">
        <v>9116</v>
      </c>
      <c r="D13" s="1738" t="s">
        <v>9117</v>
      </c>
      <c r="E13" s="1739"/>
      <c r="F13" s="1739">
        <v>140</v>
      </c>
      <c r="G13" s="1739"/>
      <c r="H13" s="1739"/>
      <c r="I13" s="1739"/>
      <c r="J13" s="1739"/>
      <c r="K13" s="1739"/>
      <c r="L13" s="1739"/>
    </row>
    <row r="14" spans="1:12" s="1751" customFormat="1" ht="24.75" customHeight="1" x14ac:dyDescent="0.2">
      <c r="A14" s="1759"/>
      <c r="B14" s="1760"/>
      <c r="C14" s="1761" t="s">
        <v>9179</v>
      </c>
      <c r="D14" s="1760" t="s">
        <v>8020</v>
      </c>
      <c r="E14" s="1762"/>
      <c r="F14" s="1762">
        <v>-75</v>
      </c>
      <c r="G14" s="1762"/>
      <c r="H14" s="1762"/>
      <c r="I14" s="1762"/>
      <c r="J14" s="1762"/>
      <c r="K14" s="1785"/>
      <c r="L14" s="1762"/>
    </row>
    <row r="15" spans="1:12" s="1751" customFormat="1" ht="24.75" customHeight="1" x14ac:dyDescent="0.2">
      <c r="A15" s="1759"/>
      <c r="B15" s="1760"/>
      <c r="C15" s="1761" t="s">
        <v>9188</v>
      </c>
      <c r="D15" s="1760" t="s">
        <v>8020</v>
      </c>
      <c r="E15" s="1762"/>
      <c r="F15" s="1762">
        <v>-100</v>
      </c>
      <c r="G15" s="1762"/>
      <c r="H15" s="1762"/>
      <c r="I15" s="1762"/>
      <c r="J15" s="1762"/>
      <c r="K15" s="1785"/>
      <c r="L15" s="1762"/>
    </row>
    <row r="16" spans="1:12" s="1751" customFormat="1" ht="24.75" customHeight="1" x14ac:dyDescent="0.2">
      <c r="A16" s="1759"/>
      <c r="B16" s="1760"/>
      <c r="C16" s="1761" t="s">
        <v>9197</v>
      </c>
      <c r="D16" s="1760" t="s">
        <v>8020</v>
      </c>
      <c r="E16" s="1762"/>
      <c r="F16" s="1762">
        <v>-80</v>
      </c>
      <c r="G16" s="1762"/>
      <c r="H16" s="1762"/>
      <c r="I16" s="1762"/>
      <c r="J16" s="1762"/>
      <c r="K16" s="1762"/>
      <c r="L16" s="1762"/>
    </row>
    <row r="17" spans="1:12" s="1740" customFormat="1" ht="26.25" customHeight="1" x14ac:dyDescent="0.2">
      <c r="A17" s="1737">
        <v>2</v>
      </c>
      <c r="B17" s="1738" t="s">
        <v>9026</v>
      </c>
      <c r="C17" s="1761">
        <v>45409</v>
      </c>
      <c r="D17" s="1760" t="s">
        <v>8988</v>
      </c>
      <c r="E17" s="1762" t="s">
        <v>9025</v>
      </c>
      <c r="F17" s="1762">
        <v>130</v>
      </c>
      <c r="G17" s="1739"/>
      <c r="H17" s="1739"/>
      <c r="I17" s="1739"/>
      <c r="J17" s="1739">
        <v>234</v>
      </c>
      <c r="K17" s="1739"/>
      <c r="L17" s="1739"/>
    </row>
    <row r="18" spans="1:12" s="1740" customFormat="1" ht="24.75" customHeight="1" x14ac:dyDescent="0.2">
      <c r="A18" s="1737"/>
      <c r="B18" s="1738"/>
      <c r="C18" s="1741" t="s">
        <v>9030</v>
      </c>
      <c r="D18" s="1738" t="s">
        <v>9092</v>
      </c>
      <c r="E18" s="1739"/>
      <c r="F18" s="1739"/>
      <c r="G18" s="1739"/>
      <c r="H18" s="1739">
        <v>560</v>
      </c>
      <c r="I18" s="1739"/>
      <c r="J18" s="1739"/>
      <c r="K18" s="1739"/>
      <c r="L18" s="1739"/>
    </row>
    <row r="19" spans="1:12" s="1740" customFormat="1" ht="23.25" customHeight="1" x14ac:dyDescent="0.2">
      <c r="A19" s="1737"/>
      <c r="B19" s="1738"/>
      <c r="C19" s="1741" t="s">
        <v>9031</v>
      </c>
      <c r="D19" s="1738" t="s">
        <v>9091</v>
      </c>
      <c r="E19" s="1739"/>
      <c r="F19" s="1739"/>
      <c r="G19" s="1739"/>
      <c r="H19" s="1739"/>
      <c r="I19" s="1739"/>
      <c r="J19" s="1739"/>
      <c r="K19" s="1765"/>
      <c r="L19" s="1739"/>
    </row>
    <row r="20" spans="1:12" s="1740" customFormat="1" ht="23.25" customHeight="1" x14ac:dyDescent="0.2">
      <c r="A20" s="1737"/>
      <c r="B20" s="1738"/>
      <c r="C20" s="1741" t="s">
        <v>9082</v>
      </c>
      <c r="D20" s="1738" t="s">
        <v>9090</v>
      </c>
      <c r="E20" s="1739"/>
      <c r="F20" s="1739"/>
      <c r="G20" s="1739"/>
      <c r="H20" s="1739"/>
      <c r="I20" s="1739"/>
      <c r="J20" s="1739"/>
      <c r="K20" s="1765"/>
      <c r="L20" s="1739"/>
    </row>
    <row r="21" spans="1:12" s="1751" customFormat="1" ht="23.25" customHeight="1" x14ac:dyDescent="0.2">
      <c r="A21" s="1759"/>
      <c r="B21" s="1760"/>
      <c r="C21" s="1761" t="s">
        <v>9179</v>
      </c>
      <c r="D21" s="1760" t="s">
        <v>8020</v>
      </c>
      <c r="E21" s="1762"/>
      <c r="F21" s="1762">
        <v>-50</v>
      </c>
      <c r="G21" s="1762"/>
      <c r="H21" s="1762"/>
      <c r="I21" s="1762"/>
      <c r="J21" s="1762"/>
      <c r="K21" s="1785"/>
      <c r="L21" s="1762"/>
    </row>
    <row r="22" spans="1:12" s="1751" customFormat="1" ht="23.25" customHeight="1" x14ac:dyDescent="0.2">
      <c r="A22" s="1759"/>
      <c r="B22" s="1760"/>
      <c r="C22" s="1761" t="s">
        <v>9188</v>
      </c>
      <c r="D22" s="1760" t="s">
        <v>8020</v>
      </c>
      <c r="E22" s="1762"/>
      <c r="F22" s="1762">
        <v>-80</v>
      </c>
      <c r="G22" s="1762"/>
      <c r="H22" s="1762"/>
      <c r="I22" s="1762"/>
      <c r="J22" s="1762"/>
      <c r="K22" s="1785"/>
      <c r="L22" s="1762"/>
    </row>
    <row r="23" spans="1:12" s="1740" customFormat="1" ht="30" customHeight="1" x14ac:dyDescent="0.2">
      <c r="A23" s="1737">
        <v>3</v>
      </c>
      <c r="B23" s="1738" t="s">
        <v>9027</v>
      </c>
      <c r="C23" s="1741" t="s">
        <v>9030</v>
      </c>
      <c r="D23" s="1738" t="s">
        <v>9093</v>
      </c>
      <c r="E23" s="1739" t="s">
        <v>9025</v>
      </c>
      <c r="F23" s="1765"/>
      <c r="G23" s="1739"/>
      <c r="H23" s="1755">
        <v>100</v>
      </c>
      <c r="I23" s="1739"/>
      <c r="J23" s="1739"/>
      <c r="K23" s="1739"/>
      <c r="L23" s="1739">
        <v>10</v>
      </c>
    </row>
    <row r="24" spans="1:12" s="1740" customFormat="1" ht="16.5" customHeight="1" x14ac:dyDescent="0.2">
      <c r="A24" s="1742"/>
      <c r="B24" s="1743"/>
      <c r="C24" s="1743"/>
      <c r="D24" s="1743"/>
      <c r="E24" s="1744"/>
      <c r="F24" s="1745"/>
      <c r="G24" s="1745"/>
      <c r="H24" s="1745"/>
      <c r="I24" s="1745"/>
      <c r="J24" s="1745"/>
      <c r="K24" s="1745"/>
      <c r="L24" s="1745"/>
    </row>
    <row r="25" spans="1:12" s="1740" customFormat="1" ht="18.75" customHeight="1" x14ac:dyDescent="0.2">
      <c r="A25" s="1742"/>
      <c r="B25" s="1738"/>
      <c r="C25" s="1738"/>
      <c r="D25" s="1738"/>
      <c r="E25" s="1746"/>
      <c r="F25" s="1739"/>
      <c r="G25" s="1739"/>
      <c r="H25" s="1739"/>
      <c r="I25" s="1739"/>
      <c r="J25" s="1739"/>
      <c r="K25" s="1739"/>
      <c r="L25" s="1739"/>
    </row>
    <row r="26" spans="1:12" s="1740" customFormat="1" ht="17" customHeight="1" x14ac:dyDescent="0.2">
      <c r="A26" s="1747"/>
      <c r="B26" s="1743"/>
      <c r="C26" s="1743"/>
      <c r="D26" s="1743"/>
      <c r="E26" s="1744"/>
      <c r="F26" s="1745"/>
      <c r="G26" s="1745"/>
      <c r="H26" s="1745"/>
      <c r="I26" s="1745"/>
      <c r="J26" s="1745"/>
      <c r="K26" s="1745"/>
      <c r="L26" s="1745"/>
    </row>
    <row r="27" spans="1:12" s="1751" customFormat="1" ht="27" customHeight="1" thickBot="1" x14ac:dyDescent="0.25">
      <c r="A27" s="1792" t="s">
        <v>9032</v>
      </c>
      <c r="B27" s="1793"/>
      <c r="C27" s="1748"/>
      <c r="D27" s="1748"/>
      <c r="E27" s="1749"/>
      <c r="F27" s="1750">
        <f>SUM(F9:F26)</f>
        <v>0</v>
      </c>
      <c r="G27" s="1766">
        <f t="shared" ref="G27:L27" si="0">SUM(G9:G26)</f>
        <v>180</v>
      </c>
      <c r="H27" s="1766">
        <f t="shared" si="0"/>
        <v>1890</v>
      </c>
      <c r="I27" s="1766">
        <f t="shared" si="0"/>
        <v>109</v>
      </c>
      <c r="J27" s="1766">
        <f t="shared" si="0"/>
        <v>489</v>
      </c>
      <c r="K27" s="1766">
        <f>SUM(K9:K26)</f>
        <v>203</v>
      </c>
      <c r="L27" s="1766">
        <f t="shared" si="0"/>
        <v>30</v>
      </c>
    </row>
    <row r="28" spans="1:12" s="1751" customFormat="1" ht="27" customHeight="1" thickTop="1" thickBot="1" x14ac:dyDescent="0.25">
      <c r="A28" s="1792" t="s">
        <v>9033</v>
      </c>
      <c r="B28" s="1793"/>
      <c r="C28" s="1748"/>
      <c r="D28" s="1748"/>
      <c r="E28" s="1749"/>
      <c r="F28" s="1750">
        <v>1161</v>
      </c>
      <c r="G28" s="1750">
        <v>180</v>
      </c>
      <c r="H28" s="1750">
        <v>1890</v>
      </c>
      <c r="I28" s="1750">
        <v>109</v>
      </c>
      <c r="J28" s="1750">
        <v>489</v>
      </c>
      <c r="K28" s="1750">
        <v>588</v>
      </c>
      <c r="L28" s="1750">
        <v>30</v>
      </c>
    </row>
    <row r="29" spans="1:12" s="1752" customFormat="1" ht="18" thickTop="1" x14ac:dyDescent="0.25">
      <c r="F29" s="1753">
        <f>SUM(F28-F27)</f>
        <v>1161</v>
      </c>
      <c r="G29" s="1753">
        <f t="shared" ref="G29:L29" si="1">SUM(G28-G27)</f>
        <v>0</v>
      </c>
      <c r="H29" s="1753">
        <f t="shared" si="1"/>
        <v>0</v>
      </c>
      <c r="I29" s="1753">
        <f t="shared" si="1"/>
        <v>0</v>
      </c>
      <c r="J29" s="1753">
        <f t="shared" si="1"/>
        <v>0</v>
      </c>
      <c r="K29" s="1753">
        <f t="shared" si="1"/>
        <v>385</v>
      </c>
      <c r="L29" s="1753">
        <f t="shared" si="1"/>
        <v>0</v>
      </c>
    </row>
    <row r="31" spans="1:12" x14ac:dyDescent="0.25">
      <c r="B31" s="1752" t="s">
        <v>9252</v>
      </c>
    </row>
    <row r="32" spans="1:12" x14ac:dyDescent="0.25">
      <c r="B32" s="1752"/>
    </row>
    <row r="33" spans="2:2" x14ac:dyDescent="0.25">
      <c r="B33" s="1752" t="s">
        <v>9253</v>
      </c>
    </row>
  </sheetData>
  <mergeCells count="8">
    <mergeCell ref="A27:B27"/>
    <mergeCell ref="A28:B28"/>
    <mergeCell ref="K7:K8"/>
    <mergeCell ref="L7:L8"/>
    <mergeCell ref="A7:A8"/>
    <mergeCell ref="B7:B8"/>
    <mergeCell ref="E7:E8"/>
    <mergeCell ref="H7:I7"/>
  </mergeCells>
  <pageMargins left="0.7" right="0.7" top="0.75" bottom="0.75" header="0.3" footer="0.3"/>
  <pageSetup orientation="portrait"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tabColor rgb="FFC00000"/>
  </sheetPr>
  <dimension ref="A1:F14"/>
  <sheetViews>
    <sheetView workbookViewId="0">
      <selection activeCell="B20" sqref="B20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5" width="10.5" style="65" customWidth="1"/>
    <col min="6" max="239" width="8.83203125" style="65"/>
    <col min="240" max="240" width="11" style="65" customWidth="1"/>
    <col min="241" max="241" width="18.33203125" style="65" customWidth="1"/>
    <col min="242" max="243" width="8.1640625" style="65" customWidth="1"/>
    <col min="244" max="244" width="8.6640625" style="65" customWidth="1"/>
    <col min="245" max="245" width="8.1640625" style="65" customWidth="1"/>
    <col min="246" max="246" width="7.83203125" style="65" customWidth="1"/>
    <col min="247" max="247" width="7.5" style="65" customWidth="1"/>
    <col min="248" max="495" width="8.83203125" style="65"/>
    <col min="496" max="496" width="11" style="65" customWidth="1"/>
    <col min="497" max="497" width="18.33203125" style="65" customWidth="1"/>
    <col min="498" max="499" width="8.1640625" style="65" customWidth="1"/>
    <col min="500" max="500" width="8.6640625" style="65" customWidth="1"/>
    <col min="501" max="501" width="8.1640625" style="65" customWidth="1"/>
    <col min="502" max="502" width="7.83203125" style="65" customWidth="1"/>
    <col min="503" max="503" width="7.5" style="65" customWidth="1"/>
    <col min="504" max="751" width="8.83203125" style="65"/>
    <col min="752" max="752" width="11" style="65" customWidth="1"/>
    <col min="753" max="753" width="18.33203125" style="65" customWidth="1"/>
    <col min="754" max="755" width="8.1640625" style="65" customWidth="1"/>
    <col min="756" max="756" width="8.6640625" style="65" customWidth="1"/>
    <col min="757" max="757" width="8.1640625" style="65" customWidth="1"/>
    <col min="758" max="758" width="7.83203125" style="65" customWidth="1"/>
    <col min="759" max="759" width="7.5" style="65" customWidth="1"/>
    <col min="760" max="1007" width="8.83203125" style="65"/>
    <col min="1008" max="1008" width="11" style="65" customWidth="1"/>
    <col min="1009" max="1009" width="18.33203125" style="65" customWidth="1"/>
    <col min="1010" max="1011" width="8.1640625" style="65" customWidth="1"/>
    <col min="1012" max="1012" width="8.6640625" style="65" customWidth="1"/>
    <col min="1013" max="1013" width="8.1640625" style="65" customWidth="1"/>
    <col min="1014" max="1014" width="7.83203125" style="65" customWidth="1"/>
    <col min="1015" max="1015" width="7.5" style="65" customWidth="1"/>
    <col min="1016" max="1263" width="8.83203125" style="65"/>
    <col min="1264" max="1264" width="11" style="65" customWidth="1"/>
    <col min="1265" max="1265" width="18.33203125" style="65" customWidth="1"/>
    <col min="1266" max="1267" width="8.1640625" style="65" customWidth="1"/>
    <col min="1268" max="1268" width="8.6640625" style="65" customWidth="1"/>
    <col min="1269" max="1269" width="8.1640625" style="65" customWidth="1"/>
    <col min="1270" max="1270" width="7.83203125" style="65" customWidth="1"/>
    <col min="1271" max="1271" width="7.5" style="65" customWidth="1"/>
    <col min="1272" max="1519" width="8.83203125" style="65"/>
    <col min="1520" max="1520" width="11" style="65" customWidth="1"/>
    <col min="1521" max="1521" width="18.33203125" style="65" customWidth="1"/>
    <col min="1522" max="1523" width="8.1640625" style="65" customWidth="1"/>
    <col min="1524" max="1524" width="8.6640625" style="65" customWidth="1"/>
    <col min="1525" max="1525" width="8.1640625" style="65" customWidth="1"/>
    <col min="1526" max="1526" width="7.83203125" style="65" customWidth="1"/>
    <col min="1527" max="1527" width="7.5" style="65" customWidth="1"/>
    <col min="1528" max="1775" width="8.83203125" style="65"/>
    <col min="1776" max="1776" width="11" style="65" customWidth="1"/>
    <col min="1777" max="1777" width="18.33203125" style="65" customWidth="1"/>
    <col min="1778" max="1779" width="8.1640625" style="65" customWidth="1"/>
    <col min="1780" max="1780" width="8.6640625" style="65" customWidth="1"/>
    <col min="1781" max="1781" width="8.1640625" style="65" customWidth="1"/>
    <col min="1782" max="1782" width="7.83203125" style="65" customWidth="1"/>
    <col min="1783" max="1783" width="7.5" style="65" customWidth="1"/>
    <col min="1784" max="2031" width="8.83203125" style="65"/>
    <col min="2032" max="2032" width="11" style="65" customWidth="1"/>
    <col min="2033" max="2033" width="18.33203125" style="65" customWidth="1"/>
    <col min="2034" max="2035" width="8.1640625" style="65" customWidth="1"/>
    <col min="2036" max="2036" width="8.6640625" style="65" customWidth="1"/>
    <col min="2037" max="2037" width="8.1640625" style="65" customWidth="1"/>
    <col min="2038" max="2038" width="7.83203125" style="65" customWidth="1"/>
    <col min="2039" max="2039" width="7.5" style="65" customWidth="1"/>
    <col min="2040" max="2287" width="8.83203125" style="65"/>
    <col min="2288" max="2288" width="11" style="65" customWidth="1"/>
    <col min="2289" max="2289" width="18.33203125" style="65" customWidth="1"/>
    <col min="2290" max="2291" width="8.1640625" style="65" customWidth="1"/>
    <col min="2292" max="2292" width="8.6640625" style="65" customWidth="1"/>
    <col min="2293" max="2293" width="8.1640625" style="65" customWidth="1"/>
    <col min="2294" max="2294" width="7.83203125" style="65" customWidth="1"/>
    <col min="2295" max="2295" width="7.5" style="65" customWidth="1"/>
    <col min="2296" max="2543" width="8.83203125" style="65"/>
    <col min="2544" max="2544" width="11" style="65" customWidth="1"/>
    <col min="2545" max="2545" width="18.33203125" style="65" customWidth="1"/>
    <col min="2546" max="2547" width="8.1640625" style="65" customWidth="1"/>
    <col min="2548" max="2548" width="8.6640625" style="65" customWidth="1"/>
    <col min="2549" max="2549" width="8.1640625" style="65" customWidth="1"/>
    <col min="2550" max="2550" width="7.83203125" style="65" customWidth="1"/>
    <col min="2551" max="2551" width="7.5" style="65" customWidth="1"/>
    <col min="2552" max="2799" width="8.83203125" style="65"/>
    <col min="2800" max="2800" width="11" style="65" customWidth="1"/>
    <col min="2801" max="2801" width="18.33203125" style="65" customWidth="1"/>
    <col min="2802" max="2803" width="8.1640625" style="65" customWidth="1"/>
    <col min="2804" max="2804" width="8.6640625" style="65" customWidth="1"/>
    <col min="2805" max="2805" width="8.1640625" style="65" customWidth="1"/>
    <col min="2806" max="2806" width="7.83203125" style="65" customWidth="1"/>
    <col min="2807" max="2807" width="7.5" style="65" customWidth="1"/>
    <col min="2808" max="3055" width="8.83203125" style="65"/>
    <col min="3056" max="3056" width="11" style="65" customWidth="1"/>
    <col min="3057" max="3057" width="18.33203125" style="65" customWidth="1"/>
    <col min="3058" max="3059" width="8.1640625" style="65" customWidth="1"/>
    <col min="3060" max="3060" width="8.6640625" style="65" customWidth="1"/>
    <col min="3061" max="3061" width="8.1640625" style="65" customWidth="1"/>
    <col min="3062" max="3062" width="7.83203125" style="65" customWidth="1"/>
    <col min="3063" max="3063" width="7.5" style="65" customWidth="1"/>
    <col min="3064" max="3311" width="8.83203125" style="65"/>
    <col min="3312" max="3312" width="11" style="65" customWidth="1"/>
    <col min="3313" max="3313" width="18.33203125" style="65" customWidth="1"/>
    <col min="3314" max="3315" width="8.1640625" style="65" customWidth="1"/>
    <col min="3316" max="3316" width="8.6640625" style="65" customWidth="1"/>
    <col min="3317" max="3317" width="8.1640625" style="65" customWidth="1"/>
    <col min="3318" max="3318" width="7.83203125" style="65" customWidth="1"/>
    <col min="3319" max="3319" width="7.5" style="65" customWidth="1"/>
    <col min="3320" max="3567" width="8.83203125" style="65"/>
    <col min="3568" max="3568" width="11" style="65" customWidth="1"/>
    <col min="3569" max="3569" width="18.33203125" style="65" customWidth="1"/>
    <col min="3570" max="3571" width="8.1640625" style="65" customWidth="1"/>
    <col min="3572" max="3572" width="8.6640625" style="65" customWidth="1"/>
    <col min="3573" max="3573" width="8.1640625" style="65" customWidth="1"/>
    <col min="3574" max="3574" width="7.83203125" style="65" customWidth="1"/>
    <col min="3575" max="3575" width="7.5" style="65" customWidth="1"/>
    <col min="3576" max="3823" width="8.83203125" style="65"/>
    <col min="3824" max="3824" width="11" style="65" customWidth="1"/>
    <col min="3825" max="3825" width="18.33203125" style="65" customWidth="1"/>
    <col min="3826" max="3827" width="8.1640625" style="65" customWidth="1"/>
    <col min="3828" max="3828" width="8.6640625" style="65" customWidth="1"/>
    <col min="3829" max="3829" width="8.1640625" style="65" customWidth="1"/>
    <col min="3830" max="3830" width="7.83203125" style="65" customWidth="1"/>
    <col min="3831" max="3831" width="7.5" style="65" customWidth="1"/>
    <col min="3832" max="4079" width="8.83203125" style="65"/>
    <col min="4080" max="4080" width="11" style="65" customWidth="1"/>
    <col min="4081" max="4081" width="18.33203125" style="65" customWidth="1"/>
    <col min="4082" max="4083" width="8.1640625" style="65" customWidth="1"/>
    <col min="4084" max="4084" width="8.6640625" style="65" customWidth="1"/>
    <col min="4085" max="4085" width="8.1640625" style="65" customWidth="1"/>
    <col min="4086" max="4086" width="7.83203125" style="65" customWidth="1"/>
    <col min="4087" max="4087" width="7.5" style="65" customWidth="1"/>
    <col min="4088" max="4335" width="8.83203125" style="65"/>
    <col min="4336" max="4336" width="11" style="65" customWidth="1"/>
    <col min="4337" max="4337" width="18.33203125" style="65" customWidth="1"/>
    <col min="4338" max="4339" width="8.1640625" style="65" customWidth="1"/>
    <col min="4340" max="4340" width="8.6640625" style="65" customWidth="1"/>
    <col min="4341" max="4341" width="8.1640625" style="65" customWidth="1"/>
    <col min="4342" max="4342" width="7.83203125" style="65" customWidth="1"/>
    <col min="4343" max="4343" width="7.5" style="65" customWidth="1"/>
    <col min="4344" max="4591" width="8.83203125" style="65"/>
    <col min="4592" max="4592" width="11" style="65" customWidth="1"/>
    <col min="4593" max="4593" width="18.33203125" style="65" customWidth="1"/>
    <col min="4594" max="4595" width="8.1640625" style="65" customWidth="1"/>
    <col min="4596" max="4596" width="8.6640625" style="65" customWidth="1"/>
    <col min="4597" max="4597" width="8.1640625" style="65" customWidth="1"/>
    <col min="4598" max="4598" width="7.83203125" style="65" customWidth="1"/>
    <col min="4599" max="4599" width="7.5" style="65" customWidth="1"/>
    <col min="4600" max="4847" width="8.83203125" style="65"/>
    <col min="4848" max="4848" width="11" style="65" customWidth="1"/>
    <col min="4849" max="4849" width="18.33203125" style="65" customWidth="1"/>
    <col min="4850" max="4851" width="8.1640625" style="65" customWidth="1"/>
    <col min="4852" max="4852" width="8.6640625" style="65" customWidth="1"/>
    <col min="4853" max="4853" width="8.1640625" style="65" customWidth="1"/>
    <col min="4854" max="4854" width="7.83203125" style="65" customWidth="1"/>
    <col min="4855" max="4855" width="7.5" style="65" customWidth="1"/>
    <col min="4856" max="5103" width="8.83203125" style="65"/>
    <col min="5104" max="5104" width="11" style="65" customWidth="1"/>
    <col min="5105" max="5105" width="18.33203125" style="65" customWidth="1"/>
    <col min="5106" max="5107" width="8.1640625" style="65" customWidth="1"/>
    <col min="5108" max="5108" width="8.6640625" style="65" customWidth="1"/>
    <col min="5109" max="5109" width="8.1640625" style="65" customWidth="1"/>
    <col min="5110" max="5110" width="7.83203125" style="65" customWidth="1"/>
    <col min="5111" max="5111" width="7.5" style="65" customWidth="1"/>
    <col min="5112" max="5359" width="8.83203125" style="65"/>
    <col min="5360" max="5360" width="11" style="65" customWidth="1"/>
    <col min="5361" max="5361" width="18.33203125" style="65" customWidth="1"/>
    <col min="5362" max="5363" width="8.1640625" style="65" customWidth="1"/>
    <col min="5364" max="5364" width="8.6640625" style="65" customWidth="1"/>
    <col min="5365" max="5365" width="8.1640625" style="65" customWidth="1"/>
    <col min="5366" max="5366" width="7.83203125" style="65" customWidth="1"/>
    <col min="5367" max="5367" width="7.5" style="65" customWidth="1"/>
    <col min="5368" max="5615" width="8.83203125" style="65"/>
    <col min="5616" max="5616" width="11" style="65" customWidth="1"/>
    <col min="5617" max="5617" width="18.33203125" style="65" customWidth="1"/>
    <col min="5618" max="5619" width="8.1640625" style="65" customWidth="1"/>
    <col min="5620" max="5620" width="8.6640625" style="65" customWidth="1"/>
    <col min="5621" max="5621" width="8.1640625" style="65" customWidth="1"/>
    <col min="5622" max="5622" width="7.83203125" style="65" customWidth="1"/>
    <col min="5623" max="5623" width="7.5" style="65" customWidth="1"/>
    <col min="5624" max="5871" width="8.83203125" style="65"/>
    <col min="5872" max="5872" width="11" style="65" customWidth="1"/>
    <col min="5873" max="5873" width="18.33203125" style="65" customWidth="1"/>
    <col min="5874" max="5875" width="8.1640625" style="65" customWidth="1"/>
    <col min="5876" max="5876" width="8.6640625" style="65" customWidth="1"/>
    <col min="5877" max="5877" width="8.1640625" style="65" customWidth="1"/>
    <col min="5878" max="5878" width="7.83203125" style="65" customWidth="1"/>
    <col min="5879" max="5879" width="7.5" style="65" customWidth="1"/>
    <col min="5880" max="6127" width="8.83203125" style="65"/>
    <col min="6128" max="6128" width="11" style="65" customWidth="1"/>
    <col min="6129" max="6129" width="18.33203125" style="65" customWidth="1"/>
    <col min="6130" max="6131" width="8.1640625" style="65" customWidth="1"/>
    <col min="6132" max="6132" width="8.6640625" style="65" customWidth="1"/>
    <col min="6133" max="6133" width="8.1640625" style="65" customWidth="1"/>
    <col min="6134" max="6134" width="7.83203125" style="65" customWidth="1"/>
    <col min="6135" max="6135" width="7.5" style="65" customWidth="1"/>
    <col min="6136" max="6383" width="8.83203125" style="65"/>
    <col min="6384" max="6384" width="11" style="65" customWidth="1"/>
    <col min="6385" max="6385" width="18.33203125" style="65" customWidth="1"/>
    <col min="6386" max="6387" width="8.1640625" style="65" customWidth="1"/>
    <col min="6388" max="6388" width="8.6640625" style="65" customWidth="1"/>
    <col min="6389" max="6389" width="8.1640625" style="65" customWidth="1"/>
    <col min="6390" max="6390" width="7.83203125" style="65" customWidth="1"/>
    <col min="6391" max="6391" width="7.5" style="65" customWidth="1"/>
    <col min="6392" max="6639" width="8.83203125" style="65"/>
    <col min="6640" max="6640" width="11" style="65" customWidth="1"/>
    <col min="6641" max="6641" width="18.33203125" style="65" customWidth="1"/>
    <col min="6642" max="6643" width="8.1640625" style="65" customWidth="1"/>
    <col min="6644" max="6644" width="8.6640625" style="65" customWidth="1"/>
    <col min="6645" max="6645" width="8.1640625" style="65" customWidth="1"/>
    <col min="6646" max="6646" width="7.83203125" style="65" customWidth="1"/>
    <col min="6647" max="6647" width="7.5" style="65" customWidth="1"/>
    <col min="6648" max="6895" width="8.83203125" style="65"/>
    <col min="6896" max="6896" width="11" style="65" customWidth="1"/>
    <col min="6897" max="6897" width="18.33203125" style="65" customWidth="1"/>
    <col min="6898" max="6899" width="8.1640625" style="65" customWidth="1"/>
    <col min="6900" max="6900" width="8.6640625" style="65" customWidth="1"/>
    <col min="6901" max="6901" width="8.1640625" style="65" customWidth="1"/>
    <col min="6902" max="6902" width="7.83203125" style="65" customWidth="1"/>
    <col min="6903" max="6903" width="7.5" style="65" customWidth="1"/>
    <col min="6904" max="7151" width="8.83203125" style="65"/>
    <col min="7152" max="7152" width="11" style="65" customWidth="1"/>
    <col min="7153" max="7153" width="18.33203125" style="65" customWidth="1"/>
    <col min="7154" max="7155" width="8.1640625" style="65" customWidth="1"/>
    <col min="7156" max="7156" width="8.6640625" style="65" customWidth="1"/>
    <col min="7157" max="7157" width="8.1640625" style="65" customWidth="1"/>
    <col min="7158" max="7158" width="7.83203125" style="65" customWidth="1"/>
    <col min="7159" max="7159" width="7.5" style="65" customWidth="1"/>
    <col min="7160" max="7407" width="8.83203125" style="65"/>
    <col min="7408" max="7408" width="11" style="65" customWidth="1"/>
    <col min="7409" max="7409" width="18.33203125" style="65" customWidth="1"/>
    <col min="7410" max="7411" width="8.1640625" style="65" customWidth="1"/>
    <col min="7412" max="7412" width="8.6640625" style="65" customWidth="1"/>
    <col min="7413" max="7413" width="8.1640625" style="65" customWidth="1"/>
    <col min="7414" max="7414" width="7.83203125" style="65" customWidth="1"/>
    <col min="7415" max="7415" width="7.5" style="65" customWidth="1"/>
    <col min="7416" max="7663" width="8.83203125" style="65"/>
    <col min="7664" max="7664" width="11" style="65" customWidth="1"/>
    <col min="7665" max="7665" width="18.33203125" style="65" customWidth="1"/>
    <col min="7666" max="7667" width="8.1640625" style="65" customWidth="1"/>
    <col min="7668" max="7668" width="8.6640625" style="65" customWidth="1"/>
    <col min="7669" max="7669" width="8.1640625" style="65" customWidth="1"/>
    <col min="7670" max="7670" width="7.83203125" style="65" customWidth="1"/>
    <col min="7671" max="7671" width="7.5" style="65" customWidth="1"/>
    <col min="7672" max="7919" width="8.83203125" style="65"/>
    <col min="7920" max="7920" width="11" style="65" customWidth="1"/>
    <col min="7921" max="7921" width="18.33203125" style="65" customWidth="1"/>
    <col min="7922" max="7923" width="8.1640625" style="65" customWidth="1"/>
    <col min="7924" max="7924" width="8.6640625" style="65" customWidth="1"/>
    <col min="7925" max="7925" width="8.1640625" style="65" customWidth="1"/>
    <col min="7926" max="7926" width="7.83203125" style="65" customWidth="1"/>
    <col min="7927" max="7927" width="7.5" style="65" customWidth="1"/>
    <col min="7928" max="8175" width="8.83203125" style="65"/>
    <col min="8176" max="8176" width="11" style="65" customWidth="1"/>
    <col min="8177" max="8177" width="18.33203125" style="65" customWidth="1"/>
    <col min="8178" max="8179" width="8.1640625" style="65" customWidth="1"/>
    <col min="8180" max="8180" width="8.6640625" style="65" customWidth="1"/>
    <col min="8181" max="8181" width="8.1640625" style="65" customWidth="1"/>
    <col min="8182" max="8182" width="7.83203125" style="65" customWidth="1"/>
    <col min="8183" max="8183" width="7.5" style="65" customWidth="1"/>
    <col min="8184" max="8431" width="8.83203125" style="65"/>
    <col min="8432" max="8432" width="11" style="65" customWidth="1"/>
    <col min="8433" max="8433" width="18.33203125" style="65" customWidth="1"/>
    <col min="8434" max="8435" width="8.1640625" style="65" customWidth="1"/>
    <col min="8436" max="8436" width="8.6640625" style="65" customWidth="1"/>
    <col min="8437" max="8437" width="8.1640625" style="65" customWidth="1"/>
    <col min="8438" max="8438" width="7.83203125" style="65" customWidth="1"/>
    <col min="8439" max="8439" width="7.5" style="65" customWidth="1"/>
    <col min="8440" max="8687" width="8.83203125" style="65"/>
    <col min="8688" max="8688" width="11" style="65" customWidth="1"/>
    <col min="8689" max="8689" width="18.33203125" style="65" customWidth="1"/>
    <col min="8690" max="8691" width="8.1640625" style="65" customWidth="1"/>
    <col min="8692" max="8692" width="8.6640625" style="65" customWidth="1"/>
    <col min="8693" max="8693" width="8.1640625" style="65" customWidth="1"/>
    <col min="8694" max="8694" width="7.83203125" style="65" customWidth="1"/>
    <col min="8695" max="8695" width="7.5" style="65" customWidth="1"/>
    <col min="8696" max="8943" width="8.83203125" style="65"/>
    <col min="8944" max="8944" width="11" style="65" customWidth="1"/>
    <col min="8945" max="8945" width="18.33203125" style="65" customWidth="1"/>
    <col min="8946" max="8947" width="8.1640625" style="65" customWidth="1"/>
    <col min="8948" max="8948" width="8.6640625" style="65" customWidth="1"/>
    <col min="8949" max="8949" width="8.1640625" style="65" customWidth="1"/>
    <col min="8950" max="8950" width="7.83203125" style="65" customWidth="1"/>
    <col min="8951" max="8951" width="7.5" style="65" customWidth="1"/>
    <col min="8952" max="9199" width="8.83203125" style="65"/>
    <col min="9200" max="9200" width="11" style="65" customWidth="1"/>
    <col min="9201" max="9201" width="18.33203125" style="65" customWidth="1"/>
    <col min="9202" max="9203" width="8.1640625" style="65" customWidth="1"/>
    <col min="9204" max="9204" width="8.6640625" style="65" customWidth="1"/>
    <col min="9205" max="9205" width="8.1640625" style="65" customWidth="1"/>
    <col min="9206" max="9206" width="7.83203125" style="65" customWidth="1"/>
    <col min="9207" max="9207" width="7.5" style="65" customWidth="1"/>
    <col min="9208" max="9455" width="8.83203125" style="65"/>
    <col min="9456" max="9456" width="11" style="65" customWidth="1"/>
    <col min="9457" max="9457" width="18.33203125" style="65" customWidth="1"/>
    <col min="9458" max="9459" width="8.1640625" style="65" customWidth="1"/>
    <col min="9460" max="9460" width="8.6640625" style="65" customWidth="1"/>
    <col min="9461" max="9461" width="8.1640625" style="65" customWidth="1"/>
    <col min="9462" max="9462" width="7.83203125" style="65" customWidth="1"/>
    <col min="9463" max="9463" width="7.5" style="65" customWidth="1"/>
    <col min="9464" max="9711" width="8.83203125" style="65"/>
    <col min="9712" max="9712" width="11" style="65" customWidth="1"/>
    <col min="9713" max="9713" width="18.33203125" style="65" customWidth="1"/>
    <col min="9714" max="9715" width="8.1640625" style="65" customWidth="1"/>
    <col min="9716" max="9716" width="8.6640625" style="65" customWidth="1"/>
    <col min="9717" max="9717" width="8.1640625" style="65" customWidth="1"/>
    <col min="9718" max="9718" width="7.83203125" style="65" customWidth="1"/>
    <col min="9719" max="9719" width="7.5" style="65" customWidth="1"/>
    <col min="9720" max="9967" width="8.83203125" style="65"/>
    <col min="9968" max="9968" width="11" style="65" customWidth="1"/>
    <col min="9969" max="9969" width="18.33203125" style="65" customWidth="1"/>
    <col min="9970" max="9971" width="8.1640625" style="65" customWidth="1"/>
    <col min="9972" max="9972" width="8.6640625" style="65" customWidth="1"/>
    <col min="9973" max="9973" width="8.1640625" style="65" customWidth="1"/>
    <col min="9974" max="9974" width="7.83203125" style="65" customWidth="1"/>
    <col min="9975" max="9975" width="7.5" style="65" customWidth="1"/>
    <col min="9976" max="10223" width="8.83203125" style="65"/>
    <col min="10224" max="10224" width="11" style="65" customWidth="1"/>
    <col min="10225" max="10225" width="18.33203125" style="65" customWidth="1"/>
    <col min="10226" max="10227" width="8.1640625" style="65" customWidth="1"/>
    <col min="10228" max="10228" width="8.6640625" style="65" customWidth="1"/>
    <col min="10229" max="10229" width="8.1640625" style="65" customWidth="1"/>
    <col min="10230" max="10230" width="7.83203125" style="65" customWidth="1"/>
    <col min="10231" max="10231" width="7.5" style="65" customWidth="1"/>
    <col min="10232" max="10479" width="8.83203125" style="65"/>
    <col min="10480" max="10480" width="11" style="65" customWidth="1"/>
    <col min="10481" max="10481" width="18.33203125" style="65" customWidth="1"/>
    <col min="10482" max="10483" width="8.1640625" style="65" customWidth="1"/>
    <col min="10484" max="10484" width="8.6640625" style="65" customWidth="1"/>
    <col min="10485" max="10485" width="8.1640625" style="65" customWidth="1"/>
    <col min="10486" max="10486" width="7.83203125" style="65" customWidth="1"/>
    <col min="10487" max="10487" width="7.5" style="65" customWidth="1"/>
    <col min="10488" max="10735" width="8.83203125" style="65"/>
    <col min="10736" max="10736" width="11" style="65" customWidth="1"/>
    <col min="10737" max="10737" width="18.33203125" style="65" customWidth="1"/>
    <col min="10738" max="10739" width="8.1640625" style="65" customWidth="1"/>
    <col min="10740" max="10740" width="8.6640625" style="65" customWidth="1"/>
    <col min="10741" max="10741" width="8.1640625" style="65" customWidth="1"/>
    <col min="10742" max="10742" width="7.83203125" style="65" customWidth="1"/>
    <col min="10743" max="10743" width="7.5" style="65" customWidth="1"/>
    <col min="10744" max="10991" width="8.83203125" style="65"/>
    <col min="10992" max="10992" width="11" style="65" customWidth="1"/>
    <col min="10993" max="10993" width="18.33203125" style="65" customWidth="1"/>
    <col min="10994" max="10995" width="8.1640625" style="65" customWidth="1"/>
    <col min="10996" max="10996" width="8.6640625" style="65" customWidth="1"/>
    <col min="10997" max="10997" width="8.1640625" style="65" customWidth="1"/>
    <col min="10998" max="10998" width="7.83203125" style="65" customWidth="1"/>
    <col min="10999" max="10999" width="7.5" style="65" customWidth="1"/>
    <col min="11000" max="11247" width="8.83203125" style="65"/>
    <col min="11248" max="11248" width="11" style="65" customWidth="1"/>
    <col min="11249" max="11249" width="18.33203125" style="65" customWidth="1"/>
    <col min="11250" max="11251" width="8.1640625" style="65" customWidth="1"/>
    <col min="11252" max="11252" width="8.6640625" style="65" customWidth="1"/>
    <col min="11253" max="11253" width="8.1640625" style="65" customWidth="1"/>
    <col min="11254" max="11254" width="7.83203125" style="65" customWidth="1"/>
    <col min="11255" max="11255" width="7.5" style="65" customWidth="1"/>
    <col min="11256" max="11503" width="8.83203125" style="65"/>
    <col min="11504" max="11504" width="11" style="65" customWidth="1"/>
    <col min="11505" max="11505" width="18.33203125" style="65" customWidth="1"/>
    <col min="11506" max="11507" width="8.1640625" style="65" customWidth="1"/>
    <col min="11508" max="11508" width="8.6640625" style="65" customWidth="1"/>
    <col min="11509" max="11509" width="8.1640625" style="65" customWidth="1"/>
    <col min="11510" max="11510" width="7.83203125" style="65" customWidth="1"/>
    <col min="11511" max="11511" width="7.5" style="65" customWidth="1"/>
    <col min="11512" max="11759" width="8.83203125" style="65"/>
    <col min="11760" max="11760" width="11" style="65" customWidth="1"/>
    <col min="11761" max="11761" width="18.33203125" style="65" customWidth="1"/>
    <col min="11762" max="11763" width="8.1640625" style="65" customWidth="1"/>
    <col min="11764" max="11764" width="8.6640625" style="65" customWidth="1"/>
    <col min="11765" max="11765" width="8.1640625" style="65" customWidth="1"/>
    <col min="11766" max="11766" width="7.83203125" style="65" customWidth="1"/>
    <col min="11767" max="11767" width="7.5" style="65" customWidth="1"/>
    <col min="11768" max="12015" width="8.83203125" style="65"/>
    <col min="12016" max="12016" width="11" style="65" customWidth="1"/>
    <col min="12017" max="12017" width="18.33203125" style="65" customWidth="1"/>
    <col min="12018" max="12019" width="8.1640625" style="65" customWidth="1"/>
    <col min="12020" max="12020" width="8.6640625" style="65" customWidth="1"/>
    <col min="12021" max="12021" width="8.1640625" style="65" customWidth="1"/>
    <col min="12022" max="12022" width="7.83203125" style="65" customWidth="1"/>
    <col min="12023" max="12023" width="7.5" style="65" customWidth="1"/>
    <col min="12024" max="12271" width="8.83203125" style="65"/>
    <col min="12272" max="12272" width="11" style="65" customWidth="1"/>
    <col min="12273" max="12273" width="18.33203125" style="65" customWidth="1"/>
    <col min="12274" max="12275" width="8.1640625" style="65" customWidth="1"/>
    <col min="12276" max="12276" width="8.6640625" style="65" customWidth="1"/>
    <col min="12277" max="12277" width="8.1640625" style="65" customWidth="1"/>
    <col min="12278" max="12278" width="7.83203125" style="65" customWidth="1"/>
    <col min="12279" max="12279" width="7.5" style="65" customWidth="1"/>
    <col min="12280" max="12527" width="8.83203125" style="65"/>
    <col min="12528" max="12528" width="11" style="65" customWidth="1"/>
    <col min="12529" max="12529" width="18.33203125" style="65" customWidth="1"/>
    <col min="12530" max="12531" width="8.1640625" style="65" customWidth="1"/>
    <col min="12532" max="12532" width="8.6640625" style="65" customWidth="1"/>
    <col min="12533" max="12533" width="8.1640625" style="65" customWidth="1"/>
    <col min="12534" max="12534" width="7.83203125" style="65" customWidth="1"/>
    <col min="12535" max="12535" width="7.5" style="65" customWidth="1"/>
    <col min="12536" max="12783" width="8.83203125" style="65"/>
    <col min="12784" max="12784" width="11" style="65" customWidth="1"/>
    <col min="12785" max="12785" width="18.33203125" style="65" customWidth="1"/>
    <col min="12786" max="12787" width="8.1640625" style="65" customWidth="1"/>
    <col min="12788" max="12788" width="8.6640625" style="65" customWidth="1"/>
    <col min="12789" max="12789" width="8.1640625" style="65" customWidth="1"/>
    <col min="12790" max="12790" width="7.83203125" style="65" customWidth="1"/>
    <col min="12791" max="12791" width="7.5" style="65" customWidth="1"/>
    <col min="12792" max="13039" width="8.83203125" style="65"/>
    <col min="13040" max="13040" width="11" style="65" customWidth="1"/>
    <col min="13041" max="13041" width="18.33203125" style="65" customWidth="1"/>
    <col min="13042" max="13043" width="8.1640625" style="65" customWidth="1"/>
    <col min="13044" max="13044" width="8.6640625" style="65" customWidth="1"/>
    <col min="13045" max="13045" width="8.1640625" style="65" customWidth="1"/>
    <col min="13046" max="13046" width="7.83203125" style="65" customWidth="1"/>
    <col min="13047" max="13047" width="7.5" style="65" customWidth="1"/>
    <col min="13048" max="13295" width="8.83203125" style="65"/>
    <col min="13296" max="13296" width="11" style="65" customWidth="1"/>
    <col min="13297" max="13297" width="18.33203125" style="65" customWidth="1"/>
    <col min="13298" max="13299" width="8.1640625" style="65" customWidth="1"/>
    <col min="13300" max="13300" width="8.6640625" style="65" customWidth="1"/>
    <col min="13301" max="13301" width="8.1640625" style="65" customWidth="1"/>
    <col min="13302" max="13302" width="7.83203125" style="65" customWidth="1"/>
    <col min="13303" max="13303" width="7.5" style="65" customWidth="1"/>
    <col min="13304" max="13551" width="8.83203125" style="65"/>
    <col min="13552" max="13552" width="11" style="65" customWidth="1"/>
    <col min="13553" max="13553" width="18.33203125" style="65" customWidth="1"/>
    <col min="13554" max="13555" width="8.1640625" style="65" customWidth="1"/>
    <col min="13556" max="13556" width="8.6640625" style="65" customWidth="1"/>
    <col min="13557" max="13557" width="8.1640625" style="65" customWidth="1"/>
    <col min="13558" max="13558" width="7.83203125" style="65" customWidth="1"/>
    <col min="13559" max="13559" width="7.5" style="65" customWidth="1"/>
    <col min="13560" max="13807" width="8.83203125" style="65"/>
    <col min="13808" max="13808" width="11" style="65" customWidth="1"/>
    <col min="13809" max="13809" width="18.33203125" style="65" customWidth="1"/>
    <col min="13810" max="13811" width="8.1640625" style="65" customWidth="1"/>
    <col min="13812" max="13812" width="8.6640625" style="65" customWidth="1"/>
    <col min="13813" max="13813" width="8.1640625" style="65" customWidth="1"/>
    <col min="13814" max="13814" width="7.83203125" style="65" customWidth="1"/>
    <col min="13815" max="13815" width="7.5" style="65" customWidth="1"/>
    <col min="13816" max="14063" width="8.83203125" style="65"/>
    <col min="14064" max="14064" width="11" style="65" customWidth="1"/>
    <col min="14065" max="14065" width="18.33203125" style="65" customWidth="1"/>
    <col min="14066" max="14067" width="8.1640625" style="65" customWidth="1"/>
    <col min="14068" max="14068" width="8.6640625" style="65" customWidth="1"/>
    <col min="14069" max="14069" width="8.1640625" style="65" customWidth="1"/>
    <col min="14070" max="14070" width="7.83203125" style="65" customWidth="1"/>
    <col min="14071" max="14071" width="7.5" style="65" customWidth="1"/>
    <col min="14072" max="14319" width="8.83203125" style="65"/>
    <col min="14320" max="14320" width="11" style="65" customWidth="1"/>
    <col min="14321" max="14321" width="18.33203125" style="65" customWidth="1"/>
    <col min="14322" max="14323" width="8.1640625" style="65" customWidth="1"/>
    <col min="14324" max="14324" width="8.6640625" style="65" customWidth="1"/>
    <col min="14325" max="14325" width="8.1640625" style="65" customWidth="1"/>
    <col min="14326" max="14326" width="7.83203125" style="65" customWidth="1"/>
    <col min="14327" max="14327" width="7.5" style="65" customWidth="1"/>
    <col min="14328" max="14575" width="8.83203125" style="65"/>
    <col min="14576" max="14576" width="11" style="65" customWidth="1"/>
    <col min="14577" max="14577" width="18.33203125" style="65" customWidth="1"/>
    <col min="14578" max="14579" width="8.1640625" style="65" customWidth="1"/>
    <col min="14580" max="14580" width="8.6640625" style="65" customWidth="1"/>
    <col min="14581" max="14581" width="8.1640625" style="65" customWidth="1"/>
    <col min="14582" max="14582" width="7.83203125" style="65" customWidth="1"/>
    <col min="14583" max="14583" width="7.5" style="65" customWidth="1"/>
    <col min="14584" max="14831" width="8.83203125" style="65"/>
    <col min="14832" max="14832" width="11" style="65" customWidth="1"/>
    <col min="14833" max="14833" width="18.33203125" style="65" customWidth="1"/>
    <col min="14834" max="14835" width="8.1640625" style="65" customWidth="1"/>
    <col min="14836" max="14836" width="8.6640625" style="65" customWidth="1"/>
    <col min="14837" max="14837" width="8.1640625" style="65" customWidth="1"/>
    <col min="14838" max="14838" width="7.83203125" style="65" customWidth="1"/>
    <col min="14839" max="14839" width="7.5" style="65" customWidth="1"/>
    <col min="14840" max="15087" width="8.83203125" style="65"/>
    <col min="15088" max="15088" width="11" style="65" customWidth="1"/>
    <col min="15089" max="15089" width="18.33203125" style="65" customWidth="1"/>
    <col min="15090" max="15091" width="8.1640625" style="65" customWidth="1"/>
    <col min="15092" max="15092" width="8.6640625" style="65" customWidth="1"/>
    <col min="15093" max="15093" width="8.1640625" style="65" customWidth="1"/>
    <col min="15094" max="15094" width="7.83203125" style="65" customWidth="1"/>
    <col min="15095" max="15095" width="7.5" style="65" customWidth="1"/>
    <col min="15096" max="15343" width="8.83203125" style="65"/>
    <col min="15344" max="15344" width="11" style="65" customWidth="1"/>
    <col min="15345" max="15345" width="18.33203125" style="65" customWidth="1"/>
    <col min="15346" max="15347" width="8.1640625" style="65" customWidth="1"/>
    <col min="15348" max="15348" width="8.6640625" style="65" customWidth="1"/>
    <col min="15349" max="15349" width="8.1640625" style="65" customWidth="1"/>
    <col min="15350" max="15350" width="7.83203125" style="65" customWidth="1"/>
    <col min="15351" max="15351" width="7.5" style="65" customWidth="1"/>
    <col min="15352" max="15599" width="8.83203125" style="65"/>
    <col min="15600" max="15600" width="11" style="65" customWidth="1"/>
    <col min="15601" max="15601" width="18.33203125" style="65" customWidth="1"/>
    <col min="15602" max="15603" width="8.1640625" style="65" customWidth="1"/>
    <col min="15604" max="15604" width="8.6640625" style="65" customWidth="1"/>
    <col min="15605" max="15605" width="8.1640625" style="65" customWidth="1"/>
    <col min="15606" max="15606" width="7.83203125" style="65" customWidth="1"/>
    <col min="15607" max="15607" width="7.5" style="65" customWidth="1"/>
    <col min="15608" max="15855" width="8.83203125" style="65"/>
    <col min="15856" max="15856" width="11" style="65" customWidth="1"/>
    <col min="15857" max="15857" width="18.33203125" style="65" customWidth="1"/>
    <col min="15858" max="15859" width="8.1640625" style="65" customWidth="1"/>
    <col min="15860" max="15860" width="8.6640625" style="65" customWidth="1"/>
    <col min="15861" max="15861" width="8.1640625" style="65" customWidth="1"/>
    <col min="15862" max="15862" width="7.83203125" style="65" customWidth="1"/>
    <col min="15863" max="15863" width="7.5" style="65" customWidth="1"/>
    <col min="15864" max="16111" width="8.83203125" style="65"/>
    <col min="16112" max="16112" width="11" style="65" customWidth="1"/>
    <col min="16113" max="16113" width="18.33203125" style="65" customWidth="1"/>
    <col min="16114" max="16115" width="8.1640625" style="65" customWidth="1"/>
    <col min="16116" max="16116" width="8.6640625" style="65" customWidth="1"/>
    <col min="16117" max="16117" width="8.1640625" style="65" customWidth="1"/>
    <col min="16118" max="16118" width="7.83203125" style="65" customWidth="1"/>
    <col min="16119" max="16119" width="7.5" style="65" customWidth="1"/>
    <col min="16120" max="16384" width="8.83203125" style="65"/>
  </cols>
  <sheetData>
    <row r="1" spans="1:6" s="58" customFormat="1" x14ac:dyDescent="0.2">
      <c r="A1" s="58" t="s">
        <v>160</v>
      </c>
    </row>
    <row r="3" spans="1:6" s="58" customFormat="1" x14ac:dyDescent="0.2">
      <c r="A3" s="58" t="s">
        <v>5052</v>
      </c>
    </row>
    <row r="4" spans="1:6" s="58" customFormat="1" x14ac:dyDescent="0.2">
      <c r="A4" s="58" t="s">
        <v>5050</v>
      </c>
    </row>
    <row r="5" spans="1:6" s="58" customFormat="1" x14ac:dyDescent="0.2">
      <c r="A5" s="58" t="s">
        <v>2876</v>
      </c>
    </row>
    <row r="6" spans="1:6" s="3" customFormat="1" ht="17" thickBot="1" x14ac:dyDescent="0.25">
      <c r="C6" s="31"/>
      <c r="D6" s="31"/>
      <c r="E6" s="31"/>
    </row>
    <row r="7" spans="1:6" s="58" customFormat="1" ht="17" thickBot="1" x14ac:dyDescent="0.3">
      <c r="A7" s="60" t="s">
        <v>168</v>
      </c>
      <c r="B7" s="61" t="s">
        <v>169</v>
      </c>
      <c r="C7" s="32" t="s">
        <v>1152</v>
      </c>
      <c r="D7" s="322" t="s">
        <v>30</v>
      </c>
      <c r="E7" s="322" t="s">
        <v>29</v>
      </c>
    </row>
    <row r="8" spans="1:6" s="72" customFormat="1" x14ac:dyDescent="0.25">
      <c r="A8" s="507">
        <v>44570</v>
      </c>
      <c r="B8" s="185" t="s">
        <v>5053</v>
      </c>
      <c r="C8" s="71">
        <v>50</v>
      </c>
      <c r="D8" s="71"/>
      <c r="E8" s="71"/>
      <c r="F8" s="72" t="s">
        <v>5062</v>
      </c>
    </row>
    <row r="9" spans="1:6" s="72" customFormat="1" x14ac:dyDescent="0.25">
      <c r="A9" s="507">
        <v>44601</v>
      </c>
      <c r="B9" s="185" t="s">
        <v>5051</v>
      </c>
      <c r="C9" s="71">
        <v>200</v>
      </c>
      <c r="D9" s="71">
        <v>50</v>
      </c>
      <c r="E9" s="71"/>
      <c r="F9" s="72" t="s">
        <v>5062</v>
      </c>
    </row>
    <row r="10" spans="1:6" s="72" customFormat="1" x14ac:dyDescent="0.25">
      <c r="A10" s="831" t="s">
        <v>6675</v>
      </c>
      <c r="B10" s="185" t="s">
        <v>6676</v>
      </c>
      <c r="C10" s="71"/>
      <c r="D10" s="71"/>
      <c r="E10" s="71">
        <v>58</v>
      </c>
      <c r="F10" s="72" t="s">
        <v>3022</v>
      </c>
    </row>
    <row r="11" spans="1:6" x14ac:dyDescent="0.2">
      <c r="A11" s="84"/>
      <c r="B11" s="84"/>
      <c r="C11" s="84"/>
      <c r="D11" s="84"/>
      <c r="E11" s="84"/>
    </row>
    <row r="12" spans="1:6" x14ac:dyDescent="0.2">
      <c r="A12" s="84"/>
      <c r="B12" s="84"/>
      <c r="C12" s="84"/>
      <c r="D12" s="84"/>
      <c r="E12" s="84"/>
    </row>
    <row r="13" spans="1:6" x14ac:dyDescent="0.2">
      <c r="A13" s="84"/>
      <c r="B13" s="84"/>
      <c r="C13" s="84"/>
      <c r="D13" s="84"/>
      <c r="E13" s="84"/>
    </row>
    <row r="14" spans="1:6" x14ac:dyDescent="0.2">
      <c r="A14" s="84"/>
      <c r="B14" s="84"/>
      <c r="C14" s="300"/>
      <c r="D14" s="84"/>
      <c r="E14" s="84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tabColor rgb="FFC00000"/>
  </sheetPr>
  <dimension ref="A1:T57"/>
  <sheetViews>
    <sheetView topLeftCell="A40" workbookViewId="0">
      <selection activeCell="B54" sqref="B54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13.6640625" style="65" customWidth="1"/>
    <col min="4" max="4" width="10.5" style="65" hidden="1" customWidth="1"/>
    <col min="5" max="5" width="12.33203125" style="65" customWidth="1"/>
    <col min="6" max="18" width="10.5" style="65" customWidth="1"/>
    <col min="19" max="252" width="8.83203125" style="65"/>
    <col min="253" max="253" width="11" style="65" customWidth="1"/>
    <col min="254" max="254" width="18.33203125" style="65" customWidth="1"/>
    <col min="255" max="256" width="8.1640625" style="65" customWidth="1"/>
    <col min="257" max="257" width="8.6640625" style="65" customWidth="1"/>
    <col min="258" max="258" width="8.1640625" style="65" customWidth="1"/>
    <col min="259" max="259" width="7.83203125" style="65" customWidth="1"/>
    <col min="260" max="260" width="7.5" style="65" customWidth="1"/>
    <col min="261" max="508" width="8.83203125" style="65"/>
    <col min="509" max="509" width="11" style="65" customWidth="1"/>
    <col min="510" max="510" width="18.33203125" style="65" customWidth="1"/>
    <col min="511" max="512" width="8.1640625" style="65" customWidth="1"/>
    <col min="513" max="513" width="8.6640625" style="65" customWidth="1"/>
    <col min="514" max="514" width="8.1640625" style="65" customWidth="1"/>
    <col min="515" max="515" width="7.83203125" style="65" customWidth="1"/>
    <col min="516" max="516" width="7.5" style="65" customWidth="1"/>
    <col min="517" max="764" width="8.83203125" style="65"/>
    <col min="765" max="765" width="11" style="65" customWidth="1"/>
    <col min="766" max="766" width="18.33203125" style="65" customWidth="1"/>
    <col min="767" max="768" width="8.1640625" style="65" customWidth="1"/>
    <col min="769" max="769" width="8.6640625" style="65" customWidth="1"/>
    <col min="770" max="770" width="8.1640625" style="65" customWidth="1"/>
    <col min="771" max="771" width="7.83203125" style="65" customWidth="1"/>
    <col min="772" max="772" width="7.5" style="65" customWidth="1"/>
    <col min="773" max="1020" width="8.83203125" style="65"/>
    <col min="1021" max="1021" width="11" style="65" customWidth="1"/>
    <col min="1022" max="1022" width="18.33203125" style="65" customWidth="1"/>
    <col min="1023" max="1024" width="8.1640625" style="65" customWidth="1"/>
    <col min="1025" max="1025" width="8.6640625" style="65" customWidth="1"/>
    <col min="1026" max="1026" width="8.1640625" style="65" customWidth="1"/>
    <col min="1027" max="1027" width="7.83203125" style="65" customWidth="1"/>
    <col min="1028" max="1028" width="7.5" style="65" customWidth="1"/>
    <col min="1029" max="1276" width="8.83203125" style="65"/>
    <col min="1277" max="1277" width="11" style="65" customWidth="1"/>
    <col min="1278" max="1278" width="18.33203125" style="65" customWidth="1"/>
    <col min="1279" max="1280" width="8.1640625" style="65" customWidth="1"/>
    <col min="1281" max="1281" width="8.6640625" style="65" customWidth="1"/>
    <col min="1282" max="1282" width="8.1640625" style="65" customWidth="1"/>
    <col min="1283" max="1283" width="7.83203125" style="65" customWidth="1"/>
    <col min="1284" max="1284" width="7.5" style="65" customWidth="1"/>
    <col min="1285" max="1532" width="8.83203125" style="65"/>
    <col min="1533" max="1533" width="11" style="65" customWidth="1"/>
    <col min="1534" max="1534" width="18.33203125" style="65" customWidth="1"/>
    <col min="1535" max="1536" width="8.1640625" style="65" customWidth="1"/>
    <col min="1537" max="1537" width="8.6640625" style="65" customWidth="1"/>
    <col min="1538" max="1538" width="8.1640625" style="65" customWidth="1"/>
    <col min="1539" max="1539" width="7.83203125" style="65" customWidth="1"/>
    <col min="1540" max="1540" width="7.5" style="65" customWidth="1"/>
    <col min="1541" max="1788" width="8.83203125" style="65"/>
    <col min="1789" max="1789" width="11" style="65" customWidth="1"/>
    <col min="1790" max="1790" width="18.33203125" style="65" customWidth="1"/>
    <col min="1791" max="1792" width="8.1640625" style="65" customWidth="1"/>
    <col min="1793" max="1793" width="8.6640625" style="65" customWidth="1"/>
    <col min="1794" max="1794" width="8.1640625" style="65" customWidth="1"/>
    <col min="1795" max="1795" width="7.83203125" style="65" customWidth="1"/>
    <col min="1796" max="1796" width="7.5" style="65" customWidth="1"/>
    <col min="1797" max="2044" width="8.83203125" style="65"/>
    <col min="2045" max="2045" width="11" style="65" customWidth="1"/>
    <col min="2046" max="2046" width="18.33203125" style="65" customWidth="1"/>
    <col min="2047" max="2048" width="8.1640625" style="65" customWidth="1"/>
    <col min="2049" max="2049" width="8.6640625" style="65" customWidth="1"/>
    <col min="2050" max="2050" width="8.1640625" style="65" customWidth="1"/>
    <col min="2051" max="2051" width="7.83203125" style="65" customWidth="1"/>
    <col min="2052" max="2052" width="7.5" style="65" customWidth="1"/>
    <col min="2053" max="2300" width="8.83203125" style="65"/>
    <col min="2301" max="2301" width="11" style="65" customWidth="1"/>
    <col min="2302" max="2302" width="18.33203125" style="65" customWidth="1"/>
    <col min="2303" max="2304" width="8.1640625" style="65" customWidth="1"/>
    <col min="2305" max="2305" width="8.6640625" style="65" customWidth="1"/>
    <col min="2306" max="2306" width="8.1640625" style="65" customWidth="1"/>
    <col min="2307" max="2307" width="7.83203125" style="65" customWidth="1"/>
    <col min="2308" max="2308" width="7.5" style="65" customWidth="1"/>
    <col min="2309" max="2556" width="8.83203125" style="65"/>
    <col min="2557" max="2557" width="11" style="65" customWidth="1"/>
    <col min="2558" max="2558" width="18.33203125" style="65" customWidth="1"/>
    <col min="2559" max="2560" width="8.1640625" style="65" customWidth="1"/>
    <col min="2561" max="2561" width="8.6640625" style="65" customWidth="1"/>
    <col min="2562" max="2562" width="8.1640625" style="65" customWidth="1"/>
    <col min="2563" max="2563" width="7.83203125" style="65" customWidth="1"/>
    <col min="2564" max="2564" width="7.5" style="65" customWidth="1"/>
    <col min="2565" max="2812" width="8.83203125" style="65"/>
    <col min="2813" max="2813" width="11" style="65" customWidth="1"/>
    <col min="2814" max="2814" width="18.33203125" style="65" customWidth="1"/>
    <col min="2815" max="2816" width="8.1640625" style="65" customWidth="1"/>
    <col min="2817" max="2817" width="8.6640625" style="65" customWidth="1"/>
    <col min="2818" max="2818" width="8.1640625" style="65" customWidth="1"/>
    <col min="2819" max="2819" width="7.83203125" style="65" customWidth="1"/>
    <col min="2820" max="2820" width="7.5" style="65" customWidth="1"/>
    <col min="2821" max="3068" width="8.83203125" style="65"/>
    <col min="3069" max="3069" width="11" style="65" customWidth="1"/>
    <col min="3070" max="3070" width="18.33203125" style="65" customWidth="1"/>
    <col min="3071" max="3072" width="8.1640625" style="65" customWidth="1"/>
    <col min="3073" max="3073" width="8.6640625" style="65" customWidth="1"/>
    <col min="3074" max="3074" width="8.1640625" style="65" customWidth="1"/>
    <col min="3075" max="3075" width="7.83203125" style="65" customWidth="1"/>
    <col min="3076" max="3076" width="7.5" style="65" customWidth="1"/>
    <col min="3077" max="3324" width="8.83203125" style="65"/>
    <col min="3325" max="3325" width="11" style="65" customWidth="1"/>
    <col min="3326" max="3326" width="18.33203125" style="65" customWidth="1"/>
    <col min="3327" max="3328" width="8.1640625" style="65" customWidth="1"/>
    <col min="3329" max="3329" width="8.6640625" style="65" customWidth="1"/>
    <col min="3330" max="3330" width="8.1640625" style="65" customWidth="1"/>
    <col min="3331" max="3331" width="7.83203125" style="65" customWidth="1"/>
    <col min="3332" max="3332" width="7.5" style="65" customWidth="1"/>
    <col min="3333" max="3580" width="8.83203125" style="65"/>
    <col min="3581" max="3581" width="11" style="65" customWidth="1"/>
    <col min="3582" max="3582" width="18.33203125" style="65" customWidth="1"/>
    <col min="3583" max="3584" width="8.1640625" style="65" customWidth="1"/>
    <col min="3585" max="3585" width="8.6640625" style="65" customWidth="1"/>
    <col min="3586" max="3586" width="8.1640625" style="65" customWidth="1"/>
    <col min="3587" max="3587" width="7.83203125" style="65" customWidth="1"/>
    <col min="3588" max="3588" width="7.5" style="65" customWidth="1"/>
    <col min="3589" max="3836" width="8.83203125" style="65"/>
    <col min="3837" max="3837" width="11" style="65" customWidth="1"/>
    <col min="3838" max="3838" width="18.33203125" style="65" customWidth="1"/>
    <col min="3839" max="3840" width="8.1640625" style="65" customWidth="1"/>
    <col min="3841" max="3841" width="8.6640625" style="65" customWidth="1"/>
    <col min="3842" max="3842" width="8.1640625" style="65" customWidth="1"/>
    <col min="3843" max="3843" width="7.83203125" style="65" customWidth="1"/>
    <col min="3844" max="3844" width="7.5" style="65" customWidth="1"/>
    <col min="3845" max="4092" width="8.83203125" style="65"/>
    <col min="4093" max="4093" width="11" style="65" customWidth="1"/>
    <col min="4094" max="4094" width="18.33203125" style="65" customWidth="1"/>
    <col min="4095" max="4096" width="8.1640625" style="65" customWidth="1"/>
    <col min="4097" max="4097" width="8.6640625" style="65" customWidth="1"/>
    <col min="4098" max="4098" width="8.1640625" style="65" customWidth="1"/>
    <col min="4099" max="4099" width="7.83203125" style="65" customWidth="1"/>
    <col min="4100" max="4100" width="7.5" style="65" customWidth="1"/>
    <col min="4101" max="4348" width="8.83203125" style="65"/>
    <col min="4349" max="4349" width="11" style="65" customWidth="1"/>
    <col min="4350" max="4350" width="18.33203125" style="65" customWidth="1"/>
    <col min="4351" max="4352" width="8.1640625" style="65" customWidth="1"/>
    <col min="4353" max="4353" width="8.6640625" style="65" customWidth="1"/>
    <col min="4354" max="4354" width="8.1640625" style="65" customWidth="1"/>
    <col min="4355" max="4355" width="7.83203125" style="65" customWidth="1"/>
    <col min="4356" max="4356" width="7.5" style="65" customWidth="1"/>
    <col min="4357" max="4604" width="8.83203125" style="65"/>
    <col min="4605" max="4605" width="11" style="65" customWidth="1"/>
    <col min="4606" max="4606" width="18.33203125" style="65" customWidth="1"/>
    <col min="4607" max="4608" width="8.1640625" style="65" customWidth="1"/>
    <col min="4609" max="4609" width="8.6640625" style="65" customWidth="1"/>
    <col min="4610" max="4610" width="8.1640625" style="65" customWidth="1"/>
    <col min="4611" max="4611" width="7.83203125" style="65" customWidth="1"/>
    <col min="4612" max="4612" width="7.5" style="65" customWidth="1"/>
    <col min="4613" max="4860" width="8.83203125" style="65"/>
    <col min="4861" max="4861" width="11" style="65" customWidth="1"/>
    <col min="4862" max="4862" width="18.33203125" style="65" customWidth="1"/>
    <col min="4863" max="4864" width="8.1640625" style="65" customWidth="1"/>
    <col min="4865" max="4865" width="8.6640625" style="65" customWidth="1"/>
    <col min="4866" max="4866" width="8.1640625" style="65" customWidth="1"/>
    <col min="4867" max="4867" width="7.83203125" style="65" customWidth="1"/>
    <col min="4868" max="4868" width="7.5" style="65" customWidth="1"/>
    <col min="4869" max="5116" width="8.83203125" style="65"/>
    <col min="5117" max="5117" width="11" style="65" customWidth="1"/>
    <col min="5118" max="5118" width="18.33203125" style="65" customWidth="1"/>
    <col min="5119" max="5120" width="8.1640625" style="65" customWidth="1"/>
    <col min="5121" max="5121" width="8.6640625" style="65" customWidth="1"/>
    <col min="5122" max="5122" width="8.1640625" style="65" customWidth="1"/>
    <col min="5123" max="5123" width="7.83203125" style="65" customWidth="1"/>
    <col min="5124" max="5124" width="7.5" style="65" customWidth="1"/>
    <col min="5125" max="5372" width="8.83203125" style="65"/>
    <col min="5373" max="5373" width="11" style="65" customWidth="1"/>
    <col min="5374" max="5374" width="18.33203125" style="65" customWidth="1"/>
    <col min="5375" max="5376" width="8.1640625" style="65" customWidth="1"/>
    <col min="5377" max="5377" width="8.6640625" style="65" customWidth="1"/>
    <col min="5378" max="5378" width="8.1640625" style="65" customWidth="1"/>
    <col min="5379" max="5379" width="7.83203125" style="65" customWidth="1"/>
    <col min="5380" max="5380" width="7.5" style="65" customWidth="1"/>
    <col min="5381" max="5628" width="8.83203125" style="65"/>
    <col min="5629" max="5629" width="11" style="65" customWidth="1"/>
    <col min="5630" max="5630" width="18.33203125" style="65" customWidth="1"/>
    <col min="5631" max="5632" width="8.1640625" style="65" customWidth="1"/>
    <col min="5633" max="5633" width="8.6640625" style="65" customWidth="1"/>
    <col min="5634" max="5634" width="8.1640625" style="65" customWidth="1"/>
    <col min="5635" max="5635" width="7.83203125" style="65" customWidth="1"/>
    <col min="5636" max="5636" width="7.5" style="65" customWidth="1"/>
    <col min="5637" max="5884" width="8.83203125" style="65"/>
    <col min="5885" max="5885" width="11" style="65" customWidth="1"/>
    <col min="5886" max="5886" width="18.33203125" style="65" customWidth="1"/>
    <col min="5887" max="5888" width="8.1640625" style="65" customWidth="1"/>
    <col min="5889" max="5889" width="8.6640625" style="65" customWidth="1"/>
    <col min="5890" max="5890" width="8.1640625" style="65" customWidth="1"/>
    <col min="5891" max="5891" width="7.83203125" style="65" customWidth="1"/>
    <col min="5892" max="5892" width="7.5" style="65" customWidth="1"/>
    <col min="5893" max="6140" width="8.83203125" style="65"/>
    <col min="6141" max="6141" width="11" style="65" customWidth="1"/>
    <col min="6142" max="6142" width="18.33203125" style="65" customWidth="1"/>
    <col min="6143" max="6144" width="8.1640625" style="65" customWidth="1"/>
    <col min="6145" max="6145" width="8.6640625" style="65" customWidth="1"/>
    <col min="6146" max="6146" width="8.1640625" style="65" customWidth="1"/>
    <col min="6147" max="6147" width="7.83203125" style="65" customWidth="1"/>
    <col min="6148" max="6148" width="7.5" style="65" customWidth="1"/>
    <col min="6149" max="6396" width="8.83203125" style="65"/>
    <col min="6397" max="6397" width="11" style="65" customWidth="1"/>
    <col min="6398" max="6398" width="18.33203125" style="65" customWidth="1"/>
    <col min="6399" max="6400" width="8.1640625" style="65" customWidth="1"/>
    <col min="6401" max="6401" width="8.6640625" style="65" customWidth="1"/>
    <col min="6402" max="6402" width="8.1640625" style="65" customWidth="1"/>
    <col min="6403" max="6403" width="7.83203125" style="65" customWidth="1"/>
    <col min="6404" max="6404" width="7.5" style="65" customWidth="1"/>
    <col min="6405" max="6652" width="8.83203125" style="65"/>
    <col min="6653" max="6653" width="11" style="65" customWidth="1"/>
    <col min="6654" max="6654" width="18.33203125" style="65" customWidth="1"/>
    <col min="6655" max="6656" width="8.1640625" style="65" customWidth="1"/>
    <col min="6657" max="6657" width="8.6640625" style="65" customWidth="1"/>
    <col min="6658" max="6658" width="8.1640625" style="65" customWidth="1"/>
    <col min="6659" max="6659" width="7.83203125" style="65" customWidth="1"/>
    <col min="6660" max="6660" width="7.5" style="65" customWidth="1"/>
    <col min="6661" max="6908" width="8.83203125" style="65"/>
    <col min="6909" max="6909" width="11" style="65" customWidth="1"/>
    <col min="6910" max="6910" width="18.33203125" style="65" customWidth="1"/>
    <col min="6911" max="6912" width="8.1640625" style="65" customWidth="1"/>
    <col min="6913" max="6913" width="8.6640625" style="65" customWidth="1"/>
    <col min="6914" max="6914" width="8.1640625" style="65" customWidth="1"/>
    <col min="6915" max="6915" width="7.83203125" style="65" customWidth="1"/>
    <col min="6916" max="6916" width="7.5" style="65" customWidth="1"/>
    <col min="6917" max="7164" width="8.83203125" style="65"/>
    <col min="7165" max="7165" width="11" style="65" customWidth="1"/>
    <col min="7166" max="7166" width="18.33203125" style="65" customWidth="1"/>
    <col min="7167" max="7168" width="8.1640625" style="65" customWidth="1"/>
    <col min="7169" max="7169" width="8.6640625" style="65" customWidth="1"/>
    <col min="7170" max="7170" width="8.1640625" style="65" customWidth="1"/>
    <col min="7171" max="7171" width="7.83203125" style="65" customWidth="1"/>
    <col min="7172" max="7172" width="7.5" style="65" customWidth="1"/>
    <col min="7173" max="7420" width="8.83203125" style="65"/>
    <col min="7421" max="7421" width="11" style="65" customWidth="1"/>
    <col min="7422" max="7422" width="18.33203125" style="65" customWidth="1"/>
    <col min="7423" max="7424" width="8.1640625" style="65" customWidth="1"/>
    <col min="7425" max="7425" width="8.6640625" style="65" customWidth="1"/>
    <col min="7426" max="7426" width="8.1640625" style="65" customWidth="1"/>
    <col min="7427" max="7427" width="7.83203125" style="65" customWidth="1"/>
    <col min="7428" max="7428" width="7.5" style="65" customWidth="1"/>
    <col min="7429" max="7676" width="8.83203125" style="65"/>
    <col min="7677" max="7677" width="11" style="65" customWidth="1"/>
    <col min="7678" max="7678" width="18.33203125" style="65" customWidth="1"/>
    <col min="7679" max="7680" width="8.1640625" style="65" customWidth="1"/>
    <col min="7681" max="7681" width="8.6640625" style="65" customWidth="1"/>
    <col min="7682" max="7682" width="8.1640625" style="65" customWidth="1"/>
    <col min="7683" max="7683" width="7.83203125" style="65" customWidth="1"/>
    <col min="7684" max="7684" width="7.5" style="65" customWidth="1"/>
    <col min="7685" max="7932" width="8.83203125" style="65"/>
    <col min="7933" max="7933" width="11" style="65" customWidth="1"/>
    <col min="7934" max="7934" width="18.33203125" style="65" customWidth="1"/>
    <col min="7935" max="7936" width="8.1640625" style="65" customWidth="1"/>
    <col min="7937" max="7937" width="8.6640625" style="65" customWidth="1"/>
    <col min="7938" max="7938" width="8.1640625" style="65" customWidth="1"/>
    <col min="7939" max="7939" width="7.83203125" style="65" customWidth="1"/>
    <col min="7940" max="7940" width="7.5" style="65" customWidth="1"/>
    <col min="7941" max="8188" width="8.83203125" style="65"/>
    <col min="8189" max="8189" width="11" style="65" customWidth="1"/>
    <col min="8190" max="8190" width="18.33203125" style="65" customWidth="1"/>
    <col min="8191" max="8192" width="8.1640625" style="65" customWidth="1"/>
    <col min="8193" max="8193" width="8.6640625" style="65" customWidth="1"/>
    <col min="8194" max="8194" width="8.1640625" style="65" customWidth="1"/>
    <col min="8195" max="8195" width="7.83203125" style="65" customWidth="1"/>
    <col min="8196" max="8196" width="7.5" style="65" customWidth="1"/>
    <col min="8197" max="8444" width="8.83203125" style="65"/>
    <col min="8445" max="8445" width="11" style="65" customWidth="1"/>
    <col min="8446" max="8446" width="18.33203125" style="65" customWidth="1"/>
    <col min="8447" max="8448" width="8.1640625" style="65" customWidth="1"/>
    <col min="8449" max="8449" width="8.6640625" style="65" customWidth="1"/>
    <col min="8450" max="8450" width="8.1640625" style="65" customWidth="1"/>
    <col min="8451" max="8451" width="7.83203125" style="65" customWidth="1"/>
    <col min="8452" max="8452" width="7.5" style="65" customWidth="1"/>
    <col min="8453" max="8700" width="8.83203125" style="65"/>
    <col min="8701" max="8701" width="11" style="65" customWidth="1"/>
    <col min="8702" max="8702" width="18.33203125" style="65" customWidth="1"/>
    <col min="8703" max="8704" width="8.1640625" style="65" customWidth="1"/>
    <col min="8705" max="8705" width="8.6640625" style="65" customWidth="1"/>
    <col min="8706" max="8706" width="8.1640625" style="65" customWidth="1"/>
    <col min="8707" max="8707" width="7.83203125" style="65" customWidth="1"/>
    <col min="8708" max="8708" width="7.5" style="65" customWidth="1"/>
    <col min="8709" max="8956" width="8.83203125" style="65"/>
    <col min="8957" max="8957" width="11" style="65" customWidth="1"/>
    <col min="8958" max="8958" width="18.33203125" style="65" customWidth="1"/>
    <col min="8959" max="8960" width="8.1640625" style="65" customWidth="1"/>
    <col min="8961" max="8961" width="8.6640625" style="65" customWidth="1"/>
    <col min="8962" max="8962" width="8.1640625" style="65" customWidth="1"/>
    <col min="8963" max="8963" width="7.83203125" style="65" customWidth="1"/>
    <col min="8964" max="8964" width="7.5" style="65" customWidth="1"/>
    <col min="8965" max="9212" width="8.83203125" style="65"/>
    <col min="9213" max="9213" width="11" style="65" customWidth="1"/>
    <col min="9214" max="9214" width="18.33203125" style="65" customWidth="1"/>
    <col min="9215" max="9216" width="8.1640625" style="65" customWidth="1"/>
    <col min="9217" max="9217" width="8.6640625" style="65" customWidth="1"/>
    <col min="9218" max="9218" width="8.1640625" style="65" customWidth="1"/>
    <col min="9219" max="9219" width="7.83203125" style="65" customWidth="1"/>
    <col min="9220" max="9220" width="7.5" style="65" customWidth="1"/>
    <col min="9221" max="9468" width="8.83203125" style="65"/>
    <col min="9469" max="9469" width="11" style="65" customWidth="1"/>
    <col min="9470" max="9470" width="18.33203125" style="65" customWidth="1"/>
    <col min="9471" max="9472" width="8.1640625" style="65" customWidth="1"/>
    <col min="9473" max="9473" width="8.6640625" style="65" customWidth="1"/>
    <col min="9474" max="9474" width="8.1640625" style="65" customWidth="1"/>
    <col min="9475" max="9475" width="7.83203125" style="65" customWidth="1"/>
    <col min="9476" max="9476" width="7.5" style="65" customWidth="1"/>
    <col min="9477" max="9724" width="8.83203125" style="65"/>
    <col min="9725" max="9725" width="11" style="65" customWidth="1"/>
    <col min="9726" max="9726" width="18.33203125" style="65" customWidth="1"/>
    <col min="9727" max="9728" width="8.1640625" style="65" customWidth="1"/>
    <col min="9729" max="9729" width="8.6640625" style="65" customWidth="1"/>
    <col min="9730" max="9730" width="8.1640625" style="65" customWidth="1"/>
    <col min="9731" max="9731" width="7.83203125" style="65" customWidth="1"/>
    <col min="9732" max="9732" width="7.5" style="65" customWidth="1"/>
    <col min="9733" max="9980" width="8.83203125" style="65"/>
    <col min="9981" max="9981" width="11" style="65" customWidth="1"/>
    <col min="9982" max="9982" width="18.33203125" style="65" customWidth="1"/>
    <col min="9983" max="9984" width="8.1640625" style="65" customWidth="1"/>
    <col min="9985" max="9985" width="8.6640625" style="65" customWidth="1"/>
    <col min="9986" max="9986" width="8.1640625" style="65" customWidth="1"/>
    <col min="9987" max="9987" width="7.83203125" style="65" customWidth="1"/>
    <col min="9988" max="9988" width="7.5" style="65" customWidth="1"/>
    <col min="9989" max="10236" width="8.83203125" style="65"/>
    <col min="10237" max="10237" width="11" style="65" customWidth="1"/>
    <col min="10238" max="10238" width="18.33203125" style="65" customWidth="1"/>
    <col min="10239" max="10240" width="8.1640625" style="65" customWidth="1"/>
    <col min="10241" max="10241" width="8.6640625" style="65" customWidth="1"/>
    <col min="10242" max="10242" width="8.1640625" style="65" customWidth="1"/>
    <col min="10243" max="10243" width="7.83203125" style="65" customWidth="1"/>
    <col min="10244" max="10244" width="7.5" style="65" customWidth="1"/>
    <col min="10245" max="10492" width="8.83203125" style="65"/>
    <col min="10493" max="10493" width="11" style="65" customWidth="1"/>
    <col min="10494" max="10494" width="18.33203125" style="65" customWidth="1"/>
    <col min="10495" max="10496" width="8.1640625" style="65" customWidth="1"/>
    <col min="10497" max="10497" width="8.6640625" style="65" customWidth="1"/>
    <col min="10498" max="10498" width="8.1640625" style="65" customWidth="1"/>
    <col min="10499" max="10499" width="7.83203125" style="65" customWidth="1"/>
    <col min="10500" max="10500" width="7.5" style="65" customWidth="1"/>
    <col min="10501" max="10748" width="8.83203125" style="65"/>
    <col min="10749" max="10749" width="11" style="65" customWidth="1"/>
    <col min="10750" max="10750" width="18.33203125" style="65" customWidth="1"/>
    <col min="10751" max="10752" width="8.1640625" style="65" customWidth="1"/>
    <col min="10753" max="10753" width="8.6640625" style="65" customWidth="1"/>
    <col min="10754" max="10754" width="8.1640625" style="65" customWidth="1"/>
    <col min="10755" max="10755" width="7.83203125" style="65" customWidth="1"/>
    <col min="10756" max="10756" width="7.5" style="65" customWidth="1"/>
    <col min="10757" max="11004" width="8.83203125" style="65"/>
    <col min="11005" max="11005" width="11" style="65" customWidth="1"/>
    <col min="11006" max="11006" width="18.33203125" style="65" customWidth="1"/>
    <col min="11007" max="11008" width="8.1640625" style="65" customWidth="1"/>
    <col min="11009" max="11009" width="8.6640625" style="65" customWidth="1"/>
    <col min="11010" max="11010" width="8.1640625" style="65" customWidth="1"/>
    <col min="11011" max="11011" width="7.83203125" style="65" customWidth="1"/>
    <col min="11012" max="11012" width="7.5" style="65" customWidth="1"/>
    <col min="11013" max="11260" width="8.83203125" style="65"/>
    <col min="11261" max="11261" width="11" style="65" customWidth="1"/>
    <col min="11262" max="11262" width="18.33203125" style="65" customWidth="1"/>
    <col min="11263" max="11264" width="8.1640625" style="65" customWidth="1"/>
    <col min="11265" max="11265" width="8.6640625" style="65" customWidth="1"/>
    <col min="11266" max="11266" width="8.1640625" style="65" customWidth="1"/>
    <col min="11267" max="11267" width="7.83203125" style="65" customWidth="1"/>
    <col min="11268" max="11268" width="7.5" style="65" customWidth="1"/>
    <col min="11269" max="11516" width="8.83203125" style="65"/>
    <col min="11517" max="11517" width="11" style="65" customWidth="1"/>
    <col min="11518" max="11518" width="18.33203125" style="65" customWidth="1"/>
    <col min="11519" max="11520" width="8.1640625" style="65" customWidth="1"/>
    <col min="11521" max="11521" width="8.6640625" style="65" customWidth="1"/>
    <col min="11522" max="11522" width="8.1640625" style="65" customWidth="1"/>
    <col min="11523" max="11523" width="7.83203125" style="65" customWidth="1"/>
    <col min="11524" max="11524" width="7.5" style="65" customWidth="1"/>
    <col min="11525" max="11772" width="8.83203125" style="65"/>
    <col min="11773" max="11773" width="11" style="65" customWidth="1"/>
    <col min="11774" max="11774" width="18.33203125" style="65" customWidth="1"/>
    <col min="11775" max="11776" width="8.1640625" style="65" customWidth="1"/>
    <col min="11777" max="11777" width="8.6640625" style="65" customWidth="1"/>
    <col min="11778" max="11778" width="8.1640625" style="65" customWidth="1"/>
    <col min="11779" max="11779" width="7.83203125" style="65" customWidth="1"/>
    <col min="11780" max="11780" width="7.5" style="65" customWidth="1"/>
    <col min="11781" max="12028" width="8.83203125" style="65"/>
    <col min="12029" max="12029" width="11" style="65" customWidth="1"/>
    <col min="12030" max="12030" width="18.33203125" style="65" customWidth="1"/>
    <col min="12031" max="12032" width="8.1640625" style="65" customWidth="1"/>
    <col min="12033" max="12033" width="8.6640625" style="65" customWidth="1"/>
    <col min="12034" max="12034" width="8.1640625" style="65" customWidth="1"/>
    <col min="12035" max="12035" width="7.83203125" style="65" customWidth="1"/>
    <col min="12036" max="12036" width="7.5" style="65" customWidth="1"/>
    <col min="12037" max="12284" width="8.83203125" style="65"/>
    <col min="12285" max="12285" width="11" style="65" customWidth="1"/>
    <col min="12286" max="12286" width="18.33203125" style="65" customWidth="1"/>
    <col min="12287" max="12288" width="8.1640625" style="65" customWidth="1"/>
    <col min="12289" max="12289" width="8.6640625" style="65" customWidth="1"/>
    <col min="12290" max="12290" width="8.1640625" style="65" customWidth="1"/>
    <col min="12291" max="12291" width="7.83203125" style="65" customWidth="1"/>
    <col min="12292" max="12292" width="7.5" style="65" customWidth="1"/>
    <col min="12293" max="12540" width="8.83203125" style="65"/>
    <col min="12541" max="12541" width="11" style="65" customWidth="1"/>
    <col min="12542" max="12542" width="18.33203125" style="65" customWidth="1"/>
    <col min="12543" max="12544" width="8.1640625" style="65" customWidth="1"/>
    <col min="12545" max="12545" width="8.6640625" style="65" customWidth="1"/>
    <col min="12546" max="12546" width="8.1640625" style="65" customWidth="1"/>
    <col min="12547" max="12547" width="7.83203125" style="65" customWidth="1"/>
    <col min="12548" max="12548" width="7.5" style="65" customWidth="1"/>
    <col min="12549" max="12796" width="8.83203125" style="65"/>
    <col min="12797" max="12797" width="11" style="65" customWidth="1"/>
    <col min="12798" max="12798" width="18.33203125" style="65" customWidth="1"/>
    <col min="12799" max="12800" width="8.1640625" style="65" customWidth="1"/>
    <col min="12801" max="12801" width="8.6640625" style="65" customWidth="1"/>
    <col min="12802" max="12802" width="8.1640625" style="65" customWidth="1"/>
    <col min="12803" max="12803" width="7.83203125" style="65" customWidth="1"/>
    <col min="12804" max="12804" width="7.5" style="65" customWidth="1"/>
    <col min="12805" max="13052" width="8.83203125" style="65"/>
    <col min="13053" max="13053" width="11" style="65" customWidth="1"/>
    <col min="13054" max="13054" width="18.33203125" style="65" customWidth="1"/>
    <col min="13055" max="13056" width="8.1640625" style="65" customWidth="1"/>
    <col min="13057" max="13057" width="8.6640625" style="65" customWidth="1"/>
    <col min="13058" max="13058" width="8.1640625" style="65" customWidth="1"/>
    <col min="13059" max="13059" width="7.83203125" style="65" customWidth="1"/>
    <col min="13060" max="13060" width="7.5" style="65" customWidth="1"/>
    <col min="13061" max="13308" width="8.83203125" style="65"/>
    <col min="13309" max="13309" width="11" style="65" customWidth="1"/>
    <col min="13310" max="13310" width="18.33203125" style="65" customWidth="1"/>
    <col min="13311" max="13312" width="8.1640625" style="65" customWidth="1"/>
    <col min="13313" max="13313" width="8.6640625" style="65" customWidth="1"/>
    <col min="13314" max="13314" width="8.1640625" style="65" customWidth="1"/>
    <col min="13315" max="13315" width="7.83203125" style="65" customWidth="1"/>
    <col min="13316" max="13316" width="7.5" style="65" customWidth="1"/>
    <col min="13317" max="13564" width="8.83203125" style="65"/>
    <col min="13565" max="13565" width="11" style="65" customWidth="1"/>
    <col min="13566" max="13566" width="18.33203125" style="65" customWidth="1"/>
    <col min="13567" max="13568" width="8.1640625" style="65" customWidth="1"/>
    <col min="13569" max="13569" width="8.6640625" style="65" customWidth="1"/>
    <col min="13570" max="13570" width="8.1640625" style="65" customWidth="1"/>
    <col min="13571" max="13571" width="7.83203125" style="65" customWidth="1"/>
    <col min="13572" max="13572" width="7.5" style="65" customWidth="1"/>
    <col min="13573" max="13820" width="8.83203125" style="65"/>
    <col min="13821" max="13821" width="11" style="65" customWidth="1"/>
    <col min="13822" max="13822" width="18.33203125" style="65" customWidth="1"/>
    <col min="13823" max="13824" width="8.1640625" style="65" customWidth="1"/>
    <col min="13825" max="13825" width="8.6640625" style="65" customWidth="1"/>
    <col min="13826" max="13826" width="8.1640625" style="65" customWidth="1"/>
    <col min="13827" max="13827" width="7.83203125" style="65" customWidth="1"/>
    <col min="13828" max="13828" width="7.5" style="65" customWidth="1"/>
    <col min="13829" max="14076" width="8.83203125" style="65"/>
    <col min="14077" max="14077" width="11" style="65" customWidth="1"/>
    <col min="14078" max="14078" width="18.33203125" style="65" customWidth="1"/>
    <col min="14079" max="14080" width="8.1640625" style="65" customWidth="1"/>
    <col min="14081" max="14081" width="8.6640625" style="65" customWidth="1"/>
    <col min="14082" max="14082" width="8.1640625" style="65" customWidth="1"/>
    <col min="14083" max="14083" width="7.83203125" style="65" customWidth="1"/>
    <col min="14084" max="14084" width="7.5" style="65" customWidth="1"/>
    <col min="14085" max="14332" width="8.83203125" style="65"/>
    <col min="14333" max="14333" width="11" style="65" customWidth="1"/>
    <col min="14334" max="14334" width="18.33203125" style="65" customWidth="1"/>
    <col min="14335" max="14336" width="8.1640625" style="65" customWidth="1"/>
    <col min="14337" max="14337" width="8.6640625" style="65" customWidth="1"/>
    <col min="14338" max="14338" width="8.1640625" style="65" customWidth="1"/>
    <col min="14339" max="14339" width="7.83203125" style="65" customWidth="1"/>
    <col min="14340" max="14340" width="7.5" style="65" customWidth="1"/>
    <col min="14341" max="14588" width="8.83203125" style="65"/>
    <col min="14589" max="14589" width="11" style="65" customWidth="1"/>
    <col min="14590" max="14590" width="18.33203125" style="65" customWidth="1"/>
    <col min="14591" max="14592" width="8.1640625" style="65" customWidth="1"/>
    <col min="14593" max="14593" width="8.6640625" style="65" customWidth="1"/>
    <col min="14594" max="14594" width="8.1640625" style="65" customWidth="1"/>
    <col min="14595" max="14595" width="7.83203125" style="65" customWidth="1"/>
    <col min="14596" max="14596" width="7.5" style="65" customWidth="1"/>
    <col min="14597" max="14844" width="8.83203125" style="65"/>
    <col min="14845" max="14845" width="11" style="65" customWidth="1"/>
    <col min="14846" max="14846" width="18.33203125" style="65" customWidth="1"/>
    <col min="14847" max="14848" width="8.1640625" style="65" customWidth="1"/>
    <col min="14849" max="14849" width="8.6640625" style="65" customWidth="1"/>
    <col min="14850" max="14850" width="8.1640625" style="65" customWidth="1"/>
    <col min="14851" max="14851" width="7.83203125" style="65" customWidth="1"/>
    <col min="14852" max="14852" width="7.5" style="65" customWidth="1"/>
    <col min="14853" max="15100" width="8.83203125" style="65"/>
    <col min="15101" max="15101" width="11" style="65" customWidth="1"/>
    <col min="15102" max="15102" width="18.33203125" style="65" customWidth="1"/>
    <col min="15103" max="15104" width="8.1640625" style="65" customWidth="1"/>
    <col min="15105" max="15105" width="8.6640625" style="65" customWidth="1"/>
    <col min="15106" max="15106" width="8.1640625" style="65" customWidth="1"/>
    <col min="15107" max="15107" width="7.83203125" style="65" customWidth="1"/>
    <col min="15108" max="15108" width="7.5" style="65" customWidth="1"/>
    <col min="15109" max="15356" width="8.83203125" style="65"/>
    <col min="15357" max="15357" width="11" style="65" customWidth="1"/>
    <col min="15358" max="15358" width="18.33203125" style="65" customWidth="1"/>
    <col min="15359" max="15360" width="8.1640625" style="65" customWidth="1"/>
    <col min="15361" max="15361" width="8.6640625" style="65" customWidth="1"/>
    <col min="15362" max="15362" width="8.1640625" style="65" customWidth="1"/>
    <col min="15363" max="15363" width="7.83203125" style="65" customWidth="1"/>
    <col min="15364" max="15364" width="7.5" style="65" customWidth="1"/>
    <col min="15365" max="15612" width="8.83203125" style="65"/>
    <col min="15613" max="15613" width="11" style="65" customWidth="1"/>
    <col min="15614" max="15614" width="18.33203125" style="65" customWidth="1"/>
    <col min="15615" max="15616" width="8.1640625" style="65" customWidth="1"/>
    <col min="15617" max="15617" width="8.6640625" style="65" customWidth="1"/>
    <col min="15618" max="15618" width="8.1640625" style="65" customWidth="1"/>
    <col min="15619" max="15619" width="7.83203125" style="65" customWidth="1"/>
    <col min="15620" max="15620" width="7.5" style="65" customWidth="1"/>
    <col min="15621" max="15868" width="8.83203125" style="65"/>
    <col min="15869" max="15869" width="11" style="65" customWidth="1"/>
    <col min="15870" max="15870" width="18.33203125" style="65" customWidth="1"/>
    <col min="15871" max="15872" width="8.1640625" style="65" customWidth="1"/>
    <col min="15873" max="15873" width="8.6640625" style="65" customWidth="1"/>
    <col min="15874" max="15874" width="8.1640625" style="65" customWidth="1"/>
    <col min="15875" max="15875" width="7.83203125" style="65" customWidth="1"/>
    <col min="15876" max="15876" width="7.5" style="65" customWidth="1"/>
    <col min="15877" max="16124" width="8.83203125" style="65"/>
    <col min="16125" max="16125" width="11" style="65" customWidth="1"/>
    <col min="16126" max="16126" width="18.33203125" style="65" customWidth="1"/>
    <col min="16127" max="16128" width="8.1640625" style="65" customWidth="1"/>
    <col min="16129" max="16129" width="8.6640625" style="65" customWidth="1"/>
    <col min="16130" max="16130" width="8.1640625" style="65" customWidth="1"/>
    <col min="16131" max="16131" width="7.83203125" style="65" customWidth="1"/>
    <col min="16132" max="16132" width="7.5" style="65" customWidth="1"/>
    <col min="16133" max="16384" width="8.83203125" style="65"/>
  </cols>
  <sheetData>
    <row r="1" spans="1:18" s="58" customFormat="1" x14ac:dyDescent="0.2">
      <c r="A1" s="58" t="s">
        <v>160</v>
      </c>
    </row>
    <row r="3" spans="1:18" s="58" customFormat="1" x14ac:dyDescent="0.2">
      <c r="A3" s="58" t="s">
        <v>5201</v>
      </c>
    </row>
    <row r="4" spans="1:18" s="58" customFormat="1" x14ac:dyDescent="0.2">
      <c r="A4" s="58" t="s">
        <v>5328</v>
      </c>
    </row>
    <row r="5" spans="1:18" s="58" customFormat="1" x14ac:dyDescent="0.2">
      <c r="A5" s="58" t="s">
        <v>5540</v>
      </c>
    </row>
    <row r="6" spans="1:18" s="58" customFormat="1" x14ac:dyDescent="0.2">
      <c r="A6" s="58" t="s">
        <v>5467</v>
      </c>
    </row>
    <row r="7" spans="1:18" s="58" customFormat="1" x14ac:dyDescent="0.2">
      <c r="A7" s="58" t="s">
        <v>5539</v>
      </c>
      <c r="D7" s="1545" t="s">
        <v>6730</v>
      </c>
    </row>
    <row r="8" spans="1:18" s="58" customFormat="1" x14ac:dyDescent="0.2">
      <c r="A8" s="58" t="s">
        <v>5329</v>
      </c>
      <c r="D8" s="1545" t="s">
        <v>6731</v>
      </c>
    </row>
    <row r="9" spans="1:18" s="3" customFormat="1" ht="17" thickBot="1" x14ac:dyDescent="0.25">
      <c r="C9" s="31">
        <v>3750</v>
      </c>
      <c r="D9" s="31">
        <v>21000</v>
      </c>
      <c r="E9" s="31">
        <v>4000</v>
      </c>
      <c r="F9" s="31">
        <v>3500</v>
      </c>
      <c r="G9" s="31">
        <v>21000</v>
      </c>
      <c r="H9" s="31">
        <v>4000</v>
      </c>
      <c r="I9" s="31">
        <v>4000</v>
      </c>
      <c r="J9" s="31">
        <v>3000</v>
      </c>
      <c r="K9" s="31">
        <v>3000</v>
      </c>
      <c r="L9" s="31">
        <v>3100</v>
      </c>
      <c r="M9" s="31">
        <v>3100</v>
      </c>
      <c r="N9" s="31">
        <v>1250</v>
      </c>
      <c r="O9" s="31">
        <v>40000</v>
      </c>
      <c r="P9" s="31">
        <v>4000</v>
      </c>
      <c r="Q9" s="31">
        <v>25000</v>
      </c>
      <c r="R9" s="31"/>
    </row>
    <row r="10" spans="1:18" s="58" customFormat="1" ht="17" thickBot="1" x14ac:dyDescent="0.3">
      <c r="A10" s="60" t="s">
        <v>168</v>
      </c>
      <c r="B10" s="61" t="s">
        <v>169</v>
      </c>
      <c r="C10" s="10" t="s">
        <v>5203</v>
      </c>
      <c r="D10" s="1536" t="s">
        <v>29</v>
      </c>
      <c r="E10" s="32" t="s">
        <v>2879</v>
      </c>
      <c r="F10" s="32" t="s">
        <v>380</v>
      </c>
      <c r="G10" s="32" t="s">
        <v>378</v>
      </c>
      <c r="H10" s="32" t="s">
        <v>2</v>
      </c>
      <c r="I10" s="32" t="s">
        <v>17</v>
      </c>
      <c r="J10" s="32" t="s">
        <v>3</v>
      </c>
      <c r="K10" s="32" t="s">
        <v>18</v>
      </c>
      <c r="L10" s="32" t="s">
        <v>27</v>
      </c>
      <c r="M10" s="32" t="s">
        <v>32</v>
      </c>
      <c r="N10" s="32" t="s">
        <v>4</v>
      </c>
      <c r="O10" s="32" t="s">
        <v>28</v>
      </c>
      <c r="P10" s="32" t="s">
        <v>26</v>
      </c>
      <c r="Q10" s="32" t="s">
        <v>14</v>
      </c>
      <c r="R10" s="322"/>
    </row>
    <row r="11" spans="1:18" s="3" customFormat="1" x14ac:dyDescent="0.25">
      <c r="A11" s="55" t="s">
        <v>5153</v>
      </c>
      <c r="B11" s="13" t="s">
        <v>5202</v>
      </c>
      <c r="C11" s="38">
        <v>120</v>
      </c>
      <c r="D11" s="1537">
        <v>40</v>
      </c>
      <c r="E11" s="38">
        <v>160</v>
      </c>
      <c r="F11" s="38">
        <v>320</v>
      </c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108"/>
    </row>
    <row r="12" spans="1:18" s="3" customFormat="1" x14ac:dyDescent="0.25">
      <c r="A12" s="55" t="s">
        <v>5206</v>
      </c>
      <c r="B12" s="13" t="s">
        <v>5209</v>
      </c>
      <c r="C12" s="38"/>
      <c r="D12" s="1537"/>
      <c r="E12" s="108"/>
      <c r="F12" s="108"/>
      <c r="G12" s="38">
        <v>40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108"/>
    </row>
    <row r="13" spans="1:18" s="62" customFormat="1" x14ac:dyDescent="0.25">
      <c r="A13" s="12" t="s">
        <v>5220</v>
      </c>
      <c r="B13" s="13" t="s">
        <v>5224</v>
      </c>
      <c r="C13" s="38"/>
      <c r="D13" s="1537"/>
      <c r="E13" s="38"/>
      <c r="F13" s="38"/>
      <c r="G13" s="38"/>
      <c r="H13" s="38">
        <v>50</v>
      </c>
      <c r="I13" s="38">
        <v>50</v>
      </c>
      <c r="J13" s="38">
        <v>80</v>
      </c>
      <c r="K13" s="38">
        <v>80</v>
      </c>
      <c r="L13" s="38">
        <v>100</v>
      </c>
      <c r="M13" s="38">
        <v>100</v>
      </c>
      <c r="N13" s="38"/>
      <c r="O13" s="38"/>
      <c r="P13" s="38"/>
      <c r="Q13" s="38"/>
      <c r="R13" s="38"/>
    </row>
    <row r="14" spans="1:18" s="3" customFormat="1" x14ac:dyDescent="0.25">
      <c r="A14" s="12" t="s">
        <v>5226</v>
      </c>
      <c r="B14" s="13" t="s">
        <v>5227</v>
      </c>
      <c r="C14" s="38"/>
      <c r="D14" s="1537"/>
      <c r="E14" s="108"/>
      <c r="F14" s="108"/>
      <c r="G14" s="108"/>
      <c r="H14" s="108"/>
      <c r="I14" s="108"/>
      <c r="J14" s="108"/>
      <c r="K14" s="108"/>
      <c r="L14" s="38">
        <v>300</v>
      </c>
      <c r="M14" s="38">
        <v>300</v>
      </c>
      <c r="N14" s="38"/>
      <c r="O14" s="38"/>
      <c r="P14" s="38"/>
      <c r="Q14" s="38"/>
      <c r="R14" s="108"/>
    </row>
    <row r="15" spans="1:18" s="3" customFormat="1" x14ac:dyDescent="0.25">
      <c r="A15" s="12" t="s">
        <v>5226</v>
      </c>
      <c r="B15" s="13" t="s">
        <v>5230</v>
      </c>
      <c r="C15" s="38"/>
      <c r="D15" s="1537"/>
      <c r="E15" s="108"/>
      <c r="F15" s="108"/>
      <c r="G15" s="108"/>
      <c r="H15" s="38">
        <v>200</v>
      </c>
      <c r="I15" s="38">
        <v>120</v>
      </c>
      <c r="J15" s="38">
        <v>200</v>
      </c>
      <c r="K15" s="38">
        <v>120</v>
      </c>
      <c r="L15" s="108"/>
      <c r="M15" s="108"/>
      <c r="N15" s="38">
        <v>300</v>
      </c>
      <c r="O15" s="38"/>
      <c r="P15" s="38"/>
      <c r="Q15" s="38"/>
      <c r="R15" s="108"/>
    </row>
    <row r="16" spans="1:18" s="62" customFormat="1" x14ac:dyDescent="0.25">
      <c r="A16" s="12" t="s">
        <v>5231</v>
      </c>
      <c r="B16" s="13" t="s">
        <v>5234</v>
      </c>
      <c r="C16" s="38"/>
      <c r="D16" s="1537"/>
      <c r="E16" s="38"/>
      <c r="F16" s="38"/>
      <c r="G16" s="38"/>
      <c r="H16" s="38">
        <v>60</v>
      </c>
      <c r="I16" s="38"/>
      <c r="J16" s="38">
        <v>120</v>
      </c>
      <c r="K16" s="38">
        <v>140</v>
      </c>
      <c r="L16" s="38">
        <v>200</v>
      </c>
      <c r="M16" s="38">
        <v>200</v>
      </c>
      <c r="N16" s="38">
        <v>300</v>
      </c>
      <c r="O16" s="38"/>
      <c r="P16" s="38"/>
      <c r="Q16" s="38"/>
      <c r="R16" s="38"/>
    </row>
    <row r="17" spans="1:20" s="3" customFormat="1" ht="17" thickBot="1" x14ac:dyDescent="0.3">
      <c r="A17" s="76" t="s">
        <v>5238</v>
      </c>
      <c r="B17" s="14" t="s">
        <v>5242</v>
      </c>
      <c r="C17" s="74"/>
      <c r="D17" s="1538"/>
      <c r="E17" s="107"/>
      <c r="F17" s="107"/>
      <c r="G17" s="107"/>
      <c r="H17" s="107"/>
      <c r="I17" s="107"/>
      <c r="J17" s="74">
        <v>100</v>
      </c>
      <c r="K17" s="74"/>
      <c r="L17" s="74">
        <v>340</v>
      </c>
      <c r="M17" s="107"/>
      <c r="N17" s="107"/>
      <c r="O17" s="107"/>
      <c r="P17" s="107"/>
      <c r="Q17" s="107"/>
      <c r="R17" s="107"/>
    </row>
    <row r="18" spans="1:20" s="3" customFormat="1" ht="17" thickBot="1" x14ac:dyDescent="0.3">
      <c r="A18" s="170" t="s">
        <v>5255</v>
      </c>
      <c r="B18" s="34"/>
      <c r="C18" s="64">
        <f>SUM(C11:C17)</f>
        <v>120</v>
      </c>
      <c r="D18" s="1539">
        <f t="shared" ref="D18:R18" si="0">SUM(D11:D17)</f>
        <v>40</v>
      </c>
      <c r="E18" s="64">
        <f t="shared" si="0"/>
        <v>160</v>
      </c>
      <c r="F18" s="64">
        <f t="shared" si="0"/>
        <v>320</v>
      </c>
      <c r="G18" s="64">
        <f t="shared" si="0"/>
        <v>40</v>
      </c>
      <c r="H18" s="64">
        <f t="shared" si="0"/>
        <v>310</v>
      </c>
      <c r="I18" s="64">
        <f t="shared" si="0"/>
        <v>170</v>
      </c>
      <c r="J18" s="64">
        <f t="shared" si="0"/>
        <v>500</v>
      </c>
      <c r="K18" s="64">
        <f t="shared" si="0"/>
        <v>340</v>
      </c>
      <c r="L18" s="64">
        <f t="shared" si="0"/>
        <v>940</v>
      </c>
      <c r="M18" s="64">
        <f t="shared" si="0"/>
        <v>600</v>
      </c>
      <c r="N18" s="64">
        <f t="shared" si="0"/>
        <v>600</v>
      </c>
      <c r="O18" s="64">
        <f t="shared" si="0"/>
        <v>0</v>
      </c>
      <c r="P18" s="64"/>
      <c r="Q18" s="64"/>
      <c r="R18" s="64">
        <f t="shared" si="0"/>
        <v>0</v>
      </c>
    </row>
    <row r="19" spans="1:20" s="62" customFormat="1" x14ac:dyDescent="0.25">
      <c r="A19" s="55">
        <v>44571</v>
      </c>
      <c r="B19" s="53" t="s">
        <v>5263</v>
      </c>
      <c r="C19" s="36"/>
      <c r="D19" s="1540"/>
      <c r="E19" s="36"/>
      <c r="F19" s="36"/>
      <c r="G19" s="36"/>
      <c r="H19" s="36">
        <v>68</v>
      </c>
      <c r="I19" s="36">
        <v>50</v>
      </c>
      <c r="J19" s="36">
        <v>214</v>
      </c>
      <c r="K19" s="36">
        <v>56</v>
      </c>
      <c r="L19" s="36"/>
      <c r="M19" s="36">
        <v>140</v>
      </c>
      <c r="N19" s="36">
        <v>340</v>
      </c>
      <c r="O19" s="36"/>
      <c r="P19" s="36"/>
      <c r="Q19" s="36"/>
      <c r="R19" s="36"/>
    </row>
    <row r="20" spans="1:20" s="3" customFormat="1" x14ac:dyDescent="0.25">
      <c r="A20" s="12">
        <v>44691</v>
      </c>
      <c r="B20" s="13" t="s">
        <v>5291</v>
      </c>
      <c r="C20" s="38"/>
      <c r="D20" s="1537"/>
      <c r="E20" s="108"/>
      <c r="F20" s="108"/>
      <c r="G20" s="108"/>
      <c r="H20" s="38">
        <v>13</v>
      </c>
      <c r="I20" s="38">
        <v>70</v>
      </c>
      <c r="J20" s="38">
        <v>20</v>
      </c>
      <c r="K20" s="38">
        <v>184</v>
      </c>
      <c r="L20" s="38"/>
      <c r="M20" s="38">
        <v>34</v>
      </c>
      <c r="N20" s="38">
        <v>40</v>
      </c>
      <c r="O20" s="38"/>
      <c r="P20" s="38"/>
      <c r="Q20" s="38"/>
      <c r="R20" s="108"/>
    </row>
    <row r="21" spans="1:20" s="3" customFormat="1" x14ac:dyDescent="0.25">
      <c r="A21" s="12">
        <v>44752</v>
      </c>
      <c r="B21" s="13" t="s">
        <v>5296</v>
      </c>
      <c r="C21" s="38"/>
      <c r="D21" s="1537"/>
      <c r="E21" s="108"/>
      <c r="F21" s="108"/>
      <c r="G21" s="108"/>
      <c r="H21" s="38">
        <v>79</v>
      </c>
      <c r="I21" s="38">
        <v>60</v>
      </c>
      <c r="J21" s="38">
        <v>20</v>
      </c>
      <c r="K21" s="38">
        <v>60</v>
      </c>
      <c r="L21" s="108"/>
      <c r="M21" s="38">
        <v>166</v>
      </c>
      <c r="N21" s="108"/>
      <c r="O21" s="108"/>
      <c r="P21" s="108"/>
      <c r="Q21" s="108"/>
      <c r="R21" s="108"/>
    </row>
    <row r="22" spans="1:20" s="62" customFormat="1" x14ac:dyDescent="0.25">
      <c r="A22" s="12">
        <v>44875</v>
      </c>
      <c r="B22" s="13" t="s">
        <v>5332</v>
      </c>
      <c r="C22" s="38"/>
      <c r="D22" s="1537"/>
      <c r="E22" s="38"/>
      <c r="F22" s="38"/>
      <c r="G22" s="38">
        <v>60</v>
      </c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</row>
    <row r="23" spans="1:20" s="62" customFormat="1" x14ac:dyDescent="0.25">
      <c r="A23" s="12" t="s">
        <v>5333</v>
      </c>
      <c r="B23" s="13" t="s">
        <v>5334</v>
      </c>
      <c r="C23" s="38"/>
      <c r="D23" s="1541"/>
      <c r="E23" s="38">
        <v>100</v>
      </c>
      <c r="F23" s="38">
        <v>200</v>
      </c>
      <c r="G23" s="38"/>
      <c r="H23" s="38"/>
      <c r="I23" s="38"/>
      <c r="J23" s="38"/>
      <c r="K23" s="38"/>
      <c r="L23" s="38"/>
      <c r="M23" s="38"/>
      <c r="N23" s="38"/>
      <c r="O23" s="38">
        <v>4</v>
      </c>
      <c r="P23" s="38"/>
      <c r="Q23" s="38"/>
      <c r="R23" s="38"/>
      <c r="S23" s="333" t="s">
        <v>5336</v>
      </c>
      <c r="T23" s="333"/>
    </row>
    <row r="24" spans="1:20" s="62" customFormat="1" ht="17" thickBot="1" x14ac:dyDescent="0.3">
      <c r="A24" s="12" t="s">
        <v>5333</v>
      </c>
      <c r="B24" s="13" t="s">
        <v>5335</v>
      </c>
      <c r="C24" s="38"/>
      <c r="D24" s="1537"/>
      <c r="E24" s="38"/>
      <c r="F24" s="38"/>
      <c r="G24" s="38"/>
      <c r="H24" s="38"/>
      <c r="I24" s="38">
        <v>70</v>
      </c>
      <c r="J24" s="38">
        <v>50</v>
      </c>
      <c r="K24" s="38">
        <v>70</v>
      </c>
      <c r="L24" s="38"/>
      <c r="M24" s="38"/>
      <c r="N24" s="38"/>
      <c r="O24" s="38"/>
      <c r="P24" s="38"/>
      <c r="Q24" s="38"/>
      <c r="R24" s="38"/>
    </row>
    <row r="25" spans="1:20" s="3" customFormat="1" ht="17" thickBot="1" x14ac:dyDescent="0.3">
      <c r="A25" s="170" t="s">
        <v>5422</v>
      </c>
      <c r="B25" s="34"/>
      <c r="C25" s="64">
        <f>SUM(C18:C24)</f>
        <v>120</v>
      </c>
      <c r="D25" s="1539">
        <f t="shared" ref="D25:H25" si="1">SUM(D18:D24)</f>
        <v>40</v>
      </c>
      <c r="E25" s="64">
        <f t="shared" si="1"/>
        <v>260</v>
      </c>
      <c r="F25" s="64">
        <f t="shared" si="1"/>
        <v>520</v>
      </c>
      <c r="G25" s="64">
        <f t="shared" si="1"/>
        <v>100</v>
      </c>
      <c r="H25" s="64">
        <f t="shared" si="1"/>
        <v>470</v>
      </c>
      <c r="I25" s="64">
        <f t="shared" ref="I25:R25" si="2">SUM(I18:I24)</f>
        <v>420</v>
      </c>
      <c r="J25" s="64">
        <f t="shared" si="2"/>
        <v>804</v>
      </c>
      <c r="K25" s="64">
        <f t="shared" si="2"/>
        <v>710</v>
      </c>
      <c r="L25" s="64">
        <f t="shared" si="2"/>
        <v>940</v>
      </c>
      <c r="M25" s="64">
        <f t="shared" si="2"/>
        <v>940</v>
      </c>
      <c r="N25" s="64">
        <f t="shared" si="2"/>
        <v>980</v>
      </c>
      <c r="O25" s="64">
        <f t="shared" si="2"/>
        <v>4</v>
      </c>
      <c r="P25" s="64">
        <f t="shared" si="2"/>
        <v>0</v>
      </c>
      <c r="Q25" s="64"/>
      <c r="R25" s="64">
        <f t="shared" si="2"/>
        <v>0</v>
      </c>
    </row>
    <row r="26" spans="1:20" s="62" customFormat="1" ht="17" thickBot="1" x14ac:dyDescent="0.3">
      <c r="A26" s="12">
        <v>44692</v>
      </c>
      <c r="B26" s="13" t="s">
        <v>5459</v>
      </c>
      <c r="C26" s="38"/>
      <c r="D26" s="1537"/>
      <c r="E26" s="38"/>
      <c r="F26" s="38"/>
      <c r="G26" s="38"/>
      <c r="H26" s="38"/>
      <c r="I26" s="38"/>
      <c r="J26" s="38"/>
      <c r="K26" s="38"/>
      <c r="L26" s="38"/>
      <c r="M26" s="38">
        <v>40</v>
      </c>
      <c r="N26" s="38"/>
      <c r="O26" s="38"/>
      <c r="P26" s="38">
        <v>25</v>
      </c>
      <c r="Q26" s="38"/>
      <c r="R26" s="38"/>
    </row>
    <row r="27" spans="1:20" s="3" customFormat="1" ht="17" thickBot="1" x14ac:dyDescent="0.3">
      <c r="A27" s="170" t="s">
        <v>5663</v>
      </c>
      <c r="B27" s="34"/>
      <c r="C27" s="64">
        <f>SUM(C25:C26)</f>
        <v>120</v>
      </c>
      <c r="D27" s="1539">
        <f t="shared" ref="D27:R27" si="3">SUM(D25:D26)</f>
        <v>40</v>
      </c>
      <c r="E27" s="64">
        <f t="shared" si="3"/>
        <v>260</v>
      </c>
      <c r="F27" s="64">
        <f t="shared" si="3"/>
        <v>520</v>
      </c>
      <c r="G27" s="64">
        <f t="shared" si="3"/>
        <v>100</v>
      </c>
      <c r="H27" s="64">
        <f t="shared" si="3"/>
        <v>470</v>
      </c>
      <c r="I27" s="64">
        <f t="shared" si="3"/>
        <v>420</v>
      </c>
      <c r="J27" s="64">
        <f t="shared" si="3"/>
        <v>804</v>
      </c>
      <c r="K27" s="64">
        <f t="shared" si="3"/>
        <v>710</v>
      </c>
      <c r="L27" s="64">
        <f t="shared" si="3"/>
        <v>940</v>
      </c>
      <c r="M27" s="64">
        <f t="shared" si="3"/>
        <v>980</v>
      </c>
      <c r="N27" s="64">
        <f t="shared" si="3"/>
        <v>980</v>
      </c>
      <c r="O27" s="64">
        <f t="shared" si="3"/>
        <v>4</v>
      </c>
      <c r="P27" s="64">
        <f t="shared" si="3"/>
        <v>25</v>
      </c>
      <c r="Q27" s="64"/>
      <c r="R27" s="64">
        <f t="shared" si="3"/>
        <v>0</v>
      </c>
    </row>
    <row r="28" spans="1:20" s="62" customFormat="1" ht="17" thickBot="1" x14ac:dyDescent="0.3">
      <c r="A28" s="12" t="s">
        <v>5851</v>
      </c>
      <c r="B28" s="13" t="s">
        <v>63</v>
      </c>
      <c r="C28" s="38"/>
      <c r="D28" s="1537"/>
      <c r="E28" s="38"/>
      <c r="F28" s="38"/>
      <c r="G28" s="38"/>
      <c r="H28" s="38">
        <v>-70</v>
      </c>
      <c r="I28" s="38"/>
      <c r="J28" s="38">
        <v>-140</v>
      </c>
      <c r="K28" s="38"/>
      <c r="L28" s="38">
        <v>-100</v>
      </c>
      <c r="M28" s="38">
        <v>-100</v>
      </c>
      <c r="N28" s="38"/>
      <c r="O28" s="38"/>
      <c r="P28" s="38"/>
      <c r="Q28" s="38"/>
      <c r="R28" s="38"/>
    </row>
    <row r="29" spans="1:20" s="103" customFormat="1" ht="17" thickBot="1" x14ac:dyDescent="0.3">
      <c r="A29" s="170" t="s">
        <v>6044</v>
      </c>
      <c r="B29" s="34"/>
      <c r="C29" s="64">
        <f>SUM(C27:C28)</f>
        <v>120</v>
      </c>
      <c r="D29" s="1539">
        <f t="shared" ref="D29:R29" si="4">SUM(D27:D28)</f>
        <v>40</v>
      </c>
      <c r="E29" s="64">
        <f t="shared" si="4"/>
        <v>260</v>
      </c>
      <c r="F29" s="64">
        <f t="shared" si="4"/>
        <v>520</v>
      </c>
      <c r="G29" s="64">
        <f t="shared" si="4"/>
        <v>100</v>
      </c>
      <c r="H29" s="64">
        <f t="shared" si="4"/>
        <v>400</v>
      </c>
      <c r="I29" s="64">
        <f t="shared" si="4"/>
        <v>420</v>
      </c>
      <c r="J29" s="64">
        <f t="shared" si="4"/>
        <v>664</v>
      </c>
      <c r="K29" s="64">
        <f t="shared" si="4"/>
        <v>710</v>
      </c>
      <c r="L29" s="64">
        <f t="shared" si="4"/>
        <v>840</v>
      </c>
      <c r="M29" s="64">
        <f t="shared" si="4"/>
        <v>880</v>
      </c>
      <c r="N29" s="64">
        <f t="shared" si="4"/>
        <v>980</v>
      </c>
      <c r="O29" s="64">
        <f t="shared" si="4"/>
        <v>4</v>
      </c>
      <c r="P29" s="64">
        <f t="shared" si="4"/>
        <v>25</v>
      </c>
      <c r="Q29" s="64">
        <f t="shared" si="4"/>
        <v>0</v>
      </c>
      <c r="R29" s="64">
        <f t="shared" si="4"/>
        <v>0</v>
      </c>
    </row>
    <row r="30" spans="1:20" s="62" customFormat="1" x14ac:dyDescent="0.25">
      <c r="A30" s="12">
        <v>45078</v>
      </c>
      <c r="B30" s="13" t="s">
        <v>63</v>
      </c>
      <c r="C30" s="38"/>
      <c r="D30" s="1537"/>
      <c r="E30" s="38"/>
      <c r="F30" s="38"/>
      <c r="G30" s="38"/>
      <c r="H30" s="38"/>
      <c r="I30" s="38"/>
      <c r="J30" s="38">
        <v>-110</v>
      </c>
      <c r="K30" s="38">
        <v>-110</v>
      </c>
      <c r="L30" s="38">
        <v>-429</v>
      </c>
      <c r="M30" s="38">
        <v>-114</v>
      </c>
      <c r="N30" s="38">
        <v>-100</v>
      </c>
      <c r="O30" s="38"/>
      <c r="P30" s="38"/>
      <c r="Q30" s="38"/>
      <c r="R30" s="38"/>
    </row>
    <row r="31" spans="1:20" s="62" customFormat="1" x14ac:dyDescent="0.25">
      <c r="A31" s="12">
        <v>45078</v>
      </c>
      <c r="B31" s="13" t="s">
        <v>5938</v>
      </c>
      <c r="C31" s="38"/>
      <c r="D31" s="1537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>
        <v>8</v>
      </c>
      <c r="R31" s="38"/>
    </row>
    <row r="32" spans="1:20" s="62" customFormat="1" x14ac:dyDescent="0.25">
      <c r="A32" s="12">
        <v>45108</v>
      </c>
      <c r="B32" s="13" t="s">
        <v>63</v>
      </c>
      <c r="C32" s="38"/>
      <c r="D32" s="1537"/>
      <c r="E32" s="38"/>
      <c r="F32" s="38"/>
      <c r="G32" s="38"/>
      <c r="H32" s="38"/>
      <c r="I32" s="38">
        <v>-71</v>
      </c>
      <c r="J32" s="38">
        <v>-155</v>
      </c>
      <c r="K32" s="38">
        <v>-200</v>
      </c>
      <c r="L32" s="38">
        <v>-70</v>
      </c>
      <c r="M32" s="38">
        <v>-105</v>
      </c>
      <c r="N32" s="38"/>
      <c r="O32" s="38"/>
      <c r="P32" s="38"/>
      <c r="Q32" s="38"/>
      <c r="R32" s="38"/>
    </row>
    <row r="33" spans="1:19" s="62" customFormat="1" x14ac:dyDescent="0.25">
      <c r="A33" s="12">
        <v>45261</v>
      </c>
      <c r="B33" s="13" t="s">
        <v>63</v>
      </c>
      <c r="C33" s="38"/>
      <c r="D33" s="1537"/>
      <c r="E33" s="38"/>
      <c r="F33" s="38"/>
      <c r="G33" s="38"/>
      <c r="H33" s="38">
        <v>-50</v>
      </c>
      <c r="I33" s="38"/>
      <c r="J33" s="38">
        <v>-50</v>
      </c>
      <c r="K33" s="38">
        <v>-150</v>
      </c>
      <c r="L33" s="38">
        <v>-32</v>
      </c>
      <c r="M33" s="38">
        <v>-118</v>
      </c>
      <c r="N33" s="38">
        <v>-280</v>
      </c>
      <c r="O33" s="38"/>
      <c r="P33" s="38"/>
      <c r="Q33" s="38"/>
      <c r="R33" s="38"/>
    </row>
    <row r="34" spans="1:19" s="62" customFormat="1" ht="17" thickBot="1" x14ac:dyDescent="0.25">
      <c r="A34" s="38" t="s">
        <v>5958</v>
      </c>
      <c r="B34" s="38" t="s">
        <v>63</v>
      </c>
      <c r="C34" s="38"/>
      <c r="D34" s="1537"/>
      <c r="E34" s="38"/>
      <c r="F34" s="38"/>
      <c r="G34" s="38"/>
      <c r="H34" s="38"/>
      <c r="I34" s="38">
        <v>-167</v>
      </c>
      <c r="J34" s="38">
        <v>-24</v>
      </c>
      <c r="K34" s="38">
        <v>-35</v>
      </c>
      <c r="L34" s="38"/>
      <c r="M34" s="38"/>
      <c r="N34" s="38"/>
      <c r="O34" s="38"/>
      <c r="P34" s="38"/>
      <c r="Q34" s="38"/>
      <c r="R34" s="38"/>
    </row>
    <row r="35" spans="1:19" s="103" customFormat="1" ht="17" thickBot="1" x14ac:dyDescent="0.3">
      <c r="A35" s="170" t="s">
        <v>6102</v>
      </c>
      <c r="B35" s="34"/>
      <c r="C35" s="64">
        <f>SUM(C29:C34)</f>
        <v>120</v>
      </c>
      <c r="D35" s="1539">
        <f t="shared" ref="D35:R35" si="5">SUM(D29:D34)</f>
        <v>40</v>
      </c>
      <c r="E35" s="64">
        <f t="shared" si="5"/>
        <v>260</v>
      </c>
      <c r="F35" s="64">
        <f t="shared" si="5"/>
        <v>520</v>
      </c>
      <c r="G35" s="64">
        <f t="shared" si="5"/>
        <v>100</v>
      </c>
      <c r="H35" s="64">
        <f t="shared" si="5"/>
        <v>350</v>
      </c>
      <c r="I35" s="64">
        <f t="shared" si="5"/>
        <v>182</v>
      </c>
      <c r="J35" s="64">
        <f t="shared" si="5"/>
        <v>325</v>
      </c>
      <c r="K35" s="64">
        <f t="shared" si="5"/>
        <v>215</v>
      </c>
      <c r="L35" s="64">
        <f t="shared" si="5"/>
        <v>309</v>
      </c>
      <c r="M35" s="64">
        <f t="shared" si="5"/>
        <v>543</v>
      </c>
      <c r="N35" s="64">
        <f t="shared" si="5"/>
        <v>600</v>
      </c>
      <c r="O35" s="64">
        <f t="shared" si="5"/>
        <v>4</v>
      </c>
      <c r="P35" s="64">
        <f t="shared" si="5"/>
        <v>25</v>
      </c>
      <c r="Q35" s="64">
        <f>SUM(Q29:Q34)</f>
        <v>8</v>
      </c>
      <c r="R35" s="64">
        <f t="shared" si="5"/>
        <v>0</v>
      </c>
    </row>
    <row r="36" spans="1:19" s="62" customFormat="1" x14ac:dyDescent="0.25">
      <c r="A36" s="12">
        <v>45018</v>
      </c>
      <c r="B36" s="13" t="s">
        <v>63</v>
      </c>
      <c r="C36" s="38"/>
      <c r="D36" s="1537"/>
      <c r="E36" s="38"/>
      <c r="F36" s="38"/>
      <c r="G36" s="38">
        <v>-45</v>
      </c>
      <c r="H36" s="38"/>
      <c r="I36" s="38">
        <v>-35</v>
      </c>
      <c r="J36" s="38"/>
      <c r="K36" s="38"/>
      <c r="L36" s="38"/>
      <c r="M36" s="38">
        <v>-79</v>
      </c>
      <c r="N36" s="38"/>
      <c r="O36" s="38"/>
      <c r="P36" s="38"/>
      <c r="Q36" s="38"/>
      <c r="R36" s="38"/>
    </row>
    <row r="37" spans="1:19" s="3" customFormat="1" ht="17" thickBot="1" x14ac:dyDescent="0.3">
      <c r="A37" s="12" t="s">
        <v>6184</v>
      </c>
      <c r="B37" s="13" t="s">
        <v>63</v>
      </c>
      <c r="C37" s="108"/>
      <c r="D37" s="1541"/>
      <c r="E37" s="38">
        <v>-160</v>
      </c>
      <c r="F37" s="38">
        <v>-275</v>
      </c>
      <c r="G37" s="38">
        <v>-31</v>
      </c>
      <c r="H37" s="108"/>
      <c r="I37" s="38">
        <v>-83</v>
      </c>
      <c r="J37" s="108"/>
      <c r="K37" s="108"/>
      <c r="L37" s="38">
        <v>-55</v>
      </c>
      <c r="M37" s="38">
        <v>-55</v>
      </c>
      <c r="N37" s="108"/>
      <c r="O37" s="108"/>
      <c r="P37" s="108"/>
      <c r="Q37" s="108"/>
      <c r="R37" s="108"/>
    </row>
    <row r="38" spans="1:19" s="103" customFormat="1" ht="17" thickBot="1" x14ac:dyDescent="0.3">
      <c r="A38" s="170" t="s">
        <v>6310</v>
      </c>
      <c r="B38" s="34"/>
      <c r="C38" s="64">
        <f>SUM(C35:C37)</f>
        <v>120</v>
      </c>
      <c r="D38" s="1539">
        <f t="shared" ref="D38:R38" si="6">SUM(D35:D37)</f>
        <v>40</v>
      </c>
      <c r="E38" s="64">
        <f t="shared" si="6"/>
        <v>100</v>
      </c>
      <c r="F38" s="64">
        <f t="shared" si="6"/>
        <v>245</v>
      </c>
      <c r="G38" s="64">
        <f t="shared" si="6"/>
        <v>24</v>
      </c>
      <c r="H38" s="64">
        <f t="shared" si="6"/>
        <v>350</v>
      </c>
      <c r="I38" s="64">
        <f t="shared" si="6"/>
        <v>64</v>
      </c>
      <c r="J38" s="64">
        <f t="shared" si="6"/>
        <v>325</v>
      </c>
      <c r="K38" s="64">
        <f t="shared" si="6"/>
        <v>215</v>
      </c>
      <c r="L38" s="64">
        <f t="shared" si="6"/>
        <v>254</v>
      </c>
      <c r="M38" s="64">
        <f t="shared" si="6"/>
        <v>409</v>
      </c>
      <c r="N38" s="64">
        <f t="shared" si="6"/>
        <v>600</v>
      </c>
      <c r="O38" s="64">
        <f t="shared" si="6"/>
        <v>4</v>
      </c>
      <c r="P38" s="64">
        <f t="shared" si="6"/>
        <v>25</v>
      </c>
      <c r="Q38" s="64">
        <f t="shared" si="6"/>
        <v>8</v>
      </c>
      <c r="R38" s="64">
        <f t="shared" si="6"/>
        <v>0</v>
      </c>
    </row>
    <row r="39" spans="1:19" s="3" customFormat="1" x14ac:dyDescent="0.25">
      <c r="A39" s="12">
        <v>44960</v>
      </c>
      <c r="B39" s="13" t="s">
        <v>63</v>
      </c>
      <c r="C39" s="108"/>
      <c r="D39" s="1541"/>
      <c r="E39" s="108"/>
      <c r="F39" s="108"/>
      <c r="G39" s="38">
        <v>-10</v>
      </c>
      <c r="H39" s="108"/>
      <c r="I39" s="38">
        <v>-21</v>
      </c>
      <c r="J39" s="108"/>
      <c r="K39" s="108"/>
      <c r="L39" s="38">
        <v>-46</v>
      </c>
      <c r="M39" s="38">
        <v>-176</v>
      </c>
      <c r="N39" s="108"/>
      <c r="O39" s="108"/>
      <c r="P39" s="108"/>
      <c r="Q39" s="108"/>
      <c r="R39" s="108"/>
    </row>
    <row r="40" spans="1:19" s="3" customFormat="1" ht="17" thickBot="1" x14ac:dyDescent="0.3">
      <c r="A40" s="12" t="s">
        <v>6433</v>
      </c>
      <c r="B40" s="13" t="s">
        <v>63</v>
      </c>
      <c r="C40" s="108"/>
      <c r="D40" s="1541"/>
      <c r="E40" s="38">
        <v>-36</v>
      </c>
      <c r="F40" s="38">
        <v>-98</v>
      </c>
      <c r="G40" s="38">
        <v>-1</v>
      </c>
      <c r="H40" s="38">
        <v>-28</v>
      </c>
      <c r="I40" s="38">
        <v>-16</v>
      </c>
      <c r="J40" s="38">
        <v>-39</v>
      </c>
      <c r="K40" s="38">
        <v>-16</v>
      </c>
      <c r="L40" s="38">
        <v>-14</v>
      </c>
      <c r="M40" s="38">
        <v>-5</v>
      </c>
      <c r="N40" s="38">
        <v>-10</v>
      </c>
      <c r="O40" s="108"/>
      <c r="P40" s="38">
        <v>-11</v>
      </c>
      <c r="Q40" s="108"/>
      <c r="R40" s="108"/>
    </row>
    <row r="41" spans="1:19" s="103" customFormat="1" ht="17" thickBot="1" x14ac:dyDescent="0.3">
      <c r="A41" s="170" t="s">
        <v>6472</v>
      </c>
      <c r="B41" s="34"/>
      <c r="C41" s="64">
        <f>SUM(C38:C40)</f>
        <v>120</v>
      </c>
      <c r="D41" s="1539">
        <f t="shared" ref="D41:R41" si="7">SUM(D38:D40)</f>
        <v>40</v>
      </c>
      <c r="E41" s="64">
        <f t="shared" si="7"/>
        <v>64</v>
      </c>
      <c r="F41" s="64">
        <f t="shared" si="7"/>
        <v>147</v>
      </c>
      <c r="G41" s="64">
        <f t="shared" si="7"/>
        <v>13</v>
      </c>
      <c r="H41" s="64">
        <f t="shared" si="7"/>
        <v>322</v>
      </c>
      <c r="I41" s="64">
        <f t="shared" si="7"/>
        <v>27</v>
      </c>
      <c r="J41" s="64">
        <f t="shared" si="7"/>
        <v>286</v>
      </c>
      <c r="K41" s="64">
        <f t="shared" si="7"/>
        <v>199</v>
      </c>
      <c r="L41" s="64">
        <f t="shared" si="7"/>
        <v>194</v>
      </c>
      <c r="M41" s="64">
        <f t="shared" si="7"/>
        <v>228</v>
      </c>
      <c r="N41" s="64">
        <f t="shared" si="7"/>
        <v>590</v>
      </c>
      <c r="O41" s="64">
        <f t="shared" si="7"/>
        <v>4</v>
      </c>
      <c r="P41" s="64">
        <f t="shared" si="7"/>
        <v>14</v>
      </c>
      <c r="Q41" s="64">
        <f t="shared" si="7"/>
        <v>8</v>
      </c>
      <c r="R41" s="64">
        <f t="shared" si="7"/>
        <v>0</v>
      </c>
    </row>
    <row r="42" spans="1:19" s="3" customFormat="1" ht="17" thickBot="1" x14ac:dyDescent="0.25">
      <c r="A42" s="38" t="s">
        <v>6524</v>
      </c>
      <c r="B42" s="38" t="s">
        <v>63</v>
      </c>
      <c r="C42" s="38">
        <v>-55</v>
      </c>
      <c r="D42" s="1541"/>
      <c r="E42" s="108"/>
      <c r="F42" s="108"/>
      <c r="G42" s="38">
        <v>-4</v>
      </c>
      <c r="H42" s="38">
        <v>-35</v>
      </c>
      <c r="I42" s="108"/>
      <c r="J42" s="38">
        <v>-20</v>
      </c>
      <c r="K42" s="108"/>
      <c r="L42" s="38">
        <v>-50</v>
      </c>
      <c r="M42" s="38">
        <v>-35</v>
      </c>
      <c r="N42" s="38">
        <v>-80</v>
      </c>
      <c r="O42" s="108"/>
      <c r="P42" s="108"/>
      <c r="Q42" s="108"/>
      <c r="R42" s="108"/>
    </row>
    <row r="43" spans="1:19" s="103" customFormat="1" ht="17" thickBot="1" x14ac:dyDescent="0.3">
      <c r="A43" s="170" t="s">
        <v>6552</v>
      </c>
      <c r="B43" s="34"/>
      <c r="C43" s="64">
        <f>SUM(C41:C42)</f>
        <v>65</v>
      </c>
      <c r="D43" s="1539">
        <f t="shared" ref="D43:R43" si="8">SUM(D41:D42)</f>
        <v>40</v>
      </c>
      <c r="E43" s="64">
        <f t="shared" si="8"/>
        <v>64</v>
      </c>
      <c r="F43" s="64">
        <f t="shared" si="8"/>
        <v>147</v>
      </c>
      <c r="G43" s="64">
        <f t="shared" si="8"/>
        <v>9</v>
      </c>
      <c r="H43" s="64">
        <f t="shared" si="8"/>
        <v>287</v>
      </c>
      <c r="I43" s="64">
        <f t="shared" si="8"/>
        <v>27</v>
      </c>
      <c r="J43" s="64">
        <f t="shared" si="8"/>
        <v>266</v>
      </c>
      <c r="K43" s="64">
        <f t="shared" si="8"/>
        <v>199</v>
      </c>
      <c r="L43" s="64">
        <f t="shared" si="8"/>
        <v>144</v>
      </c>
      <c r="M43" s="64">
        <f t="shared" si="8"/>
        <v>193</v>
      </c>
      <c r="N43" s="64">
        <f t="shared" si="8"/>
        <v>510</v>
      </c>
      <c r="O43" s="64">
        <f t="shared" si="8"/>
        <v>4</v>
      </c>
      <c r="P43" s="64">
        <f t="shared" si="8"/>
        <v>14</v>
      </c>
      <c r="Q43" s="64">
        <f t="shared" si="8"/>
        <v>8</v>
      </c>
      <c r="R43" s="64">
        <f t="shared" si="8"/>
        <v>0</v>
      </c>
    </row>
    <row r="44" spans="1:19" s="813" customFormat="1" x14ac:dyDescent="0.25">
      <c r="A44" s="1250">
        <v>44931</v>
      </c>
      <c r="B44" s="621" t="s">
        <v>967</v>
      </c>
      <c r="C44" s="1571">
        <v>-5</v>
      </c>
      <c r="D44" s="1571"/>
      <c r="E44" s="1571">
        <v>-56</v>
      </c>
      <c r="F44" s="1571">
        <v>-108</v>
      </c>
      <c r="G44" s="1571">
        <v>-4</v>
      </c>
      <c r="H44" s="1571"/>
      <c r="I44" s="1571">
        <v>-4</v>
      </c>
      <c r="J44" s="1571">
        <v>-67</v>
      </c>
      <c r="K44" s="1571">
        <v>-63</v>
      </c>
      <c r="L44" s="1571">
        <v>-101</v>
      </c>
      <c r="M44" s="1571">
        <v>-168</v>
      </c>
      <c r="N44" s="1571">
        <v>-85</v>
      </c>
      <c r="O44" s="1571"/>
      <c r="P44" s="1571"/>
      <c r="Q44" s="1571"/>
      <c r="R44" s="1571"/>
      <c r="S44" s="813" t="s">
        <v>2882</v>
      </c>
    </row>
    <row r="45" spans="1:19" s="3" customFormat="1" x14ac:dyDescent="0.25">
      <c r="A45" s="55">
        <v>45235</v>
      </c>
      <c r="B45" s="436" t="s">
        <v>63</v>
      </c>
      <c r="C45" s="36">
        <v>-12</v>
      </c>
      <c r="D45" s="1570"/>
      <c r="E45" s="36">
        <v>-7</v>
      </c>
      <c r="F45" s="36">
        <v>-32</v>
      </c>
      <c r="G45" s="97"/>
      <c r="H45" s="36">
        <v>-58</v>
      </c>
      <c r="I45" s="36">
        <v>-11</v>
      </c>
      <c r="J45" s="97"/>
      <c r="K45" s="36">
        <v>-26</v>
      </c>
      <c r="L45" s="36">
        <v>-4</v>
      </c>
      <c r="M45" s="36">
        <v>-2</v>
      </c>
      <c r="N45" s="36">
        <v>-44</v>
      </c>
      <c r="O45" s="97"/>
      <c r="P45" s="97"/>
      <c r="Q45" s="97"/>
      <c r="R45" s="97"/>
    </row>
    <row r="46" spans="1:19" s="3" customFormat="1" x14ac:dyDescent="0.25">
      <c r="A46" s="76" t="s">
        <v>6700</v>
      </c>
      <c r="B46" s="14" t="s">
        <v>63</v>
      </c>
      <c r="C46" s="38">
        <v>-11</v>
      </c>
      <c r="D46" s="1541"/>
      <c r="E46" s="108"/>
      <c r="F46" s="108"/>
      <c r="G46" s="108"/>
      <c r="H46" s="38">
        <v>-24</v>
      </c>
      <c r="I46" s="38">
        <v>-2</v>
      </c>
      <c r="J46" s="108"/>
      <c r="K46" s="38">
        <v>-35</v>
      </c>
      <c r="L46" s="38">
        <v>-7</v>
      </c>
      <c r="M46" s="38">
        <v>-13</v>
      </c>
      <c r="N46" s="38">
        <v>-88</v>
      </c>
      <c r="O46" s="108"/>
      <c r="P46" s="108"/>
      <c r="Q46" s="108"/>
      <c r="R46" s="108"/>
    </row>
    <row r="47" spans="1:19" s="3" customFormat="1" ht="17" thickBot="1" x14ac:dyDescent="0.3">
      <c r="A47" s="12" t="s">
        <v>6729</v>
      </c>
      <c r="B47" s="13" t="s">
        <v>63</v>
      </c>
      <c r="C47" s="38">
        <v>-15</v>
      </c>
      <c r="D47" s="1541"/>
      <c r="E47" s="108"/>
      <c r="F47" s="108"/>
      <c r="G47" s="108"/>
      <c r="H47" s="38">
        <v>-53</v>
      </c>
      <c r="I47" s="38">
        <v>-2</v>
      </c>
      <c r="J47" s="108"/>
      <c r="K47" s="108"/>
      <c r="L47" s="108"/>
      <c r="M47" s="108"/>
      <c r="N47" s="38">
        <v>-28</v>
      </c>
      <c r="O47" s="38">
        <v>-2</v>
      </c>
      <c r="P47" s="108"/>
      <c r="Q47" s="108"/>
      <c r="R47" s="108"/>
    </row>
    <row r="48" spans="1:19" s="103" customFormat="1" ht="17" thickBot="1" x14ac:dyDescent="0.3">
      <c r="A48" s="170" t="s">
        <v>6800</v>
      </c>
      <c r="B48" s="34"/>
      <c r="C48" s="64">
        <f>SUM(C43:C47)</f>
        <v>22</v>
      </c>
      <c r="D48" s="64">
        <f t="shared" ref="D48:R50" si="9">SUM(D46:D47)</f>
        <v>0</v>
      </c>
      <c r="E48" s="64">
        <f t="shared" ref="E48:R48" si="10">SUM(E43:E47)</f>
        <v>1</v>
      </c>
      <c r="F48" s="64">
        <f t="shared" si="10"/>
        <v>7</v>
      </c>
      <c r="G48" s="64">
        <f t="shared" si="10"/>
        <v>5</v>
      </c>
      <c r="H48" s="64">
        <f t="shared" si="10"/>
        <v>152</v>
      </c>
      <c r="I48" s="64">
        <f t="shared" si="10"/>
        <v>8</v>
      </c>
      <c r="J48" s="64">
        <f t="shared" si="10"/>
        <v>199</v>
      </c>
      <c r="K48" s="64">
        <f t="shared" si="10"/>
        <v>75</v>
      </c>
      <c r="L48" s="64">
        <f t="shared" si="10"/>
        <v>32</v>
      </c>
      <c r="M48" s="64">
        <f t="shared" si="10"/>
        <v>10</v>
      </c>
      <c r="N48" s="64">
        <f t="shared" si="10"/>
        <v>265</v>
      </c>
      <c r="O48" s="64">
        <f t="shared" si="10"/>
        <v>2</v>
      </c>
      <c r="P48" s="64">
        <f t="shared" si="10"/>
        <v>14</v>
      </c>
      <c r="Q48" s="64">
        <f t="shared" si="10"/>
        <v>8</v>
      </c>
      <c r="R48" s="64">
        <f t="shared" si="10"/>
        <v>0</v>
      </c>
    </row>
    <row r="49" spans="1:18" s="3" customFormat="1" ht="17" thickBot="1" x14ac:dyDescent="0.3">
      <c r="A49" s="12">
        <v>45052</v>
      </c>
      <c r="B49" s="14" t="s">
        <v>63</v>
      </c>
      <c r="C49" s="38">
        <v>-11</v>
      </c>
      <c r="D49" s="1541"/>
      <c r="E49" s="108"/>
      <c r="F49" s="108"/>
      <c r="G49" s="38">
        <v>-5</v>
      </c>
      <c r="H49" s="38">
        <v>-19</v>
      </c>
      <c r="I49" s="38">
        <v>-6</v>
      </c>
      <c r="J49" s="38">
        <v>-107</v>
      </c>
      <c r="K49" s="38">
        <v>-28</v>
      </c>
      <c r="L49" s="38">
        <v>-8</v>
      </c>
      <c r="M49" s="38">
        <v>-3</v>
      </c>
      <c r="N49" s="38">
        <v>-55</v>
      </c>
      <c r="O49" s="38">
        <v>-1</v>
      </c>
      <c r="P49" s="38">
        <v>-14</v>
      </c>
      <c r="Q49" s="108"/>
      <c r="R49" s="108"/>
    </row>
    <row r="50" spans="1:18" s="103" customFormat="1" ht="17" thickBot="1" x14ac:dyDescent="0.3">
      <c r="A50" s="170" t="s">
        <v>6958</v>
      </c>
      <c r="B50" s="34"/>
      <c r="C50" s="64">
        <f>SUM(C48:C49)</f>
        <v>11</v>
      </c>
      <c r="D50" s="64">
        <f t="shared" si="9"/>
        <v>0</v>
      </c>
      <c r="E50" s="64">
        <f t="shared" si="9"/>
        <v>1</v>
      </c>
      <c r="F50" s="64">
        <f t="shared" si="9"/>
        <v>7</v>
      </c>
      <c r="G50" s="64">
        <f t="shared" si="9"/>
        <v>0</v>
      </c>
      <c r="H50" s="64">
        <f t="shared" si="9"/>
        <v>133</v>
      </c>
      <c r="I50" s="64">
        <f t="shared" si="9"/>
        <v>2</v>
      </c>
      <c r="J50" s="64">
        <f t="shared" si="9"/>
        <v>92</v>
      </c>
      <c r="K50" s="64">
        <f t="shared" si="9"/>
        <v>47</v>
      </c>
      <c r="L50" s="64">
        <f t="shared" si="9"/>
        <v>24</v>
      </c>
      <c r="M50" s="64">
        <f t="shared" si="9"/>
        <v>7</v>
      </c>
      <c r="N50" s="64">
        <f t="shared" si="9"/>
        <v>210</v>
      </c>
      <c r="O50" s="64">
        <f t="shared" si="9"/>
        <v>1</v>
      </c>
      <c r="P50" s="64">
        <f t="shared" si="9"/>
        <v>0</v>
      </c>
      <c r="Q50" s="64">
        <f t="shared" si="9"/>
        <v>8</v>
      </c>
      <c r="R50" s="64">
        <f t="shared" si="9"/>
        <v>0</v>
      </c>
    </row>
    <row r="51" spans="1:18" s="58" customFormat="1" x14ac:dyDescent="0.25">
      <c r="A51" s="99">
        <v>44992</v>
      </c>
      <c r="B51" s="14" t="s">
        <v>63</v>
      </c>
      <c r="C51" s="84">
        <v>-9</v>
      </c>
      <c r="D51" s="1542"/>
      <c r="E51" s="84">
        <v>-1</v>
      </c>
      <c r="F51" s="84">
        <v>-7</v>
      </c>
      <c r="G51" s="300"/>
      <c r="H51" s="84">
        <v>-70</v>
      </c>
      <c r="I51" s="300"/>
      <c r="J51" s="84">
        <v>-48</v>
      </c>
      <c r="K51" s="84">
        <v>-23</v>
      </c>
      <c r="L51" s="84">
        <v>-19</v>
      </c>
      <c r="M51" s="84">
        <v>-5</v>
      </c>
      <c r="N51" s="84">
        <v>-110</v>
      </c>
      <c r="O51" s="84">
        <v>-1</v>
      </c>
      <c r="P51" s="300"/>
      <c r="Q51" s="84">
        <v>-4</v>
      </c>
      <c r="R51" s="300"/>
    </row>
    <row r="52" spans="1:18" s="58" customFormat="1" x14ac:dyDescent="0.25">
      <c r="A52" s="99">
        <v>45084</v>
      </c>
      <c r="B52" s="14" t="s">
        <v>63</v>
      </c>
      <c r="C52" s="84">
        <v>-2</v>
      </c>
      <c r="D52" s="1542"/>
      <c r="E52" s="300"/>
      <c r="F52" s="300"/>
      <c r="G52" s="300"/>
      <c r="H52" s="84">
        <v>-63</v>
      </c>
      <c r="I52" s="84">
        <v>-2</v>
      </c>
      <c r="J52" s="84">
        <v>-44</v>
      </c>
      <c r="K52" s="84">
        <v>-24</v>
      </c>
      <c r="L52" s="84">
        <v>-5</v>
      </c>
      <c r="M52" s="84">
        <v>-2</v>
      </c>
      <c r="N52" s="84">
        <v>-100</v>
      </c>
      <c r="O52" s="300"/>
      <c r="P52" s="300"/>
      <c r="Q52" s="84">
        <v>-4</v>
      </c>
      <c r="R52" s="300"/>
    </row>
    <row r="53" spans="1:18" x14ac:dyDescent="0.2">
      <c r="A53" s="84"/>
      <c r="B53" s="84"/>
      <c r="C53" s="84"/>
      <c r="D53" s="1543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</row>
    <row r="54" spans="1:18" s="62" customFormat="1" x14ac:dyDescent="0.2">
      <c r="A54" s="108"/>
      <c r="B54" s="108"/>
      <c r="C54" s="108">
        <f>SUM(C50:C52)</f>
        <v>0</v>
      </c>
      <c r="D54" s="1541"/>
      <c r="E54" s="108">
        <f>SUM(E50:E52)</f>
        <v>0</v>
      </c>
      <c r="F54" s="108">
        <f>SUM(F50:F52)</f>
        <v>0</v>
      </c>
      <c r="G54" s="108">
        <f t="shared" ref="G54:R54" si="11">SUM(G50:G52)</f>
        <v>0</v>
      </c>
      <c r="H54" s="108">
        <f t="shared" si="11"/>
        <v>0</v>
      </c>
      <c r="I54" s="108">
        <f t="shared" si="11"/>
        <v>0</v>
      </c>
      <c r="J54" s="108">
        <f t="shared" si="11"/>
        <v>0</v>
      </c>
      <c r="K54" s="108">
        <f t="shared" si="11"/>
        <v>0</v>
      </c>
      <c r="L54" s="108">
        <f t="shared" si="11"/>
        <v>0</v>
      </c>
      <c r="M54" s="108">
        <f t="shared" si="11"/>
        <v>0</v>
      </c>
      <c r="N54" s="108">
        <f t="shared" si="11"/>
        <v>0</v>
      </c>
      <c r="O54" s="108">
        <f t="shared" si="11"/>
        <v>0</v>
      </c>
      <c r="P54" s="108">
        <f t="shared" si="11"/>
        <v>0</v>
      </c>
      <c r="Q54" s="108">
        <f t="shared" si="11"/>
        <v>0</v>
      </c>
      <c r="R54" s="108">
        <f t="shared" si="11"/>
        <v>0</v>
      </c>
    </row>
    <row r="55" spans="1:18" x14ac:dyDescent="0.2">
      <c r="D55" s="1544"/>
    </row>
    <row r="56" spans="1:18" ht="17" thickBot="1" x14ac:dyDescent="0.25">
      <c r="D56" s="1544"/>
    </row>
    <row r="57" spans="1:18" ht="17" thickBot="1" x14ac:dyDescent="0.3">
      <c r="C57" s="10" t="s">
        <v>5203</v>
      </c>
      <c r="D57" s="1536" t="s">
        <v>29</v>
      </c>
      <c r="E57" s="32" t="s">
        <v>2879</v>
      </c>
      <c r="F57" s="32" t="s">
        <v>380</v>
      </c>
      <c r="G57" s="32" t="s">
        <v>378</v>
      </c>
      <c r="H57" s="32" t="s">
        <v>2</v>
      </c>
      <c r="I57" s="32" t="s">
        <v>17</v>
      </c>
      <c r="J57" s="32" t="s">
        <v>3</v>
      </c>
      <c r="K57" s="32" t="s">
        <v>18</v>
      </c>
      <c r="L57" s="32" t="s">
        <v>27</v>
      </c>
      <c r="M57" s="32" t="s">
        <v>32</v>
      </c>
      <c r="N57" s="32" t="s">
        <v>4</v>
      </c>
      <c r="O57" s="32" t="s">
        <v>28</v>
      </c>
      <c r="P57" s="32" t="s">
        <v>26</v>
      </c>
      <c r="Q57" s="32" t="s">
        <v>14</v>
      </c>
      <c r="R57" s="322"/>
    </row>
  </sheetData>
  <pageMargins left="0.7" right="0.7" top="0.75" bottom="0.75" header="0.3" footer="0.3"/>
  <pageSetup orientation="portrait"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S42"/>
  <sheetViews>
    <sheetView topLeftCell="C23" zoomScaleNormal="100" workbookViewId="0">
      <selection activeCell="O39" sqref="O39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3" width="9.1640625" style="65" customWidth="1"/>
    <col min="4" max="18" width="10.5" style="65" customWidth="1"/>
    <col min="19" max="252" width="8.83203125" style="65"/>
    <col min="253" max="253" width="11" style="65" customWidth="1"/>
    <col min="254" max="254" width="18.33203125" style="65" customWidth="1"/>
    <col min="255" max="256" width="8.1640625" style="65" customWidth="1"/>
    <col min="257" max="257" width="8.6640625" style="65" customWidth="1"/>
    <col min="258" max="258" width="8.1640625" style="65" customWidth="1"/>
    <col min="259" max="259" width="7.83203125" style="65" customWidth="1"/>
    <col min="260" max="260" width="7.5" style="65" customWidth="1"/>
    <col min="261" max="508" width="8.83203125" style="65"/>
    <col min="509" max="509" width="11" style="65" customWidth="1"/>
    <col min="510" max="510" width="18.33203125" style="65" customWidth="1"/>
    <col min="511" max="512" width="8.1640625" style="65" customWidth="1"/>
    <col min="513" max="513" width="8.6640625" style="65" customWidth="1"/>
    <col min="514" max="514" width="8.1640625" style="65" customWidth="1"/>
    <col min="515" max="515" width="7.83203125" style="65" customWidth="1"/>
    <col min="516" max="516" width="7.5" style="65" customWidth="1"/>
    <col min="517" max="764" width="8.83203125" style="65"/>
    <col min="765" max="765" width="11" style="65" customWidth="1"/>
    <col min="766" max="766" width="18.33203125" style="65" customWidth="1"/>
    <col min="767" max="768" width="8.1640625" style="65" customWidth="1"/>
    <col min="769" max="769" width="8.6640625" style="65" customWidth="1"/>
    <col min="770" max="770" width="8.1640625" style="65" customWidth="1"/>
    <col min="771" max="771" width="7.83203125" style="65" customWidth="1"/>
    <col min="772" max="772" width="7.5" style="65" customWidth="1"/>
    <col min="773" max="1020" width="8.83203125" style="65"/>
    <col min="1021" max="1021" width="11" style="65" customWidth="1"/>
    <col min="1022" max="1022" width="18.33203125" style="65" customWidth="1"/>
    <col min="1023" max="1024" width="8.1640625" style="65" customWidth="1"/>
    <col min="1025" max="1025" width="8.6640625" style="65" customWidth="1"/>
    <col min="1026" max="1026" width="8.1640625" style="65" customWidth="1"/>
    <col min="1027" max="1027" width="7.83203125" style="65" customWidth="1"/>
    <col min="1028" max="1028" width="7.5" style="65" customWidth="1"/>
    <col min="1029" max="1276" width="8.83203125" style="65"/>
    <col min="1277" max="1277" width="11" style="65" customWidth="1"/>
    <col min="1278" max="1278" width="18.33203125" style="65" customWidth="1"/>
    <col min="1279" max="1280" width="8.1640625" style="65" customWidth="1"/>
    <col min="1281" max="1281" width="8.6640625" style="65" customWidth="1"/>
    <col min="1282" max="1282" width="8.1640625" style="65" customWidth="1"/>
    <col min="1283" max="1283" width="7.83203125" style="65" customWidth="1"/>
    <col min="1284" max="1284" width="7.5" style="65" customWidth="1"/>
    <col min="1285" max="1532" width="8.83203125" style="65"/>
    <col min="1533" max="1533" width="11" style="65" customWidth="1"/>
    <col min="1534" max="1534" width="18.33203125" style="65" customWidth="1"/>
    <col min="1535" max="1536" width="8.1640625" style="65" customWidth="1"/>
    <col min="1537" max="1537" width="8.6640625" style="65" customWidth="1"/>
    <col min="1538" max="1538" width="8.1640625" style="65" customWidth="1"/>
    <col min="1539" max="1539" width="7.83203125" style="65" customWidth="1"/>
    <col min="1540" max="1540" width="7.5" style="65" customWidth="1"/>
    <col min="1541" max="1788" width="8.83203125" style="65"/>
    <col min="1789" max="1789" width="11" style="65" customWidth="1"/>
    <col min="1790" max="1790" width="18.33203125" style="65" customWidth="1"/>
    <col min="1791" max="1792" width="8.1640625" style="65" customWidth="1"/>
    <col min="1793" max="1793" width="8.6640625" style="65" customWidth="1"/>
    <col min="1794" max="1794" width="8.1640625" style="65" customWidth="1"/>
    <col min="1795" max="1795" width="7.83203125" style="65" customWidth="1"/>
    <col min="1796" max="1796" width="7.5" style="65" customWidth="1"/>
    <col min="1797" max="2044" width="8.83203125" style="65"/>
    <col min="2045" max="2045" width="11" style="65" customWidth="1"/>
    <col min="2046" max="2046" width="18.33203125" style="65" customWidth="1"/>
    <col min="2047" max="2048" width="8.1640625" style="65" customWidth="1"/>
    <col min="2049" max="2049" width="8.6640625" style="65" customWidth="1"/>
    <col min="2050" max="2050" width="8.1640625" style="65" customWidth="1"/>
    <col min="2051" max="2051" width="7.83203125" style="65" customWidth="1"/>
    <col min="2052" max="2052" width="7.5" style="65" customWidth="1"/>
    <col min="2053" max="2300" width="8.83203125" style="65"/>
    <col min="2301" max="2301" width="11" style="65" customWidth="1"/>
    <col min="2302" max="2302" width="18.33203125" style="65" customWidth="1"/>
    <col min="2303" max="2304" width="8.1640625" style="65" customWidth="1"/>
    <col min="2305" max="2305" width="8.6640625" style="65" customWidth="1"/>
    <col min="2306" max="2306" width="8.1640625" style="65" customWidth="1"/>
    <col min="2307" max="2307" width="7.83203125" style="65" customWidth="1"/>
    <col min="2308" max="2308" width="7.5" style="65" customWidth="1"/>
    <col min="2309" max="2556" width="8.83203125" style="65"/>
    <col min="2557" max="2557" width="11" style="65" customWidth="1"/>
    <col min="2558" max="2558" width="18.33203125" style="65" customWidth="1"/>
    <col min="2559" max="2560" width="8.1640625" style="65" customWidth="1"/>
    <col min="2561" max="2561" width="8.6640625" style="65" customWidth="1"/>
    <col min="2562" max="2562" width="8.1640625" style="65" customWidth="1"/>
    <col min="2563" max="2563" width="7.83203125" style="65" customWidth="1"/>
    <col min="2564" max="2564" width="7.5" style="65" customWidth="1"/>
    <col min="2565" max="2812" width="8.83203125" style="65"/>
    <col min="2813" max="2813" width="11" style="65" customWidth="1"/>
    <col min="2814" max="2814" width="18.33203125" style="65" customWidth="1"/>
    <col min="2815" max="2816" width="8.1640625" style="65" customWidth="1"/>
    <col min="2817" max="2817" width="8.6640625" style="65" customWidth="1"/>
    <col min="2818" max="2818" width="8.1640625" style="65" customWidth="1"/>
    <col min="2819" max="2819" width="7.83203125" style="65" customWidth="1"/>
    <col min="2820" max="2820" width="7.5" style="65" customWidth="1"/>
    <col min="2821" max="3068" width="8.83203125" style="65"/>
    <col min="3069" max="3069" width="11" style="65" customWidth="1"/>
    <col min="3070" max="3070" width="18.33203125" style="65" customWidth="1"/>
    <col min="3071" max="3072" width="8.1640625" style="65" customWidth="1"/>
    <col min="3073" max="3073" width="8.6640625" style="65" customWidth="1"/>
    <col min="3074" max="3074" width="8.1640625" style="65" customWidth="1"/>
    <col min="3075" max="3075" width="7.83203125" style="65" customWidth="1"/>
    <col min="3076" max="3076" width="7.5" style="65" customWidth="1"/>
    <col min="3077" max="3324" width="8.83203125" style="65"/>
    <col min="3325" max="3325" width="11" style="65" customWidth="1"/>
    <col min="3326" max="3326" width="18.33203125" style="65" customWidth="1"/>
    <col min="3327" max="3328" width="8.1640625" style="65" customWidth="1"/>
    <col min="3329" max="3329" width="8.6640625" style="65" customWidth="1"/>
    <col min="3330" max="3330" width="8.1640625" style="65" customWidth="1"/>
    <col min="3331" max="3331" width="7.83203125" style="65" customWidth="1"/>
    <col min="3332" max="3332" width="7.5" style="65" customWidth="1"/>
    <col min="3333" max="3580" width="8.83203125" style="65"/>
    <col min="3581" max="3581" width="11" style="65" customWidth="1"/>
    <col min="3582" max="3582" width="18.33203125" style="65" customWidth="1"/>
    <col min="3583" max="3584" width="8.1640625" style="65" customWidth="1"/>
    <col min="3585" max="3585" width="8.6640625" style="65" customWidth="1"/>
    <col min="3586" max="3586" width="8.1640625" style="65" customWidth="1"/>
    <col min="3587" max="3587" width="7.83203125" style="65" customWidth="1"/>
    <col min="3588" max="3588" width="7.5" style="65" customWidth="1"/>
    <col min="3589" max="3836" width="8.83203125" style="65"/>
    <col min="3837" max="3837" width="11" style="65" customWidth="1"/>
    <col min="3838" max="3838" width="18.33203125" style="65" customWidth="1"/>
    <col min="3839" max="3840" width="8.1640625" style="65" customWidth="1"/>
    <col min="3841" max="3841" width="8.6640625" style="65" customWidth="1"/>
    <col min="3842" max="3842" width="8.1640625" style="65" customWidth="1"/>
    <col min="3843" max="3843" width="7.83203125" style="65" customWidth="1"/>
    <col min="3844" max="3844" width="7.5" style="65" customWidth="1"/>
    <col min="3845" max="4092" width="8.83203125" style="65"/>
    <col min="4093" max="4093" width="11" style="65" customWidth="1"/>
    <col min="4094" max="4094" width="18.33203125" style="65" customWidth="1"/>
    <col min="4095" max="4096" width="8.1640625" style="65" customWidth="1"/>
    <col min="4097" max="4097" width="8.6640625" style="65" customWidth="1"/>
    <col min="4098" max="4098" width="8.1640625" style="65" customWidth="1"/>
    <col min="4099" max="4099" width="7.83203125" style="65" customWidth="1"/>
    <col min="4100" max="4100" width="7.5" style="65" customWidth="1"/>
    <col min="4101" max="4348" width="8.83203125" style="65"/>
    <col min="4349" max="4349" width="11" style="65" customWidth="1"/>
    <col min="4350" max="4350" width="18.33203125" style="65" customWidth="1"/>
    <col min="4351" max="4352" width="8.1640625" style="65" customWidth="1"/>
    <col min="4353" max="4353" width="8.6640625" style="65" customWidth="1"/>
    <col min="4354" max="4354" width="8.1640625" style="65" customWidth="1"/>
    <col min="4355" max="4355" width="7.83203125" style="65" customWidth="1"/>
    <col min="4356" max="4356" width="7.5" style="65" customWidth="1"/>
    <col min="4357" max="4604" width="8.83203125" style="65"/>
    <col min="4605" max="4605" width="11" style="65" customWidth="1"/>
    <col min="4606" max="4606" width="18.33203125" style="65" customWidth="1"/>
    <col min="4607" max="4608" width="8.1640625" style="65" customWidth="1"/>
    <col min="4609" max="4609" width="8.6640625" style="65" customWidth="1"/>
    <col min="4610" max="4610" width="8.1640625" style="65" customWidth="1"/>
    <col min="4611" max="4611" width="7.83203125" style="65" customWidth="1"/>
    <col min="4612" max="4612" width="7.5" style="65" customWidth="1"/>
    <col min="4613" max="4860" width="8.83203125" style="65"/>
    <col min="4861" max="4861" width="11" style="65" customWidth="1"/>
    <col min="4862" max="4862" width="18.33203125" style="65" customWidth="1"/>
    <col min="4863" max="4864" width="8.1640625" style="65" customWidth="1"/>
    <col min="4865" max="4865" width="8.6640625" style="65" customWidth="1"/>
    <col min="4866" max="4866" width="8.1640625" style="65" customWidth="1"/>
    <col min="4867" max="4867" width="7.83203125" style="65" customWidth="1"/>
    <col min="4868" max="4868" width="7.5" style="65" customWidth="1"/>
    <col min="4869" max="5116" width="8.83203125" style="65"/>
    <col min="5117" max="5117" width="11" style="65" customWidth="1"/>
    <col min="5118" max="5118" width="18.33203125" style="65" customWidth="1"/>
    <col min="5119" max="5120" width="8.1640625" style="65" customWidth="1"/>
    <col min="5121" max="5121" width="8.6640625" style="65" customWidth="1"/>
    <col min="5122" max="5122" width="8.1640625" style="65" customWidth="1"/>
    <col min="5123" max="5123" width="7.83203125" style="65" customWidth="1"/>
    <col min="5124" max="5124" width="7.5" style="65" customWidth="1"/>
    <col min="5125" max="5372" width="8.83203125" style="65"/>
    <col min="5373" max="5373" width="11" style="65" customWidth="1"/>
    <col min="5374" max="5374" width="18.33203125" style="65" customWidth="1"/>
    <col min="5375" max="5376" width="8.1640625" style="65" customWidth="1"/>
    <col min="5377" max="5377" width="8.6640625" style="65" customWidth="1"/>
    <col min="5378" max="5378" width="8.1640625" style="65" customWidth="1"/>
    <col min="5379" max="5379" width="7.83203125" style="65" customWidth="1"/>
    <col min="5380" max="5380" width="7.5" style="65" customWidth="1"/>
    <col min="5381" max="5628" width="8.83203125" style="65"/>
    <col min="5629" max="5629" width="11" style="65" customWidth="1"/>
    <col min="5630" max="5630" width="18.33203125" style="65" customWidth="1"/>
    <col min="5631" max="5632" width="8.1640625" style="65" customWidth="1"/>
    <col min="5633" max="5633" width="8.6640625" style="65" customWidth="1"/>
    <col min="5634" max="5634" width="8.1640625" style="65" customWidth="1"/>
    <col min="5635" max="5635" width="7.83203125" style="65" customWidth="1"/>
    <col min="5636" max="5636" width="7.5" style="65" customWidth="1"/>
    <col min="5637" max="5884" width="8.83203125" style="65"/>
    <col min="5885" max="5885" width="11" style="65" customWidth="1"/>
    <col min="5886" max="5886" width="18.33203125" style="65" customWidth="1"/>
    <col min="5887" max="5888" width="8.1640625" style="65" customWidth="1"/>
    <col min="5889" max="5889" width="8.6640625" style="65" customWidth="1"/>
    <col min="5890" max="5890" width="8.1640625" style="65" customWidth="1"/>
    <col min="5891" max="5891" width="7.83203125" style="65" customWidth="1"/>
    <col min="5892" max="5892" width="7.5" style="65" customWidth="1"/>
    <col min="5893" max="6140" width="8.83203125" style="65"/>
    <col min="6141" max="6141" width="11" style="65" customWidth="1"/>
    <col min="6142" max="6142" width="18.33203125" style="65" customWidth="1"/>
    <col min="6143" max="6144" width="8.1640625" style="65" customWidth="1"/>
    <col min="6145" max="6145" width="8.6640625" style="65" customWidth="1"/>
    <col min="6146" max="6146" width="8.1640625" style="65" customWidth="1"/>
    <col min="6147" max="6147" width="7.83203125" style="65" customWidth="1"/>
    <col min="6148" max="6148" width="7.5" style="65" customWidth="1"/>
    <col min="6149" max="6396" width="8.83203125" style="65"/>
    <col min="6397" max="6397" width="11" style="65" customWidth="1"/>
    <col min="6398" max="6398" width="18.33203125" style="65" customWidth="1"/>
    <col min="6399" max="6400" width="8.1640625" style="65" customWidth="1"/>
    <col min="6401" max="6401" width="8.6640625" style="65" customWidth="1"/>
    <col min="6402" max="6402" width="8.1640625" style="65" customWidth="1"/>
    <col min="6403" max="6403" width="7.83203125" style="65" customWidth="1"/>
    <col min="6404" max="6404" width="7.5" style="65" customWidth="1"/>
    <col min="6405" max="6652" width="8.83203125" style="65"/>
    <col min="6653" max="6653" width="11" style="65" customWidth="1"/>
    <col min="6654" max="6654" width="18.33203125" style="65" customWidth="1"/>
    <col min="6655" max="6656" width="8.1640625" style="65" customWidth="1"/>
    <col min="6657" max="6657" width="8.6640625" style="65" customWidth="1"/>
    <col min="6658" max="6658" width="8.1640625" style="65" customWidth="1"/>
    <col min="6659" max="6659" width="7.83203125" style="65" customWidth="1"/>
    <col min="6660" max="6660" width="7.5" style="65" customWidth="1"/>
    <col min="6661" max="6908" width="8.83203125" style="65"/>
    <col min="6909" max="6909" width="11" style="65" customWidth="1"/>
    <col min="6910" max="6910" width="18.33203125" style="65" customWidth="1"/>
    <col min="6911" max="6912" width="8.1640625" style="65" customWidth="1"/>
    <col min="6913" max="6913" width="8.6640625" style="65" customWidth="1"/>
    <col min="6914" max="6914" width="8.1640625" style="65" customWidth="1"/>
    <col min="6915" max="6915" width="7.83203125" style="65" customWidth="1"/>
    <col min="6916" max="6916" width="7.5" style="65" customWidth="1"/>
    <col min="6917" max="7164" width="8.83203125" style="65"/>
    <col min="7165" max="7165" width="11" style="65" customWidth="1"/>
    <col min="7166" max="7166" width="18.33203125" style="65" customWidth="1"/>
    <col min="7167" max="7168" width="8.1640625" style="65" customWidth="1"/>
    <col min="7169" max="7169" width="8.6640625" style="65" customWidth="1"/>
    <col min="7170" max="7170" width="8.1640625" style="65" customWidth="1"/>
    <col min="7171" max="7171" width="7.83203125" style="65" customWidth="1"/>
    <col min="7172" max="7172" width="7.5" style="65" customWidth="1"/>
    <col min="7173" max="7420" width="8.83203125" style="65"/>
    <col min="7421" max="7421" width="11" style="65" customWidth="1"/>
    <col min="7422" max="7422" width="18.33203125" style="65" customWidth="1"/>
    <col min="7423" max="7424" width="8.1640625" style="65" customWidth="1"/>
    <col min="7425" max="7425" width="8.6640625" style="65" customWidth="1"/>
    <col min="7426" max="7426" width="8.1640625" style="65" customWidth="1"/>
    <col min="7427" max="7427" width="7.83203125" style="65" customWidth="1"/>
    <col min="7428" max="7428" width="7.5" style="65" customWidth="1"/>
    <col min="7429" max="7676" width="8.83203125" style="65"/>
    <col min="7677" max="7677" width="11" style="65" customWidth="1"/>
    <col min="7678" max="7678" width="18.33203125" style="65" customWidth="1"/>
    <col min="7679" max="7680" width="8.1640625" style="65" customWidth="1"/>
    <col min="7681" max="7681" width="8.6640625" style="65" customWidth="1"/>
    <col min="7682" max="7682" width="8.1640625" style="65" customWidth="1"/>
    <col min="7683" max="7683" width="7.83203125" style="65" customWidth="1"/>
    <col min="7684" max="7684" width="7.5" style="65" customWidth="1"/>
    <col min="7685" max="7932" width="8.83203125" style="65"/>
    <col min="7933" max="7933" width="11" style="65" customWidth="1"/>
    <col min="7934" max="7934" width="18.33203125" style="65" customWidth="1"/>
    <col min="7935" max="7936" width="8.1640625" style="65" customWidth="1"/>
    <col min="7937" max="7937" width="8.6640625" style="65" customWidth="1"/>
    <col min="7938" max="7938" width="8.1640625" style="65" customWidth="1"/>
    <col min="7939" max="7939" width="7.83203125" style="65" customWidth="1"/>
    <col min="7940" max="7940" width="7.5" style="65" customWidth="1"/>
    <col min="7941" max="8188" width="8.83203125" style="65"/>
    <col min="8189" max="8189" width="11" style="65" customWidth="1"/>
    <col min="8190" max="8190" width="18.33203125" style="65" customWidth="1"/>
    <col min="8191" max="8192" width="8.1640625" style="65" customWidth="1"/>
    <col min="8193" max="8193" width="8.6640625" style="65" customWidth="1"/>
    <col min="8194" max="8194" width="8.1640625" style="65" customWidth="1"/>
    <col min="8195" max="8195" width="7.83203125" style="65" customWidth="1"/>
    <col min="8196" max="8196" width="7.5" style="65" customWidth="1"/>
    <col min="8197" max="8444" width="8.83203125" style="65"/>
    <col min="8445" max="8445" width="11" style="65" customWidth="1"/>
    <col min="8446" max="8446" width="18.33203125" style="65" customWidth="1"/>
    <col min="8447" max="8448" width="8.1640625" style="65" customWidth="1"/>
    <col min="8449" max="8449" width="8.6640625" style="65" customWidth="1"/>
    <col min="8450" max="8450" width="8.1640625" style="65" customWidth="1"/>
    <col min="8451" max="8451" width="7.83203125" style="65" customWidth="1"/>
    <col min="8452" max="8452" width="7.5" style="65" customWidth="1"/>
    <col min="8453" max="8700" width="8.83203125" style="65"/>
    <col min="8701" max="8701" width="11" style="65" customWidth="1"/>
    <col min="8702" max="8702" width="18.33203125" style="65" customWidth="1"/>
    <col min="8703" max="8704" width="8.1640625" style="65" customWidth="1"/>
    <col min="8705" max="8705" width="8.6640625" style="65" customWidth="1"/>
    <col min="8706" max="8706" width="8.1640625" style="65" customWidth="1"/>
    <col min="8707" max="8707" width="7.83203125" style="65" customWidth="1"/>
    <col min="8708" max="8708" width="7.5" style="65" customWidth="1"/>
    <col min="8709" max="8956" width="8.83203125" style="65"/>
    <col min="8957" max="8957" width="11" style="65" customWidth="1"/>
    <col min="8958" max="8958" width="18.33203125" style="65" customWidth="1"/>
    <col min="8959" max="8960" width="8.1640625" style="65" customWidth="1"/>
    <col min="8961" max="8961" width="8.6640625" style="65" customWidth="1"/>
    <col min="8962" max="8962" width="8.1640625" style="65" customWidth="1"/>
    <col min="8963" max="8963" width="7.83203125" style="65" customWidth="1"/>
    <col min="8964" max="8964" width="7.5" style="65" customWidth="1"/>
    <col min="8965" max="9212" width="8.83203125" style="65"/>
    <col min="9213" max="9213" width="11" style="65" customWidth="1"/>
    <col min="9214" max="9214" width="18.33203125" style="65" customWidth="1"/>
    <col min="9215" max="9216" width="8.1640625" style="65" customWidth="1"/>
    <col min="9217" max="9217" width="8.6640625" style="65" customWidth="1"/>
    <col min="9218" max="9218" width="8.1640625" style="65" customWidth="1"/>
    <col min="9219" max="9219" width="7.83203125" style="65" customWidth="1"/>
    <col min="9220" max="9220" width="7.5" style="65" customWidth="1"/>
    <col min="9221" max="9468" width="8.83203125" style="65"/>
    <col min="9469" max="9469" width="11" style="65" customWidth="1"/>
    <col min="9470" max="9470" width="18.33203125" style="65" customWidth="1"/>
    <col min="9471" max="9472" width="8.1640625" style="65" customWidth="1"/>
    <col min="9473" max="9473" width="8.6640625" style="65" customWidth="1"/>
    <col min="9474" max="9474" width="8.1640625" style="65" customWidth="1"/>
    <col min="9475" max="9475" width="7.83203125" style="65" customWidth="1"/>
    <col min="9476" max="9476" width="7.5" style="65" customWidth="1"/>
    <col min="9477" max="9724" width="8.83203125" style="65"/>
    <col min="9725" max="9725" width="11" style="65" customWidth="1"/>
    <col min="9726" max="9726" width="18.33203125" style="65" customWidth="1"/>
    <col min="9727" max="9728" width="8.1640625" style="65" customWidth="1"/>
    <col min="9729" max="9729" width="8.6640625" style="65" customWidth="1"/>
    <col min="9730" max="9730" width="8.1640625" style="65" customWidth="1"/>
    <col min="9731" max="9731" width="7.83203125" style="65" customWidth="1"/>
    <col min="9732" max="9732" width="7.5" style="65" customWidth="1"/>
    <col min="9733" max="9980" width="8.83203125" style="65"/>
    <col min="9981" max="9981" width="11" style="65" customWidth="1"/>
    <col min="9982" max="9982" width="18.33203125" style="65" customWidth="1"/>
    <col min="9983" max="9984" width="8.1640625" style="65" customWidth="1"/>
    <col min="9985" max="9985" width="8.6640625" style="65" customWidth="1"/>
    <col min="9986" max="9986" width="8.1640625" style="65" customWidth="1"/>
    <col min="9987" max="9987" width="7.83203125" style="65" customWidth="1"/>
    <col min="9988" max="9988" width="7.5" style="65" customWidth="1"/>
    <col min="9989" max="10236" width="8.83203125" style="65"/>
    <col min="10237" max="10237" width="11" style="65" customWidth="1"/>
    <col min="10238" max="10238" width="18.33203125" style="65" customWidth="1"/>
    <col min="10239" max="10240" width="8.1640625" style="65" customWidth="1"/>
    <col min="10241" max="10241" width="8.6640625" style="65" customWidth="1"/>
    <col min="10242" max="10242" width="8.1640625" style="65" customWidth="1"/>
    <col min="10243" max="10243" width="7.83203125" style="65" customWidth="1"/>
    <col min="10244" max="10244" width="7.5" style="65" customWidth="1"/>
    <col min="10245" max="10492" width="8.83203125" style="65"/>
    <col min="10493" max="10493" width="11" style="65" customWidth="1"/>
    <col min="10494" max="10494" width="18.33203125" style="65" customWidth="1"/>
    <col min="10495" max="10496" width="8.1640625" style="65" customWidth="1"/>
    <col min="10497" max="10497" width="8.6640625" style="65" customWidth="1"/>
    <col min="10498" max="10498" width="8.1640625" style="65" customWidth="1"/>
    <col min="10499" max="10499" width="7.83203125" style="65" customWidth="1"/>
    <col min="10500" max="10500" width="7.5" style="65" customWidth="1"/>
    <col min="10501" max="10748" width="8.83203125" style="65"/>
    <col min="10749" max="10749" width="11" style="65" customWidth="1"/>
    <col min="10750" max="10750" width="18.33203125" style="65" customWidth="1"/>
    <col min="10751" max="10752" width="8.1640625" style="65" customWidth="1"/>
    <col min="10753" max="10753" width="8.6640625" style="65" customWidth="1"/>
    <col min="10754" max="10754" width="8.1640625" style="65" customWidth="1"/>
    <col min="10755" max="10755" width="7.83203125" style="65" customWidth="1"/>
    <col min="10756" max="10756" width="7.5" style="65" customWidth="1"/>
    <col min="10757" max="11004" width="8.83203125" style="65"/>
    <col min="11005" max="11005" width="11" style="65" customWidth="1"/>
    <col min="11006" max="11006" width="18.33203125" style="65" customWidth="1"/>
    <col min="11007" max="11008" width="8.1640625" style="65" customWidth="1"/>
    <col min="11009" max="11009" width="8.6640625" style="65" customWidth="1"/>
    <col min="11010" max="11010" width="8.1640625" style="65" customWidth="1"/>
    <col min="11011" max="11011" width="7.83203125" style="65" customWidth="1"/>
    <col min="11012" max="11012" width="7.5" style="65" customWidth="1"/>
    <col min="11013" max="11260" width="8.83203125" style="65"/>
    <col min="11261" max="11261" width="11" style="65" customWidth="1"/>
    <col min="11262" max="11262" width="18.33203125" style="65" customWidth="1"/>
    <col min="11263" max="11264" width="8.1640625" style="65" customWidth="1"/>
    <col min="11265" max="11265" width="8.6640625" style="65" customWidth="1"/>
    <col min="11266" max="11266" width="8.1640625" style="65" customWidth="1"/>
    <col min="11267" max="11267" width="7.83203125" style="65" customWidth="1"/>
    <col min="11268" max="11268" width="7.5" style="65" customWidth="1"/>
    <col min="11269" max="11516" width="8.83203125" style="65"/>
    <col min="11517" max="11517" width="11" style="65" customWidth="1"/>
    <col min="11518" max="11518" width="18.33203125" style="65" customWidth="1"/>
    <col min="11519" max="11520" width="8.1640625" style="65" customWidth="1"/>
    <col min="11521" max="11521" width="8.6640625" style="65" customWidth="1"/>
    <col min="11522" max="11522" width="8.1640625" style="65" customWidth="1"/>
    <col min="11523" max="11523" width="7.83203125" style="65" customWidth="1"/>
    <col min="11524" max="11524" width="7.5" style="65" customWidth="1"/>
    <col min="11525" max="11772" width="8.83203125" style="65"/>
    <col min="11773" max="11773" width="11" style="65" customWidth="1"/>
    <col min="11774" max="11774" width="18.33203125" style="65" customWidth="1"/>
    <col min="11775" max="11776" width="8.1640625" style="65" customWidth="1"/>
    <col min="11777" max="11777" width="8.6640625" style="65" customWidth="1"/>
    <col min="11778" max="11778" width="8.1640625" style="65" customWidth="1"/>
    <col min="11779" max="11779" width="7.83203125" style="65" customWidth="1"/>
    <col min="11780" max="11780" width="7.5" style="65" customWidth="1"/>
    <col min="11781" max="12028" width="8.83203125" style="65"/>
    <col min="12029" max="12029" width="11" style="65" customWidth="1"/>
    <col min="12030" max="12030" width="18.33203125" style="65" customWidth="1"/>
    <col min="12031" max="12032" width="8.1640625" style="65" customWidth="1"/>
    <col min="12033" max="12033" width="8.6640625" style="65" customWidth="1"/>
    <col min="12034" max="12034" width="8.1640625" style="65" customWidth="1"/>
    <col min="12035" max="12035" width="7.83203125" style="65" customWidth="1"/>
    <col min="12036" max="12036" width="7.5" style="65" customWidth="1"/>
    <col min="12037" max="12284" width="8.83203125" style="65"/>
    <col min="12285" max="12285" width="11" style="65" customWidth="1"/>
    <col min="12286" max="12286" width="18.33203125" style="65" customWidth="1"/>
    <col min="12287" max="12288" width="8.1640625" style="65" customWidth="1"/>
    <col min="12289" max="12289" width="8.6640625" style="65" customWidth="1"/>
    <col min="12290" max="12290" width="8.1640625" style="65" customWidth="1"/>
    <col min="12291" max="12291" width="7.83203125" style="65" customWidth="1"/>
    <col min="12292" max="12292" width="7.5" style="65" customWidth="1"/>
    <col min="12293" max="12540" width="8.83203125" style="65"/>
    <col min="12541" max="12541" width="11" style="65" customWidth="1"/>
    <col min="12542" max="12542" width="18.33203125" style="65" customWidth="1"/>
    <col min="12543" max="12544" width="8.1640625" style="65" customWidth="1"/>
    <col min="12545" max="12545" width="8.6640625" style="65" customWidth="1"/>
    <col min="12546" max="12546" width="8.1640625" style="65" customWidth="1"/>
    <col min="12547" max="12547" width="7.83203125" style="65" customWidth="1"/>
    <col min="12548" max="12548" width="7.5" style="65" customWidth="1"/>
    <col min="12549" max="12796" width="8.83203125" style="65"/>
    <col min="12797" max="12797" width="11" style="65" customWidth="1"/>
    <col min="12798" max="12798" width="18.33203125" style="65" customWidth="1"/>
    <col min="12799" max="12800" width="8.1640625" style="65" customWidth="1"/>
    <col min="12801" max="12801" width="8.6640625" style="65" customWidth="1"/>
    <col min="12802" max="12802" width="8.1640625" style="65" customWidth="1"/>
    <col min="12803" max="12803" width="7.83203125" style="65" customWidth="1"/>
    <col min="12804" max="12804" width="7.5" style="65" customWidth="1"/>
    <col min="12805" max="13052" width="8.83203125" style="65"/>
    <col min="13053" max="13053" width="11" style="65" customWidth="1"/>
    <col min="13054" max="13054" width="18.33203125" style="65" customWidth="1"/>
    <col min="13055" max="13056" width="8.1640625" style="65" customWidth="1"/>
    <col min="13057" max="13057" width="8.6640625" style="65" customWidth="1"/>
    <col min="13058" max="13058" width="8.1640625" style="65" customWidth="1"/>
    <col min="13059" max="13059" width="7.83203125" style="65" customWidth="1"/>
    <col min="13060" max="13060" width="7.5" style="65" customWidth="1"/>
    <col min="13061" max="13308" width="8.83203125" style="65"/>
    <col min="13309" max="13309" width="11" style="65" customWidth="1"/>
    <col min="13310" max="13310" width="18.33203125" style="65" customWidth="1"/>
    <col min="13311" max="13312" width="8.1640625" style="65" customWidth="1"/>
    <col min="13313" max="13313" width="8.6640625" style="65" customWidth="1"/>
    <col min="13314" max="13314" width="8.1640625" style="65" customWidth="1"/>
    <col min="13315" max="13315" width="7.83203125" style="65" customWidth="1"/>
    <col min="13316" max="13316" width="7.5" style="65" customWidth="1"/>
    <col min="13317" max="13564" width="8.83203125" style="65"/>
    <col min="13565" max="13565" width="11" style="65" customWidth="1"/>
    <col min="13566" max="13566" width="18.33203125" style="65" customWidth="1"/>
    <col min="13567" max="13568" width="8.1640625" style="65" customWidth="1"/>
    <col min="13569" max="13569" width="8.6640625" style="65" customWidth="1"/>
    <col min="13570" max="13570" width="8.1640625" style="65" customWidth="1"/>
    <col min="13571" max="13571" width="7.83203125" style="65" customWidth="1"/>
    <col min="13572" max="13572" width="7.5" style="65" customWidth="1"/>
    <col min="13573" max="13820" width="8.83203125" style="65"/>
    <col min="13821" max="13821" width="11" style="65" customWidth="1"/>
    <col min="13822" max="13822" width="18.33203125" style="65" customWidth="1"/>
    <col min="13823" max="13824" width="8.1640625" style="65" customWidth="1"/>
    <col min="13825" max="13825" width="8.6640625" style="65" customWidth="1"/>
    <col min="13826" max="13826" width="8.1640625" style="65" customWidth="1"/>
    <col min="13827" max="13827" width="7.83203125" style="65" customWidth="1"/>
    <col min="13828" max="13828" width="7.5" style="65" customWidth="1"/>
    <col min="13829" max="14076" width="8.83203125" style="65"/>
    <col min="14077" max="14077" width="11" style="65" customWidth="1"/>
    <col min="14078" max="14078" width="18.33203125" style="65" customWidth="1"/>
    <col min="14079" max="14080" width="8.1640625" style="65" customWidth="1"/>
    <col min="14081" max="14081" width="8.6640625" style="65" customWidth="1"/>
    <col min="14082" max="14082" width="8.1640625" style="65" customWidth="1"/>
    <col min="14083" max="14083" width="7.83203125" style="65" customWidth="1"/>
    <col min="14084" max="14084" width="7.5" style="65" customWidth="1"/>
    <col min="14085" max="14332" width="8.83203125" style="65"/>
    <col min="14333" max="14333" width="11" style="65" customWidth="1"/>
    <col min="14334" max="14334" width="18.33203125" style="65" customWidth="1"/>
    <col min="14335" max="14336" width="8.1640625" style="65" customWidth="1"/>
    <col min="14337" max="14337" width="8.6640625" style="65" customWidth="1"/>
    <col min="14338" max="14338" width="8.1640625" style="65" customWidth="1"/>
    <col min="14339" max="14339" width="7.83203125" style="65" customWidth="1"/>
    <col min="14340" max="14340" width="7.5" style="65" customWidth="1"/>
    <col min="14341" max="14588" width="8.83203125" style="65"/>
    <col min="14589" max="14589" width="11" style="65" customWidth="1"/>
    <col min="14590" max="14590" width="18.33203125" style="65" customWidth="1"/>
    <col min="14591" max="14592" width="8.1640625" style="65" customWidth="1"/>
    <col min="14593" max="14593" width="8.6640625" style="65" customWidth="1"/>
    <col min="14594" max="14594" width="8.1640625" style="65" customWidth="1"/>
    <col min="14595" max="14595" width="7.83203125" style="65" customWidth="1"/>
    <col min="14596" max="14596" width="7.5" style="65" customWidth="1"/>
    <col min="14597" max="14844" width="8.83203125" style="65"/>
    <col min="14845" max="14845" width="11" style="65" customWidth="1"/>
    <col min="14846" max="14846" width="18.33203125" style="65" customWidth="1"/>
    <col min="14847" max="14848" width="8.1640625" style="65" customWidth="1"/>
    <col min="14849" max="14849" width="8.6640625" style="65" customWidth="1"/>
    <col min="14850" max="14850" width="8.1640625" style="65" customWidth="1"/>
    <col min="14851" max="14851" width="7.83203125" style="65" customWidth="1"/>
    <col min="14852" max="14852" width="7.5" style="65" customWidth="1"/>
    <col min="14853" max="15100" width="8.83203125" style="65"/>
    <col min="15101" max="15101" width="11" style="65" customWidth="1"/>
    <col min="15102" max="15102" width="18.33203125" style="65" customWidth="1"/>
    <col min="15103" max="15104" width="8.1640625" style="65" customWidth="1"/>
    <col min="15105" max="15105" width="8.6640625" style="65" customWidth="1"/>
    <col min="15106" max="15106" width="8.1640625" style="65" customWidth="1"/>
    <col min="15107" max="15107" width="7.83203125" style="65" customWidth="1"/>
    <col min="15108" max="15108" width="7.5" style="65" customWidth="1"/>
    <col min="15109" max="15356" width="8.83203125" style="65"/>
    <col min="15357" max="15357" width="11" style="65" customWidth="1"/>
    <col min="15358" max="15358" width="18.33203125" style="65" customWidth="1"/>
    <col min="15359" max="15360" width="8.1640625" style="65" customWidth="1"/>
    <col min="15361" max="15361" width="8.6640625" style="65" customWidth="1"/>
    <col min="15362" max="15362" width="8.1640625" style="65" customWidth="1"/>
    <col min="15363" max="15363" width="7.83203125" style="65" customWidth="1"/>
    <col min="15364" max="15364" width="7.5" style="65" customWidth="1"/>
    <col min="15365" max="15612" width="8.83203125" style="65"/>
    <col min="15613" max="15613" width="11" style="65" customWidth="1"/>
    <col min="15614" max="15614" width="18.33203125" style="65" customWidth="1"/>
    <col min="15615" max="15616" width="8.1640625" style="65" customWidth="1"/>
    <col min="15617" max="15617" width="8.6640625" style="65" customWidth="1"/>
    <col min="15618" max="15618" width="8.1640625" style="65" customWidth="1"/>
    <col min="15619" max="15619" width="7.83203125" style="65" customWidth="1"/>
    <col min="15620" max="15620" width="7.5" style="65" customWidth="1"/>
    <col min="15621" max="15868" width="8.83203125" style="65"/>
    <col min="15869" max="15869" width="11" style="65" customWidth="1"/>
    <col min="15870" max="15870" width="18.33203125" style="65" customWidth="1"/>
    <col min="15871" max="15872" width="8.1640625" style="65" customWidth="1"/>
    <col min="15873" max="15873" width="8.6640625" style="65" customWidth="1"/>
    <col min="15874" max="15874" width="8.1640625" style="65" customWidth="1"/>
    <col min="15875" max="15875" width="7.83203125" style="65" customWidth="1"/>
    <col min="15876" max="15876" width="7.5" style="65" customWidth="1"/>
    <col min="15877" max="16124" width="8.83203125" style="65"/>
    <col min="16125" max="16125" width="11" style="65" customWidth="1"/>
    <col min="16126" max="16126" width="18.33203125" style="65" customWidth="1"/>
    <col min="16127" max="16128" width="8.1640625" style="65" customWidth="1"/>
    <col min="16129" max="16129" width="8.6640625" style="65" customWidth="1"/>
    <col min="16130" max="16130" width="8.1640625" style="65" customWidth="1"/>
    <col min="16131" max="16131" width="7.83203125" style="65" customWidth="1"/>
    <col min="16132" max="16132" width="7.5" style="65" customWidth="1"/>
    <col min="16133" max="16384" width="8.83203125" style="65"/>
  </cols>
  <sheetData>
    <row r="1" spans="1:18" s="58" customFormat="1" x14ac:dyDescent="0.2">
      <c r="A1" s="58" t="s">
        <v>160</v>
      </c>
    </row>
    <row r="3" spans="1:18" s="58" customFormat="1" x14ac:dyDescent="0.2">
      <c r="A3" s="58" t="s">
        <v>5201</v>
      </c>
    </row>
    <row r="4" spans="1:18" s="58" customFormat="1" x14ac:dyDescent="0.2">
      <c r="A4" s="58" t="s">
        <v>5428</v>
      </c>
    </row>
    <row r="5" spans="1:18" s="58" customFormat="1" x14ac:dyDescent="0.2">
      <c r="A5" s="58" t="s">
        <v>5468</v>
      </c>
    </row>
    <row r="6" spans="1:18" s="58" customFormat="1" x14ac:dyDescent="0.2">
      <c r="A6" s="58" t="s">
        <v>5469</v>
      </c>
    </row>
    <row r="7" spans="1:18" s="58" customFormat="1" x14ac:dyDescent="0.2">
      <c r="A7" s="58" t="s">
        <v>5469</v>
      </c>
    </row>
    <row r="8" spans="1:18" s="58" customFormat="1" x14ac:dyDescent="0.2">
      <c r="A8" s="58" t="s">
        <v>5538</v>
      </c>
    </row>
    <row r="9" spans="1:18" s="58" customFormat="1" x14ac:dyDescent="0.2">
      <c r="A9" s="58" t="s">
        <v>5537</v>
      </c>
    </row>
    <row r="10" spans="1:18" s="3" customFormat="1" ht="17" thickBot="1" x14ac:dyDescent="0.25">
      <c r="C10" s="31">
        <v>1250</v>
      </c>
      <c r="D10" s="31">
        <v>4000</v>
      </c>
      <c r="E10" s="31">
        <v>3000</v>
      </c>
      <c r="F10" s="31">
        <v>21000</v>
      </c>
      <c r="G10" s="31">
        <v>30000</v>
      </c>
      <c r="H10" s="31">
        <v>3100</v>
      </c>
      <c r="I10" s="31">
        <v>12000</v>
      </c>
      <c r="J10" s="31">
        <v>16000</v>
      </c>
      <c r="K10" s="31">
        <v>21000</v>
      </c>
      <c r="L10" s="31">
        <v>2700</v>
      </c>
      <c r="M10" s="31">
        <v>2700</v>
      </c>
      <c r="N10" s="31">
        <v>4000</v>
      </c>
      <c r="O10" s="31">
        <v>3750</v>
      </c>
      <c r="P10" s="31">
        <v>3000</v>
      </c>
      <c r="Q10" s="31">
        <v>25000</v>
      </c>
      <c r="R10" s="31"/>
    </row>
    <row r="11" spans="1:18" s="58" customFormat="1" ht="17" thickBot="1" x14ac:dyDescent="0.3">
      <c r="A11" s="60" t="s">
        <v>168</v>
      </c>
      <c r="B11" s="61" t="s">
        <v>169</v>
      </c>
      <c r="C11" s="10" t="s">
        <v>4</v>
      </c>
      <c r="D11" s="32" t="s">
        <v>2</v>
      </c>
      <c r="E11" s="32" t="s">
        <v>3</v>
      </c>
      <c r="F11" s="32" t="s">
        <v>10</v>
      </c>
      <c r="G11" s="32" t="s">
        <v>28</v>
      </c>
      <c r="H11" s="32" t="s">
        <v>27</v>
      </c>
      <c r="I11" s="32" t="s">
        <v>30</v>
      </c>
      <c r="J11" s="32" t="s">
        <v>778</v>
      </c>
      <c r="K11" s="32" t="s">
        <v>29</v>
      </c>
      <c r="L11" s="32" t="s">
        <v>31</v>
      </c>
      <c r="M11" s="32" t="s">
        <v>365</v>
      </c>
      <c r="N11" s="32" t="s">
        <v>26</v>
      </c>
      <c r="O11" s="32" t="s">
        <v>17</v>
      </c>
      <c r="P11" s="32" t="s">
        <v>18</v>
      </c>
      <c r="Q11" s="32" t="s">
        <v>14</v>
      </c>
      <c r="R11" s="322"/>
    </row>
    <row r="12" spans="1:18" s="3" customFormat="1" ht="17" thickBot="1" x14ac:dyDescent="0.3">
      <c r="A12" s="28" t="s">
        <v>5426</v>
      </c>
      <c r="B12" s="14" t="s">
        <v>5429</v>
      </c>
      <c r="C12" s="74">
        <v>80</v>
      </c>
      <c r="D12" s="74">
        <v>40</v>
      </c>
      <c r="E12" s="74">
        <v>40</v>
      </c>
      <c r="F12" s="74">
        <v>20</v>
      </c>
      <c r="G12" s="74">
        <v>4</v>
      </c>
      <c r="H12" s="74">
        <v>80</v>
      </c>
      <c r="I12" s="74"/>
      <c r="J12" s="74"/>
      <c r="K12" s="74"/>
      <c r="L12" s="74"/>
      <c r="M12" s="74"/>
      <c r="N12" s="74"/>
      <c r="O12" s="74"/>
      <c r="P12" s="74"/>
      <c r="Q12" s="74"/>
      <c r="R12" s="107"/>
    </row>
    <row r="13" spans="1:18" s="3" customFormat="1" ht="17" thickBot="1" x14ac:dyDescent="0.3">
      <c r="A13" s="170" t="s">
        <v>5422</v>
      </c>
      <c r="B13" s="34"/>
      <c r="C13" s="64">
        <f>SUM(C12)</f>
        <v>80</v>
      </c>
      <c r="D13" s="64">
        <f t="shared" ref="D13:H13" si="0">SUM(D12)</f>
        <v>40</v>
      </c>
      <c r="E13" s="64">
        <f t="shared" si="0"/>
        <v>40</v>
      </c>
      <c r="F13" s="64">
        <f t="shared" si="0"/>
        <v>20</v>
      </c>
      <c r="G13" s="64">
        <f t="shared" si="0"/>
        <v>4</v>
      </c>
      <c r="H13" s="64">
        <f t="shared" si="0"/>
        <v>80</v>
      </c>
      <c r="I13" s="64"/>
      <c r="J13" s="64"/>
      <c r="K13" s="64"/>
      <c r="L13" s="64"/>
      <c r="M13" s="64"/>
      <c r="N13" s="64"/>
      <c r="O13" s="64"/>
      <c r="P13" s="64"/>
      <c r="Q13" s="64"/>
      <c r="R13" s="64"/>
    </row>
    <row r="14" spans="1:18" s="3" customFormat="1" x14ac:dyDescent="0.25">
      <c r="A14" s="55">
        <v>44876</v>
      </c>
      <c r="B14" s="53" t="s">
        <v>5501</v>
      </c>
      <c r="C14" s="36"/>
      <c r="D14" s="36"/>
      <c r="E14" s="97"/>
      <c r="F14" s="36">
        <v>6</v>
      </c>
      <c r="G14" s="36"/>
      <c r="H14" s="36"/>
      <c r="I14" s="36">
        <v>10</v>
      </c>
      <c r="J14" s="36">
        <v>24</v>
      </c>
      <c r="K14" s="36">
        <v>36</v>
      </c>
      <c r="L14" s="36">
        <v>28</v>
      </c>
      <c r="M14" s="36">
        <v>46</v>
      </c>
      <c r="N14" s="36"/>
      <c r="O14" s="36"/>
      <c r="P14" s="36"/>
      <c r="Q14" s="36"/>
      <c r="R14" s="97"/>
    </row>
    <row r="15" spans="1:18" s="62" customFormat="1" x14ac:dyDescent="0.25">
      <c r="A15" s="12">
        <v>44906</v>
      </c>
      <c r="B15" s="53" t="s">
        <v>5504</v>
      </c>
      <c r="C15" s="38">
        <v>200</v>
      </c>
      <c r="D15" s="38"/>
      <c r="E15" s="38">
        <v>100</v>
      </c>
      <c r="F15" s="38"/>
      <c r="G15" s="38">
        <v>5</v>
      </c>
      <c r="H15" s="38">
        <v>30</v>
      </c>
      <c r="I15" s="38"/>
      <c r="J15" s="38"/>
      <c r="K15" s="38"/>
      <c r="L15" s="38"/>
      <c r="M15" s="38"/>
      <c r="N15" s="38">
        <v>84</v>
      </c>
      <c r="O15" s="38"/>
      <c r="P15" s="38"/>
      <c r="Q15" s="38"/>
      <c r="R15" s="38"/>
    </row>
    <row r="16" spans="1:18" s="62" customFormat="1" x14ac:dyDescent="0.25">
      <c r="A16" s="55" t="s">
        <v>5512</v>
      </c>
      <c r="B16" s="13" t="s">
        <v>5514</v>
      </c>
      <c r="C16" s="38">
        <v>20</v>
      </c>
      <c r="D16" s="38"/>
      <c r="E16" s="38">
        <v>20</v>
      </c>
      <c r="F16" s="38">
        <v>20</v>
      </c>
      <c r="G16" s="38">
        <v>10</v>
      </c>
      <c r="H16" s="38"/>
      <c r="I16" s="38"/>
      <c r="J16" s="38"/>
      <c r="K16" s="38"/>
      <c r="L16" s="38"/>
      <c r="M16" s="38"/>
      <c r="N16" s="38">
        <v>36</v>
      </c>
      <c r="O16" s="38"/>
      <c r="P16" s="38"/>
      <c r="Q16" s="38"/>
      <c r="R16" s="38"/>
    </row>
    <row r="17" spans="1:19" s="3" customFormat="1" x14ac:dyDescent="0.25">
      <c r="A17" s="12" t="s">
        <v>5487</v>
      </c>
      <c r="B17" s="14" t="s">
        <v>5526</v>
      </c>
      <c r="C17" s="38">
        <v>180</v>
      </c>
      <c r="D17" s="38"/>
      <c r="E17" s="38">
        <v>80</v>
      </c>
      <c r="F17" s="108"/>
      <c r="G17" s="108"/>
      <c r="H17" s="38"/>
      <c r="I17" s="38"/>
      <c r="J17" s="38"/>
      <c r="K17" s="38"/>
      <c r="L17" s="38"/>
      <c r="M17" s="38"/>
      <c r="N17" s="38">
        <v>80</v>
      </c>
      <c r="O17" s="38">
        <v>20</v>
      </c>
      <c r="P17" s="38">
        <v>20</v>
      </c>
      <c r="Q17" s="38">
        <v>8</v>
      </c>
      <c r="R17" s="108"/>
    </row>
    <row r="18" spans="1:19" s="62" customFormat="1" x14ac:dyDescent="0.25">
      <c r="A18" s="12" t="s">
        <v>5549</v>
      </c>
      <c r="B18" s="14" t="s">
        <v>5552</v>
      </c>
      <c r="C18" s="38"/>
      <c r="D18" s="38"/>
      <c r="E18" s="38"/>
      <c r="F18" s="38"/>
      <c r="G18" s="38"/>
      <c r="H18" s="38"/>
      <c r="I18" s="38"/>
      <c r="J18" s="38"/>
      <c r="K18" s="38"/>
      <c r="L18" s="38">
        <v>100</v>
      </c>
      <c r="M18" s="38"/>
      <c r="N18" s="38"/>
      <c r="O18" s="38"/>
      <c r="P18" s="38"/>
      <c r="Q18" s="38"/>
      <c r="R18" s="38"/>
    </row>
    <row r="19" spans="1:19" s="3" customFormat="1" x14ac:dyDescent="0.25">
      <c r="A19" s="12" t="s">
        <v>5556</v>
      </c>
      <c r="B19" s="14" t="s">
        <v>5560</v>
      </c>
      <c r="C19" s="74"/>
      <c r="D19" s="74"/>
      <c r="E19" s="107"/>
      <c r="F19" s="74">
        <v>10</v>
      </c>
      <c r="G19" s="74"/>
      <c r="H19" s="74"/>
      <c r="I19" s="74"/>
      <c r="J19" s="74">
        <v>20</v>
      </c>
      <c r="K19" s="74">
        <v>30</v>
      </c>
      <c r="L19" s="107"/>
      <c r="M19" s="107"/>
      <c r="N19" s="107"/>
      <c r="O19" s="107"/>
      <c r="P19" s="107"/>
      <c r="Q19" s="107"/>
      <c r="R19" s="107"/>
    </row>
    <row r="20" spans="1:19" s="62" customFormat="1" ht="17" thickBot="1" x14ac:dyDescent="0.3">
      <c r="A20" s="12" t="s">
        <v>5581</v>
      </c>
      <c r="B20" s="14" t="s">
        <v>5586</v>
      </c>
      <c r="C20" s="38"/>
      <c r="D20" s="38"/>
      <c r="E20" s="38">
        <v>300</v>
      </c>
      <c r="F20" s="38">
        <v>10</v>
      </c>
      <c r="G20" s="38"/>
      <c r="H20" s="38"/>
      <c r="I20" s="38"/>
      <c r="J20" s="38"/>
      <c r="K20" s="38"/>
      <c r="L20" s="38">
        <v>100</v>
      </c>
      <c r="M20" s="38"/>
      <c r="N20" s="38"/>
      <c r="O20" s="38"/>
      <c r="P20" s="38"/>
      <c r="Q20" s="38"/>
      <c r="R20" s="38"/>
    </row>
    <row r="21" spans="1:19" s="3" customFormat="1" ht="17" thickBot="1" x14ac:dyDescent="0.3">
      <c r="A21" s="170" t="s">
        <v>5663</v>
      </c>
      <c r="B21" s="34"/>
      <c r="C21" s="64">
        <f>SUM(C13:C20)</f>
        <v>480</v>
      </c>
      <c r="D21" s="64">
        <f t="shared" ref="D21:R21" si="1">SUM(D13:D20)</f>
        <v>40</v>
      </c>
      <c r="E21" s="64">
        <f t="shared" si="1"/>
        <v>540</v>
      </c>
      <c r="F21" s="64">
        <f t="shared" si="1"/>
        <v>66</v>
      </c>
      <c r="G21" s="64">
        <f t="shared" si="1"/>
        <v>19</v>
      </c>
      <c r="H21" s="64">
        <f t="shared" si="1"/>
        <v>110</v>
      </c>
      <c r="I21" s="64">
        <f t="shared" si="1"/>
        <v>10</v>
      </c>
      <c r="J21" s="64">
        <f t="shared" si="1"/>
        <v>44</v>
      </c>
      <c r="K21" s="64">
        <f t="shared" si="1"/>
        <v>66</v>
      </c>
      <c r="L21" s="64">
        <f t="shared" si="1"/>
        <v>228</v>
      </c>
      <c r="M21" s="64">
        <f t="shared" si="1"/>
        <v>46</v>
      </c>
      <c r="N21" s="64">
        <f t="shared" si="1"/>
        <v>200</v>
      </c>
      <c r="O21" s="64">
        <f t="shared" si="1"/>
        <v>20</v>
      </c>
      <c r="P21" s="64">
        <f t="shared" si="1"/>
        <v>20</v>
      </c>
      <c r="Q21" s="64">
        <f t="shared" si="1"/>
        <v>8</v>
      </c>
      <c r="R21" s="64">
        <f t="shared" si="1"/>
        <v>0</v>
      </c>
    </row>
    <row r="22" spans="1:19" s="62" customFormat="1" x14ac:dyDescent="0.25">
      <c r="A22" s="12">
        <v>44816</v>
      </c>
      <c r="B22" s="14" t="s">
        <v>5723</v>
      </c>
      <c r="C22" s="38"/>
      <c r="D22" s="38"/>
      <c r="E22" s="38"/>
      <c r="F22" s="38"/>
      <c r="G22" s="38"/>
      <c r="H22" s="38"/>
      <c r="I22" s="38"/>
      <c r="J22" s="38"/>
      <c r="K22" s="38"/>
      <c r="L22" s="38">
        <v>70</v>
      </c>
      <c r="M22" s="38"/>
      <c r="N22" s="38"/>
      <c r="O22" s="38"/>
      <c r="P22" s="38"/>
      <c r="Q22" s="38"/>
      <c r="R22" s="38"/>
    </row>
    <row r="23" spans="1:19" s="62" customFormat="1" ht="17" thickBot="1" x14ac:dyDescent="0.3">
      <c r="A23" s="12">
        <v>44816</v>
      </c>
      <c r="B23" s="14" t="s">
        <v>63</v>
      </c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>
        <v>-20</v>
      </c>
      <c r="N23" s="38"/>
      <c r="O23" s="38"/>
      <c r="P23" s="38"/>
      <c r="Q23" s="38"/>
      <c r="R23" s="38"/>
    </row>
    <row r="24" spans="1:19" s="103" customFormat="1" ht="17" thickBot="1" x14ac:dyDescent="0.3">
      <c r="A24" s="170" t="s">
        <v>6044</v>
      </c>
      <c r="B24" s="34"/>
      <c r="C24" s="64">
        <f>SUM(C21:C23)</f>
        <v>480</v>
      </c>
      <c r="D24" s="64">
        <f t="shared" ref="D24:R24" si="2">SUM(D21:D23)</f>
        <v>40</v>
      </c>
      <c r="E24" s="64">
        <f t="shared" si="2"/>
        <v>540</v>
      </c>
      <c r="F24" s="64">
        <f t="shared" si="2"/>
        <v>66</v>
      </c>
      <c r="G24" s="64">
        <f t="shared" si="2"/>
        <v>19</v>
      </c>
      <c r="H24" s="64">
        <f t="shared" si="2"/>
        <v>110</v>
      </c>
      <c r="I24" s="64">
        <f t="shared" si="2"/>
        <v>10</v>
      </c>
      <c r="J24" s="64">
        <f t="shared" si="2"/>
        <v>44</v>
      </c>
      <c r="K24" s="64">
        <f t="shared" si="2"/>
        <v>66</v>
      </c>
      <c r="L24" s="64">
        <f t="shared" si="2"/>
        <v>298</v>
      </c>
      <c r="M24" s="64">
        <f t="shared" si="2"/>
        <v>26</v>
      </c>
      <c r="N24" s="64">
        <f t="shared" si="2"/>
        <v>200</v>
      </c>
      <c r="O24" s="64">
        <f t="shared" si="2"/>
        <v>20</v>
      </c>
      <c r="P24" s="64">
        <f t="shared" si="2"/>
        <v>20</v>
      </c>
      <c r="Q24" s="64">
        <f t="shared" si="2"/>
        <v>8</v>
      </c>
      <c r="R24" s="64">
        <f t="shared" si="2"/>
        <v>0</v>
      </c>
    </row>
    <row r="25" spans="1:19" s="62" customFormat="1" ht="17" thickBot="1" x14ac:dyDescent="0.3">
      <c r="A25" s="212"/>
      <c r="B25" s="14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19" s="103" customFormat="1" ht="17" thickBot="1" x14ac:dyDescent="0.3">
      <c r="A26" s="170" t="s">
        <v>6102</v>
      </c>
      <c r="B26" s="34"/>
      <c r="C26" s="64">
        <f>SUM(C24:C25)</f>
        <v>480</v>
      </c>
      <c r="D26" s="64">
        <f t="shared" ref="D26:R26" si="3">SUM(D24:D25)</f>
        <v>40</v>
      </c>
      <c r="E26" s="64">
        <f t="shared" si="3"/>
        <v>540</v>
      </c>
      <c r="F26" s="64">
        <f t="shared" si="3"/>
        <v>66</v>
      </c>
      <c r="G26" s="64">
        <f t="shared" si="3"/>
        <v>19</v>
      </c>
      <c r="H26" s="64">
        <f t="shared" si="3"/>
        <v>110</v>
      </c>
      <c r="I26" s="64">
        <f t="shared" si="3"/>
        <v>10</v>
      </c>
      <c r="J26" s="64">
        <f t="shared" si="3"/>
        <v>44</v>
      </c>
      <c r="K26" s="64">
        <f t="shared" si="3"/>
        <v>66</v>
      </c>
      <c r="L26" s="64">
        <f t="shared" si="3"/>
        <v>298</v>
      </c>
      <c r="M26" s="64">
        <f t="shared" si="3"/>
        <v>26</v>
      </c>
      <c r="N26" s="64">
        <f t="shared" si="3"/>
        <v>200</v>
      </c>
      <c r="O26" s="64">
        <f t="shared" si="3"/>
        <v>20</v>
      </c>
      <c r="P26" s="64">
        <f t="shared" si="3"/>
        <v>20</v>
      </c>
      <c r="Q26" s="64">
        <f t="shared" si="3"/>
        <v>8</v>
      </c>
      <c r="R26" s="64">
        <f t="shared" si="3"/>
        <v>0</v>
      </c>
    </row>
    <row r="27" spans="1:19" s="3" customFormat="1" ht="17" thickBot="1" x14ac:dyDescent="0.3">
      <c r="A27" s="12" t="s">
        <v>6236</v>
      </c>
      <c r="B27" s="14" t="s">
        <v>63</v>
      </c>
      <c r="C27" s="108"/>
      <c r="D27" s="38">
        <v>-6</v>
      </c>
      <c r="E27" s="38">
        <v>-420</v>
      </c>
      <c r="F27" s="38">
        <v>-13</v>
      </c>
      <c r="G27" s="108"/>
      <c r="H27" s="38">
        <v>-18</v>
      </c>
      <c r="I27" s="108"/>
      <c r="J27" s="108"/>
      <c r="K27" s="108"/>
      <c r="L27" s="108"/>
      <c r="M27" s="108"/>
      <c r="N27" s="38">
        <v>-16</v>
      </c>
      <c r="O27" s="108"/>
      <c r="P27" s="38">
        <v>-18</v>
      </c>
      <c r="Q27" s="108"/>
      <c r="R27" s="108"/>
    </row>
    <row r="28" spans="1:19" s="103" customFormat="1" ht="17" thickBot="1" x14ac:dyDescent="0.3">
      <c r="A28" s="170" t="s">
        <v>6310</v>
      </c>
      <c r="B28" s="34"/>
      <c r="C28" s="64">
        <f>SUM(C26:C27)</f>
        <v>480</v>
      </c>
      <c r="D28" s="64">
        <f t="shared" ref="D28:R28" si="4">SUM(D26:D27)</f>
        <v>34</v>
      </c>
      <c r="E28" s="64">
        <f t="shared" si="4"/>
        <v>120</v>
      </c>
      <c r="F28" s="64">
        <f t="shared" si="4"/>
        <v>53</v>
      </c>
      <c r="G28" s="64">
        <f t="shared" si="4"/>
        <v>19</v>
      </c>
      <c r="H28" s="64">
        <f t="shared" si="4"/>
        <v>92</v>
      </c>
      <c r="I28" s="64">
        <f t="shared" si="4"/>
        <v>10</v>
      </c>
      <c r="J28" s="64">
        <f t="shared" si="4"/>
        <v>44</v>
      </c>
      <c r="K28" s="64">
        <f t="shared" si="4"/>
        <v>66</v>
      </c>
      <c r="L28" s="64">
        <f t="shared" si="4"/>
        <v>298</v>
      </c>
      <c r="M28" s="64">
        <f t="shared" si="4"/>
        <v>26</v>
      </c>
      <c r="N28" s="64">
        <f t="shared" si="4"/>
        <v>184</v>
      </c>
      <c r="O28" s="64">
        <f t="shared" si="4"/>
        <v>20</v>
      </c>
      <c r="P28" s="64">
        <f t="shared" si="4"/>
        <v>2</v>
      </c>
      <c r="Q28" s="64">
        <f t="shared" si="4"/>
        <v>8</v>
      </c>
      <c r="R28" s="64">
        <f t="shared" si="4"/>
        <v>0</v>
      </c>
    </row>
    <row r="29" spans="1:19" s="62" customFormat="1" x14ac:dyDescent="0.25">
      <c r="A29" s="12">
        <v>44988</v>
      </c>
      <c r="B29" s="14" t="s">
        <v>63</v>
      </c>
      <c r="C29" s="38">
        <v>-228</v>
      </c>
      <c r="D29" s="38">
        <v>-19</v>
      </c>
      <c r="E29" s="38">
        <v>-21</v>
      </c>
      <c r="F29" s="38">
        <v>-8</v>
      </c>
      <c r="G29" s="38">
        <v>-5</v>
      </c>
      <c r="H29" s="38">
        <v>-48</v>
      </c>
      <c r="I29" s="38"/>
      <c r="J29" s="38"/>
      <c r="K29" s="38">
        <v>-10</v>
      </c>
      <c r="L29" s="38">
        <v>-197</v>
      </c>
      <c r="M29" s="38"/>
      <c r="N29" s="38">
        <v>-15</v>
      </c>
      <c r="O29" s="38">
        <v>-14</v>
      </c>
      <c r="P29" s="38"/>
      <c r="Q29" s="38"/>
      <c r="R29" s="38"/>
    </row>
    <row r="30" spans="1:19" s="62" customFormat="1" x14ac:dyDescent="0.25">
      <c r="A30" s="12">
        <v>45172</v>
      </c>
      <c r="B30" s="14" t="s">
        <v>63</v>
      </c>
      <c r="C30" s="38">
        <v>-188</v>
      </c>
      <c r="D30" s="38"/>
      <c r="E30" s="38">
        <v>-65</v>
      </c>
      <c r="F30" s="38">
        <v>-22</v>
      </c>
      <c r="G30" s="38"/>
      <c r="H30" s="38">
        <v>-53</v>
      </c>
      <c r="I30" s="38"/>
      <c r="J30" s="38"/>
      <c r="K30" s="38"/>
      <c r="L30" s="38">
        <v>-90</v>
      </c>
      <c r="M30" s="38"/>
      <c r="N30" s="38">
        <v>-61</v>
      </c>
      <c r="O30" s="38"/>
      <c r="P30" s="38"/>
      <c r="Q30" s="38"/>
      <c r="R30" s="38"/>
    </row>
    <row r="31" spans="1:19" s="62" customFormat="1" x14ac:dyDescent="0.25">
      <c r="A31" s="12" t="s">
        <v>6345</v>
      </c>
      <c r="B31" s="14" t="s">
        <v>63</v>
      </c>
      <c r="C31" s="38">
        <v>-37</v>
      </c>
      <c r="D31" s="38"/>
      <c r="E31" s="38"/>
      <c r="F31" s="38">
        <v>-15</v>
      </c>
      <c r="G31" s="38">
        <v>-14</v>
      </c>
      <c r="H31" s="38"/>
      <c r="I31" s="38">
        <v>-10</v>
      </c>
      <c r="J31" s="38">
        <v>-44</v>
      </c>
      <c r="K31" s="38"/>
      <c r="L31" s="38">
        <v>-21</v>
      </c>
      <c r="M31" s="38"/>
      <c r="N31" s="38">
        <v>-85</v>
      </c>
      <c r="O31" s="38"/>
      <c r="P31" s="38"/>
      <c r="Q31" s="38"/>
      <c r="R31" s="38"/>
    </row>
    <row r="32" spans="1:19" s="3" customFormat="1" x14ac:dyDescent="0.25">
      <c r="A32" s="357" t="s">
        <v>6371</v>
      </c>
      <c r="B32" s="43" t="s">
        <v>6391</v>
      </c>
      <c r="C32" s="108"/>
      <c r="D32" s="108"/>
      <c r="E32" s="108"/>
      <c r="F32" s="108"/>
      <c r="G32" s="108"/>
      <c r="H32" s="108">
        <v>9</v>
      </c>
      <c r="I32" s="1489"/>
      <c r="J32" s="1489"/>
      <c r="K32" s="108"/>
      <c r="L32" s="108"/>
      <c r="M32" s="108"/>
      <c r="N32" s="1489"/>
      <c r="O32" s="1489"/>
      <c r="P32" s="108"/>
      <c r="Q32" s="108"/>
      <c r="R32" s="108"/>
      <c r="S32" s="3" t="s">
        <v>4337</v>
      </c>
    </row>
    <row r="33" spans="1:19" s="3" customFormat="1" x14ac:dyDescent="0.25">
      <c r="A33" s="12" t="s">
        <v>6371</v>
      </c>
      <c r="B33" s="13" t="s">
        <v>63</v>
      </c>
      <c r="C33" s="38">
        <v>-23</v>
      </c>
      <c r="D33" s="38">
        <v>-15</v>
      </c>
      <c r="E33" s="38">
        <v>-15</v>
      </c>
      <c r="F33" s="38">
        <v>-6</v>
      </c>
      <c r="G33" s="108"/>
      <c r="H33" s="108"/>
      <c r="I33" s="108"/>
      <c r="J33" s="108"/>
      <c r="K33" s="38">
        <v>-56</v>
      </c>
      <c r="L33" s="38">
        <v>-1</v>
      </c>
      <c r="M33" s="108"/>
      <c r="N33" s="38">
        <v>-21</v>
      </c>
      <c r="O33" s="38">
        <v>-6</v>
      </c>
      <c r="P33" s="108"/>
      <c r="Q33" s="108"/>
      <c r="R33" s="108"/>
    </row>
    <row r="34" spans="1:19" s="3" customFormat="1" x14ac:dyDescent="0.25">
      <c r="A34" s="357" t="s">
        <v>6485</v>
      </c>
      <c r="B34" s="43"/>
      <c r="C34" s="108"/>
      <c r="D34" s="1489"/>
      <c r="E34" s="108"/>
      <c r="F34" s="108"/>
      <c r="G34" s="108"/>
      <c r="H34" s="108"/>
      <c r="I34" s="1489"/>
      <c r="J34" s="1489"/>
      <c r="K34" s="1489"/>
      <c r="L34" s="108">
        <v>11</v>
      </c>
      <c r="M34" s="108">
        <v>-11</v>
      </c>
      <c r="N34" s="108"/>
      <c r="O34" s="1489"/>
      <c r="P34" s="108"/>
      <c r="Q34" s="108"/>
    </row>
    <row r="35" spans="1:19" s="72" customFormat="1" ht="17" thickBot="1" x14ac:dyDescent="0.3">
      <c r="A35" s="438" t="s">
        <v>6426</v>
      </c>
      <c r="B35" s="439" t="s">
        <v>210</v>
      </c>
      <c r="C35" s="1506">
        <v>-4</v>
      </c>
      <c r="D35" s="1507"/>
      <c r="E35" s="1506">
        <v>-19</v>
      </c>
      <c r="F35" s="1506">
        <v>-2</v>
      </c>
      <c r="G35" s="1506"/>
      <c r="H35" s="1506"/>
      <c r="I35" s="1507"/>
      <c r="J35" s="1507"/>
      <c r="K35" s="1507"/>
      <c r="L35" s="1506"/>
      <c r="M35" s="1506">
        <v>-15</v>
      </c>
      <c r="N35" s="1506">
        <v>-2</v>
      </c>
      <c r="O35" s="1507"/>
      <c r="P35" s="1506">
        <v>-2</v>
      </c>
      <c r="Q35" s="1506">
        <v>-8</v>
      </c>
      <c r="S35" s="72" t="s">
        <v>211</v>
      </c>
    </row>
    <row r="36" spans="1:19" s="103" customFormat="1" ht="17" thickBot="1" x14ac:dyDescent="0.3">
      <c r="A36" s="170" t="s">
        <v>6472</v>
      </c>
      <c r="B36" s="34"/>
      <c r="C36" s="64">
        <f>SUM(C28:C35)</f>
        <v>0</v>
      </c>
      <c r="D36" s="64">
        <f t="shared" ref="D36:R36" si="5">SUM(D28:D35)</f>
        <v>0</v>
      </c>
      <c r="E36" s="64">
        <f t="shared" si="5"/>
        <v>0</v>
      </c>
      <c r="F36" s="64">
        <f t="shared" si="5"/>
        <v>0</v>
      </c>
      <c r="G36" s="64">
        <f t="shared" si="5"/>
        <v>0</v>
      </c>
      <c r="H36" s="64">
        <f t="shared" si="5"/>
        <v>0</v>
      </c>
      <c r="I36" s="64">
        <f t="shared" si="5"/>
        <v>0</v>
      </c>
      <c r="J36" s="64">
        <f t="shared" si="5"/>
        <v>0</v>
      </c>
      <c r="K36" s="64">
        <f t="shared" si="5"/>
        <v>0</v>
      </c>
      <c r="L36" s="64">
        <f t="shared" si="5"/>
        <v>0</v>
      </c>
      <c r="M36" s="64">
        <f t="shared" si="5"/>
        <v>0</v>
      </c>
      <c r="N36" s="64">
        <f t="shared" si="5"/>
        <v>0</v>
      </c>
      <c r="O36" s="64">
        <f t="shared" si="5"/>
        <v>0</v>
      </c>
      <c r="P36" s="64">
        <f t="shared" si="5"/>
        <v>0</v>
      </c>
      <c r="Q36" s="64">
        <f t="shared" si="5"/>
        <v>0</v>
      </c>
      <c r="R36" s="64">
        <f t="shared" si="5"/>
        <v>0</v>
      </c>
    </row>
    <row r="37" spans="1:19" s="3" customFormat="1" x14ac:dyDescent="0.25">
      <c r="A37" s="99"/>
      <c r="B37" s="13"/>
      <c r="C37" s="38"/>
      <c r="D37" s="38"/>
      <c r="E37" s="38"/>
      <c r="F37" s="38"/>
      <c r="G37" s="108"/>
      <c r="H37" s="108"/>
      <c r="I37" s="108"/>
      <c r="J37" s="108"/>
      <c r="K37" s="38"/>
      <c r="L37" s="38"/>
      <c r="M37" s="108"/>
      <c r="N37" s="38"/>
      <c r="O37" s="38"/>
      <c r="P37" s="108"/>
      <c r="Q37" s="108"/>
      <c r="R37" s="108"/>
    </row>
    <row r="38" spans="1:19" s="62" customFormat="1" x14ac:dyDescent="0.25">
      <c r="A38" s="99"/>
      <c r="B38" s="13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</row>
    <row r="39" spans="1:19" s="62" customFormat="1" x14ac:dyDescent="0.25">
      <c r="A39" s="99"/>
      <c r="B39" s="13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</row>
    <row r="40" spans="1:19" s="62" customFormat="1" x14ac:dyDescent="0.2">
      <c r="A40" s="108"/>
      <c r="B40" s="108"/>
      <c r="C40" s="1489"/>
      <c r="D40" s="1489"/>
      <c r="E40" s="1489"/>
      <c r="F40" s="1489"/>
      <c r="G40" s="1489"/>
      <c r="H40" s="1489"/>
      <c r="I40" s="1489"/>
      <c r="J40" s="1489"/>
      <c r="K40" s="1489"/>
      <c r="L40" s="108"/>
      <c r="M40" s="108"/>
      <c r="N40" s="1489"/>
      <c r="O40" s="1489"/>
      <c r="P40" s="1489"/>
      <c r="Q40" s="1489"/>
      <c r="R40" s="108"/>
    </row>
    <row r="41" spans="1:19" s="62" customFormat="1" ht="17" thickBot="1" x14ac:dyDescent="0.25"/>
    <row r="42" spans="1:19" ht="17" thickBot="1" x14ac:dyDescent="0.3">
      <c r="C42" s="10" t="s">
        <v>4</v>
      </c>
      <c r="D42" s="32" t="s">
        <v>2</v>
      </c>
      <c r="E42" s="32" t="s">
        <v>3</v>
      </c>
      <c r="F42" s="32" t="s">
        <v>10</v>
      </c>
      <c r="G42" s="32" t="s">
        <v>28</v>
      </c>
      <c r="H42" s="32" t="s">
        <v>27</v>
      </c>
      <c r="I42" s="32" t="s">
        <v>30</v>
      </c>
      <c r="J42" s="32" t="s">
        <v>778</v>
      </c>
      <c r="K42" s="32" t="s">
        <v>29</v>
      </c>
      <c r="L42" s="32" t="s">
        <v>31</v>
      </c>
      <c r="M42" s="32" t="s">
        <v>365</v>
      </c>
      <c r="N42" s="32" t="s">
        <v>26</v>
      </c>
      <c r="O42" s="32" t="s">
        <v>17</v>
      </c>
      <c r="P42" s="32" t="s">
        <v>18</v>
      </c>
      <c r="Q42" s="32" t="s">
        <v>14</v>
      </c>
      <c r="R42" s="322"/>
    </row>
  </sheetData>
  <pageMargins left="0.7" right="0.7" top="0.75" bottom="0.75" header="0.3" footer="0.3"/>
  <pageSetup orientation="portrait"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tabColor rgb="FFC00000"/>
  </sheetPr>
  <dimension ref="A1:H58"/>
  <sheetViews>
    <sheetView topLeftCell="A34" workbookViewId="0">
      <selection activeCell="B53" sqref="B53"/>
    </sheetView>
  </sheetViews>
  <sheetFormatPr baseColWidth="10" defaultColWidth="8.83203125" defaultRowHeight="16" x14ac:dyDescent="0.2"/>
  <cols>
    <col min="1" max="1" width="13.33203125" style="65" customWidth="1"/>
    <col min="2" max="2" width="23.5" style="65" customWidth="1"/>
    <col min="3" max="3" width="14.5" style="65" customWidth="1"/>
    <col min="4" max="4" width="14" style="65" customWidth="1"/>
    <col min="5" max="5" width="16.33203125" style="65" customWidth="1"/>
    <col min="6" max="6" width="14" style="65" customWidth="1"/>
    <col min="7" max="7" width="10.5" style="65" customWidth="1"/>
    <col min="8" max="241" width="8.83203125" style="65"/>
    <col min="242" max="242" width="11" style="65" customWidth="1"/>
    <col min="243" max="243" width="18.33203125" style="65" customWidth="1"/>
    <col min="244" max="245" width="8.1640625" style="65" customWidth="1"/>
    <col min="246" max="246" width="8.6640625" style="65" customWidth="1"/>
    <col min="247" max="247" width="8.1640625" style="65" customWidth="1"/>
    <col min="248" max="248" width="7.83203125" style="65" customWidth="1"/>
    <col min="249" max="249" width="7.5" style="65" customWidth="1"/>
    <col min="250" max="497" width="8.83203125" style="65"/>
    <col min="498" max="498" width="11" style="65" customWidth="1"/>
    <col min="499" max="499" width="18.33203125" style="65" customWidth="1"/>
    <col min="500" max="501" width="8.1640625" style="65" customWidth="1"/>
    <col min="502" max="502" width="8.6640625" style="65" customWidth="1"/>
    <col min="503" max="503" width="8.1640625" style="65" customWidth="1"/>
    <col min="504" max="504" width="7.83203125" style="65" customWidth="1"/>
    <col min="505" max="505" width="7.5" style="65" customWidth="1"/>
    <col min="506" max="753" width="8.83203125" style="65"/>
    <col min="754" max="754" width="11" style="65" customWidth="1"/>
    <col min="755" max="755" width="18.33203125" style="65" customWidth="1"/>
    <col min="756" max="757" width="8.1640625" style="65" customWidth="1"/>
    <col min="758" max="758" width="8.6640625" style="65" customWidth="1"/>
    <col min="759" max="759" width="8.1640625" style="65" customWidth="1"/>
    <col min="760" max="760" width="7.83203125" style="65" customWidth="1"/>
    <col min="761" max="761" width="7.5" style="65" customWidth="1"/>
    <col min="762" max="1009" width="8.83203125" style="65"/>
    <col min="1010" max="1010" width="11" style="65" customWidth="1"/>
    <col min="1011" max="1011" width="18.33203125" style="65" customWidth="1"/>
    <col min="1012" max="1013" width="8.1640625" style="65" customWidth="1"/>
    <col min="1014" max="1014" width="8.6640625" style="65" customWidth="1"/>
    <col min="1015" max="1015" width="8.1640625" style="65" customWidth="1"/>
    <col min="1016" max="1016" width="7.83203125" style="65" customWidth="1"/>
    <col min="1017" max="1017" width="7.5" style="65" customWidth="1"/>
    <col min="1018" max="1265" width="8.83203125" style="65"/>
    <col min="1266" max="1266" width="11" style="65" customWidth="1"/>
    <col min="1267" max="1267" width="18.33203125" style="65" customWidth="1"/>
    <col min="1268" max="1269" width="8.1640625" style="65" customWidth="1"/>
    <col min="1270" max="1270" width="8.6640625" style="65" customWidth="1"/>
    <col min="1271" max="1271" width="8.1640625" style="65" customWidth="1"/>
    <col min="1272" max="1272" width="7.83203125" style="65" customWidth="1"/>
    <col min="1273" max="1273" width="7.5" style="65" customWidth="1"/>
    <col min="1274" max="1521" width="8.83203125" style="65"/>
    <col min="1522" max="1522" width="11" style="65" customWidth="1"/>
    <col min="1523" max="1523" width="18.33203125" style="65" customWidth="1"/>
    <col min="1524" max="1525" width="8.1640625" style="65" customWidth="1"/>
    <col min="1526" max="1526" width="8.6640625" style="65" customWidth="1"/>
    <col min="1527" max="1527" width="8.1640625" style="65" customWidth="1"/>
    <col min="1528" max="1528" width="7.83203125" style="65" customWidth="1"/>
    <col min="1529" max="1529" width="7.5" style="65" customWidth="1"/>
    <col min="1530" max="1777" width="8.83203125" style="65"/>
    <col min="1778" max="1778" width="11" style="65" customWidth="1"/>
    <col min="1779" max="1779" width="18.33203125" style="65" customWidth="1"/>
    <col min="1780" max="1781" width="8.1640625" style="65" customWidth="1"/>
    <col min="1782" max="1782" width="8.6640625" style="65" customWidth="1"/>
    <col min="1783" max="1783" width="8.1640625" style="65" customWidth="1"/>
    <col min="1784" max="1784" width="7.83203125" style="65" customWidth="1"/>
    <col min="1785" max="1785" width="7.5" style="65" customWidth="1"/>
    <col min="1786" max="2033" width="8.83203125" style="65"/>
    <col min="2034" max="2034" width="11" style="65" customWidth="1"/>
    <col min="2035" max="2035" width="18.33203125" style="65" customWidth="1"/>
    <col min="2036" max="2037" width="8.1640625" style="65" customWidth="1"/>
    <col min="2038" max="2038" width="8.6640625" style="65" customWidth="1"/>
    <col min="2039" max="2039" width="8.1640625" style="65" customWidth="1"/>
    <col min="2040" max="2040" width="7.83203125" style="65" customWidth="1"/>
    <col min="2041" max="2041" width="7.5" style="65" customWidth="1"/>
    <col min="2042" max="2289" width="8.83203125" style="65"/>
    <col min="2290" max="2290" width="11" style="65" customWidth="1"/>
    <col min="2291" max="2291" width="18.33203125" style="65" customWidth="1"/>
    <col min="2292" max="2293" width="8.1640625" style="65" customWidth="1"/>
    <col min="2294" max="2294" width="8.6640625" style="65" customWidth="1"/>
    <col min="2295" max="2295" width="8.1640625" style="65" customWidth="1"/>
    <col min="2296" max="2296" width="7.83203125" style="65" customWidth="1"/>
    <col min="2297" max="2297" width="7.5" style="65" customWidth="1"/>
    <col min="2298" max="2545" width="8.83203125" style="65"/>
    <col min="2546" max="2546" width="11" style="65" customWidth="1"/>
    <col min="2547" max="2547" width="18.33203125" style="65" customWidth="1"/>
    <col min="2548" max="2549" width="8.1640625" style="65" customWidth="1"/>
    <col min="2550" max="2550" width="8.6640625" style="65" customWidth="1"/>
    <col min="2551" max="2551" width="8.1640625" style="65" customWidth="1"/>
    <col min="2552" max="2552" width="7.83203125" style="65" customWidth="1"/>
    <col min="2553" max="2553" width="7.5" style="65" customWidth="1"/>
    <col min="2554" max="2801" width="8.83203125" style="65"/>
    <col min="2802" max="2802" width="11" style="65" customWidth="1"/>
    <col min="2803" max="2803" width="18.33203125" style="65" customWidth="1"/>
    <col min="2804" max="2805" width="8.1640625" style="65" customWidth="1"/>
    <col min="2806" max="2806" width="8.6640625" style="65" customWidth="1"/>
    <col min="2807" max="2807" width="8.1640625" style="65" customWidth="1"/>
    <col min="2808" max="2808" width="7.83203125" style="65" customWidth="1"/>
    <col min="2809" max="2809" width="7.5" style="65" customWidth="1"/>
    <col min="2810" max="3057" width="8.83203125" style="65"/>
    <col min="3058" max="3058" width="11" style="65" customWidth="1"/>
    <col min="3059" max="3059" width="18.33203125" style="65" customWidth="1"/>
    <col min="3060" max="3061" width="8.1640625" style="65" customWidth="1"/>
    <col min="3062" max="3062" width="8.6640625" style="65" customWidth="1"/>
    <col min="3063" max="3063" width="8.1640625" style="65" customWidth="1"/>
    <col min="3064" max="3064" width="7.83203125" style="65" customWidth="1"/>
    <col min="3065" max="3065" width="7.5" style="65" customWidth="1"/>
    <col min="3066" max="3313" width="8.83203125" style="65"/>
    <col min="3314" max="3314" width="11" style="65" customWidth="1"/>
    <col min="3315" max="3315" width="18.33203125" style="65" customWidth="1"/>
    <col min="3316" max="3317" width="8.1640625" style="65" customWidth="1"/>
    <col min="3318" max="3318" width="8.6640625" style="65" customWidth="1"/>
    <col min="3319" max="3319" width="8.1640625" style="65" customWidth="1"/>
    <col min="3320" max="3320" width="7.83203125" style="65" customWidth="1"/>
    <col min="3321" max="3321" width="7.5" style="65" customWidth="1"/>
    <col min="3322" max="3569" width="8.83203125" style="65"/>
    <col min="3570" max="3570" width="11" style="65" customWidth="1"/>
    <col min="3571" max="3571" width="18.33203125" style="65" customWidth="1"/>
    <col min="3572" max="3573" width="8.1640625" style="65" customWidth="1"/>
    <col min="3574" max="3574" width="8.6640625" style="65" customWidth="1"/>
    <col min="3575" max="3575" width="8.1640625" style="65" customWidth="1"/>
    <col min="3576" max="3576" width="7.83203125" style="65" customWidth="1"/>
    <col min="3577" max="3577" width="7.5" style="65" customWidth="1"/>
    <col min="3578" max="3825" width="8.83203125" style="65"/>
    <col min="3826" max="3826" width="11" style="65" customWidth="1"/>
    <col min="3827" max="3827" width="18.33203125" style="65" customWidth="1"/>
    <col min="3828" max="3829" width="8.1640625" style="65" customWidth="1"/>
    <col min="3830" max="3830" width="8.6640625" style="65" customWidth="1"/>
    <col min="3831" max="3831" width="8.1640625" style="65" customWidth="1"/>
    <col min="3832" max="3832" width="7.83203125" style="65" customWidth="1"/>
    <col min="3833" max="3833" width="7.5" style="65" customWidth="1"/>
    <col min="3834" max="4081" width="8.83203125" style="65"/>
    <col min="4082" max="4082" width="11" style="65" customWidth="1"/>
    <col min="4083" max="4083" width="18.33203125" style="65" customWidth="1"/>
    <col min="4084" max="4085" width="8.1640625" style="65" customWidth="1"/>
    <col min="4086" max="4086" width="8.6640625" style="65" customWidth="1"/>
    <col min="4087" max="4087" width="8.1640625" style="65" customWidth="1"/>
    <col min="4088" max="4088" width="7.83203125" style="65" customWidth="1"/>
    <col min="4089" max="4089" width="7.5" style="65" customWidth="1"/>
    <col min="4090" max="4337" width="8.83203125" style="65"/>
    <col min="4338" max="4338" width="11" style="65" customWidth="1"/>
    <col min="4339" max="4339" width="18.33203125" style="65" customWidth="1"/>
    <col min="4340" max="4341" width="8.1640625" style="65" customWidth="1"/>
    <col min="4342" max="4342" width="8.6640625" style="65" customWidth="1"/>
    <col min="4343" max="4343" width="8.1640625" style="65" customWidth="1"/>
    <col min="4344" max="4344" width="7.83203125" style="65" customWidth="1"/>
    <col min="4345" max="4345" width="7.5" style="65" customWidth="1"/>
    <col min="4346" max="4593" width="8.83203125" style="65"/>
    <col min="4594" max="4594" width="11" style="65" customWidth="1"/>
    <col min="4595" max="4595" width="18.33203125" style="65" customWidth="1"/>
    <col min="4596" max="4597" width="8.1640625" style="65" customWidth="1"/>
    <col min="4598" max="4598" width="8.6640625" style="65" customWidth="1"/>
    <col min="4599" max="4599" width="8.1640625" style="65" customWidth="1"/>
    <col min="4600" max="4600" width="7.83203125" style="65" customWidth="1"/>
    <col min="4601" max="4601" width="7.5" style="65" customWidth="1"/>
    <col min="4602" max="4849" width="8.83203125" style="65"/>
    <col min="4850" max="4850" width="11" style="65" customWidth="1"/>
    <col min="4851" max="4851" width="18.33203125" style="65" customWidth="1"/>
    <col min="4852" max="4853" width="8.1640625" style="65" customWidth="1"/>
    <col min="4854" max="4854" width="8.6640625" style="65" customWidth="1"/>
    <col min="4855" max="4855" width="8.1640625" style="65" customWidth="1"/>
    <col min="4856" max="4856" width="7.83203125" style="65" customWidth="1"/>
    <col min="4857" max="4857" width="7.5" style="65" customWidth="1"/>
    <col min="4858" max="5105" width="8.83203125" style="65"/>
    <col min="5106" max="5106" width="11" style="65" customWidth="1"/>
    <col min="5107" max="5107" width="18.33203125" style="65" customWidth="1"/>
    <col min="5108" max="5109" width="8.1640625" style="65" customWidth="1"/>
    <col min="5110" max="5110" width="8.6640625" style="65" customWidth="1"/>
    <col min="5111" max="5111" width="8.1640625" style="65" customWidth="1"/>
    <col min="5112" max="5112" width="7.83203125" style="65" customWidth="1"/>
    <col min="5113" max="5113" width="7.5" style="65" customWidth="1"/>
    <col min="5114" max="5361" width="8.83203125" style="65"/>
    <col min="5362" max="5362" width="11" style="65" customWidth="1"/>
    <col min="5363" max="5363" width="18.33203125" style="65" customWidth="1"/>
    <col min="5364" max="5365" width="8.1640625" style="65" customWidth="1"/>
    <col min="5366" max="5366" width="8.6640625" style="65" customWidth="1"/>
    <col min="5367" max="5367" width="8.1640625" style="65" customWidth="1"/>
    <col min="5368" max="5368" width="7.83203125" style="65" customWidth="1"/>
    <col min="5369" max="5369" width="7.5" style="65" customWidth="1"/>
    <col min="5370" max="5617" width="8.83203125" style="65"/>
    <col min="5618" max="5618" width="11" style="65" customWidth="1"/>
    <col min="5619" max="5619" width="18.33203125" style="65" customWidth="1"/>
    <col min="5620" max="5621" width="8.1640625" style="65" customWidth="1"/>
    <col min="5622" max="5622" width="8.6640625" style="65" customWidth="1"/>
    <col min="5623" max="5623" width="8.1640625" style="65" customWidth="1"/>
    <col min="5624" max="5624" width="7.83203125" style="65" customWidth="1"/>
    <col min="5625" max="5625" width="7.5" style="65" customWidth="1"/>
    <col min="5626" max="5873" width="8.83203125" style="65"/>
    <col min="5874" max="5874" width="11" style="65" customWidth="1"/>
    <col min="5875" max="5875" width="18.33203125" style="65" customWidth="1"/>
    <col min="5876" max="5877" width="8.1640625" style="65" customWidth="1"/>
    <col min="5878" max="5878" width="8.6640625" style="65" customWidth="1"/>
    <col min="5879" max="5879" width="8.1640625" style="65" customWidth="1"/>
    <col min="5880" max="5880" width="7.83203125" style="65" customWidth="1"/>
    <col min="5881" max="5881" width="7.5" style="65" customWidth="1"/>
    <col min="5882" max="6129" width="8.83203125" style="65"/>
    <col min="6130" max="6130" width="11" style="65" customWidth="1"/>
    <col min="6131" max="6131" width="18.33203125" style="65" customWidth="1"/>
    <col min="6132" max="6133" width="8.1640625" style="65" customWidth="1"/>
    <col min="6134" max="6134" width="8.6640625" style="65" customWidth="1"/>
    <col min="6135" max="6135" width="8.1640625" style="65" customWidth="1"/>
    <col min="6136" max="6136" width="7.83203125" style="65" customWidth="1"/>
    <col min="6137" max="6137" width="7.5" style="65" customWidth="1"/>
    <col min="6138" max="6385" width="8.83203125" style="65"/>
    <col min="6386" max="6386" width="11" style="65" customWidth="1"/>
    <col min="6387" max="6387" width="18.33203125" style="65" customWidth="1"/>
    <col min="6388" max="6389" width="8.1640625" style="65" customWidth="1"/>
    <col min="6390" max="6390" width="8.6640625" style="65" customWidth="1"/>
    <col min="6391" max="6391" width="8.1640625" style="65" customWidth="1"/>
    <col min="6392" max="6392" width="7.83203125" style="65" customWidth="1"/>
    <col min="6393" max="6393" width="7.5" style="65" customWidth="1"/>
    <col min="6394" max="6641" width="8.83203125" style="65"/>
    <col min="6642" max="6642" width="11" style="65" customWidth="1"/>
    <col min="6643" max="6643" width="18.33203125" style="65" customWidth="1"/>
    <col min="6644" max="6645" width="8.1640625" style="65" customWidth="1"/>
    <col min="6646" max="6646" width="8.6640625" style="65" customWidth="1"/>
    <col min="6647" max="6647" width="8.1640625" style="65" customWidth="1"/>
    <col min="6648" max="6648" width="7.83203125" style="65" customWidth="1"/>
    <col min="6649" max="6649" width="7.5" style="65" customWidth="1"/>
    <col min="6650" max="6897" width="8.83203125" style="65"/>
    <col min="6898" max="6898" width="11" style="65" customWidth="1"/>
    <col min="6899" max="6899" width="18.33203125" style="65" customWidth="1"/>
    <col min="6900" max="6901" width="8.1640625" style="65" customWidth="1"/>
    <col min="6902" max="6902" width="8.6640625" style="65" customWidth="1"/>
    <col min="6903" max="6903" width="8.1640625" style="65" customWidth="1"/>
    <col min="6904" max="6904" width="7.83203125" style="65" customWidth="1"/>
    <col min="6905" max="6905" width="7.5" style="65" customWidth="1"/>
    <col min="6906" max="7153" width="8.83203125" style="65"/>
    <col min="7154" max="7154" width="11" style="65" customWidth="1"/>
    <col min="7155" max="7155" width="18.33203125" style="65" customWidth="1"/>
    <col min="7156" max="7157" width="8.1640625" style="65" customWidth="1"/>
    <col min="7158" max="7158" width="8.6640625" style="65" customWidth="1"/>
    <col min="7159" max="7159" width="8.1640625" style="65" customWidth="1"/>
    <col min="7160" max="7160" width="7.83203125" style="65" customWidth="1"/>
    <col min="7161" max="7161" width="7.5" style="65" customWidth="1"/>
    <col min="7162" max="7409" width="8.83203125" style="65"/>
    <col min="7410" max="7410" width="11" style="65" customWidth="1"/>
    <col min="7411" max="7411" width="18.33203125" style="65" customWidth="1"/>
    <col min="7412" max="7413" width="8.1640625" style="65" customWidth="1"/>
    <col min="7414" max="7414" width="8.6640625" style="65" customWidth="1"/>
    <col min="7415" max="7415" width="8.1640625" style="65" customWidth="1"/>
    <col min="7416" max="7416" width="7.83203125" style="65" customWidth="1"/>
    <col min="7417" max="7417" width="7.5" style="65" customWidth="1"/>
    <col min="7418" max="7665" width="8.83203125" style="65"/>
    <col min="7666" max="7666" width="11" style="65" customWidth="1"/>
    <col min="7667" max="7667" width="18.33203125" style="65" customWidth="1"/>
    <col min="7668" max="7669" width="8.1640625" style="65" customWidth="1"/>
    <col min="7670" max="7670" width="8.6640625" style="65" customWidth="1"/>
    <col min="7671" max="7671" width="8.1640625" style="65" customWidth="1"/>
    <col min="7672" max="7672" width="7.83203125" style="65" customWidth="1"/>
    <col min="7673" max="7673" width="7.5" style="65" customWidth="1"/>
    <col min="7674" max="7921" width="8.83203125" style="65"/>
    <col min="7922" max="7922" width="11" style="65" customWidth="1"/>
    <col min="7923" max="7923" width="18.33203125" style="65" customWidth="1"/>
    <col min="7924" max="7925" width="8.1640625" style="65" customWidth="1"/>
    <col min="7926" max="7926" width="8.6640625" style="65" customWidth="1"/>
    <col min="7927" max="7927" width="8.1640625" style="65" customWidth="1"/>
    <col min="7928" max="7928" width="7.83203125" style="65" customWidth="1"/>
    <col min="7929" max="7929" width="7.5" style="65" customWidth="1"/>
    <col min="7930" max="8177" width="8.83203125" style="65"/>
    <col min="8178" max="8178" width="11" style="65" customWidth="1"/>
    <col min="8179" max="8179" width="18.33203125" style="65" customWidth="1"/>
    <col min="8180" max="8181" width="8.1640625" style="65" customWidth="1"/>
    <col min="8182" max="8182" width="8.6640625" style="65" customWidth="1"/>
    <col min="8183" max="8183" width="8.1640625" style="65" customWidth="1"/>
    <col min="8184" max="8184" width="7.83203125" style="65" customWidth="1"/>
    <col min="8185" max="8185" width="7.5" style="65" customWidth="1"/>
    <col min="8186" max="8433" width="8.83203125" style="65"/>
    <col min="8434" max="8434" width="11" style="65" customWidth="1"/>
    <col min="8435" max="8435" width="18.33203125" style="65" customWidth="1"/>
    <col min="8436" max="8437" width="8.1640625" style="65" customWidth="1"/>
    <col min="8438" max="8438" width="8.6640625" style="65" customWidth="1"/>
    <col min="8439" max="8439" width="8.1640625" style="65" customWidth="1"/>
    <col min="8440" max="8440" width="7.83203125" style="65" customWidth="1"/>
    <col min="8441" max="8441" width="7.5" style="65" customWidth="1"/>
    <col min="8442" max="8689" width="8.83203125" style="65"/>
    <col min="8690" max="8690" width="11" style="65" customWidth="1"/>
    <col min="8691" max="8691" width="18.33203125" style="65" customWidth="1"/>
    <col min="8692" max="8693" width="8.1640625" style="65" customWidth="1"/>
    <col min="8694" max="8694" width="8.6640625" style="65" customWidth="1"/>
    <col min="8695" max="8695" width="8.1640625" style="65" customWidth="1"/>
    <col min="8696" max="8696" width="7.83203125" style="65" customWidth="1"/>
    <col min="8697" max="8697" width="7.5" style="65" customWidth="1"/>
    <col min="8698" max="8945" width="8.83203125" style="65"/>
    <col min="8946" max="8946" width="11" style="65" customWidth="1"/>
    <col min="8947" max="8947" width="18.33203125" style="65" customWidth="1"/>
    <col min="8948" max="8949" width="8.1640625" style="65" customWidth="1"/>
    <col min="8950" max="8950" width="8.6640625" style="65" customWidth="1"/>
    <col min="8951" max="8951" width="8.1640625" style="65" customWidth="1"/>
    <col min="8952" max="8952" width="7.83203125" style="65" customWidth="1"/>
    <col min="8953" max="8953" width="7.5" style="65" customWidth="1"/>
    <col min="8954" max="9201" width="8.83203125" style="65"/>
    <col min="9202" max="9202" width="11" style="65" customWidth="1"/>
    <col min="9203" max="9203" width="18.33203125" style="65" customWidth="1"/>
    <col min="9204" max="9205" width="8.1640625" style="65" customWidth="1"/>
    <col min="9206" max="9206" width="8.6640625" style="65" customWidth="1"/>
    <col min="9207" max="9207" width="8.1640625" style="65" customWidth="1"/>
    <col min="9208" max="9208" width="7.83203125" style="65" customWidth="1"/>
    <col min="9209" max="9209" width="7.5" style="65" customWidth="1"/>
    <col min="9210" max="9457" width="8.83203125" style="65"/>
    <col min="9458" max="9458" width="11" style="65" customWidth="1"/>
    <col min="9459" max="9459" width="18.33203125" style="65" customWidth="1"/>
    <col min="9460" max="9461" width="8.1640625" style="65" customWidth="1"/>
    <col min="9462" max="9462" width="8.6640625" style="65" customWidth="1"/>
    <col min="9463" max="9463" width="8.1640625" style="65" customWidth="1"/>
    <col min="9464" max="9464" width="7.83203125" style="65" customWidth="1"/>
    <col min="9465" max="9465" width="7.5" style="65" customWidth="1"/>
    <col min="9466" max="9713" width="8.83203125" style="65"/>
    <col min="9714" max="9714" width="11" style="65" customWidth="1"/>
    <col min="9715" max="9715" width="18.33203125" style="65" customWidth="1"/>
    <col min="9716" max="9717" width="8.1640625" style="65" customWidth="1"/>
    <col min="9718" max="9718" width="8.6640625" style="65" customWidth="1"/>
    <col min="9719" max="9719" width="8.1640625" style="65" customWidth="1"/>
    <col min="9720" max="9720" width="7.83203125" style="65" customWidth="1"/>
    <col min="9721" max="9721" width="7.5" style="65" customWidth="1"/>
    <col min="9722" max="9969" width="8.83203125" style="65"/>
    <col min="9970" max="9970" width="11" style="65" customWidth="1"/>
    <col min="9971" max="9971" width="18.33203125" style="65" customWidth="1"/>
    <col min="9972" max="9973" width="8.1640625" style="65" customWidth="1"/>
    <col min="9974" max="9974" width="8.6640625" style="65" customWidth="1"/>
    <col min="9975" max="9975" width="8.1640625" style="65" customWidth="1"/>
    <col min="9976" max="9976" width="7.83203125" style="65" customWidth="1"/>
    <col min="9977" max="9977" width="7.5" style="65" customWidth="1"/>
    <col min="9978" max="10225" width="8.83203125" style="65"/>
    <col min="10226" max="10226" width="11" style="65" customWidth="1"/>
    <col min="10227" max="10227" width="18.33203125" style="65" customWidth="1"/>
    <col min="10228" max="10229" width="8.1640625" style="65" customWidth="1"/>
    <col min="10230" max="10230" width="8.6640625" style="65" customWidth="1"/>
    <col min="10231" max="10231" width="8.1640625" style="65" customWidth="1"/>
    <col min="10232" max="10232" width="7.83203125" style="65" customWidth="1"/>
    <col min="10233" max="10233" width="7.5" style="65" customWidth="1"/>
    <col min="10234" max="10481" width="8.83203125" style="65"/>
    <col min="10482" max="10482" width="11" style="65" customWidth="1"/>
    <col min="10483" max="10483" width="18.33203125" style="65" customWidth="1"/>
    <col min="10484" max="10485" width="8.1640625" style="65" customWidth="1"/>
    <col min="10486" max="10486" width="8.6640625" style="65" customWidth="1"/>
    <col min="10487" max="10487" width="8.1640625" style="65" customWidth="1"/>
    <col min="10488" max="10488" width="7.83203125" style="65" customWidth="1"/>
    <col min="10489" max="10489" width="7.5" style="65" customWidth="1"/>
    <col min="10490" max="10737" width="8.83203125" style="65"/>
    <col min="10738" max="10738" width="11" style="65" customWidth="1"/>
    <col min="10739" max="10739" width="18.33203125" style="65" customWidth="1"/>
    <col min="10740" max="10741" width="8.1640625" style="65" customWidth="1"/>
    <col min="10742" max="10742" width="8.6640625" style="65" customWidth="1"/>
    <col min="10743" max="10743" width="8.1640625" style="65" customWidth="1"/>
    <col min="10744" max="10744" width="7.83203125" style="65" customWidth="1"/>
    <col min="10745" max="10745" width="7.5" style="65" customWidth="1"/>
    <col min="10746" max="10993" width="8.83203125" style="65"/>
    <col min="10994" max="10994" width="11" style="65" customWidth="1"/>
    <col min="10995" max="10995" width="18.33203125" style="65" customWidth="1"/>
    <col min="10996" max="10997" width="8.1640625" style="65" customWidth="1"/>
    <col min="10998" max="10998" width="8.6640625" style="65" customWidth="1"/>
    <col min="10999" max="10999" width="8.1640625" style="65" customWidth="1"/>
    <col min="11000" max="11000" width="7.83203125" style="65" customWidth="1"/>
    <col min="11001" max="11001" width="7.5" style="65" customWidth="1"/>
    <col min="11002" max="11249" width="8.83203125" style="65"/>
    <col min="11250" max="11250" width="11" style="65" customWidth="1"/>
    <col min="11251" max="11251" width="18.33203125" style="65" customWidth="1"/>
    <col min="11252" max="11253" width="8.1640625" style="65" customWidth="1"/>
    <col min="11254" max="11254" width="8.6640625" style="65" customWidth="1"/>
    <col min="11255" max="11255" width="8.1640625" style="65" customWidth="1"/>
    <col min="11256" max="11256" width="7.83203125" style="65" customWidth="1"/>
    <col min="11257" max="11257" width="7.5" style="65" customWidth="1"/>
    <col min="11258" max="11505" width="8.83203125" style="65"/>
    <col min="11506" max="11506" width="11" style="65" customWidth="1"/>
    <col min="11507" max="11507" width="18.33203125" style="65" customWidth="1"/>
    <col min="11508" max="11509" width="8.1640625" style="65" customWidth="1"/>
    <col min="11510" max="11510" width="8.6640625" style="65" customWidth="1"/>
    <col min="11511" max="11511" width="8.1640625" style="65" customWidth="1"/>
    <col min="11512" max="11512" width="7.83203125" style="65" customWidth="1"/>
    <col min="11513" max="11513" width="7.5" style="65" customWidth="1"/>
    <col min="11514" max="11761" width="8.83203125" style="65"/>
    <col min="11762" max="11762" width="11" style="65" customWidth="1"/>
    <col min="11763" max="11763" width="18.33203125" style="65" customWidth="1"/>
    <col min="11764" max="11765" width="8.1640625" style="65" customWidth="1"/>
    <col min="11766" max="11766" width="8.6640625" style="65" customWidth="1"/>
    <col min="11767" max="11767" width="8.1640625" style="65" customWidth="1"/>
    <col min="11768" max="11768" width="7.83203125" style="65" customWidth="1"/>
    <col min="11769" max="11769" width="7.5" style="65" customWidth="1"/>
    <col min="11770" max="12017" width="8.83203125" style="65"/>
    <col min="12018" max="12018" width="11" style="65" customWidth="1"/>
    <col min="12019" max="12019" width="18.33203125" style="65" customWidth="1"/>
    <col min="12020" max="12021" width="8.1640625" style="65" customWidth="1"/>
    <col min="12022" max="12022" width="8.6640625" style="65" customWidth="1"/>
    <col min="12023" max="12023" width="8.1640625" style="65" customWidth="1"/>
    <col min="12024" max="12024" width="7.83203125" style="65" customWidth="1"/>
    <col min="12025" max="12025" width="7.5" style="65" customWidth="1"/>
    <col min="12026" max="12273" width="8.83203125" style="65"/>
    <col min="12274" max="12274" width="11" style="65" customWidth="1"/>
    <col min="12275" max="12275" width="18.33203125" style="65" customWidth="1"/>
    <col min="12276" max="12277" width="8.1640625" style="65" customWidth="1"/>
    <col min="12278" max="12278" width="8.6640625" style="65" customWidth="1"/>
    <col min="12279" max="12279" width="8.1640625" style="65" customWidth="1"/>
    <col min="12280" max="12280" width="7.83203125" style="65" customWidth="1"/>
    <col min="12281" max="12281" width="7.5" style="65" customWidth="1"/>
    <col min="12282" max="12529" width="8.83203125" style="65"/>
    <col min="12530" max="12530" width="11" style="65" customWidth="1"/>
    <col min="12531" max="12531" width="18.33203125" style="65" customWidth="1"/>
    <col min="12532" max="12533" width="8.1640625" style="65" customWidth="1"/>
    <col min="12534" max="12534" width="8.6640625" style="65" customWidth="1"/>
    <col min="12535" max="12535" width="8.1640625" style="65" customWidth="1"/>
    <col min="12536" max="12536" width="7.83203125" style="65" customWidth="1"/>
    <col min="12537" max="12537" width="7.5" style="65" customWidth="1"/>
    <col min="12538" max="12785" width="8.83203125" style="65"/>
    <col min="12786" max="12786" width="11" style="65" customWidth="1"/>
    <col min="12787" max="12787" width="18.33203125" style="65" customWidth="1"/>
    <col min="12788" max="12789" width="8.1640625" style="65" customWidth="1"/>
    <col min="12790" max="12790" width="8.6640625" style="65" customWidth="1"/>
    <col min="12791" max="12791" width="8.1640625" style="65" customWidth="1"/>
    <col min="12792" max="12792" width="7.83203125" style="65" customWidth="1"/>
    <col min="12793" max="12793" width="7.5" style="65" customWidth="1"/>
    <col min="12794" max="13041" width="8.83203125" style="65"/>
    <col min="13042" max="13042" width="11" style="65" customWidth="1"/>
    <col min="13043" max="13043" width="18.33203125" style="65" customWidth="1"/>
    <col min="13044" max="13045" width="8.1640625" style="65" customWidth="1"/>
    <col min="13046" max="13046" width="8.6640625" style="65" customWidth="1"/>
    <col min="13047" max="13047" width="8.1640625" style="65" customWidth="1"/>
    <col min="13048" max="13048" width="7.83203125" style="65" customWidth="1"/>
    <col min="13049" max="13049" width="7.5" style="65" customWidth="1"/>
    <col min="13050" max="13297" width="8.83203125" style="65"/>
    <col min="13298" max="13298" width="11" style="65" customWidth="1"/>
    <col min="13299" max="13299" width="18.33203125" style="65" customWidth="1"/>
    <col min="13300" max="13301" width="8.1640625" style="65" customWidth="1"/>
    <col min="13302" max="13302" width="8.6640625" style="65" customWidth="1"/>
    <col min="13303" max="13303" width="8.1640625" style="65" customWidth="1"/>
    <col min="13304" max="13304" width="7.83203125" style="65" customWidth="1"/>
    <col min="13305" max="13305" width="7.5" style="65" customWidth="1"/>
    <col min="13306" max="13553" width="8.83203125" style="65"/>
    <col min="13554" max="13554" width="11" style="65" customWidth="1"/>
    <col min="13555" max="13555" width="18.33203125" style="65" customWidth="1"/>
    <col min="13556" max="13557" width="8.1640625" style="65" customWidth="1"/>
    <col min="13558" max="13558" width="8.6640625" style="65" customWidth="1"/>
    <col min="13559" max="13559" width="8.1640625" style="65" customWidth="1"/>
    <col min="13560" max="13560" width="7.83203125" style="65" customWidth="1"/>
    <col min="13561" max="13561" width="7.5" style="65" customWidth="1"/>
    <col min="13562" max="13809" width="8.83203125" style="65"/>
    <col min="13810" max="13810" width="11" style="65" customWidth="1"/>
    <col min="13811" max="13811" width="18.33203125" style="65" customWidth="1"/>
    <col min="13812" max="13813" width="8.1640625" style="65" customWidth="1"/>
    <col min="13814" max="13814" width="8.6640625" style="65" customWidth="1"/>
    <col min="13815" max="13815" width="8.1640625" style="65" customWidth="1"/>
    <col min="13816" max="13816" width="7.83203125" style="65" customWidth="1"/>
    <col min="13817" max="13817" width="7.5" style="65" customWidth="1"/>
    <col min="13818" max="14065" width="8.83203125" style="65"/>
    <col min="14066" max="14066" width="11" style="65" customWidth="1"/>
    <col min="14067" max="14067" width="18.33203125" style="65" customWidth="1"/>
    <col min="14068" max="14069" width="8.1640625" style="65" customWidth="1"/>
    <col min="14070" max="14070" width="8.6640625" style="65" customWidth="1"/>
    <col min="14071" max="14071" width="8.1640625" style="65" customWidth="1"/>
    <col min="14072" max="14072" width="7.83203125" style="65" customWidth="1"/>
    <col min="14073" max="14073" width="7.5" style="65" customWidth="1"/>
    <col min="14074" max="14321" width="8.83203125" style="65"/>
    <col min="14322" max="14322" width="11" style="65" customWidth="1"/>
    <col min="14323" max="14323" width="18.33203125" style="65" customWidth="1"/>
    <col min="14324" max="14325" width="8.1640625" style="65" customWidth="1"/>
    <col min="14326" max="14326" width="8.6640625" style="65" customWidth="1"/>
    <col min="14327" max="14327" width="8.1640625" style="65" customWidth="1"/>
    <col min="14328" max="14328" width="7.83203125" style="65" customWidth="1"/>
    <col min="14329" max="14329" width="7.5" style="65" customWidth="1"/>
    <col min="14330" max="14577" width="8.83203125" style="65"/>
    <col min="14578" max="14578" width="11" style="65" customWidth="1"/>
    <col min="14579" max="14579" width="18.33203125" style="65" customWidth="1"/>
    <col min="14580" max="14581" width="8.1640625" style="65" customWidth="1"/>
    <col min="14582" max="14582" width="8.6640625" style="65" customWidth="1"/>
    <col min="14583" max="14583" width="8.1640625" style="65" customWidth="1"/>
    <col min="14584" max="14584" width="7.83203125" style="65" customWidth="1"/>
    <col min="14585" max="14585" width="7.5" style="65" customWidth="1"/>
    <col min="14586" max="14833" width="8.83203125" style="65"/>
    <col min="14834" max="14834" width="11" style="65" customWidth="1"/>
    <col min="14835" max="14835" width="18.33203125" style="65" customWidth="1"/>
    <col min="14836" max="14837" width="8.1640625" style="65" customWidth="1"/>
    <col min="14838" max="14838" width="8.6640625" style="65" customWidth="1"/>
    <col min="14839" max="14839" width="8.1640625" style="65" customWidth="1"/>
    <col min="14840" max="14840" width="7.83203125" style="65" customWidth="1"/>
    <col min="14841" max="14841" width="7.5" style="65" customWidth="1"/>
    <col min="14842" max="15089" width="8.83203125" style="65"/>
    <col min="15090" max="15090" width="11" style="65" customWidth="1"/>
    <col min="15091" max="15091" width="18.33203125" style="65" customWidth="1"/>
    <col min="15092" max="15093" width="8.1640625" style="65" customWidth="1"/>
    <col min="15094" max="15094" width="8.6640625" style="65" customWidth="1"/>
    <col min="15095" max="15095" width="8.1640625" style="65" customWidth="1"/>
    <col min="15096" max="15096" width="7.83203125" style="65" customWidth="1"/>
    <col min="15097" max="15097" width="7.5" style="65" customWidth="1"/>
    <col min="15098" max="15345" width="8.83203125" style="65"/>
    <col min="15346" max="15346" width="11" style="65" customWidth="1"/>
    <col min="15347" max="15347" width="18.33203125" style="65" customWidth="1"/>
    <col min="15348" max="15349" width="8.1640625" style="65" customWidth="1"/>
    <col min="15350" max="15350" width="8.6640625" style="65" customWidth="1"/>
    <col min="15351" max="15351" width="8.1640625" style="65" customWidth="1"/>
    <col min="15352" max="15352" width="7.83203125" style="65" customWidth="1"/>
    <col min="15353" max="15353" width="7.5" style="65" customWidth="1"/>
    <col min="15354" max="15601" width="8.83203125" style="65"/>
    <col min="15602" max="15602" width="11" style="65" customWidth="1"/>
    <col min="15603" max="15603" width="18.33203125" style="65" customWidth="1"/>
    <col min="15604" max="15605" width="8.1640625" style="65" customWidth="1"/>
    <col min="15606" max="15606" width="8.6640625" style="65" customWidth="1"/>
    <col min="15607" max="15607" width="8.1640625" style="65" customWidth="1"/>
    <col min="15608" max="15608" width="7.83203125" style="65" customWidth="1"/>
    <col min="15609" max="15609" width="7.5" style="65" customWidth="1"/>
    <col min="15610" max="15857" width="8.83203125" style="65"/>
    <col min="15858" max="15858" width="11" style="65" customWidth="1"/>
    <col min="15859" max="15859" width="18.33203125" style="65" customWidth="1"/>
    <col min="15860" max="15861" width="8.1640625" style="65" customWidth="1"/>
    <col min="15862" max="15862" width="8.6640625" style="65" customWidth="1"/>
    <col min="15863" max="15863" width="8.1640625" style="65" customWidth="1"/>
    <col min="15864" max="15864" width="7.83203125" style="65" customWidth="1"/>
    <col min="15865" max="15865" width="7.5" style="65" customWidth="1"/>
    <col min="15866" max="16113" width="8.83203125" style="65"/>
    <col min="16114" max="16114" width="11" style="65" customWidth="1"/>
    <col min="16115" max="16115" width="18.33203125" style="65" customWidth="1"/>
    <col min="16116" max="16117" width="8.1640625" style="65" customWidth="1"/>
    <col min="16118" max="16118" width="8.6640625" style="65" customWidth="1"/>
    <col min="16119" max="16119" width="8.1640625" style="65" customWidth="1"/>
    <col min="16120" max="16120" width="7.83203125" style="65" customWidth="1"/>
    <col min="16121" max="16121" width="7.5" style="65" customWidth="1"/>
    <col min="16122" max="16384" width="8.83203125" style="65"/>
  </cols>
  <sheetData>
    <row r="1" spans="1:7" s="58" customFormat="1" x14ac:dyDescent="0.2">
      <c r="A1" s="58" t="s">
        <v>160</v>
      </c>
    </row>
    <row r="2" spans="1:7" x14ac:dyDescent="0.2">
      <c r="A2"/>
    </row>
    <row r="3" spans="1:7" s="58" customFormat="1" x14ac:dyDescent="0.2">
      <c r="A3" s="58" t="s">
        <v>161</v>
      </c>
    </row>
    <row r="4" spans="1:7" s="58" customFormat="1" x14ac:dyDescent="0.2">
      <c r="A4" s="58" t="s">
        <v>5308</v>
      </c>
    </row>
    <row r="5" spans="1:7" s="58" customFormat="1" x14ac:dyDescent="0.25">
      <c r="A5" s="18" t="s">
        <v>5510</v>
      </c>
    </row>
    <row r="6" spans="1:7" s="3" customFormat="1" ht="17" thickBot="1" x14ac:dyDescent="0.25">
      <c r="C6" s="31">
        <v>18000</v>
      </c>
      <c r="D6" s="31">
        <v>15000</v>
      </c>
      <c r="E6" s="31">
        <v>12500</v>
      </c>
      <c r="F6" s="31">
        <v>10000</v>
      </c>
      <c r="G6" s="31"/>
    </row>
    <row r="7" spans="1:7" s="58" customFormat="1" ht="17" thickBot="1" x14ac:dyDescent="0.3">
      <c r="A7" s="60" t="s">
        <v>168</v>
      </c>
      <c r="B7" s="61" t="s">
        <v>169</v>
      </c>
      <c r="C7" s="10" t="s">
        <v>5311</v>
      </c>
      <c r="D7" s="10" t="s">
        <v>5310</v>
      </c>
      <c r="E7" s="10" t="s">
        <v>5313</v>
      </c>
      <c r="F7" s="10" t="s">
        <v>5314</v>
      </c>
      <c r="G7" s="322"/>
    </row>
    <row r="8" spans="1:7" s="3" customFormat="1" x14ac:dyDescent="0.25">
      <c r="A8" s="12">
        <v>44905</v>
      </c>
      <c r="B8" s="13" t="s">
        <v>5309</v>
      </c>
      <c r="C8" s="38">
        <v>100</v>
      </c>
      <c r="D8" s="38">
        <v>50</v>
      </c>
      <c r="E8" s="38"/>
      <c r="F8" s="38"/>
      <c r="G8" s="108"/>
    </row>
    <row r="9" spans="1:7" s="3" customFormat="1" x14ac:dyDescent="0.25">
      <c r="A9" s="12">
        <v>44905</v>
      </c>
      <c r="B9" s="13" t="s">
        <v>5312</v>
      </c>
      <c r="C9" s="38">
        <v>50</v>
      </c>
      <c r="D9" s="38">
        <v>50</v>
      </c>
      <c r="E9" s="38">
        <v>100</v>
      </c>
      <c r="F9" s="38">
        <v>40</v>
      </c>
      <c r="G9" s="108"/>
    </row>
    <row r="10" spans="1:7" s="3" customFormat="1" x14ac:dyDescent="0.25">
      <c r="A10" s="12" t="s">
        <v>5320</v>
      </c>
      <c r="B10" s="13" t="s">
        <v>5321</v>
      </c>
      <c r="C10" s="38"/>
      <c r="D10" s="108"/>
      <c r="E10" s="38">
        <v>260</v>
      </c>
      <c r="F10" s="108"/>
      <c r="G10" s="108"/>
    </row>
    <row r="11" spans="1:7" s="3" customFormat="1" x14ac:dyDescent="0.25">
      <c r="A11" s="12" t="s">
        <v>5322</v>
      </c>
      <c r="B11" s="13" t="s">
        <v>5323</v>
      </c>
      <c r="C11" s="38">
        <v>350</v>
      </c>
      <c r="D11" s="38">
        <v>200</v>
      </c>
      <c r="E11" s="108"/>
      <c r="F11" s="108"/>
      <c r="G11" s="108"/>
    </row>
    <row r="12" spans="1:7" s="62" customFormat="1" x14ac:dyDescent="0.25">
      <c r="A12" s="12" t="s">
        <v>5322</v>
      </c>
      <c r="B12" s="13" t="s">
        <v>5346</v>
      </c>
      <c r="C12" s="38"/>
      <c r="D12" s="38"/>
      <c r="E12" s="38">
        <v>240</v>
      </c>
      <c r="F12" s="38">
        <v>63</v>
      </c>
      <c r="G12" s="38"/>
    </row>
    <row r="13" spans="1:7" s="62" customFormat="1" x14ac:dyDescent="0.25">
      <c r="A13" s="12" t="s">
        <v>5351</v>
      </c>
      <c r="B13" s="13" t="s">
        <v>5354</v>
      </c>
      <c r="C13" s="38"/>
      <c r="D13" s="38">
        <v>300</v>
      </c>
      <c r="E13" s="38"/>
      <c r="F13" s="38">
        <v>397</v>
      </c>
      <c r="G13" s="38"/>
    </row>
    <row r="14" spans="1:7" s="62" customFormat="1" x14ac:dyDescent="0.25">
      <c r="A14" s="12" t="s">
        <v>5362</v>
      </c>
      <c r="B14" s="13" t="s">
        <v>5367</v>
      </c>
      <c r="C14" s="38"/>
      <c r="D14" s="38">
        <v>20</v>
      </c>
      <c r="E14" s="38">
        <v>50</v>
      </c>
      <c r="F14" s="38"/>
      <c r="G14" s="38"/>
    </row>
    <row r="15" spans="1:7" s="62" customFormat="1" x14ac:dyDescent="0.25">
      <c r="A15" s="12" t="s">
        <v>5369</v>
      </c>
      <c r="B15" s="13" t="s">
        <v>5372</v>
      </c>
      <c r="C15" s="38">
        <v>422</v>
      </c>
      <c r="D15" s="38">
        <v>30</v>
      </c>
      <c r="E15" s="38"/>
      <c r="F15" s="38"/>
      <c r="G15" s="38"/>
    </row>
    <row r="16" spans="1:7" s="62" customFormat="1" x14ac:dyDescent="0.25">
      <c r="A16" s="12" t="s">
        <v>5407</v>
      </c>
      <c r="B16" s="13" t="s">
        <v>5409</v>
      </c>
      <c r="C16" s="38">
        <v>400</v>
      </c>
      <c r="D16" s="38"/>
      <c r="E16" s="38"/>
      <c r="F16" s="38"/>
      <c r="G16" s="38"/>
    </row>
    <row r="17" spans="1:7" s="62" customFormat="1" x14ac:dyDescent="0.25">
      <c r="A17" s="76" t="s">
        <v>5410</v>
      </c>
      <c r="B17" s="14" t="s">
        <v>5414</v>
      </c>
      <c r="C17" s="74">
        <v>153</v>
      </c>
      <c r="D17" s="74"/>
      <c r="E17" s="74">
        <v>390</v>
      </c>
      <c r="F17" s="74"/>
      <c r="G17" s="74"/>
    </row>
    <row r="18" spans="1:7" s="62" customFormat="1" x14ac:dyDescent="0.25">
      <c r="A18" s="12">
        <v>44572</v>
      </c>
      <c r="B18" s="14" t="s">
        <v>5438</v>
      </c>
      <c r="C18" s="38">
        <v>369</v>
      </c>
      <c r="D18" s="38"/>
      <c r="E18" s="38"/>
      <c r="F18" s="38"/>
      <c r="G18" s="38"/>
    </row>
    <row r="19" spans="1:7" s="62" customFormat="1" x14ac:dyDescent="0.25">
      <c r="A19" s="12">
        <v>44603</v>
      </c>
      <c r="B19" s="14" t="s">
        <v>5439</v>
      </c>
      <c r="C19" s="38"/>
      <c r="D19" s="38">
        <v>310</v>
      </c>
      <c r="E19" s="38">
        <v>84</v>
      </c>
      <c r="F19" s="38"/>
      <c r="G19" s="38"/>
    </row>
    <row r="20" spans="1:7" s="62" customFormat="1" x14ac:dyDescent="0.25">
      <c r="A20" s="12">
        <v>44662</v>
      </c>
      <c r="B20" s="13" t="s">
        <v>5440</v>
      </c>
      <c r="C20" s="38"/>
      <c r="D20" s="38">
        <v>175</v>
      </c>
      <c r="E20" s="38"/>
      <c r="F20" s="38"/>
      <c r="G20" s="38"/>
    </row>
    <row r="21" spans="1:7" s="62" customFormat="1" ht="17" thickBot="1" x14ac:dyDescent="0.3">
      <c r="A21" s="1263">
        <v>44876</v>
      </c>
      <c r="B21" s="13" t="s">
        <v>5500</v>
      </c>
      <c r="C21" s="67"/>
      <c r="D21" s="67">
        <v>165</v>
      </c>
      <c r="E21" s="67"/>
      <c r="F21" s="67"/>
      <c r="G21" s="1398"/>
    </row>
    <row r="22" spans="1:7" s="62" customFormat="1" ht="17" thickBot="1" x14ac:dyDescent="0.25">
      <c r="A22" s="63" t="s">
        <v>5437</v>
      </c>
      <c r="B22" s="64"/>
      <c r="C22" s="64">
        <f>SUM(C8:C20)</f>
        <v>1844</v>
      </c>
      <c r="D22" s="64">
        <f>SUM(D8:D21)</f>
        <v>1300</v>
      </c>
      <c r="E22" s="64">
        <f>SUM(E8:E20)</f>
        <v>1124</v>
      </c>
      <c r="F22" s="64">
        <f>SUM(F8:F20)</f>
        <v>500</v>
      </c>
      <c r="G22" s="94"/>
    </row>
    <row r="23" spans="1:7" s="62" customFormat="1" x14ac:dyDescent="0.25">
      <c r="A23" s="55" t="s">
        <v>5512</v>
      </c>
      <c r="B23" s="13" t="s">
        <v>5513</v>
      </c>
      <c r="C23" s="36"/>
      <c r="D23" s="36"/>
      <c r="E23" s="36">
        <v>62</v>
      </c>
      <c r="F23" s="36"/>
      <c r="G23" s="36"/>
    </row>
    <row r="24" spans="1:7" s="62" customFormat="1" x14ac:dyDescent="0.25">
      <c r="A24" s="55" t="s">
        <v>5544</v>
      </c>
      <c r="B24" s="53" t="s">
        <v>63</v>
      </c>
      <c r="C24" s="36"/>
      <c r="D24" s="36"/>
      <c r="E24" s="36">
        <v>-381</v>
      </c>
      <c r="F24" s="36"/>
      <c r="G24" s="36"/>
    </row>
    <row r="25" spans="1:7" s="62" customFormat="1" x14ac:dyDescent="0.25">
      <c r="A25" s="55" t="s">
        <v>5592</v>
      </c>
      <c r="B25" s="53" t="s">
        <v>63</v>
      </c>
      <c r="C25" s="36"/>
      <c r="D25" s="36"/>
      <c r="E25" s="36">
        <v>-60</v>
      </c>
      <c r="F25" s="36"/>
      <c r="G25" s="36"/>
    </row>
    <row r="26" spans="1:7" s="62" customFormat="1" ht="17" thickBot="1" x14ac:dyDescent="0.3">
      <c r="A26" s="55">
        <v>44877</v>
      </c>
      <c r="B26" s="53" t="s">
        <v>63</v>
      </c>
      <c r="C26" s="36">
        <v>-152</v>
      </c>
      <c r="D26" s="36">
        <v>-165</v>
      </c>
      <c r="E26" s="36">
        <v>-1</v>
      </c>
      <c r="F26" s="36"/>
      <c r="G26" s="36"/>
    </row>
    <row r="27" spans="1:7" s="68" customFormat="1" ht="17" thickBot="1" x14ac:dyDescent="0.25">
      <c r="A27" s="63" t="s">
        <v>5739</v>
      </c>
      <c r="B27" s="64"/>
      <c r="C27" s="64">
        <f>SUM(C22:C26)</f>
        <v>1692</v>
      </c>
      <c r="D27" s="64">
        <f t="shared" ref="D27:F27" si="0">SUM(D22:D26)</f>
        <v>1135</v>
      </c>
      <c r="E27" s="64">
        <f t="shared" si="0"/>
        <v>744</v>
      </c>
      <c r="F27" s="64">
        <f t="shared" si="0"/>
        <v>500</v>
      </c>
      <c r="G27" s="94"/>
    </row>
    <row r="28" spans="1:7" s="62" customFormat="1" x14ac:dyDescent="0.25">
      <c r="A28" s="12" t="s">
        <v>5766</v>
      </c>
      <c r="B28" s="75" t="s">
        <v>63</v>
      </c>
      <c r="C28" s="38">
        <v>-420</v>
      </c>
      <c r="D28" s="38"/>
      <c r="E28" s="38"/>
      <c r="F28" s="38"/>
      <c r="G28" s="38"/>
    </row>
    <row r="29" spans="1:7" s="62" customFormat="1" x14ac:dyDescent="0.25">
      <c r="A29" s="12" t="s">
        <v>5801</v>
      </c>
      <c r="B29" s="75" t="s">
        <v>63</v>
      </c>
      <c r="C29" s="38">
        <v>-116</v>
      </c>
      <c r="D29" s="38">
        <v>-62</v>
      </c>
      <c r="E29" s="38">
        <v>-142</v>
      </c>
      <c r="F29" s="38">
        <v>-32</v>
      </c>
      <c r="G29" s="38"/>
    </row>
    <row r="30" spans="1:7" s="3" customFormat="1" ht="17" thickBot="1" x14ac:dyDescent="0.3">
      <c r="A30" s="12">
        <v>45231</v>
      </c>
      <c r="B30" s="75" t="s">
        <v>63</v>
      </c>
      <c r="C30" s="108"/>
      <c r="D30" s="38">
        <v>-101</v>
      </c>
      <c r="E30" s="38">
        <v>-23</v>
      </c>
      <c r="F30" s="38">
        <v>-163</v>
      </c>
      <c r="G30" s="108"/>
    </row>
    <row r="31" spans="1:7" s="68" customFormat="1" ht="17" thickBot="1" x14ac:dyDescent="0.25">
      <c r="A31" s="63" t="s">
        <v>5931</v>
      </c>
      <c r="B31" s="64"/>
      <c r="C31" s="64">
        <f>SUM(C27:C30)</f>
        <v>1156</v>
      </c>
      <c r="D31" s="64">
        <f>SUM(D27:D30)</f>
        <v>972</v>
      </c>
      <c r="E31" s="64">
        <f t="shared" ref="E31:F31" si="1">SUM(E27:E30)</f>
        <v>579</v>
      </c>
      <c r="F31" s="64">
        <f t="shared" si="1"/>
        <v>305</v>
      </c>
      <c r="G31" s="94"/>
    </row>
    <row r="32" spans="1:7" s="62" customFormat="1" x14ac:dyDescent="0.25">
      <c r="A32" s="12" t="s">
        <v>5953</v>
      </c>
      <c r="B32" s="75" t="s">
        <v>63</v>
      </c>
      <c r="C32" s="38">
        <v>-150</v>
      </c>
      <c r="D32" s="38">
        <v>-189</v>
      </c>
      <c r="E32" s="38"/>
      <c r="F32" s="38"/>
      <c r="G32" s="38"/>
    </row>
    <row r="33" spans="1:8" s="62" customFormat="1" x14ac:dyDescent="0.25">
      <c r="A33" s="12" t="s">
        <v>5993</v>
      </c>
      <c r="B33" s="75" t="s">
        <v>63</v>
      </c>
      <c r="C33" s="38">
        <v>-170</v>
      </c>
      <c r="D33" s="38"/>
      <c r="E33" s="38"/>
      <c r="F33" s="38"/>
      <c r="G33" s="38"/>
    </row>
    <row r="34" spans="1:8" s="62" customFormat="1" ht="17" thickBot="1" x14ac:dyDescent="0.3">
      <c r="A34" s="12" t="s">
        <v>6079</v>
      </c>
      <c r="B34" s="75" t="s">
        <v>63</v>
      </c>
      <c r="C34" s="38">
        <v>-89</v>
      </c>
      <c r="D34" s="38">
        <v>-89</v>
      </c>
      <c r="E34" s="38">
        <v>-9</v>
      </c>
      <c r="F34" s="38">
        <v>-36</v>
      </c>
      <c r="G34" s="38"/>
    </row>
    <row r="35" spans="1:8" s="68" customFormat="1" ht="17" thickBot="1" x14ac:dyDescent="0.25">
      <c r="A35" s="63" t="s">
        <v>6143</v>
      </c>
      <c r="B35" s="64"/>
      <c r="C35" s="64">
        <f>SUM(C31:C34)</f>
        <v>747</v>
      </c>
      <c r="D35" s="64">
        <f t="shared" ref="D35:F35" si="2">SUM(D31:D34)</f>
        <v>694</v>
      </c>
      <c r="E35" s="64">
        <f t="shared" si="2"/>
        <v>570</v>
      </c>
      <c r="F35" s="64">
        <f t="shared" si="2"/>
        <v>269</v>
      </c>
      <c r="G35" s="94"/>
    </row>
    <row r="36" spans="1:8" s="62" customFormat="1" ht="17" thickBot="1" x14ac:dyDescent="0.3">
      <c r="A36" s="12" t="s">
        <v>6187</v>
      </c>
      <c r="B36" s="13" t="s">
        <v>63</v>
      </c>
      <c r="C36" s="38"/>
      <c r="D36" s="38">
        <v>-136</v>
      </c>
      <c r="E36" s="38">
        <v>-27</v>
      </c>
      <c r="F36" s="38">
        <v>-40</v>
      </c>
      <c r="G36" s="38"/>
    </row>
    <row r="37" spans="1:8" s="68" customFormat="1" ht="17" thickBot="1" x14ac:dyDescent="0.25">
      <c r="A37" s="63" t="s">
        <v>6308</v>
      </c>
      <c r="B37" s="64"/>
      <c r="C37" s="64">
        <f>SUM(C35:C36)</f>
        <v>747</v>
      </c>
      <c r="D37" s="64">
        <f t="shared" ref="D37:F37" si="3">SUM(D35:D36)</f>
        <v>558</v>
      </c>
      <c r="E37" s="64">
        <f t="shared" si="3"/>
        <v>543</v>
      </c>
      <c r="F37" s="64">
        <f t="shared" si="3"/>
        <v>229</v>
      </c>
      <c r="G37" s="94"/>
    </row>
    <row r="38" spans="1:8" s="62" customFormat="1" x14ac:dyDescent="0.25">
      <c r="A38" s="12" t="s">
        <v>6314</v>
      </c>
      <c r="B38" s="53" t="s">
        <v>63</v>
      </c>
      <c r="C38" s="38"/>
      <c r="D38" s="38">
        <v>-128</v>
      </c>
      <c r="E38" s="38">
        <v>-88</v>
      </c>
      <c r="F38" s="38">
        <v>-34</v>
      </c>
      <c r="G38" s="38"/>
    </row>
    <row r="39" spans="1:8" s="3" customFormat="1" x14ac:dyDescent="0.25">
      <c r="A39" s="12" t="s">
        <v>6372</v>
      </c>
      <c r="B39" s="13" t="s">
        <v>63</v>
      </c>
      <c r="C39" s="38">
        <v>-62</v>
      </c>
      <c r="D39" s="38">
        <v>-150</v>
      </c>
      <c r="E39" s="38">
        <v>-72</v>
      </c>
      <c r="F39" s="38">
        <v>-20</v>
      </c>
      <c r="G39" s="108"/>
    </row>
    <row r="40" spans="1:8" s="62" customFormat="1" ht="17" thickBot="1" x14ac:dyDescent="0.3">
      <c r="A40" s="12">
        <v>44930</v>
      </c>
      <c r="B40" s="13" t="s">
        <v>63</v>
      </c>
      <c r="C40" s="38">
        <v>-65</v>
      </c>
      <c r="D40" s="38">
        <v>-56</v>
      </c>
      <c r="E40" s="38">
        <v>-111</v>
      </c>
      <c r="F40" s="38">
        <v>-13</v>
      </c>
      <c r="G40" s="38"/>
    </row>
    <row r="41" spans="1:8" s="68" customFormat="1" ht="17" thickBot="1" x14ac:dyDescent="0.25">
      <c r="A41" s="63" t="s">
        <v>6466</v>
      </c>
      <c r="B41" s="64"/>
      <c r="C41" s="64">
        <f>SUM(C37:C40)</f>
        <v>620</v>
      </c>
      <c r="D41" s="64">
        <f t="shared" ref="D41:E41" si="4">SUM(D37:D40)</f>
        <v>224</v>
      </c>
      <c r="E41" s="64">
        <f t="shared" si="4"/>
        <v>272</v>
      </c>
      <c r="F41" s="64">
        <f>SUM(F37:F40)</f>
        <v>162</v>
      </c>
      <c r="G41" s="94"/>
    </row>
    <row r="42" spans="1:8" s="3" customFormat="1" x14ac:dyDescent="0.25">
      <c r="A42" s="55">
        <v>44990</v>
      </c>
      <c r="B42" s="13" t="s">
        <v>63</v>
      </c>
      <c r="C42" s="38">
        <v>-141</v>
      </c>
      <c r="D42" s="38">
        <v>-5</v>
      </c>
      <c r="E42" s="38">
        <v>-2</v>
      </c>
      <c r="F42" s="108"/>
      <c r="G42" s="108"/>
    </row>
    <row r="43" spans="1:8" s="3" customFormat="1" ht="17" thickBot="1" x14ac:dyDescent="0.3">
      <c r="A43" s="12">
        <v>45143</v>
      </c>
      <c r="B43" s="75" t="s">
        <v>63</v>
      </c>
      <c r="C43" s="38">
        <v>-34</v>
      </c>
      <c r="D43" s="38">
        <v>-40</v>
      </c>
      <c r="E43" s="38">
        <v>-81</v>
      </c>
      <c r="F43" s="38">
        <v>-39</v>
      </c>
      <c r="G43" s="108"/>
    </row>
    <row r="44" spans="1:8" s="68" customFormat="1" ht="17" thickBot="1" x14ac:dyDescent="0.25">
      <c r="A44" s="63" t="s">
        <v>6601</v>
      </c>
      <c r="B44" s="64"/>
      <c r="C44" s="64">
        <f>SUM(C41:C43)</f>
        <v>445</v>
      </c>
      <c r="D44" s="64">
        <f t="shared" ref="D44:E44" si="5">SUM(D41:D43)</f>
        <v>179</v>
      </c>
      <c r="E44" s="64">
        <f t="shared" si="5"/>
        <v>189</v>
      </c>
      <c r="F44" s="64">
        <f>SUM(F41:F43)</f>
        <v>123</v>
      </c>
      <c r="G44" s="94"/>
    </row>
    <row r="45" spans="1:8" s="3" customFormat="1" ht="17" thickBot="1" x14ac:dyDescent="0.3">
      <c r="A45" s="55" t="s">
        <v>6665</v>
      </c>
      <c r="B45" s="53" t="s">
        <v>63</v>
      </c>
      <c r="C45" s="38">
        <v>-30</v>
      </c>
      <c r="D45" s="38">
        <v>-57</v>
      </c>
      <c r="E45" s="38">
        <v>-76</v>
      </c>
      <c r="F45" s="38">
        <v>-32</v>
      </c>
      <c r="G45" s="108"/>
    </row>
    <row r="46" spans="1:8" s="68" customFormat="1" ht="17" thickBot="1" x14ac:dyDescent="0.25">
      <c r="A46" s="63" t="s">
        <v>6838</v>
      </c>
      <c r="B46" s="64"/>
      <c r="C46" s="64">
        <f>SUM(C44:C45)</f>
        <v>415</v>
      </c>
      <c r="D46" s="64">
        <f t="shared" ref="D46:F48" si="6">SUM(D44:D45)</f>
        <v>122</v>
      </c>
      <c r="E46" s="64">
        <f t="shared" si="6"/>
        <v>113</v>
      </c>
      <c r="F46" s="64">
        <f t="shared" si="6"/>
        <v>91</v>
      </c>
      <c r="G46" s="94"/>
    </row>
    <row r="47" spans="1:8" s="58" customFormat="1" ht="17" thickBot="1" x14ac:dyDescent="0.3">
      <c r="A47" s="12" t="s">
        <v>6927</v>
      </c>
      <c r="B47" s="53" t="s">
        <v>63</v>
      </c>
      <c r="C47" s="1489">
        <v>-30</v>
      </c>
      <c r="D47" s="1489">
        <v>-8</v>
      </c>
      <c r="E47" s="1489">
        <v>-22</v>
      </c>
      <c r="F47" s="1489">
        <v>-12</v>
      </c>
      <c r="G47" s="300"/>
    </row>
    <row r="48" spans="1:8" s="68" customFormat="1" ht="17" thickBot="1" x14ac:dyDescent="0.25">
      <c r="A48" s="1157" t="s">
        <v>6981</v>
      </c>
      <c r="B48" s="85"/>
      <c r="C48" s="86">
        <f>SUM(C46:C47)</f>
        <v>385</v>
      </c>
      <c r="D48" s="86">
        <f t="shared" si="6"/>
        <v>114</v>
      </c>
      <c r="E48" s="86">
        <f t="shared" si="6"/>
        <v>91</v>
      </c>
      <c r="F48" s="86">
        <f>SUM(F46:F47)</f>
        <v>79</v>
      </c>
      <c r="G48" s="1197"/>
      <c r="H48" s="103" t="s">
        <v>7182</v>
      </c>
    </row>
    <row r="49" spans="1:8" s="58" customFormat="1" x14ac:dyDescent="0.25">
      <c r="A49" s="55" t="s">
        <v>7076</v>
      </c>
      <c r="B49" s="53" t="s">
        <v>63</v>
      </c>
      <c r="C49" s="38">
        <v>-30</v>
      </c>
      <c r="D49" s="38">
        <v>-2</v>
      </c>
      <c r="E49" s="108"/>
      <c r="F49" s="38">
        <v>-1</v>
      </c>
      <c r="G49" s="300"/>
    </row>
    <row r="50" spans="1:8" s="72" customFormat="1" x14ac:dyDescent="0.25">
      <c r="A50" s="507"/>
      <c r="B50" s="508" t="s">
        <v>967</v>
      </c>
      <c r="C50" s="71">
        <v>-355</v>
      </c>
      <c r="D50" s="71">
        <v>-112</v>
      </c>
      <c r="E50" s="71">
        <v>-91</v>
      </c>
      <c r="F50" s="71">
        <v>-78</v>
      </c>
      <c r="G50" s="71"/>
      <c r="H50" s="72" t="s">
        <v>8087</v>
      </c>
    </row>
    <row r="51" spans="1:8" x14ac:dyDescent="0.25">
      <c r="A51" s="55"/>
      <c r="B51" s="53"/>
      <c r="C51" s="84"/>
      <c r="D51" s="84"/>
      <c r="E51" s="84"/>
      <c r="F51" s="84"/>
      <c r="G51" s="84"/>
    </row>
    <row r="52" spans="1:8" x14ac:dyDescent="0.25">
      <c r="A52" s="55"/>
      <c r="B52" s="53"/>
      <c r="C52" s="84"/>
      <c r="D52" s="84"/>
      <c r="E52" s="84"/>
      <c r="F52" s="84"/>
      <c r="G52" s="84"/>
    </row>
    <row r="53" spans="1:8" x14ac:dyDescent="0.2">
      <c r="A53" s="84"/>
      <c r="B53" s="84"/>
      <c r="C53" s="300">
        <f>SUM(C48:C51)</f>
        <v>0</v>
      </c>
      <c r="D53" s="300">
        <f t="shared" ref="D53:F53" si="7">SUM(D48:D51)</f>
        <v>0</v>
      </c>
      <c r="E53" s="300">
        <f t="shared" si="7"/>
        <v>0</v>
      </c>
      <c r="F53" s="300">
        <f t="shared" si="7"/>
        <v>0</v>
      </c>
      <c r="G53" s="84"/>
    </row>
    <row r="54" spans="1:8" ht="17" thickBot="1" x14ac:dyDescent="0.25"/>
    <row r="55" spans="1:8" ht="17" thickBot="1" x14ac:dyDescent="0.3">
      <c r="C55" s="10" t="s">
        <v>5311</v>
      </c>
      <c r="D55" s="10" t="s">
        <v>5310</v>
      </c>
      <c r="E55" s="10" t="s">
        <v>5313</v>
      </c>
      <c r="F55" s="10" t="s">
        <v>5314</v>
      </c>
      <c r="G55" s="322"/>
    </row>
    <row r="57" spans="1:8" x14ac:dyDescent="0.2">
      <c r="A57" s="59" t="s">
        <v>7179</v>
      </c>
    </row>
    <row r="58" spans="1:8" x14ac:dyDescent="0.2">
      <c r="A58" s="59" t="s">
        <v>7180</v>
      </c>
    </row>
  </sheetData>
  <pageMargins left="0.7" right="0.7" top="0.75" bottom="0.75" header="0.3" footer="0.3"/>
  <pageSetup orientation="portrait"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tabColor rgb="FFC00000"/>
  </sheetPr>
  <dimension ref="A1:L22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customWidth="1"/>
    <col min="2" max="2" width="21.1640625" customWidth="1"/>
    <col min="3" max="3" width="10.6640625" customWidth="1"/>
    <col min="4" max="7" width="10" customWidth="1"/>
    <col min="8" max="8" width="12.1640625" bestFit="1" customWidth="1"/>
    <col min="9" max="9" width="10.6640625" customWidth="1"/>
    <col min="10" max="10" width="8.83203125" customWidth="1"/>
    <col min="11" max="11" width="9.83203125" customWidth="1"/>
    <col min="12" max="12" width="9.6640625" customWidth="1"/>
  </cols>
  <sheetData>
    <row r="1" spans="1:12" s="58" customFormat="1" ht="16" x14ac:dyDescent="0.2">
      <c r="A1" s="58" t="s">
        <v>7981</v>
      </c>
    </row>
    <row r="2" spans="1:12" s="58" customFormat="1" ht="16" x14ac:dyDescent="0.2">
      <c r="A2" s="58" t="s">
        <v>8030</v>
      </c>
    </row>
    <row r="3" spans="1:12" s="58" customFormat="1" ht="17" thickBot="1" x14ac:dyDescent="0.3">
      <c r="A3" s="18" t="s">
        <v>8034</v>
      </c>
      <c r="C3" s="31">
        <v>4000</v>
      </c>
      <c r="D3" s="31">
        <v>3000</v>
      </c>
      <c r="E3" s="31">
        <v>1250</v>
      </c>
      <c r="F3" s="31">
        <v>12000</v>
      </c>
      <c r="G3" s="31">
        <v>2700</v>
      </c>
      <c r="H3" s="31">
        <v>21000</v>
      </c>
      <c r="I3" s="31">
        <v>30000</v>
      </c>
      <c r="J3" s="31"/>
      <c r="K3" s="31"/>
      <c r="L3" s="31"/>
    </row>
    <row r="4" spans="1:12" s="58" customFormat="1" ht="17" thickBot="1" x14ac:dyDescent="0.3">
      <c r="A4" s="60" t="s">
        <v>168</v>
      </c>
      <c r="B4" s="61" t="s">
        <v>169</v>
      </c>
      <c r="C4" s="10" t="s">
        <v>26</v>
      </c>
      <c r="D4" s="10" t="s">
        <v>3</v>
      </c>
      <c r="E4" s="10" t="s">
        <v>4</v>
      </c>
      <c r="F4" s="10" t="s">
        <v>30</v>
      </c>
      <c r="G4" s="10" t="s">
        <v>31</v>
      </c>
      <c r="H4" s="10" t="s">
        <v>10</v>
      </c>
      <c r="I4" s="10" t="s">
        <v>28</v>
      </c>
      <c r="J4" s="32" t="s">
        <v>17</v>
      </c>
      <c r="K4" s="32" t="s">
        <v>18</v>
      </c>
      <c r="L4" s="32" t="s">
        <v>27</v>
      </c>
    </row>
    <row r="5" spans="1:12" s="3" customFormat="1" ht="16" x14ac:dyDescent="0.25">
      <c r="A5" s="55" t="s">
        <v>8023</v>
      </c>
      <c r="B5" s="53" t="s">
        <v>8033</v>
      </c>
      <c r="C5" s="36">
        <v>24</v>
      </c>
      <c r="D5" s="36">
        <v>40</v>
      </c>
      <c r="E5" s="36">
        <v>36</v>
      </c>
      <c r="F5" s="36">
        <v>8</v>
      </c>
      <c r="G5" s="36">
        <v>16</v>
      </c>
      <c r="H5" s="36">
        <v>8</v>
      </c>
      <c r="I5" s="36">
        <v>4</v>
      </c>
      <c r="J5" s="36"/>
      <c r="K5" s="36"/>
      <c r="L5" s="36"/>
    </row>
    <row r="6" spans="1:12" s="3" customFormat="1" ht="17" thickBot="1" x14ac:dyDescent="0.3">
      <c r="A6" s="76" t="s">
        <v>8151</v>
      </c>
      <c r="B6" s="22" t="s">
        <v>8155</v>
      </c>
      <c r="C6" s="74">
        <v>12</v>
      </c>
      <c r="D6" s="74">
        <v>20</v>
      </c>
      <c r="E6" s="107"/>
      <c r="F6" s="107"/>
      <c r="G6" s="107"/>
      <c r="H6" s="107"/>
      <c r="I6" s="107"/>
      <c r="J6" s="74">
        <v>7</v>
      </c>
      <c r="K6" s="74">
        <v>10</v>
      </c>
      <c r="L6" s="74">
        <v>6</v>
      </c>
    </row>
    <row r="7" spans="1:12" s="3" customFormat="1" ht="17" thickBot="1" x14ac:dyDescent="0.3">
      <c r="A7" s="161" t="s">
        <v>8291</v>
      </c>
      <c r="B7" s="34"/>
      <c r="C7" s="64">
        <f>SUM(C5:C6)</f>
        <v>36</v>
      </c>
      <c r="D7" s="64">
        <f t="shared" ref="D7:L7" si="0">SUM(D5:D6)</f>
        <v>60</v>
      </c>
      <c r="E7" s="64">
        <f t="shared" si="0"/>
        <v>36</v>
      </c>
      <c r="F7" s="64">
        <f t="shared" si="0"/>
        <v>8</v>
      </c>
      <c r="G7" s="64">
        <f t="shared" si="0"/>
        <v>16</v>
      </c>
      <c r="H7" s="64">
        <f t="shared" si="0"/>
        <v>8</v>
      </c>
      <c r="I7" s="64">
        <f t="shared" si="0"/>
        <v>4</v>
      </c>
      <c r="J7" s="64">
        <f t="shared" si="0"/>
        <v>7</v>
      </c>
      <c r="K7" s="64">
        <f t="shared" si="0"/>
        <v>10</v>
      </c>
      <c r="L7" s="64">
        <f t="shared" si="0"/>
        <v>6</v>
      </c>
    </row>
    <row r="8" spans="1:12" s="3" customFormat="1" ht="16" x14ac:dyDescent="0.25">
      <c r="A8" s="12" t="s">
        <v>8293</v>
      </c>
      <c r="B8" s="13" t="s">
        <v>8020</v>
      </c>
      <c r="C8" s="108"/>
      <c r="D8" s="38">
        <v>-20</v>
      </c>
      <c r="E8" s="38">
        <v>-2</v>
      </c>
      <c r="F8" s="38">
        <v>-8</v>
      </c>
      <c r="G8" s="108"/>
      <c r="H8" s="38">
        <v>-8</v>
      </c>
      <c r="I8" s="38">
        <v>-4</v>
      </c>
      <c r="J8" s="38">
        <v>-7</v>
      </c>
      <c r="K8" s="38">
        <v>-10</v>
      </c>
      <c r="L8" s="108"/>
    </row>
    <row r="9" spans="1:12" s="3" customFormat="1" ht="17" thickBot="1" x14ac:dyDescent="0.3">
      <c r="A9" s="12" t="s">
        <v>8293</v>
      </c>
      <c r="B9" s="13" t="s">
        <v>8020</v>
      </c>
      <c r="C9" s="38">
        <v>-36</v>
      </c>
      <c r="D9" s="38">
        <v>-40</v>
      </c>
      <c r="E9" s="38">
        <v>-34</v>
      </c>
      <c r="F9" s="108"/>
      <c r="G9" s="38">
        <v>-16</v>
      </c>
      <c r="H9" s="108"/>
      <c r="I9" s="108"/>
      <c r="J9" s="108"/>
      <c r="K9" s="108"/>
      <c r="L9" s="38">
        <v>-6</v>
      </c>
    </row>
    <row r="10" spans="1:12" s="3" customFormat="1" ht="17" thickBot="1" x14ac:dyDescent="0.3">
      <c r="A10" s="161" t="s">
        <v>8292</v>
      </c>
      <c r="B10" s="34"/>
      <c r="C10" s="64">
        <f t="shared" ref="C10:L10" si="1">SUM(C7:C9)</f>
        <v>0</v>
      </c>
      <c r="D10" s="64">
        <f t="shared" si="1"/>
        <v>0</v>
      </c>
      <c r="E10" s="64">
        <f t="shared" si="1"/>
        <v>0</v>
      </c>
      <c r="F10" s="64">
        <f t="shared" si="1"/>
        <v>0</v>
      </c>
      <c r="G10" s="64">
        <f t="shared" si="1"/>
        <v>0</v>
      </c>
      <c r="H10" s="64">
        <f t="shared" si="1"/>
        <v>0</v>
      </c>
      <c r="I10" s="64">
        <f t="shared" si="1"/>
        <v>0</v>
      </c>
      <c r="J10" s="64">
        <f t="shared" si="1"/>
        <v>0</v>
      </c>
      <c r="K10" s="64">
        <f t="shared" si="1"/>
        <v>0</v>
      </c>
      <c r="L10" s="64">
        <f t="shared" si="1"/>
        <v>0</v>
      </c>
    </row>
    <row r="11" spans="1:12" s="3" customFormat="1" ht="16" x14ac:dyDescent="0.25">
      <c r="A11" s="55"/>
      <c r="B11" s="168"/>
      <c r="C11" s="36"/>
      <c r="D11" s="36"/>
      <c r="E11" s="97"/>
      <c r="F11" s="97"/>
      <c r="G11" s="97"/>
      <c r="H11" s="97"/>
      <c r="I11" s="97"/>
      <c r="J11" s="36"/>
      <c r="K11" s="36"/>
      <c r="L11" s="36"/>
    </row>
    <row r="12" spans="1:12" s="3" customFormat="1" ht="16" x14ac:dyDescent="0.25">
      <c r="A12" s="55"/>
      <c r="B12" s="168"/>
      <c r="C12" s="36"/>
      <c r="D12" s="36"/>
      <c r="E12" s="97"/>
      <c r="F12" s="97"/>
      <c r="G12" s="97"/>
      <c r="H12" s="97"/>
      <c r="I12" s="97"/>
      <c r="J12" s="36"/>
      <c r="K12" s="36"/>
      <c r="L12" s="36"/>
    </row>
    <row r="13" spans="1:12" s="3" customFormat="1" ht="16" x14ac:dyDescent="0.25">
      <c r="A13" s="12"/>
      <c r="B13" s="13"/>
      <c r="C13" s="38"/>
      <c r="D13" s="108"/>
      <c r="E13" s="108"/>
      <c r="F13" s="108"/>
      <c r="G13" s="108"/>
      <c r="H13" s="38"/>
      <c r="I13" s="108"/>
      <c r="J13" s="108"/>
      <c r="K13" s="108"/>
      <c r="L13" s="108"/>
    </row>
    <row r="14" spans="1:12" s="3" customFormat="1" ht="16" x14ac:dyDescent="0.25">
      <c r="A14" s="12"/>
      <c r="B14" s="13"/>
      <c r="C14" s="38"/>
      <c r="D14" s="38"/>
      <c r="E14" s="38"/>
      <c r="F14" s="38"/>
      <c r="G14" s="38"/>
      <c r="H14" s="108"/>
      <c r="I14" s="108"/>
      <c r="J14" s="108"/>
      <c r="K14" s="108"/>
      <c r="L14" s="108"/>
    </row>
    <row r="21" spans="1:1" ht="17" x14ac:dyDescent="0.25">
      <c r="A21" s="461" t="s">
        <v>7979</v>
      </c>
    </row>
    <row r="22" spans="1:1" ht="17" x14ac:dyDescent="0.25">
      <c r="A22" s="461" t="s">
        <v>7980</v>
      </c>
    </row>
  </sheetData>
  <pageMargins left="0.7" right="0.7" top="0.75" bottom="0.75" header="0.3" footer="0.3"/>
  <pageSetup orientation="portrait"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tabColor rgb="FFC00000"/>
  </sheetPr>
  <dimension ref="A1:H8"/>
  <sheetViews>
    <sheetView workbookViewId="0">
      <selection activeCell="C9" sqref="C9"/>
    </sheetView>
  </sheetViews>
  <sheetFormatPr baseColWidth="10" defaultColWidth="8.83203125" defaultRowHeight="15" x14ac:dyDescent="0.2"/>
  <cols>
    <col min="1" max="1" width="13.5" customWidth="1"/>
    <col min="2" max="2" width="21.1640625" customWidth="1"/>
    <col min="3" max="3" width="10.6640625" customWidth="1"/>
    <col min="4" max="4" width="10" customWidth="1"/>
  </cols>
  <sheetData>
    <row r="1" spans="1:8" s="58" customFormat="1" ht="16" x14ac:dyDescent="0.2">
      <c r="A1" s="58" t="s">
        <v>7981</v>
      </c>
    </row>
    <row r="2" spans="1:8" s="58" customFormat="1" ht="16" x14ac:dyDescent="0.2">
      <c r="A2" s="58" t="s">
        <v>8005</v>
      </c>
    </row>
    <row r="3" spans="1:8" s="58" customFormat="1" ht="17" thickBot="1" x14ac:dyDescent="0.3">
      <c r="A3" s="18"/>
    </row>
    <row r="4" spans="1:8" s="58" customFormat="1" ht="17" thickBot="1" x14ac:dyDescent="0.3">
      <c r="A4" s="60" t="s">
        <v>168</v>
      </c>
      <c r="B4" s="61" t="s">
        <v>169</v>
      </c>
      <c r="C4" s="10" t="s">
        <v>26</v>
      </c>
      <c r="D4" s="10" t="s">
        <v>3</v>
      </c>
      <c r="E4" s="10" t="s">
        <v>4</v>
      </c>
      <c r="F4" s="10" t="s">
        <v>10</v>
      </c>
      <c r="G4" s="322"/>
    </row>
    <row r="5" spans="1:8" s="72" customFormat="1" ht="16" x14ac:dyDescent="0.25">
      <c r="A5" s="508" t="s">
        <v>7998</v>
      </c>
      <c r="B5" s="185" t="s">
        <v>8006</v>
      </c>
      <c r="C5" s="71">
        <v>40</v>
      </c>
      <c r="D5" s="71">
        <v>40</v>
      </c>
      <c r="E5" s="71">
        <v>80</v>
      </c>
      <c r="F5" s="71">
        <v>10</v>
      </c>
      <c r="G5" s="71"/>
      <c r="H5" s="72" t="s">
        <v>3022</v>
      </c>
    </row>
    <row r="6" spans="1:8" s="3" customFormat="1" ht="16" x14ac:dyDescent="0.25">
      <c r="A6" s="12"/>
      <c r="B6" s="13"/>
      <c r="C6" s="38"/>
      <c r="D6" s="38"/>
      <c r="E6" s="38"/>
      <c r="F6" s="38"/>
      <c r="G6" s="108"/>
    </row>
    <row r="7" spans="1:8" s="3" customFormat="1" ht="16" x14ac:dyDescent="0.25">
      <c r="A7" s="12"/>
      <c r="B7" s="13"/>
      <c r="C7" s="38"/>
      <c r="D7" s="108"/>
      <c r="E7" s="38"/>
      <c r="F7" s="108"/>
      <c r="G7" s="108"/>
    </row>
    <row r="8" spans="1:8" s="3" customFormat="1" ht="16" x14ac:dyDescent="0.25">
      <c r="A8" s="12"/>
      <c r="B8" s="13"/>
      <c r="C8" s="38"/>
      <c r="D8" s="38"/>
      <c r="E8" s="108"/>
      <c r="F8" s="108"/>
      <c r="G8" s="108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tabColor rgb="FFC00000"/>
  </sheetPr>
  <dimension ref="A1:M17"/>
  <sheetViews>
    <sheetView workbookViewId="0">
      <selection activeCell="A14" sqref="A14:B14"/>
    </sheetView>
  </sheetViews>
  <sheetFormatPr baseColWidth="10" defaultColWidth="9" defaultRowHeight="16" x14ac:dyDescent="0.25"/>
  <cols>
    <col min="1" max="1" width="14.33203125" style="2" customWidth="1"/>
    <col min="2" max="2" width="21.1640625" style="2" customWidth="1"/>
    <col min="3" max="3" width="9.83203125" style="2" customWidth="1"/>
    <col min="4" max="7" width="9.33203125" style="2" customWidth="1"/>
    <col min="8" max="8" width="9.83203125" style="2" customWidth="1"/>
    <col min="9" max="11" width="9.33203125" style="2" customWidth="1"/>
    <col min="12" max="12" width="9.1640625" style="2" customWidth="1"/>
    <col min="13" max="16384" width="9" style="2"/>
  </cols>
  <sheetData>
    <row r="1" spans="1:13" s="1" customFormat="1" x14ac:dyDescent="0.25">
      <c r="A1" s="1" t="s">
        <v>23</v>
      </c>
    </row>
    <row r="2" spans="1:13" s="1" customFormat="1" x14ac:dyDescent="0.25"/>
    <row r="3" spans="1:13" s="1" customFormat="1" x14ac:dyDescent="0.25">
      <c r="A3" s="1" t="s">
        <v>5951</v>
      </c>
      <c r="C3" s="2"/>
    </row>
    <row r="4" spans="1:13" s="1" customFormat="1" x14ac:dyDescent="0.25">
      <c r="A4" s="3" t="s">
        <v>6048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3" s="1" customFormat="1" x14ac:dyDescent="0.25">
      <c r="A5" s="3" t="s">
        <v>5952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3" s="1" customFormat="1" x14ac:dyDescent="0.25">
      <c r="A6" s="3" t="s">
        <v>2876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spans="1:13" s="1" customFormat="1" ht="17" thickBot="1" x14ac:dyDescent="0.3">
      <c r="A7" s="3"/>
      <c r="B7" s="3"/>
      <c r="C7" s="320"/>
      <c r="D7" s="320"/>
      <c r="E7" s="320"/>
      <c r="F7" s="320"/>
      <c r="G7" s="320"/>
      <c r="H7" s="320"/>
      <c r="I7" s="320"/>
      <c r="J7" s="320"/>
      <c r="K7" s="320"/>
      <c r="L7" s="320"/>
    </row>
    <row r="8" spans="1:13" ht="17" thickBot="1" x14ac:dyDescent="0.3">
      <c r="A8" s="209" t="s">
        <v>0</v>
      </c>
      <c r="B8" s="209" t="s">
        <v>1</v>
      </c>
      <c r="C8" s="209" t="s">
        <v>10</v>
      </c>
      <c r="D8" s="209" t="s">
        <v>3</v>
      </c>
      <c r="E8" s="209" t="s">
        <v>27</v>
      </c>
      <c r="F8" s="209" t="s">
        <v>4</v>
      </c>
      <c r="G8" s="209" t="s">
        <v>2</v>
      </c>
      <c r="H8" s="209" t="s">
        <v>29</v>
      </c>
      <c r="I8" s="209" t="s">
        <v>31</v>
      </c>
      <c r="J8" s="209" t="s">
        <v>28</v>
      </c>
      <c r="K8" s="209" t="s">
        <v>365</v>
      </c>
      <c r="L8" s="209"/>
    </row>
    <row r="9" spans="1:13" s="49" customFormat="1" x14ac:dyDescent="0.25">
      <c r="A9" s="699" t="s">
        <v>5953</v>
      </c>
      <c r="B9" s="432" t="s">
        <v>5954</v>
      </c>
      <c r="C9" s="185">
        <v>35</v>
      </c>
      <c r="D9" s="185">
        <v>84</v>
      </c>
      <c r="E9" s="185">
        <v>84</v>
      </c>
      <c r="F9" s="185">
        <v>84</v>
      </c>
      <c r="G9" s="185">
        <v>42</v>
      </c>
      <c r="H9" s="185">
        <v>50</v>
      </c>
      <c r="I9" s="185">
        <v>150</v>
      </c>
      <c r="J9" s="185">
        <v>14</v>
      </c>
      <c r="K9" s="185">
        <v>100</v>
      </c>
      <c r="L9" s="185"/>
      <c r="M9" s="49" t="s">
        <v>2882</v>
      </c>
    </row>
    <row r="10" spans="1:13" s="49" customFormat="1" x14ac:dyDescent="0.25">
      <c r="A10" s="699" t="s">
        <v>6042</v>
      </c>
      <c r="B10" s="432" t="s">
        <v>6043</v>
      </c>
      <c r="C10" s="185">
        <v>50</v>
      </c>
      <c r="D10" s="185">
        <v>53</v>
      </c>
      <c r="E10" s="185"/>
      <c r="F10" s="185">
        <v>110</v>
      </c>
      <c r="G10" s="185">
        <v>53</v>
      </c>
      <c r="H10" s="185">
        <v>100</v>
      </c>
      <c r="I10" s="185">
        <v>150</v>
      </c>
      <c r="J10" s="185">
        <v>16</v>
      </c>
      <c r="K10" s="185">
        <v>450</v>
      </c>
      <c r="L10" s="185"/>
      <c r="M10" s="49" t="s">
        <v>2882</v>
      </c>
    </row>
    <row r="11" spans="1:13" s="1" customFormat="1" x14ac:dyDescent="0.25">
      <c r="A11" s="250" t="s">
        <v>6042</v>
      </c>
      <c r="B11" s="115" t="s">
        <v>6047</v>
      </c>
      <c r="C11" s="43"/>
      <c r="D11" s="43"/>
      <c r="E11" s="43"/>
      <c r="F11" s="43"/>
      <c r="G11" s="43">
        <v>24</v>
      </c>
      <c r="H11" s="43"/>
      <c r="I11" s="43">
        <v>50</v>
      </c>
      <c r="J11" s="43"/>
      <c r="K11" s="43">
        <v>50</v>
      </c>
      <c r="L11" s="43"/>
    </row>
    <row r="12" spans="1:13" s="1" customFormat="1" x14ac:dyDescent="0.25">
      <c r="A12" s="250" t="s">
        <v>6042</v>
      </c>
      <c r="B12" s="115" t="s">
        <v>63</v>
      </c>
      <c r="C12" s="43"/>
      <c r="D12" s="43"/>
      <c r="E12" s="43"/>
      <c r="F12" s="43"/>
      <c r="G12" s="43">
        <v>-25</v>
      </c>
      <c r="H12" s="43"/>
      <c r="I12" s="43">
        <v>-4</v>
      </c>
      <c r="J12" s="43"/>
      <c r="K12" s="43">
        <v>-94</v>
      </c>
      <c r="L12" s="43"/>
    </row>
    <row r="13" spans="1:13" x14ac:dyDescent="0.25">
      <c r="A13" s="250" t="s">
        <v>6064</v>
      </c>
      <c r="B13" s="115" t="s">
        <v>6084</v>
      </c>
      <c r="C13" s="13"/>
      <c r="D13" s="13"/>
      <c r="E13" s="13"/>
      <c r="F13" s="13"/>
      <c r="G13" s="43">
        <v>14</v>
      </c>
      <c r="H13" s="13"/>
      <c r="I13" s="13"/>
      <c r="J13" s="13"/>
      <c r="K13" s="13"/>
      <c r="L13" s="13"/>
      <c r="M13" s="49" t="s">
        <v>2882</v>
      </c>
    </row>
    <row r="14" spans="1:13" s="49" customFormat="1" x14ac:dyDescent="0.25">
      <c r="A14" s="699">
        <v>45050</v>
      </c>
      <c r="B14" s="185" t="s">
        <v>6498</v>
      </c>
      <c r="C14" s="185">
        <v>91</v>
      </c>
      <c r="D14" s="185">
        <v>208</v>
      </c>
      <c r="E14" s="185">
        <v>34</v>
      </c>
      <c r="F14" s="185">
        <v>224</v>
      </c>
      <c r="G14" s="185">
        <v>112</v>
      </c>
      <c r="H14" s="185">
        <v>150</v>
      </c>
      <c r="I14" s="185">
        <v>50</v>
      </c>
      <c r="J14" s="185"/>
      <c r="K14" s="185">
        <v>250</v>
      </c>
      <c r="L14" s="185"/>
    </row>
    <row r="15" spans="1:13" x14ac:dyDescent="0.25">
      <c r="A15" s="250"/>
      <c r="B15" s="115"/>
      <c r="C15" s="13"/>
      <c r="D15" s="13"/>
      <c r="E15" s="13"/>
      <c r="F15" s="13"/>
      <c r="G15" s="43"/>
      <c r="H15" s="13"/>
      <c r="I15" s="13"/>
      <c r="J15" s="13"/>
      <c r="K15" s="13"/>
      <c r="L15" s="13"/>
    </row>
    <row r="16" spans="1:13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</row>
    <row r="17" spans="1:12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tabColor rgb="FFFFFF00"/>
  </sheetPr>
  <dimension ref="A1:G14"/>
  <sheetViews>
    <sheetView workbookViewId="0">
      <selection activeCell="A10" sqref="A10:B10"/>
    </sheetView>
  </sheetViews>
  <sheetFormatPr baseColWidth="10" defaultColWidth="8.83203125" defaultRowHeight="16" x14ac:dyDescent="0.2"/>
  <cols>
    <col min="1" max="1" width="13.33203125" style="65" customWidth="1"/>
    <col min="2" max="2" width="20.6640625" style="65" customWidth="1"/>
    <col min="3" max="5" width="14.5" style="65" customWidth="1"/>
    <col min="6" max="6" width="10.5" style="65" customWidth="1"/>
    <col min="7" max="240" width="8.83203125" style="65"/>
    <col min="241" max="241" width="11" style="65" customWidth="1"/>
    <col min="242" max="242" width="18.33203125" style="65" customWidth="1"/>
    <col min="243" max="244" width="8.1640625" style="65" customWidth="1"/>
    <col min="245" max="245" width="8.6640625" style="65" customWidth="1"/>
    <col min="246" max="246" width="8.1640625" style="65" customWidth="1"/>
    <col min="247" max="247" width="7.83203125" style="65" customWidth="1"/>
    <col min="248" max="248" width="7.5" style="65" customWidth="1"/>
    <col min="249" max="496" width="8.83203125" style="65"/>
    <col min="497" max="497" width="11" style="65" customWidth="1"/>
    <col min="498" max="498" width="18.33203125" style="65" customWidth="1"/>
    <col min="499" max="500" width="8.1640625" style="65" customWidth="1"/>
    <col min="501" max="501" width="8.6640625" style="65" customWidth="1"/>
    <col min="502" max="502" width="8.1640625" style="65" customWidth="1"/>
    <col min="503" max="503" width="7.83203125" style="65" customWidth="1"/>
    <col min="504" max="504" width="7.5" style="65" customWidth="1"/>
    <col min="505" max="752" width="8.83203125" style="65"/>
    <col min="753" max="753" width="11" style="65" customWidth="1"/>
    <col min="754" max="754" width="18.33203125" style="65" customWidth="1"/>
    <col min="755" max="756" width="8.1640625" style="65" customWidth="1"/>
    <col min="757" max="757" width="8.6640625" style="65" customWidth="1"/>
    <col min="758" max="758" width="8.1640625" style="65" customWidth="1"/>
    <col min="759" max="759" width="7.83203125" style="65" customWidth="1"/>
    <col min="760" max="760" width="7.5" style="65" customWidth="1"/>
    <col min="761" max="1008" width="8.83203125" style="65"/>
    <col min="1009" max="1009" width="11" style="65" customWidth="1"/>
    <col min="1010" max="1010" width="18.33203125" style="65" customWidth="1"/>
    <col min="1011" max="1012" width="8.1640625" style="65" customWidth="1"/>
    <col min="1013" max="1013" width="8.6640625" style="65" customWidth="1"/>
    <col min="1014" max="1014" width="8.1640625" style="65" customWidth="1"/>
    <col min="1015" max="1015" width="7.83203125" style="65" customWidth="1"/>
    <col min="1016" max="1016" width="7.5" style="65" customWidth="1"/>
    <col min="1017" max="1264" width="8.83203125" style="65"/>
    <col min="1265" max="1265" width="11" style="65" customWidth="1"/>
    <col min="1266" max="1266" width="18.33203125" style="65" customWidth="1"/>
    <col min="1267" max="1268" width="8.1640625" style="65" customWidth="1"/>
    <col min="1269" max="1269" width="8.6640625" style="65" customWidth="1"/>
    <col min="1270" max="1270" width="8.1640625" style="65" customWidth="1"/>
    <col min="1271" max="1271" width="7.83203125" style="65" customWidth="1"/>
    <col min="1272" max="1272" width="7.5" style="65" customWidth="1"/>
    <col min="1273" max="1520" width="8.83203125" style="65"/>
    <col min="1521" max="1521" width="11" style="65" customWidth="1"/>
    <col min="1522" max="1522" width="18.33203125" style="65" customWidth="1"/>
    <col min="1523" max="1524" width="8.1640625" style="65" customWidth="1"/>
    <col min="1525" max="1525" width="8.6640625" style="65" customWidth="1"/>
    <col min="1526" max="1526" width="8.1640625" style="65" customWidth="1"/>
    <col min="1527" max="1527" width="7.83203125" style="65" customWidth="1"/>
    <col min="1528" max="1528" width="7.5" style="65" customWidth="1"/>
    <col min="1529" max="1776" width="8.83203125" style="65"/>
    <col min="1777" max="1777" width="11" style="65" customWidth="1"/>
    <col min="1778" max="1778" width="18.33203125" style="65" customWidth="1"/>
    <col min="1779" max="1780" width="8.1640625" style="65" customWidth="1"/>
    <col min="1781" max="1781" width="8.6640625" style="65" customWidth="1"/>
    <col min="1782" max="1782" width="8.1640625" style="65" customWidth="1"/>
    <col min="1783" max="1783" width="7.83203125" style="65" customWidth="1"/>
    <col min="1784" max="1784" width="7.5" style="65" customWidth="1"/>
    <col min="1785" max="2032" width="8.83203125" style="65"/>
    <col min="2033" max="2033" width="11" style="65" customWidth="1"/>
    <col min="2034" max="2034" width="18.33203125" style="65" customWidth="1"/>
    <col min="2035" max="2036" width="8.1640625" style="65" customWidth="1"/>
    <col min="2037" max="2037" width="8.6640625" style="65" customWidth="1"/>
    <col min="2038" max="2038" width="8.1640625" style="65" customWidth="1"/>
    <col min="2039" max="2039" width="7.83203125" style="65" customWidth="1"/>
    <col min="2040" max="2040" width="7.5" style="65" customWidth="1"/>
    <col min="2041" max="2288" width="8.83203125" style="65"/>
    <col min="2289" max="2289" width="11" style="65" customWidth="1"/>
    <col min="2290" max="2290" width="18.33203125" style="65" customWidth="1"/>
    <col min="2291" max="2292" width="8.1640625" style="65" customWidth="1"/>
    <col min="2293" max="2293" width="8.6640625" style="65" customWidth="1"/>
    <col min="2294" max="2294" width="8.1640625" style="65" customWidth="1"/>
    <col min="2295" max="2295" width="7.83203125" style="65" customWidth="1"/>
    <col min="2296" max="2296" width="7.5" style="65" customWidth="1"/>
    <col min="2297" max="2544" width="8.83203125" style="65"/>
    <col min="2545" max="2545" width="11" style="65" customWidth="1"/>
    <col min="2546" max="2546" width="18.33203125" style="65" customWidth="1"/>
    <col min="2547" max="2548" width="8.1640625" style="65" customWidth="1"/>
    <col min="2549" max="2549" width="8.6640625" style="65" customWidth="1"/>
    <col min="2550" max="2550" width="8.1640625" style="65" customWidth="1"/>
    <col min="2551" max="2551" width="7.83203125" style="65" customWidth="1"/>
    <col min="2552" max="2552" width="7.5" style="65" customWidth="1"/>
    <col min="2553" max="2800" width="8.83203125" style="65"/>
    <col min="2801" max="2801" width="11" style="65" customWidth="1"/>
    <col min="2802" max="2802" width="18.33203125" style="65" customWidth="1"/>
    <col min="2803" max="2804" width="8.1640625" style="65" customWidth="1"/>
    <col min="2805" max="2805" width="8.6640625" style="65" customWidth="1"/>
    <col min="2806" max="2806" width="8.1640625" style="65" customWidth="1"/>
    <col min="2807" max="2807" width="7.83203125" style="65" customWidth="1"/>
    <col min="2808" max="2808" width="7.5" style="65" customWidth="1"/>
    <col min="2809" max="3056" width="8.83203125" style="65"/>
    <col min="3057" max="3057" width="11" style="65" customWidth="1"/>
    <col min="3058" max="3058" width="18.33203125" style="65" customWidth="1"/>
    <col min="3059" max="3060" width="8.1640625" style="65" customWidth="1"/>
    <col min="3061" max="3061" width="8.6640625" style="65" customWidth="1"/>
    <col min="3062" max="3062" width="8.1640625" style="65" customWidth="1"/>
    <col min="3063" max="3063" width="7.83203125" style="65" customWidth="1"/>
    <col min="3064" max="3064" width="7.5" style="65" customWidth="1"/>
    <col min="3065" max="3312" width="8.83203125" style="65"/>
    <col min="3313" max="3313" width="11" style="65" customWidth="1"/>
    <col min="3314" max="3314" width="18.33203125" style="65" customWidth="1"/>
    <col min="3315" max="3316" width="8.1640625" style="65" customWidth="1"/>
    <col min="3317" max="3317" width="8.6640625" style="65" customWidth="1"/>
    <col min="3318" max="3318" width="8.1640625" style="65" customWidth="1"/>
    <col min="3319" max="3319" width="7.83203125" style="65" customWidth="1"/>
    <col min="3320" max="3320" width="7.5" style="65" customWidth="1"/>
    <col min="3321" max="3568" width="8.83203125" style="65"/>
    <col min="3569" max="3569" width="11" style="65" customWidth="1"/>
    <col min="3570" max="3570" width="18.33203125" style="65" customWidth="1"/>
    <col min="3571" max="3572" width="8.1640625" style="65" customWidth="1"/>
    <col min="3573" max="3573" width="8.6640625" style="65" customWidth="1"/>
    <col min="3574" max="3574" width="8.1640625" style="65" customWidth="1"/>
    <col min="3575" max="3575" width="7.83203125" style="65" customWidth="1"/>
    <col min="3576" max="3576" width="7.5" style="65" customWidth="1"/>
    <col min="3577" max="3824" width="8.83203125" style="65"/>
    <col min="3825" max="3825" width="11" style="65" customWidth="1"/>
    <col min="3826" max="3826" width="18.33203125" style="65" customWidth="1"/>
    <col min="3827" max="3828" width="8.1640625" style="65" customWidth="1"/>
    <col min="3829" max="3829" width="8.6640625" style="65" customWidth="1"/>
    <col min="3830" max="3830" width="8.1640625" style="65" customWidth="1"/>
    <col min="3831" max="3831" width="7.83203125" style="65" customWidth="1"/>
    <col min="3832" max="3832" width="7.5" style="65" customWidth="1"/>
    <col min="3833" max="4080" width="8.83203125" style="65"/>
    <col min="4081" max="4081" width="11" style="65" customWidth="1"/>
    <col min="4082" max="4082" width="18.33203125" style="65" customWidth="1"/>
    <col min="4083" max="4084" width="8.1640625" style="65" customWidth="1"/>
    <col min="4085" max="4085" width="8.6640625" style="65" customWidth="1"/>
    <col min="4086" max="4086" width="8.1640625" style="65" customWidth="1"/>
    <col min="4087" max="4087" width="7.83203125" style="65" customWidth="1"/>
    <col min="4088" max="4088" width="7.5" style="65" customWidth="1"/>
    <col min="4089" max="4336" width="8.83203125" style="65"/>
    <col min="4337" max="4337" width="11" style="65" customWidth="1"/>
    <col min="4338" max="4338" width="18.33203125" style="65" customWidth="1"/>
    <col min="4339" max="4340" width="8.1640625" style="65" customWidth="1"/>
    <col min="4341" max="4341" width="8.6640625" style="65" customWidth="1"/>
    <col min="4342" max="4342" width="8.1640625" style="65" customWidth="1"/>
    <col min="4343" max="4343" width="7.83203125" style="65" customWidth="1"/>
    <col min="4344" max="4344" width="7.5" style="65" customWidth="1"/>
    <col min="4345" max="4592" width="8.83203125" style="65"/>
    <col min="4593" max="4593" width="11" style="65" customWidth="1"/>
    <col min="4594" max="4594" width="18.33203125" style="65" customWidth="1"/>
    <col min="4595" max="4596" width="8.1640625" style="65" customWidth="1"/>
    <col min="4597" max="4597" width="8.6640625" style="65" customWidth="1"/>
    <col min="4598" max="4598" width="8.1640625" style="65" customWidth="1"/>
    <col min="4599" max="4599" width="7.83203125" style="65" customWidth="1"/>
    <col min="4600" max="4600" width="7.5" style="65" customWidth="1"/>
    <col min="4601" max="4848" width="8.83203125" style="65"/>
    <col min="4849" max="4849" width="11" style="65" customWidth="1"/>
    <col min="4850" max="4850" width="18.33203125" style="65" customWidth="1"/>
    <col min="4851" max="4852" width="8.1640625" style="65" customWidth="1"/>
    <col min="4853" max="4853" width="8.6640625" style="65" customWidth="1"/>
    <col min="4854" max="4854" width="8.1640625" style="65" customWidth="1"/>
    <col min="4855" max="4855" width="7.83203125" style="65" customWidth="1"/>
    <col min="4856" max="4856" width="7.5" style="65" customWidth="1"/>
    <col min="4857" max="5104" width="8.83203125" style="65"/>
    <col min="5105" max="5105" width="11" style="65" customWidth="1"/>
    <col min="5106" max="5106" width="18.33203125" style="65" customWidth="1"/>
    <col min="5107" max="5108" width="8.1640625" style="65" customWidth="1"/>
    <col min="5109" max="5109" width="8.6640625" style="65" customWidth="1"/>
    <col min="5110" max="5110" width="8.1640625" style="65" customWidth="1"/>
    <col min="5111" max="5111" width="7.83203125" style="65" customWidth="1"/>
    <col min="5112" max="5112" width="7.5" style="65" customWidth="1"/>
    <col min="5113" max="5360" width="8.83203125" style="65"/>
    <col min="5361" max="5361" width="11" style="65" customWidth="1"/>
    <col min="5362" max="5362" width="18.33203125" style="65" customWidth="1"/>
    <col min="5363" max="5364" width="8.1640625" style="65" customWidth="1"/>
    <col min="5365" max="5365" width="8.6640625" style="65" customWidth="1"/>
    <col min="5366" max="5366" width="8.1640625" style="65" customWidth="1"/>
    <col min="5367" max="5367" width="7.83203125" style="65" customWidth="1"/>
    <col min="5368" max="5368" width="7.5" style="65" customWidth="1"/>
    <col min="5369" max="5616" width="8.83203125" style="65"/>
    <col min="5617" max="5617" width="11" style="65" customWidth="1"/>
    <col min="5618" max="5618" width="18.33203125" style="65" customWidth="1"/>
    <col min="5619" max="5620" width="8.1640625" style="65" customWidth="1"/>
    <col min="5621" max="5621" width="8.6640625" style="65" customWidth="1"/>
    <col min="5622" max="5622" width="8.1640625" style="65" customWidth="1"/>
    <col min="5623" max="5623" width="7.83203125" style="65" customWidth="1"/>
    <col min="5624" max="5624" width="7.5" style="65" customWidth="1"/>
    <col min="5625" max="5872" width="8.83203125" style="65"/>
    <col min="5873" max="5873" width="11" style="65" customWidth="1"/>
    <col min="5874" max="5874" width="18.33203125" style="65" customWidth="1"/>
    <col min="5875" max="5876" width="8.1640625" style="65" customWidth="1"/>
    <col min="5877" max="5877" width="8.6640625" style="65" customWidth="1"/>
    <col min="5878" max="5878" width="8.1640625" style="65" customWidth="1"/>
    <col min="5879" max="5879" width="7.83203125" style="65" customWidth="1"/>
    <col min="5880" max="5880" width="7.5" style="65" customWidth="1"/>
    <col min="5881" max="6128" width="8.83203125" style="65"/>
    <col min="6129" max="6129" width="11" style="65" customWidth="1"/>
    <col min="6130" max="6130" width="18.33203125" style="65" customWidth="1"/>
    <col min="6131" max="6132" width="8.1640625" style="65" customWidth="1"/>
    <col min="6133" max="6133" width="8.6640625" style="65" customWidth="1"/>
    <col min="6134" max="6134" width="8.1640625" style="65" customWidth="1"/>
    <col min="6135" max="6135" width="7.83203125" style="65" customWidth="1"/>
    <col min="6136" max="6136" width="7.5" style="65" customWidth="1"/>
    <col min="6137" max="6384" width="8.83203125" style="65"/>
    <col min="6385" max="6385" width="11" style="65" customWidth="1"/>
    <col min="6386" max="6386" width="18.33203125" style="65" customWidth="1"/>
    <col min="6387" max="6388" width="8.1640625" style="65" customWidth="1"/>
    <col min="6389" max="6389" width="8.6640625" style="65" customWidth="1"/>
    <col min="6390" max="6390" width="8.1640625" style="65" customWidth="1"/>
    <col min="6391" max="6391" width="7.83203125" style="65" customWidth="1"/>
    <col min="6392" max="6392" width="7.5" style="65" customWidth="1"/>
    <col min="6393" max="6640" width="8.83203125" style="65"/>
    <col min="6641" max="6641" width="11" style="65" customWidth="1"/>
    <col min="6642" max="6642" width="18.33203125" style="65" customWidth="1"/>
    <col min="6643" max="6644" width="8.1640625" style="65" customWidth="1"/>
    <col min="6645" max="6645" width="8.6640625" style="65" customWidth="1"/>
    <col min="6646" max="6646" width="8.1640625" style="65" customWidth="1"/>
    <col min="6647" max="6647" width="7.83203125" style="65" customWidth="1"/>
    <col min="6648" max="6648" width="7.5" style="65" customWidth="1"/>
    <col min="6649" max="6896" width="8.83203125" style="65"/>
    <col min="6897" max="6897" width="11" style="65" customWidth="1"/>
    <col min="6898" max="6898" width="18.33203125" style="65" customWidth="1"/>
    <col min="6899" max="6900" width="8.1640625" style="65" customWidth="1"/>
    <col min="6901" max="6901" width="8.6640625" style="65" customWidth="1"/>
    <col min="6902" max="6902" width="8.1640625" style="65" customWidth="1"/>
    <col min="6903" max="6903" width="7.83203125" style="65" customWidth="1"/>
    <col min="6904" max="6904" width="7.5" style="65" customWidth="1"/>
    <col min="6905" max="7152" width="8.83203125" style="65"/>
    <col min="7153" max="7153" width="11" style="65" customWidth="1"/>
    <col min="7154" max="7154" width="18.33203125" style="65" customWidth="1"/>
    <col min="7155" max="7156" width="8.1640625" style="65" customWidth="1"/>
    <col min="7157" max="7157" width="8.6640625" style="65" customWidth="1"/>
    <col min="7158" max="7158" width="8.1640625" style="65" customWidth="1"/>
    <col min="7159" max="7159" width="7.83203125" style="65" customWidth="1"/>
    <col min="7160" max="7160" width="7.5" style="65" customWidth="1"/>
    <col min="7161" max="7408" width="8.83203125" style="65"/>
    <col min="7409" max="7409" width="11" style="65" customWidth="1"/>
    <col min="7410" max="7410" width="18.33203125" style="65" customWidth="1"/>
    <col min="7411" max="7412" width="8.1640625" style="65" customWidth="1"/>
    <col min="7413" max="7413" width="8.6640625" style="65" customWidth="1"/>
    <col min="7414" max="7414" width="8.1640625" style="65" customWidth="1"/>
    <col min="7415" max="7415" width="7.83203125" style="65" customWidth="1"/>
    <col min="7416" max="7416" width="7.5" style="65" customWidth="1"/>
    <col min="7417" max="7664" width="8.83203125" style="65"/>
    <col min="7665" max="7665" width="11" style="65" customWidth="1"/>
    <col min="7666" max="7666" width="18.33203125" style="65" customWidth="1"/>
    <col min="7667" max="7668" width="8.1640625" style="65" customWidth="1"/>
    <col min="7669" max="7669" width="8.6640625" style="65" customWidth="1"/>
    <col min="7670" max="7670" width="8.1640625" style="65" customWidth="1"/>
    <col min="7671" max="7671" width="7.83203125" style="65" customWidth="1"/>
    <col min="7672" max="7672" width="7.5" style="65" customWidth="1"/>
    <col min="7673" max="7920" width="8.83203125" style="65"/>
    <col min="7921" max="7921" width="11" style="65" customWidth="1"/>
    <col min="7922" max="7922" width="18.33203125" style="65" customWidth="1"/>
    <col min="7923" max="7924" width="8.1640625" style="65" customWidth="1"/>
    <col min="7925" max="7925" width="8.6640625" style="65" customWidth="1"/>
    <col min="7926" max="7926" width="8.1640625" style="65" customWidth="1"/>
    <col min="7927" max="7927" width="7.83203125" style="65" customWidth="1"/>
    <col min="7928" max="7928" width="7.5" style="65" customWidth="1"/>
    <col min="7929" max="8176" width="8.83203125" style="65"/>
    <col min="8177" max="8177" width="11" style="65" customWidth="1"/>
    <col min="8178" max="8178" width="18.33203125" style="65" customWidth="1"/>
    <col min="8179" max="8180" width="8.1640625" style="65" customWidth="1"/>
    <col min="8181" max="8181" width="8.6640625" style="65" customWidth="1"/>
    <col min="8182" max="8182" width="8.1640625" style="65" customWidth="1"/>
    <col min="8183" max="8183" width="7.83203125" style="65" customWidth="1"/>
    <col min="8184" max="8184" width="7.5" style="65" customWidth="1"/>
    <col min="8185" max="8432" width="8.83203125" style="65"/>
    <col min="8433" max="8433" width="11" style="65" customWidth="1"/>
    <col min="8434" max="8434" width="18.33203125" style="65" customWidth="1"/>
    <col min="8435" max="8436" width="8.1640625" style="65" customWidth="1"/>
    <col min="8437" max="8437" width="8.6640625" style="65" customWidth="1"/>
    <col min="8438" max="8438" width="8.1640625" style="65" customWidth="1"/>
    <col min="8439" max="8439" width="7.83203125" style="65" customWidth="1"/>
    <col min="8440" max="8440" width="7.5" style="65" customWidth="1"/>
    <col min="8441" max="8688" width="8.83203125" style="65"/>
    <col min="8689" max="8689" width="11" style="65" customWidth="1"/>
    <col min="8690" max="8690" width="18.33203125" style="65" customWidth="1"/>
    <col min="8691" max="8692" width="8.1640625" style="65" customWidth="1"/>
    <col min="8693" max="8693" width="8.6640625" style="65" customWidth="1"/>
    <col min="8694" max="8694" width="8.1640625" style="65" customWidth="1"/>
    <col min="8695" max="8695" width="7.83203125" style="65" customWidth="1"/>
    <col min="8696" max="8696" width="7.5" style="65" customWidth="1"/>
    <col min="8697" max="8944" width="8.83203125" style="65"/>
    <col min="8945" max="8945" width="11" style="65" customWidth="1"/>
    <col min="8946" max="8946" width="18.33203125" style="65" customWidth="1"/>
    <col min="8947" max="8948" width="8.1640625" style="65" customWidth="1"/>
    <col min="8949" max="8949" width="8.6640625" style="65" customWidth="1"/>
    <col min="8950" max="8950" width="8.1640625" style="65" customWidth="1"/>
    <col min="8951" max="8951" width="7.83203125" style="65" customWidth="1"/>
    <col min="8952" max="8952" width="7.5" style="65" customWidth="1"/>
    <col min="8953" max="9200" width="8.83203125" style="65"/>
    <col min="9201" max="9201" width="11" style="65" customWidth="1"/>
    <col min="9202" max="9202" width="18.33203125" style="65" customWidth="1"/>
    <col min="9203" max="9204" width="8.1640625" style="65" customWidth="1"/>
    <col min="9205" max="9205" width="8.6640625" style="65" customWidth="1"/>
    <col min="9206" max="9206" width="8.1640625" style="65" customWidth="1"/>
    <col min="9207" max="9207" width="7.83203125" style="65" customWidth="1"/>
    <col min="9208" max="9208" width="7.5" style="65" customWidth="1"/>
    <col min="9209" max="9456" width="8.83203125" style="65"/>
    <col min="9457" max="9457" width="11" style="65" customWidth="1"/>
    <col min="9458" max="9458" width="18.33203125" style="65" customWidth="1"/>
    <col min="9459" max="9460" width="8.1640625" style="65" customWidth="1"/>
    <col min="9461" max="9461" width="8.6640625" style="65" customWidth="1"/>
    <col min="9462" max="9462" width="8.1640625" style="65" customWidth="1"/>
    <col min="9463" max="9463" width="7.83203125" style="65" customWidth="1"/>
    <col min="9464" max="9464" width="7.5" style="65" customWidth="1"/>
    <col min="9465" max="9712" width="8.83203125" style="65"/>
    <col min="9713" max="9713" width="11" style="65" customWidth="1"/>
    <col min="9714" max="9714" width="18.33203125" style="65" customWidth="1"/>
    <col min="9715" max="9716" width="8.1640625" style="65" customWidth="1"/>
    <col min="9717" max="9717" width="8.6640625" style="65" customWidth="1"/>
    <col min="9718" max="9718" width="8.1640625" style="65" customWidth="1"/>
    <col min="9719" max="9719" width="7.83203125" style="65" customWidth="1"/>
    <col min="9720" max="9720" width="7.5" style="65" customWidth="1"/>
    <col min="9721" max="9968" width="8.83203125" style="65"/>
    <col min="9969" max="9969" width="11" style="65" customWidth="1"/>
    <col min="9970" max="9970" width="18.33203125" style="65" customWidth="1"/>
    <col min="9971" max="9972" width="8.1640625" style="65" customWidth="1"/>
    <col min="9973" max="9973" width="8.6640625" style="65" customWidth="1"/>
    <col min="9974" max="9974" width="8.1640625" style="65" customWidth="1"/>
    <col min="9975" max="9975" width="7.83203125" style="65" customWidth="1"/>
    <col min="9976" max="9976" width="7.5" style="65" customWidth="1"/>
    <col min="9977" max="10224" width="8.83203125" style="65"/>
    <col min="10225" max="10225" width="11" style="65" customWidth="1"/>
    <col min="10226" max="10226" width="18.33203125" style="65" customWidth="1"/>
    <col min="10227" max="10228" width="8.1640625" style="65" customWidth="1"/>
    <col min="10229" max="10229" width="8.6640625" style="65" customWidth="1"/>
    <col min="10230" max="10230" width="8.1640625" style="65" customWidth="1"/>
    <col min="10231" max="10231" width="7.83203125" style="65" customWidth="1"/>
    <col min="10232" max="10232" width="7.5" style="65" customWidth="1"/>
    <col min="10233" max="10480" width="8.83203125" style="65"/>
    <col min="10481" max="10481" width="11" style="65" customWidth="1"/>
    <col min="10482" max="10482" width="18.33203125" style="65" customWidth="1"/>
    <col min="10483" max="10484" width="8.1640625" style="65" customWidth="1"/>
    <col min="10485" max="10485" width="8.6640625" style="65" customWidth="1"/>
    <col min="10486" max="10486" width="8.1640625" style="65" customWidth="1"/>
    <col min="10487" max="10487" width="7.83203125" style="65" customWidth="1"/>
    <col min="10488" max="10488" width="7.5" style="65" customWidth="1"/>
    <col min="10489" max="10736" width="8.83203125" style="65"/>
    <col min="10737" max="10737" width="11" style="65" customWidth="1"/>
    <col min="10738" max="10738" width="18.33203125" style="65" customWidth="1"/>
    <col min="10739" max="10740" width="8.1640625" style="65" customWidth="1"/>
    <col min="10741" max="10741" width="8.6640625" style="65" customWidth="1"/>
    <col min="10742" max="10742" width="8.1640625" style="65" customWidth="1"/>
    <col min="10743" max="10743" width="7.83203125" style="65" customWidth="1"/>
    <col min="10744" max="10744" width="7.5" style="65" customWidth="1"/>
    <col min="10745" max="10992" width="8.83203125" style="65"/>
    <col min="10993" max="10993" width="11" style="65" customWidth="1"/>
    <col min="10994" max="10994" width="18.33203125" style="65" customWidth="1"/>
    <col min="10995" max="10996" width="8.1640625" style="65" customWidth="1"/>
    <col min="10997" max="10997" width="8.6640625" style="65" customWidth="1"/>
    <col min="10998" max="10998" width="8.1640625" style="65" customWidth="1"/>
    <col min="10999" max="10999" width="7.83203125" style="65" customWidth="1"/>
    <col min="11000" max="11000" width="7.5" style="65" customWidth="1"/>
    <col min="11001" max="11248" width="8.83203125" style="65"/>
    <col min="11249" max="11249" width="11" style="65" customWidth="1"/>
    <col min="11250" max="11250" width="18.33203125" style="65" customWidth="1"/>
    <col min="11251" max="11252" width="8.1640625" style="65" customWidth="1"/>
    <col min="11253" max="11253" width="8.6640625" style="65" customWidth="1"/>
    <col min="11254" max="11254" width="8.1640625" style="65" customWidth="1"/>
    <col min="11255" max="11255" width="7.83203125" style="65" customWidth="1"/>
    <col min="11256" max="11256" width="7.5" style="65" customWidth="1"/>
    <col min="11257" max="11504" width="8.83203125" style="65"/>
    <col min="11505" max="11505" width="11" style="65" customWidth="1"/>
    <col min="11506" max="11506" width="18.33203125" style="65" customWidth="1"/>
    <col min="11507" max="11508" width="8.1640625" style="65" customWidth="1"/>
    <col min="11509" max="11509" width="8.6640625" style="65" customWidth="1"/>
    <col min="11510" max="11510" width="8.1640625" style="65" customWidth="1"/>
    <col min="11511" max="11511" width="7.83203125" style="65" customWidth="1"/>
    <col min="11512" max="11512" width="7.5" style="65" customWidth="1"/>
    <col min="11513" max="11760" width="8.83203125" style="65"/>
    <col min="11761" max="11761" width="11" style="65" customWidth="1"/>
    <col min="11762" max="11762" width="18.33203125" style="65" customWidth="1"/>
    <col min="11763" max="11764" width="8.1640625" style="65" customWidth="1"/>
    <col min="11765" max="11765" width="8.6640625" style="65" customWidth="1"/>
    <col min="11766" max="11766" width="8.1640625" style="65" customWidth="1"/>
    <col min="11767" max="11767" width="7.83203125" style="65" customWidth="1"/>
    <col min="11768" max="11768" width="7.5" style="65" customWidth="1"/>
    <col min="11769" max="12016" width="8.83203125" style="65"/>
    <col min="12017" max="12017" width="11" style="65" customWidth="1"/>
    <col min="12018" max="12018" width="18.33203125" style="65" customWidth="1"/>
    <col min="12019" max="12020" width="8.1640625" style="65" customWidth="1"/>
    <col min="12021" max="12021" width="8.6640625" style="65" customWidth="1"/>
    <col min="12022" max="12022" width="8.1640625" style="65" customWidth="1"/>
    <col min="12023" max="12023" width="7.83203125" style="65" customWidth="1"/>
    <col min="12024" max="12024" width="7.5" style="65" customWidth="1"/>
    <col min="12025" max="12272" width="8.83203125" style="65"/>
    <col min="12273" max="12273" width="11" style="65" customWidth="1"/>
    <col min="12274" max="12274" width="18.33203125" style="65" customWidth="1"/>
    <col min="12275" max="12276" width="8.1640625" style="65" customWidth="1"/>
    <col min="12277" max="12277" width="8.6640625" style="65" customWidth="1"/>
    <col min="12278" max="12278" width="8.1640625" style="65" customWidth="1"/>
    <col min="12279" max="12279" width="7.83203125" style="65" customWidth="1"/>
    <col min="12280" max="12280" width="7.5" style="65" customWidth="1"/>
    <col min="12281" max="12528" width="8.83203125" style="65"/>
    <col min="12529" max="12529" width="11" style="65" customWidth="1"/>
    <col min="12530" max="12530" width="18.33203125" style="65" customWidth="1"/>
    <col min="12531" max="12532" width="8.1640625" style="65" customWidth="1"/>
    <col min="12533" max="12533" width="8.6640625" style="65" customWidth="1"/>
    <col min="12534" max="12534" width="8.1640625" style="65" customWidth="1"/>
    <col min="12535" max="12535" width="7.83203125" style="65" customWidth="1"/>
    <col min="12536" max="12536" width="7.5" style="65" customWidth="1"/>
    <col min="12537" max="12784" width="8.83203125" style="65"/>
    <col min="12785" max="12785" width="11" style="65" customWidth="1"/>
    <col min="12786" max="12786" width="18.33203125" style="65" customWidth="1"/>
    <col min="12787" max="12788" width="8.1640625" style="65" customWidth="1"/>
    <col min="12789" max="12789" width="8.6640625" style="65" customWidth="1"/>
    <col min="12790" max="12790" width="8.1640625" style="65" customWidth="1"/>
    <col min="12791" max="12791" width="7.83203125" style="65" customWidth="1"/>
    <col min="12792" max="12792" width="7.5" style="65" customWidth="1"/>
    <col min="12793" max="13040" width="8.83203125" style="65"/>
    <col min="13041" max="13041" width="11" style="65" customWidth="1"/>
    <col min="13042" max="13042" width="18.33203125" style="65" customWidth="1"/>
    <col min="13043" max="13044" width="8.1640625" style="65" customWidth="1"/>
    <col min="13045" max="13045" width="8.6640625" style="65" customWidth="1"/>
    <col min="13046" max="13046" width="8.1640625" style="65" customWidth="1"/>
    <col min="13047" max="13047" width="7.83203125" style="65" customWidth="1"/>
    <col min="13048" max="13048" width="7.5" style="65" customWidth="1"/>
    <col min="13049" max="13296" width="8.83203125" style="65"/>
    <col min="13297" max="13297" width="11" style="65" customWidth="1"/>
    <col min="13298" max="13298" width="18.33203125" style="65" customWidth="1"/>
    <col min="13299" max="13300" width="8.1640625" style="65" customWidth="1"/>
    <col min="13301" max="13301" width="8.6640625" style="65" customWidth="1"/>
    <col min="13302" max="13302" width="8.1640625" style="65" customWidth="1"/>
    <col min="13303" max="13303" width="7.83203125" style="65" customWidth="1"/>
    <col min="13304" max="13304" width="7.5" style="65" customWidth="1"/>
    <col min="13305" max="13552" width="8.83203125" style="65"/>
    <col min="13553" max="13553" width="11" style="65" customWidth="1"/>
    <col min="13554" max="13554" width="18.33203125" style="65" customWidth="1"/>
    <col min="13555" max="13556" width="8.1640625" style="65" customWidth="1"/>
    <col min="13557" max="13557" width="8.6640625" style="65" customWidth="1"/>
    <col min="13558" max="13558" width="8.1640625" style="65" customWidth="1"/>
    <col min="13559" max="13559" width="7.83203125" style="65" customWidth="1"/>
    <col min="13560" max="13560" width="7.5" style="65" customWidth="1"/>
    <col min="13561" max="13808" width="8.83203125" style="65"/>
    <col min="13809" max="13809" width="11" style="65" customWidth="1"/>
    <col min="13810" max="13810" width="18.33203125" style="65" customWidth="1"/>
    <col min="13811" max="13812" width="8.1640625" style="65" customWidth="1"/>
    <col min="13813" max="13813" width="8.6640625" style="65" customWidth="1"/>
    <col min="13814" max="13814" width="8.1640625" style="65" customWidth="1"/>
    <col min="13815" max="13815" width="7.83203125" style="65" customWidth="1"/>
    <col min="13816" max="13816" width="7.5" style="65" customWidth="1"/>
    <col min="13817" max="14064" width="8.83203125" style="65"/>
    <col min="14065" max="14065" width="11" style="65" customWidth="1"/>
    <col min="14066" max="14066" width="18.33203125" style="65" customWidth="1"/>
    <col min="14067" max="14068" width="8.1640625" style="65" customWidth="1"/>
    <col min="14069" max="14069" width="8.6640625" style="65" customWidth="1"/>
    <col min="14070" max="14070" width="8.1640625" style="65" customWidth="1"/>
    <col min="14071" max="14071" width="7.83203125" style="65" customWidth="1"/>
    <col min="14072" max="14072" width="7.5" style="65" customWidth="1"/>
    <col min="14073" max="14320" width="8.83203125" style="65"/>
    <col min="14321" max="14321" width="11" style="65" customWidth="1"/>
    <col min="14322" max="14322" width="18.33203125" style="65" customWidth="1"/>
    <col min="14323" max="14324" width="8.1640625" style="65" customWidth="1"/>
    <col min="14325" max="14325" width="8.6640625" style="65" customWidth="1"/>
    <col min="14326" max="14326" width="8.1640625" style="65" customWidth="1"/>
    <col min="14327" max="14327" width="7.83203125" style="65" customWidth="1"/>
    <col min="14328" max="14328" width="7.5" style="65" customWidth="1"/>
    <col min="14329" max="14576" width="8.83203125" style="65"/>
    <col min="14577" max="14577" width="11" style="65" customWidth="1"/>
    <col min="14578" max="14578" width="18.33203125" style="65" customWidth="1"/>
    <col min="14579" max="14580" width="8.1640625" style="65" customWidth="1"/>
    <col min="14581" max="14581" width="8.6640625" style="65" customWidth="1"/>
    <col min="14582" max="14582" width="8.1640625" style="65" customWidth="1"/>
    <col min="14583" max="14583" width="7.83203125" style="65" customWidth="1"/>
    <col min="14584" max="14584" width="7.5" style="65" customWidth="1"/>
    <col min="14585" max="14832" width="8.83203125" style="65"/>
    <col min="14833" max="14833" width="11" style="65" customWidth="1"/>
    <col min="14834" max="14834" width="18.33203125" style="65" customWidth="1"/>
    <col min="14835" max="14836" width="8.1640625" style="65" customWidth="1"/>
    <col min="14837" max="14837" width="8.6640625" style="65" customWidth="1"/>
    <col min="14838" max="14838" width="8.1640625" style="65" customWidth="1"/>
    <col min="14839" max="14839" width="7.83203125" style="65" customWidth="1"/>
    <col min="14840" max="14840" width="7.5" style="65" customWidth="1"/>
    <col min="14841" max="15088" width="8.83203125" style="65"/>
    <col min="15089" max="15089" width="11" style="65" customWidth="1"/>
    <col min="15090" max="15090" width="18.33203125" style="65" customWidth="1"/>
    <col min="15091" max="15092" width="8.1640625" style="65" customWidth="1"/>
    <col min="15093" max="15093" width="8.6640625" style="65" customWidth="1"/>
    <col min="15094" max="15094" width="8.1640625" style="65" customWidth="1"/>
    <col min="15095" max="15095" width="7.83203125" style="65" customWidth="1"/>
    <col min="15096" max="15096" width="7.5" style="65" customWidth="1"/>
    <col min="15097" max="15344" width="8.83203125" style="65"/>
    <col min="15345" max="15345" width="11" style="65" customWidth="1"/>
    <col min="15346" max="15346" width="18.33203125" style="65" customWidth="1"/>
    <col min="15347" max="15348" width="8.1640625" style="65" customWidth="1"/>
    <col min="15349" max="15349" width="8.6640625" style="65" customWidth="1"/>
    <col min="15350" max="15350" width="8.1640625" style="65" customWidth="1"/>
    <col min="15351" max="15351" width="7.83203125" style="65" customWidth="1"/>
    <col min="15352" max="15352" width="7.5" style="65" customWidth="1"/>
    <col min="15353" max="15600" width="8.83203125" style="65"/>
    <col min="15601" max="15601" width="11" style="65" customWidth="1"/>
    <col min="15602" max="15602" width="18.33203125" style="65" customWidth="1"/>
    <col min="15603" max="15604" width="8.1640625" style="65" customWidth="1"/>
    <col min="15605" max="15605" width="8.6640625" style="65" customWidth="1"/>
    <col min="15606" max="15606" width="8.1640625" style="65" customWidth="1"/>
    <col min="15607" max="15607" width="7.83203125" style="65" customWidth="1"/>
    <col min="15608" max="15608" width="7.5" style="65" customWidth="1"/>
    <col min="15609" max="15856" width="8.83203125" style="65"/>
    <col min="15857" max="15857" width="11" style="65" customWidth="1"/>
    <col min="15858" max="15858" width="18.33203125" style="65" customWidth="1"/>
    <col min="15859" max="15860" width="8.1640625" style="65" customWidth="1"/>
    <col min="15861" max="15861" width="8.6640625" style="65" customWidth="1"/>
    <col min="15862" max="15862" width="8.1640625" style="65" customWidth="1"/>
    <col min="15863" max="15863" width="7.83203125" style="65" customWidth="1"/>
    <col min="15864" max="15864" width="7.5" style="65" customWidth="1"/>
    <col min="15865" max="16112" width="8.83203125" style="65"/>
    <col min="16113" max="16113" width="11" style="65" customWidth="1"/>
    <col min="16114" max="16114" width="18.33203125" style="65" customWidth="1"/>
    <col min="16115" max="16116" width="8.1640625" style="65" customWidth="1"/>
    <col min="16117" max="16117" width="8.6640625" style="65" customWidth="1"/>
    <col min="16118" max="16118" width="8.1640625" style="65" customWidth="1"/>
    <col min="16119" max="16119" width="7.83203125" style="65" customWidth="1"/>
    <col min="16120" max="16120" width="7.5" style="65" customWidth="1"/>
    <col min="16121" max="16384" width="8.83203125" style="65"/>
  </cols>
  <sheetData>
    <row r="1" spans="1:7" s="58" customFormat="1" x14ac:dyDescent="0.2">
      <c r="A1" s="58" t="s">
        <v>160</v>
      </c>
    </row>
    <row r="3" spans="1:7" s="58" customFormat="1" x14ac:dyDescent="0.2">
      <c r="A3" s="58" t="s">
        <v>9099</v>
      </c>
    </row>
    <row r="4" spans="1:7" s="58" customFormat="1" x14ac:dyDescent="0.2">
      <c r="A4" s="58" t="s">
        <v>9100</v>
      </c>
    </row>
    <row r="5" spans="1:7" s="58" customFormat="1" x14ac:dyDescent="0.2">
      <c r="A5" s="58" t="s">
        <v>2876</v>
      </c>
    </row>
    <row r="6" spans="1:7" s="3" customFormat="1" ht="17" thickBot="1" x14ac:dyDescent="0.25">
      <c r="C6" s="31"/>
      <c r="D6" s="31"/>
      <c r="E6" s="31"/>
      <c r="F6" s="31"/>
    </row>
    <row r="7" spans="1:7" s="58" customFormat="1" ht="17" thickBot="1" x14ac:dyDescent="0.3">
      <c r="A7" s="60" t="s">
        <v>168</v>
      </c>
      <c r="B7" s="61" t="s">
        <v>169</v>
      </c>
      <c r="C7" s="32" t="s">
        <v>9101</v>
      </c>
      <c r="D7" s="32" t="s">
        <v>3046</v>
      </c>
      <c r="E7" s="32" t="s">
        <v>9445</v>
      </c>
      <c r="F7" s="322"/>
    </row>
    <row r="8" spans="1:7" s="72" customFormat="1" x14ac:dyDescent="0.25">
      <c r="A8" s="507">
        <v>45570</v>
      </c>
      <c r="B8" s="185" t="s">
        <v>9102</v>
      </c>
      <c r="C8" s="71">
        <v>100</v>
      </c>
      <c r="D8" s="71"/>
      <c r="E8" s="71"/>
      <c r="F8" s="71"/>
      <c r="G8" s="72" t="s">
        <v>3022</v>
      </c>
    </row>
    <row r="9" spans="1:7" s="72" customFormat="1" x14ac:dyDescent="0.25">
      <c r="A9" s="831" t="s">
        <v>9110</v>
      </c>
      <c r="B9" s="185" t="s">
        <v>9114</v>
      </c>
      <c r="C9" s="71"/>
      <c r="D9" s="71">
        <v>100</v>
      </c>
      <c r="E9" s="71"/>
      <c r="F9" s="71"/>
      <c r="G9" s="72" t="s">
        <v>3022</v>
      </c>
    </row>
    <row r="10" spans="1:7" s="72" customFormat="1" x14ac:dyDescent="0.25">
      <c r="A10" s="71" t="s">
        <v>9443</v>
      </c>
      <c r="B10" s="185" t="s">
        <v>9444</v>
      </c>
      <c r="C10" s="71"/>
      <c r="D10" s="71"/>
      <c r="E10" s="71">
        <v>100</v>
      </c>
      <c r="F10" s="71"/>
      <c r="G10" s="72" t="s">
        <v>3022</v>
      </c>
    </row>
    <row r="11" spans="1:7" s="72" customFormat="1" x14ac:dyDescent="0.25">
      <c r="A11" s="71"/>
      <c r="B11" s="185"/>
      <c r="C11" s="71"/>
      <c r="D11" s="71"/>
      <c r="E11" s="71"/>
      <c r="F11" s="71"/>
    </row>
    <row r="12" spans="1:7" s="72" customFormat="1" x14ac:dyDescent="0.25">
      <c r="A12" s="71"/>
      <c r="B12" s="185"/>
      <c r="C12" s="71"/>
      <c r="D12" s="71"/>
      <c r="E12" s="71"/>
      <c r="F12" s="71"/>
    </row>
    <row r="13" spans="1:7" x14ac:dyDescent="0.2">
      <c r="A13" s="84"/>
      <c r="B13" s="84"/>
      <c r="C13" s="84"/>
      <c r="D13" s="84"/>
      <c r="E13" s="84"/>
      <c r="F13" s="84"/>
    </row>
    <row r="14" spans="1:7" x14ac:dyDescent="0.2">
      <c r="A14" s="84"/>
      <c r="B14" s="84"/>
      <c r="C14" s="300"/>
      <c r="D14" s="84"/>
      <c r="E14" s="84"/>
      <c r="F14" s="84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tabColor rgb="FFFFFF00"/>
  </sheetPr>
  <dimension ref="A1:E16"/>
  <sheetViews>
    <sheetView workbookViewId="0">
      <selection activeCell="A12" sqref="A12"/>
    </sheetView>
  </sheetViews>
  <sheetFormatPr baseColWidth="10" defaultColWidth="9" defaultRowHeight="16" x14ac:dyDescent="0.25"/>
  <cols>
    <col min="1" max="1" width="11" style="137" customWidth="1"/>
    <col min="2" max="2" width="22" style="4" customWidth="1"/>
    <col min="3" max="3" width="11.6640625" style="4" customWidth="1"/>
    <col min="4" max="4" width="10.33203125" style="4" customWidth="1"/>
    <col min="5" max="5" width="8.33203125" style="4" customWidth="1"/>
    <col min="6" max="16384" width="9" style="136"/>
  </cols>
  <sheetData>
    <row r="1" spans="1:5" s="48" customFormat="1" x14ac:dyDescent="0.25">
      <c r="A1" s="128" t="s">
        <v>23</v>
      </c>
    </row>
    <row r="2" spans="1:5" s="48" customFormat="1" x14ac:dyDescent="0.25">
      <c r="A2" s="128"/>
    </row>
    <row r="3" spans="1:5" s="48" customFormat="1" x14ac:dyDescent="0.25">
      <c r="A3" s="128" t="s">
        <v>6185</v>
      </c>
    </row>
    <row r="4" spans="1:5" s="129" customFormat="1" x14ac:dyDescent="0.25">
      <c r="A4" s="118" t="s">
        <v>8878</v>
      </c>
      <c r="B4" s="103"/>
      <c r="C4" s="103"/>
      <c r="D4" s="103"/>
      <c r="E4" s="103"/>
    </row>
    <row r="5" spans="1:5" s="7" customFormat="1" ht="17" thickBot="1" x14ac:dyDescent="0.3">
      <c r="A5" s="131"/>
      <c r="C5" s="382"/>
      <c r="D5" s="382"/>
    </row>
    <row r="6" spans="1:5" s="4" customFormat="1" ht="17" thickBot="1" x14ac:dyDescent="0.3">
      <c r="A6" s="132" t="s">
        <v>0</v>
      </c>
      <c r="B6" s="27" t="s">
        <v>1</v>
      </c>
      <c r="C6" s="10" t="s">
        <v>27</v>
      </c>
      <c r="D6" s="32" t="s">
        <v>32</v>
      </c>
      <c r="E6" s="11"/>
    </row>
    <row r="7" spans="1:5" s="1" customFormat="1" x14ac:dyDescent="0.25">
      <c r="A7" s="809">
        <v>45326</v>
      </c>
      <c r="B7" s="582" t="s">
        <v>8879</v>
      </c>
      <c r="C7" s="582">
        <v>658</v>
      </c>
      <c r="D7" s="582"/>
      <c r="E7" s="1262"/>
    </row>
    <row r="8" spans="1:5" s="1" customFormat="1" x14ac:dyDescent="0.25">
      <c r="A8" s="55">
        <v>45326</v>
      </c>
      <c r="B8" s="53" t="s">
        <v>8880</v>
      </c>
      <c r="C8" s="53">
        <v>700</v>
      </c>
      <c r="D8" s="53">
        <v>100</v>
      </c>
      <c r="E8" s="354"/>
    </row>
    <row r="9" spans="1:5" s="1" customFormat="1" x14ac:dyDescent="0.25">
      <c r="A9" s="55">
        <v>45418</v>
      </c>
      <c r="B9" s="53" t="s">
        <v>9337</v>
      </c>
      <c r="C9" s="53"/>
      <c r="D9" s="53">
        <v>321</v>
      </c>
      <c r="E9" s="354"/>
    </row>
    <row r="10" spans="1:5" s="1" customFormat="1" x14ac:dyDescent="0.25">
      <c r="A10" s="35">
        <v>45479</v>
      </c>
      <c r="B10" s="436" t="s">
        <v>9360</v>
      </c>
      <c r="C10" s="53">
        <v>173</v>
      </c>
      <c r="D10" s="53"/>
      <c r="E10" s="354"/>
    </row>
    <row r="11" spans="1:5" s="1" customFormat="1" x14ac:dyDescent="0.25">
      <c r="A11" s="817" t="s">
        <v>9540</v>
      </c>
      <c r="B11" s="213" t="s">
        <v>9544</v>
      </c>
      <c r="C11" s="53"/>
      <c r="D11" s="53">
        <v>401</v>
      </c>
      <c r="E11" s="354"/>
    </row>
    <row r="12" spans="1:5" s="1" customFormat="1" x14ac:dyDescent="0.25">
      <c r="A12" s="817" t="s">
        <v>9540</v>
      </c>
      <c r="B12" s="213" t="s">
        <v>9545</v>
      </c>
      <c r="C12" s="53"/>
      <c r="D12" s="53">
        <v>179</v>
      </c>
      <c r="E12" s="354"/>
    </row>
    <row r="13" spans="1:5" s="1" customFormat="1" x14ac:dyDescent="0.25">
      <c r="A13" s="1181"/>
      <c r="B13" s="529"/>
      <c r="C13" s="53"/>
      <c r="D13" s="53"/>
      <c r="E13" s="354"/>
    </row>
    <row r="14" spans="1:5" s="1" customFormat="1" x14ac:dyDescent="0.25">
      <c r="A14" s="35"/>
      <c r="B14" s="436"/>
      <c r="C14" s="53"/>
      <c r="D14" s="53"/>
      <c r="E14" s="354"/>
    </row>
    <row r="15" spans="1:5" s="1" customFormat="1" x14ac:dyDescent="0.25">
      <c r="A15" s="12"/>
      <c r="B15" s="13"/>
      <c r="C15" s="13"/>
      <c r="D15" s="13"/>
      <c r="E15" s="43"/>
    </row>
    <row r="16" spans="1:5" s="1" customFormat="1" x14ac:dyDescent="0.25">
      <c r="A16" s="76"/>
      <c r="B16" s="14"/>
      <c r="C16" s="14"/>
      <c r="D16" s="14"/>
      <c r="E16" s="115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L30"/>
  <sheetViews>
    <sheetView topLeftCell="A10" workbookViewId="0">
      <selection activeCell="C23" sqref="C23"/>
    </sheetView>
  </sheetViews>
  <sheetFormatPr baseColWidth="10" defaultColWidth="9" defaultRowHeight="16" x14ac:dyDescent="0.25"/>
  <cols>
    <col min="1" max="1" width="11" style="137" customWidth="1"/>
    <col min="2" max="2" width="22" style="4" customWidth="1"/>
    <col min="3" max="3" width="11" style="4" customWidth="1"/>
    <col min="4" max="7" width="10.83203125" style="4" customWidth="1"/>
    <col min="8" max="8" width="8.33203125" style="4" customWidth="1"/>
    <col min="9" max="16384" width="9" style="136"/>
  </cols>
  <sheetData>
    <row r="1" spans="1:8" s="48" customFormat="1" x14ac:dyDescent="0.25">
      <c r="A1" s="128" t="s">
        <v>23</v>
      </c>
    </row>
    <row r="2" spans="1:8" s="48" customFormat="1" x14ac:dyDescent="0.25">
      <c r="A2" s="128"/>
    </row>
    <row r="3" spans="1:8" s="48" customFormat="1" x14ac:dyDescent="0.25">
      <c r="A3" s="128" t="s">
        <v>3044</v>
      </c>
    </row>
    <row r="4" spans="1:8" s="129" customFormat="1" x14ac:dyDescent="0.25">
      <c r="A4" s="118" t="s">
        <v>4254</v>
      </c>
      <c r="B4" s="103"/>
      <c r="C4" s="103"/>
      <c r="D4" s="103"/>
      <c r="E4" s="103"/>
      <c r="F4" s="103"/>
      <c r="G4" s="103"/>
      <c r="H4" s="103"/>
    </row>
    <row r="5" spans="1:8" s="7" customFormat="1" ht="17" thickBot="1" x14ac:dyDescent="0.3">
      <c r="A5" s="131"/>
      <c r="C5" s="7">
        <v>5000</v>
      </c>
      <c r="D5" s="7">
        <v>3800</v>
      </c>
      <c r="E5" s="7">
        <v>19500</v>
      </c>
      <c r="F5" s="7">
        <v>900</v>
      </c>
      <c r="G5" s="7">
        <v>3800</v>
      </c>
    </row>
    <row r="6" spans="1:8" s="4" customFormat="1" ht="17" thickBot="1" x14ac:dyDescent="0.3">
      <c r="A6" s="132" t="s">
        <v>0</v>
      </c>
      <c r="B6" s="27" t="s">
        <v>1</v>
      </c>
      <c r="C6" s="27" t="s">
        <v>2</v>
      </c>
      <c r="D6" s="32" t="s">
        <v>3</v>
      </c>
      <c r="E6" s="32" t="s">
        <v>10</v>
      </c>
      <c r="F6" s="32" t="s">
        <v>4</v>
      </c>
      <c r="G6" s="32" t="s">
        <v>27</v>
      </c>
      <c r="H6" s="11"/>
    </row>
    <row r="7" spans="1:8" s="1" customFormat="1" x14ac:dyDescent="0.25">
      <c r="A7" s="76">
        <v>44716</v>
      </c>
      <c r="B7" s="14" t="s">
        <v>4255</v>
      </c>
      <c r="C7" s="14">
        <v>90</v>
      </c>
      <c r="D7" s="14">
        <v>90</v>
      </c>
      <c r="E7" s="14">
        <v>45</v>
      </c>
      <c r="F7" s="14">
        <v>200</v>
      </c>
      <c r="G7" s="14">
        <v>88</v>
      </c>
      <c r="H7" s="115"/>
    </row>
    <row r="8" spans="1:8" s="1" customFormat="1" x14ac:dyDescent="0.25">
      <c r="A8" s="12">
        <v>44777</v>
      </c>
      <c r="B8" s="14" t="s">
        <v>4276</v>
      </c>
      <c r="C8" s="13">
        <v>210</v>
      </c>
      <c r="D8" s="13">
        <v>498</v>
      </c>
      <c r="E8" s="13">
        <v>243</v>
      </c>
      <c r="F8" s="13">
        <v>328</v>
      </c>
      <c r="G8" s="43"/>
      <c r="H8" s="43"/>
    </row>
    <row r="9" spans="1:8" s="1" customFormat="1" ht="17" thickBot="1" x14ac:dyDescent="0.3">
      <c r="A9" s="76">
        <v>44808</v>
      </c>
      <c r="B9" s="14" t="s">
        <v>4275</v>
      </c>
      <c r="C9" s="115"/>
      <c r="D9" s="115"/>
      <c r="E9" s="14">
        <v>48</v>
      </c>
      <c r="F9" s="115"/>
      <c r="G9" s="115"/>
      <c r="H9" s="115"/>
    </row>
    <row r="10" spans="1:8" s="1" customFormat="1" ht="17" thickBot="1" x14ac:dyDescent="0.3">
      <c r="A10" s="63" t="s">
        <v>4288</v>
      </c>
      <c r="B10" s="64"/>
      <c r="C10" s="34">
        <f>SUM(C7:C9)</f>
        <v>300</v>
      </c>
      <c r="D10" s="34">
        <f t="shared" ref="D10:G10" si="0">SUM(D7:D9)</f>
        <v>588</v>
      </c>
      <c r="E10" s="34">
        <f t="shared" si="0"/>
        <v>336</v>
      </c>
      <c r="F10" s="34">
        <f t="shared" si="0"/>
        <v>528</v>
      </c>
      <c r="G10" s="34">
        <f t="shared" si="0"/>
        <v>88</v>
      </c>
      <c r="H10" s="54"/>
    </row>
    <row r="11" spans="1:8" s="1" customFormat="1" x14ac:dyDescent="0.25">
      <c r="A11" s="28" t="s">
        <v>4395</v>
      </c>
      <c r="B11" s="22" t="s">
        <v>63</v>
      </c>
      <c r="C11" s="1062">
        <v>-145</v>
      </c>
      <c r="D11" s="1062">
        <v>-150</v>
      </c>
      <c r="E11" s="1062">
        <v>-92</v>
      </c>
      <c r="F11" s="1062">
        <v>-100</v>
      </c>
      <c r="G11" s="370"/>
      <c r="H11" s="370"/>
    </row>
    <row r="12" spans="1:8" s="1" customFormat="1" ht="17" thickBot="1" x14ac:dyDescent="0.3">
      <c r="A12" s="12" t="s">
        <v>4464</v>
      </c>
      <c r="B12" s="13" t="s">
        <v>63</v>
      </c>
      <c r="C12" s="39">
        <v>-99</v>
      </c>
      <c r="D12" s="39">
        <v>-180</v>
      </c>
      <c r="E12" s="43"/>
      <c r="F12" s="39">
        <v>-226</v>
      </c>
      <c r="G12" s="39">
        <v>-13</v>
      </c>
      <c r="H12" s="43"/>
    </row>
    <row r="13" spans="1:8" s="1" customFormat="1" ht="17" thickBot="1" x14ac:dyDescent="0.3">
      <c r="A13" s="1157" t="s">
        <v>4517</v>
      </c>
      <c r="B13" s="85"/>
      <c r="C13" s="42">
        <f>SUM(C10:C12)</f>
        <v>56</v>
      </c>
      <c r="D13" s="42">
        <f t="shared" ref="D13:G13" si="1">SUM(D10:D12)</f>
        <v>258</v>
      </c>
      <c r="E13" s="42">
        <f t="shared" si="1"/>
        <v>244</v>
      </c>
      <c r="F13" s="42">
        <f t="shared" si="1"/>
        <v>202</v>
      </c>
      <c r="G13" s="42">
        <f t="shared" si="1"/>
        <v>75</v>
      </c>
      <c r="H13" s="233"/>
    </row>
    <row r="14" spans="1:8" s="200" customFormat="1" x14ac:dyDescent="0.25">
      <c r="A14" s="212" t="s">
        <v>4594</v>
      </c>
      <c r="B14" s="162" t="s">
        <v>63</v>
      </c>
      <c r="C14" s="39">
        <v>-20</v>
      </c>
      <c r="D14" s="39">
        <v>-170</v>
      </c>
      <c r="E14" s="39">
        <v>-103</v>
      </c>
      <c r="F14" s="39">
        <v>-202</v>
      </c>
      <c r="G14" s="39">
        <v>-39</v>
      </c>
      <c r="H14" s="742"/>
    </row>
    <row r="15" spans="1:8" s="200" customFormat="1" ht="17" thickBot="1" x14ac:dyDescent="0.3">
      <c r="A15" s="12" t="s">
        <v>4662</v>
      </c>
      <c r="B15" s="13" t="s">
        <v>63</v>
      </c>
      <c r="C15" s="39">
        <v>-16</v>
      </c>
      <c r="D15" s="39">
        <v>-80</v>
      </c>
      <c r="E15" s="39">
        <v>-123</v>
      </c>
      <c r="F15" s="44"/>
      <c r="G15" s="39">
        <v>-9</v>
      </c>
      <c r="H15" s="742"/>
    </row>
    <row r="16" spans="1:8" s="1" customFormat="1" ht="17" thickBot="1" x14ac:dyDescent="0.3">
      <c r="A16" s="1157" t="s">
        <v>4762</v>
      </c>
      <c r="B16" s="85"/>
      <c r="C16" s="42">
        <f>SUM(C13:C15)</f>
        <v>20</v>
      </c>
      <c r="D16" s="42">
        <f t="shared" ref="D16:F16" si="2">SUM(D13:D15)</f>
        <v>8</v>
      </c>
      <c r="E16" s="42">
        <f t="shared" si="2"/>
        <v>18</v>
      </c>
      <c r="F16" s="42">
        <f t="shared" si="2"/>
        <v>0</v>
      </c>
      <c r="G16" s="42">
        <f>SUM(G13:G15)</f>
        <v>27</v>
      </c>
      <c r="H16" s="233"/>
    </row>
    <row r="17" spans="1:12" s="200" customFormat="1" ht="17" thickBot="1" x14ac:dyDescent="0.3">
      <c r="A17" s="12"/>
      <c r="B17" s="13"/>
      <c r="C17" s="162"/>
      <c r="D17" s="162"/>
      <c r="E17" s="162"/>
      <c r="F17" s="742"/>
      <c r="G17" s="162"/>
      <c r="H17" s="742"/>
    </row>
    <row r="18" spans="1:12" s="1" customFormat="1" ht="17" thickBot="1" x14ac:dyDescent="0.3">
      <c r="A18" s="1157" t="s">
        <v>5011</v>
      </c>
      <c r="B18" s="85"/>
      <c r="C18" s="42">
        <f>SUM(C16:C17)</f>
        <v>20</v>
      </c>
      <c r="D18" s="42">
        <f t="shared" ref="D18:G18" si="3">SUM(D16:D17)</f>
        <v>8</v>
      </c>
      <c r="E18" s="42">
        <f t="shared" si="3"/>
        <v>18</v>
      </c>
      <c r="F18" s="42">
        <f t="shared" si="3"/>
        <v>0</v>
      </c>
      <c r="G18" s="42">
        <f t="shared" si="3"/>
        <v>27</v>
      </c>
      <c r="H18" s="233"/>
    </row>
    <row r="19" spans="1:12" s="200" customFormat="1" ht="17" thickBot="1" x14ac:dyDescent="0.3">
      <c r="A19" s="12" t="s">
        <v>4991</v>
      </c>
      <c r="B19" s="13" t="s">
        <v>63</v>
      </c>
      <c r="C19" s="39">
        <v>-20</v>
      </c>
      <c r="D19" s="39">
        <v>-8</v>
      </c>
      <c r="E19" s="39">
        <v>-18</v>
      </c>
      <c r="F19" s="742"/>
      <c r="G19" s="39">
        <v>-16</v>
      </c>
      <c r="H19" s="742"/>
    </row>
    <row r="20" spans="1:12" s="1" customFormat="1" ht="17" thickBot="1" x14ac:dyDescent="0.3">
      <c r="A20" s="1157" t="s">
        <v>5258</v>
      </c>
      <c r="B20" s="85"/>
      <c r="C20" s="42">
        <f>SUM(C18:C19)</f>
        <v>0</v>
      </c>
      <c r="D20" s="42">
        <f t="shared" ref="D20:G20" si="4">SUM(D18:D19)</f>
        <v>0</v>
      </c>
      <c r="E20" s="42">
        <f t="shared" si="4"/>
        <v>0</v>
      </c>
      <c r="F20" s="204">
        <f t="shared" si="4"/>
        <v>0</v>
      </c>
      <c r="G20" s="42">
        <f t="shared" si="4"/>
        <v>11</v>
      </c>
      <c r="H20" s="233"/>
    </row>
    <row r="21" spans="1:12" s="49" customFormat="1" ht="17" thickBot="1" x14ac:dyDescent="0.3">
      <c r="A21" s="699"/>
      <c r="B21" s="185"/>
      <c r="C21" s="44"/>
      <c r="D21" s="44"/>
      <c r="E21" s="44"/>
      <c r="F21" s="44"/>
      <c r="G21" s="44"/>
      <c r="H21" s="185"/>
    </row>
    <row r="22" spans="1:12" s="1" customFormat="1" ht="17" thickBot="1" x14ac:dyDescent="0.3">
      <c r="A22" s="1157" t="s">
        <v>5276</v>
      </c>
      <c r="B22" s="85"/>
      <c r="C22" s="42">
        <f>SUM(C20:C21)</f>
        <v>0</v>
      </c>
      <c r="D22" s="42">
        <f>SUM(D20:D21)</f>
        <v>0</v>
      </c>
      <c r="E22" s="42">
        <f>SUM(E20:E21)</f>
        <v>0</v>
      </c>
      <c r="F22" s="204">
        <f>SUM(F20:F21)</f>
        <v>0</v>
      </c>
      <c r="G22" s="42">
        <f>SUM(G20:G21)</f>
        <v>11</v>
      </c>
      <c r="H22" s="233"/>
    </row>
    <row r="23" spans="1:12" s="2" customFormat="1" ht="17" thickBot="1" x14ac:dyDescent="0.3">
      <c r="A23" s="12">
        <v>44752</v>
      </c>
      <c r="B23" s="13" t="s">
        <v>63</v>
      </c>
      <c r="C23" s="13"/>
      <c r="D23" s="13"/>
      <c r="E23" s="13"/>
      <c r="F23" s="13"/>
      <c r="G23" s="39">
        <v>-11</v>
      </c>
      <c r="H23" s="13"/>
    </row>
    <row r="24" spans="1:12" s="1" customFormat="1" ht="17" thickBot="1" x14ac:dyDescent="0.3">
      <c r="A24" s="1157" t="s">
        <v>5277</v>
      </c>
      <c r="B24" s="85"/>
      <c r="C24" s="42">
        <f>SUM(C22:C23)</f>
        <v>0</v>
      </c>
      <c r="D24" s="42">
        <f>SUM(D22:D23)</f>
        <v>0</v>
      </c>
      <c r="E24" s="42">
        <f>SUM(E22:E23)</f>
        <v>0</v>
      </c>
      <c r="F24" s="204">
        <f>SUM(F22:F23)</f>
        <v>0</v>
      </c>
      <c r="G24" s="42">
        <f>SUM(G22:G23)</f>
        <v>0</v>
      </c>
      <c r="H24" s="233"/>
    </row>
    <row r="25" spans="1:12" s="2" customFormat="1" x14ac:dyDescent="0.25">
      <c r="A25" s="12"/>
      <c r="B25" s="13"/>
      <c r="C25" s="43"/>
      <c r="D25" s="43"/>
      <c r="E25" s="43"/>
      <c r="F25" s="43"/>
      <c r="G25" s="43"/>
      <c r="H25" s="43"/>
    </row>
    <row r="27" spans="1:12" ht="17" x14ac:dyDescent="0.25">
      <c r="H27" s="919" t="s">
        <v>4386</v>
      </c>
      <c r="I27" s="1260"/>
      <c r="J27" s="1260"/>
      <c r="K27" s="1260"/>
      <c r="L27" s="1261"/>
    </row>
    <row r="28" spans="1:12" ht="17" x14ac:dyDescent="0.25">
      <c r="A28" s="128" t="s">
        <v>4278</v>
      </c>
      <c r="B28" s="48"/>
      <c r="C28" s="48"/>
      <c r="D28" s="48"/>
      <c r="E28" s="48"/>
      <c r="F28" s="48"/>
      <c r="H28" s="919" t="s">
        <v>4387</v>
      </c>
      <c r="I28" s="1260"/>
      <c r="J28" s="1260"/>
      <c r="K28" s="1260"/>
      <c r="L28" s="1261"/>
    </row>
    <row r="29" spans="1:12" x14ac:dyDescent="0.25">
      <c r="A29" s="128" t="s">
        <v>4282</v>
      </c>
      <c r="B29" s="48"/>
      <c r="C29" s="48"/>
      <c r="D29" s="48"/>
      <c r="E29" s="48"/>
      <c r="F29" s="48"/>
    </row>
    <row r="30" spans="1:12" x14ac:dyDescent="0.25">
      <c r="A30" s="128" t="s">
        <v>4277</v>
      </c>
      <c r="B30" s="48"/>
      <c r="C30" s="48"/>
      <c r="D30" s="48"/>
      <c r="E30" s="48"/>
      <c r="F30" s="48"/>
    </row>
  </sheetData>
  <pageMargins left="0.7" right="0.7" top="0.75" bottom="0.75" header="0.3" footer="0.3"/>
  <pageSetup orientation="portrait"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tabColor rgb="FFC00000"/>
  </sheetPr>
  <dimension ref="A1:I29"/>
  <sheetViews>
    <sheetView topLeftCell="A4" workbookViewId="0">
      <selection activeCell="F17" sqref="F17"/>
    </sheetView>
  </sheetViews>
  <sheetFormatPr baseColWidth="10" defaultColWidth="9" defaultRowHeight="16" x14ac:dyDescent="0.25"/>
  <cols>
    <col min="1" max="1" width="11" style="137" customWidth="1"/>
    <col min="2" max="2" width="20.5" style="4" customWidth="1"/>
    <col min="3" max="3" width="10.1640625" style="4" customWidth="1"/>
    <col min="4" max="4" width="10.5" style="4" customWidth="1"/>
    <col min="5" max="5" width="8.33203125" style="4" customWidth="1"/>
    <col min="6" max="16384" width="9" style="136"/>
  </cols>
  <sheetData>
    <row r="1" spans="1:9" s="48" customFormat="1" x14ac:dyDescent="0.25">
      <c r="A1" s="128" t="s">
        <v>23</v>
      </c>
    </row>
    <row r="2" spans="1:9" s="48" customFormat="1" x14ac:dyDescent="0.25">
      <c r="A2" s="128"/>
    </row>
    <row r="3" spans="1:9" s="48" customFormat="1" x14ac:dyDescent="0.25">
      <c r="A3" s="128" t="s">
        <v>3024</v>
      </c>
    </row>
    <row r="4" spans="1:9" s="129" customFormat="1" x14ac:dyDescent="0.25">
      <c r="A4" s="118" t="s">
        <v>3303</v>
      </c>
      <c r="B4" s="103"/>
      <c r="C4" s="103"/>
      <c r="D4" s="1014">
        <v>50000</v>
      </c>
      <c r="E4" s="103"/>
    </row>
    <row r="5" spans="1:9" s="7" customFormat="1" ht="17" thickBot="1" x14ac:dyDescent="0.3">
      <c r="A5" s="131"/>
      <c r="D5" s="7">
        <v>2520</v>
      </c>
    </row>
    <row r="6" spans="1:9" s="4" customFormat="1" ht="17" thickBot="1" x14ac:dyDescent="0.3">
      <c r="A6" s="132" t="s">
        <v>0</v>
      </c>
      <c r="B6" s="27" t="s">
        <v>1</v>
      </c>
      <c r="C6" s="32" t="s">
        <v>2</v>
      </c>
      <c r="D6" s="32" t="s">
        <v>3</v>
      </c>
      <c r="E6" s="11"/>
    </row>
    <row r="7" spans="1:9" s="1" customFormat="1" x14ac:dyDescent="0.25">
      <c r="A7" s="12" t="s">
        <v>3310</v>
      </c>
      <c r="B7" s="13" t="s">
        <v>3320</v>
      </c>
      <c r="C7" s="43"/>
      <c r="D7" s="13">
        <v>500</v>
      </c>
      <c r="E7" s="43"/>
      <c r="F7" s="1" t="s">
        <v>3321</v>
      </c>
    </row>
    <row r="8" spans="1:9" s="1" customFormat="1" ht="17" thickBot="1" x14ac:dyDescent="0.3">
      <c r="A8" s="970" t="s">
        <v>3310</v>
      </c>
      <c r="B8" s="391" t="s">
        <v>3318</v>
      </c>
      <c r="C8" s="391">
        <v>71</v>
      </c>
      <c r="D8" s="391">
        <v>100</v>
      </c>
      <c r="E8" s="391"/>
      <c r="F8" s="355" t="s">
        <v>3319</v>
      </c>
      <c r="G8" s="355"/>
      <c r="H8" s="355"/>
      <c r="I8" s="355"/>
    </row>
    <row r="9" spans="1:9" s="1" customFormat="1" ht="17" thickBot="1" x14ac:dyDescent="0.3">
      <c r="A9" s="33" t="s">
        <v>3283</v>
      </c>
      <c r="B9" s="54"/>
      <c r="C9" s="34"/>
      <c r="D9" s="34">
        <f>SUM(D7)</f>
        <v>500</v>
      </c>
      <c r="E9" s="54"/>
    </row>
    <row r="10" spans="1:9" s="2" customFormat="1" ht="17" thickBot="1" x14ac:dyDescent="0.3">
      <c r="A10" s="76" t="s">
        <v>3431</v>
      </c>
      <c r="B10" s="14" t="s">
        <v>63</v>
      </c>
      <c r="C10" s="14">
        <v>-71</v>
      </c>
      <c r="D10" s="14">
        <v>-100</v>
      </c>
      <c r="E10" s="14"/>
    </row>
    <row r="11" spans="1:9" s="1" customFormat="1" ht="17" thickBot="1" x14ac:dyDescent="0.3">
      <c r="A11" s="33" t="s">
        <v>3447</v>
      </c>
      <c r="B11" s="54"/>
      <c r="C11" s="34"/>
      <c r="D11" s="34">
        <f>SUM(D9)</f>
        <v>500</v>
      </c>
      <c r="E11" s="54"/>
    </row>
    <row r="12" spans="1:9" s="2" customFormat="1" x14ac:dyDescent="0.25">
      <c r="A12" s="76">
        <v>44450</v>
      </c>
      <c r="B12" s="14" t="s">
        <v>63</v>
      </c>
      <c r="C12" s="14"/>
      <c r="D12" s="14">
        <v>-495</v>
      </c>
      <c r="E12" s="14"/>
    </row>
    <row r="13" spans="1:9" s="49" customFormat="1" ht="17" thickBot="1" x14ac:dyDescent="0.3">
      <c r="A13" s="699"/>
      <c r="B13" s="185" t="s">
        <v>210</v>
      </c>
      <c r="C13" s="185"/>
      <c r="D13" s="185">
        <v>-5</v>
      </c>
      <c r="E13" s="185"/>
      <c r="F13" s="49" t="s">
        <v>3550</v>
      </c>
    </row>
    <row r="14" spans="1:9" s="6" customFormat="1" ht="17" thickBot="1" x14ac:dyDescent="0.3">
      <c r="A14" s="33" t="s">
        <v>3483</v>
      </c>
      <c r="B14" s="54"/>
      <c r="C14" s="34"/>
      <c r="D14" s="34">
        <f>SUM(D11:D13)</f>
        <v>0</v>
      </c>
      <c r="E14" s="54"/>
    </row>
    <row r="15" spans="1:9" s="2" customFormat="1" x14ac:dyDescent="0.25">
      <c r="A15" s="12"/>
      <c r="B15" s="13"/>
      <c r="C15" s="43"/>
      <c r="D15" s="43"/>
      <c r="E15" s="43"/>
    </row>
    <row r="17" spans="1:6" x14ac:dyDescent="0.25">
      <c r="A17" s="967" t="s">
        <v>3309</v>
      </c>
      <c r="B17" s="968"/>
      <c r="C17" s="968"/>
      <c r="D17" s="968"/>
      <c r="E17" s="278"/>
    </row>
    <row r="18" spans="1:6" x14ac:dyDescent="0.25">
      <c r="A18" s="967" t="s">
        <v>3304</v>
      </c>
      <c r="B18" s="968"/>
      <c r="C18" s="968"/>
      <c r="D18" s="968"/>
      <c r="E18" s="278"/>
    </row>
    <row r="19" spans="1:6" x14ac:dyDescent="0.25">
      <c r="A19" s="967" t="s">
        <v>3305</v>
      </c>
      <c r="B19" s="968"/>
      <c r="C19" s="968"/>
      <c r="D19" s="968"/>
      <c r="E19" s="278"/>
    </row>
    <row r="20" spans="1:6" x14ac:dyDescent="0.25">
      <c r="A20" s="967" t="s">
        <v>3306</v>
      </c>
      <c r="B20" s="968"/>
      <c r="C20" s="968"/>
      <c r="D20" s="968"/>
      <c r="E20" s="278"/>
    </row>
    <row r="21" spans="1:6" x14ac:dyDescent="0.25">
      <c r="A21" s="967" t="s">
        <v>3307</v>
      </c>
      <c r="B21" s="968"/>
      <c r="C21" s="968"/>
      <c r="D21" s="968"/>
      <c r="E21" s="278"/>
    </row>
    <row r="22" spans="1:6" x14ac:dyDescent="0.25">
      <c r="A22" s="967" t="s">
        <v>3308</v>
      </c>
      <c r="B22" s="968"/>
      <c r="C22" s="968"/>
      <c r="D22" s="968"/>
      <c r="E22" s="278"/>
    </row>
    <row r="25" spans="1:6" x14ac:dyDescent="0.25">
      <c r="A25" s="285" t="s">
        <v>3478</v>
      </c>
      <c r="B25" s="260"/>
      <c r="C25" s="260"/>
      <c r="D25" s="260"/>
      <c r="E25" s="260"/>
      <c r="F25" s="754"/>
    </row>
    <row r="26" spans="1:6" x14ac:dyDescent="0.25">
      <c r="A26" s="285" t="s">
        <v>3479</v>
      </c>
      <c r="B26" s="260"/>
      <c r="C26" s="260"/>
      <c r="D26" s="260"/>
      <c r="E26" s="260"/>
      <c r="F26" s="754"/>
    </row>
    <row r="27" spans="1:6" x14ac:dyDescent="0.25">
      <c r="A27" s="285" t="s">
        <v>3480</v>
      </c>
      <c r="B27" s="260"/>
      <c r="C27" s="260"/>
      <c r="D27" s="260"/>
      <c r="E27" s="260"/>
      <c r="F27" s="754"/>
    </row>
    <row r="28" spans="1:6" x14ac:dyDescent="0.25">
      <c r="A28" s="285" t="s">
        <v>3481</v>
      </c>
      <c r="B28" s="260"/>
      <c r="C28" s="260"/>
      <c r="D28" s="260"/>
      <c r="E28" s="260"/>
      <c r="F28" s="754"/>
    </row>
    <row r="29" spans="1:6" x14ac:dyDescent="0.25">
      <c r="A29" s="285" t="s">
        <v>3482</v>
      </c>
      <c r="B29" s="260"/>
      <c r="C29" s="260"/>
      <c r="D29" s="260"/>
      <c r="E29" s="260"/>
      <c r="F29" s="754"/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tabColor rgb="FFC00000"/>
  </sheetPr>
  <dimension ref="A1:O42"/>
  <sheetViews>
    <sheetView topLeftCell="A28" workbookViewId="0">
      <selection activeCell="E36" sqref="E36"/>
    </sheetView>
  </sheetViews>
  <sheetFormatPr baseColWidth="10" defaultColWidth="9" defaultRowHeight="16" x14ac:dyDescent="0.25"/>
  <cols>
    <col min="1" max="1" width="15.83203125" style="137" customWidth="1"/>
    <col min="2" max="2" width="20.5" style="4" customWidth="1"/>
    <col min="3" max="3" width="12" style="4" customWidth="1"/>
    <col min="4" max="4" width="10.1640625" style="4" customWidth="1"/>
    <col min="5" max="5" width="10.5" style="4" customWidth="1"/>
    <col min="6" max="7" width="9.5" style="4" customWidth="1"/>
    <col min="8" max="8" width="10.5" style="4" customWidth="1"/>
    <col min="9" max="13" width="9.5" style="4" customWidth="1"/>
    <col min="14" max="14" width="8.33203125" style="4" customWidth="1"/>
    <col min="15" max="16384" width="9" style="136"/>
  </cols>
  <sheetData>
    <row r="1" spans="1:14" s="48" customFormat="1" x14ac:dyDescent="0.25">
      <c r="A1" s="128" t="s">
        <v>23</v>
      </c>
    </row>
    <row r="2" spans="1:14" s="48" customFormat="1" x14ac:dyDescent="0.25">
      <c r="A2" s="128"/>
    </row>
    <row r="3" spans="1:14" s="48" customFormat="1" x14ac:dyDescent="0.25">
      <c r="A3" s="128" t="s">
        <v>375</v>
      </c>
      <c r="K3" s="195"/>
    </row>
    <row r="4" spans="1:14" s="129" customFormat="1" x14ac:dyDescent="0.25">
      <c r="A4" s="118" t="s">
        <v>953</v>
      </c>
      <c r="B4" s="103"/>
      <c r="C4" s="103"/>
      <c r="D4" s="103"/>
      <c r="E4" s="103"/>
      <c r="F4" s="103"/>
      <c r="G4" s="103"/>
      <c r="H4" s="103"/>
      <c r="I4" s="727">
        <v>52000</v>
      </c>
      <c r="J4" s="727">
        <v>64000</v>
      </c>
      <c r="K4" s="727">
        <v>3500</v>
      </c>
      <c r="L4" s="727">
        <v>62000</v>
      </c>
      <c r="M4" s="728" t="s">
        <v>2501</v>
      </c>
      <c r="N4" s="103"/>
    </row>
    <row r="5" spans="1:14" s="129" customFormat="1" x14ac:dyDescent="0.25">
      <c r="A5" s="118" t="s">
        <v>2500</v>
      </c>
      <c r="B5" s="103"/>
      <c r="C5" s="130">
        <v>60000</v>
      </c>
      <c r="D5" s="130">
        <v>62000</v>
      </c>
      <c r="E5" s="130">
        <v>200000</v>
      </c>
      <c r="F5" s="130">
        <v>64000</v>
      </c>
      <c r="G5" s="130">
        <v>30000</v>
      </c>
      <c r="H5" s="130">
        <v>150000</v>
      </c>
      <c r="I5" s="130">
        <v>51000</v>
      </c>
      <c r="J5" s="130">
        <v>68000</v>
      </c>
      <c r="K5" s="130">
        <v>52000</v>
      </c>
      <c r="L5" s="130">
        <v>66000</v>
      </c>
      <c r="M5" s="130"/>
      <c r="N5" s="103"/>
    </row>
    <row r="6" spans="1:14" s="7" customFormat="1" ht="17" thickBot="1" x14ac:dyDescent="0.3">
      <c r="A6" s="131"/>
      <c r="C6" s="7">
        <v>7800</v>
      </c>
      <c r="D6" s="7">
        <v>3500</v>
      </c>
      <c r="E6" s="7">
        <v>15000</v>
      </c>
      <c r="F6" s="7">
        <v>3500</v>
      </c>
      <c r="G6" s="7">
        <v>2700</v>
      </c>
      <c r="H6" s="7">
        <v>4300</v>
      </c>
      <c r="I6" s="7">
        <v>3700</v>
      </c>
      <c r="J6" s="7">
        <v>3700</v>
      </c>
      <c r="K6" s="7">
        <v>3700</v>
      </c>
      <c r="L6" s="7">
        <v>3500</v>
      </c>
      <c r="M6" s="7">
        <v>4500</v>
      </c>
    </row>
    <row r="7" spans="1:14" s="4" customFormat="1" ht="17" thickBot="1" x14ac:dyDescent="0.3">
      <c r="A7" s="132" t="s">
        <v>0</v>
      </c>
      <c r="B7" s="27" t="s">
        <v>1</v>
      </c>
      <c r="C7" s="10" t="s">
        <v>376</v>
      </c>
      <c r="D7" s="32" t="s">
        <v>377</v>
      </c>
      <c r="E7" s="32" t="s">
        <v>378</v>
      </c>
      <c r="F7" s="32" t="s">
        <v>379</v>
      </c>
      <c r="G7" s="32" t="s">
        <v>380</v>
      </c>
      <c r="H7" s="32" t="s">
        <v>17</v>
      </c>
      <c r="I7" s="32" t="s">
        <v>18</v>
      </c>
      <c r="J7" s="32" t="s">
        <v>32</v>
      </c>
      <c r="K7" s="32" t="s">
        <v>3</v>
      </c>
      <c r="L7" s="32" t="s">
        <v>27</v>
      </c>
      <c r="M7" s="32" t="s">
        <v>26</v>
      </c>
      <c r="N7" s="11"/>
    </row>
    <row r="8" spans="1:14" s="2" customFormat="1" x14ac:dyDescent="0.25">
      <c r="A8" s="12" t="s">
        <v>374</v>
      </c>
      <c r="B8" s="13" t="s">
        <v>381</v>
      </c>
      <c r="C8" s="13">
        <v>308</v>
      </c>
      <c r="D8" s="13">
        <v>72</v>
      </c>
      <c r="E8" s="13">
        <v>72</v>
      </c>
      <c r="F8" s="13">
        <v>72</v>
      </c>
      <c r="G8" s="13">
        <v>220</v>
      </c>
      <c r="H8" s="13"/>
      <c r="I8" s="13"/>
      <c r="J8" s="13"/>
      <c r="K8" s="13"/>
      <c r="L8" s="13"/>
      <c r="M8" s="13"/>
      <c r="N8" s="13"/>
    </row>
    <row r="9" spans="1:14" s="2" customFormat="1" x14ac:dyDescent="0.25">
      <c r="A9" s="12" t="s">
        <v>951</v>
      </c>
      <c r="B9" s="13" t="s">
        <v>952</v>
      </c>
      <c r="C9" s="13"/>
      <c r="D9" s="13"/>
      <c r="E9" s="13"/>
      <c r="F9" s="13"/>
      <c r="G9" s="13"/>
      <c r="H9" s="13">
        <v>60</v>
      </c>
      <c r="I9" s="13">
        <v>112</v>
      </c>
      <c r="J9" s="13">
        <v>60</v>
      </c>
      <c r="K9" s="13">
        <v>60</v>
      </c>
      <c r="L9" s="13"/>
      <c r="M9" s="13"/>
      <c r="N9" s="13"/>
    </row>
    <row r="10" spans="1:14" s="2" customFormat="1" ht="17" thickBot="1" x14ac:dyDescent="0.3">
      <c r="A10" s="76" t="s">
        <v>1553</v>
      </c>
      <c r="B10" s="14" t="s">
        <v>1554</v>
      </c>
      <c r="C10" s="14"/>
      <c r="D10" s="14"/>
      <c r="E10" s="14"/>
      <c r="F10" s="14"/>
      <c r="G10" s="14"/>
      <c r="H10" s="14"/>
      <c r="I10" s="14"/>
      <c r="J10" s="14">
        <v>5</v>
      </c>
      <c r="K10" s="14"/>
      <c r="L10" s="14">
        <v>25</v>
      </c>
      <c r="M10" s="14"/>
      <c r="N10" s="14"/>
    </row>
    <row r="11" spans="1:14" s="2" customFormat="1" ht="17" thickBot="1" x14ac:dyDescent="0.3">
      <c r="A11" s="33" t="s">
        <v>2459</v>
      </c>
      <c r="B11" s="54"/>
      <c r="C11" s="34">
        <f>SUM(C8:C10)</f>
        <v>308</v>
      </c>
      <c r="D11" s="34">
        <f t="shared" ref="D11:N11" si="0">SUM(D8:D10)</f>
        <v>72</v>
      </c>
      <c r="E11" s="34">
        <f t="shared" si="0"/>
        <v>72</v>
      </c>
      <c r="F11" s="34">
        <f t="shared" si="0"/>
        <v>72</v>
      </c>
      <c r="G11" s="34">
        <f t="shared" si="0"/>
        <v>220</v>
      </c>
      <c r="H11" s="34">
        <f t="shared" si="0"/>
        <v>60</v>
      </c>
      <c r="I11" s="34">
        <f t="shared" si="0"/>
        <v>112</v>
      </c>
      <c r="J11" s="34">
        <f t="shared" si="0"/>
        <v>65</v>
      </c>
      <c r="K11" s="34">
        <f t="shared" si="0"/>
        <v>60</v>
      </c>
      <c r="L11" s="34">
        <f t="shared" si="0"/>
        <v>25</v>
      </c>
      <c r="M11" s="34">
        <f t="shared" si="0"/>
        <v>0</v>
      </c>
      <c r="N11" s="34">
        <f t="shared" si="0"/>
        <v>0</v>
      </c>
    </row>
    <row r="12" spans="1:14" s="1" customFormat="1" x14ac:dyDescent="0.25">
      <c r="A12" s="55">
        <v>44471</v>
      </c>
      <c r="B12" s="53" t="s">
        <v>2492</v>
      </c>
      <c r="C12" s="53">
        <v>40</v>
      </c>
      <c r="D12" s="354"/>
      <c r="E12" s="354"/>
      <c r="F12" s="354"/>
      <c r="G12" s="354"/>
      <c r="H12" s="354"/>
      <c r="I12" s="354"/>
      <c r="J12" s="53">
        <v>104</v>
      </c>
      <c r="K12" s="53">
        <v>168</v>
      </c>
      <c r="L12" s="53">
        <v>104</v>
      </c>
      <c r="M12" s="53">
        <v>80</v>
      </c>
      <c r="N12" s="354"/>
    </row>
    <row r="13" spans="1:14" s="1" customFormat="1" ht="17" thickBot="1" x14ac:dyDescent="0.3">
      <c r="A13" s="12" t="s">
        <v>2524</v>
      </c>
      <c r="B13" s="13" t="s">
        <v>63</v>
      </c>
      <c r="C13" s="13">
        <v>-176</v>
      </c>
      <c r="D13" s="13">
        <v>-18</v>
      </c>
      <c r="E13" s="43"/>
      <c r="F13" s="13">
        <v>-6</v>
      </c>
      <c r="G13" s="13">
        <v>-200</v>
      </c>
      <c r="H13" s="13">
        <v>-19</v>
      </c>
      <c r="I13" s="13">
        <v>-94</v>
      </c>
      <c r="J13" s="43"/>
      <c r="K13" s="43"/>
      <c r="L13" s="43"/>
      <c r="M13" s="43"/>
      <c r="N13" s="43"/>
    </row>
    <row r="14" spans="1:14" s="8" customFormat="1" ht="17" thickBot="1" x14ac:dyDescent="0.3">
      <c r="A14" s="33" t="s">
        <v>2566</v>
      </c>
      <c r="B14" s="54"/>
      <c r="C14" s="34">
        <f>SUM(C11:C13)</f>
        <v>172</v>
      </c>
      <c r="D14" s="34">
        <f t="shared" ref="D14:N14" si="1">SUM(D11:D13)</f>
        <v>54</v>
      </c>
      <c r="E14" s="34">
        <f t="shared" si="1"/>
        <v>72</v>
      </c>
      <c r="F14" s="34">
        <f t="shared" si="1"/>
        <v>66</v>
      </c>
      <c r="G14" s="34">
        <f t="shared" si="1"/>
        <v>20</v>
      </c>
      <c r="H14" s="34">
        <f t="shared" si="1"/>
        <v>41</v>
      </c>
      <c r="I14" s="34">
        <f t="shared" si="1"/>
        <v>18</v>
      </c>
      <c r="J14" s="34">
        <f t="shared" si="1"/>
        <v>169</v>
      </c>
      <c r="K14" s="34">
        <f t="shared" si="1"/>
        <v>228</v>
      </c>
      <c r="L14" s="34">
        <f t="shared" si="1"/>
        <v>129</v>
      </c>
      <c r="M14" s="34">
        <f t="shared" si="1"/>
        <v>80</v>
      </c>
      <c r="N14" s="34">
        <f t="shared" si="1"/>
        <v>0</v>
      </c>
    </row>
    <row r="15" spans="1:14" s="1" customFormat="1" x14ac:dyDescent="0.25">
      <c r="A15" s="12">
        <v>44442</v>
      </c>
      <c r="B15" s="13" t="s">
        <v>63</v>
      </c>
      <c r="C15" s="13">
        <v>-63</v>
      </c>
      <c r="D15" s="13">
        <v>-6</v>
      </c>
      <c r="E15" s="13">
        <v>-24</v>
      </c>
      <c r="F15" s="13">
        <v>-7</v>
      </c>
      <c r="G15" s="43"/>
      <c r="H15" s="13">
        <v>-3</v>
      </c>
      <c r="I15" s="43"/>
      <c r="J15" s="13">
        <v>-2</v>
      </c>
      <c r="K15" s="43"/>
      <c r="L15" s="43"/>
      <c r="M15" s="43"/>
      <c r="N15" s="43"/>
    </row>
    <row r="16" spans="1:14" s="1" customFormat="1" x14ac:dyDescent="0.25">
      <c r="A16" s="12" t="s">
        <v>2667</v>
      </c>
      <c r="B16" s="13" t="s">
        <v>63</v>
      </c>
      <c r="C16" s="43"/>
      <c r="D16" s="13">
        <v>-12</v>
      </c>
      <c r="E16" s="13">
        <v>-6</v>
      </c>
      <c r="F16" s="13">
        <v>-5</v>
      </c>
      <c r="G16" s="13">
        <v>-20</v>
      </c>
      <c r="H16" s="13">
        <v>-20</v>
      </c>
      <c r="I16" s="13">
        <v>-24</v>
      </c>
      <c r="J16" s="13">
        <v>-14</v>
      </c>
      <c r="K16" s="13">
        <v>-37</v>
      </c>
      <c r="L16" s="13">
        <v>-12</v>
      </c>
      <c r="M16" s="43"/>
      <c r="N16" s="43"/>
    </row>
    <row r="17" spans="1:15" s="1" customFormat="1" ht="17" thickBot="1" x14ac:dyDescent="0.3">
      <c r="A17" s="12" t="s">
        <v>2672</v>
      </c>
      <c r="B17" s="13" t="s">
        <v>63</v>
      </c>
      <c r="C17" s="43"/>
      <c r="D17" s="13">
        <v>-4</v>
      </c>
      <c r="E17" s="13">
        <v>-12</v>
      </c>
      <c r="F17" s="13">
        <v>-28</v>
      </c>
      <c r="G17" s="43"/>
      <c r="H17" s="13">
        <v>-9</v>
      </c>
      <c r="I17" s="13">
        <v>-6</v>
      </c>
      <c r="J17" s="13">
        <v>-17</v>
      </c>
      <c r="K17" s="13">
        <v>-2</v>
      </c>
      <c r="L17" s="13">
        <v>-17</v>
      </c>
      <c r="M17" s="43"/>
      <c r="N17" s="43"/>
    </row>
    <row r="18" spans="1:15" s="8" customFormat="1" ht="17" thickBot="1" x14ac:dyDescent="0.3">
      <c r="A18" s="33" t="s">
        <v>2697</v>
      </c>
      <c r="B18" s="54"/>
      <c r="C18" s="34">
        <f>SUM(C14:C17)</f>
        <v>109</v>
      </c>
      <c r="D18" s="34">
        <f t="shared" ref="D18:N18" si="2">SUM(D14:D17)</f>
        <v>32</v>
      </c>
      <c r="E18" s="34">
        <f t="shared" si="2"/>
        <v>30</v>
      </c>
      <c r="F18" s="34">
        <f t="shared" si="2"/>
        <v>26</v>
      </c>
      <c r="G18" s="34">
        <f t="shared" si="2"/>
        <v>0</v>
      </c>
      <c r="H18" s="34">
        <f t="shared" si="2"/>
        <v>9</v>
      </c>
      <c r="I18" s="56">
        <f t="shared" si="2"/>
        <v>-12</v>
      </c>
      <c r="J18" s="34">
        <f t="shared" si="2"/>
        <v>136</v>
      </c>
      <c r="K18" s="34">
        <f t="shared" si="2"/>
        <v>189</v>
      </c>
      <c r="L18" s="34">
        <f t="shared" si="2"/>
        <v>100</v>
      </c>
      <c r="M18" s="34">
        <f t="shared" si="2"/>
        <v>80</v>
      </c>
      <c r="N18" s="34">
        <f t="shared" si="2"/>
        <v>0</v>
      </c>
    </row>
    <row r="19" spans="1:15" s="1" customFormat="1" x14ac:dyDescent="0.25">
      <c r="A19" s="12" t="s">
        <v>2716</v>
      </c>
      <c r="B19" s="13" t="s">
        <v>63</v>
      </c>
      <c r="C19" s="43"/>
      <c r="D19" s="13">
        <v>-3</v>
      </c>
      <c r="E19" s="43"/>
      <c r="F19" s="13">
        <v>-1</v>
      </c>
      <c r="G19" s="43"/>
      <c r="H19" s="13">
        <v>-5</v>
      </c>
      <c r="I19" s="43"/>
      <c r="J19" s="13">
        <v>-104</v>
      </c>
      <c r="K19" s="13">
        <v>-160</v>
      </c>
      <c r="L19" s="13">
        <v>-101</v>
      </c>
      <c r="M19" s="13">
        <v>-80</v>
      </c>
      <c r="N19" s="43"/>
    </row>
    <row r="20" spans="1:15" s="1" customFormat="1" ht="17" thickBot="1" x14ac:dyDescent="0.3">
      <c r="A20" s="12" t="s">
        <v>2763</v>
      </c>
      <c r="B20" s="13" t="s">
        <v>63</v>
      </c>
      <c r="C20" s="13">
        <v>-105</v>
      </c>
      <c r="D20" s="13">
        <v>-27</v>
      </c>
      <c r="E20" s="13">
        <v>-28</v>
      </c>
      <c r="F20" s="13">
        <v>-7</v>
      </c>
      <c r="G20" s="43"/>
      <c r="H20" s="43"/>
      <c r="I20" s="43"/>
      <c r="J20" s="13">
        <v>-7</v>
      </c>
      <c r="K20" s="43"/>
      <c r="L20" s="43"/>
      <c r="M20" s="43"/>
      <c r="N20" s="43"/>
    </row>
    <row r="21" spans="1:15" s="8" customFormat="1" ht="17" thickBot="1" x14ac:dyDescent="0.3">
      <c r="A21" s="33" t="s">
        <v>2786</v>
      </c>
      <c r="B21" s="54"/>
      <c r="C21" s="34">
        <f>SUM(C18:C20)</f>
        <v>4</v>
      </c>
      <c r="D21" s="34">
        <f t="shared" ref="D21:N21" si="3">SUM(D18:D20)</f>
        <v>2</v>
      </c>
      <c r="E21" s="34">
        <f t="shared" si="3"/>
        <v>2</v>
      </c>
      <c r="F21" s="34">
        <f t="shared" si="3"/>
        <v>18</v>
      </c>
      <c r="G21" s="34">
        <f t="shared" si="3"/>
        <v>0</v>
      </c>
      <c r="H21" s="34">
        <f t="shared" si="3"/>
        <v>4</v>
      </c>
      <c r="I21" s="56">
        <f t="shared" si="3"/>
        <v>-12</v>
      </c>
      <c r="J21" s="34">
        <f t="shared" si="3"/>
        <v>25</v>
      </c>
      <c r="K21" s="34">
        <f t="shared" si="3"/>
        <v>29</v>
      </c>
      <c r="L21" s="56">
        <f t="shared" si="3"/>
        <v>-1</v>
      </c>
      <c r="M21" s="34">
        <f t="shared" si="3"/>
        <v>0</v>
      </c>
      <c r="N21" s="34">
        <f t="shared" si="3"/>
        <v>0</v>
      </c>
    </row>
    <row r="22" spans="1:15" s="1" customFormat="1" ht="17" thickBot="1" x14ac:dyDescent="0.3">
      <c r="A22" s="12"/>
      <c r="B22" s="13"/>
      <c r="C22" s="43"/>
      <c r="D22" s="13"/>
      <c r="E22" s="43"/>
      <c r="F22" s="13"/>
      <c r="G22" s="43"/>
      <c r="H22" s="13"/>
      <c r="I22" s="43"/>
      <c r="J22" s="13"/>
      <c r="K22" s="43"/>
      <c r="L22" s="43"/>
      <c r="M22" s="43"/>
      <c r="N22" s="43"/>
    </row>
    <row r="23" spans="1:15" s="8" customFormat="1" ht="17" thickBot="1" x14ac:dyDescent="0.3">
      <c r="A23" s="33" t="s">
        <v>2893</v>
      </c>
      <c r="B23" s="54"/>
      <c r="C23" s="34">
        <f>SUM(C21:C22)</f>
        <v>4</v>
      </c>
      <c r="D23" s="34">
        <f>SUM(D21:D22)</f>
        <v>2</v>
      </c>
      <c r="E23" s="34">
        <f t="shared" ref="E23:N23" si="4">SUM(E21:E22)</f>
        <v>2</v>
      </c>
      <c r="F23" s="34">
        <f t="shared" si="4"/>
        <v>18</v>
      </c>
      <c r="G23" s="34">
        <f t="shared" si="4"/>
        <v>0</v>
      </c>
      <c r="H23" s="34">
        <f t="shared" si="4"/>
        <v>4</v>
      </c>
      <c r="I23" s="56">
        <f t="shared" si="4"/>
        <v>-12</v>
      </c>
      <c r="J23" s="34">
        <f t="shared" si="4"/>
        <v>25</v>
      </c>
      <c r="K23" s="34">
        <f t="shared" si="4"/>
        <v>29</v>
      </c>
      <c r="L23" s="56">
        <f t="shared" si="4"/>
        <v>-1</v>
      </c>
      <c r="M23" s="34">
        <f t="shared" si="4"/>
        <v>0</v>
      </c>
      <c r="N23" s="34">
        <f t="shared" si="4"/>
        <v>0</v>
      </c>
    </row>
    <row r="24" spans="1:15" s="1" customFormat="1" x14ac:dyDescent="0.25">
      <c r="A24" s="12">
        <v>44233</v>
      </c>
      <c r="B24" s="13" t="s">
        <v>63</v>
      </c>
      <c r="C24" s="43"/>
      <c r="D24" s="13">
        <v>-1</v>
      </c>
      <c r="E24" s="43"/>
      <c r="F24" s="13">
        <v>-17</v>
      </c>
      <c r="G24" s="43"/>
      <c r="H24" s="13">
        <v>-1</v>
      </c>
      <c r="I24" s="43"/>
      <c r="J24" s="13">
        <v>-11</v>
      </c>
      <c r="K24" s="43"/>
      <c r="L24" s="43"/>
      <c r="M24" s="43"/>
      <c r="N24" s="43"/>
    </row>
    <row r="25" spans="1:15" s="1" customFormat="1" x14ac:dyDescent="0.25">
      <c r="A25" s="250" t="s">
        <v>2949</v>
      </c>
      <c r="B25" s="43" t="s">
        <v>2950</v>
      </c>
      <c r="C25" s="43"/>
      <c r="D25" s="43"/>
      <c r="E25" s="43"/>
      <c r="F25" s="43"/>
      <c r="G25" s="43"/>
      <c r="H25" s="43"/>
      <c r="I25" s="43">
        <v>12</v>
      </c>
      <c r="J25" s="43"/>
      <c r="K25" s="43"/>
      <c r="L25" s="43">
        <v>1</v>
      </c>
      <c r="M25" s="43"/>
      <c r="N25" s="43"/>
      <c r="O25" s="1" t="s">
        <v>2951</v>
      </c>
    </row>
    <row r="26" spans="1:15" s="1" customFormat="1" ht="17" thickBot="1" x14ac:dyDescent="0.3">
      <c r="A26" s="12" t="s">
        <v>2949</v>
      </c>
      <c r="B26" s="13" t="s">
        <v>63</v>
      </c>
      <c r="C26" s="43"/>
      <c r="D26" s="13">
        <v>-1</v>
      </c>
      <c r="E26" s="13">
        <v>-2</v>
      </c>
      <c r="F26" s="13">
        <v>-1</v>
      </c>
      <c r="G26" s="43"/>
      <c r="H26" s="13">
        <v>-3</v>
      </c>
      <c r="I26" s="43"/>
      <c r="J26" s="13">
        <v>-14</v>
      </c>
      <c r="K26" s="13">
        <v>-17</v>
      </c>
      <c r="L26" s="43"/>
      <c r="M26" s="43"/>
      <c r="N26" s="43"/>
    </row>
    <row r="27" spans="1:15" s="8" customFormat="1" ht="17" thickBot="1" x14ac:dyDescent="0.3">
      <c r="A27" s="33" t="s">
        <v>3037</v>
      </c>
      <c r="B27" s="54"/>
      <c r="C27" s="34">
        <f>SUM(C23:C26)</f>
        <v>4</v>
      </c>
      <c r="D27" s="34">
        <f t="shared" ref="D27:N27" si="5">SUM(D23:D26)</f>
        <v>0</v>
      </c>
      <c r="E27" s="34">
        <f t="shared" si="5"/>
        <v>0</v>
      </c>
      <c r="F27" s="34">
        <f t="shared" si="5"/>
        <v>0</v>
      </c>
      <c r="G27" s="34">
        <f t="shared" si="5"/>
        <v>0</v>
      </c>
      <c r="H27" s="34">
        <f t="shared" si="5"/>
        <v>0</v>
      </c>
      <c r="I27" s="34">
        <f t="shared" si="5"/>
        <v>0</v>
      </c>
      <c r="J27" s="34">
        <f t="shared" si="5"/>
        <v>0</v>
      </c>
      <c r="K27" s="34">
        <f t="shared" si="5"/>
        <v>12</v>
      </c>
      <c r="L27" s="34">
        <f t="shared" si="5"/>
        <v>0</v>
      </c>
      <c r="M27" s="34">
        <f t="shared" si="5"/>
        <v>0</v>
      </c>
      <c r="N27" s="34">
        <f t="shared" si="5"/>
        <v>0</v>
      </c>
    </row>
    <row r="28" spans="1:15" s="1" customFormat="1" ht="17" thickBot="1" x14ac:dyDescent="0.3">
      <c r="A28" s="12"/>
      <c r="B28" s="13"/>
      <c r="C28" s="43"/>
      <c r="D28" s="39"/>
      <c r="E28" s="39"/>
      <c r="F28" s="39"/>
      <c r="G28" s="43"/>
      <c r="H28" s="39"/>
      <c r="I28" s="43"/>
      <c r="J28" s="39"/>
      <c r="K28" s="39"/>
      <c r="L28" s="43"/>
      <c r="M28" s="43"/>
      <c r="N28" s="43"/>
    </row>
    <row r="29" spans="1:15" s="8" customFormat="1" ht="17" thickBot="1" x14ac:dyDescent="0.3">
      <c r="A29" s="33" t="s">
        <v>3143</v>
      </c>
      <c r="B29" s="54"/>
      <c r="C29" s="34">
        <f>SUM(C27:C28)</f>
        <v>4</v>
      </c>
      <c r="D29" s="34">
        <f t="shared" ref="D29:N29" si="6">SUM(D27:D28)</f>
        <v>0</v>
      </c>
      <c r="E29" s="34">
        <f t="shared" si="6"/>
        <v>0</v>
      </c>
      <c r="F29" s="34">
        <f t="shared" si="6"/>
        <v>0</v>
      </c>
      <c r="G29" s="34">
        <f t="shared" si="6"/>
        <v>0</v>
      </c>
      <c r="H29" s="34">
        <f t="shared" si="6"/>
        <v>0</v>
      </c>
      <c r="I29" s="34">
        <f t="shared" si="6"/>
        <v>0</v>
      </c>
      <c r="J29" s="34">
        <f t="shared" si="6"/>
        <v>0</v>
      </c>
      <c r="K29" s="34">
        <f t="shared" si="6"/>
        <v>12</v>
      </c>
      <c r="L29" s="34">
        <f t="shared" si="6"/>
        <v>0</v>
      </c>
      <c r="M29" s="34">
        <f t="shared" si="6"/>
        <v>0</v>
      </c>
      <c r="N29" s="34">
        <f t="shared" si="6"/>
        <v>0</v>
      </c>
    </row>
    <row r="30" spans="1:15" s="1" customFormat="1" ht="17" thickBot="1" x14ac:dyDescent="0.3">
      <c r="A30" s="12" t="s">
        <v>3194</v>
      </c>
      <c r="B30" s="13" t="s">
        <v>63</v>
      </c>
      <c r="C30" s="13">
        <v>-4</v>
      </c>
      <c r="D30" s="43"/>
      <c r="E30" s="43"/>
      <c r="F30" s="43"/>
      <c r="G30" s="43"/>
      <c r="H30" s="43"/>
      <c r="I30" s="43"/>
      <c r="J30" s="43"/>
      <c r="K30" s="13">
        <v>-11</v>
      </c>
      <c r="L30" s="43"/>
      <c r="M30" s="43"/>
      <c r="N30" s="43"/>
    </row>
    <row r="31" spans="1:15" s="8" customFormat="1" ht="17" thickBot="1" x14ac:dyDescent="0.3">
      <c r="A31" s="33" t="s">
        <v>3224</v>
      </c>
      <c r="B31" s="54"/>
      <c r="C31" s="34">
        <f>SUM(C29:C30)</f>
        <v>0</v>
      </c>
      <c r="D31" s="34">
        <f t="shared" ref="D31:N31" si="7">SUM(D29:D30)</f>
        <v>0</v>
      </c>
      <c r="E31" s="34">
        <f t="shared" si="7"/>
        <v>0</v>
      </c>
      <c r="F31" s="34">
        <f t="shared" si="7"/>
        <v>0</v>
      </c>
      <c r="G31" s="34">
        <f t="shared" si="7"/>
        <v>0</v>
      </c>
      <c r="H31" s="34">
        <f t="shared" si="7"/>
        <v>0</v>
      </c>
      <c r="I31" s="34">
        <f t="shared" si="7"/>
        <v>0</v>
      </c>
      <c r="J31" s="34">
        <f t="shared" si="7"/>
        <v>0</v>
      </c>
      <c r="K31" s="34">
        <f t="shared" si="7"/>
        <v>1</v>
      </c>
      <c r="L31" s="34">
        <f t="shared" si="7"/>
        <v>0</v>
      </c>
      <c r="M31" s="34">
        <f t="shared" si="7"/>
        <v>0</v>
      </c>
      <c r="N31" s="34">
        <f t="shared" si="7"/>
        <v>0</v>
      </c>
    </row>
    <row r="32" spans="1:15" s="49" customFormat="1" x14ac:dyDescent="0.25">
      <c r="A32" s="699"/>
      <c r="B32" s="185" t="s">
        <v>210</v>
      </c>
      <c r="C32" s="185"/>
      <c r="D32" s="185"/>
      <c r="E32" s="185"/>
      <c r="F32" s="185"/>
      <c r="G32" s="185"/>
      <c r="H32" s="185"/>
      <c r="I32" s="185"/>
      <c r="J32" s="185"/>
      <c r="K32" s="185">
        <v>-1</v>
      </c>
      <c r="L32" s="185"/>
      <c r="M32" s="185"/>
      <c r="N32" s="185"/>
      <c r="O32" s="49" t="s">
        <v>211</v>
      </c>
    </row>
    <row r="33" spans="1:15" s="49" customFormat="1" x14ac:dyDescent="0.25">
      <c r="A33" s="699"/>
      <c r="B33" s="185"/>
      <c r="C33" s="185"/>
      <c r="D33" s="44"/>
      <c r="E33" s="44"/>
      <c r="F33" s="44"/>
      <c r="G33" s="185"/>
      <c r="H33" s="44"/>
      <c r="I33" s="185"/>
      <c r="J33" s="44"/>
      <c r="K33" s="185"/>
      <c r="L33" s="185"/>
      <c r="M33" s="185"/>
      <c r="N33" s="185"/>
    </row>
    <row r="34" spans="1:15" s="2" customFormat="1" ht="17" thickBot="1" x14ac:dyDescent="0.3">
      <c r="A34" s="76"/>
      <c r="B34" s="14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</row>
    <row r="35" spans="1:15" ht="17" thickBot="1" x14ac:dyDescent="0.3">
      <c r="A35" s="134" t="s">
        <v>382</v>
      </c>
      <c r="B35" s="135"/>
      <c r="C35" s="695">
        <v>308</v>
      </c>
      <c r="D35" s="695">
        <v>72</v>
      </c>
      <c r="E35" s="695">
        <v>72</v>
      </c>
      <c r="F35" s="695">
        <v>72</v>
      </c>
      <c r="G35" s="905"/>
      <c r="H35" s="905"/>
      <c r="I35" s="905"/>
      <c r="J35" s="905"/>
      <c r="K35" s="905"/>
      <c r="L35" s="905"/>
      <c r="M35" s="905"/>
      <c r="N35" s="796"/>
    </row>
    <row r="36" spans="1:15" ht="17" thickBot="1" x14ac:dyDescent="0.3">
      <c r="A36" s="279" t="s">
        <v>383</v>
      </c>
      <c r="B36" s="280"/>
      <c r="C36" s="906"/>
      <c r="D36" s="906"/>
      <c r="E36" s="906"/>
      <c r="F36" s="906"/>
      <c r="G36" s="907">
        <v>220</v>
      </c>
      <c r="H36" s="907"/>
      <c r="I36" s="907"/>
      <c r="J36" s="907"/>
      <c r="K36" s="907"/>
      <c r="L36" s="907"/>
      <c r="M36" s="907"/>
      <c r="N36" s="797"/>
    </row>
    <row r="37" spans="1:15" s="200" customFormat="1" ht="17" thickBot="1" x14ac:dyDescent="0.3">
      <c r="A37" s="241" t="s">
        <v>947</v>
      </c>
      <c r="B37" s="203"/>
      <c r="C37" s="908"/>
      <c r="D37" s="908"/>
      <c r="E37" s="908"/>
      <c r="F37" s="908"/>
      <c r="G37" s="908"/>
      <c r="H37" s="909">
        <v>60</v>
      </c>
      <c r="I37" s="909">
        <v>112</v>
      </c>
      <c r="J37" s="909">
        <v>60</v>
      </c>
      <c r="K37" s="909">
        <v>60</v>
      </c>
      <c r="L37" s="909"/>
      <c r="M37" s="909"/>
      <c r="N37" s="798"/>
      <c r="O37" s="200" t="s">
        <v>948</v>
      </c>
    </row>
    <row r="38" spans="1:15" s="200" customFormat="1" ht="17" thickBot="1" x14ac:dyDescent="0.3">
      <c r="A38" s="730" t="s">
        <v>949</v>
      </c>
      <c r="B38" s="219"/>
      <c r="C38" s="910"/>
      <c r="D38" s="910"/>
      <c r="E38" s="910"/>
      <c r="F38" s="910"/>
      <c r="G38" s="910"/>
      <c r="H38" s="911"/>
      <c r="I38" s="911"/>
      <c r="J38" s="911">
        <v>5</v>
      </c>
      <c r="K38" s="911"/>
      <c r="L38" s="911">
        <v>25</v>
      </c>
      <c r="M38" s="911"/>
      <c r="N38" s="799"/>
    </row>
    <row r="39" spans="1:15" s="200" customFormat="1" ht="17" thickBot="1" x14ac:dyDescent="0.3">
      <c r="A39" s="241" t="s">
        <v>2505</v>
      </c>
      <c r="B39" s="203"/>
      <c r="C39" s="908">
        <v>40</v>
      </c>
      <c r="D39" s="908"/>
      <c r="E39" s="908"/>
      <c r="F39" s="908"/>
      <c r="G39" s="908"/>
      <c r="H39" s="908"/>
      <c r="I39" s="908"/>
      <c r="J39" s="908">
        <v>104</v>
      </c>
      <c r="K39" s="908">
        <v>168</v>
      </c>
      <c r="L39" s="908">
        <v>104</v>
      </c>
      <c r="M39" s="908">
        <v>80</v>
      </c>
      <c r="N39" s="798"/>
    </row>
    <row r="40" spans="1:15" ht="17" thickBot="1" x14ac:dyDescent="0.3">
      <c r="C40" s="10" t="s">
        <v>376</v>
      </c>
      <c r="D40" s="32" t="s">
        <v>377</v>
      </c>
      <c r="E40" s="32" t="s">
        <v>378</v>
      </c>
      <c r="F40" s="32" t="s">
        <v>379</v>
      </c>
      <c r="G40" s="32" t="s">
        <v>380</v>
      </c>
      <c r="H40" s="32" t="s">
        <v>17</v>
      </c>
      <c r="I40" s="32" t="s">
        <v>18</v>
      </c>
      <c r="J40" s="32" t="s">
        <v>32</v>
      </c>
      <c r="K40" s="32" t="s">
        <v>3</v>
      </c>
      <c r="L40" s="32" t="s">
        <v>27</v>
      </c>
      <c r="M40" s="32" t="s">
        <v>26</v>
      </c>
      <c r="N40" s="11"/>
    </row>
    <row r="41" spans="1:15" x14ac:dyDescent="0.25">
      <c r="A41" s="283" t="s">
        <v>950</v>
      </c>
      <c r="B41" s="284"/>
    </row>
    <row r="42" spans="1:15" x14ac:dyDescent="0.25">
      <c r="A42" s="934" t="s">
        <v>3284</v>
      </c>
      <c r="B42" s="77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tabColor rgb="FFC00000"/>
  </sheetPr>
  <dimension ref="A1:J46"/>
  <sheetViews>
    <sheetView topLeftCell="A22" workbookViewId="0">
      <selection activeCell="C40" sqref="C39:C40"/>
    </sheetView>
  </sheetViews>
  <sheetFormatPr baseColWidth="10" defaultColWidth="9" defaultRowHeight="16" x14ac:dyDescent="0.25"/>
  <cols>
    <col min="1" max="1" width="15.83203125" style="137" customWidth="1"/>
    <col min="2" max="2" width="20.5" style="4" customWidth="1"/>
    <col min="3" max="3" width="17.5" style="4" customWidth="1"/>
    <col min="4" max="5" width="10.1640625" style="4" customWidth="1"/>
    <col min="6" max="6" width="15.83203125" style="4" customWidth="1"/>
    <col min="7" max="7" width="9.5" style="4" customWidth="1"/>
    <col min="8" max="8" width="10.33203125" style="4" customWidth="1"/>
    <col min="9" max="9" width="10.1640625" style="4" customWidth="1"/>
    <col min="10" max="16384" width="9" style="136"/>
  </cols>
  <sheetData>
    <row r="1" spans="1:10" s="48" customFormat="1" x14ac:dyDescent="0.25">
      <c r="A1" s="128" t="s">
        <v>23</v>
      </c>
    </row>
    <row r="2" spans="1:10" s="48" customFormat="1" x14ac:dyDescent="0.25">
      <c r="A2" s="128"/>
    </row>
    <row r="3" spans="1:10" s="48" customFormat="1" x14ac:dyDescent="0.25">
      <c r="A3" s="128" t="s">
        <v>360</v>
      </c>
    </row>
    <row r="4" spans="1:10" s="129" customFormat="1" x14ac:dyDescent="0.25">
      <c r="A4" s="118" t="s">
        <v>361</v>
      </c>
      <c r="B4" s="103"/>
      <c r="C4" s="103"/>
      <c r="D4" s="103"/>
      <c r="E4" s="103"/>
      <c r="F4" s="103"/>
      <c r="G4" s="103"/>
      <c r="H4" s="103"/>
      <c r="I4" s="103"/>
    </row>
    <row r="5" spans="1:10" s="129" customFormat="1" x14ac:dyDescent="0.25">
      <c r="A5" s="118" t="s">
        <v>362</v>
      </c>
      <c r="B5" s="103"/>
      <c r="C5" s="130" t="s">
        <v>363</v>
      </c>
      <c r="D5" s="130">
        <v>115000</v>
      </c>
      <c r="E5" s="130">
        <v>190000</v>
      </c>
      <c r="F5" s="130" t="s">
        <v>364</v>
      </c>
      <c r="G5" s="130">
        <v>48000</v>
      </c>
      <c r="H5" s="130">
        <v>305000</v>
      </c>
      <c r="I5" s="130">
        <v>24000</v>
      </c>
    </row>
    <row r="6" spans="1:10" s="7" customFormat="1" ht="17" thickBot="1" x14ac:dyDescent="0.3">
      <c r="A6" s="131"/>
      <c r="C6" s="131">
        <v>5800</v>
      </c>
      <c r="D6" s="7">
        <v>8700</v>
      </c>
      <c r="E6" s="7">
        <v>17400</v>
      </c>
      <c r="F6" s="7">
        <v>2500</v>
      </c>
      <c r="G6" s="7">
        <v>3600</v>
      </c>
      <c r="H6" s="7">
        <v>21000</v>
      </c>
      <c r="I6" s="7">
        <v>2500</v>
      </c>
    </row>
    <row r="7" spans="1:10" s="4" customFormat="1" ht="17" thickBot="1" x14ac:dyDescent="0.3">
      <c r="A7" s="132" t="s">
        <v>0</v>
      </c>
      <c r="B7" s="27" t="s">
        <v>1</v>
      </c>
      <c r="C7" s="27" t="s">
        <v>134</v>
      </c>
      <c r="D7" s="133" t="s">
        <v>30</v>
      </c>
      <c r="E7" s="133" t="s">
        <v>29</v>
      </c>
      <c r="F7" s="133" t="s">
        <v>31</v>
      </c>
      <c r="G7" s="133" t="s">
        <v>3</v>
      </c>
      <c r="H7" s="133" t="s">
        <v>10</v>
      </c>
      <c r="I7" s="27" t="s">
        <v>365</v>
      </c>
    </row>
    <row r="8" spans="1:10" s="2" customFormat="1" ht="17" thickBot="1" x14ac:dyDescent="0.3">
      <c r="A8" s="76" t="s">
        <v>126</v>
      </c>
      <c r="B8" s="14" t="s">
        <v>366</v>
      </c>
      <c r="C8" s="14">
        <v>60</v>
      </c>
      <c r="D8" s="14">
        <v>60</v>
      </c>
      <c r="E8" s="14"/>
      <c r="F8" s="14">
        <v>600</v>
      </c>
      <c r="G8" s="14"/>
      <c r="H8" s="14"/>
      <c r="I8" s="14"/>
      <c r="J8" s="2" t="s">
        <v>2456</v>
      </c>
    </row>
    <row r="9" spans="1:10" s="2" customFormat="1" ht="17" thickBot="1" x14ac:dyDescent="0.3">
      <c r="A9" s="33" t="s">
        <v>156</v>
      </c>
      <c r="B9" s="54"/>
      <c r="C9" s="34">
        <f>SUM(C8)</f>
        <v>60</v>
      </c>
      <c r="D9" s="34">
        <f t="shared" ref="D9:F9" si="0">SUM(D8)</f>
        <v>60</v>
      </c>
      <c r="E9" s="34"/>
      <c r="F9" s="34">
        <f t="shared" si="0"/>
        <v>600</v>
      </c>
      <c r="G9" s="34"/>
      <c r="H9" s="34"/>
      <c r="I9" s="34"/>
    </row>
    <row r="10" spans="1:10" s="2" customFormat="1" x14ac:dyDescent="0.25">
      <c r="A10" s="55">
        <v>44440</v>
      </c>
      <c r="B10" s="53" t="s">
        <v>367</v>
      </c>
      <c r="C10" s="53"/>
      <c r="D10" s="53"/>
      <c r="E10" s="53"/>
      <c r="F10" s="53"/>
      <c r="G10" s="53">
        <v>240</v>
      </c>
      <c r="H10" s="53">
        <v>100</v>
      </c>
      <c r="I10" s="53"/>
      <c r="J10" s="2" t="s">
        <v>2456</v>
      </c>
    </row>
    <row r="11" spans="1:10" s="2" customFormat="1" x14ac:dyDescent="0.25">
      <c r="A11" s="12" t="s">
        <v>368</v>
      </c>
      <c r="B11" s="13" t="s">
        <v>369</v>
      </c>
      <c r="C11" s="13">
        <v>150</v>
      </c>
      <c r="D11" s="13"/>
      <c r="E11" s="13">
        <v>30</v>
      </c>
      <c r="F11" s="13">
        <v>150</v>
      </c>
      <c r="G11" s="13"/>
      <c r="H11" s="13"/>
      <c r="I11" s="13">
        <v>300</v>
      </c>
      <c r="J11" s="2" t="s">
        <v>2456</v>
      </c>
    </row>
    <row r="12" spans="1:10" s="2" customFormat="1" ht="17" thickBot="1" x14ac:dyDescent="0.3">
      <c r="A12" s="12" t="s">
        <v>2457</v>
      </c>
      <c r="B12" s="13" t="s">
        <v>2458</v>
      </c>
      <c r="C12" s="13">
        <v>100</v>
      </c>
      <c r="D12" s="13"/>
      <c r="E12" s="13">
        <v>250</v>
      </c>
      <c r="F12" s="13">
        <v>150</v>
      </c>
      <c r="G12" s="13"/>
      <c r="H12" s="13"/>
      <c r="I12" s="13">
        <v>400</v>
      </c>
      <c r="J12" s="2" t="s">
        <v>2456</v>
      </c>
    </row>
    <row r="13" spans="1:10" s="2" customFormat="1" ht="17" thickBot="1" x14ac:dyDescent="0.3">
      <c r="A13" s="33" t="s">
        <v>2459</v>
      </c>
      <c r="B13" s="54"/>
      <c r="C13" s="34">
        <f t="shared" ref="C13:I13" si="1">SUM(C9:C12)</f>
        <v>310</v>
      </c>
      <c r="D13" s="34">
        <f t="shared" si="1"/>
        <v>60</v>
      </c>
      <c r="E13" s="34">
        <f t="shared" si="1"/>
        <v>280</v>
      </c>
      <c r="F13" s="34">
        <f t="shared" si="1"/>
        <v>900</v>
      </c>
      <c r="G13" s="34">
        <f t="shared" si="1"/>
        <v>240</v>
      </c>
      <c r="H13" s="34">
        <f t="shared" si="1"/>
        <v>100</v>
      </c>
      <c r="I13" s="34">
        <f t="shared" si="1"/>
        <v>700</v>
      </c>
    </row>
    <row r="14" spans="1:10" s="2" customFormat="1" ht="17" thickBot="1" x14ac:dyDescent="0.3">
      <c r="A14" s="12"/>
      <c r="B14" s="13"/>
      <c r="C14" s="13"/>
      <c r="D14" s="13"/>
      <c r="E14" s="13"/>
      <c r="F14" s="13"/>
      <c r="G14" s="13"/>
      <c r="H14" s="13"/>
      <c r="I14" s="13"/>
    </row>
    <row r="15" spans="1:10" s="8" customFormat="1" ht="17" thickBot="1" x14ac:dyDescent="0.3">
      <c r="A15" s="33" t="s">
        <v>2566</v>
      </c>
      <c r="B15" s="54"/>
      <c r="C15" s="34">
        <f>SUM(C13:C14)</f>
        <v>310</v>
      </c>
      <c r="D15" s="34">
        <f t="shared" ref="D15:I15" si="2">SUM(D13:D14)</f>
        <v>60</v>
      </c>
      <c r="E15" s="34">
        <f t="shared" si="2"/>
        <v>280</v>
      </c>
      <c r="F15" s="34">
        <f t="shared" si="2"/>
        <v>900</v>
      </c>
      <c r="G15" s="34">
        <f t="shared" si="2"/>
        <v>240</v>
      </c>
      <c r="H15" s="34">
        <f t="shared" si="2"/>
        <v>100</v>
      </c>
      <c r="I15" s="34">
        <f t="shared" si="2"/>
        <v>700</v>
      </c>
    </row>
    <row r="16" spans="1:10" s="2" customFormat="1" ht="17" thickBot="1" x14ac:dyDescent="0.3">
      <c r="A16" s="12"/>
      <c r="B16" s="13"/>
      <c r="C16" s="13"/>
      <c r="D16" s="13"/>
      <c r="E16" s="13"/>
      <c r="F16" s="13"/>
      <c r="G16" s="13"/>
      <c r="H16" s="13"/>
      <c r="I16" s="13"/>
    </row>
    <row r="17" spans="1:9" s="8" customFormat="1" ht="17" thickBot="1" x14ac:dyDescent="0.3">
      <c r="A17" s="290" t="s">
        <v>2697</v>
      </c>
      <c r="B17" s="291"/>
      <c r="C17" s="269">
        <f>SUM(C15:C16)</f>
        <v>310</v>
      </c>
      <c r="D17" s="269">
        <f t="shared" ref="D17:I17" si="3">SUM(D15:D16)</f>
        <v>60</v>
      </c>
      <c r="E17" s="269">
        <f t="shared" si="3"/>
        <v>280</v>
      </c>
      <c r="F17" s="269">
        <f t="shared" si="3"/>
        <v>900</v>
      </c>
      <c r="G17" s="269">
        <f t="shared" si="3"/>
        <v>240</v>
      </c>
      <c r="H17" s="269">
        <f t="shared" si="3"/>
        <v>100</v>
      </c>
      <c r="I17" s="269">
        <f t="shared" si="3"/>
        <v>700</v>
      </c>
    </row>
    <row r="18" spans="1:9" s="8" customFormat="1" ht="17" thickBot="1" x14ac:dyDescent="0.3">
      <c r="A18" s="873"/>
      <c r="B18" s="874"/>
      <c r="C18" s="875"/>
      <c r="D18" s="875"/>
      <c r="E18" s="875"/>
      <c r="F18" s="875"/>
      <c r="G18" s="875"/>
      <c r="H18" s="875"/>
      <c r="I18" s="875"/>
    </row>
    <row r="19" spans="1:9" s="8" customFormat="1" ht="17" thickBot="1" x14ac:dyDescent="0.3">
      <c r="A19" s="33" t="s">
        <v>2786</v>
      </c>
      <c r="B19" s="54"/>
      <c r="C19" s="34">
        <f>SUM(C17:C18)</f>
        <v>310</v>
      </c>
      <c r="D19" s="34">
        <f t="shared" ref="D19:H19" si="4">SUM(D17:D18)</f>
        <v>60</v>
      </c>
      <c r="E19" s="34">
        <f t="shared" si="4"/>
        <v>280</v>
      </c>
      <c r="F19" s="34">
        <f t="shared" si="4"/>
        <v>900</v>
      </c>
      <c r="G19" s="34">
        <f t="shared" si="4"/>
        <v>240</v>
      </c>
      <c r="H19" s="34">
        <f t="shared" si="4"/>
        <v>100</v>
      </c>
      <c r="I19" s="34">
        <f>SUM(I17:I18)</f>
        <v>700</v>
      </c>
    </row>
    <row r="20" spans="1:9" s="1" customFormat="1" x14ac:dyDescent="0.25">
      <c r="A20" s="12">
        <v>44260</v>
      </c>
      <c r="B20" s="13" t="s">
        <v>63</v>
      </c>
      <c r="C20" s="13">
        <v>-64</v>
      </c>
      <c r="D20" s="13">
        <v>-4</v>
      </c>
      <c r="E20" s="13">
        <v>-6</v>
      </c>
      <c r="F20" s="13">
        <v>-175</v>
      </c>
      <c r="G20" s="43"/>
      <c r="H20" s="43"/>
      <c r="I20" s="13">
        <v>-82</v>
      </c>
    </row>
    <row r="21" spans="1:9" s="1" customFormat="1" x14ac:dyDescent="0.25">
      <c r="A21" s="12" t="s">
        <v>2865</v>
      </c>
      <c r="B21" s="13" t="s">
        <v>63</v>
      </c>
      <c r="C21" s="13">
        <v>-11</v>
      </c>
      <c r="D21" s="13">
        <v>-15</v>
      </c>
      <c r="E21" s="13">
        <v>-10</v>
      </c>
      <c r="F21" s="13">
        <v>-100</v>
      </c>
      <c r="G21" s="43"/>
      <c r="H21" s="13">
        <v>-13</v>
      </c>
      <c r="I21" s="43"/>
    </row>
    <row r="22" spans="1:9" s="1" customFormat="1" x14ac:dyDescent="0.25">
      <c r="A22" s="12" t="s">
        <v>2888</v>
      </c>
      <c r="B22" s="13" t="s">
        <v>63</v>
      </c>
      <c r="C22" s="13">
        <v>-13</v>
      </c>
      <c r="D22" s="13">
        <v>-2</v>
      </c>
      <c r="E22" s="13">
        <v>-153</v>
      </c>
      <c r="F22" s="13">
        <v>-131</v>
      </c>
      <c r="G22" s="43"/>
      <c r="H22" s="43"/>
      <c r="I22" s="13">
        <v>-209</v>
      </c>
    </row>
    <row r="23" spans="1:9" s="1" customFormat="1" ht="17" thickBot="1" x14ac:dyDescent="0.3">
      <c r="A23" s="12" t="s">
        <v>2888</v>
      </c>
      <c r="B23" s="13" t="s">
        <v>63</v>
      </c>
      <c r="C23" s="13">
        <v>-74</v>
      </c>
      <c r="D23" s="43"/>
      <c r="E23" s="43"/>
      <c r="F23" s="13">
        <v>-150</v>
      </c>
      <c r="G23" s="13">
        <v>-200</v>
      </c>
      <c r="H23" s="43"/>
      <c r="I23" s="13">
        <v>-215</v>
      </c>
    </row>
    <row r="24" spans="1:9" s="8" customFormat="1" ht="17" thickBot="1" x14ac:dyDescent="0.3">
      <c r="A24" s="33" t="s">
        <v>2893</v>
      </c>
      <c r="B24" s="54"/>
      <c r="C24" s="34">
        <f>SUM(C19:C23)</f>
        <v>148</v>
      </c>
      <c r="D24" s="34">
        <f t="shared" ref="D24:I24" si="5">SUM(D19:D23)</f>
        <v>39</v>
      </c>
      <c r="E24" s="34">
        <f t="shared" si="5"/>
        <v>111</v>
      </c>
      <c r="F24" s="34">
        <f t="shared" si="5"/>
        <v>344</v>
      </c>
      <c r="G24" s="34">
        <f t="shared" si="5"/>
        <v>40</v>
      </c>
      <c r="H24" s="34">
        <f t="shared" si="5"/>
        <v>87</v>
      </c>
      <c r="I24" s="34">
        <f t="shared" si="5"/>
        <v>194</v>
      </c>
    </row>
    <row r="25" spans="1:9" s="1" customFormat="1" x14ac:dyDescent="0.25">
      <c r="A25" s="12" t="s">
        <v>2956</v>
      </c>
      <c r="B25" s="13" t="s">
        <v>63</v>
      </c>
      <c r="C25" s="13">
        <v>-31</v>
      </c>
      <c r="D25" s="13">
        <v>-4</v>
      </c>
      <c r="E25" s="43"/>
      <c r="F25" s="13">
        <v>-122</v>
      </c>
      <c r="G25" s="13">
        <v>-40</v>
      </c>
      <c r="H25" s="13">
        <v>-17</v>
      </c>
      <c r="I25" s="13">
        <v>-44</v>
      </c>
    </row>
    <row r="26" spans="1:9" s="1" customFormat="1" ht="17" thickBot="1" x14ac:dyDescent="0.3">
      <c r="A26" s="12" t="s">
        <v>2998</v>
      </c>
      <c r="B26" s="13" t="s">
        <v>63</v>
      </c>
      <c r="C26" s="13">
        <v>-22</v>
      </c>
      <c r="D26" s="43"/>
      <c r="E26" s="43"/>
      <c r="F26" s="13">
        <v>-173</v>
      </c>
      <c r="G26" s="43"/>
      <c r="H26" s="13">
        <v>-1</v>
      </c>
      <c r="I26" s="13">
        <v>-13</v>
      </c>
    </row>
    <row r="27" spans="1:9" s="8" customFormat="1" ht="17" thickBot="1" x14ac:dyDescent="0.3">
      <c r="A27" s="33" t="s">
        <v>3037</v>
      </c>
      <c r="B27" s="54"/>
      <c r="C27" s="34">
        <f>SUM(C24:C26)</f>
        <v>95</v>
      </c>
      <c r="D27" s="34">
        <f t="shared" ref="D27:I27" si="6">SUM(D24:D26)</f>
        <v>35</v>
      </c>
      <c r="E27" s="34">
        <f t="shared" si="6"/>
        <v>111</v>
      </c>
      <c r="F27" s="34">
        <f>SUM(F24:F26)</f>
        <v>49</v>
      </c>
      <c r="G27" s="34">
        <f t="shared" si="6"/>
        <v>0</v>
      </c>
      <c r="H27" s="34">
        <f t="shared" si="6"/>
        <v>69</v>
      </c>
      <c r="I27" s="34">
        <f t="shared" si="6"/>
        <v>137</v>
      </c>
    </row>
    <row r="28" spans="1:9" s="1" customFormat="1" ht="17" thickBot="1" x14ac:dyDescent="0.3">
      <c r="A28" s="12">
        <v>44537</v>
      </c>
      <c r="B28" s="13" t="s">
        <v>63</v>
      </c>
      <c r="C28" s="13">
        <v>-19</v>
      </c>
      <c r="D28" s="13">
        <v>-33</v>
      </c>
      <c r="E28" s="13">
        <v>-67</v>
      </c>
      <c r="F28" s="13">
        <v>-40</v>
      </c>
      <c r="G28" s="43"/>
      <c r="H28" s="13">
        <v>-27</v>
      </c>
      <c r="I28" s="13">
        <v>-9</v>
      </c>
    </row>
    <row r="29" spans="1:9" s="8" customFormat="1" ht="17" thickBot="1" x14ac:dyDescent="0.3">
      <c r="A29" s="33" t="s">
        <v>3143</v>
      </c>
      <c r="B29" s="54"/>
      <c r="C29" s="34">
        <f>SUM(C27:C28)</f>
        <v>76</v>
      </c>
      <c r="D29" s="34">
        <f t="shared" ref="D29:I29" si="7">SUM(D27:D28)</f>
        <v>2</v>
      </c>
      <c r="E29" s="34">
        <f t="shared" si="7"/>
        <v>44</v>
      </c>
      <c r="F29" s="34">
        <f t="shared" si="7"/>
        <v>9</v>
      </c>
      <c r="G29" s="34">
        <f t="shared" si="7"/>
        <v>0</v>
      </c>
      <c r="H29" s="34">
        <f t="shared" si="7"/>
        <v>42</v>
      </c>
      <c r="I29" s="34">
        <f t="shared" si="7"/>
        <v>128</v>
      </c>
    </row>
    <row r="30" spans="1:9" s="1" customFormat="1" x14ac:dyDescent="0.25">
      <c r="A30" s="76" t="s">
        <v>3170</v>
      </c>
      <c r="B30" s="14" t="s">
        <v>63</v>
      </c>
      <c r="C30" s="14">
        <v>-11</v>
      </c>
      <c r="D30" s="115"/>
      <c r="E30" s="115"/>
      <c r="F30" s="14">
        <v>-9</v>
      </c>
      <c r="G30" s="115"/>
      <c r="H30" s="14">
        <v>-37</v>
      </c>
      <c r="I30" s="115"/>
    </row>
    <row r="31" spans="1:9" s="1" customFormat="1" ht="17" thickBot="1" x14ac:dyDescent="0.3">
      <c r="A31" s="76" t="s">
        <v>3200</v>
      </c>
      <c r="B31" s="14" t="s">
        <v>63</v>
      </c>
      <c r="C31" s="14">
        <v>-2</v>
      </c>
      <c r="D31" s="14">
        <v>-2</v>
      </c>
      <c r="E31" s="14">
        <v>-44</v>
      </c>
      <c r="F31" s="115"/>
      <c r="G31" s="115"/>
      <c r="H31" s="14">
        <v>-1</v>
      </c>
      <c r="I31" s="115"/>
    </row>
    <row r="32" spans="1:9" s="8" customFormat="1" ht="17" thickBot="1" x14ac:dyDescent="0.3">
      <c r="A32" s="33" t="s">
        <v>3224</v>
      </c>
      <c r="B32" s="54"/>
      <c r="C32" s="34">
        <f>SUM(C29:C31)</f>
        <v>63</v>
      </c>
      <c r="D32" s="34">
        <f t="shared" ref="D32:I32" si="8">SUM(D29:D31)</f>
        <v>0</v>
      </c>
      <c r="E32" s="34">
        <f t="shared" si="8"/>
        <v>0</v>
      </c>
      <c r="F32" s="34">
        <f t="shared" si="8"/>
        <v>0</v>
      </c>
      <c r="G32" s="34">
        <f t="shared" si="8"/>
        <v>0</v>
      </c>
      <c r="H32" s="34">
        <f t="shared" si="8"/>
        <v>4</v>
      </c>
      <c r="I32" s="34">
        <f t="shared" si="8"/>
        <v>128</v>
      </c>
    </row>
    <row r="33" spans="1:9" s="1" customFormat="1" x14ac:dyDescent="0.25">
      <c r="A33" s="76">
        <v>44205</v>
      </c>
      <c r="B33" s="14" t="s">
        <v>63</v>
      </c>
      <c r="C33" s="14">
        <v>-39</v>
      </c>
      <c r="D33" s="115"/>
      <c r="E33" s="115"/>
      <c r="F33" s="115"/>
      <c r="G33" s="115"/>
      <c r="H33" s="14">
        <v>-4</v>
      </c>
      <c r="I33" s="14">
        <v>-40</v>
      </c>
    </row>
    <row r="34" spans="1:9" s="1" customFormat="1" x14ac:dyDescent="0.25">
      <c r="A34" s="76" t="s">
        <v>3267</v>
      </c>
      <c r="B34" s="14" t="s">
        <v>63</v>
      </c>
      <c r="C34" s="14">
        <v>-26</v>
      </c>
      <c r="D34" s="115"/>
      <c r="E34" s="115"/>
      <c r="F34" s="115"/>
      <c r="G34" s="115"/>
      <c r="H34" s="115"/>
      <c r="I34" s="14">
        <v>-88</v>
      </c>
    </row>
    <row r="35" spans="1:9" s="1" customFormat="1" ht="17" thickBot="1" x14ac:dyDescent="0.3">
      <c r="A35" s="76" t="s">
        <v>3278</v>
      </c>
      <c r="B35" s="14" t="s">
        <v>63</v>
      </c>
      <c r="C35" s="14">
        <v>-8</v>
      </c>
      <c r="D35" s="115"/>
      <c r="E35" s="115"/>
      <c r="F35" s="115"/>
      <c r="G35" s="115"/>
      <c r="H35" s="115"/>
      <c r="I35" s="115"/>
    </row>
    <row r="36" spans="1:9" s="8" customFormat="1" ht="17" thickBot="1" x14ac:dyDescent="0.3">
      <c r="A36" s="33" t="s">
        <v>3283</v>
      </c>
      <c r="B36" s="54"/>
      <c r="C36" s="56">
        <f>SUM(C32:C35)</f>
        <v>-10</v>
      </c>
      <c r="D36" s="34">
        <f t="shared" ref="D36:I36" si="9">SUM(D32:D35)</f>
        <v>0</v>
      </c>
      <c r="E36" s="34">
        <f t="shared" si="9"/>
        <v>0</v>
      </c>
      <c r="F36" s="34">
        <f t="shared" si="9"/>
        <v>0</v>
      </c>
      <c r="G36" s="34">
        <f t="shared" si="9"/>
        <v>0</v>
      </c>
      <c r="H36" s="34">
        <f t="shared" si="9"/>
        <v>0</v>
      </c>
      <c r="I36" s="34">
        <f t="shared" si="9"/>
        <v>0</v>
      </c>
    </row>
    <row r="37" spans="1:9" s="1" customFormat="1" x14ac:dyDescent="0.25">
      <c r="A37" s="76"/>
      <c r="B37" s="14"/>
      <c r="C37" s="14"/>
      <c r="D37" s="115"/>
      <c r="E37" s="115"/>
      <c r="F37" s="115"/>
      <c r="G37" s="115"/>
      <c r="H37" s="115"/>
      <c r="I37" s="115"/>
    </row>
    <row r="38" spans="1:9" s="2" customFormat="1" x14ac:dyDescent="0.25">
      <c r="A38" s="76"/>
      <c r="B38" s="14"/>
      <c r="C38" s="14"/>
      <c r="D38" s="14"/>
      <c r="E38" s="14"/>
      <c r="F38" s="14"/>
      <c r="G38" s="14"/>
      <c r="H38" s="14"/>
      <c r="I38" s="14"/>
    </row>
    <row r="39" spans="1:9" s="1" customFormat="1" ht="17" thickBot="1" x14ac:dyDescent="0.3">
      <c r="A39" s="674"/>
      <c r="B39" s="115"/>
      <c r="C39" s="959">
        <f>SUM(C32:C35)</f>
        <v>-10</v>
      </c>
      <c r="D39" s="115">
        <f t="shared" ref="D39:I39" si="10">SUM(D32:D35)</f>
        <v>0</v>
      </c>
      <c r="E39" s="115">
        <f t="shared" si="10"/>
        <v>0</v>
      </c>
      <c r="F39" s="115">
        <f t="shared" si="10"/>
        <v>0</v>
      </c>
      <c r="G39" s="115">
        <f t="shared" si="10"/>
        <v>0</v>
      </c>
      <c r="H39" s="115">
        <f t="shared" si="10"/>
        <v>0</v>
      </c>
      <c r="I39" s="115">
        <f t="shared" si="10"/>
        <v>0</v>
      </c>
    </row>
    <row r="40" spans="1:9" s="697" customFormat="1" ht="17" thickBot="1" x14ac:dyDescent="0.3">
      <c r="A40" s="694" t="s">
        <v>370</v>
      </c>
      <c r="B40" s="695"/>
      <c r="C40" s="695">
        <f>SUM(C8)</f>
        <v>60</v>
      </c>
      <c r="D40" s="695">
        <f>SUM(D8)</f>
        <v>60</v>
      </c>
      <c r="E40" s="695"/>
      <c r="F40" s="695">
        <f>SUM(F8)</f>
        <v>600</v>
      </c>
      <c r="G40" s="695"/>
      <c r="H40" s="695"/>
      <c r="I40" s="696"/>
    </row>
    <row r="41" spans="1:9" s="697" customFormat="1" ht="17" thickBot="1" x14ac:dyDescent="0.3">
      <c r="A41" s="694" t="s">
        <v>371</v>
      </c>
      <c r="B41" s="695"/>
      <c r="C41" s="695"/>
      <c r="D41" s="695"/>
      <c r="E41" s="695"/>
      <c r="F41" s="695"/>
      <c r="G41" s="695"/>
      <c r="H41" s="695">
        <f>SUM(H10)</f>
        <v>100</v>
      </c>
      <c r="I41" s="696"/>
    </row>
    <row r="42" spans="1:9" s="697" customFormat="1" ht="17" thickBot="1" x14ac:dyDescent="0.3">
      <c r="A42" s="694" t="s">
        <v>372</v>
      </c>
      <c r="B42" s="695"/>
      <c r="C42" s="695"/>
      <c r="D42" s="695"/>
      <c r="E42" s="695"/>
      <c r="F42" s="695"/>
      <c r="G42" s="695">
        <f>SUM(G10)</f>
        <v>240</v>
      </c>
      <c r="H42" s="695"/>
      <c r="I42" s="696"/>
    </row>
    <row r="43" spans="1:9" s="697" customFormat="1" ht="17" thickBot="1" x14ac:dyDescent="0.3">
      <c r="A43" s="694" t="s">
        <v>373</v>
      </c>
      <c r="B43" s="695"/>
      <c r="C43" s="695">
        <f>SUM(C11)</f>
        <v>150</v>
      </c>
      <c r="D43" s="695"/>
      <c r="E43" s="695">
        <f>SUM(E11)</f>
        <v>30</v>
      </c>
      <c r="F43" s="695">
        <f>SUM(F11)</f>
        <v>150</v>
      </c>
      <c r="G43" s="695"/>
      <c r="H43" s="695"/>
      <c r="I43" s="695">
        <f>SUM(I11)</f>
        <v>300</v>
      </c>
    </row>
    <row r="44" spans="1:9" ht="17" thickBot="1" x14ac:dyDescent="0.3">
      <c r="A44" s="694" t="s">
        <v>2446</v>
      </c>
      <c r="B44" s="135"/>
      <c r="C44" s="695">
        <f>SUM(C12)</f>
        <v>100</v>
      </c>
      <c r="D44" s="135"/>
      <c r="E44" s="695">
        <f>SUM(E12)</f>
        <v>250</v>
      </c>
      <c r="F44" s="695">
        <f>SUM(F12)</f>
        <v>150</v>
      </c>
      <c r="G44" s="135"/>
      <c r="H44" s="135"/>
      <c r="I44" s="695">
        <f>SUM(I12)</f>
        <v>400</v>
      </c>
    </row>
    <row r="45" spans="1:9" ht="17" thickBot="1" x14ac:dyDescent="0.3"/>
    <row r="46" spans="1:9" ht="17" thickBot="1" x14ac:dyDescent="0.3">
      <c r="C46" s="27" t="s">
        <v>134</v>
      </c>
      <c r="D46" s="133" t="s">
        <v>30</v>
      </c>
      <c r="E46" s="133" t="s">
        <v>29</v>
      </c>
      <c r="F46" s="133" t="s">
        <v>31</v>
      </c>
      <c r="G46" s="133" t="s">
        <v>3</v>
      </c>
      <c r="H46" s="133" t="s">
        <v>10</v>
      </c>
      <c r="I46" s="27" t="s">
        <v>365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tabColor rgb="FFC00000"/>
  </sheetPr>
  <dimension ref="A1:P49"/>
  <sheetViews>
    <sheetView workbookViewId="0">
      <selection activeCell="C37" sqref="C37"/>
    </sheetView>
  </sheetViews>
  <sheetFormatPr baseColWidth="10" defaultColWidth="9" defaultRowHeight="16" x14ac:dyDescent="0.25"/>
  <cols>
    <col min="1" max="1" width="11" style="137" customWidth="1"/>
    <col min="2" max="2" width="23.6640625" style="4" customWidth="1"/>
    <col min="3" max="3" width="14" style="4" customWidth="1"/>
    <col min="4" max="4" width="10.83203125" style="4" customWidth="1"/>
    <col min="5" max="5" width="8.33203125" style="4" customWidth="1"/>
    <col min="6" max="16384" width="9" style="136"/>
  </cols>
  <sheetData>
    <row r="1" spans="1:6" s="48" customFormat="1" x14ac:dyDescent="0.25">
      <c r="A1" s="128" t="s">
        <v>23</v>
      </c>
    </row>
    <row r="2" spans="1:6" s="48" customFormat="1" x14ac:dyDescent="0.25">
      <c r="A2" s="128"/>
    </row>
    <row r="3" spans="1:6" s="48" customFormat="1" x14ac:dyDescent="0.25">
      <c r="A3" s="128" t="s">
        <v>3044</v>
      </c>
    </row>
    <row r="4" spans="1:6" s="129" customFormat="1" x14ac:dyDescent="0.25">
      <c r="A4" s="118" t="s">
        <v>3045</v>
      </c>
      <c r="B4" s="103"/>
      <c r="C4" s="103"/>
      <c r="D4" s="103"/>
      <c r="E4" s="103"/>
    </row>
    <row r="5" spans="1:6" s="129" customFormat="1" x14ac:dyDescent="0.25">
      <c r="A5" s="118" t="s">
        <v>4886</v>
      </c>
      <c r="B5" s="103"/>
      <c r="C5" s="103"/>
      <c r="D5" s="103"/>
      <c r="E5" s="103"/>
    </row>
    <row r="6" spans="1:6" s="7" customFormat="1" ht="17" thickBot="1" x14ac:dyDescent="0.3">
      <c r="A6" s="131"/>
      <c r="C6" s="7">
        <v>11000</v>
      </c>
      <c r="D6" s="7">
        <v>1800</v>
      </c>
    </row>
    <row r="7" spans="1:6" s="4" customFormat="1" ht="17" thickBot="1" x14ac:dyDescent="0.3">
      <c r="A7" s="132" t="s">
        <v>0</v>
      </c>
      <c r="B7" s="27" t="s">
        <v>1</v>
      </c>
      <c r="C7" s="32" t="s">
        <v>3046</v>
      </c>
      <c r="D7" s="32" t="s">
        <v>365</v>
      </c>
      <c r="E7" s="11"/>
    </row>
    <row r="8" spans="1:6" s="1" customFormat="1" ht="17" thickBot="1" x14ac:dyDescent="0.3">
      <c r="A8" s="76" t="s">
        <v>3047</v>
      </c>
      <c r="B8" s="14" t="s">
        <v>3048</v>
      </c>
      <c r="C8" s="14">
        <v>400</v>
      </c>
      <c r="D8" s="14">
        <v>1000</v>
      </c>
      <c r="E8" s="115"/>
    </row>
    <row r="9" spans="1:6" s="2" customFormat="1" ht="17" thickBot="1" x14ac:dyDescent="0.3">
      <c r="A9" s="63" t="s">
        <v>3050</v>
      </c>
      <c r="B9" s="64"/>
      <c r="C9" s="34">
        <f>SUM(C8)</f>
        <v>400</v>
      </c>
      <c r="D9" s="34">
        <f>SUM(D8)</f>
        <v>1000</v>
      </c>
      <c r="E9" s="54"/>
      <c r="F9" s="2" t="s">
        <v>3049</v>
      </c>
    </row>
    <row r="10" spans="1:6" s="2" customFormat="1" ht="17" thickBot="1" x14ac:dyDescent="0.3">
      <c r="A10" s="28"/>
      <c r="B10" s="22"/>
      <c r="C10" s="22"/>
      <c r="D10" s="22"/>
      <c r="E10" s="22"/>
    </row>
    <row r="11" spans="1:6" s="8" customFormat="1" ht="17" thickBot="1" x14ac:dyDescent="0.3">
      <c r="A11" s="63" t="s">
        <v>3264</v>
      </c>
      <c r="B11" s="64"/>
      <c r="C11" s="34">
        <f>SUM(C9:C10)</f>
        <v>400</v>
      </c>
      <c r="D11" s="34">
        <f>SUM(D9:D10)</f>
        <v>1000</v>
      </c>
      <c r="E11" s="54"/>
    </row>
    <row r="12" spans="1:6" s="1" customFormat="1" ht="17" thickBot="1" x14ac:dyDescent="0.3">
      <c r="A12" s="12"/>
      <c r="B12" s="13"/>
      <c r="C12" s="39"/>
      <c r="D12" s="39"/>
      <c r="E12" s="43"/>
    </row>
    <row r="13" spans="1:6" s="8" customFormat="1" ht="17" thickBot="1" x14ac:dyDescent="0.3">
      <c r="A13" s="63" t="s">
        <v>3367</v>
      </c>
      <c r="B13" s="64"/>
      <c r="C13" s="34">
        <f>SUM(C11:C12)</f>
        <v>400</v>
      </c>
      <c r="D13" s="34">
        <f>SUM(D11:D12)</f>
        <v>1000</v>
      </c>
      <c r="E13" s="54"/>
    </row>
    <row r="14" spans="1:6" s="1" customFormat="1" ht="17" thickBot="1" x14ac:dyDescent="0.3">
      <c r="A14" s="12"/>
      <c r="B14" s="13"/>
      <c r="C14" s="39"/>
      <c r="D14" s="39"/>
      <c r="E14" s="43"/>
    </row>
    <row r="15" spans="1:6" s="8" customFormat="1" ht="17" thickBot="1" x14ac:dyDescent="0.3">
      <c r="A15" s="63" t="s">
        <v>3503</v>
      </c>
      <c r="B15" s="64"/>
      <c r="C15" s="34">
        <f>SUM(C13:C14)</f>
        <v>400</v>
      </c>
      <c r="D15" s="34">
        <f>SUM(D13:D14)</f>
        <v>1000</v>
      </c>
      <c r="E15" s="54"/>
    </row>
    <row r="16" spans="1:6" s="1" customFormat="1" ht="17" thickBot="1" x14ac:dyDescent="0.3">
      <c r="A16" s="12"/>
      <c r="B16" s="13"/>
      <c r="C16" s="39"/>
      <c r="D16" s="39"/>
      <c r="E16" s="43"/>
    </row>
    <row r="17" spans="1:6" s="8" customFormat="1" ht="17" thickBot="1" x14ac:dyDescent="0.3">
      <c r="A17" s="63" t="s">
        <v>3639</v>
      </c>
      <c r="B17" s="64"/>
      <c r="C17" s="34">
        <f>SUM(C15:C16)</f>
        <v>400</v>
      </c>
      <c r="D17" s="34">
        <f>SUM(D15:D16)</f>
        <v>1000</v>
      </c>
      <c r="E17" s="54"/>
    </row>
    <row r="18" spans="1:6" s="49" customFormat="1" ht="17" thickBot="1" x14ac:dyDescent="0.3">
      <c r="A18" s="699"/>
      <c r="B18" s="185"/>
      <c r="C18" s="44"/>
      <c r="D18" s="44"/>
      <c r="E18" s="185"/>
    </row>
    <row r="19" spans="1:6" s="8" customFormat="1" ht="17" thickBot="1" x14ac:dyDescent="0.3">
      <c r="A19" s="63" t="s">
        <v>3830</v>
      </c>
      <c r="B19" s="64"/>
      <c r="C19" s="34">
        <f>SUM(C17:C18)</f>
        <v>400</v>
      </c>
      <c r="D19" s="34">
        <f>SUM(D17:D18)</f>
        <v>1000</v>
      </c>
      <c r="E19" s="54"/>
    </row>
    <row r="20" spans="1:6" s="49" customFormat="1" ht="17" thickBot="1" x14ac:dyDescent="0.3">
      <c r="A20" s="699"/>
      <c r="B20" s="185"/>
      <c r="C20" s="44"/>
      <c r="D20" s="44"/>
      <c r="E20" s="185"/>
    </row>
    <row r="21" spans="1:6" s="8" customFormat="1" ht="17" thickBot="1" x14ac:dyDescent="0.3">
      <c r="A21" s="63" t="s">
        <v>3944</v>
      </c>
      <c r="B21" s="64"/>
      <c r="C21" s="34">
        <f>SUM(C19:C20)</f>
        <v>400</v>
      </c>
      <c r="D21" s="34">
        <f>SUM(D19:D20)</f>
        <v>1000</v>
      </c>
      <c r="E21" s="54"/>
      <c r="F21" s="8" t="s">
        <v>4214</v>
      </c>
    </row>
    <row r="22" spans="1:6" s="49" customFormat="1" ht="17" thickBot="1" x14ac:dyDescent="0.3">
      <c r="A22" s="699"/>
      <c r="B22" s="185"/>
      <c r="C22" s="44"/>
      <c r="D22" s="44"/>
      <c r="E22" s="185"/>
    </row>
    <row r="23" spans="1:6" s="8" customFormat="1" ht="17" thickBot="1" x14ac:dyDescent="0.3">
      <c r="A23" s="63" t="s">
        <v>4103</v>
      </c>
      <c r="B23" s="64"/>
      <c r="C23" s="34">
        <f>SUM(C21:C22)</f>
        <v>400</v>
      </c>
      <c r="D23" s="34">
        <f>SUM(D21:D22)</f>
        <v>1000</v>
      </c>
      <c r="E23" s="54"/>
      <c r="F23" s="8" t="s">
        <v>4214</v>
      </c>
    </row>
    <row r="24" spans="1:6" s="49" customFormat="1" ht="17" thickBot="1" x14ac:dyDescent="0.3">
      <c r="A24" s="699"/>
      <c r="B24" s="185"/>
      <c r="C24" s="44"/>
      <c r="D24" s="44"/>
      <c r="E24" s="185"/>
    </row>
    <row r="25" spans="1:6" s="8" customFormat="1" ht="17" thickBot="1" x14ac:dyDescent="0.3">
      <c r="A25" s="63" t="s">
        <v>4213</v>
      </c>
      <c r="B25" s="64"/>
      <c r="C25" s="34">
        <f>SUM(C23:C24)</f>
        <v>400</v>
      </c>
      <c r="D25" s="34">
        <f>SUM(D23:D24)</f>
        <v>1000</v>
      </c>
      <c r="E25" s="54"/>
      <c r="F25" s="8" t="s">
        <v>4214</v>
      </c>
    </row>
    <row r="26" spans="1:6" s="2" customFormat="1" ht="17" thickBot="1" x14ac:dyDescent="0.3">
      <c r="A26" s="12">
        <v>44839</v>
      </c>
      <c r="B26" s="13" t="s">
        <v>63</v>
      </c>
      <c r="C26" s="13"/>
      <c r="D26" s="13">
        <v>-441</v>
      </c>
      <c r="E26" s="13"/>
      <c r="F26" s="2" t="s">
        <v>4389</v>
      </c>
    </row>
    <row r="27" spans="1:6" s="8" customFormat="1" ht="17" thickBot="1" x14ac:dyDescent="0.3">
      <c r="A27" s="63" t="s">
        <v>4408</v>
      </c>
      <c r="B27" s="64"/>
      <c r="C27" s="34">
        <f>SUM(C25:C26)</f>
        <v>400</v>
      </c>
      <c r="D27" s="34">
        <f>SUM(D25:D26)</f>
        <v>559</v>
      </c>
      <c r="E27" s="54"/>
      <c r="F27" s="8" t="s">
        <v>4214</v>
      </c>
    </row>
    <row r="28" spans="1:6" s="1" customFormat="1" ht="17" thickBot="1" x14ac:dyDescent="0.3">
      <c r="A28" s="12" t="s">
        <v>4470</v>
      </c>
      <c r="B28" s="13" t="s">
        <v>63</v>
      </c>
      <c r="C28" s="13">
        <v>-262</v>
      </c>
      <c r="D28" s="13">
        <v>-559</v>
      </c>
      <c r="E28" s="43"/>
    </row>
    <row r="29" spans="1:6" s="8" customFormat="1" ht="17" thickBot="1" x14ac:dyDescent="0.3">
      <c r="A29" s="63" t="s">
        <v>4538</v>
      </c>
      <c r="B29" s="64"/>
      <c r="C29" s="34">
        <f>SUM(C27:C28)</f>
        <v>138</v>
      </c>
      <c r="D29" s="34">
        <f>SUM(D27:D28)</f>
        <v>0</v>
      </c>
      <c r="E29" s="54"/>
      <c r="F29" s="8" t="s">
        <v>4214</v>
      </c>
    </row>
    <row r="30" spans="1:6" s="8" customFormat="1" ht="17" thickBot="1" x14ac:dyDescent="0.3">
      <c r="A30" s="1324"/>
      <c r="B30" s="112"/>
      <c r="C30" s="430"/>
      <c r="D30" s="430"/>
      <c r="E30" s="429"/>
    </row>
    <row r="31" spans="1:6" s="8" customFormat="1" ht="17" thickBot="1" x14ac:dyDescent="0.3">
      <c r="A31" s="63" t="s">
        <v>5012</v>
      </c>
      <c r="B31" s="64"/>
      <c r="C31" s="34">
        <f>SUM(C29:C30)</f>
        <v>138</v>
      </c>
      <c r="D31" s="34">
        <f>SUM(D29:D30)</f>
        <v>0</v>
      </c>
      <c r="E31" s="54"/>
      <c r="F31" s="8" t="s">
        <v>4214</v>
      </c>
    </row>
    <row r="32" spans="1:6" s="2" customFormat="1" x14ac:dyDescent="0.25">
      <c r="A32" s="12" t="s">
        <v>4823</v>
      </c>
      <c r="B32" s="13" t="s">
        <v>63</v>
      </c>
      <c r="C32" s="13">
        <v>-117</v>
      </c>
      <c r="D32" s="13"/>
      <c r="E32" s="13"/>
    </row>
    <row r="33" spans="1:16" s="2" customFormat="1" ht="17" thickBot="1" x14ac:dyDescent="0.3">
      <c r="A33" s="12">
        <v>44720</v>
      </c>
      <c r="B33" s="13" t="s">
        <v>63</v>
      </c>
      <c r="C33" s="13">
        <v>-23</v>
      </c>
      <c r="D33" s="13"/>
      <c r="E33" s="13"/>
    </row>
    <row r="34" spans="1:16" s="8" customFormat="1" ht="17" thickBot="1" x14ac:dyDescent="0.3">
      <c r="A34" s="63" t="s">
        <v>5013</v>
      </c>
      <c r="B34" s="64"/>
      <c r="C34" s="56">
        <f>SUM(C31:C33)</f>
        <v>-2</v>
      </c>
      <c r="D34" s="34">
        <f>SUM(D32:D33)</f>
        <v>0</v>
      </c>
      <c r="E34" s="54"/>
      <c r="F34" s="8" t="s">
        <v>4214</v>
      </c>
    </row>
    <row r="35" spans="1:16" s="2" customFormat="1" x14ac:dyDescent="0.25">
      <c r="A35" s="12">
        <v>44813</v>
      </c>
      <c r="B35" s="13" t="s">
        <v>63</v>
      </c>
      <c r="C35" s="13">
        <v>-18</v>
      </c>
      <c r="D35" s="13"/>
      <c r="E35" s="13"/>
    </row>
    <row r="36" spans="1:16" s="49" customFormat="1" x14ac:dyDescent="0.25">
      <c r="A36" s="699"/>
      <c r="B36" s="185"/>
      <c r="C36" s="44"/>
      <c r="D36" s="44"/>
      <c r="E36" s="185"/>
    </row>
    <row r="37" spans="1:16" s="49" customFormat="1" x14ac:dyDescent="0.25">
      <c r="A37" s="699"/>
      <c r="B37" s="185"/>
      <c r="C37" s="44"/>
      <c r="D37" s="44"/>
      <c r="E37" s="185"/>
    </row>
    <row r="38" spans="1:16" s="2" customFormat="1" x14ac:dyDescent="0.25">
      <c r="A38" s="12"/>
      <c r="B38" s="13"/>
      <c r="C38" s="392"/>
      <c r="D38" s="43"/>
      <c r="E38" s="43"/>
    </row>
    <row r="40" spans="1:16" ht="17" x14ac:dyDescent="0.25">
      <c r="A40" s="285" t="s">
        <v>4342</v>
      </c>
      <c r="B40" s="260"/>
      <c r="C40" s="260"/>
      <c r="E40" s="919" t="s">
        <v>4385</v>
      </c>
      <c r="F40" s="1260"/>
      <c r="G40" s="1260"/>
      <c r="H40" s="1260"/>
      <c r="I40" s="1260"/>
      <c r="J40" s="1260"/>
      <c r="K40" s="1260"/>
      <c r="L40" s="1260"/>
      <c r="M40" s="1260"/>
      <c r="N40" s="1260"/>
      <c r="O40" s="1261"/>
      <c r="P40" s="1261"/>
    </row>
    <row r="41" spans="1:16" x14ac:dyDescent="0.25">
      <c r="A41" s="285" t="s">
        <v>4343</v>
      </c>
      <c r="B41" s="260"/>
      <c r="C41" s="260"/>
    </row>
    <row r="42" spans="1:16" x14ac:dyDescent="0.25">
      <c r="A42" s="285" t="s">
        <v>4344</v>
      </c>
      <c r="B42" s="260"/>
      <c r="C42" s="260"/>
    </row>
    <row r="43" spans="1:16" x14ac:dyDescent="0.25">
      <c r="A43" s="285" t="s">
        <v>4345</v>
      </c>
      <c r="B43" s="260"/>
      <c r="C43" s="260"/>
    </row>
    <row r="44" spans="1:16" x14ac:dyDescent="0.25">
      <c r="A44" s="285" t="s">
        <v>4346</v>
      </c>
      <c r="B44" s="260"/>
      <c r="C44" s="260"/>
    </row>
    <row r="45" spans="1:16" x14ac:dyDescent="0.25">
      <c r="A45" s="285" t="s">
        <v>4347</v>
      </c>
      <c r="B45" s="260"/>
      <c r="C45" s="260"/>
    </row>
    <row r="48" spans="1:16" s="200" customFormat="1" x14ac:dyDescent="0.25">
      <c r="A48" s="128" t="s">
        <v>3887</v>
      </c>
      <c r="B48" s="48"/>
      <c r="C48" s="48"/>
      <c r="D48" s="48"/>
      <c r="E48" s="48"/>
    </row>
    <row r="49" spans="1:5" s="200" customFormat="1" x14ac:dyDescent="0.25">
      <c r="A49" s="128" t="s">
        <v>3886</v>
      </c>
      <c r="B49" s="48"/>
      <c r="C49" s="48"/>
      <c r="D49" s="48"/>
      <c r="E49" s="48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tabColor rgb="FFC00000"/>
  </sheetPr>
  <dimension ref="A1:H30"/>
  <sheetViews>
    <sheetView workbookViewId="0">
      <selection activeCell="D6" sqref="D5:D6"/>
    </sheetView>
  </sheetViews>
  <sheetFormatPr baseColWidth="10" defaultColWidth="9" defaultRowHeight="16" x14ac:dyDescent="0.25"/>
  <cols>
    <col min="1" max="1" width="11" style="137" customWidth="1"/>
    <col min="2" max="2" width="20.5" style="4" customWidth="1"/>
    <col min="3" max="6" width="12.5" style="4" customWidth="1"/>
    <col min="7" max="7" width="8.33203125" style="4" customWidth="1"/>
    <col min="8" max="16384" width="9" style="136"/>
  </cols>
  <sheetData>
    <row r="1" spans="1:8" s="48" customFormat="1" x14ac:dyDescent="0.25">
      <c r="A1" s="128" t="s">
        <v>23</v>
      </c>
    </row>
    <row r="2" spans="1:8" s="48" customFormat="1" x14ac:dyDescent="0.25">
      <c r="A2" s="128"/>
    </row>
    <row r="3" spans="1:8" s="48" customFormat="1" x14ac:dyDescent="0.25">
      <c r="A3" s="128" t="s">
        <v>3024</v>
      </c>
    </row>
    <row r="4" spans="1:8" s="129" customFormat="1" x14ac:dyDescent="0.25">
      <c r="A4" s="118" t="s">
        <v>4290</v>
      </c>
      <c r="B4" s="103"/>
      <c r="C4" s="1014"/>
      <c r="D4" s="1014"/>
      <c r="E4" s="1014"/>
      <c r="F4" s="1014"/>
      <c r="G4" s="1015"/>
    </row>
    <row r="5" spans="1:8" s="7" customFormat="1" ht="17" thickBot="1" x14ac:dyDescent="0.3">
      <c r="A5" s="131"/>
      <c r="C5" s="7">
        <v>18000</v>
      </c>
      <c r="D5" s="7">
        <v>40000</v>
      </c>
      <c r="E5" s="7">
        <v>2500</v>
      </c>
    </row>
    <row r="6" spans="1:8" s="4" customFormat="1" ht="17" thickBot="1" x14ac:dyDescent="0.3">
      <c r="A6" s="132" t="s">
        <v>0</v>
      </c>
      <c r="B6" s="27" t="s">
        <v>1</v>
      </c>
      <c r="C6" s="32" t="s">
        <v>10</v>
      </c>
      <c r="D6" s="32" t="s">
        <v>28</v>
      </c>
      <c r="E6" s="32" t="s">
        <v>380</v>
      </c>
      <c r="F6" s="32" t="s">
        <v>2879</v>
      </c>
      <c r="G6" s="11"/>
    </row>
    <row r="7" spans="1:8" s="1" customFormat="1" x14ac:dyDescent="0.25">
      <c r="A7" s="12" t="s">
        <v>4291</v>
      </c>
      <c r="B7" s="13" t="s">
        <v>4292</v>
      </c>
      <c r="C7" s="13">
        <v>6</v>
      </c>
      <c r="D7" s="13">
        <v>6</v>
      </c>
      <c r="E7" s="13"/>
      <c r="F7" s="13"/>
      <c r="G7" s="43"/>
    </row>
    <row r="8" spans="1:8" s="1" customFormat="1" ht="17" thickBot="1" x14ac:dyDescent="0.3">
      <c r="A8" s="76" t="s">
        <v>4289</v>
      </c>
      <c r="B8" s="14" t="s">
        <v>4296</v>
      </c>
      <c r="C8" s="14"/>
      <c r="D8" s="14"/>
      <c r="E8" s="115">
        <v>319</v>
      </c>
      <c r="F8" s="14"/>
      <c r="G8" s="115"/>
    </row>
    <row r="9" spans="1:8" s="1" customFormat="1" ht="17" thickBot="1" x14ac:dyDescent="0.3">
      <c r="A9" s="33" t="s">
        <v>4338</v>
      </c>
      <c r="B9" s="54"/>
      <c r="C9" s="34">
        <f>SUM(C7:C8)</f>
        <v>6</v>
      </c>
      <c r="D9" s="34">
        <f t="shared" ref="D9:E9" si="0">SUM(D7:D8)</f>
        <v>6</v>
      </c>
      <c r="E9" s="34">
        <f t="shared" si="0"/>
        <v>319</v>
      </c>
      <c r="F9" s="390"/>
      <c r="G9" s="54"/>
    </row>
    <row r="10" spans="1:8" s="49" customFormat="1" ht="17" thickBot="1" x14ac:dyDescent="0.3">
      <c r="A10" s="507" t="s">
        <v>4473</v>
      </c>
      <c r="B10" s="432" t="s">
        <v>967</v>
      </c>
      <c r="C10" s="508"/>
      <c r="D10" s="508"/>
      <c r="E10" s="508">
        <v>-54</v>
      </c>
      <c r="F10" s="508"/>
      <c r="G10" s="508"/>
    </row>
    <row r="11" spans="1:8" s="6" customFormat="1" ht="17" thickBot="1" x14ac:dyDescent="0.3">
      <c r="A11" s="33" t="s">
        <v>4537</v>
      </c>
      <c r="B11" s="54"/>
      <c r="C11" s="34">
        <f>SUM(C9:C10)</f>
        <v>6</v>
      </c>
      <c r="D11" s="34">
        <f>SUM(D9:D10)</f>
        <v>6</v>
      </c>
      <c r="E11" s="34">
        <f>SUM(E9:E10)</f>
        <v>265</v>
      </c>
      <c r="F11" s="390"/>
      <c r="G11" s="54"/>
    </row>
    <row r="12" spans="1:8" s="49" customFormat="1" x14ac:dyDescent="0.25">
      <c r="A12" s="507">
        <v>44626</v>
      </c>
      <c r="B12" s="432" t="s">
        <v>4510</v>
      </c>
      <c r="C12" s="508"/>
      <c r="D12" s="508"/>
      <c r="E12" s="508"/>
      <c r="F12" s="508">
        <v>15</v>
      </c>
      <c r="G12" s="508"/>
      <c r="H12" s="49" t="s">
        <v>4863</v>
      </c>
    </row>
    <row r="13" spans="1:8" s="1" customFormat="1" ht="17" thickBot="1" x14ac:dyDescent="0.3">
      <c r="A13" s="12" t="s">
        <v>4671</v>
      </c>
      <c r="B13" s="13" t="s">
        <v>63</v>
      </c>
      <c r="C13" s="43"/>
      <c r="D13" s="43"/>
      <c r="E13" s="13">
        <v>-126</v>
      </c>
      <c r="F13" s="43"/>
      <c r="G13" s="43"/>
    </row>
    <row r="14" spans="1:8" s="6" customFormat="1" ht="17" thickBot="1" x14ac:dyDescent="0.3">
      <c r="A14" s="33" t="s">
        <v>4795</v>
      </c>
      <c r="B14" s="54"/>
      <c r="C14" s="34">
        <f>SUM(C11:C13)</f>
        <v>6</v>
      </c>
      <c r="D14" s="34">
        <f t="shared" ref="D14:F14" si="1">SUM(D11:D13)</f>
        <v>6</v>
      </c>
      <c r="E14" s="34">
        <f t="shared" si="1"/>
        <v>139</v>
      </c>
      <c r="F14" s="56">
        <f t="shared" si="1"/>
        <v>15</v>
      </c>
      <c r="G14" s="258"/>
    </row>
    <row r="15" spans="1:8" s="2" customFormat="1" x14ac:dyDescent="0.25">
      <c r="A15" s="12" t="s">
        <v>4786</v>
      </c>
      <c r="B15" s="13" t="s">
        <v>63</v>
      </c>
      <c r="C15" s="13"/>
      <c r="D15" s="13"/>
      <c r="E15" s="13">
        <v>-66</v>
      </c>
      <c r="F15" s="13"/>
      <c r="G15" s="13"/>
    </row>
    <row r="16" spans="1:8" s="2" customFormat="1" ht="17" thickBot="1" x14ac:dyDescent="0.3">
      <c r="A16" s="12" t="s">
        <v>4823</v>
      </c>
      <c r="B16" s="13" t="s">
        <v>63</v>
      </c>
      <c r="C16" s="13">
        <v>-6</v>
      </c>
      <c r="D16" s="13">
        <v>-6</v>
      </c>
      <c r="E16" s="13">
        <v>-10</v>
      </c>
      <c r="F16" s="13"/>
      <c r="G16" s="13"/>
    </row>
    <row r="17" spans="1:8" s="6" customFormat="1" ht="17" thickBot="1" x14ac:dyDescent="0.3">
      <c r="A17" s="33" t="s">
        <v>4860</v>
      </c>
      <c r="B17" s="54"/>
      <c r="C17" s="34">
        <f>SUM(C14:C16)</f>
        <v>0</v>
      </c>
      <c r="D17" s="34">
        <f t="shared" ref="D17" si="2">SUM(D14:D16)</f>
        <v>0</v>
      </c>
      <c r="E17" s="34">
        <f>SUM(E14:E16)</f>
        <v>63</v>
      </c>
      <c r="F17" s="56">
        <f t="shared" ref="F17" si="3">SUM(F14:F16)</f>
        <v>15</v>
      </c>
      <c r="G17" s="258"/>
      <c r="H17" s="6" t="s">
        <v>4909</v>
      </c>
    </row>
    <row r="18" spans="1:8" s="2" customFormat="1" x14ac:dyDescent="0.25">
      <c r="A18" s="12">
        <v>44873</v>
      </c>
      <c r="B18" s="13" t="s">
        <v>63</v>
      </c>
      <c r="C18" s="13"/>
      <c r="D18" s="13"/>
      <c r="E18" s="13">
        <v>-21</v>
      </c>
      <c r="F18" s="13"/>
      <c r="G18" s="13"/>
    </row>
    <row r="19" spans="1:8" s="49" customFormat="1" x14ac:dyDescent="0.25">
      <c r="A19" s="699"/>
      <c r="B19" s="699" t="s">
        <v>967</v>
      </c>
      <c r="C19" s="185"/>
      <c r="D19" s="185"/>
      <c r="E19" s="185">
        <v>-42</v>
      </c>
      <c r="F19" s="185"/>
      <c r="G19" s="185"/>
      <c r="H19" s="49" t="s">
        <v>211</v>
      </c>
    </row>
    <row r="20" spans="1:8" s="2" customFormat="1" x14ac:dyDescent="0.25">
      <c r="A20" s="12"/>
      <c r="B20" s="13"/>
      <c r="C20" s="13"/>
      <c r="D20" s="13"/>
      <c r="E20" s="13"/>
      <c r="F20" s="13"/>
      <c r="G20" s="13"/>
    </row>
    <row r="21" spans="1:8" s="49" customFormat="1" x14ac:dyDescent="0.25">
      <c r="A21" s="699"/>
      <c r="B21" s="185"/>
      <c r="C21" s="44"/>
      <c r="D21" s="44"/>
      <c r="E21" s="44"/>
      <c r="F21" s="44"/>
      <c r="G21" s="185"/>
    </row>
    <row r="22" spans="1:8" s="2" customFormat="1" x14ac:dyDescent="0.25">
      <c r="A22" s="12"/>
      <c r="B22" s="13"/>
      <c r="C22" s="43">
        <f>SUM(C17:C19)</f>
        <v>0</v>
      </c>
      <c r="D22" s="43">
        <f t="shared" ref="D22:E22" si="4">SUM(D17:D19)</f>
        <v>0</v>
      </c>
      <c r="E22" s="43">
        <f t="shared" si="4"/>
        <v>0</v>
      </c>
      <c r="F22" s="43"/>
      <c r="G22" s="43"/>
    </row>
    <row r="24" spans="1:8" ht="18" x14ac:dyDescent="0.25">
      <c r="A24" s="1318" t="s">
        <v>4949</v>
      </c>
      <c r="B24" s="1319"/>
      <c r="C24" s="1319"/>
      <c r="D24" s="1319"/>
      <c r="E24" s="1319"/>
      <c r="F24" s="1319"/>
      <c r="G24" s="278"/>
    </row>
    <row r="25" spans="1:8" ht="18" x14ac:dyDescent="0.25">
      <c r="A25" s="1318" t="s">
        <v>4947</v>
      </c>
      <c r="B25" s="1319"/>
      <c r="C25" s="1319"/>
      <c r="D25" s="1319"/>
      <c r="E25" s="1319"/>
      <c r="F25" s="1319"/>
      <c r="G25" s="278"/>
    </row>
    <row r="26" spans="1:8" ht="18" x14ac:dyDescent="0.25">
      <c r="A26" s="1318" t="s">
        <v>4948</v>
      </c>
      <c r="B26" s="1319"/>
      <c r="C26" s="1319"/>
      <c r="D26" s="1319"/>
      <c r="E26" s="1319"/>
      <c r="F26" s="1319"/>
      <c r="G26" s="278"/>
    </row>
    <row r="28" spans="1:8" x14ac:dyDescent="0.25">
      <c r="A28" s="1182" t="s">
        <v>4447</v>
      </c>
      <c r="B28" s="355"/>
      <c r="C28" s="355"/>
      <c r="D28" s="355"/>
      <c r="E28" s="413"/>
      <c r="F28" s="413"/>
    </row>
    <row r="29" spans="1:8" x14ac:dyDescent="0.25">
      <c r="A29" s="137" t="s">
        <v>4478</v>
      </c>
    </row>
    <row r="30" spans="1:8" x14ac:dyDescent="0.25">
      <c r="A30" s="137" t="s">
        <v>4479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tabColor rgb="FFC00000"/>
  </sheetPr>
  <dimension ref="A1:K40"/>
  <sheetViews>
    <sheetView topLeftCell="A4" workbookViewId="0">
      <selection activeCell="H23" sqref="H23"/>
    </sheetView>
  </sheetViews>
  <sheetFormatPr baseColWidth="10" defaultColWidth="9" defaultRowHeight="16" x14ac:dyDescent="0.25"/>
  <cols>
    <col min="1" max="1" width="11" style="137" customWidth="1"/>
    <col min="2" max="2" width="20.5" style="4" customWidth="1"/>
    <col min="3" max="3" width="12" style="4" customWidth="1"/>
    <col min="4" max="4" width="10.1640625" style="4" customWidth="1"/>
    <col min="5" max="5" width="10.5" style="4" customWidth="1"/>
    <col min="6" max="7" width="10.83203125" style="4" customWidth="1"/>
    <col min="8" max="8" width="8.33203125" style="4" customWidth="1"/>
    <col min="9" max="16384" width="9" style="136"/>
  </cols>
  <sheetData>
    <row r="1" spans="1:11" s="48" customFormat="1" x14ac:dyDescent="0.25">
      <c r="A1" s="128" t="s">
        <v>23</v>
      </c>
    </row>
    <row r="2" spans="1:11" s="48" customFormat="1" x14ac:dyDescent="0.25">
      <c r="A2" s="128"/>
    </row>
    <row r="3" spans="1:11" s="48" customFormat="1" x14ac:dyDescent="0.25">
      <c r="A3" s="128" t="s">
        <v>3024</v>
      </c>
    </row>
    <row r="4" spans="1:11" s="129" customFormat="1" x14ac:dyDescent="0.25">
      <c r="A4" s="118" t="s">
        <v>3025</v>
      </c>
      <c r="B4" s="103"/>
      <c r="C4" s="103"/>
      <c r="D4" s="1014">
        <v>30000</v>
      </c>
      <c r="E4" s="1014">
        <v>300000</v>
      </c>
      <c r="F4" s="1014">
        <v>120000</v>
      </c>
      <c r="G4" s="1014">
        <v>75000</v>
      </c>
      <c r="H4" s="1015"/>
    </row>
    <row r="5" spans="1:11" s="7" customFormat="1" ht="17" thickBot="1" x14ac:dyDescent="0.3">
      <c r="A5" s="131"/>
      <c r="C5" s="7" t="s">
        <v>3035</v>
      </c>
      <c r="D5" s="7">
        <v>2500</v>
      </c>
      <c r="E5" s="7">
        <v>15000</v>
      </c>
      <c r="F5" s="7">
        <v>7500</v>
      </c>
      <c r="G5" s="7">
        <v>2500</v>
      </c>
    </row>
    <row r="6" spans="1:11" s="4" customFormat="1" ht="17" thickBot="1" x14ac:dyDescent="0.3">
      <c r="A6" s="132" t="s">
        <v>0</v>
      </c>
      <c r="B6" s="27" t="s">
        <v>1</v>
      </c>
      <c r="C6" s="916" t="s">
        <v>1637</v>
      </c>
      <c r="D6" s="32" t="s">
        <v>380</v>
      </c>
      <c r="E6" s="32" t="s">
        <v>3027</v>
      </c>
      <c r="F6" s="32" t="s">
        <v>3028</v>
      </c>
      <c r="G6" s="32" t="s">
        <v>729</v>
      </c>
      <c r="H6" s="11"/>
    </row>
    <row r="7" spans="1:11" s="2" customFormat="1" x14ac:dyDescent="0.25">
      <c r="A7" s="12">
        <v>44446</v>
      </c>
      <c r="B7" s="13" t="s">
        <v>3026</v>
      </c>
      <c r="C7" s="872">
        <v>150</v>
      </c>
      <c r="D7" s="13">
        <v>400</v>
      </c>
      <c r="E7" s="13">
        <v>169</v>
      </c>
      <c r="F7" s="13">
        <v>397</v>
      </c>
      <c r="G7" s="13"/>
      <c r="H7" s="13"/>
      <c r="I7" s="355" t="s">
        <v>3036</v>
      </c>
      <c r="J7" s="355"/>
      <c r="K7" s="355"/>
    </row>
    <row r="8" spans="1:11" s="2" customFormat="1" x14ac:dyDescent="0.25">
      <c r="A8" s="12">
        <v>44537</v>
      </c>
      <c r="B8" s="13" t="s">
        <v>3038</v>
      </c>
      <c r="C8" s="13"/>
      <c r="D8" s="13"/>
      <c r="E8" s="13"/>
      <c r="F8" s="13"/>
      <c r="G8" s="13">
        <v>169</v>
      </c>
      <c r="H8" s="13"/>
    </row>
    <row r="9" spans="1:11" s="2" customFormat="1" x14ac:dyDescent="0.25">
      <c r="A9" s="76" t="s">
        <v>3083</v>
      </c>
      <c r="B9" s="14" t="s">
        <v>3084</v>
      </c>
      <c r="C9" s="922">
        <v>100</v>
      </c>
      <c r="D9" s="14"/>
      <c r="E9" s="14"/>
      <c r="F9" s="14"/>
      <c r="G9" s="14"/>
      <c r="H9" s="14"/>
      <c r="I9" s="355" t="s">
        <v>3036</v>
      </c>
      <c r="J9" s="355"/>
      <c r="K9" s="355"/>
    </row>
    <row r="10" spans="1:11" s="1" customFormat="1" ht="17" thickBot="1" x14ac:dyDescent="0.3">
      <c r="A10" s="76" t="s">
        <v>3083</v>
      </c>
      <c r="B10" s="14" t="s">
        <v>3085</v>
      </c>
      <c r="C10" s="115"/>
      <c r="D10" s="14">
        <v>500</v>
      </c>
      <c r="E10" s="14"/>
      <c r="F10" s="14"/>
      <c r="G10" s="14"/>
      <c r="H10" s="115"/>
    </row>
    <row r="11" spans="1:11" s="1" customFormat="1" ht="17" thickBot="1" x14ac:dyDescent="0.3">
      <c r="A11" s="33" t="s">
        <v>3143</v>
      </c>
      <c r="B11" s="54"/>
      <c r="C11" s="34"/>
      <c r="D11" s="34">
        <f>SUM(D7:D10)</f>
        <v>900</v>
      </c>
      <c r="E11" s="34">
        <f t="shared" ref="E11:G11" si="0">SUM(E7:E10)</f>
        <v>169</v>
      </c>
      <c r="F11" s="34">
        <f t="shared" si="0"/>
        <v>397</v>
      </c>
      <c r="G11" s="34">
        <f t="shared" si="0"/>
        <v>169</v>
      </c>
      <c r="H11" s="34"/>
    </row>
    <row r="12" spans="1:11" s="49" customFormat="1" ht="17" thickBot="1" x14ac:dyDescent="0.3">
      <c r="A12" s="507"/>
      <c r="B12" s="508"/>
      <c r="C12" s="508"/>
      <c r="D12" s="842"/>
      <c r="E12" s="842"/>
      <c r="F12" s="842"/>
      <c r="G12" s="842"/>
      <c r="H12" s="508"/>
    </row>
    <row r="13" spans="1:11" s="6" customFormat="1" ht="17" thickBot="1" x14ac:dyDescent="0.3">
      <c r="A13" s="33" t="s">
        <v>3224</v>
      </c>
      <c r="B13" s="54"/>
      <c r="C13" s="34"/>
      <c r="D13" s="34">
        <f>SUM(D11:D12)</f>
        <v>900</v>
      </c>
      <c r="E13" s="34">
        <f t="shared" ref="E13:G13" si="1">SUM(E11:E12)</f>
        <v>169</v>
      </c>
      <c r="F13" s="34">
        <f t="shared" si="1"/>
        <v>397</v>
      </c>
      <c r="G13" s="34">
        <f t="shared" si="1"/>
        <v>169</v>
      </c>
      <c r="H13" s="34"/>
    </row>
    <row r="14" spans="1:11" s="1" customFormat="1" ht="17" thickBot="1" x14ac:dyDescent="0.3">
      <c r="A14" s="55"/>
      <c r="B14" s="53"/>
      <c r="C14" s="354"/>
      <c r="D14" s="53"/>
      <c r="E14" s="354"/>
      <c r="F14" s="354"/>
      <c r="G14" s="354"/>
      <c r="H14" s="354"/>
    </row>
    <row r="15" spans="1:11" s="6" customFormat="1" ht="17" thickBot="1" x14ac:dyDescent="0.3">
      <c r="A15" s="33" t="s">
        <v>3283</v>
      </c>
      <c r="B15" s="54"/>
      <c r="C15" s="34"/>
      <c r="D15" s="34">
        <f>SUM(D13:D14)</f>
        <v>900</v>
      </c>
      <c r="E15" s="34">
        <f t="shared" ref="E15:G15" si="2">SUM(E13:E14)</f>
        <v>169</v>
      </c>
      <c r="F15" s="34">
        <f t="shared" si="2"/>
        <v>397</v>
      </c>
      <c r="G15" s="34">
        <f t="shared" si="2"/>
        <v>169</v>
      </c>
      <c r="H15" s="34"/>
    </row>
    <row r="16" spans="1:11" s="1" customFormat="1" ht="17" thickBot="1" x14ac:dyDescent="0.3">
      <c r="A16" s="55">
        <v>44296</v>
      </c>
      <c r="B16" s="53" t="s">
        <v>63</v>
      </c>
      <c r="C16" s="354"/>
      <c r="D16" s="53">
        <v>-896</v>
      </c>
      <c r="E16" s="354"/>
      <c r="F16" s="354"/>
      <c r="G16" s="354"/>
      <c r="H16" s="354"/>
    </row>
    <row r="17" spans="1:11" s="6" customFormat="1" ht="17" thickBot="1" x14ac:dyDescent="0.3">
      <c r="A17" s="33" t="s">
        <v>3447</v>
      </c>
      <c r="B17" s="54"/>
      <c r="C17" s="34"/>
      <c r="D17" s="34">
        <f>SUM(D15:D16)</f>
        <v>4</v>
      </c>
      <c r="E17" s="34">
        <f t="shared" ref="E17:G19" si="3">SUM(E15:E16)</f>
        <v>169</v>
      </c>
      <c r="F17" s="34">
        <f t="shared" si="3"/>
        <v>397</v>
      </c>
      <c r="G17" s="34">
        <f t="shared" si="3"/>
        <v>169</v>
      </c>
      <c r="H17" s="34"/>
    </row>
    <row r="18" spans="1:11" s="49" customFormat="1" ht="17" thickBot="1" x14ac:dyDescent="0.3">
      <c r="A18" s="507"/>
      <c r="B18" s="508"/>
      <c r="C18" s="508"/>
      <c r="D18" s="842"/>
      <c r="E18" s="842"/>
      <c r="F18" s="842"/>
      <c r="G18" s="842"/>
      <c r="H18" s="508"/>
    </row>
    <row r="19" spans="1:11" s="6" customFormat="1" ht="17" thickBot="1" x14ac:dyDescent="0.3">
      <c r="A19" s="33" t="s">
        <v>3483</v>
      </c>
      <c r="B19" s="54"/>
      <c r="C19" s="34"/>
      <c r="D19" s="34">
        <f>SUM(D17:D18)</f>
        <v>4</v>
      </c>
      <c r="E19" s="34">
        <f t="shared" si="3"/>
        <v>169</v>
      </c>
      <c r="F19" s="34">
        <f t="shared" si="3"/>
        <v>397</v>
      </c>
      <c r="G19" s="34">
        <f t="shared" si="3"/>
        <v>169</v>
      </c>
      <c r="H19" s="34"/>
    </row>
    <row r="20" spans="1:11" s="49" customFormat="1" ht="17" thickBot="1" x14ac:dyDescent="0.3">
      <c r="A20" s="507"/>
      <c r="B20" s="508"/>
      <c r="C20" s="508"/>
      <c r="D20" s="842"/>
      <c r="E20" s="842"/>
      <c r="F20" s="842"/>
      <c r="G20" s="842"/>
      <c r="H20" s="508"/>
    </row>
    <row r="21" spans="1:11" s="6" customFormat="1" ht="17" thickBot="1" x14ac:dyDescent="0.3">
      <c r="A21" s="290" t="s">
        <v>3731</v>
      </c>
      <c r="B21" s="291"/>
      <c r="C21" s="269"/>
      <c r="D21" s="269">
        <f>SUM(D19:D20)</f>
        <v>4</v>
      </c>
      <c r="E21" s="269">
        <f t="shared" ref="E21:G23" si="4">SUM(E19:E20)</f>
        <v>169</v>
      </c>
      <c r="F21" s="269">
        <f t="shared" si="4"/>
        <v>397</v>
      </c>
      <c r="G21" s="269">
        <f t="shared" si="4"/>
        <v>169</v>
      </c>
      <c r="H21" s="269"/>
    </row>
    <row r="22" spans="1:11" s="49" customFormat="1" ht="17" thickBot="1" x14ac:dyDescent="0.3">
      <c r="A22" s="507"/>
      <c r="B22" s="508"/>
      <c r="C22" s="508"/>
      <c r="D22" s="842"/>
      <c r="E22" s="842"/>
      <c r="F22" s="842"/>
      <c r="G22" s="842"/>
      <c r="H22" s="508"/>
    </row>
    <row r="23" spans="1:11" s="6" customFormat="1" ht="17" thickBot="1" x14ac:dyDescent="0.3">
      <c r="A23" s="33" t="s">
        <v>3943</v>
      </c>
      <c r="B23" s="54"/>
      <c r="C23" s="34"/>
      <c r="D23" s="34">
        <f>SUM(D21:D22)</f>
        <v>4</v>
      </c>
      <c r="E23" s="34">
        <f t="shared" si="4"/>
        <v>169</v>
      </c>
      <c r="F23" s="34">
        <f t="shared" si="4"/>
        <v>397</v>
      </c>
      <c r="G23" s="34">
        <f>SUM(G21:G22)</f>
        <v>169</v>
      </c>
      <c r="H23" s="34"/>
    </row>
    <row r="24" spans="1:11" s="49" customFormat="1" ht="17" thickBot="1" x14ac:dyDescent="0.3">
      <c r="A24" s="507" t="s">
        <v>3977</v>
      </c>
      <c r="B24" s="508" t="s">
        <v>3980</v>
      </c>
      <c r="C24" s="1167">
        <v>65</v>
      </c>
      <c r="D24" s="842"/>
      <c r="E24" s="842"/>
      <c r="F24" s="842"/>
      <c r="G24" s="842"/>
      <c r="H24" s="508"/>
      <c r="I24" s="355" t="s">
        <v>3036</v>
      </c>
      <c r="J24" s="355"/>
      <c r="K24" s="355"/>
    </row>
    <row r="25" spans="1:11" s="6" customFormat="1" ht="17" thickBot="1" x14ac:dyDescent="0.3">
      <c r="A25" s="33" t="s">
        <v>4115</v>
      </c>
      <c r="B25" s="54"/>
      <c r="C25" s="34"/>
      <c r="D25" s="34">
        <f>SUM(D23:D24)</f>
        <v>4</v>
      </c>
      <c r="E25" s="34">
        <f>SUM(E23:E24)</f>
        <v>169</v>
      </c>
      <c r="F25" s="34">
        <f>SUM(F23:F24)</f>
        <v>397</v>
      </c>
      <c r="G25" s="34">
        <f>SUM(G23:G24)</f>
        <v>169</v>
      </c>
      <c r="H25" s="34"/>
    </row>
    <row r="26" spans="1:11" s="49" customFormat="1" ht="17" thickBot="1" x14ac:dyDescent="0.3">
      <c r="A26" s="507"/>
      <c r="B26" s="508"/>
      <c r="C26" s="508"/>
      <c r="D26" s="842"/>
      <c r="E26" s="842"/>
      <c r="F26" s="842"/>
      <c r="G26" s="842"/>
      <c r="H26" s="508"/>
    </row>
    <row r="27" spans="1:11" s="6" customFormat="1" ht="17" thickBot="1" x14ac:dyDescent="0.3">
      <c r="A27" s="33" t="s">
        <v>4241</v>
      </c>
      <c r="B27" s="54"/>
      <c r="C27" s="34"/>
      <c r="D27" s="34">
        <f>SUM(D25:D26)</f>
        <v>4</v>
      </c>
      <c r="E27" s="34">
        <f>SUM(E25:E26)</f>
        <v>169</v>
      </c>
      <c r="F27" s="34">
        <f>SUM(F25:F26)</f>
        <v>397</v>
      </c>
      <c r="G27" s="34">
        <f>SUM(G25:G26)</f>
        <v>169</v>
      </c>
      <c r="H27" s="34"/>
    </row>
    <row r="28" spans="1:11" s="2" customFormat="1" ht="17" thickBot="1" x14ac:dyDescent="0.3">
      <c r="A28" s="55" t="s">
        <v>4315</v>
      </c>
      <c r="B28" s="53" t="s">
        <v>63</v>
      </c>
      <c r="C28" s="53"/>
      <c r="D28" s="53">
        <v>-4</v>
      </c>
      <c r="E28" s="53"/>
      <c r="F28" s="53"/>
      <c r="G28" s="53"/>
      <c r="H28" s="53"/>
    </row>
    <row r="29" spans="1:11" s="6" customFormat="1" ht="17" thickBot="1" x14ac:dyDescent="0.3">
      <c r="A29" s="33" t="s">
        <v>4338</v>
      </c>
      <c r="B29" s="54"/>
      <c r="C29" s="34"/>
      <c r="D29" s="34">
        <f>SUM(D27:D28)</f>
        <v>0</v>
      </c>
      <c r="E29" s="34">
        <f t="shared" ref="E29:G29" si="5">SUM(E27:E28)</f>
        <v>169</v>
      </c>
      <c r="F29" s="34">
        <f t="shared" si="5"/>
        <v>397</v>
      </c>
      <c r="G29" s="34">
        <f t="shared" si="5"/>
        <v>169</v>
      </c>
      <c r="H29" s="34"/>
    </row>
    <row r="30" spans="1:11" s="2" customFormat="1" ht="17" thickBot="1" x14ac:dyDescent="0.3">
      <c r="A30" s="55"/>
      <c r="B30" s="53"/>
      <c r="C30" s="53"/>
      <c r="D30" s="53"/>
      <c r="E30" s="53"/>
      <c r="F30" s="53"/>
      <c r="G30" s="53"/>
      <c r="H30" s="53"/>
    </row>
    <row r="31" spans="1:11" s="6" customFormat="1" ht="17" thickBot="1" x14ac:dyDescent="0.3">
      <c r="A31" s="33" t="s">
        <v>4537</v>
      </c>
      <c r="B31" s="54"/>
      <c r="C31" s="34"/>
      <c r="D31" s="34">
        <f>SUM(D29:D30)</f>
        <v>0</v>
      </c>
      <c r="E31" s="34">
        <f t="shared" ref="E31:G31" si="6">SUM(E29:E30)</f>
        <v>169</v>
      </c>
      <c r="F31" s="34">
        <f t="shared" si="6"/>
        <v>397</v>
      </c>
      <c r="G31" s="34">
        <f t="shared" si="6"/>
        <v>169</v>
      </c>
      <c r="H31" s="34"/>
    </row>
    <row r="32" spans="1:11" s="2" customFormat="1" ht="17" thickBot="1" x14ac:dyDescent="0.3">
      <c r="A32" s="55" t="s">
        <v>4687</v>
      </c>
      <c r="B32" s="53" t="s">
        <v>63</v>
      </c>
      <c r="C32" s="53"/>
      <c r="D32" s="53"/>
      <c r="E32" s="53">
        <v>-150</v>
      </c>
      <c r="F32" s="53">
        <v>-369</v>
      </c>
      <c r="G32" s="53">
        <v>-70</v>
      </c>
      <c r="H32" s="53"/>
    </row>
    <row r="33" spans="1:9" s="6" customFormat="1" ht="17" thickBot="1" x14ac:dyDescent="0.3">
      <c r="A33" s="33" t="s">
        <v>4795</v>
      </c>
      <c r="B33" s="54"/>
      <c r="C33" s="34"/>
      <c r="D33" s="34">
        <f>SUM(D31:D32)</f>
        <v>0</v>
      </c>
      <c r="E33" s="34">
        <f t="shared" ref="E33:G35" si="7">SUM(E31:E32)</f>
        <v>19</v>
      </c>
      <c r="F33" s="34">
        <f t="shared" si="7"/>
        <v>28</v>
      </c>
      <c r="G33" s="34">
        <f t="shared" si="7"/>
        <v>99</v>
      </c>
      <c r="H33" s="34"/>
    </row>
    <row r="34" spans="1:9" s="49" customFormat="1" ht="17" thickBot="1" x14ac:dyDescent="0.3">
      <c r="A34" s="507"/>
      <c r="B34" s="508"/>
      <c r="C34" s="508"/>
      <c r="D34" s="842"/>
      <c r="E34" s="842"/>
      <c r="F34" s="842"/>
      <c r="G34" s="842"/>
      <c r="H34" s="508"/>
    </row>
    <row r="35" spans="1:9" s="6" customFormat="1" ht="17" thickBot="1" x14ac:dyDescent="0.3">
      <c r="A35" s="33" t="s">
        <v>4860</v>
      </c>
      <c r="B35" s="54"/>
      <c r="C35" s="34"/>
      <c r="D35" s="34">
        <f>SUM(D33:D34)</f>
        <v>0</v>
      </c>
      <c r="E35" s="34">
        <f>SUM(E33:E34)</f>
        <v>19</v>
      </c>
      <c r="F35" s="34">
        <f t="shared" si="7"/>
        <v>28</v>
      </c>
      <c r="G35" s="34">
        <f t="shared" si="7"/>
        <v>99</v>
      </c>
      <c r="H35" s="34"/>
    </row>
    <row r="36" spans="1:9" s="49" customFormat="1" ht="17" thickBot="1" x14ac:dyDescent="0.3">
      <c r="A36" s="507" t="s">
        <v>4971</v>
      </c>
      <c r="B36" s="508" t="s">
        <v>967</v>
      </c>
      <c r="C36" s="508"/>
      <c r="D36" s="842"/>
      <c r="E36" s="508">
        <v>-19</v>
      </c>
      <c r="F36" s="508">
        <v>-28</v>
      </c>
      <c r="G36" s="508">
        <v>-99</v>
      </c>
      <c r="H36" s="508"/>
      <c r="I36" s="49" t="s">
        <v>3022</v>
      </c>
    </row>
    <row r="37" spans="1:9" s="6" customFormat="1" ht="17" thickBot="1" x14ac:dyDescent="0.3">
      <c r="A37" s="33" t="s">
        <v>4972</v>
      </c>
      <c r="B37" s="54"/>
      <c r="C37" s="34"/>
      <c r="D37" s="34">
        <f>SUM(D35:D36)</f>
        <v>0</v>
      </c>
      <c r="E37" s="34">
        <f>SUM(E35:E36)</f>
        <v>0</v>
      </c>
      <c r="F37" s="34">
        <f>SUM(F35:F36)</f>
        <v>0</v>
      </c>
      <c r="G37" s="34">
        <f>SUM(G35:G36)</f>
        <v>0</v>
      </c>
      <c r="H37" s="34"/>
    </row>
    <row r="38" spans="1:9" s="2" customFormat="1" x14ac:dyDescent="0.25">
      <c r="A38" s="1346"/>
      <c r="B38" s="368"/>
      <c r="C38" s="1237"/>
      <c r="D38" s="1237"/>
      <c r="E38" s="1237"/>
      <c r="F38" s="1237"/>
      <c r="G38" s="1237"/>
      <c r="H38" s="1237"/>
    </row>
    <row r="39" spans="1:9" ht="17" thickBot="1" x14ac:dyDescent="0.3"/>
    <row r="40" spans="1:9" ht="17" thickBot="1" x14ac:dyDescent="0.3">
      <c r="D40" s="32" t="s">
        <v>380</v>
      </c>
      <c r="E40" s="32" t="s">
        <v>3027</v>
      </c>
      <c r="F40" s="32" t="s">
        <v>3028</v>
      </c>
      <c r="G40" s="32" t="s">
        <v>729</v>
      </c>
      <c r="H40" s="11"/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tabColor rgb="FFC00000"/>
  </sheetPr>
  <dimension ref="A1:E37"/>
  <sheetViews>
    <sheetView topLeftCell="A16" workbookViewId="0">
      <selection activeCell="B38" sqref="B38"/>
    </sheetView>
  </sheetViews>
  <sheetFormatPr baseColWidth="10" defaultColWidth="9" defaultRowHeight="16" x14ac:dyDescent="0.25"/>
  <cols>
    <col min="1" max="1" width="11" style="137" customWidth="1"/>
    <col min="2" max="2" width="20.5" style="4" customWidth="1"/>
    <col min="3" max="3" width="12.5" style="4" customWidth="1"/>
    <col min="4" max="4" width="8.33203125" style="4" customWidth="1"/>
    <col min="5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3024</v>
      </c>
    </row>
    <row r="4" spans="1:4" s="129" customFormat="1" x14ac:dyDescent="0.25">
      <c r="A4" s="118" t="s">
        <v>4197</v>
      </c>
      <c r="B4" s="103"/>
      <c r="C4" s="1014"/>
      <c r="D4" s="1015"/>
    </row>
    <row r="5" spans="1:4" s="7" customFormat="1" ht="17" thickBot="1" x14ac:dyDescent="0.3">
      <c r="A5" s="131"/>
      <c r="C5" s="7">
        <v>13500</v>
      </c>
    </row>
    <row r="6" spans="1:4" s="4" customFormat="1" ht="17" thickBot="1" x14ac:dyDescent="0.3">
      <c r="A6" s="132" t="s">
        <v>0</v>
      </c>
      <c r="B6" s="27" t="s">
        <v>1</v>
      </c>
      <c r="C6" s="32" t="s">
        <v>1940</v>
      </c>
      <c r="D6" s="11"/>
    </row>
    <row r="7" spans="1:4" s="1" customFormat="1" x14ac:dyDescent="0.25">
      <c r="A7" s="12" t="s">
        <v>4190</v>
      </c>
      <c r="B7" s="13" t="s">
        <v>4191</v>
      </c>
      <c r="C7" s="13">
        <v>200</v>
      </c>
      <c r="D7" s="43"/>
    </row>
    <row r="8" spans="1:4" s="1" customFormat="1" x14ac:dyDescent="0.25">
      <c r="A8" s="12" t="s">
        <v>4190</v>
      </c>
      <c r="B8" s="13" t="s">
        <v>4193</v>
      </c>
      <c r="C8" s="13">
        <v>230</v>
      </c>
      <c r="D8" s="43"/>
    </row>
    <row r="9" spans="1:4" s="1" customFormat="1" x14ac:dyDescent="0.25">
      <c r="A9" s="12" t="s">
        <v>4194</v>
      </c>
      <c r="B9" s="13" t="s">
        <v>4195</v>
      </c>
      <c r="C9" s="13">
        <v>230</v>
      </c>
      <c r="D9" s="43"/>
    </row>
    <row r="10" spans="1:4" s="1" customFormat="1" x14ac:dyDescent="0.25">
      <c r="A10" s="12" t="s">
        <v>4194</v>
      </c>
      <c r="B10" s="13" t="s">
        <v>4196</v>
      </c>
      <c r="C10" s="13">
        <v>240</v>
      </c>
      <c r="D10" s="43"/>
    </row>
    <row r="11" spans="1:4" s="1" customFormat="1" x14ac:dyDescent="0.25">
      <c r="A11" s="12" t="s">
        <v>4185</v>
      </c>
      <c r="B11" s="13" t="s">
        <v>4229</v>
      </c>
      <c r="C11" s="13">
        <v>250</v>
      </c>
      <c r="D11" s="43"/>
    </row>
    <row r="12" spans="1:4" s="2" customFormat="1" ht="17" thickBot="1" x14ac:dyDescent="0.3">
      <c r="A12" s="76" t="s">
        <v>4205</v>
      </c>
      <c r="B12" s="14" t="s">
        <v>4226</v>
      </c>
      <c r="C12" s="14">
        <v>900</v>
      </c>
      <c r="D12" s="14"/>
    </row>
    <row r="13" spans="1:4" s="2" customFormat="1" ht="17" thickBot="1" x14ac:dyDescent="0.3">
      <c r="A13" s="33" t="s">
        <v>4241</v>
      </c>
      <c r="B13" s="54"/>
      <c r="C13" s="34">
        <f>SUM(C7:C12)</f>
        <v>2050</v>
      </c>
      <c r="D13" s="194"/>
    </row>
    <row r="14" spans="1:4" s="2" customFormat="1" x14ac:dyDescent="0.25">
      <c r="A14" s="55" t="s">
        <v>4335</v>
      </c>
      <c r="B14" s="53" t="s">
        <v>63</v>
      </c>
      <c r="C14" s="53">
        <v>-350</v>
      </c>
      <c r="D14" s="53"/>
    </row>
    <row r="15" spans="1:4" s="2" customFormat="1" ht="17" thickBot="1" x14ac:dyDescent="0.3">
      <c r="A15" s="12" t="s">
        <v>4339</v>
      </c>
      <c r="B15" s="13" t="s">
        <v>63</v>
      </c>
      <c r="C15" s="13">
        <v>-405</v>
      </c>
      <c r="D15" s="13"/>
    </row>
    <row r="16" spans="1:4" s="2" customFormat="1" ht="18" customHeight="1" thickBot="1" x14ac:dyDescent="0.3">
      <c r="A16" s="33" t="s">
        <v>4338</v>
      </c>
      <c r="B16" s="54"/>
      <c r="C16" s="34">
        <f>SUM(C13:C15)</f>
        <v>1295</v>
      </c>
      <c r="D16" s="194"/>
    </row>
    <row r="17" spans="1:4" s="2" customFormat="1" ht="17" thickBot="1" x14ac:dyDescent="0.3">
      <c r="A17" s="193"/>
      <c r="B17" s="193"/>
      <c r="C17" s="193"/>
      <c r="D17" s="193"/>
    </row>
    <row r="18" spans="1:4" s="8" customFormat="1" ht="18" customHeight="1" thickBot="1" x14ac:dyDescent="0.3">
      <c r="A18" s="33" t="s">
        <v>4537</v>
      </c>
      <c r="B18" s="54"/>
      <c r="C18" s="34">
        <f>SUM(C16:C17)</f>
        <v>1295</v>
      </c>
      <c r="D18" s="194"/>
    </row>
    <row r="19" spans="1:4" s="2" customFormat="1" x14ac:dyDescent="0.25">
      <c r="A19" s="193" t="s">
        <v>4553</v>
      </c>
      <c r="B19" s="193" t="s">
        <v>63</v>
      </c>
      <c r="C19" s="193">
        <v>-168</v>
      </c>
      <c r="D19" s="193"/>
    </row>
    <row r="20" spans="1:4" s="2" customFormat="1" x14ac:dyDescent="0.25">
      <c r="A20" s="25" t="s">
        <v>4584</v>
      </c>
      <c r="B20" s="25" t="s">
        <v>63</v>
      </c>
      <c r="C20" s="25">
        <v>-144</v>
      </c>
      <c r="D20" s="25"/>
    </row>
    <row r="21" spans="1:4" s="2" customFormat="1" ht="17" thickBot="1" x14ac:dyDescent="0.3">
      <c r="A21" s="25" t="s">
        <v>4643</v>
      </c>
      <c r="B21" s="25" t="s">
        <v>63</v>
      </c>
      <c r="C21" s="25">
        <v>-151</v>
      </c>
      <c r="D21" s="25"/>
    </row>
    <row r="22" spans="1:4" s="8" customFormat="1" ht="18" customHeight="1" thickBot="1" x14ac:dyDescent="0.3">
      <c r="A22" s="33" t="s">
        <v>4795</v>
      </c>
      <c r="B22" s="54"/>
      <c r="C22" s="34">
        <f>SUM(C18:C21)</f>
        <v>832</v>
      </c>
      <c r="D22" s="194"/>
    </row>
    <row r="23" spans="1:4" s="8" customFormat="1" ht="18" customHeight="1" thickBot="1" x14ac:dyDescent="0.3">
      <c r="A23" s="609"/>
      <c r="B23" s="609"/>
      <c r="C23" s="609"/>
      <c r="D23" s="404"/>
    </row>
    <row r="24" spans="1:4" s="8" customFormat="1" ht="18" customHeight="1" thickBot="1" x14ac:dyDescent="0.3">
      <c r="A24" s="33" t="s">
        <v>4860</v>
      </c>
      <c r="B24" s="54"/>
      <c r="C24" s="34">
        <f>SUM(C22:C23)</f>
        <v>832</v>
      </c>
      <c r="D24" s="194"/>
    </row>
    <row r="25" spans="1:4" s="2" customFormat="1" x14ac:dyDescent="0.25">
      <c r="A25" s="647">
        <v>44600</v>
      </c>
      <c r="B25" s="193" t="s">
        <v>63</v>
      </c>
      <c r="C25" s="193">
        <v>-143</v>
      </c>
      <c r="D25" s="193"/>
    </row>
    <row r="26" spans="1:4" s="2" customFormat="1" x14ac:dyDescent="0.25">
      <c r="A26" s="642">
        <v>44812</v>
      </c>
      <c r="B26" s="25" t="s">
        <v>63</v>
      </c>
      <c r="C26" s="25">
        <v>-160</v>
      </c>
      <c r="D26" s="25"/>
    </row>
    <row r="27" spans="1:4" s="2" customFormat="1" ht="17" thickBot="1" x14ac:dyDescent="0.3">
      <c r="A27" s="642" t="s">
        <v>4916</v>
      </c>
      <c r="B27" s="25" t="s">
        <v>63</v>
      </c>
      <c r="C27" s="25">
        <v>-150</v>
      </c>
      <c r="D27" s="25"/>
    </row>
    <row r="28" spans="1:4" s="8" customFormat="1" ht="18" customHeight="1" thickBot="1" x14ac:dyDescent="0.3">
      <c r="A28" s="33" t="s">
        <v>4972</v>
      </c>
      <c r="B28" s="54"/>
      <c r="C28" s="34">
        <f>SUM(C24:C27)</f>
        <v>379</v>
      </c>
      <c r="D28" s="194"/>
    </row>
    <row r="29" spans="1:4" s="2" customFormat="1" x14ac:dyDescent="0.25">
      <c r="A29" s="642">
        <v>44570</v>
      </c>
      <c r="B29" s="25" t="s">
        <v>63</v>
      </c>
      <c r="C29" s="25">
        <v>-157</v>
      </c>
      <c r="D29" s="25"/>
    </row>
    <row r="30" spans="1:4" s="2" customFormat="1" ht="17" thickBot="1" x14ac:dyDescent="0.3">
      <c r="A30" s="642" t="s">
        <v>5177</v>
      </c>
      <c r="B30" s="25" t="s">
        <v>63</v>
      </c>
      <c r="C30" s="25">
        <v>-170</v>
      </c>
      <c r="D30" s="25"/>
    </row>
    <row r="31" spans="1:4" s="8" customFormat="1" ht="18" customHeight="1" thickBot="1" x14ac:dyDescent="0.3">
      <c r="A31" s="33" t="s">
        <v>5281</v>
      </c>
      <c r="B31" s="54"/>
      <c r="C31" s="34">
        <f>SUM(C28:C30)</f>
        <v>52</v>
      </c>
      <c r="D31" s="194"/>
    </row>
    <row r="32" spans="1:4" s="2" customFormat="1" ht="17" thickBot="1" x14ac:dyDescent="0.3">
      <c r="A32" s="642"/>
      <c r="B32" s="25"/>
      <c r="C32" s="25"/>
      <c r="D32" s="25"/>
    </row>
    <row r="33" spans="1:5" s="8" customFormat="1" ht="18" customHeight="1" thickBot="1" x14ac:dyDescent="0.3">
      <c r="A33" s="33" t="s">
        <v>5417</v>
      </c>
      <c r="B33" s="54"/>
      <c r="C33" s="34">
        <f>SUM(C31:C32)</f>
        <v>52</v>
      </c>
      <c r="D33" s="194"/>
    </row>
    <row r="34" spans="1:5" s="2" customFormat="1" ht="17" thickBot="1" x14ac:dyDescent="0.3">
      <c r="A34" s="642">
        <v>44662</v>
      </c>
      <c r="B34" s="25" t="s">
        <v>63</v>
      </c>
      <c r="C34" s="677">
        <v>-52</v>
      </c>
      <c r="D34" s="25"/>
    </row>
    <row r="35" spans="1:5" s="8" customFormat="1" ht="18" customHeight="1" thickBot="1" x14ac:dyDescent="0.3">
      <c r="A35" s="40" t="s">
        <v>5494</v>
      </c>
      <c r="B35" s="258"/>
      <c r="C35" s="181">
        <f>SUM(C33:C34)</f>
        <v>0</v>
      </c>
      <c r="D35" s="861"/>
      <c r="E35" s="6" t="s">
        <v>2872</v>
      </c>
    </row>
    <row r="36" spans="1:5" s="2" customFormat="1" x14ac:dyDescent="0.25">
      <c r="A36" s="25"/>
      <c r="B36" s="25"/>
      <c r="C36" s="25"/>
      <c r="D36" s="25"/>
    </row>
    <row r="37" spans="1:5" s="2" customFormat="1" x14ac:dyDescent="0.25">
      <c r="A37" s="12"/>
      <c r="B37" s="13"/>
      <c r="C37" s="43"/>
      <c r="D37" s="43"/>
    </row>
  </sheetData>
  <pageMargins left="0.7" right="0.7" top="0.75" bottom="0.75" header="0.3" footer="0.3"/>
  <pageSetup orientation="portrait" horizontalDpi="4294967293" verticalDpi="4294967293"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tabColor rgb="FFC00000"/>
  </sheetPr>
  <dimension ref="A1:E25"/>
  <sheetViews>
    <sheetView workbookViewId="0">
      <selection activeCell="D13" sqref="D13"/>
    </sheetView>
  </sheetViews>
  <sheetFormatPr baseColWidth="10" defaultColWidth="9" defaultRowHeight="16" x14ac:dyDescent="0.25"/>
  <cols>
    <col min="1" max="1" width="12.5" style="137" customWidth="1"/>
    <col min="2" max="2" width="20.5" style="4" customWidth="1"/>
    <col min="3" max="3" width="12.5" style="4" customWidth="1"/>
    <col min="4" max="4" width="8.33203125" style="4" customWidth="1"/>
    <col min="5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3024</v>
      </c>
    </row>
    <row r="4" spans="1:4" s="129" customFormat="1" x14ac:dyDescent="0.25">
      <c r="A4" s="118" t="s">
        <v>4573</v>
      </c>
      <c r="B4" s="103"/>
      <c r="C4" s="1014"/>
      <c r="D4" s="1015"/>
    </row>
    <row r="5" spans="1:4" s="7" customFormat="1" ht="17" thickBot="1" x14ac:dyDescent="0.3">
      <c r="A5" s="131"/>
      <c r="C5" s="7">
        <v>2500</v>
      </c>
    </row>
    <row r="6" spans="1:4" s="4" customFormat="1" ht="17" thickBot="1" x14ac:dyDescent="0.3">
      <c r="A6" s="132" t="s">
        <v>0</v>
      </c>
      <c r="B6" s="27" t="s">
        <v>1</v>
      </c>
      <c r="C6" s="32" t="s">
        <v>380</v>
      </c>
      <c r="D6" s="11"/>
    </row>
    <row r="7" spans="1:4" s="1" customFormat="1" x14ac:dyDescent="0.25">
      <c r="A7" s="55" t="s">
        <v>4570</v>
      </c>
      <c r="B7" s="22" t="s">
        <v>4574</v>
      </c>
      <c r="C7" s="53">
        <v>175</v>
      </c>
      <c r="D7" s="354"/>
    </row>
    <row r="8" spans="1:4" s="1" customFormat="1" x14ac:dyDescent="0.25">
      <c r="A8" s="12" t="s">
        <v>4570</v>
      </c>
      <c r="B8" s="14" t="s">
        <v>4575</v>
      </c>
      <c r="C8" s="13">
        <v>200</v>
      </c>
      <c r="D8" s="43"/>
    </row>
    <row r="9" spans="1:4" s="1" customFormat="1" ht="17" thickBot="1" x14ac:dyDescent="0.3">
      <c r="A9" s="76" t="s">
        <v>4584</v>
      </c>
      <c r="B9" s="14" t="s">
        <v>4590</v>
      </c>
      <c r="C9" s="22">
        <v>125</v>
      </c>
      <c r="D9" s="115"/>
    </row>
    <row r="10" spans="1:4" s="1" customFormat="1" ht="17" thickBot="1" x14ac:dyDescent="0.3">
      <c r="A10" s="33" t="s">
        <v>4795</v>
      </c>
      <c r="B10" s="54"/>
      <c r="C10" s="34">
        <f>SUM(C7:C9)</f>
        <v>500</v>
      </c>
      <c r="D10" s="54"/>
    </row>
    <row r="11" spans="1:4" s="1" customFormat="1" ht="17" thickBot="1" x14ac:dyDescent="0.3">
      <c r="A11" s="55">
        <v>44902</v>
      </c>
      <c r="B11" s="53" t="s">
        <v>63</v>
      </c>
      <c r="C11" s="53">
        <v>-250</v>
      </c>
      <c r="D11" s="354"/>
    </row>
    <row r="12" spans="1:4" s="6" customFormat="1" ht="17" thickBot="1" x14ac:dyDescent="0.3">
      <c r="A12" s="33" t="s">
        <v>4860</v>
      </c>
      <c r="B12" s="54"/>
      <c r="C12" s="34">
        <f>SUM(C10:C11)</f>
        <v>250</v>
      </c>
      <c r="D12" s="54"/>
    </row>
    <row r="13" spans="1:4" s="2" customFormat="1" ht="17" thickBot="1" x14ac:dyDescent="0.3">
      <c r="A13" s="12"/>
      <c r="B13" s="13"/>
      <c r="C13" s="13"/>
      <c r="D13" s="13"/>
    </row>
    <row r="14" spans="1:4" s="6" customFormat="1" ht="17" thickBot="1" x14ac:dyDescent="0.3">
      <c r="A14" s="33" t="s">
        <v>4972</v>
      </c>
      <c r="B14" s="54"/>
      <c r="C14" s="34">
        <f>SUM(C12:C13)</f>
        <v>250</v>
      </c>
      <c r="D14" s="54"/>
    </row>
    <row r="15" spans="1:4" s="2" customFormat="1" ht="17" thickBot="1" x14ac:dyDescent="0.3">
      <c r="A15" s="12">
        <v>44601</v>
      </c>
      <c r="B15" s="13" t="s">
        <v>63</v>
      </c>
      <c r="C15" s="13">
        <v>-192</v>
      </c>
      <c r="D15" s="13"/>
    </row>
    <row r="16" spans="1:4" s="6" customFormat="1" ht="17" thickBot="1" x14ac:dyDescent="0.3">
      <c r="A16" s="33" t="s">
        <v>5281</v>
      </c>
      <c r="B16" s="54"/>
      <c r="C16" s="34">
        <f>SUM(C14:C15)</f>
        <v>58</v>
      </c>
      <c r="D16" s="54"/>
    </row>
    <row r="17" spans="1:5" s="2" customFormat="1" ht="17" thickBot="1" x14ac:dyDescent="0.3">
      <c r="A17" s="12">
        <v>44905</v>
      </c>
      <c r="B17" s="13" t="s">
        <v>63</v>
      </c>
      <c r="C17" s="13">
        <v>-33</v>
      </c>
      <c r="D17" s="13"/>
    </row>
    <row r="18" spans="1:5" s="6" customFormat="1" ht="17" thickBot="1" x14ac:dyDescent="0.3">
      <c r="A18" s="33" t="s">
        <v>5417</v>
      </c>
      <c r="B18" s="54"/>
      <c r="C18" s="34">
        <f>SUM(C16:C17)</f>
        <v>25</v>
      </c>
      <c r="D18" s="54"/>
    </row>
    <row r="19" spans="1:5" s="421" customFormat="1" x14ac:dyDescent="0.25">
      <c r="A19" s="1251"/>
      <c r="B19" s="1252" t="s">
        <v>967</v>
      </c>
      <c r="C19" s="621">
        <v>-25</v>
      </c>
      <c r="D19" s="621"/>
      <c r="E19" s="421" t="s">
        <v>211</v>
      </c>
    </row>
    <row r="20" spans="1:5" s="6" customFormat="1" x14ac:dyDescent="0.25">
      <c r="A20" s="392"/>
      <c r="B20" s="392"/>
      <c r="C20" s="392"/>
      <c r="D20" s="392"/>
    </row>
    <row r="21" spans="1:5" s="6" customFormat="1" x14ac:dyDescent="0.25">
      <c r="A21" s="392"/>
      <c r="B21" s="392"/>
      <c r="C21" s="392"/>
      <c r="D21" s="392"/>
    </row>
    <row r="22" spans="1:5" s="6" customFormat="1" x14ac:dyDescent="0.25">
      <c r="A22" s="392"/>
      <c r="B22" s="392"/>
      <c r="C22" s="392"/>
      <c r="D22" s="392"/>
    </row>
    <row r="23" spans="1:5" s="6" customFormat="1" x14ac:dyDescent="0.25">
      <c r="A23" s="392"/>
      <c r="B23" s="392"/>
      <c r="C23" s="392"/>
      <c r="D23" s="392"/>
    </row>
    <row r="24" spans="1:5" s="6" customFormat="1" x14ac:dyDescent="0.25">
      <c r="A24" s="392"/>
      <c r="B24" s="392"/>
      <c r="C24" s="392"/>
      <c r="D24" s="392"/>
    </row>
    <row r="25" spans="1:5" s="2" customFormat="1" x14ac:dyDescent="0.25">
      <c r="A25" s="12"/>
      <c r="B25" s="13"/>
      <c r="C25" s="43">
        <f>SUM(C18:C19)</f>
        <v>0</v>
      </c>
      <c r="D25" s="43"/>
    </row>
  </sheetData>
  <pageMargins left="0.7" right="0.7" top="0.75" bottom="0.75" header="0.3" footer="0.3"/>
  <pageSetup orientation="portrait"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>
    <tabColor rgb="FFC00000"/>
  </sheetPr>
  <dimension ref="A1:F13"/>
  <sheetViews>
    <sheetView workbookViewId="0">
      <selection activeCell="G18" sqref="G18"/>
    </sheetView>
  </sheetViews>
  <sheetFormatPr baseColWidth="10" defaultColWidth="9" defaultRowHeight="17.25" customHeight="1" x14ac:dyDescent="0.25"/>
  <cols>
    <col min="1" max="1" width="12.5" style="137" customWidth="1"/>
    <col min="2" max="2" width="20.5" style="4" customWidth="1"/>
    <col min="3" max="4" width="12.5" style="4" customWidth="1"/>
    <col min="5" max="5" width="8.33203125" style="4" customWidth="1"/>
    <col min="6" max="16384" width="9" style="136"/>
  </cols>
  <sheetData>
    <row r="1" spans="1:6" s="48" customFormat="1" ht="17.25" customHeight="1" x14ac:dyDescent="0.25">
      <c r="A1" s="128" t="s">
        <v>23</v>
      </c>
    </row>
    <row r="2" spans="1:6" s="48" customFormat="1" ht="17.25" customHeight="1" x14ac:dyDescent="0.25">
      <c r="A2" s="128"/>
    </row>
    <row r="3" spans="1:6" s="48" customFormat="1" ht="17.25" customHeight="1" x14ac:dyDescent="0.25">
      <c r="A3" s="128" t="s">
        <v>3024</v>
      </c>
    </row>
    <row r="4" spans="1:6" s="129" customFormat="1" ht="17.25" customHeight="1" x14ac:dyDescent="0.25">
      <c r="A4" s="118" t="s">
        <v>5505</v>
      </c>
      <c r="B4" s="103"/>
      <c r="C4" s="1014"/>
      <c r="D4" s="1014"/>
      <c r="E4" s="1015"/>
    </row>
    <row r="5" spans="1:6" s="7" customFormat="1" ht="17.25" customHeight="1" thickBot="1" x14ac:dyDescent="0.3">
      <c r="A5" s="131"/>
    </row>
    <row r="6" spans="1:6" s="4" customFormat="1" ht="17.25" customHeight="1" thickBot="1" x14ac:dyDescent="0.3">
      <c r="A6" s="132" t="s">
        <v>0</v>
      </c>
      <c r="B6" s="27" t="s">
        <v>1</v>
      </c>
      <c r="C6" s="32" t="s">
        <v>29</v>
      </c>
      <c r="D6" s="27" t="s">
        <v>31</v>
      </c>
      <c r="E6" s="11"/>
    </row>
    <row r="7" spans="1:6" s="1" customFormat="1" ht="17.25" customHeight="1" thickBot="1" x14ac:dyDescent="0.3">
      <c r="A7" s="28">
        <v>44906</v>
      </c>
      <c r="B7" s="14" t="s">
        <v>5506</v>
      </c>
      <c r="C7" s="14">
        <v>50</v>
      </c>
      <c r="D7" s="14">
        <v>50</v>
      </c>
      <c r="E7" s="115"/>
    </row>
    <row r="8" spans="1:6" s="1" customFormat="1" ht="17.25" customHeight="1" thickBot="1" x14ac:dyDescent="0.3">
      <c r="A8" s="33" t="s">
        <v>5507</v>
      </c>
      <c r="B8" s="34"/>
      <c r="C8" s="34">
        <f>SUM(C7)</f>
        <v>50</v>
      </c>
      <c r="D8" s="34">
        <f>SUM(D7)</f>
        <v>50</v>
      </c>
      <c r="E8" s="54"/>
    </row>
    <row r="9" spans="1:6" s="2" customFormat="1" ht="17.25" customHeight="1" x14ac:dyDescent="0.25">
      <c r="A9" s="55" t="s">
        <v>5713</v>
      </c>
      <c r="B9" s="53" t="s">
        <v>63</v>
      </c>
      <c r="C9" s="53">
        <v>-50</v>
      </c>
      <c r="D9" s="53">
        <v>-50</v>
      </c>
      <c r="E9" s="53"/>
      <c r="F9" s="1" t="s">
        <v>2782</v>
      </c>
    </row>
    <row r="10" spans="1:6" s="49" customFormat="1" ht="17.25" customHeight="1" x14ac:dyDescent="0.25">
      <c r="A10" s="507"/>
      <c r="B10" s="508"/>
      <c r="C10" s="842"/>
      <c r="D10" s="842"/>
      <c r="E10" s="508"/>
    </row>
    <row r="11" spans="1:6" s="49" customFormat="1" ht="17.25" customHeight="1" x14ac:dyDescent="0.25">
      <c r="A11" s="507"/>
      <c r="B11" s="508"/>
      <c r="C11" s="842"/>
      <c r="D11" s="842"/>
      <c r="E11" s="508"/>
    </row>
    <row r="12" spans="1:6" s="49" customFormat="1" ht="17.25" customHeight="1" x14ac:dyDescent="0.25">
      <c r="A12" s="507"/>
      <c r="B12" s="508"/>
      <c r="C12" s="842"/>
      <c r="D12" s="842"/>
      <c r="E12" s="508"/>
    </row>
    <row r="13" spans="1:6" s="2" customFormat="1" ht="17.25" customHeight="1" x14ac:dyDescent="0.25">
      <c r="A13" s="12"/>
      <c r="B13" s="13"/>
      <c r="C13" s="43"/>
      <c r="D13" s="43"/>
      <c r="E13" s="43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>
    <tabColor rgb="FFC00000"/>
  </sheetPr>
  <dimension ref="A1:D19"/>
  <sheetViews>
    <sheetView workbookViewId="0">
      <selection activeCell="B14" sqref="B14"/>
    </sheetView>
  </sheetViews>
  <sheetFormatPr baseColWidth="10" defaultColWidth="9" defaultRowHeight="16" x14ac:dyDescent="0.25"/>
  <cols>
    <col min="1" max="1" width="12.5" style="137" customWidth="1"/>
    <col min="2" max="2" width="20.5" style="4" customWidth="1"/>
    <col min="3" max="3" width="12.5" style="4" customWidth="1"/>
    <col min="4" max="4" width="8.33203125" style="4" customWidth="1"/>
    <col min="5" max="16384" width="9" style="136"/>
  </cols>
  <sheetData>
    <row r="1" spans="1:4" s="48" customFormat="1" ht="17.25" customHeight="1" x14ac:dyDescent="0.25">
      <c r="A1" s="128" t="s">
        <v>23</v>
      </c>
    </row>
    <row r="2" spans="1:4" s="48" customFormat="1" ht="17.25" customHeight="1" x14ac:dyDescent="0.25">
      <c r="A2" s="128"/>
    </row>
    <row r="3" spans="1:4" s="48" customFormat="1" ht="17.25" customHeight="1" x14ac:dyDescent="0.25">
      <c r="A3" s="128" t="s">
        <v>3024</v>
      </c>
    </row>
    <row r="4" spans="1:4" s="129" customFormat="1" ht="17.25" customHeight="1" x14ac:dyDescent="0.25">
      <c r="A4" s="118" t="s">
        <v>5860</v>
      </c>
      <c r="B4" s="103"/>
      <c r="C4" s="1014"/>
      <c r="D4" s="1015"/>
    </row>
    <row r="5" spans="1:4" s="7" customFormat="1" ht="17.25" customHeight="1" thickBot="1" x14ac:dyDescent="0.3">
      <c r="A5" s="131"/>
      <c r="C5" s="7">
        <v>25000</v>
      </c>
    </row>
    <row r="6" spans="1:4" s="4" customFormat="1" ht="17.25" customHeight="1" thickBot="1" x14ac:dyDescent="0.3">
      <c r="A6" s="132" t="s">
        <v>0</v>
      </c>
      <c r="B6" s="27" t="s">
        <v>1</v>
      </c>
      <c r="C6" s="32" t="s">
        <v>29</v>
      </c>
      <c r="D6" s="11"/>
    </row>
    <row r="7" spans="1:4" s="1" customFormat="1" ht="17.25" customHeight="1" x14ac:dyDescent="0.25">
      <c r="A7" s="809" t="s">
        <v>5818</v>
      </c>
      <c r="B7" s="582" t="s">
        <v>7</v>
      </c>
      <c r="C7" s="857">
        <v>140</v>
      </c>
      <c r="D7" s="1262"/>
    </row>
    <row r="8" spans="1:4" s="1" customFormat="1" ht="17.25" customHeight="1" thickBot="1" x14ac:dyDescent="0.3">
      <c r="A8" s="301" t="s">
        <v>5953</v>
      </c>
      <c r="B8" s="53" t="s">
        <v>63</v>
      </c>
      <c r="C8" s="22">
        <v>-140</v>
      </c>
      <c r="D8" s="370"/>
    </row>
    <row r="9" spans="1:4" s="1" customFormat="1" ht="17.25" customHeight="1" thickBot="1" x14ac:dyDescent="0.3">
      <c r="A9" s="290" t="s">
        <v>5911</v>
      </c>
      <c r="B9" s="269"/>
      <c r="C9" s="269">
        <f>SUM(C7:C8)</f>
        <v>0</v>
      </c>
      <c r="D9" s="291"/>
    </row>
    <row r="10" spans="1:4" s="1" customFormat="1" ht="17.25" customHeight="1" x14ac:dyDescent="0.25">
      <c r="A10" s="301"/>
      <c r="B10" s="53"/>
      <c r="C10" s="22"/>
      <c r="D10" s="370"/>
    </row>
    <row r="11" spans="1:4" s="1" customFormat="1" ht="17.25" customHeight="1" x14ac:dyDescent="0.25">
      <c r="A11" s="55"/>
      <c r="B11" s="14"/>
      <c r="C11" s="14"/>
      <c r="D11" s="115"/>
    </row>
    <row r="12" spans="1:4" s="1" customFormat="1" ht="17.25" customHeight="1" x14ac:dyDescent="0.25">
      <c r="A12" s="55"/>
      <c r="B12" s="13"/>
      <c r="C12" s="14"/>
      <c r="D12" s="115"/>
    </row>
    <row r="13" spans="1:4" s="1" customFormat="1" ht="17.25" customHeight="1" x14ac:dyDescent="0.25">
      <c r="A13" s="12"/>
      <c r="B13" s="14"/>
      <c r="C13" s="14"/>
      <c r="D13" s="115"/>
    </row>
    <row r="14" spans="1:4" s="1" customFormat="1" ht="17.25" customHeight="1" x14ac:dyDescent="0.25">
      <c r="A14" s="76"/>
      <c r="B14" s="14"/>
      <c r="C14" s="14"/>
      <c r="D14" s="115"/>
    </row>
    <row r="15" spans="1:4" s="1" customFormat="1" ht="17.25" customHeight="1" x14ac:dyDescent="0.25">
      <c r="A15" s="55"/>
      <c r="B15" s="13"/>
      <c r="C15" s="14"/>
      <c r="D15" s="115"/>
    </row>
    <row r="16" spans="1:4" s="49" customFormat="1" ht="17.25" customHeight="1" x14ac:dyDescent="0.25">
      <c r="A16" s="699"/>
      <c r="B16" s="185"/>
      <c r="C16" s="44"/>
      <c r="D16" s="185"/>
    </row>
    <row r="17" spans="1:4" s="2" customFormat="1" ht="17.25" customHeight="1" x14ac:dyDescent="0.25">
      <c r="A17" s="12"/>
      <c r="B17" s="13"/>
      <c r="C17" s="43"/>
      <c r="D17" s="43"/>
    </row>
    <row r="19" spans="1:4" s="200" customFormat="1" ht="17.25" customHeight="1" x14ac:dyDescent="0.25">
      <c r="A19" s="128" t="s">
        <v>5747</v>
      </c>
      <c r="B19" s="48"/>
      <c r="C19" s="48"/>
      <c r="D19" s="48"/>
    </row>
  </sheetData>
  <pageMargins left="0.7" right="0.7" top="0.75" bottom="0.75" header="0.3" footer="0.3"/>
  <pageSetup orientation="portrait"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>
    <tabColor rgb="FFC00000"/>
  </sheetPr>
  <dimension ref="A1:G30"/>
  <sheetViews>
    <sheetView topLeftCell="A10" workbookViewId="0">
      <selection activeCell="C31" sqref="C31"/>
    </sheetView>
  </sheetViews>
  <sheetFormatPr baseColWidth="10" defaultColWidth="9" defaultRowHeight="16" x14ac:dyDescent="0.25"/>
  <cols>
    <col min="1" max="1" width="12.1640625" style="137" customWidth="1"/>
    <col min="2" max="2" width="20.5" style="4" customWidth="1"/>
    <col min="3" max="5" width="12.5" style="4" customWidth="1"/>
    <col min="6" max="6" width="8.33203125" style="4" customWidth="1"/>
    <col min="7" max="16384" width="9" style="136"/>
  </cols>
  <sheetData>
    <row r="1" spans="1:6" s="48" customFormat="1" x14ac:dyDescent="0.25">
      <c r="A1" s="128" t="s">
        <v>23</v>
      </c>
    </row>
    <row r="2" spans="1:6" s="48" customFormat="1" x14ac:dyDescent="0.25">
      <c r="A2" s="128"/>
    </row>
    <row r="3" spans="1:6" s="48" customFormat="1" x14ac:dyDescent="0.25">
      <c r="A3" s="128" t="s">
        <v>3024</v>
      </c>
    </row>
    <row r="4" spans="1:6" s="129" customFormat="1" x14ac:dyDescent="0.25">
      <c r="A4" s="118" t="s">
        <v>4290</v>
      </c>
      <c r="B4" s="103"/>
      <c r="C4" s="1014"/>
      <c r="D4" s="1014"/>
      <c r="E4" s="1014"/>
      <c r="F4" s="1015"/>
    </row>
    <row r="5" spans="1:6" s="7" customFormat="1" ht="17" thickBot="1" x14ac:dyDescent="0.3">
      <c r="A5" s="131"/>
      <c r="C5" s="7">
        <v>1050</v>
      </c>
      <c r="D5" s="7">
        <v>4000</v>
      </c>
      <c r="E5" s="7">
        <v>2500</v>
      </c>
    </row>
    <row r="6" spans="1:6" s="4" customFormat="1" ht="17" thickBot="1" x14ac:dyDescent="0.3">
      <c r="A6" s="132" t="s">
        <v>0</v>
      </c>
      <c r="B6" s="27" t="s">
        <v>1</v>
      </c>
      <c r="C6" s="32" t="s">
        <v>4</v>
      </c>
      <c r="D6" s="32" t="s">
        <v>3</v>
      </c>
      <c r="E6" s="27" t="s">
        <v>31</v>
      </c>
      <c r="F6" s="11"/>
    </row>
    <row r="7" spans="1:6" s="2" customFormat="1" x14ac:dyDescent="0.25">
      <c r="A7" s="12" t="s">
        <v>4959</v>
      </c>
      <c r="B7" s="14" t="s">
        <v>4960</v>
      </c>
      <c r="C7" s="13">
        <v>500</v>
      </c>
      <c r="D7" s="13">
        <v>450</v>
      </c>
      <c r="E7" s="13"/>
      <c r="F7" s="13"/>
    </row>
    <row r="8" spans="1:6" s="2" customFormat="1" ht="17" thickBot="1" x14ac:dyDescent="0.3">
      <c r="A8" s="76" t="s">
        <v>4973</v>
      </c>
      <c r="B8" s="14" t="s">
        <v>4975</v>
      </c>
      <c r="C8" s="14"/>
      <c r="D8" s="14">
        <v>550</v>
      </c>
      <c r="E8" s="14"/>
      <c r="F8" s="14"/>
    </row>
    <row r="9" spans="1:6" s="2" customFormat="1" ht="17" thickBot="1" x14ac:dyDescent="0.3">
      <c r="A9" s="33" t="s">
        <v>4972</v>
      </c>
      <c r="B9" s="54"/>
      <c r="C9" s="34">
        <f>SUM(C7:C8)</f>
        <v>500</v>
      </c>
      <c r="D9" s="34">
        <f>SUM(D7:D8)</f>
        <v>1000</v>
      </c>
      <c r="E9" s="390"/>
      <c r="F9" s="54"/>
    </row>
    <row r="10" spans="1:6" s="2" customFormat="1" x14ac:dyDescent="0.25">
      <c r="A10" s="55">
        <v>44751</v>
      </c>
      <c r="B10" s="14" t="s">
        <v>5085</v>
      </c>
      <c r="C10" s="53">
        <v>100</v>
      </c>
      <c r="D10" s="53"/>
      <c r="E10" s="53"/>
      <c r="F10" s="53"/>
    </row>
    <row r="11" spans="1:6" s="2" customFormat="1" x14ac:dyDescent="0.25">
      <c r="A11" s="55">
        <v>44782</v>
      </c>
      <c r="B11" s="14" t="s">
        <v>5093</v>
      </c>
      <c r="C11" s="53"/>
      <c r="D11" s="53"/>
      <c r="E11" s="53">
        <v>100</v>
      </c>
      <c r="F11" s="53"/>
    </row>
    <row r="12" spans="1:6" s="2" customFormat="1" x14ac:dyDescent="0.25">
      <c r="A12" s="55" t="s">
        <v>5165</v>
      </c>
      <c r="B12" s="14" t="s">
        <v>63</v>
      </c>
      <c r="C12" s="53"/>
      <c r="D12" s="53">
        <v>-174</v>
      </c>
      <c r="E12" s="53"/>
      <c r="F12" s="53"/>
    </row>
    <row r="13" spans="1:6" s="2" customFormat="1" ht="17" thickBot="1" x14ac:dyDescent="0.3">
      <c r="A13" s="55" t="s">
        <v>5206</v>
      </c>
      <c r="B13" s="14" t="s">
        <v>63</v>
      </c>
      <c r="C13" s="53"/>
      <c r="D13" s="53">
        <v>-170</v>
      </c>
      <c r="E13" s="53"/>
      <c r="F13" s="53"/>
    </row>
    <row r="14" spans="1:6" s="8" customFormat="1" ht="17" thickBot="1" x14ac:dyDescent="0.3">
      <c r="A14" s="33" t="s">
        <v>5281</v>
      </c>
      <c r="B14" s="54"/>
      <c r="C14" s="34">
        <f>SUM(C9:C13)</f>
        <v>600</v>
      </c>
      <c r="D14" s="34">
        <f t="shared" ref="D14:E14" si="0">SUM(D9:D13)</f>
        <v>656</v>
      </c>
      <c r="E14" s="34">
        <f t="shared" si="0"/>
        <v>100</v>
      </c>
      <c r="F14" s="54"/>
    </row>
    <row r="15" spans="1:6" s="2" customFormat="1" x14ac:dyDescent="0.25">
      <c r="A15" s="55">
        <v>44661</v>
      </c>
      <c r="B15" s="14" t="s">
        <v>63</v>
      </c>
      <c r="C15" s="53">
        <v>-269</v>
      </c>
      <c r="D15" s="53">
        <v>-167</v>
      </c>
      <c r="E15" s="53">
        <v>-100</v>
      </c>
      <c r="F15" s="53"/>
    </row>
    <row r="16" spans="1:6" s="2" customFormat="1" x14ac:dyDescent="0.25">
      <c r="A16" s="55" t="s">
        <v>5362</v>
      </c>
      <c r="B16" s="14" t="s">
        <v>63</v>
      </c>
      <c r="C16" s="53">
        <v>-80</v>
      </c>
      <c r="D16" s="53">
        <v>-74</v>
      </c>
      <c r="E16" s="53"/>
      <c r="F16" s="53"/>
    </row>
    <row r="17" spans="1:7" s="2" customFormat="1" ht="17" thickBot="1" x14ac:dyDescent="0.3">
      <c r="A17" s="55" t="s">
        <v>5391</v>
      </c>
      <c r="B17" s="14" t="s">
        <v>63</v>
      </c>
      <c r="C17" s="53">
        <v>-97</v>
      </c>
      <c r="D17" s="53">
        <v>-138</v>
      </c>
      <c r="E17" s="53"/>
      <c r="F17" s="53"/>
    </row>
    <row r="18" spans="1:7" s="8" customFormat="1" ht="17" thickBot="1" x14ac:dyDescent="0.3">
      <c r="A18" s="33" t="s">
        <v>5417</v>
      </c>
      <c r="B18" s="54"/>
      <c r="C18" s="34">
        <f>SUM(C14:C17)</f>
        <v>154</v>
      </c>
      <c r="D18" s="34">
        <f t="shared" ref="D18:E18" si="1">SUM(D14:D17)</f>
        <v>277</v>
      </c>
      <c r="E18" s="34">
        <f t="shared" si="1"/>
        <v>0</v>
      </c>
      <c r="F18" s="54"/>
    </row>
    <row r="19" spans="1:7" s="2" customFormat="1" x14ac:dyDescent="0.25">
      <c r="A19" s="55" t="s">
        <v>5528</v>
      </c>
      <c r="B19" s="14" t="s">
        <v>63</v>
      </c>
      <c r="C19" s="53">
        <v>-87</v>
      </c>
      <c r="D19" s="53">
        <v>-85</v>
      </c>
      <c r="E19" s="53"/>
      <c r="F19" s="53"/>
    </row>
    <row r="20" spans="1:7" s="2" customFormat="1" ht="17" thickBot="1" x14ac:dyDescent="0.3">
      <c r="A20" s="55" t="s">
        <v>5626</v>
      </c>
      <c r="B20" s="14" t="s">
        <v>63</v>
      </c>
      <c r="C20" s="53"/>
      <c r="D20" s="53">
        <v>-31</v>
      </c>
      <c r="E20" s="53"/>
      <c r="F20" s="53"/>
    </row>
    <row r="21" spans="1:7" s="8" customFormat="1" ht="17" thickBot="1" x14ac:dyDescent="0.3">
      <c r="A21" s="33" t="s">
        <v>5494</v>
      </c>
      <c r="B21" s="54"/>
      <c r="C21" s="34">
        <f>SUM(C18:C20)</f>
        <v>67</v>
      </c>
      <c r="D21" s="34">
        <f>SUM(D18:D20)</f>
        <v>161</v>
      </c>
      <c r="E21" s="34">
        <f t="shared" ref="E21" si="2">SUM(E17:E20)</f>
        <v>0</v>
      </c>
      <c r="F21" s="54"/>
    </row>
    <row r="22" spans="1:7" s="8" customFormat="1" x14ac:dyDescent="0.25">
      <c r="A22" s="1419">
        <v>44573</v>
      </c>
      <c r="B22" s="1420" t="s">
        <v>5880</v>
      </c>
      <c r="C22" s="1421"/>
      <c r="D22" s="1426">
        <v>-42</v>
      </c>
      <c r="E22" s="1421"/>
      <c r="F22" s="1421"/>
      <c r="G22" s="6" t="s">
        <v>5883</v>
      </c>
    </row>
    <row r="23" spans="1:7" s="2" customFormat="1" x14ac:dyDescent="0.25">
      <c r="A23" s="55" t="s">
        <v>5830</v>
      </c>
      <c r="B23" s="22" t="s">
        <v>63</v>
      </c>
      <c r="C23" s="53"/>
      <c r="D23" s="53">
        <v>-78</v>
      </c>
      <c r="E23" s="53"/>
      <c r="F23" s="53"/>
    </row>
    <row r="24" spans="1:7" s="2" customFormat="1" ht="17" thickBot="1" x14ac:dyDescent="0.3">
      <c r="A24" s="12" t="s">
        <v>5872</v>
      </c>
      <c r="B24" s="13" t="s">
        <v>63</v>
      </c>
      <c r="C24" s="13">
        <v>-67</v>
      </c>
      <c r="D24" s="13"/>
      <c r="E24" s="13"/>
      <c r="F24" s="13"/>
    </row>
    <row r="25" spans="1:7" s="8" customFormat="1" ht="17" thickBot="1" x14ac:dyDescent="0.3">
      <c r="A25" s="33" t="s">
        <v>5910</v>
      </c>
      <c r="B25" s="54"/>
      <c r="C25" s="34">
        <f>SUM(C21:C24)</f>
        <v>0</v>
      </c>
      <c r="D25" s="34">
        <f>SUM(D21:D24)</f>
        <v>41</v>
      </c>
      <c r="E25" s="34">
        <f t="shared" ref="E25" si="3">SUM(E21:E24)</f>
        <v>0</v>
      </c>
      <c r="F25" s="54"/>
    </row>
    <row r="26" spans="1:7" s="2" customFormat="1" ht="17" thickBot="1" x14ac:dyDescent="0.3">
      <c r="A26" s="212" t="s">
        <v>5993</v>
      </c>
      <c r="B26" s="213" t="s">
        <v>63</v>
      </c>
      <c r="C26" s="13"/>
      <c r="D26" s="13">
        <v>-41</v>
      </c>
      <c r="E26" s="13"/>
      <c r="F26" s="13"/>
    </row>
    <row r="27" spans="1:7" s="8" customFormat="1" ht="17" thickBot="1" x14ac:dyDescent="0.3">
      <c r="A27" s="33" t="s">
        <v>6057</v>
      </c>
      <c r="B27" s="54"/>
      <c r="C27" s="34">
        <f>SUM(C25:C26)</f>
        <v>0</v>
      </c>
      <c r="D27" s="34">
        <f t="shared" ref="D27:E27" si="4">SUM(D25:D26)</f>
        <v>0</v>
      </c>
      <c r="E27" s="34">
        <f t="shared" si="4"/>
        <v>0</v>
      </c>
      <c r="F27" s="54"/>
    </row>
    <row r="28" spans="1:7" s="2" customFormat="1" x14ac:dyDescent="0.25">
      <c r="A28" s="99"/>
      <c r="B28" s="13"/>
      <c r="C28" s="13"/>
      <c r="D28" s="13"/>
      <c r="E28" s="13"/>
      <c r="F28" s="13"/>
    </row>
    <row r="29" spans="1:7" s="2" customFormat="1" x14ac:dyDescent="0.25">
      <c r="A29" s="99"/>
      <c r="B29" s="13"/>
      <c r="C29" s="13"/>
      <c r="D29" s="13"/>
      <c r="E29" s="13"/>
      <c r="F29" s="13"/>
    </row>
    <row r="30" spans="1:7" s="49" customFormat="1" x14ac:dyDescent="0.25">
      <c r="A30" s="699"/>
      <c r="B30" s="185"/>
      <c r="C30" s="44"/>
      <c r="D30" s="44"/>
      <c r="E30" s="44"/>
      <c r="F30" s="44"/>
    </row>
  </sheetData>
  <pageMargins left="0.7" right="0.7" top="0.75" bottom="0.75" header="0.3" footer="0.3"/>
  <pageSetup orientation="portrait" r:id="rId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>
    <tabColor rgb="FFC00000"/>
  </sheetPr>
  <dimension ref="A1:E12"/>
  <sheetViews>
    <sheetView workbookViewId="0">
      <selection activeCell="E19" sqref="E19"/>
    </sheetView>
  </sheetViews>
  <sheetFormatPr baseColWidth="10" defaultColWidth="9" defaultRowHeight="16" x14ac:dyDescent="0.25"/>
  <cols>
    <col min="1" max="1" width="12.1640625" style="137" customWidth="1"/>
    <col min="2" max="2" width="20.5" style="4" customWidth="1"/>
    <col min="3" max="3" width="12.5" style="4" customWidth="1"/>
    <col min="4" max="4" width="8.33203125" style="4" customWidth="1"/>
    <col min="5" max="16384" width="9" style="136"/>
  </cols>
  <sheetData>
    <row r="1" spans="1:5" s="48" customFormat="1" x14ac:dyDescent="0.25">
      <c r="A1" s="128" t="s">
        <v>23</v>
      </c>
    </row>
    <row r="2" spans="1:5" s="48" customFormat="1" x14ac:dyDescent="0.25">
      <c r="A2" s="128"/>
    </row>
    <row r="3" spans="1:5" s="48" customFormat="1" x14ac:dyDescent="0.25">
      <c r="A3" s="128" t="s">
        <v>3024</v>
      </c>
    </row>
    <row r="4" spans="1:5" s="129" customFormat="1" x14ac:dyDescent="0.25">
      <c r="A4" s="118" t="s">
        <v>5881</v>
      </c>
      <c r="B4" s="103"/>
      <c r="C4" s="1014"/>
      <c r="D4" s="1015"/>
    </row>
    <row r="5" spans="1:5" s="7" customFormat="1" ht="17" thickBot="1" x14ac:dyDescent="0.3">
      <c r="A5" s="131"/>
      <c r="C5" s="7">
        <v>4000</v>
      </c>
    </row>
    <row r="6" spans="1:5" s="4" customFormat="1" ht="17" thickBot="1" x14ac:dyDescent="0.3">
      <c r="A6" s="132" t="s">
        <v>0</v>
      </c>
      <c r="B6" s="27" t="s">
        <v>1</v>
      </c>
      <c r="C6" s="32" t="s">
        <v>3</v>
      </c>
      <c r="D6" s="11"/>
    </row>
    <row r="7" spans="1:5" s="8" customFormat="1" ht="17" thickBot="1" x14ac:dyDescent="0.3">
      <c r="A7" s="1423">
        <v>44573</v>
      </c>
      <c r="B7" s="1424" t="s">
        <v>5882</v>
      </c>
      <c r="C7" s="1427">
        <v>42</v>
      </c>
      <c r="D7" s="1425"/>
      <c r="E7" s="6" t="s">
        <v>5883</v>
      </c>
    </row>
    <row r="8" spans="1:5" s="2" customFormat="1" ht="17" thickBot="1" x14ac:dyDescent="0.3">
      <c r="A8" s="290" t="s">
        <v>5910</v>
      </c>
      <c r="B8" s="291"/>
      <c r="C8" s="269">
        <f>SUM(C7)</f>
        <v>42</v>
      </c>
      <c r="D8" s="291"/>
    </row>
    <row r="9" spans="1:5" s="2" customFormat="1" x14ac:dyDescent="0.25">
      <c r="A9" s="212">
        <v>45170</v>
      </c>
      <c r="B9" s="13" t="s">
        <v>63</v>
      </c>
      <c r="C9" s="53">
        <v>-41</v>
      </c>
      <c r="D9" s="53"/>
    </row>
    <row r="10" spans="1:5" s="2" customFormat="1" ht="17" thickBot="1" x14ac:dyDescent="0.3">
      <c r="A10" s="212" t="s">
        <v>5993</v>
      </c>
      <c r="B10" s="213" t="s">
        <v>63</v>
      </c>
      <c r="C10" s="13">
        <v>-1</v>
      </c>
      <c r="D10" s="13"/>
    </row>
    <row r="11" spans="1:5" s="8" customFormat="1" ht="17" thickBot="1" x14ac:dyDescent="0.3">
      <c r="A11" s="33" t="s">
        <v>6057</v>
      </c>
      <c r="B11" s="54"/>
      <c r="C11" s="34">
        <f>SUM(C8:C10)</f>
        <v>0</v>
      </c>
      <c r="D11" s="54"/>
    </row>
    <row r="12" spans="1:5" s="49" customFormat="1" x14ac:dyDescent="0.25">
      <c r="A12" s="699"/>
      <c r="B12" s="185"/>
      <c r="C12" s="44"/>
      <c r="D12" s="44"/>
    </row>
  </sheetData>
  <pageMargins left="0.7" right="0.7" top="0.75" bottom="0.75" header="0.3" footer="0.3"/>
  <pageSetup orientation="portrait" r:id="rId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H27"/>
  <sheetViews>
    <sheetView topLeftCell="A8" workbookViewId="0">
      <selection activeCell="D23" sqref="D23"/>
    </sheetView>
  </sheetViews>
  <sheetFormatPr baseColWidth="10" defaultColWidth="9" defaultRowHeight="16" x14ac:dyDescent="0.25"/>
  <cols>
    <col min="1" max="1" width="11" style="137" customWidth="1"/>
    <col min="2" max="2" width="22" style="4" customWidth="1"/>
    <col min="3" max="3" width="15" style="4" customWidth="1"/>
    <col min="4" max="4" width="11.83203125" style="4" customWidth="1"/>
    <col min="5" max="6" width="12.83203125" style="4" customWidth="1"/>
    <col min="7" max="7" width="8.33203125" style="4" customWidth="1"/>
    <col min="8" max="16384" width="9" style="136"/>
  </cols>
  <sheetData>
    <row r="1" spans="1:8" s="48" customFormat="1" x14ac:dyDescent="0.25">
      <c r="A1" s="128" t="s">
        <v>23</v>
      </c>
    </row>
    <row r="2" spans="1:8" s="48" customFormat="1" x14ac:dyDescent="0.25">
      <c r="A2" s="128"/>
    </row>
    <row r="3" spans="1:8" s="48" customFormat="1" x14ac:dyDescent="0.25">
      <c r="A3" s="128" t="s">
        <v>3044</v>
      </c>
    </row>
    <row r="4" spans="1:8" s="129" customFormat="1" x14ac:dyDescent="0.25">
      <c r="A4" s="118" t="s">
        <v>7583</v>
      </c>
      <c r="B4" s="103"/>
      <c r="C4" s="103"/>
      <c r="D4" s="103"/>
      <c r="E4" s="103"/>
      <c r="F4" s="103"/>
      <c r="G4" s="103"/>
    </row>
    <row r="5" spans="1:8" s="7" customFormat="1" ht="17" thickBot="1" x14ac:dyDescent="0.3">
      <c r="A5" s="131"/>
      <c r="C5" s="7">
        <v>11000</v>
      </c>
      <c r="D5" s="7">
        <v>6700</v>
      </c>
      <c r="E5" s="7">
        <v>6700</v>
      </c>
      <c r="F5" s="7">
        <v>6700</v>
      </c>
    </row>
    <row r="6" spans="1:8" s="4" customFormat="1" ht="17" thickBot="1" x14ac:dyDescent="0.3">
      <c r="A6" s="132" t="s">
        <v>0</v>
      </c>
      <c r="B6" s="27" t="s">
        <v>1</v>
      </c>
      <c r="C6" s="27" t="s">
        <v>5571</v>
      </c>
      <c r="D6" s="133" t="s">
        <v>7987</v>
      </c>
      <c r="E6" s="133" t="s">
        <v>1368</v>
      </c>
      <c r="F6" s="133" t="s">
        <v>4998</v>
      </c>
      <c r="G6" s="11"/>
    </row>
    <row r="7" spans="1:8" s="1" customFormat="1" x14ac:dyDescent="0.25">
      <c r="A7" s="76">
        <v>45087</v>
      </c>
      <c r="B7" s="14" t="s">
        <v>7584</v>
      </c>
      <c r="C7" s="14">
        <v>281</v>
      </c>
      <c r="D7" s="14"/>
      <c r="E7" s="14"/>
      <c r="F7" s="14"/>
      <c r="G7" s="115"/>
    </row>
    <row r="8" spans="1:8" s="1" customFormat="1" ht="17" thickBot="1" x14ac:dyDescent="0.3">
      <c r="A8" s="76">
        <v>45117</v>
      </c>
      <c r="B8" s="14" t="s">
        <v>7585</v>
      </c>
      <c r="C8" s="14">
        <v>119</v>
      </c>
      <c r="D8" s="14"/>
      <c r="E8" s="14"/>
      <c r="F8" s="14"/>
      <c r="G8" s="115"/>
    </row>
    <row r="9" spans="1:8" s="1" customFormat="1" ht="17" thickBot="1" x14ac:dyDescent="0.3">
      <c r="A9" s="63" t="s">
        <v>8738</v>
      </c>
      <c r="B9" s="64"/>
      <c r="C9" s="34">
        <f>SUM(C7:C8)</f>
        <v>400</v>
      </c>
      <c r="D9" s="390"/>
      <c r="E9" s="390"/>
      <c r="F9" s="390"/>
      <c r="G9" s="54"/>
      <c r="H9" s="1" t="s">
        <v>8667</v>
      </c>
    </row>
    <row r="10" spans="1:8" s="1" customFormat="1" ht="17" thickBot="1" x14ac:dyDescent="0.3">
      <c r="A10" s="76" t="s">
        <v>7984</v>
      </c>
      <c r="B10" s="14" t="s">
        <v>7988</v>
      </c>
      <c r="C10" s="370"/>
      <c r="D10" s="22">
        <v>96</v>
      </c>
      <c r="E10" s="22">
        <v>198</v>
      </c>
      <c r="F10" s="22">
        <v>77</v>
      </c>
      <c r="G10" s="370"/>
    </row>
    <row r="11" spans="1:8" s="1" customFormat="1" ht="17" thickBot="1" x14ac:dyDescent="0.3">
      <c r="A11" s="63" t="s">
        <v>8739</v>
      </c>
      <c r="B11" s="64"/>
      <c r="C11" s="34">
        <f>SUM(C9:C10)</f>
        <v>400</v>
      </c>
      <c r="D11" s="34">
        <f>SUM(D9:D10)</f>
        <v>96</v>
      </c>
      <c r="E11" s="34">
        <f>SUM(E9:E10)</f>
        <v>198</v>
      </c>
      <c r="F11" s="34">
        <f>SUM(F9:F10)</f>
        <v>77</v>
      </c>
      <c r="G11" s="54"/>
      <c r="H11" s="1" t="s">
        <v>8667</v>
      </c>
    </row>
    <row r="12" spans="1:8" s="1" customFormat="1" ht="17" thickBot="1" x14ac:dyDescent="0.3">
      <c r="A12" s="12"/>
      <c r="B12" s="13"/>
      <c r="C12" s="13"/>
      <c r="D12" s="13"/>
      <c r="E12" s="13"/>
      <c r="F12" s="13"/>
      <c r="G12" s="43"/>
    </row>
    <row r="13" spans="1:8" s="1" customFormat="1" ht="17" thickBot="1" x14ac:dyDescent="0.3">
      <c r="A13" s="63" t="s">
        <v>8740</v>
      </c>
      <c r="B13" s="64"/>
      <c r="C13" s="34">
        <f>SUM(C11:C12)</f>
        <v>400</v>
      </c>
      <c r="D13" s="34">
        <f t="shared" ref="D13" si="0">SUM(D11:D12)</f>
        <v>96</v>
      </c>
      <c r="E13" s="34">
        <f t="shared" ref="E13" si="1">SUM(E11:E12)</f>
        <v>198</v>
      </c>
      <c r="F13" s="34">
        <f>SUM(F11:F12)</f>
        <v>77</v>
      </c>
      <c r="G13" s="54"/>
      <c r="H13" s="1" t="s">
        <v>8667</v>
      </c>
    </row>
    <row r="14" spans="1:8" s="1" customFormat="1" ht="17" thickBot="1" x14ac:dyDescent="0.3">
      <c r="A14" s="12"/>
      <c r="B14" s="13"/>
      <c r="C14" s="13"/>
      <c r="D14" s="13"/>
      <c r="E14" s="13"/>
      <c r="F14" s="13"/>
      <c r="G14" s="43"/>
    </row>
    <row r="15" spans="1:8" s="1" customFormat="1" ht="17" thickBot="1" x14ac:dyDescent="0.3">
      <c r="A15" s="63" t="s">
        <v>8741</v>
      </c>
      <c r="B15" s="64"/>
      <c r="C15" s="34">
        <f>SUM(C13:C14)</f>
        <v>400</v>
      </c>
      <c r="D15" s="34">
        <f t="shared" ref="D15" si="2">SUM(D13:D14)</f>
        <v>96</v>
      </c>
      <c r="E15" s="34">
        <f t="shared" ref="E15" si="3">SUM(E13:E14)</f>
        <v>198</v>
      </c>
      <c r="F15" s="34">
        <f>SUM(F13:F14)</f>
        <v>77</v>
      </c>
      <c r="G15" s="54"/>
      <c r="H15" s="1" t="s">
        <v>8667</v>
      </c>
    </row>
    <row r="16" spans="1:8" s="1" customFormat="1" ht="17" thickBot="1" x14ac:dyDescent="0.3">
      <c r="A16" s="12"/>
      <c r="B16" s="13"/>
      <c r="C16" s="13"/>
      <c r="D16" s="13"/>
      <c r="E16" s="13"/>
      <c r="F16" s="13"/>
      <c r="G16" s="43"/>
    </row>
    <row r="17" spans="1:8" s="1" customFormat="1" ht="17" thickBot="1" x14ac:dyDescent="0.3">
      <c r="A17" s="63" t="s">
        <v>8742</v>
      </c>
      <c r="B17" s="64"/>
      <c r="C17" s="34">
        <f>SUM(C15:C16)</f>
        <v>400</v>
      </c>
      <c r="D17" s="34">
        <f>SUM(D15:D16)</f>
        <v>96</v>
      </c>
      <c r="E17" s="34">
        <f>SUM(E15:E16)</f>
        <v>198</v>
      </c>
      <c r="F17" s="34">
        <f>SUM(F15:F16)</f>
        <v>77</v>
      </c>
      <c r="G17" s="54"/>
      <c r="H17" s="1" t="s">
        <v>8667</v>
      </c>
    </row>
    <row r="18" spans="1:8" s="1" customFormat="1" ht="17" thickBot="1" x14ac:dyDescent="0.3">
      <c r="A18" s="12"/>
      <c r="B18" s="13"/>
      <c r="C18" s="13"/>
      <c r="D18" s="13"/>
      <c r="E18" s="13"/>
      <c r="F18" s="13"/>
      <c r="G18" s="43"/>
    </row>
    <row r="19" spans="1:8" s="1" customFormat="1" ht="17" thickBot="1" x14ac:dyDescent="0.3">
      <c r="A19" s="63" t="s">
        <v>8906</v>
      </c>
      <c r="B19" s="64"/>
      <c r="C19" s="34">
        <f>SUM(C17:C18)</f>
        <v>400</v>
      </c>
      <c r="D19" s="34">
        <f>SUM(D17:D18)</f>
        <v>96</v>
      </c>
      <c r="E19" s="34">
        <f>SUM(E17:E18)</f>
        <v>198</v>
      </c>
      <c r="F19" s="34">
        <f>SUM(F17:F18)</f>
        <v>77</v>
      </c>
      <c r="G19" s="54"/>
      <c r="H19" s="1" t="s">
        <v>8667</v>
      </c>
    </row>
    <row r="20" spans="1:8" s="1" customFormat="1" ht="17" thickBot="1" x14ac:dyDescent="0.3">
      <c r="A20" s="99" t="s">
        <v>8973</v>
      </c>
      <c r="B20" s="13" t="s">
        <v>63</v>
      </c>
      <c r="C20" s="39">
        <v>-135</v>
      </c>
      <c r="D20" s="39">
        <v>-74</v>
      </c>
      <c r="E20" s="39">
        <v>-126</v>
      </c>
      <c r="F20" s="39">
        <v>-59</v>
      </c>
      <c r="G20" s="43"/>
    </row>
    <row r="21" spans="1:8" s="1" customFormat="1" ht="17" thickBot="1" x14ac:dyDescent="0.3">
      <c r="A21" s="1157" t="s">
        <v>9221</v>
      </c>
      <c r="B21" s="85"/>
      <c r="C21" s="42">
        <f>SUM(C19:C20)</f>
        <v>265</v>
      </c>
      <c r="D21" s="42">
        <f>SUM(D19:D20)</f>
        <v>22</v>
      </c>
      <c r="E21" s="42">
        <f>SUM(E19:E20)</f>
        <v>72</v>
      </c>
      <c r="F21" s="42">
        <f>SUM(F19:F20)</f>
        <v>18</v>
      </c>
      <c r="G21" s="233"/>
    </row>
    <row r="22" spans="1:8" s="1" customFormat="1" x14ac:dyDescent="0.25">
      <c r="A22" s="1181" t="s">
        <v>9226</v>
      </c>
      <c r="B22" s="13" t="s">
        <v>63</v>
      </c>
      <c r="C22" s="13">
        <v>-132</v>
      </c>
      <c r="D22" s="13">
        <v>-6</v>
      </c>
      <c r="E22" s="13">
        <v>-13</v>
      </c>
      <c r="F22" s="13">
        <v>-7</v>
      </c>
      <c r="G22" s="43"/>
    </row>
    <row r="23" spans="1:8" s="49" customFormat="1" x14ac:dyDescent="0.25">
      <c r="A23" s="699">
        <v>45449</v>
      </c>
      <c r="B23" s="185" t="s">
        <v>967</v>
      </c>
      <c r="C23" s="185">
        <v>-64</v>
      </c>
      <c r="D23" s="185"/>
      <c r="E23" s="185">
        <v>-2</v>
      </c>
      <c r="F23" s="185"/>
      <c r="G23" s="185"/>
      <c r="H23" s="49" t="s">
        <v>1773</v>
      </c>
    </row>
    <row r="24" spans="1:8" s="1" customFormat="1" x14ac:dyDescent="0.25">
      <c r="A24" s="76"/>
      <c r="B24" s="115"/>
      <c r="C24" s="115"/>
      <c r="D24" s="14"/>
      <c r="E24" s="115"/>
      <c r="F24" s="14"/>
      <c r="G24" s="115"/>
    </row>
    <row r="25" spans="1:8" s="1" customFormat="1" x14ac:dyDescent="0.25">
      <c r="A25" s="76"/>
      <c r="B25" s="115"/>
      <c r="C25" s="115"/>
      <c r="D25" s="14"/>
      <c r="E25" s="115"/>
      <c r="F25" s="14"/>
      <c r="G25" s="115"/>
    </row>
    <row r="26" spans="1:8" s="1" customFormat="1" x14ac:dyDescent="0.25">
      <c r="A26" s="76"/>
      <c r="B26" s="14"/>
      <c r="C26" s="14"/>
      <c r="D26" s="14"/>
      <c r="E26" s="14"/>
      <c r="F26" s="14"/>
      <c r="G26" s="115"/>
    </row>
    <row r="27" spans="1:8" s="1" customFormat="1" x14ac:dyDescent="0.25">
      <c r="A27" s="12"/>
      <c r="B27" s="13"/>
      <c r="C27" s="13"/>
      <c r="D27" s="13"/>
      <c r="E27" s="13"/>
      <c r="F27" s="13"/>
      <c r="G27" s="13"/>
    </row>
  </sheetData>
  <pageMargins left="0.7" right="0.7" top="0.75" bottom="0.75" header="0.3" footer="0.3"/>
  <pageSetup orientation="portrait"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>
    <tabColor rgb="FF92D050"/>
  </sheetPr>
  <dimension ref="A1:H30"/>
  <sheetViews>
    <sheetView topLeftCell="A19" workbookViewId="0">
      <selection activeCell="A27" sqref="A27"/>
    </sheetView>
  </sheetViews>
  <sheetFormatPr baseColWidth="10" defaultColWidth="9" defaultRowHeight="16" x14ac:dyDescent="0.25"/>
  <cols>
    <col min="1" max="1" width="11" style="137" customWidth="1"/>
    <col min="2" max="2" width="22" style="4" customWidth="1"/>
    <col min="3" max="6" width="10.83203125" style="4" customWidth="1"/>
    <col min="7" max="7" width="8.33203125" style="4" customWidth="1"/>
    <col min="8" max="16384" width="9" style="136"/>
  </cols>
  <sheetData>
    <row r="1" spans="1:8" s="48" customFormat="1" x14ac:dyDescent="0.25">
      <c r="A1" s="128" t="s">
        <v>23</v>
      </c>
    </row>
    <row r="2" spans="1:8" s="48" customFormat="1" x14ac:dyDescent="0.25">
      <c r="A2" s="128"/>
    </row>
    <row r="3" spans="1:8" s="48" customFormat="1" x14ac:dyDescent="0.25">
      <c r="A3" s="128" t="s">
        <v>6185</v>
      </c>
    </row>
    <row r="4" spans="1:8" s="129" customFormat="1" x14ac:dyDescent="0.25">
      <c r="A4" s="118" t="s">
        <v>6186</v>
      </c>
      <c r="B4" s="103"/>
      <c r="C4" s="103"/>
      <c r="D4" s="103"/>
      <c r="E4" s="103"/>
      <c r="F4" s="103"/>
      <c r="G4" s="103"/>
    </row>
    <row r="5" spans="1:8" s="7" customFormat="1" ht="17" thickBot="1" x14ac:dyDescent="0.3">
      <c r="A5" s="131"/>
    </row>
    <row r="6" spans="1:8" s="4" customFormat="1" ht="17" thickBot="1" x14ac:dyDescent="0.3">
      <c r="A6" s="132" t="s">
        <v>0</v>
      </c>
      <c r="B6" s="27" t="s">
        <v>1</v>
      </c>
      <c r="C6" s="32" t="s">
        <v>27</v>
      </c>
      <c r="D6" s="32" t="s">
        <v>32</v>
      </c>
      <c r="E6" s="32" t="s">
        <v>378</v>
      </c>
      <c r="F6" s="32" t="s">
        <v>10</v>
      </c>
      <c r="G6" s="11"/>
    </row>
    <row r="7" spans="1:8" s="1" customFormat="1" x14ac:dyDescent="0.25">
      <c r="A7" s="76" t="s">
        <v>6187</v>
      </c>
      <c r="B7" s="14" t="s">
        <v>6188</v>
      </c>
      <c r="C7" s="14">
        <v>295</v>
      </c>
      <c r="D7" s="14"/>
      <c r="E7" s="14"/>
      <c r="F7" s="14"/>
      <c r="G7" s="115"/>
      <c r="H7" s="1" t="s">
        <v>1224</v>
      </c>
    </row>
    <row r="8" spans="1:8" s="1" customFormat="1" x14ac:dyDescent="0.25">
      <c r="A8" s="76" t="s">
        <v>6187</v>
      </c>
      <c r="B8" s="14" t="s">
        <v>6189</v>
      </c>
      <c r="C8" s="43"/>
      <c r="D8" s="13">
        <v>368</v>
      </c>
      <c r="E8" s="13"/>
      <c r="F8" s="13"/>
      <c r="G8" s="43"/>
      <c r="H8" s="1" t="s">
        <v>1224</v>
      </c>
    </row>
    <row r="9" spans="1:8" s="1" customFormat="1" x14ac:dyDescent="0.25">
      <c r="A9" s="76" t="s">
        <v>6040</v>
      </c>
      <c r="B9" s="14" t="s">
        <v>6249</v>
      </c>
      <c r="C9" s="14">
        <v>458</v>
      </c>
      <c r="D9" s="14">
        <v>82</v>
      </c>
      <c r="E9" s="14"/>
      <c r="F9" s="14"/>
      <c r="G9" s="115"/>
      <c r="H9" s="1" t="s">
        <v>1224</v>
      </c>
    </row>
    <row r="10" spans="1:8" s="1" customFormat="1" x14ac:dyDescent="0.25">
      <c r="A10" s="212">
        <v>45080</v>
      </c>
      <c r="B10" s="13" t="s">
        <v>6294</v>
      </c>
      <c r="C10" s="115"/>
      <c r="D10" s="14"/>
      <c r="E10" s="14">
        <v>100</v>
      </c>
      <c r="F10" s="14"/>
      <c r="G10" s="115"/>
      <c r="H10" s="1" t="s">
        <v>6295</v>
      </c>
    </row>
    <row r="11" spans="1:8" s="1" customFormat="1" x14ac:dyDescent="0.25">
      <c r="A11" s="99" t="s">
        <v>6371</v>
      </c>
      <c r="B11" s="13" t="s">
        <v>6393</v>
      </c>
      <c r="C11" s="14">
        <v>50</v>
      </c>
      <c r="D11" s="115"/>
      <c r="E11" s="115"/>
      <c r="F11" s="115"/>
      <c r="G11" s="115"/>
      <c r="H11" s="1" t="s">
        <v>6295</v>
      </c>
    </row>
    <row r="12" spans="1:8" s="1" customFormat="1" x14ac:dyDescent="0.25">
      <c r="A12" s="99" t="s">
        <v>6382</v>
      </c>
      <c r="B12" s="13" t="s">
        <v>6397</v>
      </c>
      <c r="C12" s="14">
        <v>65</v>
      </c>
      <c r="D12" s="115"/>
      <c r="E12" s="115"/>
      <c r="F12" s="115"/>
      <c r="G12" s="115"/>
      <c r="H12" s="1" t="s">
        <v>1224</v>
      </c>
    </row>
    <row r="13" spans="1:8" s="2" customFormat="1" x14ac:dyDescent="0.25">
      <c r="A13" s="99" t="s">
        <v>6440</v>
      </c>
      <c r="B13" s="13" t="s">
        <v>6441</v>
      </c>
      <c r="C13" s="14">
        <v>610</v>
      </c>
      <c r="D13" s="14">
        <v>50</v>
      </c>
      <c r="E13" s="14"/>
      <c r="F13" s="14"/>
      <c r="G13" s="14"/>
    </row>
    <row r="14" spans="1:8" s="1" customFormat="1" x14ac:dyDescent="0.25">
      <c r="A14" s="99">
        <v>44930</v>
      </c>
      <c r="B14" s="14" t="s">
        <v>6452</v>
      </c>
      <c r="C14" s="14">
        <v>225</v>
      </c>
      <c r="D14" s="14">
        <v>210</v>
      </c>
      <c r="E14" s="115"/>
      <c r="F14" s="115"/>
      <c r="G14" s="115"/>
    </row>
    <row r="15" spans="1:8" s="1" customFormat="1" x14ac:dyDescent="0.25">
      <c r="A15" s="99">
        <v>45081</v>
      </c>
      <c r="B15" s="13" t="s">
        <v>6502</v>
      </c>
      <c r="C15" s="14">
        <v>132</v>
      </c>
      <c r="D15" s="14">
        <v>15</v>
      </c>
      <c r="E15" s="115"/>
      <c r="F15" s="115"/>
      <c r="G15" s="115"/>
      <c r="H15" s="1" t="s">
        <v>1224</v>
      </c>
    </row>
    <row r="16" spans="1:8" s="1" customFormat="1" x14ac:dyDescent="0.25">
      <c r="A16" s="741">
        <v>45142</v>
      </c>
      <c r="B16" s="53" t="s">
        <v>6507</v>
      </c>
      <c r="C16" s="14">
        <v>95</v>
      </c>
      <c r="D16" s="14">
        <v>70</v>
      </c>
      <c r="E16" s="115"/>
      <c r="F16" s="115"/>
      <c r="G16" s="115"/>
    </row>
    <row r="17" spans="1:8" s="1" customFormat="1" x14ac:dyDescent="0.25">
      <c r="A17" s="12">
        <v>45203</v>
      </c>
      <c r="B17" s="213" t="s">
        <v>7</v>
      </c>
      <c r="C17" s="14">
        <v>103</v>
      </c>
      <c r="D17" s="14">
        <v>74</v>
      </c>
      <c r="E17" s="115"/>
      <c r="F17" s="115"/>
      <c r="G17" s="115"/>
    </row>
    <row r="18" spans="1:8" s="1" customFormat="1" x14ac:dyDescent="0.25">
      <c r="A18" s="12" t="s">
        <v>6533</v>
      </c>
      <c r="B18" s="53" t="s">
        <v>6534</v>
      </c>
      <c r="C18" s="14">
        <v>332</v>
      </c>
      <c r="D18" s="14">
        <v>238</v>
      </c>
      <c r="E18" s="115"/>
      <c r="F18" s="115"/>
      <c r="G18" s="115"/>
    </row>
    <row r="19" spans="1:8" s="1" customFormat="1" x14ac:dyDescent="0.25">
      <c r="A19" s="55" t="s">
        <v>6694</v>
      </c>
      <c r="B19" s="13" t="s">
        <v>6697</v>
      </c>
      <c r="C19" s="14">
        <v>328</v>
      </c>
      <c r="D19" s="14"/>
      <c r="E19" s="115"/>
      <c r="F19" s="115"/>
      <c r="G19" s="115"/>
    </row>
    <row r="20" spans="1:8" s="1" customFormat="1" x14ac:dyDescent="0.25">
      <c r="A20" s="55" t="s">
        <v>6741</v>
      </c>
      <c r="B20" s="13" t="s">
        <v>6747</v>
      </c>
      <c r="C20" s="14">
        <v>437</v>
      </c>
      <c r="D20" s="14"/>
      <c r="E20" s="115"/>
      <c r="F20" s="115"/>
      <c r="G20" s="115"/>
    </row>
    <row r="21" spans="1:8" s="1" customFormat="1" x14ac:dyDescent="0.25">
      <c r="A21" s="256" t="s">
        <v>6910</v>
      </c>
      <c r="B21" s="13" t="s">
        <v>6917</v>
      </c>
      <c r="C21" s="14">
        <v>363</v>
      </c>
      <c r="D21" s="14"/>
      <c r="E21" s="115"/>
      <c r="F21" s="115"/>
      <c r="G21" s="115"/>
      <c r="H21" s="1" t="s">
        <v>1224</v>
      </c>
    </row>
    <row r="22" spans="1:8" s="1" customFormat="1" x14ac:dyDescent="0.25">
      <c r="A22" s="12" t="s">
        <v>6935</v>
      </c>
      <c r="B22" s="75" t="s">
        <v>6937</v>
      </c>
      <c r="C22" s="14"/>
      <c r="D22" s="14">
        <v>168</v>
      </c>
      <c r="E22" s="115"/>
      <c r="F22" s="115"/>
      <c r="G22" s="115"/>
    </row>
    <row r="23" spans="1:8" s="1" customFormat="1" x14ac:dyDescent="0.25">
      <c r="A23" s="99" t="s">
        <v>7113</v>
      </c>
      <c r="B23" s="81" t="s">
        <v>7120</v>
      </c>
      <c r="C23" s="14">
        <v>372</v>
      </c>
      <c r="D23" s="14"/>
      <c r="E23" s="115"/>
      <c r="F23" s="115"/>
      <c r="G23" s="115"/>
      <c r="H23" s="1" t="s">
        <v>1224</v>
      </c>
    </row>
    <row r="24" spans="1:8" s="1" customFormat="1" x14ac:dyDescent="0.25">
      <c r="A24" s="55" t="s">
        <v>7222</v>
      </c>
      <c r="B24" s="81" t="s">
        <v>7234</v>
      </c>
      <c r="C24" s="14">
        <v>800</v>
      </c>
      <c r="D24" s="14"/>
      <c r="E24" s="115"/>
      <c r="F24" s="115"/>
      <c r="G24" s="115"/>
    </row>
    <row r="25" spans="1:8" s="1" customFormat="1" x14ac:dyDescent="0.25">
      <c r="A25" s="55" t="s">
        <v>7252</v>
      </c>
      <c r="B25" s="81" t="s">
        <v>7254</v>
      </c>
      <c r="C25" s="14"/>
      <c r="D25" s="14">
        <v>500</v>
      </c>
      <c r="E25" s="115"/>
      <c r="F25" s="14">
        <v>51</v>
      </c>
      <c r="G25" s="115"/>
    </row>
    <row r="26" spans="1:8" s="1" customFormat="1" x14ac:dyDescent="0.25">
      <c r="A26" s="55" t="s">
        <v>7265</v>
      </c>
      <c r="B26" s="81" t="s">
        <v>7266</v>
      </c>
      <c r="C26" s="14">
        <v>220</v>
      </c>
      <c r="D26" s="14">
        <v>489</v>
      </c>
      <c r="E26" s="115"/>
      <c r="F26" s="115"/>
      <c r="G26" s="115"/>
    </row>
    <row r="27" spans="1:8" s="1" customFormat="1" x14ac:dyDescent="0.25">
      <c r="A27" s="168" t="s">
        <v>7718</v>
      </c>
      <c r="B27" s="57" t="s">
        <v>7720</v>
      </c>
      <c r="C27" s="14">
        <v>498</v>
      </c>
      <c r="D27" s="14"/>
      <c r="E27" s="115"/>
      <c r="F27" s="115"/>
      <c r="G27" s="115"/>
      <c r="H27" s="1" t="s">
        <v>1224</v>
      </c>
    </row>
    <row r="28" spans="1:8" s="1" customFormat="1" x14ac:dyDescent="0.25">
      <c r="A28" s="168"/>
      <c r="B28" s="57"/>
      <c r="C28" s="14"/>
      <c r="D28" s="14"/>
      <c r="E28" s="115"/>
      <c r="F28" s="115"/>
      <c r="G28" s="115"/>
    </row>
    <row r="29" spans="1:8" s="1" customFormat="1" x14ac:dyDescent="0.25">
      <c r="A29" s="168"/>
      <c r="B29" s="57"/>
      <c r="C29" s="14"/>
      <c r="D29" s="14"/>
      <c r="E29" s="115"/>
      <c r="F29" s="115"/>
      <c r="G29" s="115"/>
    </row>
    <row r="30" spans="1:8" s="2" customFormat="1" x14ac:dyDescent="0.25">
      <c r="A30" s="12"/>
      <c r="B30" s="13"/>
      <c r="C30" s="43"/>
      <c r="D30" s="43"/>
      <c r="E30" s="43"/>
      <c r="F30" s="43"/>
      <c r="G30" s="43"/>
    </row>
  </sheetData>
  <pageMargins left="0.7" right="0.7" top="0.75" bottom="0.75" header="0.3" footer="0.3"/>
  <pageSetup orientation="portrait"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>
    <tabColor rgb="FFFFFF00"/>
  </sheetPr>
  <dimension ref="A1:F14"/>
  <sheetViews>
    <sheetView workbookViewId="0">
      <selection activeCell="A12" sqref="A12"/>
    </sheetView>
  </sheetViews>
  <sheetFormatPr baseColWidth="10" defaultColWidth="9" defaultRowHeight="16" x14ac:dyDescent="0.25"/>
  <cols>
    <col min="1" max="1" width="11" style="137" customWidth="1"/>
    <col min="2" max="2" width="22" style="4" customWidth="1"/>
    <col min="3" max="5" width="10.83203125" style="4" customWidth="1"/>
    <col min="6" max="6" width="8.33203125" style="4" customWidth="1"/>
    <col min="7" max="16384" width="9" style="136"/>
  </cols>
  <sheetData>
    <row r="1" spans="1:6" s="48" customFormat="1" x14ac:dyDescent="0.25">
      <c r="A1" s="128" t="s">
        <v>23</v>
      </c>
    </row>
    <row r="2" spans="1:6" s="48" customFormat="1" x14ac:dyDescent="0.25">
      <c r="A2" s="128"/>
    </row>
    <row r="3" spans="1:6" s="48" customFormat="1" x14ac:dyDescent="0.25">
      <c r="A3" s="128" t="s">
        <v>6185</v>
      </c>
    </row>
    <row r="4" spans="1:6" s="129" customFormat="1" x14ac:dyDescent="0.25">
      <c r="A4" s="118" t="s">
        <v>7098</v>
      </c>
      <c r="B4" s="103"/>
      <c r="C4" s="103"/>
      <c r="D4" s="103"/>
      <c r="E4" s="103"/>
      <c r="F4" s="103"/>
    </row>
    <row r="5" spans="1:6" s="7" customFormat="1" ht="17" thickBot="1" x14ac:dyDescent="0.3">
      <c r="A5" s="131"/>
    </row>
    <row r="6" spans="1:6" s="4" customFormat="1" ht="17" thickBot="1" x14ac:dyDescent="0.3">
      <c r="A6" s="132" t="s">
        <v>0</v>
      </c>
      <c r="B6" s="27" t="s">
        <v>1</v>
      </c>
      <c r="C6" s="32" t="s">
        <v>10</v>
      </c>
      <c r="D6" s="32" t="s">
        <v>31</v>
      </c>
      <c r="E6" s="32" t="s">
        <v>27</v>
      </c>
      <c r="F6" s="11" t="s">
        <v>32</v>
      </c>
    </row>
    <row r="7" spans="1:6" s="1" customFormat="1" x14ac:dyDescent="0.25">
      <c r="A7" s="76" t="s">
        <v>7100</v>
      </c>
      <c r="B7" s="14" t="s">
        <v>7099</v>
      </c>
      <c r="C7" s="14">
        <v>15</v>
      </c>
      <c r="D7" s="14">
        <v>500</v>
      </c>
      <c r="E7" s="14"/>
      <c r="F7" s="115"/>
    </row>
    <row r="8" spans="1:6" s="1" customFormat="1" x14ac:dyDescent="0.25">
      <c r="A8" s="76" t="s">
        <v>7104</v>
      </c>
      <c r="B8" s="14" t="s">
        <v>7105</v>
      </c>
      <c r="C8" s="13">
        <v>80</v>
      </c>
      <c r="D8" s="13"/>
      <c r="E8" s="13"/>
      <c r="F8" s="43"/>
    </row>
    <row r="9" spans="1:6" s="1" customFormat="1" x14ac:dyDescent="0.25">
      <c r="A9" s="76">
        <v>44934</v>
      </c>
      <c r="B9" s="14" t="s">
        <v>7134</v>
      </c>
      <c r="C9" s="14"/>
      <c r="D9" s="14"/>
      <c r="E9" s="14">
        <v>498</v>
      </c>
      <c r="F9" s="115"/>
    </row>
    <row r="10" spans="1:6" s="1" customFormat="1" x14ac:dyDescent="0.25">
      <c r="A10" s="212">
        <v>45115</v>
      </c>
      <c r="B10" s="14" t="s">
        <v>7150</v>
      </c>
      <c r="C10" s="14">
        <v>94</v>
      </c>
      <c r="D10" s="14"/>
      <c r="E10" s="14"/>
      <c r="F10" s="115"/>
    </row>
    <row r="11" spans="1:6" s="1" customFormat="1" x14ac:dyDescent="0.25">
      <c r="A11" s="12" t="s">
        <v>7199</v>
      </c>
      <c r="B11" s="13" t="s">
        <v>7202</v>
      </c>
      <c r="C11" s="14"/>
      <c r="D11" s="115"/>
      <c r="E11" s="14">
        <v>490</v>
      </c>
      <c r="F11" s="115"/>
    </row>
    <row r="12" spans="1:6" s="2" customFormat="1" x14ac:dyDescent="0.25">
      <c r="A12" s="12">
        <v>45239</v>
      </c>
      <c r="B12" s="75" t="s">
        <v>7392</v>
      </c>
      <c r="C12" s="14"/>
      <c r="D12" s="14"/>
      <c r="E12" s="14">
        <v>549</v>
      </c>
      <c r="F12" s="14">
        <v>15</v>
      </c>
    </row>
    <row r="13" spans="1:6" s="1" customFormat="1" x14ac:dyDescent="0.25">
      <c r="A13" s="55"/>
      <c r="B13" s="13"/>
      <c r="C13" s="14"/>
      <c r="D13" s="14"/>
      <c r="E13" s="14"/>
      <c r="F13" s="115"/>
    </row>
    <row r="14" spans="1:6" s="2" customFormat="1" x14ac:dyDescent="0.25">
      <c r="A14" s="12"/>
      <c r="B14" s="13"/>
      <c r="C14" s="43"/>
      <c r="D14" s="43"/>
      <c r="E14" s="43"/>
      <c r="F14" s="43"/>
    </row>
  </sheetData>
  <pageMargins left="0.7" right="0.7" top="0.75" bottom="0.75" header="0.3" footer="0.3"/>
  <pageSetup orientation="portrait"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M42"/>
  <sheetViews>
    <sheetView topLeftCell="A19" workbookViewId="0">
      <selection activeCell="E32" sqref="E32"/>
    </sheetView>
  </sheetViews>
  <sheetFormatPr baseColWidth="10" defaultColWidth="9" defaultRowHeight="16" x14ac:dyDescent="0.25"/>
  <cols>
    <col min="1" max="1" width="12.5" style="137" customWidth="1"/>
    <col min="2" max="2" width="20.5" style="4" customWidth="1"/>
    <col min="3" max="3" width="10.33203125" style="4" customWidth="1"/>
    <col min="4" max="4" width="9.83203125" style="4" customWidth="1"/>
    <col min="5" max="5" width="9.6640625" style="4" customWidth="1"/>
    <col min="6" max="6" width="9.5" style="4" customWidth="1"/>
    <col min="7" max="8" width="9.83203125" style="4" customWidth="1"/>
    <col min="9" max="9" width="8.33203125" style="4" customWidth="1"/>
    <col min="10" max="16384" width="9" style="136"/>
  </cols>
  <sheetData>
    <row r="1" spans="1:13" s="48" customFormat="1" x14ac:dyDescent="0.25">
      <c r="A1" s="128" t="s">
        <v>23</v>
      </c>
    </row>
    <row r="2" spans="1:13" s="48" customFormat="1" x14ac:dyDescent="0.25">
      <c r="A2" s="128"/>
    </row>
    <row r="3" spans="1:13" s="48" customFormat="1" x14ac:dyDescent="0.25">
      <c r="A3" s="128" t="s">
        <v>3024</v>
      </c>
    </row>
    <row r="4" spans="1:13" s="129" customFormat="1" x14ac:dyDescent="0.25">
      <c r="A4" s="118" t="s">
        <v>5337</v>
      </c>
      <c r="B4" s="103"/>
      <c r="C4" s="1014"/>
      <c r="D4" s="1014"/>
      <c r="E4" s="1014"/>
      <c r="F4" s="1014"/>
      <c r="G4" s="1014"/>
      <c r="H4" s="1014"/>
      <c r="I4" s="1015"/>
    </row>
    <row r="5" spans="1:13" s="7" customFormat="1" ht="17" thickBot="1" x14ac:dyDescent="0.3">
      <c r="A5" s="131"/>
      <c r="C5" s="7">
        <v>4000</v>
      </c>
      <c r="D5" s="7">
        <v>31800</v>
      </c>
      <c r="E5" s="7">
        <v>15675</v>
      </c>
      <c r="F5" s="7">
        <v>5500</v>
      </c>
      <c r="G5" s="7">
        <v>2500</v>
      </c>
      <c r="H5" s="7">
        <v>4000</v>
      </c>
    </row>
    <row r="6" spans="1:13" s="4" customFormat="1" ht="17" thickBot="1" x14ac:dyDescent="0.3">
      <c r="A6" s="132" t="s">
        <v>0</v>
      </c>
      <c r="B6" s="27" t="s">
        <v>1</v>
      </c>
      <c r="C6" s="32" t="s">
        <v>32</v>
      </c>
      <c r="D6" s="32" t="s">
        <v>28</v>
      </c>
      <c r="E6" s="32" t="s">
        <v>29</v>
      </c>
      <c r="F6" s="32" t="s">
        <v>1464</v>
      </c>
      <c r="G6" s="27" t="s">
        <v>31</v>
      </c>
      <c r="H6" s="133" t="s">
        <v>27</v>
      </c>
      <c r="I6" s="11"/>
    </row>
    <row r="7" spans="1:13" s="1" customFormat="1" x14ac:dyDescent="0.25">
      <c r="A7" s="55" t="s">
        <v>5338</v>
      </c>
      <c r="B7" s="22" t="s">
        <v>5339</v>
      </c>
      <c r="C7" s="53">
        <v>2000</v>
      </c>
      <c r="D7" s="53"/>
      <c r="E7" s="53"/>
      <c r="F7" s="53"/>
      <c r="G7" s="53"/>
      <c r="H7" s="53"/>
      <c r="I7" s="354"/>
      <c r="J7" s="1" t="s">
        <v>5495</v>
      </c>
    </row>
    <row r="8" spans="1:13" s="1" customFormat="1" ht="17" thickBot="1" x14ac:dyDescent="0.3">
      <c r="A8" s="76" t="s">
        <v>5382</v>
      </c>
      <c r="B8" s="14" t="s">
        <v>5383</v>
      </c>
      <c r="C8" s="14"/>
      <c r="D8" s="14">
        <v>25</v>
      </c>
      <c r="E8" s="14"/>
      <c r="F8" s="14"/>
      <c r="G8" s="14"/>
      <c r="H8" s="14"/>
      <c r="I8" s="115"/>
      <c r="J8" s="1" t="s">
        <v>5384</v>
      </c>
    </row>
    <row r="9" spans="1:13" s="1" customFormat="1" ht="17" thickBot="1" x14ac:dyDescent="0.3">
      <c r="A9" s="33" t="s">
        <v>5417</v>
      </c>
      <c r="B9" s="54"/>
      <c r="C9" s="34">
        <f>SUM(C7:C8)</f>
        <v>2000</v>
      </c>
      <c r="D9" s="34">
        <f t="shared" ref="D9" si="0">SUM(D7:D8)</f>
        <v>25</v>
      </c>
      <c r="E9" s="34"/>
      <c r="F9" s="34"/>
      <c r="G9" s="34"/>
      <c r="H9" s="34"/>
      <c r="I9" s="34"/>
    </row>
    <row r="10" spans="1:13" s="1" customFormat="1" x14ac:dyDescent="0.25">
      <c r="A10" s="28">
        <v>44662</v>
      </c>
      <c r="B10" s="53" t="s">
        <v>5455</v>
      </c>
      <c r="C10" s="22"/>
      <c r="D10" s="22"/>
      <c r="E10" s="22">
        <v>200</v>
      </c>
      <c r="F10" s="22">
        <v>200</v>
      </c>
      <c r="G10" s="22">
        <v>150</v>
      </c>
      <c r="H10" s="22"/>
      <c r="I10" s="370"/>
      <c r="J10" s="1" t="s">
        <v>5495</v>
      </c>
    </row>
    <row r="11" spans="1:13" s="2" customFormat="1" ht="17" thickBot="1" x14ac:dyDescent="0.3">
      <c r="A11" s="12" t="s">
        <v>5517</v>
      </c>
      <c r="B11" s="53" t="s">
        <v>5521</v>
      </c>
      <c r="C11" s="13">
        <v>1000</v>
      </c>
      <c r="D11" s="13"/>
      <c r="E11" s="13"/>
      <c r="F11" s="13"/>
      <c r="G11" s="13"/>
      <c r="H11" s="13">
        <v>1000</v>
      </c>
      <c r="I11" s="13"/>
      <c r="J11" s="1" t="s">
        <v>5495</v>
      </c>
      <c r="K11" s="1"/>
      <c r="L11" s="1"/>
      <c r="M11" s="1"/>
    </row>
    <row r="12" spans="1:13" s="6" customFormat="1" ht="17" thickBot="1" x14ac:dyDescent="0.3">
      <c r="A12" s="33" t="s">
        <v>5494</v>
      </c>
      <c r="B12" s="54"/>
      <c r="C12" s="34">
        <f>SUM(C9:C11)</f>
        <v>3000</v>
      </c>
      <c r="D12" s="34">
        <f t="shared" ref="D12:H12" si="1">SUM(D9:D11)</f>
        <v>25</v>
      </c>
      <c r="E12" s="34">
        <f t="shared" si="1"/>
        <v>200</v>
      </c>
      <c r="F12" s="34">
        <f t="shared" si="1"/>
        <v>200</v>
      </c>
      <c r="G12" s="34">
        <f t="shared" si="1"/>
        <v>150</v>
      </c>
      <c r="H12" s="34">
        <f t="shared" si="1"/>
        <v>1000</v>
      </c>
      <c r="I12" s="34"/>
    </row>
    <row r="13" spans="1:13" s="2" customFormat="1" ht="17" thickBot="1" x14ac:dyDescent="0.3">
      <c r="A13" s="12"/>
      <c r="B13" s="53"/>
      <c r="C13" s="13"/>
      <c r="D13" s="13"/>
      <c r="E13" s="13"/>
      <c r="F13" s="13"/>
      <c r="G13" s="13"/>
      <c r="H13" s="13"/>
      <c r="I13" s="13"/>
      <c r="J13" s="1"/>
    </row>
    <row r="14" spans="1:13" s="6" customFormat="1" ht="17" thickBot="1" x14ac:dyDescent="0.3">
      <c r="A14" s="290" t="s">
        <v>5910</v>
      </c>
      <c r="B14" s="291"/>
      <c r="C14" s="269">
        <f>SUM(C12:C13)</f>
        <v>3000</v>
      </c>
      <c r="D14" s="269">
        <f t="shared" ref="D14:H14" si="2">SUM(D12:D13)</f>
        <v>25</v>
      </c>
      <c r="E14" s="269">
        <f t="shared" si="2"/>
        <v>200</v>
      </c>
      <c r="F14" s="269">
        <f t="shared" si="2"/>
        <v>200</v>
      </c>
      <c r="G14" s="269">
        <f t="shared" si="2"/>
        <v>150</v>
      </c>
      <c r="H14" s="269">
        <f t="shared" si="2"/>
        <v>1000</v>
      </c>
      <c r="I14" s="269"/>
    </row>
    <row r="15" spans="1:13" s="2" customFormat="1" x14ac:dyDescent="0.25">
      <c r="A15" s="12">
        <v>45078</v>
      </c>
      <c r="B15" s="53" t="s">
        <v>401</v>
      </c>
      <c r="C15" s="13">
        <v>-1000</v>
      </c>
      <c r="D15" s="13"/>
      <c r="E15" s="13"/>
      <c r="F15" s="13"/>
      <c r="G15" s="13"/>
      <c r="H15" s="13">
        <v>-700</v>
      </c>
      <c r="I15" s="13"/>
      <c r="J15" s="1" t="s">
        <v>1025</v>
      </c>
    </row>
    <row r="16" spans="1:13" s="2" customFormat="1" x14ac:dyDescent="0.25">
      <c r="A16" s="12" t="s">
        <v>6016</v>
      </c>
      <c r="B16" s="53" t="s">
        <v>401</v>
      </c>
      <c r="C16" s="13">
        <v>-500</v>
      </c>
      <c r="D16" s="13"/>
      <c r="E16" s="13"/>
      <c r="F16" s="13"/>
      <c r="G16" s="13"/>
      <c r="H16" s="13">
        <v>-300</v>
      </c>
      <c r="I16" s="13"/>
      <c r="J16" s="1" t="s">
        <v>989</v>
      </c>
    </row>
    <row r="17" spans="1:10" s="2" customFormat="1" ht="17" thickBot="1" x14ac:dyDescent="0.3">
      <c r="A17" s="12" t="s">
        <v>6040</v>
      </c>
      <c r="B17" s="53" t="s">
        <v>401</v>
      </c>
      <c r="C17" s="13">
        <v>-1500</v>
      </c>
      <c r="D17" s="13"/>
      <c r="E17" s="13"/>
      <c r="F17" s="13"/>
      <c r="G17" s="13"/>
      <c r="H17" s="13"/>
      <c r="I17" s="13"/>
      <c r="J17" s="1" t="s">
        <v>1025</v>
      </c>
    </row>
    <row r="18" spans="1:10" s="6" customFormat="1" ht="17" thickBot="1" x14ac:dyDescent="0.3">
      <c r="A18" s="33" t="s">
        <v>6057</v>
      </c>
      <c r="B18" s="54"/>
      <c r="C18" s="34">
        <f>SUM(C14:C17)</f>
        <v>0</v>
      </c>
      <c r="D18" s="34">
        <f t="shared" ref="D18:H18" si="3">SUM(D14:D17)</f>
        <v>25</v>
      </c>
      <c r="E18" s="34">
        <f t="shared" si="3"/>
        <v>200</v>
      </c>
      <c r="F18" s="34">
        <f t="shared" si="3"/>
        <v>200</v>
      </c>
      <c r="G18" s="34">
        <f t="shared" si="3"/>
        <v>150</v>
      </c>
      <c r="H18" s="34">
        <f t="shared" si="3"/>
        <v>0</v>
      </c>
      <c r="I18" s="34"/>
    </row>
    <row r="19" spans="1:10" s="2" customFormat="1" ht="17" thickBot="1" x14ac:dyDescent="0.3">
      <c r="A19" s="12">
        <v>45079</v>
      </c>
      <c r="B19" s="582" t="s">
        <v>63</v>
      </c>
      <c r="C19" s="13"/>
      <c r="D19" s="13"/>
      <c r="E19" s="13"/>
      <c r="F19" s="13">
        <v>-83</v>
      </c>
      <c r="G19" s="13"/>
      <c r="H19" s="13"/>
      <c r="I19" s="13"/>
      <c r="J19" s="1" t="s">
        <v>989</v>
      </c>
    </row>
    <row r="20" spans="1:10" s="6" customFormat="1" ht="17" thickBot="1" x14ac:dyDescent="0.3">
      <c r="A20" s="33" t="s">
        <v>6304</v>
      </c>
      <c r="B20" s="54"/>
      <c r="C20" s="34">
        <f>SUM(C18:C19)</f>
        <v>0</v>
      </c>
      <c r="D20" s="34">
        <f t="shared" ref="D20:H20" si="4">SUM(D18:D19)</f>
        <v>25</v>
      </c>
      <c r="E20" s="34">
        <f t="shared" si="4"/>
        <v>200</v>
      </c>
      <c r="F20" s="34">
        <f t="shared" si="4"/>
        <v>117</v>
      </c>
      <c r="G20" s="34">
        <f t="shared" si="4"/>
        <v>150</v>
      </c>
      <c r="H20" s="34">
        <f t="shared" si="4"/>
        <v>0</v>
      </c>
      <c r="I20" s="41"/>
    </row>
    <row r="21" spans="1:10" s="2" customFormat="1" x14ac:dyDescent="0.25">
      <c r="A21" s="55">
        <v>44988</v>
      </c>
      <c r="B21" s="53" t="s">
        <v>63</v>
      </c>
      <c r="C21" s="13"/>
      <c r="D21" s="13"/>
      <c r="E21" s="13"/>
      <c r="F21" s="13">
        <v>-83</v>
      </c>
      <c r="G21" s="13"/>
      <c r="H21" s="13"/>
      <c r="I21" s="13"/>
      <c r="J21" s="1" t="s">
        <v>3657</v>
      </c>
    </row>
    <row r="22" spans="1:10" s="2" customFormat="1" ht="17" thickBot="1" x14ac:dyDescent="0.3">
      <c r="A22" s="12" t="s">
        <v>6314</v>
      </c>
      <c r="B22" s="53" t="s">
        <v>63</v>
      </c>
      <c r="C22" s="13"/>
      <c r="D22" s="13"/>
      <c r="E22" s="13"/>
      <c r="F22" s="13">
        <v>-36</v>
      </c>
      <c r="G22" s="13">
        <v>-150</v>
      </c>
      <c r="H22" s="13"/>
      <c r="I22" s="13"/>
      <c r="J22" s="2" t="s">
        <v>998</v>
      </c>
    </row>
    <row r="23" spans="1:10" s="6" customFormat="1" ht="17" thickBot="1" x14ac:dyDescent="0.3">
      <c r="A23" s="33" t="s">
        <v>6430</v>
      </c>
      <c r="B23" s="54"/>
      <c r="C23" s="34">
        <f>SUM(C20:C22)</f>
        <v>0</v>
      </c>
      <c r="D23" s="34">
        <f t="shared" ref="D23:H23" si="5">SUM(D20:D22)</f>
        <v>25</v>
      </c>
      <c r="E23" s="34">
        <f t="shared" si="5"/>
        <v>200</v>
      </c>
      <c r="F23" s="56">
        <f t="shared" si="5"/>
        <v>-2</v>
      </c>
      <c r="G23" s="34">
        <f t="shared" si="5"/>
        <v>0</v>
      </c>
      <c r="H23" s="34">
        <f t="shared" si="5"/>
        <v>0</v>
      </c>
      <c r="I23" s="34"/>
    </row>
    <row r="24" spans="1:10" s="49" customFormat="1" ht="17" thickBot="1" x14ac:dyDescent="0.3">
      <c r="A24" s="212"/>
      <c r="B24" s="53"/>
      <c r="C24" s="44"/>
      <c r="D24" s="44"/>
      <c r="E24" s="44"/>
      <c r="F24" s="44"/>
      <c r="G24" s="44"/>
      <c r="H24" s="44"/>
      <c r="I24" s="185"/>
    </row>
    <row r="25" spans="1:10" s="6" customFormat="1" ht="17" thickBot="1" x14ac:dyDescent="0.3">
      <c r="A25" s="33" t="s">
        <v>6553</v>
      </c>
      <c r="B25" s="54"/>
      <c r="C25" s="34">
        <f>SUM(C23:C24)</f>
        <v>0</v>
      </c>
      <c r="D25" s="34">
        <f t="shared" ref="D25:H25" si="6">SUM(D23:D24)</f>
        <v>25</v>
      </c>
      <c r="E25" s="34">
        <f t="shared" si="6"/>
        <v>200</v>
      </c>
      <c r="F25" s="56">
        <f t="shared" si="6"/>
        <v>-2</v>
      </c>
      <c r="G25" s="34">
        <f t="shared" si="6"/>
        <v>0</v>
      </c>
      <c r="H25" s="34">
        <f t="shared" si="6"/>
        <v>0</v>
      </c>
      <c r="I25" s="34"/>
    </row>
    <row r="26" spans="1:10" s="2" customFormat="1" ht="17" thickBot="1" x14ac:dyDescent="0.3">
      <c r="A26" s="55" t="s">
        <v>6665</v>
      </c>
      <c r="B26" s="53" t="s">
        <v>63</v>
      </c>
      <c r="C26" s="13"/>
      <c r="D26" s="13">
        <v>-10</v>
      </c>
      <c r="E26" s="13">
        <v>-200</v>
      </c>
      <c r="F26" s="13"/>
      <c r="G26" s="13"/>
      <c r="H26" s="13"/>
      <c r="I26" s="13"/>
      <c r="J26" s="1" t="s">
        <v>6090</v>
      </c>
    </row>
    <row r="27" spans="1:10" s="6" customFormat="1" ht="17" thickBot="1" x14ac:dyDescent="0.3">
      <c r="A27" s="33" t="s">
        <v>6574</v>
      </c>
      <c r="B27" s="54"/>
      <c r="C27" s="34">
        <f>SUM(C25:C26)</f>
        <v>0</v>
      </c>
      <c r="D27" s="34">
        <f>SUM(D25:D26)</f>
        <v>15</v>
      </c>
      <c r="E27" s="34">
        <f>SUM(E25:E26)</f>
        <v>0</v>
      </c>
      <c r="F27" s="56">
        <f t="shared" ref="F27:F31" si="7">SUM(F25:F26)</f>
        <v>-2</v>
      </c>
      <c r="G27" s="34">
        <f>SUM(G25:G26)</f>
        <v>0</v>
      </c>
      <c r="H27" s="34">
        <f>SUM(H25:H26)</f>
        <v>0</v>
      </c>
      <c r="I27" s="34"/>
    </row>
    <row r="28" spans="1:10" s="2" customFormat="1" ht="17" thickBot="1" x14ac:dyDescent="0.3">
      <c r="A28" s="55"/>
      <c r="B28" s="53"/>
      <c r="C28" s="13"/>
      <c r="D28" s="13"/>
      <c r="E28" s="13"/>
      <c r="F28" s="13"/>
      <c r="G28" s="13"/>
      <c r="H28" s="13"/>
      <c r="I28" s="13"/>
      <c r="J28" s="1"/>
    </row>
    <row r="29" spans="1:10" s="6" customFormat="1" ht="17" thickBot="1" x14ac:dyDescent="0.3">
      <c r="A29" s="33" t="s">
        <v>6932</v>
      </c>
      <c r="B29" s="54"/>
      <c r="C29" s="34">
        <f>SUM(C27:C28)</f>
        <v>0</v>
      </c>
      <c r="D29" s="34">
        <f>SUM(D27:D28)</f>
        <v>15</v>
      </c>
      <c r="E29" s="34">
        <f>SUM(E27:E28)</f>
        <v>0</v>
      </c>
      <c r="F29" s="56">
        <f t="shared" si="7"/>
        <v>-2</v>
      </c>
      <c r="G29" s="34">
        <f>SUM(G27:G28)</f>
        <v>0</v>
      </c>
      <c r="H29" s="34">
        <f>SUM(H27:H28)</f>
        <v>0</v>
      </c>
      <c r="I29" s="34"/>
    </row>
    <row r="30" spans="1:10" s="2" customFormat="1" ht="17" thickBot="1" x14ac:dyDescent="0.3">
      <c r="A30" s="55" t="s">
        <v>7010</v>
      </c>
      <c r="B30" s="582" t="s">
        <v>63</v>
      </c>
      <c r="C30" s="13"/>
      <c r="D30" s="13">
        <v>-15</v>
      </c>
      <c r="E30" s="13"/>
      <c r="F30" s="13"/>
      <c r="G30" s="13"/>
      <c r="H30" s="13"/>
      <c r="I30" s="13"/>
      <c r="J30" s="1" t="s">
        <v>989</v>
      </c>
    </row>
    <row r="31" spans="1:10" s="6" customFormat="1" ht="17" thickBot="1" x14ac:dyDescent="0.3">
      <c r="A31" s="33" t="s">
        <v>7174</v>
      </c>
      <c r="B31" s="54"/>
      <c r="C31" s="34">
        <f>SUM(C29:C30)</f>
        <v>0</v>
      </c>
      <c r="D31" s="34">
        <f>SUM(D29:D30)</f>
        <v>0</v>
      </c>
      <c r="E31" s="34">
        <f>SUM(E29:E30)</f>
        <v>0</v>
      </c>
      <c r="F31" s="56">
        <f t="shared" si="7"/>
        <v>-2</v>
      </c>
      <c r="G31" s="34">
        <f>SUM(G29:G30)</f>
        <v>0</v>
      </c>
      <c r="H31" s="34">
        <f>SUM(H29:H30)</f>
        <v>0</v>
      </c>
      <c r="I31" s="34"/>
    </row>
    <row r="32" spans="1:10" s="2" customFormat="1" x14ac:dyDescent="0.25">
      <c r="A32" s="55"/>
      <c r="B32" s="53"/>
      <c r="C32" s="13"/>
      <c r="D32" s="13"/>
      <c r="E32" s="13"/>
      <c r="F32" s="13"/>
      <c r="G32" s="13"/>
      <c r="H32" s="13"/>
      <c r="I32" s="13"/>
      <c r="J32" s="1"/>
    </row>
    <row r="33" spans="1:9" s="49" customFormat="1" x14ac:dyDescent="0.25">
      <c r="A33" s="212"/>
      <c r="B33" s="53"/>
      <c r="C33" s="44"/>
      <c r="D33" s="44"/>
      <c r="E33" s="44"/>
      <c r="F33" s="44"/>
      <c r="G33" s="44"/>
      <c r="H33" s="44"/>
      <c r="I33" s="185"/>
    </row>
    <row r="34" spans="1:9" s="2" customFormat="1" x14ac:dyDescent="0.25">
      <c r="A34" s="12"/>
      <c r="B34" s="13"/>
      <c r="C34" s="43"/>
      <c r="D34" s="43"/>
      <c r="E34" s="43"/>
      <c r="F34" s="43"/>
      <c r="G34" s="43"/>
      <c r="H34" s="43"/>
      <c r="I34" s="43"/>
    </row>
    <row r="37" spans="1:9" s="200" customFormat="1" x14ac:dyDescent="0.25">
      <c r="A37" s="1032" t="s">
        <v>5424</v>
      </c>
      <c r="B37" s="1033"/>
      <c r="C37" s="1033"/>
      <c r="D37" s="1033"/>
      <c r="E37" s="129"/>
      <c r="F37" s="129"/>
      <c r="G37" s="129"/>
      <c r="H37" s="129"/>
      <c r="I37" s="48"/>
    </row>
    <row r="38" spans="1:9" s="200" customFormat="1" x14ac:dyDescent="0.25">
      <c r="A38" s="1032" t="s">
        <v>5425</v>
      </c>
      <c r="B38" s="1033"/>
      <c r="C38" s="1033"/>
      <c r="D38" s="48"/>
      <c r="E38" s="129"/>
      <c r="F38" s="129"/>
      <c r="G38" s="129"/>
      <c r="H38" s="129"/>
      <c r="I38" s="48"/>
    </row>
    <row r="40" spans="1:9" x14ac:dyDescent="0.25">
      <c r="A40" s="137" t="s">
        <v>5496</v>
      </c>
    </row>
    <row r="41" spans="1:9" x14ac:dyDescent="0.25">
      <c r="A41" s="137" t="s">
        <v>5497</v>
      </c>
    </row>
    <row r="42" spans="1:9" x14ac:dyDescent="0.25">
      <c r="A42" s="137" t="s">
        <v>5498</v>
      </c>
    </row>
  </sheetData>
  <pageMargins left="0.7" right="0.7" top="0.75" bottom="0.75" header="0.3" footer="0.3"/>
  <pageSetup orientation="portrait" r:id="rId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>
    <tabColor rgb="FFC00000"/>
  </sheetPr>
  <dimension ref="A1:L40"/>
  <sheetViews>
    <sheetView topLeftCell="A22" workbookViewId="0">
      <selection activeCell="F36" sqref="F36"/>
    </sheetView>
  </sheetViews>
  <sheetFormatPr baseColWidth="10" defaultColWidth="9" defaultRowHeight="17.25" customHeight="1" x14ac:dyDescent="0.25"/>
  <cols>
    <col min="1" max="1" width="12.5" style="137" customWidth="1"/>
    <col min="2" max="2" width="20.5" style="4" customWidth="1"/>
    <col min="3" max="7" width="12.5" style="4" customWidth="1"/>
    <col min="8" max="8" width="8.33203125" style="4" customWidth="1"/>
    <col min="9" max="16384" width="9" style="136"/>
  </cols>
  <sheetData>
    <row r="1" spans="1:8" s="48" customFormat="1" ht="17.25" customHeight="1" x14ac:dyDescent="0.25">
      <c r="A1" s="128" t="s">
        <v>23</v>
      </c>
    </row>
    <row r="2" spans="1:8" s="48" customFormat="1" ht="17.25" customHeight="1" x14ac:dyDescent="0.25">
      <c r="A2" s="128"/>
    </row>
    <row r="3" spans="1:8" s="48" customFormat="1" ht="17.25" customHeight="1" x14ac:dyDescent="0.25">
      <c r="A3" s="128" t="s">
        <v>3024</v>
      </c>
    </row>
    <row r="4" spans="1:8" s="129" customFormat="1" ht="17.25" customHeight="1" x14ac:dyDescent="0.25">
      <c r="A4" s="118" t="s">
        <v>5340</v>
      </c>
      <c r="B4" s="103"/>
      <c r="C4" s="1014"/>
      <c r="D4" s="1014"/>
      <c r="E4" s="1014"/>
      <c r="F4" s="1014"/>
      <c r="G4" s="1014"/>
      <c r="H4" s="1015"/>
    </row>
    <row r="5" spans="1:8" s="7" customFormat="1" ht="17.25" customHeight="1" thickBot="1" x14ac:dyDescent="0.3">
      <c r="A5" s="131"/>
      <c r="C5" s="7">
        <v>22500</v>
      </c>
      <c r="D5" s="7">
        <v>4500</v>
      </c>
      <c r="E5" s="7">
        <v>2700</v>
      </c>
      <c r="F5" s="7">
        <v>1400</v>
      </c>
      <c r="G5" s="7">
        <v>20000</v>
      </c>
    </row>
    <row r="6" spans="1:8" s="4" customFormat="1" ht="17.25" customHeight="1" thickBot="1" x14ac:dyDescent="0.3">
      <c r="A6" s="132" t="s">
        <v>0</v>
      </c>
      <c r="B6" s="27" t="s">
        <v>1</v>
      </c>
      <c r="C6" s="32" t="s">
        <v>10</v>
      </c>
      <c r="D6" s="32" t="s">
        <v>3</v>
      </c>
      <c r="E6" s="27" t="s">
        <v>31</v>
      </c>
      <c r="F6" s="133" t="s">
        <v>4</v>
      </c>
      <c r="G6" s="133" t="s">
        <v>29</v>
      </c>
      <c r="H6" s="11"/>
    </row>
    <row r="7" spans="1:8" s="1" customFormat="1" ht="17.25" customHeight="1" thickBot="1" x14ac:dyDescent="0.3">
      <c r="A7" s="28" t="s">
        <v>5338</v>
      </c>
      <c r="B7" s="22" t="s">
        <v>5341</v>
      </c>
      <c r="C7" s="22">
        <v>140</v>
      </c>
      <c r="D7" s="22">
        <v>200</v>
      </c>
      <c r="E7" s="22"/>
      <c r="F7" s="22"/>
      <c r="G7" s="22"/>
      <c r="H7" s="370"/>
    </row>
    <row r="8" spans="1:8" s="1" customFormat="1" ht="17.25" customHeight="1" thickBot="1" x14ac:dyDescent="0.3">
      <c r="A8" s="33" t="s">
        <v>5417</v>
      </c>
      <c r="B8" s="54"/>
      <c r="C8" s="34">
        <f>SUM(C7)</f>
        <v>140</v>
      </c>
      <c r="D8" s="34">
        <f>SUM(D7)</f>
        <v>200</v>
      </c>
      <c r="E8" s="34"/>
      <c r="F8" s="390"/>
      <c r="G8" s="390"/>
      <c r="H8" s="54"/>
    </row>
    <row r="9" spans="1:8" s="1" customFormat="1" ht="17.25" customHeight="1" x14ac:dyDescent="0.25">
      <c r="A9" s="55">
        <v>44753</v>
      </c>
      <c r="B9" s="53" t="s">
        <v>5460</v>
      </c>
      <c r="C9" s="53">
        <v>100</v>
      </c>
      <c r="D9" s="53">
        <v>300</v>
      </c>
      <c r="E9" s="53">
        <v>200</v>
      </c>
      <c r="F9" s="53">
        <v>100</v>
      </c>
      <c r="G9" s="53"/>
      <c r="H9" s="354"/>
    </row>
    <row r="10" spans="1:8" s="1" customFormat="1" ht="17.25" customHeight="1" x14ac:dyDescent="0.25">
      <c r="A10" s="55">
        <v>44845</v>
      </c>
      <c r="B10" s="53" t="s">
        <v>5485</v>
      </c>
      <c r="C10" s="13"/>
      <c r="D10" s="13"/>
      <c r="E10" s="13"/>
      <c r="F10" s="13"/>
      <c r="G10" s="13"/>
      <c r="H10" s="43"/>
    </row>
    <row r="11" spans="1:8" s="1" customFormat="1" ht="17.25" customHeight="1" x14ac:dyDescent="0.25">
      <c r="A11" s="55">
        <v>44876</v>
      </c>
      <c r="B11" s="13" t="s">
        <v>5502</v>
      </c>
      <c r="C11" s="13"/>
      <c r="D11" s="13"/>
      <c r="E11" s="13"/>
      <c r="F11" s="13">
        <v>400</v>
      </c>
      <c r="G11" s="13"/>
      <c r="H11" s="43"/>
    </row>
    <row r="12" spans="1:8" s="1" customFormat="1" ht="17.25" customHeight="1" x14ac:dyDescent="0.25">
      <c r="A12" s="12" t="s">
        <v>5487</v>
      </c>
      <c r="B12" s="14" t="s">
        <v>5525</v>
      </c>
      <c r="C12" s="13"/>
      <c r="D12" s="13">
        <v>300</v>
      </c>
      <c r="E12" s="13"/>
      <c r="F12" s="13"/>
      <c r="G12" s="13"/>
      <c r="H12" s="43"/>
    </row>
    <row r="13" spans="1:8" s="1" customFormat="1" ht="17.25" customHeight="1" x14ac:dyDescent="0.25">
      <c r="A13" s="12" t="s">
        <v>5528</v>
      </c>
      <c r="B13" s="14" t="s">
        <v>5532</v>
      </c>
      <c r="C13" s="13">
        <v>20</v>
      </c>
      <c r="D13" s="13"/>
      <c r="E13" s="13"/>
      <c r="F13" s="13">
        <v>1000</v>
      </c>
      <c r="G13" s="13"/>
      <c r="H13" s="43"/>
    </row>
    <row r="14" spans="1:8" s="1" customFormat="1" ht="17.25" customHeight="1" x14ac:dyDescent="0.25">
      <c r="A14" s="12" t="s">
        <v>5549</v>
      </c>
      <c r="B14" s="14" t="s">
        <v>5550</v>
      </c>
      <c r="C14" s="13">
        <v>20</v>
      </c>
      <c r="D14" s="13"/>
      <c r="E14" s="13"/>
      <c r="F14" s="13">
        <v>1000</v>
      </c>
      <c r="G14" s="13">
        <v>165</v>
      </c>
      <c r="H14" s="43"/>
    </row>
    <row r="15" spans="1:8" s="1" customFormat="1" ht="17.25" customHeight="1" thickBot="1" x14ac:dyDescent="0.3">
      <c r="A15" s="12" t="s">
        <v>5544</v>
      </c>
      <c r="B15" s="14" t="s">
        <v>5599</v>
      </c>
      <c r="C15" s="13">
        <v>30</v>
      </c>
      <c r="D15" s="13"/>
      <c r="E15" s="13"/>
      <c r="F15" s="13"/>
      <c r="G15" s="13"/>
      <c r="H15" s="43"/>
    </row>
    <row r="16" spans="1:8" s="6" customFormat="1" ht="17.25" customHeight="1" thickBot="1" x14ac:dyDescent="0.3">
      <c r="A16" s="33" t="s">
        <v>5494</v>
      </c>
      <c r="B16" s="519"/>
      <c r="C16" s="34">
        <f>SUM(C8:C15)</f>
        <v>310</v>
      </c>
      <c r="D16" s="34">
        <f t="shared" ref="D16:G16" si="0">SUM(D8:D15)</f>
        <v>800</v>
      </c>
      <c r="E16" s="34">
        <f t="shared" si="0"/>
        <v>200</v>
      </c>
      <c r="F16" s="34">
        <f t="shared" si="0"/>
        <v>2500</v>
      </c>
      <c r="G16" s="34">
        <f t="shared" si="0"/>
        <v>165</v>
      </c>
      <c r="H16" s="54"/>
    </row>
    <row r="17" spans="1:9" s="200" customFormat="1" ht="17.25" customHeight="1" thickBot="1" x14ac:dyDescent="0.3">
      <c r="A17" s="212" t="s">
        <v>5818</v>
      </c>
      <c r="B17" s="858" t="s">
        <v>5819</v>
      </c>
      <c r="C17" s="162"/>
      <c r="D17" s="162"/>
      <c r="E17" s="162">
        <v>200</v>
      </c>
      <c r="F17" s="162"/>
      <c r="G17" s="162"/>
      <c r="H17" s="742"/>
    </row>
    <row r="18" spans="1:9" s="941" customFormat="1" ht="17.25" customHeight="1" thickBot="1" x14ac:dyDescent="0.3">
      <c r="A18" s="290" t="s">
        <v>5910</v>
      </c>
      <c r="B18" s="1428"/>
      <c r="C18" s="269">
        <f>SUM(C16:C17)</f>
        <v>310</v>
      </c>
      <c r="D18" s="269">
        <f t="shared" ref="D18:E18" si="1">SUM(D16:D17)</f>
        <v>800</v>
      </c>
      <c r="E18" s="269">
        <f t="shared" si="1"/>
        <v>400</v>
      </c>
      <c r="F18" s="269">
        <f>SUM(F16:F17)</f>
        <v>2500</v>
      </c>
      <c r="G18" s="269">
        <f>SUM(G16:G17)</f>
        <v>165</v>
      </c>
      <c r="H18" s="291"/>
    </row>
    <row r="19" spans="1:9" s="1" customFormat="1" ht="17.25" customHeight="1" thickBot="1" x14ac:dyDescent="0.3">
      <c r="A19" s="12">
        <v>45108</v>
      </c>
      <c r="B19" s="75" t="s">
        <v>5941</v>
      </c>
      <c r="C19" s="13"/>
      <c r="D19" s="13"/>
      <c r="E19" s="13">
        <v>200</v>
      </c>
      <c r="F19" s="13"/>
      <c r="G19" s="13"/>
      <c r="H19" s="43"/>
    </row>
    <row r="20" spans="1:9" s="941" customFormat="1" ht="17.25" customHeight="1" thickBot="1" x14ac:dyDescent="0.3">
      <c r="A20" s="33" t="s">
        <v>6057</v>
      </c>
      <c r="B20" s="519"/>
      <c r="C20" s="34">
        <f>SUM(C18:C19)</f>
        <v>310</v>
      </c>
      <c r="D20" s="34">
        <f>SUM(D18:D19)</f>
        <v>800</v>
      </c>
      <c r="E20" s="34">
        <f>SUM(E18:E19)</f>
        <v>600</v>
      </c>
      <c r="F20" s="34">
        <f>SUM(F18:F19)</f>
        <v>2500</v>
      </c>
      <c r="G20" s="34">
        <f>SUM(G18:G19)</f>
        <v>165</v>
      </c>
      <c r="H20" s="54"/>
    </row>
    <row r="21" spans="1:9" s="1" customFormat="1" ht="17.25" customHeight="1" thickBot="1" x14ac:dyDescent="0.3">
      <c r="A21" s="212"/>
      <c r="B21" s="527"/>
      <c r="C21" s="13"/>
      <c r="D21" s="13"/>
      <c r="E21" s="13"/>
      <c r="F21" s="13"/>
      <c r="G21" s="13"/>
      <c r="H21" s="43"/>
    </row>
    <row r="22" spans="1:9" s="941" customFormat="1" ht="17.25" customHeight="1" thickBot="1" x14ac:dyDescent="0.3">
      <c r="A22" s="33" t="s">
        <v>6304</v>
      </c>
      <c r="B22" s="54"/>
      <c r="C22" s="34">
        <f>SUM(C20:C21)</f>
        <v>310</v>
      </c>
      <c r="D22" s="34">
        <f>SUM(D20:D21)</f>
        <v>800</v>
      </c>
      <c r="E22" s="34">
        <f>SUM(E20:E21)</f>
        <v>600</v>
      </c>
      <c r="F22" s="34">
        <f>SUM(F20:F21)</f>
        <v>2500</v>
      </c>
      <c r="G22" s="34">
        <f>SUM(G20:G21)</f>
        <v>165</v>
      </c>
      <c r="H22" s="54"/>
    </row>
    <row r="23" spans="1:9" s="49" customFormat="1" ht="17.25" customHeight="1" thickBot="1" x14ac:dyDescent="0.3">
      <c r="A23" s="699"/>
      <c r="B23" s="185"/>
      <c r="C23" s="44"/>
      <c r="D23" s="44"/>
      <c r="E23" s="44"/>
      <c r="F23" s="44"/>
      <c r="G23" s="44"/>
      <c r="H23" s="185"/>
    </row>
    <row r="24" spans="1:9" s="941" customFormat="1" ht="17.25" customHeight="1" thickBot="1" x14ac:dyDescent="0.3">
      <c r="A24" s="33" t="s">
        <v>6430</v>
      </c>
      <c r="B24" s="54"/>
      <c r="C24" s="34">
        <f>SUM(C22:C23)</f>
        <v>310</v>
      </c>
      <c r="D24" s="34">
        <f>SUM(D22:D23)</f>
        <v>800</v>
      </c>
      <c r="E24" s="34">
        <f>SUM(E22:E23)</f>
        <v>600</v>
      </c>
      <c r="F24" s="34">
        <f>SUM(F22:F23)</f>
        <v>2500</v>
      </c>
      <c r="G24" s="34">
        <f>SUM(G22:G23)</f>
        <v>165</v>
      </c>
      <c r="H24" s="54"/>
    </row>
    <row r="25" spans="1:9" s="2" customFormat="1" ht="17.25" customHeight="1" x14ac:dyDescent="0.25">
      <c r="A25" s="12">
        <v>45264</v>
      </c>
      <c r="B25" s="13" t="s">
        <v>63</v>
      </c>
      <c r="C25" s="13">
        <v>-70</v>
      </c>
      <c r="D25" s="13">
        <v>-500</v>
      </c>
      <c r="E25" s="13"/>
      <c r="F25" s="13">
        <v>-1200</v>
      </c>
      <c r="G25" s="13"/>
      <c r="H25" s="13"/>
    </row>
    <row r="26" spans="1:9" s="1" customFormat="1" ht="17.25" customHeight="1" thickBot="1" x14ac:dyDescent="0.3">
      <c r="A26" s="12" t="s">
        <v>6544</v>
      </c>
      <c r="B26" s="13" t="s">
        <v>63</v>
      </c>
      <c r="C26" s="13">
        <v>-174</v>
      </c>
      <c r="D26" s="13">
        <v>-292</v>
      </c>
      <c r="E26" s="13">
        <v>-270</v>
      </c>
      <c r="F26" s="13">
        <v>-695</v>
      </c>
      <c r="G26" s="43"/>
      <c r="H26" s="43"/>
    </row>
    <row r="27" spans="1:9" s="941" customFormat="1" ht="17.25" customHeight="1" thickBot="1" x14ac:dyDescent="0.3">
      <c r="A27" s="33" t="s">
        <v>6553</v>
      </c>
      <c r="B27" s="54"/>
      <c r="C27" s="34">
        <f>SUM(C24:C26)</f>
        <v>66</v>
      </c>
      <c r="D27" s="34">
        <f t="shared" ref="D27:G27" si="2">SUM(D24:D26)</f>
        <v>8</v>
      </c>
      <c r="E27" s="34">
        <f t="shared" si="2"/>
        <v>330</v>
      </c>
      <c r="F27" s="34">
        <f t="shared" si="2"/>
        <v>605</v>
      </c>
      <c r="G27" s="34">
        <f t="shared" si="2"/>
        <v>165</v>
      </c>
      <c r="H27" s="54"/>
    </row>
    <row r="28" spans="1:9" s="1" customFormat="1" ht="17.25" customHeight="1" x14ac:dyDescent="0.25">
      <c r="A28" s="55" t="s">
        <v>6652</v>
      </c>
      <c r="B28" s="36" t="s">
        <v>63</v>
      </c>
      <c r="C28" s="13">
        <v>-12</v>
      </c>
      <c r="D28" s="13">
        <v>-8</v>
      </c>
      <c r="E28" s="13">
        <v>-167</v>
      </c>
      <c r="F28" s="13">
        <v>-700</v>
      </c>
      <c r="G28" s="13">
        <v>-50</v>
      </c>
      <c r="H28" s="43"/>
    </row>
    <row r="29" spans="1:9" s="1" customFormat="1" ht="17.25" customHeight="1" x14ac:dyDescent="0.25">
      <c r="A29" s="12" t="s">
        <v>6729</v>
      </c>
      <c r="B29" s="13" t="s">
        <v>63</v>
      </c>
      <c r="C29" s="13">
        <v>-41</v>
      </c>
      <c r="D29" s="43"/>
      <c r="E29" s="13">
        <v>-77</v>
      </c>
      <c r="F29" s="43"/>
      <c r="G29" s="13">
        <v>-60</v>
      </c>
      <c r="H29" s="43"/>
    </row>
    <row r="30" spans="1:9" s="1" customFormat="1" ht="17.25" customHeight="1" x14ac:dyDescent="0.25">
      <c r="A30" s="12" t="s">
        <v>6729</v>
      </c>
      <c r="B30" s="53" t="s">
        <v>6734</v>
      </c>
      <c r="C30" s="13"/>
      <c r="D30" s="43"/>
      <c r="E30" s="13"/>
      <c r="F30" s="43">
        <v>95</v>
      </c>
      <c r="G30" s="13"/>
      <c r="H30" s="43"/>
      <c r="I30" s="1" t="s">
        <v>6735</v>
      </c>
    </row>
    <row r="31" spans="1:9" s="1" customFormat="1" ht="17.25" customHeight="1" thickBot="1" x14ac:dyDescent="0.3">
      <c r="A31" s="38" t="s">
        <v>6749</v>
      </c>
      <c r="B31" s="38" t="s">
        <v>63</v>
      </c>
      <c r="C31" s="13">
        <v>-9</v>
      </c>
      <c r="D31" s="43"/>
      <c r="E31" s="13"/>
      <c r="F31" s="43"/>
      <c r="G31" s="13">
        <v>-55</v>
      </c>
      <c r="H31" s="43"/>
    </row>
    <row r="32" spans="1:9" s="6" customFormat="1" ht="17.25" customHeight="1" thickBot="1" x14ac:dyDescent="0.3">
      <c r="A32" s="33" t="s">
        <v>6574</v>
      </c>
      <c r="B32" s="54"/>
      <c r="C32" s="34">
        <f>SUM(C27:C31)</f>
        <v>4</v>
      </c>
      <c r="D32" s="34">
        <f t="shared" ref="D32:G32" si="3">SUM(D27:D31)</f>
        <v>0</v>
      </c>
      <c r="E32" s="34">
        <f t="shared" si="3"/>
        <v>86</v>
      </c>
      <c r="F32" s="34">
        <f t="shared" si="3"/>
        <v>0</v>
      </c>
      <c r="G32" s="34">
        <f t="shared" si="3"/>
        <v>0</v>
      </c>
      <c r="H32" s="54"/>
    </row>
    <row r="33" spans="1:12" s="1" customFormat="1" ht="17.25" customHeight="1" x14ac:dyDescent="0.25">
      <c r="A33" s="35">
        <v>44963</v>
      </c>
      <c r="B33" s="36" t="s">
        <v>63</v>
      </c>
      <c r="C33" s="13">
        <v>-4</v>
      </c>
      <c r="D33" s="43"/>
      <c r="E33" s="13">
        <v>-59</v>
      </c>
      <c r="F33" s="43"/>
      <c r="G33" s="13"/>
      <c r="H33" s="43"/>
      <c r="I33" s="355" t="s">
        <v>6772</v>
      </c>
      <c r="J33" s="355"/>
      <c r="K33" s="355"/>
      <c r="L33" s="355"/>
    </row>
    <row r="34" spans="1:12" s="1" customFormat="1" ht="17.25" customHeight="1" thickBot="1" x14ac:dyDescent="0.3">
      <c r="A34" s="35">
        <v>44963</v>
      </c>
      <c r="B34" s="36" t="s">
        <v>6771</v>
      </c>
      <c r="C34" s="13"/>
      <c r="D34" s="43"/>
      <c r="E34" s="13">
        <v>-27</v>
      </c>
      <c r="F34" s="43"/>
      <c r="G34" s="13"/>
      <c r="H34" s="43"/>
      <c r="I34" s="355" t="s">
        <v>6772</v>
      </c>
      <c r="J34" s="355"/>
      <c r="K34" s="355"/>
      <c r="L34" s="355"/>
    </row>
    <row r="35" spans="1:12" s="6" customFormat="1" ht="17.25" customHeight="1" thickBot="1" x14ac:dyDescent="0.3">
      <c r="A35" s="40" t="s">
        <v>6955</v>
      </c>
      <c r="B35" s="258"/>
      <c r="C35" s="41">
        <f>SUM(C32:C34)</f>
        <v>0</v>
      </c>
      <c r="D35" s="41">
        <f t="shared" ref="D35:H35" si="4">SUM(D32:D34)</f>
        <v>0</v>
      </c>
      <c r="E35" s="41">
        <f t="shared" si="4"/>
        <v>0</v>
      </c>
      <c r="F35" s="41">
        <f t="shared" si="4"/>
        <v>0</v>
      </c>
      <c r="G35" s="41">
        <f t="shared" si="4"/>
        <v>0</v>
      </c>
      <c r="H35" s="41">
        <f t="shared" si="4"/>
        <v>0</v>
      </c>
    </row>
    <row r="36" spans="1:12" s="1" customFormat="1" ht="17.25" customHeight="1" x14ac:dyDescent="0.25">
      <c r="A36" s="35"/>
      <c r="B36" s="36"/>
      <c r="C36" s="13"/>
      <c r="D36" s="43"/>
      <c r="E36" s="13"/>
      <c r="F36" s="43"/>
      <c r="G36" s="13"/>
      <c r="H36" s="43"/>
      <c r="I36" s="6"/>
      <c r="J36" s="6"/>
      <c r="K36" s="6"/>
      <c r="L36" s="6"/>
    </row>
    <row r="37" spans="1:12" s="49" customFormat="1" ht="17.25" customHeight="1" x14ac:dyDescent="0.25">
      <c r="A37" s="55"/>
      <c r="B37" s="69"/>
      <c r="C37" s="44"/>
      <c r="D37" s="44"/>
      <c r="E37" s="44"/>
      <c r="F37" s="44"/>
      <c r="G37" s="44"/>
      <c r="H37" s="185"/>
    </row>
    <row r="38" spans="1:12" s="2" customFormat="1" ht="17.25" customHeight="1" x14ac:dyDescent="0.25">
      <c r="A38" s="12"/>
      <c r="B38" s="13"/>
      <c r="C38" s="43">
        <f>SUM(C32:C34)</f>
        <v>0</v>
      </c>
      <c r="D38" s="43">
        <f t="shared" ref="D38:H38" si="5">SUM(D32:D34)</f>
        <v>0</v>
      </c>
      <c r="E38" s="43">
        <f t="shared" si="5"/>
        <v>0</v>
      </c>
      <c r="F38" s="43">
        <f t="shared" si="5"/>
        <v>0</v>
      </c>
      <c r="G38" s="43">
        <f t="shared" si="5"/>
        <v>0</v>
      </c>
      <c r="H38" s="43">
        <f t="shared" si="5"/>
        <v>0</v>
      </c>
    </row>
    <row r="39" spans="1:12" ht="17.25" customHeight="1" thickBot="1" x14ac:dyDescent="0.3"/>
    <row r="40" spans="1:12" ht="17.25" customHeight="1" thickBot="1" x14ac:dyDescent="0.3">
      <c r="C40" s="32" t="s">
        <v>10</v>
      </c>
      <c r="D40" s="32" t="s">
        <v>3</v>
      </c>
      <c r="E40" s="27" t="s">
        <v>31</v>
      </c>
      <c r="F40" s="133" t="s">
        <v>4</v>
      </c>
      <c r="G40" s="133" t="s">
        <v>29</v>
      </c>
      <c r="H40" s="11"/>
    </row>
  </sheetData>
  <pageMargins left="0.7" right="0.7" top="0.75" bottom="0.75" header="0.3" footer="0.3"/>
  <pageSetup orientation="portrait"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F50"/>
  <sheetViews>
    <sheetView topLeftCell="A30" workbookViewId="0">
      <selection activeCell="B48" sqref="B48"/>
    </sheetView>
  </sheetViews>
  <sheetFormatPr baseColWidth="10" defaultColWidth="9" defaultRowHeight="17.25" customHeight="1" x14ac:dyDescent="0.25"/>
  <cols>
    <col min="1" max="1" width="12.5" style="137" customWidth="1"/>
    <col min="2" max="2" width="20.5" style="4" customWidth="1"/>
    <col min="3" max="4" width="12.5" style="4" customWidth="1"/>
    <col min="5" max="5" width="9.83203125" style="4" customWidth="1"/>
    <col min="6" max="6" width="8.33203125" style="4" customWidth="1"/>
    <col min="7" max="16384" width="9" style="136"/>
  </cols>
  <sheetData>
    <row r="1" spans="1:6" s="48" customFormat="1" ht="17.25" customHeight="1" x14ac:dyDescent="0.25">
      <c r="A1" s="128" t="s">
        <v>23</v>
      </c>
    </row>
    <row r="2" spans="1:6" s="48" customFormat="1" ht="17.25" customHeight="1" x14ac:dyDescent="0.25">
      <c r="A2" s="128"/>
    </row>
    <row r="3" spans="1:6" s="48" customFormat="1" ht="17.25" customHeight="1" x14ac:dyDescent="0.25">
      <c r="A3" s="128" t="s">
        <v>3024</v>
      </c>
    </row>
    <row r="4" spans="1:6" s="129" customFormat="1" ht="17.25" customHeight="1" x14ac:dyDescent="0.25">
      <c r="A4" s="118" t="s">
        <v>5578</v>
      </c>
      <c r="B4" s="103"/>
      <c r="C4" s="1014">
        <v>350000</v>
      </c>
      <c r="D4" s="1014">
        <v>200000</v>
      </c>
      <c r="E4" s="1014">
        <v>29000</v>
      </c>
      <c r="F4" s="1015"/>
    </row>
    <row r="5" spans="1:6" s="7" customFormat="1" ht="17.25" customHeight="1" thickBot="1" x14ac:dyDescent="0.3">
      <c r="A5" s="131"/>
      <c r="C5" s="7">
        <v>25000</v>
      </c>
      <c r="D5" s="7">
        <v>15000</v>
      </c>
      <c r="E5" s="7">
        <v>2700</v>
      </c>
    </row>
    <row r="6" spans="1:6" s="4" customFormat="1" ht="17.25" customHeight="1" thickBot="1" x14ac:dyDescent="0.3">
      <c r="A6" s="132" t="s">
        <v>0</v>
      </c>
      <c r="B6" s="27" t="s">
        <v>1</v>
      </c>
      <c r="C6" s="32" t="s">
        <v>29</v>
      </c>
      <c r="D6" s="32" t="s">
        <v>30</v>
      </c>
      <c r="E6" s="27" t="s">
        <v>31</v>
      </c>
      <c r="F6" s="11"/>
    </row>
    <row r="7" spans="1:6" s="1" customFormat="1" ht="17.25" customHeight="1" x14ac:dyDescent="0.25">
      <c r="A7" s="28" t="s">
        <v>5576</v>
      </c>
      <c r="B7" s="14" t="s">
        <v>5579</v>
      </c>
      <c r="C7" s="14">
        <v>50</v>
      </c>
      <c r="D7" s="14">
        <v>389</v>
      </c>
      <c r="E7" s="14">
        <v>690</v>
      </c>
      <c r="F7" s="115"/>
    </row>
    <row r="8" spans="1:6" s="1" customFormat="1" ht="17.25" customHeight="1" x14ac:dyDescent="0.25">
      <c r="A8" s="12" t="s">
        <v>5544</v>
      </c>
      <c r="B8" s="14" t="s">
        <v>5601</v>
      </c>
      <c r="C8" s="14">
        <v>60</v>
      </c>
      <c r="D8" s="14"/>
      <c r="E8" s="14"/>
      <c r="F8" s="115"/>
    </row>
    <row r="9" spans="1:6" s="1" customFormat="1" ht="17.25" customHeight="1" x14ac:dyDescent="0.25">
      <c r="A9" s="301" t="s">
        <v>5592</v>
      </c>
      <c r="B9" s="13" t="s">
        <v>5619</v>
      </c>
      <c r="C9" s="14">
        <v>50</v>
      </c>
      <c r="D9" s="14"/>
      <c r="E9" s="14"/>
      <c r="F9" s="115"/>
    </row>
    <row r="10" spans="1:6" s="1" customFormat="1" ht="17.25" customHeight="1" x14ac:dyDescent="0.25">
      <c r="A10" s="55" t="s">
        <v>5626</v>
      </c>
      <c r="B10" s="14" t="s">
        <v>63</v>
      </c>
      <c r="C10" s="14"/>
      <c r="D10" s="14"/>
      <c r="E10" s="14">
        <v>-40</v>
      </c>
      <c r="F10" s="115"/>
    </row>
    <row r="11" spans="1:6" s="1" customFormat="1" ht="17.25" customHeight="1" x14ac:dyDescent="0.25">
      <c r="A11" s="55" t="s">
        <v>5626</v>
      </c>
      <c r="B11" s="13" t="s">
        <v>5646</v>
      </c>
      <c r="C11" s="14"/>
      <c r="D11" s="14"/>
      <c r="E11" s="14">
        <v>40</v>
      </c>
      <c r="F11" s="115"/>
    </row>
    <row r="12" spans="1:6" s="1" customFormat="1" ht="17.25" customHeight="1" x14ac:dyDescent="0.25">
      <c r="A12" s="12" t="s">
        <v>5627</v>
      </c>
      <c r="B12" s="14" t="s">
        <v>5652</v>
      </c>
      <c r="C12" s="14">
        <v>100</v>
      </c>
      <c r="D12" s="14"/>
      <c r="E12" s="14"/>
      <c r="F12" s="115"/>
    </row>
    <row r="13" spans="1:6" s="1" customFormat="1" ht="17.25" customHeight="1" thickBot="1" x14ac:dyDescent="0.3">
      <c r="A13" s="76" t="s">
        <v>5627</v>
      </c>
      <c r="B13" s="14" t="s">
        <v>5651</v>
      </c>
      <c r="C13" s="14"/>
      <c r="D13" s="14"/>
      <c r="E13" s="14">
        <v>100</v>
      </c>
      <c r="F13" s="115"/>
    </row>
    <row r="14" spans="1:6" s="1" customFormat="1" ht="17.25" customHeight="1" thickBot="1" x14ac:dyDescent="0.3">
      <c r="A14" s="33" t="s">
        <v>5494</v>
      </c>
      <c r="B14" s="519"/>
      <c r="C14" s="34">
        <f>SUM(C7:C13)</f>
        <v>260</v>
      </c>
      <c r="D14" s="34">
        <f t="shared" ref="D14:E14" si="0">SUM(D7:D13)</f>
        <v>389</v>
      </c>
      <c r="E14" s="34">
        <f t="shared" si="0"/>
        <v>790</v>
      </c>
      <c r="F14" s="54"/>
    </row>
    <row r="15" spans="1:6" s="200" customFormat="1" ht="17.25" customHeight="1" x14ac:dyDescent="0.25">
      <c r="A15" s="741">
        <v>44573</v>
      </c>
      <c r="B15" s="192" t="s">
        <v>5666</v>
      </c>
      <c r="C15" s="191">
        <v>40</v>
      </c>
      <c r="D15" s="191"/>
      <c r="E15" s="191">
        <v>200</v>
      </c>
      <c r="F15" s="1429"/>
    </row>
    <row r="16" spans="1:6" s="200" customFormat="1" ht="17.25" customHeight="1" x14ac:dyDescent="0.25">
      <c r="A16" s="741">
        <v>44604</v>
      </c>
      <c r="B16" s="162" t="s">
        <v>5671</v>
      </c>
      <c r="C16" s="858">
        <v>88</v>
      </c>
      <c r="D16" s="858"/>
      <c r="E16" s="858"/>
      <c r="F16" s="1412"/>
    </row>
    <row r="17" spans="1:6" s="200" customFormat="1" ht="17.25" customHeight="1" x14ac:dyDescent="0.25">
      <c r="A17" s="741">
        <v>44604</v>
      </c>
      <c r="B17" s="162" t="s">
        <v>5672</v>
      </c>
      <c r="C17" s="858">
        <v>62</v>
      </c>
      <c r="D17" s="858"/>
      <c r="E17" s="858"/>
      <c r="F17" s="1412"/>
    </row>
    <row r="18" spans="1:6" s="200" customFormat="1" ht="17.25" customHeight="1" x14ac:dyDescent="0.25">
      <c r="A18" s="741">
        <v>44693</v>
      </c>
      <c r="B18" s="162" t="s">
        <v>5682</v>
      </c>
      <c r="C18" s="858">
        <v>50</v>
      </c>
      <c r="D18" s="858"/>
      <c r="E18" s="858"/>
      <c r="F18" s="1412"/>
    </row>
    <row r="19" spans="1:6" s="200" customFormat="1" ht="17.25" customHeight="1" x14ac:dyDescent="0.25">
      <c r="A19" s="741">
        <v>44724</v>
      </c>
      <c r="B19" s="162" t="s">
        <v>5689</v>
      </c>
      <c r="C19" s="858">
        <v>130</v>
      </c>
      <c r="D19" s="858"/>
      <c r="E19" s="858"/>
      <c r="F19" s="1412"/>
    </row>
    <row r="20" spans="1:6" s="200" customFormat="1" ht="17.25" customHeight="1" x14ac:dyDescent="0.25">
      <c r="A20" s="741">
        <v>44754</v>
      </c>
      <c r="B20" s="162" t="s">
        <v>5701</v>
      </c>
      <c r="C20" s="858"/>
      <c r="D20" s="858">
        <v>200</v>
      </c>
      <c r="E20" s="858"/>
      <c r="F20" s="1412"/>
    </row>
    <row r="21" spans="1:6" s="200" customFormat="1" ht="17.25" customHeight="1" x14ac:dyDescent="0.25">
      <c r="A21" s="741">
        <v>44785</v>
      </c>
      <c r="B21" s="162" t="s">
        <v>5715</v>
      </c>
      <c r="C21" s="858">
        <v>50</v>
      </c>
      <c r="D21" s="858"/>
      <c r="E21" s="858"/>
      <c r="F21" s="1412"/>
    </row>
    <row r="22" spans="1:6" s="200" customFormat="1" ht="17.25" customHeight="1" thickBot="1" x14ac:dyDescent="0.3">
      <c r="A22" s="741" t="s">
        <v>5826</v>
      </c>
      <c r="B22" s="162" t="s">
        <v>63</v>
      </c>
      <c r="C22" s="858">
        <v>-109</v>
      </c>
      <c r="D22" s="858">
        <v>-60</v>
      </c>
      <c r="E22" s="858"/>
      <c r="F22" s="1412"/>
    </row>
    <row r="23" spans="1:6" s="6" customFormat="1" ht="17.25" customHeight="1" thickBot="1" x14ac:dyDescent="0.3">
      <c r="A23" s="290" t="s">
        <v>5910</v>
      </c>
      <c r="B23" s="1428"/>
      <c r="C23" s="269">
        <f>SUM(C14:C22)</f>
        <v>571</v>
      </c>
      <c r="D23" s="269">
        <f t="shared" ref="D23:E23" si="1">SUM(D14:D22)</f>
        <v>529</v>
      </c>
      <c r="E23" s="269">
        <f t="shared" si="1"/>
        <v>990</v>
      </c>
      <c r="F23" s="291"/>
    </row>
    <row r="24" spans="1:6" s="1" customFormat="1" ht="17.25" customHeight="1" x14ac:dyDescent="0.25">
      <c r="A24" s="55">
        <v>45139</v>
      </c>
      <c r="B24" s="13" t="s">
        <v>63</v>
      </c>
      <c r="C24" s="14">
        <v>-91</v>
      </c>
      <c r="D24" s="14">
        <v>-347</v>
      </c>
      <c r="E24" s="115"/>
      <c r="F24" s="115"/>
    </row>
    <row r="25" spans="1:6" s="1" customFormat="1" ht="17.25" customHeight="1" x14ac:dyDescent="0.25">
      <c r="A25" s="55">
        <v>45170</v>
      </c>
      <c r="B25" s="13" t="s">
        <v>63</v>
      </c>
      <c r="C25" s="14">
        <v>-103</v>
      </c>
      <c r="D25" s="14"/>
      <c r="E25" s="14">
        <v>-940</v>
      </c>
      <c r="F25" s="115"/>
    </row>
    <row r="26" spans="1:6" s="1" customFormat="1" ht="17.25" customHeight="1" x14ac:dyDescent="0.25">
      <c r="A26" s="12">
        <v>45170</v>
      </c>
      <c r="B26" s="13" t="s">
        <v>63</v>
      </c>
      <c r="C26" s="14">
        <v>-201</v>
      </c>
      <c r="D26" s="14"/>
      <c r="E26" s="14"/>
      <c r="F26" s="115"/>
    </row>
    <row r="27" spans="1:6" s="1" customFormat="1" ht="17.25" customHeight="1" thickBot="1" x14ac:dyDescent="0.3">
      <c r="A27" s="12">
        <v>45231</v>
      </c>
      <c r="B27" s="13" t="s">
        <v>63</v>
      </c>
      <c r="C27" s="14">
        <v>-114</v>
      </c>
      <c r="D27" s="14">
        <v>-182</v>
      </c>
      <c r="E27" s="14">
        <v>-50</v>
      </c>
      <c r="F27" s="115"/>
    </row>
    <row r="28" spans="1:6" s="6" customFormat="1" ht="17.25" customHeight="1" thickBot="1" x14ac:dyDescent="0.3">
      <c r="A28" s="33" t="s">
        <v>6057</v>
      </c>
      <c r="B28" s="519"/>
      <c r="C28" s="34">
        <f>SUM(C23:C27)</f>
        <v>62</v>
      </c>
      <c r="D28" s="34">
        <f t="shared" ref="D28:E28" si="2">SUM(D23:D27)</f>
        <v>0</v>
      </c>
      <c r="E28" s="34">
        <f t="shared" si="2"/>
        <v>0</v>
      </c>
      <c r="F28" s="54"/>
    </row>
    <row r="29" spans="1:6" s="1" customFormat="1" ht="18" customHeight="1" thickBot="1" x14ac:dyDescent="0.3">
      <c r="A29" s="212"/>
      <c r="B29" s="13"/>
      <c r="C29" s="14"/>
      <c r="D29" s="14"/>
      <c r="E29" s="14"/>
      <c r="F29" s="115"/>
    </row>
    <row r="30" spans="1:6" s="6" customFormat="1" ht="17.25" customHeight="1" thickBot="1" x14ac:dyDescent="0.3">
      <c r="A30" s="33" t="s">
        <v>6304</v>
      </c>
      <c r="B30" s="519"/>
      <c r="C30" s="34">
        <f>SUM(C28:C29)</f>
        <v>62</v>
      </c>
      <c r="D30" s="34">
        <f t="shared" ref="D30:E34" si="3">SUM(D28:D29)</f>
        <v>0</v>
      </c>
      <c r="E30" s="34">
        <f t="shared" si="3"/>
        <v>0</v>
      </c>
      <c r="F30" s="54"/>
    </row>
    <row r="31" spans="1:6" s="49" customFormat="1" ht="17.25" customHeight="1" thickBot="1" x14ac:dyDescent="0.3">
      <c r="A31" s="699"/>
      <c r="B31" s="185"/>
      <c r="C31" s="44"/>
      <c r="D31" s="44"/>
      <c r="E31" s="44"/>
      <c r="F31" s="185"/>
    </row>
    <row r="32" spans="1:6" s="6" customFormat="1" ht="17.25" customHeight="1" thickBot="1" x14ac:dyDescent="0.3">
      <c r="A32" s="33" t="s">
        <v>6430</v>
      </c>
      <c r="B32" s="519"/>
      <c r="C32" s="34">
        <f>SUM(C30:C31)</f>
        <v>62</v>
      </c>
      <c r="D32" s="34">
        <f t="shared" si="3"/>
        <v>0</v>
      </c>
      <c r="E32" s="34">
        <f t="shared" si="3"/>
        <v>0</v>
      </c>
      <c r="F32" s="54"/>
    </row>
    <row r="33" spans="1:6" s="49" customFormat="1" ht="17.25" customHeight="1" thickBot="1" x14ac:dyDescent="0.3">
      <c r="A33" s="699"/>
      <c r="B33" s="185"/>
      <c r="C33" s="44"/>
      <c r="D33" s="44"/>
      <c r="E33" s="44"/>
      <c r="F33" s="185"/>
    </row>
    <row r="34" spans="1:6" s="6" customFormat="1" ht="17.25" customHeight="1" thickBot="1" x14ac:dyDescent="0.3">
      <c r="A34" s="33" t="s">
        <v>6553</v>
      </c>
      <c r="B34" s="54"/>
      <c r="C34" s="34">
        <f>SUM(C32:C33)</f>
        <v>62</v>
      </c>
      <c r="D34" s="34">
        <f t="shared" si="3"/>
        <v>0</v>
      </c>
      <c r="E34" s="34">
        <f t="shared" si="3"/>
        <v>0</v>
      </c>
      <c r="F34" s="54"/>
    </row>
    <row r="35" spans="1:6" s="49" customFormat="1" ht="17.25" customHeight="1" thickBot="1" x14ac:dyDescent="0.3">
      <c r="A35" s="699"/>
      <c r="B35" s="185"/>
      <c r="C35" s="44"/>
      <c r="D35" s="44"/>
      <c r="E35" s="44"/>
      <c r="F35" s="185"/>
    </row>
    <row r="36" spans="1:6" s="6" customFormat="1" ht="17.25" customHeight="1" thickBot="1" x14ac:dyDescent="0.3">
      <c r="A36" s="33" t="s">
        <v>6574</v>
      </c>
      <c r="B36" s="54"/>
      <c r="C36" s="34">
        <f>SUM(C34:C35)</f>
        <v>62</v>
      </c>
      <c r="D36" s="34">
        <f>SUM(D34:D35)</f>
        <v>0</v>
      </c>
      <c r="E36" s="34">
        <f>SUM(E34:E35)</f>
        <v>0</v>
      </c>
      <c r="F36" s="54"/>
    </row>
    <row r="37" spans="1:6" s="49" customFormat="1" ht="17.25" customHeight="1" thickBot="1" x14ac:dyDescent="0.3">
      <c r="A37" s="699"/>
      <c r="B37" s="185"/>
      <c r="C37" s="44"/>
      <c r="D37" s="44"/>
      <c r="E37" s="44"/>
      <c r="F37" s="185"/>
    </row>
    <row r="38" spans="1:6" s="6" customFormat="1" ht="17.25" customHeight="1" thickBot="1" x14ac:dyDescent="0.3">
      <c r="A38" s="33" t="s">
        <v>6955</v>
      </c>
      <c r="B38" s="54"/>
      <c r="C38" s="34">
        <f>SUM(C36:C37)</f>
        <v>62</v>
      </c>
      <c r="D38" s="34">
        <f>SUM(D36:D37)</f>
        <v>0</v>
      </c>
      <c r="E38" s="34">
        <f>SUM(E36:E37)</f>
        <v>0</v>
      </c>
      <c r="F38" s="54"/>
    </row>
    <row r="39" spans="1:6" s="49" customFormat="1" ht="17.25" customHeight="1" thickBot="1" x14ac:dyDescent="0.3">
      <c r="A39" s="699"/>
      <c r="B39" s="185"/>
      <c r="C39" s="44"/>
      <c r="D39" s="44"/>
      <c r="E39" s="44"/>
      <c r="F39" s="185"/>
    </row>
    <row r="40" spans="1:6" s="6" customFormat="1" ht="17.25" customHeight="1" thickBot="1" x14ac:dyDescent="0.3">
      <c r="A40" s="33" t="s">
        <v>7128</v>
      </c>
      <c r="B40" s="54"/>
      <c r="C40" s="34">
        <f>SUM(C38:C39)</f>
        <v>62</v>
      </c>
      <c r="D40" s="34">
        <f>SUM(D38:D39)</f>
        <v>0</v>
      </c>
      <c r="E40" s="34">
        <f>SUM(E38:E39)</f>
        <v>0</v>
      </c>
      <c r="F40" s="54"/>
    </row>
    <row r="41" spans="1:6" s="1" customFormat="1" ht="17.25" customHeight="1" thickBot="1" x14ac:dyDescent="0.3">
      <c r="A41" s="12"/>
      <c r="B41" s="53"/>
      <c r="C41" s="13"/>
      <c r="D41" s="43"/>
      <c r="E41" s="43"/>
      <c r="F41" s="43"/>
    </row>
    <row r="42" spans="1:6" s="6" customFormat="1" ht="17.25" customHeight="1" thickBot="1" x14ac:dyDescent="0.3">
      <c r="A42" s="33" t="s">
        <v>7363</v>
      </c>
      <c r="B42" s="54"/>
      <c r="C42" s="34">
        <f>SUM(C40:C41)</f>
        <v>62</v>
      </c>
      <c r="D42" s="34">
        <f>SUM(D40:D41)</f>
        <v>0</v>
      </c>
      <c r="E42" s="34">
        <f>SUM(E40:E41)</f>
        <v>0</v>
      </c>
      <c r="F42" s="54"/>
    </row>
    <row r="43" spans="1:6" s="1" customFormat="1" ht="17.25" customHeight="1" thickBot="1" x14ac:dyDescent="0.3">
      <c r="A43" s="12" t="s">
        <v>7416</v>
      </c>
      <c r="B43" s="53" t="s">
        <v>63</v>
      </c>
      <c r="C43" s="13">
        <v>-62</v>
      </c>
      <c r="D43" s="43"/>
      <c r="E43" s="43"/>
      <c r="F43" s="43"/>
    </row>
    <row r="44" spans="1:6" s="6" customFormat="1" ht="17.25" customHeight="1" thickBot="1" x14ac:dyDescent="0.3">
      <c r="A44" s="33" t="s">
        <v>7418</v>
      </c>
      <c r="B44" s="54"/>
      <c r="C44" s="34">
        <f>SUM(C42:C43)</f>
        <v>0</v>
      </c>
      <c r="D44" s="34">
        <f>SUM(D42:D43)</f>
        <v>0</v>
      </c>
      <c r="E44" s="34">
        <f>SUM(E42:E43)</f>
        <v>0</v>
      </c>
      <c r="F44" s="54"/>
    </row>
    <row r="45" spans="1:6" s="49" customFormat="1" ht="17.25" customHeight="1" x14ac:dyDescent="0.25">
      <c r="A45" s="699"/>
      <c r="B45" s="185"/>
      <c r="C45" s="44"/>
      <c r="D45" s="44"/>
      <c r="E45" s="44"/>
      <c r="F45" s="185"/>
    </row>
    <row r="46" spans="1:6" s="49" customFormat="1" ht="17.25" customHeight="1" x14ac:dyDescent="0.25">
      <c r="A46" s="699"/>
      <c r="B46" s="185"/>
      <c r="C46" s="44"/>
      <c r="D46" s="44"/>
      <c r="E46" s="44"/>
      <c r="F46" s="185"/>
    </row>
    <row r="47" spans="1:6" s="49" customFormat="1" ht="17.25" customHeight="1" x14ac:dyDescent="0.25">
      <c r="A47" s="699"/>
      <c r="B47" s="185"/>
      <c r="C47" s="44"/>
      <c r="D47" s="44"/>
      <c r="E47" s="44"/>
      <c r="F47" s="185"/>
    </row>
    <row r="48" spans="1:6" s="2" customFormat="1" ht="17.25" customHeight="1" thickBot="1" x14ac:dyDescent="0.3">
      <c r="A48" s="12"/>
      <c r="B48" s="13"/>
      <c r="C48" s="43"/>
      <c r="D48" s="43"/>
      <c r="E48" s="43"/>
      <c r="F48" s="43"/>
    </row>
    <row r="49" spans="1:6" ht="17.25" customHeight="1" thickBot="1" x14ac:dyDescent="0.3">
      <c r="C49" s="32" t="s">
        <v>29</v>
      </c>
      <c r="D49" s="32" t="s">
        <v>30</v>
      </c>
      <c r="E49" s="27" t="s">
        <v>31</v>
      </c>
    </row>
    <row r="50" spans="1:6" s="200" customFormat="1" ht="17.25" customHeight="1" x14ac:dyDescent="0.25">
      <c r="A50" s="128" t="s">
        <v>5747</v>
      </c>
      <c r="B50" s="48"/>
      <c r="C50" s="48"/>
      <c r="D50" s="48"/>
      <c r="E50" s="48"/>
      <c r="F50" s="48"/>
    </row>
  </sheetData>
  <pageMargins left="0.7" right="0.7" top="0.75" bottom="0.75" header="0.3" footer="0.3"/>
  <pageSetup orientation="portrait"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L34"/>
  <sheetViews>
    <sheetView topLeftCell="A13" workbookViewId="0">
      <selection activeCell="G25" sqref="G25"/>
    </sheetView>
  </sheetViews>
  <sheetFormatPr baseColWidth="10" defaultColWidth="9" defaultRowHeight="16" x14ac:dyDescent="0.25"/>
  <cols>
    <col min="1" max="1" width="12.5" style="137" customWidth="1"/>
    <col min="2" max="2" width="20.5" style="4" customWidth="1"/>
    <col min="3" max="3" width="12.5" style="4" customWidth="1"/>
    <col min="4" max="4" width="9.6640625" style="4" customWidth="1"/>
    <col min="5" max="6" width="9.5" style="4" customWidth="1"/>
    <col min="7" max="7" width="10.33203125" style="4" customWidth="1"/>
    <col min="8" max="11" width="9.5" style="4" customWidth="1"/>
    <col min="12" max="12" width="8.33203125" style="4" customWidth="1"/>
    <col min="13" max="16384" width="9" style="136"/>
  </cols>
  <sheetData>
    <row r="1" spans="1:12" s="48" customFormat="1" ht="17.25" customHeight="1" x14ac:dyDescent="0.25">
      <c r="A1" s="128" t="s">
        <v>23</v>
      </c>
    </row>
    <row r="2" spans="1:12" s="48" customFormat="1" ht="17.25" customHeight="1" x14ac:dyDescent="0.25">
      <c r="A2" s="128"/>
    </row>
    <row r="3" spans="1:12" s="48" customFormat="1" ht="17.25" customHeight="1" x14ac:dyDescent="0.25">
      <c r="A3" s="128" t="s">
        <v>3024</v>
      </c>
    </row>
    <row r="4" spans="1:12" s="129" customFormat="1" ht="17.25" customHeight="1" x14ac:dyDescent="0.25">
      <c r="A4" s="118" t="s">
        <v>7008</v>
      </c>
      <c r="B4" s="103"/>
      <c r="C4" s="1014">
        <v>25000</v>
      </c>
      <c r="D4" s="1014">
        <v>65000</v>
      </c>
      <c r="E4" s="1014">
        <v>9000</v>
      </c>
      <c r="F4" s="1014"/>
      <c r="G4" s="1014">
        <v>250000</v>
      </c>
      <c r="H4" s="1014"/>
      <c r="I4" s="1014"/>
      <c r="J4" s="1014"/>
      <c r="K4" s="1014"/>
      <c r="L4" s="1015"/>
    </row>
    <row r="5" spans="1:12" s="7" customFormat="1" ht="17.25" customHeight="1" thickBot="1" x14ac:dyDescent="0.3">
      <c r="A5" s="131"/>
      <c r="C5" s="7">
        <v>3600</v>
      </c>
      <c r="D5" s="7">
        <v>5500</v>
      </c>
      <c r="E5" s="7">
        <v>1500</v>
      </c>
      <c r="F5" s="7">
        <v>6500</v>
      </c>
      <c r="G5" s="7">
        <v>6500</v>
      </c>
      <c r="H5" s="7">
        <v>5500</v>
      </c>
      <c r="I5" s="7">
        <v>6000</v>
      </c>
      <c r="J5" s="7">
        <v>6500</v>
      </c>
      <c r="K5" s="7">
        <v>5500</v>
      </c>
    </row>
    <row r="6" spans="1:12" s="4" customFormat="1" ht="17.25" customHeight="1" thickBot="1" x14ac:dyDescent="0.3">
      <c r="A6" s="132" t="s">
        <v>0</v>
      </c>
      <c r="B6" s="27" t="s">
        <v>1</v>
      </c>
      <c r="C6" s="32" t="s">
        <v>380</v>
      </c>
      <c r="D6" s="32" t="s">
        <v>3</v>
      </c>
      <c r="E6" s="32" t="s">
        <v>4</v>
      </c>
      <c r="F6" s="32" t="s">
        <v>2</v>
      </c>
      <c r="G6" s="32" t="s">
        <v>26</v>
      </c>
      <c r="H6" s="32" t="s">
        <v>18</v>
      </c>
      <c r="I6" s="32" t="s">
        <v>17</v>
      </c>
      <c r="J6" s="32" t="s">
        <v>1464</v>
      </c>
      <c r="K6" s="32" t="s">
        <v>32</v>
      </c>
      <c r="L6" s="11"/>
    </row>
    <row r="7" spans="1:12" s="1" customFormat="1" ht="17.25" customHeight="1" x14ac:dyDescent="0.25">
      <c r="A7" s="28">
        <v>45265</v>
      </c>
      <c r="B7" s="14" t="s">
        <v>6623</v>
      </c>
      <c r="C7" s="14">
        <v>235</v>
      </c>
      <c r="D7" s="14"/>
      <c r="E7" s="14"/>
      <c r="F7" s="14"/>
      <c r="G7" s="14"/>
      <c r="H7" s="14"/>
      <c r="I7" s="14"/>
      <c r="J7" s="14"/>
      <c r="K7" s="14"/>
      <c r="L7" s="115"/>
    </row>
    <row r="8" spans="1:12" s="1" customFormat="1" ht="17.25" customHeight="1" thickBot="1" x14ac:dyDescent="0.3">
      <c r="A8" s="76" t="s">
        <v>6649</v>
      </c>
      <c r="B8" s="14" t="s">
        <v>6658</v>
      </c>
      <c r="C8" s="14">
        <v>165</v>
      </c>
      <c r="D8" s="14"/>
      <c r="E8" s="14"/>
      <c r="F8" s="14"/>
      <c r="G8" s="14"/>
      <c r="H8" s="14"/>
      <c r="I8" s="14"/>
      <c r="J8" s="14"/>
      <c r="K8" s="14"/>
      <c r="L8" s="115"/>
    </row>
    <row r="9" spans="1:12" s="1" customFormat="1" ht="17.25" customHeight="1" thickBot="1" x14ac:dyDescent="0.3">
      <c r="A9" s="33" t="s">
        <v>6843</v>
      </c>
      <c r="B9" s="54"/>
      <c r="C9" s="34">
        <f>SUM(C7:C8)</f>
        <v>400</v>
      </c>
      <c r="D9" s="390"/>
      <c r="E9" s="390"/>
      <c r="F9" s="390"/>
      <c r="G9" s="390"/>
      <c r="H9" s="390"/>
      <c r="I9" s="390"/>
      <c r="J9" s="390"/>
      <c r="K9" s="390"/>
      <c r="L9" s="54"/>
    </row>
    <row r="10" spans="1:12" s="1" customFormat="1" ht="17.25" customHeight="1" x14ac:dyDescent="0.25">
      <c r="A10" s="12" t="s">
        <v>6867</v>
      </c>
      <c r="B10" s="75" t="s">
        <v>6873</v>
      </c>
      <c r="C10" s="22"/>
      <c r="D10" s="22">
        <v>300</v>
      </c>
      <c r="E10" s="22">
        <v>300</v>
      </c>
      <c r="F10" s="22"/>
      <c r="G10" s="22"/>
      <c r="H10" s="22"/>
      <c r="I10" s="22"/>
      <c r="J10" s="22"/>
      <c r="K10" s="22"/>
      <c r="L10" s="370"/>
    </row>
    <row r="11" spans="1:12" s="1" customFormat="1" ht="17.25" customHeight="1" x14ac:dyDescent="0.25">
      <c r="A11" s="12" t="s">
        <v>6878</v>
      </c>
      <c r="B11" s="75" t="s">
        <v>6881</v>
      </c>
      <c r="C11" s="115"/>
      <c r="D11" s="115"/>
      <c r="E11" s="14">
        <v>500</v>
      </c>
      <c r="F11" s="14">
        <v>50</v>
      </c>
      <c r="G11" s="14">
        <v>50</v>
      </c>
      <c r="H11" s="14">
        <v>95</v>
      </c>
      <c r="I11" s="14"/>
      <c r="J11" s="14"/>
      <c r="K11" s="14"/>
      <c r="L11" s="115"/>
    </row>
    <row r="12" spans="1:12" s="1" customFormat="1" ht="17.25" customHeight="1" x14ac:dyDescent="0.25">
      <c r="A12" s="55" t="s">
        <v>6894</v>
      </c>
      <c r="B12" s="14" t="s">
        <v>7</v>
      </c>
      <c r="C12" s="115"/>
      <c r="D12" s="115"/>
      <c r="E12" s="14">
        <v>132</v>
      </c>
      <c r="F12" s="14">
        <v>100</v>
      </c>
      <c r="G12" s="115"/>
      <c r="H12" s="14">
        <v>100</v>
      </c>
      <c r="I12" s="14"/>
      <c r="J12" s="14"/>
      <c r="K12" s="14"/>
      <c r="L12" s="115"/>
    </row>
    <row r="13" spans="1:12" s="1" customFormat="1" ht="17.25" customHeight="1" x14ac:dyDescent="0.25">
      <c r="A13" s="76" t="s">
        <v>6889</v>
      </c>
      <c r="B13" s="75" t="s">
        <v>6898</v>
      </c>
      <c r="C13" s="115"/>
      <c r="D13" s="115"/>
      <c r="E13" s="115"/>
      <c r="F13" s="115"/>
      <c r="G13" s="115"/>
      <c r="H13" s="115"/>
      <c r="I13" s="14">
        <v>75</v>
      </c>
      <c r="J13" s="14"/>
      <c r="K13" s="14"/>
      <c r="L13" s="115"/>
    </row>
    <row r="14" spans="1:12" s="1" customFormat="1" ht="17.25" customHeight="1" x14ac:dyDescent="0.25">
      <c r="A14" s="12" t="s">
        <v>6891</v>
      </c>
      <c r="B14" s="14" t="s">
        <v>6904</v>
      </c>
      <c r="C14" s="43"/>
      <c r="D14" s="43"/>
      <c r="E14" s="43"/>
      <c r="F14" s="43"/>
      <c r="G14" s="43"/>
      <c r="H14" s="43"/>
      <c r="I14" s="13">
        <v>25</v>
      </c>
      <c r="J14" s="13">
        <v>85</v>
      </c>
      <c r="K14" s="13"/>
      <c r="L14" s="43"/>
    </row>
    <row r="15" spans="1:12" s="1" customFormat="1" ht="17.25" customHeight="1" x14ac:dyDescent="0.25">
      <c r="A15" s="55" t="s">
        <v>6906</v>
      </c>
      <c r="B15" s="13" t="s">
        <v>7</v>
      </c>
      <c r="C15" s="43"/>
      <c r="D15" s="43"/>
      <c r="E15" s="43"/>
      <c r="F15" s="13">
        <v>50</v>
      </c>
      <c r="G15" s="43"/>
      <c r="H15" s="43"/>
      <c r="I15" s="43"/>
      <c r="J15" s="43"/>
      <c r="K15" s="43"/>
      <c r="L15" s="43"/>
    </row>
    <row r="16" spans="1:12" s="1" customFormat="1" ht="17.25" customHeight="1" thickBot="1" x14ac:dyDescent="0.3">
      <c r="A16" s="55" t="s">
        <v>6918</v>
      </c>
      <c r="B16" s="75" t="s">
        <v>6921</v>
      </c>
      <c r="C16" s="43"/>
      <c r="D16" s="13">
        <v>100</v>
      </c>
      <c r="E16" s="43"/>
      <c r="F16" s="43"/>
      <c r="G16" s="43"/>
      <c r="H16" s="43"/>
      <c r="I16" s="43"/>
      <c r="J16" s="43"/>
      <c r="K16" s="43"/>
      <c r="L16" s="43"/>
    </row>
    <row r="17" spans="1:12" s="6" customFormat="1" ht="17.25" customHeight="1" thickBot="1" x14ac:dyDescent="0.3">
      <c r="A17" s="33" t="s">
        <v>7020</v>
      </c>
      <c r="B17" s="54"/>
      <c r="C17" s="34">
        <f>SUM(C9:C16)</f>
        <v>400</v>
      </c>
      <c r="D17" s="34">
        <f t="shared" ref="D17:L17" si="0">SUM(D9:D16)</f>
        <v>400</v>
      </c>
      <c r="E17" s="34">
        <f t="shared" si="0"/>
        <v>932</v>
      </c>
      <c r="F17" s="34">
        <f t="shared" si="0"/>
        <v>200</v>
      </c>
      <c r="G17" s="34">
        <f t="shared" si="0"/>
        <v>50</v>
      </c>
      <c r="H17" s="34">
        <f t="shared" si="0"/>
        <v>195</v>
      </c>
      <c r="I17" s="34">
        <f t="shared" si="0"/>
        <v>100</v>
      </c>
      <c r="J17" s="34">
        <f>SUM(J9:J16)</f>
        <v>85</v>
      </c>
      <c r="K17" s="34">
        <f t="shared" si="0"/>
        <v>0</v>
      </c>
      <c r="L17" s="34">
        <f t="shared" si="0"/>
        <v>0</v>
      </c>
    </row>
    <row r="18" spans="1:12" s="2" customFormat="1" ht="17.25" customHeight="1" x14ac:dyDescent="0.25">
      <c r="A18" s="12">
        <v>45267</v>
      </c>
      <c r="B18" s="75" t="s">
        <v>7009</v>
      </c>
      <c r="C18" s="13"/>
      <c r="D18" s="13">
        <v>100</v>
      </c>
      <c r="E18" s="13"/>
      <c r="F18" s="13"/>
      <c r="G18" s="13"/>
      <c r="H18" s="13"/>
      <c r="I18" s="13"/>
      <c r="J18" s="13"/>
      <c r="K18" s="13">
        <v>163</v>
      </c>
      <c r="L18" s="13"/>
    </row>
    <row r="19" spans="1:12" s="1" customFormat="1" ht="17.25" customHeight="1" x14ac:dyDescent="0.25">
      <c r="A19" s="55" t="s">
        <v>7094</v>
      </c>
      <c r="B19" s="13" t="s">
        <v>7097</v>
      </c>
      <c r="C19" s="43"/>
      <c r="D19" s="43"/>
      <c r="E19" s="43"/>
      <c r="F19" s="43"/>
      <c r="G19" s="43"/>
      <c r="H19" s="43"/>
      <c r="I19" s="43"/>
      <c r="J19" s="43"/>
      <c r="K19" s="13">
        <v>100</v>
      </c>
      <c r="L19" s="43"/>
    </row>
    <row r="20" spans="1:12" s="1" customFormat="1" ht="17.25" customHeight="1" thickBot="1" x14ac:dyDescent="0.3">
      <c r="A20" s="55">
        <v>45054</v>
      </c>
      <c r="B20" s="13" t="s">
        <v>63</v>
      </c>
      <c r="C20" s="43"/>
      <c r="D20" s="43"/>
      <c r="E20" s="43"/>
      <c r="F20" s="13">
        <v>-48</v>
      </c>
      <c r="G20" s="43"/>
      <c r="H20" s="43"/>
      <c r="I20" s="43"/>
      <c r="J20" s="13">
        <v>-39</v>
      </c>
      <c r="K20" s="43"/>
      <c r="L20" s="43"/>
    </row>
    <row r="21" spans="1:12" s="6" customFormat="1" ht="17.25" customHeight="1" thickBot="1" x14ac:dyDescent="0.3">
      <c r="A21" s="33" t="s">
        <v>7178</v>
      </c>
      <c r="B21" s="54"/>
      <c r="C21" s="34">
        <f>SUM(C17:C20)</f>
        <v>400</v>
      </c>
      <c r="D21" s="34">
        <f t="shared" ref="D21:L21" si="1">SUM(D17:D20)</f>
        <v>500</v>
      </c>
      <c r="E21" s="34">
        <f t="shared" si="1"/>
        <v>932</v>
      </c>
      <c r="F21" s="34">
        <f t="shared" si="1"/>
        <v>152</v>
      </c>
      <c r="G21" s="34">
        <f t="shared" si="1"/>
        <v>50</v>
      </c>
      <c r="H21" s="34">
        <f t="shared" si="1"/>
        <v>195</v>
      </c>
      <c r="I21" s="34">
        <f t="shared" si="1"/>
        <v>100</v>
      </c>
      <c r="J21" s="34">
        <f t="shared" si="1"/>
        <v>46</v>
      </c>
      <c r="K21" s="34">
        <f t="shared" si="1"/>
        <v>263</v>
      </c>
      <c r="L21" s="34">
        <f t="shared" si="1"/>
        <v>0</v>
      </c>
    </row>
    <row r="22" spans="1:12" s="1" customFormat="1" ht="17.25" customHeight="1" x14ac:dyDescent="0.25">
      <c r="A22" s="12" t="s">
        <v>7199</v>
      </c>
      <c r="B22" s="13" t="s">
        <v>63</v>
      </c>
      <c r="C22" s="43"/>
      <c r="D22" s="43"/>
      <c r="E22" s="43"/>
      <c r="F22" s="13"/>
      <c r="G22" s="13">
        <v>-50</v>
      </c>
      <c r="H22" s="13">
        <v>-93</v>
      </c>
      <c r="I22" s="43"/>
      <c r="J22" s="13">
        <v>-46</v>
      </c>
      <c r="K22" s="43"/>
      <c r="L22" s="43"/>
    </row>
    <row r="23" spans="1:12" s="1" customFormat="1" ht="17.25" customHeight="1" x14ac:dyDescent="0.25">
      <c r="A23" s="55" t="s">
        <v>7261</v>
      </c>
      <c r="B23" s="13" t="s">
        <v>63</v>
      </c>
      <c r="C23" s="43"/>
      <c r="D23" s="13">
        <v>-386</v>
      </c>
      <c r="E23" s="13">
        <v>-670</v>
      </c>
      <c r="F23" s="13">
        <v>-45</v>
      </c>
      <c r="G23" s="43"/>
      <c r="H23" s="43"/>
      <c r="I23" s="43"/>
      <c r="J23" s="43"/>
      <c r="K23" s="43"/>
      <c r="L23" s="43"/>
    </row>
    <row r="24" spans="1:12" s="1" customFormat="1" ht="17.25" customHeight="1" x14ac:dyDescent="0.25">
      <c r="A24" s="55" t="s">
        <v>7301</v>
      </c>
      <c r="B24" s="53" t="s">
        <v>63</v>
      </c>
      <c r="C24" s="43"/>
      <c r="D24" s="43"/>
      <c r="E24" s="43"/>
      <c r="F24" s="43"/>
      <c r="G24" s="43"/>
      <c r="H24" s="43"/>
      <c r="I24" s="13">
        <v>-100</v>
      </c>
      <c r="J24" s="43"/>
      <c r="K24" s="13">
        <v>-203</v>
      </c>
      <c r="L24" s="43"/>
    </row>
    <row r="25" spans="1:12" s="1" customFormat="1" ht="17.25" customHeight="1" thickBot="1" x14ac:dyDescent="0.3">
      <c r="A25" s="12">
        <v>44966</v>
      </c>
      <c r="B25" s="53" t="s">
        <v>63</v>
      </c>
      <c r="C25" s="13">
        <v>-80</v>
      </c>
      <c r="D25" s="13">
        <v>-79</v>
      </c>
      <c r="E25" s="13">
        <v>-205</v>
      </c>
      <c r="F25" s="13">
        <v>-11</v>
      </c>
      <c r="G25" s="43"/>
      <c r="H25" s="13">
        <v>-95</v>
      </c>
      <c r="I25" s="43"/>
      <c r="J25" s="43"/>
      <c r="K25" s="13">
        <v>-60</v>
      </c>
      <c r="L25" s="43"/>
    </row>
    <row r="26" spans="1:12" s="6" customFormat="1" ht="17.25" customHeight="1" thickBot="1" x14ac:dyDescent="0.3">
      <c r="A26" s="33" t="s">
        <v>7419</v>
      </c>
      <c r="B26" s="54"/>
      <c r="C26" s="34">
        <f>SUM(C21:C25)</f>
        <v>320</v>
      </c>
      <c r="D26" s="34">
        <f t="shared" ref="D26:L26" si="2">SUM(D21:D25)</f>
        <v>35</v>
      </c>
      <c r="E26" s="34">
        <f t="shared" si="2"/>
        <v>57</v>
      </c>
      <c r="F26" s="34">
        <f t="shared" si="2"/>
        <v>96</v>
      </c>
      <c r="G26" s="34">
        <f t="shared" si="2"/>
        <v>0</v>
      </c>
      <c r="H26" s="34">
        <f t="shared" si="2"/>
        <v>7</v>
      </c>
      <c r="I26" s="34">
        <f t="shared" si="2"/>
        <v>0</v>
      </c>
      <c r="J26" s="34">
        <f t="shared" si="2"/>
        <v>0</v>
      </c>
      <c r="K26" s="34">
        <f t="shared" si="2"/>
        <v>0</v>
      </c>
      <c r="L26" s="34">
        <f t="shared" si="2"/>
        <v>0</v>
      </c>
    </row>
    <row r="27" spans="1:12" s="1" customFormat="1" ht="17.25" customHeight="1" x14ac:dyDescent="0.25">
      <c r="A27" s="12" t="s">
        <v>7397</v>
      </c>
      <c r="B27" s="53" t="s">
        <v>63</v>
      </c>
      <c r="C27" s="13">
        <v>-177</v>
      </c>
      <c r="D27" s="13">
        <v>-32</v>
      </c>
      <c r="E27" s="13">
        <v>-48</v>
      </c>
      <c r="F27" s="13">
        <v>-61</v>
      </c>
      <c r="G27" s="43"/>
      <c r="H27" s="13">
        <v>-7</v>
      </c>
      <c r="I27" s="43"/>
      <c r="J27" s="43"/>
      <c r="K27" s="43"/>
      <c r="L27" s="43"/>
    </row>
    <row r="28" spans="1:12" s="1" customFormat="1" ht="17.25" customHeight="1" thickBot="1" x14ac:dyDescent="0.3">
      <c r="A28" s="12" t="s">
        <v>7416</v>
      </c>
      <c r="B28" s="53" t="s">
        <v>63</v>
      </c>
      <c r="C28" s="13">
        <v>-143</v>
      </c>
      <c r="D28" s="13">
        <v>-3</v>
      </c>
      <c r="E28" s="13">
        <v>-9</v>
      </c>
      <c r="F28" s="13">
        <v>-35</v>
      </c>
      <c r="G28" s="43"/>
      <c r="H28" s="43"/>
      <c r="I28" s="43"/>
      <c r="J28" s="43"/>
      <c r="K28" s="43"/>
      <c r="L28" s="43"/>
    </row>
    <row r="29" spans="1:12" s="6" customFormat="1" ht="17.25" customHeight="1" thickBot="1" x14ac:dyDescent="0.3">
      <c r="A29" s="33" t="s">
        <v>7420</v>
      </c>
      <c r="B29" s="54"/>
      <c r="C29" s="34">
        <f>SUM(C26:C28)</f>
        <v>0</v>
      </c>
      <c r="D29" s="34">
        <f t="shared" ref="D29:L29" si="3">SUM(D26:D28)</f>
        <v>0</v>
      </c>
      <c r="E29" s="34">
        <f t="shared" si="3"/>
        <v>0</v>
      </c>
      <c r="F29" s="34">
        <f t="shared" si="3"/>
        <v>0</v>
      </c>
      <c r="G29" s="34">
        <f t="shared" si="3"/>
        <v>0</v>
      </c>
      <c r="H29" s="34">
        <f t="shared" si="3"/>
        <v>0</v>
      </c>
      <c r="I29" s="34">
        <f t="shared" si="3"/>
        <v>0</v>
      </c>
      <c r="J29" s="34">
        <f t="shared" si="3"/>
        <v>0</v>
      </c>
      <c r="K29" s="34">
        <f t="shared" si="3"/>
        <v>0</v>
      </c>
      <c r="L29" s="34">
        <f t="shared" si="3"/>
        <v>0</v>
      </c>
    </row>
    <row r="30" spans="1:12" s="49" customFormat="1" ht="17.25" customHeight="1" x14ac:dyDescent="0.25">
      <c r="A30" s="55"/>
      <c r="B30" s="53"/>
      <c r="C30" s="44"/>
      <c r="D30" s="44"/>
      <c r="E30" s="44"/>
      <c r="F30" s="44"/>
      <c r="G30" s="44"/>
      <c r="H30" s="44"/>
      <c r="I30" s="44"/>
      <c r="J30" s="44"/>
      <c r="K30" s="44"/>
      <c r="L30" s="185"/>
    </row>
    <row r="31" spans="1:12" s="49" customFormat="1" ht="17.25" customHeight="1" x14ac:dyDescent="0.25">
      <c r="A31" s="55"/>
      <c r="B31" s="53"/>
      <c r="C31" s="44"/>
      <c r="D31" s="44"/>
      <c r="E31" s="44"/>
      <c r="F31" s="44"/>
      <c r="G31" s="44"/>
      <c r="H31" s="44"/>
      <c r="I31" s="44"/>
      <c r="J31" s="44"/>
      <c r="K31" s="44"/>
      <c r="L31" s="185"/>
    </row>
    <row r="32" spans="1:12" s="2" customFormat="1" ht="17.25" customHeight="1" x14ac:dyDescent="0.25">
      <c r="A32" s="12"/>
      <c r="B32" s="13"/>
      <c r="C32" s="43">
        <f>SUM(C26:C28)</f>
        <v>0</v>
      </c>
      <c r="D32" s="43">
        <f t="shared" ref="D32:L32" si="4">SUM(D26:D28)</f>
        <v>0</v>
      </c>
      <c r="E32" s="43">
        <f t="shared" si="4"/>
        <v>0</v>
      </c>
      <c r="F32" s="43">
        <f t="shared" si="4"/>
        <v>0</v>
      </c>
      <c r="G32" s="43">
        <f t="shared" si="4"/>
        <v>0</v>
      </c>
      <c r="H32" s="43">
        <f t="shared" si="4"/>
        <v>0</v>
      </c>
      <c r="I32" s="43">
        <f t="shared" si="4"/>
        <v>0</v>
      </c>
      <c r="J32" s="43">
        <f t="shared" si="4"/>
        <v>0</v>
      </c>
      <c r="K32" s="43">
        <f t="shared" si="4"/>
        <v>0</v>
      </c>
      <c r="L32" s="43">
        <f t="shared" si="4"/>
        <v>0</v>
      </c>
    </row>
    <row r="33" spans="1:12" s="200" customFormat="1" ht="17.25" customHeight="1" thickBot="1" x14ac:dyDescent="0.3">
      <c r="A33" s="128" t="s">
        <v>5747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</row>
    <row r="34" spans="1:12" ht="17" thickBot="1" x14ac:dyDescent="0.3">
      <c r="C34" s="32" t="s">
        <v>380</v>
      </c>
      <c r="D34" s="32" t="s">
        <v>3</v>
      </c>
      <c r="E34" s="32" t="s">
        <v>4</v>
      </c>
      <c r="F34" s="32" t="s">
        <v>2</v>
      </c>
      <c r="G34" s="32" t="s">
        <v>26</v>
      </c>
      <c r="H34" s="32" t="s">
        <v>18</v>
      </c>
      <c r="I34" s="32" t="s">
        <v>17</v>
      </c>
      <c r="J34" s="32" t="s">
        <v>1464</v>
      </c>
      <c r="K34" s="32" t="s">
        <v>32</v>
      </c>
      <c r="L34" s="11"/>
    </row>
  </sheetData>
  <pageMargins left="0.7" right="0.7" top="0.75" bottom="0.75" header="0.3" footer="0.3"/>
  <pageSetup orientation="portrait" r:id="rId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>
    <tabColor rgb="FFC00000"/>
  </sheetPr>
  <dimension ref="A1:H35"/>
  <sheetViews>
    <sheetView topLeftCell="A10" workbookViewId="0">
      <selection activeCell="D27" sqref="D27"/>
    </sheetView>
  </sheetViews>
  <sheetFormatPr baseColWidth="10" defaultColWidth="9" defaultRowHeight="16" x14ac:dyDescent="0.25"/>
  <cols>
    <col min="1" max="1" width="12.5" style="137" customWidth="1"/>
    <col min="2" max="2" width="21.6640625" style="4" customWidth="1"/>
    <col min="3" max="6" width="12.5" style="4" customWidth="1"/>
    <col min="7" max="7" width="8.33203125" style="4" customWidth="1"/>
    <col min="8" max="16384" width="9" style="136"/>
  </cols>
  <sheetData>
    <row r="1" spans="1:7" s="48" customFormat="1" ht="17.25" customHeight="1" x14ac:dyDescent="0.25">
      <c r="A1" s="128" t="s">
        <v>23</v>
      </c>
    </row>
    <row r="2" spans="1:7" s="48" customFormat="1" ht="17.25" customHeight="1" x14ac:dyDescent="0.25">
      <c r="A2" s="128"/>
    </row>
    <row r="3" spans="1:7" s="48" customFormat="1" ht="17.25" customHeight="1" x14ac:dyDescent="0.25">
      <c r="A3" s="128" t="s">
        <v>3024</v>
      </c>
    </row>
    <row r="4" spans="1:7" s="129" customFormat="1" ht="17.25" customHeight="1" x14ac:dyDescent="0.25">
      <c r="A4" s="118" t="s">
        <v>6677</v>
      </c>
      <c r="B4" s="103"/>
      <c r="C4" s="1014">
        <v>150000</v>
      </c>
      <c r="D4" s="1014">
        <v>9000</v>
      </c>
      <c r="E4" s="1014">
        <v>30000</v>
      </c>
      <c r="F4" s="1014">
        <v>30000</v>
      </c>
      <c r="G4" s="1015"/>
    </row>
    <row r="5" spans="1:7" s="7" customFormat="1" ht="17.25" customHeight="1" thickBot="1" x14ac:dyDescent="0.3">
      <c r="A5" s="131"/>
      <c r="C5" s="7">
        <v>15000</v>
      </c>
      <c r="D5" s="7">
        <v>1500</v>
      </c>
      <c r="E5" s="7">
        <v>2700</v>
      </c>
      <c r="F5" s="7">
        <v>2700</v>
      </c>
    </row>
    <row r="6" spans="1:7" s="4" customFormat="1" ht="17.25" customHeight="1" thickBot="1" x14ac:dyDescent="0.3">
      <c r="A6" s="132" t="s">
        <v>0</v>
      </c>
      <c r="B6" s="27" t="s">
        <v>1</v>
      </c>
      <c r="C6" s="32" t="s">
        <v>30</v>
      </c>
      <c r="D6" s="32" t="s">
        <v>4</v>
      </c>
      <c r="E6" s="32" t="s">
        <v>31</v>
      </c>
      <c r="F6" s="32" t="s">
        <v>365</v>
      </c>
      <c r="G6" s="11"/>
    </row>
    <row r="7" spans="1:7" s="1" customFormat="1" ht="17.25" customHeight="1" thickBot="1" x14ac:dyDescent="0.3">
      <c r="A7" s="28" t="s">
        <v>6694</v>
      </c>
      <c r="B7" s="14" t="s">
        <v>6695</v>
      </c>
      <c r="C7" s="14">
        <v>400</v>
      </c>
      <c r="D7" s="14">
        <v>1300</v>
      </c>
      <c r="E7" s="14">
        <v>200</v>
      </c>
      <c r="F7" s="14">
        <v>200</v>
      </c>
      <c r="G7" s="115"/>
    </row>
    <row r="8" spans="1:7" s="1" customFormat="1" ht="17.25" customHeight="1" thickBot="1" x14ac:dyDescent="0.3">
      <c r="A8" s="33" t="s">
        <v>6574</v>
      </c>
      <c r="B8" s="54"/>
      <c r="C8" s="34">
        <f>SUM(C7)</f>
        <v>400</v>
      </c>
      <c r="D8" s="34">
        <f t="shared" ref="D8:F8" si="0">SUM(D7)</f>
        <v>1300</v>
      </c>
      <c r="E8" s="34">
        <f t="shared" si="0"/>
        <v>200</v>
      </c>
      <c r="F8" s="34">
        <f t="shared" si="0"/>
        <v>200</v>
      </c>
      <c r="G8" s="54"/>
    </row>
    <row r="9" spans="1:7" s="1" customFormat="1" ht="17.25" customHeight="1" thickBot="1" x14ac:dyDescent="0.3">
      <c r="A9" s="301"/>
      <c r="B9" s="53"/>
      <c r="C9" s="22"/>
      <c r="D9" s="22"/>
      <c r="E9" s="22"/>
      <c r="F9" s="22"/>
      <c r="G9" s="370"/>
    </row>
    <row r="10" spans="1:7" s="6" customFormat="1" ht="17.25" customHeight="1" thickBot="1" x14ac:dyDescent="0.3">
      <c r="A10" s="33" t="s">
        <v>6932</v>
      </c>
      <c r="B10" s="54"/>
      <c r="C10" s="34">
        <f>SUM(C8:C9)</f>
        <v>400</v>
      </c>
      <c r="D10" s="34">
        <f t="shared" ref="D10:F12" si="1">SUM(D8:D9)</f>
        <v>1300</v>
      </c>
      <c r="E10" s="34">
        <f t="shared" si="1"/>
        <v>200</v>
      </c>
      <c r="F10" s="34">
        <f t="shared" si="1"/>
        <v>200</v>
      </c>
      <c r="G10" s="54"/>
    </row>
    <row r="11" spans="1:7" s="1" customFormat="1" ht="17.25" customHeight="1" thickBot="1" x14ac:dyDescent="0.3">
      <c r="A11" s="55"/>
      <c r="B11" s="13"/>
      <c r="C11" s="14"/>
      <c r="D11" s="14"/>
      <c r="E11" s="14"/>
      <c r="F11" s="14"/>
      <c r="G11" s="115"/>
    </row>
    <row r="12" spans="1:7" s="6" customFormat="1" ht="17.25" customHeight="1" thickBot="1" x14ac:dyDescent="0.3">
      <c r="A12" s="33" t="s">
        <v>7174</v>
      </c>
      <c r="B12" s="54"/>
      <c r="C12" s="34">
        <f>SUM(C10:C11)</f>
        <v>400</v>
      </c>
      <c r="D12" s="34">
        <f t="shared" si="1"/>
        <v>1300</v>
      </c>
      <c r="E12" s="34">
        <f t="shared" si="1"/>
        <v>200</v>
      </c>
      <c r="F12" s="34">
        <f t="shared" si="1"/>
        <v>200</v>
      </c>
      <c r="G12" s="54"/>
    </row>
    <row r="13" spans="1:7" s="1" customFormat="1" ht="17.25" customHeight="1" x14ac:dyDescent="0.25">
      <c r="A13" s="12" t="s">
        <v>7159</v>
      </c>
      <c r="B13" s="13" t="s">
        <v>7240</v>
      </c>
      <c r="C13" s="14"/>
      <c r="D13" s="14"/>
      <c r="E13" s="14">
        <v>200</v>
      </c>
      <c r="F13" s="14"/>
      <c r="G13" s="115"/>
    </row>
    <row r="14" spans="1:7" s="1" customFormat="1" ht="17.25" customHeight="1" thickBot="1" x14ac:dyDescent="0.3">
      <c r="A14" s="12" t="s">
        <v>7214</v>
      </c>
      <c r="B14" s="13" t="s">
        <v>7241</v>
      </c>
      <c r="C14" s="43"/>
      <c r="D14" s="43"/>
      <c r="E14" s="13">
        <v>300</v>
      </c>
      <c r="F14" s="43"/>
      <c r="G14" s="43"/>
    </row>
    <row r="15" spans="1:7" s="6" customFormat="1" ht="17.25" customHeight="1" thickBot="1" x14ac:dyDescent="0.3">
      <c r="A15" s="33" t="s">
        <v>7363</v>
      </c>
      <c r="B15" s="54"/>
      <c r="C15" s="34">
        <f>SUM(C12:C14)</f>
        <v>400</v>
      </c>
      <c r="D15" s="34">
        <f>SUM(D12:D14)</f>
        <v>1300</v>
      </c>
      <c r="E15" s="34">
        <f>SUM(E12:E14)</f>
        <v>700</v>
      </c>
      <c r="F15" s="34">
        <f t="shared" ref="F15:G17" si="2">SUM(F12:F14)</f>
        <v>200</v>
      </c>
      <c r="G15" s="34">
        <f t="shared" si="2"/>
        <v>0</v>
      </c>
    </row>
    <row r="16" spans="1:7" s="1" customFormat="1" ht="17.25" customHeight="1" thickBot="1" x14ac:dyDescent="0.3">
      <c r="A16" s="55" t="s">
        <v>7534</v>
      </c>
      <c r="B16" s="75" t="s">
        <v>401</v>
      </c>
      <c r="C16" s="115"/>
      <c r="D16" s="14">
        <v>-977</v>
      </c>
      <c r="E16" s="115"/>
      <c r="F16" s="115"/>
      <c r="G16" s="115"/>
    </row>
    <row r="17" spans="1:8" s="6" customFormat="1" ht="17.25" customHeight="1" thickBot="1" x14ac:dyDescent="0.3">
      <c r="A17" s="33" t="s">
        <v>7418</v>
      </c>
      <c r="B17" s="54"/>
      <c r="C17" s="34">
        <f>SUM(C15:C16)</f>
        <v>400</v>
      </c>
      <c r="D17" s="34">
        <f t="shared" ref="D17:F17" si="3">SUM(D15:D16)</f>
        <v>323</v>
      </c>
      <c r="E17" s="34">
        <f t="shared" si="3"/>
        <v>700</v>
      </c>
      <c r="F17" s="34">
        <f t="shared" si="3"/>
        <v>200</v>
      </c>
      <c r="G17" s="34">
        <f t="shared" si="2"/>
        <v>0</v>
      </c>
    </row>
    <row r="18" spans="1:8" s="1" customFormat="1" ht="17.25" customHeight="1" x14ac:dyDescent="0.25">
      <c r="A18" s="12" t="s">
        <v>7695</v>
      </c>
      <c r="B18" s="13" t="s">
        <v>63</v>
      </c>
      <c r="C18" s="115"/>
      <c r="D18" s="14">
        <v>-270</v>
      </c>
      <c r="E18" s="14">
        <v>-552</v>
      </c>
      <c r="F18" s="14">
        <v>-170</v>
      </c>
      <c r="G18" s="115"/>
    </row>
    <row r="19" spans="1:8" s="1" customFormat="1" ht="17.25" customHeight="1" thickBot="1" x14ac:dyDescent="0.3">
      <c r="A19" s="13" t="s">
        <v>7726</v>
      </c>
      <c r="B19" s="75" t="s">
        <v>63</v>
      </c>
      <c r="C19" s="14">
        <v>-295</v>
      </c>
      <c r="D19" s="115"/>
      <c r="E19" s="115"/>
      <c r="F19" s="115"/>
      <c r="G19" s="115"/>
    </row>
    <row r="20" spans="1:8" s="6" customFormat="1" ht="17.25" customHeight="1" thickBot="1" x14ac:dyDescent="0.3">
      <c r="A20" s="33" t="s">
        <v>7845</v>
      </c>
      <c r="B20" s="54"/>
      <c r="C20" s="34">
        <f>SUM(C17:C19)</f>
        <v>105</v>
      </c>
      <c r="D20" s="34">
        <f t="shared" ref="D20:F20" si="4">SUM(D17:D19)</f>
        <v>53</v>
      </c>
      <c r="E20" s="34">
        <f t="shared" si="4"/>
        <v>148</v>
      </c>
      <c r="F20" s="34">
        <f t="shared" si="4"/>
        <v>30</v>
      </c>
      <c r="G20" s="34">
        <f t="shared" ref="G20" si="5">SUM(G17:G19)</f>
        <v>0</v>
      </c>
    </row>
    <row r="21" spans="1:8" s="1" customFormat="1" ht="17.25" customHeight="1" x14ac:dyDescent="0.25">
      <c r="A21" s="12">
        <v>44996</v>
      </c>
      <c r="B21" s="14" t="s">
        <v>401</v>
      </c>
      <c r="C21" s="115"/>
      <c r="D21" s="14">
        <v>-53</v>
      </c>
      <c r="E21" s="14">
        <v>-91</v>
      </c>
      <c r="F21" s="14">
        <v>-13</v>
      </c>
      <c r="G21" s="115"/>
    </row>
    <row r="22" spans="1:8" s="1" customFormat="1" ht="17.25" customHeight="1" thickBot="1" x14ac:dyDescent="0.3">
      <c r="A22" s="12">
        <v>45180</v>
      </c>
      <c r="B22" s="13" t="s">
        <v>63</v>
      </c>
      <c r="C22" s="14">
        <v>-74</v>
      </c>
      <c r="D22" s="115"/>
      <c r="E22" s="14">
        <v>-56</v>
      </c>
      <c r="F22" s="14">
        <v>-17</v>
      </c>
      <c r="G22" s="115"/>
    </row>
    <row r="23" spans="1:8" s="6" customFormat="1" ht="17.25" customHeight="1" thickBot="1" x14ac:dyDescent="0.3">
      <c r="A23" s="33" t="s">
        <v>8111</v>
      </c>
      <c r="B23" s="54"/>
      <c r="C23" s="34">
        <f>SUM(C20:C22)</f>
        <v>31</v>
      </c>
      <c r="D23" s="34">
        <f>SUM(D20:D22)</f>
        <v>0</v>
      </c>
      <c r="E23" s="34">
        <f>SUM(E20:E22)</f>
        <v>1</v>
      </c>
      <c r="F23" s="34">
        <f>SUM(F20:F22)</f>
        <v>0</v>
      </c>
      <c r="G23" s="34">
        <f>SUM(G20:G22)</f>
        <v>0</v>
      </c>
    </row>
    <row r="24" spans="1:8" s="1" customFormat="1" ht="17.25" customHeight="1" thickBot="1" x14ac:dyDescent="0.3">
      <c r="A24" s="55">
        <v>45150</v>
      </c>
      <c r="B24" s="75" t="s">
        <v>63</v>
      </c>
      <c r="C24" s="14">
        <v>-12</v>
      </c>
      <c r="D24" s="115"/>
      <c r="E24" s="14">
        <v>-1</v>
      </c>
      <c r="F24" s="115"/>
      <c r="G24" s="115"/>
    </row>
    <row r="25" spans="1:8" s="6" customFormat="1" ht="17.25" customHeight="1" thickBot="1" x14ac:dyDescent="0.3">
      <c r="A25" s="33" t="s">
        <v>8272</v>
      </c>
      <c r="B25" s="54"/>
      <c r="C25" s="34">
        <f>SUM(C23:C24)</f>
        <v>19</v>
      </c>
      <c r="D25" s="34">
        <f t="shared" ref="D25:G25" si="6">SUM(D23:D24)</f>
        <v>0</v>
      </c>
      <c r="E25" s="34">
        <f t="shared" si="6"/>
        <v>0</v>
      </c>
      <c r="F25" s="34">
        <f t="shared" si="6"/>
        <v>0</v>
      </c>
      <c r="G25" s="34">
        <f t="shared" si="6"/>
        <v>0</v>
      </c>
      <c r="H25" s="6" t="s">
        <v>8373</v>
      </c>
    </row>
    <row r="26" spans="1:8" s="49" customFormat="1" ht="17.25" customHeight="1" x14ac:dyDescent="0.25">
      <c r="A26" s="725"/>
      <c r="B26" s="792" t="s">
        <v>967</v>
      </c>
      <c r="C26" s="432">
        <v>-19</v>
      </c>
      <c r="D26" s="432"/>
      <c r="E26" s="432"/>
      <c r="F26" s="432"/>
      <c r="G26" s="432"/>
      <c r="H26" s="49" t="s">
        <v>3022</v>
      </c>
    </row>
    <row r="27" spans="1:8" s="49" customFormat="1" ht="17.25" customHeight="1" x14ac:dyDescent="0.25">
      <c r="A27" s="76"/>
      <c r="B27" s="14"/>
      <c r="C27" s="246"/>
      <c r="D27" s="246"/>
      <c r="E27" s="246"/>
      <c r="F27" s="246"/>
      <c r="G27" s="432"/>
    </row>
    <row r="28" spans="1:8" s="49" customFormat="1" ht="17.25" customHeight="1" thickBot="1" x14ac:dyDescent="0.3">
      <c r="A28" s="431"/>
      <c r="B28" s="432"/>
      <c r="C28" s="246"/>
      <c r="D28" s="246"/>
      <c r="E28" s="246"/>
      <c r="F28" s="246"/>
      <c r="G28" s="246"/>
    </row>
    <row r="29" spans="1:8" s="2" customFormat="1" ht="17.25" customHeight="1" thickBot="1" x14ac:dyDescent="0.3">
      <c r="A29" s="418" t="s">
        <v>6679</v>
      </c>
      <c r="B29" s="204"/>
      <c r="C29" s="204">
        <v>400</v>
      </c>
      <c r="D29" s="204">
        <v>1300</v>
      </c>
      <c r="E29" s="204">
        <v>600</v>
      </c>
      <c r="F29" s="204">
        <v>400</v>
      </c>
      <c r="G29" s="233"/>
    </row>
    <row r="30" spans="1:8" s="200" customFormat="1" ht="17.25" customHeight="1" x14ac:dyDescent="0.25">
      <c r="A30" s="128"/>
      <c r="B30" s="48"/>
      <c r="C30" s="48"/>
      <c r="D30" s="48"/>
      <c r="E30" s="48"/>
      <c r="F30" s="48"/>
      <c r="G30" s="48"/>
    </row>
    <row r="31" spans="1:8" x14ac:dyDescent="0.25">
      <c r="A31" s="128" t="s">
        <v>6678</v>
      </c>
    </row>
    <row r="32" spans="1:8" x14ac:dyDescent="0.25">
      <c r="A32" s="137" t="s">
        <v>8369</v>
      </c>
    </row>
    <row r="33" spans="1:1" x14ac:dyDescent="0.25">
      <c r="A33" s="137" t="s">
        <v>8370</v>
      </c>
    </row>
    <row r="34" spans="1:1" x14ac:dyDescent="0.25">
      <c r="A34" s="137" t="s">
        <v>8371</v>
      </c>
    </row>
    <row r="35" spans="1:1" x14ac:dyDescent="0.25">
      <c r="A35" s="137" t="s">
        <v>8372</v>
      </c>
    </row>
  </sheetData>
  <pageMargins left="0.7" right="0.7" top="0.75" bottom="0.75" header="0.3" footer="0.3"/>
  <pageSetup orientation="portrait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>
    <tabColor rgb="FFC00000"/>
  </sheetPr>
  <dimension ref="A1:F21"/>
  <sheetViews>
    <sheetView workbookViewId="0">
      <selection activeCell="D17" sqref="D17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4" width="12.5" style="4" customWidth="1"/>
    <col min="5" max="5" width="8.33203125" style="4" customWidth="1"/>
    <col min="6" max="16384" width="9" style="136"/>
  </cols>
  <sheetData>
    <row r="1" spans="1:5" s="48" customFormat="1" ht="17.25" customHeight="1" x14ac:dyDescent="0.25">
      <c r="A1" s="128" t="s">
        <v>23</v>
      </c>
    </row>
    <row r="2" spans="1:5" s="48" customFormat="1" ht="17.25" customHeight="1" x14ac:dyDescent="0.25">
      <c r="A2" s="128"/>
    </row>
    <row r="3" spans="1:5" s="48" customFormat="1" ht="17.25" customHeight="1" x14ac:dyDescent="0.25">
      <c r="A3" s="128" t="s">
        <v>3024</v>
      </c>
    </row>
    <row r="4" spans="1:5" s="129" customFormat="1" ht="17.25" customHeight="1" x14ac:dyDescent="0.25">
      <c r="A4" s="118" t="s">
        <v>7168</v>
      </c>
      <c r="B4" s="103"/>
      <c r="C4" s="1014"/>
      <c r="D4" s="1014"/>
      <c r="E4" s="1015"/>
    </row>
    <row r="5" spans="1:5" s="7" customFormat="1" ht="17.25" customHeight="1" thickBot="1" x14ac:dyDescent="0.3">
      <c r="A5" s="131"/>
      <c r="C5" s="7">
        <v>17000</v>
      </c>
      <c r="D5" s="7">
        <v>4000</v>
      </c>
    </row>
    <row r="6" spans="1:5" s="4" customFormat="1" ht="17.25" customHeight="1" thickBot="1" x14ac:dyDescent="0.3">
      <c r="A6" s="132" t="s">
        <v>0</v>
      </c>
      <c r="B6" s="27" t="s">
        <v>1</v>
      </c>
      <c r="C6" s="32" t="s">
        <v>3027</v>
      </c>
      <c r="D6" s="32" t="s">
        <v>729</v>
      </c>
      <c r="E6" s="11"/>
    </row>
    <row r="7" spans="1:5" s="1" customFormat="1" ht="17.25" customHeight="1" thickBot="1" x14ac:dyDescent="0.3">
      <c r="A7" s="1594">
        <v>45238</v>
      </c>
      <c r="B7" s="14" t="s">
        <v>7169</v>
      </c>
      <c r="C7" s="14">
        <v>72</v>
      </c>
      <c r="D7" s="14">
        <v>30</v>
      </c>
      <c r="E7" s="115"/>
    </row>
    <row r="8" spans="1:5" s="1" customFormat="1" ht="17.25" customHeight="1" thickBot="1" x14ac:dyDescent="0.3">
      <c r="A8" s="33" t="s">
        <v>7363</v>
      </c>
      <c r="B8" s="54"/>
      <c r="C8" s="34">
        <f>SUM(C7)</f>
        <v>72</v>
      </c>
      <c r="D8" s="34">
        <f>SUM(D7)</f>
        <v>30</v>
      </c>
      <c r="E8" s="54"/>
    </row>
    <row r="9" spans="1:5" s="1" customFormat="1" ht="17.25" customHeight="1" thickBot="1" x14ac:dyDescent="0.3">
      <c r="A9" s="28"/>
      <c r="B9" s="22"/>
      <c r="C9" s="22"/>
      <c r="D9" s="22"/>
      <c r="E9" s="370"/>
    </row>
    <row r="10" spans="1:5" s="6" customFormat="1" ht="17.25" customHeight="1" thickBot="1" x14ac:dyDescent="0.3">
      <c r="A10" s="33" t="s">
        <v>7418</v>
      </c>
      <c r="B10" s="54"/>
      <c r="C10" s="34">
        <f>SUM(C8:C9)</f>
        <v>72</v>
      </c>
      <c r="D10" s="34">
        <f>SUM(D8:D9)</f>
        <v>30</v>
      </c>
      <c r="E10" s="54"/>
    </row>
    <row r="11" spans="1:5" s="1" customFormat="1" ht="17.25" customHeight="1" thickBot="1" x14ac:dyDescent="0.3">
      <c r="A11" s="12"/>
      <c r="B11" s="13"/>
      <c r="C11" s="13"/>
      <c r="D11" s="13"/>
      <c r="E11" s="43"/>
    </row>
    <row r="12" spans="1:5" s="6" customFormat="1" ht="17.25" customHeight="1" thickBot="1" x14ac:dyDescent="0.3">
      <c r="A12" s="33" t="s">
        <v>7845</v>
      </c>
      <c r="B12" s="54"/>
      <c r="C12" s="34">
        <f>SUM(C10:C11)</f>
        <v>72</v>
      </c>
      <c r="D12" s="34">
        <f>SUM(D10:D11)</f>
        <v>30</v>
      </c>
      <c r="E12" s="54"/>
    </row>
    <row r="13" spans="1:5" s="1" customFormat="1" ht="17.25" customHeight="1" thickBot="1" x14ac:dyDescent="0.3">
      <c r="A13" s="76"/>
      <c r="B13" s="14"/>
      <c r="C13" s="14"/>
      <c r="D13" s="14"/>
      <c r="E13" s="115"/>
    </row>
    <row r="14" spans="1:5" s="6" customFormat="1" ht="17.25" customHeight="1" thickBot="1" x14ac:dyDescent="0.3">
      <c r="A14" s="33" t="s">
        <v>8111</v>
      </c>
      <c r="B14" s="54"/>
      <c r="C14" s="34">
        <f>SUM(C12:C13)</f>
        <v>72</v>
      </c>
      <c r="D14" s="34">
        <f>SUM(D12:D13)</f>
        <v>30</v>
      </c>
      <c r="E14" s="54"/>
    </row>
    <row r="15" spans="1:5" s="1" customFormat="1" ht="17.25" customHeight="1" thickBot="1" x14ac:dyDescent="0.3">
      <c r="A15" s="55" t="s">
        <v>8221</v>
      </c>
      <c r="B15" s="75" t="s">
        <v>63</v>
      </c>
      <c r="C15" s="14">
        <v>-70</v>
      </c>
      <c r="D15" s="14">
        <v>-30</v>
      </c>
      <c r="E15" s="115"/>
    </row>
    <row r="16" spans="1:5" s="6" customFormat="1" ht="17.25" customHeight="1" thickBot="1" x14ac:dyDescent="0.3">
      <c r="A16" s="33" t="s">
        <v>8272</v>
      </c>
      <c r="B16" s="54"/>
      <c r="C16" s="34">
        <f>SUM(C14:C15)</f>
        <v>2</v>
      </c>
      <c r="D16" s="34">
        <f>SUM(D14:D15)</f>
        <v>0</v>
      </c>
      <c r="E16" s="54"/>
    </row>
    <row r="17" spans="1:6" s="49" customFormat="1" ht="17.25" customHeight="1" x14ac:dyDescent="0.25">
      <c r="A17" s="507"/>
      <c r="B17" s="824" t="s">
        <v>967</v>
      </c>
      <c r="C17" s="432">
        <v>-2</v>
      </c>
      <c r="D17" s="432"/>
      <c r="E17" s="432"/>
      <c r="F17" s="49" t="s">
        <v>3022</v>
      </c>
    </row>
    <row r="18" spans="1:6" s="49" customFormat="1" ht="17.25" customHeight="1" x14ac:dyDescent="0.25">
      <c r="A18" s="699"/>
      <c r="B18" s="185"/>
      <c r="C18" s="44"/>
      <c r="D18" s="44"/>
      <c r="E18" s="185"/>
    </row>
    <row r="19" spans="1:6" s="49" customFormat="1" ht="17.25" customHeight="1" x14ac:dyDescent="0.25">
      <c r="A19" s="699"/>
      <c r="B19" s="185"/>
      <c r="C19" s="44"/>
      <c r="D19" s="44"/>
      <c r="E19" s="185"/>
    </row>
    <row r="20" spans="1:6" s="200" customFormat="1" ht="17.25" customHeight="1" x14ac:dyDescent="0.25">
      <c r="A20" s="128"/>
      <c r="B20" s="48"/>
      <c r="C20" s="48"/>
      <c r="D20" s="48"/>
      <c r="E20" s="48"/>
    </row>
    <row r="21" spans="1:6" x14ac:dyDescent="0.25">
      <c r="A21" s="128"/>
    </row>
  </sheetData>
  <pageMargins left="0.7" right="0.7" top="0.75" bottom="0.75" header="0.3" footer="0.3"/>
  <pageSetup orientation="portrait"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E16"/>
  <sheetViews>
    <sheetView topLeftCell="A2" workbookViewId="0">
      <selection activeCell="E15" sqref="E15"/>
    </sheetView>
  </sheetViews>
  <sheetFormatPr baseColWidth="10" defaultColWidth="9" defaultRowHeight="16" x14ac:dyDescent="0.25"/>
  <cols>
    <col min="1" max="1" width="11" style="137" customWidth="1"/>
    <col min="2" max="2" width="22" style="4" customWidth="1"/>
    <col min="3" max="3" width="11.6640625" style="4" customWidth="1"/>
    <col min="4" max="4" width="10.33203125" style="4" customWidth="1"/>
    <col min="5" max="5" width="8.33203125" style="4" customWidth="1"/>
    <col min="6" max="16384" width="9" style="136"/>
  </cols>
  <sheetData>
    <row r="1" spans="1:5" s="48" customFormat="1" x14ac:dyDescent="0.25">
      <c r="A1" s="128" t="s">
        <v>23</v>
      </c>
    </row>
    <row r="2" spans="1:5" s="48" customFormat="1" x14ac:dyDescent="0.25">
      <c r="A2" s="128"/>
    </row>
    <row r="3" spans="1:5" s="48" customFormat="1" x14ac:dyDescent="0.25">
      <c r="A3" s="128" t="s">
        <v>3044</v>
      </c>
    </row>
    <row r="4" spans="1:5" s="129" customFormat="1" x14ac:dyDescent="0.25">
      <c r="A4" s="118" t="s">
        <v>8576</v>
      </c>
      <c r="B4" s="103"/>
      <c r="C4" s="103"/>
      <c r="D4" s="103"/>
      <c r="E4" s="103"/>
    </row>
    <row r="5" spans="1:5" s="7" customFormat="1" ht="17" thickBot="1" x14ac:dyDescent="0.3">
      <c r="A5" s="131" t="s">
        <v>8602</v>
      </c>
      <c r="C5" s="7">
        <v>2500</v>
      </c>
      <c r="D5" s="7">
        <v>2500</v>
      </c>
    </row>
    <row r="6" spans="1:5" s="4" customFormat="1" ht="17" thickBot="1" x14ac:dyDescent="0.3">
      <c r="A6" s="132" t="s">
        <v>0</v>
      </c>
      <c r="B6" s="27" t="s">
        <v>1</v>
      </c>
      <c r="C6" s="27" t="s">
        <v>31</v>
      </c>
      <c r="D6" s="133" t="s">
        <v>365</v>
      </c>
      <c r="E6" s="11"/>
    </row>
    <row r="7" spans="1:5" s="1" customFormat="1" ht="17" thickBot="1" x14ac:dyDescent="0.3">
      <c r="A7" s="76" t="s">
        <v>8574</v>
      </c>
      <c r="B7" s="14" t="s">
        <v>8577</v>
      </c>
      <c r="C7" s="1062">
        <v>300</v>
      </c>
      <c r="D7" s="1062">
        <v>300</v>
      </c>
      <c r="E7" s="370"/>
    </row>
    <row r="8" spans="1:5" s="1" customFormat="1" ht="17" thickBot="1" x14ac:dyDescent="0.3">
      <c r="A8" s="1157" t="s">
        <v>8780</v>
      </c>
      <c r="B8" s="85"/>
      <c r="C8" s="42">
        <f>SUM(C7)</f>
        <v>300</v>
      </c>
      <c r="D8" s="42">
        <f>SUM(D7)</f>
        <v>300</v>
      </c>
      <c r="E8" s="233"/>
    </row>
    <row r="9" spans="1:5" s="1" customFormat="1" ht="17" thickBot="1" x14ac:dyDescent="0.3">
      <c r="A9" s="55"/>
      <c r="B9" s="53"/>
      <c r="C9" s="53"/>
      <c r="D9" s="53"/>
      <c r="E9" s="354"/>
    </row>
    <row r="10" spans="1:5" s="1" customFormat="1" ht="17" thickBot="1" x14ac:dyDescent="0.3">
      <c r="A10" s="1157" t="s">
        <v>9220</v>
      </c>
      <c r="B10" s="85"/>
      <c r="C10" s="42">
        <f>SUM(C8:C9)</f>
        <v>300</v>
      </c>
      <c r="D10" s="42">
        <f>SUM(D8:D9)</f>
        <v>300</v>
      </c>
      <c r="E10" s="233"/>
    </row>
    <row r="11" spans="1:5" s="1" customFormat="1" ht="17" thickBot="1" x14ac:dyDescent="0.3">
      <c r="A11" s="55"/>
      <c r="B11" s="53"/>
      <c r="C11" s="53"/>
      <c r="D11" s="53"/>
      <c r="E11" s="354"/>
    </row>
    <row r="12" spans="1:5" s="1" customFormat="1" ht="17" thickBot="1" x14ac:dyDescent="0.3">
      <c r="A12" s="1157" t="s">
        <v>9251</v>
      </c>
      <c r="B12" s="85"/>
      <c r="C12" s="42">
        <f>SUM(C10:C11)</f>
        <v>300</v>
      </c>
      <c r="D12" s="42">
        <f>SUM(D10:D11)</f>
        <v>300</v>
      </c>
      <c r="E12" s="233"/>
    </row>
    <row r="13" spans="1:5" s="1" customFormat="1" x14ac:dyDescent="0.25">
      <c r="A13" s="55"/>
      <c r="B13" s="53"/>
      <c r="C13" s="53"/>
      <c r="D13" s="53"/>
      <c r="E13" s="354"/>
    </row>
    <row r="14" spans="1:5" s="1" customFormat="1" x14ac:dyDescent="0.25">
      <c r="A14" s="12"/>
      <c r="B14" s="13"/>
      <c r="C14" s="13"/>
      <c r="D14" s="13"/>
      <c r="E14" s="43"/>
    </row>
    <row r="15" spans="1:5" s="1" customFormat="1" ht="17" thickBot="1" x14ac:dyDescent="0.3">
      <c r="A15" s="76"/>
      <c r="B15" s="14"/>
      <c r="C15" s="14"/>
      <c r="D15" s="14"/>
      <c r="E15" s="115"/>
    </row>
    <row r="16" spans="1:5" s="1" customFormat="1" ht="17" thickBot="1" x14ac:dyDescent="0.3">
      <c r="A16" s="418" t="s">
        <v>928</v>
      </c>
      <c r="B16" s="204"/>
      <c r="C16" s="204">
        <v>300</v>
      </c>
      <c r="D16" s="364">
        <v>300</v>
      </c>
      <c r="E16" s="233"/>
    </row>
  </sheetData>
  <pageMargins left="0.7" right="0.7" top="0.75" bottom="0.75" header="0.3" footer="0.3"/>
  <pageSetup orientation="portrait" r:id="rId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E26"/>
  <sheetViews>
    <sheetView workbookViewId="0">
      <selection activeCell="J10" sqref="J10"/>
    </sheetView>
  </sheetViews>
  <sheetFormatPr baseColWidth="10" defaultColWidth="9" defaultRowHeight="16" x14ac:dyDescent="0.25"/>
  <cols>
    <col min="1" max="1" width="11" style="137" customWidth="1"/>
    <col min="2" max="2" width="22" style="4" customWidth="1"/>
    <col min="3" max="3" width="10.33203125" style="4" customWidth="1"/>
    <col min="4" max="4" width="8.33203125" style="4" customWidth="1"/>
    <col min="5" max="16384" width="9" style="136"/>
  </cols>
  <sheetData>
    <row r="1" spans="1:5" s="48" customFormat="1" x14ac:dyDescent="0.25">
      <c r="A1" s="128" t="s">
        <v>23</v>
      </c>
    </row>
    <row r="2" spans="1:5" s="48" customFormat="1" x14ac:dyDescent="0.25">
      <c r="A2" s="128"/>
    </row>
    <row r="3" spans="1:5" s="48" customFormat="1" x14ac:dyDescent="0.25">
      <c r="A3" s="128" t="s">
        <v>3044</v>
      </c>
    </row>
    <row r="4" spans="1:5" s="129" customFormat="1" x14ac:dyDescent="0.25">
      <c r="A4" s="118" t="s">
        <v>8603</v>
      </c>
      <c r="B4" s="103"/>
      <c r="C4" s="103"/>
      <c r="D4" s="103"/>
    </row>
    <row r="5" spans="1:5" s="7" customFormat="1" ht="17" thickBot="1" x14ac:dyDescent="0.3">
      <c r="A5" s="131" t="s">
        <v>8604</v>
      </c>
      <c r="C5" s="7">
        <v>2500</v>
      </c>
    </row>
    <row r="6" spans="1:5" s="4" customFormat="1" ht="17" thickBot="1" x14ac:dyDescent="0.3">
      <c r="A6" s="132" t="s">
        <v>0</v>
      </c>
      <c r="B6" s="27" t="s">
        <v>1</v>
      </c>
      <c r="C6" s="133" t="s">
        <v>365</v>
      </c>
      <c r="D6" s="11"/>
    </row>
    <row r="7" spans="1:5" s="1" customFormat="1" ht="17" thickBot="1" x14ac:dyDescent="0.3">
      <c r="A7" s="76" t="s">
        <v>8598</v>
      </c>
      <c r="B7" s="14" t="s">
        <v>8605</v>
      </c>
      <c r="C7" s="22">
        <v>1000</v>
      </c>
      <c r="D7" s="370"/>
    </row>
    <row r="8" spans="1:5" s="1" customFormat="1" ht="17" thickBot="1" x14ac:dyDescent="0.3">
      <c r="A8" s="63" t="s">
        <v>8905</v>
      </c>
      <c r="B8" s="64"/>
      <c r="C8" s="34">
        <f>SUM(C7)</f>
        <v>1000</v>
      </c>
      <c r="D8" s="54"/>
      <c r="E8" s="1" t="s">
        <v>8667</v>
      </c>
    </row>
    <row r="9" spans="1:5" s="1" customFormat="1" ht="17" thickBot="1" x14ac:dyDescent="0.3">
      <c r="A9" s="55" t="s">
        <v>8955</v>
      </c>
      <c r="B9" s="53" t="s">
        <v>63</v>
      </c>
      <c r="C9" s="226">
        <v>-550</v>
      </c>
      <c r="D9" s="354"/>
      <c r="E9" s="1" t="s">
        <v>989</v>
      </c>
    </row>
    <row r="10" spans="1:5" s="1" customFormat="1" ht="17" thickBot="1" x14ac:dyDescent="0.3">
      <c r="A10" s="1720" t="s">
        <v>9219</v>
      </c>
      <c r="B10" s="1721"/>
      <c r="C10" s="1723">
        <f>SUM(C8:C9)</f>
        <v>450</v>
      </c>
      <c r="D10" s="1722"/>
    </row>
    <row r="11" spans="1:5" s="1" customFormat="1" ht="17" thickBot="1" x14ac:dyDescent="0.3">
      <c r="A11" s="55"/>
      <c r="B11" s="53"/>
      <c r="C11" s="53"/>
      <c r="D11" s="354"/>
    </row>
    <row r="12" spans="1:5" s="1" customFormat="1" ht="17" thickBot="1" x14ac:dyDescent="0.3">
      <c r="A12" s="1720" t="s">
        <v>9250</v>
      </c>
      <c r="B12" s="1721"/>
      <c r="C12" s="1723">
        <f>SUM(C10:C11)</f>
        <v>450</v>
      </c>
      <c r="D12" s="1722"/>
    </row>
    <row r="13" spans="1:5" s="1" customFormat="1" ht="17" thickBot="1" x14ac:dyDescent="0.3">
      <c r="A13" s="1181" t="s">
        <v>9257</v>
      </c>
      <c r="B13" s="53" t="s">
        <v>63</v>
      </c>
      <c r="C13" s="226">
        <v>-450</v>
      </c>
      <c r="D13" s="354"/>
      <c r="E13" s="1" t="s">
        <v>9268</v>
      </c>
    </row>
    <row r="14" spans="1:5" s="1" customFormat="1" ht="17" thickBot="1" x14ac:dyDescent="0.3">
      <c r="A14" s="1720" t="s">
        <v>9520</v>
      </c>
      <c r="B14" s="1721"/>
      <c r="C14" s="1723">
        <f>SUM(C12:C13)</f>
        <v>0</v>
      </c>
      <c r="D14" s="1722"/>
    </row>
    <row r="15" spans="1:5" s="1" customFormat="1" x14ac:dyDescent="0.25">
      <c r="A15" s="1181"/>
      <c r="B15" s="53"/>
      <c r="C15" s="53"/>
      <c r="D15" s="354"/>
    </row>
    <row r="16" spans="1:5" s="1" customFormat="1" x14ac:dyDescent="0.25">
      <c r="A16" s="12"/>
      <c r="B16" s="13"/>
      <c r="C16" s="13"/>
      <c r="D16" s="43"/>
    </row>
    <row r="17" spans="1:4" s="1" customFormat="1" ht="17" thickBot="1" x14ac:dyDescent="0.3">
      <c r="A17" s="76"/>
      <c r="B17" s="14"/>
      <c r="C17" s="14"/>
      <c r="D17" s="115"/>
    </row>
    <row r="18" spans="1:4" s="1" customFormat="1" ht="17" thickBot="1" x14ac:dyDescent="0.3">
      <c r="A18" s="418" t="s">
        <v>928</v>
      </c>
      <c r="B18" s="204"/>
      <c r="C18" s="364">
        <v>1000</v>
      </c>
      <c r="D18" s="233"/>
    </row>
    <row r="20" spans="1:4" x14ac:dyDescent="0.25">
      <c r="A20" s="128" t="s">
        <v>8924</v>
      </c>
    </row>
    <row r="22" spans="1:4" x14ac:dyDescent="0.25">
      <c r="A22" s="285" t="s">
        <v>9272</v>
      </c>
      <c r="B22" s="260"/>
      <c r="C22" s="260"/>
      <c r="D22" s="260"/>
    </row>
    <row r="23" spans="1:4" x14ac:dyDescent="0.25">
      <c r="A23" s="285" t="s">
        <v>9273</v>
      </c>
      <c r="B23" s="260"/>
      <c r="C23" s="260"/>
      <c r="D23" s="260"/>
    </row>
    <row r="24" spans="1:4" x14ac:dyDescent="0.25">
      <c r="A24" s="285" t="s">
        <v>9274</v>
      </c>
      <c r="B24" s="260"/>
      <c r="C24" s="260"/>
      <c r="D24" s="260"/>
    </row>
    <row r="25" spans="1:4" x14ac:dyDescent="0.25">
      <c r="A25" s="285" t="s">
        <v>9278</v>
      </c>
      <c r="B25" s="260"/>
      <c r="C25" s="260"/>
      <c r="D25" s="260"/>
    </row>
    <row r="26" spans="1:4" x14ac:dyDescent="0.25">
      <c r="A26" s="128"/>
      <c r="B26" s="48"/>
      <c r="C26" s="48"/>
      <c r="D26" s="48"/>
    </row>
  </sheetData>
  <pageMargins left="0.7" right="0.7" top="0.75" bottom="0.75" header="0.3" footer="0.3"/>
  <pageSetup orientation="portrait" r:id="rId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F12"/>
  <sheetViews>
    <sheetView workbookViewId="0">
      <selection activeCell="F8" sqref="F8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3" width="25.5" style="4" customWidth="1"/>
    <col min="4" max="4" width="14" style="4" customWidth="1"/>
    <col min="5" max="5" width="8.33203125" style="4" customWidth="1"/>
    <col min="6" max="16384" width="9" style="136"/>
  </cols>
  <sheetData>
    <row r="1" spans="1:6" s="48" customFormat="1" ht="17.25" customHeight="1" x14ac:dyDescent="0.25">
      <c r="A1" s="128" t="s">
        <v>23</v>
      </c>
    </row>
    <row r="2" spans="1:6" s="48" customFormat="1" ht="17.25" customHeight="1" x14ac:dyDescent="0.25">
      <c r="A2" s="128"/>
    </row>
    <row r="3" spans="1:6" s="48" customFormat="1" ht="17.25" customHeight="1" x14ac:dyDescent="0.25">
      <c r="A3" s="128" t="s">
        <v>8076</v>
      </c>
    </row>
    <row r="4" spans="1:6" s="129" customFormat="1" ht="17.25" customHeight="1" x14ac:dyDescent="0.25">
      <c r="A4" s="118" t="s">
        <v>8562</v>
      </c>
      <c r="B4" s="103"/>
      <c r="C4" s="1014"/>
      <c r="D4" s="1014"/>
      <c r="E4" s="1015"/>
    </row>
    <row r="5" spans="1:6" s="1596" customFormat="1" ht="17.25" customHeight="1" thickBot="1" x14ac:dyDescent="0.3">
      <c r="A5" s="1595"/>
      <c r="C5" s="7"/>
      <c r="D5" s="7"/>
    </row>
    <row r="6" spans="1:6" s="4" customFormat="1" ht="17.25" customHeight="1" thickBot="1" x14ac:dyDescent="0.3">
      <c r="A6" s="132" t="s">
        <v>0</v>
      </c>
      <c r="B6" s="27" t="s">
        <v>1</v>
      </c>
      <c r="C6" s="32" t="s">
        <v>8563</v>
      </c>
      <c r="D6" s="32" t="s">
        <v>9415</v>
      </c>
      <c r="E6" s="11"/>
    </row>
    <row r="7" spans="1:6" s="49" customFormat="1" ht="17.25" customHeight="1" x14ac:dyDescent="0.25">
      <c r="A7" s="71" t="s">
        <v>8559</v>
      </c>
      <c r="B7" s="185" t="s">
        <v>8564</v>
      </c>
      <c r="C7" s="432">
        <v>60</v>
      </c>
      <c r="D7" s="432"/>
      <c r="E7" s="432"/>
      <c r="F7" s="49" t="s">
        <v>7793</v>
      </c>
    </row>
    <row r="8" spans="1:6" s="49" customFormat="1" ht="17.25" customHeight="1" x14ac:dyDescent="0.25">
      <c r="A8" s="1726" t="s">
        <v>9402</v>
      </c>
      <c r="B8" s="1166" t="s">
        <v>9414</v>
      </c>
      <c r="C8" s="432"/>
      <c r="D8" s="432">
        <v>500</v>
      </c>
      <c r="E8" s="432"/>
      <c r="F8" s="49" t="s">
        <v>7793</v>
      </c>
    </row>
    <row r="9" spans="1:6" s="1" customFormat="1" ht="17.25" customHeight="1" x14ac:dyDescent="0.25">
      <c r="A9" s="84"/>
      <c r="B9" s="13"/>
      <c r="C9" s="14"/>
      <c r="D9" s="14"/>
      <c r="E9" s="115"/>
    </row>
    <row r="10" spans="1:6" s="1" customFormat="1" ht="17.25" customHeight="1" x14ac:dyDescent="0.25">
      <c r="A10" s="84"/>
      <c r="B10" s="13"/>
      <c r="C10" s="14"/>
      <c r="D10" s="14"/>
      <c r="E10" s="115"/>
    </row>
    <row r="11" spans="1:6" s="49" customFormat="1" ht="17.25" customHeight="1" x14ac:dyDescent="0.25">
      <c r="A11" s="699"/>
      <c r="B11" s="185"/>
      <c r="C11" s="44"/>
      <c r="D11" s="44"/>
      <c r="E11" s="185"/>
    </row>
    <row r="12" spans="1:6" s="49" customFormat="1" ht="17.25" customHeight="1" x14ac:dyDescent="0.25">
      <c r="A12" s="431"/>
      <c r="B12" s="432"/>
      <c r="C12" s="246"/>
      <c r="D12" s="246"/>
      <c r="E12" s="432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M53"/>
  <sheetViews>
    <sheetView topLeftCell="A34" workbookViewId="0">
      <selection activeCell="E45" sqref="E45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3" width="9.33203125" style="4" customWidth="1"/>
    <col min="4" max="4" width="10.83203125" style="4" customWidth="1"/>
    <col min="5" max="5" width="10.33203125" style="4" customWidth="1"/>
    <col min="6" max="12" width="10.1640625" style="4" customWidth="1"/>
    <col min="13" max="13" width="8.33203125" style="4" customWidth="1"/>
    <col min="14" max="16384" width="9" style="136"/>
  </cols>
  <sheetData>
    <row r="1" spans="1:13" s="48" customFormat="1" ht="17.25" customHeight="1" x14ac:dyDescent="0.25">
      <c r="A1" s="128" t="s">
        <v>23</v>
      </c>
    </row>
    <row r="2" spans="1:13" s="48" customFormat="1" ht="17.25" customHeight="1" x14ac:dyDescent="0.25">
      <c r="A2" s="128"/>
    </row>
    <row r="3" spans="1:13" s="48" customFormat="1" ht="17.25" customHeight="1" x14ac:dyDescent="0.25">
      <c r="A3" s="128" t="s">
        <v>3024</v>
      </c>
    </row>
    <row r="4" spans="1:13" s="129" customFormat="1" ht="17.25" customHeight="1" x14ac:dyDescent="0.25">
      <c r="A4" s="118" t="s">
        <v>7235</v>
      </c>
      <c r="B4" s="103"/>
      <c r="C4" s="1014"/>
      <c r="D4" s="1014"/>
      <c r="E4" s="1014"/>
      <c r="F4" s="1014"/>
      <c r="G4" s="1014"/>
      <c r="H4" s="1014"/>
      <c r="I4" s="1014"/>
      <c r="J4" s="1014"/>
      <c r="K4" s="1014"/>
      <c r="L4" s="1014"/>
      <c r="M4" s="1015"/>
    </row>
    <row r="5" spans="1:13" s="1596" customFormat="1" ht="17.25" customHeight="1" thickBot="1" x14ac:dyDescent="0.3">
      <c r="A5" s="1595"/>
      <c r="C5" s="7">
        <v>40000</v>
      </c>
      <c r="D5" s="7">
        <v>5500</v>
      </c>
      <c r="E5" s="7">
        <v>2700</v>
      </c>
      <c r="F5" s="7">
        <v>15000</v>
      </c>
      <c r="G5" s="7">
        <v>5500</v>
      </c>
      <c r="H5" s="7">
        <v>4500</v>
      </c>
      <c r="I5" s="7">
        <v>22500</v>
      </c>
      <c r="J5" s="7"/>
      <c r="K5" s="7"/>
      <c r="L5" s="7"/>
    </row>
    <row r="6" spans="1:13" s="4" customFormat="1" ht="17.25" customHeight="1" thickBot="1" x14ac:dyDescent="0.3">
      <c r="A6" s="132" t="s">
        <v>0</v>
      </c>
      <c r="B6" s="27" t="s">
        <v>1</v>
      </c>
      <c r="C6" s="32" t="s">
        <v>28</v>
      </c>
      <c r="D6" s="32" t="s">
        <v>3</v>
      </c>
      <c r="E6" s="32" t="s">
        <v>31</v>
      </c>
      <c r="F6" s="32" t="s">
        <v>30</v>
      </c>
      <c r="G6" s="32" t="s">
        <v>32</v>
      </c>
      <c r="H6" s="32" t="s">
        <v>27</v>
      </c>
      <c r="I6" s="32" t="s">
        <v>10</v>
      </c>
      <c r="J6" s="32" t="s">
        <v>365</v>
      </c>
      <c r="K6" s="32" t="s">
        <v>4</v>
      </c>
      <c r="L6" s="32" t="s">
        <v>18</v>
      </c>
      <c r="M6" s="11"/>
    </row>
    <row r="7" spans="1:13" s="1" customFormat="1" ht="17.25" customHeight="1" x14ac:dyDescent="0.25">
      <c r="A7" s="809" t="s">
        <v>7222</v>
      </c>
      <c r="B7" s="14" t="s">
        <v>7236</v>
      </c>
      <c r="C7" s="14">
        <v>4</v>
      </c>
      <c r="D7" s="14">
        <v>10</v>
      </c>
      <c r="E7" s="14"/>
      <c r="F7" s="14"/>
      <c r="G7" s="14"/>
      <c r="H7" s="14"/>
      <c r="I7" s="14"/>
      <c r="J7" s="14"/>
      <c r="K7" s="14"/>
      <c r="L7" s="14"/>
      <c r="M7" s="115"/>
    </row>
    <row r="8" spans="1:13" s="1" customFormat="1" ht="17.25" customHeight="1" thickBot="1" x14ac:dyDescent="0.3">
      <c r="A8" s="28" t="s">
        <v>7265</v>
      </c>
      <c r="B8" s="14" t="s">
        <v>7268</v>
      </c>
      <c r="C8" s="14"/>
      <c r="D8" s="14"/>
      <c r="E8" s="14">
        <v>50</v>
      </c>
      <c r="F8" s="14">
        <v>20</v>
      </c>
      <c r="G8" s="14"/>
      <c r="H8" s="14"/>
      <c r="I8" s="14"/>
      <c r="J8" s="14"/>
      <c r="K8" s="14"/>
      <c r="L8" s="14"/>
      <c r="M8" s="115"/>
    </row>
    <row r="9" spans="1:13" s="1" customFormat="1" ht="17.25" customHeight="1" thickBot="1" x14ac:dyDescent="0.3">
      <c r="A9" s="33" t="s">
        <v>7363</v>
      </c>
      <c r="B9" s="54"/>
      <c r="C9" s="34">
        <f>SUM(C7:C8)</f>
        <v>4</v>
      </c>
      <c r="D9" s="34">
        <f t="shared" ref="D9:F9" si="0">SUM(D7:D8)</f>
        <v>10</v>
      </c>
      <c r="E9" s="34">
        <f t="shared" si="0"/>
        <v>50</v>
      </c>
      <c r="F9" s="34">
        <f t="shared" si="0"/>
        <v>20</v>
      </c>
      <c r="G9" s="34"/>
      <c r="H9" s="34"/>
      <c r="I9" s="34"/>
      <c r="J9" s="34"/>
      <c r="K9" s="34"/>
      <c r="L9" s="34"/>
      <c r="M9" s="34"/>
    </row>
    <row r="10" spans="1:13" s="1" customFormat="1" ht="17.25" customHeight="1" x14ac:dyDescent="0.25">
      <c r="A10" s="55">
        <v>45025</v>
      </c>
      <c r="B10" s="22" t="s">
        <v>7</v>
      </c>
      <c r="C10" s="370"/>
      <c r="D10" s="370"/>
      <c r="E10" s="370"/>
      <c r="F10" s="370"/>
      <c r="G10" s="22">
        <v>599</v>
      </c>
      <c r="H10" s="370">
        <v>204</v>
      </c>
      <c r="I10" s="370"/>
      <c r="J10" s="370"/>
      <c r="K10" s="370"/>
      <c r="L10" s="370"/>
      <c r="M10" s="370"/>
    </row>
    <row r="11" spans="1:13" s="1" customFormat="1" ht="17.25" customHeight="1" x14ac:dyDescent="0.25">
      <c r="A11" s="55">
        <v>45116</v>
      </c>
      <c r="B11" s="75" t="s">
        <v>7373</v>
      </c>
      <c r="C11" s="115"/>
      <c r="D11" s="115"/>
      <c r="E11" s="115"/>
      <c r="F11" s="115"/>
      <c r="G11" s="115"/>
      <c r="H11" s="115"/>
      <c r="I11" s="14">
        <v>15</v>
      </c>
      <c r="J11" s="14"/>
      <c r="K11" s="14"/>
      <c r="L11" s="14"/>
      <c r="M11" s="115"/>
    </row>
    <row r="12" spans="1:13" s="1" customFormat="1" ht="17.25" customHeight="1" x14ac:dyDescent="0.25">
      <c r="A12" s="12">
        <v>45269</v>
      </c>
      <c r="B12" s="75" t="s">
        <v>7394</v>
      </c>
      <c r="C12" s="14"/>
      <c r="D12" s="14"/>
      <c r="E12" s="14"/>
      <c r="F12" s="14"/>
      <c r="G12" s="14">
        <v>200</v>
      </c>
      <c r="H12" s="14"/>
      <c r="I12" s="14"/>
      <c r="J12" s="14"/>
      <c r="K12" s="14"/>
      <c r="L12" s="14"/>
      <c r="M12" s="115"/>
    </row>
    <row r="13" spans="1:13" s="1" customFormat="1" ht="17.25" customHeight="1" thickBot="1" x14ac:dyDescent="0.3">
      <c r="A13" s="12" t="s">
        <v>7476</v>
      </c>
      <c r="B13" s="13" t="s">
        <v>7480</v>
      </c>
      <c r="C13" s="14">
        <v>10</v>
      </c>
      <c r="D13" s="14"/>
      <c r="E13" s="14"/>
      <c r="F13" s="14"/>
      <c r="G13" s="14"/>
      <c r="H13" s="14"/>
      <c r="I13" s="14">
        <v>10</v>
      </c>
      <c r="J13" s="14"/>
      <c r="K13" s="14"/>
      <c r="L13" s="14"/>
      <c r="M13" s="115"/>
    </row>
    <row r="14" spans="1:13" s="6" customFormat="1" ht="17.25" customHeight="1" thickBot="1" x14ac:dyDescent="0.3">
      <c r="A14" s="33" t="s">
        <v>7418</v>
      </c>
      <c r="B14" s="54"/>
      <c r="C14" s="34">
        <f>SUM(C9:C13)</f>
        <v>14</v>
      </c>
      <c r="D14" s="34">
        <f t="shared" ref="D14:I14" si="1">SUM(D9:D13)</f>
        <v>10</v>
      </c>
      <c r="E14" s="34">
        <f t="shared" si="1"/>
        <v>50</v>
      </c>
      <c r="F14" s="34">
        <f t="shared" si="1"/>
        <v>20</v>
      </c>
      <c r="G14" s="34">
        <f t="shared" si="1"/>
        <v>799</v>
      </c>
      <c r="H14" s="34">
        <f t="shared" si="1"/>
        <v>204</v>
      </c>
      <c r="I14" s="34">
        <f t="shared" si="1"/>
        <v>25</v>
      </c>
      <c r="J14" s="34"/>
      <c r="K14" s="34"/>
      <c r="L14" s="34"/>
      <c r="M14" s="34"/>
    </row>
    <row r="15" spans="1:13" s="1" customFormat="1" ht="17.25" customHeight="1" thickBot="1" x14ac:dyDescent="0.3">
      <c r="A15" s="99"/>
      <c r="B15" s="168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15"/>
    </row>
    <row r="16" spans="1:13" s="6" customFormat="1" ht="17.25" customHeight="1" thickBot="1" x14ac:dyDescent="0.3">
      <c r="A16" s="33" t="s">
        <v>7845</v>
      </c>
      <c r="B16" s="54"/>
      <c r="C16" s="34">
        <f>SUM(C14:C15)</f>
        <v>14</v>
      </c>
      <c r="D16" s="34">
        <f t="shared" ref="D16:I16" si="2">SUM(D14:D15)</f>
        <v>10</v>
      </c>
      <c r="E16" s="34">
        <f t="shared" si="2"/>
        <v>50</v>
      </c>
      <c r="F16" s="34">
        <f t="shared" si="2"/>
        <v>20</v>
      </c>
      <c r="G16" s="34">
        <f t="shared" si="2"/>
        <v>799</v>
      </c>
      <c r="H16" s="34">
        <f t="shared" si="2"/>
        <v>204</v>
      </c>
      <c r="I16" s="34">
        <f t="shared" si="2"/>
        <v>25</v>
      </c>
      <c r="J16" s="34"/>
      <c r="K16" s="34"/>
      <c r="L16" s="34"/>
      <c r="M16" s="34"/>
    </row>
    <row r="17" spans="1:13" s="1" customFormat="1" ht="17.25" customHeight="1" thickBot="1" x14ac:dyDescent="0.3">
      <c r="A17" s="12">
        <v>44968</v>
      </c>
      <c r="B17" s="53" t="s">
        <v>7825</v>
      </c>
      <c r="C17" s="14"/>
      <c r="D17" s="14"/>
      <c r="E17" s="14"/>
      <c r="F17" s="14"/>
      <c r="G17" s="14"/>
      <c r="H17" s="14"/>
      <c r="I17" s="14">
        <v>15</v>
      </c>
      <c r="J17" s="14"/>
      <c r="K17" s="14"/>
      <c r="L17" s="14"/>
      <c r="M17" s="115"/>
    </row>
    <row r="18" spans="1:13" s="6" customFormat="1" ht="17.25" customHeight="1" thickBot="1" x14ac:dyDescent="0.3">
      <c r="A18" s="33" t="s">
        <v>8111</v>
      </c>
      <c r="B18" s="54"/>
      <c r="C18" s="34">
        <f t="shared" ref="C18:I18" si="3">SUM(C16:C17)</f>
        <v>14</v>
      </c>
      <c r="D18" s="34">
        <f t="shared" si="3"/>
        <v>10</v>
      </c>
      <c r="E18" s="34">
        <f t="shared" si="3"/>
        <v>50</v>
      </c>
      <c r="F18" s="34">
        <f t="shared" si="3"/>
        <v>20</v>
      </c>
      <c r="G18" s="34">
        <f t="shared" si="3"/>
        <v>799</v>
      </c>
      <c r="H18" s="34">
        <f t="shared" si="3"/>
        <v>204</v>
      </c>
      <c r="I18" s="34">
        <f t="shared" si="3"/>
        <v>40</v>
      </c>
      <c r="J18" s="34"/>
      <c r="K18" s="34"/>
      <c r="L18" s="34"/>
      <c r="M18" s="34"/>
    </row>
    <row r="19" spans="1:13" s="1" customFormat="1" ht="17.25" customHeight="1" x14ac:dyDescent="0.25">
      <c r="A19" s="55" t="s">
        <v>8205</v>
      </c>
      <c r="B19" s="53" t="s">
        <v>8213</v>
      </c>
      <c r="C19" s="14"/>
      <c r="D19" s="14"/>
      <c r="E19" s="14"/>
      <c r="F19" s="14"/>
      <c r="G19" s="14"/>
      <c r="H19" s="14"/>
      <c r="I19" s="14"/>
      <c r="J19" s="14">
        <v>100</v>
      </c>
      <c r="K19" s="14">
        <v>50</v>
      </c>
      <c r="L19" s="14"/>
      <c r="M19" s="115"/>
    </row>
    <row r="20" spans="1:13" s="1" customFormat="1" ht="17.25" customHeight="1" x14ac:dyDescent="0.25">
      <c r="A20" s="12" t="s">
        <v>8248</v>
      </c>
      <c r="B20" s="38" t="s">
        <v>8253</v>
      </c>
      <c r="C20" s="14"/>
      <c r="D20" s="14"/>
      <c r="E20" s="14"/>
      <c r="F20" s="14"/>
      <c r="G20" s="14"/>
      <c r="H20" s="14"/>
      <c r="I20" s="14"/>
      <c r="J20" s="14">
        <v>100</v>
      </c>
      <c r="K20" s="14">
        <v>200</v>
      </c>
      <c r="L20" s="14">
        <v>100</v>
      </c>
      <c r="M20" s="115"/>
    </row>
    <row r="21" spans="1:13" s="1" customFormat="1" ht="17.25" customHeight="1" thickBot="1" x14ac:dyDescent="0.3">
      <c r="A21" s="53" t="s">
        <v>8267</v>
      </c>
      <c r="B21" s="13" t="s">
        <v>63</v>
      </c>
      <c r="C21" s="14"/>
      <c r="D21" s="14"/>
      <c r="E21" s="14"/>
      <c r="F21" s="14"/>
      <c r="G21" s="14">
        <v>-598</v>
      </c>
      <c r="H21" s="14"/>
      <c r="I21" s="14"/>
      <c r="J21" s="14"/>
      <c r="K21" s="14"/>
      <c r="L21" s="14"/>
      <c r="M21" s="115"/>
    </row>
    <row r="22" spans="1:13" s="6" customFormat="1" ht="17.25" customHeight="1" thickBot="1" x14ac:dyDescent="0.3">
      <c r="A22" s="33" t="s">
        <v>8272</v>
      </c>
      <c r="B22" s="54"/>
      <c r="C22" s="34">
        <f>SUM(C18:C21)</f>
        <v>14</v>
      </c>
      <c r="D22" s="34">
        <f t="shared" ref="D22:L22" si="4">SUM(D18:D21)</f>
        <v>10</v>
      </c>
      <c r="E22" s="34">
        <f>SUM(E18:E21)</f>
        <v>50</v>
      </c>
      <c r="F22" s="34">
        <f t="shared" si="4"/>
        <v>20</v>
      </c>
      <c r="G22" s="34">
        <f>SUM(G18:G21)</f>
        <v>201</v>
      </c>
      <c r="H22" s="34">
        <f t="shared" si="4"/>
        <v>204</v>
      </c>
      <c r="I22" s="34">
        <f t="shared" si="4"/>
        <v>40</v>
      </c>
      <c r="J22" s="34">
        <f>SUM(J18:J21)</f>
        <v>200</v>
      </c>
      <c r="K22" s="34">
        <f t="shared" si="4"/>
        <v>250</v>
      </c>
      <c r="L22" s="34">
        <f t="shared" si="4"/>
        <v>100</v>
      </c>
      <c r="M22" s="34"/>
    </row>
    <row r="23" spans="1:13" s="1" customFormat="1" ht="18" customHeight="1" thickBot="1" x14ac:dyDescent="0.3">
      <c r="A23" s="38" t="s">
        <v>8293</v>
      </c>
      <c r="B23" s="13" t="s">
        <v>8386</v>
      </c>
      <c r="C23" s="14"/>
      <c r="D23" s="14"/>
      <c r="E23" s="14"/>
      <c r="F23" s="14">
        <v>100</v>
      </c>
      <c r="G23" s="14"/>
      <c r="H23" s="14"/>
      <c r="I23" s="14"/>
      <c r="J23" s="14"/>
      <c r="K23" s="14"/>
      <c r="L23" s="14"/>
      <c r="M23" s="115"/>
    </row>
    <row r="24" spans="1:13" s="6" customFormat="1" ht="17.25" customHeight="1" thickBot="1" x14ac:dyDescent="0.3">
      <c r="A24" s="33" t="s">
        <v>8436</v>
      </c>
      <c r="B24" s="54"/>
      <c r="C24" s="34">
        <f>SUM(C22:C23)</f>
        <v>14</v>
      </c>
      <c r="D24" s="34">
        <f t="shared" ref="D24:J24" si="5">SUM(D22:D23)</f>
        <v>10</v>
      </c>
      <c r="E24" s="34">
        <f t="shared" si="5"/>
        <v>50</v>
      </c>
      <c r="F24" s="34">
        <f t="shared" si="5"/>
        <v>120</v>
      </c>
      <c r="G24" s="34">
        <f t="shared" si="5"/>
        <v>201</v>
      </c>
      <c r="H24" s="34">
        <f t="shared" si="5"/>
        <v>204</v>
      </c>
      <c r="I24" s="34">
        <f t="shared" si="5"/>
        <v>40</v>
      </c>
      <c r="J24" s="34">
        <f t="shared" si="5"/>
        <v>200</v>
      </c>
      <c r="K24" s="34">
        <f>SUM(K22:K23)</f>
        <v>250</v>
      </c>
      <c r="L24" s="34">
        <f>SUM(L22:L23)</f>
        <v>100</v>
      </c>
      <c r="M24" s="34"/>
    </row>
    <row r="25" spans="1:13" s="1" customFormat="1" ht="17.25" customHeight="1" x14ac:dyDescent="0.25">
      <c r="A25" s="55" t="s">
        <v>8578</v>
      </c>
      <c r="B25" s="53" t="s">
        <v>8579</v>
      </c>
      <c r="C25" s="14"/>
      <c r="D25" s="14">
        <v>200</v>
      </c>
      <c r="E25" s="14"/>
      <c r="F25" s="14"/>
      <c r="G25" s="14"/>
      <c r="H25" s="14"/>
      <c r="I25" s="14">
        <v>150</v>
      </c>
      <c r="J25" s="14"/>
      <c r="K25" s="14"/>
      <c r="L25" s="14"/>
      <c r="M25" s="115"/>
    </row>
    <row r="26" spans="1:13" s="1" customFormat="1" ht="17.25" customHeight="1" x14ac:dyDescent="0.25">
      <c r="A26" s="38" t="s">
        <v>8620</v>
      </c>
      <c r="B26" s="53" t="s">
        <v>8621</v>
      </c>
      <c r="C26" s="14"/>
      <c r="D26" s="14"/>
      <c r="E26" s="14"/>
      <c r="F26" s="14"/>
      <c r="G26" s="14"/>
      <c r="H26" s="14"/>
      <c r="I26" s="14"/>
      <c r="J26" s="14"/>
      <c r="K26" s="14">
        <v>200</v>
      </c>
      <c r="L26" s="14"/>
      <c r="M26" s="115"/>
    </row>
    <row r="27" spans="1:13" s="1" customFormat="1" ht="17.25" customHeight="1" x14ac:dyDescent="0.25">
      <c r="A27" s="55" t="s">
        <v>8627</v>
      </c>
      <c r="B27" s="53" t="s">
        <v>8629</v>
      </c>
      <c r="C27" s="115"/>
      <c r="D27" s="14">
        <v>100</v>
      </c>
      <c r="E27" s="115"/>
      <c r="F27" s="115"/>
      <c r="G27" s="115"/>
      <c r="H27" s="115"/>
      <c r="I27" s="115"/>
      <c r="J27" s="115"/>
      <c r="K27" s="115"/>
      <c r="L27" s="115"/>
      <c r="M27" s="115"/>
    </row>
    <row r="28" spans="1:13" s="1" customFormat="1" ht="17.25" customHeight="1" x14ac:dyDescent="0.25">
      <c r="A28" s="55" t="s">
        <v>8649</v>
      </c>
      <c r="B28" s="38" t="s">
        <v>8652</v>
      </c>
      <c r="C28" s="14"/>
      <c r="D28" s="14"/>
      <c r="E28" s="14">
        <v>200</v>
      </c>
      <c r="F28" s="14"/>
      <c r="G28" s="14"/>
      <c r="H28" s="14"/>
      <c r="I28" s="14">
        <v>50</v>
      </c>
      <c r="J28" s="14"/>
      <c r="K28" s="14"/>
      <c r="L28" s="14"/>
      <c r="M28" s="115"/>
    </row>
    <row r="29" spans="1:13" s="1" customFormat="1" ht="17.25" customHeight="1" thickBot="1" x14ac:dyDescent="0.3">
      <c r="A29" s="55" t="s">
        <v>8654</v>
      </c>
      <c r="B29" s="53" t="s">
        <v>8657</v>
      </c>
      <c r="C29" s="14"/>
      <c r="D29" s="14"/>
      <c r="E29" s="14"/>
      <c r="F29" s="14"/>
      <c r="G29" s="14"/>
      <c r="H29" s="14"/>
      <c r="I29" s="14"/>
      <c r="J29" s="14"/>
      <c r="K29" s="14">
        <v>200</v>
      </c>
      <c r="L29" s="14"/>
      <c r="M29" s="115"/>
    </row>
    <row r="30" spans="1:13" s="6" customFormat="1" ht="17.25" customHeight="1" thickBot="1" x14ac:dyDescent="0.3">
      <c r="A30" s="33" t="s">
        <v>8696</v>
      </c>
      <c r="B30" s="54"/>
      <c r="C30" s="34">
        <f>SUM(C24:C29)</f>
        <v>14</v>
      </c>
      <c r="D30" s="34">
        <f t="shared" ref="D30:M30" si="6">SUM(D24:D29)</f>
        <v>310</v>
      </c>
      <c r="E30" s="34">
        <f t="shared" si="6"/>
        <v>250</v>
      </c>
      <c r="F30" s="34">
        <f t="shared" si="6"/>
        <v>120</v>
      </c>
      <c r="G30" s="34">
        <f t="shared" si="6"/>
        <v>201</v>
      </c>
      <c r="H30" s="34">
        <f t="shared" si="6"/>
        <v>204</v>
      </c>
      <c r="I30" s="34">
        <f t="shared" si="6"/>
        <v>240</v>
      </c>
      <c r="J30" s="34">
        <f t="shared" si="6"/>
        <v>200</v>
      </c>
      <c r="K30" s="34">
        <f t="shared" si="6"/>
        <v>650</v>
      </c>
      <c r="L30" s="34">
        <f>SUM(L24:L29)</f>
        <v>100</v>
      </c>
      <c r="M30" s="34">
        <f t="shared" si="6"/>
        <v>0</v>
      </c>
    </row>
    <row r="31" spans="1:13" s="1" customFormat="1" ht="17.25" customHeight="1" x14ac:dyDescent="0.25">
      <c r="A31" s="76">
        <v>44929</v>
      </c>
      <c r="B31" s="77" t="s">
        <v>8674</v>
      </c>
      <c r="C31" s="14"/>
      <c r="D31" s="14"/>
      <c r="E31" s="14"/>
      <c r="F31" s="14"/>
      <c r="G31" s="14"/>
      <c r="H31" s="14"/>
      <c r="I31" s="14"/>
      <c r="J31" s="14"/>
      <c r="K31" s="14">
        <v>200</v>
      </c>
      <c r="L31" s="14">
        <v>50</v>
      </c>
      <c r="M31" s="115"/>
    </row>
    <row r="32" spans="1:13" s="1" customFormat="1" ht="17.25" customHeight="1" x14ac:dyDescent="0.25">
      <c r="A32" s="12">
        <v>45538</v>
      </c>
      <c r="B32" s="38" t="s">
        <v>8707</v>
      </c>
      <c r="C32" s="115"/>
      <c r="D32" s="14">
        <v>50</v>
      </c>
      <c r="E32" s="115"/>
      <c r="F32" s="115"/>
      <c r="G32" s="115"/>
      <c r="H32" s="115"/>
      <c r="I32" s="14">
        <v>30</v>
      </c>
      <c r="J32" s="115"/>
      <c r="K32" s="14">
        <v>100</v>
      </c>
      <c r="L32" s="115"/>
      <c r="M32" s="115"/>
    </row>
    <row r="33" spans="1:13" s="1" customFormat="1" ht="17.25" customHeight="1" x14ac:dyDescent="0.25">
      <c r="A33" s="35" t="s">
        <v>8715</v>
      </c>
      <c r="B33" s="13" t="s">
        <v>8717</v>
      </c>
      <c r="C33" s="14">
        <v>30</v>
      </c>
      <c r="D33" s="14">
        <v>50</v>
      </c>
      <c r="E33" s="14">
        <v>200</v>
      </c>
      <c r="F33" s="115"/>
      <c r="G33" s="115"/>
      <c r="H33" s="115"/>
      <c r="I33" s="14">
        <v>200</v>
      </c>
      <c r="J33" s="115"/>
      <c r="K33" s="14">
        <v>100</v>
      </c>
      <c r="L33" s="115"/>
      <c r="M33" s="115"/>
    </row>
    <row r="34" spans="1:13" s="1" customFormat="1" ht="17.25" customHeight="1" x14ac:dyDescent="0.25">
      <c r="A34" s="36" t="s">
        <v>8748</v>
      </c>
      <c r="B34" s="436" t="s">
        <v>8754</v>
      </c>
      <c r="C34" s="14">
        <v>20</v>
      </c>
      <c r="D34" s="115"/>
      <c r="E34" s="115"/>
      <c r="F34" s="115"/>
      <c r="G34" s="115"/>
      <c r="H34" s="115"/>
      <c r="I34" s="115"/>
      <c r="J34" s="115"/>
      <c r="K34" s="14">
        <v>300</v>
      </c>
      <c r="L34" s="115"/>
      <c r="M34" s="115"/>
    </row>
    <row r="35" spans="1:13" s="1" customFormat="1" ht="17.25" customHeight="1" thickBot="1" x14ac:dyDescent="0.3">
      <c r="A35" s="36" t="s">
        <v>8794</v>
      </c>
      <c r="B35" s="436" t="s">
        <v>8795</v>
      </c>
      <c r="C35" s="14">
        <v>25</v>
      </c>
      <c r="D35" s="115"/>
      <c r="E35" s="115"/>
      <c r="F35" s="115"/>
      <c r="G35" s="115"/>
      <c r="H35" s="115"/>
      <c r="I35" s="115"/>
      <c r="J35" s="115"/>
      <c r="K35" s="14"/>
      <c r="L35" s="115"/>
      <c r="M35" s="115"/>
    </row>
    <row r="36" spans="1:13" s="6" customFormat="1" ht="17.25" customHeight="1" thickBot="1" x14ac:dyDescent="0.3">
      <c r="A36" s="33" t="s">
        <v>8854</v>
      </c>
      <c r="B36" s="54"/>
      <c r="C36" s="34">
        <f>SUM(C30:C35)</f>
        <v>89</v>
      </c>
      <c r="D36" s="34">
        <f>SUM(D30:D35)</f>
        <v>410</v>
      </c>
      <c r="E36" s="34">
        <f>SUM(E30:E35)</f>
        <v>450</v>
      </c>
      <c r="F36" s="34">
        <f t="shared" ref="F36:M36" si="7">SUM(F30:F35)</f>
        <v>120</v>
      </c>
      <c r="G36" s="34">
        <f t="shared" si="7"/>
        <v>201</v>
      </c>
      <c r="H36" s="34">
        <f t="shared" si="7"/>
        <v>204</v>
      </c>
      <c r="I36" s="34">
        <f t="shared" si="7"/>
        <v>470</v>
      </c>
      <c r="J36" s="34">
        <f t="shared" si="7"/>
        <v>200</v>
      </c>
      <c r="K36" s="34">
        <f t="shared" si="7"/>
        <v>1350</v>
      </c>
      <c r="L36" s="34">
        <f t="shared" si="7"/>
        <v>150</v>
      </c>
      <c r="M36" s="34">
        <f t="shared" si="7"/>
        <v>0</v>
      </c>
    </row>
    <row r="37" spans="1:13" s="1" customFormat="1" ht="17.25" customHeight="1" x14ac:dyDescent="0.25">
      <c r="A37" s="35">
        <v>45295</v>
      </c>
      <c r="B37" s="436" t="s">
        <v>8853</v>
      </c>
      <c r="C37" s="115"/>
      <c r="D37" s="14">
        <v>104</v>
      </c>
      <c r="E37" s="115"/>
      <c r="F37" s="115"/>
      <c r="G37" s="115"/>
      <c r="H37" s="115"/>
      <c r="I37" s="115"/>
      <c r="J37" s="115"/>
      <c r="K37" s="14">
        <v>200</v>
      </c>
      <c r="L37" s="115"/>
      <c r="M37" s="115"/>
    </row>
    <row r="38" spans="1:13" s="1" customFormat="1" ht="17.25" customHeight="1" thickBot="1" x14ac:dyDescent="0.3">
      <c r="A38" s="55" t="s">
        <v>8969</v>
      </c>
      <c r="B38" s="436" t="s">
        <v>8971</v>
      </c>
      <c r="C38" s="115"/>
      <c r="D38" s="115"/>
      <c r="E38" s="115"/>
      <c r="F38" s="115"/>
      <c r="G38" s="14">
        <v>44</v>
      </c>
      <c r="H38" s="115"/>
      <c r="I38" s="115"/>
      <c r="J38" s="115"/>
      <c r="K38" s="115"/>
      <c r="L38" s="115"/>
      <c r="M38" s="115"/>
    </row>
    <row r="39" spans="1:13" s="6" customFormat="1" ht="17.25" customHeight="1" thickBot="1" x14ac:dyDescent="0.3">
      <c r="A39" s="33" t="s">
        <v>8896</v>
      </c>
      <c r="B39" s="54"/>
      <c r="C39" s="34">
        <f>SUM(C36:C38)</f>
        <v>89</v>
      </c>
      <c r="D39" s="34">
        <f t="shared" ref="D39:M39" si="8">SUM(D36:D38)</f>
        <v>514</v>
      </c>
      <c r="E39" s="34">
        <f t="shared" si="8"/>
        <v>450</v>
      </c>
      <c r="F39" s="34">
        <f t="shared" si="8"/>
        <v>120</v>
      </c>
      <c r="G39" s="34">
        <f t="shared" si="8"/>
        <v>245</v>
      </c>
      <c r="H39" s="34">
        <f t="shared" si="8"/>
        <v>204</v>
      </c>
      <c r="I39" s="34">
        <f t="shared" si="8"/>
        <v>470</v>
      </c>
      <c r="J39" s="34">
        <f t="shared" si="8"/>
        <v>200</v>
      </c>
      <c r="K39" s="34">
        <f t="shared" si="8"/>
        <v>1550</v>
      </c>
      <c r="L39" s="34">
        <f>SUM(L36:L38)</f>
        <v>150</v>
      </c>
      <c r="M39" s="34">
        <f t="shared" si="8"/>
        <v>0</v>
      </c>
    </row>
    <row r="40" spans="1:13" s="1" customFormat="1" ht="17.25" customHeight="1" x14ac:dyDescent="0.25">
      <c r="A40" s="55">
        <v>45327</v>
      </c>
      <c r="B40" s="53" t="s">
        <v>9037</v>
      </c>
      <c r="C40" s="115"/>
      <c r="D40" s="14">
        <v>250</v>
      </c>
      <c r="E40" s="115"/>
      <c r="F40" s="115"/>
      <c r="G40" s="14">
        <v>100</v>
      </c>
      <c r="H40" s="115"/>
      <c r="I40" s="115"/>
      <c r="J40" s="115"/>
      <c r="K40" s="14">
        <v>260</v>
      </c>
      <c r="L40" s="115"/>
      <c r="M40" s="115"/>
    </row>
    <row r="41" spans="1:13" s="1" customFormat="1" ht="17.25" customHeight="1" thickBot="1" x14ac:dyDescent="0.3">
      <c r="A41" s="55" t="s">
        <v>9110</v>
      </c>
      <c r="B41" s="53" t="s">
        <v>9111</v>
      </c>
      <c r="C41" s="115"/>
      <c r="D41" s="14">
        <v>300</v>
      </c>
      <c r="E41" s="115"/>
      <c r="F41" s="115"/>
      <c r="G41" s="115"/>
      <c r="H41" s="14">
        <v>70</v>
      </c>
      <c r="I41" s="115"/>
      <c r="J41" s="115"/>
      <c r="K41" s="14">
        <v>600</v>
      </c>
      <c r="L41" s="115"/>
      <c r="M41" s="115"/>
    </row>
    <row r="42" spans="1:13" s="6" customFormat="1" ht="17.25" customHeight="1" thickBot="1" x14ac:dyDescent="0.3">
      <c r="A42" s="33" t="s">
        <v>9208</v>
      </c>
      <c r="B42" s="54"/>
      <c r="C42" s="34">
        <f>SUM(C39:C41)</f>
        <v>89</v>
      </c>
      <c r="D42" s="34">
        <f t="shared" ref="D42:M42" si="9">SUM(D39:D41)</f>
        <v>1064</v>
      </c>
      <c r="E42" s="34">
        <f t="shared" si="9"/>
        <v>450</v>
      </c>
      <c r="F42" s="34">
        <f t="shared" si="9"/>
        <v>120</v>
      </c>
      <c r="G42" s="34">
        <f t="shared" si="9"/>
        <v>345</v>
      </c>
      <c r="H42" s="34">
        <f t="shared" si="9"/>
        <v>274</v>
      </c>
      <c r="I42" s="34">
        <f t="shared" si="9"/>
        <v>470</v>
      </c>
      <c r="J42" s="34">
        <f t="shared" si="9"/>
        <v>200</v>
      </c>
      <c r="K42" s="34">
        <f t="shared" si="9"/>
        <v>2410</v>
      </c>
      <c r="L42" s="34">
        <f>SUM(L39:L41)</f>
        <v>150</v>
      </c>
      <c r="M42" s="34">
        <f t="shared" si="9"/>
        <v>0</v>
      </c>
    </row>
    <row r="43" spans="1:13" s="1" customFormat="1" ht="17.25" customHeight="1" x14ac:dyDescent="0.25">
      <c r="A43" s="55"/>
      <c r="B43" s="53"/>
      <c r="C43" s="115"/>
      <c r="D43" s="14"/>
      <c r="E43" s="115"/>
      <c r="F43" s="115"/>
      <c r="G43" s="115"/>
      <c r="H43" s="14"/>
      <c r="I43" s="115"/>
      <c r="J43" s="115"/>
      <c r="K43" s="14"/>
      <c r="L43" s="115"/>
      <c r="M43" s="115"/>
    </row>
    <row r="44" spans="1:13" s="1" customFormat="1" ht="17.25" customHeight="1" x14ac:dyDescent="0.25">
      <c r="A44" s="55"/>
      <c r="B44" s="53"/>
      <c r="C44" s="115"/>
      <c r="D44" s="14"/>
      <c r="E44" s="115"/>
      <c r="F44" s="115"/>
      <c r="G44" s="14"/>
      <c r="H44" s="115"/>
      <c r="I44" s="115"/>
      <c r="J44" s="115"/>
      <c r="K44" s="14"/>
      <c r="L44" s="115"/>
      <c r="M44" s="115"/>
    </row>
    <row r="45" spans="1:13" s="1" customFormat="1" ht="17.25" customHeight="1" x14ac:dyDescent="0.25">
      <c r="A45" s="55"/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15"/>
    </row>
    <row r="46" spans="1:13" s="49" customFormat="1" ht="17.25" customHeight="1" thickBot="1" x14ac:dyDescent="0.3">
      <c r="A46" s="699"/>
      <c r="B46" s="185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185"/>
    </row>
    <row r="47" spans="1:13" s="49" customFormat="1" ht="17.25" customHeight="1" thickBot="1" x14ac:dyDescent="0.3">
      <c r="A47" s="431"/>
      <c r="B47" s="432"/>
      <c r="C47" s="32" t="s">
        <v>28</v>
      </c>
      <c r="D47" s="32" t="s">
        <v>3</v>
      </c>
      <c r="E47" s="32" t="s">
        <v>31</v>
      </c>
      <c r="F47" s="32" t="s">
        <v>30</v>
      </c>
      <c r="G47" s="32" t="s">
        <v>32</v>
      </c>
      <c r="H47" s="32" t="s">
        <v>27</v>
      </c>
      <c r="I47" s="32" t="s">
        <v>10</v>
      </c>
      <c r="J47" s="32" t="s">
        <v>365</v>
      </c>
      <c r="K47" s="32" t="s">
        <v>4</v>
      </c>
      <c r="L47" s="32" t="s">
        <v>18</v>
      </c>
      <c r="M47" s="11"/>
    </row>
    <row r="48" spans="1:13" s="200" customFormat="1" ht="17.25" customHeight="1" x14ac:dyDescent="0.25">
      <c r="A48" s="12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</row>
    <row r="49" spans="1:13" x14ac:dyDescent="0.25">
      <c r="A49" s="128"/>
    </row>
    <row r="50" spans="1:13" x14ac:dyDescent="0.25">
      <c r="A50" s="1695" t="s">
        <v>8827</v>
      </c>
      <c r="B50" s="927"/>
      <c r="C50" s="927"/>
    </row>
    <row r="52" spans="1:13" s="200" customFormat="1" ht="17.25" customHeight="1" x14ac:dyDescent="0.25">
      <c r="A52" s="128" t="s">
        <v>7549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</row>
    <row r="53" spans="1:13" x14ac:dyDescent="0.25">
      <c r="A53" s="128" t="s">
        <v>7550</v>
      </c>
    </row>
  </sheetData>
  <pageMargins left="0.7" right="0.7" top="0.75" bottom="0.75" header="0.3" footer="0.3"/>
  <pageSetup orientation="portrait"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>
    <tabColor rgb="FFC00000"/>
  </sheetPr>
  <dimension ref="A1:F14"/>
  <sheetViews>
    <sheetView workbookViewId="0">
      <selection activeCell="A7" sqref="A7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3" width="9.33203125" style="4" customWidth="1"/>
    <col min="4" max="4" width="10.83203125" style="4" customWidth="1"/>
    <col min="5" max="5" width="10.33203125" style="4" customWidth="1"/>
    <col min="6" max="6" width="8.33203125" style="4" customWidth="1"/>
    <col min="7" max="16384" width="9" style="136"/>
  </cols>
  <sheetData>
    <row r="1" spans="1:6" s="48" customFormat="1" ht="17.25" customHeight="1" x14ac:dyDescent="0.25">
      <c r="A1" s="128" t="s">
        <v>23</v>
      </c>
    </row>
    <row r="2" spans="1:6" s="48" customFormat="1" ht="17.25" customHeight="1" x14ac:dyDescent="0.25">
      <c r="A2" s="128"/>
    </row>
    <row r="3" spans="1:6" s="48" customFormat="1" ht="17.25" customHeight="1" x14ac:dyDescent="0.25">
      <c r="A3" s="128" t="s">
        <v>3024</v>
      </c>
    </row>
    <row r="4" spans="1:6" s="129" customFormat="1" ht="17.25" customHeight="1" x14ac:dyDescent="0.25">
      <c r="A4" s="118" t="s">
        <v>7312</v>
      </c>
      <c r="B4" s="103"/>
      <c r="C4" s="1014"/>
      <c r="D4" s="1014"/>
      <c r="E4" s="1014"/>
      <c r="F4" s="1015"/>
    </row>
    <row r="5" spans="1:6" s="7" customFormat="1" ht="17.25" customHeight="1" thickBot="1" x14ac:dyDescent="0.3">
      <c r="A5" s="131"/>
    </row>
    <row r="6" spans="1:6" s="4" customFormat="1" ht="17.25" customHeight="1" thickBot="1" x14ac:dyDescent="0.3">
      <c r="A6" s="132" t="s">
        <v>0</v>
      </c>
      <c r="B6" s="27" t="s">
        <v>1</v>
      </c>
      <c r="C6" s="32" t="s">
        <v>27</v>
      </c>
      <c r="D6" s="32" t="s">
        <v>32</v>
      </c>
      <c r="E6" s="32" t="s">
        <v>3</v>
      </c>
      <c r="F6" s="11"/>
    </row>
    <row r="7" spans="1:6" s="1" customFormat="1" ht="17.25" customHeight="1" x14ac:dyDescent="0.25">
      <c r="A7" s="809" t="s">
        <v>7301</v>
      </c>
      <c r="B7" s="14" t="s">
        <v>6189</v>
      </c>
      <c r="C7" s="14">
        <v>10</v>
      </c>
      <c r="D7" s="14">
        <v>10</v>
      </c>
      <c r="E7" s="14">
        <v>30</v>
      </c>
      <c r="F7" s="115"/>
    </row>
    <row r="8" spans="1:6" s="1" customFormat="1" ht="17.25" customHeight="1" x14ac:dyDescent="0.25">
      <c r="A8" s="55"/>
      <c r="B8" s="14"/>
      <c r="C8" s="14"/>
      <c r="D8" s="14"/>
      <c r="E8" s="14"/>
      <c r="F8" s="115"/>
    </row>
    <row r="9" spans="1:6" s="1" customFormat="1" ht="17.25" customHeight="1" x14ac:dyDescent="0.25">
      <c r="A9" s="12"/>
      <c r="B9" s="14"/>
      <c r="C9" s="14"/>
      <c r="D9" s="14"/>
      <c r="E9" s="14"/>
      <c r="F9" s="115"/>
    </row>
    <row r="10" spans="1:6" s="1" customFormat="1" ht="17.25" customHeight="1" x14ac:dyDescent="0.25">
      <c r="A10" s="76"/>
      <c r="B10" s="14"/>
      <c r="C10" s="14"/>
      <c r="D10" s="14"/>
      <c r="E10" s="14"/>
      <c r="F10" s="115"/>
    </row>
    <row r="11" spans="1:6" s="49" customFormat="1" ht="17.25" customHeight="1" x14ac:dyDescent="0.25">
      <c r="A11" s="699"/>
      <c r="B11" s="185"/>
      <c r="C11" s="44"/>
      <c r="D11" s="44"/>
      <c r="E11" s="44"/>
      <c r="F11" s="185"/>
    </row>
    <row r="12" spans="1:6" s="49" customFormat="1" ht="17.25" customHeight="1" x14ac:dyDescent="0.25">
      <c r="A12" s="431"/>
      <c r="B12" s="432"/>
      <c r="C12" s="246"/>
      <c r="D12" s="246"/>
      <c r="E12" s="246"/>
      <c r="F12" s="432"/>
    </row>
    <row r="13" spans="1:6" s="200" customFormat="1" ht="17.25" customHeight="1" x14ac:dyDescent="0.25">
      <c r="A13" s="128"/>
      <c r="B13" s="48"/>
      <c r="C13" s="48"/>
      <c r="D13" s="48"/>
      <c r="E13" s="48"/>
      <c r="F13" s="48"/>
    </row>
    <row r="14" spans="1:6" x14ac:dyDescent="0.25">
      <c r="A14" s="128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>
    <tabColor rgb="FFC00000"/>
  </sheetPr>
  <dimension ref="A1:N42"/>
  <sheetViews>
    <sheetView topLeftCell="A25" workbookViewId="0">
      <selection activeCell="H37" sqref="H37"/>
    </sheetView>
  </sheetViews>
  <sheetFormatPr baseColWidth="10" defaultColWidth="9" defaultRowHeight="16" x14ac:dyDescent="0.25"/>
  <cols>
    <col min="1" max="1" width="11" style="137" customWidth="1"/>
    <col min="2" max="2" width="22.5" style="4" customWidth="1"/>
    <col min="3" max="3" width="9.6640625" style="4" customWidth="1"/>
    <col min="4" max="4" width="10.83203125" style="4" customWidth="1"/>
    <col min="5" max="6" width="10.5" style="4" customWidth="1"/>
    <col min="7" max="7" width="10.33203125" style="4" customWidth="1"/>
    <col min="8" max="8" width="10" style="4" customWidth="1"/>
    <col min="9" max="9" width="10.1640625" style="4" customWidth="1"/>
    <col min="10" max="10" width="10" style="4" customWidth="1"/>
    <col min="11" max="11" width="10.1640625" style="4" customWidth="1"/>
    <col min="12" max="12" width="8.33203125" style="4" customWidth="1"/>
    <col min="13" max="13" width="12.1640625" style="136" customWidth="1"/>
    <col min="14" max="16384" width="9" style="136"/>
  </cols>
  <sheetData>
    <row r="1" spans="1:13" s="48" customFormat="1" x14ac:dyDescent="0.25">
      <c r="A1" s="128" t="s">
        <v>23</v>
      </c>
    </row>
    <row r="2" spans="1:13" s="48" customFormat="1" x14ac:dyDescent="0.25">
      <c r="A2" s="128"/>
    </row>
    <row r="3" spans="1:13" s="48" customFormat="1" x14ac:dyDescent="0.25">
      <c r="A3" s="128" t="s">
        <v>4778</v>
      </c>
    </row>
    <row r="4" spans="1:13" s="129" customFormat="1" x14ac:dyDescent="0.25">
      <c r="A4" s="118" t="s">
        <v>4779</v>
      </c>
      <c r="B4" s="103"/>
      <c r="C4" s="1014"/>
      <c r="D4" s="1014"/>
      <c r="E4" s="1014"/>
      <c r="F4" s="1014"/>
      <c r="G4" s="1014"/>
      <c r="H4" s="1014"/>
      <c r="I4" s="1014"/>
      <c r="J4" s="1014"/>
      <c r="K4" s="1014"/>
      <c r="L4" s="1015"/>
    </row>
    <row r="5" spans="1:13" s="7" customFormat="1" ht="17" thickBot="1" x14ac:dyDescent="0.3">
      <c r="A5" s="131"/>
    </row>
    <row r="6" spans="1:13" s="4" customFormat="1" ht="17" thickBot="1" x14ac:dyDescent="0.3">
      <c r="A6" s="132" t="s">
        <v>0</v>
      </c>
      <c r="B6" s="27" t="s">
        <v>1</v>
      </c>
      <c r="C6" s="32" t="s">
        <v>10</v>
      </c>
      <c r="D6" s="32" t="s">
        <v>28</v>
      </c>
      <c r="E6" s="27" t="s">
        <v>26</v>
      </c>
      <c r="F6" s="32" t="s">
        <v>3</v>
      </c>
      <c r="G6" s="32" t="s">
        <v>27</v>
      </c>
      <c r="H6" s="32" t="s">
        <v>4</v>
      </c>
      <c r="I6" s="32" t="s">
        <v>29</v>
      </c>
      <c r="J6" s="32" t="s">
        <v>134</v>
      </c>
      <c r="K6" s="27" t="s">
        <v>31</v>
      </c>
      <c r="L6" s="11"/>
    </row>
    <row r="7" spans="1:13" s="1" customFormat="1" ht="17" thickBot="1" x14ac:dyDescent="0.3">
      <c r="A7" s="28" t="s">
        <v>4777</v>
      </c>
      <c r="B7" s="22" t="s">
        <v>4780</v>
      </c>
      <c r="C7" s="22">
        <v>48</v>
      </c>
      <c r="D7" s="22">
        <v>15</v>
      </c>
      <c r="E7" s="22">
        <v>72</v>
      </c>
      <c r="F7" s="22">
        <v>126</v>
      </c>
      <c r="G7" s="22">
        <v>48</v>
      </c>
      <c r="H7" s="22">
        <v>96</v>
      </c>
      <c r="I7" s="22">
        <v>30</v>
      </c>
      <c r="J7" s="22">
        <v>30</v>
      </c>
      <c r="K7" s="22">
        <v>36</v>
      </c>
      <c r="L7" s="370"/>
      <c r="M7" s="1" t="s">
        <v>4793</v>
      </c>
    </row>
    <row r="8" spans="1:13" s="2" customFormat="1" ht="17" thickBot="1" x14ac:dyDescent="0.3">
      <c r="A8" s="33" t="s">
        <v>4794</v>
      </c>
      <c r="B8" s="54"/>
      <c r="C8" s="34">
        <f>SUM(C7)</f>
        <v>48</v>
      </c>
      <c r="D8" s="34">
        <f t="shared" ref="D8:K8" si="0">SUM(D7)</f>
        <v>15</v>
      </c>
      <c r="E8" s="34">
        <f t="shared" si="0"/>
        <v>72</v>
      </c>
      <c r="F8" s="34">
        <f t="shared" si="0"/>
        <v>126</v>
      </c>
      <c r="G8" s="34">
        <f t="shared" si="0"/>
        <v>48</v>
      </c>
      <c r="H8" s="34">
        <f t="shared" si="0"/>
        <v>96</v>
      </c>
      <c r="I8" s="34">
        <f t="shared" si="0"/>
        <v>30</v>
      </c>
      <c r="J8" s="34">
        <f t="shared" si="0"/>
        <v>30</v>
      </c>
      <c r="K8" s="34">
        <f t="shared" si="0"/>
        <v>36</v>
      </c>
      <c r="L8" s="54"/>
    </row>
    <row r="9" spans="1:13" s="2" customFormat="1" ht="17" thickBot="1" x14ac:dyDescent="0.3">
      <c r="A9" s="55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</row>
    <row r="10" spans="1:13" s="8" customFormat="1" ht="17" thickBot="1" x14ac:dyDescent="0.3">
      <c r="A10" s="33" t="s">
        <v>4887</v>
      </c>
      <c r="B10" s="54"/>
      <c r="C10" s="34">
        <f>SUM(C8:C9)</f>
        <v>48</v>
      </c>
      <c r="D10" s="34">
        <f t="shared" ref="D10:K24" si="1">SUM(D8:D9)</f>
        <v>15</v>
      </c>
      <c r="E10" s="34">
        <f t="shared" si="1"/>
        <v>72</v>
      </c>
      <c r="F10" s="34">
        <f t="shared" si="1"/>
        <v>126</v>
      </c>
      <c r="G10" s="34">
        <f t="shared" si="1"/>
        <v>48</v>
      </c>
      <c r="H10" s="34">
        <f t="shared" si="1"/>
        <v>96</v>
      </c>
      <c r="I10" s="34">
        <f t="shared" si="1"/>
        <v>30</v>
      </c>
      <c r="J10" s="34">
        <f t="shared" si="1"/>
        <v>30</v>
      </c>
      <c r="K10" s="34">
        <f t="shared" si="1"/>
        <v>36</v>
      </c>
      <c r="L10" s="54"/>
    </row>
    <row r="11" spans="1:13" s="49" customFormat="1" ht="17" thickBot="1" x14ac:dyDescent="0.3">
      <c r="A11" s="699"/>
      <c r="B11" s="185"/>
      <c r="C11" s="44"/>
      <c r="D11" s="44"/>
      <c r="E11" s="44"/>
      <c r="F11" s="44"/>
      <c r="G11" s="44"/>
      <c r="H11" s="44"/>
      <c r="I11" s="44"/>
      <c r="J11" s="44"/>
      <c r="K11" s="44"/>
      <c r="L11" s="185"/>
    </row>
    <row r="12" spans="1:13" s="8" customFormat="1" ht="17" thickBot="1" x14ac:dyDescent="0.3">
      <c r="A12" s="33" t="s">
        <v>5144</v>
      </c>
      <c r="B12" s="54"/>
      <c r="C12" s="34">
        <f>SUM(C10:C11)</f>
        <v>48</v>
      </c>
      <c r="D12" s="34">
        <f>SUM(D10:D11)</f>
        <v>15</v>
      </c>
      <c r="E12" s="34">
        <f>SUM(E10:E11)</f>
        <v>72</v>
      </c>
      <c r="F12" s="34">
        <f>SUM(F10:F11)</f>
        <v>126</v>
      </c>
      <c r="G12" s="34">
        <f t="shared" si="1"/>
        <v>48</v>
      </c>
      <c r="H12" s="34">
        <f t="shared" si="1"/>
        <v>96</v>
      </c>
      <c r="I12" s="34">
        <f t="shared" si="1"/>
        <v>30</v>
      </c>
      <c r="J12" s="34">
        <f t="shared" si="1"/>
        <v>30</v>
      </c>
      <c r="K12" s="34">
        <f t="shared" si="1"/>
        <v>36</v>
      </c>
      <c r="L12" s="54"/>
    </row>
    <row r="13" spans="1:13" s="49" customFormat="1" ht="17" thickBot="1" x14ac:dyDescent="0.3">
      <c r="A13" s="699"/>
      <c r="B13" s="185"/>
      <c r="C13" s="44"/>
      <c r="D13" s="44"/>
      <c r="E13" s="44"/>
      <c r="F13" s="44"/>
      <c r="G13" s="44"/>
      <c r="H13" s="44"/>
      <c r="I13" s="44"/>
      <c r="J13" s="44"/>
      <c r="K13" s="44"/>
      <c r="L13" s="185"/>
    </row>
    <row r="14" spans="1:13" s="8" customFormat="1" ht="17" thickBot="1" x14ac:dyDescent="0.3">
      <c r="A14" s="33" t="s">
        <v>5327</v>
      </c>
      <c r="B14" s="54"/>
      <c r="C14" s="34">
        <f>SUM(C12:C13)</f>
        <v>48</v>
      </c>
      <c r="D14" s="34">
        <f>SUM(D12:D13)</f>
        <v>15</v>
      </c>
      <c r="E14" s="34">
        <f>SUM(E12:E13)</f>
        <v>72</v>
      </c>
      <c r="F14" s="34">
        <f>SUM(F12:F13)</f>
        <v>126</v>
      </c>
      <c r="G14" s="34">
        <f t="shared" si="1"/>
        <v>48</v>
      </c>
      <c r="H14" s="34">
        <f t="shared" si="1"/>
        <v>96</v>
      </c>
      <c r="I14" s="34">
        <f t="shared" si="1"/>
        <v>30</v>
      </c>
      <c r="J14" s="34">
        <f t="shared" si="1"/>
        <v>30</v>
      </c>
      <c r="K14" s="34">
        <f t="shared" si="1"/>
        <v>36</v>
      </c>
      <c r="L14" s="54"/>
    </row>
    <row r="15" spans="1:13" s="49" customFormat="1" ht="17" thickBot="1" x14ac:dyDescent="0.3">
      <c r="A15" s="699"/>
      <c r="B15" s="185"/>
      <c r="C15" s="44"/>
      <c r="D15" s="44"/>
      <c r="E15" s="44"/>
      <c r="F15" s="44"/>
      <c r="G15" s="44"/>
      <c r="H15" s="44"/>
      <c r="I15" s="44"/>
      <c r="J15" s="44"/>
      <c r="K15" s="44"/>
      <c r="L15" s="185"/>
    </row>
    <row r="16" spans="1:13" s="8" customFormat="1" ht="17" thickBot="1" x14ac:dyDescent="0.3">
      <c r="A16" s="33" t="s">
        <v>5493</v>
      </c>
      <c r="B16" s="54"/>
      <c r="C16" s="34">
        <f>SUM(C14:C15)</f>
        <v>48</v>
      </c>
      <c r="D16" s="34">
        <f>SUM(D14:D15)</f>
        <v>15</v>
      </c>
      <c r="E16" s="34">
        <f>SUM(E14:E15)</f>
        <v>72</v>
      </c>
      <c r="F16" s="34">
        <f>SUM(F14:F15)</f>
        <v>126</v>
      </c>
      <c r="G16" s="34">
        <f t="shared" si="1"/>
        <v>48</v>
      </c>
      <c r="H16" s="34">
        <f t="shared" si="1"/>
        <v>96</v>
      </c>
      <c r="I16" s="34">
        <f t="shared" si="1"/>
        <v>30</v>
      </c>
      <c r="J16" s="34">
        <f t="shared" si="1"/>
        <v>30</v>
      </c>
      <c r="K16" s="34">
        <f t="shared" si="1"/>
        <v>36</v>
      </c>
      <c r="L16" s="54"/>
    </row>
    <row r="17" spans="1:14" s="49" customFormat="1" ht="17" thickBot="1" x14ac:dyDescent="0.3">
      <c r="A17" s="699"/>
      <c r="B17" s="185"/>
      <c r="C17" s="44"/>
      <c r="D17" s="44"/>
      <c r="E17" s="44"/>
      <c r="F17" s="44"/>
      <c r="G17" s="44"/>
      <c r="H17" s="44"/>
      <c r="I17" s="44"/>
      <c r="J17" s="44"/>
      <c r="K17" s="44"/>
      <c r="L17" s="185"/>
    </row>
    <row r="18" spans="1:14" s="8" customFormat="1" ht="17" thickBot="1" x14ac:dyDescent="0.3">
      <c r="A18" s="33" t="s">
        <v>5746</v>
      </c>
      <c r="B18" s="54"/>
      <c r="C18" s="34">
        <f>SUM(C16:C17)</f>
        <v>48</v>
      </c>
      <c r="D18" s="34">
        <f>SUM(D16:D17)</f>
        <v>15</v>
      </c>
      <c r="E18" s="34">
        <f>SUM(E16:E17)</f>
        <v>72</v>
      </c>
      <c r="F18" s="34">
        <f>SUM(F16:F17)</f>
        <v>126</v>
      </c>
      <c r="G18" s="34">
        <f t="shared" si="1"/>
        <v>48</v>
      </c>
      <c r="H18" s="34">
        <f t="shared" si="1"/>
        <v>96</v>
      </c>
      <c r="I18" s="34">
        <f t="shared" si="1"/>
        <v>30</v>
      </c>
      <c r="J18" s="34">
        <f t="shared" si="1"/>
        <v>30</v>
      </c>
      <c r="K18" s="34">
        <f t="shared" si="1"/>
        <v>36</v>
      </c>
      <c r="L18" s="54"/>
    </row>
    <row r="19" spans="1:14" s="49" customFormat="1" ht="17" thickBot="1" x14ac:dyDescent="0.3">
      <c r="A19" s="699"/>
      <c r="B19" s="185"/>
      <c r="C19" s="44"/>
      <c r="D19" s="44"/>
      <c r="E19" s="44"/>
      <c r="F19" s="44"/>
      <c r="G19" s="44"/>
      <c r="H19" s="44"/>
      <c r="I19" s="44"/>
      <c r="J19" s="44"/>
      <c r="K19" s="44"/>
      <c r="L19" s="185"/>
    </row>
    <row r="20" spans="1:14" s="8" customFormat="1" ht="17" thickBot="1" x14ac:dyDescent="0.3">
      <c r="A20" s="33" t="s">
        <v>6179</v>
      </c>
      <c r="B20" s="54"/>
      <c r="C20" s="34">
        <f>SUM(C18:C19)</f>
        <v>48</v>
      </c>
      <c r="D20" s="34">
        <f>SUM(D18:D19)</f>
        <v>15</v>
      </c>
      <c r="E20" s="34">
        <f>SUM(E18:E19)</f>
        <v>72</v>
      </c>
      <c r="F20" s="34">
        <f>SUM(F18:F19)</f>
        <v>126</v>
      </c>
      <c r="G20" s="34">
        <f t="shared" si="1"/>
        <v>48</v>
      </c>
      <c r="H20" s="34">
        <f t="shared" si="1"/>
        <v>96</v>
      </c>
      <c r="I20" s="34">
        <f t="shared" si="1"/>
        <v>30</v>
      </c>
      <c r="J20" s="34">
        <f t="shared" si="1"/>
        <v>30</v>
      </c>
      <c r="K20" s="34">
        <f t="shared" si="1"/>
        <v>36</v>
      </c>
      <c r="L20" s="54"/>
    </row>
    <row r="21" spans="1:14" s="49" customFormat="1" ht="17" thickBot="1" x14ac:dyDescent="0.3">
      <c r="A21" s="699"/>
      <c r="B21" s="185"/>
      <c r="C21" s="44"/>
      <c r="D21" s="44"/>
      <c r="E21" s="44"/>
      <c r="F21" s="44"/>
      <c r="G21" s="44"/>
      <c r="H21" s="44"/>
      <c r="I21" s="44"/>
      <c r="J21" s="44"/>
      <c r="K21" s="44"/>
      <c r="L21" s="185"/>
    </row>
    <row r="22" spans="1:14" s="8" customFormat="1" ht="17" thickBot="1" x14ac:dyDescent="0.3">
      <c r="A22" s="33" t="s">
        <v>6180</v>
      </c>
      <c r="B22" s="54"/>
      <c r="C22" s="34">
        <f>SUM(C20:C21)</f>
        <v>48</v>
      </c>
      <c r="D22" s="34">
        <f>SUM(D20:D21)</f>
        <v>15</v>
      </c>
      <c r="E22" s="34">
        <f>SUM(E20:E21)</f>
        <v>72</v>
      </c>
      <c r="F22" s="34">
        <f>SUM(F20:F21)</f>
        <v>126</v>
      </c>
      <c r="G22" s="34">
        <f t="shared" si="1"/>
        <v>48</v>
      </c>
      <c r="H22" s="34">
        <f t="shared" si="1"/>
        <v>96</v>
      </c>
      <c r="I22" s="34">
        <f t="shared" si="1"/>
        <v>30</v>
      </c>
      <c r="J22" s="34">
        <f t="shared" si="1"/>
        <v>30</v>
      </c>
      <c r="K22" s="34">
        <f t="shared" si="1"/>
        <v>36</v>
      </c>
      <c r="L22" s="54"/>
    </row>
    <row r="23" spans="1:14" s="49" customFormat="1" ht="17" thickBot="1" x14ac:dyDescent="0.3">
      <c r="A23" s="699"/>
      <c r="B23" s="185"/>
      <c r="C23" s="44"/>
      <c r="D23" s="44"/>
      <c r="E23" s="44"/>
      <c r="F23" s="44"/>
      <c r="G23" s="44"/>
      <c r="H23" s="44"/>
      <c r="I23" s="44"/>
      <c r="J23" s="44"/>
      <c r="K23" s="44"/>
      <c r="L23" s="185"/>
    </row>
    <row r="24" spans="1:14" s="8" customFormat="1" ht="17" thickBot="1" x14ac:dyDescent="0.3">
      <c r="A24" s="33" t="s">
        <v>6331</v>
      </c>
      <c r="B24" s="54"/>
      <c r="C24" s="34">
        <f>SUM(C22:C23)</f>
        <v>48</v>
      </c>
      <c r="D24" s="34">
        <f>SUM(D22:D23)</f>
        <v>15</v>
      </c>
      <c r="E24" s="34">
        <f>SUM(E22:E23)</f>
        <v>72</v>
      </c>
      <c r="F24" s="34">
        <f>SUM(F22:F23)</f>
        <v>126</v>
      </c>
      <c r="G24" s="34">
        <f t="shared" si="1"/>
        <v>48</v>
      </c>
      <c r="H24" s="34">
        <f t="shared" si="1"/>
        <v>96</v>
      </c>
      <c r="I24" s="34">
        <f t="shared" si="1"/>
        <v>30</v>
      </c>
      <c r="J24" s="34">
        <f t="shared" si="1"/>
        <v>30</v>
      </c>
      <c r="K24" s="34">
        <f t="shared" si="1"/>
        <v>36</v>
      </c>
      <c r="L24" s="54"/>
    </row>
    <row r="25" spans="1:14" s="1" customFormat="1" ht="17" thickBot="1" x14ac:dyDescent="0.3">
      <c r="A25" s="12" t="s">
        <v>6542</v>
      </c>
      <c r="B25" s="13" t="s">
        <v>63</v>
      </c>
      <c r="C25" s="13">
        <v>-24</v>
      </c>
      <c r="D25" s="13">
        <v>-8</v>
      </c>
      <c r="E25" s="13">
        <v>-36</v>
      </c>
      <c r="F25" s="13">
        <v>-50</v>
      </c>
      <c r="G25" s="13">
        <v>-10</v>
      </c>
      <c r="H25" s="13">
        <v>-40</v>
      </c>
      <c r="I25" s="43"/>
      <c r="J25" s="43"/>
      <c r="K25" s="13">
        <v>-35</v>
      </c>
      <c r="L25" s="43"/>
      <c r="M25" s="1" t="s">
        <v>1025</v>
      </c>
      <c r="N25" s="1" t="s">
        <v>1099</v>
      </c>
    </row>
    <row r="26" spans="1:14" s="8" customFormat="1" ht="17" thickBot="1" x14ac:dyDescent="0.3">
      <c r="A26" s="33" t="s">
        <v>6543</v>
      </c>
      <c r="B26" s="54"/>
      <c r="C26" s="34">
        <f>SUM(C24:C25)</f>
        <v>24</v>
      </c>
      <c r="D26" s="34">
        <f t="shared" ref="D26:K34" si="2">SUM(D24:D25)</f>
        <v>7</v>
      </c>
      <c r="E26" s="34">
        <f t="shared" si="2"/>
        <v>36</v>
      </c>
      <c r="F26" s="34">
        <f t="shared" si="2"/>
        <v>76</v>
      </c>
      <c r="G26" s="34">
        <f t="shared" si="2"/>
        <v>38</v>
      </c>
      <c r="H26" s="34">
        <f t="shared" si="2"/>
        <v>56</v>
      </c>
      <c r="I26" s="34">
        <f t="shared" si="2"/>
        <v>30</v>
      </c>
      <c r="J26" s="34">
        <f t="shared" si="2"/>
        <v>30</v>
      </c>
      <c r="K26" s="34">
        <f t="shared" si="2"/>
        <v>1</v>
      </c>
      <c r="L26" s="54"/>
    </row>
    <row r="27" spans="1:14" s="1" customFormat="1" ht="17" thickBot="1" x14ac:dyDescent="0.3">
      <c r="A27" s="250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</row>
    <row r="28" spans="1:14" s="8" customFormat="1" ht="17" thickBot="1" x14ac:dyDescent="0.3">
      <c r="A28" s="33" t="s">
        <v>6664</v>
      </c>
      <c r="B28" s="54"/>
      <c r="C28" s="34">
        <f>SUM(C26:C27)</f>
        <v>24</v>
      </c>
      <c r="D28" s="34">
        <f t="shared" si="2"/>
        <v>7</v>
      </c>
      <c r="E28" s="34">
        <f t="shared" si="2"/>
        <v>36</v>
      </c>
      <c r="F28" s="34">
        <f t="shared" si="2"/>
        <v>76</v>
      </c>
      <c r="G28" s="34">
        <f t="shared" si="2"/>
        <v>38</v>
      </c>
      <c r="H28" s="34">
        <f t="shared" si="2"/>
        <v>56</v>
      </c>
      <c r="I28" s="34">
        <f t="shared" si="2"/>
        <v>30</v>
      </c>
      <c r="J28" s="34">
        <f t="shared" si="2"/>
        <v>30</v>
      </c>
      <c r="K28" s="34">
        <f t="shared" si="2"/>
        <v>1</v>
      </c>
      <c r="L28" s="54"/>
    </row>
    <row r="29" spans="1:14" s="49" customFormat="1" ht="17" thickBot="1" x14ac:dyDescent="0.3">
      <c r="A29" s="699"/>
      <c r="B29" s="185"/>
      <c r="C29" s="44"/>
      <c r="D29" s="44"/>
      <c r="E29" s="44"/>
      <c r="F29" s="44"/>
      <c r="G29" s="44"/>
      <c r="H29" s="44"/>
      <c r="I29" s="44"/>
      <c r="J29" s="44"/>
      <c r="K29" s="44"/>
      <c r="L29" s="185"/>
    </row>
    <row r="30" spans="1:14" s="8" customFormat="1" ht="17" thickBot="1" x14ac:dyDescent="0.3">
      <c r="A30" s="33" t="s">
        <v>6929</v>
      </c>
      <c r="B30" s="54"/>
      <c r="C30" s="34">
        <f>SUM(C28:C29)</f>
        <v>24</v>
      </c>
      <c r="D30" s="34">
        <f t="shared" si="2"/>
        <v>7</v>
      </c>
      <c r="E30" s="34">
        <f t="shared" si="2"/>
        <v>36</v>
      </c>
      <c r="F30" s="34">
        <f t="shared" si="2"/>
        <v>76</v>
      </c>
      <c r="G30" s="34">
        <f t="shared" si="2"/>
        <v>38</v>
      </c>
      <c r="H30" s="34">
        <f t="shared" si="2"/>
        <v>56</v>
      </c>
      <c r="I30" s="34">
        <f t="shared" si="2"/>
        <v>30</v>
      </c>
      <c r="J30" s="34">
        <f t="shared" si="2"/>
        <v>30</v>
      </c>
      <c r="K30" s="34">
        <f t="shared" si="2"/>
        <v>1</v>
      </c>
      <c r="L30" s="54"/>
    </row>
    <row r="31" spans="1:14" s="49" customFormat="1" ht="17" thickBot="1" x14ac:dyDescent="0.3">
      <c r="A31" s="699"/>
      <c r="B31" s="185"/>
      <c r="C31" s="44"/>
      <c r="D31" s="44"/>
      <c r="E31" s="44"/>
      <c r="F31" s="44"/>
      <c r="G31" s="44"/>
      <c r="H31" s="44"/>
      <c r="I31" s="44"/>
      <c r="J31" s="44"/>
      <c r="K31" s="44"/>
      <c r="L31" s="185"/>
    </row>
    <row r="32" spans="1:14" s="8" customFormat="1" ht="17" thickBot="1" x14ac:dyDescent="0.3">
      <c r="A32" s="33" t="s">
        <v>7078</v>
      </c>
      <c r="B32" s="54"/>
      <c r="C32" s="34">
        <f>SUM(C30:C31)</f>
        <v>24</v>
      </c>
      <c r="D32" s="34">
        <f t="shared" si="2"/>
        <v>7</v>
      </c>
      <c r="E32" s="34">
        <f t="shared" si="2"/>
        <v>36</v>
      </c>
      <c r="F32" s="34">
        <f t="shared" si="2"/>
        <v>76</v>
      </c>
      <c r="G32" s="34">
        <f t="shared" si="2"/>
        <v>38</v>
      </c>
      <c r="H32" s="34">
        <f t="shared" si="2"/>
        <v>56</v>
      </c>
      <c r="I32" s="34">
        <f t="shared" si="2"/>
        <v>30</v>
      </c>
      <c r="J32" s="34">
        <f t="shared" si="2"/>
        <v>30</v>
      </c>
      <c r="K32" s="34">
        <f t="shared" si="2"/>
        <v>1</v>
      </c>
      <c r="L32" s="54"/>
    </row>
    <row r="33" spans="1:13" s="49" customFormat="1" ht="17" thickBot="1" x14ac:dyDescent="0.3">
      <c r="A33" s="699"/>
      <c r="B33" s="185"/>
      <c r="C33" s="44"/>
      <c r="D33" s="44"/>
      <c r="E33" s="44"/>
      <c r="F33" s="44"/>
      <c r="G33" s="44"/>
      <c r="H33" s="44"/>
      <c r="I33" s="44"/>
      <c r="J33" s="44"/>
      <c r="K33" s="44"/>
      <c r="L33" s="185"/>
    </row>
    <row r="34" spans="1:13" s="8" customFormat="1" ht="17" thickBot="1" x14ac:dyDescent="0.3">
      <c r="A34" s="33" t="s">
        <v>7218</v>
      </c>
      <c r="B34" s="54"/>
      <c r="C34" s="34">
        <f>SUM(C32:C33)</f>
        <v>24</v>
      </c>
      <c r="D34" s="34">
        <f t="shared" si="2"/>
        <v>7</v>
      </c>
      <c r="E34" s="34">
        <f t="shared" si="2"/>
        <v>36</v>
      </c>
      <c r="F34" s="34">
        <f t="shared" si="2"/>
        <v>76</v>
      </c>
      <c r="G34" s="34">
        <f t="shared" si="2"/>
        <v>38</v>
      </c>
      <c r="H34" s="34">
        <f t="shared" si="2"/>
        <v>56</v>
      </c>
      <c r="I34" s="34">
        <f t="shared" si="2"/>
        <v>30</v>
      </c>
      <c r="J34" s="34">
        <f t="shared" si="2"/>
        <v>30</v>
      </c>
      <c r="K34" s="34">
        <f t="shared" si="2"/>
        <v>1</v>
      </c>
      <c r="L34" s="54"/>
    </row>
    <row r="35" spans="1:13" s="1" customFormat="1" x14ac:dyDescent="0.25">
      <c r="A35" s="12" t="s">
        <v>7369</v>
      </c>
      <c r="B35" s="13" t="s">
        <v>63</v>
      </c>
      <c r="C35" s="13">
        <v>-9</v>
      </c>
      <c r="D35" s="13">
        <v>-2</v>
      </c>
      <c r="E35" s="13">
        <v>-35</v>
      </c>
      <c r="F35" s="13">
        <v>-35</v>
      </c>
      <c r="G35" s="13">
        <v>-10</v>
      </c>
      <c r="H35" s="13">
        <v>-51</v>
      </c>
      <c r="I35" s="13">
        <v>-6</v>
      </c>
      <c r="J35" s="13">
        <v>-1</v>
      </c>
      <c r="K35" s="13">
        <v>-1</v>
      </c>
      <c r="L35" s="43"/>
    </row>
    <row r="36" spans="1:13" s="49" customFormat="1" x14ac:dyDescent="0.25">
      <c r="A36" s="699"/>
      <c r="B36" s="185" t="s">
        <v>967</v>
      </c>
      <c r="C36" s="185">
        <v>-15</v>
      </c>
      <c r="D36" s="185">
        <v>-5</v>
      </c>
      <c r="E36" s="185">
        <v>-1</v>
      </c>
      <c r="F36" s="185">
        <v>-41</v>
      </c>
      <c r="G36" s="185">
        <v>-28</v>
      </c>
      <c r="H36" s="185">
        <v>-5</v>
      </c>
      <c r="I36" s="185">
        <v>-24</v>
      </c>
      <c r="J36" s="185">
        <v>-29</v>
      </c>
      <c r="K36" s="185"/>
      <c r="L36" s="185"/>
      <c r="M36" s="49" t="s">
        <v>211</v>
      </c>
    </row>
    <row r="37" spans="1:13" s="49" customFormat="1" x14ac:dyDescent="0.25">
      <c r="A37" s="699"/>
      <c r="B37" s="185"/>
      <c r="C37" s="44"/>
      <c r="D37" s="44"/>
      <c r="E37" s="44"/>
      <c r="F37" s="44"/>
      <c r="G37" s="44"/>
      <c r="H37" s="44"/>
      <c r="I37" s="44"/>
      <c r="J37" s="44"/>
      <c r="K37" s="44"/>
      <c r="L37" s="185"/>
    </row>
    <row r="38" spans="1:13" s="2" customFormat="1" x14ac:dyDescent="0.25">
      <c r="A38" s="12"/>
      <c r="B38" s="13"/>
      <c r="C38" s="43">
        <f>SUM(C34:C36)</f>
        <v>0</v>
      </c>
      <c r="D38" s="43">
        <f t="shared" ref="D38:K38" si="3">SUM(D34:D36)</f>
        <v>0</v>
      </c>
      <c r="E38" s="43">
        <f t="shared" si="3"/>
        <v>0</v>
      </c>
      <c r="F38" s="43">
        <f t="shared" si="3"/>
        <v>0</v>
      </c>
      <c r="G38" s="43">
        <f t="shared" si="3"/>
        <v>0</v>
      </c>
      <c r="H38" s="43">
        <f t="shared" si="3"/>
        <v>0</v>
      </c>
      <c r="I38" s="43">
        <f t="shared" si="3"/>
        <v>0</v>
      </c>
      <c r="J38" s="43">
        <f t="shared" si="3"/>
        <v>0</v>
      </c>
      <c r="K38" s="43">
        <f t="shared" si="3"/>
        <v>0</v>
      </c>
      <c r="L38" s="43"/>
    </row>
    <row r="39" spans="1:13" ht="17" thickBot="1" x14ac:dyDescent="0.3"/>
    <row r="40" spans="1:13" ht="17" thickBot="1" x14ac:dyDescent="0.3">
      <c r="C40" s="32" t="s">
        <v>10</v>
      </c>
      <c r="D40" s="32" t="s">
        <v>28</v>
      </c>
      <c r="E40" s="27" t="s">
        <v>26</v>
      </c>
      <c r="F40" s="32" t="s">
        <v>3</v>
      </c>
      <c r="G40" s="32" t="s">
        <v>27</v>
      </c>
      <c r="H40" s="32" t="s">
        <v>4</v>
      </c>
      <c r="I40" s="32" t="s">
        <v>29</v>
      </c>
      <c r="J40" s="32" t="s">
        <v>134</v>
      </c>
      <c r="K40" s="27" t="s">
        <v>31</v>
      </c>
      <c r="L40" s="11"/>
    </row>
    <row r="42" spans="1:13" x14ac:dyDescent="0.25">
      <c r="A42" s="285" t="s">
        <v>7396</v>
      </c>
      <c r="B42" s="413"/>
      <c r="C42" s="413"/>
    </row>
  </sheetData>
  <pageMargins left="0.7" right="0.7" top="0.75" bottom="0.75" header="0.3" footer="0.3"/>
  <pageSetup orientation="portrait" r:id="rId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>
    <tabColor rgb="FFFFFF00"/>
  </sheetPr>
  <dimension ref="A1:I117"/>
  <sheetViews>
    <sheetView topLeftCell="A103" workbookViewId="0">
      <selection activeCell="F38" sqref="F38"/>
    </sheetView>
  </sheetViews>
  <sheetFormatPr baseColWidth="10" defaultColWidth="9" defaultRowHeight="16" x14ac:dyDescent="0.25"/>
  <cols>
    <col min="1" max="1" width="10.1640625" style="137" customWidth="1"/>
    <col min="2" max="2" width="16.5" style="4" customWidth="1"/>
    <col min="3" max="3" width="9.6640625" style="4" customWidth="1"/>
    <col min="4" max="4" width="8.1640625" style="4" customWidth="1"/>
    <col min="5" max="6" width="9.6640625" style="4" customWidth="1"/>
    <col min="7" max="8" width="8.1640625" style="4" customWidth="1"/>
    <col min="9" max="9" width="10" style="4" customWidth="1"/>
    <col min="10" max="16384" width="9" style="136"/>
  </cols>
  <sheetData>
    <row r="1" spans="1:9" s="48" customFormat="1" x14ac:dyDescent="0.25">
      <c r="A1" s="128" t="s">
        <v>23</v>
      </c>
    </row>
    <row r="2" spans="1:9" s="48" customFormat="1" x14ac:dyDescent="0.25">
      <c r="A2" s="128"/>
    </row>
    <row r="3" spans="1:9" s="48" customFormat="1" x14ac:dyDescent="0.25">
      <c r="A3" s="128" t="s">
        <v>1811</v>
      </c>
    </row>
    <row r="4" spans="1:9" s="48" customFormat="1" x14ac:dyDescent="0.25">
      <c r="A4" s="139" t="s">
        <v>1812</v>
      </c>
      <c r="B4" s="3"/>
      <c r="C4" s="3"/>
      <c r="D4" s="3"/>
      <c r="E4" s="3"/>
      <c r="F4" s="3"/>
      <c r="G4" s="3"/>
      <c r="H4" s="3"/>
      <c r="I4" s="3"/>
    </row>
    <row r="5" spans="1:9" s="30" customFormat="1" ht="17" thickBot="1" x14ac:dyDescent="0.3">
      <c r="A5" s="592"/>
      <c r="B5" s="593"/>
      <c r="C5" s="593">
        <v>18000</v>
      </c>
      <c r="D5" s="593">
        <v>4050</v>
      </c>
      <c r="E5" s="593">
        <v>5250</v>
      </c>
      <c r="F5" s="593">
        <v>5250</v>
      </c>
      <c r="G5" s="593">
        <v>1050</v>
      </c>
      <c r="H5" s="593">
        <v>4050</v>
      </c>
      <c r="I5" s="593">
        <v>36000</v>
      </c>
    </row>
    <row r="6" spans="1:9" s="4" customFormat="1" ht="17" thickBot="1" x14ac:dyDescent="0.3">
      <c r="A6" s="132" t="s">
        <v>0</v>
      </c>
      <c r="B6" s="27" t="s">
        <v>1</v>
      </c>
      <c r="C6" s="27" t="s">
        <v>10</v>
      </c>
      <c r="D6" s="27" t="s">
        <v>3</v>
      </c>
      <c r="E6" s="27" t="s">
        <v>26</v>
      </c>
      <c r="F6" s="27" t="s">
        <v>2</v>
      </c>
      <c r="G6" s="27" t="s">
        <v>1813</v>
      </c>
      <c r="H6" s="27" t="s">
        <v>18</v>
      </c>
      <c r="I6" s="27" t="s">
        <v>1814</v>
      </c>
    </row>
    <row r="7" spans="1:9" ht="17" thickBot="1" x14ac:dyDescent="0.3">
      <c r="A7" s="240" t="s">
        <v>1815</v>
      </c>
      <c r="B7" s="81" t="s">
        <v>1816</v>
      </c>
      <c r="C7" s="81">
        <v>6</v>
      </c>
      <c r="D7" s="81">
        <v>97</v>
      </c>
      <c r="E7" s="81">
        <v>34</v>
      </c>
      <c r="F7" s="81">
        <v>24</v>
      </c>
      <c r="G7" s="81">
        <v>184</v>
      </c>
      <c r="H7" s="81">
        <v>12</v>
      </c>
      <c r="I7" s="81">
        <v>3</v>
      </c>
    </row>
    <row r="8" spans="1:9" ht="17" thickBot="1" x14ac:dyDescent="0.3">
      <c r="A8" s="33" t="s">
        <v>1817</v>
      </c>
      <c r="B8" s="54"/>
      <c r="C8" s="34">
        <f t="shared" ref="C8:I8" si="0">SUM(C7)</f>
        <v>6</v>
      </c>
      <c r="D8" s="34">
        <f t="shared" si="0"/>
        <v>97</v>
      </c>
      <c r="E8" s="34">
        <f t="shared" si="0"/>
        <v>34</v>
      </c>
      <c r="F8" s="34">
        <f t="shared" si="0"/>
        <v>24</v>
      </c>
      <c r="G8" s="34">
        <f t="shared" si="0"/>
        <v>184</v>
      </c>
      <c r="H8" s="34">
        <f t="shared" si="0"/>
        <v>12</v>
      </c>
      <c r="I8" s="34">
        <f t="shared" si="0"/>
        <v>3</v>
      </c>
    </row>
    <row r="9" spans="1:9" ht="17" thickBot="1" x14ac:dyDescent="0.3">
      <c r="A9" s="252"/>
      <c r="B9" s="168"/>
      <c r="C9" s="168"/>
      <c r="D9" s="168"/>
      <c r="E9" s="168"/>
      <c r="F9" s="168"/>
      <c r="G9" s="168"/>
      <c r="H9" s="168"/>
      <c r="I9" s="168"/>
    </row>
    <row r="10" spans="1:9" s="197" customFormat="1" ht="17" thickBot="1" x14ac:dyDescent="0.3">
      <c r="A10" s="33" t="s">
        <v>1818</v>
      </c>
      <c r="B10" s="54"/>
      <c r="C10" s="34">
        <f>SUM(C8:C9)</f>
        <v>6</v>
      </c>
      <c r="D10" s="34">
        <f t="shared" ref="D10:I10" si="1">SUM(D8:D9)</f>
        <v>97</v>
      </c>
      <c r="E10" s="34">
        <f t="shared" si="1"/>
        <v>34</v>
      </c>
      <c r="F10" s="34">
        <f t="shared" si="1"/>
        <v>24</v>
      </c>
      <c r="G10" s="34">
        <f t="shared" si="1"/>
        <v>184</v>
      </c>
      <c r="H10" s="34">
        <f t="shared" si="1"/>
        <v>12</v>
      </c>
      <c r="I10" s="34">
        <f t="shared" si="1"/>
        <v>3</v>
      </c>
    </row>
    <row r="11" spans="1:9" ht="17" thickBot="1" x14ac:dyDescent="0.3">
      <c r="A11" s="141"/>
      <c r="B11" s="57"/>
      <c r="C11" s="57"/>
      <c r="D11" s="57"/>
      <c r="E11" s="57"/>
      <c r="F11" s="57"/>
      <c r="G11" s="57"/>
      <c r="H11" s="57"/>
      <c r="I11" s="57"/>
    </row>
    <row r="12" spans="1:9" s="197" customFormat="1" ht="17" thickBot="1" x14ac:dyDescent="0.3">
      <c r="A12" s="33" t="s">
        <v>1819</v>
      </c>
      <c r="B12" s="54"/>
      <c r="C12" s="34">
        <f>SUM(C10:C11)</f>
        <v>6</v>
      </c>
      <c r="D12" s="34">
        <f t="shared" ref="D12:I12" si="2">SUM(D10:D11)</f>
        <v>97</v>
      </c>
      <c r="E12" s="34">
        <f t="shared" si="2"/>
        <v>34</v>
      </c>
      <c r="F12" s="34">
        <f t="shared" si="2"/>
        <v>24</v>
      </c>
      <c r="G12" s="34">
        <f t="shared" si="2"/>
        <v>184</v>
      </c>
      <c r="H12" s="34">
        <f t="shared" si="2"/>
        <v>12</v>
      </c>
      <c r="I12" s="34">
        <f t="shared" si="2"/>
        <v>3</v>
      </c>
    </row>
    <row r="13" spans="1:9" ht="17" thickBot="1" x14ac:dyDescent="0.3">
      <c r="A13" s="141"/>
      <c r="B13" s="57"/>
      <c r="C13" s="57"/>
      <c r="D13" s="57"/>
      <c r="E13" s="57"/>
      <c r="F13" s="57"/>
      <c r="G13" s="57"/>
      <c r="H13" s="57"/>
      <c r="I13" s="57"/>
    </row>
    <row r="14" spans="1:9" s="197" customFormat="1" ht="17" thickBot="1" x14ac:dyDescent="0.3">
      <c r="A14" s="33" t="s">
        <v>1820</v>
      </c>
      <c r="B14" s="54"/>
      <c r="C14" s="34">
        <f>SUM(C12:C13)</f>
        <v>6</v>
      </c>
      <c r="D14" s="34">
        <f t="shared" ref="D14:I14" si="3">SUM(D12:D13)</f>
        <v>97</v>
      </c>
      <c r="E14" s="34">
        <f t="shared" si="3"/>
        <v>34</v>
      </c>
      <c r="F14" s="34">
        <f t="shared" si="3"/>
        <v>24</v>
      </c>
      <c r="G14" s="34">
        <f t="shared" si="3"/>
        <v>184</v>
      </c>
      <c r="H14" s="34">
        <f t="shared" si="3"/>
        <v>12</v>
      </c>
      <c r="I14" s="34">
        <f t="shared" si="3"/>
        <v>3</v>
      </c>
    </row>
    <row r="15" spans="1:9" ht="17" thickBot="1" x14ac:dyDescent="0.3">
      <c r="A15" s="141"/>
      <c r="B15" s="57"/>
      <c r="C15" s="57"/>
      <c r="D15" s="57"/>
      <c r="E15" s="57"/>
      <c r="F15" s="57"/>
      <c r="G15" s="57"/>
      <c r="H15" s="57"/>
      <c r="I15" s="57"/>
    </row>
    <row r="16" spans="1:9" s="197" customFormat="1" ht="17" thickBot="1" x14ac:dyDescent="0.3">
      <c r="A16" s="33" t="s">
        <v>1821</v>
      </c>
      <c r="B16" s="54"/>
      <c r="C16" s="34">
        <f>SUM(C14:C15)</f>
        <v>6</v>
      </c>
      <c r="D16" s="34">
        <f t="shared" ref="D16:I16" si="4">SUM(D14:D15)</f>
        <v>97</v>
      </c>
      <c r="E16" s="34">
        <f t="shared" si="4"/>
        <v>34</v>
      </c>
      <c r="F16" s="34">
        <f t="shared" si="4"/>
        <v>24</v>
      </c>
      <c r="G16" s="34">
        <f t="shared" si="4"/>
        <v>184</v>
      </c>
      <c r="H16" s="34">
        <f t="shared" si="4"/>
        <v>12</v>
      </c>
      <c r="I16" s="34">
        <f t="shared" si="4"/>
        <v>3</v>
      </c>
    </row>
    <row r="17" spans="1:9" ht="17" thickBot="1" x14ac:dyDescent="0.3">
      <c r="A17" s="141"/>
      <c r="B17" s="57"/>
      <c r="C17" s="57"/>
      <c r="D17" s="57"/>
      <c r="E17" s="57"/>
      <c r="F17" s="57"/>
      <c r="G17" s="57"/>
      <c r="H17" s="57"/>
      <c r="I17" s="57"/>
    </row>
    <row r="18" spans="1:9" s="197" customFormat="1" ht="17" thickBot="1" x14ac:dyDescent="0.3">
      <c r="A18" s="33" t="s">
        <v>1822</v>
      </c>
      <c r="B18" s="54"/>
      <c r="C18" s="34">
        <f>SUM(C16:C17)</f>
        <v>6</v>
      </c>
      <c r="D18" s="34">
        <f t="shared" ref="D18:I18" si="5">SUM(D16:D17)</f>
        <v>97</v>
      </c>
      <c r="E18" s="34">
        <f t="shared" si="5"/>
        <v>34</v>
      </c>
      <c r="F18" s="34">
        <f t="shared" si="5"/>
        <v>24</v>
      </c>
      <c r="G18" s="34">
        <f t="shared" si="5"/>
        <v>184</v>
      </c>
      <c r="H18" s="34">
        <f t="shared" si="5"/>
        <v>12</v>
      </c>
      <c r="I18" s="34">
        <f t="shared" si="5"/>
        <v>3</v>
      </c>
    </row>
    <row r="19" spans="1:9" ht="17" thickBot="1" x14ac:dyDescent="0.3">
      <c r="A19" s="141"/>
      <c r="B19" s="57"/>
      <c r="C19" s="57"/>
      <c r="D19" s="57"/>
      <c r="E19" s="57"/>
      <c r="F19" s="57"/>
      <c r="G19" s="57"/>
      <c r="H19" s="57"/>
      <c r="I19" s="39"/>
    </row>
    <row r="20" spans="1:9" s="197" customFormat="1" ht="17" thickBot="1" x14ac:dyDescent="0.3">
      <c r="A20" s="33" t="s">
        <v>1823</v>
      </c>
      <c r="B20" s="54"/>
      <c r="C20" s="34">
        <f>SUM(C18:C19)</f>
        <v>6</v>
      </c>
      <c r="D20" s="34">
        <f t="shared" ref="D20:I20" si="6">SUM(D18:D19)</f>
        <v>97</v>
      </c>
      <c r="E20" s="34">
        <f t="shared" si="6"/>
        <v>34</v>
      </c>
      <c r="F20" s="34">
        <f t="shared" si="6"/>
        <v>24</v>
      </c>
      <c r="G20" s="34">
        <f t="shared" si="6"/>
        <v>184</v>
      </c>
      <c r="H20" s="34">
        <f t="shared" si="6"/>
        <v>12</v>
      </c>
      <c r="I20" s="34">
        <f t="shared" si="6"/>
        <v>3</v>
      </c>
    </row>
    <row r="21" spans="1:9" ht="17" thickBot="1" x14ac:dyDescent="0.3">
      <c r="A21" s="141"/>
      <c r="B21" s="57"/>
      <c r="C21" s="57"/>
      <c r="D21" s="57"/>
      <c r="E21" s="57"/>
      <c r="F21" s="57"/>
      <c r="G21" s="57"/>
      <c r="H21" s="57"/>
      <c r="I21" s="57"/>
    </row>
    <row r="22" spans="1:9" s="197" customFormat="1" ht="17" thickBot="1" x14ac:dyDescent="0.3">
      <c r="A22" s="33" t="s">
        <v>1824</v>
      </c>
      <c r="B22" s="54"/>
      <c r="C22" s="34">
        <f>SUM(C20:C21)</f>
        <v>6</v>
      </c>
      <c r="D22" s="34">
        <f t="shared" ref="D22:I22" si="7">SUM(D20:D21)</f>
        <v>97</v>
      </c>
      <c r="E22" s="34">
        <f t="shared" si="7"/>
        <v>34</v>
      </c>
      <c r="F22" s="34">
        <f t="shared" si="7"/>
        <v>24</v>
      </c>
      <c r="G22" s="34">
        <f t="shared" si="7"/>
        <v>184</v>
      </c>
      <c r="H22" s="34">
        <f t="shared" si="7"/>
        <v>12</v>
      </c>
      <c r="I22" s="34">
        <f t="shared" si="7"/>
        <v>3</v>
      </c>
    </row>
    <row r="23" spans="1:9" ht="17" thickBot="1" x14ac:dyDescent="0.3">
      <c r="A23" s="252"/>
      <c r="B23" s="168"/>
      <c r="C23" s="168"/>
      <c r="D23" s="168"/>
      <c r="E23" s="168"/>
      <c r="F23" s="168"/>
      <c r="G23" s="168"/>
      <c r="H23" s="168"/>
      <c r="I23" s="168"/>
    </row>
    <row r="24" spans="1:9" s="197" customFormat="1" ht="17" thickBot="1" x14ac:dyDescent="0.3">
      <c r="A24" s="33" t="s">
        <v>1825</v>
      </c>
      <c r="B24" s="54"/>
      <c r="C24" s="34">
        <f>SUM(C22:C23)</f>
        <v>6</v>
      </c>
      <c r="D24" s="34">
        <f t="shared" ref="D24:I24" si="8">SUM(D22:D23)</f>
        <v>97</v>
      </c>
      <c r="E24" s="34">
        <f t="shared" si="8"/>
        <v>34</v>
      </c>
      <c r="F24" s="34">
        <f t="shared" si="8"/>
        <v>24</v>
      </c>
      <c r="G24" s="34">
        <f t="shared" si="8"/>
        <v>184</v>
      </c>
      <c r="H24" s="34">
        <f t="shared" si="8"/>
        <v>12</v>
      </c>
      <c r="I24" s="34">
        <f t="shared" si="8"/>
        <v>3</v>
      </c>
    </row>
    <row r="25" spans="1:9" ht="17" thickBot="1" x14ac:dyDescent="0.3">
      <c r="A25" s="141"/>
      <c r="B25" s="57"/>
      <c r="C25" s="57"/>
      <c r="D25" s="57"/>
      <c r="E25" s="57"/>
      <c r="F25" s="57"/>
      <c r="G25" s="57"/>
      <c r="H25" s="57"/>
      <c r="I25" s="57"/>
    </row>
    <row r="26" spans="1:9" s="197" customFormat="1" ht="17" thickBot="1" x14ac:dyDescent="0.3">
      <c r="A26" s="33" t="s">
        <v>1826</v>
      </c>
      <c r="B26" s="54"/>
      <c r="C26" s="34">
        <f>SUM(C24:C25)</f>
        <v>6</v>
      </c>
      <c r="D26" s="34">
        <f t="shared" ref="D26:I28" si="9">SUM(D24:D25)</f>
        <v>97</v>
      </c>
      <c r="E26" s="34">
        <f>SUM(E24:E25)</f>
        <v>34</v>
      </c>
      <c r="F26" s="34">
        <f t="shared" si="9"/>
        <v>24</v>
      </c>
      <c r="G26" s="34">
        <f t="shared" si="9"/>
        <v>184</v>
      </c>
      <c r="H26" s="34">
        <f t="shared" si="9"/>
        <v>12</v>
      </c>
      <c r="I26" s="34">
        <f t="shared" si="9"/>
        <v>3</v>
      </c>
    </row>
    <row r="27" spans="1:9" ht="17" thickBot="1" x14ac:dyDescent="0.3">
      <c r="A27" s="141"/>
      <c r="B27" s="57"/>
      <c r="C27" s="57"/>
      <c r="D27" s="57"/>
      <c r="E27" s="57"/>
      <c r="F27" s="57"/>
      <c r="G27" s="57"/>
      <c r="H27" s="57"/>
      <c r="I27" s="57"/>
    </row>
    <row r="28" spans="1:9" s="197" customFormat="1" ht="17" thickBot="1" x14ac:dyDescent="0.3">
      <c r="A28" s="33" t="s">
        <v>1827</v>
      </c>
      <c r="B28" s="54"/>
      <c r="C28" s="34">
        <f>SUM(C26:C27)</f>
        <v>6</v>
      </c>
      <c r="D28" s="34">
        <f t="shared" si="9"/>
        <v>97</v>
      </c>
      <c r="E28" s="34">
        <f>SUM(E26:E27)</f>
        <v>34</v>
      </c>
      <c r="F28" s="34">
        <f t="shared" si="9"/>
        <v>24</v>
      </c>
      <c r="G28" s="34">
        <f t="shared" si="9"/>
        <v>184</v>
      </c>
      <c r="H28" s="34">
        <f t="shared" si="9"/>
        <v>12</v>
      </c>
      <c r="I28" s="34">
        <f t="shared" si="9"/>
        <v>3</v>
      </c>
    </row>
    <row r="29" spans="1:9" ht="17" thickBot="1" x14ac:dyDescent="0.3">
      <c r="A29" s="141"/>
      <c r="B29" s="57"/>
      <c r="C29" s="57"/>
      <c r="D29" s="57"/>
      <c r="E29" s="57"/>
      <c r="F29" s="57"/>
      <c r="G29" s="57"/>
      <c r="H29" s="57"/>
      <c r="I29" s="57"/>
    </row>
    <row r="30" spans="1:9" s="197" customFormat="1" ht="17" thickBot="1" x14ac:dyDescent="0.3">
      <c r="A30" s="33" t="s">
        <v>1828</v>
      </c>
      <c r="B30" s="54"/>
      <c r="C30" s="34">
        <f t="shared" ref="C30:I32" si="10">SUM(C28:C29)</f>
        <v>6</v>
      </c>
      <c r="D30" s="34">
        <f t="shared" si="10"/>
        <v>97</v>
      </c>
      <c r="E30" s="34">
        <f t="shared" si="10"/>
        <v>34</v>
      </c>
      <c r="F30" s="34">
        <f t="shared" si="10"/>
        <v>24</v>
      </c>
      <c r="G30" s="34">
        <f t="shared" si="10"/>
        <v>184</v>
      </c>
      <c r="H30" s="34">
        <f t="shared" si="10"/>
        <v>12</v>
      </c>
      <c r="I30" s="34">
        <f t="shared" si="10"/>
        <v>3</v>
      </c>
    </row>
    <row r="31" spans="1:9" ht="17" thickBot="1" x14ac:dyDescent="0.3">
      <c r="A31" s="141"/>
      <c r="B31" s="57"/>
      <c r="C31" s="57"/>
      <c r="D31" s="57"/>
      <c r="E31" s="57"/>
      <c r="F31" s="57"/>
      <c r="G31" s="57"/>
      <c r="H31" s="57"/>
      <c r="I31" s="57"/>
    </row>
    <row r="32" spans="1:9" s="197" customFormat="1" ht="17" thickBot="1" x14ac:dyDescent="0.3">
      <c r="A32" s="33" t="s">
        <v>1829</v>
      </c>
      <c r="B32" s="54"/>
      <c r="C32" s="34">
        <f>SUM(C30:C31)</f>
        <v>6</v>
      </c>
      <c r="D32" s="34">
        <f>SUM(D30:D31)</f>
        <v>97</v>
      </c>
      <c r="E32" s="34">
        <f>SUM(E30:E31)</f>
        <v>34</v>
      </c>
      <c r="F32" s="34">
        <f>SUM(F30:F31)</f>
        <v>24</v>
      </c>
      <c r="G32" s="34">
        <f t="shared" si="10"/>
        <v>184</v>
      </c>
      <c r="H32" s="34">
        <f>SUM(H30:H31)</f>
        <v>12</v>
      </c>
      <c r="I32" s="34">
        <f>SUM(I30:I31)</f>
        <v>3</v>
      </c>
    </row>
    <row r="33" spans="1:9" ht="17" thickBot="1" x14ac:dyDescent="0.3">
      <c r="A33" s="141"/>
      <c r="B33" s="57"/>
      <c r="C33" s="57"/>
      <c r="D33" s="57"/>
      <c r="E33" s="57"/>
      <c r="F33" s="57"/>
      <c r="G33" s="57"/>
      <c r="H33" s="57"/>
      <c r="I33" s="57"/>
    </row>
    <row r="34" spans="1:9" s="197" customFormat="1" ht="17" thickBot="1" x14ac:dyDescent="0.3">
      <c r="A34" s="33" t="s">
        <v>1830</v>
      </c>
      <c r="B34" s="54"/>
      <c r="C34" s="34">
        <f>SUM(C32:C33)</f>
        <v>6</v>
      </c>
      <c r="D34" s="34">
        <f t="shared" ref="D34:I38" si="11">SUM(D32:D33)</f>
        <v>97</v>
      </c>
      <c r="E34" s="34">
        <f t="shared" si="11"/>
        <v>34</v>
      </c>
      <c r="F34" s="34">
        <f t="shared" si="11"/>
        <v>24</v>
      </c>
      <c r="G34" s="34">
        <f t="shared" si="11"/>
        <v>184</v>
      </c>
      <c r="H34" s="34">
        <f t="shared" si="11"/>
        <v>12</v>
      </c>
      <c r="I34" s="34">
        <f t="shared" si="11"/>
        <v>3</v>
      </c>
    </row>
    <row r="35" spans="1:9" ht="17" thickBot="1" x14ac:dyDescent="0.3">
      <c r="A35" s="141"/>
      <c r="B35" s="57"/>
      <c r="C35" s="57"/>
      <c r="D35" s="57"/>
      <c r="E35" s="57"/>
      <c r="F35" s="57"/>
      <c r="G35" s="57"/>
      <c r="H35" s="57"/>
      <c r="I35" s="57"/>
    </row>
    <row r="36" spans="1:9" s="197" customFormat="1" ht="17" thickBot="1" x14ac:dyDescent="0.3">
      <c r="A36" s="33" t="s">
        <v>1831</v>
      </c>
      <c r="B36" s="54"/>
      <c r="C36" s="34">
        <f>SUM(C34:C35)</f>
        <v>6</v>
      </c>
      <c r="D36" s="34">
        <f t="shared" si="11"/>
        <v>97</v>
      </c>
      <c r="E36" s="34">
        <f t="shared" si="11"/>
        <v>34</v>
      </c>
      <c r="F36" s="34">
        <f t="shared" si="11"/>
        <v>24</v>
      </c>
      <c r="G36" s="34">
        <f t="shared" si="11"/>
        <v>184</v>
      </c>
      <c r="H36" s="34">
        <f t="shared" si="11"/>
        <v>12</v>
      </c>
      <c r="I36" s="34">
        <f t="shared" si="11"/>
        <v>3</v>
      </c>
    </row>
    <row r="37" spans="1:9" ht="17" thickBot="1" x14ac:dyDescent="0.3">
      <c r="A37" s="141"/>
      <c r="B37" s="57"/>
      <c r="C37" s="57"/>
      <c r="D37" s="57"/>
      <c r="E37" s="57"/>
      <c r="F37" s="57"/>
      <c r="G37" s="57"/>
      <c r="H37" s="57"/>
      <c r="I37" s="57"/>
    </row>
    <row r="38" spans="1:9" s="197" customFormat="1" ht="17" thickBot="1" x14ac:dyDescent="0.3">
      <c r="A38" s="33" t="s">
        <v>1832</v>
      </c>
      <c r="B38" s="54"/>
      <c r="C38" s="34">
        <f>SUM(C36:C37)</f>
        <v>6</v>
      </c>
      <c r="D38" s="34">
        <f>SUM(D36:D37)</f>
        <v>97</v>
      </c>
      <c r="E38" s="34">
        <f>SUM(E36:E37)</f>
        <v>34</v>
      </c>
      <c r="F38" s="34">
        <f t="shared" si="11"/>
        <v>24</v>
      </c>
      <c r="G38" s="34">
        <f t="shared" si="11"/>
        <v>184</v>
      </c>
      <c r="H38" s="34">
        <f t="shared" si="11"/>
        <v>12</v>
      </c>
      <c r="I38" s="34">
        <f t="shared" si="11"/>
        <v>3</v>
      </c>
    </row>
    <row r="39" spans="1:9" ht="17" thickBot="1" x14ac:dyDescent="0.3">
      <c r="A39" s="141"/>
      <c r="B39" s="57"/>
      <c r="C39" s="57"/>
      <c r="D39" s="57"/>
      <c r="E39" s="57"/>
      <c r="F39" s="57"/>
      <c r="G39" s="39"/>
      <c r="H39" s="57"/>
      <c r="I39" s="57"/>
    </row>
    <row r="40" spans="1:9" s="197" customFormat="1" ht="17" thickBot="1" x14ac:dyDescent="0.3">
      <c r="A40" s="33" t="s">
        <v>1833</v>
      </c>
      <c r="B40" s="54"/>
      <c r="C40" s="34">
        <f>SUM(C38:C39)</f>
        <v>6</v>
      </c>
      <c r="D40" s="34">
        <f t="shared" ref="D40:H40" si="12">SUM(D38:D39)</f>
        <v>97</v>
      </c>
      <c r="E40" s="34">
        <f t="shared" si="12"/>
        <v>34</v>
      </c>
      <c r="F40" s="34">
        <f t="shared" si="12"/>
        <v>24</v>
      </c>
      <c r="G40" s="34">
        <f t="shared" si="12"/>
        <v>184</v>
      </c>
      <c r="H40" s="34">
        <f t="shared" si="12"/>
        <v>12</v>
      </c>
      <c r="I40" s="34">
        <f>SUM(I38:I39)</f>
        <v>3</v>
      </c>
    </row>
    <row r="41" spans="1:9" ht="17" thickBot="1" x14ac:dyDescent="0.3">
      <c r="A41" s="141"/>
      <c r="B41" s="57"/>
      <c r="C41" s="57"/>
      <c r="D41" s="57"/>
      <c r="E41" s="57"/>
      <c r="F41" s="57"/>
      <c r="G41" s="57"/>
      <c r="H41" s="57"/>
      <c r="I41" s="57"/>
    </row>
    <row r="42" spans="1:9" s="197" customFormat="1" ht="17" thickBot="1" x14ac:dyDescent="0.3">
      <c r="A42" s="33" t="s">
        <v>1834</v>
      </c>
      <c r="B42" s="54"/>
      <c r="C42" s="34">
        <f t="shared" ref="C42:I42" si="13">SUM(C40:C41)</f>
        <v>6</v>
      </c>
      <c r="D42" s="34">
        <f t="shared" si="13"/>
        <v>97</v>
      </c>
      <c r="E42" s="34">
        <f t="shared" si="13"/>
        <v>34</v>
      </c>
      <c r="F42" s="34">
        <f t="shared" si="13"/>
        <v>24</v>
      </c>
      <c r="G42" s="34">
        <f t="shared" si="13"/>
        <v>184</v>
      </c>
      <c r="H42" s="34">
        <f t="shared" si="13"/>
        <v>12</v>
      </c>
      <c r="I42" s="34">
        <f t="shared" si="13"/>
        <v>3</v>
      </c>
    </row>
    <row r="43" spans="1:9" ht="17" thickBot="1" x14ac:dyDescent="0.3">
      <c r="A43" s="141"/>
      <c r="B43" s="57"/>
      <c r="C43" s="57"/>
      <c r="D43" s="57"/>
      <c r="E43" s="57"/>
      <c r="F43" s="57"/>
      <c r="G43" s="57"/>
      <c r="H43" s="57"/>
      <c r="I43" s="57"/>
    </row>
    <row r="44" spans="1:9" s="197" customFormat="1" ht="17" thickBot="1" x14ac:dyDescent="0.3">
      <c r="A44" s="33" t="s">
        <v>1835</v>
      </c>
      <c r="B44" s="54"/>
      <c r="C44" s="34">
        <f t="shared" ref="C44:I46" si="14">SUM(C42:C43)</f>
        <v>6</v>
      </c>
      <c r="D44" s="34">
        <f t="shared" si="14"/>
        <v>97</v>
      </c>
      <c r="E44" s="34">
        <f t="shared" si="14"/>
        <v>34</v>
      </c>
      <c r="F44" s="34">
        <f t="shared" si="14"/>
        <v>24</v>
      </c>
      <c r="G44" s="34">
        <f t="shared" si="14"/>
        <v>184</v>
      </c>
      <c r="H44" s="34">
        <f t="shared" si="14"/>
        <v>12</v>
      </c>
      <c r="I44" s="34">
        <f t="shared" si="14"/>
        <v>3</v>
      </c>
    </row>
    <row r="45" spans="1:9" ht="17" thickBot="1" x14ac:dyDescent="0.3">
      <c r="A45" s="141"/>
      <c r="B45" s="57"/>
      <c r="C45" s="57"/>
      <c r="D45" s="57"/>
      <c r="E45" s="57"/>
      <c r="F45" s="57"/>
      <c r="G45" s="57"/>
      <c r="H45" s="57"/>
      <c r="I45" s="57"/>
    </row>
    <row r="46" spans="1:9" s="197" customFormat="1" ht="17" thickBot="1" x14ac:dyDescent="0.3">
      <c r="A46" s="33" t="s">
        <v>1836</v>
      </c>
      <c r="B46" s="54"/>
      <c r="C46" s="34">
        <f>SUM(C44:C45)</f>
        <v>6</v>
      </c>
      <c r="D46" s="34">
        <f>SUM(D44:D45)</f>
        <v>97</v>
      </c>
      <c r="E46" s="34">
        <f>SUM(E44:E45)</f>
        <v>34</v>
      </c>
      <c r="F46" s="34">
        <f>SUM(F44:F45)</f>
        <v>24</v>
      </c>
      <c r="G46" s="34">
        <f t="shared" si="14"/>
        <v>184</v>
      </c>
      <c r="H46" s="34">
        <f t="shared" si="14"/>
        <v>12</v>
      </c>
      <c r="I46" s="34">
        <f t="shared" si="14"/>
        <v>3</v>
      </c>
    </row>
    <row r="47" spans="1:9" ht="17" thickBot="1" x14ac:dyDescent="0.3">
      <c r="A47" s="141"/>
      <c r="B47" s="57"/>
      <c r="C47" s="57"/>
      <c r="D47" s="57"/>
      <c r="E47" s="57"/>
      <c r="F47" s="57"/>
      <c r="G47" s="57"/>
      <c r="H47" s="57"/>
      <c r="I47" s="57"/>
    </row>
    <row r="48" spans="1:9" s="197" customFormat="1" ht="17" thickBot="1" x14ac:dyDescent="0.3">
      <c r="A48" s="33" t="s">
        <v>1837</v>
      </c>
      <c r="B48" s="54"/>
      <c r="C48" s="34">
        <f>SUM(C46:C47)</f>
        <v>6</v>
      </c>
      <c r="D48" s="34">
        <f t="shared" ref="D48:H48" si="15">SUM(D46:D47)</f>
        <v>97</v>
      </c>
      <c r="E48" s="34">
        <f t="shared" si="15"/>
        <v>34</v>
      </c>
      <c r="F48" s="34">
        <f t="shared" si="15"/>
        <v>24</v>
      </c>
      <c r="G48" s="34">
        <f t="shared" si="15"/>
        <v>184</v>
      </c>
      <c r="H48" s="34">
        <f t="shared" si="15"/>
        <v>12</v>
      </c>
      <c r="I48" s="34">
        <f>SUM(I46:I47)</f>
        <v>3</v>
      </c>
    </row>
    <row r="49" spans="1:9" ht="17" thickBot="1" x14ac:dyDescent="0.3">
      <c r="A49" s="141"/>
      <c r="B49" s="57"/>
      <c r="C49" s="57"/>
      <c r="D49" s="57"/>
      <c r="E49" s="57"/>
      <c r="F49" s="57"/>
      <c r="G49" s="57"/>
      <c r="H49" s="57"/>
      <c r="I49" s="57"/>
    </row>
    <row r="50" spans="1:9" s="197" customFormat="1" ht="17" thickBot="1" x14ac:dyDescent="0.3">
      <c r="A50" s="33" t="s">
        <v>1838</v>
      </c>
      <c r="B50" s="54"/>
      <c r="C50" s="34">
        <f>SUM(C48:C49)</f>
        <v>6</v>
      </c>
      <c r="D50" s="34">
        <f t="shared" ref="D50:I50" si="16">SUM(D48:D49)</f>
        <v>97</v>
      </c>
      <c r="E50" s="34">
        <f t="shared" si="16"/>
        <v>34</v>
      </c>
      <c r="F50" s="34">
        <f t="shared" si="16"/>
        <v>24</v>
      </c>
      <c r="G50" s="34">
        <f t="shared" si="16"/>
        <v>184</v>
      </c>
      <c r="H50" s="34">
        <f t="shared" si="16"/>
        <v>12</v>
      </c>
      <c r="I50" s="34">
        <f t="shared" si="16"/>
        <v>3</v>
      </c>
    </row>
    <row r="51" spans="1:9" ht="17" thickBot="1" x14ac:dyDescent="0.3">
      <c r="A51" s="141"/>
      <c r="B51" s="57"/>
      <c r="C51" s="57"/>
      <c r="D51" s="57"/>
      <c r="E51" s="57"/>
      <c r="F51" s="57"/>
      <c r="G51" s="57"/>
      <c r="H51" s="57"/>
      <c r="I51" s="57"/>
    </row>
    <row r="52" spans="1:9" s="197" customFormat="1" ht="17" thickBot="1" x14ac:dyDescent="0.3">
      <c r="A52" s="33" t="s">
        <v>1839</v>
      </c>
      <c r="B52" s="54"/>
      <c r="C52" s="34">
        <f t="shared" ref="C52:I52" si="17">SUM(C50:C51)</f>
        <v>6</v>
      </c>
      <c r="D52" s="34">
        <f t="shared" si="17"/>
        <v>97</v>
      </c>
      <c r="E52" s="34">
        <f t="shared" si="17"/>
        <v>34</v>
      </c>
      <c r="F52" s="34">
        <f t="shared" si="17"/>
        <v>24</v>
      </c>
      <c r="G52" s="34">
        <f t="shared" si="17"/>
        <v>184</v>
      </c>
      <c r="H52" s="34">
        <f t="shared" si="17"/>
        <v>12</v>
      </c>
      <c r="I52" s="34">
        <f t="shared" si="17"/>
        <v>3</v>
      </c>
    </row>
    <row r="53" spans="1:9" ht="17" thickBot="1" x14ac:dyDescent="0.3">
      <c r="A53" s="141"/>
      <c r="B53" s="57"/>
      <c r="C53" s="57"/>
      <c r="D53" s="57"/>
      <c r="E53" s="57"/>
      <c r="F53" s="57"/>
      <c r="G53" s="57"/>
      <c r="H53" s="57"/>
      <c r="I53" s="57"/>
    </row>
    <row r="54" spans="1:9" s="197" customFormat="1" ht="17" thickBot="1" x14ac:dyDescent="0.3">
      <c r="A54" s="33" t="s">
        <v>1840</v>
      </c>
      <c r="B54" s="54"/>
      <c r="C54" s="34">
        <f t="shared" ref="C54:I56" si="18">SUM(C52:C53)</f>
        <v>6</v>
      </c>
      <c r="D54" s="34">
        <f t="shared" si="18"/>
        <v>97</v>
      </c>
      <c r="E54" s="34">
        <f t="shared" si="18"/>
        <v>34</v>
      </c>
      <c r="F54" s="34">
        <f t="shared" si="18"/>
        <v>24</v>
      </c>
      <c r="G54" s="34">
        <f t="shared" si="18"/>
        <v>184</v>
      </c>
      <c r="H54" s="34">
        <f t="shared" si="18"/>
        <v>12</v>
      </c>
      <c r="I54" s="34">
        <f t="shared" si="18"/>
        <v>3</v>
      </c>
    </row>
    <row r="55" spans="1:9" ht="17" thickBot="1" x14ac:dyDescent="0.3">
      <c r="A55" s="141"/>
      <c r="B55" s="57"/>
      <c r="C55" s="57"/>
      <c r="D55" s="57"/>
      <c r="E55" s="57"/>
      <c r="F55" s="57"/>
      <c r="G55" s="57"/>
      <c r="H55" s="57"/>
      <c r="I55" s="57"/>
    </row>
    <row r="56" spans="1:9" s="197" customFormat="1" ht="17" thickBot="1" x14ac:dyDescent="0.3">
      <c r="A56" s="33" t="s">
        <v>1841</v>
      </c>
      <c r="B56" s="54"/>
      <c r="C56" s="34">
        <f>SUM(C54:C55)</f>
        <v>6</v>
      </c>
      <c r="D56" s="34">
        <f t="shared" si="18"/>
        <v>97</v>
      </c>
      <c r="E56" s="34">
        <f t="shared" si="18"/>
        <v>34</v>
      </c>
      <c r="F56" s="34">
        <f t="shared" si="18"/>
        <v>24</v>
      </c>
      <c r="G56" s="34">
        <f t="shared" si="18"/>
        <v>184</v>
      </c>
      <c r="H56" s="34">
        <f t="shared" si="18"/>
        <v>12</v>
      </c>
      <c r="I56" s="34">
        <f t="shared" si="18"/>
        <v>3</v>
      </c>
    </row>
    <row r="57" spans="1:9" ht="17" thickBot="1" x14ac:dyDescent="0.3">
      <c r="A57" s="141"/>
      <c r="B57" s="57"/>
      <c r="C57" s="57"/>
      <c r="D57" s="57"/>
      <c r="E57" s="57"/>
      <c r="F57" s="57"/>
      <c r="G57" s="57"/>
      <c r="H57" s="57"/>
      <c r="I57" s="57"/>
    </row>
    <row r="58" spans="1:9" s="197" customFormat="1" ht="17" thickBot="1" x14ac:dyDescent="0.3">
      <c r="A58" s="33" t="s">
        <v>1842</v>
      </c>
      <c r="B58" s="54"/>
      <c r="C58" s="34">
        <f>SUM(C56:C57)</f>
        <v>6</v>
      </c>
      <c r="D58" s="34">
        <f t="shared" ref="D58:I62" si="19">SUM(D56:D57)</f>
        <v>97</v>
      </c>
      <c r="E58" s="34">
        <f t="shared" si="19"/>
        <v>34</v>
      </c>
      <c r="F58" s="34">
        <f t="shared" si="19"/>
        <v>24</v>
      </c>
      <c r="G58" s="34">
        <f t="shared" si="19"/>
        <v>184</v>
      </c>
      <c r="H58" s="34">
        <f t="shared" si="19"/>
        <v>12</v>
      </c>
      <c r="I58" s="34">
        <f t="shared" si="19"/>
        <v>3</v>
      </c>
    </row>
    <row r="59" spans="1:9" ht="17" thickBot="1" x14ac:dyDescent="0.3">
      <c r="A59" s="141"/>
      <c r="B59" s="57"/>
      <c r="C59" s="57"/>
      <c r="D59" s="57"/>
      <c r="E59" s="57"/>
      <c r="F59" s="57"/>
      <c r="G59" s="57"/>
      <c r="H59" s="57"/>
      <c r="I59" s="57"/>
    </row>
    <row r="60" spans="1:9" s="197" customFormat="1" ht="17" thickBot="1" x14ac:dyDescent="0.3">
      <c r="A60" s="33" t="s">
        <v>1843</v>
      </c>
      <c r="B60" s="54"/>
      <c r="C60" s="34">
        <f>SUM(C58:C59)</f>
        <v>6</v>
      </c>
      <c r="D60" s="34">
        <f t="shared" si="19"/>
        <v>97</v>
      </c>
      <c r="E60" s="34">
        <f t="shared" si="19"/>
        <v>34</v>
      </c>
      <c r="F60" s="34">
        <f t="shared" si="19"/>
        <v>24</v>
      </c>
      <c r="G60" s="34">
        <f t="shared" si="19"/>
        <v>184</v>
      </c>
      <c r="H60" s="34">
        <f t="shared" si="19"/>
        <v>12</v>
      </c>
      <c r="I60" s="34">
        <f t="shared" si="19"/>
        <v>3</v>
      </c>
    </row>
    <row r="61" spans="1:9" ht="17" thickBot="1" x14ac:dyDescent="0.3">
      <c r="A61" s="141"/>
      <c r="B61" s="57"/>
      <c r="C61" s="57"/>
      <c r="D61" s="57"/>
      <c r="E61" s="57"/>
      <c r="F61" s="57"/>
      <c r="G61" s="57"/>
      <c r="H61" s="57"/>
      <c r="I61" s="57"/>
    </row>
    <row r="62" spans="1:9" s="197" customFormat="1" ht="17" thickBot="1" x14ac:dyDescent="0.3">
      <c r="A62" s="33" t="s">
        <v>1844</v>
      </c>
      <c r="B62" s="54"/>
      <c r="C62" s="34">
        <f>SUM(C60:C61)</f>
        <v>6</v>
      </c>
      <c r="D62" s="34">
        <f>SUM(D60:D61)</f>
        <v>97</v>
      </c>
      <c r="E62" s="34">
        <f t="shared" si="19"/>
        <v>34</v>
      </c>
      <c r="F62" s="34">
        <f t="shared" si="19"/>
        <v>24</v>
      </c>
      <c r="G62" s="34">
        <f t="shared" si="19"/>
        <v>184</v>
      </c>
      <c r="H62" s="34">
        <f t="shared" si="19"/>
        <v>12</v>
      </c>
      <c r="I62" s="34">
        <f t="shared" si="19"/>
        <v>3</v>
      </c>
    </row>
    <row r="63" spans="1:9" s="2" customFormat="1" ht="17" thickBot="1" x14ac:dyDescent="0.3">
      <c r="A63" s="12">
        <v>43808</v>
      </c>
      <c r="B63" s="13" t="s">
        <v>63</v>
      </c>
      <c r="C63" s="13">
        <v>-6</v>
      </c>
      <c r="D63" s="13"/>
      <c r="E63" s="13">
        <v>-27</v>
      </c>
      <c r="F63" s="13">
        <v>-22</v>
      </c>
      <c r="G63" s="13"/>
      <c r="H63" s="13"/>
      <c r="I63" s="13">
        <v>-3</v>
      </c>
    </row>
    <row r="64" spans="1:9" s="197" customFormat="1" ht="17" thickBot="1" x14ac:dyDescent="0.3">
      <c r="A64" s="33" t="s">
        <v>1845</v>
      </c>
      <c r="B64" s="54"/>
      <c r="C64" s="34">
        <f>SUM(C62:C63)</f>
        <v>0</v>
      </c>
      <c r="D64" s="34">
        <f t="shared" ref="D64:I64" si="20">SUM(D62:D63)</f>
        <v>97</v>
      </c>
      <c r="E64" s="34">
        <f t="shared" si="20"/>
        <v>7</v>
      </c>
      <c r="F64" s="34">
        <f t="shared" si="20"/>
        <v>2</v>
      </c>
      <c r="G64" s="34">
        <f t="shared" si="20"/>
        <v>184</v>
      </c>
      <c r="H64" s="34">
        <f t="shared" si="20"/>
        <v>12</v>
      </c>
      <c r="I64" s="34">
        <f t="shared" si="20"/>
        <v>0</v>
      </c>
    </row>
    <row r="65" spans="1:9" ht="17" thickBot="1" x14ac:dyDescent="0.3">
      <c r="A65" s="141"/>
      <c r="B65" s="57"/>
      <c r="C65" s="57"/>
      <c r="D65" s="57"/>
      <c r="E65" s="57"/>
      <c r="F65" s="57"/>
      <c r="G65" s="57"/>
      <c r="H65" s="57"/>
      <c r="I65" s="57"/>
    </row>
    <row r="66" spans="1:9" s="197" customFormat="1" ht="17" thickBot="1" x14ac:dyDescent="0.3">
      <c r="A66" s="33" t="s">
        <v>1846</v>
      </c>
      <c r="B66" s="54"/>
      <c r="C66" s="34">
        <f>SUM(C64:C65)</f>
        <v>0</v>
      </c>
      <c r="D66" s="34">
        <f t="shared" ref="D66:I66" si="21">SUM(D64:D65)</f>
        <v>97</v>
      </c>
      <c r="E66" s="34">
        <f t="shared" si="21"/>
        <v>7</v>
      </c>
      <c r="F66" s="34">
        <f t="shared" si="21"/>
        <v>2</v>
      </c>
      <c r="G66" s="34">
        <f t="shared" si="21"/>
        <v>184</v>
      </c>
      <c r="H66" s="34">
        <f t="shared" si="21"/>
        <v>12</v>
      </c>
      <c r="I66" s="34">
        <f t="shared" si="21"/>
        <v>0</v>
      </c>
    </row>
    <row r="67" spans="1:9" ht="17" thickBot="1" x14ac:dyDescent="0.3">
      <c r="A67" s="141"/>
      <c r="B67" s="57"/>
      <c r="C67" s="57"/>
      <c r="D67" s="57"/>
      <c r="E67" s="57"/>
      <c r="F67" s="57"/>
      <c r="G67" s="57"/>
      <c r="H67" s="57"/>
      <c r="I67" s="57"/>
    </row>
    <row r="68" spans="1:9" s="197" customFormat="1" ht="17" thickBot="1" x14ac:dyDescent="0.3">
      <c r="A68" s="33" t="s">
        <v>1847</v>
      </c>
      <c r="B68" s="54"/>
      <c r="C68" s="34">
        <f>SUM(C66:C67)</f>
        <v>0</v>
      </c>
      <c r="D68" s="34">
        <f t="shared" ref="D68:I68" si="22">SUM(D66:D67)</f>
        <v>97</v>
      </c>
      <c r="E68" s="34">
        <f t="shared" si="22"/>
        <v>7</v>
      </c>
      <c r="F68" s="34">
        <f t="shared" si="22"/>
        <v>2</v>
      </c>
      <c r="G68" s="34">
        <f t="shared" si="22"/>
        <v>184</v>
      </c>
      <c r="H68" s="34">
        <f t="shared" si="22"/>
        <v>12</v>
      </c>
      <c r="I68" s="34">
        <f t="shared" si="22"/>
        <v>0</v>
      </c>
    </row>
    <row r="69" spans="1:9" ht="17" thickBot="1" x14ac:dyDescent="0.3">
      <c r="A69" s="141"/>
      <c r="B69" s="57"/>
      <c r="C69" s="57"/>
      <c r="D69" s="57"/>
      <c r="E69" s="57"/>
      <c r="F69" s="57"/>
      <c r="G69" s="57"/>
      <c r="H69" s="57"/>
      <c r="I69" s="57"/>
    </row>
    <row r="70" spans="1:9" s="197" customFormat="1" ht="17" thickBot="1" x14ac:dyDescent="0.3">
      <c r="A70" s="33" t="s">
        <v>1848</v>
      </c>
      <c r="B70" s="54"/>
      <c r="C70" s="34">
        <f t="shared" ref="C70:I70" si="23">SUM(C68:C69)</f>
        <v>0</v>
      </c>
      <c r="D70" s="34">
        <f t="shared" si="23"/>
        <v>97</v>
      </c>
      <c r="E70" s="34">
        <f t="shared" si="23"/>
        <v>7</v>
      </c>
      <c r="F70" s="34">
        <f t="shared" si="23"/>
        <v>2</v>
      </c>
      <c r="G70" s="34">
        <f t="shared" si="23"/>
        <v>184</v>
      </c>
      <c r="H70" s="34">
        <f t="shared" si="23"/>
        <v>12</v>
      </c>
      <c r="I70" s="34">
        <f t="shared" si="23"/>
        <v>0</v>
      </c>
    </row>
    <row r="71" spans="1:9" ht="17" thickBot="1" x14ac:dyDescent="0.3">
      <c r="A71" s="141"/>
      <c r="B71" s="57"/>
      <c r="C71" s="57"/>
      <c r="D71" s="57"/>
      <c r="E71" s="57"/>
      <c r="F71" s="57"/>
      <c r="G71" s="57"/>
      <c r="H71" s="57"/>
      <c r="I71" s="57"/>
    </row>
    <row r="72" spans="1:9" s="197" customFormat="1" ht="17" thickBot="1" x14ac:dyDescent="0.3">
      <c r="A72" s="33" t="s">
        <v>1849</v>
      </c>
      <c r="B72" s="54"/>
      <c r="C72" s="34">
        <f>SUM(C70:C71)</f>
        <v>0</v>
      </c>
      <c r="D72" s="34">
        <f t="shared" ref="D72:I72" si="24">SUM(D70:D71)</f>
        <v>97</v>
      </c>
      <c r="E72" s="34">
        <f t="shared" si="24"/>
        <v>7</v>
      </c>
      <c r="F72" s="34">
        <f t="shared" si="24"/>
        <v>2</v>
      </c>
      <c r="G72" s="34">
        <f t="shared" si="24"/>
        <v>184</v>
      </c>
      <c r="H72" s="34">
        <f t="shared" si="24"/>
        <v>12</v>
      </c>
      <c r="I72" s="34">
        <f t="shared" si="24"/>
        <v>0</v>
      </c>
    </row>
    <row r="73" spans="1:9" ht="17" thickBot="1" x14ac:dyDescent="0.3">
      <c r="A73" s="141"/>
      <c r="B73" s="57"/>
      <c r="C73" s="57"/>
      <c r="D73" s="57"/>
      <c r="E73" s="57"/>
      <c r="F73" s="57"/>
      <c r="G73" s="57"/>
      <c r="H73" s="57"/>
      <c r="I73" s="57"/>
    </row>
    <row r="74" spans="1:9" s="197" customFormat="1" ht="17" thickBot="1" x14ac:dyDescent="0.3">
      <c r="A74" s="33" t="s">
        <v>1850</v>
      </c>
      <c r="B74" s="54"/>
      <c r="C74" s="34">
        <f t="shared" ref="C74:I74" si="25">SUM(C72:C73)</f>
        <v>0</v>
      </c>
      <c r="D74" s="34">
        <f t="shared" si="25"/>
        <v>97</v>
      </c>
      <c r="E74" s="34">
        <f t="shared" si="25"/>
        <v>7</v>
      </c>
      <c r="F74" s="34">
        <f t="shared" si="25"/>
        <v>2</v>
      </c>
      <c r="G74" s="34">
        <f t="shared" si="25"/>
        <v>184</v>
      </c>
      <c r="H74" s="34">
        <f t="shared" si="25"/>
        <v>12</v>
      </c>
      <c r="I74" s="34">
        <f t="shared" si="25"/>
        <v>0</v>
      </c>
    </row>
    <row r="75" spans="1:9" ht="17" thickBot="1" x14ac:dyDescent="0.3">
      <c r="A75" s="141"/>
      <c r="B75" s="57"/>
      <c r="C75" s="57"/>
      <c r="D75" s="57"/>
      <c r="E75" s="57"/>
      <c r="F75" s="57"/>
      <c r="G75" s="57"/>
      <c r="H75" s="57"/>
      <c r="I75" s="57"/>
    </row>
    <row r="76" spans="1:9" s="197" customFormat="1" ht="17" thickBot="1" x14ac:dyDescent="0.3">
      <c r="A76" s="33" t="s">
        <v>1639</v>
      </c>
      <c r="B76" s="54"/>
      <c r="C76" s="34">
        <f t="shared" ref="C76:I78" si="26">SUM(C74:C75)</f>
        <v>0</v>
      </c>
      <c r="D76" s="34">
        <f t="shared" si="26"/>
        <v>97</v>
      </c>
      <c r="E76" s="34">
        <f t="shared" si="26"/>
        <v>7</v>
      </c>
      <c r="F76" s="34">
        <f t="shared" si="26"/>
        <v>2</v>
      </c>
      <c r="G76" s="34">
        <f t="shared" si="26"/>
        <v>184</v>
      </c>
      <c r="H76" s="34">
        <f t="shared" si="26"/>
        <v>12</v>
      </c>
      <c r="I76" s="34">
        <f t="shared" si="26"/>
        <v>0</v>
      </c>
    </row>
    <row r="77" spans="1:9" ht="17" thickBot="1" x14ac:dyDescent="0.3">
      <c r="A77" s="141"/>
      <c r="B77" s="57"/>
      <c r="C77" s="57"/>
      <c r="D77" s="57"/>
      <c r="E77" s="57"/>
      <c r="F77" s="57"/>
      <c r="G77" s="57"/>
      <c r="H77" s="57"/>
      <c r="I77" s="57"/>
    </row>
    <row r="78" spans="1:9" s="197" customFormat="1" ht="17" thickBot="1" x14ac:dyDescent="0.3">
      <c r="A78" s="33" t="s">
        <v>1642</v>
      </c>
      <c r="B78" s="54"/>
      <c r="C78" s="34">
        <f>SUM(C76:C77)</f>
        <v>0</v>
      </c>
      <c r="D78" s="34">
        <f>SUM(D76:D77)</f>
        <v>97</v>
      </c>
      <c r="E78" s="34">
        <f t="shared" si="26"/>
        <v>7</v>
      </c>
      <c r="F78" s="34">
        <f t="shared" si="26"/>
        <v>2</v>
      </c>
      <c r="G78" s="34">
        <f t="shared" si="26"/>
        <v>184</v>
      </c>
      <c r="H78" s="34">
        <f t="shared" si="26"/>
        <v>12</v>
      </c>
      <c r="I78" s="34">
        <f t="shared" si="26"/>
        <v>0</v>
      </c>
    </row>
    <row r="79" spans="1:9" ht="17" thickBot="1" x14ac:dyDescent="0.3">
      <c r="A79" s="141"/>
      <c r="B79" s="57"/>
      <c r="C79" s="57"/>
      <c r="D79" s="57"/>
      <c r="E79" s="57"/>
      <c r="F79" s="57"/>
      <c r="G79" s="57"/>
      <c r="H79" s="57"/>
      <c r="I79" s="57"/>
    </row>
    <row r="80" spans="1:9" s="197" customFormat="1" ht="17" thickBot="1" x14ac:dyDescent="0.3">
      <c r="A80" s="33" t="s">
        <v>1645</v>
      </c>
      <c r="B80" s="54"/>
      <c r="C80" s="34">
        <f t="shared" ref="C80:I80" si="27">SUM(C78:C79)</f>
        <v>0</v>
      </c>
      <c r="D80" s="34">
        <f t="shared" si="27"/>
        <v>97</v>
      </c>
      <c r="E80" s="34">
        <f t="shared" si="27"/>
        <v>7</v>
      </c>
      <c r="F80" s="34">
        <f t="shared" si="27"/>
        <v>2</v>
      </c>
      <c r="G80" s="34">
        <f t="shared" si="27"/>
        <v>184</v>
      </c>
      <c r="H80" s="34">
        <f t="shared" si="27"/>
        <v>12</v>
      </c>
      <c r="I80" s="34">
        <f t="shared" si="27"/>
        <v>0</v>
      </c>
    </row>
    <row r="81" spans="1:9" ht="17" thickBot="1" x14ac:dyDescent="0.3">
      <c r="A81" s="141"/>
      <c r="B81" s="57"/>
      <c r="C81" s="57"/>
      <c r="D81" s="57"/>
      <c r="E81" s="57"/>
      <c r="F81" s="57"/>
      <c r="G81" s="57"/>
      <c r="H81" s="57"/>
      <c r="I81" s="57"/>
    </row>
    <row r="82" spans="1:9" s="197" customFormat="1" ht="17" thickBot="1" x14ac:dyDescent="0.3">
      <c r="A82" s="33" t="s">
        <v>138</v>
      </c>
      <c r="B82" s="54"/>
      <c r="C82" s="34">
        <f t="shared" ref="C82:I82" si="28">SUM(C80:C81)</f>
        <v>0</v>
      </c>
      <c r="D82" s="34">
        <f t="shared" si="28"/>
        <v>97</v>
      </c>
      <c r="E82" s="34">
        <f t="shared" si="28"/>
        <v>7</v>
      </c>
      <c r="F82" s="34">
        <f t="shared" si="28"/>
        <v>2</v>
      </c>
      <c r="G82" s="34">
        <f t="shared" si="28"/>
        <v>184</v>
      </c>
      <c r="H82" s="34">
        <f t="shared" si="28"/>
        <v>12</v>
      </c>
      <c r="I82" s="34">
        <f t="shared" si="28"/>
        <v>0</v>
      </c>
    </row>
    <row r="83" spans="1:9" ht="17" thickBot="1" x14ac:dyDescent="0.3">
      <c r="A83" s="141"/>
      <c r="B83" s="57"/>
      <c r="C83" s="57"/>
      <c r="D83" s="57"/>
      <c r="E83" s="57"/>
      <c r="F83" s="57"/>
      <c r="G83" s="57"/>
      <c r="H83" s="57"/>
      <c r="I83" s="57"/>
    </row>
    <row r="84" spans="1:9" s="197" customFormat="1" ht="17" thickBot="1" x14ac:dyDescent="0.3">
      <c r="A84" s="33" t="s">
        <v>142</v>
      </c>
      <c r="B84" s="54"/>
      <c r="C84" s="34">
        <f t="shared" ref="C84:I84" si="29">SUM(C82:C83)</f>
        <v>0</v>
      </c>
      <c r="D84" s="34">
        <f t="shared" si="29"/>
        <v>97</v>
      </c>
      <c r="E84" s="34">
        <f t="shared" si="29"/>
        <v>7</v>
      </c>
      <c r="F84" s="34">
        <f t="shared" si="29"/>
        <v>2</v>
      </c>
      <c r="G84" s="34">
        <f t="shared" si="29"/>
        <v>184</v>
      </c>
      <c r="H84" s="34">
        <f t="shared" si="29"/>
        <v>12</v>
      </c>
      <c r="I84" s="34">
        <f t="shared" si="29"/>
        <v>0</v>
      </c>
    </row>
    <row r="85" spans="1:9" ht="17" thickBot="1" x14ac:dyDescent="0.3">
      <c r="A85" s="141"/>
      <c r="B85" s="57"/>
      <c r="C85" s="57"/>
      <c r="D85" s="57"/>
      <c r="E85" s="57"/>
      <c r="F85" s="57"/>
      <c r="G85" s="57"/>
      <c r="H85" s="57"/>
      <c r="I85" s="57"/>
    </row>
    <row r="86" spans="1:9" s="197" customFormat="1" ht="17" thickBot="1" x14ac:dyDescent="0.3">
      <c r="A86" s="33" t="s">
        <v>147</v>
      </c>
      <c r="B86" s="54"/>
      <c r="C86" s="34">
        <f>SUM(C84:C85)</f>
        <v>0</v>
      </c>
      <c r="D86" s="34">
        <f>SUM(D84:D85)</f>
        <v>97</v>
      </c>
      <c r="E86" s="34">
        <f>SUM(E84:E85)</f>
        <v>7</v>
      </c>
      <c r="F86" s="34">
        <f t="shared" ref="F86:I86" si="30">SUM(F84:F85)</f>
        <v>2</v>
      </c>
      <c r="G86" s="34">
        <f>SUM(G84:G85)</f>
        <v>184</v>
      </c>
      <c r="H86" s="34">
        <f t="shared" si="30"/>
        <v>12</v>
      </c>
      <c r="I86" s="34">
        <f t="shared" si="30"/>
        <v>0</v>
      </c>
    </row>
    <row r="87" spans="1:9" ht="17" thickBot="1" x14ac:dyDescent="0.3">
      <c r="A87" s="141"/>
      <c r="B87" s="57"/>
      <c r="C87" s="57"/>
      <c r="D87" s="57"/>
      <c r="E87" s="57"/>
      <c r="F87" s="57"/>
      <c r="G87" s="57"/>
      <c r="H87" s="57"/>
      <c r="I87" s="57"/>
    </row>
    <row r="88" spans="1:9" s="197" customFormat="1" ht="17" thickBot="1" x14ac:dyDescent="0.3">
      <c r="A88" s="33" t="s">
        <v>148</v>
      </c>
      <c r="B88" s="54"/>
      <c r="C88" s="34">
        <f t="shared" ref="C88:I88" si="31">SUM(C86:C87)</f>
        <v>0</v>
      </c>
      <c r="D88" s="34">
        <f t="shared" si="31"/>
        <v>97</v>
      </c>
      <c r="E88" s="34">
        <f t="shared" si="31"/>
        <v>7</v>
      </c>
      <c r="F88" s="34">
        <f t="shared" si="31"/>
        <v>2</v>
      </c>
      <c r="G88" s="34">
        <f t="shared" si="31"/>
        <v>184</v>
      </c>
      <c r="H88" s="34">
        <f t="shared" si="31"/>
        <v>12</v>
      </c>
      <c r="I88" s="34">
        <f t="shared" si="31"/>
        <v>0</v>
      </c>
    </row>
    <row r="89" spans="1:9" ht="17" thickBot="1" x14ac:dyDescent="0.3">
      <c r="A89" s="141"/>
      <c r="B89" s="57"/>
      <c r="C89" s="57"/>
      <c r="D89" s="57"/>
      <c r="E89" s="57"/>
      <c r="F89" s="57"/>
      <c r="G89" s="57"/>
      <c r="H89" s="57"/>
      <c r="I89" s="57"/>
    </row>
    <row r="90" spans="1:9" s="197" customFormat="1" ht="17" thickBot="1" x14ac:dyDescent="0.3">
      <c r="A90" s="33" t="s">
        <v>152</v>
      </c>
      <c r="B90" s="54"/>
      <c r="C90" s="34">
        <f>SUM(C88:C89)</f>
        <v>0</v>
      </c>
      <c r="D90" s="34">
        <f>SUM(D88:D89)</f>
        <v>97</v>
      </c>
      <c r="E90" s="34">
        <f t="shared" ref="E90:I90" si="32">SUM(E88:E89)</f>
        <v>7</v>
      </c>
      <c r="F90" s="34">
        <f t="shared" si="32"/>
        <v>2</v>
      </c>
      <c r="G90" s="34">
        <f t="shared" si="32"/>
        <v>184</v>
      </c>
      <c r="H90" s="34">
        <f t="shared" si="32"/>
        <v>12</v>
      </c>
      <c r="I90" s="34">
        <f t="shared" si="32"/>
        <v>0</v>
      </c>
    </row>
    <row r="91" spans="1:9" ht="17" thickBot="1" x14ac:dyDescent="0.3">
      <c r="A91" s="141"/>
      <c r="B91" s="57"/>
      <c r="C91" s="57"/>
      <c r="D91" s="57"/>
      <c r="E91" s="57"/>
      <c r="F91" s="57"/>
      <c r="G91" s="57"/>
      <c r="H91" s="57"/>
      <c r="I91" s="57"/>
    </row>
    <row r="92" spans="1:9" s="8" customFormat="1" ht="17" thickBot="1" x14ac:dyDescent="0.3">
      <c r="A92" s="33" t="s">
        <v>155</v>
      </c>
      <c r="B92" s="54"/>
      <c r="C92" s="34">
        <f t="shared" ref="C92:I94" si="33">SUM(C90:C91)</f>
        <v>0</v>
      </c>
      <c r="D92" s="34">
        <f t="shared" si="33"/>
        <v>97</v>
      </c>
      <c r="E92" s="34">
        <f t="shared" si="33"/>
        <v>7</v>
      </c>
      <c r="F92" s="34">
        <f t="shared" si="33"/>
        <v>2</v>
      </c>
      <c r="G92" s="34">
        <f t="shared" si="33"/>
        <v>184</v>
      </c>
      <c r="H92" s="34">
        <f t="shared" si="33"/>
        <v>12</v>
      </c>
      <c r="I92" s="34">
        <f t="shared" si="33"/>
        <v>0</v>
      </c>
    </row>
    <row r="93" spans="1:9" ht="17" thickBot="1" x14ac:dyDescent="0.3">
      <c r="A93" s="141"/>
      <c r="B93" s="57"/>
      <c r="C93" s="57"/>
      <c r="D93" s="57"/>
      <c r="E93" s="57"/>
      <c r="F93" s="57"/>
      <c r="G93" s="57"/>
      <c r="H93" s="57"/>
      <c r="I93" s="57"/>
    </row>
    <row r="94" spans="1:9" s="197" customFormat="1" ht="17" thickBot="1" x14ac:dyDescent="0.3">
      <c r="A94" s="33" t="s">
        <v>156</v>
      </c>
      <c r="B94" s="54"/>
      <c r="C94" s="34">
        <f t="shared" ref="C94:H94" si="34">SUM(C92:C93)</f>
        <v>0</v>
      </c>
      <c r="D94" s="34">
        <f t="shared" si="34"/>
        <v>97</v>
      </c>
      <c r="E94" s="34">
        <f t="shared" si="34"/>
        <v>7</v>
      </c>
      <c r="F94" s="34">
        <f t="shared" si="34"/>
        <v>2</v>
      </c>
      <c r="G94" s="34">
        <f t="shared" si="34"/>
        <v>184</v>
      </c>
      <c r="H94" s="34">
        <f t="shared" si="34"/>
        <v>12</v>
      </c>
      <c r="I94" s="34">
        <f t="shared" si="33"/>
        <v>0</v>
      </c>
    </row>
    <row r="95" spans="1:9" ht="17" thickBot="1" x14ac:dyDescent="0.3">
      <c r="A95" s="141"/>
      <c r="B95" s="57"/>
      <c r="C95" s="57"/>
      <c r="D95" s="57"/>
      <c r="E95" s="57"/>
      <c r="F95" s="57"/>
      <c r="G95" s="57"/>
      <c r="H95" s="57"/>
      <c r="I95" s="57"/>
    </row>
    <row r="96" spans="1:9" s="197" customFormat="1" ht="17" thickBot="1" x14ac:dyDescent="0.3">
      <c r="A96" s="33" t="s">
        <v>2459</v>
      </c>
      <c r="B96" s="54"/>
      <c r="C96" s="34">
        <f t="shared" ref="C96:I96" si="35">SUM(C94:C95)</f>
        <v>0</v>
      </c>
      <c r="D96" s="34">
        <f t="shared" si="35"/>
        <v>97</v>
      </c>
      <c r="E96" s="34">
        <f t="shared" si="35"/>
        <v>7</v>
      </c>
      <c r="F96" s="34">
        <f t="shared" si="35"/>
        <v>2</v>
      </c>
      <c r="G96" s="34">
        <f t="shared" si="35"/>
        <v>184</v>
      </c>
      <c r="H96" s="34">
        <f t="shared" si="35"/>
        <v>12</v>
      </c>
      <c r="I96" s="34">
        <f t="shared" si="35"/>
        <v>0</v>
      </c>
    </row>
    <row r="97" spans="1:9" ht="17" thickBot="1" x14ac:dyDescent="0.3">
      <c r="A97" s="141"/>
      <c r="B97" s="57"/>
      <c r="C97" s="57"/>
      <c r="D97" s="57"/>
      <c r="E97" s="57"/>
      <c r="F97" s="57"/>
      <c r="G97" s="57"/>
      <c r="H97" s="57"/>
      <c r="I97" s="57"/>
    </row>
    <row r="98" spans="1:9" s="197" customFormat="1" ht="17" thickBot="1" x14ac:dyDescent="0.3">
      <c r="A98" s="33" t="s">
        <v>2566</v>
      </c>
      <c r="B98" s="54"/>
      <c r="C98" s="34">
        <f t="shared" ref="C98:I98" si="36">SUM(C96:C97)</f>
        <v>0</v>
      </c>
      <c r="D98" s="34">
        <f t="shared" si="36"/>
        <v>97</v>
      </c>
      <c r="E98" s="34">
        <f t="shared" si="36"/>
        <v>7</v>
      </c>
      <c r="F98" s="34">
        <f t="shared" si="36"/>
        <v>2</v>
      </c>
      <c r="G98" s="34">
        <f t="shared" si="36"/>
        <v>184</v>
      </c>
      <c r="H98" s="34">
        <f t="shared" si="36"/>
        <v>12</v>
      </c>
      <c r="I98" s="34">
        <f t="shared" si="36"/>
        <v>0</v>
      </c>
    </row>
    <row r="99" spans="1:9" ht="17" thickBot="1" x14ac:dyDescent="0.3">
      <c r="A99" s="141"/>
      <c r="B99" s="57"/>
      <c r="C99" s="57"/>
      <c r="D99" s="57"/>
      <c r="E99" s="57"/>
      <c r="F99" s="57"/>
      <c r="G99" s="57"/>
      <c r="H99" s="57"/>
      <c r="I99" s="57"/>
    </row>
    <row r="100" spans="1:9" s="197" customFormat="1" ht="17" thickBot="1" x14ac:dyDescent="0.3">
      <c r="A100" s="33" t="s">
        <v>2697</v>
      </c>
      <c r="B100" s="54"/>
      <c r="C100" s="34">
        <f t="shared" ref="C100:I100" si="37">SUM(C98:C99)</f>
        <v>0</v>
      </c>
      <c r="D100" s="34">
        <f t="shared" si="37"/>
        <v>97</v>
      </c>
      <c r="E100" s="34">
        <f t="shared" si="37"/>
        <v>7</v>
      </c>
      <c r="F100" s="34">
        <f t="shared" si="37"/>
        <v>2</v>
      </c>
      <c r="G100" s="34">
        <f t="shared" si="37"/>
        <v>184</v>
      </c>
      <c r="H100" s="34">
        <f t="shared" si="37"/>
        <v>12</v>
      </c>
      <c r="I100" s="34">
        <f t="shared" si="37"/>
        <v>0</v>
      </c>
    </row>
    <row r="101" spans="1:9" ht="17" thickBot="1" x14ac:dyDescent="0.3">
      <c r="A101" s="141"/>
      <c r="B101" s="57"/>
      <c r="C101" s="57"/>
      <c r="D101" s="57"/>
      <c r="E101" s="57"/>
      <c r="F101" s="57"/>
      <c r="G101" s="57"/>
      <c r="H101" s="57"/>
      <c r="I101" s="57"/>
    </row>
    <row r="102" spans="1:9" s="197" customFormat="1" ht="17" thickBot="1" x14ac:dyDescent="0.3">
      <c r="A102" s="33" t="s">
        <v>2786</v>
      </c>
      <c r="B102" s="54"/>
      <c r="C102" s="34">
        <f t="shared" ref="C102:I102" si="38">SUM(C100:C101)</f>
        <v>0</v>
      </c>
      <c r="D102" s="34">
        <f t="shared" si="38"/>
        <v>97</v>
      </c>
      <c r="E102" s="34">
        <f t="shared" si="38"/>
        <v>7</v>
      </c>
      <c r="F102" s="34">
        <f t="shared" si="38"/>
        <v>2</v>
      </c>
      <c r="G102" s="34">
        <f t="shared" si="38"/>
        <v>184</v>
      </c>
      <c r="H102" s="34">
        <f t="shared" si="38"/>
        <v>12</v>
      </c>
      <c r="I102" s="34">
        <f t="shared" si="38"/>
        <v>0</v>
      </c>
    </row>
    <row r="103" spans="1:9" ht="17" thickBot="1" x14ac:dyDescent="0.3">
      <c r="A103" s="141"/>
      <c r="B103" s="57"/>
      <c r="C103" s="57"/>
      <c r="D103" s="57"/>
      <c r="E103" s="57"/>
      <c r="F103" s="57"/>
      <c r="G103" s="57"/>
      <c r="H103" s="57"/>
      <c r="I103" s="57"/>
    </row>
    <row r="104" spans="1:9" s="197" customFormat="1" ht="17" thickBot="1" x14ac:dyDescent="0.3">
      <c r="A104" s="33" t="s">
        <v>2893</v>
      </c>
      <c r="B104" s="54"/>
      <c r="C104" s="34">
        <f t="shared" ref="C104:I104" si="39">SUM(C102:C103)</f>
        <v>0</v>
      </c>
      <c r="D104" s="34">
        <f t="shared" si="39"/>
        <v>97</v>
      </c>
      <c r="E104" s="34">
        <f t="shared" si="39"/>
        <v>7</v>
      </c>
      <c r="F104" s="34">
        <f t="shared" si="39"/>
        <v>2</v>
      </c>
      <c r="G104" s="34">
        <f t="shared" si="39"/>
        <v>184</v>
      </c>
      <c r="H104" s="34">
        <f t="shared" si="39"/>
        <v>12</v>
      </c>
      <c r="I104" s="34">
        <f t="shared" si="39"/>
        <v>0</v>
      </c>
    </row>
    <row r="105" spans="1:9" ht="17" thickBot="1" x14ac:dyDescent="0.3">
      <c r="A105" s="141"/>
      <c r="B105" s="57"/>
      <c r="C105" s="57"/>
      <c r="D105" s="57"/>
      <c r="E105" s="57"/>
      <c r="F105" s="57"/>
      <c r="G105" s="57"/>
      <c r="H105" s="57"/>
      <c r="I105" s="57"/>
    </row>
    <row r="106" spans="1:9" s="197" customFormat="1" ht="17" thickBot="1" x14ac:dyDescent="0.3">
      <c r="A106" s="33" t="s">
        <v>3037</v>
      </c>
      <c r="B106" s="54"/>
      <c r="C106" s="34">
        <f>SUM(C104:C105)</f>
        <v>0</v>
      </c>
      <c r="D106" s="34">
        <f t="shared" ref="D106:I106" si="40">SUM(D104:D105)</f>
        <v>97</v>
      </c>
      <c r="E106" s="34">
        <f t="shared" si="40"/>
        <v>7</v>
      </c>
      <c r="F106" s="34">
        <f t="shared" si="40"/>
        <v>2</v>
      </c>
      <c r="G106" s="34">
        <f t="shared" si="40"/>
        <v>184</v>
      </c>
      <c r="H106" s="34">
        <f t="shared" si="40"/>
        <v>12</v>
      </c>
      <c r="I106" s="34">
        <f t="shared" si="40"/>
        <v>0</v>
      </c>
    </row>
    <row r="107" spans="1:9" ht="17" thickBot="1" x14ac:dyDescent="0.3">
      <c r="A107" s="141"/>
      <c r="B107" s="57"/>
      <c r="C107" s="57"/>
      <c r="D107" s="57"/>
      <c r="E107" s="57"/>
      <c r="F107" s="57"/>
      <c r="G107" s="57"/>
      <c r="H107" s="57"/>
      <c r="I107" s="57"/>
    </row>
    <row r="108" spans="1:9" s="197" customFormat="1" ht="17" thickBot="1" x14ac:dyDescent="0.3">
      <c r="A108" s="33" t="s">
        <v>3143</v>
      </c>
      <c r="B108" s="54"/>
      <c r="C108" s="34">
        <f>SUM(C106:C107)</f>
        <v>0</v>
      </c>
      <c r="D108" s="34">
        <f t="shared" ref="D108:I110" si="41">SUM(D106:D107)</f>
        <v>97</v>
      </c>
      <c r="E108" s="34">
        <f t="shared" si="41"/>
        <v>7</v>
      </c>
      <c r="F108" s="34">
        <f t="shared" si="41"/>
        <v>2</v>
      </c>
      <c r="G108" s="34">
        <f t="shared" si="41"/>
        <v>184</v>
      </c>
      <c r="H108" s="34">
        <f t="shared" si="41"/>
        <v>12</v>
      </c>
      <c r="I108" s="34">
        <f t="shared" si="41"/>
        <v>0</v>
      </c>
    </row>
    <row r="109" spans="1:9" ht="17" thickBot="1" x14ac:dyDescent="0.3">
      <c r="A109" s="141"/>
      <c r="B109" s="57"/>
      <c r="C109" s="57"/>
      <c r="D109" s="57"/>
      <c r="E109" s="57"/>
      <c r="F109" s="57"/>
      <c r="G109" s="57"/>
      <c r="H109" s="57"/>
      <c r="I109" s="57"/>
    </row>
    <row r="110" spans="1:9" s="197" customFormat="1" ht="17" thickBot="1" x14ac:dyDescent="0.3">
      <c r="A110" s="33" t="s">
        <v>3224</v>
      </c>
      <c r="B110" s="54"/>
      <c r="C110" s="34">
        <f>SUM(C108:C109)</f>
        <v>0</v>
      </c>
      <c r="D110" s="34">
        <f t="shared" si="41"/>
        <v>97</v>
      </c>
      <c r="E110" s="34">
        <f t="shared" si="41"/>
        <v>7</v>
      </c>
      <c r="F110" s="34">
        <f t="shared" si="41"/>
        <v>2</v>
      </c>
      <c r="G110" s="34">
        <f t="shared" si="41"/>
        <v>184</v>
      </c>
      <c r="H110" s="34">
        <f t="shared" si="41"/>
        <v>12</v>
      </c>
      <c r="I110" s="34">
        <f t="shared" si="41"/>
        <v>0</v>
      </c>
    </row>
    <row r="111" spans="1:9" ht="17" thickBot="1" x14ac:dyDescent="0.3">
      <c r="A111" s="141"/>
      <c r="B111" s="57"/>
      <c r="C111" s="57"/>
      <c r="D111" s="57"/>
      <c r="E111" s="57"/>
      <c r="F111" s="57"/>
      <c r="G111" s="57"/>
      <c r="H111" s="57"/>
      <c r="I111" s="57"/>
    </row>
    <row r="112" spans="1:9" s="197" customFormat="1" ht="17" thickBot="1" x14ac:dyDescent="0.3">
      <c r="A112" s="33" t="s">
        <v>3283</v>
      </c>
      <c r="B112" s="54"/>
      <c r="C112" s="34">
        <f>SUM(C110:C111)</f>
        <v>0</v>
      </c>
      <c r="D112" s="34">
        <f t="shared" ref="D112:I112" si="42">SUM(D110:D111)</f>
        <v>97</v>
      </c>
      <c r="E112" s="34">
        <f t="shared" si="42"/>
        <v>7</v>
      </c>
      <c r="F112" s="34">
        <f t="shared" si="42"/>
        <v>2</v>
      </c>
      <c r="G112" s="34">
        <f t="shared" si="42"/>
        <v>184</v>
      </c>
      <c r="H112" s="34">
        <f t="shared" si="42"/>
        <v>12</v>
      </c>
      <c r="I112" s="34">
        <f t="shared" si="42"/>
        <v>0</v>
      </c>
    </row>
    <row r="113" spans="1:9" x14ac:dyDescent="0.25">
      <c r="A113" s="141"/>
      <c r="B113" s="57"/>
      <c r="C113" s="57"/>
      <c r="D113" s="57"/>
      <c r="E113" s="57"/>
      <c r="F113" s="57"/>
      <c r="G113" s="57"/>
      <c r="H113" s="57"/>
      <c r="I113" s="57"/>
    </row>
    <row r="114" spans="1:9" x14ac:dyDescent="0.25">
      <c r="A114" s="141"/>
      <c r="B114" s="57"/>
      <c r="C114" s="57"/>
      <c r="D114" s="57"/>
      <c r="E114" s="57"/>
      <c r="F114" s="57"/>
      <c r="G114" s="57"/>
      <c r="H114" s="57"/>
      <c r="I114" s="57"/>
    </row>
    <row r="115" spans="1:9" x14ac:dyDescent="0.25">
      <c r="A115" s="141"/>
      <c r="B115" s="57"/>
      <c r="C115" s="57"/>
      <c r="D115" s="57"/>
      <c r="E115" s="57"/>
      <c r="F115" s="57"/>
      <c r="G115" s="57"/>
      <c r="H115" s="57"/>
      <c r="I115" s="57"/>
    </row>
    <row r="116" spans="1:9" ht="17" thickBot="1" x14ac:dyDescent="0.3"/>
    <row r="117" spans="1:9" ht="17" thickBot="1" x14ac:dyDescent="0.3">
      <c r="C117" s="27" t="s">
        <v>10</v>
      </c>
      <c r="D117" s="27" t="s">
        <v>3</v>
      </c>
      <c r="E117" s="27" t="s">
        <v>26</v>
      </c>
      <c r="F117" s="27" t="s">
        <v>2</v>
      </c>
      <c r="G117" s="27" t="s">
        <v>1813</v>
      </c>
      <c r="H117" s="27" t="s">
        <v>18</v>
      </c>
      <c r="I117" s="27" t="s">
        <v>1814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>
    <tabColor rgb="FFFFFF00"/>
  </sheetPr>
  <dimension ref="A1:Q159"/>
  <sheetViews>
    <sheetView topLeftCell="A145" workbookViewId="0">
      <selection activeCell="F38" sqref="F38"/>
    </sheetView>
  </sheetViews>
  <sheetFormatPr baseColWidth="10" defaultColWidth="9" defaultRowHeight="17" x14ac:dyDescent="0.25"/>
  <cols>
    <col min="1" max="1" width="11.33203125" style="157" customWidth="1"/>
    <col min="2" max="2" width="18.83203125" style="158" customWidth="1"/>
    <col min="3" max="3" width="8.5" style="158" customWidth="1"/>
    <col min="4" max="4" width="9.6640625" style="158" customWidth="1"/>
    <col min="5" max="7" width="8.1640625" style="158" customWidth="1"/>
    <col min="8" max="8" width="9.6640625" style="158" customWidth="1"/>
    <col min="9" max="9" width="9.6640625" style="152" customWidth="1"/>
    <col min="10" max="17" width="8.1640625" style="158" customWidth="1"/>
    <col min="18" max="16384" width="9" style="149"/>
  </cols>
  <sheetData>
    <row r="1" spans="1:17" s="48" customFormat="1" ht="16" x14ac:dyDescent="0.25">
      <c r="A1" s="128" t="s">
        <v>23</v>
      </c>
      <c r="I1" s="1"/>
    </row>
    <row r="2" spans="1:17" s="48" customFormat="1" ht="16" x14ac:dyDescent="0.25">
      <c r="A2" s="128"/>
      <c r="I2" s="1"/>
    </row>
    <row r="3" spans="1:17" s="48" customFormat="1" ht="16" x14ac:dyDescent="0.25">
      <c r="A3" s="128" t="s">
        <v>1811</v>
      </c>
      <c r="I3" s="1"/>
    </row>
    <row r="4" spans="1:17" s="48" customFormat="1" ht="16" x14ac:dyDescent="0.25">
      <c r="A4" s="139" t="s">
        <v>1851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48" customFormat="1" thickBot="1" x14ac:dyDescent="0.3">
      <c r="A5" s="137"/>
      <c r="B5" s="4"/>
      <c r="C5" s="4"/>
      <c r="D5" s="4"/>
      <c r="E5" s="4"/>
      <c r="F5" s="4"/>
      <c r="G5" s="4"/>
      <c r="H5" s="4"/>
      <c r="I5" s="2"/>
      <c r="J5" s="4"/>
      <c r="K5" s="4"/>
      <c r="L5" s="4"/>
      <c r="M5" s="4"/>
      <c r="N5" s="4"/>
      <c r="O5" s="4"/>
      <c r="P5" s="4"/>
      <c r="Q5" s="4"/>
    </row>
    <row r="6" spans="1:17" s="4" customFormat="1" thickBot="1" x14ac:dyDescent="0.3">
      <c r="A6" s="132" t="s">
        <v>0</v>
      </c>
      <c r="B6" s="27" t="s">
        <v>1</v>
      </c>
      <c r="C6" s="27" t="s">
        <v>1635</v>
      </c>
      <c r="D6" s="27" t="s">
        <v>10</v>
      </c>
      <c r="E6" s="27" t="s">
        <v>3</v>
      </c>
      <c r="F6" s="27" t="s">
        <v>27</v>
      </c>
      <c r="G6" s="27" t="s">
        <v>377</v>
      </c>
      <c r="H6" s="27" t="s">
        <v>26</v>
      </c>
      <c r="I6" s="10" t="s">
        <v>2</v>
      </c>
      <c r="J6" s="27" t="s">
        <v>32</v>
      </c>
      <c r="K6" s="27" t="s">
        <v>1813</v>
      </c>
      <c r="L6" s="27" t="s">
        <v>18</v>
      </c>
      <c r="M6" s="27" t="s">
        <v>1465</v>
      </c>
      <c r="N6" s="27" t="s">
        <v>17</v>
      </c>
      <c r="O6" s="27" t="s">
        <v>1464</v>
      </c>
      <c r="P6" s="27" t="s">
        <v>1235</v>
      </c>
      <c r="Q6" s="27" t="s">
        <v>31</v>
      </c>
    </row>
    <row r="7" spans="1:17" s="551" customFormat="1" x14ac:dyDescent="0.25">
      <c r="A7" s="568" t="s">
        <v>1852</v>
      </c>
      <c r="B7" s="559" t="s">
        <v>1853</v>
      </c>
      <c r="C7" s="559"/>
      <c r="D7" s="559">
        <v>128</v>
      </c>
      <c r="E7" s="559">
        <v>261</v>
      </c>
      <c r="F7" s="559">
        <v>130</v>
      </c>
      <c r="G7" s="559"/>
      <c r="H7" s="559"/>
      <c r="I7" s="193"/>
      <c r="J7" s="559"/>
      <c r="K7" s="559"/>
      <c r="L7" s="559"/>
      <c r="M7" s="559"/>
      <c r="N7" s="559"/>
      <c r="O7" s="559"/>
      <c r="P7" s="559"/>
      <c r="Q7" s="559"/>
    </row>
    <row r="8" spans="1:17" s="551" customFormat="1" ht="18" thickBot="1" x14ac:dyDescent="0.3">
      <c r="A8" s="594" t="s">
        <v>1854</v>
      </c>
      <c r="B8" s="595" t="s">
        <v>1855</v>
      </c>
      <c r="C8" s="595">
        <v>75</v>
      </c>
      <c r="D8" s="595"/>
      <c r="E8" s="595"/>
      <c r="F8" s="595">
        <v>75</v>
      </c>
      <c r="G8" s="595"/>
      <c r="H8" s="595"/>
      <c r="I8" s="404"/>
      <c r="J8" s="595"/>
      <c r="K8" s="595"/>
      <c r="L8" s="595"/>
      <c r="M8" s="595"/>
      <c r="N8" s="595"/>
      <c r="O8" s="595"/>
      <c r="P8" s="595"/>
      <c r="Q8" s="595"/>
    </row>
    <row r="9" spans="1:17" s="551" customFormat="1" ht="18" thickBot="1" x14ac:dyDescent="0.3">
      <c r="A9" s="596" t="s">
        <v>1856</v>
      </c>
      <c r="B9" s="561"/>
      <c r="C9" s="34">
        <f>SUM(C7:C8)</f>
        <v>75</v>
      </c>
      <c r="D9" s="34">
        <f>SUM(D7:D8)</f>
        <v>128</v>
      </c>
      <c r="E9" s="34">
        <f>SUM(E7:E8)</f>
        <v>261</v>
      </c>
      <c r="F9" s="34">
        <f>SUM(F7:F8)</f>
        <v>205</v>
      </c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</row>
    <row r="10" spans="1:17" s="551" customFormat="1" ht="18" thickBot="1" x14ac:dyDescent="0.3">
      <c r="A10" s="568"/>
      <c r="B10" s="559"/>
      <c r="C10" s="559"/>
      <c r="D10" s="559"/>
      <c r="E10" s="559"/>
      <c r="F10" s="559"/>
      <c r="G10" s="559"/>
      <c r="H10" s="559"/>
      <c r="I10" s="193"/>
      <c r="J10" s="559"/>
      <c r="K10" s="559"/>
      <c r="L10" s="559"/>
      <c r="M10" s="559"/>
      <c r="N10" s="559"/>
      <c r="O10" s="559"/>
      <c r="P10" s="559"/>
      <c r="Q10" s="559"/>
    </row>
    <row r="11" spans="1:17" s="551" customFormat="1" ht="18" thickBot="1" x14ac:dyDescent="0.3">
      <c r="A11" s="596" t="s">
        <v>1857</v>
      </c>
      <c r="B11" s="561"/>
      <c r="C11" s="34">
        <f>SUM(C9:C10)</f>
        <v>75</v>
      </c>
      <c r="D11" s="34">
        <f t="shared" ref="D11:F11" si="0">SUM(D9:D10)</f>
        <v>128</v>
      </c>
      <c r="E11" s="34">
        <f t="shared" si="0"/>
        <v>261</v>
      </c>
      <c r="F11" s="34">
        <f t="shared" si="0"/>
        <v>205</v>
      </c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s="551" customFormat="1" x14ac:dyDescent="0.25">
      <c r="A12" s="568" t="s">
        <v>1858</v>
      </c>
      <c r="B12" s="559" t="s">
        <v>1859</v>
      </c>
      <c r="C12" s="559"/>
      <c r="D12" s="559"/>
      <c r="E12" s="559">
        <v>71</v>
      </c>
      <c r="F12" s="559"/>
      <c r="G12" s="559"/>
      <c r="H12" s="559">
        <v>19</v>
      </c>
      <c r="I12" s="193"/>
      <c r="J12" s="559">
        <v>124</v>
      </c>
      <c r="K12" s="559">
        <v>230</v>
      </c>
      <c r="L12" s="559"/>
      <c r="M12" s="559"/>
      <c r="N12" s="559"/>
      <c r="O12" s="559"/>
      <c r="P12" s="559"/>
      <c r="Q12" s="559"/>
    </row>
    <row r="13" spans="1:17" s="551" customFormat="1" x14ac:dyDescent="0.25">
      <c r="A13" s="597" t="s">
        <v>1860</v>
      </c>
      <c r="B13" s="394" t="s">
        <v>1861</v>
      </c>
      <c r="C13" s="394"/>
      <c r="D13" s="394"/>
      <c r="E13" s="394">
        <v>380</v>
      </c>
      <c r="F13" s="394">
        <v>104</v>
      </c>
      <c r="G13" s="394"/>
      <c r="H13" s="394">
        <v>260</v>
      </c>
      <c r="I13" s="25"/>
      <c r="J13" s="394">
        <v>104</v>
      </c>
      <c r="K13" s="394">
        <v>260</v>
      </c>
      <c r="L13" s="394"/>
      <c r="M13" s="394"/>
      <c r="N13" s="394">
        <v>52</v>
      </c>
      <c r="O13" s="394"/>
      <c r="P13" s="394"/>
      <c r="Q13" s="394">
        <v>100</v>
      </c>
    </row>
    <row r="14" spans="1:17" s="551" customFormat="1" ht="18" thickBot="1" x14ac:dyDescent="0.3">
      <c r="A14" s="597" t="s">
        <v>1862</v>
      </c>
      <c r="B14" s="394" t="s">
        <v>1863</v>
      </c>
      <c r="C14" s="394"/>
      <c r="D14" s="394"/>
      <c r="E14" s="394">
        <v>5</v>
      </c>
      <c r="F14" s="394"/>
      <c r="G14" s="394"/>
      <c r="H14" s="394"/>
      <c r="I14" s="25"/>
      <c r="J14" s="394"/>
      <c r="K14" s="394">
        <v>260</v>
      </c>
      <c r="L14" s="394">
        <v>77</v>
      </c>
      <c r="M14" s="394"/>
      <c r="N14" s="394"/>
      <c r="O14" s="394"/>
      <c r="P14" s="394"/>
      <c r="Q14" s="394"/>
    </row>
    <row r="15" spans="1:17" s="551" customFormat="1" ht="18" thickBot="1" x14ac:dyDescent="0.3">
      <c r="A15" s="33" t="s">
        <v>1864</v>
      </c>
      <c r="B15" s="54"/>
      <c r="C15" s="34">
        <f>SUM(C11:C14)</f>
        <v>75</v>
      </c>
      <c r="D15" s="34">
        <f t="shared" ref="D15:Q15" si="1">SUM(D11:D14)</f>
        <v>128</v>
      </c>
      <c r="E15" s="34">
        <f>SUM(E11:E14)</f>
        <v>717</v>
      </c>
      <c r="F15" s="34">
        <f t="shared" si="1"/>
        <v>309</v>
      </c>
      <c r="G15" s="34"/>
      <c r="H15" s="34">
        <f t="shared" si="1"/>
        <v>279</v>
      </c>
      <c r="I15" s="34"/>
      <c r="J15" s="34">
        <f t="shared" si="1"/>
        <v>228</v>
      </c>
      <c r="K15" s="34">
        <f t="shared" si="1"/>
        <v>750</v>
      </c>
      <c r="L15" s="34">
        <f t="shared" si="1"/>
        <v>77</v>
      </c>
      <c r="M15" s="34"/>
      <c r="N15" s="34">
        <f t="shared" si="1"/>
        <v>52</v>
      </c>
      <c r="O15" s="34"/>
      <c r="P15" s="34"/>
      <c r="Q15" s="34">
        <f t="shared" si="1"/>
        <v>100</v>
      </c>
    </row>
    <row r="16" spans="1:17" s="551" customFormat="1" x14ac:dyDescent="0.25">
      <c r="A16" s="567">
        <v>42434</v>
      </c>
      <c r="B16" s="394" t="s">
        <v>1865</v>
      </c>
      <c r="C16" s="394"/>
      <c r="D16" s="394"/>
      <c r="E16" s="394">
        <v>227</v>
      </c>
      <c r="F16" s="394"/>
      <c r="G16" s="394">
        <v>100</v>
      </c>
      <c r="H16" s="394">
        <v>55</v>
      </c>
      <c r="I16" s="25">
        <v>100</v>
      </c>
      <c r="J16" s="394">
        <v>204</v>
      </c>
      <c r="K16" s="394">
        <v>204</v>
      </c>
      <c r="L16" s="394"/>
      <c r="M16" s="394"/>
      <c r="N16" s="394"/>
      <c r="O16" s="394"/>
      <c r="P16" s="394"/>
      <c r="Q16" s="394">
        <v>200</v>
      </c>
    </row>
    <row r="17" spans="1:17" s="551" customFormat="1" ht="18" thickBot="1" x14ac:dyDescent="0.3">
      <c r="A17" s="597" t="s">
        <v>1866</v>
      </c>
      <c r="B17" s="394" t="s">
        <v>1867</v>
      </c>
      <c r="C17" s="394"/>
      <c r="D17" s="394"/>
      <c r="E17" s="394">
        <v>200</v>
      </c>
      <c r="F17" s="394"/>
      <c r="G17" s="394"/>
      <c r="H17" s="394">
        <v>200</v>
      </c>
      <c r="I17" s="25">
        <v>100</v>
      </c>
      <c r="J17" s="394">
        <v>300</v>
      </c>
      <c r="K17" s="394">
        <v>100</v>
      </c>
      <c r="L17" s="394"/>
      <c r="M17" s="394"/>
      <c r="N17" s="394"/>
      <c r="O17" s="394"/>
      <c r="P17" s="394"/>
      <c r="Q17" s="394"/>
    </row>
    <row r="18" spans="1:17" s="551" customFormat="1" ht="18" thickBot="1" x14ac:dyDescent="0.3">
      <c r="A18" s="33" t="s">
        <v>1868</v>
      </c>
      <c r="B18" s="54"/>
      <c r="C18" s="34">
        <f>SUM(C15:C17)</f>
        <v>75</v>
      </c>
      <c r="D18" s="34">
        <f t="shared" ref="D18:Q18" si="2">SUM(D15:D17)</f>
        <v>128</v>
      </c>
      <c r="E18" s="34">
        <f t="shared" si="2"/>
        <v>1144</v>
      </c>
      <c r="F18" s="34">
        <f t="shared" si="2"/>
        <v>309</v>
      </c>
      <c r="G18" s="34">
        <f t="shared" si="2"/>
        <v>100</v>
      </c>
      <c r="H18" s="34">
        <f t="shared" si="2"/>
        <v>534</v>
      </c>
      <c r="I18" s="34">
        <f t="shared" si="2"/>
        <v>200</v>
      </c>
      <c r="J18" s="34">
        <f t="shared" si="2"/>
        <v>732</v>
      </c>
      <c r="K18" s="34">
        <f t="shared" si="2"/>
        <v>1054</v>
      </c>
      <c r="L18" s="34">
        <f t="shared" si="2"/>
        <v>77</v>
      </c>
      <c r="M18" s="34"/>
      <c r="N18" s="34">
        <f t="shared" si="2"/>
        <v>52</v>
      </c>
      <c r="O18" s="34"/>
      <c r="P18" s="34"/>
      <c r="Q18" s="34">
        <f t="shared" si="2"/>
        <v>300</v>
      </c>
    </row>
    <row r="19" spans="1:17" s="551" customFormat="1" ht="18" thickBot="1" x14ac:dyDescent="0.3">
      <c r="A19" s="567">
        <v>42619</v>
      </c>
      <c r="B19" s="394" t="s">
        <v>401</v>
      </c>
      <c r="C19" s="394"/>
      <c r="D19" s="394"/>
      <c r="E19" s="394">
        <v>-330</v>
      </c>
      <c r="F19" s="394"/>
      <c r="G19" s="394"/>
      <c r="H19" s="394">
        <v>-20</v>
      </c>
      <c r="I19" s="25">
        <v>-115</v>
      </c>
      <c r="J19" s="394"/>
      <c r="K19" s="394"/>
      <c r="L19" s="394"/>
      <c r="M19" s="394"/>
      <c r="N19" s="394"/>
      <c r="O19" s="394"/>
      <c r="P19" s="394"/>
      <c r="Q19" s="394"/>
    </row>
    <row r="20" spans="1:17" s="551" customFormat="1" ht="18" thickBot="1" x14ac:dyDescent="0.3">
      <c r="A20" s="33" t="s">
        <v>1869</v>
      </c>
      <c r="B20" s="54"/>
      <c r="C20" s="34">
        <f>SUM(C18:C19)</f>
        <v>75</v>
      </c>
      <c r="D20" s="34">
        <f t="shared" ref="D20:Q20" si="3">SUM(D18:D19)</f>
        <v>128</v>
      </c>
      <c r="E20" s="34">
        <f t="shared" si="3"/>
        <v>814</v>
      </c>
      <c r="F20" s="34">
        <f t="shared" si="3"/>
        <v>309</v>
      </c>
      <c r="G20" s="34">
        <f t="shared" si="3"/>
        <v>100</v>
      </c>
      <c r="H20" s="34">
        <f t="shared" si="3"/>
        <v>514</v>
      </c>
      <c r="I20" s="34">
        <f t="shared" si="3"/>
        <v>85</v>
      </c>
      <c r="J20" s="34">
        <f t="shared" si="3"/>
        <v>732</v>
      </c>
      <c r="K20" s="34">
        <f t="shared" si="3"/>
        <v>1054</v>
      </c>
      <c r="L20" s="34">
        <f t="shared" si="3"/>
        <v>77</v>
      </c>
      <c r="M20" s="34"/>
      <c r="N20" s="34">
        <f t="shared" si="3"/>
        <v>52</v>
      </c>
      <c r="O20" s="34"/>
      <c r="P20" s="34"/>
      <c r="Q20" s="34">
        <f t="shared" si="3"/>
        <v>300</v>
      </c>
    </row>
    <row r="21" spans="1:17" s="551" customFormat="1" ht="18" thickBot="1" x14ac:dyDescent="0.3">
      <c r="A21" s="597"/>
      <c r="B21" s="394"/>
      <c r="C21" s="394"/>
      <c r="D21" s="394"/>
      <c r="E21" s="394"/>
      <c r="F21" s="394"/>
      <c r="G21" s="394"/>
      <c r="H21" s="394"/>
      <c r="I21" s="25"/>
      <c r="J21" s="394"/>
      <c r="K21" s="394"/>
      <c r="L21" s="394"/>
      <c r="M21" s="394"/>
      <c r="N21" s="394"/>
      <c r="O21" s="394"/>
      <c r="P21" s="394"/>
      <c r="Q21" s="394"/>
    </row>
    <row r="22" spans="1:17" s="551" customFormat="1" ht="18" thickBot="1" x14ac:dyDescent="0.3">
      <c r="A22" s="33" t="s">
        <v>1870</v>
      </c>
      <c r="B22" s="54"/>
      <c r="C22" s="34">
        <f t="shared" ref="C22:Q22" si="4">SUM(C20:C21)</f>
        <v>75</v>
      </c>
      <c r="D22" s="34">
        <f t="shared" si="4"/>
        <v>128</v>
      </c>
      <c r="E22" s="34">
        <f t="shared" si="4"/>
        <v>814</v>
      </c>
      <c r="F22" s="34">
        <f t="shared" si="4"/>
        <v>309</v>
      </c>
      <c r="G22" s="34">
        <f t="shared" si="4"/>
        <v>100</v>
      </c>
      <c r="H22" s="34">
        <f t="shared" si="4"/>
        <v>514</v>
      </c>
      <c r="I22" s="34">
        <f t="shared" si="4"/>
        <v>85</v>
      </c>
      <c r="J22" s="34">
        <f t="shared" si="4"/>
        <v>732</v>
      </c>
      <c r="K22" s="34">
        <f t="shared" si="4"/>
        <v>1054</v>
      </c>
      <c r="L22" s="34">
        <f t="shared" si="4"/>
        <v>77</v>
      </c>
      <c r="M22" s="34"/>
      <c r="N22" s="34">
        <f t="shared" si="4"/>
        <v>52</v>
      </c>
      <c r="O22" s="34"/>
      <c r="P22" s="34"/>
      <c r="Q22" s="34">
        <f t="shared" si="4"/>
        <v>300</v>
      </c>
    </row>
    <row r="23" spans="1:17" s="551" customFormat="1" ht="18" thickBot="1" x14ac:dyDescent="0.3">
      <c r="A23" s="597"/>
      <c r="B23" s="394"/>
      <c r="C23" s="394"/>
      <c r="D23" s="394"/>
      <c r="E23" s="394"/>
      <c r="F23" s="394"/>
      <c r="G23" s="394"/>
      <c r="H23" s="394"/>
      <c r="I23" s="25"/>
      <c r="J23" s="394"/>
      <c r="K23" s="394"/>
      <c r="L23" s="394"/>
      <c r="M23" s="394"/>
      <c r="N23" s="394"/>
      <c r="O23" s="394"/>
      <c r="P23" s="394"/>
      <c r="Q23" s="394"/>
    </row>
    <row r="24" spans="1:17" s="551" customFormat="1" ht="18" thickBot="1" x14ac:dyDescent="0.3">
      <c r="A24" s="33" t="s">
        <v>1871</v>
      </c>
      <c r="B24" s="54"/>
      <c r="C24" s="34">
        <f>SUM(C22:C23)</f>
        <v>75</v>
      </c>
      <c r="D24" s="34">
        <f t="shared" ref="D24:Q24" si="5">SUM(D22:D23)</f>
        <v>128</v>
      </c>
      <c r="E24" s="34">
        <f t="shared" si="5"/>
        <v>814</v>
      </c>
      <c r="F24" s="34">
        <f t="shared" si="5"/>
        <v>309</v>
      </c>
      <c r="G24" s="34">
        <f t="shared" si="5"/>
        <v>100</v>
      </c>
      <c r="H24" s="34">
        <f t="shared" si="5"/>
        <v>514</v>
      </c>
      <c r="I24" s="34">
        <f t="shared" si="5"/>
        <v>85</v>
      </c>
      <c r="J24" s="34">
        <f t="shared" si="5"/>
        <v>732</v>
      </c>
      <c r="K24" s="34">
        <f t="shared" si="5"/>
        <v>1054</v>
      </c>
      <c r="L24" s="34">
        <f t="shared" si="5"/>
        <v>77</v>
      </c>
      <c r="M24" s="34"/>
      <c r="N24" s="34">
        <f t="shared" si="5"/>
        <v>52</v>
      </c>
      <c r="O24" s="34"/>
      <c r="P24" s="34"/>
      <c r="Q24" s="34">
        <f t="shared" si="5"/>
        <v>300</v>
      </c>
    </row>
    <row r="25" spans="1:17" s="551" customFormat="1" x14ac:dyDescent="0.25">
      <c r="A25" s="567">
        <v>42530</v>
      </c>
      <c r="B25" s="394" t="s">
        <v>1872</v>
      </c>
      <c r="C25" s="394"/>
      <c r="D25" s="394"/>
      <c r="E25" s="394">
        <v>400</v>
      </c>
      <c r="F25" s="394"/>
      <c r="G25" s="394"/>
      <c r="H25" s="394">
        <v>100</v>
      </c>
      <c r="I25" s="25">
        <v>250</v>
      </c>
      <c r="J25" s="394">
        <v>300</v>
      </c>
      <c r="K25" s="394">
        <v>700</v>
      </c>
      <c r="L25" s="394"/>
      <c r="M25" s="394"/>
      <c r="N25" s="394"/>
      <c r="O25" s="394"/>
      <c r="P25" s="394">
        <v>10</v>
      </c>
      <c r="Q25" s="394">
        <v>200</v>
      </c>
    </row>
    <row r="26" spans="1:17" s="551" customFormat="1" x14ac:dyDescent="0.25">
      <c r="A26" s="567">
        <v>42622</v>
      </c>
      <c r="B26" s="394" t="s">
        <v>1873</v>
      </c>
      <c r="C26" s="394"/>
      <c r="D26" s="394">
        <v>36</v>
      </c>
      <c r="E26" s="394"/>
      <c r="F26" s="394">
        <v>100</v>
      </c>
      <c r="G26" s="394"/>
      <c r="H26" s="394"/>
      <c r="I26" s="25"/>
      <c r="J26" s="394"/>
      <c r="K26" s="394"/>
      <c r="L26" s="394"/>
      <c r="M26" s="394"/>
      <c r="N26" s="394"/>
      <c r="O26" s="394"/>
      <c r="P26" s="394"/>
      <c r="Q26" s="394"/>
    </row>
    <row r="27" spans="1:17" s="551" customFormat="1" ht="18" thickBot="1" x14ac:dyDescent="0.3">
      <c r="A27" s="567">
        <v>42652</v>
      </c>
      <c r="B27" s="394" t="s">
        <v>1874</v>
      </c>
      <c r="C27" s="394"/>
      <c r="D27" s="394">
        <v>164</v>
      </c>
      <c r="E27" s="394"/>
      <c r="F27" s="394"/>
      <c r="G27" s="394"/>
      <c r="H27" s="394"/>
      <c r="I27" s="25"/>
      <c r="J27" s="394"/>
      <c r="K27" s="394"/>
      <c r="L27" s="394">
        <v>50</v>
      </c>
      <c r="M27" s="394"/>
      <c r="N27" s="394">
        <v>50</v>
      </c>
      <c r="O27" s="394"/>
      <c r="P27" s="394"/>
      <c r="Q27" s="394"/>
    </row>
    <row r="28" spans="1:17" s="551" customFormat="1" ht="18" thickBot="1" x14ac:dyDescent="0.3">
      <c r="A28" s="33" t="s">
        <v>1875</v>
      </c>
      <c r="B28" s="54"/>
      <c r="C28" s="34">
        <f>SUM(C24:C27)</f>
        <v>75</v>
      </c>
      <c r="D28" s="34">
        <f t="shared" ref="D28:Q28" si="6">SUM(D24:D27)</f>
        <v>328</v>
      </c>
      <c r="E28" s="34">
        <f t="shared" si="6"/>
        <v>1214</v>
      </c>
      <c r="F28" s="34">
        <f t="shared" si="6"/>
        <v>409</v>
      </c>
      <c r="G28" s="34">
        <f t="shared" si="6"/>
        <v>100</v>
      </c>
      <c r="H28" s="34">
        <f t="shared" si="6"/>
        <v>614</v>
      </c>
      <c r="I28" s="34">
        <f t="shared" si="6"/>
        <v>335</v>
      </c>
      <c r="J28" s="34">
        <f t="shared" si="6"/>
        <v>1032</v>
      </c>
      <c r="K28" s="34">
        <f t="shared" si="6"/>
        <v>1754</v>
      </c>
      <c r="L28" s="34">
        <f t="shared" si="6"/>
        <v>127</v>
      </c>
      <c r="M28" s="34"/>
      <c r="N28" s="34">
        <f t="shared" si="6"/>
        <v>102</v>
      </c>
      <c r="O28" s="34"/>
      <c r="P28" s="34">
        <f t="shared" si="6"/>
        <v>10</v>
      </c>
      <c r="Q28" s="34">
        <f t="shared" si="6"/>
        <v>500</v>
      </c>
    </row>
    <row r="29" spans="1:17" s="551" customFormat="1" x14ac:dyDescent="0.25">
      <c r="A29" s="567" t="s">
        <v>1876</v>
      </c>
      <c r="B29" s="394" t="s">
        <v>63</v>
      </c>
      <c r="C29" s="394"/>
      <c r="D29" s="394">
        <v>-64</v>
      </c>
      <c r="E29" s="394"/>
      <c r="F29" s="394">
        <v>-100</v>
      </c>
      <c r="G29" s="394"/>
      <c r="H29" s="394">
        <v>-90</v>
      </c>
      <c r="I29" s="25">
        <v>-60</v>
      </c>
      <c r="J29" s="394">
        <v>-104</v>
      </c>
      <c r="K29" s="394">
        <v>-300</v>
      </c>
      <c r="L29" s="394"/>
      <c r="M29" s="394"/>
      <c r="N29" s="394"/>
      <c r="O29" s="394"/>
      <c r="P29" s="394"/>
      <c r="Q29" s="394">
        <v>-100</v>
      </c>
    </row>
    <row r="30" spans="1:17" s="551" customFormat="1" ht="18" thickBot="1" x14ac:dyDescent="0.3">
      <c r="A30" s="598" t="s">
        <v>1877</v>
      </c>
      <c r="B30" s="599" t="s">
        <v>63</v>
      </c>
      <c r="C30" s="595"/>
      <c r="D30" s="595"/>
      <c r="E30" s="595">
        <v>-250</v>
      </c>
      <c r="F30" s="595"/>
      <c r="G30" s="595"/>
      <c r="H30" s="595">
        <v>-115</v>
      </c>
      <c r="I30" s="404">
        <v>-50</v>
      </c>
      <c r="J30" s="595"/>
      <c r="K30" s="595">
        <v>-217</v>
      </c>
      <c r="L30" s="595"/>
      <c r="M30" s="595"/>
      <c r="N30" s="595"/>
      <c r="O30" s="595"/>
      <c r="P30" s="595"/>
      <c r="Q30" s="595">
        <v>-130</v>
      </c>
    </row>
    <row r="31" spans="1:17" s="551" customFormat="1" ht="18" thickBot="1" x14ac:dyDescent="0.3">
      <c r="A31" s="33" t="s">
        <v>1878</v>
      </c>
      <c r="B31" s="54"/>
      <c r="C31" s="34">
        <f>SUM(C28:C30)</f>
        <v>75</v>
      </c>
      <c r="D31" s="34">
        <f t="shared" ref="D31:Q31" si="7">SUM(D28:D30)</f>
        <v>264</v>
      </c>
      <c r="E31" s="34">
        <f t="shared" si="7"/>
        <v>964</v>
      </c>
      <c r="F31" s="34">
        <f t="shared" si="7"/>
        <v>309</v>
      </c>
      <c r="G31" s="34">
        <f t="shared" si="7"/>
        <v>100</v>
      </c>
      <c r="H31" s="34">
        <f t="shared" si="7"/>
        <v>409</v>
      </c>
      <c r="I31" s="34">
        <f t="shared" si="7"/>
        <v>225</v>
      </c>
      <c r="J31" s="34">
        <f t="shared" si="7"/>
        <v>928</v>
      </c>
      <c r="K31" s="34">
        <f t="shared" si="7"/>
        <v>1237</v>
      </c>
      <c r="L31" s="34">
        <f t="shared" si="7"/>
        <v>127</v>
      </c>
      <c r="M31" s="34"/>
      <c r="N31" s="34">
        <f t="shared" si="7"/>
        <v>102</v>
      </c>
      <c r="O31" s="34"/>
      <c r="P31" s="34">
        <f t="shared" si="7"/>
        <v>10</v>
      </c>
      <c r="Q31" s="34">
        <f t="shared" si="7"/>
        <v>270</v>
      </c>
    </row>
    <row r="32" spans="1:17" s="551" customFormat="1" x14ac:dyDescent="0.25">
      <c r="A32" s="567">
        <v>42411</v>
      </c>
      <c r="B32" s="394" t="s">
        <v>63</v>
      </c>
      <c r="C32" s="394"/>
      <c r="D32" s="394">
        <v>-41</v>
      </c>
      <c r="E32" s="394">
        <v>-250</v>
      </c>
      <c r="F32" s="394"/>
      <c r="G32" s="394"/>
      <c r="H32" s="394">
        <v>-134</v>
      </c>
      <c r="I32" s="25"/>
      <c r="J32" s="394"/>
      <c r="K32" s="394">
        <v>-29</v>
      </c>
      <c r="L32" s="394"/>
      <c r="M32" s="394"/>
      <c r="N32" s="394">
        <v>-10</v>
      </c>
      <c r="O32" s="394"/>
      <c r="P32" s="394"/>
      <c r="Q32" s="394"/>
    </row>
    <row r="33" spans="1:17" s="551" customFormat="1" x14ac:dyDescent="0.25">
      <c r="A33" s="567">
        <v>42593</v>
      </c>
      <c r="B33" s="394" t="s">
        <v>63</v>
      </c>
      <c r="C33" s="394"/>
      <c r="D33" s="394">
        <v>-49</v>
      </c>
      <c r="E33" s="394"/>
      <c r="F33" s="394"/>
      <c r="G33" s="394"/>
      <c r="H33" s="394">
        <v>-97</v>
      </c>
      <c r="I33" s="25">
        <v>-32</v>
      </c>
      <c r="J33" s="394"/>
      <c r="K33" s="394">
        <v>-28</v>
      </c>
      <c r="L33" s="394"/>
      <c r="M33" s="394"/>
      <c r="N33" s="394"/>
      <c r="O33" s="394"/>
      <c r="P33" s="394"/>
      <c r="Q33" s="394"/>
    </row>
    <row r="34" spans="1:17" s="551" customFormat="1" ht="18" thickBot="1" x14ac:dyDescent="0.3">
      <c r="A34" s="567">
        <v>42685</v>
      </c>
      <c r="B34" s="394" t="s">
        <v>63</v>
      </c>
      <c r="C34" s="394">
        <v>-29</v>
      </c>
      <c r="D34" s="394">
        <v>-63</v>
      </c>
      <c r="E34" s="394">
        <v>-208</v>
      </c>
      <c r="F34" s="394"/>
      <c r="G34" s="394"/>
      <c r="H34" s="394">
        <v>-53</v>
      </c>
      <c r="I34" s="25">
        <v>-87</v>
      </c>
      <c r="J34" s="394"/>
      <c r="K34" s="394">
        <v>-69</v>
      </c>
      <c r="L34" s="394">
        <v>-31</v>
      </c>
      <c r="M34" s="394"/>
      <c r="N34" s="394">
        <v>-18</v>
      </c>
      <c r="O34" s="394"/>
      <c r="P34" s="394">
        <v>-1</v>
      </c>
      <c r="Q34" s="394"/>
    </row>
    <row r="35" spans="1:17" s="551" customFormat="1" ht="18" thickBot="1" x14ac:dyDescent="0.3">
      <c r="A35" s="33" t="s">
        <v>1879</v>
      </c>
      <c r="B35" s="54"/>
      <c r="C35" s="34">
        <f>SUM(C31:C34)</f>
        <v>46</v>
      </c>
      <c r="D35" s="34">
        <f t="shared" ref="D35:Q35" si="8">SUM(D31:D34)</f>
        <v>111</v>
      </c>
      <c r="E35" s="34">
        <f>SUM(E31:E34)</f>
        <v>506</v>
      </c>
      <c r="F35" s="34">
        <f t="shared" si="8"/>
        <v>309</v>
      </c>
      <c r="G35" s="34">
        <f t="shared" si="8"/>
        <v>100</v>
      </c>
      <c r="H35" s="34">
        <f t="shared" si="8"/>
        <v>125</v>
      </c>
      <c r="I35" s="34">
        <f t="shared" si="8"/>
        <v>106</v>
      </c>
      <c r="J35" s="34">
        <f t="shared" si="8"/>
        <v>928</v>
      </c>
      <c r="K35" s="34">
        <f t="shared" si="8"/>
        <v>1111</v>
      </c>
      <c r="L35" s="34">
        <f t="shared" si="8"/>
        <v>96</v>
      </c>
      <c r="M35" s="34"/>
      <c r="N35" s="34">
        <f t="shared" si="8"/>
        <v>74</v>
      </c>
      <c r="O35" s="34"/>
      <c r="P35" s="34">
        <f t="shared" si="8"/>
        <v>9</v>
      </c>
      <c r="Q35" s="34">
        <f t="shared" si="8"/>
        <v>270</v>
      </c>
    </row>
    <row r="36" spans="1:17" s="551" customFormat="1" ht="18" thickBot="1" x14ac:dyDescent="0.3">
      <c r="A36" s="567" t="s">
        <v>1880</v>
      </c>
      <c r="B36" s="394" t="s">
        <v>63</v>
      </c>
      <c r="C36" s="394"/>
      <c r="D36" s="394">
        <v>-21</v>
      </c>
      <c r="E36" s="394">
        <v>-75</v>
      </c>
      <c r="F36" s="394">
        <v>-53</v>
      </c>
      <c r="G36" s="394"/>
      <c r="H36" s="394"/>
      <c r="I36" s="25">
        <v>-45</v>
      </c>
      <c r="J36" s="394">
        <v>-200</v>
      </c>
      <c r="K36" s="394">
        <v>-19</v>
      </c>
      <c r="L36" s="394"/>
      <c r="M36" s="394"/>
      <c r="N36" s="394">
        <v>-16</v>
      </c>
      <c r="O36" s="394"/>
      <c r="P36" s="394"/>
      <c r="Q36" s="394">
        <v>-50</v>
      </c>
    </row>
    <row r="37" spans="1:17" s="551" customFormat="1" ht="18" thickBot="1" x14ac:dyDescent="0.3">
      <c r="A37" s="33" t="s">
        <v>1881</v>
      </c>
      <c r="B37" s="54"/>
      <c r="C37" s="34">
        <f>SUM(C35:C36)</f>
        <v>46</v>
      </c>
      <c r="D37" s="34">
        <f>SUM(D35:D36)</f>
        <v>90</v>
      </c>
      <c r="E37" s="34">
        <f>SUM(E35:E36)</f>
        <v>431</v>
      </c>
      <c r="F37" s="34">
        <f t="shared" ref="F37:Q37" si="9">SUM(F35:F36)</f>
        <v>256</v>
      </c>
      <c r="G37" s="34">
        <f t="shared" si="9"/>
        <v>100</v>
      </c>
      <c r="H37" s="34">
        <f t="shared" si="9"/>
        <v>125</v>
      </c>
      <c r="I37" s="34">
        <f t="shared" si="9"/>
        <v>61</v>
      </c>
      <c r="J37" s="34">
        <f t="shared" si="9"/>
        <v>728</v>
      </c>
      <c r="K37" s="34">
        <f t="shared" si="9"/>
        <v>1092</v>
      </c>
      <c r="L37" s="34">
        <f t="shared" si="9"/>
        <v>96</v>
      </c>
      <c r="M37" s="34"/>
      <c r="N37" s="34">
        <f t="shared" si="9"/>
        <v>58</v>
      </c>
      <c r="O37" s="34"/>
      <c r="P37" s="34">
        <f t="shared" si="9"/>
        <v>9</v>
      </c>
      <c r="Q37" s="34">
        <f t="shared" si="9"/>
        <v>220</v>
      </c>
    </row>
    <row r="38" spans="1:17" s="136" customFormat="1" ht="16" x14ac:dyDescent="0.25">
      <c r="A38" s="256">
        <v>43009</v>
      </c>
      <c r="B38" s="168" t="s">
        <v>63</v>
      </c>
      <c r="C38" s="168"/>
      <c r="D38" s="168">
        <v>-24</v>
      </c>
      <c r="E38" s="168"/>
      <c r="F38" s="168"/>
      <c r="G38" s="168"/>
      <c r="H38" s="168">
        <v>-40</v>
      </c>
      <c r="I38" s="53">
        <v>-51</v>
      </c>
      <c r="J38" s="168"/>
      <c r="K38" s="168">
        <v>-5</v>
      </c>
      <c r="L38" s="168"/>
      <c r="M38" s="168"/>
      <c r="N38" s="168"/>
      <c r="O38" s="168"/>
      <c r="P38" s="168"/>
      <c r="Q38" s="168"/>
    </row>
    <row r="39" spans="1:17" s="136" customFormat="1" thickBot="1" x14ac:dyDescent="0.3">
      <c r="A39" s="141" t="s">
        <v>1882</v>
      </c>
      <c r="B39" s="57" t="s">
        <v>63</v>
      </c>
      <c r="C39" s="57"/>
      <c r="D39" s="57">
        <v>-21</v>
      </c>
      <c r="E39" s="57">
        <v>-91</v>
      </c>
      <c r="F39" s="57">
        <v>-33</v>
      </c>
      <c r="G39" s="57">
        <v>-32</v>
      </c>
      <c r="H39" s="57">
        <v>-12</v>
      </c>
      <c r="I39" s="13">
        <v>-18</v>
      </c>
      <c r="J39" s="57">
        <v>-221</v>
      </c>
      <c r="K39" s="57">
        <v>-300</v>
      </c>
      <c r="L39" s="57">
        <v>-12</v>
      </c>
      <c r="M39" s="57"/>
      <c r="N39" s="57">
        <v>-39</v>
      </c>
      <c r="O39" s="57"/>
      <c r="P39" s="57">
        <v>-4</v>
      </c>
      <c r="Q39" s="57">
        <v>-220</v>
      </c>
    </row>
    <row r="40" spans="1:17" s="197" customFormat="1" thickBot="1" x14ac:dyDescent="0.3">
      <c r="A40" s="33" t="s">
        <v>1883</v>
      </c>
      <c r="B40" s="54"/>
      <c r="C40" s="34">
        <f t="shared" ref="C40:Q40" si="10">SUM(C37:C39)</f>
        <v>46</v>
      </c>
      <c r="D40" s="34">
        <f t="shared" si="10"/>
        <v>45</v>
      </c>
      <c r="E40" s="34">
        <f t="shared" si="10"/>
        <v>340</v>
      </c>
      <c r="F40" s="34">
        <f t="shared" si="10"/>
        <v>223</v>
      </c>
      <c r="G40" s="34">
        <f t="shared" si="10"/>
        <v>68</v>
      </c>
      <c r="H40" s="34">
        <f t="shared" si="10"/>
        <v>73</v>
      </c>
      <c r="I40" s="34">
        <f t="shared" si="10"/>
        <v>-8</v>
      </c>
      <c r="J40" s="34">
        <f t="shared" si="10"/>
        <v>507</v>
      </c>
      <c r="K40" s="34">
        <f t="shared" si="10"/>
        <v>787</v>
      </c>
      <c r="L40" s="34">
        <f t="shared" si="10"/>
        <v>84</v>
      </c>
      <c r="M40" s="34"/>
      <c r="N40" s="34">
        <f t="shared" si="10"/>
        <v>19</v>
      </c>
      <c r="O40" s="34"/>
      <c r="P40" s="34">
        <f>SUM(P37:P39)</f>
        <v>5</v>
      </c>
      <c r="Q40" s="34">
        <f t="shared" si="10"/>
        <v>0</v>
      </c>
    </row>
    <row r="41" spans="1:17" s="136" customFormat="1" thickBot="1" x14ac:dyDescent="0.3">
      <c r="A41" s="99">
        <v>42888</v>
      </c>
      <c r="B41" s="57" t="s">
        <v>63</v>
      </c>
      <c r="C41" s="57">
        <v>-36</v>
      </c>
      <c r="D41" s="57">
        <v>-15</v>
      </c>
      <c r="E41" s="57">
        <v>-109</v>
      </c>
      <c r="F41" s="57"/>
      <c r="G41" s="57"/>
      <c r="H41" s="57">
        <v>-7</v>
      </c>
      <c r="I41" s="13"/>
      <c r="J41" s="57"/>
      <c r="K41" s="57">
        <v>-2</v>
      </c>
      <c r="L41" s="57">
        <v>-26</v>
      </c>
      <c r="M41" s="57"/>
      <c r="N41" s="57">
        <v>-8</v>
      </c>
      <c r="O41" s="57"/>
      <c r="P41" s="57">
        <v>-1</v>
      </c>
      <c r="Q41" s="57"/>
    </row>
    <row r="42" spans="1:17" s="197" customFormat="1" thickBot="1" x14ac:dyDescent="0.3">
      <c r="A42" s="33" t="s">
        <v>1884</v>
      </c>
      <c r="B42" s="54"/>
      <c r="C42" s="34">
        <f>SUM(C40:C41)</f>
        <v>10</v>
      </c>
      <c r="D42" s="34">
        <f t="shared" ref="D42:Q42" si="11">SUM(D40:D41)</f>
        <v>30</v>
      </c>
      <c r="E42" s="34">
        <f t="shared" si="11"/>
        <v>231</v>
      </c>
      <c r="F42" s="34">
        <f t="shared" si="11"/>
        <v>223</v>
      </c>
      <c r="G42" s="34">
        <f t="shared" si="11"/>
        <v>68</v>
      </c>
      <c r="H42" s="34">
        <f t="shared" si="11"/>
        <v>66</v>
      </c>
      <c r="I42" s="34">
        <f t="shared" si="11"/>
        <v>-8</v>
      </c>
      <c r="J42" s="34">
        <f t="shared" si="11"/>
        <v>507</v>
      </c>
      <c r="K42" s="34">
        <f t="shared" si="11"/>
        <v>785</v>
      </c>
      <c r="L42" s="34">
        <f t="shared" si="11"/>
        <v>58</v>
      </c>
      <c r="M42" s="34"/>
      <c r="N42" s="34">
        <f t="shared" si="11"/>
        <v>11</v>
      </c>
      <c r="O42" s="34"/>
      <c r="P42" s="34">
        <f t="shared" si="11"/>
        <v>4</v>
      </c>
      <c r="Q42" s="34">
        <f t="shared" si="11"/>
        <v>0</v>
      </c>
    </row>
    <row r="43" spans="1:17" s="136" customFormat="1" thickBot="1" x14ac:dyDescent="0.3">
      <c r="A43" s="99">
        <v>42769</v>
      </c>
      <c r="B43" s="57" t="s">
        <v>63</v>
      </c>
      <c r="C43" s="57"/>
      <c r="D43" s="57">
        <v>-15</v>
      </c>
      <c r="E43" s="57">
        <v>-34</v>
      </c>
      <c r="F43" s="57"/>
      <c r="G43" s="57">
        <v>-5</v>
      </c>
      <c r="H43" s="57">
        <v>-16</v>
      </c>
      <c r="I43" s="13"/>
      <c r="J43" s="57">
        <v>-7</v>
      </c>
      <c r="K43" s="57">
        <v>-75</v>
      </c>
      <c r="L43" s="57"/>
      <c r="M43" s="57"/>
      <c r="N43" s="57"/>
      <c r="O43" s="57"/>
      <c r="P43" s="57"/>
      <c r="Q43" s="57"/>
    </row>
    <row r="44" spans="1:17" s="197" customFormat="1" thickBot="1" x14ac:dyDescent="0.3">
      <c r="A44" s="33" t="s">
        <v>1885</v>
      </c>
      <c r="B44" s="54"/>
      <c r="C44" s="34">
        <f>SUM(C42:C43)</f>
        <v>10</v>
      </c>
      <c r="D44" s="34">
        <f t="shared" ref="D44:Q46" si="12">SUM(D42:D43)</f>
        <v>15</v>
      </c>
      <c r="E44" s="34">
        <f t="shared" si="12"/>
        <v>197</v>
      </c>
      <c r="F44" s="34">
        <f t="shared" si="12"/>
        <v>223</v>
      </c>
      <c r="G44" s="34">
        <f t="shared" si="12"/>
        <v>63</v>
      </c>
      <c r="H44" s="34">
        <f t="shared" si="12"/>
        <v>50</v>
      </c>
      <c r="I44" s="34">
        <f t="shared" si="12"/>
        <v>-8</v>
      </c>
      <c r="J44" s="34">
        <f t="shared" si="12"/>
        <v>500</v>
      </c>
      <c r="K44" s="34">
        <f t="shared" si="12"/>
        <v>710</v>
      </c>
      <c r="L44" s="34">
        <f t="shared" si="12"/>
        <v>58</v>
      </c>
      <c r="M44" s="34"/>
      <c r="N44" s="34">
        <f t="shared" si="12"/>
        <v>11</v>
      </c>
      <c r="O44" s="34"/>
      <c r="P44" s="34">
        <f t="shared" si="12"/>
        <v>4</v>
      </c>
      <c r="Q44" s="34">
        <f t="shared" si="12"/>
        <v>0</v>
      </c>
    </row>
    <row r="45" spans="1:17" s="136" customFormat="1" thickBot="1" x14ac:dyDescent="0.3">
      <c r="A45" s="141"/>
      <c r="B45" s="57"/>
      <c r="C45" s="57"/>
      <c r="D45" s="57"/>
      <c r="E45" s="57"/>
      <c r="F45" s="57"/>
      <c r="G45" s="57"/>
      <c r="H45" s="57"/>
      <c r="I45" s="13"/>
      <c r="J45" s="57"/>
      <c r="K45" s="57"/>
      <c r="L45" s="57"/>
      <c r="M45" s="57"/>
      <c r="N45" s="57"/>
      <c r="O45" s="57"/>
      <c r="P45" s="57"/>
      <c r="Q45" s="57"/>
    </row>
    <row r="46" spans="1:17" s="197" customFormat="1" thickBot="1" x14ac:dyDescent="0.3">
      <c r="A46" s="33" t="s">
        <v>1886</v>
      </c>
      <c r="B46" s="54"/>
      <c r="C46" s="34">
        <f>SUM(C44:C45)</f>
        <v>10</v>
      </c>
      <c r="D46" s="34">
        <f t="shared" si="12"/>
        <v>15</v>
      </c>
      <c r="E46" s="34">
        <f t="shared" si="12"/>
        <v>197</v>
      </c>
      <c r="F46" s="34">
        <f t="shared" si="12"/>
        <v>223</v>
      </c>
      <c r="G46" s="34">
        <f t="shared" si="12"/>
        <v>63</v>
      </c>
      <c r="H46" s="34">
        <f t="shared" si="12"/>
        <v>50</v>
      </c>
      <c r="I46" s="34">
        <f t="shared" si="12"/>
        <v>-8</v>
      </c>
      <c r="J46" s="34">
        <f t="shared" si="12"/>
        <v>500</v>
      </c>
      <c r="K46" s="34">
        <f t="shared" si="12"/>
        <v>710</v>
      </c>
      <c r="L46" s="34">
        <f t="shared" si="12"/>
        <v>58</v>
      </c>
      <c r="M46" s="34"/>
      <c r="N46" s="34">
        <f t="shared" si="12"/>
        <v>11</v>
      </c>
      <c r="O46" s="34"/>
      <c r="P46" s="34">
        <f t="shared" si="12"/>
        <v>4</v>
      </c>
      <c r="Q46" s="34">
        <f t="shared" si="12"/>
        <v>0</v>
      </c>
    </row>
    <row r="47" spans="1:17" s="136" customFormat="1" thickBot="1" x14ac:dyDescent="0.3">
      <c r="A47" s="141"/>
      <c r="B47" s="57"/>
      <c r="C47" s="57"/>
      <c r="D47" s="57"/>
      <c r="E47" s="57"/>
      <c r="F47" s="57"/>
      <c r="G47" s="57"/>
      <c r="H47" s="57"/>
      <c r="I47" s="13"/>
      <c r="J47" s="57"/>
      <c r="K47" s="57"/>
      <c r="L47" s="57"/>
      <c r="M47" s="57"/>
      <c r="N47" s="57"/>
      <c r="O47" s="57"/>
      <c r="P47" s="57"/>
      <c r="Q47" s="57"/>
    </row>
    <row r="48" spans="1:17" s="197" customFormat="1" thickBot="1" x14ac:dyDescent="0.3">
      <c r="A48" s="33" t="s">
        <v>1817</v>
      </c>
      <c r="B48" s="54"/>
      <c r="C48" s="34">
        <f>SUM(C46:C47)</f>
        <v>10</v>
      </c>
      <c r="D48" s="34">
        <f t="shared" ref="D48:Q48" si="13">SUM(D46:D47)</f>
        <v>15</v>
      </c>
      <c r="E48" s="34">
        <f t="shared" si="13"/>
        <v>197</v>
      </c>
      <c r="F48" s="34">
        <f t="shared" si="13"/>
        <v>223</v>
      </c>
      <c r="G48" s="34">
        <f t="shared" si="13"/>
        <v>63</v>
      </c>
      <c r="H48" s="34">
        <f t="shared" si="13"/>
        <v>50</v>
      </c>
      <c r="I48" s="34">
        <f t="shared" si="13"/>
        <v>-8</v>
      </c>
      <c r="J48" s="34">
        <f t="shared" si="13"/>
        <v>500</v>
      </c>
      <c r="K48" s="34">
        <f t="shared" si="13"/>
        <v>710</v>
      </c>
      <c r="L48" s="34">
        <f t="shared" si="13"/>
        <v>58</v>
      </c>
      <c r="M48" s="34"/>
      <c r="N48" s="34">
        <f t="shared" si="13"/>
        <v>11</v>
      </c>
      <c r="O48" s="34"/>
      <c r="P48" s="34">
        <f t="shared" si="13"/>
        <v>4</v>
      </c>
      <c r="Q48" s="34">
        <f t="shared" si="13"/>
        <v>0</v>
      </c>
    </row>
    <row r="49" spans="1:17" s="136" customFormat="1" thickBot="1" x14ac:dyDescent="0.3">
      <c r="A49" s="141"/>
      <c r="B49" s="57"/>
      <c r="C49" s="57"/>
      <c r="D49" s="57"/>
      <c r="E49" s="57"/>
      <c r="F49" s="57"/>
      <c r="G49" s="57"/>
      <c r="H49" s="57"/>
      <c r="I49" s="13"/>
      <c r="J49" s="57"/>
      <c r="K49" s="57"/>
      <c r="L49" s="57"/>
      <c r="M49" s="57"/>
      <c r="N49" s="57"/>
      <c r="O49" s="57"/>
      <c r="P49" s="57"/>
      <c r="Q49" s="57"/>
    </row>
    <row r="50" spans="1:17" s="197" customFormat="1" thickBot="1" x14ac:dyDescent="0.3">
      <c r="A50" s="33" t="s">
        <v>1818</v>
      </c>
      <c r="B50" s="54"/>
      <c r="C50" s="34">
        <f>SUM(C48:C49)</f>
        <v>10</v>
      </c>
      <c r="D50" s="34">
        <f t="shared" ref="D50:Q50" si="14">SUM(D48:D49)</f>
        <v>15</v>
      </c>
      <c r="E50" s="34">
        <f t="shared" si="14"/>
        <v>197</v>
      </c>
      <c r="F50" s="34">
        <f t="shared" si="14"/>
        <v>223</v>
      </c>
      <c r="G50" s="34">
        <f t="shared" si="14"/>
        <v>63</v>
      </c>
      <c r="H50" s="34">
        <f t="shared" si="14"/>
        <v>50</v>
      </c>
      <c r="I50" s="34">
        <f t="shared" si="14"/>
        <v>-8</v>
      </c>
      <c r="J50" s="34">
        <f t="shared" si="14"/>
        <v>500</v>
      </c>
      <c r="K50" s="34">
        <f t="shared" si="14"/>
        <v>710</v>
      </c>
      <c r="L50" s="34">
        <f t="shared" si="14"/>
        <v>58</v>
      </c>
      <c r="M50" s="34"/>
      <c r="N50" s="34">
        <f t="shared" si="14"/>
        <v>11</v>
      </c>
      <c r="O50" s="34"/>
      <c r="P50" s="34">
        <f t="shared" si="14"/>
        <v>4</v>
      </c>
      <c r="Q50" s="34">
        <f t="shared" si="14"/>
        <v>0</v>
      </c>
    </row>
    <row r="51" spans="1:17" s="136" customFormat="1" thickBot="1" x14ac:dyDescent="0.3">
      <c r="A51" s="141"/>
      <c r="B51" s="57"/>
      <c r="C51" s="57"/>
      <c r="D51" s="57"/>
      <c r="E51" s="57"/>
      <c r="F51" s="57"/>
      <c r="G51" s="57"/>
      <c r="H51" s="57"/>
      <c r="I51" s="13"/>
      <c r="J51" s="57"/>
      <c r="K51" s="57"/>
      <c r="L51" s="57"/>
      <c r="M51" s="57"/>
      <c r="N51" s="57"/>
      <c r="O51" s="57"/>
      <c r="P51" s="57"/>
      <c r="Q51" s="57"/>
    </row>
    <row r="52" spans="1:17" s="197" customFormat="1" thickBot="1" x14ac:dyDescent="0.3">
      <c r="A52" s="33" t="s">
        <v>1819</v>
      </c>
      <c r="B52" s="54"/>
      <c r="C52" s="34">
        <f>SUM(C50:C51)</f>
        <v>10</v>
      </c>
      <c r="D52" s="34">
        <f t="shared" ref="D52:H52" si="15">SUM(D50:D51)</f>
        <v>15</v>
      </c>
      <c r="E52" s="34">
        <f t="shared" si="15"/>
        <v>197</v>
      </c>
      <c r="F52" s="34">
        <f t="shared" si="15"/>
        <v>223</v>
      </c>
      <c r="G52" s="34">
        <f t="shared" si="15"/>
        <v>63</v>
      </c>
      <c r="H52" s="34">
        <f t="shared" si="15"/>
        <v>50</v>
      </c>
      <c r="I52" s="34">
        <f>SUM(I50:I51)</f>
        <v>-8</v>
      </c>
      <c r="J52" s="34">
        <f t="shared" ref="J52:L52" si="16">SUM(J50:J51)</f>
        <v>500</v>
      </c>
      <c r="K52" s="34">
        <f t="shared" si="16"/>
        <v>710</v>
      </c>
      <c r="L52" s="34">
        <f t="shared" si="16"/>
        <v>58</v>
      </c>
      <c r="M52" s="34"/>
      <c r="N52" s="34">
        <f t="shared" ref="N52" si="17">SUM(N50:N51)</f>
        <v>11</v>
      </c>
      <c r="O52" s="34"/>
      <c r="P52" s="34">
        <f t="shared" ref="P52:Q52" si="18">SUM(P50:P51)</f>
        <v>4</v>
      </c>
      <c r="Q52" s="34">
        <f t="shared" si="18"/>
        <v>0</v>
      </c>
    </row>
    <row r="53" spans="1:17" s="136" customFormat="1" thickBot="1" x14ac:dyDescent="0.3">
      <c r="A53" s="141"/>
      <c r="B53" s="57"/>
      <c r="C53" s="57"/>
      <c r="D53" s="57"/>
      <c r="E53" s="57"/>
      <c r="F53" s="57"/>
      <c r="G53" s="57"/>
      <c r="H53" s="57"/>
      <c r="I53" s="13"/>
      <c r="J53" s="57"/>
      <c r="K53" s="57"/>
      <c r="L53" s="57"/>
      <c r="M53" s="57"/>
      <c r="N53" s="57"/>
      <c r="O53" s="57"/>
      <c r="P53" s="57"/>
      <c r="Q53" s="57"/>
    </row>
    <row r="54" spans="1:17" s="197" customFormat="1" thickBot="1" x14ac:dyDescent="0.3">
      <c r="A54" s="33" t="s">
        <v>1820</v>
      </c>
      <c r="B54" s="54"/>
      <c r="C54" s="34">
        <f>SUM(C52:C53)</f>
        <v>10</v>
      </c>
      <c r="D54" s="34">
        <f t="shared" ref="D54:H54" si="19">SUM(D52:D53)</f>
        <v>15</v>
      </c>
      <c r="E54" s="34">
        <f t="shared" si="19"/>
        <v>197</v>
      </c>
      <c r="F54" s="34">
        <f t="shared" si="19"/>
        <v>223</v>
      </c>
      <c r="G54" s="34">
        <f t="shared" si="19"/>
        <v>63</v>
      </c>
      <c r="H54" s="34">
        <f t="shared" si="19"/>
        <v>50</v>
      </c>
      <c r="I54" s="34">
        <f>SUM(I52:I53)</f>
        <v>-8</v>
      </c>
      <c r="J54" s="34">
        <f t="shared" ref="J54:L54" si="20">SUM(J52:J53)</f>
        <v>500</v>
      </c>
      <c r="K54" s="34">
        <f t="shared" si="20"/>
        <v>710</v>
      </c>
      <c r="L54" s="34">
        <f t="shared" si="20"/>
        <v>58</v>
      </c>
      <c r="M54" s="34"/>
      <c r="N54" s="34">
        <f t="shared" ref="N54" si="21">SUM(N52:N53)</f>
        <v>11</v>
      </c>
      <c r="O54" s="34"/>
      <c r="P54" s="34">
        <f t="shared" ref="P54:Q54" si="22">SUM(P52:P53)</f>
        <v>4</v>
      </c>
      <c r="Q54" s="34">
        <f t="shared" si="22"/>
        <v>0</v>
      </c>
    </row>
    <row r="55" spans="1:17" s="136" customFormat="1" thickBot="1" x14ac:dyDescent="0.3">
      <c r="A55" s="141"/>
      <c r="B55" s="57"/>
      <c r="C55" s="57"/>
      <c r="D55" s="57"/>
      <c r="E55" s="57"/>
      <c r="F55" s="57"/>
      <c r="G55" s="57"/>
      <c r="H55" s="57"/>
      <c r="I55" s="13"/>
      <c r="J55" s="57"/>
      <c r="K55" s="57"/>
      <c r="L55" s="57"/>
      <c r="M55" s="57"/>
      <c r="N55" s="57"/>
      <c r="O55" s="57"/>
      <c r="P55" s="57"/>
      <c r="Q55" s="57"/>
    </row>
    <row r="56" spans="1:17" s="197" customFormat="1" thickBot="1" x14ac:dyDescent="0.3">
      <c r="A56" s="33" t="s">
        <v>1821</v>
      </c>
      <c r="B56" s="54"/>
      <c r="C56" s="34">
        <f t="shared" ref="C56:Q56" si="23">SUM(C54:C55)</f>
        <v>10</v>
      </c>
      <c r="D56" s="34">
        <f t="shared" si="23"/>
        <v>15</v>
      </c>
      <c r="E56" s="34">
        <f t="shared" si="23"/>
        <v>197</v>
      </c>
      <c r="F56" s="34">
        <f t="shared" si="23"/>
        <v>223</v>
      </c>
      <c r="G56" s="34">
        <f t="shared" si="23"/>
        <v>63</v>
      </c>
      <c r="H56" s="34">
        <f t="shared" si="23"/>
        <v>50</v>
      </c>
      <c r="I56" s="34">
        <f t="shared" si="23"/>
        <v>-8</v>
      </c>
      <c r="J56" s="34">
        <f t="shared" si="23"/>
        <v>500</v>
      </c>
      <c r="K56" s="34">
        <f t="shared" si="23"/>
        <v>710</v>
      </c>
      <c r="L56" s="34">
        <f t="shared" si="23"/>
        <v>58</v>
      </c>
      <c r="M56" s="34"/>
      <c r="N56" s="34">
        <f t="shared" si="23"/>
        <v>11</v>
      </c>
      <c r="O56" s="34"/>
      <c r="P56" s="34">
        <f t="shared" si="23"/>
        <v>4</v>
      </c>
      <c r="Q56" s="34">
        <f t="shared" si="23"/>
        <v>0</v>
      </c>
    </row>
    <row r="57" spans="1:17" s="136" customFormat="1" thickBot="1" x14ac:dyDescent="0.3">
      <c r="A57" s="141"/>
      <c r="B57" s="57"/>
      <c r="C57" s="57"/>
      <c r="D57" s="57"/>
      <c r="E57" s="57"/>
      <c r="F57" s="57"/>
      <c r="G57" s="57"/>
      <c r="H57" s="57"/>
      <c r="I57" s="13"/>
      <c r="J57" s="57"/>
      <c r="K57" s="57"/>
      <c r="L57" s="57"/>
      <c r="M57" s="57"/>
      <c r="N57" s="57"/>
      <c r="O57" s="57"/>
      <c r="P57" s="57"/>
      <c r="Q57" s="57"/>
    </row>
    <row r="58" spans="1:17" s="197" customFormat="1" thickBot="1" x14ac:dyDescent="0.3">
      <c r="A58" s="33" t="s">
        <v>1822</v>
      </c>
      <c r="B58" s="54"/>
      <c r="C58" s="34">
        <f>SUM(C56:C57)</f>
        <v>10</v>
      </c>
      <c r="D58" s="34">
        <f t="shared" ref="D58:Q58" si="24">SUM(D56:D57)</f>
        <v>15</v>
      </c>
      <c r="E58" s="34">
        <f t="shared" si="24"/>
        <v>197</v>
      </c>
      <c r="F58" s="34">
        <f t="shared" si="24"/>
        <v>223</v>
      </c>
      <c r="G58" s="34">
        <f t="shared" si="24"/>
        <v>63</v>
      </c>
      <c r="H58" s="34">
        <f t="shared" si="24"/>
        <v>50</v>
      </c>
      <c r="I58" s="34">
        <f t="shared" si="24"/>
        <v>-8</v>
      </c>
      <c r="J58" s="34">
        <f t="shared" si="24"/>
        <v>500</v>
      </c>
      <c r="K58" s="34">
        <f t="shared" si="24"/>
        <v>710</v>
      </c>
      <c r="L58" s="34">
        <f t="shared" si="24"/>
        <v>58</v>
      </c>
      <c r="M58" s="34"/>
      <c r="N58" s="34">
        <f t="shared" si="24"/>
        <v>11</v>
      </c>
      <c r="O58" s="34"/>
      <c r="P58" s="34">
        <f t="shared" si="24"/>
        <v>4</v>
      </c>
      <c r="Q58" s="34">
        <f t="shared" si="24"/>
        <v>0</v>
      </c>
    </row>
    <row r="59" spans="1:17" s="136" customFormat="1" thickBot="1" x14ac:dyDescent="0.3">
      <c r="A59" s="141"/>
      <c r="B59" s="57"/>
      <c r="C59" s="57"/>
      <c r="D59" s="57"/>
      <c r="E59" s="57"/>
      <c r="F59" s="57"/>
      <c r="G59" s="57"/>
      <c r="H59" s="57"/>
      <c r="I59" s="13"/>
      <c r="J59" s="57"/>
      <c r="K59" s="57"/>
      <c r="L59" s="57"/>
      <c r="M59" s="57"/>
      <c r="N59" s="57"/>
      <c r="O59" s="57"/>
      <c r="P59" s="57"/>
      <c r="Q59" s="57"/>
    </row>
    <row r="60" spans="1:17" s="197" customFormat="1" thickBot="1" x14ac:dyDescent="0.3">
      <c r="A60" s="33" t="s">
        <v>1823</v>
      </c>
      <c r="B60" s="54"/>
      <c r="C60" s="34">
        <f>SUM(C58:C59)</f>
        <v>10</v>
      </c>
      <c r="D60" s="34">
        <f>SUM(D58:D59)</f>
        <v>15</v>
      </c>
      <c r="E60" s="34">
        <f t="shared" ref="E60:Q60" si="25">SUM(E58:E59)</f>
        <v>197</v>
      </c>
      <c r="F60" s="34">
        <f t="shared" si="25"/>
        <v>223</v>
      </c>
      <c r="G60" s="34">
        <f t="shared" si="25"/>
        <v>63</v>
      </c>
      <c r="H60" s="34">
        <f t="shared" si="25"/>
        <v>50</v>
      </c>
      <c r="I60" s="34">
        <f>SUM(I58:I59)</f>
        <v>-8</v>
      </c>
      <c r="J60" s="34">
        <f t="shared" si="25"/>
        <v>500</v>
      </c>
      <c r="K60" s="34">
        <f t="shared" si="25"/>
        <v>710</v>
      </c>
      <c r="L60" s="34">
        <f t="shared" si="25"/>
        <v>58</v>
      </c>
      <c r="M60" s="34"/>
      <c r="N60" s="34">
        <f t="shared" si="25"/>
        <v>11</v>
      </c>
      <c r="O60" s="34"/>
      <c r="P60" s="34">
        <f t="shared" si="25"/>
        <v>4</v>
      </c>
      <c r="Q60" s="34">
        <f t="shared" si="25"/>
        <v>0</v>
      </c>
    </row>
    <row r="61" spans="1:17" s="136" customFormat="1" ht="16" x14ac:dyDescent="0.25">
      <c r="A61" s="141" t="s">
        <v>1887</v>
      </c>
      <c r="B61" s="57"/>
      <c r="C61" s="57"/>
      <c r="D61" s="57">
        <v>47</v>
      </c>
      <c r="E61" s="57">
        <v>77</v>
      </c>
      <c r="F61" s="57">
        <v>100</v>
      </c>
      <c r="G61" s="57"/>
      <c r="H61" s="57"/>
      <c r="I61" s="13">
        <v>29</v>
      </c>
      <c r="J61" s="57"/>
      <c r="K61" s="57">
        <v>584</v>
      </c>
      <c r="L61" s="57">
        <v>75</v>
      </c>
      <c r="M61" s="57">
        <v>16</v>
      </c>
      <c r="N61" s="57"/>
      <c r="O61" s="57">
        <v>23</v>
      </c>
      <c r="P61" s="57"/>
      <c r="Q61" s="57"/>
    </row>
    <row r="62" spans="1:17" s="136" customFormat="1" thickBot="1" x14ac:dyDescent="0.3">
      <c r="A62" s="141" t="s">
        <v>210</v>
      </c>
      <c r="B62" s="57"/>
      <c r="C62" s="57">
        <v>-10</v>
      </c>
      <c r="D62" s="57">
        <v>-18</v>
      </c>
      <c r="E62" s="57">
        <v>-194</v>
      </c>
      <c r="F62" s="57">
        <v>-301</v>
      </c>
      <c r="G62" s="57">
        <v>-60</v>
      </c>
      <c r="H62" s="57"/>
      <c r="I62" s="13"/>
      <c r="J62" s="57">
        <v>-500</v>
      </c>
      <c r="K62" s="57">
        <v>-1199</v>
      </c>
      <c r="L62" s="57">
        <v>-131</v>
      </c>
      <c r="M62" s="57">
        <v>-16</v>
      </c>
      <c r="N62" s="57">
        <v>-4</v>
      </c>
      <c r="O62" s="57">
        <v>-23</v>
      </c>
      <c r="P62" s="57"/>
      <c r="Q62" s="57"/>
    </row>
    <row r="63" spans="1:17" s="197" customFormat="1" thickBot="1" x14ac:dyDescent="0.3">
      <c r="A63" s="33" t="s">
        <v>1824</v>
      </c>
      <c r="B63" s="54"/>
      <c r="C63" s="34">
        <f>SUM(C60:C62)</f>
        <v>0</v>
      </c>
      <c r="D63" s="34">
        <f t="shared" ref="D63:H63" si="26">SUM(D60:D62)</f>
        <v>44</v>
      </c>
      <c r="E63" s="34">
        <f t="shared" si="26"/>
        <v>80</v>
      </c>
      <c r="F63" s="34">
        <f t="shared" si="26"/>
        <v>22</v>
      </c>
      <c r="G63" s="34">
        <f t="shared" si="26"/>
        <v>3</v>
      </c>
      <c r="H63" s="34">
        <f t="shared" si="26"/>
        <v>50</v>
      </c>
      <c r="I63" s="34">
        <f>SUM(I60:I62)</f>
        <v>21</v>
      </c>
      <c r="J63" s="34">
        <f t="shared" ref="J63:Q63" si="27">SUM(J60:J62)</f>
        <v>0</v>
      </c>
      <c r="K63" s="34">
        <f t="shared" si="27"/>
        <v>95</v>
      </c>
      <c r="L63" s="34">
        <f t="shared" si="27"/>
        <v>2</v>
      </c>
      <c r="M63" s="34">
        <f t="shared" si="27"/>
        <v>0</v>
      </c>
      <c r="N63" s="34">
        <f t="shared" si="27"/>
        <v>7</v>
      </c>
      <c r="O63" s="34">
        <f t="shared" si="27"/>
        <v>0</v>
      </c>
      <c r="P63" s="34">
        <f t="shared" si="27"/>
        <v>4</v>
      </c>
      <c r="Q63" s="34">
        <f t="shared" si="27"/>
        <v>0</v>
      </c>
    </row>
    <row r="64" spans="1:17" s="136" customFormat="1" thickBot="1" x14ac:dyDescent="0.3">
      <c r="A64" s="252"/>
      <c r="B64" s="168"/>
      <c r="C64" s="168"/>
      <c r="D64" s="168"/>
      <c r="E64" s="168"/>
      <c r="F64" s="168"/>
      <c r="G64" s="168"/>
      <c r="H64" s="168"/>
      <c r="I64" s="53"/>
      <c r="J64" s="168"/>
      <c r="K64" s="168"/>
      <c r="L64" s="168"/>
      <c r="M64" s="168"/>
      <c r="N64" s="168"/>
      <c r="O64" s="168"/>
      <c r="P64" s="168"/>
      <c r="Q64" s="168"/>
    </row>
    <row r="65" spans="1:17" s="197" customFormat="1" thickBot="1" x14ac:dyDescent="0.3">
      <c r="A65" s="33" t="s">
        <v>1825</v>
      </c>
      <c r="B65" s="54"/>
      <c r="C65" s="34">
        <f>SUM(C63:C64)</f>
        <v>0</v>
      </c>
      <c r="D65" s="34">
        <f>SUM(D63:D64)</f>
        <v>44</v>
      </c>
      <c r="E65" s="34">
        <f t="shared" ref="E65:Q65" si="28">SUM(E63:E64)</f>
        <v>80</v>
      </c>
      <c r="F65" s="34">
        <f t="shared" si="28"/>
        <v>22</v>
      </c>
      <c r="G65" s="34">
        <f t="shared" si="28"/>
        <v>3</v>
      </c>
      <c r="H65" s="34">
        <f t="shared" si="28"/>
        <v>50</v>
      </c>
      <c r="I65" s="34">
        <f t="shared" si="28"/>
        <v>21</v>
      </c>
      <c r="J65" s="34">
        <f t="shared" si="28"/>
        <v>0</v>
      </c>
      <c r="K65" s="34">
        <f t="shared" si="28"/>
        <v>95</v>
      </c>
      <c r="L65" s="34">
        <f t="shared" si="28"/>
        <v>2</v>
      </c>
      <c r="M65" s="34">
        <f t="shared" si="28"/>
        <v>0</v>
      </c>
      <c r="N65" s="34">
        <f t="shared" si="28"/>
        <v>7</v>
      </c>
      <c r="O65" s="34">
        <f t="shared" si="28"/>
        <v>0</v>
      </c>
      <c r="P65" s="34">
        <f t="shared" si="28"/>
        <v>4</v>
      </c>
      <c r="Q65" s="34">
        <f t="shared" si="28"/>
        <v>0</v>
      </c>
    </row>
    <row r="66" spans="1:17" s="136" customFormat="1" thickBot="1" x14ac:dyDescent="0.3">
      <c r="A66" s="141"/>
      <c r="B66" s="57"/>
      <c r="C66" s="57"/>
      <c r="D66" s="57"/>
      <c r="E66" s="57"/>
      <c r="F66" s="57"/>
      <c r="G66" s="57"/>
      <c r="H66" s="57"/>
      <c r="I66" s="13"/>
      <c r="J66" s="57"/>
      <c r="K66" s="57"/>
      <c r="L66" s="57"/>
      <c r="M66" s="57"/>
      <c r="N66" s="57"/>
      <c r="O66" s="57"/>
      <c r="P66" s="57"/>
      <c r="Q66" s="57"/>
    </row>
    <row r="67" spans="1:17" s="197" customFormat="1" thickBot="1" x14ac:dyDescent="0.3">
      <c r="A67" s="33" t="s">
        <v>1826</v>
      </c>
      <c r="B67" s="54"/>
      <c r="C67" s="34">
        <f>SUM(C65:C66)</f>
        <v>0</v>
      </c>
      <c r="D67" s="34">
        <f>SUM(D65:D66)</f>
        <v>44</v>
      </c>
      <c r="E67" s="34">
        <f t="shared" ref="E67:Q67" si="29">SUM(E65:E66)</f>
        <v>80</v>
      </c>
      <c r="F67" s="34">
        <f t="shared" si="29"/>
        <v>22</v>
      </c>
      <c r="G67" s="34">
        <f t="shared" si="29"/>
        <v>3</v>
      </c>
      <c r="H67" s="34">
        <f t="shared" si="29"/>
        <v>50</v>
      </c>
      <c r="I67" s="34">
        <f t="shared" si="29"/>
        <v>21</v>
      </c>
      <c r="J67" s="34">
        <f t="shared" si="29"/>
        <v>0</v>
      </c>
      <c r="K67" s="34">
        <f t="shared" si="29"/>
        <v>95</v>
      </c>
      <c r="L67" s="34">
        <f t="shared" si="29"/>
        <v>2</v>
      </c>
      <c r="M67" s="34">
        <f t="shared" si="29"/>
        <v>0</v>
      </c>
      <c r="N67" s="34">
        <f t="shared" si="29"/>
        <v>7</v>
      </c>
      <c r="O67" s="34">
        <f t="shared" si="29"/>
        <v>0</v>
      </c>
      <c r="P67" s="34">
        <f t="shared" si="29"/>
        <v>4</v>
      </c>
      <c r="Q67" s="34">
        <f t="shared" si="29"/>
        <v>0</v>
      </c>
    </row>
    <row r="68" spans="1:17" s="136" customFormat="1" thickBot="1" x14ac:dyDescent="0.3">
      <c r="A68" s="141"/>
      <c r="B68" s="57"/>
      <c r="C68" s="57"/>
      <c r="D68" s="57"/>
      <c r="E68" s="57"/>
      <c r="F68" s="57"/>
      <c r="G68" s="57"/>
      <c r="H68" s="57"/>
      <c r="I68" s="13"/>
      <c r="J68" s="57"/>
      <c r="K68" s="57"/>
      <c r="L68" s="57"/>
      <c r="M68" s="57"/>
      <c r="N68" s="57"/>
      <c r="O68" s="57"/>
      <c r="P68" s="57"/>
      <c r="Q68" s="57"/>
    </row>
    <row r="69" spans="1:17" s="197" customFormat="1" thickBot="1" x14ac:dyDescent="0.3">
      <c r="A69" s="33" t="s">
        <v>1827</v>
      </c>
      <c r="B69" s="54"/>
      <c r="C69" s="34">
        <f t="shared" ref="C69" si="30">SUM(C67:C68)</f>
        <v>0</v>
      </c>
      <c r="D69" s="34">
        <f>SUM(D67:D68)</f>
        <v>44</v>
      </c>
      <c r="E69" s="34">
        <f t="shared" ref="E69:Q69" si="31">SUM(E67:E68)</f>
        <v>80</v>
      </c>
      <c r="F69" s="34">
        <f t="shared" si="31"/>
        <v>22</v>
      </c>
      <c r="G69" s="34">
        <f t="shared" si="31"/>
        <v>3</v>
      </c>
      <c r="H69" s="34">
        <f t="shared" si="31"/>
        <v>50</v>
      </c>
      <c r="I69" s="34">
        <f t="shared" si="31"/>
        <v>21</v>
      </c>
      <c r="J69" s="34">
        <f t="shared" si="31"/>
        <v>0</v>
      </c>
      <c r="K69" s="34">
        <f>SUM(K67:K68)</f>
        <v>95</v>
      </c>
      <c r="L69" s="34">
        <f t="shared" si="31"/>
        <v>2</v>
      </c>
      <c r="M69" s="34">
        <f t="shared" si="31"/>
        <v>0</v>
      </c>
      <c r="N69" s="34">
        <f t="shared" si="31"/>
        <v>7</v>
      </c>
      <c r="O69" s="34">
        <f t="shared" si="31"/>
        <v>0</v>
      </c>
      <c r="P69" s="34">
        <f t="shared" si="31"/>
        <v>4</v>
      </c>
      <c r="Q69" s="34">
        <f t="shared" si="31"/>
        <v>0</v>
      </c>
    </row>
    <row r="70" spans="1:17" s="136" customFormat="1" thickBot="1" x14ac:dyDescent="0.3">
      <c r="A70" s="141"/>
      <c r="B70" s="57"/>
      <c r="C70" s="57"/>
      <c r="D70" s="57"/>
      <c r="E70" s="57"/>
      <c r="F70" s="57"/>
      <c r="G70" s="57"/>
      <c r="H70" s="57"/>
      <c r="I70" s="13"/>
      <c r="J70" s="57"/>
      <c r="K70" s="57"/>
      <c r="L70" s="57"/>
      <c r="M70" s="57"/>
      <c r="N70" s="57"/>
      <c r="O70" s="57"/>
      <c r="P70" s="57"/>
      <c r="Q70" s="57"/>
    </row>
    <row r="71" spans="1:17" s="197" customFormat="1" thickBot="1" x14ac:dyDescent="0.3">
      <c r="A71" s="33" t="s">
        <v>1828</v>
      </c>
      <c r="B71" s="54"/>
      <c r="C71" s="34">
        <f t="shared" ref="C71:P71" si="32">SUM(C69:C70)</f>
        <v>0</v>
      </c>
      <c r="D71" s="34">
        <f t="shared" si="32"/>
        <v>44</v>
      </c>
      <c r="E71" s="34">
        <f t="shared" si="32"/>
        <v>80</v>
      </c>
      <c r="F71" s="34">
        <f t="shared" si="32"/>
        <v>22</v>
      </c>
      <c r="G71" s="34">
        <f t="shared" si="32"/>
        <v>3</v>
      </c>
      <c r="H71" s="34">
        <f t="shared" si="32"/>
        <v>50</v>
      </c>
      <c r="I71" s="34">
        <f t="shared" si="32"/>
        <v>21</v>
      </c>
      <c r="J71" s="34">
        <f t="shared" si="32"/>
        <v>0</v>
      </c>
      <c r="K71" s="34">
        <f t="shared" si="32"/>
        <v>95</v>
      </c>
      <c r="L71" s="34">
        <f t="shared" si="32"/>
        <v>2</v>
      </c>
      <c r="M71" s="34">
        <f t="shared" si="32"/>
        <v>0</v>
      </c>
      <c r="N71" s="34">
        <f t="shared" si="32"/>
        <v>7</v>
      </c>
      <c r="O71" s="34">
        <f t="shared" si="32"/>
        <v>0</v>
      </c>
      <c r="P71" s="34">
        <f t="shared" si="32"/>
        <v>4</v>
      </c>
      <c r="Q71" s="34">
        <f>SUM(Q69:Q70)</f>
        <v>0</v>
      </c>
    </row>
    <row r="72" spans="1:17" s="136" customFormat="1" thickBot="1" x14ac:dyDescent="0.3">
      <c r="A72" s="141"/>
      <c r="B72" s="57"/>
      <c r="C72" s="57"/>
      <c r="D72" s="57"/>
      <c r="E72" s="57"/>
      <c r="F72" s="57"/>
      <c r="G72" s="57"/>
      <c r="H72" s="57"/>
      <c r="I72" s="13"/>
      <c r="J72" s="57"/>
      <c r="K72" s="57"/>
      <c r="L72" s="57"/>
      <c r="M72" s="57"/>
      <c r="N72" s="57"/>
      <c r="O72" s="57"/>
      <c r="P72" s="57"/>
      <c r="Q72" s="57"/>
    </row>
    <row r="73" spans="1:17" s="197" customFormat="1" thickBot="1" x14ac:dyDescent="0.3">
      <c r="A73" s="33" t="s">
        <v>1829</v>
      </c>
      <c r="B73" s="54"/>
      <c r="C73" s="34">
        <f t="shared" ref="C73:Q73" si="33">SUM(C71:C72)</f>
        <v>0</v>
      </c>
      <c r="D73" s="34">
        <f t="shared" si="33"/>
        <v>44</v>
      </c>
      <c r="E73" s="34">
        <f t="shared" si="33"/>
        <v>80</v>
      </c>
      <c r="F73" s="34">
        <f t="shared" si="33"/>
        <v>22</v>
      </c>
      <c r="G73" s="34">
        <f t="shared" si="33"/>
        <v>3</v>
      </c>
      <c r="H73" s="34">
        <f t="shared" si="33"/>
        <v>50</v>
      </c>
      <c r="I73" s="34">
        <f t="shared" si="33"/>
        <v>21</v>
      </c>
      <c r="J73" s="34">
        <f t="shared" si="33"/>
        <v>0</v>
      </c>
      <c r="K73" s="34">
        <f t="shared" si="33"/>
        <v>95</v>
      </c>
      <c r="L73" s="34">
        <f t="shared" si="33"/>
        <v>2</v>
      </c>
      <c r="M73" s="34">
        <f t="shared" si="33"/>
        <v>0</v>
      </c>
      <c r="N73" s="34">
        <f t="shared" si="33"/>
        <v>7</v>
      </c>
      <c r="O73" s="34">
        <f t="shared" si="33"/>
        <v>0</v>
      </c>
      <c r="P73" s="34">
        <f>SUM(P71:P72)</f>
        <v>4</v>
      </c>
      <c r="Q73" s="34">
        <f t="shared" si="33"/>
        <v>0</v>
      </c>
    </row>
    <row r="74" spans="1:17" s="136" customFormat="1" thickBot="1" x14ac:dyDescent="0.3">
      <c r="A74" s="141"/>
      <c r="B74" s="57"/>
      <c r="C74" s="57"/>
      <c r="D74" s="57"/>
      <c r="E74" s="57"/>
      <c r="F74" s="57"/>
      <c r="G74" s="57"/>
      <c r="H74" s="57"/>
      <c r="I74" s="13"/>
      <c r="J74" s="57"/>
      <c r="K74" s="57"/>
      <c r="L74" s="57"/>
      <c r="M74" s="57"/>
      <c r="N74" s="57"/>
      <c r="O74" s="57"/>
      <c r="P74" s="57"/>
      <c r="Q74" s="57"/>
    </row>
    <row r="75" spans="1:17" s="8" customFormat="1" thickBot="1" x14ac:dyDescent="0.3">
      <c r="A75" s="33" t="s">
        <v>1830</v>
      </c>
      <c r="B75" s="54"/>
      <c r="C75" s="34">
        <f t="shared" ref="C75" si="34">SUM(C73:C74)</f>
        <v>0</v>
      </c>
      <c r="D75" s="34">
        <f>SUM(D73:D74)</f>
        <v>44</v>
      </c>
      <c r="E75" s="34">
        <f t="shared" ref="E75:Q75" si="35">SUM(E73:E74)</f>
        <v>80</v>
      </c>
      <c r="F75" s="34">
        <f t="shared" si="35"/>
        <v>22</v>
      </c>
      <c r="G75" s="34">
        <f t="shared" si="35"/>
        <v>3</v>
      </c>
      <c r="H75" s="34">
        <f t="shared" si="35"/>
        <v>50</v>
      </c>
      <c r="I75" s="34">
        <f t="shared" si="35"/>
        <v>21</v>
      </c>
      <c r="J75" s="34">
        <f t="shared" si="35"/>
        <v>0</v>
      </c>
      <c r="K75" s="34">
        <f t="shared" si="35"/>
        <v>95</v>
      </c>
      <c r="L75" s="34">
        <f t="shared" si="35"/>
        <v>2</v>
      </c>
      <c r="M75" s="34">
        <f t="shared" si="35"/>
        <v>0</v>
      </c>
      <c r="N75" s="34">
        <f t="shared" si="35"/>
        <v>7</v>
      </c>
      <c r="O75" s="34">
        <f t="shared" si="35"/>
        <v>0</v>
      </c>
      <c r="P75" s="34">
        <f t="shared" si="35"/>
        <v>4</v>
      </c>
      <c r="Q75" s="34">
        <f t="shared" si="35"/>
        <v>0</v>
      </c>
    </row>
    <row r="76" spans="1:17" s="136" customFormat="1" thickBot="1" x14ac:dyDescent="0.3">
      <c r="A76" s="141"/>
      <c r="B76" s="57"/>
      <c r="C76" s="57"/>
      <c r="D76" s="57"/>
      <c r="E76" s="57"/>
      <c r="F76" s="57"/>
      <c r="G76" s="57"/>
      <c r="H76" s="57"/>
      <c r="I76" s="13"/>
      <c r="J76" s="57"/>
      <c r="K76" s="57"/>
      <c r="L76" s="57"/>
      <c r="M76" s="57"/>
      <c r="N76" s="57"/>
      <c r="O76" s="57"/>
      <c r="P76" s="57"/>
      <c r="Q76" s="57"/>
    </row>
    <row r="77" spans="1:17" s="8" customFormat="1" thickBot="1" x14ac:dyDescent="0.3">
      <c r="A77" s="33" t="s">
        <v>1831</v>
      </c>
      <c r="B77" s="54"/>
      <c r="C77" s="34">
        <f>SUM(C75:C76)</f>
        <v>0</v>
      </c>
      <c r="D77" s="34">
        <f t="shared" ref="D77:Q77" si="36">SUM(D75:D76)</f>
        <v>44</v>
      </c>
      <c r="E77" s="34">
        <f t="shared" si="36"/>
        <v>80</v>
      </c>
      <c r="F77" s="34">
        <f t="shared" si="36"/>
        <v>22</v>
      </c>
      <c r="G77" s="34">
        <f t="shared" si="36"/>
        <v>3</v>
      </c>
      <c r="H77" s="34">
        <f t="shared" si="36"/>
        <v>50</v>
      </c>
      <c r="I77" s="34">
        <f t="shared" si="36"/>
        <v>21</v>
      </c>
      <c r="J77" s="34">
        <f t="shared" si="36"/>
        <v>0</v>
      </c>
      <c r="K77" s="34">
        <f t="shared" si="36"/>
        <v>95</v>
      </c>
      <c r="L77" s="34">
        <f t="shared" si="36"/>
        <v>2</v>
      </c>
      <c r="M77" s="34">
        <f t="shared" si="36"/>
        <v>0</v>
      </c>
      <c r="N77" s="34">
        <f t="shared" si="36"/>
        <v>7</v>
      </c>
      <c r="O77" s="34">
        <f t="shared" si="36"/>
        <v>0</v>
      </c>
      <c r="P77" s="34">
        <f t="shared" si="36"/>
        <v>4</v>
      </c>
      <c r="Q77" s="34">
        <f t="shared" si="36"/>
        <v>0</v>
      </c>
    </row>
    <row r="78" spans="1:17" s="136" customFormat="1" thickBot="1" x14ac:dyDescent="0.3">
      <c r="A78" s="141"/>
      <c r="B78" s="57"/>
      <c r="C78" s="57"/>
      <c r="D78" s="57"/>
      <c r="E78" s="57"/>
      <c r="F78" s="57"/>
      <c r="G78" s="57"/>
      <c r="H78" s="57"/>
      <c r="I78" s="13"/>
      <c r="J78" s="57"/>
      <c r="K78" s="57"/>
      <c r="L78" s="57"/>
      <c r="M78" s="57"/>
      <c r="N78" s="57"/>
      <c r="O78" s="57"/>
      <c r="P78" s="57"/>
      <c r="Q78" s="57"/>
    </row>
    <row r="79" spans="1:17" s="8" customFormat="1" thickBot="1" x14ac:dyDescent="0.3">
      <c r="A79" s="33" t="s">
        <v>1832</v>
      </c>
      <c r="B79" s="54"/>
      <c r="C79" s="34">
        <f t="shared" ref="C79:P79" si="37">SUM(C77:C78)</f>
        <v>0</v>
      </c>
      <c r="D79" s="34">
        <f t="shared" si="37"/>
        <v>44</v>
      </c>
      <c r="E79" s="34">
        <f t="shared" si="37"/>
        <v>80</v>
      </c>
      <c r="F79" s="34">
        <f t="shared" si="37"/>
        <v>22</v>
      </c>
      <c r="G79" s="34">
        <f t="shared" si="37"/>
        <v>3</v>
      </c>
      <c r="H79" s="34">
        <f t="shared" si="37"/>
        <v>50</v>
      </c>
      <c r="I79" s="34">
        <f t="shared" si="37"/>
        <v>21</v>
      </c>
      <c r="J79" s="34">
        <f t="shared" si="37"/>
        <v>0</v>
      </c>
      <c r="K79" s="34">
        <f t="shared" si="37"/>
        <v>95</v>
      </c>
      <c r="L79" s="34">
        <f t="shared" si="37"/>
        <v>2</v>
      </c>
      <c r="M79" s="34">
        <f t="shared" si="37"/>
        <v>0</v>
      </c>
      <c r="N79" s="34">
        <f t="shared" si="37"/>
        <v>7</v>
      </c>
      <c r="O79" s="34">
        <f t="shared" si="37"/>
        <v>0</v>
      </c>
      <c r="P79" s="34">
        <f t="shared" si="37"/>
        <v>4</v>
      </c>
      <c r="Q79" s="34">
        <f>SUM(Q77:Q78)</f>
        <v>0</v>
      </c>
    </row>
    <row r="80" spans="1:17" s="136" customFormat="1" thickBot="1" x14ac:dyDescent="0.3">
      <c r="A80" s="141"/>
      <c r="B80" s="57"/>
      <c r="C80" s="57"/>
      <c r="D80" s="57"/>
      <c r="E80" s="57"/>
      <c r="F80" s="57"/>
      <c r="G80" s="57"/>
      <c r="H80" s="57"/>
      <c r="I80" s="13"/>
      <c r="J80" s="57"/>
      <c r="K80" s="57"/>
      <c r="L80" s="57"/>
      <c r="M80" s="57"/>
      <c r="N80" s="57"/>
      <c r="O80" s="57"/>
      <c r="P80" s="57"/>
      <c r="Q80" s="57"/>
    </row>
    <row r="81" spans="1:17" s="8" customFormat="1" thickBot="1" x14ac:dyDescent="0.3">
      <c r="A81" s="33" t="s">
        <v>1833</v>
      </c>
      <c r="B81" s="54"/>
      <c r="C81" s="34">
        <f t="shared" ref="C81" si="38">SUM(C79:C80)</f>
        <v>0</v>
      </c>
      <c r="D81" s="34">
        <f>SUM(D79:D80)</f>
        <v>44</v>
      </c>
      <c r="E81" s="34">
        <f t="shared" ref="E81:P81" si="39">SUM(E79:E80)</f>
        <v>80</v>
      </c>
      <c r="F81" s="34">
        <f t="shared" si="39"/>
        <v>22</v>
      </c>
      <c r="G81" s="34">
        <f t="shared" si="39"/>
        <v>3</v>
      </c>
      <c r="H81" s="34">
        <f t="shared" si="39"/>
        <v>50</v>
      </c>
      <c r="I81" s="34">
        <f t="shared" si="39"/>
        <v>21</v>
      </c>
      <c r="J81" s="34">
        <f t="shared" si="39"/>
        <v>0</v>
      </c>
      <c r="K81" s="34">
        <f t="shared" si="39"/>
        <v>95</v>
      </c>
      <c r="L81" s="34">
        <f t="shared" si="39"/>
        <v>2</v>
      </c>
      <c r="M81" s="34">
        <f t="shared" si="39"/>
        <v>0</v>
      </c>
      <c r="N81" s="34">
        <f t="shared" si="39"/>
        <v>7</v>
      </c>
      <c r="O81" s="34">
        <f t="shared" si="39"/>
        <v>0</v>
      </c>
      <c r="P81" s="34">
        <f t="shared" si="39"/>
        <v>4</v>
      </c>
      <c r="Q81" s="34">
        <f>SUM(Q79:Q80)</f>
        <v>0</v>
      </c>
    </row>
    <row r="82" spans="1:17" s="136" customFormat="1" thickBot="1" x14ac:dyDescent="0.3">
      <c r="A82" s="141"/>
      <c r="B82" s="57"/>
      <c r="C82" s="57"/>
      <c r="D82" s="57"/>
      <c r="E82" s="57"/>
      <c r="F82" s="57"/>
      <c r="G82" s="57"/>
      <c r="H82" s="57"/>
      <c r="I82" s="13"/>
      <c r="J82" s="57"/>
      <c r="K82" s="57"/>
      <c r="L82" s="57"/>
      <c r="M82" s="57"/>
      <c r="N82" s="57"/>
      <c r="O82" s="57"/>
      <c r="P82" s="57"/>
      <c r="Q82" s="57"/>
    </row>
    <row r="83" spans="1:17" s="8" customFormat="1" thickBot="1" x14ac:dyDescent="0.3">
      <c r="A83" s="33" t="s">
        <v>1834</v>
      </c>
      <c r="B83" s="54"/>
      <c r="C83" s="34">
        <f t="shared" ref="C83:P83" si="40">SUM(C81:C82)</f>
        <v>0</v>
      </c>
      <c r="D83" s="34">
        <f t="shared" si="40"/>
        <v>44</v>
      </c>
      <c r="E83" s="34">
        <f t="shared" si="40"/>
        <v>80</v>
      </c>
      <c r="F83" s="34">
        <f t="shared" si="40"/>
        <v>22</v>
      </c>
      <c r="G83" s="34">
        <f t="shared" si="40"/>
        <v>3</v>
      </c>
      <c r="H83" s="34">
        <f t="shared" si="40"/>
        <v>50</v>
      </c>
      <c r="I83" s="34">
        <f t="shared" si="40"/>
        <v>21</v>
      </c>
      <c r="J83" s="34">
        <f t="shared" si="40"/>
        <v>0</v>
      </c>
      <c r="K83" s="34">
        <f t="shared" si="40"/>
        <v>95</v>
      </c>
      <c r="L83" s="34">
        <f t="shared" si="40"/>
        <v>2</v>
      </c>
      <c r="M83" s="34">
        <f t="shared" si="40"/>
        <v>0</v>
      </c>
      <c r="N83" s="34">
        <f t="shared" si="40"/>
        <v>7</v>
      </c>
      <c r="O83" s="34">
        <f t="shared" si="40"/>
        <v>0</v>
      </c>
      <c r="P83" s="34">
        <f t="shared" si="40"/>
        <v>4</v>
      </c>
      <c r="Q83" s="34">
        <f>SUM(Q81:Q82)</f>
        <v>0</v>
      </c>
    </row>
    <row r="84" spans="1:17" s="136" customFormat="1" thickBot="1" x14ac:dyDescent="0.3">
      <c r="A84" s="141"/>
      <c r="B84" s="57"/>
      <c r="C84" s="57"/>
      <c r="D84" s="57"/>
      <c r="E84" s="57"/>
      <c r="F84" s="57"/>
      <c r="G84" s="57"/>
      <c r="H84" s="57"/>
      <c r="I84" s="13"/>
      <c r="J84" s="57"/>
      <c r="K84" s="57"/>
      <c r="L84" s="57"/>
      <c r="M84" s="57"/>
      <c r="N84" s="57"/>
      <c r="O84" s="57"/>
      <c r="P84" s="57"/>
      <c r="Q84" s="57"/>
    </row>
    <row r="85" spans="1:17" s="8" customFormat="1" thickBot="1" x14ac:dyDescent="0.3">
      <c r="A85" s="33" t="s">
        <v>1835</v>
      </c>
      <c r="B85" s="54"/>
      <c r="C85" s="34">
        <f t="shared" ref="C85:P85" si="41">SUM(C83:C84)</f>
        <v>0</v>
      </c>
      <c r="D85" s="34">
        <f t="shared" si="41"/>
        <v>44</v>
      </c>
      <c r="E85" s="34">
        <f t="shared" si="41"/>
        <v>80</v>
      </c>
      <c r="F85" s="34">
        <f t="shared" si="41"/>
        <v>22</v>
      </c>
      <c r="G85" s="34">
        <f t="shared" si="41"/>
        <v>3</v>
      </c>
      <c r="H85" s="34">
        <f t="shared" si="41"/>
        <v>50</v>
      </c>
      <c r="I85" s="34">
        <f t="shared" si="41"/>
        <v>21</v>
      </c>
      <c r="J85" s="34">
        <f t="shared" si="41"/>
        <v>0</v>
      </c>
      <c r="K85" s="34">
        <f t="shared" si="41"/>
        <v>95</v>
      </c>
      <c r="L85" s="34">
        <f t="shared" si="41"/>
        <v>2</v>
      </c>
      <c r="M85" s="34">
        <f t="shared" si="41"/>
        <v>0</v>
      </c>
      <c r="N85" s="34">
        <f t="shared" si="41"/>
        <v>7</v>
      </c>
      <c r="O85" s="34">
        <f t="shared" si="41"/>
        <v>0</v>
      </c>
      <c r="P85" s="34">
        <f t="shared" si="41"/>
        <v>4</v>
      </c>
      <c r="Q85" s="34">
        <f>SUM(Q83:Q84)</f>
        <v>0</v>
      </c>
    </row>
    <row r="86" spans="1:17" s="136" customFormat="1" thickBot="1" x14ac:dyDescent="0.3">
      <c r="A86" s="141"/>
      <c r="B86" s="57"/>
      <c r="C86" s="57"/>
      <c r="D86" s="57"/>
      <c r="E86" s="57"/>
      <c r="F86" s="57"/>
      <c r="G86" s="57"/>
      <c r="H86" s="57"/>
      <c r="I86" s="13"/>
      <c r="J86" s="57"/>
      <c r="K86" s="57"/>
      <c r="L86" s="57"/>
      <c r="M86" s="57"/>
      <c r="N86" s="57"/>
      <c r="O86" s="57"/>
      <c r="P86" s="57"/>
      <c r="Q86" s="57"/>
    </row>
    <row r="87" spans="1:17" s="8" customFormat="1" thickBot="1" x14ac:dyDescent="0.3">
      <c r="A87" s="33" t="s">
        <v>1836</v>
      </c>
      <c r="B87" s="54"/>
      <c r="C87" s="34">
        <f t="shared" ref="C87:P87" si="42">SUM(C85:C86)</f>
        <v>0</v>
      </c>
      <c r="D87" s="34">
        <f t="shared" si="42"/>
        <v>44</v>
      </c>
      <c r="E87" s="34">
        <f t="shared" si="42"/>
        <v>80</v>
      </c>
      <c r="F87" s="34">
        <f t="shared" si="42"/>
        <v>22</v>
      </c>
      <c r="G87" s="34">
        <f t="shared" si="42"/>
        <v>3</v>
      </c>
      <c r="H87" s="34">
        <f t="shared" si="42"/>
        <v>50</v>
      </c>
      <c r="I87" s="34">
        <f t="shared" si="42"/>
        <v>21</v>
      </c>
      <c r="J87" s="34">
        <f t="shared" si="42"/>
        <v>0</v>
      </c>
      <c r="K87" s="34">
        <f t="shared" si="42"/>
        <v>95</v>
      </c>
      <c r="L87" s="34">
        <f t="shared" si="42"/>
        <v>2</v>
      </c>
      <c r="M87" s="34">
        <f t="shared" si="42"/>
        <v>0</v>
      </c>
      <c r="N87" s="34">
        <f t="shared" si="42"/>
        <v>7</v>
      </c>
      <c r="O87" s="34">
        <f t="shared" si="42"/>
        <v>0</v>
      </c>
      <c r="P87" s="34">
        <f t="shared" si="42"/>
        <v>4</v>
      </c>
      <c r="Q87" s="34">
        <f>SUM(Q85:Q86)</f>
        <v>0</v>
      </c>
    </row>
    <row r="88" spans="1:17" s="2" customFormat="1" ht="16" x14ac:dyDescent="0.25">
      <c r="A88" s="600" t="s">
        <v>1757</v>
      </c>
      <c r="B88" s="13" t="s">
        <v>63</v>
      </c>
      <c r="C88" s="13"/>
      <c r="D88" s="13"/>
      <c r="E88" s="13"/>
      <c r="F88" s="13"/>
      <c r="G88" s="13"/>
      <c r="H88" s="13"/>
      <c r="I88" s="53">
        <v>-3</v>
      </c>
      <c r="J88" s="53"/>
      <c r="K88" s="13"/>
      <c r="L88" s="13"/>
      <c r="M88" s="13"/>
      <c r="N88" s="13"/>
      <c r="O88" s="13"/>
      <c r="P88" s="13"/>
      <c r="Q88" s="13"/>
    </row>
    <row r="89" spans="1:17" s="2" customFormat="1" thickBot="1" x14ac:dyDescent="0.3">
      <c r="A89" s="601" t="s">
        <v>1888</v>
      </c>
      <c r="B89" s="53" t="s">
        <v>63</v>
      </c>
      <c r="C89" s="53"/>
      <c r="D89" s="13"/>
      <c r="E89" s="13"/>
      <c r="F89" s="13"/>
      <c r="G89" s="13"/>
      <c r="H89" s="13"/>
      <c r="I89" s="53">
        <v>-7</v>
      </c>
      <c r="J89" s="53"/>
      <c r="K89" s="13"/>
      <c r="L89" s="13"/>
      <c r="M89" s="13"/>
      <c r="N89" s="13"/>
      <c r="O89" s="13"/>
      <c r="P89" s="13"/>
      <c r="Q89" s="13"/>
    </row>
    <row r="90" spans="1:17" s="8" customFormat="1" thickBot="1" x14ac:dyDescent="0.3">
      <c r="A90" s="33" t="s">
        <v>1837</v>
      </c>
      <c r="B90" s="54"/>
      <c r="C90" s="34">
        <f t="shared" ref="C90" si="43">SUM(C87:C89)</f>
        <v>0</v>
      </c>
      <c r="D90" s="34">
        <f>SUM(D87:D89)</f>
        <v>44</v>
      </c>
      <c r="E90" s="34">
        <f t="shared" ref="E90:Q90" si="44">SUM(E87:E89)</f>
        <v>80</v>
      </c>
      <c r="F90" s="34">
        <f t="shared" si="44"/>
        <v>22</v>
      </c>
      <c r="G90" s="34">
        <f t="shared" si="44"/>
        <v>3</v>
      </c>
      <c r="H90" s="34">
        <f t="shared" si="44"/>
        <v>50</v>
      </c>
      <c r="I90" s="34">
        <f t="shared" si="44"/>
        <v>11</v>
      </c>
      <c r="J90" s="34">
        <f t="shared" si="44"/>
        <v>0</v>
      </c>
      <c r="K90" s="34">
        <f t="shared" si="44"/>
        <v>95</v>
      </c>
      <c r="L90" s="34">
        <f t="shared" si="44"/>
        <v>2</v>
      </c>
      <c r="M90" s="34">
        <f t="shared" si="44"/>
        <v>0</v>
      </c>
      <c r="N90" s="34">
        <f t="shared" si="44"/>
        <v>7</v>
      </c>
      <c r="O90" s="34">
        <f t="shared" si="44"/>
        <v>0</v>
      </c>
      <c r="P90" s="34">
        <f t="shared" si="44"/>
        <v>4</v>
      </c>
      <c r="Q90" s="34">
        <f t="shared" si="44"/>
        <v>0</v>
      </c>
    </row>
    <row r="91" spans="1:17" s="136" customFormat="1" thickBot="1" x14ac:dyDescent="0.3">
      <c r="A91" s="141"/>
      <c r="B91" s="57"/>
      <c r="C91" s="57"/>
      <c r="D91" s="57"/>
      <c r="E91" s="57"/>
      <c r="F91" s="57"/>
      <c r="G91" s="57"/>
      <c r="H91" s="57"/>
      <c r="I91" s="13"/>
      <c r="J91" s="57"/>
      <c r="K91" s="57"/>
      <c r="L91" s="57"/>
      <c r="M91" s="57"/>
      <c r="N91" s="57"/>
      <c r="O91" s="57"/>
      <c r="P91" s="57"/>
      <c r="Q91" s="57"/>
    </row>
    <row r="92" spans="1:17" s="8" customFormat="1" thickBot="1" x14ac:dyDescent="0.3">
      <c r="A92" s="33" t="s">
        <v>1838</v>
      </c>
      <c r="B92" s="54"/>
      <c r="C92" s="34">
        <f t="shared" ref="C92" si="45">SUM(C90:C91)</f>
        <v>0</v>
      </c>
      <c r="D92" s="34">
        <f>SUM(D90:D91)</f>
        <v>44</v>
      </c>
      <c r="E92" s="34">
        <f t="shared" ref="E92:P92" si="46">SUM(E90:E91)</f>
        <v>80</v>
      </c>
      <c r="F92" s="34">
        <f t="shared" si="46"/>
        <v>22</v>
      </c>
      <c r="G92" s="34">
        <f t="shared" si="46"/>
        <v>3</v>
      </c>
      <c r="H92" s="34">
        <f t="shared" si="46"/>
        <v>50</v>
      </c>
      <c r="I92" s="34">
        <f t="shared" si="46"/>
        <v>11</v>
      </c>
      <c r="J92" s="34">
        <f t="shared" si="46"/>
        <v>0</v>
      </c>
      <c r="K92" s="34">
        <f t="shared" si="46"/>
        <v>95</v>
      </c>
      <c r="L92" s="34">
        <f t="shared" si="46"/>
        <v>2</v>
      </c>
      <c r="M92" s="34">
        <f t="shared" si="46"/>
        <v>0</v>
      </c>
      <c r="N92" s="34">
        <f t="shared" si="46"/>
        <v>7</v>
      </c>
      <c r="O92" s="34">
        <f t="shared" si="46"/>
        <v>0</v>
      </c>
      <c r="P92" s="34">
        <f t="shared" si="46"/>
        <v>4</v>
      </c>
      <c r="Q92" s="34">
        <f>SUM(Q90:Q91)</f>
        <v>0</v>
      </c>
    </row>
    <row r="93" spans="1:17" s="136" customFormat="1" thickBot="1" x14ac:dyDescent="0.3">
      <c r="A93" s="141"/>
      <c r="B93" s="57"/>
      <c r="C93" s="57"/>
      <c r="D93" s="57"/>
      <c r="E93" s="57"/>
      <c r="F93" s="57"/>
      <c r="G93" s="57"/>
      <c r="H93" s="57"/>
      <c r="I93" s="13"/>
      <c r="J93" s="57"/>
      <c r="K93" s="57"/>
      <c r="L93" s="57"/>
      <c r="M93" s="57"/>
      <c r="N93" s="57"/>
      <c r="O93" s="57"/>
      <c r="P93" s="57"/>
      <c r="Q93" s="57"/>
    </row>
    <row r="94" spans="1:17" s="8" customFormat="1" thickBot="1" x14ac:dyDescent="0.3">
      <c r="A94" s="33" t="s">
        <v>1839</v>
      </c>
      <c r="B94" s="54"/>
      <c r="C94" s="34">
        <f t="shared" ref="C94" si="47">SUM(C92:C93)</f>
        <v>0</v>
      </c>
      <c r="D94" s="34">
        <f>SUM(D92:D93)</f>
        <v>44</v>
      </c>
      <c r="E94" s="34">
        <f t="shared" ref="E94:Q94" si="48">SUM(E92:E93)</f>
        <v>80</v>
      </c>
      <c r="F94" s="34">
        <f t="shared" si="48"/>
        <v>22</v>
      </c>
      <c r="G94" s="34">
        <f t="shared" si="48"/>
        <v>3</v>
      </c>
      <c r="H94" s="34">
        <f t="shared" si="48"/>
        <v>50</v>
      </c>
      <c r="I94" s="34">
        <f t="shared" si="48"/>
        <v>11</v>
      </c>
      <c r="J94" s="34">
        <f t="shared" si="48"/>
        <v>0</v>
      </c>
      <c r="K94" s="34">
        <f t="shared" si="48"/>
        <v>95</v>
      </c>
      <c r="L94" s="34">
        <f t="shared" si="48"/>
        <v>2</v>
      </c>
      <c r="M94" s="34">
        <f t="shared" si="48"/>
        <v>0</v>
      </c>
      <c r="N94" s="34">
        <f t="shared" si="48"/>
        <v>7</v>
      </c>
      <c r="O94" s="34">
        <f t="shared" si="48"/>
        <v>0</v>
      </c>
      <c r="P94" s="34">
        <f t="shared" si="48"/>
        <v>4</v>
      </c>
      <c r="Q94" s="34">
        <f t="shared" si="48"/>
        <v>0</v>
      </c>
    </row>
    <row r="95" spans="1:17" s="136" customFormat="1" thickBot="1" x14ac:dyDescent="0.3">
      <c r="A95" s="141"/>
      <c r="B95" s="57"/>
      <c r="C95" s="57"/>
      <c r="D95" s="57"/>
      <c r="E95" s="57"/>
      <c r="F95" s="57"/>
      <c r="G95" s="57"/>
      <c r="H95" s="57"/>
      <c r="I95" s="13"/>
      <c r="J95" s="57"/>
      <c r="K95" s="57"/>
      <c r="L95" s="57"/>
      <c r="M95" s="57"/>
      <c r="N95" s="57"/>
      <c r="O95" s="57"/>
      <c r="P95" s="57"/>
      <c r="Q95" s="57"/>
    </row>
    <row r="96" spans="1:17" s="8" customFormat="1" thickBot="1" x14ac:dyDescent="0.3">
      <c r="A96" s="33" t="s">
        <v>1840</v>
      </c>
      <c r="B96" s="54"/>
      <c r="C96" s="34">
        <f t="shared" ref="C96:Q96" si="49">SUM(C94:C95)</f>
        <v>0</v>
      </c>
      <c r="D96" s="34">
        <f t="shared" si="49"/>
        <v>44</v>
      </c>
      <c r="E96" s="34">
        <f t="shared" si="49"/>
        <v>80</v>
      </c>
      <c r="F96" s="34">
        <f t="shared" si="49"/>
        <v>22</v>
      </c>
      <c r="G96" s="34">
        <f t="shared" si="49"/>
        <v>3</v>
      </c>
      <c r="H96" s="34">
        <f t="shared" si="49"/>
        <v>50</v>
      </c>
      <c r="I96" s="34">
        <f t="shared" si="49"/>
        <v>11</v>
      </c>
      <c r="J96" s="34">
        <f t="shared" si="49"/>
        <v>0</v>
      </c>
      <c r="K96" s="34">
        <f t="shared" si="49"/>
        <v>95</v>
      </c>
      <c r="L96" s="34">
        <f t="shared" si="49"/>
        <v>2</v>
      </c>
      <c r="M96" s="34">
        <f t="shared" si="49"/>
        <v>0</v>
      </c>
      <c r="N96" s="34">
        <f t="shared" si="49"/>
        <v>7</v>
      </c>
      <c r="O96" s="34">
        <f>SUM(O94:O95)</f>
        <v>0</v>
      </c>
      <c r="P96" s="34">
        <f t="shared" si="49"/>
        <v>4</v>
      </c>
      <c r="Q96" s="34">
        <f t="shared" si="49"/>
        <v>0</v>
      </c>
    </row>
    <row r="97" spans="1:17" s="136" customFormat="1" thickBot="1" x14ac:dyDescent="0.3">
      <c r="A97" s="141"/>
      <c r="B97" s="57"/>
      <c r="C97" s="57"/>
      <c r="D97" s="57"/>
      <c r="E97" s="57"/>
      <c r="F97" s="57"/>
      <c r="G97" s="57"/>
      <c r="H97" s="57"/>
      <c r="I97" s="13"/>
      <c r="J97" s="57"/>
      <c r="K97" s="57"/>
      <c r="L97" s="57"/>
      <c r="M97" s="57"/>
      <c r="N97" s="57"/>
      <c r="O97" s="57"/>
      <c r="P97" s="57"/>
      <c r="Q97" s="57"/>
    </row>
    <row r="98" spans="1:17" s="8" customFormat="1" thickBot="1" x14ac:dyDescent="0.3">
      <c r="A98" s="33" t="s">
        <v>1841</v>
      </c>
      <c r="B98" s="54"/>
      <c r="C98" s="34">
        <f>SUM(C96:C97)</f>
        <v>0</v>
      </c>
      <c r="D98" s="34">
        <f t="shared" ref="D98:Q98" si="50">SUM(D96:D97)</f>
        <v>44</v>
      </c>
      <c r="E98" s="34">
        <f t="shared" si="50"/>
        <v>80</v>
      </c>
      <c r="F98" s="34">
        <f t="shared" si="50"/>
        <v>22</v>
      </c>
      <c r="G98" s="34">
        <f t="shared" si="50"/>
        <v>3</v>
      </c>
      <c r="H98" s="34">
        <f t="shared" si="50"/>
        <v>50</v>
      </c>
      <c r="I98" s="34">
        <f t="shared" si="50"/>
        <v>11</v>
      </c>
      <c r="J98" s="34">
        <f t="shared" si="50"/>
        <v>0</v>
      </c>
      <c r="K98" s="34">
        <f t="shared" si="50"/>
        <v>95</v>
      </c>
      <c r="L98" s="34">
        <f t="shared" si="50"/>
        <v>2</v>
      </c>
      <c r="M98" s="34">
        <f t="shared" si="50"/>
        <v>0</v>
      </c>
      <c r="N98" s="34">
        <f t="shared" si="50"/>
        <v>7</v>
      </c>
      <c r="O98" s="34">
        <f t="shared" si="50"/>
        <v>0</v>
      </c>
      <c r="P98" s="34">
        <f t="shared" si="50"/>
        <v>4</v>
      </c>
      <c r="Q98" s="34">
        <f t="shared" si="50"/>
        <v>0</v>
      </c>
    </row>
    <row r="99" spans="1:17" s="136" customFormat="1" thickBot="1" x14ac:dyDescent="0.3">
      <c r="A99" s="141"/>
      <c r="B99" s="57"/>
      <c r="C99" s="57"/>
      <c r="D99" s="57"/>
      <c r="E99" s="57"/>
      <c r="F99" s="57"/>
      <c r="G99" s="57"/>
      <c r="H99" s="57"/>
      <c r="I99" s="13"/>
      <c r="J99" s="57"/>
      <c r="K99" s="57"/>
      <c r="L99" s="57"/>
      <c r="M99" s="57"/>
      <c r="N99" s="57"/>
      <c r="O99" s="57"/>
      <c r="P99" s="57"/>
      <c r="Q99" s="57"/>
    </row>
    <row r="100" spans="1:17" s="8" customFormat="1" thickBot="1" x14ac:dyDescent="0.3">
      <c r="A100" s="33" t="s">
        <v>1842</v>
      </c>
      <c r="B100" s="54"/>
      <c r="C100" s="34">
        <f t="shared" ref="C100" si="51">SUM(C98:C99)</f>
        <v>0</v>
      </c>
      <c r="D100" s="34">
        <f>SUM(D98:D99)</f>
        <v>44</v>
      </c>
      <c r="E100" s="34">
        <f t="shared" ref="E100:P100" si="52">SUM(E98:E99)</f>
        <v>80</v>
      </c>
      <c r="F100" s="34">
        <f t="shared" si="52"/>
        <v>22</v>
      </c>
      <c r="G100" s="34">
        <f t="shared" si="52"/>
        <v>3</v>
      </c>
      <c r="H100" s="34">
        <f t="shared" si="52"/>
        <v>50</v>
      </c>
      <c r="I100" s="34">
        <f t="shared" si="52"/>
        <v>11</v>
      </c>
      <c r="J100" s="34">
        <f t="shared" si="52"/>
        <v>0</v>
      </c>
      <c r="K100" s="34">
        <f t="shared" si="52"/>
        <v>95</v>
      </c>
      <c r="L100" s="34">
        <f t="shared" si="52"/>
        <v>2</v>
      </c>
      <c r="M100" s="34">
        <f t="shared" si="52"/>
        <v>0</v>
      </c>
      <c r="N100" s="34">
        <f t="shared" si="52"/>
        <v>7</v>
      </c>
      <c r="O100" s="34">
        <f t="shared" si="52"/>
        <v>0</v>
      </c>
      <c r="P100" s="34">
        <f t="shared" si="52"/>
        <v>4</v>
      </c>
      <c r="Q100" s="34">
        <f>SUM(Q98:Q99)</f>
        <v>0</v>
      </c>
    </row>
    <row r="101" spans="1:17" s="136" customFormat="1" thickBot="1" x14ac:dyDescent="0.3">
      <c r="A101" s="141"/>
      <c r="B101" s="57"/>
      <c r="C101" s="57"/>
      <c r="D101" s="57"/>
      <c r="E101" s="57"/>
      <c r="F101" s="57"/>
      <c r="G101" s="57"/>
      <c r="H101" s="57"/>
      <c r="I101" s="13"/>
      <c r="J101" s="57"/>
      <c r="K101" s="57"/>
      <c r="L101" s="57"/>
      <c r="M101" s="57"/>
      <c r="N101" s="57"/>
      <c r="O101" s="57"/>
      <c r="P101" s="57"/>
      <c r="Q101" s="57"/>
    </row>
    <row r="102" spans="1:17" s="8" customFormat="1" thickBot="1" x14ac:dyDescent="0.3">
      <c r="A102" s="33" t="s">
        <v>1843</v>
      </c>
      <c r="B102" s="54"/>
      <c r="C102" s="34">
        <f t="shared" ref="C102" si="53">SUM(C100:C101)</f>
        <v>0</v>
      </c>
      <c r="D102" s="34">
        <f>SUM(D100:D101)</f>
        <v>44</v>
      </c>
      <c r="E102" s="34">
        <f t="shared" ref="E102:P102" si="54">SUM(E100:E101)</f>
        <v>80</v>
      </c>
      <c r="F102" s="34">
        <f t="shared" si="54"/>
        <v>22</v>
      </c>
      <c r="G102" s="34">
        <f t="shared" si="54"/>
        <v>3</v>
      </c>
      <c r="H102" s="34">
        <f t="shared" si="54"/>
        <v>50</v>
      </c>
      <c r="I102" s="34">
        <f t="shared" si="54"/>
        <v>11</v>
      </c>
      <c r="J102" s="34">
        <f t="shared" si="54"/>
        <v>0</v>
      </c>
      <c r="K102" s="34">
        <f t="shared" si="54"/>
        <v>95</v>
      </c>
      <c r="L102" s="34">
        <f t="shared" si="54"/>
        <v>2</v>
      </c>
      <c r="M102" s="34">
        <f t="shared" si="54"/>
        <v>0</v>
      </c>
      <c r="N102" s="34">
        <f t="shared" si="54"/>
        <v>7</v>
      </c>
      <c r="O102" s="34">
        <f t="shared" si="54"/>
        <v>0</v>
      </c>
      <c r="P102" s="34">
        <f t="shared" si="54"/>
        <v>4</v>
      </c>
      <c r="Q102" s="34">
        <f>SUM(Q100:Q101)</f>
        <v>0</v>
      </c>
    </row>
    <row r="103" spans="1:17" s="136" customFormat="1" thickBot="1" x14ac:dyDescent="0.3">
      <c r="A103" s="141"/>
      <c r="B103" s="57"/>
      <c r="C103" s="57"/>
      <c r="D103" s="57"/>
      <c r="E103" s="57"/>
      <c r="F103" s="57"/>
      <c r="G103" s="57"/>
      <c r="H103" s="57"/>
      <c r="I103" s="13"/>
      <c r="J103" s="57"/>
      <c r="K103" s="57"/>
      <c r="L103" s="57"/>
      <c r="M103" s="57"/>
      <c r="N103" s="57"/>
      <c r="O103" s="57"/>
      <c r="P103" s="57"/>
      <c r="Q103" s="57"/>
    </row>
    <row r="104" spans="1:17" s="8" customFormat="1" thickBot="1" x14ac:dyDescent="0.3">
      <c r="A104" s="33" t="s">
        <v>1844</v>
      </c>
      <c r="B104" s="54"/>
      <c r="C104" s="34">
        <f t="shared" ref="C104" si="55">SUM(C102:C103)</f>
        <v>0</v>
      </c>
      <c r="D104" s="34">
        <f>SUM(D102:D103)</f>
        <v>44</v>
      </c>
      <c r="E104" s="34">
        <f t="shared" ref="E104:Q104" si="56">SUM(E102:E103)</f>
        <v>80</v>
      </c>
      <c r="F104" s="34">
        <f t="shared" si="56"/>
        <v>22</v>
      </c>
      <c r="G104" s="34">
        <f t="shared" si="56"/>
        <v>3</v>
      </c>
      <c r="H104" s="34">
        <f t="shared" si="56"/>
        <v>50</v>
      </c>
      <c r="I104" s="34">
        <f t="shared" si="56"/>
        <v>11</v>
      </c>
      <c r="J104" s="34">
        <f t="shared" si="56"/>
        <v>0</v>
      </c>
      <c r="K104" s="34">
        <f t="shared" si="56"/>
        <v>95</v>
      </c>
      <c r="L104" s="34">
        <f t="shared" si="56"/>
        <v>2</v>
      </c>
      <c r="M104" s="34">
        <f t="shared" si="56"/>
        <v>0</v>
      </c>
      <c r="N104" s="34">
        <f t="shared" si="56"/>
        <v>7</v>
      </c>
      <c r="O104" s="34">
        <f t="shared" si="56"/>
        <v>0</v>
      </c>
      <c r="P104" s="34">
        <f>SUM(P102:P103)</f>
        <v>4</v>
      </c>
      <c r="Q104" s="34">
        <f t="shared" si="56"/>
        <v>0</v>
      </c>
    </row>
    <row r="105" spans="1:17" s="2" customFormat="1" thickBot="1" x14ac:dyDescent="0.3">
      <c r="A105" s="12">
        <v>43808</v>
      </c>
      <c r="B105" s="13" t="s">
        <v>63</v>
      </c>
      <c r="C105" s="13"/>
      <c r="D105" s="13">
        <v>-12</v>
      </c>
      <c r="E105" s="13">
        <v>-21</v>
      </c>
      <c r="F105" s="13"/>
      <c r="G105" s="13"/>
      <c r="H105" s="13"/>
      <c r="I105" s="13"/>
      <c r="J105" s="13"/>
      <c r="K105" s="13">
        <v>-27</v>
      </c>
      <c r="L105" s="13"/>
      <c r="M105" s="13"/>
      <c r="N105" s="13"/>
      <c r="O105" s="13"/>
      <c r="P105" s="13"/>
      <c r="Q105" s="13"/>
    </row>
    <row r="106" spans="1:17" s="8" customFormat="1" thickBot="1" x14ac:dyDescent="0.3">
      <c r="A106" s="33" t="s">
        <v>1845</v>
      </c>
      <c r="B106" s="54"/>
      <c r="C106" s="34">
        <f t="shared" ref="C106" si="57">SUM(C104:C105)</f>
        <v>0</v>
      </c>
      <c r="D106" s="34">
        <f>SUM(D104:D105)</f>
        <v>32</v>
      </c>
      <c r="E106" s="34">
        <f t="shared" ref="E106:Q106" si="58">SUM(E104:E105)</f>
        <v>59</v>
      </c>
      <c r="F106" s="34">
        <f t="shared" si="58"/>
        <v>22</v>
      </c>
      <c r="G106" s="34">
        <f t="shared" si="58"/>
        <v>3</v>
      </c>
      <c r="H106" s="34">
        <f t="shared" si="58"/>
        <v>50</v>
      </c>
      <c r="I106" s="34">
        <f t="shared" si="58"/>
        <v>11</v>
      </c>
      <c r="J106" s="34">
        <f t="shared" si="58"/>
        <v>0</v>
      </c>
      <c r="K106" s="34">
        <f t="shared" si="58"/>
        <v>68</v>
      </c>
      <c r="L106" s="34">
        <f t="shared" si="58"/>
        <v>2</v>
      </c>
      <c r="M106" s="34">
        <f t="shared" si="58"/>
        <v>0</v>
      </c>
      <c r="N106" s="34">
        <f t="shared" si="58"/>
        <v>7</v>
      </c>
      <c r="O106" s="34">
        <f t="shared" si="58"/>
        <v>0</v>
      </c>
      <c r="P106" s="34">
        <f t="shared" si="58"/>
        <v>4</v>
      </c>
      <c r="Q106" s="34">
        <f t="shared" si="58"/>
        <v>0</v>
      </c>
    </row>
    <row r="107" spans="1:17" s="136" customFormat="1" thickBot="1" x14ac:dyDescent="0.3">
      <c r="A107" s="141"/>
      <c r="B107" s="57"/>
      <c r="C107" s="57"/>
      <c r="D107" s="57"/>
      <c r="E107" s="57"/>
      <c r="F107" s="57"/>
      <c r="G107" s="57"/>
      <c r="H107" s="57"/>
      <c r="I107" s="13"/>
      <c r="J107" s="57"/>
      <c r="K107" s="57"/>
      <c r="L107" s="57"/>
      <c r="M107" s="57"/>
      <c r="N107" s="57"/>
      <c r="O107" s="57"/>
      <c r="P107" s="57"/>
      <c r="Q107" s="57"/>
    </row>
    <row r="108" spans="1:17" s="8" customFormat="1" thickBot="1" x14ac:dyDescent="0.3">
      <c r="A108" s="33" t="s">
        <v>1889</v>
      </c>
      <c r="B108" s="54"/>
      <c r="C108" s="34">
        <f t="shared" ref="C108" si="59">SUM(C106:C107)</f>
        <v>0</v>
      </c>
      <c r="D108" s="34">
        <f>SUM(D106:D107)</f>
        <v>32</v>
      </c>
      <c r="E108" s="34">
        <f t="shared" ref="E108:P108" si="60">SUM(E106:E107)</f>
        <v>59</v>
      </c>
      <c r="F108" s="34">
        <f t="shared" si="60"/>
        <v>22</v>
      </c>
      <c r="G108" s="34">
        <f t="shared" si="60"/>
        <v>3</v>
      </c>
      <c r="H108" s="34">
        <f t="shared" si="60"/>
        <v>50</v>
      </c>
      <c r="I108" s="34">
        <f t="shared" si="60"/>
        <v>11</v>
      </c>
      <c r="J108" s="34">
        <f t="shared" si="60"/>
        <v>0</v>
      </c>
      <c r="K108" s="34">
        <f t="shared" si="60"/>
        <v>68</v>
      </c>
      <c r="L108" s="34">
        <f t="shared" si="60"/>
        <v>2</v>
      </c>
      <c r="M108" s="34">
        <f t="shared" si="60"/>
        <v>0</v>
      </c>
      <c r="N108" s="34">
        <f t="shared" si="60"/>
        <v>7</v>
      </c>
      <c r="O108" s="34">
        <f t="shared" si="60"/>
        <v>0</v>
      </c>
      <c r="P108" s="34">
        <f t="shared" si="60"/>
        <v>4</v>
      </c>
      <c r="Q108" s="34">
        <f>SUM(Q106:Q107)</f>
        <v>0</v>
      </c>
    </row>
    <row r="109" spans="1:17" s="136" customFormat="1" thickBot="1" x14ac:dyDescent="0.3">
      <c r="A109" s="141"/>
      <c r="B109" s="57"/>
      <c r="C109" s="57"/>
      <c r="D109" s="57"/>
      <c r="E109" s="57"/>
      <c r="F109" s="57"/>
      <c r="G109" s="57"/>
      <c r="H109" s="57"/>
      <c r="I109" s="13"/>
      <c r="J109" s="57"/>
      <c r="K109" s="57"/>
      <c r="L109" s="57"/>
      <c r="M109" s="57"/>
      <c r="N109" s="57"/>
      <c r="O109" s="57"/>
      <c r="P109" s="57"/>
      <c r="Q109" s="57"/>
    </row>
    <row r="110" spans="1:17" s="8" customFormat="1" thickBot="1" x14ac:dyDescent="0.3">
      <c r="A110" s="33" t="s">
        <v>1847</v>
      </c>
      <c r="B110" s="54"/>
      <c r="C110" s="34">
        <f t="shared" ref="C110:P110" si="61">SUM(C108:C109)</f>
        <v>0</v>
      </c>
      <c r="D110" s="34">
        <f t="shared" si="61"/>
        <v>32</v>
      </c>
      <c r="E110" s="34">
        <f t="shared" si="61"/>
        <v>59</v>
      </c>
      <c r="F110" s="34">
        <f t="shared" si="61"/>
        <v>22</v>
      </c>
      <c r="G110" s="34">
        <f t="shared" si="61"/>
        <v>3</v>
      </c>
      <c r="H110" s="34">
        <f t="shared" si="61"/>
        <v>50</v>
      </c>
      <c r="I110" s="34">
        <f t="shared" si="61"/>
        <v>11</v>
      </c>
      <c r="J110" s="34">
        <f t="shared" si="61"/>
        <v>0</v>
      </c>
      <c r="K110" s="34">
        <f t="shared" si="61"/>
        <v>68</v>
      </c>
      <c r="L110" s="34">
        <f t="shared" si="61"/>
        <v>2</v>
      </c>
      <c r="M110" s="34">
        <f t="shared" si="61"/>
        <v>0</v>
      </c>
      <c r="N110" s="34">
        <f t="shared" si="61"/>
        <v>7</v>
      </c>
      <c r="O110" s="34">
        <f t="shared" si="61"/>
        <v>0</v>
      </c>
      <c r="P110" s="34">
        <f t="shared" si="61"/>
        <v>4</v>
      </c>
      <c r="Q110" s="34">
        <f>SUM(Q108:Q109)</f>
        <v>0</v>
      </c>
    </row>
    <row r="111" spans="1:17" s="136" customFormat="1" thickBot="1" x14ac:dyDescent="0.3">
      <c r="A111" s="141"/>
      <c r="B111" s="57"/>
      <c r="C111" s="57"/>
      <c r="D111" s="57"/>
      <c r="E111" s="57"/>
      <c r="F111" s="57"/>
      <c r="G111" s="57"/>
      <c r="H111" s="57"/>
      <c r="I111" s="13"/>
      <c r="J111" s="57"/>
      <c r="K111" s="57"/>
      <c r="L111" s="57"/>
      <c r="M111" s="57"/>
      <c r="N111" s="57"/>
      <c r="O111" s="57"/>
      <c r="P111" s="57"/>
      <c r="Q111" s="57"/>
    </row>
    <row r="112" spans="1:17" s="8" customFormat="1" thickBot="1" x14ac:dyDescent="0.3">
      <c r="A112" s="33" t="s">
        <v>1848</v>
      </c>
      <c r="B112" s="54"/>
      <c r="C112" s="390">
        <f>SUM(C110:C111)</f>
        <v>0</v>
      </c>
      <c r="D112" s="390">
        <f t="shared" ref="D112:P112" si="62">SUM(D110:D111)</f>
        <v>32</v>
      </c>
      <c r="E112" s="390">
        <f t="shared" si="62"/>
        <v>59</v>
      </c>
      <c r="F112" s="390">
        <f t="shared" si="62"/>
        <v>22</v>
      </c>
      <c r="G112" s="390">
        <f t="shared" si="62"/>
        <v>3</v>
      </c>
      <c r="H112" s="390">
        <f t="shared" si="62"/>
        <v>50</v>
      </c>
      <c r="I112" s="390">
        <f t="shared" si="62"/>
        <v>11</v>
      </c>
      <c r="J112" s="390">
        <f t="shared" si="62"/>
        <v>0</v>
      </c>
      <c r="K112" s="390">
        <f t="shared" si="62"/>
        <v>68</v>
      </c>
      <c r="L112" s="390">
        <f t="shared" si="62"/>
        <v>2</v>
      </c>
      <c r="M112" s="390">
        <f t="shared" si="62"/>
        <v>0</v>
      </c>
      <c r="N112" s="390">
        <f t="shared" si="62"/>
        <v>7</v>
      </c>
      <c r="O112" s="390">
        <f t="shared" si="62"/>
        <v>0</v>
      </c>
      <c r="P112" s="390">
        <f t="shared" si="62"/>
        <v>4</v>
      </c>
      <c r="Q112" s="390">
        <f>SUM(Q110:Q111)</f>
        <v>0</v>
      </c>
    </row>
    <row r="113" spans="1:17" s="136" customFormat="1" thickBot="1" x14ac:dyDescent="0.3">
      <c r="A113" s="141"/>
      <c r="B113" s="57"/>
      <c r="C113" s="57"/>
      <c r="D113" s="57"/>
      <c r="E113" s="57"/>
      <c r="F113" s="57"/>
      <c r="G113" s="57"/>
      <c r="H113" s="57"/>
      <c r="I113" s="13"/>
      <c r="J113" s="57"/>
      <c r="K113" s="57"/>
      <c r="L113" s="57"/>
      <c r="M113" s="57"/>
      <c r="N113" s="57"/>
      <c r="O113" s="57"/>
      <c r="P113" s="57"/>
      <c r="Q113" s="57"/>
    </row>
    <row r="114" spans="1:17" s="8" customFormat="1" thickBot="1" x14ac:dyDescent="0.3">
      <c r="A114" s="33" t="s">
        <v>1849</v>
      </c>
      <c r="B114" s="54"/>
      <c r="C114" s="390">
        <f>SUM(C112:C113)</f>
        <v>0</v>
      </c>
      <c r="D114" s="390">
        <f>SUM(D112:D113)</f>
        <v>32</v>
      </c>
      <c r="E114" s="390">
        <f t="shared" ref="E114:Q114" si="63">SUM(E112:E113)</f>
        <v>59</v>
      </c>
      <c r="F114" s="390">
        <f t="shared" si="63"/>
        <v>22</v>
      </c>
      <c r="G114" s="390">
        <f t="shared" si="63"/>
        <v>3</v>
      </c>
      <c r="H114" s="390">
        <f t="shared" si="63"/>
        <v>50</v>
      </c>
      <c r="I114" s="390">
        <f t="shared" si="63"/>
        <v>11</v>
      </c>
      <c r="J114" s="390">
        <f t="shared" si="63"/>
        <v>0</v>
      </c>
      <c r="K114" s="390">
        <f t="shared" si="63"/>
        <v>68</v>
      </c>
      <c r="L114" s="390">
        <f t="shared" si="63"/>
        <v>2</v>
      </c>
      <c r="M114" s="390">
        <f t="shared" si="63"/>
        <v>0</v>
      </c>
      <c r="N114" s="390">
        <f t="shared" si="63"/>
        <v>7</v>
      </c>
      <c r="O114" s="390">
        <f t="shared" si="63"/>
        <v>0</v>
      </c>
      <c r="P114" s="390">
        <f t="shared" si="63"/>
        <v>4</v>
      </c>
      <c r="Q114" s="390">
        <f t="shared" si="63"/>
        <v>0</v>
      </c>
    </row>
    <row r="115" spans="1:17" s="136" customFormat="1" thickBot="1" x14ac:dyDescent="0.3">
      <c r="A115" s="141"/>
      <c r="B115" s="57"/>
      <c r="C115" s="57"/>
      <c r="D115" s="57"/>
      <c r="E115" s="57"/>
      <c r="F115" s="57"/>
      <c r="G115" s="57"/>
      <c r="H115" s="57"/>
      <c r="I115" s="13"/>
      <c r="J115" s="57"/>
      <c r="K115" s="57"/>
      <c r="L115" s="57"/>
      <c r="M115" s="57"/>
      <c r="N115" s="57"/>
      <c r="O115" s="57"/>
      <c r="P115" s="57"/>
      <c r="Q115" s="57"/>
    </row>
    <row r="116" spans="1:17" s="8" customFormat="1" thickBot="1" x14ac:dyDescent="0.3">
      <c r="A116" s="33" t="s">
        <v>1850</v>
      </c>
      <c r="B116" s="54"/>
      <c r="C116" s="390">
        <f t="shared" ref="C116:Q116" si="64">SUM(C114:C115)</f>
        <v>0</v>
      </c>
      <c r="D116" s="390">
        <f t="shared" si="64"/>
        <v>32</v>
      </c>
      <c r="E116" s="390">
        <f t="shared" si="64"/>
        <v>59</v>
      </c>
      <c r="F116" s="390">
        <f t="shared" si="64"/>
        <v>22</v>
      </c>
      <c r="G116" s="390">
        <f t="shared" si="64"/>
        <v>3</v>
      </c>
      <c r="H116" s="390">
        <f t="shared" si="64"/>
        <v>50</v>
      </c>
      <c r="I116" s="390">
        <f t="shared" si="64"/>
        <v>11</v>
      </c>
      <c r="J116" s="390">
        <f t="shared" si="64"/>
        <v>0</v>
      </c>
      <c r="K116" s="390">
        <f t="shared" si="64"/>
        <v>68</v>
      </c>
      <c r="L116" s="390">
        <f t="shared" si="64"/>
        <v>2</v>
      </c>
      <c r="M116" s="390">
        <f t="shared" si="64"/>
        <v>0</v>
      </c>
      <c r="N116" s="390">
        <f t="shared" si="64"/>
        <v>7</v>
      </c>
      <c r="O116" s="390">
        <f t="shared" si="64"/>
        <v>0</v>
      </c>
      <c r="P116" s="390">
        <f t="shared" si="64"/>
        <v>4</v>
      </c>
      <c r="Q116" s="390">
        <f t="shared" si="64"/>
        <v>0</v>
      </c>
    </row>
    <row r="117" spans="1:17" s="136" customFormat="1" thickBot="1" x14ac:dyDescent="0.3">
      <c r="A117" s="141"/>
      <c r="B117" s="57"/>
      <c r="C117" s="57"/>
      <c r="D117" s="57"/>
      <c r="E117" s="57"/>
      <c r="F117" s="57"/>
      <c r="G117" s="57"/>
      <c r="H117" s="57"/>
      <c r="I117" s="13"/>
      <c r="J117" s="57"/>
      <c r="K117" s="57"/>
      <c r="L117" s="57"/>
      <c r="M117" s="57"/>
      <c r="N117" s="57"/>
      <c r="O117" s="57"/>
      <c r="P117" s="57"/>
      <c r="Q117" s="57"/>
    </row>
    <row r="118" spans="1:17" s="8" customFormat="1" thickBot="1" x14ac:dyDescent="0.3">
      <c r="A118" s="33" t="s">
        <v>1639</v>
      </c>
      <c r="B118" s="54"/>
      <c r="C118" s="390">
        <f t="shared" ref="C118:Q120" si="65">SUM(C116:C117)</f>
        <v>0</v>
      </c>
      <c r="D118" s="390">
        <f t="shared" si="65"/>
        <v>32</v>
      </c>
      <c r="E118" s="390">
        <f t="shared" si="65"/>
        <v>59</v>
      </c>
      <c r="F118" s="390">
        <f t="shared" si="65"/>
        <v>22</v>
      </c>
      <c r="G118" s="390">
        <f t="shared" si="65"/>
        <v>3</v>
      </c>
      <c r="H118" s="390">
        <f t="shared" si="65"/>
        <v>50</v>
      </c>
      <c r="I118" s="390">
        <f t="shared" si="65"/>
        <v>11</v>
      </c>
      <c r="J118" s="390">
        <f t="shared" si="65"/>
        <v>0</v>
      </c>
      <c r="K118" s="390">
        <f t="shared" si="65"/>
        <v>68</v>
      </c>
      <c r="L118" s="390">
        <f t="shared" si="65"/>
        <v>2</v>
      </c>
      <c r="M118" s="390">
        <f t="shared" si="65"/>
        <v>0</v>
      </c>
      <c r="N118" s="390">
        <f t="shared" si="65"/>
        <v>7</v>
      </c>
      <c r="O118" s="390">
        <f t="shared" si="65"/>
        <v>0</v>
      </c>
      <c r="P118" s="390">
        <f t="shared" si="65"/>
        <v>4</v>
      </c>
      <c r="Q118" s="390">
        <f t="shared" si="65"/>
        <v>0</v>
      </c>
    </row>
    <row r="119" spans="1:17" s="136" customFormat="1" thickBot="1" x14ac:dyDescent="0.3">
      <c r="A119" s="141"/>
      <c r="B119" s="57"/>
      <c r="C119" s="57"/>
      <c r="D119" s="57"/>
      <c r="E119" s="57"/>
      <c r="F119" s="57"/>
      <c r="G119" s="57"/>
      <c r="H119" s="57"/>
      <c r="I119" s="13"/>
      <c r="J119" s="57"/>
      <c r="K119" s="57"/>
      <c r="L119" s="57"/>
      <c r="M119" s="57"/>
      <c r="N119" s="57"/>
      <c r="O119" s="57"/>
      <c r="P119" s="57"/>
      <c r="Q119" s="57"/>
    </row>
    <row r="120" spans="1:17" s="8" customFormat="1" thickBot="1" x14ac:dyDescent="0.3">
      <c r="A120" s="33" t="s">
        <v>1642</v>
      </c>
      <c r="B120" s="54"/>
      <c r="C120" s="390">
        <f>SUM(C118:C119)</f>
        <v>0</v>
      </c>
      <c r="D120" s="390">
        <f>SUM(D118:D119)</f>
        <v>32</v>
      </c>
      <c r="E120" s="390">
        <f t="shared" si="65"/>
        <v>59</v>
      </c>
      <c r="F120" s="390">
        <f t="shared" si="65"/>
        <v>22</v>
      </c>
      <c r="G120" s="390">
        <f t="shared" si="65"/>
        <v>3</v>
      </c>
      <c r="H120" s="390">
        <f t="shared" si="65"/>
        <v>50</v>
      </c>
      <c r="I120" s="390">
        <f t="shared" si="65"/>
        <v>11</v>
      </c>
      <c r="J120" s="390">
        <f t="shared" si="65"/>
        <v>0</v>
      </c>
      <c r="K120" s="390">
        <f t="shared" si="65"/>
        <v>68</v>
      </c>
      <c r="L120" s="390">
        <f t="shared" si="65"/>
        <v>2</v>
      </c>
      <c r="M120" s="390">
        <f t="shared" si="65"/>
        <v>0</v>
      </c>
      <c r="N120" s="390">
        <f t="shared" si="65"/>
        <v>7</v>
      </c>
      <c r="O120" s="390">
        <f t="shared" si="65"/>
        <v>0</v>
      </c>
      <c r="P120" s="390">
        <f t="shared" si="65"/>
        <v>4</v>
      </c>
      <c r="Q120" s="54">
        <f t="shared" si="65"/>
        <v>0</v>
      </c>
    </row>
    <row r="121" spans="1:17" s="136" customFormat="1" thickBot="1" x14ac:dyDescent="0.3">
      <c r="A121" s="141"/>
      <c r="B121" s="57"/>
      <c r="C121" s="57"/>
      <c r="D121" s="57"/>
      <c r="E121" s="57"/>
      <c r="F121" s="57"/>
      <c r="G121" s="57"/>
      <c r="H121" s="57"/>
      <c r="I121" s="13"/>
      <c r="J121" s="57"/>
      <c r="K121" s="57"/>
      <c r="L121" s="57"/>
      <c r="M121" s="57"/>
      <c r="N121" s="57"/>
      <c r="O121" s="57"/>
      <c r="P121" s="57"/>
      <c r="Q121" s="57"/>
    </row>
    <row r="122" spans="1:17" s="8" customFormat="1" thickBot="1" x14ac:dyDescent="0.3">
      <c r="A122" s="33" t="s">
        <v>1645</v>
      </c>
      <c r="B122" s="54"/>
      <c r="C122" s="390">
        <f t="shared" ref="C122:Q122" si="66">SUM(C120:C121)</f>
        <v>0</v>
      </c>
      <c r="D122" s="390">
        <f t="shared" si="66"/>
        <v>32</v>
      </c>
      <c r="E122" s="390">
        <f t="shared" si="66"/>
        <v>59</v>
      </c>
      <c r="F122" s="390">
        <f t="shared" si="66"/>
        <v>22</v>
      </c>
      <c r="G122" s="390">
        <f t="shared" si="66"/>
        <v>3</v>
      </c>
      <c r="H122" s="390">
        <f t="shared" si="66"/>
        <v>50</v>
      </c>
      <c r="I122" s="390">
        <f t="shared" si="66"/>
        <v>11</v>
      </c>
      <c r="J122" s="390">
        <f t="shared" si="66"/>
        <v>0</v>
      </c>
      <c r="K122" s="390">
        <f t="shared" si="66"/>
        <v>68</v>
      </c>
      <c r="L122" s="390">
        <f t="shared" si="66"/>
        <v>2</v>
      </c>
      <c r="M122" s="390">
        <f t="shared" si="66"/>
        <v>0</v>
      </c>
      <c r="N122" s="390">
        <f t="shared" si="66"/>
        <v>7</v>
      </c>
      <c r="O122" s="390">
        <f t="shared" si="66"/>
        <v>0</v>
      </c>
      <c r="P122" s="390">
        <f t="shared" si="66"/>
        <v>4</v>
      </c>
      <c r="Q122" s="54">
        <f t="shared" si="66"/>
        <v>0</v>
      </c>
    </row>
    <row r="123" spans="1:17" s="136" customFormat="1" thickBot="1" x14ac:dyDescent="0.3">
      <c r="A123" s="141"/>
      <c r="B123" s="57"/>
      <c r="C123" s="57"/>
      <c r="D123" s="57"/>
      <c r="E123" s="57"/>
      <c r="F123" s="57"/>
      <c r="G123" s="57"/>
      <c r="H123" s="57"/>
      <c r="I123" s="13"/>
      <c r="J123" s="57"/>
      <c r="K123" s="57"/>
      <c r="L123" s="57"/>
      <c r="M123" s="57"/>
      <c r="N123" s="57"/>
      <c r="O123" s="57"/>
      <c r="P123" s="57"/>
      <c r="Q123" s="57"/>
    </row>
    <row r="124" spans="1:17" s="8" customFormat="1" thickBot="1" x14ac:dyDescent="0.3">
      <c r="A124" s="33" t="s">
        <v>138</v>
      </c>
      <c r="B124" s="54"/>
      <c r="C124" s="390">
        <f t="shared" ref="C124:Q126" si="67">SUM(C122:C123)</f>
        <v>0</v>
      </c>
      <c r="D124" s="390">
        <f t="shared" si="67"/>
        <v>32</v>
      </c>
      <c r="E124" s="390">
        <f t="shared" si="67"/>
        <v>59</v>
      </c>
      <c r="F124" s="390">
        <f t="shared" si="67"/>
        <v>22</v>
      </c>
      <c r="G124" s="390">
        <f t="shared" si="67"/>
        <v>3</v>
      </c>
      <c r="H124" s="390">
        <f t="shared" si="67"/>
        <v>50</v>
      </c>
      <c r="I124" s="390">
        <f t="shared" si="67"/>
        <v>11</v>
      </c>
      <c r="J124" s="390">
        <f t="shared" si="67"/>
        <v>0</v>
      </c>
      <c r="K124" s="390">
        <f t="shared" si="67"/>
        <v>68</v>
      </c>
      <c r="L124" s="390">
        <f t="shared" si="67"/>
        <v>2</v>
      </c>
      <c r="M124" s="390">
        <f t="shared" si="67"/>
        <v>0</v>
      </c>
      <c r="N124" s="390">
        <f t="shared" si="67"/>
        <v>7</v>
      </c>
      <c r="O124" s="390">
        <f t="shared" si="67"/>
        <v>0</v>
      </c>
      <c r="P124" s="390">
        <f t="shared" si="67"/>
        <v>4</v>
      </c>
      <c r="Q124" s="54">
        <f t="shared" si="67"/>
        <v>0</v>
      </c>
    </row>
    <row r="125" spans="1:17" s="136" customFormat="1" thickBot="1" x14ac:dyDescent="0.3">
      <c r="A125" s="141"/>
      <c r="B125" s="57"/>
      <c r="C125" s="57"/>
      <c r="D125" s="57"/>
      <c r="E125" s="57"/>
      <c r="F125" s="57"/>
      <c r="G125" s="57"/>
      <c r="H125" s="57"/>
      <c r="I125" s="13"/>
      <c r="J125" s="57"/>
      <c r="K125" s="57"/>
      <c r="L125" s="57"/>
      <c r="M125" s="57"/>
      <c r="N125" s="57"/>
      <c r="O125" s="57"/>
      <c r="P125" s="57"/>
      <c r="Q125" s="57"/>
    </row>
    <row r="126" spans="1:17" s="8" customFormat="1" thickBot="1" x14ac:dyDescent="0.3">
      <c r="A126" s="33" t="s">
        <v>142</v>
      </c>
      <c r="B126" s="54"/>
      <c r="C126" s="390">
        <f t="shared" ref="C126:I126" si="68">SUM(C124:C125)</f>
        <v>0</v>
      </c>
      <c r="D126" s="390">
        <f t="shared" si="68"/>
        <v>32</v>
      </c>
      <c r="E126" s="390">
        <f t="shared" si="68"/>
        <v>59</v>
      </c>
      <c r="F126" s="390">
        <f t="shared" si="68"/>
        <v>22</v>
      </c>
      <c r="G126" s="390">
        <f t="shared" si="68"/>
        <v>3</v>
      </c>
      <c r="H126" s="390">
        <f t="shared" si="68"/>
        <v>50</v>
      </c>
      <c r="I126" s="390">
        <f t="shared" si="68"/>
        <v>11</v>
      </c>
      <c r="J126" s="390">
        <f t="shared" si="67"/>
        <v>0</v>
      </c>
      <c r="K126" s="390">
        <f t="shared" si="67"/>
        <v>68</v>
      </c>
      <c r="L126" s="390">
        <f t="shared" si="67"/>
        <v>2</v>
      </c>
      <c r="M126" s="390">
        <f t="shared" si="67"/>
        <v>0</v>
      </c>
      <c r="N126" s="390">
        <f t="shared" si="67"/>
        <v>7</v>
      </c>
      <c r="O126" s="390">
        <f t="shared" si="67"/>
        <v>0</v>
      </c>
      <c r="P126" s="390">
        <f t="shared" si="67"/>
        <v>4</v>
      </c>
      <c r="Q126" s="54">
        <f t="shared" si="67"/>
        <v>0</v>
      </c>
    </row>
    <row r="127" spans="1:17" s="136" customFormat="1" thickBot="1" x14ac:dyDescent="0.3">
      <c r="A127" s="141"/>
      <c r="B127" s="57"/>
      <c r="C127" s="57"/>
      <c r="D127" s="57"/>
      <c r="E127" s="57"/>
      <c r="F127" s="57"/>
      <c r="G127" s="57"/>
      <c r="H127" s="57"/>
      <c r="I127" s="13"/>
      <c r="J127" s="57"/>
      <c r="K127" s="57"/>
      <c r="L127" s="57"/>
      <c r="M127" s="57"/>
      <c r="N127" s="57"/>
      <c r="O127" s="57"/>
      <c r="P127" s="57"/>
      <c r="Q127" s="57"/>
    </row>
    <row r="128" spans="1:17" s="8" customFormat="1" thickBot="1" x14ac:dyDescent="0.3">
      <c r="A128" s="33" t="s">
        <v>147</v>
      </c>
      <c r="B128" s="54"/>
      <c r="C128" s="390">
        <f>SUM(C126:C127)</f>
        <v>0</v>
      </c>
      <c r="D128" s="390">
        <f>SUM(D126:D127)</f>
        <v>32</v>
      </c>
      <c r="E128" s="390">
        <f t="shared" ref="E128:Q128" si="69">SUM(E126:E127)</f>
        <v>59</v>
      </c>
      <c r="F128" s="390">
        <f t="shared" si="69"/>
        <v>22</v>
      </c>
      <c r="G128" s="390">
        <f t="shared" si="69"/>
        <v>3</v>
      </c>
      <c r="H128" s="390">
        <f t="shared" si="69"/>
        <v>50</v>
      </c>
      <c r="I128" s="390">
        <f t="shared" si="69"/>
        <v>11</v>
      </c>
      <c r="J128" s="390">
        <f t="shared" si="69"/>
        <v>0</v>
      </c>
      <c r="K128" s="390">
        <f t="shared" si="69"/>
        <v>68</v>
      </c>
      <c r="L128" s="390">
        <f t="shared" si="69"/>
        <v>2</v>
      </c>
      <c r="M128" s="390">
        <f t="shared" si="69"/>
        <v>0</v>
      </c>
      <c r="N128" s="390">
        <f t="shared" si="69"/>
        <v>7</v>
      </c>
      <c r="O128" s="390">
        <f t="shared" si="69"/>
        <v>0</v>
      </c>
      <c r="P128" s="390">
        <f t="shared" si="69"/>
        <v>4</v>
      </c>
      <c r="Q128" s="390">
        <f t="shared" si="69"/>
        <v>0</v>
      </c>
    </row>
    <row r="129" spans="1:17" s="136" customFormat="1" thickBot="1" x14ac:dyDescent="0.3">
      <c r="A129" s="141"/>
      <c r="B129" s="57"/>
      <c r="C129" s="57"/>
      <c r="D129" s="57"/>
      <c r="E129" s="57"/>
      <c r="F129" s="57"/>
      <c r="G129" s="57"/>
      <c r="H129" s="57"/>
      <c r="I129" s="13"/>
      <c r="J129" s="57"/>
      <c r="K129" s="57"/>
      <c r="L129" s="57"/>
      <c r="M129" s="57"/>
      <c r="N129" s="57"/>
      <c r="O129" s="57"/>
      <c r="P129" s="57"/>
      <c r="Q129" s="57"/>
    </row>
    <row r="130" spans="1:17" s="8" customFormat="1" thickBot="1" x14ac:dyDescent="0.3">
      <c r="A130" s="33" t="s">
        <v>148</v>
      </c>
      <c r="B130" s="54"/>
      <c r="C130" s="390">
        <f>SUM(C128:C129)</f>
        <v>0</v>
      </c>
      <c r="D130" s="390">
        <f t="shared" ref="D130:Q130" si="70">SUM(D128:D129)</f>
        <v>32</v>
      </c>
      <c r="E130" s="390">
        <f t="shared" si="70"/>
        <v>59</v>
      </c>
      <c r="F130" s="390">
        <f t="shared" si="70"/>
        <v>22</v>
      </c>
      <c r="G130" s="390">
        <f t="shared" si="70"/>
        <v>3</v>
      </c>
      <c r="H130" s="390">
        <f t="shared" si="70"/>
        <v>50</v>
      </c>
      <c r="I130" s="390">
        <f t="shared" si="70"/>
        <v>11</v>
      </c>
      <c r="J130" s="390">
        <f t="shared" si="70"/>
        <v>0</v>
      </c>
      <c r="K130" s="390">
        <f t="shared" si="70"/>
        <v>68</v>
      </c>
      <c r="L130" s="390">
        <f t="shared" si="70"/>
        <v>2</v>
      </c>
      <c r="M130" s="390">
        <f t="shared" si="70"/>
        <v>0</v>
      </c>
      <c r="N130" s="390">
        <f t="shared" si="70"/>
        <v>7</v>
      </c>
      <c r="O130" s="390">
        <f t="shared" si="70"/>
        <v>0</v>
      </c>
      <c r="P130" s="390">
        <f t="shared" si="70"/>
        <v>4</v>
      </c>
      <c r="Q130" s="390">
        <f t="shared" si="70"/>
        <v>0</v>
      </c>
    </row>
    <row r="131" spans="1:17" s="136" customFormat="1" thickBot="1" x14ac:dyDescent="0.3">
      <c r="A131" s="141"/>
      <c r="B131" s="57"/>
      <c r="C131" s="57"/>
      <c r="D131" s="57"/>
      <c r="E131" s="57"/>
      <c r="F131" s="57"/>
      <c r="G131" s="57"/>
      <c r="H131" s="57"/>
      <c r="I131" s="13"/>
      <c r="J131" s="57"/>
      <c r="K131" s="57"/>
      <c r="L131" s="57"/>
      <c r="M131" s="57"/>
      <c r="N131" s="57"/>
      <c r="O131" s="57"/>
      <c r="P131" s="57"/>
      <c r="Q131" s="57"/>
    </row>
    <row r="132" spans="1:17" s="8" customFormat="1" thickBot="1" x14ac:dyDescent="0.3">
      <c r="A132" s="33" t="s">
        <v>152</v>
      </c>
      <c r="B132" s="54"/>
      <c r="C132" s="390">
        <f>SUM(C130:C131)</f>
        <v>0</v>
      </c>
      <c r="D132" s="390">
        <f t="shared" ref="D132:Q132" si="71">SUM(D130:D131)</f>
        <v>32</v>
      </c>
      <c r="E132" s="390">
        <f t="shared" si="71"/>
        <v>59</v>
      </c>
      <c r="F132" s="390">
        <f t="shared" si="71"/>
        <v>22</v>
      </c>
      <c r="G132" s="390">
        <f t="shared" si="71"/>
        <v>3</v>
      </c>
      <c r="H132" s="390">
        <f t="shared" si="71"/>
        <v>50</v>
      </c>
      <c r="I132" s="390">
        <f t="shared" si="71"/>
        <v>11</v>
      </c>
      <c r="J132" s="390">
        <f t="shared" si="71"/>
        <v>0</v>
      </c>
      <c r="K132" s="390">
        <f t="shared" si="71"/>
        <v>68</v>
      </c>
      <c r="L132" s="390">
        <f t="shared" si="71"/>
        <v>2</v>
      </c>
      <c r="M132" s="390">
        <f t="shared" si="71"/>
        <v>0</v>
      </c>
      <c r="N132" s="390">
        <f t="shared" si="71"/>
        <v>7</v>
      </c>
      <c r="O132" s="390">
        <f t="shared" si="71"/>
        <v>0</v>
      </c>
      <c r="P132" s="390">
        <f t="shared" si="71"/>
        <v>4</v>
      </c>
      <c r="Q132" s="390">
        <f t="shared" si="71"/>
        <v>0</v>
      </c>
    </row>
    <row r="133" spans="1:17" s="136" customFormat="1" thickBot="1" x14ac:dyDescent="0.3">
      <c r="A133" s="141"/>
      <c r="B133" s="57"/>
      <c r="C133" s="57"/>
      <c r="D133" s="57"/>
      <c r="E133" s="57"/>
      <c r="F133" s="57"/>
      <c r="G133" s="57"/>
      <c r="H133" s="57"/>
      <c r="I133" s="13"/>
      <c r="J133" s="57"/>
      <c r="K133" s="57"/>
      <c r="L133" s="57"/>
      <c r="M133" s="57"/>
      <c r="N133" s="57"/>
      <c r="O133" s="57"/>
      <c r="P133" s="57"/>
      <c r="Q133" s="57"/>
    </row>
    <row r="134" spans="1:17" s="8" customFormat="1" thickBot="1" x14ac:dyDescent="0.3">
      <c r="A134" s="33" t="s">
        <v>155</v>
      </c>
      <c r="B134" s="54"/>
      <c r="C134" s="390">
        <f>SUM(C132:C133)</f>
        <v>0</v>
      </c>
      <c r="D134" s="390">
        <f t="shared" ref="D134:Q134" si="72">SUM(D132:D133)</f>
        <v>32</v>
      </c>
      <c r="E134" s="390">
        <f>SUM(E132:E133)</f>
        <v>59</v>
      </c>
      <c r="F134" s="390">
        <f t="shared" si="72"/>
        <v>22</v>
      </c>
      <c r="G134" s="390">
        <f t="shared" si="72"/>
        <v>3</v>
      </c>
      <c r="H134" s="390">
        <f t="shared" si="72"/>
        <v>50</v>
      </c>
      <c r="I134" s="390">
        <f t="shared" si="72"/>
        <v>11</v>
      </c>
      <c r="J134" s="390">
        <f t="shared" si="72"/>
        <v>0</v>
      </c>
      <c r="K134" s="390">
        <f t="shared" si="72"/>
        <v>68</v>
      </c>
      <c r="L134" s="390">
        <f t="shared" si="72"/>
        <v>2</v>
      </c>
      <c r="M134" s="390">
        <f t="shared" si="72"/>
        <v>0</v>
      </c>
      <c r="N134" s="390">
        <f t="shared" si="72"/>
        <v>7</v>
      </c>
      <c r="O134" s="390">
        <f t="shared" si="72"/>
        <v>0</v>
      </c>
      <c r="P134" s="390">
        <f t="shared" si="72"/>
        <v>4</v>
      </c>
      <c r="Q134" s="390">
        <f t="shared" si="72"/>
        <v>0</v>
      </c>
    </row>
    <row r="135" spans="1:17" s="136" customFormat="1" thickBot="1" x14ac:dyDescent="0.3">
      <c r="A135" s="141"/>
      <c r="B135" s="57"/>
      <c r="C135" s="57"/>
      <c r="D135" s="57"/>
      <c r="E135" s="57"/>
      <c r="F135" s="57"/>
      <c r="G135" s="57"/>
      <c r="H135" s="57"/>
      <c r="I135" s="13"/>
      <c r="J135" s="57"/>
      <c r="K135" s="57"/>
      <c r="L135" s="57"/>
      <c r="M135" s="57"/>
      <c r="N135" s="57"/>
      <c r="O135" s="57"/>
      <c r="P135" s="57"/>
      <c r="Q135" s="57"/>
    </row>
    <row r="136" spans="1:17" s="8" customFormat="1" thickBot="1" x14ac:dyDescent="0.3">
      <c r="A136" s="33" t="s">
        <v>156</v>
      </c>
      <c r="B136" s="54"/>
      <c r="C136" s="390">
        <f t="shared" ref="C136:L138" si="73">SUM(C134:C135)</f>
        <v>0</v>
      </c>
      <c r="D136" s="390">
        <f t="shared" si="73"/>
        <v>32</v>
      </c>
      <c r="E136" s="390">
        <f t="shared" si="73"/>
        <v>59</v>
      </c>
      <c r="F136" s="390">
        <f t="shared" si="73"/>
        <v>22</v>
      </c>
      <c r="G136" s="390">
        <f t="shared" si="73"/>
        <v>3</v>
      </c>
      <c r="H136" s="390">
        <f t="shared" si="73"/>
        <v>50</v>
      </c>
      <c r="I136" s="390">
        <f t="shared" si="73"/>
        <v>11</v>
      </c>
      <c r="J136" s="390">
        <f t="shared" si="73"/>
        <v>0</v>
      </c>
      <c r="K136" s="390">
        <f t="shared" si="73"/>
        <v>68</v>
      </c>
      <c r="L136" s="390">
        <f t="shared" si="73"/>
        <v>2</v>
      </c>
      <c r="M136" s="390">
        <f t="shared" ref="M136:Q138" si="74">SUM(M134:M135)</f>
        <v>0</v>
      </c>
      <c r="N136" s="390">
        <f>SUM(N134:N135)</f>
        <v>7</v>
      </c>
      <c r="O136" s="390">
        <f t="shared" si="74"/>
        <v>0</v>
      </c>
      <c r="P136" s="390">
        <f t="shared" si="74"/>
        <v>4</v>
      </c>
      <c r="Q136" s="390">
        <f t="shared" si="74"/>
        <v>0</v>
      </c>
    </row>
    <row r="137" spans="1:17" s="136" customFormat="1" thickBot="1" x14ac:dyDescent="0.3">
      <c r="A137" s="141"/>
      <c r="B137" s="57"/>
      <c r="C137" s="57"/>
      <c r="D137" s="57"/>
      <c r="E137" s="57"/>
      <c r="F137" s="57"/>
      <c r="G137" s="57"/>
      <c r="H137" s="57"/>
      <c r="I137" s="13"/>
      <c r="J137" s="57"/>
      <c r="K137" s="57"/>
      <c r="L137" s="57"/>
      <c r="M137" s="57"/>
      <c r="N137" s="57"/>
      <c r="O137" s="57"/>
      <c r="P137" s="57"/>
      <c r="Q137" s="57"/>
    </row>
    <row r="138" spans="1:17" s="8" customFormat="1" thickBot="1" x14ac:dyDescent="0.3">
      <c r="A138" s="33" t="s">
        <v>2459</v>
      </c>
      <c r="B138" s="54"/>
      <c r="C138" s="390">
        <f>SUM(C136:C137)</f>
        <v>0</v>
      </c>
      <c r="D138" s="390">
        <f t="shared" si="73"/>
        <v>32</v>
      </c>
      <c r="E138" s="390">
        <f t="shared" si="73"/>
        <v>59</v>
      </c>
      <c r="F138" s="390">
        <f t="shared" si="73"/>
        <v>22</v>
      </c>
      <c r="G138" s="390">
        <f t="shared" si="73"/>
        <v>3</v>
      </c>
      <c r="H138" s="390">
        <f t="shared" si="73"/>
        <v>50</v>
      </c>
      <c r="I138" s="390">
        <f t="shared" si="73"/>
        <v>11</v>
      </c>
      <c r="J138" s="390">
        <f t="shared" si="73"/>
        <v>0</v>
      </c>
      <c r="K138" s="390">
        <f t="shared" si="73"/>
        <v>68</v>
      </c>
      <c r="L138" s="390">
        <f t="shared" si="73"/>
        <v>2</v>
      </c>
      <c r="M138" s="390">
        <f t="shared" si="74"/>
        <v>0</v>
      </c>
      <c r="N138" s="390">
        <f>SUM(N136:N137)</f>
        <v>7</v>
      </c>
      <c r="O138" s="390">
        <f t="shared" si="74"/>
        <v>0</v>
      </c>
      <c r="P138" s="390">
        <f t="shared" si="74"/>
        <v>4</v>
      </c>
      <c r="Q138" s="390">
        <f t="shared" si="74"/>
        <v>0</v>
      </c>
    </row>
    <row r="139" spans="1:17" s="136" customFormat="1" thickBot="1" x14ac:dyDescent="0.3">
      <c r="A139" s="141"/>
      <c r="B139" s="57"/>
      <c r="C139" s="57"/>
      <c r="D139" s="57"/>
      <c r="E139" s="57"/>
      <c r="F139" s="57"/>
      <c r="G139" s="57"/>
      <c r="H139" s="57"/>
      <c r="I139" s="13"/>
      <c r="J139" s="57"/>
      <c r="K139" s="57"/>
      <c r="L139" s="57"/>
      <c r="M139" s="57"/>
      <c r="N139" s="57"/>
      <c r="O139" s="57"/>
      <c r="P139" s="57"/>
      <c r="Q139" s="57"/>
    </row>
    <row r="140" spans="1:17" s="8" customFormat="1" thickBot="1" x14ac:dyDescent="0.3">
      <c r="A140" s="33" t="s">
        <v>2566</v>
      </c>
      <c r="B140" s="54"/>
      <c r="C140" s="390">
        <f>SUM(C138:C139)</f>
        <v>0</v>
      </c>
      <c r="D140" s="390">
        <f>SUM(D138:D139)</f>
        <v>32</v>
      </c>
      <c r="E140" s="390">
        <f t="shared" ref="E140:Q142" si="75">SUM(E138:E139)</f>
        <v>59</v>
      </c>
      <c r="F140" s="390">
        <f t="shared" si="75"/>
        <v>22</v>
      </c>
      <c r="G140" s="390">
        <f t="shared" si="75"/>
        <v>3</v>
      </c>
      <c r="H140" s="390">
        <f t="shared" si="75"/>
        <v>50</v>
      </c>
      <c r="I140" s="390">
        <f t="shared" si="75"/>
        <v>11</v>
      </c>
      <c r="J140" s="390">
        <f t="shared" si="75"/>
        <v>0</v>
      </c>
      <c r="K140" s="390">
        <f t="shared" si="75"/>
        <v>68</v>
      </c>
      <c r="L140" s="390">
        <f t="shared" si="75"/>
        <v>2</v>
      </c>
      <c r="M140" s="390">
        <f t="shared" si="75"/>
        <v>0</v>
      </c>
      <c r="N140" s="390">
        <f t="shared" si="75"/>
        <v>7</v>
      </c>
      <c r="O140" s="390">
        <f t="shared" si="75"/>
        <v>0</v>
      </c>
      <c r="P140" s="390">
        <f t="shared" si="75"/>
        <v>4</v>
      </c>
      <c r="Q140" s="390">
        <f t="shared" si="75"/>
        <v>0</v>
      </c>
    </row>
    <row r="141" spans="1:17" s="136" customFormat="1" thickBot="1" x14ac:dyDescent="0.3">
      <c r="A141" s="141"/>
      <c r="B141" s="57"/>
      <c r="C141" s="57"/>
      <c r="D141" s="57"/>
      <c r="E141" s="57"/>
      <c r="F141" s="57"/>
      <c r="G141" s="57"/>
      <c r="H141" s="57"/>
      <c r="I141" s="13"/>
      <c r="J141" s="57"/>
      <c r="K141" s="57"/>
      <c r="L141" s="57"/>
      <c r="M141" s="57"/>
      <c r="N141" s="57"/>
      <c r="O141" s="57"/>
      <c r="P141" s="57"/>
      <c r="Q141" s="57"/>
    </row>
    <row r="142" spans="1:17" s="8" customFormat="1" thickBot="1" x14ac:dyDescent="0.3">
      <c r="A142" s="33" t="s">
        <v>2697</v>
      </c>
      <c r="B142" s="54"/>
      <c r="C142" s="390">
        <f>SUM(C140:C141)</f>
        <v>0</v>
      </c>
      <c r="D142" s="390">
        <f>SUM(D140:D141)</f>
        <v>32</v>
      </c>
      <c r="E142" s="390">
        <f t="shared" si="75"/>
        <v>59</v>
      </c>
      <c r="F142" s="390">
        <f t="shared" si="75"/>
        <v>22</v>
      </c>
      <c r="G142" s="390">
        <f t="shared" si="75"/>
        <v>3</v>
      </c>
      <c r="H142" s="390">
        <f t="shared" si="75"/>
        <v>50</v>
      </c>
      <c r="I142" s="390">
        <f t="shared" si="75"/>
        <v>11</v>
      </c>
      <c r="J142" s="390">
        <f t="shared" si="75"/>
        <v>0</v>
      </c>
      <c r="K142" s="390">
        <f t="shared" si="75"/>
        <v>68</v>
      </c>
      <c r="L142" s="390">
        <f t="shared" si="75"/>
        <v>2</v>
      </c>
      <c r="M142" s="390">
        <f t="shared" si="75"/>
        <v>0</v>
      </c>
      <c r="N142" s="390">
        <f t="shared" si="75"/>
        <v>7</v>
      </c>
      <c r="O142" s="390">
        <f t="shared" si="75"/>
        <v>0</v>
      </c>
      <c r="P142" s="390">
        <f t="shared" si="75"/>
        <v>4</v>
      </c>
      <c r="Q142" s="390">
        <f t="shared" si="75"/>
        <v>0</v>
      </c>
    </row>
    <row r="143" spans="1:17" s="136" customFormat="1" thickBot="1" x14ac:dyDescent="0.3">
      <c r="A143" s="141"/>
      <c r="B143" s="57"/>
      <c r="C143" s="57"/>
      <c r="D143" s="57"/>
      <c r="E143" s="57"/>
      <c r="F143" s="57"/>
      <c r="G143" s="57"/>
      <c r="H143" s="57"/>
      <c r="I143" s="13"/>
      <c r="J143" s="57"/>
      <c r="K143" s="57"/>
      <c r="L143" s="57"/>
      <c r="M143" s="57"/>
      <c r="N143" s="57"/>
      <c r="O143" s="57"/>
      <c r="P143" s="57"/>
      <c r="Q143" s="57"/>
    </row>
    <row r="144" spans="1:17" s="8" customFormat="1" thickBot="1" x14ac:dyDescent="0.3">
      <c r="A144" s="33" t="s">
        <v>2786</v>
      </c>
      <c r="B144" s="54"/>
      <c r="C144" s="390">
        <f>SUM(C142:C143)</f>
        <v>0</v>
      </c>
      <c r="D144" s="390">
        <f t="shared" ref="D144:Q144" si="76">SUM(D142:D143)</f>
        <v>32</v>
      </c>
      <c r="E144" s="390">
        <f t="shared" si="76"/>
        <v>59</v>
      </c>
      <c r="F144" s="390">
        <f t="shared" si="76"/>
        <v>22</v>
      </c>
      <c r="G144" s="390">
        <f t="shared" si="76"/>
        <v>3</v>
      </c>
      <c r="H144" s="390">
        <f t="shared" si="76"/>
        <v>50</v>
      </c>
      <c r="I144" s="390">
        <f t="shared" si="76"/>
        <v>11</v>
      </c>
      <c r="J144" s="390">
        <f t="shared" si="76"/>
        <v>0</v>
      </c>
      <c r="K144" s="390">
        <f t="shared" si="76"/>
        <v>68</v>
      </c>
      <c r="L144" s="390">
        <f t="shared" si="76"/>
        <v>2</v>
      </c>
      <c r="M144" s="390">
        <f t="shared" si="76"/>
        <v>0</v>
      </c>
      <c r="N144" s="390">
        <f t="shared" si="76"/>
        <v>7</v>
      </c>
      <c r="O144" s="390">
        <f t="shared" si="76"/>
        <v>0</v>
      </c>
      <c r="P144" s="390">
        <f t="shared" si="76"/>
        <v>4</v>
      </c>
      <c r="Q144" s="390">
        <f t="shared" si="76"/>
        <v>0</v>
      </c>
    </row>
    <row r="145" spans="1:17" s="136" customFormat="1" thickBot="1" x14ac:dyDescent="0.3">
      <c r="A145" s="141"/>
      <c r="B145" s="57"/>
      <c r="C145" s="57"/>
      <c r="D145" s="57"/>
      <c r="E145" s="57"/>
      <c r="F145" s="57"/>
      <c r="G145" s="57"/>
      <c r="H145" s="57"/>
      <c r="I145" s="13"/>
      <c r="J145" s="57"/>
      <c r="K145" s="57"/>
      <c r="L145" s="57"/>
      <c r="M145" s="57"/>
      <c r="N145" s="57"/>
      <c r="O145" s="57"/>
      <c r="P145" s="57"/>
      <c r="Q145" s="57"/>
    </row>
    <row r="146" spans="1:17" s="8" customFormat="1" thickBot="1" x14ac:dyDescent="0.3">
      <c r="A146" s="33" t="s">
        <v>2893</v>
      </c>
      <c r="B146" s="54"/>
      <c r="C146" s="390">
        <f>SUM(C144:C145)</f>
        <v>0</v>
      </c>
      <c r="D146" s="390">
        <f t="shared" ref="D146:P146" si="77">SUM(D144:D145)</f>
        <v>32</v>
      </c>
      <c r="E146" s="390">
        <f t="shared" si="77"/>
        <v>59</v>
      </c>
      <c r="F146" s="390">
        <f t="shared" si="77"/>
        <v>22</v>
      </c>
      <c r="G146" s="390">
        <f t="shared" si="77"/>
        <v>3</v>
      </c>
      <c r="H146" s="390">
        <f t="shared" si="77"/>
        <v>50</v>
      </c>
      <c r="I146" s="390">
        <f t="shared" si="77"/>
        <v>11</v>
      </c>
      <c r="J146" s="390">
        <f t="shared" si="77"/>
        <v>0</v>
      </c>
      <c r="K146" s="390">
        <f t="shared" si="77"/>
        <v>68</v>
      </c>
      <c r="L146" s="390">
        <f t="shared" si="77"/>
        <v>2</v>
      </c>
      <c r="M146" s="390">
        <f t="shared" si="77"/>
        <v>0</v>
      </c>
      <c r="N146" s="390">
        <f t="shared" si="77"/>
        <v>7</v>
      </c>
      <c r="O146" s="390">
        <f t="shared" si="77"/>
        <v>0</v>
      </c>
      <c r="P146" s="390">
        <f t="shared" si="77"/>
        <v>4</v>
      </c>
      <c r="Q146" s="390">
        <f>SUM(Q144:Q145)</f>
        <v>0</v>
      </c>
    </row>
    <row r="147" spans="1:17" s="136" customFormat="1" thickBot="1" x14ac:dyDescent="0.3">
      <c r="A147" s="141"/>
      <c r="B147" s="57"/>
      <c r="C147" s="57"/>
      <c r="D147" s="57"/>
      <c r="E147" s="57"/>
      <c r="F147" s="57"/>
      <c r="G147" s="57"/>
      <c r="H147" s="57"/>
      <c r="I147" s="13"/>
      <c r="J147" s="57"/>
      <c r="K147" s="57"/>
      <c r="L147" s="57"/>
      <c r="M147" s="57"/>
      <c r="N147" s="57"/>
      <c r="O147" s="57"/>
      <c r="P147" s="57"/>
      <c r="Q147" s="57"/>
    </row>
    <row r="148" spans="1:17" s="8" customFormat="1" thickBot="1" x14ac:dyDescent="0.3">
      <c r="A148" s="33" t="s">
        <v>3037</v>
      </c>
      <c r="B148" s="54"/>
      <c r="C148" s="390">
        <f>SUM(C146:C147)</f>
        <v>0</v>
      </c>
      <c r="D148" s="390">
        <f t="shared" ref="D148:Q148" si="78">SUM(D146:D147)</f>
        <v>32</v>
      </c>
      <c r="E148" s="390">
        <f t="shared" si="78"/>
        <v>59</v>
      </c>
      <c r="F148" s="390">
        <f t="shared" si="78"/>
        <v>22</v>
      </c>
      <c r="G148" s="390">
        <f t="shared" si="78"/>
        <v>3</v>
      </c>
      <c r="H148" s="390">
        <f t="shared" si="78"/>
        <v>50</v>
      </c>
      <c r="I148" s="390">
        <f t="shared" si="78"/>
        <v>11</v>
      </c>
      <c r="J148" s="390">
        <f t="shared" si="78"/>
        <v>0</v>
      </c>
      <c r="K148" s="390">
        <f t="shared" si="78"/>
        <v>68</v>
      </c>
      <c r="L148" s="390">
        <f t="shared" si="78"/>
        <v>2</v>
      </c>
      <c r="M148" s="390">
        <f t="shared" si="78"/>
        <v>0</v>
      </c>
      <c r="N148" s="390">
        <f t="shared" si="78"/>
        <v>7</v>
      </c>
      <c r="O148" s="390">
        <f t="shared" si="78"/>
        <v>0</v>
      </c>
      <c r="P148" s="390">
        <f t="shared" si="78"/>
        <v>4</v>
      </c>
      <c r="Q148" s="390">
        <f t="shared" si="78"/>
        <v>0</v>
      </c>
    </row>
    <row r="149" spans="1:17" s="136" customFormat="1" thickBot="1" x14ac:dyDescent="0.3">
      <c r="A149" s="141"/>
      <c r="B149" s="57"/>
      <c r="C149" s="57"/>
      <c r="D149" s="57"/>
      <c r="E149" s="57"/>
      <c r="F149" s="57"/>
      <c r="G149" s="57"/>
      <c r="H149" s="57"/>
      <c r="I149" s="13"/>
      <c r="J149" s="57"/>
      <c r="K149" s="57"/>
      <c r="L149" s="57"/>
      <c r="M149" s="57"/>
      <c r="N149" s="57"/>
      <c r="O149" s="57"/>
      <c r="P149" s="57"/>
      <c r="Q149" s="57"/>
    </row>
    <row r="150" spans="1:17" s="8" customFormat="1" thickBot="1" x14ac:dyDescent="0.3">
      <c r="A150" s="33" t="s">
        <v>3143</v>
      </c>
      <c r="B150" s="54"/>
      <c r="C150" s="390">
        <f>SUM(C148:C149)</f>
        <v>0</v>
      </c>
      <c r="D150" s="390">
        <f t="shared" ref="D150:Q152" si="79">SUM(D148:D149)</f>
        <v>32</v>
      </c>
      <c r="E150" s="390">
        <f t="shared" si="79"/>
        <v>59</v>
      </c>
      <c r="F150" s="390">
        <f t="shared" si="79"/>
        <v>22</v>
      </c>
      <c r="G150" s="390">
        <f t="shared" si="79"/>
        <v>3</v>
      </c>
      <c r="H150" s="390">
        <f t="shared" si="79"/>
        <v>50</v>
      </c>
      <c r="I150" s="390">
        <f t="shared" si="79"/>
        <v>11</v>
      </c>
      <c r="J150" s="390">
        <f t="shared" si="79"/>
        <v>0</v>
      </c>
      <c r="K150" s="390">
        <f t="shared" si="79"/>
        <v>68</v>
      </c>
      <c r="L150" s="390">
        <f t="shared" si="79"/>
        <v>2</v>
      </c>
      <c r="M150" s="390">
        <f t="shared" si="79"/>
        <v>0</v>
      </c>
      <c r="N150" s="390">
        <f t="shared" si="79"/>
        <v>7</v>
      </c>
      <c r="O150" s="390">
        <f t="shared" si="79"/>
        <v>0</v>
      </c>
      <c r="P150" s="390">
        <f t="shared" si="79"/>
        <v>4</v>
      </c>
      <c r="Q150" s="390">
        <f t="shared" si="79"/>
        <v>0</v>
      </c>
    </row>
    <row r="151" spans="1:17" s="136" customFormat="1" thickBot="1" x14ac:dyDescent="0.3">
      <c r="A151" s="141"/>
      <c r="B151" s="57"/>
      <c r="C151" s="57"/>
      <c r="D151" s="57"/>
      <c r="E151" s="57"/>
      <c r="F151" s="57"/>
      <c r="G151" s="57"/>
      <c r="H151" s="57"/>
      <c r="I151" s="13"/>
      <c r="J151" s="57"/>
      <c r="K151" s="57"/>
      <c r="L151" s="57"/>
      <c r="M151" s="57"/>
      <c r="N151" s="57"/>
      <c r="O151" s="57"/>
      <c r="P151" s="57"/>
      <c r="Q151" s="57"/>
    </row>
    <row r="152" spans="1:17" s="8" customFormat="1" thickBot="1" x14ac:dyDescent="0.3">
      <c r="A152" s="33" t="s">
        <v>3224</v>
      </c>
      <c r="B152" s="54"/>
      <c r="C152" s="390">
        <f>SUM(C150:C151)</f>
        <v>0</v>
      </c>
      <c r="D152" s="390">
        <f t="shared" si="79"/>
        <v>32</v>
      </c>
      <c r="E152" s="390">
        <f t="shared" si="79"/>
        <v>59</v>
      </c>
      <c r="F152" s="390">
        <f t="shared" si="79"/>
        <v>22</v>
      </c>
      <c r="G152" s="390">
        <f t="shared" si="79"/>
        <v>3</v>
      </c>
      <c r="H152" s="390">
        <f t="shared" si="79"/>
        <v>50</v>
      </c>
      <c r="I152" s="390">
        <f t="shared" si="79"/>
        <v>11</v>
      </c>
      <c r="J152" s="390">
        <f t="shared" si="79"/>
        <v>0</v>
      </c>
      <c r="K152" s="390">
        <f t="shared" si="79"/>
        <v>68</v>
      </c>
      <c r="L152" s="390">
        <f t="shared" si="79"/>
        <v>2</v>
      </c>
      <c r="M152" s="390">
        <f t="shared" si="79"/>
        <v>0</v>
      </c>
      <c r="N152" s="390">
        <f t="shared" si="79"/>
        <v>7</v>
      </c>
      <c r="O152" s="390">
        <f t="shared" si="79"/>
        <v>0</v>
      </c>
      <c r="P152" s="390">
        <f t="shared" si="79"/>
        <v>4</v>
      </c>
      <c r="Q152" s="390">
        <f t="shared" si="79"/>
        <v>0</v>
      </c>
    </row>
    <row r="153" spans="1:17" s="136" customFormat="1" thickBot="1" x14ac:dyDescent="0.3">
      <c r="A153" s="141"/>
      <c r="B153" s="57"/>
      <c r="C153" s="57"/>
      <c r="D153" s="57"/>
      <c r="E153" s="57"/>
      <c r="F153" s="57"/>
      <c r="G153" s="57"/>
      <c r="H153" s="57"/>
      <c r="I153" s="13"/>
      <c r="J153" s="57"/>
      <c r="K153" s="57"/>
      <c r="L153" s="57"/>
      <c r="M153" s="57"/>
      <c r="N153" s="57"/>
      <c r="O153" s="57"/>
      <c r="P153" s="57"/>
      <c r="Q153" s="57"/>
    </row>
    <row r="154" spans="1:17" s="8" customFormat="1" thickBot="1" x14ac:dyDescent="0.3">
      <c r="A154" s="33" t="s">
        <v>3283</v>
      </c>
      <c r="B154" s="54"/>
      <c r="C154" s="390">
        <f>SUM(C152:C153)</f>
        <v>0</v>
      </c>
      <c r="D154" s="390">
        <f t="shared" ref="D154:Q154" si="80">SUM(D152:D153)</f>
        <v>32</v>
      </c>
      <c r="E154" s="390">
        <f t="shared" si="80"/>
        <v>59</v>
      </c>
      <c r="F154" s="390">
        <f t="shared" si="80"/>
        <v>22</v>
      </c>
      <c r="G154" s="390">
        <f t="shared" si="80"/>
        <v>3</v>
      </c>
      <c r="H154" s="390">
        <f t="shared" si="80"/>
        <v>50</v>
      </c>
      <c r="I154" s="390">
        <f t="shared" si="80"/>
        <v>11</v>
      </c>
      <c r="J154" s="390">
        <f t="shared" si="80"/>
        <v>0</v>
      </c>
      <c r="K154" s="390">
        <f t="shared" si="80"/>
        <v>68</v>
      </c>
      <c r="L154" s="390">
        <f t="shared" si="80"/>
        <v>2</v>
      </c>
      <c r="M154" s="390">
        <f t="shared" si="80"/>
        <v>0</v>
      </c>
      <c r="N154" s="390">
        <f t="shared" si="80"/>
        <v>7</v>
      </c>
      <c r="O154" s="390">
        <f t="shared" si="80"/>
        <v>0</v>
      </c>
      <c r="P154" s="390">
        <f t="shared" si="80"/>
        <v>4</v>
      </c>
      <c r="Q154" s="390">
        <f t="shared" si="80"/>
        <v>0</v>
      </c>
    </row>
    <row r="155" spans="1:17" s="136" customFormat="1" ht="16" x14ac:dyDescent="0.25">
      <c r="A155" s="141"/>
      <c r="B155" s="57"/>
      <c r="C155" s="57"/>
      <c r="D155" s="57"/>
      <c r="E155" s="57"/>
      <c r="F155" s="57"/>
      <c r="G155" s="57"/>
      <c r="H155" s="57"/>
      <c r="I155" s="13"/>
      <c r="J155" s="57"/>
      <c r="K155" s="57"/>
      <c r="L155" s="57"/>
      <c r="M155" s="57"/>
      <c r="N155" s="57"/>
      <c r="O155" s="57"/>
      <c r="P155" s="57"/>
      <c r="Q155" s="57"/>
    </row>
    <row r="156" spans="1:17" s="136" customFormat="1" ht="16" x14ac:dyDescent="0.25">
      <c r="A156" s="141"/>
      <c r="B156" s="57"/>
      <c r="C156" s="57"/>
      <c r="D156" s="57"/>
      <c r="E156" s="57"/>
      <c r="F156" s="57"/>
      <c r="G156" s="57"/>
      <c r="H156" s="57"/>
      <c r="I156" s="13"/>
      <c r="J156" s="57"/>
      <c r="K156" s="57"/>
      <c r="L156" s="57"/>
      <c r="M156" s="57"/>
      <c r="N156" s="57"/>
      <c r="O156" s="57"/>
      <c r="P156" s="57"/>
      <c r="Q156" s="57"/>
    </row>
    <row r="157" spans="1:17" s="136" customFormat="1" ht="16" x14ac:dyDescent="0.25">
      <c r="A157" s="141"/>
      <c r="B157" s="57"/>
      <c r="C157" s="57"/>
      <c r="D157" s="57"/>
      <c r="E157" s="57"/>
      <c r="F157" s="57"/>
      <c r="G157" s="57"/>
      <c r="H157" s="57"/>
      <c r="I157" s="13"/>
      <c r="J157" s="57"/>
      <c r="K157" s="57"/>
      <c r="L157" s="57"/>
      <c r="M157" s="57"/>
      <c r="N157" s="57"/>
      <c r="O157" s="57"/>
      <c r="P157" s="57"/>
      <c r="Q157" s="57"/>
    </row>
    <row r="158" spans="1:17" ht="18" thickBot="1" x14ac:dyDescent="0.3"/>
    <row r="159" spans="1:17" ht="18" thickBot="1" x14ac:dyDescent="0.3">
      <c r="C159" s="27" t="s">
        <v>1635</v>
      </c>
      <c r="D159" s="27" t="s">
        <v>10</v>
      </c>
      <c r="E159" s="27" t="s">
        <v>3</v>
      </c>
      <c r="F159" s="27" t="s">
        <v>27</v>
      </c>
      <c r="G159" s="27" t="s">
        <v>377</v>
      </c>
      <c r="H159" s="27" t="s">
        <v>26</v>
      </c>
      <c r="I159" s="10" t="s">
        <v>2</v>
      </c>
      <c r="J159" s="27" t="s">
        <v>32</v>
      </c>
      <c r="K159" s="27" t="s">
        <v>1813</v>
      </c>
      <c r="L159" s="27" t="s">
        <v>18</v>
      </c>
      <c r="M159" s="27" t="s">
        <v>1465</v>
      </c>
      <c r="N159" s="27" t="s">
        <v>17</v>
      </c>
      <c r="O159" s="27" t="s">
        <v>1464</v>
      </c>
      <c r="P159" s="27" t="s">
        <v>1235</v>
      </c>
      <c r="Q159" s="27" t="s">
        <v>31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>
    <tabColor rgb="FFFFFF00"/>
  </sheetPr>
  <dimension ref="A1:Q110"/>
  <sheetViews>
    <sheetView topLeftCell="A94" workbookViewId="0">
      <selection activeCell="F38" sqref="F38"/>
    </sheetView>
  </sheetViews>
  <sheetFormatPr baseColWidth="10" defaultColWidth="9" defaultRowHeight="16" x14ac:dyDescent="0.25"/>
  <cols>
    <col min="1" max="1" width="11.5" style="137" customWidth="1"/>
    <col min="2" max="2" width="20.5" style="4" customWidth="1"/>
    <col min="3" max="4" width="9.6640625" style="4" customWidth="1"/>
    <col min="5" max="7" width="8.1640625" style="4" customWidth="1"/>
    <col min="8" max="9" width="9.6640625" style="4" customWidth="1"/>
    <col min="10" max="15" width="8.1640625" style="4" customWidth="1"/>
    <col min="16" max="16" width="9" style="4" customWidth="1"/>
    <col min="17" max="17" width="9.33203125" style="4" customWidth="1"/>
    <col min="18" max="16384" width="9" style="136"/>
  </cols>
  <sheetData>
    <row r="1" spans="1:17" s="48" customFormat="1" x14ac:dyDescent="0.25">
      <c r="A1" s="128" t="s">
        <v>23</v>
      </c>
    </row>
    <row r="2" spans="1:17" s="48" customFormat="1" x14ac:dyDescent="0.25">
      <c r="A2" s="128"/>
    </row>
    <row r="3" spans="1:17" s="48" customFormat="1" x14ac:dyDescent="0.25">
      <c r="A3" s="128" t="s">
        <v>1811</v>
      </c>
    </row>
    <row r="4" spans="1:17" s="48" customFormat="1" x14ac:dyDescent="0.25">
      <c r="A4" s="139" t="s">
        <v>1890</v>
      </c>
      <c r="B4" s="3"/>
      <c r="C4" s="3"/>
      <c r="D4" s="3"/>
      <c r="E4" s="3"/>
      <c r="F4" s="602" t="s">
        <v>1891</v>
      </c>
      <c r="G4" s="602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49" customFormat="1" ht="17" thickBot="1" x14ac:dyDescent="0.3">
      <c r="A5" s="516" t="s">
        <v>1892</v>
      </c>
      <c r="C5" s="30">
        <v>5250</v>
      </c>
      <c r="D5" s="30">
        <v>5250</v>
      </c>
      <c r="E5" s="30">
        <v>4050</v>
      </c>
      <c r="F5" s="603">
        <v>4050</v>
      </c>
      <c r="G5" s="603">
        <v>5250</v>
      </c>
      <c r="H5" s="604">
        <v>36000</v>
      </c>
      <c r="I5" s="30">
        <v>18000</v>
      </c>
      <c r="J5" s="30">
        <v>4050</v>
      </c>
      <c r="K5" s="30">
        <v>4050</v>
      </c>
      <c r="L5" s="30">
        <v>1050</v>
      </c>
      <c r="M5" s="30">
        <v>2700</v>
      </c>
      <c r="N5" s="30">
        <v>2700</v>
      </c>
      <c r="O5" s="30">
        <v>7500</v>
      </c>
      <c r="P5" s="30">
        <v>15000</v>
      </c>
      <c r="Q5" s="30">
        <v>15000</v>
      </c>
    </row>
    <row r="6" spans="1:17" s="4" customFormat="1" ht="17" thickBot="1" x14ac:dyDescent="0.3">
      <c r="A6" s="132" t="s">
        <v>0</v>
      </c>
      <c r="B6" s="27" t="s">
        <v>1</v>
      </c>
      <c r="C6" s="27" t="s">
        <v>26</v>
      </c>
      <c r="D6" s="27" t="s">
        <v>2</v>
      </c>
      <c r="E6" s="27" t="s">
        <v>3</v>
      </c>
      <c r="F6" s="27" t="s">
        <v>1465</v>
      </c>
      <c r="G6" s="27" t="s">
        <v>1464</v>
      </c>
      <c r="H6" s="27" t="s">
        <v>1235</v>
      </c>
      <c r="I6" s="27" t="s">
        <v>10</v>
      </c>
      <c r="J6" s="27" t="s">
        <v>32</v>
      </c>
      <c r="K6" s="27" t="s">
        <v>379</v>
      </c>
      <c r="L6" s="27" t="s">
        <v>1813</v>
      </c>
      <c r="M6" s="27" t="s">
        <v>31</v>
      </c>
      <c r="N6" s="27" t="s">
        <v>365</v>
      </c>
      <c r="O6" s="27" t="s">
        <v>1893</v>
      </c>
      <c r="P6" s="27" t="s">
        <v>1665</v>
      </c>
      <c r="Q6" s="27" t="s">
        <v>1635</v>
      </c>
    </row>
    <row r="7" spans="1:17" s="2" customFormat="1" x14ac:dyDescent="0.25">
      <c r="A7" s="12">
        <v>43288</v>
      </c>
      <c r="B7" s="13" t="s">
        <v>1894</v>
      </c>
      <c r="C7" s="13">
        <v>83</v>
      </c>
      <c r="D7" s="13"/>
      <c r="E7" s="13">
        <v>90</v>
      </c>
      <c r="F7" s="13"/>
      <c r="G7" s="13"/>
      <c r="H7" s="13">
        <v>10</v>
      </c>
      <c r="I7" s="13">
        <v>20</v>
      </c>
      <c r="J7" s="13">
        <v>50</v>
      </c>
      <c r="K7" s="13"/>
      <c r="L7" s="13">
        <v>100</v>
      </c>
      <c r="M7" s="13">
        <v>50</v>
      </c>
      <c r="N7" s="13"/>
      <c r="O7" s="13">
        <v>50</v>
      </c>
      <c r="P7" s="13"/>
      <c r="Q7" s="13"/>
    </row>
    <row r="8" spans="1:17" s="2" customFormat="1" x14ac:dyDescent="0.25">
      <c r="A8" s="12">
        <v>43288</v>
      </c>
      <c r="B8" s="13" t="s">
        <v>1895</v>
      </c>
      <c r="C8" s="13">
        <v>85</v>
      </c>
      <c r="D8" s="13"/>
      <c r="E8" s="13">
        <v>90</v>
      </c>
      <c r="F8" s="13"/>
      <c r="G8" s="13"/>
      <c r="H8" s="13">
        <v>10</v>
      </c>
      <c r="I8" s="13">
        <v>20</v>
      </c>
      <c r="J8" s="13">
        <v>50</v>
      </c>
      <c r="K8" s="13"/>
      <c r="L8" s="13">
        <v>100</v>
      </c>
      <c r="M8" s="13">
        <v>50</v>
      </c>
      <c r="N8" s="13"/>
      <c r="O8" s="13"/>
      <c r="P8" s="13"/>
      <c r="Q8" s="13"/>
    </row>
    <row r="9" spans="1:17" s="2" customFormat="1" x14ac:dyDescent="0.25">
      <c r="A9" s="12">
        <v>43380</v>
      </c>
      <c r="B9" s="13" t="s">
        <v>1896</v>
      </c>
      <c r="C9" s="13">
        <v>68</v>
      </c>
      <c r="D9" s="13"/>
      <c r="E9" s="13">
        <v>90</v>
      </c>
      <c r="F9" s="13"/>
      <c r="G9" s="13"/>
      <c r="H9" s="13">
        <v>5</v>
      </c>
      <c r="I9" s="13">
        <v>40</v>
      </c>
      <c r="J9" s="13">
        <v>80</v>
      </c>
      <c r="K9" s="13"/>
      <c r="L9" s="13">
        <v>100</v>
      </c>
      <c r="M9" s="13">
        <v>50</v>
      </c>
      <c r="N9" s="13"/>
      <c r="O9" s="13"/>
      <c r="P9" s="13"/>
      <c r="Q9" s="13">
        <v>40</v>
      </c>
    </row>
    <row r="10" spans="1:17" s="2" customFormat="1" x14ac:dyDescent="0.25">
      <c r="A10" s="12">
        <v>43411</v>
      </c>
      <c r="B10" s="13" t="s">
        <v>1897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>
        <v>100</v>
      </c>
      <c r="Q10" s="13"/>
    </row>
    <row r="11" spans="1:17" s="2" customFormat="1" x14ac:dyDescent="0.25">
      <c r="A11" s="12">
        <v>43411</v>
      </c>
      <c r="B11" s="13" t="s">
        <v>1898</v>
      </c>
      <c r="C11" s="13">
        <v>67</v>
      </c>
      <c r="D11" s="13"/>
      <c r="E11" s="13">
        <v>90</v>
      </c>
      <c r="F11" s="13"/>
      <c r="G11" s="13"/>
      <c r="H11" s="13">
        <v>15</v>
      </c>
      <c r="I11" s="13">
        <v>20</v>
      </c>
      <c r="J11" s="13">
        <v>120</v>
      </c>
      <c r="K11" s="13"/>
      <c r="L11" s="13">
        <v>200</v>
      </c>
      <c r="M11" s="13">
        <v>150</v>
      </c>
      <c r="N11" s="13"/>
      <c r="O11" s="13"/>
      <c r="P11" s="13"/>
      <c r="Q11" s="13"/>
    </row>
    <row r="12" spans="1:17" s="2" customFormat="1" x14ac:dyDescent="0.25">
      <c r="A12" s="15" t="s">
        <v>1899</v>
      </c>
      <c r="B12" s="13" t="s">
        <v>1900</v>
      </c>
      <c r="C12" s="13">
        <v>60</v>
      </c>
      <c r="D12" s="13"/>
      <c r="E12" s="13"/>
      <c r="F12" s="13"/>
      <c r="G12" s="13"/>
      <c r="H12" s="13"/>
      <c r="I12" s="13"/>
      <c r="J12" s="13"/>
      <c r="K12" s="13"/>
      <c r="L12" s="13">
        <v>300</v>
      </c>
      <c r="M12" s="13">
        <v>200</v>
      </c>
      <c r="N12" s="13"/>
      <c r="O12" s="13"/>
      <c r="P12" s="13"/>
      <c r="Q12" s="13">
        <v>60</v>
      </c>
    </row>
    <row r="13" spans="1:17" s="2" customFormat="1" x14ac:dyDescent="0.25">
      <c r="A13" s="15" t="s">
        <v>1901</v>
      </c>
      <c r="B13" s="13" t="s">
        <v>1902</v>
      </c>
      <c r="C13" s="13"/>
      <c r="D13" s="13">
        <v>60</v>
      </c>
      <c r="E13" s="13">
        <v>100</v>
      </c>
      <c r="F13" s="13"/>
      <c r="G13" s="13"/>
      <c r="H13" s="13">
        <v>15</v>
      </c>
      <c r="I13" s="13"/>
      <c r="J13" s="13"/>
      <c r="K13" s="13"/>
      <c r="L13" s="13">
        <v>100</v>
      </c>
      <c r="M13" s="13"/>
      <c r="N13" s="13"/>
      <c r="O13" s="13">
        <v>50</v>
      </c>
      <c r="P13" s="13"/>
      <c r="Q13" s="13"/>
    </row>
    <row r="14" spans="1:17" s="2" customFormat="1" x14ac:dyDescent="0.25">
      <c r="A14" s="15" t="s">
        <v>1903</v>
      </c>
      <c r="B14" s="13" t="s">
        <v>1904</v>
      </c>
      <c r="C14" s="13"/>
      <c r="D14" s="13"/>
      <c r="E14" s="13"/>
      <c r="F14" s="13"/>
      <c r="G14" s="13"/>
      <c r="H14" s="13">
        <v>15</v>
      </c>
      <c r="I14" s="13">
        <v>50</v>
      </c>
      <c r="J14" s="13">
        <v>100</v>
      </c>
      <c r="K14" s="13"/>
      <c r="L14" s="13"/>
      <c r="M14" s="13"/>
      <c r="N14" s="13">
        <v>200</v>
      </c>
      <c r="O14" s="13"/>
      <c r="P14" s="13">
        <v>50</v>
      </c>
      <c r="Q14" s="13"/>
    </row>
    <row r="15" spans="1:17" s="2" customFormat="1" ht="17" thickBot="1" x14ac:dyDescent="0.3">
      <c r="A15" s="78" t="s">
        <v>1905</v>
      </c>
      <c r="B15" s="14" t="s">
        <v>1906</v>
      </c>
      <c r="C15" s="14"/>
      <c r="D15" s="14"/>
      <c r="E15" s="14"/>
      <c r="F15" s="14">
        <v>50</v>
      </c>
      <c r="G15" s="14">
        <v>50</v>
      </c>
      <c r="H15" s="14"/>
      <c r="I15" s="14">
        <v>30</v>
      </c>
      <c r="J15" s="14">
        <v>200</v>
      </c>
      <c r="K15" s="14"/>
      <c r="L15" s="14">
        <v>100</v>
      </c>
      <c r="M15" s="14"/>
      <c r="N15" s="14">
        <v>100</v>
      </c>
      <c r="O15" s="14"/>
      <c r="P15" s="14"/>
      <c r="Q15" s="14"/>
    </row>
    <row r="16" spans="1:17" ht="17" thickBot="1" x14ac:dyDescent="0.3">
      <c r="A16" s="33" t="s">
        <v>1831</v>
      </c>
      <c r="B16" s="54"/>
      <c r="C16" s="34">
        <f>SUM(C7:C15)</f>
        <v>363</v>
      </c>
      <c r="D16" s="34">
        <f t="shared" ref="D16:P16" si="0">SUM(D7:D15)</f>
        <v>60</v>
      </c>
      <c r="E16" s="34">
        <f t="shared" si="0"/>
        <v>460</v>
      </c>
      <c r="F16" s="34">
        <f t="shared" si="0"/>
        <v>50</v>
      </c>
      <c r="G16" s="34">
        <f t="shared" si="0"/>
        <v>50</v>
      </c>
      <c r="H16" s="34">
        <f t="shared" si="0"/>
        <v>70</v>
      </c>
      <c r="I16" s="34">
        <f t="shared" si="0"/>
        <v>180</v>
      </c>
      <c r="J16" s="34">
        <f t="shared" si="0"/>
        <v>600</v>
      </c>
      <c r="K16" s="34"/>
      <c r="L16" s="34">
        <f>SUM(L7:L15)</f>
        <v>1000</v>
      </c>
      <c r="M16" s="34">
        <f t="shared" si="0"/>
        <v>500</v>
      </c>
      <c r="N16" s="34">
        <f t="shared" si="0"/>
        <v>300</v>
      </c>
      <c r="O16" s="34">
        <f t="shared" si="0"/>
        <v>100</v>
      </c>
      <c r="P16" s="34">
        <f t="shared" si="0"/>
        <v>150</v>
      </c>
      <c r="Q16" s="34">
        <f>SUM(Q7:Q15)</f>
        <v>100</v>
      </c>
    </row>
    <row r="17" spans="1:17" s="2" customFormat="1" x14ac:dyDescent="0.25">
      <c r="A17" s="301" t="s">
        <v>1907</v>
      </c>
      <c r="B17" s="53" t="s">
        <v>1908</v>
      </c>
      <c r="C17" s="53"/>
      <c r="D17" s="53"/>
      <c r="E17" s="53"/>
      <c r="F17" s="53"/>
      <c r="G17" s="53"/>
      <c r="H17" s="53"/>
      <c r="I17" s="53"/>
      <c r="J17" s="53">
        <v>67</v>
      </c>
      <c r="K17" s="53">
        <v>183</v>
      </c>
      <c r="L17" s="53"/>
      <c r="M17" s="53"/>
      <c r="N17" s="53"/>
      <c r="O17" s="53"/>
      <c r="P17" s="53"/>
      <c r="Q17" s="53"/>
    </row>
    <row r="18" spans="1:17" s="2" customFormat="1" ht="17" thickBot="1" x14ac:dyDescent="0.3">
      <c r="A18" s="301" t="s">
        <v>1909</v>
      </c>
      <c r="B18" s="53" t="s">
        <v>1910</v>
      </c>
      <c r="C18" s="53">
        <v>100</v>
      </c>
      <c r="D18" s="53"/>
      <c r="E18" s="53">
        <v>150</v>
      </c>
      <c r="F18" s="53"/>
      <c r="G18" s="53"/>
      <c r="H18" s="53"/>
      <c r="I18" s="53"/>
      <c r="J18" s="53">
        <v>100</v>
      </c>
      <c r="K18" s="53"/>
      <c r="L18" s="53"/>
      <c r="M18" s="53"/>
      <c r="N18" s="53"/>
      <c r="O18" s="53"/>
      <c r="P18" s="53"/>
      <c r="Q18" s="53"/>
    </row>
    <row r="19" spans="1:17" s="197" customFormat="1" ht="17" thickBot="1" x14ac:dyDescent="0.3">
      <c r="A19" s="33" t="s">
        <v>1832</v>
      </c>
      <c r="B19" s="54"/>
      <c r="C19" s="34">
        <f>SUM(C16:C18)</f>
        <v>463</v>
      </c>
      <c r="D19" s="34">
        <f t="shared" ref="D19:Q19" si="1">SUM(D16:D18)</f>
        <v>60</v>
      </c>
      <c r="E19" s="34">
        <f t="shared" si="1"/>
        <v>610</v>
      </c>
      <c r="F19" s="34">
        <f t="shared" si="1"/>
        <v>50</v>
      </c>
      <c r="G19" s="34">
        <f t="shared" si="1"/>
        <v>50</v>
      </c>
      <c r="H19" s="34">
        <f t="shared" si="1"/>
        <v>70</v>
      </c>
      <c r="I19" s="34">
        <f t="shared" si="1"/>
        <v>180</v>
      </c>
      <c r="J19" s="34">
        <f t="shared" si="1"/>
        <v>767</v>
      </c>
      <c r="K19" s="34">
        <f t="shared" si="1"/>
        <v>183</v>
      </c>
      <c r="L19" s="34">
        <f t="shared" si="1"/>
        <v>1000</v>
      </c>
      <c r="M19" s="34">
        <f t="shared" si="1"/>
        <v>500</v>
      </c>
      <c r="N19" s="34">
        <f t="shared" si="1"/>
        <v>300</v>
      </c>
      <c r="O19" s="34">
        <f t="shared" si="1"/>
        <v>100</v>
      </c>
      <c r="P19" s="34">
        <f t="shared" si="1"/>
        <v>150</v>
      </c>
      <c r="Q19" s="34">
        <f t="shared" si="1"/>
        <v>100</v>
      </c>
    </row>
    <row r="20" spans="1:17" s="2" customFormat="1" x14ac:dyDescent="0.25">
      <c r="A20" s="55">
        <v>43321</v>
      </c>
      <c r="B20" s="53" t="s">
        <v>63</v>
      </c>
      <c r="C20" s="53"/>
      <c r="D20" s="53"/>
      <c r="E20" s="53"/>
      <c r="F20" s="53"/>
      <c r="G20" s="53"/>
      <c r="H20" s="53">
        <v>-29</v>
      </c>
      <c r="I20" s="53">
        <v>-41</v>
      </c>
      <c r="J20" s="53"/>
      <c r="K20" s="53"/>
      <c r="L20" s="53">
        <v>-300</v>
      </c>
      <c r="M20" s="53"/>
      <c r="N20" s="53"/>
      <c r="O20" s="53"/>
      <c r="P20" s="53"/>
      <c r="Q20" s="53">
        <v>-29</v>
      </c>
    </row>
    <row r="21" spans="1:17" s="2" customFormat="1" x14ac:dyDescent="0.25">
      <c r="A21" s="301" t="s">
        <v>1911</v>
      </c>
      <c r="B21" s="53" t="s">
        <v>63</v>
      </c>
      <c r="C21" s="53">
        <v>-50</v>
      </c>
      <c r="D21" s="53"/>
      <c r="E21" s="53">
        <v>-30</v>
      </c>
      <c r="F21" s="53"/>
      <c r="G21" s="53"/>
      <c r="H21" s="53"/>
      <c r="I21" s="53"/>
      <c r="J21" s="53">
        <v>-205</v>
      </c>
      <c r="K21" s="53">
        <v>-51</v>
      </c>
      <c r="L21" s="53"/>
      <c r="M21" s="53"/>
      <c r="N21" s="53"/>
      <c r="O21" s="53"/>
      <c r="P21" s="53"/>
      <c r="Q21" s="53">
        <v>-17</v>
      </c>
    </row>
    <row r="22" spans="1:17" s="2" customFormat="1" x14ac:dyDescent="0.25">
      <c r="A22" s="301" t="s">
        <v>1912</v>
      </c>
      <c r="B22" s="53" t="s">
        <v>63</v>
      </c>
      <c r="C22" s="53">
        <v>-83</v>
      </c>
      <c r="D22" s="53"/>
      <c r="E22" s="53"/>
      <c r="F22" s="53"/>
      <c r="G22" s="53"/>
      <c r="H22" s="53"/>
      <c r="I22" s="53"/>
      <c r="J22" s="53">
        <v>-387</v>
      </c>
      <c r="K22" s="53"/>
      <c r="L22" s="53"/>
      <c r="M22" s="53"/>
      <c r="N22" s="53"/>
      <c r="O22" s="53"/>
      <c r="P22" s="53"/>
      <c r="Q22" s="53"/>
    </row>
    <row r="23" spans="1:17" s="2" customFormat="1" ht="17" thickBot="1" x14ac:dyDescent="0.3">
      <c r="A23" s="301" t="s">
        <v>1913</v>
      </c>
      <c r="B23" s="53" t="s">
        <v>63</v>
      </c>
      <c r="C23" s="53">
        <v>-55</v>
      </c>
      <c r="D23" s="53">
        <v>-23</v>
      </c>
      <c r="E23" s="53">
        <v>-200</v>
      </c>
      <c r="F23" s="53"/>
      <c r="G23" s="53"/>
      <c r="H23" s="53"/>
      <c r="I23" s="53">
        <v>-27</v>
      </c>
      <c r="J23" s="53"/>
      <c r="K23" s="53">
        <v>-20</v>
      </c>
      <c r="L23" s="53">
        <v>-150</v>
      </c>
      <c r="M23" s="53">
        <v>-170</v>
      </c>
      <c r="N23" s="53"/>
      <c r="O23" s="53"/>
      <c r="P23" s="53"/>
      <c r="Q23" s="53"/>
    </row>
    <row r="24" spans="1:17" s="197" customFormat="1" ht="17" thickBot="1" x14ac:dyDescent="0.3">
      <c r="A24" s="33" t="s">
        <v>1833</v>
      </c>
      <c r="B24" s="54"/>
      <c r="C24" s="34">
        <f>SUM(C19:C23)</f>
        <v>275</v>
      </c>
      <c r="D24" s="34">
        <f t="shared" ref="D24:Q24" si="2">SUM(D19:D23)</f>
        <v>37</v>
      </c>
      <c r="E24" s="34">
        <f t="shared" si="2"/>
        <v>380</v>
      </c>
      <c r="F24" s="34">
        <f t="shared" si="2"/>
        <v>50</v>
      </c>
      <c r="G24" s="34">
        <f t="shared" si="2"/>
        <v>50</v>
      </c>
      <c r="H24" s="34">
        <f t="shared" si="2"/>
        <v>41</v>
      </c>
      <c r="I24" s="34">
        <f t="shared" si="2"/>
        <v>112</v>
      </c>
      <c r="J24" s="34">
        <f t="shared" si="2"/>
        <v>175</v>
      </c>
      <c r="K24" s="34">
        <f t="shared" si="2"/>
        <v>112</v>
      </c>
      <c r="L24" s="34">
        <f t="shared" si="2"/>
        <v>550</v>
      </c>
      <c r="M24" s="34">
        <f t="shared" si="2"/>
        <v>330</v>
      </c>
      <c r="N24" s="34">
        <f t="shared" si="2"/>
        <v>300</v>
      </c>
      <c r="O24" s="34">
        <f t="shared" si="2"/>
        <v>100</v>
      </c>
      <c r="P24" s="34">
        <f t="shared" si="2"/>
        <v>150</v>
      </c>
      <c r="Q24" s="34">
        <f t="shared" si="2"/>
        <v>54</v>
      </c>
    </row>
    <row r="25" spans="1:17" s="2" customFormat="1" ht="17" thickBot="1" x14ac:dyDescent="0.3">
      <c r="A25" s="301" t="s">
        <v>1914</v>
      </c>
      <c r="B25" s="53" t="s">
        <v>63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>
        <v>-35</v>
      </c>
    </row>
    <row r="26" spans="1:17" s="197" customFormat="1" ht="17" thickBot="1" x14ac:dyDescent="0.3">
      <c r="A26" s="33" t="s">
        <v>1834</v>
      </c>
      <c r="B26" s="54"/>
      <c r="C26" s="34">
        <f>SUM(C24:C25)</f>
        <v>275</v>
      </c>
      <c r="D26" s="34">
        <f t="shared" ref="D26:P26" si="3">SUM(D24:D25)</f>
        <v>37</v>
      </c>
      <c r="E26" s="34">
        <f t="shared" si="3"/>
        <v>380</v>
      </c>
      <c r="F26" s="34">
        <f t="shared" si="3"/>
        <v>50</v>
      </c>
      <c r="G26" s="34">
        <f t="shared" si="3"/>
        <v>50</v>
      </c>
      <c r="H26" s="34">
        <f t="shared" si="3"/>
        <v>41</v>
      </c>
      <c r="I26" s="34">
        <f t="shared" si="3"/>
        <v>112</v>
      </c>
      <c r="J26" s="34">
        <f t="shared" si="3"/>
        <v>175</v>
      </c>
      <c r="K26" s="34">
        <f t="shared" si="3"/>
        <v>112</v>
      </c>
      <c r="L26" s="34">
        <f t="shared" si="3"/>
        <v>550</v>
      </c>
      <c r="M26" s="34">
        <f t="shared" si="3"/>
        <v>330</v>
      </c>
      <c r="N26" s="34">
        <f t="shared" si="3"/>
        <v>300</v>
      </c>
      <c r="O26" s="34">
        <f t="shared" si="3"/>
        <v>100</v>
      </c>
      <c r="P26" s="34">
        <f t="shared" si="3"/>
        <v>150</v>
      </c>
      <c r="Q26" s="34">
        <f>SUM(Q24:Q25)</f>
        <v>19</v>
      </c>
    </row>
    <row r="27" spans="1:17" s="2" customFormat="1" x14ac:dyDescent="0.25">
      <c r="A27" s="301" t="s">
        <v>1915</v>
      </c>
      <c r="B27" s="53" t="s">
        <v>63</v>
      </c>
      <c r="C27" s="53">
        <v>-19</v>
      </c>
      <c r="D27" s="53">
        <v>-2</v>
      </c>
      <c r="E27" s="53"/>
      <c r="F27" s="53"/>
      <c r="G27" s="53">
        <v>-19</v>
      </c>
      <c r="H27" s="53"/>
      <c r="I27" s="53"/>
      <c r="J27" s="53"/>
      <c r="K27" s="53"/>
      <c r="L27" s="53"/>
      <c r="M27" s="53">
        <v>-330</v>
      </c>
      <c r="N27" s="53">
        <v>-270</v>
      </c>
      <c r="O27" s="53"/>
      <c r="P27" s="53"/>
      <c r="Q27" s="53"/>
    </row>
    <row r="28" spans="1:17" s="2" customFormat="1" x14ac:dyDescent="0.25">
      <c r="A28" s="301" t="s">
        <v>1915</v>
      </c>
      <c r="B28" s="53" t="s">
        <v>63</v>
      </c>
      <c r="C28" s="53">
        <v>-60</v>
      </c>
      <c r="D28" s="53">
        <v>-21</v>
      </c>
      <c r="E28" s="53"/>
      <c r="F28" s="53"/>
      <c r="G28" s="53"/>
      <c r="H28" s="53">
        <v>-5</v>
      </c>
      <c r="I28" s="53">
        <v>-10</v>
      </c>
      <c r="J28" s="53">
        <v>-30</v>
      </c>
      <c r="K28" s="53"/>
      <c r="L28" s="53"/>
      <c r="M28" s="53"/>
      <c r="N28" s="53"/>
      <c r="O28" s="53"/>
      <c r="P28" s="53">
        <v>-30</v>
      </c>
      <c r="Q28" s="53"/>
    </row>
    <row r="29" spans="1:17" s="2" customFormat="1" ht="17" thickBot="1" x14ac:dyDescent="0.3">
      <c r="A29" s="301" t="s">
        <v>1916</v>
      </c>
      <c r="B29" s="53" t="s">
        <v>63</v>
      </c>
      <c r="C29" s="53"/>
      <c r="D29" s="53"/>
      <c r="E29" s="53">
        <v>-87</v>
      </c>
      <c r="F29" s="53">
        <v>-7</v>
      </c>
      <c r="G29" s="53"/>
      <c r="H29" s="53"/>
      <c r="I29" s="53"/>
      <c r="J29" s="53">
        <v>-54</v>
      </c>
      <c r="K29" s="53">
        <v>-51</v>
      </c>
      <c r="L29" s="53">
        <v>-141</v>
      </c>
      <c r="M29" s="53"/>
      <c r="N29" s="53"/>
      <c r="O29" s="53">
        <v>-45</v>
      </c>
      <c r="P29" s="53"/>
      <c r="Q29" s="53"/>
    </row>
    <row r="30" spans="1:17" s="197" customFormat="1" ht="17" thickBot="1" x14ac:dyDescent="0.3">
      <c r="A30" s="33" t="s">
        <v>1835</v>
      </c>
      <c r="B30" s="54"/>
      <c r="C30" s="34">
        <f>SUM(C26:C29)</f>
        <v>196</v>
      </c>
      <c r="D30" s="34">
        <f t="shared" ref="D30:Q30" si="4">SUM(D26:D29)</f>
        <v>14</v>
      </c>
      <c r="E30" s="34">
        <f t="shared" si="4"/>
        <v>293</v>
      </c>
      <c r="F30" s="34">
        <f t="shared" si="4"/>
        <v>43</v>
      </c>
      <c r="G30" s="34">
        <f t="shared" si="4"/>
        <v>31</v>
      </c>
      <c r="H30" s="34">
        <f t="shared" si="4"/>
        <v>36</v>
      </c>
      <c r="I30" s="34">
        <f t="shared" si="4"/>
        <v>102</v>
      </c>
      <c r="J30" s="34">
        <f t="shared" si="4"/>
        <v>91</v>
      </c>
      <c r="K30" s="34">
        <f t="shared" si="4"/>
        <v>61</v>
      </c>
      <c r="L30" s="34">
        <f t="shared" si="4"/>
        <v>409</v>
      </c>
      <c r="M30" s="34">
        <f t="shared" si="4"/>
        <v>0</v>
      </c>
      <c r="N30" s="34">
        <f t="shared" si="4"/>
        <v>30</v>
      </c>
      <c r="O30" s="34">
        <f t="shared" si="4"/>
        <v>55</v>
      </c>
      <c r="P30" s="34">
        <f t="shared" si="4"/>
        <v>120</v>
      </c>
      <c r="Q30" s="34">
        <f t="shared" si="4"/>
        <v>19</v>
      </c>
    </row>
    <row r="31" spans="1:17" s="2" customFormat="1" x14ac:dyDescent="0.25">
      <c r="A31" s="55">
        <v>43171</v>
      </c>
      <c r="B31" s="53" t="s">
        <v>63</v>
      </c>
      <c r="C31" s="53">
        <v>-49</v>
      </c>
      <c r="D31" s="53">
        <v>-14</v>
      </c>
      <c r="E31" s="53"/>
      <c r="F31" s="53"/>
      <c r="G31" s="53">
        <v>-13</v>
      </c>
      <c r="H31" s="53"/>
      <c r="I31" s="53">
        <v>-22</v>
      </c>
      <c r="J31" s="53">
        <v>-21</v>
      </c>
      <c r="K31" s="53">
        <v>-17</v>
      </c>
      <c r="L31" s="53"/>
      <c r="M31" s="53"/>
      <c r="N31" s="53">
        <v>-30</v>
      </c>
      <c r="O31" s="53"/>
      <c r="P31" s="53">
        <v>-20</v>
      </c>
      <c r="Q31" s="53"/>
    </row>
    <row r="32" spans="1:17" s="2" customFormat="1" ht="17" thickBot="1" x14ac:dyDescent="0.3">
      <c r="A32" s="28">
        <v>43385</v>
      </c>
      <c r="B32" s="22" t="s">
        <v>63</v>
      </c>
      <c r="C32" s="22"/>
      <c r="D32" s="22"/>
      <c r="E32" s="22"/>
      <c r="F32" s="22"/>
      <c r="G32" s="22"/>
      <c r="H32" s="22">
        <v>-19</v>
      </c>
      <c r="I32" s="22"/>
      <c r="J32" s="22"/>
      <c r="K32" s="22"/>
      <c r="L32" s="22"/>
      <c r="M32" s="22"/>
      <c r="N32" s="22"/>
      <c r="O32" s="22">
        <v>-35</v>
      </c>
      <c r="P32" s="22">
        <v>-73</v>
      </c>
      <c r="Q32" s="22"/>
    </row>
    <row r="33" spans="1:17" s="197" customFormat="1" ht="17" thickBot="1" x14ac:dyDescent="0.3">
      <c r="A33" s="33" t="s">
        <v>1836</v>
      </c>
      <c r="B33" s="34"/>
      <c r="C33" s="34">
        <f>SUM(C30:C32)</f>
        <v>147</v>
      </c>
      <c r="D33" s="34">
        <f t="shared" ref="D33:O33" si="5">SUM(D30:D32)</f>
        <v>0</v>
      </c>
      <c r="E33" s="34">
        <f t="shared" si="5"/>
        <v>293</v>
      </c>
      <c r="F33" s="34">
        <f t="shared" si="5"/>
        <v>43</v>
      </c>
      <c r="G33" s="34">
        <f t="shared" si="5"/>
        <v>18</v>
      </c>
      <c r="H33" s="34">
        <f t="shared" si="5"/>
        <v>17</v>
      </c>
      <c r="I33" s="34">
        <f t="shared" si="5"/>
        <v>80</v>
      </c>
      <c r="J33" s="34">
        <f t="shared" si="5"/>
        <v>70</v>
      </c>
      <c r="K33" s="34">
        <f t="shared" si="5"/>
        <v>44</v>
      </c>
      <c r="L33" s="34">
        <f t="shared" si="5"/>
        <v>409</v>
      </c>
      <c r="M33" s="34">
        <f t="shared" si="5"/>
        <v>0</v>
      </c>
      <c r="N33" s="34">
        <f t="shared" si="5"/>
        <v>0</v>
      </c>
      <c r="O33" s="34">
        <f t="shared" si="5"/>
        <v>20</v>
      </c>
      <c r="P33" s="34">
        <f>SUM(P30:P32)</f>
        <v>27</v>
      </c>
      <c r="Q33" s="54">
        <f>SUM(Q30:Q32)</f>
        <v>19</v>
      </c>
    </row>
    <row r="34" spans="1:17" s="2" customFormat="1" x14ac:dyDescent="0.25">
      <c r="A34" s="600" t="s">
        <v>1757</v>
      </c>
      <c r="B34" s="13" t="s">
        <v>63</v>
      </c>
      <c r="C34" s="53"/>
      <c r="D34" s="53"/>
      <c r="E34" s="53">
        <v>-97</v>
      </c>
      <c r="F34" s="53"/>
      <c r="G34" s="53">
        <v>-10</v>
      </c>
      <c r="H34" s="53">
        <v>-10</v>
      </c>
      <c r="I34" s="53"/>
      <c r="J34" s="53"/>
      <c r="K34" s="53"/>
      <c r="L34" s="53"/>
      <c r="M34" s="53"/>
      <c r="N34" s="53"/>
      <c r="O34" s="53">
        <v>-20</v>
      </c>
      <c r="P34" s="53">
        <v>-36</v>
      </c>
      <c r="Q34" s="53">
        <v>-19</v>
      </c>
    </row>
    <row r="35" spans="1:17" s="2" customFormat="1" x14ac:dyDescent="0.25">
      <c r="A35" s="600" t="s">
        <v>1757</v>
      </c>
      <c r="B35" s="13" t="s">
        <v>63</v>
      </c>
      <c r="C35" s="53">
        <v>-26</v>
      </c>
      <c r="D35" s="53"/>
      <c r="E35" s="53"/>
      <c r="F35" s="53">
        <v>-11</v>
      </c>
      <c r="G35" s="53"/>
      <c r="H35" s="53"/>
      <c r="I35" s="53">
        <v>-20</v>
      </c>
      <c r="J35" s="53">
        <v>-10</v>
      </c>
      <c r="K35" s="53">
        <v>-3</v>
      </c>
      <c r="L35" s="53">
        <v>-139</v>
      </c>
      <c r="M35" s="53"/>
      <c r="N35" s="53"/>
      <c r="O35" s="53"/>
      <c r="P35" s="53"/>
      <c r="Q35" s="53"/>
    </row>
    <row r="36" spans="1:17" s="2" customFormat="1" x14ac:dyDescent="0.25">
      <c r="A36" s="601" t="s">
        <v>1888</v>
      </c>
      <c r="B36" s="53" t="s">
        <v>63</v>
      </c>
      <c r="C36" s="53">
        <v>-12</v>
      </c>
      <c r="D36" s="53"/>
      <c r="E36" s="53">
        <v>-28</v>
      </c>
      <c r="F36" s="53"/>
      <c r="G36" s="53">
        <v>-6</v>
      </c>
      <c r="H36" s="53"/>
      <c r="I36" s="53">
        <v>-13</v>
      </c>
      <c r="J36" s="53">
        <v>-14</v>
      </c>
      <c r="K36" s="53">
        <v>-21</v>
      </c>
      <c r="L36" s="53"/>
      <c r="M36" s="53"/>
      <c r="N36" s="53"/>
      <c r="O36" s="53"/>
      <c r="P36" s="53"/>
      <c r="Q36" s="53"/>
    </row>
    <row r="37" spans="1:17" s="2" customFormat="1" x14ac:dyDescent="0.25">
      <c r="A37" s="601" t="s">
        <v>1917</v>
      </c>
      <c r="B37" s="53" t="s">
        <v>63</v>
      </c>
      <c r="C37" s="53">
        <v>-58</v>
      </c>
      <c r="D37" s="53"/>
      <c r="E37" s="53">
        <v>-95</v>
      </c>
      <c r="F37" s="53">
        <v>-10</v>
      </c>
      <c r="G37" s="53"/>
      <c r="H37" s="53"/>
      <c r="I37" s="53">
        <v>-40</v>
      </c>
      <c r="J37" s="53">
        <v>-9</v>
      </c>
      <c r="K37" s="53">
        <v>-6</v>
      </c>
      <c r="L37" s="53"/>
      <c r="M37" s="53"/>
      <c r="N37" s="53"/>
      <c r="O37" s="53"/>
      <c r="P37" s="53">
        <v>-21</v>
      </c>
      <c r="Q37" s="53"/>
    </row>
    <row r="38" spans="1:17" s="2" customFormat="1" ht="17" thickBot="1" x14ac:dyDescent="0.3">
      <c r="A38" s="155" t="s">
        <v>1917</v>
      </c>
      <c r="B38" s="53" t="s">
        <v>63</v>
      </c>
      <c r="C38" s="53"/>
      <c r="D38" s="53"/>
      <c r="E38" s="53"/>
      <c r="F38" s="53"/>
      <c r="G38" s="53"/>
      <c r="H38" s="53">
        <v>-1</v>
      </c>
      <c r="I38" s="53"/>
      <c r="J38" s="53"/>
      <c r="K38" s="53"/>
      <c r="L38" s="53">
        <v>-167</v>
      </c>
      <c r="M38" s="53"/>
      <c r="N38" s="53"/>
      <c r="O38" s="53"/>
      <c r="P38" s="53"/>
      <c r="Q38" s="53"/>
    </row>
    <row r="39" spans="1:17" s="197" customFormat="1" ht="17" thickBot="1" x14ac:dyDescent="0.3">
      <c r="A39" s="33" t="s">
        <v>1837</v>
      </c>
      <c r="B39" s="54"/>
      <c r="C39" s="34">
        <f>SUM(C33:C38)</f>
        <v>51</v>
      </c>
      <c r="D39" s="34">
        <f t="shared" ref="D39:O39" si="6">SUM(D33:D38)</f>
        <v>0</v>
      </c>
      <c r="E39" s="34">
        <f t="shared" si="6"/>
        <v>73</v>
      </c>
      <c r="F39" s="34">
        <f t="shared" si="6"/>
        <v>22</v>
      </c>
      <c r="G39" s="34">
        <f t="shared" si="6"/>
        <v>2</v>
      </c>
      <c r="H39" s="34">
        <f t="shared" si="6"/>
        <v>6</v>
      </c>
      <c r="I39" s="34">
        <f t="shared" si="6"/>
        <v>7</v>
      </c>
      <c r="J39" s="34">
        <f t="shared" si="6"/>
        <v>37</v>
      </c>
      <c r="K39" s="34">
        <f t="shared" si="6"/>
        <v>14</v>
      </c>
      <c r="L39" s="34">
        <f t="shared" si="6"/>
        <v>103</v>
      </c>
      <c r="M39" s="34">
        <f t="shared" si="6"/>
        <v>0</v>
      </c>
      <c r="N39" s="34">
        <f t="shared" si="6"/>
        <v>0</v>
      </c>
      <c r="O39" s="34">
        <f t="shared" si="6"/>
        <v>0</v>
      </c>
      <c r="P39" s="56">
        <f>SUM(P33:P38)</f>
        <v>-30</v>
      </c>
      <c r="Q39" s="34">
        <f t="shared" ref="Q39" si="7">SUM(Q33:Q38)</f>
        <v>0</v>
      </c>
    </row>
    <row r="40" spans="1:17" ht="17" thickBot="1" x14ac:dyDescent="0.3">
      <c r="A40" s="211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</row>
    <row r="41" spans="1:17" s="8" customFormat="1" ht="17" thickBot="1" x14ac:dyDescent="0.3">
      <c r="A41" s="33" t="s">
        <v>1838</v>
      </c>
      <c r="B41" s="54"/>
      <c r="C41" s="34">
        <f>SUM(C39:C40)</f>
        <v>51</v>
      </c>
      <c r="D41" s="34">
        <f t="shared" ref="D41:Q43" si="8">SUM(D39:D40)</f>
        <v>0</v>
      </c>
      <c r="E41" s="34">
        <f t="shared" si="8"/>
        <v>73</v>
      </c>
      <c r="F41" s="34">
        <f t="shared" si="8"/>
        <v>22</v>
      </c>
      <c r="G41" s="34">
        <f t="shared" si="8"/>
        <v>2</v>
      </c>
      <c r="H41" s="34">
        <f t="shared" si="8"/>
        <v>6</v>
      </c>
      <c r="I41" s="34">
        <f t="shared" si="8"/>
        <v>7</v>
      </c>
      <c r="J41" s="34">
        <f t="shared" si="8"/>
        <v>37</v>
      </c>
      <c r="K41" s="34">
        <f t="shared" si="8"/>
        <v>14</v>
      </c>
      <c r="L41" s="34">
        <f t="shared" si="8"/>
        <v>103</v>
      </c>
      <c r="M41" s="34">
        <f t="shared" si="8"/>
        <v>0</v>
      </c>
      <c r="N41" s="34">
        <f t="shared" si="8"/>
        <v>0</v>
      </c>
      <c r="O41" s="34">
        <f t="shared" si="8"/>
        <v>0</v>
      </c>
      <c r="P41" s="56">
        <f t="shared" si="8"/>
        <v>-30</v>
      </c>
      <c r="Q41" s="34">
        <f t="shared" si="8"/>
        <v>0</v>
      </c>
    </row>
    <row r="42" spans="1:17" ht="17" thickBot="1" x14ac:dyDescent="0.3">
      <c r="A42" s="211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</row>
    <row r="43" spans="1:17" s="8" customFormat="1" ht="17" thickBot="1" x14ac:dyDescent="0.3">
      <c r="A43" s="33" t="s">
        <v>1839</v>
      </c>
      <c r="B43" s="54"/>
      <c r="C43" s="34">
        <f>SUM(C41:C42)</f>
        <v>51</v>
      </c>
      <c r="D43" s="34">
        <f t="shared" ref="D43:O43" si="9">SUM(D41:D42)</f>
        <v>0</v>
      </c>
      <c r="E43" s="34">
        <f t="shared" si="9"/>
        <v>73</v>
      </c>
      <c r="F43" s="34">
        <f t="shared" si="9"/>
        <v>22</v>
      </c>
      <c r="G43" s="34">
        <f t="shared" si="9"/>
        <v>2</v>
      </c>
      <c r="H43" s="34">
        <f t="shared" si="9"/>
        <v>6</v>
      </c>
      <c r="I43" s="34">
        <f t="shared" si="9"/>
        <v>7</v>
      </c>
      <c r="J43" s="34">
        <f t="shared" si="9"/>
        <v>37</v>
      </c>
      <c r="K43" s="34">
        <f t="shared" si="9"/>
        <v>14</v>
      </c>
      <c r="L43" s="34">
        <f t="shared" si="9"/>
        <v>103</v>
      </c>
      <c r="M43" s="34">
        <f t="shared" si="9"/>
        <v>0</v>
      </c>
      <c r="N43" s="34">
        <f t="shared" si="9"/>
        <v>0</v>
      </c>
      <c r="O43" s="34">
        <f t="shared" si="9"/>
        <v>0</v>
      </c>
      <c r="P43" s="56">
        <f>SUM(P41:P42)</f>
        <v>-30</v>
      </c>
      <c r="Q43" s="34">
        <f t="shared" si="8"/>
        <v>0</v>
      </c>
    </row>
    <row r="44" spans="1:17" ht="17" thickBot="1" x14ac:dyDescent="0.3">
      <c r="A44" s="141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</row>
    <row r="45" spans="1:17" s="8" customFormat="1" ht="17" thickBot="1" x14ac:dyDescent="0.3">
      <c r="A45" s="33" t="s">
        <v>1840</v>
      </c>
      <c r="B45" s="54"/>
      <c r="C45" s="34">
        <f>SUM(C43:C44)</f>
        <v>51</v>
      </c>
      <c r="D45" s="34">
        <f t="shared" ref="D45:O45" si="10">SUM(D43:D44)</f>
        <v>0</v>
      </c>
      <c r="E45" s="34">
        <f t="shared" si="10"/>
        <v>73</v>
      </c>
      <c r="F45" s="34">
        <f t="shared" si="10"/>
        <v>22</v>
      </c>
      <c r="G45" s="34">
        <f t="shared" si="10"/>
        <v>2</v>
      </c>
      <c r="H45" s="34">
        <f t="shared" si="10"/>
        <v>6</v>
      </c>
      <c r="I45" s="34">
        <f t="shared" si="10"/>
        <v>7</v>
      </c>
      <c r="J45" s="34">
        <f t="shared" si="10"/>
        <v>37</v>
      </c>
      <c r="K45" s="34">
        <f t="shared" si="10"/>
        <v>14</v>
      </c>
      <c r="L45" s="34">
        <f t="shared" si="10"/>
        <v>103</v>
      </c>
      <c r="M45" s="34">
        <f t="shared" si="10"/>
        <v>0</v>
      </c>
      <c r="N45" s="34">
        <f t="shared" si="10"/>
        <v>0</v>
      </c>
      <c r="O45" s="34">
        <f t="shared" si="10"/>
        <v>0</v>
      </c>
      <c r="P45" s="56">
        <f>SUM(P43:P44)</f>
        <v>-30</v>
      </c>
      <c r="Q45" s="34">
        <f>SUM(Q43:Q44)</f>
        <v>0</v>
      </c>
    </row>
    <row r="46" spans="1:17" ht="17" thickBot="1" x14ac:dyDescent="0.3">
      <c r="A46" s="99">
        <v>43743</v>
      </c>
      <c r="B46" s="57" t="s">
        <v>1918</v>
      </c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>
        <v>30</v>
      </c>
      <c r="Q46" s="57"/>
    </row>
    <row r="47" spans="1:17" s="8" customFormat="1" ht="17" thickBot="1" x14ac:dyDescent="0.3">
      <c r="A47" s="33" t="s">
        <v>1841</v>
      </c>
      <c r="B47" s="54"/>
      <c r="C47" s="34">
        <f>SUM(C45:C46)</f>
        <v>51</v>
      </c>
      <c r="D47" s="34">
        <f t="shared" ref="D47:Q47" si="11">SUM(D45:D46)</f>
        <v>0</v>
      </c>
      <c r="E47" s="34">
        <f t="shared" si="11"/>
        <v>73</v>
      </c>
      <c r="F47" s="34">
        <f t="shared" si="11"/>
        <v>22</v>
      </c>
      <c r="G47" s="34">
        <f t="shared" si="11"/>
        <v>2</v>
      </c>
      <c r="H47" s="34">
        <f t="shared" si="11"/>
        <v>6</v>
      </c>
      <c r="I47" s="34">
        <f t="shared" si="11"/>
        <v>7</v>
      </c>
      <c r="J47" s="34">
        <f t="shared" si="11"/>
        <v>37</v>
      </c>
      <c r="K47" s="34">
        <f t="shared" si="11"/>
        <v>14</v>
      </c>
      <c r="L47" s="34">
        <f t="shared" si="11"/>
        <v>103</v>
      </c>
      <c r="M47" s="34">
        <f t="shared" si="11"/>
        <v>0</v>
      </c>
      <c r="N47" s="34">
        <f t="shared" si="11"/>
        <v>0</v>
      </c>
      <c r="O47" s="34">
        <f t="shared" si="11"/>
        <v>0</v>
      </c>
      <c r="P47" s="34">
        <f t="shared" si="11"/>
        <v>0</v>
      </c>
      <c r="Q47" s="34">
        <f t="shared" si="11"/>
        <v>0</v>
      </c>
    </row>
    <row r="48" spans="1:17" ht="17" thickBot="1" x14ac:dyDescent="0.3">
      <c r="A48" s="141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</row>
    <row r="49" spans="1:17" s="8" customFormat="1" ht="17" thickBot="1" x14ac:dyDescent="0.3">
      <c r="A49" s="33" t="s">
        <v>1842</v>
      </c>
      <c r="B49" s="54"/>
      <c r="C49" s="34">
        <f>SUM(C47:C48)</f>
        <v>51</v>
      </c>
      <c r="D49" s="34">
        <f t="shared" ref="D49:Q49" si="12">SUM(D47:D48)</f>
        <v>0</v>
      </c>
      <c r="E49" s="34">
        <f t="shared" si="12"/>
        <v>73</v>
      </c>
      <c r="F49" s="34">
        <f t="shared" si="12"/>
        <v>22</v>
      </c>
      <c r="G49" s="34">
        <f t="shared" si="12"/>
        <v>2</v>
      </c>
      <c r="H49" s="34">
        <f t="shared" si="12"/>
        <v>6</v>
      </c>
      <c r="I49" s="34">
        <f t="shared" si="12"/>
        <v>7</v>
      </c>
      <c r="J49" s="34">
        <f t="shared" si="12"/>
        <v>37</v>
      </c>
      <c r="K49" s="34">
        <f t="shared" si="12"/>
        <v>14</v>
      </c>
      <c r="L49" s="34">
        <f t="shared" si="12"/>
        <v>103</v>
      </c>
      <c r="M49" s="34">
        <f t="shared" si="12"/>
        <v>0</v>
      </c>
      <c r="N49" s="34">
        <f t="shared" si="12"/>
        <v>0</v>
      </c>
      <c r="O49" s="34">
        <f t="shared" si="12"/>
        <v>0</v>
      </c>
      <c r="P49" s="34">
        <f t="shared" si="12"/>
        <v>0</v>
      </c>
      <c r="Q49" s="34">
        <f t="shared" si="12"/>
        <v>0</v>
      </c>
    </row>
    <row r="50" spans="1:17" ht="17" thickBot="1" x14ac:dyDescent="0.3">
      <c r="A50" s="141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</row>
    <row r="51" spans="1:17" s="8" customFormat="1" ht="17" thickBot="1" x14ac:dyDescent="0.3">
      <c r="A51" s="33" t="s">
        <v>1843</v>
      </c>
      <c r="B51" s="54"/>
      <c r="C51" s="34">
        <f>SUM(C49:C50)</f>
        <v>51</v>
      </c>
      <c r="D51" s="34">
        <f t="shared" ref="D51:Q51" si="13">SUM(D49:D50)</f>
        <v>0</v>
      </c>
      <c r="E51" s="34">
        <f t="shared" si="13"/>
        <v>73</v>
      </c>
      <c r="F51" s="34">
        <f t="shared" si="13"/>
        <v>22</v>
      </c>
      <c r="G51" s="34">
        <f t="shared" si="13"/>
        <v>2</v>
      </c>
      <c r="H51" s="34">
        <f t="shared" si="13"/>
        <v>6</v>
      </c>
      <c r="I51" s="34">
        <f t="shared" si="13"/>
        <v>7</v>
      </c>
      <c r="J51" s="34">
        <f t="shared" si="13"/>
        <v>37</v>
      </c>
      <c r="K51" s="34">
        <f t="shared" si="13"/>
        <v>14</v>
      </c>
      <c r="L51" s="34">
        <f t="shared" si="13"/>
        <v>103</v>
      </c>
      <c r="M51" s="34">
        <f t="shared" si="13"/>
        <v>0</v>
      </c>
      <c r="N51" s="34">
        <f t="shared" si="13"/>
        <v>0</v>
      </c>
      <c r="O51" s="34">
        <f t="shared" si="13"/>
        <v>0</v>
      </c>
      <c r="P51" s="34">
        <f t="shared" si="13"/>
        <v>0</v>
      </c>
      <c r="Q51" s="34">
        <f t="shared" si="13"/>
        <v>0</v>
      </c>
    </row>
    <row r="52" spans="1:17" ht="17" thickBot="1" x14ac:dyDescent="0.3">
      <c r="A52" s="141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</row>
    <row r="53" spans="1:17" s="8" customFormat="1" ht="17" thickBot="1" x14ac:dyDescent="0.3">
      <c r="A53" s="33" t="s">
        <v>1844</v>
      </c>
      <c r="B53" s="54"/>
      <c r="C53" s="34">
        <f>SUM(C51:C52)</f>
        <v>51</v>
      </c>
      <c r="D53" s="34">
        <f t="shared" ref="D53:Q53" si="14">SUM(D51:D52)</f>
        <v>0</v>
      </c>
      <c r="E53" s="34">
        <f t="shared" si="14"/>
        <v>73</v>
      </c>
      <c r="F53" s="34">
        <f t="shared" si="14"/>
        <v>22</v>
      </c>
      <c r="G53" s="34">
        <f t="shared" si="14"/>
        <v>2</v>
      </c>
      <c r="H53" s="34">
        <f t="shared" si="14"/>
        <v>6</v>
      </c>
      <c r="I53" s="34">
        <f t="shared" si="14"/>
        <v>7</v>
      </c>
      <c r="J53" s="34">
        <f t="shared" si="14"/>
        <v>37</v>
      </c>
      <c r="K53" s="34">
        <f t="shared" si="14"/>
        <v>14</v>
      </c>
      <c r="L53" s="34">
        <f t="shared" si="14"/>
        <v>103</v>
      </c>
      <c r="M53" s="34">
        <f t="shared" si="14"/>
        <v>0</v>
      </c>
      <c r="N53" s="34">
        <f t="shared" si="14"/>
        <v>0</v>
      </c>
      <c r="O53" s="34">
        <f t="shared" si="14"/>
        <v>0</v>
      </c>
      <c r="P53" s="34">
        <f t="shared" si="14"/>
        <v>0</v>
      </c>
      <c r="Q53" s="34">
        <f t="shared" si="14"/>
        <v>0</v>
      </c>
    </row>
    <row r="54" spans="1:17" s="2" customFormat="1" ht="17" thickBot="1" x14ac:dyDescent="0.3">
      <c r="A54" s="12">
        <v>43808</v>
      </c>
      <c r="B54" s="13" t="s">
        <v>63</v>
      </c>
      <c r="C54" s="13"/>
      <c r="D54" s="13"/>
      <c r="E54" s="13">
        <v>-20</v>
      </c>
      <c r="F54" s="13"/>
      <c r="G54" s="13">
        <v>-2</v>
      </c>
      <c r="H54" s="13"/>
      <c r="I54" s="13">
        <v>-7</v>
      </c>
      <c r="J54" s="13">
        <v>-36</v>
      </c>
      <c r="K54" s="13"/>
      <c r="L54" s="13"/>
      <c r="M54" s="13"/>
      <c r="N54" s="13"/>
      <c r="O54" s="13"/>
      <c r="P54" s="13"/>
      <c r="Q54" s="13"/>
    </row>
    <row r="55" spans="1:17" s="8" customFormat="1" ht="17" thickBot="1" x14ac:dyDescent="0.3">
      <c r="A55" s="33" t="s">
        <v>1845</v>
      </c>
      <c r="B55" s="54"/>
      <c r="C55" s="34">
        <f>SUM(C53:C54)</f>
        <v>51</v>
      </c>
      <c r="D55" s="34">
        <f t="shared" ref="D55:Q55" si="15">SUM(D53:D54)</f>
        <v>0</v>
      </c>
      <c r="E55" s="34">
        <f t="shared" si="15"/>
        <v>53</v>
      </c>
      <c r="F55" s="34">
        <f t="shared" si="15"/>
        <v>22</v>
      </c>
      <c r="G55" s="34">
        <f t="shared" si="15"/>
        <v>0</v>
      </c>
      <c r="H55" s="34">
        <f t="shared" si="15"/>
        <v>6</v>
      </c>
      <c r="I55" s="34">
        <f t="shared" si="15"/>
        <v>0</v>
      </c>
      <c r="J55" s="34">
        <f t="shared" si="15"/>
        <v>1</v>
      </c>
      <c r="K55" s="34">
        <f t="shared" si="15"/>
        <v>14</v>
      </c>
      <c r="L55" s="34">
        <f t="shared" si="15"/>
        <v>103</v>
      </c>
      <c r="M55" s="34">
        <f t="shared" si="15"/>
        <v>0</v>
      </c>
      <c r="N55" s="34">
        <f t="shared" si="15"/>
        <v>0</v>
      </c>
      <c r="O55" s="34">
        <f t="shared" si="15"/>
        <v>0</v>
      </c>
      <c r="P55" s="34">
        <f t="shared" si="15"/>
        <v>0</v>
      </c>
      <c r="Q55" s="34">
        <f t="shared" si="15"/>
        <v>0</v>
      </c>
    </row>
    <row r="56" spans="1:17" ht="17" thickBot="1" x14ac:dyDescent="0.3">
      <c r="A56" s="141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</row>
    <row r="57" spans="1:17" s="8" customFormat="1" ht="17" thickBot="1" x14ac:dyDescent="0.3">
      <c r="A57" s="33" t="s">
        <v>1889</v>
      </c>
      <c r="B57" s="54"/>
      <c r="C57" s="34">
        <f>SUM(C55:C56)</f>
        <v>51</v>
      </c>
      <c r="D57" s="34">
        <f t="shared" ref="D57:Q57" si="16">SUM(D55:D56)</f>
        <v>0</v>
      </c>
      <c r="E57" s="34">
        <f t="shared" si="16"/>
        <v>53</v>
      </c>
      <c r="F57" s="34">
        <f t="shared" si="16"/>
        <v>22</v>
      </c>
      <c r="G57" s="34">
        <f t="shared" si="16"/>
        <v>0</v>
      </c>
      <c r="H57" s="34">
        <f t="shared" si="16"/>
        <v>6</v>
      </c>
      <c r="I57" s="34">
        <f t="shared" si="16"/>
        <v>0</v>
      </c>
      <c r="J57" s="34">
        <f t="shared" si="16"/>
        <v>1</v>
      </c>
      <c r="K57" s="34">
        <f t="shared" si="16"/>
        <v>14</v>
      </c>
      <c r="L57" s="34">
        <f t="shared" si="16"/>
        <v>103</v>
      </c>
      <c r="M57" s="34">
        <f t="shared" si="16"/>
        <v>0</v>
      </c>
      <c r="N57" s="34">
        <f t="shared" si="16"/>
        <v>0</v>
      </c>
      <c r="O57" s="34">
        <f t="shared" si="16"/>
        <v>0</v>
      </c>
      <c r="P57" s="34">
        <f t="shared" si="16"/>
        <v>0</v>
      </c>
      <c r="Q57" s="34">
        <f t="shared" si="16"/>
        <v>0</v>
      </c>
    </row>
    <row r="58" spans="1:17" ht="17" thickBot="1" x14ac:dyDescent="0.3">
      <c r="A58" s="141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</row>
    <row r="59" spans="1:17" s="8" customFormat="1" ht="17" thickBot="1" x14ac:dyDescent="0.3">
      <c r="A59" s="33" t="s">
        <v>1847</v>
      </c>
      <c r="B59" s="54"/>
      <c r="C59" s="34">
        <f>SUM(C57:C58)</f>
        <v>51</v>
      </c>
      <c r="D59" s="34">
        <f t="shared" ref="D59:Q59" si="17">SUM(D57:D58)</f>
        <v>0</v>
      </c>
      <c r="E59" s="34">
        <f t="shared" si="17"/>
        <v>53</v>
      </c>
      <c r="F59" s="34">
        <f t="shared" si="17"/>
        <v>22</v>
      </c>
      <c r="G59" s="34">
        <f t="shared" si="17"/>
        <v>0</v>
      </c>
      <c r="H59" s="34">
        <f t="shared" si="17"/>
        <v>6</v>
      </c>
      <c r="I59" s="34">
        <f t="shared" si="17"/>
        <v>0</v>
      </c>
      <c r="J59" s="34">
        <f t="shared" si="17"/>
        <v>1</v>
      </c>
      <c r="K59" s="34">
        <f t="shared" si="17"/>
        <v>14</v>
      </c>
      <c r="L59" s="34">
        <f t="shared" si="17"/>
        <v>103</v>
      </c>
      <c r="M59" s="34">
        <f t="shared" si="17"/>
        <v>0</v>
      </c>
      <c r="N59" s="34">
        <f t="shared" si="17"/>
        <v>0</v>
      </c>
      <c r="O59" s="34">
        <f t="shared" si="17"/>
        <v>0</v>
      </c>
      <c r="P59" s="34">
        <f t="shared" si="17"/>
        <v>0</v>
      </c>
      <c r="Q59" s="34">
        <f t="shared" si="17"/>
        <v>0</v>
      </c>
    </row>
    <row r="60" spans="1:17" ht="17" thickBot="1" x14ac:dyDescent="0.3">
      <c r="A60" s="141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</row>
    <row r="61" spans="1:17" s="8" customFormat="1" ht="17" thickBot="1" x14ac:dyDescent="0.3">
      <c r="A61" s="33" t="s">
        <v>1848</v>
      </c>
      <c r="B61" s="54"/>
      <c r="C61" s="34">
        <f>SUM(C59:C60)</f>
        <v>51</v>
      </c>
      <c r="D61" s="34">
        <f t="shared" ref="D61:Q61" si="18">SUM(D59:D60)</f>
        <v>0</v>
      </c>
      <c r="E61" s="34">
        <f t="shared" si="18"/>
        <v>53</v>
      </c>
      <c r="F61" s="34">
        <f t="shared" si="18"/>
        <v>22</v>
      </c>
      <c r="G61" s="34">
        <f t="shared" si="18"/>
        <v>0</v>
      </c>
      <c r="H61" s="34">
        <f t="shared" si="18"/>
        <v>6</v>
      </c>
      <c r="I61" s="34">
        <f t="shared" si="18"/>
        <v>0</v>
      </c>
      <c r="J61" s="34">
        <f t="shared" si="18"/>
        <v>1</v>
      </c>
      <c r="K61" s="34">
        <f t="shared" si="18"/>
        <v>14</v>
      </c>
      <c r="L61" s="34">
        <f t="shared" si="18"/>
        <v>103</v>
      </c>
      <c r="M61" s="34">
        <f t="shared" si="18"/>
        <v>0</v>
      </c>
      <c r="N61" s="34">
        <f t="shared" si="18"/>
        <v>0</v>
      </c>
      <c r="O61" s="34">
        <f t="shared" si="18"/>
        <v>0</v>
      </c>
      <c r="P61" s="34">
        <f t="shared" si="18"/>
        <v>0</v>
      </c>
      <c r="Q61" s="34">
        <f t="shared" si="18"/>
        <v>0</v>
      </c>
    </row>
    <row r="62" spans="1:17" ht="17" thickBot="1" x14ac:dyDescent="0.3">
      <c r="A62" s="141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</row>
    <row r="63" spans="1:17" s="8" customFormat="1" ht="17" thickBot="1" x14ac:dyDescent="0.3">
      <c r="A63" s="33" t="s">
        <v>1849</v>
      </c>
      <c r="B63" s="54"/>
      <c r="C63" s="34">
        <f>SUM(C61:C62)</f>
        <v>51</v>
      </c>
      <c r="D63" s="34">
        <f t="shared" ref="D63:Q69" si="19">SUM(D61:D62)</f>
        <v>0</v>
      </c>
      <c r="E63" s="34">
        <f t="shared" si="19"/>
        <v>53</v>
      </c>
      <c r="F63" s="34">
        <f t="shared" si="19"/>
        <v>22</v>
      </c>
      <c r="G63" s="34">
        <f t="shared" si="19"/>
        <v>0</v>
      </c>
      <c r="H63" s="34">
        <f t="shared" si="19"/>
        <v>6</v>
      </c>
      <c r="I63" s="34">
        <f t="shared" si="19"/>
        <v>0</v>
      </c>
      <c r="J63" s="34">
        <f t="shared" si="19"/>
        <v>1</v>
      </c>
      <c r="K63" s="34">
        <f t="shared" si="19"/>
        <v>14</v>
      </c>
      <c r="L63" s="34">
        <f t="shared" si="19"/>
        <v>103</v>
      </c>
      <c r="M63" s="34">
        <f t="shared" si="19"/>
        <v>0</v>
      </c>
      <c r="N63" s="34">
        <f t="shared" si="19"/>
        <v>0</v>
      </c>
      <c r="O63" s="34">
        <f t="shared" si="19"/>
        <v>0</v>
      </c>
      <c r="P63" s="34">
        <f t="shared" si="19"/>
        <v>0</v>
      </c>
      <c r="Q63" s="34">
        <f t="shared" si="19"/>
        <v>0</v>
      </c>
    </row>
    <row r="64" spans="1:17" ht="17" thickBot="1" x14ac:dyDescent="0.3">
      <c r="A64" s="141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</row>
    <row r="65" spans="1:17" s="8" customFormat="1" ht="17" thickBot="1" x14ac:dyDescent="0.3">
      <c r="A65" s="33" t="s">
        <v>1850</v>
      </c>
      <c r="B65" s="54"/>
      <c r="C65" s="34">
        <f t="shared" ref="C65:N69" si="20">SUM(C63:C64)</f>
        <v>51</v>
      </c>
      <c r="D65" s="34">
        <f t="shared" si="20"/>
        <v>0</v>
      </c>
      <c r="E65" s="34">
        <f t="shared" si="20"/>
        <v>53</v>
      </c>
      <c r="F65" s="34">
        <f t="shared" si="20"/>
        <v>22</v>
      </c>
      <c r="G65" s="34">
        <f t="shared" si="20"/>
        <v>0</v>
      </c>
      <c r="H65" s="34">
        <f t="shared" si="20"/>
        <v>6</v>
      </c>
      <c r="I65" s="34">
        <f t="shared" si="20"/>
        <v>0</v>
      </c>
      <c r="J65" s="34">
        <f t="shared" si="20"/>
        <v>1</v>
      </c>
      <c r="K65" s="34">
        <f t="shared" si="20"/>
        <v>14</v>
      </c>
      <c r="L65" s="34">
        <f t="shared" si="20"/>
        <v>103</v>
      </c>
      <c r="M65" s="34">
        <f t="shared" si="20"/>
        <v>0</v>
      </c>
      <c r="N65" s="34">
        <f t="shared" si="20"/>
        <v>0</v>
      </c>
      <c r="O65" s="34">
        <f t="shared" si="19"/>
        <v>0</v>
      </c>
      <c r="P65" s="34">
        <f>SUM(P63:P64)</f>
        <v>0</v>
      </c>
      <c r="Q65" s="34">
        <f t="shared" si="19"/>
        <v>0</v>
      </c>
    </row>
    <row r="66" spans="1:17" ht="17" thickBot="1" x14ac:dyDescent="0.3">
      <c r="A66" s="141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</row>
    <row r="67" spans="1:17" s="8" customFormat="1" ht="17" thickBot="1" x14ac:dyDescent="0.3">
      <c r="A67" s="33" t="s">
        <v>1639</v>
      </c>
      <c r="B67" s="54"/>
      <c r="C67" s="34">
        <f>SUM(C65:C66)</f>
        <v>51</v>
      </c>
      <c r="D67" s="34">
        <f>SUM(D65:D66)</f>
        <v>0</v>
      </c>
      <c r="E67" s="34">
        <f>SUM(E65:E66)</f>
        <v>53</v>
      </c>
      <c r="F67" s="34">
        <f t="shared" si="20"/>
        <v>22</v>
      </c>
      <c r="G67" s="34">
        <f t="shared" si="20"/>
        <v>0</v>
      </c>
      <c r="H67" s="34">
        <f t="shared" si="20"/>
        <v>6</v>
      </c>
      <c r="I67" s="34">
        <f t="shared" si="20"/>
        <v>0</v>
      </c>
      <c r="J67" s="34">
        <f t="shared" si="20"/>
        <v>1</v>
      </c>
      <c r="K67" s="34">
        <f t="shared" si="20"/>
        <v>14</v>
      </c>
      <c r="L67" s="34">
        <f t="shared" si="20"/>
        <v>103</v>
      </c>
      <c r="M67" s="34">
        <f t="shared" si="20"/>
        <v>0</v>
      </c>
      <c r="N67" s="34">
        <f t="shared" si="20"/>
        <v>0</v>
      </c>
      <c r="O67" s="34">
        <f t="shared" si="19"/>
        <v>0</v>
      </c>
      <c r="P67" s="34">
        <f>SUM(P65:P66)</f>
        <v>0</v>
      </c>
      <c r="Q67" s="34">
        <f t="shared" si="19"/>
        <v>0</v>
      </c>
    </row>
    <row r="68" spans="1:17" ht="17" thickBot="1" x14ac:dyDescent="0.3">
      <c r="A68" s="141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</row>
    <row r="69" spans="1:17" s="8" customFormat="1" ht="17" thickBot="1" x14ac:dyDescent="0.3">
      <c r="A69" s="33" t="s">
        <v>1642</v>
      </c>
      <c r="B69" s="54"/>
      <c r="C69" s="34">
        <f>SUM(C67:C68)</f>
        <v>51</v>
      </c>
      <c r="D69" s="34">
        <f>SUM(D67:D68)</f>
        <v>0</v>
      </c>
      <c r="E69" s="34">
        <f>SUM(E67:E68)</f>
        <v>53</v>
      </c>
      <c r="F69" s="34">
        <f t="shared" si="20"/>
        <v>22</v>
      </c>
      <c r="G69" s="34">
        <f t="shared" si="20"/>
        <v>0</v>
      </c>
      <c r="H69" s="34">
        <f t="shared" si="20"/>
        <v>6</v>
      </c>
      <c r="I69" s="34">
        <f t="shared" si="20"/>
        <v>0</v>
      </c>
      <c r="J69" s="34">
        <f t="shared" si="20"/>
        <v>1</v>
      </c>
      <c r="K69" s="34">
        <f t="shared" si="20"/>
        <v>14</v>
      </c>
      <c r="L69" s="34">
        <f t="shared" si="20"/>
        <v>103</v>
      </c>
      <c r="M69" s="34">
        <f t="shared" si="20"/>
        <v>0</v>
      </c>
      <c r="N69" s="34">
        <f t="shared" si="20"/>
        <v>0</v>
      </c>
      <c r="O69" s="34">
        <f t="shared" si="19"/>
        <v>0</v>
      </c>
      <c r="P69" s="34">
        <f>SUM(P67:P68)</f>
        <v>0</v>
      </c>
      <c r="Q69" s="34">
        <f t="shared" si="19"/>
        <v>0</v>
      </c>
    </row>
    <row r="70" spans="1:17" ht="17" thickBot="1" x14ac:dyDescent="0.3">
      <c r="A70" s="141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</row>
    <row r="71" spans="1:17" s="8" customFormat="1" ht="17" thickBot="1" x14ac:dyDescent="0.3">
      <c r="A71" s="33" t="s">
        <v>1645</v>
      </c>
      <c r="B71" s="54"/>
      <c r="C71" s="34">
        <f t="shared" ref="C71:Q71" si="21">SUM(C69:C70)</f>
        <v>51</v>
      </c>
      <c r="D71" s="34">
        <f t="shared" si="21"/>
        <v>0</v>
      </c>
      <c r="E71" s="34">
        <f t="shared" si="21"/>
        <v>53</v>
      </c>
      <c r="F71" s="34">
        <f t="shared" si="21"/>
        <v>22</v>
      </c>
      <c r="G71" s="34">
        <f t="shared" si="21"/>
        <v>0</v>
      </c>
      <c r="H71" s="34">
        <f t="shared" si="21"/>
        <v>6</v>
      </c>
      <c r="I71" s="34">
        <f t="shared" si="21"/>
        <v>0</v>
      </c>
      <c r="J71" s="34">
        <f t="shared" si="21"/>
        <v>1</v>
      </c>
      <c r="K71" s="34">
        <f t="shared" si="21"/>
        <v>14</v>
      </c>
      <c r="L71" s="34">
        <f t="shared" si="21"/>
        <v>103</v>
      </c>
      <c r="M71" s="34">
        <f t="shared" si="21"/>
        <v>0</v>
      </c>
      <c r="N71" s="34">
        <f t="shared" si="21"/>
        <v>0</v>
      </c>
      <c r="O71" s="34">
        <f t="shared" si="21"/>
        <v>0</v>
      </c>
      <c r="P71" s="34">
        <f t="shared" si="21"/>
        <v>0</v>
      </c>
      <c r="Q71" s="34">
        <f t="shared" si="21"/>
        <v>0</v>
      </c>
    </row>
    <row r="72" spans="1:17" ht="17" thickBot="1" x14ac:dyDescent="0.3">
      <c r="A72" s="141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</row>
    <row r="73" spans="1:17" s="8" customFormat="1" ht="17" thickBot="1" x14ac:dyDescent="0.3">
      <c r="A73" s="33" t="s">
        <v>138</v>
      </c>
      <c r="B73" s="54"/>
      <c r="C73" s="34">
        <f>SUM(C71:C72)</f>
        <v>51</v>
      </c>
      <c r="D73" s="34">
        <f t="shared" ref="D73:P73" si="22">SUM(D71:D72)</f>
        <v>0</v>
      </c>
      <c r="E73" s="34">
        <f t="shared" si="22"/>
        <v>53</v>
      </c>
      <c r="F73" s="34">
        <f t="shared" si="22"/>
        <v>22</v>
      </c>
      <c r="G73" s="34">
        <f t="shared" si="22"/>
        <v>0</v>
      </c>
      <c r="H73" s="34">
        <f t="shared" si="22"/>
        <v>6</v>
      </c>
      <c r="I73" s="34">
        <f t="shared" si="22"/>
        <v>0</v>
      </c>
      <c r="J73" s="34">
        <f t="shared" si="22"/>
        <v>1</v>
      </c>
      <c r="K73" s="34">
        <f t="shared" si="22"/>
        <v>14</v>
      </c>
      <c r="L73" s="34">
        <f t="shared" si="22"/>
        <v>103</v>
      </c>
      <c r="M73" s="34">
        <f t="shared" si="22"/>
        <v>0</v>
      </c>
      <c r="N73" s="34">
        <f t="shared" si="22"/>
        <v>0</v>
      </c>
      <c r="O73" s="34">
        <f t="shared" si="22"/>
        <v>0</v>
      </c>
      <c r="P73" s="34">
        <f t="shared" si="22"/>
        <v>0</v>
      </c>
      <c r="Q73" s="34">
        <f>SUM(Q71:Q72)</f>
        <v>0</v>
      </c>
    </row>
    <row r="74" spans="1:17" ht="17" thickBot="1" x14ac:dyDescent="0.3">
      <c r="A74" s="141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</row>
    <row r="75" spans="1:17" s="8" customFormat="1" ht="17" thickBot="1" x14ac:dyDescent="0.3">
      <c r="A75" s="33" t="s">
        <v>142</v>
      </c>
      <c r="B75" s="54"/>
      <c r="C75" s="34">
        <f>SUM(C73:C74)</f>
        <v>51</v>
      </c>
      <c r="D75" s="34">
        <f t="shared" ref="D75:Q75" si="23">SUM(D73:D74)</f>
        <v>0</v>
      </c>
      <c r="E75" s="34">
        <f t="shared" si="23"/>
        <v>53</v>
      </c>
      <c r="F75" s="34">
        <f t="shared" si="23"/>
        <v>22</v>
      </c>
      <c r="G75" s="34">
        <f t="shared" si="23"/>
        <v>0</v>
      </c>
      <c r="H75" s="34">
        <f t="shared" si="23"/>
        <v>6</v>
      </c>
      <c r="I75" s="34">
        <f t="shared" si="23"/>
        <v>0</v>
      </c>
      <c r="J75" s="34">
        <f t="shared" si="23"/>
        <v>1</v>
      </c>
      <c r="K75" s="34">
        <f t="shared" si="23"/>
        <v>14</v>
      </c>
      <c r="L75" s="34">
        <f t="shared" si="23"/>
        <v>103</v>
      </c>
      <c r="M75" s="34">
        <f t="shared" si="23"/>
        <v>0</v>
      </c>
      <c r="N75" s="34">
        <f t="shared" si="23"/>
        <v>0</v>
      </c>
      <c r="O75" s="34">
        <f t="shared" si="23"/>
        <v>0</v>
      </c>
      <c r="P75" s="34">
        <f t="shared" si="23"/>
        <v>0</v>
      </c>
      <c r="Q75" s="34">
        <f t="shared" si="23"/>
        <v>0</v>
      </c>
    </row>
    <row r="76" spans="1:17" ht="17" thickBot="1" x14ac:dyDescent="0.3">
      <c r="A76" s="141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</row>
    <row r="77" spans="1:17" s="8" customFormat="1" ht="17" thickBot="1" x14ac:dyDescent="0.3">
      <c r="A77" s="33" t="s">
        <v>147</v>
      </c>
      <c r="B77" s="54"/>
      <c r="C77" s="34">
        <f>SUM(C75:C76)</f>
        <v>51</v>
      </c>
      <c r="D77" s="34">
        <f t="shared" ref="D77:Q79" si="24">SUM(D75:D76)</f>
        <v>0</v>
      </c>
      <c r="E77" s="34">
        <f t="shared" si="24"/>
        <v>53</v>
      </c>
      <c r="F77" s="34">
        <f t="shared" si="24"/>
        <v>22</v>
      </c>
      <c r="G77" s="34">
        <f t="shared" si="24"/>
        <v>0</v>
      </c>
      <c r="H77" s="34">
        <f t="shared" si="24"/>
        <v>6</v>
      </c>
      <c r="I77" s="34">
        <f t="shared" si="24"/>
        <v>0</v>
      </c>
      <c r="J77" s="34">
        <f t="shared" si="24"/>
        <v>1</v>
      </c>
      <c r="K77" s="34">
        <f t="shared" si="24"/>
        <v>14</v>
      </c>
      <c r="L77" s="34">
        <f t="shared" si="24"/>
        <v>103</v>
      </c>
      <c r="M77" s="34">
        <f t="shared" si="24"/>
        <v>0</v>
      </c>
      <c r="N77" s="34">
        <f t="shared" si="24"/>
        <v>0</v>
      </c>
      <c r="O77" s="34">
        <f t="shared" si="24"/>
        <v>0</v>
      </c>
      <c r="P77" s="34">
        <f t="shared" si="24"/>
        <v>0</v>
      </c>
      <c r="Q77" s="34">
        <f t="shared" si="24"/>
        <v>0</v>
      </c>
    </row>
    <row r="78" spans="1:17" ht="17" thickBot="1" x14ac:dyDescent="0.3">
      <c r="A78" s="141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</row>
    <row r="79" spans="1:17" s="8" customFormat="1" ht="17" thickBot="1" x14ac:dyDescent="0.3">
      <c r="A79" s="33" t="s">
        <v>148</v>
      </c>
      <c r="B79" s="54"/>
      <c r="C79" s="34">
        <f>SUM(C77:C78)</f>
        <v>51</v>
      </c>
      <c r="D79" s="34">
        <f>SUM(D77:D78)</f>
        <v>0</v>
      </c>
      <c r="E79" s="34">
        <f t="shared" si="24"/>
        <v>53</v>
      </c>
      <c r="F79" s="34">
        <f t="shared" si="24"/>
        <v>22</v>
      </c>
      <c r="G79" s="34">
        <f t="shared" si="24"/>
        <v>0</v>
      </c>
      <c r="H79" s="34">
        <f t="shared" si="24"/>
        <v>6</v>
      </c>
      <c r="I79" s="34">
        <f t="shared" si="24"/>
        <v>0</v>
      </c>
      <c r="J79" s="34">
        <f t="shared" si="24"/>
        <v>1</v>
      </c>
      <c r="K79" s="34">
        <f t="shared" si="24"/>
        <v>14</v>
      </c>
      <c r="L79" s="34">
        <f t="shared" si="24"/>
        <v>103</v>
      </c>
      <c r="M79" s="34">
        <f t="shared" si="24"/>
        <v>0</v>
      </c>
      <c r="N79" s="34">
        <f t="shared" si="24"/>
        <v>0</v>
      </c>
      <c r="O79" s="34">
        <f t="shared" si="24"/>
        <v>0</v>
      </c>
      <c r="P79" s="34">
        <f t="shared" si="24"/>
        <v>0</v>
      </c>
      <c r="Q79" s="34">
        <f t="shared" si="24"/>
        <v>0</v>
      </c>
    </row>
    <row r="80" spans="1:17" ht="17" thickBot="1" x14ac:dyDescent="0.3">
      <c r="A80" s="141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</row>
    <row r="81" spans="1:17" s="8" customFormat="1" ht="17" thickBot="1" x14ac:dyDescent="0.3">
      <c r="A81" s="33" t="s">
        <v>152</v>
      </c>
      <c r="B81" s="54"/>
      <c r="C81" s="34">
        <f>SUM(C79:C80)</f>
        <v>51</v>
      </c>
      <c r="D81" s="34">
        <f t="shared" ref="D81:P81" si="25">SUM(D79:D80)</f>
        <v>0</v>
      </c>
      <c r="E81" s="34">
        <f t="shared" si="25"/>
        <v>53</v>
      </c>
      <c r="F81" s="34">
        <f t="shared" si="25"/>
        <v>22</v>
      </c>
      <c r="G81" s="34">
        <f t="shared" si="25"/>
        <v>0</v>
      </c>
      <c r="H81" s="34">
        <f t="shared" si="25"/>
        <v>6</v>
      </c>
      <c r="I81" s="34">
        <f t="shared" si="25"/>
        <v>0</v>
      </c>
      <c r="J81" s="34">
        <f t="shared" si="25"/>
        <v>1</v>
      </c>
      <c r="K81" s="34">
        <f t="shared" si="25"/>
        <v>14</v>
      </c>
      <c r="L81" s="34">
        <f>SUM(L79:L80)</f>
        <v>103</v>
      </c>
      <c r="M81" s="34">
        <f t="shared" si="25"/>
        <v>0</v>
      </c>
      <c r="N81" s="34">
        <f t="shared" si="25"/>
        <v>0</v>
      </c>
      <c r="O81" s="34">
        <f t="shared" si="25"/>
        <v>0</v>
      </c>
      <c r="P81" s="34">
        <f t="shared" si="25"/>
        <v>0</v>
      </c>
      <c r="Q81" s="34">
        <f>SUM(Q79:Q80)</f>
        <v>0</v>
      </c>
    </row>
    <row r="82" spans="1:17" ht="17" thickBot="1" x14ac:dyDescent="0.3">
      <c r="A82" s="141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</row>
    <row r="83" spans="1:17" s="8" customFormat="1" ht="17" thickBot="1" x14ac:dyDescent="0.3">
      <c r="A83" s="33" t="s">
        <v>155</v>
      </c>
      <c r="B83" s="54"/>
      <c r="C83" s="34">
        <f>SUM(C81:C82)</f>
        <v>51</v>
      </c>
      <c r="D83" s="34">
        <f t="shared" ref="D83:Q87" si="26">SUM(D81:D82)</f>
        <v>0</v>
      </c>
      <c r="E83" s="34">
        <f t="shared" si="26"/>
        <v>53</v>
      </c>
      <c r="F83" s="34">
        <f t="shared" si="26"/>
        <v>22</v>
      </c>
      <c r="G83" s="34">
        <f t="shared" si="26"/>
        <v>0</v>
      </c>
      <c r="H83" s="34">
        <f t="shared" si="26"/>
        <v>6</v>
      </c>
      <c r="I83" s="34">
        <f t="shared" si="26"/>
        <v>0</v>
      </c>
      <c r="J83" s="34">
        <f t="shared" si="26"/>
        <v>1</v>
      </c>
      <c r="K83" s="34">
        <f t="shared" si="26"/>
        <v>14</v>
      </c>
      <c r="L83" s="34">
        <f t="shared" si="26"/>
        <v>103</v>
      </c>
      <c r="M83" s="34">
        <f t="shared" si="26"/>
        <v>0</v>
      </c>
      <c r="N83" s="34">
        <f t="shared" si="26"/>
        <v>0</v>
      </c>
      <c r="O83" s="34">
        <f t="shared" si="26"/>
        <v>0</v>
      </c>
      <c r="P83" s="34">
        <f t="shared" si="26"/>
        <v>0</v>
      </c>
      <c r="Q83" s="34">
        <f t="shared" si="26"/>
        <v>0</v>
      </c>
    </row>
    <row r="84" spans="1:17" ht="17" thickBot="1" x14ac:dyDescent="0.3">
      <c r="A84" s="141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</row>
    <row r="85" spans="1:17" s="8" customFormat="1" ht="17" thickBot="1" x14ac:dyDescent="0.3">
      <c r="A85" s="33" t="s">
        <v>156</v>
      </c>
      <c r="B85" s="54"/>
      <c r="C85" s="34">
        <f>SUM(C83:C84)</f>
        <v>51</v>
      </c>
      <c r="D85" s="34">
        <f t="shared" si="26"/>
        <v>0</v>
      </c>
      <c r="E85" s="34">
        <f t="shared" si="26"/>
        <v>53</v>
      </c>
      <c r="F85" s="34">
        <f t="shared" si="26"/>
        <v>22</v>
      </c>
      <c r="G85" s="34">
        <f t="shared" si="26"/>
        <v>0</v>
      </c>
      <c r="H85" s="34">
        <f t="shared" si="26"/>
        <v>6</v>
      </c>
      <c r="I85" s="34">
        <f t="shared" si="26"/>
        <v>0</v>
      </c>
      <c r="J85" s="34">
        <f t="shared" si="26"/>
        <v>1</v>
      </c>
      <c r="K85" s="34">
        <f t="shared" si="26"/>
        <v>14</v>
      </c>
      <c r="L85" s="34">
        <f t="shared" si="26"/>
        <v>103</v>
      </c>
      <c r="M85" s="34">
        <f t="shared" si="26"/>
        <v>0</v>
      </c>
      <c r="N85" s="34">
        <f t="shared" si="26"/>
        <v>0</v>
      </c>
      <c r="O85" s="34">
        <f t="shared" si="26"/>
        <v>0</v>
      </c>
      <c r="P85" s="34">
        <f t="shared" si="26"/>
        <v>0</v>
      </c>
      <c r="Q85" s="34">
        <f t="shared" si="26"/>
        <v>0</v>
      </c>
    </row>
    <row r="86" spans="1:17" ht="17" thickBot="1" x14ac:dyDescent="0.3">
      <c r="A86" s="141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</row>
    <row r="87" spans="1:17" s="8" customFormat="1" ht="17" thickBot="1" x14ac:dyDescent="0.3">
      <c r="A87" s="33" t="s">
        <v>2459</v>
      </c>
      <c r="B87" s="54"/>
      <c r="C87" s="34">
        <f>SUM(C85:C86)</f>
        <v>51</v>
      </c>
      <c r="D87" s="34">
        <f t="shared" si="26"/>
        <v>0</v>
      </c>
      <c r="E87" s="34">
        <f t="shared" si="26"/>
        <v>53</v>
      </c>
      <c r="F87" s="34">
        <f t="shared" si="26"/>
        <v>22</v>
      </c>
      <c r="G87" s="34">
        <f t="shared" si="26"/>
        <v>0</v>
      </c>
      <c r="H87" s="34">
        <f t="shared" si="26"/>
        <v>6</v>
      </c>
      <c r="I87" s="34">
        <f t="shared" si="26"/>
        <v>0</v>
      </c>
      <c r="J87" s="34">
        <f t="shared" si="26"/>
        <v>1</v>
      </c>
      <c r="K87" s="34">
        <f t="shared" si="26"/>
        <v>14</v>
      </c>
      <c r="L87" s="34">
        <f t="shared" si="26"/>
        <v>103</v>
      </c>
      <c r="M87" s="34">
        <f t="shared" si="26"/>
        <v>0</v>
      </c>
      <c r="N87" s="34">
        <f t="shared" si="26"/>
        <v>0</v>
      </c>
      <c r="O87" s="34">
        <f t="shared" si="26"/>
        <v>0</v>
      </c>
      <c r="P87" s="34">
        <f t="shared" si="26"/>
        <v>0</v>
      </c>
      <c r="Q87" s="34">
        <f t="shared" si="26"/>
        <v>0</v>
      </c>
    </row>
    <row r="88" spans="1:17" ht="17" thickBot="1" x14ac:dyDescent="0.3">
      <c r="A88" s="141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</row>
    <row r="89" spans="1:17" s="8" customFormat="1" ht="17" thickBot="1" x14ac:dyDescent="0.3">
      <c r="A89" s="33" t="s">
        <v>2566</v>
      </c>
      <c r="B89" s="54"/>
      <c r="C89" s="34">
        <f>SUM(C87:C88)</f>
        <v>51</v>
      </c>
      <c r="D89" s="34">
        <f t="shared" ref="D89:Q89" si="27">SUM(D87:D88)</f>
        <v>0</v>
      </c>
      <c r="E89" s="34">
        <f t="shared" si="27"/>
        <v>53</v>
      </c>
      <c r="F89" s="34">
        <f t="shared" si="27"/>
        <v>22</v>
      </c>
      <c r="G89" s="34">
        <f t="shared" si="27"/>
        <v>0</v>
      </c>
      <c r="H89" s="34">
        <f t="shared" si="27"/>
        <v>6</v>
      </c>
      <c r="I89" s="34">
        <f t="shared" si="27"/>
        <v>0</v>
      </c>
      <c r="J89" s="34">
        <f t="shared" si="27"/>
        <v>1</v>
      </c>
      <c r="K89" s="34">
        <f t="shared" si="27"/>
        <v>14</v>
      </c>
      <c r="L89" s="34">
        <f t="shared" si="27"/>
        <v>103</v>
      </c>
      <c r="M89" s="34">
        <f t="shared" si="27"/>
        <v>0</v>
      </c>
      <c r="N89" s="34">
        <f t="shared" si="27"/>
        <v>0</v>
      </c>
      <c r="O89" s="34">
        <f t="shared" si="27"/>
        <v>0</v>
      </c>
      <c r="P89" s="34">
        <f t="shared" si="27"/>
        <v>0</v>
      </c>
      <c r="Q89" s="34">
        <f t="shared" si="27"/>
        <v>0</v>
      </c>
    </row>
    <row r="90" spans="1:17" ht="17" thickBot="1" x14ac:dyDescent="0.3">
      <c r="A90" s="141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</row>
    <row r="91" spans="1:17" s="8" customFormat="1" ht="17" thickBot="1" x14ac:dyDescent="0.3">
      <c r="A91" s="33" t="s">
        <v>2697</v>
      </c>
      <c r="B91" s="54"/>
      <c r="C91" s="34">
        <f t="shared" ref="C91:Q91" si="28">SUM(C89:C90)</f>
        <v>51</v>
      </c>
      <c r="D91" s="34">
        <f t="shared" si="28"/>
        <v>0</v>
      </c>
      <c r="E91" s="34">
        <f t="shared" si="28"/>
        <v>53</v>
      </c>
      <c r="F91" s="34">
        <f t="shared" si="28"/>
        <v>22</v>
      </c>
      <c r="G91" s="34">
        <f t="shared" si="28"/>
        <v>0</v>
      </c>
      <c r="H91" s="34">
        <f t="shared" si="28"/>
        <v>6</v>
      </c>
      <c r="I91" s="34">
        <f t="shared" si="28"/>
        <v>0</v>
      </c>
      <c r="J91" s="34">
        <f t="shared" si="28"/>
        <v>1</v>
      </c>
      <c r="K91" s="34">
        <f t="shared" si="28"/>
        <v>14</v>
      </c>
      <c r="L91" s="34">
        <f t="shared" si="28"/>
        <v>103</v>
      </c>
      <c r="M91" s="34">
        <f t="shared" si="28"/>
        <v>0</v>
      </c>
      <c r="N91" s="34">
        <f t="shared" si="28"/>
        <v>0</v>
      </c>
      <c r="O91" s="34">
        <f t="shared" si="28"/>
        <v>0</v>
      </c>
      <c r="P91" s="34">
        <f t="shared" si="28"/>
        <v>0</v>
      </c>
      <c r="Q91" s="34">
        <f t="shared" si="28"/>
        <v>0</v>
      </c>
    </row>
    <row r="92" spans="1:17" ht="17" thickBot="1" x14ac:dyDescent="0.3">
      <c r="A92" s="141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</row>
    <row r="93" spans="1:17" s="8" customFormat="1" ht="17" thickBot="1" x14ac:dyDescent="0.3">
      <c r="A93" s="33" t="s">
        <v>2786</v>
      </c>
      <c r="B93" s="54"/>
      <c r="C93" s="34">
        <f>SUM(C91:C92)</f>
        <v>51</v>
      </c>
      <c r="D93" s="34">
        <f t="shared" ref="D93:Q93" si="29">SUM(D91:D92)</f>
        <v>0</v>
      </c>
      <c r="E93" s="34">
        <f t="shared" si="29"/>
        <v>53</v>
      </c>
      <c r="F93" s="34">
        <f t="shared" si="29"/>
        <v>22</v>
      </c>
      <c r="G93" s="34">
        <f t="shared" si="29"/>
        <v>0</v>
      </c>
      <c r="H93" s="34">
        <f t="shared" si="29"/>
        <v>6</v>
      </c>
      <c r="I93" s="34">
        <f t="shared" si="29"/>
        <v>0</v>
      </c>
      <c r="J93" s="34">
        <f t="shared" si="29"/>
        <v>1</v>
      </c>
      <c r="K93" s="34">
        <f t="shared" si="29"/>
        <v>14</v>
      </c>
      <c r="L93" s="34">
        <f t="shared" si="29"/>
        <v>103</v>
      </c>
      <c r="M93" s="34">
        <f t="shared" si="29"/>
        <v>0</v>
      </c>
      <c r="N93" s="34">
        <f t="shared" si="29"/>
        <v>0</v>
      </c>
      <c r="O93" s="34">
        <f t="shared" si="29"/>
        <v>0</v>
      </c>
      <c r="P93" s="34">
        <f t="shared" si="29"/>
        <v>0</v>
      </c>
      <c r="Q93" s="34">
        <f t="shared" si="29"/>
        <v>0</v>
      </c>
    </row>
    <row r="94" spans="1:17" ht="17" thickBot="1" x14ac:dyDescent="0.3">
      <c r="A94" s="141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</row>
    <row r="95" spans="1:17" s="8" customFormat="1" ht="17" thickBot="1" x14ac:dyDescent="0.3">
      <c r="A95" s="33" t="s">
        <v>2893</v>
      </c>
      <c r="B95" s="54"/>
      <c r="C95" s="34">
        <f>SUM(C93:C94)</f>
        <v>51</v>
      </c>
      <c r="D95" s="34">
        <f t="shared" ref="D95:E95" si="30">SUM(D93:D94)</f>
        <v>0</v>
      </c>
      <c r="E95" s="34">
        <f t="shared" si="30"/>
        <v>53</v>
      </c>
      <c r="F95" s="34">
        <f t="shared" ref="F95:Q95" si="31">SUM(F93:F94)</f>
        <v>22</v>
      </c>
      <c r="G95" s="34">
        <f t="shared" si="31"/>
        <v>0</v>
      </c>
      <c r="H95" s="34">
        <f t="shared" si="31"/>
        <v>6</v>
      </c>
      <c r="I95" s="34">
        <f t="shared" si="31"/>
        <v>0</v>
      </c>
      <c r="J95" s="34">
        <f t="shared" si="31"/>
        <v>1</v>
      </c>
      <c r="K95" s="34">
        <f t="shared" si="31"/>
        <v>14</v>
      </c>
      <c r="L95" s="34">
        <f t="shared" si="31"/>
        <v>103</v>
      </c>
      <c r="M95" s="34">
        <f t="shared" si="31"/>
        <v>0</v>
      </c>
      <c r="N95" s="34">
        <f t="shared" si="31"/>
        <v>0</v>
      </c>
      <c r="O95" s="34">
        <f t="shared" si="31"/>
        <v>0</v>
      </c>
      <c r="P95" s="34">
        <f t="shared" si="31"/>
        <v>0</v>
      </c>
      <c r="Q95" s="34">
        <f t="shared" si="31"/>
        <v>0</v>
      </c>
    </row>
    <row r="96" spans="1:17" ht="17" thickBot="1" x14ac:dyDescent="0.3">
      <c r="A96" s="141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</row>
    <row r="97" spans="1:17" s="8" customFormat="1" ht="17" thickBot="1" x14ac:dyDescent="0.3">
      <c r="A97" s="33" t="s">
        <v>3037</v>
      </c>
      <c r="B97" s="54"/>
      <c r="C97" s="34">
        <f>SUM(C95:C96)</f>
        <v>51</v>
      </c>
      <c r="D97" s="34">
        <f t="shared" ref="D97:P97" si="32">SUM(D95:D96)</f>
        <v>0</v>
      </c>
      <c r="E97" s="34">
        <f t="shared" si="32"/>
        <v>53</v>
      </c>
      <c r="F97" s="34">
        <f t="shared" si="32"/>
        <v>22</v>
      </c>
      <c r="G97" s="34">
        <f t="shared" si="32"/>
        <v>0</v>
      </c>
      <c r="H97" s="34">
        <f t="shared" si="32"/>
        <v>6</v>
      </c>
      <c r="I97" s="34">
        <f t="shared" si="32"/>
        <v>0</v>
      </c>
      <c r="J97" s="34">
        <f t="shared" si="32"/>
        <v>1</v>
      </c>
      <c r="K97" s="34">
        <f t="shared" si="32"/>
        <v>14</v>
      </c>
      <c r="L97" s="34">
        <f t="shared" si="32"/>
        <v>103</v>
      </c>
      <c r="M97" s="34">
        <f t="shared" si="32"/>
        <v>0</v>
      </c>
      <c r="N97" s="34">
        <f t="shared" si="32"/>
        <v>0</v>
      </c>
      <c r="O97" s="34">
        <f t="shared" si="32"/>
        <v>0</v>
      </c>
      <c r="P97" s="34">
        <f t="shared" si="32"/>
        <v>0</v>
      </c>
      <c r="Q97" s="34">
        <f>SUM(Q95:Q96)</f>
        <v>0</v>
      </c>
    </row>
    <row r="98" spans="1:17" ht="17" thickBot="1" x14ac:dyDescent="0.3">
      <c r="A98" s="141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</row>
    <row r="99" spans="1:17" s="8" customFormat="1" ht="17" thickBot="1" x14ac:dyDescent="0.3">
      <c r="A99" s="33" t="s">
        <v>3143</v>
      </c>
      <c r="B99" s="54"/>
      <c r="C99" s="34">
        <f>SUM(C97:C98)</f>
        <v>51</v>
      </c>
      <c r="D99" s="34">
        <f t="shared" ref="D99:P101" si="33">SUM(D97:D98)</f>
        <v>0</v>
      </c>
      <c r="E99" s="34">
        <f t="shared" si="33"/>
        <v>53</v>
      </c>
      <c r="F99" s="34">
        <f t="shared" si="33"/>
        <v>22</v>
      </c>
      <c r="G99" s="34">
        <f t="shared" si="33"/>
        <v>0</v>
      </c>
      <c r="H99" s="34">
        <f t="shared" si="33"/>
        <v>6</v>
      </c>
      <c r="I99" s="34">
        <f t="shared" si="33"/>
        <v>0</v>
      </c>
      <c r="J99" s="34">
        <f t="shared" si="33"/>
        <v>1</v>
      </c>
      <c r="K99" s="34">
        <f t="shared" si="33"/>
        <v>14</v>
      </c>
      <c r="L99" s="34">
        <f t="shared" si="33"/>
        <v>103</v>
      </c>
      <c r="M99" s="34">
        <f t="shared" si="33"/>
        <v>0</v>
      </c>
      <c r="N99" s="34">
        <f t="shared" si="33"/>
        <v>0</v>
      </c>
      <c r="O99" s="34">
        <f t="shared" si="33"/>
        <v>0</v>
      </c>
      <c r="P99" s="34">
        <f t="shared" si="33"/>
        <v>0</v>
      </c>
      <c r="Q99" s="34">
        <f>SUM(Q97:Q98)</f>
        <v>0</v>
      </c>
    </row>
    <row r="100" spans="1:17" ht="17" thickBot="1" x14ac:dyDescent="0.3">
      <c r="A100" s="141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</row>
    <row r="101" spans="1:17" s="8" customFormat="1" ht="17" thickBot="1" x14ac:dyDescent="0.3">
      <c r="A101" s="33" t="s">
        <v>3224</v>
      </c>
      <c r="B101" s="54"/>
      <c r="C101" s="34">
        <f>SUM(C99:C100)</f>
        <v>51</v>
      </c>
      <c r="D101" s="34">
        <f t="shared" si="33"/>
        <v>0</v>
      </c>
      <c r="E101" s="34">
        <f t="shared" si="33"/>
        <v>53</v>
      </c>
      <c r="F101" s="34">
        <f t="shared" si="33"/>
        <v>22</v>
      </c>
      <c r="G101" s="34">
        <f t="shared" si="33"/>
        <v>0</v>
      </c>
      <c r="H101" s="34">
        <f t="shared" si="33"/>
        <v>6</v>
      </c>
      <c r="I101" s="34">
        <f t="shared" si="33"/>
        <v>0</v>
      </c>
      <c r="J101" s="34">
        <f t="shared" si="33"/>
        <v>1</v>
      </c>
      <c r="K101" s="34">
        <f t="shared" si="33"/>
        <v>14</v>
      </c>
      <c r="L101" s="34">
        <f t="shared" si="33"/>
        <v>103</v>
      </c>
      <c r="M101" s="34">
        <f t="shared" si="33"/>
        <v>0</v>
      </c>
      <c r="N101" s="34">
        <f t="shared" si="33"/>
        <v>0</v>
      </c>
      <c r="O101" s="34">
        <f t="shared" si="33"/>
        <v>0</v>
      </c>
      <c r="P101" s="34">
        <f t="shared" si="33"/>
        <v>0</v>
      </c>
      <c r="Q101" s="34">
        <f>SUM(Q99:Q100)</f>
        <v>0</v>
      </c>
    </row>
    <row r="102" spans="1:17" ht="17" thickBot="1" x14ac:dyDescent="0.3">
      <c r="A102" s="240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</row>
    <row r="103" spans="1:17" ht="17" thickBot="1" x14ac:dyDescent="0.3">
      <c r="A103" s="33" t="s">
        <v>3283</v>
      </c>
      <c r="B103" s="54"/>
      <c r="C103" s="34">
        <f>SUM(C101:C102)</f>
        <v>51</v>
      </c>
      <c r="D103" s="34">
        <f t="shared" ref="D103:Q103" si="34">SUM(D101:D102)</f>
        <v>0</v>
      </c>
      <c r="E103" s="34">
        <f t="shared" si="34"/>
        <v>53</v>
      </c>
      <c r="F103" s="34">
        <f t="shared" si="34"/>
        <v>22</v>
      </c>
      <c r="G103" s="34">
        <f t="shared" si="34"/>
        <v>0</v>
      </c>
      <c r="H103" s="34">
        <f t="shared" si="34"/>
        <v>6</v>
      </c>
      <c r="I103" s="34">
        <f t="shared" si="34"/>
        <v>0</v>
      </c>
      <c r="J103" s="34">
        <f t="shared" si="34"/>
        <v>1</v>
      </c>
      <c r="K103" s="34">
        <f t="shared" si="34"/>
        <v>14</v>
      </c>
      <c r="L103" s="34">
        <f t="shared" si="34"/>
        <v>103</v>
      </c>
      <c r="M103" s="34">
        <f t="shared" si="34"/>
        <v>0</v>
      </c>
      <c r="N103" s="34">
        <f t="shared" si="34"/>
        <v>0</v>
      </c>
      <c r="O103" s="34">
        <f t="shared" si="34"/>
        <v>0</v>
      </c>
      <c r="P103" s="34">
        <f t="shared" si="34"/>
        <v>0</v>
      </c>
      <c r="Q103" s="34">
        <f t="shared" si="34"/>
        <v>0</v>
      </c>
    </row>
    <row r="104" spans="1:17" x14ac:dyDescent="0.25">
      <c r="A104" s="252"/>
      <c r="B104" s="168"/>
      <c r="C104" s="168"/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</row>
    <row r="105" spans="1:17" x14ac:dyDescent="0.25">
      <c r="A105" s="252"/>
      <c r="B105" s="168"/>
      <c r="C105" s="168"/>
      <c r="D105" s="168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168"/>
      <c r="P105" s="168"/>
      <c r="Q105" s="168"/>
    </row>
    <row r="106" spans="1:17" x14ac:dyDescent="0.25">
      <c r="A106" s="252"/>
      <c r="B106" s="168"/>
      <c r="C106" s="168"/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</row>
    <row r="107" spans="1:17" x14ac:dyDescent="0.25">
      <c r="A107" s="141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</row>
    <row r="108" spans="1:17" x14ac:dyDescent="0.25">
      <c r="A108" s="141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</row>
    <row r="109" spans="1:17" ht="17" thickBot="1" x14ac:dyDescent="0.3"/>
    <row r="110" spans="1:17" ht="17" thickBot="1" x14ac:dyDescent="0.3">
      <c r="C110" s="27" t="s">
        <v>26</v>
      </c>
      <c r="D110" s="27" t="s">
        <v>2</v>
      </c>
      <c r="E110" s="27" t="s">
        <v>3</v>
      </c>
      <c r="F110" s="27" t="s">
        <v>1465</v>
      </c>
      <c r="G110" s="27" t="s">
        <v>1464</v>
      </c>
      <c r="H110" s="27" t="s">
        <v>1235</v>
      </c>
      <c r="I110" s="27" t="s">
        <v>10</v>
      </c>
      <c r="J110" s="27" t="s">
        <v>32</v>
      </c>
      <c r="K110" s="27" t="s">
        <v>379</v>
      </c>
      <c r="L110" s="27" t="s">
        <v>1813</v>
      </c>
      <c r="M110" s="27" t="s">
        <v>31</v>
      </c>
      <c r="N110" s="27" t="s">
        <v>365</v>
      </c>
      <c r="O110" s="27" t="s">
        <v>1893</v>
      </c>
      <c r="P110" s="27" t="s">
        <v>1665</v>
      </c>
      <c r="Q110" s="27" t="s">
        <v>1635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>
    <tabColor rgb="FFC00000"/>
  </sheetPr>
  <dimension ref="A1:H17"/>
  <sheetViews>
    <sheetView workbookViewId="0">
      <selection activeCell="D11" sqref="D11"/>
    </sheetView>
  </sheetViews>
  <sheetFormatPr baseColWidth="10" defaultColWidth="9" defaultRowHeight="16" x14ac:dyDescent="0.25"/>
  <cols>
    <col min="1" max="1" width="14.1640625" style="4" customWidth="1"/>
    <col min="2" max="2" width="20.6640625" style="4" customWidth="1"/>
    <col min="3" max="8" width="9" style="4" customWidth="1"/>
    <col min="9" max="16384" width="9" style="4"/>
  </cols>
  <sheetData>
    <row r="1" spans="1:8" x14ac:dyDescent="0.25">
      <c r="A1" s="48" t="s">
        <v>23</v>
      </c>
      <c r="B1" s="48"/>
      <c r="C1" s="48"/>
      <c r="D1" s="48"/>
      <c r="E1" s="48"/>
      <c r="F1" s="48"/>
      <c r="G1" s="48"/>
      <c r="H1" s="48"/>
    </row>
    <row r="2" spans="1:8" x14ac:dyDescent="0.25">
      <c r="A2" s="48"/>
      <c r="B2" s="48"/>
      <c r="C2" s="48"/>
      <c r="D2" s="48"/>
      <c r="E2" s="48"/>
      <c r="F2" s="48"/>
      <c r="G2" s="48"/>
      <c r="H2" s="48"/>
    </row>
    <row r="3" spans="1:8" x14ac:dyDescent="0.25">
      <c r="A3" s="3" t="s">
        <v>131</v>
      </c>
    </row>
    <row r="4" spans="1:8" x14ac:dyDescent="0.25">
      <c r="A4" s="3" t="s">
        <v>2988</v>
      </c>
      <c r="B4" s="3"/>
      <c r="C4" s="3"/>
      <c r="D4" s="3"/>
      <c r="E4" s="3"/>
      <c r="F4" s="3"/>
      <c r="G4" s="3"/>
      <c r="H4" s="3"/>
    </row>
    <row r="5" spans="1:8" s="49" customFormat="1" ht="17" thickBot="1" x14ac:dyDescent="0.3">
      <c r="C5" s="30">
        <v>6850</v>
      </c>
      <c r="D5" s="30">
        <v>4350</v>
      </c>
      <c r="E5" s="30">
        <v>1400</v>
      </c>
      <c r="F5" s="30">
        <v>20000</v>
      </c>
      <c r="G5" s="30">
        <v>17500</v>
      </c>
      <c r="H5" s="30"/>
    </row>
    <row r="6" spans="1:8" ht="17" thickBot="1" x14ac:dyDescent="0.3">
      <c r="A6" s="50" t="s">
        <v>0</v>
      </c>
      <c r="B6" s="51" t="s">
        <v>1</v>
      </c>
      <c r="C6" s="51" t="s">
        <v>26</v>
      </c>
      <c r="D6" s="51" t="s">
        <v>3</v>
      </c>
      <c r="E6" s="51" t="s">
        <v>4</v>
      </c>
      <c r="F6" s="27" t="s">
        <v>14</v>
      </c>
      <c r="G6" s="51" t="s">
        <v>10</v>
      </c>
      <c r="H6" s="52"/>
    </row>
    <row r="7" spans="1:8" s="1" customFormat="1" ht="17" thickBot="1" x14ac:dyDescent="0.3">
      <c r="A7" s="22" t="s">
        <v>2985</v>
      </c>
      <c r="B7" s="22" t="s">
        <v>2987</v>
      </c>
      <c r="C7" s="22">
        <v>8</v>
      </c>
      <c r="D7" s="22">
        <v>8</v>
      </c>
      <c r="E7" s="22">
        <v>8</v>
      </c>
      <c r="F7" s="22">
        <v>8</v>
      </c>
      <c r="G7" s="22">
        <v>4</v>
      </c>
      <c r="H7" s="370"/>
    </row>
    <row r="8" spans="1:8" s="2" customFormat="1" ht="17" thickBot="1" x14ac:dyDescent="0.3">
      <c r="A8" s="33" t="s">
        <v>3037</v>
      </c>
      <c r="B8" s="54"/>
      <c r="C8" s="34">
        <f>SUM(C7)</f>
        <v>8</v>
      </c>
      <c r="D8" s="34">
        <f t="shared" ref="D8:G8" si="0">SUM(D7)</f>
        <v>8</v>
      </c>
      <c r="E8" s="34">
        <f t="shared" si="0"/>
        <v>8</v>
      </c>
      <c r="F8" s="34">
        <f t="shared" si="0"/>
        <v>8</v>
      </c>
      <c r="G8" s="34">
        <f t="shared" si="0"/>
        <v>4</v>
      </c>
      <c r="H8" s="54"/>
    </row>
    <row r="9" spans="1:8" s="2" customFormat="1" ht="17" thickBot="1" x14ac:dyDescent="0.3">
      <c r="A9" s="55"/>
      <c r="B9" s="53"/>
      <c r="C9" s="53"/>
      <c r="D9" s="53"/>
      <c r="E9" s="53"/>
      <c r="F9" s="53"/>
      <c r="G9" s="53"/>
      <c r="H9" s="53"/>
    </row>
    <row r="10" spans="1:8" s="8" customFormat="1" ht="17" thickBot="1" x14ac:dyDescent="0.3">
      <c r="A10" s="33" t="s">
        <v>3143</v>
      </c>
      <c r="B10" s="54"/>
      <c r="C10" s="34">
        <f>SUM(C8:C9)</f>
        <v>8</v>
      </c>
      <c r="D10" s="34">
        <f t="shared" ref="D10:G10" si="1">SUM(D8:D9)</f>
        <v>8</v>
      </c>
      <c r="E10" s="34">
        <f t="shared" si="1"/>
        <v>8</v>
      </c>
      <c r="F10" s="34">
        <f t="shared" si="1"/>
        <v>8</v>
      </c>
      <c r="G10" s="34">
        <f t="shared" si="1"/>
        <v>4</v>
      </c>
      <c r="H10" s="54"/>
    </row>
    <row r="11" spans="1:8" s="2" customFormat="1" ht="17" thickBot="1" x14ac:dyDescent="0.3">
      <c r="A11" s="12"/>
      <c r="B11" s="13"/>
      <c r="C11" s="13"/>
      <c r="D11" s="13"/>
      <c r="E11" s="13"/>
      <c r="F11" s="13"/>
      <c r="G11" s="13"/>
      <c r="H11" s="13"/>
    </row>
    <row r="12" spans="1:8" s="8" customFormat="1" ht="17" thickBot="1" x14ac:dyDescent="0.3">
      <c r="A12" s="33" t="s">
        <v>3224</v>
      </c>
      <c r="B12" s="54"/>
      <c r="C12" s="34">
        <f>SUM(C10:C11)</f>
        <v>8</v>
      </c>
      <c r="D12" s="34">
        <f>SUM(D10:D11)</f>
        <v>8</v>
      </c>
      <c r="E12" s="34">
        <f>SUM(E10:E11)</f>
        <v>8</v>
      </c>
      <c r="F12" s="34">
        <f>SUM(F10:F11)</f>
        <v>8</v>
      </c>
      <c r="G12" s="34">
        <f>SUM(G10:G11)</f>
        <v>4</v>
      </c>
      <c r="H12" s="54"/>
    </row>
    <row r="13" spans="1:8" s="1" customFormat="1" ht="17" thickBot="1" x14ac:dyDescent="0.3">
      <c r="A13" s="13" t="s">
        <v>3287</v>
      </c>
      <c r="B13" s="13" t="s">
        <v>63</v>
      </c>
      <c r="C13" s="13">
        <v>-8</v>
      </c>
      <c r="D13" s="13">
        <v>-8</v>
      </c>
      <c r="E13" s="13">
        <v>-8</v>
      </c>
      <c r="F13" s="13">
        <v>-8</v>
      </c>
      <c r="G13" s="13">
        <v>-4</v>
      </c>
      <c r="H13" s="43"/>
    </row>
    <row r="14" spans="1:8" s="8" customFormat="1" ht="17" thickBot="1" x14ac:dyDescent="0.3">
      <c r="A14" s="33" t="s">
        <v>3283</v>
      </c>
      <c r="B14" s="54"/>
      <c r="C14" s="34">
        <f>SUM(C12:C13)</f>
        <v>0</v>
      </c>
      <c r="D14" s="34">
        <f t="shared" ref="D14:G14" si="2">SUM(D12:D13)</f>
        <v>0</v>
      </c>
      <c r="E14" s="34">
        <f t="shared" si="2"/>
        <v>0</v>
      </c>
      <c r="F14" s="34">
        <f t="shared" si="2"/>
        <v>0</v>
      </c>
      <c r="G14" s="34">
        <f t="shared" si="2"/>
        <v>0</v>
      </c>
      <c r="H14" s="54"/>
    </row>
    <row r="15" spans="1:8" s="2" customFormat="1" x14ac:dyDescent="0.25">
      <c r="A15" s="12"/>
      <c r="B15" s="13"/>
      <c r="C15" s="13"/>
      <c r="D15" s="13"/>
      <c r="E15" s="13"/>
      <c r="F15" s="13"/>
      <c r="G15" s="13"/>
      <c r="H15" s="13"/>
    </row>
    <row r="16" spans="1:8" x14ac:dyDescent="0.25">
      <c r="A16" s="57"/>
      <c r="B16" s="57"/>
      <c r="C16" s="57"/>
      <c r="D16" s="57"/>
      <c r="E16" s="57"/>
      <c r="F16" s="57"/>
      <c r="G16" s="57"/>
      <c r="H16" s="57"/>
    </row>
    <row r="17" spans="1:8" x14ac:dyDescent="0.25">
      <c r="A17" s="57"/>
      <c r="B17" s="57"/>
      <c r="C17" s="57"/>
      <c r="D17" s="57"/>
      <c r="E17" s="57"/>
      <c r="F17" s="57"/>
      <c r="G17" s="57"/>
      <c r="H17" s="57"/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>
    <tabColor rgb="FFC00000"/>
  </sheetPr>
  <dimension ref="A1:R52"/>
  <sheetViews>
    <sheetView topLeftCell="A28" workbookViewId="0">
      <selection activeCell="B42" sqref="B42"/>
    </sheetView>
  </sheetViews>
  <sheetFormatPr baseColWidth="10" defaultColWidth="9" defaultRowHeight="16" x14ac:dyDescent="0.25"/>
  <cols>
    <col min="1" max="1" width="14.1640625" style="4" customWidth="1"/>
    <col min="2" max="2" width="20.6640625" style="4" customWidth="1"/>
    <col min="3" max="16" width="9" style="4" customWidth="1"/>
    <col min="17" max="16384" width="9" style="4"/>
  </cols>
  <sheetData>
    <row r="1" spans="1:16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</row>
    <row r="2" spans="1:16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</row>
    <row r="3" spans="1:16" x14ac:dyDescent="0.25">
      <c r="A3" s="3" t="s">
        <v>131</v>
      </c>
    </row>
    <row r="4" spans="1:16" x14ac:dyDescent="0.25">
      <c r="A4" s="3" t="s">
        <v>132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s="49" customFormat="1" ht="17" thickBot="1" x14ac:dyDescent="0.3">
      <c r="A5" s="49" t="s">
        <v>133</v>
      </c>
      <c r="C5" s="30">
        <v>17000</v>
      </c>
      <c r="D5" s="30">
        <v>17500</v>
      </c>
      <c r="E5" s="30">
        <v>4350</v>
      </c>
      <c r="F5" s="30">
        <v>29000</v>
      </c>
      <c r="G5" s="30">
        <v>6850</v>
      </c>
      <c r="H5" s="30">
        <v>4500</v>
      </c>
      <c r="I5" s="30">
        <v>1400</v>
      </c>
      <c r="J5" s="30">
        <v>2400</v>
      </c>
      <c r="K5" s="30">
        <v>9750</v>
      </c>
      <c r="L5" s="30">
        <v>6500</v>
      </c>
      <c r="M5" s="30">
        <v>20000</v>
      </c>
      <c r="N5" s="30">
        <v>6000</v>
      </c>
      <c r="O5" s="30">
        <v>4350</v>
      </c>
      <c r="P5" s="30"/>
    </row>
    <row r="6" spans="1:16" ht="17" thickBot="1" x14ac:dyDescent="0.3">
      <c r="A6" s="50" t="s">
        <v>0</v>
      </c>
      <c r="B6" s="51" t="s">
        <v>1</v>
      </c>
      <c r="C6" s="51" t="s">
        <v>29</v>
      </c>
      <c r="D6" s="51" t="s">
        <v>10</v>
      </c>
      <c r="E6" s="51" t="s">
        <v>3</v>
      </c>
      <c r="F6" s="51" t="s">
        <v>28</v>
      </c>
      <c r="G6" s="51" t="s">
        <v>2</v>
      </c>
      <c r="H6" s="51" t="s">
        <v>27</v>
      </c>
      <c r="I6" s="51" t="s">
        <v>4</v>
      </c>
      <c r="J6" s="27" t="s">
        <v>31</v>
      </c>
      <c r="K6" s="51" t="s">
        <v>30</v>
      </c>
      <c r="L6" s="51" t="s">
        <v>134</v>
      </c>
      <c r="M6" s="27" t="s">
        <v>14</v>
      </c>
      <c r="N6" s="27" t="s">
        <v>17</v>
      </c>
      <c r="O6" s="27" t="s">
        <v>18</v>
      </c>
      <c r="P6" s="52" t="s">
        <v>32</v>
      </c>
    </row>
    <row r="7" spans="1:16" s="2" customFormat="1" x14ac:dyDescent="0.25">
      <c r="A7" s="53" t="s">
        <v>135</v>
      </c>
      <c r="B7" s="53" t="s">
        <v>136</v>
      </c>
      <c r="C7" s="53">
        <v>20</v>
      </c>
      <c r="D7" s="53">
        <v>50</v>
      </c>
      <c r="E7" s="53">
        <v>80</v>
      </c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</row>
    <row r="8" spans="1:16" s="2" customFormat="1" ht="17" thickBot="1" x14ac:dyDescent="0.3">
      <c r="A8" s="14" t="s">
        <v>135</v>
      </c>
      <c r="B8" s="14" t="s">
        <v>137</v>
      </c>
      <c r="C8" s="14"/>
      <c r="D8" s="14"/>
      <c r="E8" s="14">
        <v>100</v>
      </c>
      <c r="F8" s="14">
        <v>8</v>
      </c>
      <c r="G8" s="14">
        <v>100</v>
      </c>
      <c r="H8" s="14">
        <v>50</v>
      </c>
      <c r="I8" s="14">
        <v>160</v>
      </c>
      <c r="J8" s="14">
        <v>90</v>
      </c>
      <c r="K8" s="14">
        <v>10</v>
      </c>
      <c r="L8" s="14"/>
      <c r="M8" s="14"/>
      <c r="N8" s="14"/>
      <c r="O8" s="14"/>
      <c r="P8" s="14"/>
    </row>
    <row r="9" spans="1:16" s="2" customFormat="1" ht="17" thickBot="1" x14ac:dyDescent="0.3">
      <c r="A9" s="33" t="s">
        <v>138</v>
      </c>
      <c r="B9" s="54"/>
      <c r="C9" s="34">
        <f>SUM(C7:C8)</f>
        <v>20</v>
      </c>
      <c r="D9" s="34">
        <f t="shared" ref="D9:L9" si="0">SUM(D7:D8)</f>
        <v>50</v>
      </c>
      <c r="E9" s="34">
        <f t="shared" si="0"/>
        <v>180</v>
      </c>
      <c r="F9" s="34">
        <f t="shared" si="0"/>
        <v>8</v>
      </c>
      <c r="G9" s="34">
        <f t="shared" si="0"/>
        <v>100</v>
      </c>
      <c r="H9" s="34">
        <f t="shared" si="0"/>
        <v>50</v>
      </c>
      <c r="I9" s="34">
        <f t="shared" si="0"/>
        <v>160</v>
      </c>
      <c r="J9" s="34">
        <f t="shared" si="0"/>
        <v>90</v>
      </c>
      <c r="K9" s="34">
        <f t="shared" si="0"/>
        <v>10</v>
      </c>
      <c r="L9" s="34">
        <f t="shared" si="0"/>
        <v>0</v>
      </c>
      <c r="M9" s="34"/>
      <c r="N9" s="34"/>
      <c r="O9" s="34"/>
      <c r="P9" s="34"/>
    </row>
    <row r="10" spans="1:16" s="2" customFormat="1" x14ac:dyDescent="0.25">
      <c r="A10" s="55">
        <v>43928</v>
      </c>
      <c r="B10" s="53" t="s">
        <v>139</v>
      </c>
      <c r="C10" s="53"/>
      <c r="D10" s="53"/>
      <c r="E10" s="53"/>
      <c r="F10" s="53"/>
      <c r="G10" s="53"/>
      <c r="H10" s="53"/>
      <c r="I10" s="53"/>
      <c r="J10" s="53">
        <v>20</v>
      </c>
      <c r="K10" s="53"/>
      <c r="L10" s="53">
        <v>30</v>
      </c>
      <c r="M10" s="53"/>
      <c r="N10" s="53"/>
      <c r="O10" s="53"/>
      <c r="P10" s="53"/>
    </row>
    <row r="11" spans="1:16" s="2" customFormat="1" ht="17" thickBot="1" x14ac:dyDescent="0.3">
      <c r="A11" s="13" t="s">
        <v>140</v>
      </c>
      <c r="B11" s="13" t="s">
        <v>141</v>
      </c>
      <c r="C11" s="13">
        <v>6</v>
      </c>
      <c r="D11" s="13"/>
      <c r="E11" s="13">
        <v>100</v>
      </c>
      <c r="F11" s="13"/>
      <c r="G11" s="13">
        <v>120</v>
      </c>
      <c r="H11" s="13">
        <v>40</v>
      </c>
      <c r="I11" s="13">
        <v>200</v>
      </c>
      <c r="J11" s="13">
        <v>90</v>
      </c>
      <c r="K11" s="13">
        <v>20</v>
      </c>
      <c r="L11" s="13">
        <v>20</v>
      </c>
      <c r="M11" s="13"/>
      <c r="N11" s="13"/>
      <c r="O11" s="13"/>
      <c r="P11" s="13"/>
    </row>
    <row r="12" spans="1:16" s="8" customFormat="1" ht="17" thickBot="1" x14ac:dyDescent="0.3">
      <c r="A12" s="33" t="s">
        <v>142</v>
      </c>
      <c r="B12" s="54"/>
      <c r="C12" s="34">
        <f>SUM(C9:C11)</f>
        <v>26</v>
      </c>
      <c r="D12" s="34">
        <f>SUM(D9:D11)</f>
        <v>50</v>
      </c>
      <c r="E12" s="34">
        <f t="shared" ref="E12:L12" si="1">SUM(E9:E11)</f>
        <v>280</v>
      </c>
      <c r="F12" s="34">
        <f t="shared" si="1"/>
        <v>8</v>
      </c>
      <c r="G12" s="34">
        <f t="shared" si="1"/>
        <v>220</v>
      </c>
      <c r="H12" s="34">
        <f t="shared" si="1"/>
        <v>90</v>
      </c>
      <c r="I12" s="34">
        <f t="shared" si="1"/>
        <v>360</v>
      </c>
      <c r="J12" s="34">
        <f t="shared" si="1"/>
        <v>200</v>
      </c>
      <c r="K12" s="34">
        <f t="shared" si="1"/>
        <v>30</v>
      </c>
      <c r="L12" s="34">
        <f t="shared" si="1"/>
        <v>50</v>
      </c>
      <c r="M12" s="34"/>
      <c r="N12" s="34"/>
      <c r="O12" s="34"/>
      <c r="P12" s="34"/>
    </row>
    <row r="13" spans="1:16" s="2" customFormat="1" x14ac:dyDescent="0.25">
      <c r="A13" s="12">
        <v>43929</v>
      </c>
      <c r="B13" s="13" t="s">
        <v>143</v>
      </c>
      <c r="C13" s="13"/>
      <c r="D13" s="13">
        <v>32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</row>
    <row r="14" spans="1:16" s="2" customFormat="1" x14ac:dyDescent="0.25">
      <c r="A14" s="12">
        <v>44020</v>
      </c>
      <c r="B14" s="13" t="s">
        <v>144</v>
      </c>
      <c r="C14" s="13"/>
      <c r="D14" s="13">
        <v>18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</row>
    <row r="15" spans="1:16" s="2" customFormat="1" ht="17" thickBot="1" x14ac:dyDescent="0.3">
      <c r="A15" s="13" t="s">
        <v>145</v>
      </c>
      <c r="B15" s="13" t="s">
        <v>146</v>
      </c>
      <c r="C15" s="13"/>
      <c r="D15" s="13"/>
      <c r="E15" s="13">
        <v>80</v>
      </c>
      <c r="F15" s="13"/>
      <c r="G15" s="13">
        <v>20</v>
      </c>
      <c r="H15" s="13">
        <v>20</v>
      </c>
      <c r="I15" s="13">
        <v>40</v>
      </c>
      <c r="J15" s="13"/>
      <c r="K15" s="13"/>
      <c r="L15" s="13"/>
      <c r="M15" s="13"/>
      <c r="N15" s="13"/>
      <c r="O15" s="13"/>
      <c r="P15" s="13"/>
    </row>
    <row r="16" spans="1:16" s="8" customFormat="1" ht="17" thickBot="1" x14ac:dyDescent="0.3">
      <c r="A16" s="33" t="s">
        <v>147</v>
      </c>
      <c r="B16" s="54"/>
      <c r="C16" s="34">
        <f>SUM(C12:C15)</f>
        <v>26</v>
      </c>
      <c r="D16" s="34">
        <f t="shared" ref="D16:K16" si="2">SUM(D12:D15)</f>
        <v>100</v>
      </c>
      <c r="E16" s="34">
        <f t="shared" si="2"/>
        <v>360</v>
      </c>
      <c r="F16" s="34">
        <f t="shared" si="2"/>
        <v>8</v>
      </c>
      <c r="G16" s="34">
        <f t="shared" si="2"/>
        <v>240</v>
      </c>
      <c r="H16" s="34">
        <f t="shared" si="2"/>
        <v>110</v>
      </c>
      <c r="I16" s="34">
        <f t="shared" si="2"/>
        <v>400</v>
      </c>
      <c r="J16" s="34">
        <f t="shared" si="2"/>
        <v>200</v>
      </c>
      <c r="K16" s="34">
        <f t="shared" si="2"/>
        <v>30</v>
      </c>
      <c r="L16" s="34">
        <f>SUM(L12:L15)</f>
        <v>50</v>
      </c>
      <c r="M16" s="34"/>
      <c r="N16" s="34"/>
      <c r="O16" s="34"/>
      <c r="P16" s="34"/>
    </row>
    <row r="17" spans="1:16" s="2" customFormat="1" ht="17" thickBot="1" x14ac:dyDescent="0.3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</row>
    <row r="18" spans="1:16" s="8" customFormat="1" ht="17" thickBot="1" x14ac:dyDescent="0.3">
      <c r="A18" s="33" t="s">
        <v>148</v>
      </c>
      <c r="B18" s="54"/>
      <c r="C18" s="34">
        <f t="shared" ref="C18:L18" si="3">SUM(C16:C17)</f>
        <v>26</v>
      </c>
      <c r="D18" s="34">
        <f t="shared" si="3"/>
        <v>100</v>
      </c>
      <c r="E18" s="34">
        <f t="shared" si="3"/>
        <v>360</v>
      </c>
      <c r="F18" s="34">
        <f t="shared" si="3"/>
        <v>8</v>
      </c>
      <c r="G18" s="34">
        <f t="shared" si="3"/>
        <v>240</v>
      </c>
      <c r="H18" s="34">
        <f t="shared" si="3"/>
        <v>110</v>
      </c>
      <c r="I18" s="34">
        <f t="shared" si="3"/>
        <v>400</v>
      </c>
      <c r="J18" s="34">
        <f t="shared" si="3"/>
        <v>200</v>
      </c>
      <c r="K18" s="34">
        <f t="shared" si="3"/>
        <v>30</v>
      </c>
      <c r="L18" s="34">
        <f t="shared" si="3"/>
        <v>50</v>
      </c>
      <c r="M18" s="34"/>
      <c r="N18" s="34"/>
      <c r="O18" s="34"/>
      <c r="P18" s="34"/>
    </row>
    <row r="19" spans="1:16" s="2" customFormat="1" x14ac:dyDescent="0.25">
      <c r="A19" s="13" t="s">
        <v>103</v>
      </c>
      <c r="B19" s="13" t="s">
        <v>149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>
        <v>8</v>
      </c>
      <c r="N19" s="13"/>
      <c r="O19" s="13"/>
      <c r="P19" s="13"/>
    </row>
    <row r="20" spans="1:16" s="2" customFormat="1" x14ac:dyDescent="0.25">
      <c r="A20" s="13" t="s">
        <v>110</v>
      </c>
      <c r="B20" s="13" t="s">
        <v>150</v>
      </c>
      <c r="C20" s="13"/>
      <c r="D20" s="13"/>
      <c r="E20" s="13"/>
      <c r="F20" s="13"/>
      <c r="G20" s="13">
        <v>50</v>
      </c>
      <c r="H20" s="13"/>
      <c r="I20" s="13"/>
      <c r="J20" s="13"/>
      <c r="K20" s="13"/>
      <c r="L20" s="13"/>
      <c r="M20" s="13">
        <v>8</v>
      </c>
      <c r="N20" s="13">
        <v>20</v>
      </c>
      <c r="O20" s="13"/>
      <c r="P20" s="13"/>
    </row>
    <row r="21" spans="1:16" s="2" customFormat="1" ht="17" thickBot="1" x14ac:dyDescent="0.3">
      <c r="A21" s="13" t="s">
        <v>110</v>
      </c>
      <c r="B21" s="13" t="s">
        <v>151</v>
      </c>
      <c r="C21" s="13"/>
      <c r="D21" s="13"/>
      <c r="E21" s="13">
        <v>50</v>
      </c>
      <c r="F21" s="13"/>
      <c r="G21" s="13"/>
      <c r="H21" s="13"/>
      <c r="I21" s="13">
        <v>100</v>
      </c>
      <c r="J21" s="13">
        <v>50</v>
      </c>
      <c r="K21" s="13"/>
      <c r="L21" s="13"/>
      <c r="M21" s="13"/>
      <c r="N21" s="13"/>
      <c r="O21" s="13">
        <v>20</v>
      </c>
      <c r="P21" s="13"/>
    </row>
    <row r="22" spans="1:16" s="8" customFormat="1" ht="17" thickBot="1" x14ac:dyDescent="0.3">
      <c r="A22" s="33" t="s">
        <v>152</v>
      </c>
      <c r="B22" s="54"/>
      <c r="C22" s="34">
        <f>SUM(C18:C21)</f>
        <v>26</v>
      </c>
      <c r="D22" s="34">
        <f t="shared" ref="D22:P22" si="4">SUM(D18:D21)</f>
        <v>100</v>
      </c>
      <c r="E22" s="34">
        <f t="shared" si="4"/>
        <v>410</v>
      </c>
      <c r="F22" s="34">
        <f t="shared" si="4"/>
        <v>8</v>
      </c>
      <c r="G22" s="34">
        <f t="shared" si="4"/>
        <v>290</v>
      </c>
      <c r="H22" s="34">
        <f t="shared" si="4"/>
        <v>110</v>
      </c>
      <c r="I22" s="34">
        <f t="shared" si="4"/>
        <v>500</v>
      </c>
      <c r="J22" s="34">
        <f t="shared" si="4"/>
        <v>250</v>
      </c>
      <c r="K22" s="34">
        <f t="shared" si="4"/>
        <v>30</v>
      </c>
      <c r="L22" s="34">
        <f t="shared" si="4"/>
        <v>50</v>
      </c>
      <c r="M22" s="34">
        <f t="shared" si="4"/>
        <v>16</v>
      </c>
      <c r="N22" s="34">
        <f t="shared" si="4"/>
        <v>20</v>
      </c>
      <c r="O22" s="34">
        <f t="shared" si="4"/>
        <v>20</v>
      </c>
      <c r="P22" s="34">
        <f t="shared" si="4"/>
        <v>0</v>
      </c>
    </row>
    <row r="23" spans="1:16" s="2" customFormat="1" x14ac:dyDescent="0.25">
      <c r="A23" s="12">
        <v>43872</v>
      </c>
      <c r="B23" s="13" t="s">
        <v>153</v>
      </c>
      <c r="C23" s="13"/>
      <c r="D23" s="13">
        <v>15</v>
      </c>
      <c r="E23" s="13"/>
      <c r="F23" s="13">
        <v>8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</row>
    <row r="24" spans="1:16" s="2" customFormat="1" ht="17" thickBot="1" x14ac:dyDescent="0.3">
      <c r="A24" s="12">
        <v>44115</v>
      </c>
      <c r="B24" s="13" t="s">
        <v>154</v>
      </c>
      <c r="C24" s="13"/>
      <c r="D24" s="13">
        <v>40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</row>
    <row r="25" spans="1:16" s="8" customFormat="1" ht="17" thickBot="1" x14ac:dyDescent="0.3">
      <c r="A25" s="33" t="s">
        <v>155</v>
      </c>
      <c r="B25" s="54"/>
      <c r="C25" s="34">
        <f>SUM(C22:C24)</f>
        <v>26</v>
      </c>
      <c r="D25" s="34">
        <f t="shared" ref="D25:P25" si="5">SUM(D22:D24)</f>
        <v>155</v>
      </c>
      <c r="E25" s="34">
        <f t="shared" si="5"/>
        <v>410</v>
      </c>
      <c r="F25" s="34">
        <f t="shared" si="5"/>
        <v>16</v>
      </c>
      <c r="G25" s="34">
        <f t="shared" si="5"/>
        <v>290</v>
      </c>
      <c r="H25" s="34">
        <f t="shared" si="5"/>
        <v>110</v>
      </c>
      <c r="I25" s="34">
        <f t="shared" si="5"/>
        <v>500</v>
      </c>
      <c r="J25" s="34">
        <f t="shared" si="5"/>
        <v>250</v>
      </c>
      <c r="K25" s="34">
        <f t="shared" si="5"/>
        <v>30</v>
      </c>
      <c r="L25" s="34">
        <f t="shared" si="5"/>
        <v>50</v>
      </c>
      <c r="M25" s="34">
        <f t="shared" si="5"/>
        <v>16</v>
      </c>
      <c r="N25" s="34">
        <f t="shared" si="5"/>
        <v>20</v>
      </c>
      <c r="O25" s="34">
        <f t="shared" si="5"/>
        <v>20</v>
      </c>
      <c r="P25" s="34">
        <f t="shared" si="5"/>
        <v>0</v>
      </c>
    </row>
    <row r="26" spans="1:16" s="2" customFormat="1" x14ac:dyDescent="0.25">
      <c r="A26" s="12">
        <v>43873</v>
      </c>
      <c r="B26" s="13" t="s">
        <v>63</v>
      </c>
      <c r="C26" s="13"/>
      <c r="D26" s="13"/>
      <c r="E26" s="13">
        <v>-190</v>
      </c>
      <c r="F26" s="13"/>
      <c r="G26" s="13">
        <v>-61</v>
      </c>
      <c r="H26" s="13">
        <v>-36</v>
      </c>
      <c r="I26" s="13">
        <v>-228</v>
      </c>
      <c r="J26" s="13">
        <v>-92</v>
      </c>
      <c r="K26" s="13"/>
      <c r="L26" s="13">
        <v>-17</v>
      </c>
      <c r="M26" s="13"/>
      <c r="N26" s="13"/>
      <c r="O26" s="13"/>
      <c r="P26" s="13"/>
    </row>
    <row r="27" spans="1:16" s="1" customFormat="1" x14ac:dyDescent="0.25">
      <c r="A27" s="12">
        <v>43933</v>
      </c>
      <c r="B27" s="13" t="s">
        <v>63</v>
      </c>
      <c r="C27" s="43"/>
      <c r="D27" s="13">
        <v>-23</v>
      </c>
      <c r="E27" s="43"/>
      <c r="F27" s="13">
        <v>-7</v>
      </c>
      <c r="G27" s="13">
        <v>-50</v>
      </c>
      <c r="H27" s="13">
        <v>-16</v>
      </c>
      <c r="I27" s="43"/>
      <c r="J27" s="43"/>
      <c r="K27" s="43"/>
      <c r="L27" s="43"/>
      <c r="M27" s="43"/>
      <c r="N27" s="43"/>
      <c r="O27" s="43"/>
      <c r="P27" s="43"/>
    </row>
    <row r="28" spans="1:16" s="2" customFormat="1" ht="17" thickBot="1" x14ac:dyDescent="0.3">
      <c r="A28" s="12" t="s">
        <v>124</v>
      </c>
      <c r="B28" s="13" t="s">
        <v>63</v>
      </c>
      <c r="C28" s="13"/>
      <c r="D28" s="13">
        <v>-20</v>
      </c>
      <c r="E28" s="13">
        <v>-31</v>
      </c>
      <c r="F28" s="13">
        <v>-1</v>
      </c>
      <c r="G28" s="13">
        <v>-60</v>
      </c>
      <c r="H28" s="13">
        <v>-9</v>
      </c>
      <c r="I28" s="13">
        <v>-50</v>
      </c>
      <c r="J28" s="13">
        <v>-150</v>
      </c>
      <c r="K28" s="13"/>
      <c r="L28" s="13"/>
      <c r="M28" s="13"/>
      <c r="N28" s="13">
        <v>-8</v>
      </c>
      <c r="O28" s="13">
        <v>-6</v>
      </c>
      <c r="P28" s="13">
        <v>-3</v>
      </c>
    </row>
    <row r="29" spans="1:16" s="8" customFormat="1" ht="17" thickBot="1" x14ac:dyDescent="0.3">
      <c r="A29" s="33" t="s">
        <v>156</v>
      </c>
      <c r="B29" s="54"/>
      <c r="C29" s="34">
        <f>SUM(C25:C28)</f>
        <v>26</v>
      </c>
      <c r="D29" s="34">
        <f t="shared" ref="D29:P29" si="6">SUM(D25:D28)</f>
        <v>112</v>
      </c>
      <c r="E29" s="34">
        <f t="shared" si="6"/>
        <v>189</v>
      </c>
      <c r="F29" s="34">
        <f t="shared" si="6"/>
        <v>8</v>
      </c>
      <c r="G29" s="34">
        <f t="shared" si="6"/>
        <v>119</v>
      </c>
      <c r="H29" s="34">
        <f t="shared" si="6"/>
        <v>49</v>
      </c>
      <c r="I29" s="34">
        <f t="shared" si="6"/>
        <v>222</v>
      </c>
      <c r="J29" s="34">
        <f t="shared" si="6"/>
        <v>8</v>
      </c>
      <c r="K29" s="34">
        <f t="shared" si="6"/>
        <v>30</v>
      </c>
      <c r="L29" s="34">
        <f t="shared" si="6"/>
        <v>33</v>
      </c>
      <c r="M29" s="34">
        <f t="shared" si="6"/>
        <v>16</v>
      </c>
      <c r="N29" s="34">
        <f t="shared" si="6"/>
        <v>12</v>
      </c>
      <c r="O29" s="34">
        <f t="shared" si="6"/>
        <v>14</v>
      </c>
      <c r="P29" s="56">
        <f t="shared" si="6"/>
        <v>-3</v>
      </c>
    </row>
    <row r="30" spans="1:16" s="1" customFormat="1" ht="17" thickBot="1" x14ac:dyDescent="0.3">
      <c r="A30" s="12">
        <v>44348</v>
      </c>
      <c r="B30" s="13" t="s">
        <v>63</v>
      </c>
      <c r="C30" s="13">
        <v>-22</v>
      </c>
      <c r="D30" s="13">
        <v>-40</v>
      </c>
      <c r="E30" s="13">
        <v>-1</v>
      </c>
      <c r="F30" s="13">
        <v>-3</v>
      </c>
      <c r="G30" s="13">
        <v>-10</v>
      </c>
      <c r="H30" s="13">
        <v>-17</v>
      </c>
      <c r="I30" s="43"/>
      <c r="J30" s="13">
        <v>-43</v>
      </c>
      <c r="K30" s="13">
        <v>-8</v>
      </c>
      <c r="L30" s="13">
        <v>-12</v>
      </c>
      <c r="M30" s="43"/>
      <c r="N30" s="43"/>
      <c r="O30" s="43"/>
      <c r="P30" s="43"/>
    </row>
    <row r="31" spans="1:16" s="8" customFormat="1" ht="17" thickBot="1" x14ac:dyDescent="0.3">
      <c r="A31" s="33" t="s">
        <v>2459</v>
      </c>
      <c r="B31" s="54"/>
      <c r="C31" s="34">
        <f>SUM(C29:C30)</f>
        <v>4</v>
      </c>
      <c r="D31" s="34">
        <f t="shared" ref="D31:P31" si="7">SUM(D29:D30)</f>
        <v>72</v>
      </c>
      <c r="E31" s="34">
        <f>SUM(E29:E30)</f>
        <v>188</v>
      </c>
      <c r="F31" s="34">
        <f>SUM(F29:F30)</f>
        <v>5</v>
      </c>
      <c r="G31" s="34">
        <f t="shared" si="7"/>
        <v>109</v>
      </c>
      <c r="H31" s="34">
        <f t="shared" si="7"/>
        <v>32</v>
      </c>
      <c r="I31" s="34">
        <f t="shared" si="7"/>
        <v>222</v>
      </c>
      <c r="J31" s="56">
        <f t="shared" si="7"/>
        <v>-35</v>
      </c>
      <c r="K31" s="34">
        <f t="shared" si="7"/>
        <v>22</v>
      </c>
      <c r="L31" s="34">
        <f t="shared" si="7"/>
        <v>21</v>
      </c>
      <c r="M31" s="34">
        <f t="shared" si="7"/>
        <v>16</v>
      </c>
      <c r="N31" s="34">
        <f t="shared" si="7"/>
        <v>12</v>
      </c>
      <c r="O31" s="34">
        <f t="shared" si="7"/>
        <v>14</v>
      </c>
      <c r="P31" s="56">
        <f t="shared" si="7"/>
        <v>-3</v>
      </c>
    </row>
    <row r="32" spans="1:16" s="1" customFormat="1" ht="17" thickBot="1" x14ac:dyDescent="0.3">
      <c r="A32" s="12" t="s">
        <v>2514</v>
      </c>
      <c r="B32" s="13" t="s">
        <v>63</v>
      </c>
      <c r="C32" s="13">
        <v>-2</v>
      </c>
      <c r="D32" s="13">
        <v>-28</v>
      </c>
      <c r="E32" s="43"/>
      <c r="F32" s="13">
        <v>-4</v>
      </c>
      <c r="G32" s="13">
        <v>-40</v>
      </c>
      <c r="H32" s="13">
        <v>-10</v>
      </c>
      <c r="I32" s="13">
        <v>-106</v>
      </c>
      <c r="J32" s="43"/>
      <c r="K32" s="13">
        <v>-22</v>
      </c>
      <c r="L32" s="13">
        <v>-17</v>
      </c>
      <c r="M32" s="43"/>
      <c r="N32" s="13">
        <v>-10</v>
      </c>
      <c r="O32" s="13">
        <v>-15</v>
      </c>
      <c r="P32" s="43"/>
    </row>
    <row r="33" spans="1:18" s="8" customFormat="1" ht="17" thickBot="1" x14ac:dyDescent="0.3">
      <c r="A33" s="33" t="s">
        <v>2566</v>
      </c>
      <c r="B33" s="54"/>
      <c r="C33" s="34">
        <f>SUM(C31:C32)</f>
        <v>2</v>
      </c>
      <c r="D33" s="34">
        <f t="shared" ref="D33:P33" si="8">SUM(D31:D32)</f>
        <v>44</v>
      </c>
      <c r="E33" s="34">
        <f t="shared" si="8"/>
        <v>188</v>
      </c>
      <c r="F33" s="34">
        <f t="shared" si="8"/>
        <v>1</v>
      </c>
      <c r="G33" s="34">
        <f t="shared" si="8"/>
        <v>69</v>
      </c>
      <c r="H33" s="34">
        <f t="shared" si="8"/>
        <v>22</v>
      </c>
      <c r="I33" s="34">
        <f t="shared" si="8"/>
        <v>116</v>
      </c>
      <c r="J33" s="56">
        <f t="shared" si="8"/>
        <v>-35</v>
      </c>
      <c r="K33" s="34">
        <f t="shared" si="8"/>
        <v>0</v>
      </c>
      <c r="L33" s="34">
        <f t="shared" si="8"/>
        <v>4</v>
      </c>
      <c r="M33" s="34">
        <f t="shared" si="8"/>
        <v>16</v>
      </c>
      <c r="N33" s="34">
        <f t="shared" si="8"/>
        <v>2</v>
      </c>
      <c r="O33" s="56">
        <f t="shared" si="8"/>
        <v>-1</v>
      </c>
      <c r="P33" s="56">
        <f t="shared" si="8"/>
        <v>-3</v>
      </c>
    </row>
    <row r="34" spans="1:18" s="1" customFormat="1" ht="17" thickBot="1" x14ac:dyDescent="0.3">
      <c r="A34" s="12">
        <v>44533</v>
      </c>
      <c r="B34" s="13" t="s">
        <v>63</v>
      </c>
      <c r="C34" s="13">
        <v>-1</v>
      </c>
      <c r="D34" s="13">
        <v>-22</v>
      </c>
      <c r="E34" s="13">
        <v>-34</v>
      </c>
      <c r="F34" s="13">
        <v>-1</v>
      </c>
      <c r="G34" s="13">
        <v>-39</v>
      </c>
      <c r="H34" s="13">
        <v>-1</v>
      </c>
      <c r="I34" s="13">
        <v>-94</v>
      </c>
      <c r="J34" s="43"/>
      <c r="K34" s="43"/>
      <c r="L34" s="43"/>
      <c r="M34" s="13">
        <v>-16</v>
      </c>
      <c r="N34" s="13">
        <v>-2</v>
      </c>
      <c r="O34" s="43"/>
      <c r="P34" s="43"/>
    </row>
    <row r="35" spans="1:18" s="8" customFormat="1" ht="17" thickBot="1" x14ac:dyDescent="0.3">
      <c r="A35" s="33" t="s">
        <v>2697</v>
      </c>
      <c r="B35" s="54"/>
      <c r="C35" s="34">
        <f>SUM(C33:C34)</f>
        <v>1</v>
      </c>
      <c r="D35" s="34">
        <f t="shared" ref="D35:N35" si="9">SUM(D33:D34)</f>
        <v>22</v>
      </c>
      <c r="E35" s="34">
        <f t="shared" si="9"/>
        <v>154</v>
      </c>
      <c r="F35" s="34">
        <f t="shared" si="9"/>
        <v>0</v>
      </c>
      <c r="G35" s="34">
        <f t="shared" si="9"/>
        <v>30</v>
      </c>
      <c r="H35" s="34">
        <f t="shared" si="9"/>
        <v>21</v>
      </c>
      <c r="I35" s="34">
        <f t="shared" si="9"/>
        <v>22</v>
      </c>
      <c r="J35" s="56">
        <f t="shared" si="9"/>
        <v>-35</v>
      </c>
      <c r="K35" s="34">
        <f t="shared" si="9"/>
        <v>0</v>
      </c>
      <c r="L35" s="34">
        <f t="shared" si="9"/>
        <v>4</v>
      </c>
      <c r="M35" s="34">
        <f t="shared" si="9"/>
        <v>0</v>
      </c>
      <c r="N35" s="34">
        <f t="shared" si="9"/>
        <v>0</v>
      </c>
      <c r="O35" s="56">
        <f>SUM(O33:O34)</f>
        <v>-1</v>
      </c>
      <c r="P35" s="56">
        <f>SUM(P33:P34)</f>
        <v>-3</v>
      </c>
    </row>
    <row r="36" spans="1:18" s="8" customFormat="1" ht="17" thickBot="1" x14ac:dyDescent="0.3">
      <c r="A36" s="428"/>
      <c r="B36" s="429"/>
      <c r="C36" s="609"/>
      <c r="D36" s="609"/>
      <c r="E36" s="609"/>
      <c r="F36" s="609"/>
      <c r="G36" s="609"/>
      <c r="H36" s="609"/>
      <c r="I36" s="609"/>
      <c r="J36" s="609"/>
      <c r="K36" s="609"/>
      <c r="L36" s="609"/>
      <c r="M36" s="609"/>
      <c r="N36" s="609"/>
      <c r="O36" s="609"/>
      <c r="P36" s="609"/>
    </row>
    <row r="37" spans="1:18" s="8" customFormat="1" ht="17" thickBot="1" x14ac:dyDescent="0.3">
      <c r="A37" s="33" t="s">
        <v>2786</v>
      </c>
      <c r="B37" s="54"/>
      <c r="C37" s="34">
        <f>SUM(C35:C36)</f>
        <v>1</v>
      </c>
      <c r="D37" s="34">
        <f>SUM(D35:D36)</f>
        <v>22</v>
      </c>
      <c r="E37" s="34">
        <f t="shared" ref="E37:P37" si="10">SUM(E35:E36)</f>
        <v>154</v>
      </c>
      <c r="F37" s="34">
        <f t="shared" si="10"/>
        <v>0</v>
      </c>
      <c r="G37" s="34">
        <f t="shared" si="10"/>
        <v>30</v>
      </c>
      <c r="H37" s="34">
        <f t="shared" si="10"/>
        <v>21</v>
      </c>
      <c r="I37" s="34">
        <f t="shared" si="10"/>
        <v>22</v>
      </c>
      <c r="J37" s="56">
        <f t="shared" si="10"/>
        <v>-35</v>
      </c>
      <c r="K37" s="34">
        <f t="shared" si="10"/>
        <v>0</v>
      </c>
      <c r="L37" s="34">
        <f t="shared" si="10"/>
        <v>4</v>
      </c>
      <c r="M37" s="34">
        <f t="shared" si="10"/>
        <v>0</v>
      </c>
      <c r="N37" s="34">
        <f t="shared" si="10"/>
        <v>0</v>
      </c>
      <c r="O37" s="56">
        <f t="shared" si="10"/>
        <v>-1</v>
      </c>
      <c r="P37" s="56">
        <f t="shared" si="10"/>
        <v>-3</v>
      </c>
    </row>
    <row r="38" spans="1:18" s="1" customFormat="1" x14ac:dyDescent="0.25">
      <c r="A38" s="12">
        <v>44505</v>
      </c>
      <c r="B38" s="13" t="s">
        <v>63</v>
      </c>
      <c r="C38" s="43"/>
      <c r="D38" s="13">
        <v>-19</v>
      </c>
      <c r="E38" s="13">
        <v>-26</v>
      </c>
      <c r="F38" s="43"/>
      <c r="G38" s="13">
        <v>-16</v>
      </c>
      <c r="H38" s="43"/>
      <c r="I38" s="13">
        <v>-22</v>
      </c>
      <c r="J38" s="43"/>
      <c r="K38" s="43"/>
      <c r="L38" s="13">
        <v>-1</v>
      </c>
      <c r="M38" s="43"/>
      <c r="N38" s="43"/>
      <c r="O38" s="43"/>
      <c r="P38" s="43"/>
    </row>
    <row r="39" spans="1:18" s="1" customFormat="1" x14ac:dyDescent="0.25">
      <c r="A39" s="250">
        <v>44505</v>
      </c>
      <c r="B39" s="43" t="s">
        <v>2831</v>
      </c>
      <c r="C39" s="13"/>
      <c r="D39" s="39"/>
      <c r="E39" s="39"/>
      <c r="F39" s="13"/>
      <c r="G39" s="39"/>
      <c r="H39" s="13"/>
      <c r="I39" s="39"/>
      <c r="J39" s="43">
        <v>35</v>
      </c>
      <c r="K39" s="13"/>
      <c r="L39" s="39"/>
      <c r="M39" s="13"/>
      <c r="N39" s="13"/>
      <c r="O39" s="43">
        <v>1</v>
      </c>
      <c r="P39" s="43">
        <v>3</v>
      </c>
      <c r="Q39" s="1" t="s">
        <v>2617</v>
      </c>
    </row>
    <row r="40" spans="1:18" s="1" customFormat="1" ht="17" thickBot="1" x14ac:dyDescent="0.3">
      <c r="A40" s="894"/>
      <c r="B40" s="895" t="s">
        <v>967</v>
      </c>
      <c r="C40" s="439">
        <v>-1</v>
      </c>
      <c r="D40" s="439">
        <v>-3</v>
      </c>
      <c r="E40" s="439">
        <v>-128</v>
      </c>
      <c r="F40" s="370"/>
      <c r="G40" s="439">
        <v>-14</v>
      </c>
      <c r="H40" s="439">
        <v>-21</v>
      </c>
      <c r="I40" s="370"/>
      <c r="J40" s="370"/>
      <c r="K40" s="370"/>
      <c r="L40" s="439">
        <v>-3</v>
      </c>
      <c r="M40" s="370"/>
      <c r="N40" s="370"/>
      <c r="O40" s="370"/>
      <c r="P40" s="370"/>
      <c r="Q40" s="49" t="s">
        <v>211</v>
      </c>
    </row>
    <row r="41" spans="1:18" s="8" customFormat="1" ht="17" thickBot="1" x14ac:dyDescent="0.3">
      <c r="A41" s="40" t="s">
        <v>2893</v>
      </c>
      <c r="B41" s="258"/>
      <c r="C41" s="181">
        <f>SUM(C37:C40)</f>
        <v>0</v>
      </c>
      <c r="D41" s="181">
        <f t="shared" ref="D41:P41" si="11">SUM(D37:D40)</f>
        <v>0</v>
      </c>
      <c r="E41" s="181">
        <f t="shared" si="11"/>
        <v>0</v>
      </c>
      <c r="F41" s="181">
        <f t="shared" si="11"/>
        <v>0</v>
      </c>
      <c r="G41" s="181">
        <f t="shared" si="11"/>
        <v>0</v>
      </c>
      <c r="H41" s="181">
        <f t="shared" si="11"/>
        <v>0</v>
      </c>
      <c r="I41" s="181">
        <f t="shared" si="11"/>
        <v>0</v>
      </c>
      <c r="J41" s="181">
        <f t="shared" si="11"/>
        <v>0</v>
      </c>
      <c r="K41" s="181">
        <f t="shared" si="11"/>
        <v>0</v>
      </c>
      <c r="L41" s="181">
        <f t="shared" si="11"/>
        <v>0</v>
      </c>
      <c r="M41" s="181">
        <f t="shared" si="11"/>
        <v>0</v>
      </c>
      <c r="N41" s="181">
        <f t="shared" si="11"/>
        <v>0</v>
      </c>
      <c r="O41" s="181">
        <f t="shared" si="11"/>
        <v>0</v>
      </c>
      <c r="P41" s="181">
        <f t="shared" si="11"/>
        <v>0</v>
      </c>
      <c r="Q41" s="355" t="s">
        <v>2872</v>
      </c>
      <c r="R41" s="355"/>
    </row>
    <row r="42" spans="1:18" s="2" customFormat="1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</row>
    <row r="43" spans="1:18" s="2" customFormat="1" x14ac:dyDescent="0.2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</row>
    <row r="44" spans="1:18" x14ac:dyDescent="0.25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</row>
    <row r="45" spans="1:18" ht="17" thickBot="1" x14ac:dyDescent="0.3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</row>
    <row r="46" spans="1:18" ht="17" thickBot="1" x14ac:dyDescent="0.3">
      <c r="C46" s="51" t="s">
        <v>29</v>
      </c>
      <c r="D46" s="51" t="s">
        <v>10</v>
      </c>
      <c r="E46" s="51" t="s">
        <v>3</v>
      </c>
      <c r="F46" s="51" t="s">
        <v>28</v>
      </c>
      <c r="G46" s="51" t="s">
        <v>2</v>
      </c>
      <c r="H46" s="51" t="s">
        <v>27</v>
      </c>
      <c r="I46" s="51" t="s">
        <v>4</v>
      </c>
      <c r="J46" s="27" t="s">
        <v>31</v>
      </c>
      <c r="K46" s="51" t="s">
        <v>30</v>
      </c>
      <c r="L46" s="51" t="s">
        <v>134</v>
      </c>
      <c r="M46" s="27" t="s">
        <v>14</v>
      </c>
      <c r="N46" s="27" t="s">
        <v>17</v>
      </c>
      <c r="O46" s="27" t="s">
        <v>18</v>
      </c>
      <c r="P46" s="52" t="s">
        <v>32</v>
      </c>
    </row>
    <row r="47" spans="1:18" s="144" customFormat="1" x14ac:dyDescent="0.25">
      <c r="A47" s="260" t="s">
        <v>2954</v>
      </c>
      <c r="B47" s="260"/>
      <c r="C47" s="273"/>
      <c r="D47" s="273"/>
      <c r="E47" s="273"/>
      <c r="F47" s="273"/>
      <c r="G47" s="273"/>
      <c r="H47" s="273"/>
      <c r="I47" s="273"/>
      <c r="J47" s="273"/>
      <c r="K47" s="273"/>
      <c r="L47" s="273"/>
      <c r="M47" s="273"/>
      <c r="N47" s="273"/>
      <c r="O47" s="273"/>
      <c r="P47" s="273"/>
    </row>
    <row r="48" spans="1:18" s="144" customFormat="1" x14ac:dyDescent="0.25">
      <c r="A48" s="260" t="s">
        <v>2955</v>
      </c>
      <c r="B48" s="260"/>
      <c r="C48" s="633"/>
      <c r="D48" s="273"/>
      <c r="E48" s="273"/>
      <c r="F48" s="273"/>
      <c r="G48" s="273"/>
      <c r="H48" s="273"/>
      <c r="I48" s="273"/>
      <c r="J48" s="273"/>
      <c r="K48" s="273"/>
      <c r="L48" s="273"/>
      <c r="M48" s="273"/>
      <c r="N48" s="273"/>
      <c r="O48" s="273"/>
      <c r="P48" s="273"/>
    </row>
    <row r="49" spans="1:16" s="144" customFormat="1" x14ac:dyDescent="0.25">
      <c r="C49" s="273"/>
      <c r="D49" s="273"/>
      <c r="E49" s="273"/>
      <c r="F49" s="273"/>
      <c r="G49" s="273"/>
      <c r="H49" s="273"/>
      <c r="I49" s="273"/>
      <c r="J49" s="273"/>
      <c r="K49" s="273"/>
      <c r="L49" s="273"/>
      <c r="M49" s="273"/>
      <c r="N49" s="273"/>
      <c r="O49" s="273"/>
      <c r="P49" s="273"/>
    </row>
    <row r="50" spans="1:16" s="48" customFormat="1" x14ac:dyDescent="0.25">
      <c r="A50" s="48" t="s">
        <v>157</v>
      </c>
    </row>
    <row r="51" spans="1:16" s="48" customFormat="1" x14ac:dyDescent="0.25">
      <c r="A51" s="48" t="s">
        <v>158</v>
      </c>
    </row>
    <row r="52" spans="1:16" s="48" customFormat="1" x14ac:dyDescent="0.25">
      <c r="A52" s="48" t="s">
        <v>159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>
    <tabColor rgb="FFC00000"/>
  </sheetPr>
  <dimension ref="A1:P47"/>
  <sheetViews>
    <sheetView workbookViewId="0">
      <selection activeCell="C6" sqref="C5:P6"/>
    </sheetView>
  </sheetViews>
  <sheetFormatPr baseColWidth="10" defaultColWidth="9" defaultRowHeight="16" x14ac:dyDescent="0.25"/>
  <cols>
    <col min="1" max="1" width="12.1640625" style="2" customWidth="1"/>
    <col min="2" max="2" width="19.6640625" style="2" customWidth="1"/>
    <col min="3" max="4" width="8.83203125" style="2" customWidth="1"/>
    <col min="5" max="5" width="10.5" style="2" customWidth="1"/>
    <col min="6" max="14" width="9.33203125" style="2" customWidth="1"/>
    <col min="15" max="15" width="9" style="2" customWidth="1"/>
    <col min="16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3" t="s">
        <v>1919</v>
      </c>
    </row>
    <row r="4" spans="1:15" x14ac:dyDescent="0.25">
      <c r="A4" s="3" t="s">
        <v>1920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s="30" customFormat="1" ht="17" thickBot="1" x14ac:dyDescent="0.3">
      <c r="A5" s="546" t="s">
        <v>1921</v>
      </c>
      <c r="C5" s="30">
        <v>6000</v>
      </c>
      <c r="D5" s="30">
        <v>4000</v>
      </c>
      <c r="E5" s="30">
        <v>1400</v>
      </c>
      <c r="F5" s="30">
        <v>2500</v>
      </c>
      <c r="G5" s="30">
        <v>4000</v>
      </c>
      <c r="H5" s="30">
        <v>4000</v>
      </c>
      <c r="I5" s="30">
        <v>2500</v>
      </c>
      <c r="J5" s="30">
        <v>2500</v>
      </c>
      <c r="K5" s="30">
        <v>500</v>
      </c>
      <c r="L5" s="30">
        <v>12000</v>
      </c>
      <c r="M5" s="30">
        <v>8000</v>
      </c>
      <c r="N5" s="30">
        <v>2000</v>
      </c>
    </row>
    <row r="6" spans="1:15" ht="17" thickBot="1" x14ac:dyDescent="0.3">
      <c r="A6" s="9" t="s">
        <v>0</v>
      </c>
      <c r="B6" s="10" t="s">
        <v>1</v>
      </c>
      <c r="C6" s="10" t="s">
        <v>30</v>
      </c>
      <c r="D6" s="10" t="s">
        <v>134</v>
      </c>
      <c r="E6" s="10" t="s">
        <v>31</v>
      </c>
      <c r="F6" s="32" t="s">
        <v>27</v>
      </c>
      <c r="G6" s="32" t="s">
        <v>2</v>
      </c>
      <c r="H6" s="32" t="s">
        <v>17</v>
      </c>
      <c r="I6" s="32" t="s">
        <v>3</v>
      </c>
      <c r="J6" s="32" t="s">
        <v>18</v>
      </c>
      <c r="K6" s="32" t="s">
        <v>4</v>
      </c>
      <c r="L6" s="32" t="s">
        <v>29</v>
      </c>
      <c r="M6" s="32" t="s">
        <v>10</v>
      </c>
      <c r="N6" s="32" t="s">
        <v>1152</v>
      </c>
      <c r="O6" s="11"/>
    </row>
    <row r="7" spans="1:15" x14ac:dyDescent="0.25">
      <c r="A7" s="28">
        <v>43896</v>
      </c>
      <c r="B7" s="22" t="s">
        <v>1922</v>
      </c>
      <c r="C7" s="22">
        <v>100</v>
      </c>
      <c r="D7" s="22">
        <v>100</v>
      </c>
      <c r="E7" s="22">
        <v>300</v>
      </c>
      <c r="F7" s="22"/>
      <c r="G7" s="22"/>
      <c r="H7" s="22"/>
      <c r="I7" s="22"/>
      <c r="J7" s="22"/>
      <c r="K7" s="22"/>
      <c r="L7" s="22"/>
      <c r="M7" s="22"/>
      <c r="N7" s="22"/>
      <c r="O7" s="22"/>
    </row>
    <row r="8" spans="1:15" x14ac:dyDescent="0.25">
      <c r="A8" s="12">
        <v>43896</v>
      </c>
      <c r="B8" s="13" t="s">
        <v>1923</v>
      </c>
      <c r="C8" s="13"/>
      <c r="D8" s="13"/>
      <c r="E8" s="13"/>
      <c r="F8" s="13">
        <v>74</v>
      </c>
      <c r="G8" s="13"/>
      <c r="H8" s="13"/>
      <c r="I8" s="13"/>
      <c r="J8" s="13"/>
      <c r="K8" s="13"/>
      <c r="L8" s="13"/>
      <c r="M8" s="13"/>
      <c r="N8" s="13"/>
      <c r="O8" s="13"/>
    </row>
    <row r="9" spans="1:15" x14ac:dyDescent="0.25">
      <c r="A9" s="12">
        <v>43927</v>
      </c>
      <c r="B9" s="13" t="s">
        <v>1924</v>
      </c>
      <c r="C9" s="13"/>
      <c r="D9" s="13"/>
      <c r="E9" s="13"/>
      <c r="F9" s="13"/>
      <c r="G9" s="13">
        <v>80</v>
      </c>
      <c r="H9" s="13">
        <v>30</v>
      </c>
      <c r="I9" s="13">
        <v>80</v>
      </c>
      <c r="J9" s="13">
        <v>30</v>
      </c>
      <c r="K9" s="13">
        <v>300</v>
      </c>
      <c r="L9" s="13"/>
      <c r="M9" s="13"/>
      <c r="N9" s="13"/>
      <c r="O9" s="13"/>
    </row>
    <row r="10" spans="1:15" x14ac:dyDescent="0.25">
      <c r="A10" s="12">
        <v>43927</v>
      </c>
      <c r="B10" s="13" t="s">
        <v>1925</v>
      </c>
      <c r="C10" s="13"/>
      <c r="D10" s="13">
        <v>50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 x14ac:dyDescent="0.25">
      <c r="A11" s="12">
        <v>43927</v>
      </c>
      <c r="B11" s="13" t="s">
        <v>1926</v>
      </c>
      <c r="C11" s="13"/>
      <c r="D11" s="13"/>
      <c r="E11" s="13"/>
      <c r="F11" s="13"/>
      <c r="G11" s="13">
        <v>80</v>
      </c>
      <c r="H11" s="13">
        <v>38</v>
      </c>
      <c r="I11" s="13">
        <v>90</v>
      </c>
      <c r="J11" s="13">
        <v>38</v>
      </c>
      <c r="K11" s="13">
        <v>191</v>
      </c>
      <c r="L11" s="13"/>
      <c r="M11" s="13"/>
      <c r="N11" s="13"/>
      <c r="O11" s="13"/>
    </row>
    <row r="12" spans="1:15" x14ac:dyDescent="0.25">
      <c r="A12" s="12">
        <v>43927</v>
      </c>
      <c r="B12" s="13" t="s">
        <v>1927</v>
      </c>
      <c r="C12" s="13"/>
      <c r="D12" s="13">
        <v>50</v>
      </c>
      <c r="E12" s="13">
        <v>200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 x14ac:dyDescent="0.25">
      <c r="A13" s="12">
        <v>43957</v>
      </c>
      <c r="B13" s="13" t="s">
        <v>1928</v>
      </c>
      <c r="C13" s="13"/>
      <c r="D13" s="13"/>
      <c r="E13" s="13"/>
      <c r="F13" s="13"/>
      <c r="G13" s="13"/>
      <c r="H13" s="13"/>
      <c r="I13" s="13"/>
      <c r="J13" s="13"/>
      <c r="K13" s="13"/>
      <c r="L13" s="13">
        <v>200</v>
      </c>
      <c r="M13" s="13">
        <v>390</v>
      </c>
      <c r="N13" s="13"/>
      <c r="O13" s="13"/>
    </row>
    <row r="14" spans="1:15" x14ac:dyDescent="0.25">
      <c r="A14" s="12">
        <v>43957</v>
      </c>
      <c r="B14" s="13" t="s">
        <v>1929</v>
      </c>
      <c r="C14" s="13"/>
      <c r="D14" s="13">
        <v>50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x14ac:dyDescent="0.25">
      <c r="A15" s="12">
        <v>43957</v>
      </c>
      <c r="B15" s="13" t="s">
        <v>1930</v>
      </c>
      <c r="C15" s="13"/>
      <c r="D15" s="13"/>
      <c r="E15" s="13">
        <v>200</v>
      </c>
      <c r="F15" s="13"/>
      <c r="G15" s="13"/>
      <c r="H15" s="13"/>
      <c r="I15" s="13"/>
      <c r="J15" s="13"/>
      <c r="K15" s="13">
        <v>368</v>
      </c>
      <c r="L15" s="13"/>
      <c r="M15" s="13"/>
      <c r="N15" s="13"/>
      <c r="O15" s="13"/>
    </row>
    <row r="16" spans="1:15" x14ac:dyDescent="0.25">
      <c r="A16" s="12">
        <v>43957</v>
      </c>
      <c r="B16" s="13" t="s">
        <v>1931</v>
      </c>
      <c r="C16" s="13"/>
      <c r="D16" s="13"/>
      <c r="E16" s="13"/>
      <c r="F16" s="13"/>
      <c r="G16" s="13"/>
      <c r="H16" s="13"/>
      <c r="I16" s="13"/>
      <c r="J16" s="13"/>
      <c r="K16" s="13">
        <v>300</v>
      </c>
      <c r="L16" s="13"/>
      <c r="M16" s="13"/>
      <c r="N16" s="13"/>
      <c r="O16" s="13"/>
    </row>
    <row r="17" spans="1:15" x14ac:dyDescent="0.25">
      <c r="A17" s="12">
        <v>43957</v>
      </c>
      <c r="B17" s="13" t="s">
        <v>1932</v>
      </c>
      <c r="C17" s="13"/>
      <c r="D17" s="13"/>
      <c r="E17" s="13"/>
      <c r="F17" s="13"/>
      <c r="G17" s="13">
        <v>102</v>
      </c>
      <c r="H17" s="13"/>
      <c r="I17" s="13">
        <v>144</v>
      </c>
      <c r="J17" s="13"/>
      <c r="K17" s="13"/>
      <c r="L17" s="13"/>
      <c r="M17" s="13"/>
      <c r="N17" s="13"/>
      <c r="O17" s="13"/>
    </row>
    <row r="18" spans="1:15" x14ac:dyDescent="0.25">
      <c r="A18" s="12">
        <v>43957</v>
      </c>
      <c r="B18" s="13" t="s">
        <v>1933</v>
      </c>
      <c r="C18" s="13"/>
      <c r="D18" s="13"/>
      <c r="E18" s="13">
        <v>251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 ht="17" thickBot="1" x14ac:dyDescent="0.3">
      <c r="A19" s="76">
        <v>44049</v>
      </c>
      <c r="B19" s="14" t="s">
        <v>1934</v>
      </c>
      <c r="C19" s="14"/>
      <c r="D19" s="14">
        <v>150</v>
      </c>
      <c r="E19" s="14">
        <v>356</v>
      </c>
      <c r="F19" s="14"/>
      <c r="G19" s="14"/>
      <c r="H19" s="14"/>
      <c r="I19" s="14"/>
      <c r="J19" s="14"/>
      <c r="K19" s="14"/>
      <c r="L19" s="14">
        <v>189</v>
      </c>
      <c r="M19" s="14"/>
      <c r="N19" s="14">
        <v>350</v>
      </c>
      <c r="O19" s="14"/>
    </row>
    <row r="20" spans="1:15" ht="17" thickBot="1" x14ac:dyDescent="0.3">
      <c r="A20" s="33" t="s">
        <v>138</v>
      </c>
      <c r="B20" s="54"/>
      <c r="C20" s="34">
        <f>SUM(C7:C19)</f>
        <v>100</v>
      </c>
      <c r="D20" s="34">
        <f>SUM(D7:D19)</f>
        <v>400</v>
      </c>
      <c r="E20" s="34">
        <f>SUM(E7:E19)</f>
        <v>1307</v>
      </c>
      <c r="F20" s="34">
        <f>SUM(F7:F19)</f>
        <v>74</v>
      </c>
      <c r="G20" s="34">
        <f>SUM(G7:G19)</f>
        <v>262</v>
      </c>
      <c r="H20" s="34">
        <f t="shared" ref="H20:O20" si="0">SUM(H7:H19)</f>
        <v>68</v>
      </c>
      <c r="I20" s="34">
        <f t="shared" si="0"/>
        <v>314</v>
      </c>
      <c r="J20" s="34">
        <f t="shared" si="0"/>
        <v>68</v>
      </c>
      <c r="K20" s="34">
        <f t="shared" si="0"/>
        <v>1159</v>
      </c>
      <c r="L20" s="34">
        <f t="shared" si="0"/>
        <v>389</v>
      </c>
      <c r="M20" s="34">
        <f t="shared" si="0"/>
        <v>390</v>
      </c>
      <c r="N20" s="34">
        <f t="shared" si="0"/>
        <v>350</v>
      </c>
      <c r="O20" s="34">
        <f t="shared" si="0"/>
        <v>0</v>
      </c>
    </row>
    <row r="21" spans="1:15" ht="17" thickBot="1" x14ac:dyDescent="0.3">
      <c r="A21" s="55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</row>
    <row r="22" spans="1:15" ht="17" thickBot="1" x14ac:dyDescent="0.3">
      <c r="A22" s="33" t="s">
        <v>142</v>
      </c>
      <c r="B22" s="54"/>
      <c r="C22" s="34">
        <f>SUM(C20:C21)</f>
        <v>100</v>
      </c>
      <c r="D22" s="34">
        <f t="shared" ref="D22:O22" si="1">SUM(D20:D21)</f>
        <v>400</v>
      </c>
      <c r="E22" s="34">
        <f t="shared" si="1"/>
        <v>1307</v>
      </c>
      <c r="F22" s="34">
        <f t="shared" si="1"/>
        <v>74</v>
      </c>
      <c r="G22" s="34">
        <f t="shared" si="1"/>
        <v>262</v>
      </c>
      <c r="H22" s="34">
        <f t="shared" si="1"/>
        <v>68</v>
      </c>
      <c r="I22" s="34">
        <f t="shared" si="1"/>
        <v>314</v>
      </c>
      <c r="J22" s="34">
        <f t="shared" si="1"/>
        <v>68</v>
      </c>
      <c r="K22" s="34">
        <f t="shared" si="1"/>
        <v>1159</v>
      </c>
      <c r="L22" s="34">
        <f t="shared" si="1"/>
        <v>389</v>
      </c>
      <c r="M22" s="34">
        <f t="shared" si="1"/>
        <v>390</v>
      </c>
      <c r="N22" s="34">
        <f t="shared" si="1"/>
        <v>350</v>
      </c>
      <c r="O22" s="34">
        <f t="shared" si="1"/>
        <v>0</v>
      </c>
    </row>
    <row r="23" spans="1:15" ht="17" thickBot="1" x14ac:dyDescent="0.3">
      <c r="A23" s="55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</row>
    <row r="24" spans="1:15" ht="17" thickBot="1" x14ac:dyDescent="0.3">
      <c r="A24" s="33" t="s">
        <v>147</v>
      </c>
      <c r="B24" s="54"/>
      <c r="C24" s="34">
        <f>SUM(C22:C23)</f>
        <v>100</v>
      </c>
      <c r="D24" s="34">
        <f t="shared" ref="D24:O24" si="2">SUM(D22:D23)</f>
        <v>400</v>
      </c>
      <c r="E24" s="34">
        <f t="shared" si="2"/>
        <v>1307</v>
      </c>
      <c r="F24" s="34">
        <f t="shared" si="2"/>
        <v>74</v>
      </c>
      <c r="G24" s="34">
        <f t="shared" si="2"/>
        <v>262</v>
      </c>
      <c r="H24" s="34">
        <f t="shared" si="2"/>
        <v>68</v>
      </c>
      <c r="I24" s="34">
        <f t="shared" si="2"/>
        <v>314</v>
      </c>
      <c r="J24" s="34">
        <f t="shared" si="2"/>
        <v>68</v>
      </c>
      <c r="K24" s="34">
        <f t="shared" si="2"/>
        <v>1159</v>
      </c>
      <c r="L24" s="34">
        <f t="shared" si="2"/>
        <v>389</v>
      </c>
      <c r="M24" s="34">
        <f t="shared" si="2"/>
        <v>390</v>
      </c>
      <c r="N24" s="34">
        <f t="shared" si="2"/>
        <v>350</v>
      </c>
      <c r="O24" s="34">
        <f t="shared" si="2"/>
        <v>0</v>
      </c>
    </row>
    <row r="25" spans="1:15" x14ac:dyDescent="0.25">
      <c r="A25" s="55" t="s">
        <v>319</v>
      </c>
      <c r="B25" s="53" t="s">
        <v>63</v>
      </c>
      <c r="C25" s="53"/>
      <c r="D25" s="53"/>
      <c r="E25" s="53"/>
      <c r="F25" s="53"/>
      <c r="G25" s="53">
        <v>-85</v>
      </c>
      <c r="H25" s="53">
        <v>-10</v>
      </c>
      <c r="I25" s="53"/>
      <c r="J25" s="53"/>
      <c r="K25" s="53">
        <v>-250</v>
      </c>
      <c r="L25" s="53"/>
      <c r="M25" s="53">
        <v>-30</v>
      </c>
      <c r="N25" s="53"/>
      <c r="O25" s="53"/>
    </row>
    <row r="26" spans="1:15" x14ac:dyDescent="0.25">
      <c r="A26" s="55" t="s">
        <v>64</v>
      </c>
      <c r="B26" s="53" t="s">
        <v>63</v>
      </c>
      <c r="C26" s="53"/>
      <c r="D26" s="53"/>
      <c r="E26" s="53"/>
      <c r="F26" s="53"/>
      <c r="G26" s="53">
        <v>-34</v>
      </c>
      <c r="H26" s="53"/>
      <c r="I26" s="53"/>
      <c r="J26" s="53"/>
      <c r="K26" s="53">
        <v>-52</v>
      </c>
      <c r="L26" s="53"/>
      <c r="M26" s="53">
        <v>-115</v>
      </c>
      <c r="N26" s="53"/>
      <c r="O26" s="53"/>
    </row>
    <row r="27" spans="1:15" ht="17" thickBot="1" x14ac:dyDescent="0.3">
      <c r="A27" s="13" t="s">
        <v>322</v>
      </c>
      <c r="B27" s="13" t="s">
        <v>63</v>
      </c>
      <c r="C27" s="53"/>
      <c r="D27" s="53"/>
      <c r="E27" s="53"/>
      <c r="F27" s="53">
        <v>-38</v>
      </c>
      <c r="G27" s="53">
        <v>-18</v>
      </c>
      <c r="H27" s="53">
        <v>-2</v>
      </c>
      <c r="I27" s="53">
        <v>-96</v>
      </c>
      <c r="J27" s="53">
        <v>-36</v>
      </c>
      <c r="K27" s="53">
        <v>-20</v>
      </c>
      <c r="L27" s="53"/>
      <c r="M27" s="53"/>
      <c r="N27" s="53"/>
      <c r="O27" s="53"/>
    </row>
    <row r="28" spans="1:15" ht="17" thickBot="1" x14ac:dyDescent="0.3">
      <c r="A28" s="33" t="s">
        <v>148</v>
      </c>
      <c r="B28" s="54"/>
      <c r="C28" s="34">
        <f t="shared" ref="C28:O28" si="3">SUM(C24:C27)</f>
        <v>100</v>
      </c>
      <c r="D28" s="34">
        <f t="shared" si="3"/>
        <v>400</v>
      </c>
      <c r="E28" s="34">
        <f t="shared" si="3"/>
        <v>1307</v>
      </c>
      <c r="F28" s="34">
        <f t="shared" si="3"/>
        <v>36</v>
      </c>
      <c r="G28" s="34">
        <f t="shared" si="3"/>
        <v>125</v>
      </c>
      <c r="H28" s="34">
        <f t="shared" si="3"/>
        <v>56</v>
      </c>
      <c r="I28" s="34">
        <f t="shared" si="3"/>
        <v>218</v>
      </c>
      <c r="J28" s="34">
        <f t="shared" si="3"/>
        <v>32</v>
      </c>
      <c r="K28" s="34">
        <f t="shared" si="3"/>
        <v>837</v>
      </c>
      <c r="L28" s="34">
        <f t="shared" si="3"/>
        <v>389</v>
      </c>
      <c r="M28" s="34">
        <f t="shared" si="3"/>
        <v>245</v>
      </c>
      <c r="N28" s="34">
        <f t="shared" si="3"/>
        <v>350</v>
      </c>
      <c r="O28" s="34">
        <f t="shared" si="3"/>
        <v>0</v>
      </c>
    </row>
    <row r="29" spans="1:15" x14ac:dyDescent="0.25">
      <c r="A29" s="13" t="s">
        <v>214</v>
      </c>
      <c r="B29" s="13" t="s">
        <v>63</v>
      </c>
      <c r="C29" s="53">
        <v>-15</v>
      </c>
      <c r="D29" s="53">
        <v>-24</v>
      </c>
      <c r="E29" s="53">
        <v>-15</v>
      </c>
      <c r="F29" s="53">
        <v>-36</v>
      </c>
      <c r="G29" s="53">
        <v>-58</v>
      </c>
      <c r="H29" s="53">
        <v>-7</v>
      </c>
      <c r="I29" s="53">
        <v>-41</v>
      </c>
      <c r="J29" s="53">
        <v>-7</v>
      </c>
      <c r="K29" s="53">
        <v>-12</v>
      </c>
      <c r="L29" s="53">
        <v>-90</v>
      </c>
      <c r="M29" s="53">
        <v>-51</v>
      </c>
      <c r="N29" s="53">
        <v>-47</v>
      </c>
      <c r="O29" s="53"/>
    </row>
    <row r="30" spans="1:15" ht="17" thickBot="1" x14ac:dyDescent="0.3">
      <c r="A30" s="13" t="s">
        <v>107</v>
      </c>
      <c r="B30" s="13" t="s">
        <v>63</v>
      </c>
      <c r="C30" s="53"/>
      <c r="D30" s="53"/>
      <c r="E30" s="53">
        <v>-400</v>
      </c>
      <c r="F30" s="53"/>
      <c r="G30" s="53">
        <v>-8</v>
      </c>
      <c r="H30" s="53">
        <v>-8</v>
      </c>
      <c r="I30" s="53">
        <v>-30</v>
      </c>
      <c r="J30" s="193"/>
      <c r="K30" s="53">
        <v>-300</v>
      </c>
      <c r="L30" s="53"/>
      <c r="M30" s="53">
        <v>-47</v>
      </c>
      <c r="N30" s="53"/>
      <c r="O30" s="53"/>
    </row>
    <row r="31" spans="1:15" ht="17" thickBot="1" x14ac:dyDescent="0.3">
      <c r="A31" s="33" t="s">
        <v>152</v>
      </c>
      <c r="B31" s="54"/>
      <c r="C31" s="34">
        <f>SUM(C28:C30)</f>
        <v>85</v>
      </c>
      <c r="D31" s="34">
        <f t="shared" ref="D31:O31" si="4">SUM(D28:D30)</f>
        <v>376</v>
      </c>
      <c r="E31" s="34">
        <f t="shared" si="4"/>
        <v>892</v>
      </c>
      <c r="F31" s="34">
        <f t="shared" si="4"/>
        <v>0</v>
      </c>
      <c r="G31" s="34">
        <f t="shared" si="4"/>
        <v>59</v>
      </c>
      <c r="H31" s="34">
        <f t="shared" si="4"/>
        <v>41</v>
      </c>
      <c r="I31" s="34">
        <f t="shared" si="4"/>
        <v>147</v>
      </c>
      <c r="J31" s="34">
        <f t="shared" si="4"/>
        <v>25</v>
      </c>
      <c r="K31" s="34">
        <f t="shared" si="4"/>
        <v>525</v>
      </c>
      <c r="L31" s="34">
        <f t="shared" si="4"/>
        <v>299</v>
      </c>
      <c r="M31" s="34">
        <f t="shared" si="4"/>
        <v>147</v>
      </c>
      <c r="N31" s="34">
        <f t="shared" si="4"/>
        <v>303</v>
      </c>
      <c r="O31" s="34">
        <f t="shared" si="4"/>
        <v>0</v>
      </c>
    </row>
    <row r="32" spans="1:15" x14ac:dyDescent="0.25">
      <c r="A32" s="12">
        <v>43872</v>
      </c>
      <c r="B32" s="13" t="s">
        <v>63</v>
      </c>
      <c r="C32" s="53">
        <v>-28</v>
      </c>
      <c r="D32" s="53">
        <v>-105</v>
      </c>
      <c r="E32" s="53">
        <v>-590</v>
      </c>
      <c r="F32" s="53"/>
      <c r="G32" s="53">
        <v>-7</v>
      </c>
      <c r="H32" s="53">
        <v>-1</v>
      </c>
      <c r="I32" s="53">
        <v>-4</v>
      </c>
      <c r="J32" s="53"/>
      <c r="K32" s="53">
        <v>-154</v>
      </c>
      <c r="L32" s="53">
        <v>-145</v>
      </c>
      <c r="M32" s="53">
        <v>-15</v>
      </c>
      <c r="N32" s="53">
        <v>-58</v>
      </c>
      <c r="O32" s="53"/>
    </row>
    <row r="33" spans="1:16" x14ac:dyDescent="0.25">
      <c r="A33" s="12">
        <v>43962</v>
      </c>
      <c r="B33" s="13" t="s">
        <v>63</v>
      </c>
      <c r="C33" s="53">
        <v>-24</v>
      </c>
      <c r="D33" s="53">
        <v>-19</v>
      </c>
      <c r="E33" s="53">
        <v>-302</v>
      </c>
      <c r="F33" s="53"/>
      <c r="G33" s="53">
        <v>-1</v>
      </c>
      <c r="H33" s="53"/>
      <c r="I33" s="53">
        <v>-4</v>
      </c>
      <c r="J33" s="53">
        <v>-1</v>
      </c>
      <c r="K33" s="53">
        <v>-371</v>
      </c>
      <c r="L33" s="53">
        <v>-34</v>
      </c>
      <c r="M33" s="53">
        <v>-19</v>
      </c>
      <c r="N33" s="53">
        <v>-41</v>
      </c>
      <c r="O33" s="53"/>
    </row>
    <row r="34" spans="1:16" x14ac:dyDescent="0.25">
      <c r="A34" s="12">
        <v>44115</v>
      </c>
      <c r="B34" s="13" t="s">
        <v>63</v>
      </c>
      <c r="C34" s="53">
        <v>-8</v>
      </c>
      <c r="D34" s="53">
        <v>-36</v>
      </c>
      <c r="E34" s="53"/>
      <c r="F34" s="53"/>
      <c r="G34" s="53">
        <v>-11</v>
      </c>
      <c r="H34" s="53">
        <v>-13</v>
      </c>
      <c r="I34" s="53">
        <v>-15</v>
      </c>
      <c r="J34" s="53">
        <v>-1</v>
      </c>
      <c r="K34" s="53"/>
      <c r="L34" s="53">
        <v>-41</v>
      </c>
      <c r="M34" s="53">
        <v>-38</v>
      </c>
      <c r="N34" s="53">
        <v>-46</v>
      </c>
      <c r="O34" s="53"/>
    </row>
    <row r="35" spans="1:16" x14ac:dyDescent="0.25">
      <c r="A35" s="12" t="s">
        <v>281</v>
      </c>
      <c r="B35" s="13" t="s">
        <v>63</v>
      </c>
      <c r="C35" s="53">
        <v>-25</v>
      </c>
      <c r="D35" s="53">
        <v>-32</v>
      </c>
      <c r="E35" s="53"/>
      <c r="F35" s="53"/>
      <c r="G35" s="53">
        <v>-12</v>
      </c>
      <c r="H35" s="53">
        <v>-1</v>
      </c>
      <c r="I35" s="53">
        <v>-7</v>
      </c>
      <c r="J35" s="53">
        <v>-3</v>
      </c>
      <c r="K35" s="53"/>
      <c r="L35" s="53">
        <v>-73</v>
      </c>
      <c r="M35" s="53">
        <v>-31</v>
      </c>
      <c r="N35" s="53">
        <v>-158</v>
      </c>
      <c r="O35" s="53"/>
    </row>
    <row r="36" spans="1:16" x14ac:dyDescent="0.25">
      <c r="A36" s="12" t="s">
        <v>923</v>
      </c>
      <c r="B36" s="13" t="s">
        <v>63</v>
      </c>
      <c r="C36" s="53"/>
      <c r="D36" s="53">
        <v>-138</v>
      </c>
      <c r="E36" s="53"/>
      <c r="F36" s="53"/>
      <c r="G36" s="53">
        <v>-19</v>
      </c>
      <c r="H36" s="53">
        <v>-15</v>
      </c>
      <c r="I36" s="53">
        <v>-34</v>
      </c>
      <c r="J36" s="53">
        <v>-6</v>
      </c>
      <c r="K36" s="53"/>
      <c r="L36" s="53">
        <v>-6</v>
      </c>
      <c r="M36" s="53">
        <v>-31</v>
      </c>
      <c r="N36" s="53"/>
      <c r="O36" s="53"/>
    </row>
    <row r="37" spans="1:16" s="264" customFormat="1" x14ac:dyDescent="0.25">
      <c r="A37" s="698"/>
      <c r="B37" s="378" t="s">
        <v>967</v>
      </c>
      <c r="C37" s="353"/>
      <c r="D37" s="353">
        <v>-46</v>
      </c>
      <c r="E37" s="353"/>
      <c r="F37" s="353"/>
      <c r="G37" s="353">
        <v>-9</v>
      </c>
      <c r="H37" s="353">
        <v>-11</v>
      </c>
      <c r="I37" s="353">
        <v>-83</v>
      </c>
      <c r="J37" s="353">
        <v>-14</v>
      </c>
      <c r="K37" s="353"/>
      <c r="L37" s="353"/>
      <c r="M37" s="353">
        <v>-13</v>
      </c>
      <c r="N37" s="353"/>
      <c r="O37" s="353"/>
      <c r="P37" s="264" t="s">
        <v>211</v>
      </c>
    </row>
    <row r="38" spans="1:16" x14ac:dyDescent="0.25">
      <c r="A38" s="12"/>
      <c r="B38" s="1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</row>
    <row r="39" spans="1:16" x14ac:dyDescent="0.2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6" s="1" customFormat="1" x14ac:dyDescent="0.25">
      <c r="A40" s="250"/>
      <c r="B40" s="43"/>
      <c r="C40" s="43">
        <f>SUM(C31:C38)</f>
        <v>0</v>
      </c>
      <c r="D40" s="43">
        <f t="shared" ref="D40:O40" si="5">SUM(D31:D38)</f>
        <v>0</v>
      </c>
      <c r="E40" s="43">
        <f t="shared" si="5"/>
        <v>0</v>
      </c>
      <c r="F40" s="43">
        <f t="shared" si="5"/>
        <v>0</v>
      </c>
      <c r="G40" s="43">
        <f t="shared" si="5"/>
        <v>0</v>
      </c>
      <c r="H40" s="43">
        <f t="shared" si="5"/>
        <v>0</v>
      </c>
      <c r="I40" s="43">
        <f t="shared" si="5"/>
        <v>0</v>
      </c>
      <c r="J40" s="43">
        <f t="shared" si="5"/>
        <v>0</v>
      </c>
      <c r="K40" s="43">
        <f t="shared" si="5"/>
        <v>0</v>
      </c>
      <c r="L40" s="43">
        <f t="shared" si="5"/>
        <v>0</v>
      </c>
      <c r="M40" s="43">
        <f t="shared" si="5"/>
        <v>0</v>
      </c>
      <c r="N40" s="43">
        <f t="shared" si="5"/>
        <v>0</v>
      </c>
      <c r="O40" s="43">
        <f t="shared" si="5"/>
        <v>0</v>
      </c>
    </row>
    <row r="41" spans="1:16" ht="17" thickBot="1" x14ac:dyDescent="0.3">
      <c r="C41" s="1"/>
      <c r="D41" s="1"/>
      <c r="G41" s="1"/>
      <c r="H41" s="1"/>
      <c r="I41" s="1"/>
      <c r="J41" s="1"/>
      <c r="L41" s="1"/>
      <c r="M41" s="1"/>
      <c r="N41" s="1"/>
    </row>
    <row r="42" spans="1:16" ht="17" thickBot="1" x14ac:dyDescent="0.3">
      <c r="C42" s="10" t="s">
        <v>30</v>
      </c>
      <c r="D42" s="10" t="s">
        <v>134</v>
      </c>
      <c r="E42" s="10" t="s">
        <v>31</v>
      </c>
      <c r="F42" s="32" t="s">
        <v>27</v>
      </c>
      <c r="G42" s="32" t="s">
        <v>2</v>
      </c>
      <c r="H42" s="32" t="s">
        <v>17</v>
      </c>
      <c r="I42" s="32" t="s">
        <v>3</v>
      </c>
      <c r="J42" s="32" t="s">
        <v>18</v>
      </c>
      <c r="K42" s="32" t="s">
        <v>4</v>
      </c>
      <c r="L42" s="32" t="s">
        <v>29</v>
      </c>
      <c r="M42" s="32" t="s">
        <v>10</v>
      </c>
      <c r="N42" s="32" t="s">
        <v>1152</v>
      </c>
      <c r="O42" s="11"/>
    </row>
    <row r="43" spans="1:16" x14ac:dyDescent="0.25">
      <c r="A43" s="634" t="s">
        <v>2087</v>
      </c>
      <c r="B43" s="634"/>
      <c r="C43" s="635"/>
      <c r="D43" s="635"/>
      <c r="E43" s="635"/>
      <c r="F43" s="635"/>
      <c r="G43" s="635"/>
      <c r="H43" s="635"/>
      <c r="I43" s="635"/>
      <c r="J43" s="635"/>
      <c r="K43" s="615"/>
      <c r="L43" s="615"/>
    </row>
    <row r="44" spans="1:16" s="8" customFormat="1" x14ac:dyDescent="0.25">
      <c r="A44" s="129"/>
      <c r="B44" s="129"/>
      <c r="C44" s="273"/>
      <c r="D44" s="273"/>
      <c r="E44" s="273"/>
      <c r="F44" s="273"/>
      <c r="G44" s="273"/>
      <c r="H44" s="273"/>
      <c r="I44" s="273"/>
      <c r="J44" s="273"/>
    </row>
    <row r="45" spans="1:16" x14ac:dyDescent="0.25">
      <c r="A45" s="355" t="s">
        <v>1935</v>
      </c>
      <c r="B45" s="355"/>
      <c r="C45" s="355"/>
      <c r="D45" s="355"/>
      <c r="J45" s="6"/>
    </row>
    <row r="46" spans="1:16" x14ac:dyDescent="0.25">
      <c r="A46" s="355" t="s">
        <v>1936</v>
      </c>
      <c r="B46" s="355"/>
      <c r="C46" s="355"/>
      <c r="D46" s="355"/>
    </row>
    <row r="47" spans="1:16" x14ac:dyDescent="0.25">
      <c r="A47" s="355" t="s">
        <v>1937</v>
      </c>
      <c r="B47" s="355"/>
      <c r="C47" s="355"/>
      <c r="D47" s="35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>
    <tabColor rgb="FFC00000"/>
  </sheetPr>
  <dimension ref="A1:L102"/>
  <sheetViews>
    <sheetView topLeftCell="A76" workbookViewId="0">
      <selection activeCell="H95" sqref="H95"/>
    </sheetView>
  </sheetViews>
  <sheetFormatPr baseColWidth="10" defaultColWidth="9" defaultRowHeight="16" x14ac:dyDescent="0.25"/>
  <cols>
    <col min="1" max="1" width="12.33203125" style="137" customWidth="1"/>
    <col min="2" max="2" width="18.83203125" style="4" customWidth="1"/>
    <col min="3" max="3" width="9.1640625" style="4" customWidth="1"/>
    <col min="4" max="4" width="8.6640625" style="4" customWidth="1"/>
    <col min="5" max="6" width="8.1640625" style="4" customWidth="1"/>
    <col min="7" max="8" width="9.33203125" style="4" customWidth="1"/>
    <col min="9" max="9" width="8.83203125" style="4" customWidth="1"/>
    <col min="10" max="10" width="12.6640625" style="4" bestFit="1" customWidth="1"/>
    <col min="11" max="16384" width="9" style="4"/>
  </cols>
  <sheetData>
    <row r="1" spans="1:9" x14ac:dyDescent="0.25">
      <c r="A1" s="128" t="s">
        <v>23</v>
      </c>
      <c r="B1" s="48"/>
      <c r="C1" s="48"/>
    </row>
    <row r="2" spans="1:9" x14ac:dyDescent="0.25">
      <c r="A2" s="128"/>
      <c r="B2" s="48"/>
      <c r="C2" s="48"/>
    </row>
    <row r="3" spans="1:9" x14ac:dyDescent="0.25">
      <c r="A3" s="139" t="s">
        <v>1938</v>
      </c>
    </row>
    <row r="4" spans="1:9" x14ac:dyDescent="0.25">
      <c r="A4" s="703" t="s">
        <v>1425</v>
      </c>
      <c r="B4" s="5"/>
      <c r="C4" s="3"/>
    </row>
    <row r="5" spans="1:9" x14ac:dyDescent="0.25">
      <c r="A5" s="703" t="s">
        <v>1426</v>
      </c>
      <c r="B5" s="5"/>
      <c r="C5" s="3"/>
    </row>
    <row r="6" spans="1:9" x14ac:dyDescent="0.25">
      <c r="A6" s="704" t="s">
        <v>1427</v>
      </c>
      <c r="B6" s="420"/>
      <c r="C6" s="3"/>
    </row>
    <row r="7" spans="1:9" x14ac:dyDescent="0.25">
      <c r="A7" s="704" t="s">
        <v>2507</v>
      </c>
      <c r="B7" s="420"/>
      <c r="C7" s="3"/>
    </row>
    <row r="8" spans="1:9" x14ac:dyDescent="0.25">
      <c r="A8" s="703" t="s">
        <v>1428</v>
      </c>
      <c r="B8" s="5"/>
      <c r="C8" s="3"/>
    </row>
    <row r="9" spans="1:9" s="422" customFormat="1" ht="17" thickBot="1" x14ac:dyDescent="0.3">
      <c r="A9" s="705"/>
      <c r="B9" s="421"/>
      <c r="C9" s="7">
        <v>4930</v>
      </c>
      <c r="D9" s="7">
        <v>3540</v>
      </c>
      <c r="E9" s="7">
        <v>1300</v>
      </c>
      <c r="F9" s="7">
        <v>3540</v>
      </c>
      <c r="G9" s="7">
        <v>18000</v>
      </c>
      <c r="H9" s="7">
        <v>25000</v>
      </c>
      <c r="I9" s="382"/>
    </row>
    <row r="10" spans="1:9" ht="17" thickBot="1" x14ac:dyDescent="0.3">
      <c r="A10" s="160" t="s">
        <v>0</v>
      </c>
      <c r="B10" s="51" t="s">
        <v>1</v>
      </c>
      <c r="C10" s="271" t="s">
        <v>26</v>
      </c>
      <c r="D10" s="10" t="s">
        <v>3</v>
      </c>
      <c r="E10" s="10" t="s">
        <v>4</v>
      </c>
      <c r="F10" s="10" t="s">
        <v>27</v>
      </c>
      <c r="G10" s="10" t="s">
        <v>10</v>
      </c>
      <c r="H10" s="10" t="s">
        <v>28</v>
      </c>
      <c r="I10" s="138" t="s">
        <v>1429</v>
      </c>
    </row>
    <row r="11" spans="1:9" s="2" customFormat="1" x14ac:dyDescent="0.25">
      <c r="A11" s="55">
        <v>43589</v>
      </c>
      <c r="B11" s="53" t="s">
        <v>1430</v>
      </c>
      <c r="C11" s="53">
        <v>20</v>
      </c>
      <c r="D11" s="53">
        <v>36</v>
      </c>
      <c r="E11" s="53">
        <v>40</v>
      </c>
      <c r="F11" s="53">
        <v>40</v>
      </c>
      <c r="G11" s="53">
        <v>18</v>
      </c>
      <c r="H11" s="53"/>
      <c r="I11" s="53"/>
    </row>
    <row r="12" spans="1:9" s="2" customFormat="1" ht="17" thickBot="1" x14ac:dyDescent="0.3">
      <c r="A12" s="76" t="s">
        <v>1431</v>
      </c>
      <c r="B12" s="14" t="s">
        <v>1432</v>
      </c>
      <c r="C12" s="14"/>
      <c r="D12" s="14">
        <v>24</v>
      </c>
      <c r="E12" s="14"/>
      <c r="F12" s="14"/>
      <c r="G12" s="14">
        <v>20</v>
      </c>
      <c r="H12" s="14"/>
      <c r="I12" s="14"/>
    </row>
    <row r="13" spans="1:9" s="2" customFormat="1" ht="17" thickBot="1" x14ac:dyDescent="0.3">
      <c r="A13" s="242" t="s">
        <v>1433</v>
      </c>
      <c r="B13" s="390"/>
      <c r="C13" s="34">
        <f>SUM(C11:C12)</f>
        <v>20</v>
      </c>
      <c r="D13" s="34">
        <f t="shared" ref="D13:G13" si="0">SUM(D11:D12)</f>
        <v>60</v>
      </c>
      <c r="E13" s="34">
        <f t="shared" si="0"/>
        <v>40</v>
      </c>
      <c r="F13" s="34">
        <f t="shared" si="0"/>
        <v>40</v>
      </c>
      <c r="G13" s="34">
        <f t="shared" si="0"/>
        <v>38</v>
      </c>
      <c r="H13" s="34"/>
      <c r="I13" s="34"/>
    </row>
    <row r="14" spans="1:9" s="2" customFormat="1" ht="17" thickBot="1" x14ac:dyDescent="0.3">
      <c r="A14" s="55" t="s">
        <v>1434</v>
      </c>
      <c r="B14" s="53" t="s">
        <v>1435</v>
      </c>
      <c r="C14" s="53"/>
      <c r="D14" s="53"/>
      <c r="E14" s="53"/>
      <c r="F14" s="53">
        <v>60</v>
      </c>
      <c r="G14" s="53"/>
      <c r="H14" s="53"/>
      <c r="I14" s="53"/>
    </row>
    <row r="15" spans="1:9" s="2" customFormat="1" ht="17" thickBot="1" x14ac:dyDescent="0.3">
      <c r="A15" s="242" t="s">
        <v>1436</v>
      </c>
      <c r="B15" s="390"/>
      <c r="C15" s="34">
        <f t="shared" ref="C15:G15" si="1">SUM(C13:C14)</f>
        <v>20</v>
      </c>
      <c r="D15" s="34">
        <f t="shared" si="1"/>
        <v>60</v>
      </c>
      <c r="E15" s="34">
        <f t="shared" si="1"/>
        <v>40</v>
      </c>
      <c r="F15" s="34">
        <f t="shared" si="1"/>
        <v>100</v>
      </c>
      <c r="G15" s="34">
        <f t="shared" si="1"/>
        <v>38</v>
      </c>
      <c r="H15" s="34"/>
      <c r="I15" s="34"/>
    </row>
    <row r="16" spans="1:9" ht="17" thickBot="1" x14ac:dyDescent="0.3">
      <c r="A16" s="256"/>
      <c r="B16" s="168"/>
      <c r="C16" s="168"/>
      <c r="D16" s="168"/>
      <c r="E16" s="168"/>
      <c r="F16" s="168"/>
      <c r="G16" s="168"/>
      <c r="H16" s="168"/>
      <c r="I16" s="168"/>
    </row>
    <row r="17" spans="1:10" s="2" customFormat="1" ht="17" thickBot="1" x14ac:dyDescent="0.3">
      <c r="A17" s="242" t="s">
        <v>1437</v>
      </c>
      <c r="B17" s="390"/>
      <c r="C17" s="34">
        <f t="shared" ref="C17:G17" si="2">SUM(C15:C16)</f>
        <v>20</v>
      </c>
      <c r="D17" s="34">
        <f t="shared" si="2"/>
        <v>60</v>
      </c>
      <c r="E17" s="34">
        <f t="shared" si="2"/>
        <v>40</v>
      </c>
      <c r="F17" s="34">
        <f t="shared" si="2"/>
        <v>100</v>
      </c>
      <c r="G17" s="34">
        <f t="shared" si="2"/>
        <v>38</v>
      </c>
      <c r="H17" s="34"/>
      <c r="I17" s="34"/>
    </row>
    <row r="18" spans="1:10" ht="17" thickBot="1" x14ac:dyDescent="0.3">
      <c r="A18" s="99"/>
      <c r="B18" s="57"/>
      <c r="C18" s="57"/>
      <c r="D18" s="57"/>
      <c r="E18" s="57"/>
      <c r="F18" s="57"/>
      <c r="G18" s="57"/>
      <c r="H18" s="57"/>
      <c r="I18" s="57"/>
    </row>
    <row r="19" spans="1:10" s="8" customFormat="1" ht="17" thickBot="1" x14ac:dyDescent="0.3">
      <c r="A19" s="242" t="s">
        <v>1438</v>
      </c>
      <c r="B19" s="390"/>
      <c r="C19" s="34">
        <f t="shared" ref="C19:G25" si="3">SUM(C17:C18)</f>
        <v>20</v>
      </c>
      <c r="D19" s="34">
        <f t="shared" si="3"/>
        <v>60</v>
      </c>
      <c r="E19" s="34">
        <f t="shared" si="3"/>
        <v>40</v>
      </c>
      <c r="F19" s="34">
        <f t="shared" si="3"/>
        <v>100</v>
      </c>
      <c r="G19" s="34">
        <f t="shared" si="3"/>
        <v>38</v>
      </c>
      <c r="H19" s="34"/>
      <c r="I19" s="34"/>
    </row>
    <row r="20" spans="1:10" ht="17" thickBot="1" x14ac:dyDescent="0.3">
      <c r="A20" s="99"/>
      <c r="B20" s="57"/>
      <c r="C20" s="57"/>
      <c r="D20" s="57"/>
      <c r="E20" s="57"/>
      <c r="F20" s="57"/>
      <c r="G20" s="57"/>
      <c r="H20" s="57"/>
      <c r="I20" s="57"/>
    </row>
    <row r="21" spans="1:10" s="8" customFormat="1" ht="17" thickBot="1" x14ac:dyDescent="0.3">
      <c r="A21" s="242" t="s">
        <v>1439</v>
      </c>
      <c r="B21" s="390"/>
      <c r="C21" s="34">
        <f>SUM(C19:C20)</f>
        <v>20</v>
      </c>
      <c r="D21" s="34">
        <f t="shared" si="3"/>
        <v>60</v>
      </c>
      <c r="E21" s="34">
        <f t="shared" si="3"/>
        <v>40</v>
      </c>
      <c r="F21" s="34">
        <f t="shared" si="3"/>
        <v>100</v>
      </c>
      <c r="G21" s="34">
        <f t="shared" si="3"/>
        <v>38</v>
      </c>
      <c r="H21" s="34"/>
      <c r="I21" s="34"/>
    </row>
    <row r="22" spans="1:10" ht="17" thickBot="1" x14ac:dyDescent="0.3">
      <c r="A22" s="99"/>
      <c r="B22" s="57"/>
      <c r="C22" s="57"/>
      <c r="D22" s="57"/>
      <c r="E22" s="57"/>
      <c r="F22" s="57"/>
      <c r="G22" s="57"/>
      <c r="H22" s="57"/>
      <c r="I22" s="57"/>
    </row>
    <row r="23" spans="1:10" s="8" customFormat="1" ht="17" thickBot="1" x14ac:dyDescent="0.3">
      <c r="A23" s="242" t="s">
        <v>1440</v>
      </c>
      <c r="B23" s="390"/>
      <c r="C23" s="34">
        <f>SUM(C21:C22)</f>
        <v>20</v>
      </c>
      <c r="D23" s="34">
        <f t="shared" si="3"/>
        <v>60</v>
      </c>
      <c r="E23" s="34">
        <f t="shared" si="3"/>
        <v>40</v>
      </c>
      <c r="F23" s="34">
        <f t="shared" si="3"/>
        <v>100</v>
      </c>
      <c r="G23" s="34">
        <f t="shared" si="3"/>
        <v>38</v>
      </c>
      <c r="H23" s="34"/>
      <c r="I23" s="34"/>
    </row>
    <row r="24" spans="1:10" ht="17" thickBot="1" x14ac:dyDescent="0.3">
      <c r="A24" s="99"/>
      <c r="B24" s="57"/>
      <c r="C24" s="57"/>
      <c r="D24" s="57"/>
      <c r="E24" s="57"/>
      <c r="F24" s="57"/>
      <c r="G24" s="57"/>
      <c r="H24" s="57"/>
      <c r="I24" s="57"/>
    </row>
    <row r="25" spans="1:10" s="8" customFormat="1" ht="17" thickBot="1" x14ac:dyDescent="0.3">
      <c r="A25" s="242" t="s">
        <v>1441</v>
      </c>
      <c r="B25" s="390"/>
      <c r="C25" s="34">
        <f>SUM(C23:C24)</f>
        <v>20</v>
      </c>
      <c r="D25" s="34">
        <f>SUM(D23:D24)</f>
        <v>60</v>
      </c>
      <c r="E25" s="34">
        <f t="shared" si="3"/>
        <v>40</v>
      </c>
      <c r="F25" s="34">
        <f t="shared" si="3"/>
        <v>100</v>
      </c>
      <c r="G25" s="34">
        <f t="shared" si="3"/>
        <v>38</v>
      </c>
      <c r="H25" s="34"/>
      <c r="I25" s="34"/>
      <c r="J25" s="8" t="s">
        <v>822</v>
      </c>
    </row>
    <row r="26" spans="1:10" s="2" customFormat="1" x14ac:dyDescent="0.25">
      <c r="A26" s="12">
        <v>43627</v>
      </c>
      <c r="B26" s="13" t="s">
        <v>1442</v>
      </c>
      <c r="C26" s="13"/>
      <c r="D26" s="13"/>
      <c r="E26" s="13"/>
      <c r="F26" s="13"/>
      <c r="G26" s="13">
        <v>105</v>
      </c>
      <c r="H26" s="13"/>
      <c r="I26" s="13"/>
    </row>
    <row r="27" spans="1:10" s="2" customFormat="1" ht="17" thickBot="1" x14ac:dyDescent="0.3">
      <c r="A27" s="12" t="s">
        <v>1443</v>
      </c>
      <c r="B27" s="13" t="s">
        <v>63</v>
      </c>
      <c r="C27" s="13"/>
      <c r="D27" s="13"/>
      <c r="E27" s="13"/>
      <c r="F27" s="13"/>
      <c r="G27" s="13">
        <v>-105</v>
      </c>
      <c r="H27" s="13"/>
      <c r="I27" s="13"/>
    </row>
    <row r="28" spans="1:10" s="8" customFormat="1" ht="17" thickBot="1" x14ac:dyDescent="0.3">
      <c r="A28" s="242" t="s">
        <v>1321</v>
      </c>
      <c r="B28" s="390"/>
      <c r="C28" s="34">
        <f t="shared" ref="C28:G28" si="4">SUM(C25:C27)</f>
        <v>20</v>
      </c>
      <c r="D28" s="34">
        <f t="shared" si="4"/>
        <v>60</v>
      </c>
      <c r="E28" s="34">
        <f t="shared" si="4"/>
        <v>40</v>
      </c>
      <c r="F28" s="34">
        <f t="shared" si="4"/>
        <v>100</v>
      </c>
      <c r="G28" s="34">
        <f t="shared" si="4"/>
        <v>38</v>
      </c>
      <c r="H28" s="34"/>
      <c r="I28" s="34"/>
    </row>
    <row r="29" spans="1:10" s="2" customFormat="1" x14ac:dyDescent="0.25">
      <c r="A29" s="12" t="s">
        <v>1444</v>
      </c>
      <c r="B29" s="13" t="s">
        <v>1445</v>
      </c>
      <c r="C29" s="13"/>
      <c r="D29" s="13">
        <v>70</v>
      </c>
      <c r="E29" s="13">
        <v>50</v>
      </c>
      <c r="F29" s="13"/>
      <c r="G29" s="13">
        <v>20</v>
      </c>
      <c r="H29" s="13">
        <v>6</v>
      </c>
      <c r="I29" s="13"/>
    </row>
    <row r="30" spans="1:10" s="2" customFormat="1" ht="17" thickBot="1" x14ac:dyDescent="0.3">
      <c r="A30" s="12" t="s">
        <v>1446</v>
      </c>
      <c r="B30" s="13" t="s">
        <v>1447</v>
      </c>
      <c r="C30" s="13"/>
      <c r="D30" s="13">
        <v>30</v>
      </c>
      <c r="E30" s="13"/>
      <c r="F30" s="13"/>
      <c r="G30" s="13">
        <v>50</v>
      </c>
      <c r="H30" s="13">
        <v>14</v>
      </c>
      <c r="I30" s="13"/>
    </row>
    <row r="31" spans="1:10" s="197" customFormat="1" ht="17" thickBot="1" x14ac:dyDescent="0.3">
      <c r="A31" s="242" t="s">
        <v>1322</v>
      </c>
      <c r="B31" s="390"/>
      <c r="C31" s="34">
        <f>SUM(C28:C30)</f>
        <v>20</v>
      </c>
      <c r="D31" s="34">
        <f t="shared" ref="D31:G31" si="5">SUM(D28:D30)</f>
        <v>160</v>
      </c>
      <c r="E31" s="34">
        <f t="shared" si="5"/>
        <v>90</v>
      </c>
      <c r="F31" s="34">
        <f t="shared" si="5"/>
        <v>100</v>
      </c>
      <c r="G31" s="34">
        <f t="shared" si="5"/>
        <v>108</v>
      </c>
      <c r="H31" s="34">
        <f>SUM(H28:H30)</f>
        <v>20</v>
      </c>
      <c r="I31" s="34"/>
    </row>
    <row r="32" spans="1:10" s="2" customFormat="1" ht="17" thickBot="1" x14ac:dyDescent="0.3">
      <c r="A32" s="12" t="s">
        <v>514</v>
      </c>
      <c r="B32" s="13" t="s">
        <v>1448</v>
      </c>
      <c r="C32" s="13"/>
      <c r="D32" s="13"/>
      <c r="E32" s="13"/>
      <c r="F32" s="13"/>
      <c r="G32" s="13">
        <v>50</v>
      </c>
      <c r="H32" s="13"/>
      <c r="I32" s="13"/>
    </row>
    <row r="33" spans="1:12" s="197" customFormat="1" ht="17" thickBot="1" x14ac:dyDescent="0.3">
      <c r="A33" s="242" t="s">
        <v>1323</v>
      </c>
      <c r="B33" s="390"/>
      <c r="C33" s="34">
        <f>SUM(C31:C32)</f>
        <v>20</v>
      </c>
      <c r="D33" s="34">
        <f t="shared" ref="D33:H33" si="6">SUM(D31:D32)</f>
        <v>160</v>
      </c>
      <c r="E33" s="34">
        <f t="shared" si="6"/>
        <v>90</v>
      </c>
      <c r="F33" s="34">
        <f t="shared" si="6"/>
        <v>100</v>
      </c>
      <c r="G33" s="34">
        <f t="shared" si="6"/>
        <v>158</v>
      </c>
      <c r="H33" s="34">
        <f t="shared" si="6"/>
        <v>20</v>
      </c>
      <c r="I33" s="34"/>
    </row>
    <row r="34" spans="1:12" s="2" customFormat="1" ht="17" thickBot="1" x14ac:dyDescent="0.3">
      <c r="A34" s="12">
        <v>43923</v>
      </c>
      <c r="B34" s="13" t="s">
        <v>1449</v>
      </c>
      <c r="C34" s="13"/>
      <c r="D34" s="13"/>
      <c r="E34" s="13"/>
      <c r="F34" s="13"/>
      <c r="G34" s="13"/>
      <c r="H34" s="13"/>
      <c r="I34" s="13"/>
    </row>
    <row r="35" spans="1:12" s="8" customFormat="1" ht="17" thickBot="1" x14ac:dyDescent="0.3">
      <c r="A35" s="242" t="s">
        <v>1325</v>
      </c>
      <c r="B35" s="390"/>
      <c r="C35" s="34">
        <f t="shared" ref="C35:H35" si="7">SUM(C33:C34)</f>
        <v>20</v>
      </c>
      <c r="D35" s="34">
        <f t="shared" si="7"/>
        <v>160</v>
      </c>
      <c r="E35" s="34">
        <f t="shared" si="7"/>
        <v>90</v>
      </c>
      <c r="F35" s="34">
        <f t="shared" si="7"/>
        <v>100</v>
      </c>
      <c r="G35" s="34">
        <f t="shared" si="7"/>
        <v>158</v>
      </c>
      <c r="H35" s="34">
        <f t="shared" si="7"/>
        <v>20</v>
      </c>
      <c r="I35" s="34"/>
    </row>
    <row r="36" spans="1:12" ht="17" thickBot="1" x14ac:dyDescent="0.3">
      <c r="A36" s="99"/>
      <c r="B36" s="57"/>
      <c r="C36" s="57"/>
      <c r="D36" s="57"/>
      <c r="E36" s="57"/>
      <c r="F36" s="57"/>
      <c r="G36" s="57"/>
      <c r="H36" s="57"/>
      <c r="I36" s="57"/>
    </row>
    <row r="37" spans="1:12" s="8" customFormat="1" ht="17" thickBot="1" x14ac:dyDescent="0.3">
      <c r="A37" s="242" t="s">
        <v>1326</v>
      </c>
      <c r="B37" s="390"/>
      <c r="C37" s="34">
        <f t="shared" ref="C37:H37" si="8">SUM(C35:C36)</f>
        <v>20</v>
      </c>
      <c r="D37" s="34">
        <f t="shared" si="8"/>
        <v>160</v>
      </c>
      <c r="E37" s="34">
        <f t="shared" si="8"/>
        <v>90</v>
      </c>
      <c r="F37" s="34">
        <f t="shared" si="8"/>
        <v>100</v>
      </c>
      <c r="G37" s="34">
        <f t="shared" si="8"/>
        <v>158</v>
      </c>
      <c r="H37" s="34">
        <f t="shared" si="8"/>
        <v>20</v>
      </c>
      <c r="I37" s="34"/>
      <c r="J37" s="6" t="s">
        <v>1450</v>
      </c>
      <c r="K37" s="6"/>
      <c r="L37" s="6"/>
    </row>
    <row r="38" spans="1:12" ht="17" thickBot="1" x14ac:dyDescent="0.3">
      <c r="A38" s="99"/>
      <c r="B38" s="57"/>
      <c r="C38" s="57"/>
      <c r="D38" s="57"/>
      <c r="E38" s="57"/>
      <c r="F38" s="57"/>
      <c r="G38" s="57"/>
      <c r="H38" s="57"/>
      <c r="I38" s="57"/>
    </row>
    <row r="39" spans="1:12" s="8" customFormat="1" ht="17" thickBot="1" x14ac:dyDescent="0.3">
      <c r="A39" s="242" t="s">
        <v>1327</v>
      </c>
      <c r="B39" s="390"/>
      <c r="C39" s="34">
        <f t="shared" ref="C39:H39" si="9">SUM(C37:C38)</f>
        <v>20</v>
      </c>
      <c r="D39" s="34">
        <f t="shared" si="9"/>
        <v>160</v>
      </c>
      <c r="E39" s="34">
        <f t="shared" si="9"/>
        <v>90</v>
      </c>
      <c r="F39" s="34">
        <f t="shared" si="9"/>
        <v>100</v>
      </c>
      <c r="G39" s="34">
        <f t="shared" si="9"/>
        <v>158</v>
      </c>
      <c r="H39" s="34">
        <f t="shared" si="9"/>
        <v>20</v>
      </c>
      <c r="I39" s="34"/>
      <c r="J39" s="6"/>
      <c r="K39" s="6"/>
      <c r="L39" s="6"/>
    </row>
    <row r="40" spans="1:12" ht="17" thickBot="1" x14ac:dyDescent="0.3">
      <c r="A40" s="99"/>
      <c r="B40" s="57"/>
      <c r="C40" s="57"/>
      <c r="D40" s="57"/>
      <c r="E40" s="57"/>
      <c r="F40" s="57"/>
      <c r="G40" s="57"/>
      <c r="H40" s="57"/>
      <c r="I40" s="57"/>
    </row>
    <row r="41" spans="1:12" s="8" customFormat="1" ht="17" thickBot="1" x14ac:dyDescent="0.3">
      <c r="A41" s="242" t="s">
        <v>1328</v>
      </c>
      <c r="B41" s="390"/>
      <c r="C41" s="34">
        <f t="shared" ref="C41:H41" si="10">SUM(C39:C40)</f>
        <v>20</v>
      </c>
      <c r="D41" s="34">
        <f t="shared" si="10"/>
        <v>160</v>
      </c>
      <c r="E41" s="34">
        <f t="shared" si="10"/>
        <v>90</v>
      </c>
      <c r="F41" s="34">
        <f t="shared" si="10"/>
        <v>100</v>
      </c>
      <c r="G41" s="34">
        <f t="shared" si="10"/>
        <v>158</v>
      </c>
      <c r="H41" s="34">
        <f t="shared" si="10"/>
        <v>20</v>
      </c>
      <c r="I41" s="34"/>
    </row>
    <row r="42" spans="1:12" s="2" customFormat="1" x14ac:dyDescent="0.25">
      <c r="A42" s="12">
        <v>44080</v>
      </c>
      <c r="B42" s="13" t="s">
        <v>1451</v>
      </c>
      <c r="C42" s="13">
        <v>84</v>
      </c>
      <c r="D42" s="13">
        <v>100</v>
      </c>
      <c r="E42" s="13">
        <v>300</v>
      </c>
      <c r="F42" s="13">
        <v>88</v>
      </c>
      <c r="G42" s="13">
        <v>40</v>
      </c>
      <c r="H42" s="13"/>
      <c r="I42" s="13"/>
    </row>
    <row r="43" spans="1:12" s="2" customFormat="1" x14ac:dyDescent="0.25">
      <c r="A43" s="12">
        <v>44110</v>
      </c>
      <c r="B43" s="13" t="s">
        <v>1452</v>
      </c>
      <c r="C43" s="13">
        <v>85</v>
      </c>
      <c r="D43" s="13">
        <v>100</v>
      </c>
      <c r="E43" s="13">
        <v>200</v>
      </c>
      <c r="F43" s="13"/>
      <c r="G43" s="13">
        <v>20</v>
      </c>
      <c r="H43" s="13"/>
      <c r="I43" s="13"/>
    </row>
    <row r="44" spans="1:12" s="2" customFormat="1" x14ac:dyDescent="0.25">
      <c r="A44" s="12">
        <v>44110</v>
      </c>
      <c r="B44" s="13" t="s">
        <v>1453</v>
      </c>
      <c r="C44" s="13">
        <v>100</v>
      </c>
      <c r="D44" s="13">
        <v>100</v>
      </c>
      <c r="E44" s="13">
        <v>252</v>
      </c>
      <c r="F44" s="13"/>
      <c r="G44" s="13"/>
      <c r="H44" s="13"/>
      <c r="I44" s="13"/>
    </row>
    <row r="45" spans="1:12" s="2" customFormat="1" x14ac:dyDescent="0.25">
      <c r="A45" s="12">
        <v>44110</v>
      </c>
      <c r="B45" s="13" t="s">
        <v>1454</v>
      </c>
      <c r="C45" s="13">
        <v>100</v>
      </c>
      <c r="D45" s="13">
        <v>100</v>
      </c>
      <c r="E45" s="13">
        <v>200</v>
      </c>
      <c r="F45" s="13"/>
      <c r="G45" s="13"/>
      <c r="H45" s="13"/>
      <c r="I45" s="13"/>
    </row>
    <row r="46" spans="1:12" s="2" customFormat="1" x14ac:dyDescent="0.25">
      <c r="A46" s="12">
        <v>44141</v>
      </c>
      <c r="B46" s="13" t="s">
        <v>1455</v>
      </c>
      <c r="C46" s="13">
        <v>107</v>
      </c>
      <c r="D46" s="13">
        <v>76</v>
      </c>
      <c r="E46" s="13"/>
      <c r="F46" s="13"/>
      <c r="G46" s="13"/>
      <c r="H46" s="13"/>
      <c r="I46" s="13"/>
    </row>
    <row r="47" spans="1:12" s="2" customFormat="1" ht="17" thickBot="1" x14ac:dyDescent="0.3">
      <c r="A47" s="12" t="s">
        <v>664</v>
      </c>
      <c r="B47" s="13" t="s">
        <v>1456</v>
      </c>
      <c r="C47" s="13"/>
      <c r="D47" s="13"/>
      <c r="E47" s="13"/>
      <c r="F47" s="13"/>
      <c r="G47" s="13">
        <v>100</v>
      </c>
      <c r="H47" s="13"/>
      <c r="I47" s="13"/>
    </row>
    <row r="48" spans="1:12" s="8" customFormat="1" ht="17" thickBot="1" x14ac:dyDescent="0.3">
      <c r="A48" s="242" t="s">
        <v>1457</v>
      </c>
      <c r="B48" s="390"/>
      <c r="C48" s="34">
        <f t="shared" ref="C48:H48" si="11">SUM(C41:C47)</f>
        <v>496</v>
      </c>
      <c r="D48" s="34">
        <f t="shared" si="11"/>
        <v>636</v>
      </c>
      <c r="E48" s="34">
        <f t="shared" si="11"/>
        <v>1042</v>
      </c>
      <c r="F48" s="34">
        <f t="shared" si="11"/>
        <v>188</v>
      </c>
      <c r="G48" s="34">
        <f t="shared" si="11"/>
        <v>318</v>
      </c>
      <c r="H48" s="34">
        <f t="shared" si="11"/>
        <v>20</v>
      </c>
      <c r="I48" s="34"/>
    </row>
    <row r="49" spans="1:9" ht="17" thickBot="1" x14ac:dyDescent="0.3">
      <c r="A49" s="12"/>
      <c r="B49" s="13"/>
      <c r="C49" s="57"/>
      <c r="D49" s="57"/>
      <c r="E49" s="57"/>
      <c r="F49" s="57"/>
      <c r="G49" s="57"/>
      <c r="H49" s="57"/>
      <c r="I49" s="57"/>
    </row>
    <row r="50" spans="1:9" s="8" customFormat="1" ht="17" thickBot="1" x14ac:dyDescent="0.3">
      <c r="A50" s="242" t="s">
        <v>48</v>
      </c>
      <c r="B50" s="390"/>
      <c r="C50" s="34">
        <f>SUM(C48:C49)</f>
        <v>496</v>
      </c>
      <c r="D50" s="34">
        <f t="shared" ref="D50:F50" si="12">SUM(D48:D49)</f>
        <v>636</v>
      </c>
      <c r="E50" s="34">
        <f t="shared" si="12"/>
        <v>1042</v>
      </c>
      <c r="F50" s="34">
        <f t="shared" si="12"/>
        <v>188</v>
      </c>
      <c r="G50" s="34">
        <f>SUM(G48:G49)</f>
        <v>318</v>
      </c>
      <c r="H50" s="34">
        <f>SUM(H48:H49)</f>
        <v>20</v>
      </c>
      <c r="I50" s="34"/>
    </row>
    <row r="51" spans="1:9" s="2" customFormat="1" x14ac:dyDescent="0.25">
      <c r="A51" s="12" t="s">
        <v>1458</v>
      </c>
      <c r="B51" s="13" t="s">
        <v>63</v>
      </c>
      <c r="C51" s="13"/>
      <c r="D51" s="13"/>
      <c r="E51" s="13">
        <v>-55</v>
      </c>
      <c r="F51" s="13"/>
      <c r="G51" s="13">
        <v>-15</v>
      </c>
      <c r="H51" s="13"/>
      <c r="I51" s="13"/>
    </row>
    <row r="52" spans="1:9" s="2" customFormat="1" ht="17" thickBot="1" x14ac:dyDescent="0.3">
      <c r="A52" s="78" t="s">
        <v>277</v>
      </c>
      <c r="B52" s="14" t="s">
        <v>63</v>
      </c>
      <c r="C52" s="13">
        <v>-64</v>
      </c>
      <c r="D52" s="13">
        <v>-19</v>
      </c>
      <c r="E52" s="13">
        <v>-7</v>
      </c>
      <c r="F52" s="13"/>
      <c r="G52" s="13"/>
      <c r="H52" s="13"/>
      <c r="I52" s="13"/>
    </row>
    <row r="53" spans="1:9" s="8" customFormat="1" ht="17" thickBot="1" x14ac:dyDescent="0.3">
      <c r="A53" s="242" t="s">
        <v>55</v>
      </c>
      <c r="B53" s="390"/>
      <c r="C53" s="34">
        <f>SUM(C50:C52)</f>
        <v>432</v>
      </c>
      <c r="D53" s="34">
        <f>SUM(D50:D52)</f>
        <v>617</v>
      </c>
      <c r="E53" s="34">
        <f t="shared" ref="E53:H53" si="13">SUM(E50:E52)</f>
        <v>980</v>
      </c>
      <c r="F53" s="34">
        <f t="shared" si="13"/>
        <v>188</v>
      </c>
      <c r="G53" s="34">
        <f t="shared" si="13"/>
        <v>303</v>
      </c>
      <c r="H53" s="34">
        <f t="shared" si="13"/>
        <v>20</v>
      </c>
      <c r="I53" s="34"/>
    </row>
    <row r="54" spans="1:9" s="2" customFormat="1" ht="17" thickBot="1" x14ac:dyDescent="0.3">
      <c r="A54" s="76">
        <v>44113</v>
      </c>
      <c r="B54" s="14" t="s">
        <v>63</v>
      </c>
      <c r="C54" s="13">
        <v>-100</v>
      </c>
      <c r="D54" s="13">
        <v>-63</v>
      </c>
      <c r="E54" s="13">
        <v>-73</v>
      </c>
      <c r="F54" s="13">
        <v>-1</v>
      </c>
      <c r="G54" s="13">
        <v>-8</v>
      </c>
      <c r="H54" s="13"/>
      <c r="I54" s="13">
        <v>-1</v>
      </c>
    </row>
    <row r="55" spans="1:9" s="8" customFormat="1" ht="17" thickBot="1" x14ac:dyDescent="0.3">
      <c r="A55" s="242" t="s">
        <v>71</v>
      </c>
      <c r="B55" s="390"/>
      <c r="C55" s="34">
        <f>SUM(C53:C54)</f>
        <v>332</v>
      </c>
      <c r="D55" s="34">
        <f t="shared" ref="D55:I55" si="14">SUM(D53:D54)</f>
        <v>554</v>
      </c>
      <c r="E55" s="34">
        <f t="shared" si="14"/>
        <v>907</v>
      </c>
      <c r="F55" s="34">
        <f t="shared" si="14"/>
        <v>187</v>
      </c>
      <c r="G55" s="34">
        <f t="shared" si="14"/>
        <v>295</v>
      </c>
      <c r="H55" s="34">
        <f t="shared" si="14"/>
        <v>20</v>
      </c>
      <c r="I55" s="56">
        <f t="shared" si="14"/>
        <v>-1</v>
      </c>
    </row>
    <row r="56" spans="1:9" s="2" customFormat="1" x14ac:dyDescent="0.25">
      <c r="A56" s="76">
        <v>43871</v>
      </c>
      <c r="B56" s="14" t="s">
        <v>63</v>
      </c>
      <c r="C56" s="13">
        <v>-86</v>
      </c>
      <c r="D56" s="13">
        <v>-37</v>
      </c>
      <c r="E56" s="13">
        <v>-125</v>
      </c>
      <c r="F56" s="13"/>
      <c r="G56" s="13">
        <v>-35</v>
      </c>
      <c r="H56" s="13"/>
      <c r="I56" s="13"/>
    </row>
    <row r="57" spans="1:9" s="2" customFormat="1" x14ac:dyDescent="0.25">
      <c r="A57" s="76" t="s">
        <v>83</v>
      </c>
      <c r="B57" s="14" t="s">
        <v>63</v>
      </c>
      <c r="C57" s="13">
        <v>-78</v>
      </c>
      <c r="D57" s="13">
        <v>-71</v>
      </c>
      <c r="E57" s="13">
        <v>-116</v>
      </c>
      <c r="F57" s="13"/>
      <c r="G57" s="13">
        <v>-35</v>
      </c>
      <c r="H57" s="13"/>
      <c r="I57" s="13"/>
    </row>
    <row r="58" spans="1:9" s="2" customFormat="1" x14ac:dyDescent="0.25">
      <c r="A58" s="76" t="s">
        <v>996</v>
      </c>
      <c r="B58" s="14" t="s">
        <v>63</v>
      </c>
      <c r="C58" s="13">
        <v>-72</v>
      </c>
      <c r="D58" s="13">
        <v>-86</v>
      </c>
      <c r="E58" s="13">
        <v>-62</v>
      </c>
      <c r="F58" s="13">
        <v>-15</v>
      </c>
      <c r="G58" s="13">
        <v>-8</v>
      </c>
      <c r="H58" s="13">
        <v>-2</v>
      </c>
      <c r="I58" s="13"/>
    </row>
    <row r="59" spans="1:9" s="2" customFormat="1" x14ac:dyDescent="0.25">
      <c r="A59" s="76" t="s">
        <v>216</v>
      </c>
      <c r="B59" s="14" t="s">
        <v>1459</v>
      </c>
      <c r="C59" s="13">
        <v>85</v>
      </c>
      <c r="D59" s="13">
        <v>160</v>
      </c>
      <c r="E59" s="13"/>
      <c r="F59" s="13"/>
      <c r="G59" s="13">
        <v>45</v>
      </c>
      <c r="H59" s="13"/>
      <c r="I59" s="13"/>
    </row>
    <row r="60" spans="1:9" s="2" customFormat="1" x14ac:dyDescent="0.25">
      <c r="A60" s="76" t="s">
        <v>216</v>
      </c>
      <c r="B60" s="14" t="s">
        <v>1460</v>
      </c>
      <c r="C60" s="13">
        <v>85</v>
      </c>
      <c r="D60" s="13">
        <v>150</v>
      </c>
      <c r="E60" s="13"/>
      <c r="F60" s="13"/>
      <c r="G60" s="13">
        <v>12</v>
      </c>
      <c r="H60" s="13"/>
      <c r="I60" s="13"/>
    </row>
    <row r="61" spans="1:9" s="2" customFormat="1" ht="17" thickBot="1" x14ac:dyDescent="0.3">
      <c r="A61" s="78" t="s">
        <v>110</v>
      </c>
      <c r="B61" s="14" t="s">
        <v>1461</v>
      </c>
      <c r="C61" s="13">
        <v>95</v>
      </c>
      <c r="D61" s="13"/>
      <c r="E61" s="13"/>
      <c r="F61" s="13"/>
      <c r="G61" s="13"/>
      <c r="H61" s="13"/>
      <c r="I61" s="13"/>
    </row>
    <row r="62" spans="1:9" s="8" customFormat="1" ht="17" thickBot="1" x14ac:dyDescent="0.3">
      <c r="A62" s="242" t="s">
        <v>117</v>
      </c>
      <c r="B62" s="390"/>
      <c r="C62" s="34">
        <f>SUM(C55:C61)</f>
        <v>361</v>
      </c>
      <c r="D62" s="34">
        <f>SUM(D55:D61)</f>
        <v>670</v>
      </c>
      <c r="E62" s="34">
        <f>SUM(E55:E61)</f>
        <v>604</v>
      </c>
      <c r="F62" s="34">
        <f>SUM(F55:F61)</f>
        <v>172</v>
      </c>
      <c r="G62" s="34">
        <f t="shared" ref="G62:I62" si="15">SUM(G55:G61)</f>
        <v>274</v>
      </c>
      <c r="H62" s="34">
        <f t="shared" si="15"/>
        <v>18</v>
      </c>
      <c r="I62" s="56">
        <f t="shared" si="15"/>
        <v>-1</v>
      </c>
    </row>
    <row r="63" spans="1:9" s="2" customFormat="1" x14ac:dyDescent="0.25">
      <c r="A63" s="78" t="s">
        <v>218</v>
      </c>
      <c r="B63" s="14" t="s">
        <v>63</v>
      </c>
      <c r="C63" s="13">
        <v>-95</v>
      </c>
      <c r="D63" s="13"/>
      <c r="E63" s="13"/>
      <c r="F63" s="13"/>
      <c r="G63" s="13"/>
      <c r="H63" s="13"/>
      <c r="I63" s="13"/>
    </row>
    <row r="64" spans="1:9" s="2" customFormat="1" ht="17" thickBot="1" x14ac:dyDescent="0.3">
      <c r="A64" s="78" t="s">
        <v>221</v>
      </c>
      <c r="B64" s="14" t="s">
        <v>63</v>
      </c>
      <c r="C64" s="13">
        <v>-20</v>
      </c>
      <c r="D64" s="13"/>
      <c r="E64" s="13"/>
      <c r="F64" s="13"/>
      <c r="G64" s="13">
        <v>-31</v>
      </c>
      <c r="H64" s="13">
        <v>-1</v>
      </c>
      <c r="I64" s="13"/>
    </row>
    <row r="65" spans="1:10" s="8" customFormat="1" ht="17" thickBot="1" x14ac:dyDescent="0.3">
      <c r="A65" s="242" t="s">
        <v>122</v>
      </c>
      <c r="B65" s="390"/>
      <c r="C65" s="34">
        <f t="shared" ref="C65:I65" si="16">SUM(C62:C64)</f>
        <v>246</v>
      </c>
      <c r="D65" s="34">
        <f t="shared" si="16"/>
        <v>670</v>
      </c>
      <c r="E65" s="34">
        <f t="shared" si="16"/>
        <v>604</v>
      </c>
      <c r="F65" s="34">
        <f t="shared" si="16"/>
        <v>172</v>
      </c>
      <c r="G65" s="34">
        <f t="shared" si="16"/>
        <v>243</v>
      </c>
      <c r="H65" s="34">
        <f t="shared" si="16"/>
        <v>17</v>
      </c>
      <c r="I65" s="56">
        <f t="shared" si="16"/>
        <v>-1</v>
      </c>
    </row>
    <row r="66" spans="1:10" s="136" customFormat="1" x14ac:dyDescent="0.25">
      <c r="A66" s="741" t="s">
        <v>922</v>
      </c>
      <c r="B66" s="192" t="s">
        <v>63</v>
      </c>
      <c r="C66" s="162">
        <v>-61</v>
      </c>
      <c r="D66" s="162">
        <v>-84</v>
      </c>
      <c r="E66" s="162">
        <v>-200</v>
      </c>
      <c r="F66" s="162">
        <v>-10</v>
      </c>
      <c r="G66" s="162">
        <v>-34</v>
      </c>
      <c r="H66" s="162">
        <v>-7</v>
      </c>
      <c r="I66" s="162"/>
    </row>
    <row r="67" spans="1:10" s="136" customFormat="1" x14ac:dyDescent="0.25">
      <c r="A67" s="525" t="s">
        <v>124</v>
      </c>
      <c r="B67" s="162" t="s">
        <v>63</v>
      </c>
      <c r="C67" s="162">
        <v>-57</v>
      </c>
      <c r="D67" s="162">
        <v>-143</v>
      </c>
      <c r="E67" s="162">
        <v>-118</v>
      </c>
      <c r="F67" s="162">
        <v>-2</v>
      </c>
      <c r="G67" s="162">
        <v>-55</v>
      </c>
      <c r="H67" s="162">
        <v>-2</v>
      </c>
      <c r="I67" s="162"/>
    </row>
    <row r="68" spans="1:10" s="200" customFormat="1" ht="17" thickBot="1" x14ac:dyDescent="0.3">
      <c r="A68" s="525" t="s">
        <v>1032</v>
      </c>
      <c r="B68" s="162" t="s">
        <v>63</v>
      </c>
      <c r="C68" s="162">
        <v>-50</v>
      </c>
      <c r="D68" s="162">
        <v>-55</v>
      </c>
      <c r="E68" s="162">
        <v>-6</v>
      </c>
      <c r="F68" s="162">
        <v>-2</v>
      </c>
      <c r="G68" s="162">
        <v>-17</v>
      </c>
      <c r="H68" s="162">
        <v>-4</v>
      </c>
      <c r="I68" s="742"/>
    </row>
    <row r="69" spans="1:10" s="197" customFormat="1" ht="17" thickBot="1" x14ac:dyDescent="0.3">
      <c r="A69" s="743" t="s">
        <v>127</v>
      </c>
      <c r="B69" s="608"/>
      <c r="C69" s="269">
        <f>SUM(C65:C68)</f>
        <v>78</v>
      </c>
      <c r="D69" s="269">
        <f>SUM(D65:D68)</f>
        <v>388</v>
      </c>
      <c r="E69" s="269">
        <f t="shared" ref="E69:I69" si="17">SUM(E65:E68)</f>
        <v>280</v>
      </c>
      <c r="F69" s="269">
        <f t="shared" si="17"/>
        <v>158</v>
      </c>
      <c r="G69" s="269">
        <f t="shared" si="17"/>
        <v>137</v>
      </c>
      <c r="H69" s="269">
        <f t="shared" si="17"/>
        <v>4</v>
      </c>
      <c r="I69" s="744">
        <f t="shared" si="17"/>
        <v>-1</v>
      </c>
    </row>
    <row r="70" spans="1:10" s="1" customFormat="1" x14ac:dyDescent="0.25">
      <c r="A70" s="15" t="s">
        <v>1424</v>
      </c>
      <c r="B70" s="13" t="s">
        <v>63</v>
      </c>
      <c r="C70" s="13"/>
      <c r="D70" s="13">
        <v>-29</v>
      </c>
      <c r="E70" s="13">
        <v>-113</v>
      </c>
      <c r="F70" s="13"/>
      <c r="G70" s="13">
        <v>-15</v>
      </c>
      <c r="H70" s="13"/>
      <c r="I70" s="43"/>
    </row>
    <row r="71" spans="1:10" s="1" customFormat="1" ht="17" thickBot="1" x14ac:dyDescent="0.3">
      <c r="A71" s="12" t="s">
        <v>2460</v>
      </c>
      <c r="B71" s="75" t="s">
        <v>63</v>
      </c>
      <c r="C71" s="13"/>
      <c r="D71" s="13"/>
      <c r="E71" s="13"/>
      <c r="F71" s="13"/>
      <c r="G71" s="13">
        <v>-34</v>
      </c>
      <c r="H71" s="13"/>
      <c r="I71" s="43"/>
    </row>
    <row r="72" spans="1:10" s="8" customFormat="1" ht="17" thickBot="1" x14ac:dyDescent="0.3">
      <c r="A72" s="242" t="s">
        <v>2471</v>
      </c>
      <c r="B72" s="390"/>
      <c r="C72" s="34">
        <f>SUM(C69:C71)</f>
        <v>78</v>
      </c>
      <c r="D72" s="34">
        <f t="shared" ref="D72:I72" si="18">SUM(D69:D71)</f>
        <v>359</v>
      </c>
      <c r="E72" s="34">
        <f>SUM(E69:E71)</f>
        <v>167</v>
      </c>
      <c r="F72" s="34">
        <f>SUM(F69:F71)</f>
        <v>158</v>
      </c>
      <c r="G72" s="34">
        <f>SUM(G69:G71)</f>
        <v>88</v>
      </c>
      <c r="H72" s="34">
        <f t="shared" si="18"/>
        <v>4</v>
      </c>
      <c r="I72" s="56">
        <f t="shared" si="18"/>
        <v>-1</v>
      </c>
    </row>
    <row r="73" spans="1:10" s="1" customFormat="1" x14ac:dyDescent="0.25">
      <c r="A73" s="76">
        <v>44198</v>
      </c>
      <c r="B73" s="77" t="s">
        <v>63</v>
      </c>
      <c r="C73" s="13">
        <v>-13</v>
      </c>
      <c r="D73" s="13">
        <v>-13</v>
      </c>
      <c r="E73" s="13"/>
      <c r="F73" s="13"/>
      <c r="G73" s="13">
        <v>-2</v>
      </c>
      <c r="H73" s="13">
        <v>-1</v>
      </c>
      <c r="I73" s="43"/>
    </row>
    <row r="74" spans="1:10" s="1" customFormat="1" x14ac:dyDescent="0.25">
      <c r="A74" s="76">
        <v>44349</v>
      </c>
      <c r="B74" s="77" t="s">
        <v>63</v>
      </c>
      <c r="C74" s="13">
        <v>-2</v>
      </c>
      <c r="D74" s="13">
        <v>-4</v>
      </c>
      <c r="E74" s="13"/>
      <c r="F74" s="13"/>
      <c r="G74" s="13">
        <v>-15</v>
      </c>
      <c r="H74" s="13"/>
      <c r="I74" s="43"/>
    </row>
    <row r="75" spans="1:10" s="1" customFormat="1" ht="17" thickBot="1" x14ac:dyDescent="0.3">
      <c r="A75" s="12" t="s">
        <v>2549</v>
      </c>
      <c r="B75" s="13" t="s">
        <v>63</v>
      </c>
      <c r="C75" s="43"/>
      <c r="D75" s="43"/>
      <c r="E75" s="13">
        <v>-10</v>
      </c>
      <c r="F75" s="43"/>
      <c r="G75" s="13">
        <v>-15</v>
      </c>
      <c r="H75" s="13">
        <v>-3</v>
      </c>
      <c r="I75" s="43"/>
    </row>
    <row r="76" spans="1:10" s="8" customFormat="1" ht="17" thickBot="1" x14ac:dyDescent="0.3">
      <c r="A76" s="242" t="s">
        <v>2567</v>
      </c>
      <c r="B76" s="390"/>
      <c r="C76" s="34">
        <f t="shared" ref="C76:H76" si="19">SUM(C72:C75)</f>
        <v>63</v>
      </c>
      <c r="D76" s="34">
        <f t="shared" si="19"/>
        <v>342</v>
      </c>
      <c r="E76" s="34">
        <f t="shared" si="19"/>
        <v>157</v>
      </c>
      <c r="F76" s="34">
        <f t="shared" si="19"/>
        <v>158</v>
      </c>
      <c r="G76" s="34">
        <f t="shared" si="19"/>
        <v>56</v>
      </c>
      <c r="H76" s="34">
        <f t="shared" si="19"/>
        <v>0</v>
      </c>
      <c r="I76" s="56">
        <f t="shared" ref="I76" si="20">SUM(I72:I75)</f>
        <v>-1</v>
      </c>
    </row>
    <row r="77" spans="1:10" s="2" customFormat="1" x14ac:dyDescent="0.25">
      <c r="A77" s="12">
        <v>44533</v>
      </c>
      <c r="B77" s="13" t="s">
        <v>63</v>
      </c>
      <c r="C77" s="13">
        <v>-7</v>
      </c>
      <c r="D77" s="13">
        <v>-4</v>
      </c>
      <c r="E77" s="13">
        <v>-10</v>
      </c>
      <c r="F77" s="13"/>
      <c r="G77" s="13">
        <v>-11</v>
      </c>
      <c r="H77" s="13"/>
      <c r="I77" s="13"/>
    </row>
    <row r="78" spans="1:10" s="2" customFormat="1" x14ac:dyDescent="0.25">
      <c r="A78" s="76" t="s">
        <v>2672</v>
      </c>
      <c r="B78" s="77" t="s">
        <v>63</v>
      </c>
      <c r="C78" s="13">
        <v>-11</v>
      </c>
      <c r="D78" s="13">
        <v>-10</v>
      </c>
      <c r="E78" s="13">
        <v>-4</v>
      </c>
      <c r="F78" s="13">
        <v>-5</v>
      </c>
      <c r="G78" s="13">
        <v>-6</v>
      </c>
      <c r="H78" s="13"/>
      <c r="I78" s="13"/>
    </row>
    <row r="79" spans="1:10" s="2" customFormat="1" x14ac:dyDescent="0.25">
      <c r="A79" s="76" t="s">
        <v>2693</v>
      </c>
      <c r="B79" s="77" t="s">
        <v>63</v>
      </c>
      <c r="C79" s="13">
        <v>-22</v>
      </c>
      <c r="D79" s="13"/>
      <c r="E79" s="13"/>
      <c r="F79" s="13"/>
      <c r="G79" s="13">
        <v>-11</v>
      </c>
      <c r="H79" s="13"/>
      <c r="I79" s="13"/>
    </row>
    <row r="80" spans="1:10" s="49" customFormat="1" ht="17" thickBot="1" x14ac:dyDescent="0.3">
      <c r="A80" s="431" t="s">
        <v>2693</v>
      </c>
      <c r="B80" s="792" t="s">
        <v>967</v>
      </c>
      <c r="C80" s="185"/>
      <c r="D80" s="185">
        <v>-328</v>
      </c>
      <c r="E80" s="185">
        <v>-143</v>
      </c>
      <c r="F80" s="185">
        <v>-153</v>
      </c>
      <c r="G80" s="185"/>
      <c r="H80" s="185"/>
      <c r="I80" s="185"/>
      <c r="J80" s="49" t="s">
        <v>211</v>
      </c>
    </row>
    <row r="81" spans="1:10" s="8" customFormat="1" ht="17" thickBot="1" x14ac:dyDescent="0.3">
      <c r="A81" s="242" t="s">
        <v>2704</v>
      </c>
      <c r="B81" s="390"/>
      <c r="C81" s="34">
        <f>SUM(C76:C80)</f>
        <v>23</v>
      </c>
      <c r="D81" s="34">
        <f t="shared" ref="D81:I81" si="21">SUM(D76:D80)</f>
        <v>0</v>
      </c>
      <c r="E81" s="34">
        <f t="shared" si="21"/>
        <v>0</v>
      </c>
      <c r="F81" s="34">
        <f t="shared" si="21"/>
        <v>0</v>
      </c>
      <c r="G81" s="34">
        <f t="shared" si="21"/>
        <v>28</v>
      </c>
      <c r="H81" s="34">
        <f t="shared" si="21"/>
        <v>0</v>
      </c>
      <c r="I81" s="56">
        <f t="shared" si="21"/>
        <v>-1</v>
      </c>
    </row>
    <row r="82" spans="1:10" s="2" customFormat="1" ht="17" thickBot="1" x14ac:dyDescent="0.3">
      <c r="A82" s="15" t="s">
        <v>2746</v>
      </c>
      <c r="B82" s="13" t="s">
        <v>63</v>
      </c>
      <c r="C82" s="13">
        <v>-2</v>
      </c>
      <c r="D82" s="13"/>
      <c r="E82" s="13"/>
      <c r="F82" s="13"/>
      <c r="G82" s="13">
        <v>-13</v>
      </c>
      <c r="H82" s="13"/>
      <c r="I82" s="13"/>
    </row>
    <row r="83" spans="1:10" s="8" customFormat="1" ht="17" thickBot="1" x14ac:dyDescent="0.3">
      <c r="A83" s="242" t="s">
        <v>2849</v>
      </c>
      <c r="B83" s="390"/>
      <c r="C83" s="34">
        <f>SUM(C81:C82)</f>
        <v>21</v>
      </c>
      <c r="D83" s="34">
        <f t="shared" ref="D83:I83" si="22">SUM(D81:D82)</f>
        <v>0</v>
      </c>
      <c r="E83" s="34">
        <f t="shared" si="22"/>
        <v>0</v>
      </c>
      <c r="F83" s="34">
        <f t="shared" si="22"/>
        <v>0</v>
      </c>
      <c r="G83" s="34">
        <f t="shared" si="22"/>
        <v>15</v>
      </c>
      <c r="H83" s="34">
        <f t="shared" si="22"/>
        <v>0</v>
      </c>
      <c r="I83" s="56">
        <f t="shared" si="22"/>
        <v>-1</v>
      </c>
    </row>
    <row r="84" spans="1:10" ht="17" thickBot="1" x14ac:dyDescent="0.3">
      <c r="A84" s="141"/>
      <c r="B84" s="57"/>
      <c r="C84" s="57"/>
      <c r="D84" s="57"/>
      <c r="E84" s="57"/>
      <c r="F84" s="57"/>
      <c r="G84" s="57"/>
      <c r="H84" s="57"/>
      <c r="I84" s="57"/>
    </row>
    <row r="85" spans="1:10" s="8" customFormat="1" ht="17" thickBot="1" x14ac:dyDescent="0.3">
      <c r="A85" s="242" t="s">
        <v>2909</v>
      </c>
      <c r="B85" s="390"/>
      <c r="C85" s="34">
        <f t="shared" ref="C85:I87" si="23">SUM(C83:C84)</f>
        <v>21</v>
      </c>
      <c r="D85" s="34">
        <f t="shared" si="23"/>
        <v>0</v>
      </c>
      <c r="E85" s="34">
        <f t="shared" si="23"/>
        <v>0</v>
      </c>
      <c r="F85" s="34">
        <f t="shared" si="23"/>
        <v>0</v>
      </c>
      <c r="G85" s="34">
        <f t="shared" si="23"/>
        <v>15</v>
      </c>
      <c r="H85" s="34">
        <f t="shared" si="23"/>
        <v>0</v>
      </c>
      <c r="I85" s="56">
        <f t="shared" si="23"/>
        <v>-1</v>
      </c>
    </row>
    <row r="86" spans="1:10" ht="17" thickBot="1" x14ac:dyDescent="0.3">
      <c r="A86" s="141"/>
      <c r="B86" s="57"/>
      <c r="C86" s="57"/>
      <c r="D86" s="57"/>
      <c r="E86" s="57"/>
      <c r="F86" s="57"/>
      <c r="G86" s="57"/>
      <c r="H86" s="57"/>
      <c r="I86" s="57"/>
    </row>
    <row r="87" spans="1:10" s="8" customFormat="1" ht="17" thickBot="1" x14ac:dyDescent="0.3">
      <c r="A87" s="242" t="s">
        <v>3040</v>
      </c>
      <c r="B87" s="390"/>
      <c r="C87" s="34">
        <f>SUM(C85:C86)</f>
        <v>21</v>
      </c>
      <c r="D87" s="34">
        <f t="shared" ref="D87:G89" si="24">SUM(D85:D86)</f>
        <v>0</v>
      </c>
      <c r="E87" s="34">
        <f t="shared" si="24"/>
        <v>0</v>
      </c>
      <c r="F87" s="34">
        <f t="shared" si="24"/>
        <v>0</v>
      </c>
      <c r="G87" s="34">
        <f t="shared" si="24"/>
        <v>15</v>
      </c>
      <c r="H87" s="34">
        <f>SUM(H85:H86)</f>
        <v>0</v>
      </c>
      <c r="I87" s="56">
        <f t="shared" si="23"/>
        <v>-1</v>
      </c>
    </row>
    <row r="88" spans="1:10" ht="17" thickBot="1" x14ac:dyDescent="0.3">
      <c r="A88" s="141"/>
      <c r="B88" s="57"/>
      <c r="C88" s="57"/>
      <c r="D88" s="57"/>
      <c r="E88" s="57"/>
      <c r="F88" s="57"/>
      <c r="G88" s="57"/>
      <c r="H88" s="57"/>
      <c r="I88" s="57"/>
    </row>
    <row r="89" spans="1:10" s="8" customFormat="1" ht="17" thickBot="1" x14ac:dyDescent="0.3">
      <c r="A89" s="242" t="s">
        <v>3144</v>
      </c>
      <c r="B89" s="390"/>
      <c r="C89" s="34">
        <f>SUM(C87:C88)</f>
        <v>21</v>
      </c>
      <c r="D89" s="34">
        <f t="shared" si="24"/>
        <v>0</v>
      </c>
      <c r="E89" s="34">
        <f t="shared" si="24"/>
        <v>0</v>
      </c>
      <c r="F89" s="34">
        <f t="shared" si="24"/>
        <v>0</v>
      </c>
      <c r="G89" s="34">
        <f>SUM(G87:G88)</f>
        <v>15</v>
      </c>
      <c r="H89" s="34">
        <f>SUM(H87:H88)</f>
        <v>0</v>
      </c>
      <c r="I89" s="56">
        <f>SUM(I87:I88)</f>
        <v>-1</v>
      </c>
    </row>
    <row r="90" spans="1:10" ht="17" thickBot="1" x14ac:dyDescent="0.3">
      <c r="A90" s="141"/>
      <c r="B90" s="57"/>
      <c r="C90" s="57"/>
      <c r="D90" s="57"/>
      <c r="E90" s="57"/>
      <c r="F90" s="57"/>
      <c r="G90" s="57"/>
      <c r="H90" s="57"/>
      <c r="I90" s="57"/>
    </row>
    <row r="91" spans="1:10" s="8" customFormat="1" ht="17" thickBot="1" x14ac:dyDescent="0.3">
      <c r="A91" s="242" t="s">
        <v>3225</v>
      </c>
      <c r="B91" s="390"/>
      <c r="C91" s="34">
        <f>SUM(C89:C90)</f>
        <v>21</v>
      </c>
      <c r="D91" s="34">
        <f t="shared" ref="D91:I91" si="25">SUM(D89:D90)</f>
        <v>0</v>
      </c>
      <c r="E91" s="34">
        <f t="shared" si="25"/>
        <v>0</v>
      </c>
      <c r="F91" s="34">
        <f t="shared" si="25"/>
        <v>0</v>
      </c>
      <c r="G91" s="34">
        <f t="shared" si="25"/>
        <v>15</v>
      </c>
      <c r="H91" s="34">
        <f t="shared" si="25"/>
        <v>0</v>
      </c>
      <c r="I91" s="56">
        <f t="shared" si="25"/>
        <v>-1</v>
      </c>
    </row>
    <row r="92" spans="1:10" x14ac:dyDescent="0.25">
      <c r="A92" s="99">
        <v>44295</v>
      </c>
      <c r="B92" s="57" t="s">
        <v>63</v>
      </c>
      <c r="C92" s="57">
        <v>-15</v>
      </c>
      <c r="D92" s="57"/>
      <c r="E92" s="57"/>
      <c r="F92" s="57"/>
      <c r="G92" s="57">
        <v>-15</v>
      </c>
      <c r="H92" s="57"/>
      <c r="I92" s="57"/>
    </row>
    <row r="93" spans="1:10" s="49" customFormat="1" ht="17" thickBot="1" x14ac:dyDescent="0.3">
      <c r="A93" s="699">
        <v>44295</v>
      </c>
      <c r="B93" s="185" t="s">
        <v>967</v>
      </c>
      <c r="C93" s="185">
        <v>-6</v>
      </c>
      <c r="D93" s="185"/>
      <c r="E93" s="185"/>
      <c r="F93" s="185"/>
      <c r="G93" s="185"/>
      <c r="H93" s="185"/>
      <c r="I93" s="185"/>
      <c r="J93" s="49" t="s">
        <v>211</v>
      </c>
    </row>
    <row r="94" spans="1:10" s="8" customFormat="1" ht="17" thickBot="1" x14ac:dyDescent="0.3">
      <c r="A94" s="917" t="s">
        <v>3265</v>
      </c>
      <c r="B94" s="393"/>
      <c r="C94" s="181">
        <f>SUM(C91:C93)</f>
        <v>0</v>
      </c>
      <c r="D94" s="41">
        <f t="shared" ref="D94:I94" si="26">SUM(D91:D93)</f>
        <v>0</v>
      </c>
      <c r="E94" s="41">
        <f t="shared" si="26"/>
        <v>0</v>
      </c>
      <c r="F94" s="41">
        <f t="shared" si="26"/>
        <v>0</v>
      </c>
      <c r="G94" s="181">
        <f t="shared" si="26"/>
        <v>0</v>
      </c>
      <c r="H94" s="41">
        <f t="shared" si="26"/>
        <v>0</v>
      </c>
      <c r="I94" s="56">
        <f t="shared" si="26"/>
        <v>-1</v>
      </c>
      <c r="J94" s="8" t="s">
        <v>2782</v>
      </c>
    </row>
    <row r="95" spans="1:10" ht="17" thickBot="1" x14ac:dyDescent="0.3"/>
    <row r="96" spans="1:10" ht="17" thickBot="1" x14ac:dyDescent="0.3">
      <c r="C96" s="26" t="s">
        <v>26</v>
      </c>
      <c r="D96" s="27" t="s">
        <v>3</v>
      </c>
      <c r="E96" s="27" t="s">
        <v>4</v>
      </c>
      <c r="F96" s="27" t="s">
        <v>27</v>
      </c>
      <c r="G96" s="27" t="s">
        <v>10</v>
      </c>
      <c r="H96" s="27" t="s">
        <v>28</v>
      </c>
      <c r="I96" s="138" t="s">
        <v>1429</v>
      </c>
    </row>
    <row r="97" spans="1:4" x14ac:dyDescent="0.25">
      <c r="A97" s="137" t="s">
        <v>1462</v>
      </c>
    </row>
    <row r="98" spans="1:4" x14ac:dyDescent="0.25">
      <c r="A98" s="137" t="s">
        <v>1463</v>
      </c>
    </row>
    <row r="100" spans="1:4" x14ac:dyDescent="0.25">
      <c r="A100" s="934" t="s">
        <v>3229</v>
      </c>
      <c r="B100" s="779"/>
      <c r="C100" s="779"/>
      <c r="D100" s="779"/>
    </row>
    <row r="101" spans="1:4" x14ac:dyDescent="0.25">
      <c r="A101" s="934" t="s">
        <v>3227</v>
      </c>
      <c r="B101" s="779"/>
      <c r="C101" s="779"/>
      <c r="D101" s="779"/>
    </row>
    <row r="102" spans="1:4" x14ac:dyDescent="0.25">
      <c r="A102" s="934" t="s">
        <v>3228</v>
      </c>
      <c r="B102" s="779"/>
      <c r="C102" s="779"/>
      <c r="D102" s="77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>
    <tabColor rgb="FFC00000"/>
  </sheetPr>
  <dimension ref="A1:L62"/>
  <sheetViews>
    <sheetView topLeftCell="A34" workbookViewId="0">
      <selection activeCell="G47" sqref="G47"/>
    </sheetView>
  </sheetViews>
  <sheetFormatPr baseColWidth="10" defaultColWidth="9" defaultRowHeight="16" x14ac:dyDescent="0.25"/>
  <cols>
    <col min="1" max="1" width="11.33203125" style="4" customWidth="1"/>
    <col min="2" max="2" width="18.83203125" style="4" customWidth="1"/>
    <col min="3" max="3" width="8.5" style="4" customWidth="1"/>
    <col min="4" max="4" width="9" style="4" customWidth="1"/>
    <col min="5" max="7" width="9.33203125" style="4" customWidth="1"/>
    <col min="8" max="8" width="12.5" style="4" customWidth="1"/>
    <col min="9" max="9" width="12.1640625" style="4" customWidth="1"/>
    <col min="10" max="10" width="12.6640625" style="4" bestFit="1" customWidth="1"/>
    <col min="11" max="16384" width="9" style="4"/>
  </cols>
  <sheetData>
    <row r="1" spans="1:12" x14ac:dyDescent="0.25">
      <c r="A1" s="48" t="s">
        <v>23</v>
      </c>
      <c r="B1" s="48"/>
    </row>
    <row r="2" spans="1:12" x14ac:dyDescent="0.25">
      <c r="A2" s="48"/>
      <c r="B2" s="48"/>
    </row>
    <row r="3" spans="1:12" x14ac:dyDescent="0.25">
      <c r="A3" s="3" t="s">
        <v>1938</v>
      </c>
    </row>
    <row r="4" spans="1:12" x14ac:dyDescent="0.25">
      <c r="A4" s="5" t="s">
        <v>1425</v>
      </c>
      <c r="B4" s="5"/>
    </row>
    <row r="5" spans="1:12" x14ac:dyDescent="0.25">
      <c r="A5" s="5"/>
      <c r="B5" s="5"/>
    </row>
    <row r="6" spans="1:12" s="422" customFormat="1" ht="17" thickBot="1" x14ac:dyDescent="0.3">
      <c r="A6" s="421"/>
      <c r="B6" s="421"/>
      <c r="C6" s="7">
        <v>4500</v>
      </c>
      <c r="D6" s="7">
        <v>3540</v>
      </c>
      <c r="E6" s="30">
        <v>8000</v>
      </c>
      <c r="F6" s="30"/>
      <c r="G6" s="30"/>
      <c r="H6" s="30">
        <v>6700</v>
      </c>
      <c r="I6" s="30">
        <v>5250</v>
      </c>
    </row>
    <row r="7" spans="1:12" ht="17" thickBot="1" x14ac:dyDescent="0.3">
      <c r="A7" s="50" t="s">
        <v>0</v>
      </c>
      <c r="B7" s="51" t="s">
        <v>1</v>
      </c>
      <c r="C7" s="27" t="s">
        <v>1464</v>
      </c>
      <c r="D7" s="27" t="s">
        <v>1465</v>
      </c>
      <c r="E7" s="27" t="s">
        <v>494</v>
      </c>
      <c r="F7" s="27" t="s">
        <v>492</v>
      </c>
      <c r="G7" s="27" t="s">
        <v>1309</v>
      </c>
      <c r="H7" s="27" t="s">
        <v>1466</v>
      </c>
      <c r="I7" s="27" t="s">
        <v>1467</v>
      </c>
    </row>
    <row r="8" spans="1:12" s="264" customFormat="1" x14ac:dyDescent="0.25">
      <c r="A8" s="423">
        <v>43589</v>
      </c>
      <c r="B8" s="424" t="s">
        <v>1430</v>
      </c>
      <c r="C8" s="424">
        <v>20</v>
      </c>
      <c r="D8" s="424">
        <v>36</v>
      </c>
      <c r="E8" s="425"/>
      <c r="F8" s="425"/>
      <c r="G8" s="425"/>
      <c r="H8" s="425"/>
      <c r="I8" s="425"/>
    </row>
    <row r="9" spans="1:12" s="264" customFormat="1" ht="17" thickBot="1" x14ac:dyDescent="0.3">
      <c r="A9" s="426">
        <v>43923</v>
      </c>
      <c r="B9" s="427" t="s">
        <v>1449</v>
      </c>
      <c r="C9" s="427"/>
      <c r="D9" s="427"/>
      <c r="E9" s="427">
        <v>56</v>
      </c>
      <c r="F9" s="427"/>
      <c r="G9" s="427"/>
      <c r="H9" s="427">
        <v>166</v>
      </c>
      <c r="I9" s="427">
        <v>69</v>
      </c>
    </row>
    <row r="10" spans="1:12" s="8" customFormat="1" ht="17" thickBot="1" x14ac:dyDescent="0.3">
      <c r="A10" s="33" t="s">
        <v>1326</v>
      </c>
      <c r="B10" s="390"/>
      <c r="C10" s="34">
        <v>20</v>
      </c>
      <c r="D10" s="34">
        <v>36</v>
      </c>
      <c r="E10" s="34">
        <v>56</v>
      </c>
      <c r="F10" s="34"/>
      <c r="G10" s="34"/>
      <c r="H10" s="34">
        <v>166</v>
      </c>
      <c r="I10" s="34">
        <v>69</v>
      </c>
      <c r="J10" s="6" t="s">
        <v>1450</v>
      </c>
      <c r="K10" s="6"/>
      <c r="L10" s="6"/>
    </row>
    <row r="11" spans="1:12" ht="17" thickBot="1" x14ac:dyDescent="0.3">
      <c r="A11" s="164"/>
      <c r="B11" s="57"/>
      <c r="C11" s="57"/>
      <c r="D11" s="57"/>
      <c r="E11" s="57"/>
      <c r="F11" s="57"/>
      <c r="G11" s="57"/>
      <c r="H11" s="57"/>
      <c r="I11" s="57"/>
    </row>
    <row r="12" spans="1:12" s="8" customFormat="1" ht="17" thickBot="1" x14ac:dyDescent="0.3">
      <c r="A12" s="33" t="s">
        <v>1327</v>
      </c>
      <c r="B12" s="390"/>
      <c r="C12" s="34">
        <f t="shared" ref="C12:D12" si="0">SUM(C10:C11)</f>
        <v>20</v>
      </c>
      <c r="D12" s="34">
        <f t="shared" si="0"/>
        <v>36</v>
      </c>
      <c r="E12" s="34">
        <f>SUM(E10:E11)</f>
        <v>56</v>
      </c>
      <c r="F12" s="34"/>
      <c r="G12" s="34"/>
      <c r="H12" s="34">
        <f>SUM(H10:H11)</f>
        <v>166</v>
      </c>
      <c r="I12" s="34">
        <f>SUM(I10:I11)</f>
        <v>69</v>
      </c>
    </row>
    <row r="13" spans="1:12" ht="17" thickBot="1" x14ac:dyDescent="0.3">
      <c r="A13" s="164"/>
      <c r="B13" s="57"/>
      <c r="C13" s="57"/>
      <c r="D13" s="57"/>
      <c r="E13" s="57"/>
      <c r="F13" s="57"/>
      <c r="G13" s="57"/>
      <c r="H13" s="57"/>
      <c r="I13" s="57"/>
    </row>
    <row r="14" spans="1:12" s="8" customFormat="1" ht="17" thickBot="1" x14ac:dyDescent="0.3">
      <c r="A14" s="33" t="s">
        <v>1328</v>
      </c>
      <c r="B14" s="390"/>
      <c r="C14" s="34">
        <f t="shared" ref="C14:I14" si="1">SUM(C12:C13)</f>
        <v>20</v>
      </c>
      <c r="D14" s="34">
        <f t="shared" si="1"/>
        <v>36</v>
      </c>
      <c r="E14" s="34">
        <f t="shared" si="1"/>
        <v>56</v>
      </c>
      <c r="F14" s="34"/>
      <c r="G14" s="34"/>
      <c r="H14" s="34">
        <f t="shared" si="1"/>
        <v>166</v>
      </c>
      <c r="I14" s="34">
        <f t="shared" si="1"/>
        <v>69</v>
      </c>
    </row>
    <row r="15" spans="1:12" s="2" customFormat="1" ht="17" thickBot="1" x14ac:dyDescent="0.3">
      <c r="A15" s="12">
        <v>44141</v>
      </c>
      <c r="B15" s="13" t="s">
        <v>63</v>
      </c>
      <c r="C15" s="13"/>
      <c r="D15" s="13"/>
      <c r="E15" s="13">
        <v>-28</v>
      </c>
      <c r="F15" s="13"/>
      <c r="G15" s="13"/>
      <c r="H15" s="13">
        <v>-40</v>
      </c>
      <c r="I15" s="13">
        <v>-21</v>
      </c>
    </row>
    <row r="16" spans="1:12" s="8" customFormat="1" ht="17" thickBot="1" x14ac:dyDescent="0.3">
      <c r="A16" s="33" t="s">
        <v>1457</v>
      </c>
      <c r="B16" s="390"/>
      <c r="C16" s="34">
        <f>SUM(C14:C15)</f>
        <v>20</v>
      </c>
      <c r="D16" s="34">
        <f>SUM(D14:D15)</f>
        <v>36</v>
      </c>
      <c r="E16" s="34">
        <f>SUM(E14:E15)</f>
        <v>28</v>
      </c>
      <c r="F16" s="34"/>
      <c r="G16" s="34"/>
      <c r="H16" s="34">
        <f>SUM(H14:H15)</f>
        <v>126</v>
      </c>
      <c r="I16" s="34">
        <f>SUM(I14:I15)</f>
        <v>48</v>
      </c>
    </row>
    <row r="17" spans="1:10" s="2" customFormat="1" ht="17" thickBot="1" x14ac:dyDescent="0.3">
      <c r="A17" s="12">
        <v>43897</v>
      </c>
      <c r="B17" s="13" t="s">
        <v>63</v>
      </c>
      <c r="C17" s="13"/>
      <c r="D17" s="13"/>
      <c r="E17" s="13"/>
      <c r="F17" s="13"/>
      <c r="G17" s="13"/>
      <c r="H17" s="13">
        <v>-44</v>
      </c>
      <c r="I17" s="13">
        <v>-40</v>
      </c>
    </row>
    <row r="18" spans="1:10" s="8" customFormat="1" ht="17" thickBot="1" x14ac:dyDescent="0.3">
      <c r="A18" s="33" t="s">
        <v>48</v>
      </c>
      <c r="B18" s="390"/>
      <c r="C18" s="34">
        <f>SUM(C16:C17)</f>
        <v>20</v>
      </c>
      <c r="D18" s="34">
        <f>SUM(D16:D17)</f>
        <v>36</v>
      </c>
      <c r="E18" s="34">
        <f>SUM(E16:E17)</f>
        <v>28</v>
      </c>
      <c r="F18" s="34"/>
      <c r="G18" s="34"/>
      <c r="H18" s="34">
        <f>SUM(H16:H17)</f>
        <v>82</v>
      </c>
      <c r="I18" s="34">
        <f>SUM(I16:I17)</f>
        <v>8</v>
      </c>
    </row>
    <row r="19" spans="1:10" s="2" customFormat="1" ht="17" thickBot="1" x14ac:dyDescent="0.3">
      <c r="A19" s="12" t="s">
        <v>1458</v>
      </c>
      <c r="B19" s="13" t="s">
        <v>63</v>
      </c>
      <c r="C19" s="13"/>
      <c r="D19" s="13"/>
      <c r="E19" s="13">
        <v>-28</v>
      </c>
      <c r="F19" s="13"/>
      <c r="G19" s="13"/>
      <c r="H19" s="13">
        <v>-30</v>
      </c>
      <c r="I19" s="13">
        <v>-2</v>
      </c>
    </row>
    <row r="20" spans="1:10" s="8" customFormat="1" ht="17" thickBot="1" x14ac:dyDescent="0.3">
      <c r="A20" s="33" t="s">
        <v>55</v>
      </c>
      <c r="B20" s="390"/>
      <c r="C20" s="34">
        <f>SUM(C18:C19)</f>
        <v>20</v>
      </c>
      <c r="D20" s="34">
        <f>SUM(D18:D19)</f>
        <v>36</v>
      </c>
      <c r="E20" s="34">
        <f>SUM(E18:E19)</f>
        <v>0</v>
      </c>
      <c r="F20" s="34"/>
      <c r="G20" s="34"/>
      <c r="H20" s="34">
        <f>SUM(H18:H19)</f>
        <v>52</v>
      </c>
      <c r="I20" s="34">
        <f>SUM(I18:I19)</f>
        <v>6</v>
      </c>
    </row>
    <row r="21" spans="1:10" s="8" customFormat="1" ht="17" thickBot="1" x14ac:dyDescent="0.3">
      <c r="A21" s="428"/>
      <c r="B21" s="429"/>
      <c r="C21" s="430"/>
      <c r="D21" s="430"/>
      <c r="E21" s="430"/>
      <c r="F21" s="430"/>
      <c r="G21" s="430"/>
      <c r="H21" s="430"/>
      <c r="I21" s="430"/>
    </row>
    <row r="22" spans="1:10" s="8" customFormat="1" ht="17" thickBot="1" x14ac:dyDescent="0.3">
      <c r="A22" s="33" t="s">
        <v>71</v>
      </c>
      <c r="B22" s="390"/>
      <c r="C22" s="34">
        <f>SUM(C20:C21)</f>
        <v>20</v>
      </c>
      <c r="D22" s="34">
        <f>SUM(D20:D21)</f>
        <v>36</v>
      </c>
      <c r="E22" s="34">
        <f>SUM(E20:E21)</f>
        <v>0</v>
      </c>
      <c r="F22" s="34"/>
      <c r="G22" s="34"/>
      <c r="H22" s="34">
        <f>SUM(H20:H21)</f>
        <v>52</v>
      </c>
      <c r="I22" s="34">
        <f>SUM(I20:I21)</f>
        <v>6</v>
      </c>
    </row>
    <row r="23" spans="1:10" s="2" customFormat="1" x14ac:dyDescent="0.25">
      <c r="A23" s="76">
        <v>43871</v>
      </c>
      <c r="B23" s="14" t="s">
        <v>63</v>
      </c>
      <c r="C23" s="13">
        <v>-2</v>
      </c>
      <c r="D23" s="13"/>
      <c r="E23" s="13">
        <v>-1</v>
      </c>
      <c r="F23" s="13"/>
      <c r="G23" s="13"/>
      <c r="H23" s="13">
        <v>-9</v>
      </c>
      <c r="I23" s="13">
        <v>-2</v>
      </c>
    </row>
    <row r="24" spans="1:10" s="2" customFormat="1" x14ac:dyDescent="0.25">
      <c r="A24" s="76" t="s">
        <v>83</v>
      </c>
      <c r="B24" s="14" t="s">
        <v>63</v>
      </c>
      <c r="C24" s="13">
        <v>-6</v>
      </c>
      <c r="D24" s="13"/>
      <c r="E24" s="13"/>
      <c r="F24" s="13"/>
      <c r="G24" s="13"/>
      <c r="H24" s="13"/>
      <c r="I24" s="13"/>
    </row>
    <row r="25" spans="1:10" s="2" customFormat="1" ht="17" thickBot="1" x14ac:dyDescent="0.3">
      <c r="A25" s="76" t="s">
        <v>996</v>
      </c>
      <c r="B25" s="14" t="s">
        <v>63</v>
      </c>
      <c r="C25" s="13">
        <v>-6</v>
      </c>
      <c r="D25" s="13"/>
      <c r="E25" s="13"/>
      <c r="F25" s="13">
        <v>-2</v>
      </c>
      <c r="G25" s="13">
        <v>-3</v>
      </c>
      <c r="H25" s="13">
        <v>-1</v>
      </c>
      <c r="I25" s="13"/>
    </row>
    <row r="26" spans="1:10" s="8" customFormat="1" ht="17" thickBot="1" x14ac:dyDescent="0.3">
      <c r="A26" s="33" t="s">
        <v>117</v>
      </c>
      <c r="B26" s="390"/>
      <c r="C26" s="34">
        <f t="shared" ref="C26:I26" si="2">SUM(C22:C25)</f>
        <v>6</v>
      </c>
      <c r="D26" s="34">
        <f t="shared" si="2"/>
        <v>36</v>
      </c>
      <c r="E26" s="56">
        <f t="shared" si="2"/>
        <v>-1</v>
      </c>
      <c r="F26" s="56">
        <f t="shared" si="2"/>
        <v>-2</v>
      </c>
      <c r="G26" s="56">
        <f t="shared" si="2"/>
        <v>-3</v>
      </c>
      <c r="H26" s="34">
        <f t="shared" si="2"/>
        <v>42</v>
      </c>
      <c r="I26" s="34">
        <f t="shared" si="2"/>
        <v>4</v>
      </c>
    </row>
    <row r="27" spans="1:10" ht="17" thickBot="1" x14ac:dyDescent="0.3">
      <c r="A27" s="76"/>
      <c r="B27" s="14"/>
      <c r="C27" s="57"/>
      <c r="D27" s="57"/>
      <c r="E27" s="57"/>
      <c r="F27" s="57"/>
      <c r="G27" s="57"/>
      <c r="H27" s="57"/>
      <c r="I27" s="57"/>
    </row>
    <row r="28" spans="1:10" s="8" customFormat="1" ht="17" thickBot="1" x14ac:dyDescent="0.3">
      <c r="A28" s="33" t="s">
        <v>122</v>
      </c>
      <c r="B28" s="390"/>
      <c r="C28" s="34">
        <f>SUM(C26:C27)</f>
        <v>6</v>
      </c>
      <c r="D28" s="34">
        <f>SUM(D26:D27)</f>
        <v>36</v>
      </c>
      <c r="E28" s="56">
        <f t="shared" ref="E28:I28" si="3">SUM(E26:E27)</f>
        <v>-1</v>
      </c>
      <c r="F28" s="56">
        <f t="shared" si="3"/>
        <v>-2</v>
      </c>
      <c r="G28" s="56">
        <f t="shared" si="3"/>
        <v>-3</v>
      </c>
      <c r="H28" s="34">
        <f t="shared" si="3"/>
        <v>42</v>
      </c>
      <c r="I28" s="34">
        <f t="shared" si="3"/>
        <v>4</v>
      </c>
    </row>
    <row r="29" spans="1:10" ht="17" thickBot="1" x14ac:dyDescent="0.3">
      <c r="A29" s="57"/>
      <c r="B29" s="57"/>
      <c r="C29" s="57"/>
      <c r="D29" s="57"/>
      <c r="E29" s="57"/>
      <c r="F29" s="57"/>
      <c r="G29" s="57"/>
      <c r="H29" s="57"/>
      <c r="I29" s="57"/>
      <c r="J29" s="48"/>
    </row>
    <row r="30" spans="1:10" s="8" customFormat="1" ht="17" thickBot="1" x14ac:dyDescent="0.3">
      <c r="A30" s="290" t="s">
        <v>127</v>
      </c>
      <c r="B30" s="608"/>
      <c r="C30" s="269">
        <f t="shared" ref="C30:I30" si="4">SUM(C28:C29)</f>
        <v>6</v>
      </c>
      <c r="D30" s="269">
        <f t="shared" si="4"/>
        <v>36</v>
      </c>
      <c r="E30" s="56">
        <f t="shared" si="4"/>
        <v>-1</v>
      </c>
      <c r="F30" s="56">
        <f t="shared" si="4"/>
        <v>-2</v>
      </c>
      <c r="G30" s="56">
        <f t="shared" si="4"/>
        <v>-3</v>
      </c>
      <c r="H30" s="269">
        <f t="shared" si="4"/>
        <v>42</v>
      </c>
      <c r="I30" s="269">
        <f t="shared" si="4"/>
        <v>4</v>
      </c>
    </row>
    <row r="31" spans="1:10" s="2" customFormat="1" x14ac:dyDescent="0.25">
      <c r="A31" s="13" t="s">
        <v>1424</v>
      </c>
      <c r="B31" s="13" t="s">
        <v>63</v>
      </c>
      <c r="C31" s="13"/>
      <c r="D31" s="13">
        <v>-4</v>
      </c>
      <c r="E31" s="13"/>
      <c r="F31" s="13"/>
      <c r="G31" s="13"/>
      <c r="H31" s="13"/>
      <c r="I31" s="13"/>
      <c r="J31" s="1" t="s">
        <v>1468</v>
      </c>
    </row>
    <row r="32" spans="1:10" s="2" customFormat="1" ht="17" thickBot="1" x14ac:dyDescent="0.3">
      <c r="A32" s="511" t="s">
        <v>2460</v>
      </c>
      <c r="B32" s="75" t="s">
        <v>63</v>
      </c>
      <c r="C32" s="13">
        <v>-1</v>
      </c>
      <c r="D32" s="13"/>
      <c r="E32" s="13"/>
      <c r="F32" s="13"/>
      <c r="G32" s="13"/>
      <c r="H32" s="13"/>
      <c r="I32" s="13"/>
      <c r="J32" s="1"/>
    </row>
    <row r="33" spans="1:10" s="8" customFormat="1" ht="17" thickBot="1" x14ac:dyDescent="0.3">
      <c r="A33" s="33" t="s">
        <v>2471</v>
      </c>
      <c r="B33" s="390"/>
      <c r="C33" s="34">
        <f>SUM(C30:C32)</f>
        <v>5</v>
      </c>
      <c r="D33" s="34">
        <f>SUM(D30:D32)</f>
        <v>32</v>
      </c>
      <c r="E33" s="56">
        <f t="shared" ref="E33:I33" si="5">SUM(E30:E32)</f>
        <v>-1</v>
      </c>
      <c r="F33" s="56">
        <f t="shared" si="5"/>
        <v>-2</v>
      </c>
      <c r="G33" s="56">
        <f t="shared" si="5"/>
        <v>-3</v>
      </c>
      <c r="H33" s="34">
        <f t="shared" si="5"/>
        <v>42</v>
      </c>
      <c r="I33" s="34">
        <f t="shared" si="5"/>
        <v>4</v>
      </c>
    </row>
    <row r="34" spans="1:10" s="2" customFormat="1" x14ac:dyDescent="0.25">
      <c r="A34" s="76">
        <v>44198</v>
      </c>
      <c r="B34" s="77" t="s">
        <v>63</v>
      </c>
      <c r="C34" s="13"/>
      <c r="D34" s="13">
        <v>-5</v>
      </c>
      <c r="E34" s="13"/>
      <c r="F34" s="13"/>
      <c r="G34" s="13"/>
      <c r="H34" s="13"/>
      <c r="I34" s="13"/>
      <c r="J34" s="1" t="s">
        <v>18</v>
      </c>
    </row>
    <row r="35" spans="1:10" s="2" customFormat="1" ht="17" thickBot="1" x14ac:dyDescent="0.3">
      <c r="A35" s="76">
        <v>44349</v>
      </c>
      <c r="B35" s="77" t="s">
        <v>63</v>
      </c>
      <c r="C35" s="13"/>
      <c r="D35" s="13">
        <v>-2</v>
      </c>
      <c r="E35" s="13"/>
      <c r="F35" s="13"/>
      <c r="G35" s="13"/>
      <c r="H35" s="13"/>
      <c r="I35" s="13"/>
      <c r="J35" s="1" t="s">
        <v>18</v>
      </c>
    </row>
    <row r="36" spans="1:10" s="8" customFormat="1" ht="17" thickBot="1" x14ac:dyDescent="0.3">
      <c r="A36" s="33" t="s">
        <v>2567</v>
      </c>
      <c r="B36" s="390"/>
      <c r="C36" s="34">
        <f t="shared" ref="C36:I36" si="6">SUM(C33:C35)</f>
        <v>5</v>
      </c>
      <c r="D36" s="34">
        <f>SUM(D33:D35)</f>
        <v>25</v>
      </c>
      <c r="E36" s="56">
        <f t="shared" si="6"/>
        <v>-1</v>
      </c>
      <c r="F36" s="56">
        <f t="shared" si="6"/>
        <v>-2</v>
      </c>
      <c r="G36" s="56">
        <f t="shared" si="6"/>
        <v>-3</v>
      </c>
      <c r="H36" s="34">
        <f t="shared" si="6"/>
        <v>42</v>
      </c>
      <c r="I36" s="34">
        <f t="shared" si="6"/>
        <v>4</v>
      </c>
    </row>
    <row r="37" spans="1:10" s="421" customFormat="1" x14ac:dyDescent="0.25">
      <c r="A37" s="618">
        <v>44199</v>
      </c>
      <c r="B37" s="620" t="s">
        <v>210</v>
      </c>
      <c r="C37" s="619"/>
      <c r="D37" s="619"/>
      <c r="E37" s="619"/>
      <c r="F37" s="619"/>
      <c r="G37" s="619"/>
      <c r="H37" s="619">
        <v>-42</v>
      </c>
      <c r="I37" s="619">
        <v>-4</v>
      </c>
      <c r="J37" s="421" t="s">
        <v>211</v>
      </c>
    </row>
    <row r="38" spans="1:10" s="2" customFormat="1" x14ac:dyDescent="0.25">
      <c r="A38" s="12">
        <v>44533</v>
      </c>
      <c r="B38" s="13" t="s">
        <v>63</v>
      </c>
      <c r="C38" s="13">
        <v>-2</v>
      </c>
      <c r="D38" s="13">
        <v>-2</v>
      </c>
      <c r="E38" s="13"/>
      <c r="F38" s="13"/>
      <c r="G38" s="13"/>
      <c r="H38" s="13"/>
      <c r="I38" s="13"/>
      <c r="J38" s="1" t="s">
        <v>2624</v>
      </c>
    </row>
    <row r="39" spans="1:10" s="2" customFormat="1" x14ac:dyDescent="0.25">
      <c r="A39" s="76" t="s">
        <v>2672</v>
      </c>
      <c r="B39" s="77" t="s">
        <v>63</v>
      </c>
      <c r="C39" s="13"/>
      <c r="D39" s="13">
        <v>-1</v>
      </c>
      <c r="E39" s="13"/>
      <c r="F39" s="13"/>
      <c r="G39" s="13"/>
      <c r="H39" s="13"/>
      <c r="I39" s="13"/>
      <c r="J39" s="1" t="s">
        <v>2624</v>
      </c>
    </row>
    <row r="40" spans="1:10" s="2" customFormat="1" ht="17" thickBot="1" x14ac:dyDescent="0.3">
      <c r="A40" s="76" t="s">
        <v>2693</v>
      </c>
      <c r="B40" s="77" t="s">
        <v>63</v>
      </c>
      <c r="C40" s="13"/>
      <c r="D40" s="13">
        <v>-5</v>
      </c>
      <c r="E40" s="13"/>
      <c r="F40" s="13"/>
      <c r="G40" s="13"/>
      <c r="H40" s="13"/>
      <c r="I40" s="13"/>
      <c r="J40" s="1" t="s">
        <v>2624</v>
      </c>
    </row>
    <row r="41" spans="1:10" s="8" customFormat="1" ht="17" thickBot="1" x14ac:dyDescent="0.3">
      <c r="A41" s="33" t="s">
        <v>2704</v>
      </c>
      <c r="B41" s="390"/>
      <c r="C41" s="34">
        <f t="shared" ref="C41:I41" si="7">SUM(C36:C40)</f>
        <v>3</v>
      </c>
      <c r="D41" s="34">
        <f>SUM(D36:D40)</f>
        <v>17</v>
      </c>
      <c r="E41" s="56">
        <f>SUM(E36:E40)</f>
        <v>-1</v>
      </c>
      <c r="F41" s="56">
        <f t="shared" si="7"/>
        <v>-2</v>
      </c>
      <c r="G41" s="56">
        <f t="shared" si="7"/>
        <v>-3</v>
      </c>
      <c r="H41" s="34">
        <f t="shared" si="7"/>
        <v>0</v>
      </c>
      <c r="I41" s="34">
        <f t="shared" si="7"/>
        <v>0</v>
      </c>
    </row>
    <row r="42" spans="1:10" ht="17" thickBot="1" x14ac:dyDescent="0.3">
      <c r="A42" s="76"/>
      <c r="B42" s="14"/>
      <c r="C42" s="57"/>
      <c r="D42" s="57"/>
      <c r="E42" s="57"/>
      <c r="F42" s="57"/>
      <c r="G42" s="57"/>
      <c r="H42" s="57"/>
      <c r="I42" s="57"/>
    </row>
    <row r="43" spans="1:10" s="8" customFormat="1" ht="17" thickBot="1" x14ac:dyDescent="0.3">
      <c r="A43" s="33" t="s">
        <v>2849</v>
      </c>
      <c r="B43" s="390"/>
      <c r="C43" s="34">
        <f>SUM(C41:C42)</f>
        <v>3</v>
      </c>
      <c r="D43" s="34">
        <f>SUM(D41:D42)</f>
        <v>17</v>
      </c>
      <c r="E43" s="56">
        <f t="shared" ref="E43:I45" si="8">SUM(E41:E42)</f>
        <v>-1</v>
      </c>
      <c r="F43" s="56">
        <f t="shared" si="8"/>
        <v>-2</v>
      </c>
      <c r="G43" s="56">
        <f t="shared" si="8"/>
        <v>-3</v>
      </c>
      <c r="H43" s="34">
        <f t="shared" si="8"/>
        <v>0</v>
      </c>
      <c r="I43" s="34">
        <f t="shared" si="8"/>
        <v>0</v>
      </c>
    </row>
    <row r="44" spans="1:10" ht="17" thickBot="1" x14ac:dyDescent="0.3">
      <c r="A44" s="76"/>
      <c r="B44" s="14"/>
      <c r="C44" s="57"/>
      <c r="D44" s="57"/>
      <c r="E44" s="57"/>
      <c r="F44" s="57"/>
      <c r="G44" s="57"/>
      <c r="H44" s="57"/>
      <c r="I44" s="57"/>
    </row>
    <row r="45" spans="1:10" s="8" customFormat="1" ht="17" thickBot="1" x14ac:dyDescent="0.3">
      <c r="A45" s="33" t="s">
        <v>2909</v>
      </c>
      <c r="B45" s="390"/>
      <c r="C45" s="34">
        <f>SUM(C43:C44)</f>
        <v>3</v>
      </c>
      <c r="D45" s="34">
        <f>SUM(D43:D44)</f>
        <v>17</v>
      </c>
      <c r="E45" s="56">
        <f t="shared" si="8"/>
        <v>-1</v>
      </c>
      <c r="F45" s="56">
        <f t="shared" si="8"/>
        <v>-2</v>
      </c>
      <c r="G45" s="56">
        <f t="shared" si="8"/>
        <v>-3</v>
      </c>
      <c r="H45" s="34">
        <f>SUM(H43:H44)</f>
        <v>0</v>
      </c>
      <c r="I45" s="34">
        <f t="shared" si="8"/>
        <v>0</v>
      </c>
    </row>
    <row r="46" spans="1:10" ht="17" thickBot="1" x14ac:dyDescent="0.3">
      <c r="A46" s="76"/>
      <c r="B46" s="14"/>
      <c r="C46" s="57"/>
      <c r="D46" s="57"/>
      <c r="E46" s="57"/>
      <c r="F46" s="57"/>
      <c r="G46" s="57"/>
      <c r="H46" s="57"/>
      <c r="I46" s="57"/>
    </row>
    <row r="47" spans="1:10" s="8" customFormat="1" ht="17" thickBot="1" x14ac:dyDescent="0.3">
      <c r="A47" s="33" t="s">
        <v>3040</v>
      </c>
      <c r="B47" s="390"/>
      <c r="C47" s="34">
        <f>SUM(C45:C46)</f>
        <v>3</v>
      </c>
      <c r="D47" s="34">
        <f t="shared" ref="D47:I49" si="9">SUM(D45:D46)</f>
        <v>17</v>
      </c>
      <c r="E47" s="56">
        <f t="shared" si="9"/>
        <v>-1</v>
      </c>
      <c r="F47" s="56">
        <f t="shared" si="9"/>
        <v>-2</v>
      </c>
      <c r="G47" s="56">
        <f t="shared" si="9"/>
        <v>-3</v>
      </c>
      <c r="H47" s="34">
        <f t="shared" si="9"/>
        <v>0</v>
      </c>
      <c r="I47" s="34">
        <f t="shared" si="9"/>
        <v>0</v>
      </c>
    </row>
    <row r="48" spans="1:10" ht="17" thickBot="1" x14ac:dyDescent="0.3">
      <c r="A48" s="76"/>
      <c r="B48" s="14"/>
      <c r="C48" s="57"/>
      <c r="D48" s="57"/>
      <c r="E48" s="57"/>
      <c r="F48" s="57"/>
      <c r="G48" s="57"/>
      <c r="H48" s="57"/>
      <c r="I48" s="57"/>
    </row>
    <row r="49" spans="1:10" s="8" customFormat="1" ht="17" thickBot="1" x14ac:dyDescent="0.3">
      <c r="A49" s="33" t="s">
        <v>3144</v>
      </c>
      <c r="B49" s="390"/>
      <c r="C49" s="34">
        <f t="shared" ref="C49:H49" si="10">SUM(C47:C48)</f>
        <v>3</v>
      </c>
      <c r="D49" s="34">
        <f t="shared" si="10"/>
        <v>17</v>
      </c>
      <c r="E49" s="56">
        <f t="shared" si="10"/>
        <v>-1</v>
      </c>
      <c r="F49" s="56">
        <f t="shared" si="10"/>
        <v>-2</v>
      </c>
      <c r="G49" s="56">
        <f t="shared" si="10"/>
        <v>-3</v>
      </c>
      <c r="H49" s="34">
        <f t="shared" si="10"/>
        <v>0</v>
      </c>
      <c r="I49" s="34">
        <f t="shared" si="9"/>
        <v>0</v>
      </c>
    </row>
    <row r="50" spans="1:10" ht="17" thickBot="1" x14ac:dyDescent="0.3">
      <c r="A50" s="76"/>
      <c r="B50" s="14"/>
      <c r="C50" s="57"/>
      <c r="D50" s="57"/>
      <c r="E50" s="57"/>
      <c r="F50" s="57"/>
      <c r="G50" s="57"/>
      <c r="H50" s="57"/>
      <c r="I50" s="57"/>
    </row>
    <row r="51" spans="1:10" s="8" customFormat="1" ht="17" thickBot="1" x14ac:dyDescent="0.3">
      <c r="A51" s="33" t="s">
        <v>3225</v>
      </c>
      <c r="B51" s="390"/>
      <c r="C51" s="34">
        <f>SUM(C49:C50)</f>
        <v>3</v>
      </c>
      <c r="D51" s="34">
        <f t="shared" ref="D51:I51" si="11">SUM(D49:D50)</f>
        <v>17</v>
      </c>
      <c r="E51" s="56">
        <f t="shared" si="11"/>
        <v>-1</v>
      </c>
      <c r="F51" s="56">
        <f t="shared" si="11"/>
        <v>-2</v>
      </c>
      <c r="G51" s="56">
        <f t="shared" si="11"/>
        <v>-3</v>
      </c>
      <c r="H51" s="34">
        <f t="shared" si="11"/>
        <v>0</v>
      </c>
      <c r="I51" s="34">
        <f t="shared" si="11"/>
        <v>0</v>
      </c>
    </row>
    <row r="52" spans="1:10" x14ac:dyDescent="0.25">
      <c r="A52" s="99">
        <v>44295</v>
      </c>
      <c r="B52" s="57" t="s">
        <v>63</v>
      </c>
      <c r="C52" s="57"/>
      <c r="D52" s="57">
        <v>-17</v>
      </c>
      <c r="E52" s="57"/>
      <c r="F52" s="57"/>
      <c r="G52" s="57"/>
      <c r="H52" s="57"/>
      <c r="I52" s="57"/>
    </row>
    <row r="53" spans="1:10" s="49" customFormat="1" ht="17" thickBot="1" x14ac:dyDescent="0.3">
      <c r="A53" s="699">
        <v>44295</v>
      </c>
      <c r="B53" s="432" t="s">
        <v>967</v>
      </c>
      <c r="C53" s="185">
        <v>-3</v>
      </c>
      <c r="D53" s="185"/>
      <c r="E53" s="185"/>
      <c r="F53" s="185"/>
      <c r="G53" s="185"/>
      <c r="H53" s="185"/>
      <c r="I53" s="185"/>
      <c r="J53" s="49" t="s">
        <v>211</v>
      </c>
    </row>
    <row r="54" spans="1:10" s="8" customFormat="1" ht="17" thickBot="1" x14ac:dyDescent="0.3">
      <c r="A54" s="40" t="s">
        <v>3265</v>
      </c>
      <c r="B54" s="393"/>
      <c r="C54" s="181">
        <f>SUM(C51:C53)</f>
        <v>0</v>
      </c>
      <c r="D54" s="181">
        <f t="shared" ref="D54:I54" si="12">SUM(D51:D53)</f>
        <v>0</v>
      </c>
      <c r="E54" s="56">
        <f t="shared" si="12"/>
        <v>-1</v>
      </c>
      <c r="F54" s="56">
        <f t="shared" si="12"/>
        <v>-2</v>
      </c>
      <c r="G54" s="56">
        <f t="shared" si="12"/>
        <v>-3</v>
      </c>
      <c r="H54" s="41">
        <f t="shared" si="12"/>
        <v>0</v>
      </c>
      <c r="I54" s="41">
        <f t="shared" si="12"/>
        <v>0</v>
      </c>
      <c r="J54" s="8" t="s">
        <v>2782</v>
      </c>
    </row>
    <row r="55" spans="1:10" ht="17" thickBot="1" x14ac:dyDescent="0.3"/>
    <row r="56" spans="1:10" ht="17" thickBot="1" x14ac:dyDescent="0.3">
      <c r="C56" s="26" t="s">
        <v>1464</v>
      </c>
      <c r="D56" s="27" t="s">
        <v>1465</v>
      </c>
      <c r="E56" s="27" t="s">
        <v>494</v>
      </c>
      <c r="F56" s="27" t="s">
        <v>492</v>
      </c>
      <c r="G56" s="27" t="s">
        <v>1309</v>
      </c>
      <c r="H56" s="27" t="s">
        <v>1466</v>
      </c>
      <c r="I56" s="27" t="s">
        <v>1467</v>
      </c>
    </row>
    <row r="57" spans="1:10" x14ac:dyDescent="0.25">
      <c r="A57" s="4" t="s">
        <v>1462</v>
      </c>
      <c r="H57" s="30">
        <v>185000</v>
      </c>
      <c r="I57" s="30">
        <v>145000</v>
      </c>
    </row>
    <row r="58" spans="1:10" x14ac:dyDescent="0.25">
      <c r="A58" s="4" t="s">
        <v>1463</v>
      </c>
    </row>
    <row r="60" spans="1:10" x14ac:dyDescent="0.25">
      <c r="A60" s="934" t="s">
        <v>3229</v>
      </c>
      <c r="B60" s="779"/>
      <c r="C60" s="779"/>
      <c r="D60" s="779"/>
    </row>
    <row r="61" spans="1:10" x14ac:dyDescent="0.25">
      <c r="A61" s="934" t="s">
        <v>3227</v>
      </c>
      <c r="B61" s="779"/>
      <c r="C61" s="779"/>
      <c r="D61" s="779"/>
    </row>
    <row r="62" spans="1:10" x14ac:dyDescent="0.25">
      <c r="A62" s="934" t="s">
        <v>3228</v>
      </c>
      <c r="B62" s="779"/>
      <c r="C62" s="779"/>
      <c r="D62" s="77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>
    <tabColor rgb="FFC00000"/>
  </sheetPr>
  <dimension ref="A1:P43"/>
  <sheetViews>
    <sheetView topLeftCell="A4" workbookViewId="0">
      <selection activeCell="F38" sqref="F38"/>
    </sheetView>
  </sheetViews>
  <sheetFormatPr baseColWidth="10" defaultColWidth="9.1640625" defaultRowHeight="17.25" customHeight="1" x14ac:dyDescent="0.25"/>
  <cols>
    <col min="1" max="1" width="13.5" style="47" customWidth="1"/>
    <col min="2" max="2" width="19.6640625" style="47" customWidth="1"/>
    <col min="3" max="3" width="9.6640625" style="47" customWidth="1"/>
    <col min="4" max="4" width="16" style="47" customWidth="1"/>
    <col min="5" max="16384" width="9.1640625" style="47"/>
  </cols>
  <sheetData>
    <row r="1" spans="1:16" s="48" customFormat="1" ht="17.25" customHeight="1" x14ac:dyDescent="0.25">
      <c r="A1" s="128" t="s">
        <v>23</v>
      </c>
    </row>
    <row r="2" spans="1:16" s="48" customFormat="1" ht="17.25" customHeight="1" x14ac:dyDescent="0.25">
      <c r="A2" s="128"/>
    </row>
    <row r="3" spans="1:16" s="48" customFormat="1" ht="17.25" customHeight="1" x14ac:dyDescent="0.25">
      <c r="A3" s="128" t="s">
        <v>4023</v>
      </c>
    </row>
    <row r="4" spans="1:16" s="48" customFormat="1" ht="17.25" customHeight="1" x14ac:dyDescent="0.25">
      <c r="A4" s="139" t="s">
        <v>3747</v>
      </c>
      <c r="B4" s="3"/>
      <c r="C4" s="3"/>
      <c r="D4" s="3"/>
      <c r="E4" s="103"/>
      <c r="F4" s="10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s="48" customFormat="1" ht="17.25" customHeight="1" x14ac:dyDescent="0.25">
      <c r="A5" s="139" t="s">
        <v>3802</v>
      </c>
      <c r="B5" s="3"/>
      <c r="C5" s="3"/>
      <c r="D5" s="3"/>
      <c r="E5" s="103"/>
      <c r="F5" s="10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7.25" customHeight="1" thickBot="1" x14ac:dyDescent="0.3">
      <c r="C6" s="1121">
        <v>4500</v>
      </c>
      <c r="D6" s="1121">
        <v>800</v>
      </c>
      <c r="E6" s="1119"/>
      <c r="F6" s="1119"/>
    </row>
    <row r="7" spans="1:16" ht="17.25" customHeight="1" thickBot="1" x14ac:dyDescent="0.3">
      <c r="A7" s="132" t="s">
        <v>0</v>
      </c>
      <c r="B7" s="27" t="s">
        <v>1</v>
      </c>
      <c r="C7" s="27" t="s">
        <v>3</v>
      </c>
      <c r="D7" s="27" t="s">
        <v>4</v>
      </c>
    </row>
    <row r="8" spans="1:16" ht="17.25" customHeight="1" thickBot="1" x14ac:dyDescent="0.3">
      <c r="A8" s="76">
        <v>44835</v>
      </c>
      <c r="B8" s="14" t="s">
        <v>3745</v>
      </c>
      <c r="C8" s="14">
        <v>400</v>
      </c>
      <c r="D8" s="14">
        <v>400</v>
      </c>
    </row>
    <row r="9" spans="1:16" ht="17.25" customHeight="1" thickBot="1" x14ac:dyDescent="0.3">
      <c r="A9" s="33" t="s">
        <v>3746</v>
      </c>
      <c r="B9" s="54"/>
      <c r="C9" s="34">
        <f>SUM(C8)</f>
        <v>400</v>
      </c>
      <c r="D9" s="34">
        <f>SUM(D8)</f>
        <v>400</v>
      </c>
    </row>
    <row r="10" spans="1:16" ht="17.25" customHeight="1" thickBot="1" x14ac:dyDescent="0.3">
      <c r="A10" s="12"/>
      <c r="B10" s="13"/>
      <c r="C10" s="13"/>
      <c r="D10" s="13"/>
    </row>
    <row r="11" spans="1:16" s="1119" customFormat="1" ht="17.25" customHeight="1" thickBot="1" x14ac:dyDescent="0.3">
      <c r="A11" s="33" t="s">
        <v>4018</v>
      </c>
      <c r="B11" s="54"/>
      <c r="C11" s="34">
        <f>SUM(C9:C10)</f>
        <v>400</v>
      </c>
      <c r="D11" s="34">
        <f>SUM(D9:D10)</f>
        <v>400</v>
      </c>
    </row>
    <row r="12" spans="1:16" ht="17.25" customHeight="1" thickBot="1" x14ac:dyDescent="0.3">
      <c r="A12" s="12"/>
      <c r="B12" s="13"/>
      <c r="C12" s="13"/>
      <c r="D12" s="13"/>
    </row>
    <row r="13" spans="1:16" s="1119" customFormat="1" ht="17.25" customHeight="1" thickBot="1" x14ac:dyDescent="0.3">
      <c r="A13" s="33" t="s">
        <v>4260</v>
      </c>
      <c r="B13" s="54"/>
      <c r="C13" s="34">
        <f>SUM(C11:C12)</f>
        <v>400</v>
      </c>
      <c r="D13" s="34">
        <f>SUM(D11:D12)</f>
        <v>400</v>
      </c>
      <c r="H13" s="1119" t="s">
        <v>3071</v>
      </c>
    </row>
    <row r="14" spans="1:16" s="414" customFormat="1" ht="17.25" customHeight="1" x14ac:dyDescent="0.25">
      <c r="A14" s="12" t="s">
        <v>4349</v>
      </c>
      <c r="B14" s="13" t="s">
        <v>63</v>
      </c>
      <c r="C14" s="13">
        <v>-76</v>
      </c>
      <c r="D14" s="13"/>
    </row>
    <row r="15" spans="1:16" s="414" customFormat="1" ht="17.25" customHeight="1" x14ac:dyDescent="0.25">
      <c r="A15" s="12" t="s">
        <v>4349</v>
      </c>
      <c r="B15" s="13" t="s">
        <v>63</v>
      </c>
      <c r="C15" s="13">
        <v>-179</v>
      </c>
      <c r="D15" s="13">
        <v>-233</v>
      </c>
    </row>
    <row r="16" spans="1:16" s="414" customFormat="1" ht="17.25" customHeight="1" x14ac:dyDescent="0.25">
      <c r="A16" s="12" t="s">
        <v>4349</v>
      </c>
      <c r="B16" s="13" t="s">
        <v>63</v>
      </c>
      <c r="C16" s="13">
        <v>-50</v>
      </c>
      <c r="D16" s="13">
        <v>-113</v>
      </c>
    </row>
    <row r="17" spans="1:13" s="414" customFormat="1" ht="17.25" customHeight="1" thickBot="1" x14ac:dyDescent="0.3">
      <c r="A17" s="55" t="s">
        <v>4363</v>
      </c>
      <c r="B17" s="53" t="s">
        <v>63</v>
      </c>
      <c r="C17" s="13">
        <v>-95</v>
      </c>
      <c r="D17" s="13">
        <v>-54</v>
      </c>
    </row>
    <row r="18" spans="1:13" s="520" customFormat="1" ht="17.25" customHeight="1" thickBot="1" x14ac:dyDescent="0.3">
      <c r="A18" s="33" t="s">
        <v>4369</v>
      </c>
      <c r="B18" s="54"/>
      <c r="C18" s="34">
        <f>SUM(C13:C17)</f>
        <v>0</v>
      </c>
      <c r="D18" s="34">
        <f>SUM(D13:D17)</f>
        <v>0</v>
      </c>
    </row>
    <row r="19" spans="1:13" ht="17.25" customHeight="1" x14ac:dyDescent="0.25">
      <c r="A19" s="12"/>
      <c r="B19" s="13"/>
      <c r="C19" s="13"/>
      <c r="D19" s="13"/>
    </row>
    <row r="20" spans="1:13" ht="17.25" customHeight="1" x14ac:dyDescent="0.25">
      <c r="A20" s="12"/>
      <c r="B20" s="13"/>
      <c r="C20" s="13"/>
      <c r="D20" s="13"/>
    </row>
    <row r="22" spans="1:13" ht="17" x14ac:dyDescent="0.25">
      <c r="A22" s="1256" t="s">
        <v>4340</v>
      </c>
      <c r="B22" s="1256"/>
      <c r="C22" s="1256"/>
      <c r="D22" s="1256"/>
      <c r="E22" s="1256"/>
    </row>
    <row r="24" spans="1:13" ht="17" x14ac:dyDescent="0.25">
      <c r="A24" s="1242" t="s">
        <v>4283</v>
      </c>
      <c r="B24" s="1242"/>
      <c r="C24" s="1243"/>
      <c r="E24" s="1242" t="s">
        <v>4286</v>
      </c>
      <c r="F24" s="1242"/>
      <c r="G24" s="1242"/>
    </row>
    <row r="25" spans="1:13" ht="17" x14ac:dyDescent="0.25">
      <c r="A25" s="1242" t="s">
        <v>4284</v>
      </c>
      <c r="B25" s="1242"/>
      <c r="C25" s="1243"/>
      <c r="E25" s="1242" t="s">
        <v>4287</v>
      </c>
      <c r="F25" s="1242"/>
      <c r="G25" s="1242"/>
    </row>
    <row r="26" spans="1:13" ht="17" x14ac:dyDescent="0.25">
      <c r="A26" s="1242" t="s">
        <v>4285</v>
      </c>
      <c r="B26" s="1242"/>
      <c r="C26" s="1243"/>
    </row>
    <row r="29" spans="1:13" ht="17" x14ac:dyDescent="0.25">
      <c r="A29" s="452" t="s">
        <v>4031</v>
      </c>
      <c r="B29" s="452"/>
      <c r="C29" s="452"/>
      <c r="D29" s="452"/>
      <c r="F29" s="1191" t="s">
        <v>4078</v>
      </c>
      <c r="G29" s="1191"/>
      <c r="H29" s="1191"/>
      <c r="I29" s="1191"/>
      <c r="J29" s="1190"/>
      <c r="K29" s="1190"/>
      <c r="L29" s="1190"/>
      <c r="M29" s="1190"/>
    </row>
    <row r="30" spans="1:13" ht="17" x14ac:dyDescent="0.25">
      <c r="A30" s="452" t="s">
        <v>4032</v>
      </c>
      <c r="B30" s="452"/>
      <c r="C30" s="452"/>
      <c r="D30" s="452"/>
      <c r="F30" s="1191" t="s">
        <v>4079</v>
      </c>
      <c r="G30" s="1191"/>
      <c r="H30" s="1191"/>
      <c r="I30" s="1191"/>
      <c r="J30" s="1190"/>
      <c r="K30" s="1190"/>
      <c r="L30" s="1190"/>
      <c r="M30" s="1190"/>
    </row>
    <row r="31" spans="1:13" ht="17" x14ac:dyDescent="0.25">
      <c r="A31" s="452" t="s">
        <v>4033</v>
      </c>
      <c r="B31" s="452"/>
      <c r="C31" s="452"/>
      <c r="D31" s="452"/>
    </row>
    <row r="33" spans="1:4" ht="17.25" customHeight="1" x14ac:dyDescent="0.25">
      <c r="A33" s="461" t="s">
        <v>3732</v>
      </c>
    </row>
    <row r="34" spans="1:4" ht="17.25" customHeight="1" x14ac:dyDescent="0.25">
      <c r="A34" s="47" t="s">
        <v>3733</v>
      </c>
    </row>
    <row r="35" spans="1:4" ht="17.25" customHeight="1" x14ac:dyDescent="0.25">
      <c r="A35" s="47" t="s">
        <v>3734</v>
      </c>
    </row>
    <row r="36" spans="1:4" ht="17.25" customHeight="1" x14ac:dyDescent="0.25">
      <c r="A36" s="47" t="s">
        <v>3735</v>
      </c>
    </row>
    <row r="39" spans="1:4" ht="17.25" customHeight="1" x14ac:dyDescent="0.25">
      <c r="A39" s="524" t="s">
        <v>3736</v>
      </c>
      <c r="B39" s="1113">
        <v>400</v>
      </c>
      <c r="C39" s="1113">
        <v>4500</v>
      </c>
      <c r="D39" s="1114">
        <f>SUM(B39*C39)</f>
        <v>1800000</v>
      </c>
    </row>
    <row r="40" spans="1:4" ht="17.25" customHeight="1" thickBot="1" x14ac:dyDescent="0.3">
      <c r="A40" s="524" t="s">
        <v>3737</v>
      </c>
      <c r="B40" s="1113">
        <v>400</v>
      </c>
      <c r="C40" s="1113">
        <v>800</v>
      </c>
      <c r="D40" s="1129">
        <f>SUM(B40*C40)</f>
        <v>320000</v>
      </c>
    </row>
    <row r="41" spans="1:4" ht="17.25" customHeight="1" x14ac:dyDescent="0.25">
      <c r="A41" s="1127"/>
      <c r="B41" s="1128"/>
      <c r="C41" s="1128"/>
      <c r="D41" s="1130">
        <f>SUM(D39:D40)</f>
        <v>2120000</v>
      </c>
    </row>
    <row r="42" spans="1:4" ht="17.25" customHeight="1" x14ac:dyDescent="0.25">
      <c r="D42" s="1131">
        <f>SUM(D41*10%)</f>
        <v>212000</v>
      </c>
    </row>
    <row r="43" spans="1:4" ht="17.25" customHeight="1" thickBot="1" x14ac:dyDescent="0.3">
      <c r="D43" s="1132">
        <f>SUM(D41:D42)</f>
        <v>2332000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>
    <tabColor rgb="FFC00000"/>
  </sheetPr>
  <dimension ref="A1:P67"/>
  <sheetViews>
    <sheetView topLeftCell="A13" workbookViewId="0">
      <selection activeCell="E31" sqref="E31"/>
    </sheetView>
  </sheetViews>
  <sheetFormatPr baseColWidth="10" defaultColWidth="9.1640625" defaultRowHeight="17" x14ac:dyDescent="0.25"/>
  <cols>
    <col min="1" max="1" width="13.5" style="47" customWidth="1"/>
    <col min="2" max="2" width="33.5" style="47" customWidth="1"/>
    <col min="3" max="3" width="9.6640625" style="47" customWidth="1"/>
    <col min="4" max="4" width="8.5" style="47" customWidth="1"/>
    <col min="5" max="5" width="9.1640625" style="47"/>
    <col min="6" max="6" width="11.1640625" style="47" customWidth="1"/>
    <col min="7" max="7" width="9.1640625" style="47"/>
    <col min="8" max="8" width="2.5" style="47" customWidth="1"/>
    <col min="9" max="16384" width="9.1640625" style="47"/>
  </cols>
  <sheetData>
    <row r="1" spans="1:16" s="48" customFormat="1" ht="16" x14ac:dyDescent="0.25">
      <c r="A1" s="128" t="s">
        <v>23</v>
      </c>
    </row>
    <row r="2" spans="1:16" s="48" customFormat="1" ht="16" x14ac:dyDescent="0.25">
      <c r="A2" s="128"/>
    </row>
    <row r="3" spans="1:16" s="48" customFormat="1" ht="17.25" customHeight="1" x14ac:dyDescent="0.25">
      <c r="A3" s="128" t="s">
        <v>4023</v>
      </c>
    </row>
    <row r="4" spans="1:16" s="48" customFormat="1" ht="16" x14ac:dyDescent="0.25">
      <c r="A4" s="139" t="s">
        <v>3712</v>
      </c>
      <c r="B4" s="3"/>
      <c r="C4" s="3"/>
      <c r="D4" s="3"/>
      <c r="E4" s="103"/>
      <c r="F4" s="10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s="48" customFormat="1" ht="16" x14ac:dyDescent="0.25">
      <c r="A5" s="139" t="s">
        <v>3801</v>
      </c>
      <c r="B5" s="3"/>
      <c r="C5" s="3"/>
      <c r="D5" s="3"/>
      <c r="E5" s="103"/>
      <c r="F5" s="10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8" thickBot="1" x14ac:dyDescent="0.3">
      <c r="C6" s="1121">
        <v>5000</v>
      </c>
      <c r="E6" s="1119"/>
      <c r="F6" s="1119"/>
    </row>
    <row r="7" spans="1:16" ht="18" thickBot="1" x14ac:dyDescent="0.3">
      <c r="A7" s="132" t="s">
        <v>0</v>
      </c>
      <c r="B7" s="27" t="s">
        <v>1</v>
      </c>
      <c r="C7" s="27" t="s">
        <v>32</v>
      </c>
      <c r="D7" s="27" t="s">
        <v>27</v>
      </c>
    </row>
    <row r="8" spans="1:16" ht="18" thickBot="1" x14ac:dyDescent="0.3">
      <c r="A8" s="76">
        <v>44652</v>
      </c>
      <c r="B8" s="14" t="s">
        <v>3711</v>
      </c>
      <c r="C8" s="14">
        <v>2000</v>
      </c>
      <c r="D8" s="14"/>
    </row>
    <row r="9" spans="1:16" ht="18" thickBot="1" x14ac:dyDescent="0.3">
      <c r="A9" s="33" t="s">
        <v>3713</v>
      </c>
      <c r="B9" s="54"/>
      <c r="C9" s="34">
        <f>SUM(C8)</f>
        <v>2000</v>
      </c>
      <c r="D9" s="54"/>
    </row>
    <row r="10" spans="1:16" ht="18" thickBot="1" x14ac:dyDescent="0.3">
      <c r="A10" s="55"/>
      <c r="B10" s="53"/>
      <c r="C10" s="53"/>
      <c r="D10" s="53"/>
    </row>
    <row r="11" spans="1:16" ht="18" thickBot="1" x14ac:dyDescent="0.3">
      <c r="A11" s="33" t="s">
        <v>4017</v>
      </c>
      <c r="B11" s="54"/>
      <c r="C11" s="34">
        <f>SUM(C9:C10)</f>
        <v>2000</v>
      </c>
      <c r="D11" s="54"/>
    </row>
    <row r="12" spans="1:16" ht="18" thickBot="1" x14ac:dyDescent="0.3">
      <c r="A12" s="55"/>
      <c r="B12" s="53"/>
      <c r="C12" s="53"/>
      <c r="D12" s="53"/>
    </row>
    <row r="13" spans="1:16" s="1119" customFormat="1" ht="18" thickBot="1" x14ac:dyDescent="0.3">
      <c r="A13" s="33" t="s">
        <v>4238</v>
      </c>
      <c r="B13" s="54"/>
      <c r="C13" s="34">
        <f>SUM(C11:C12)</f>
        <v>2000</v>
      </c>
      <c r="D13" s="54"/>
    </row>
    <row r="14" spans="1:16" s="414" customFormat="1" x14ac:dyDescent="0.25">
      <c r="A14" s="12" t="s">
        <v>4349</v>
      </c>
      <c r="B14" s="13" t="s">
        <v>63</v>
      </c>
      <c r="C14" s="13">
        <v>-18</v>
      </c>
      <c r="D14" s="53"/>
      <c r="F14" s="414" t="s">
        <v>4370</v>
      </c>
    </row>
    <row r="15" spans="1:16" s="414" customFormat="1" x14ac:dyDescent="0.25">
      <c r="A15" s="12" t="s">
        <v>4349</v>
      </c>
      <c r="B15" s="13" t="s">
        <v>63</v>
      </c>
      <c r="C15" s="13">
        <v>-108</v>
      </c>
      <c r="D15" s="53"/>
    </row>
    <row r="16" spans="1:16" s="414" customFormat="1" x14ac:dyDescent="0.25">
      <c r="A16" s="12" t="s">
        <v>4349</v>
      </c>
      <c r="B16" s="13" t="s">
        <v>63</v>
      </c>
      <c r="C16" s="13">
        <v>-47</v>
      </c>
      <c r="D16" s="13"/>
      <c r="F16" s="414" t="s">
        <v>4371</v>
      </c>
    </row>
    <row r="17" spans="1:6" s="414" customFormat="1" x14ac:dyDescent="0.25">
      <c r="A17" s="55" t="s">
        <v>4363</v>
      </c>
      <c r="B17" s="53" t="s">
        <v>63</v>
      </c>
      <c r="C17" s="13">
        <v>-124</v>
      </c>
      <c r="D17" s="13"/>
      <c r="F17" s="414" t="s">
        <v>4372</v>
      </c>
    </row>
    <row r="18" spans="1:6" s="414" customFormat="1" ht="18" thickBot="1" x14ac:dyDescent="0.3">
      <c r="A18" s="55" t="s">
        <v>4363</v>
      </c>
      <c r="B18" s="53" t="s">
        <v>63</v>
      </c>
      <c r="C18" s="13">
        <v>-316</v>
      </c>
      <c r="D18" s="13">
        <v>-3</v>
      </c>
      <c r="F18" s="414" t="s">
        <v>4373</v>
      </c>
    </row>
    <row r="19" spans="1:6" s="520" customFormat="1" ht="18" thickBot="1" x14ac:dyDescent="0.3">
      <c r="A19" s="33" t="s">
        <v>4360</v>
      </c>
      <c r="B19" s="54"/>
      <c r="C19" s="34">
        <f>SUM(C13:C18)</f>
        <v>1387</v>
      </c>
      <c r="D19" s="56">
        <f>SUM(D13:D18)</f>
        <v>-3</v>
      </c>
      <c r="F19" s="520" t="s">
        <v>4374</v>
      </c>
    </row>
    <row r="20" spans="1:6" s="414" customFormat="1" x14ac:dyDescent="0.25">
      <c r="A20" s="55">
        <v>44809</v>
      </c>
      <c r="B20" s="53" t="s">
        <v>63</v>
      </c>
      <c r="C20" s="13">
        <v>-164</v>
      </c>
      <c r="D20" s="13">
        <v>-2</v>
      </c>
    </row>
    <row r="21" spans="1:6" s="414" customFormat="1" x14ac:dyDescent="0.25">
      <c r="A21" s="365">
        <v>44809</v>
      </c>
      <c r="B21" s="354" t="s">
        <v>4376</v>
      </c>
      <c r="C21" s="43">
        <v>-2</v>
      </c>
      <c r="D21" s="13"/>
    </row>
    <row r="22" spans="1:6" s="414" customFormat="1" x14ac:dyDescent="0.25">
      <c r="A22" s="55">
        <v>44839</v>
      </c>
      <c r="B22" s="53" t="s">
        <v>63</v>
      </c>
      <c r="C22" s="13">
        <v>-199</v>
      </c>
      <c r="D22" s="13"/>
    </row>
    <row r="23" spans="1:6" s="414" customFormat="1" x14ac:dyDescent="0.25">
      <c r="A23" s="55">
        <v>44870</v>
      </c>
      <c r="B23" s="53" t="s">
        <v>63</v>
      </c>
      <c r="C23" s="13">
        <v>-65</v>
      </c>
      <c r="D23" s="13"/>
    </row>
    <row r="24" spans="1:6" s="414" customFormat="1" x14ac:dyDescent="0.25">
      <c r="A24" s="55">
        <v>44900</v>
      </c>
      <c r="B24" s="53" t="s">
        <v>63</v>
      </c>
      <c r="C24" s="13">
        <v>-100</v>
      </c>
      <c r="D24" s="13"/>
    </row>
    <row r="25" spans="1:6" s="414" customFormat="1" x14ac:dyDescent="0.25">
      <c r="A25" s="365">
        <v>44900</v>
      </c>
      <c r="B25" s="354" t="s">
        <v>4376</v>
      </c>
      <c r="C25" s="43">
        <v>-1</v>
      </c>
      <c r="D25" s="13"/>
    </row>
    <row r="26" spans="1:6" s="414" customFormat="1" x14ac:dyDescent="0.25">
      <c r="A26" s="55" t="s">
        <v>4390</v>
      </c>
      <c r="B26" s="53" t="s">
        <v>63</v>
      </c>
      <c r="C26" s="13">
        <v>-91</v>
      </c>
      <c r="D26" s="13"/>
    </row>
    <row r="27" spans="1:6" s="414" customFormat="1" x14ac:dyDescent="0.25">
      <c r="A27" s="55" t="s">
        <v>4390</v>
      </c>
      <c r="B27" s="53" t="s">
        <v>63</v>
      </c>
      <c r="C27" s="13">
        <v>-88</v>
      </c>
      <c r="D27" s="13"/>
    </row>
    <row r="28" spans="1:6" s="414" customFormat="1" x14ac:dyDescent="0.25">
      <c r="A28" s="55" t="s">
        <v>4395</v>
      </c>
      <c r="B28" s="53" t="s">
        <v>63</v>
      </c>
      <c r="C28" s="13">
        <v>-39</v>
      </c>
      <c r="D28" s="13"/>
    </row>
    <row r="29" spans="1:6" s="836" customFormat="1" x14ac:dyDescent="0.25">
      <c r="A29" s="365" t="s">
        <v>4395</v>
      </c>
      <c r="B29" s="354" t="s">
        <v>7</v>
      </c>
      <c r="C29" s="43"/>
      <c r="D29" s="43">
        <v>5</v>
      </c>
    </row>
    <row r="30" spans="1:6" s="414" customFormat="1" ht="18" thickBot="1" x14ac:dyDescent="0.3">
      <c r="A30" s="55" t="s">
        <v>4398</v>
      </c>
      <c r="B30" s="53" t="s">
        <v>63</v>
      </c>
      <c r="C30" s="13">
        <v>-638</v>
      </c>
      <c r="D30" s="13"/>
    </row>
    <row r="31" spans="1:6" s="520" customFormat="1" ht="18" thickBot="1" x14ac:dyDescent="0.3">
      <c r="A31" s="33" t="s">
        <v>4406</v>
      </c>
      <c r="B31" s="54"/>
      <c r="C31" s="34">
        <f>SUM(C19:C30)</f>
        <v>0</v>
      </c>
      <c r="D31" s="34">
        <f>SUM(D19:D30)</f>
        <v>0</v>
      </c>
    </row>
    <row r="32" spans="1:6" s="414" customFormat="1" x14ac:dyDescent="0.25">
      <c r="A32" s="55"/>
      <c r="B32" s="53"/>
      <c r="C32" s="13"/>
      <c r="D32" s="13"/>
    </row>
    <row r="33" spans="1:9" s="414" customFormat="1" x14ac:dyDescent="0.25">
      <c r="A33" s="12"/>
      <c r="B33" s="13"/>
      <c r="C33" s="13"/>
      <c r="D33" s="13"/>
    </row>
    <row r="34" spans="1:9" s="414" customFormat="1" x14ac:dyDescent="0.25">
      <c r="A34" s="12"/>
      <c r="B34" s="13"/>
      <c r="C34" s="13">
        <f>SUM(C19:C33)</f>
        <v>0</v>
      </c>
      <c r="D34" s="13">
        <f>SUM(D19:D33)</f>
        <v>0</v>
      </c>
    </row>
    <row r="36" spans="1:9" x14ac:dyDescent="0.25">
      <c r="A36" s="452" t="s">
        <v>4388</v>
      </c>
      <c r="B36" s="452"/>
      <c r="C36" s="452"/>
      <c r="D36" s="452"/>
      <c r="E36" s="452"/>
      <c r="F36" s="452"/>
    </row>
    <row r="39" spans="1:9" x14ac:dyDescent="0.25">
      <c r="A39" s="1256" t="s">
        <v>4340</v>
      </c>
      <c r="B39" s="1256"/>
      <c r="C39" s="1256"/>
      <c r="D39" s="1256"/>
      <c r="E39" s="1256"/>
    </row>
    <row r="40" spans="1:9" x14ac:dyDescent="0.25">
      <c r="I40" s="47" t="s">
        <v>4368</v>
      </c>
    </row>
    <row r="41" spans="1:9" x14ac:dyDescent="0.25">
      <c r="A41" s="1242" t="s">
        <v>4283</v>
      </c>
      <c r="B41" s="1242"/>
      <c r="C41" s="1243"/>
      <c r="E41" s="1242" t="s">
        <v>4286</v>
      </c>
      <c r="F41" s="1242"/>
      <c r="G41" s="1242"/>
      <c r="I41" s="47" t="s">
        <v>4367</v>
      </c>
    </row>
    <row r="42" spans="1:9" x14ac:dyDescent="0.25">
      <c r="A42" s="1242" t="s">
        <v>4284</v>
      </c>
      <c r="B42" s="1242"/>
      <c r="C42" s="1243"/>
      <c r="E42" s="1242" t="s">
        <v>4287</v>
      </c>
      <c r="F42" s="1242"/>
      <c r="G42" s="1242"/>
      <c r="I42" s="47" t="s">
        <v>4365</v>
      </c>
    </row>
    <row r="43" spans="1:9" x14ac:dyDescent="0.25">
      <c r="A43" s="1242" t="s">
        <v>4285</v>
      </c>
      <c r="B43" s="1242"/>
      <c r="C43" s="1243"/>
      <c r="I43" s="47" t="s">
        <v>4366</v>
      </c>
    </row>
    <row r="46" spans="1:9" x14ac:dyDescent="0.25">
      <c r="A46" s="1191" t="s">
        <v>4078</v>
      </c>
      <c r="B46" s="1191"/>
      <c r="C46" s="1191"/>
      <c r="D46" s="1191"/>
    </row>
    <row r="47" spans="1:9" x14ac:dyDescent="0.25">
      <c r="A47" s="1191" t="s">
        <v>4079</v>
      </c>
      <c r="B47" s="1191"/>
      <c r="C47" s="1191"/>
      <c r="D47" s="1191"/>
      <c r="E47" s="1190"/>
    </row>
    <row r="49" spans="1:4" x14ac:dyDescent="0.25">
      <c r="A49" s="452" t="s">
        <v>4031</v>
      </c>
      <c r="B49" s="452"/>
      <c r="C49" s="452"/>
      <c r="D49" s="452"/>
    </row>
    <row r="50" spans="1:4" x14ac:dyDescent="0.25">
      <c r="A50" s="452" t="s">
        <v>4032</v>
      </c>
      <c r="B50" s="452"/>
      <c r="C50" s="452"/>
      <c r="D50" s="452"/>
    </row>
    <row r="51" spans="1:4" x14ac:dyDescent="0.25">
      <c r="A51" s="452" t="s">
        <v>4033</v>
      </c>
      <c r="B51" s="452"/>
      <c r="C51" s="452"/>
      <c r="D51" s="452"/>
    </row>
    <row r="57" spans="1:4" x14ac:dyDescent="0.25">
      <c r="A57" s="47" t="s">
        <v>3684</v>
      </c>
    </row>
    <row r="59" spans="1:4" x14ac:dyDescent="0.25">
      <c r="A59" s="47" t="s">
        <v>3685</v>
      </c>
    </row>
    <row r="60" spans="1:4" x14ac:dyDescent="0.25">
      <c r="A60" s="47" t="s">
        <v>3686</v>
      </c>
    </row>
    <row r="61" spans="1:4" x14ac:dyDescent="0.25">
      <c r="A61" s="47" t="s">
        <v>3687</v>
      </c>
    </row>
    <row r="62" spans="1:4" x14ac:dyDescent="0.25">
      <c r="A62" s="47" t="s">
        <v>3688</v>
      </c>
    </row>
    <row r="63" spans="1:4" x14ac:dyDescent="0.25">
      <c r="A63" s="47" t="s">
        <v>3689</v>
      </c>
    </row>
    <row r="65" spans="1:4" x14ac:dyDescent="0.25">
      <c r="A65" s="524" t="s">
        <v>3690</v>
      </c>
      <c r="B65" s="1113">
        <v>2000</v>
      </c>
      <c r="C65" s="1113">
        <v>5000</v>
      </c>
      <c r="D65" s="1114">
        <f>SUM(B65*C65)</f>
        <v>10000000</v>
      </c>
    </row>
    <row r="66" spans="1:4" x14ac:dyDescent="0.25">
      <c r="D66" s="1115">
        <f>SUM(D65*10%)</f>
        <v>1000000</v>
      </c>
    </row>
    <row r="67" spans="1:4" x14ac:dyDescent="0.25">
      <c r="D67" s="1115">
        <f>SUM(D65:D66)</f>
        <v>11000000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>
    <tabColor rgb="FFC00000"/>
  </sheetPr>
  <dimension ref="A1:R42"/>
  <sheetViews>
    <sheetView topLeftCell="A10" workbookViewId="0">
      <selection activeCell="F38" sqref="F38"/>
    </sheetView>
  </sheetViews>
  <sheetFormatPr baseColWidth="10" defaultColWidth="9.1640625" defaultRowHeight="17" x14ac:dyDescent="0.25"/>
  <cols>
    <col min="1" max="1" width="13.5" style="47" customWidth="1"/>
    <col min="2" max="2" width="33" style="47" customWidth="1"/>
    <col min="3" max="5" width="9.6640625" style="47" customWidth="1"/>
    <col min="6" max="6" width="9.5" style="47" customWidth="1"/>
    <col min="7" max="16384" width="9.1640625" style="47"/>
  </cols>
  <sheetData>
    <row r="1" spans="1:18" s="48" customFormat="1" ht="16" x14ac:dyDescent="0.25">
      <c r="A1" s="128" t="s">
        <v>23</v>
      </c>
    </row>
    <row r="2" spans="1:18" s="48" customFormat="1" ht="16" x14ac:dyDescent="0.25">
      <c r="A2" s="128"/>
    </row>
    <row r="3" spans="1:18" s="48" customFormat="1" ht="17.25" customHeight="1" x14ac:dyDescent="0.25">
      <c r="A3" s="128" t="s">
        <v>4023</v>
      </c>
    </row>
    <row r="4" spans="1:18" s="48" customFormat="1" ht="16" x14ac:dyDescent="0.25">
      <c r="A4" s="139" t="s">
        <v>3747</v>
      </c>
      <c r="B4" s="3"/>
      <c r="C4" s="3"/>
      <c r="D4" s="3"/>
      <c r="E4" s="3"/>
      <c r="F4" s="3"/>
      <c r="G4" s="103"/>
      <c r="H4" s="10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s="48" customFormat="1" ht="16" x14ac:dyDescent="0.25">
      <c r="A5" s="139" t="s">
        <v>3803</v>
      </c>
      <c r="B5" s="3"/>
      <c r="C5" s="3"/>
      <c r="D5" s="3"/>
      <c r="E5" s="3"/>
      <c r="F5" s="3"/>
      <c r="G5" s="103"/>
      <c r="H5" s="10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ht="18" thickBot="1" x14ac:dyDescent="0.3">
      <c r="C6" s="1121">
        <v>6600</v>
      </c>
      <c r="D6" s="1121">
        <v>4500</v>
      </c>
      <c r="E6" s="1121">
        <v>800</v>
      </c>
      <c r="F6" s="1121">
        <v>5000</v>
      </c>
      <c r="G6" s="1119"/>
      <c r="H6" s="1119"/>
    </row>
    <row r="7" spans="1:18" ht="18" thickBot="1" x14ac:dyDescent="0.3">
      <c r="A7" s="132" t="s">
        <v>0</v>
      </c>
      <c r="B7" s="27" t="s">
        <v>1</v>
      </c>
      <c r="C7" s="27" t="s">
        <v>2</v>
      </c>
      <c r="D7" s="27" t="s">
        <v>3</v>
      </c>
      <c r="E7" s="27" t="s">
        <v>4</v>
      </c>
      <c r="F7" s="27" t="s">
        <v>32</v>
      </c>
    </row>
    <row r="8" spans="1:18" s="461" customFormat="1" ht="18" thickBot="1" x14ac:dyDescent="0.3">
      <c r="A8" s="76" t="s">
        <v>3792</v>
      </c>
      <c r="B8" s="14" t="s">
        <v>3796</v>
      </c>
      <c r="C8" s="14">
        <v>400</v>
      </c>
      <c r="D8" s="14">
        <v>400</v>
      </c>
      <c r="E8" s="14">
        <v>400</v>
      </c>
      <c r="F8" s="14">
        <v>200</v>
      </c>
    </row>
    <row r="9" spans="1:18" ht="18" thickBot="1" x14ac:dyDescent="0.3">
      <c r="A9" s="33" t="s">
        <v>3793</v>
      </c>
      <c r="B9" s="54"/>
      <c r="C9" s="34">
        <f>SUM(C8)</f>
        <v>400</v>
      </c>
      <c r="D9" s="34">
        <f t="shared" ref="D9:F9" si="0">SUM(D8)</f>
        <v>400</v>
      </c>
      <c r="E9" s="34">
        <f t="shared" si="0"/>
        <v>400</v>
      </c>
      <c r="F9" s="34">
        <f t="shared" si="0"/>
        <v>200</v>
      </c>
    </row>
    <row r="10" spans="1:18" ht="18" thickBot="1" x14ac:dyDescent="0.3">
      <c r="A10" s="12"/>
      <c r="B10" s="13"/>
      <c r="C10" s="13"/>
      <c r="D10" s="13"/>
      <c r="E10" s="13"/>
      <c r="F10" s="13"/>
    </row>
    <row r="11" spans="1:18" s="1119" customFormat="1" ht="18" thickBot="1" x14ac:dyDescent="0.3">
      <c r="A11" s="33" t="s">
        <v>4110</v>
      </c>
      <c r="B11" s="54"/>
      <c r="C11" s="34">
        <f>SUM(C9:C10)</f>
        <v>400</v>
      </c>
      <c r="D11" s="34">
        <f t="shared" ref="D11:F11" si="1">SUM(D9:D10)</f>
        <v>400</v>
      </c>
      <c r="E11" s="34">
        <f t="shared" si="1"/>
        <v>400</v>
      </c>
      <c r="F11" s="34">
        <f t="shared" si="1"/>
        <v>200</v>
      </c>
    </row>
    <row r="12" spans="1:18" ht="18" thickBot="1" x14ac:dyDescent="0.3">
      <c r="A12" s="12"/>
      <c r="B12" s="13"/>
      <c r="C12" s="13"/>
      <c r="D12" s="13"/>
      <c r="E12" s="13"/>
      <c r="F12" s="13"/>
    </row>
    <row r="13" spans="1:18" s="1119" customFormat="1" ht="18" thickBot="1" x14ac:dyDescent="0.3">
      <c r="A13" s="33" t="s">
        <v>4299</v>
      </c>
      <c r="B13" s="54"/>
      <c r="C13" s="34">
        <f>SUM(C11:C12)</f>
        <v>400</v>
      </c>
      <c r="D13" s="34">
        <f t="shared" ref="D13:F13" si="2">SUM(D11:D12)</f>
        <v>400</v>
      </c>
      <c r="E13" s="34">
        <f t="shared" si="2"/>
        <v>400</v>
      </c>
      <c r="F13" s="34">
        <f t="shared" si="2"/>
        <v>200</v>
      </c>
    </row>
    <row r="14" spans="1:18" s="414" customFormat="1" x14ac:dyDescent="0.25">
      <c r="A14" s="12" t="s">
        <v>4349</v>
      </c>
      <c r="B14" s="13" t="s">
        <v>63</v>
      </c>
      <c r="C14" s="13">
        <v>-197</v>
      </c>
      <c r="D14" s="13"/>
      <c r="E14" s="13"/>
      <c r="F14" s="13"/>
    </row>
    <row r="15" spans="1:18" s="414" customFormat="1" x14ac:dyDescent="0.25">
      <c r="A15" s="12" t="s">
        <v>4349</v>
      </c>
      <c r="B15" s="13" t="s">
        <v>63</v>
      </c>
      <c r="C15" s="13">
        <v>-197</v>
      </c>
      <c r="D15" s="13"/>
      <c r="E15" s="13"/>
      <c r="F15" s="13">
        <f>F18-1</f>
        <v>-1</v>
      </c>
    </row>
    <row r="16" spans="1:18" s="414" customFormat="1" x14ac:dyDescent="0.25">
      <c r="A16" s="12" t="s">
        <v>4349</v>
      </c>
      <c r="B16" s="13" t="s">
        <v>63</v>
      </c>
      <c r="C16" s="13">
        <v>-6</v>
      </c>
      <c r="D16" s="13"/>
      <c r="E16" s="13"/>
      <c r="F16" s="13"/>
    </row>
    <row r="17" spans="1:7" s="414" customFormat="1" x14ac:dyDescent="0.25">
      <c r="A17" s="55" t="s">
        <v>4363</v>
      </c>
      <c r="B17" s="53" t="s">
        <v>63</v>
      </c>
      <c r="C17" s="13"/>
      <c r="D17" s="13">
        <v>-24</v>
      </c>
      <c r="E17" s="13">
        <v>-112</v>
      </c>
      <c r="F17" s="13"/>
      <c r="G17" s="414" t="s">
        <v>4364</v>
      </c>
    </row>
    <row r="18" spans="1:7" s="414" customFormat="1" x14ac:dyDescent="0.25">
      <c r="A18" s="55" t="s">
        <v>4363</v>
      </c>
      <c r="B18" s="53" t="s">
        <v>63</v>
      </c>
      <c r="C18" s="13"/>
      <c r="D18" s="13">
        <v>-78</v>
      </c>
      <c r="E18" s="13">
        <v>-288</v>
      </c>
      <c r="F18" s="13"/>
    </row>
    <row r="19" spans="1:7" s="414" customFormat="1" x14ac:dyDescent="0.25">
      <c r="A19" s="55">
        <v>44809</v>
      </c>
      <c r="B19" s="53" t="s">
        <v>63</v>
      </c>
      <c r="C19" s="13"/>
      <c r="D19" s="13">
        <v>-58</v>
      </c>
      <c r="E19" s="13"/>
      <c r="F19" s="13"/>
    </row>
    <row r="20" spans="1:7" s="414" customFormat="1" x14ac:dyDescent="0.25">
      <c r="A20" s="365">
        <v>44809</v>
      </c>
      <c r="B20" s="354" t="s">
        <v>4376</v>
      </c>
      <c r="C20" s="13"/>
      <c r="D20" s="43">
        <v>-8</v>
      </c>
      <c r="E20" s="13"/>
      <c r="F20" s="13"/>
    </row>
    <row r="21" spans="1:7" s="414" customFormat="1" x14ac:dyDescent="0.25">
      <c r="A21" s="55">
        <v>44839</v>
      </c>
      <c r="B21" s="53" t="s">
        <v>63</v>
      </c>
      <c r="C21" s="13"/>
      <c r="D21" s="13">
        <v>-100</v>
      </c>
      <c r="E21" s="13"/>
      <c r="F21" s="13"/>
    </row>
    <row r="22" spans="1:7" s="836" customFormat="1" x14ac:dyDescent="0.25">
      <c r="A22" s="365">
        <v>44839</v>
      </c>
      <c r="B22" s="354" t="s">
        <v>4376</v>
      </c>
      <c r="C22" s="43"/>
      <c r="D22" s="43">
        <v>-2</v>
      </c>
      <c r="E22" s="43"/>
      <c r="F22" s="43"/>
    </row>
    <row r="23" spans="1:7" s="414" customFormat="1" x14ac:dyDescent="0.25">
      <c r="A23" s="55">
        <v>44870</v>
      </c>
      <c r="B23" s="53" t="s">
        <v>63</v>
      </c>
      <c r="C23" s="13"/>
      <c r="D23" s="13">
        <v>-91</v>
      </c>
      <c r="E23" s="13"/>
      <c r="F23" s="13"/>
    </row>
    <row r="24" spans="1:7" s="414" customFormat="1" ht="18" thickBot="1" x14ac:dyDescent="0.3">
      <c r="A24" s="12">
        <v>44900</v>
      </c>
      <c r="B24" s="13" t="s">
        <v>63</v>
      </c>
      <c r="C24" s="13"/>
      <c r="D24" s="13">
        <v>-39</v>
      </c>
      <c r="E24" s="13"/>
      <c r="F24" s="13"/>
    </row>
    <row r="25" spans="1:7" s="520" customFormat="1" ht="18" thickBot="1" x14ac:dyDescent="0.3">
      <c r="A25" s="33" t="s">
        <v>4400</v>
      </c>
      <c r="B25" s="54"/>
      <c r="C25" s="34">
        <f>SUM(C13:C24)</f>
        <v>0</v>
      </c>
      <c r="D25" s="34">
        <f t="shared" ref="D25:F25" si="3">SUM(D13:D24)</f>
        <v>0</v>
      </c>
      <c r="E25" s="34">
        <f t="shared" si="3"/>
        <v>0</v>
      </c>
      <c r="F25" s="34">
        <f t="shared" si="3"/>
        <v>199</v>
      </c>
    </row>
    <row r="26" spans="1:7" s="414" customFormat="1" x14ac:dyDescent="0.25">
      <c r="A26" s="55" t="s">
        <v>4398</v>
      </c>
      <c r="B26" s="53" t="s">
        <v>63</v>
      </c>
      <c r="C26" s="13"/>
      <c r="D26" s="13"/>
      <c r="E26" s="13"/>
      <c r="F26" s="13">
        <v>-74</v>
      </c>
    </row>
    <row r="27" spans="1:7" s="414" customFormat="1" ht="18" thickBot="1" x14ac:dyDescent="0.3">
      <c r="A27" s="55" t="s">
        <v>4398</v>
      </c>
      <c r="B27" s="53" t="s">
        <v>63</v>
      </c>
      <c r="C27" s="13"/>
      <c r="D27" s="13"/>
      <c r="E27" s="13"/>
      <c r="F27" s="13">
        <v>-125</v>
      </c>
    </row>
    <row r="28" spans="1:7" s="520" customFormat="1" ht="18" thickBot="1" x14ac:dyDescent="0.3">
      <c r="A28" s="33" t="s">
        <v>4401</v>
      </c>
      <c r="B28" s="54"/>
      <c r="C28" s="34">
        <f>SUM(C25:C27)</f>
        <v>0</v>
      </c>
      <c r="D28" s="34">
        <f t="shared" ref="D28:F28" si="4">SUM(D25:D27)</f>
        <v>0</v>
      </c>
      <c r="E28" s="34">
        <f t="shared" si="4"/>
        <v>0</v>
      </c>
      <c r="F28" s="34">
        <f t="shared" si="4"/>
        <v>0</v>
      </c>
    </row>
    <row r="29" spans="1:7" x14ac:dyDescent="0.25">
      <c r="A29" s="12"/>
      <c r="B29" s="13"/>
      <c r="C29" s="13"/>
      <c r="D29" s="13"/>
      <c r="E29" s="13"/>
      <c r="F29" s="13"/>
    </row>
    <row r="30" spans="1:7" x14ac:dyDescent="0.25">
      <c r="A30" s="12"/>
      <c r="B30" s="13"/>
      <c r="C30" s="13"/>
      <c r="D30" s="13"/>
      <c r="E30" s="13"/>
      <c r="F30" s="13"/>
    </row>
    <row r="31" spans="1:7" x14ac:dyDescent="0.25">
      <c r="A31" s="12"/>
      <c r="B31" s="13"/>
      <c r="C31" s="13">
        <f>SUM(C13:C24)</f>
        <v>0</v>
      </c>
      <c r="D31" s="13">
        <f>SUM(D13:D24)</f>
        <v>0</v>
      </c>
      <c r="E31" s="13">
        <f>SUM(E13:E24)</f>
        <v>0</v>
      </c>
      <c r="F31" s="13">
        <f>SUM(F25:F27)</f>
        <v>0</v>
      </c>
    </row>
    <row r="32" spans="1:7" x14ac:dyDescent="0.25">
      <c r="A32" s="452" t="s">
        <v>4388</v>
      </c>
      <c r="B32" s="452"/>
      <c r="C32" s="452"/>
      <c r="D32" s="452"/>
      <c r="E32" s="452"/>
      <c r="F32" s="452"/>
    </row>
    <row r="33" spans="1:14" x14ac:dyDescent="0.25">
      <c r="A33" s="1256" t="s">
        <v>4340</v>
      </c>
      <c r="B33" s="1256"/>
      <c r="C33" s="1256"/>
      <c r="D33" s="1256"/>
      <c r="E33" s="1256"/>
      <c r="F33" s="1256"/>
    </row>
    <row r="35" spans="1:14" x14ac:dyDescent="0.25">
      <c r="A35" s="1242" t="s">
        <v>4283</v>
      </c>
      <c r="B35" s="1242"/>
      <c r="C35" s="1243"/>
      <c r="E35" s="1242" t="s">
        <v>4286</v>
      </c>
      <c r="F35" s="1242"/>
      <c r="G35" s="1242"/>
    </row>
    <row r="36" spans="1:14" x14ac:dyDescent="0.25">
      <c r="A36" s="1242" t="s">
        <v>4284</v>
      </c>
      <c r="B36" s="1242"/>
      <c r="C36" s="1243"/>
      <c r="E36" s="1242" t="s">
        <v>4287</v>
      </c>
      <c r="F36" s="1242"/>
      <c r="G36" s="1242"/>
    </row>
    <row r="37" spans="1:14" x14ac:dyDescent="0.25">
      <c r="A37" s="1242" t="s">
        <v>4285</v>
      </c>
      <c r="B37" s="1242"/>
      <c r="C37" s="1243"/>
    </row>
    <row r="40" spans="1:14" x14ac:dyDescent="0.25">
      <c r="A40" s="452" t="s">
        <v>4031</v>
      </c>
      <c r="B40" s="452"/>
      <c r="C40" s="452"/>
      <c r="D40" s="452"/>
      <c r="E40" s="937"/>
      <c r="G40" s="1191" t="s">
        <v>4078</v>
      </c>
      <c r="H40" s="1191"/>
      <c r="I40" s="1191"/>
      <c r="J40" s="1191"/>
      <c r="K40" s="1190"/>
      <c r="L40" s="1190"/>
      <c r="M40" s="1190"/>
      <c r="N40" s="1190"/>
    </row>
    <row r="41" spans="1:14" x14ac:dyDescent="0.25">
      <c r="A41" s="452" t="s">
        <v>4032</v>
      </c>
      <c r="B41" s="452"/>
      <c r="C41" s="452"/>
      <c r="D41" s="452"/>
      <c r="E41" s="937"/>
      <c r="G41" s="1191" t="s">
        <v>4079</v>
      </c>
      <c r="H41" s="1191"/>
      <c r="I41" s="1191"/>
      <c r="J41" s="1191"/>
      <c r="K41" s="1190"/>
      <c r="L41" s="1190"/>
      <c r="M41" s="1190"/>
      <c r="N41" s="1190"/>
    </row>
    <row r="42" spans="1:14" x14ac:dyDescent="0.25">
      <c r="A42" s="452" t="s">
        <v>4033</v>
      </c>
      <c r="B42" s="452"/>
      <c r="C42" s="452"/>
      <c r="D42" s="452"/>
      <c r="E42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>
    <tabColor rgb="FFC00000"/>
  </sheetPr>
  <dimension ref="A1:R49"/>
  <sheetViews>
    <sheetView topLeftCell="A13" workbookViewId="0">
      <selection activeCell="F38" sqref="F38"/>
    </sheetView>
  </sheetViews>
  <sheetFormatPr baseColWidth="10" defaultColWidth="9.1640625" defaultRowHeight="17" x14ac:dyDescent="0.25"/>
  <cols>
    <col min="1" max="1" width="13.5" style="47" customWidth="1"/>
    <col min="2" max="2" width="33.1640625" style="47" customWidth="1"/>
    <col min="3" max="5" width="9.6640625" style="47" customWidth="1"/>
    <col min="6" max="6" width="9.5" style="47" customWidth="1"/>
    <col min="7" max="16384" width="9.1640625" style="47"/>
  </cols>
  <sheetData>
    <row r="1" spans="1:18" s="48" customFormat="1" ht="16" x14ac:dyDescent="0.25">
      <c r="A1" s="128" t="s">
        <v>23</v>
      </c>
    </row>
    <row r="2" spans="1:18" s="48" customFormat="1" ht="16" x14ac:dyDescent="0.25">
      <c r="A2" s="128"/>
    </row>
    <row r="3" spans="1:18" s="48" customFormat="1" ht="17.25" customHeight="1" x14ac:dyDescent="0.25">
      <c r="A3" s="128" t="s">
        <v>4023</v>
      </c>
    </row>
    <row r="4" spans="1:18" s="48" customFormat="1" ht="16" x14ac:dyDescent="0.25">
      <c r="A4" s="139" t="s">
        <v>3747</v>
      </c>
      <c r="B4" s="3"/>
      <c r="C4" s="3"/>
      <c r="D4" s="3"/>
      <c r="E4" s="3"/>
      <c r="F4" s="3"/>
      <c r="G4" s="103"/>
      <c r="H4" s="10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s="48" customFormat="1" ht="16" x14ac:dyDescent="0.25">
      <c r="A5" s="139" t="s">
        <v>3804</v>
      </c>
      <c r="B5" s="3"/>
      <c r="C5" s="3"/>
      <c r="D5" s="3"/>
      <c r="E5" s="3"/>
      <c r="F5" s="3"/>
      <c r="G5" s="103"/>
      <c r="H5" s="10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ht="18" thickBot="1" x14ac:dyDescent="0.3">
      <c r="A6" s="452" t="s">
        <v>3805</v>
      </c>
      <c r="C6" s="1121">
        <v>6600</v>
      </c>
      <c r="D6" s="1121">
        <v>4500</v>
      </c>
      <c r="E6" s="1121">
        <v>800</v>
      </c>
      <c r="F6" s="1121">
        <v>5000</v>
      </c>
      <c r="G6" s="1119"/>
      <c r="H6" s="1119"/>
    </row>
    <row r="7" spans="1:18" ht="18" thickBot="1" x14ac:dyDescent="0.3">
      <c r="A7" s="132" t="s">
        <v>0</v>
      </c>
      <c r="B7" s="27" t="s">
        <v>1</v>
      </c>
      <c r="C7" s="27" t="s">
        <v>2</v>
      </c>
      <c r="D7" s="27" t="s">
        <v>3</v>
      </c>
      <c r="E7" s="27" t="s">
        <v>4</v>
      </c>
      <c r="F7" s="27" t="s">
        <v>32</v>
      </c>
    </row>
    <row r="8" spans="1:18" s="414" customFormat="1" x14ac:dyDescent="0.25">
      <c r="A8" s="12" t="s">
        <v>3805</v>
      </c>
      <c r="B8" s="13" t="s">
        <v>3822</v>
      </c>
      <c r="C8" s="13"/>
      <c r="D8" s="13"/>
      <c r="E8" s="13"/>
      <c r="F8" s="13">
        <v>400</v>
      </c>
    </row>
    <row r="9" spans="1:18" s="836" customFormat="1" ht="18" thickBot="1" x14ac:dyDescent="0.3">
      <c r="A9" s="76" t="s">
        <v>3805</v>
      </c>
      <c r="B9" s="14" t="s">
        <v>3821</v>
      </c>
      <c r="C9" s="14">
        <v>400</v>
      </c>
      <c r="D9" s="14">
        <v>400</v>
      </c>
      <c r="E9" s="14">
        <v>800</v>
      </c>
      <c r="F9" s="115"/>
    </row>
    <row r="10" spans="1:18" s="414" customFormat="1" ht="18" thickBot="1" x14ac:dyDescent="0.3">
      <c r="A10" s="33" t="s">
        <v>3828</v>
      </c>
      <c r="B10" s="54"/>
      <c r="C10" s="34">
        <f>SUM(C8:C9)</f>
        <v>400</v>
      </c>
      <c r="D10" s="34">
        <f t="shared" ref="D10:F10" si="0">SUM(D8:D9)</f>
        <v>400</v>
      </c>
      <c r="E10" s="34">
        <f t="shared" si="0"/>
        <v>800</v>
      </c>
      <c r="F10" s="34">
        <f t="shared" si="0"/>
        <v>400</v>
      </c>
    </row>
    <row r="11" spans="1:18" ht="18" thickBot="1" x14ac:dyDescent="0.3">
      <c r="A11" s="55"/>
      <c r="B11" s="53"/>
      <c r="C11" s="53"/>
      <c r="D11" s="53"/>
      <c r="E11" s="53"/>
      <c r="F11" s="53"/>
    </row>
    <row r="12" spans="1:18" s="520" customFormat="1" ht="18" thickBot="1" x14ac:dyDescent="0.3">
      <c r="A12" s="33" t="s">
        <v>4126</v>
      </c>
      <c r="B12" s="54"/>
      <c r="C12" s="34">
        <f>SUM(C10:C11)</f>
        <v>400</v>
      </c>
      <c r="D12" s="34">
        <f t="shared" ref="D12:F12" si="1">SUM(D10:D11)</f>
        <v>400</v>
      </c>
      <c r="E12" s="34">
        <f t="shared" si="1"/>
        <v>800</v>
      </c>
      <c r="F12" s="34">
        <f t="shared" si="1"/>
        <v>400</v>
      </c>
    </row>
    <row r="13" spans="1:18" ht="18" thickBot="1" x14ac:dyDescent="0.3">
      <c r="A13" s="55"/>
      <c r="B13" s="53"/>
      <c r="C13" s="53"/>
      <c r="D13" s="53"/>
      <c r="E13" s="53"/>
      <c r="F13" s="53"/>
    </row>
    <row r="14" spans="1:18" s="520" customFormat="1" ht="18" thickBot="1" x14ac:dyDescent="0.3">
      <c r="A14" s="33" t="s">
        <v>4300</v>
      </c>
      <c r="B14" s="54"/>
      <c r="C14" s="34">
        <f>SUM(C12:C13)</f>
        <v>400</v>
      </c>
      <c r="D14" s="34">
        <f>SUM(D12:D13)</f>
        <v>400</v>
      </c>
      <c r="E14" s="34">
        <f>SUM(E12:E13)</f>
        <v>800</v>
      </c>
      <c r="F14" s="34">
        <f>SUM(F12:F13)</f>
        <v>400</v>
      </c>
    </row>
    <row r="15" spans="1:18" s="414" customFormat="1" x14ac:dyDescent="0.25">
      <c r="A15" s="12" t="s">
        <v>4349</v>
      </c>
      <c r="B15" s="13" t="s">
        <v>63</v>
      </c>
      <c r="C15" s="53">
        <v>-133</v>
      </c>
      <c r="D15" s="53"/>
      <c r="E15" s="53"/>
      <c r="F15" s="53"/>
    </row>
    <row r="16" spans="1:18" s="414" customFormat="1" x14ac:dyDescent="0.25">
      <c r="A16" s="55" t="s">
        <v>4363</v>
      </c>
      <c r="B16" s="53" t="s">
        <v>63</v>
      </c>
      <c r="C16" s="53">
        <v>-153</v>
      </c>
      <c r="D16" s="53"/>
      <c r="E16" s="53"/>
      <c r="F16" s="53"/>
    </row>
    <row r="17" spans="1:6" s="414" customFormat="1" x14ac:dyDescent="0.25">
      <c r="A17" s="55" t="s">
        <v>4363</v>
      </c>
      <c r="B17" s="53" t="s">
        <v>63</v>
      </c>
      <c r="C17" s="53">
        <v>-114</v>
      </c>
      <c r="D17" s="53"/>
      <c r="E17" s="53">
        <v>-38</v>
      </c>
      <c r="F17" s="53"/>
    </row>
    <row r="18" spans="1:6" s="414" customFormat="1" x14ac:dyDescent="0.25">
      <c r="A18" s="55">
        <v>44809</v>
      </c>
      <c r="B18" s="53" t="s">
        <v>63</v>
      </c>
      <c r="C18" s="13"/>
      <c r="D18" s="13"/>
      <c r="E18" s="13">
        <v>-211</v>
      </c>
      <c r="F18" s="13"/>
    </row>
    <row r="19" spans="1:6" s="414" customFormat="1" x14ac:dyDescent="0.25">
      <c r="A19" s="365">
        <v>44809</v>
      </c>
      <c r="B19" s="354" t="s">
        <v>4376</v>
      </c>
      <c r="C19" s="13"/>
      <c r="D19" s="13"/>
      <c r="E19" s="43">
        <v>-33</v>
      </c>
      <c r="F19" s="13"/>
    </row>
    <row r="20" spans="1:6" s="414" customFormat="1" x14ac:dyDescent="0.25">
      <c r="A20" s="55">
        <v>44839</v>
      </c>
      <c r="B20" s="53" t="s">
        <v>63</v>
      </c>
      <c r="C20" s="13"/>
      <c r="D20" s="13"/>
      <c r="E20" s="13">
        <v>-107</v>
      </c>
      <c r="F20" s="13"/>
    </row>
    <row r="21" spans="1:6" s="414" customFormat="1" x14ac:dyDescent="0.25">
      <c r="A21" s="55">
        <v>44870</v>
      </c>
      <c r="B21" s="53" t="s">
        <v>63</v>
      </c>
      <c r="C21" s="13"/>
      <c r="D21" s="13"/>
      <c r="E21" s="13">
        <v>-66</v>
      </c>
      <c r="F21" s="13"/>
    </row>
    <row r="22" spans="1:6" s="414" customFormat="1" x14ac:dyDescent="0.25">
      <c r="A22" s="12">
        <v>44900</v>
      </c>
      <c r="B22" s="13" t="s">
        <v>63</v>
      </c>
      <c r="C22" s="13"/>
      <c r="D22" s="13">
        <v>-136</v>
      </c>
      <c r="E22" s="13">
        <v>-171</v>
      </c>
      <c r="F22" s="13"/>
    </row>
    <row r="23" spans="1:6" s="414" customFormat="1" x14ac:dyDescent="0.25">
      <c r="A23" s="250">
        <v>44900</v>
      </c>
      <c r="B23" s="354" t="s">
        <v>4376</v>
      </c>
      <c r="C23" s="13"/>
      <c r="D23" s="43">
        <v>-9</v>
      </c>
      <c r="E23" s="43">
        <v>-5</v>
      </c>
      <c r="F23" s="13"/>
    </row>
    <row r="24" spans="1:6" s="414" customFormat="1" x14ac:dyDescent="0.25">
      <c r="A24" s="55" t="s">
        <v>4390</v>
      </c>
      <c r="B24" s="53" t="s">
        <v>63</v>
      </c>
      <c r="C24" s="13"/>
      <c r="D24" s="13">
        <v>-105</v>
      </c>
      <c r="E24" s="13">
        <v>-169</v>
      </c>
      <c r="F24" s="13"/>
    </row>
    <row r="25" spans="1:6" s="414" customFormat="1" x14ac:dyDescent="0.25">
      <c r="A25" s="55" t="s">
        <v>4390</v>
      </c>
      <c r="B25" s="53" t="s">
        <v>63</v>
      </c>
      <c r="C25" s="13"/>
      <c r="D25" s="13">
        <v>-99</v>
      </c>
      <c r="E25" s="13"/>
      <c r="F25" s="13"/>
    </row>
    <row r="26" spans="1:6" s="414" customFormat="1" x14ac:dyDescent="0.25">
      <c r="A26" s="365" t="s">
        <v>4390</v>
      </c>
      <c r="B26" s="354" t="s">
        <v>4376</v>
      </c>
      <c r="C26" s="13"/>
      <c r="D26" s="43">
        <v>-2</v>
      </c>
      <c r="E26" s="13"/>
      <c r="F26" s="13"/>
    </row>
    <row r="27" spans="1:6" s="414" customFormat="1" x14ac:dyDescent="0.25">
      <c r="A27" s="55" t="s">
        <v>4395</v>
      </c>
      <c r="B27" s="53" t="s">
        <v>63</v>
      </c>
      <c r="C27" s="13"/>
      <c r="D27" s="13">
        <v>-49</v>
      </c>
      <c r="E27" s="13"/>
      <c r="F27" s="13"/>
    </row>
    <row r="28" spans="1:6" s="414" customFormat="1" x14ac:dyDescent="0.25">
      <c r="A28" s="55" t="s">
        <v>4398</v>
      </c>
      <c r="B28" s="53" t="s">
        <v>63</v>
      </c>
      <c r="C28" s="14"/>
      <c r="D28" s="14"/>
      <c r="E28" s="14"/>
      <c r="F28" s="14">
        <v>-330</v>
      </c>
    </row>
    <row r="29" spans="1:6" s="414" customFormat="1" ht="18" thickBot="1" x14ac:dyDescent="0.3">
      <c r="A29" s="12" t="s">
        <v>4409</v>
      </c>
      <c r="B29" s="13" t="s">
        <v>63</v>
      </c>
      <c r="C29" s="14"/>
      <c r="D29" s="14"/>
      <c r="E29" s="14"/>
      <c r="F29" s="14">
        <v>-70</v>
      </c>
    </row>
    <row r="30" spans="1:6" s="520" customFormat="1" ht="18" thickBot="1" x14ac:dyDescent="0.3">
      <c r="A30" s="33" t="s">
        <v>4440</v>
      </c>
      <c r="B30" s="54"/>
      <c r="C30" s="34">
        <f>SUM(C14:C29)</f>
        <v>0</v>
      </c>
      <c r="D30" s="34">
        <f t="shared" ref="D30:F30" si="2">SUM(D14:D29)</f>
        <v>0</v>
      </c>
      <c r="E30" s="34">
        <f t="shared" si="2"/>
        <v>0</v>
      </c>
      <c r="F30" s="34">
        <f t="shared" si="2"/>
        <v>0</v>
      </c>
    </row>
    <row r="31" spans="1:6" x14ac:dyDescent="0.25">
      <c r="A31" s="12"/>
      <c r="B31" s="13"/>
      <c r="C31" s="14"/>
      <c r="D31" s="14"/>
      <c r="E31" s="14"/>
      <c r="F31" s="14"/>
    </row>
    <row r="32" spans="1:6" x14ac:dyDescent="0.25">
      <c r="A32" s="76"/>
      <c r="B32" s="14"/>
      <c r="C32" s="14"/>
      <c r="D32" s="14"/>
      <c r="E32" s="14"/>
      <c r="F32" s="14"/>
    </row>
    <row r="33" spans="1:14" x14ac:dyDescent="0.25">
      <c r="A33" s="76"/>
      <c r="B33" s="14"/>
      <c r="C33" s="14"/>
      <c r="D33" s="14"/>
      <c r="E33" s="14"/>
      <c r="F33" s="14"/>
    </row>
    <row r="34" spans="1:14" x14ac:dyDescent="0.25">
      <c r="A34" s="76"/>
      <c r="B34" s="14"/>
      <c r="C34" s="14"/>
      <c r="D34" s="14"/>
      <c r="E34" s="14"/>
      <c r="F34" s="14"/>
    </row>
    <row r="35" spans="1:14" ht="18" thickBot="1" x14ac:dyDescent="0.3">
      <c r="A35" s="76"/>
      <c r="B35" s="14"/>
      <c r="C35" s="14"/>
      <c r="D35" s="14"/>
      <c r="E35" s="14"/>
      <c r="F35" s="14"/>
    </row>
    <row r="36" spans="1:14" ht="18" thickBot="1" x14ac:dyDescent="0.3">
      <c r="A36" s="418" t="s">
        <v>928</v>
      </c>
      <c r="B36" s="204"/>
      <c r="C36" s="204">
        <v>400</v>
      </c>
      <c r="D36" s="204">
        <v>400</v>
      </c>
      <c r="E36" s="204">
        <v>800</v>
      </c>
      <c r="F36" s="233">
        <v>400</v>
      </c>
    </row>
    <row r="37" spans="1:14" x14ac:dyDescent="0.25">
      <c r="A37" s="452" t="s">
        <v>4388</v>
      </c>
      <c r="B37" s="452"/>
      <c r="C37" s="452"/>
      <c r="D37" s="452"/>
      <c r="E37" s="452"/>
      <c r="F37" s="452"/>
    </row>
    <row r="38" spans="1:14" x14ac:dyDescent="0.25">
      <c r="A38" s="1256" t="s">
        <v>4340</v>
      </c>
      <c r="B38" s="1256"/>
      <c r="C38" s="1256"/>
      <c r="D38" s="1256"/>
      <c r="E38" s="1256"/>
      <c r="F38" s="1256"/>
    </row>
    <row r="40" spans="1:14" x14ac:dyDescent="0.25">
      <c r="A40" s="1242" t="s">
        <v>4283</v>
      </c>
      <c r="B40" s="1242"/>
      <c r="C40" s="1243"/>
      <c r="E40" s="1242" t="s">
        <v>4286</v>
      </c>
      <c r="F40" s="1242"/>
      <c r="G40" s="1242"/>
    </row>
    <row r="41" spans="1:14" x14ac:dyDescent="0.25">
      <c r="A41" s="1242" t="s">
        <v>4284</v>
      </c>
      <c r="B41" s="1242"/>
      <c r="C41" s="1243"/>
      <c r="E41" s="1242" t="s">
        <v>4287</v>
      </c>
      <c r="F41" s="1242"/>
      <c r="G41" s="1242"/>
    </row>
    <row r="42" spans="1:14" x14ac:dyDescent="0.25">
      <c r="A42" s="1242" t="s">
        <v>4285</v>
      </c>
      <c r="B42" s="1242"/>
      <c r="C42" s="1243"/>
    </row>
    <row r="47" spans="1:14" x14ac:dyDescent="0.25">
      <c r="A47" s="452" t="s">
        <v>4031</v>
      </c>
      <c r="B47" s="452"/>
      <c r="C47" s="452"/>
      <c r="D47" s="452"/>
      <c r="E47" s="937"/>
      <c r="G47" s="1191" t="s">
        <v>4078</v>
      </c>
      <c r="H47" s="1191"/>
      <c r="I47" s="1191"/>
      <c r="J47" s="1191"/>
      <c r="K47" s="1190"/>
      <c r="L47" s="1190"/>
      <c r="M47" s="1190"/>
      <c r="N47" s="1190"/>
    </row>
    <row r="48" spans="1:14" x14ac:dyDescent="0.25">
      <c r="A48" s="452" t="s">
        <v>4032</v>
      </c>
      <c r="B48" s="452"/>
      <c r="C48" s="452"/>
      <c r="D48" s="452"/>
      <c r="E48" s="937"/>
      <c r="G48" s="1191" t="s">
        <v>4079</v>
      </c>
      <c r="H48" s="1191"/>
      <c r="I48" s="1191"/>
      <c r="J48" s="1191"/>
      <c r="K48" s="1190"/>
      <c r="L48" s="1190"/>
      <c r="M48" s="1190"/>
      <c r="N48" s="1190"/>
    </row>
    <row r="49" spans="1:5" x14ac:dyDescent="0.25">
      <c r="A49" s="452" t="s">
        <v>4033</v>
      </c>
      <c r="B49" s="452"/>
      <c r="C49" s="452"/>
      <c r="D49" s="452"/>
      <c r="E49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>
    <tabColor rgb="FFC00000"/>
  </sheetPr>
  <dimension ref="A1:P46"/>
  <sheetViews>
    <sheetView topLeftCell="A10" workbookViewId="0">
      <selection activeCell="F38" sqref="F38"/>
    </sheetView>
  </sheetViews>
  <sheetFormatPr baseColWidth="10" defaultColWidth="9.1640625" defaultRowHeight="17" x14ac:dyDescent="0.25"/>
  <cols>
    <col min="1" max="1" width="13.5" style="47" customWidth="1"/>
    <col min="2" max="2" width="33.83203125" style="47" customWidth="1"/>
    <col min="3" max="4" width="9.6640625" style="47" customWidth="1"/>
    <col min="5" max="16384" width="9.1640625" style="47"/>
  </cols>
  <sheetData>
    <row r="1" spans="1:16" s="48" customFormat="1" ht="16" x14ac:dyDescent="0.25">
      <c r="A1" s="128" t="s">
        <v>23</v>
      </c>
    </row>
    <row r="2" spans="1:16" s="48" customFormat="1" ht="16" x14ac:dyDescent="0.25">
      <c r="A2" s="401"/>
      <c r="B2" s="1"/>
      <c r="C2" s="1"/>
      <c r="D2" s="1"/>
    </row>
    <row r="3" spans="1:16" s="48" customFormat="1" ht="17.25" customHeight="1" x14ac:dyDescent="0.25">
      <c r="A3" s="128" t="s">
        <v>4023</v>
      </c>
    </row>
    <row r="4" spans="1:16" s="48" customFormat="1" ht="16" x14ac:dyDescent="0.25">
      <c r="A4" s="139" t="s">
        <v>3747</v>
      </c>
      <c r="B4" s="3"/>
      <c r="C4" s="3"/>
      <c r="D4" s="3"/>
      <c r="E4" s="103"/>
      <c r="F4" s="10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s="48" customFormat="1" ht="16" x14ac:dyDescent="0.25">
      <c r="A5" s="139" t="s">
        <v>3807</v>
      </c>
      <c r="B5" s="3"/>
      <c r="C5" s="3"/>
      <c r="D5" s="3"/>
      <c r="E5" s="103"/>
      <c r="F5" s="10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8" thickBot="1" x14ac:dyDescent="0.3">
      <c r="A6" s="1146" t="s">
        <v>3808</v>
      </c>
      <c r="B6" s="414"/>
      <c r="C6" s="1121">
        <v>6250</v>
      </c>
      <c r="D6" s="1121">
        <v>4500</v>
      </c>
      <c r="E6" s="1119"/>
      <c r="F6" s="1119"/>
    </row>
    <row r="7" spans="1:16" ht="18" thickBot="1" x14ac:dyDescent="0.3">
      <c r="A7" s="1147" t="s">
        <v>0</v>
      </c>
      <c r="B7" s="10" t="s">
        <v>1</v>
      </c>
      <c r="C7" s="10" t="s">
        <v>2</v>
      </c>
      <c r="D7" s="10" t="s">
        <v>3</v>
      </c>
    </row>
    <row r="8" spans="1:16" s="414" customFormat="1" ht="18" thickBot="1" x14ac:dyDescent="0.3">
      <c r="A8" s="76" t="s">
        <v>3808</v>
      </c>
      <c r="B8" s="14" t="s">
        <v>3833</v>
      </c>
      <c r="C8" s="14">
        <v>400</v>
      </c>
      <c r="D8" s="14">
        <v>400</v>
      </c>
    </row>
    <row r="9" spans="1:16" s="414" customFormat="1" ht="18" thickBot="1" x14ac:dyDescent="0.3">
      <c r="A9" s="33" t="s">
        <v>3834</v>
      </c>
      <c r="B9" s="54"/>
      <c r="C9" s="34">
        <f>SUM(C8)</f>
        <v>400</v>
      </c>
      <c r="D9" s="34">
        <f>SUM(D8)</f>
        <v>400</v>
      </c>
    </row>
    <row r="10" spans="1:16" ht="18" thickBot="1" x14ac:dyDescent="0.3">
      <c r="A10" s="55"/>
      <c r="B10" s="53"/>
      <c r="C10" s="53"/>
      <c r="D10" s="53"/>
    </row>
    <row r="11" spans="1:16" s="520" customFormat="1" ht="18" thickBot="1" x14ac:dyDescent="0.3">
      <c r="A11" s="33" t="s">
        <v>4135</v>
      </c>
      <c r="B11" s="54"/>
      <c r="C11" s="34">
        <f>SUM(C9:C10)</f>
        <v>400</v>
      </c>
      <c r="D11" s="34">
        <f>SUM(D9:D10)</f>
        <v>400</v>
      </c>
    </row>
    <row r="12" spans="1:16" ht="18" thickBot="1" x14ac:dyDescent="0.3">
      <c r="A12" s="55"/>
      <c r="B12" s="53"/>
      <c r="C12" s="53"/>
      <c r="D12" s="53"/>
    </row>
    <row r="13" spans="1:16" s="520" customFormat="1" ht="18" thickBot="1" x14ac:dyDescent="0.3">
      <c r="A13" s="33" t="s">
        <v>4302</v>
      </c>
      <c r="B13" s="54"/>
      <c r="C13" s="34">
        <f>SUM(C11:C12)</f>
        <v>400</v>
      </c>
      <c r="D13" s="34">
        <f>SUM(D11:D12)</f>
        <v>400</v>
      </c>
    </row>
    <row r="14" spans="1:16" s="414" customFormat="1" x14ac:dyDescent="0.25">
      <c r="A14" s="55" t="s">
        <v>4390</v>
      </c>
      <c r="B14" s="53" t="s">
        <v>63</v>
      </c>
      <c r="C14" s="53">
        <v>-49</v>
      </c>
      <c r="D14" s="53"/>
    </row>
    <row r="15" spans="1:16" s="414" customFormat="1" x14ac:dyDescent="0.25">
      <c r="A15" s="55" t="s">
        <v>4390</v>
      </c>
      <c r="B15" s="53" t="s">
        <v>63</v>
      </c>
      <c r="C15" s="53">
        <v>-155</v>
      </c>
      <c r="D15" s="53"/>
    </row>
    <row r="16" spans="1:16" s="414" customFormat="1" x14ac:dyDescent="0.25">
      <c r="A16" s="365" t="s">
        <v>4390</v>
      </c>
      <c r="B16" s="354" t="s">
        <v>4376</v>
      </c>
      <c r="C16" s="354">
        <v>-1</v>
      </c>
      <c r="D16" s="53"/>
    </row>
    <row r="17" spans="1:8" s="414" customFormat="1" x14ac:dyDescent="0.25">
      <c r="A17" s="55" t="s">
        <v>4395</v>
      </c>
      <c r="B17" s="53" t="s">
        <v>63</v>
      </c>
      <c r="C17" s="53">
        <v>-179</v>
      </c>
      <c r="D17" s="53"/>
    </row>
    <row r="18" spans="1:8" s="414" customFormat="1" x14ac:dyDescent="0.25">
      <c r="A18" s="55" t="s">
        <v>4398</v>
      </c>
      <c r="B18" s="53" t="s">
        <v>63</v>
      </c>
      <c r="C18" s="53">
        <v>-16</v>
      </c>
      <c r="D18" s="53"/>
    </row>
    <row r="19" spans="1:8" s="414" customFormat="1" x14ac:dyDescent="0.25">
      <c r="A19" s="12" t="s">
        <v>4426</v>
      </c>
      <c r="B19" s="13" t="s">
        <v>63</v>
      </c>
      <c r="C19" s="53"/>
      <c r="D19" s="53">
        <v>-45</v>
      </c>
    </row>
    <row r="20" spans="1:8" s="414" customFormat="1" ht="18" thickBot="1" x14ac:dyDescent="0.3">
      <c r="A20" s="12" t="s">
        <v>4426</v>
      </c>
      <c r="B20" s="13" t="s">
        <v>63</v>
      </c>
      <c r="C20" s="53"/>
      <c r="D20" s="53">
        <v>-122</v>
      </c>
    </row>
    <row r="21" spans="1:8" s="520" customFormat="1" ht="18" thickBot="1" x14ac:dyDescent="0.3">
      <c r="A21" s="33" t="s">
        <v>4441</v>
      </c>
      <c r="B21" s="54"/>
      <c r="C21" s="34">
        <f>SUM(C13:C20)</f>
        <v>0</v>
      </c>
      <c r="D21" s="34">
        <f>SUM(D13:D20)</f>
        <v>233</v>
      </c>
    </row>
    <row r="22" spans="1:8" s="414" customFormat="1" x14ac:dyDescent="0.25">
      <c r="A22" s="12" t="s">
        <v>4434</v>
      </c>
      <c r="B22" s="13" t="s">
        <v>63</v>
      </c>
      <c r="C22" s="53"/>
      <c r="D22" s="53">
        <v>-175</v>
      </c>
    </row>
    <row r="23" spans="1:8" s="836" customFormat="1" x14ac:dyDescent="0.25">
      <c r="A23" s="250" t="s">
        <v>4434</v>
      </c>
      <c r="B23" s="354" t="s">
        <v>4376</v>
      </c>
      <c r="C23" s="354"/>
      <c r="D23" s="354">
        <v>-12</v>
      </c>
    </row>
    <row r="24" spans="1:8" s="414" customFormat="1" ht="18" thickBot="1" x14ac:dyDescent="0.3">
      <c r="A24" s="12" t="s">
        <v>4443</v>
      </c>
      <c r="B24" s="13" t="s">
        <v>63</v>
      </c>
      <c r="C24" s="53"/>
      <c r="D24" s="53">
        <v>-46</v>
      </c>
    </row>
    <row r="25" spans="1:8" s="520" customFormat="1" ht="18" thickBot="1" x14ac:dyDescent="0.3">
      <c r="A25" s="33" t="s">
        <v>4446</v>
      </c>
      <c r="B25" s="54"/>
      <c r="C25" s="34">
        <f>SUM(C21:C24)</f>
        <v>0</v>
      </c>
      <c r="D25" s="34">
        <f>SUM(D21:D24)</f>
        <v>0</v>
      </c>
    </row>
    <row r="26" spans="1:8" x14ac:dyDescent="0.25">
      <c r="A26" s="12"/>
      <c r="B26" s="13"/>
      <c r="C26" s="53"/>
      <c r="D26" s="53"/>
    </row>
    <row r="27" spans="1:8" x14ac:dyDescent="0.25">
      <c r="A27" s="12"/>
      <c r="B27" s="13"/>
      <c r="C27" s="13"/>
      <c r="D27" s="13"/>
    </row>
    <row r="28" spans="1:8" x14ac:dyDescent="0.25">
      <c r="A28" s="12"/>
      <c r="B28" s="13"/>
      <c r="C28" s="13">
        <f>SUM(C13:C20)</f>
        <v>0</v>
      </c>
      <c r="D28" s="13">
        <f>SUM(D21:D24)</f>
        <v>0</v>
      </c>
    </row>
    <row r="29" spans="1:8" x14ac:dyDescent="0.25">
      <c r="A29" s="452" t="s">
        <v>4388</v>
      </c>
      <c r="B29" s="452"/>
      <c r="C29" s="452"/>
      <c r="D29" s="452"/>
      <c r="E29" s="452"/>
      <c r="F29" s="452"/>
      <c r="G29" s="937"/>
      <c r="H29" s="937"/>
    </row>
    <row r="30" spans="1:8" x14ac:dyDescent="0.25">
      <c r="A30" s="1256" t="s">
        <v>4340</v>
      </c>
      <c r="B30" s="1256"/>
      <c r="C30" s="1256"/>
      <c r="D30" s="1256"/>
      <c r="E30" s="1256"/>
      <c r="F30" s="1256"/>
    </row>
    <row r="32" spans="1:8" x14ac:dyDescent="0.25">
      <c r="A32" s="1242" t="s">
        <v>4283</v>
      </c>
      <c r="B32" s="1242"/>
      <c r="C32" s="1243"/>
      <c r="E32" s="1242" t="s">
        <v>4286</v>
      </c>
      <c r="F32" s="1242"/>
      <c r="G32" s="1242"/>
    </row>
    <row r="33" spans="1:14" x14ac:dyDescent="0.25">
      <c r="A33" s="1242" t="s">
        <v>4284</v>
      </c>
      <c r="B33" s="1242"/>
      <c r="C33" s="1243"/>
      <c r="E33" s="1242" t="s">
        <v>4287</v>
      </c>
      <c r="F33" s="1242"/>
      <c r="G33" s="1242"/>
    </row>
    <row r="34" spans="1:14" x14ac:dyDescent="0.25">
      <c r="A34" s="1242" t="s">
        <v>4285</v>
      </c>
      <c r="B34" s="1242"/>
      <c r="C34" s="1243"/>
    </row>
    <row r="37" spans="1:14" x14ac:dyDescent="0.25">
      <c r="A37" s="452" t="s">
        <v>4031</v>
      </c>
      <c r="B37" s="452"/>
      <c r="G37" s="1191" t="s">
        <v>4078</v>
      </c>
      <c r="H37" s="1191"/>
      <c r="I37" s="1191"/>
      <c r="J37" s="1191"/>
      <c r="K37" s="1190"/>
      <c r="L37" s="1190"/>
      <c r="M37" s="1190"/>
      <c r="N37" s="1190"/>
    </row>
    <row r="38" spans="1:14" x14ac:dyDescent="0.25">
      <c r="A38" s="452" t="s">
        <v>4032</v>
      </c>
      <c r="B38" s="452"/>
      <c r="C38" s="452"/>
      <c r="D38" s="452"/>
      <c r="E38" s="937"/>
      <c r="G38" s="1191" t="s">
        <v>4079</v>
      </c>
      <c r="H38" s="1191"/>
      <c r="I38" s="1191"/>
      <c r="J38" s="1191"/>
      <c r="K38" s="1190"/>
      <c r="L38" s="1190"/>
      <c r="M38" s="1190"/>
      <c r="N38" s="1190"/>
    </row>
    <row r="39" spans="1:14" x14ac:dyDescent="0.25">
      <c r="A39" s="452" t="s">
        <v>4033</v>
      </c>
      <c r="B39" s="452"/>
      <c r="C39" s="452"/>
      <c r="D39" s="452"/>
      <c r="E39" s="937"/>
    </row>
    <row r="46" spans="1:14" x14ac:dyDescent="0.25">
      <c r="G46" s="452"/>
      <c r="H46" s="452"/>
      <c r="I46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>
    <tabColor rgb="FFC00000"/>
  </sheetPr>
  <dimension ref="A1:S66"/>
  <sheetViews>
    <sheetView topLeftCell="A34" workbookViewId="0">
      <selection activeCell="F38" sqref="F38"/>
    </sheetView>
  </sheetViews>
  <sheetFormatPr baseColWidth="10" defaultColWidth="9.1640625" defaultRowHeight="17" x14ac:dyDescent="0.25"/>
  <cols>
    <col min="1" max="1" width="13.5" style="47" customWidth="1"/>
    <col min="2" max="2" width="34" style="47" customWidth="1"/>
    <col min="3" max="7" width="9.6640625" style="47" customWidth="1"/>
    <col min="8" max="16384" width="9.1640625" style="47"/>
  </cols>
  <sheetData>
    <row r="1" spans="1:19" s="48" customFormat="1" ht="16" x14ac:dyDescent="0.25">
      <c r="A1" s="128" t="s">
        <v>23</v>
      </c>
    </row>
    <row r="2" spans="1:19" s="48" customFormat="1" ht="16" x14ac:dyDescent="0.25">
      <c r="A2" s="128"/>
    </row>
    <row r="3" spans="1:19" s="48" customFormat="1" ht="17.25" customHeight="1" x14ac:dyDescent="0.25">
      <c r="A3" s="128" t="s">
        <v>4023</v>
      </c>
    </row>
    <row r="4" spans="1:19" s="48" customFormat="1" ht="16" x14ac:dyDescent="0.25">
      <c r="A4" s="139" t="s">
        <v>3747</v>
      </c>
      <c r="B4" s="3"/>
      <c r="C4" s="3"/>
      <c r="D4" s="3"/>
      <c r="E4" s="3"/>
      <c r="F4" s="3"/>
      <c r="G4" s="3"/>
      <c r="H4" s="103"/>
      <c r="I4" s="10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s="48" customFormat="1" ht="16" x14ac:dyDescent="0.25">
      <c r="A5" s="139" t="s">
        <v>3806</v>
      </c>
      <c r="B5" s="3"/>
      <c r="C5" s="3"/>
      <c r="D5" s="3"/>
      <c r="E5" s="3"/>
      <c r="F5" s="3"/>
      <c r="G5" s="3"/>
      <c r="H5" s="103"/>
      <c r="I5" s="10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ht="18" thickBot="1" x14ac:dyDescent="0.3">
      <c r="A6" s="452" t="s">
        <v>3794</v>
      </c>
      <c r="C6" s="1121">
        <v>6250</v>
      </c>
      <c r="D6" s="1121">
        <v>4500</v>
      </c>
      <c r="E6" s="1121">
        <v>800</v>
      </c>
      <c r="F6" s="1121">
        <v>4500</v>
      </c>
      <c r="G6" s="1121">
        <v>4750</v>
      </c>
      <c r="H6" s="1119"/>
      <c r="I6" s="1119"/>
    </row>
    <row r="7" spans="1:19" ht="18" thickBot="1" x14ac:dyDescent="0.3">
      <c r="A7" s="132" t="s">
        <v>0</v>
      </c>
      <c r="B7" s="27" t="s">
        <v>1</v>
      </c>
      <c r="C7" s="27" t="s">
        <v>2</v>
      </c>
      <c r="D7" s="27" t="s">
        <v>3</v>
      </c>
      <c r="E7" s="27" t="s">
        <v>4</v>
      </c>
      <c r="F7" s="27" t="s">
        <v>18</v>
      </c>
      <c r="G7" s="27" t="s">
        <v>32</v>
      </c>
    </row>
    <row r="8" spans="1:19" s="836" customFormat="1" x14ac:dyDescent="0.25">
      <c r="A8" s="12" t="s">
        <v>3805</v>
      </c>
      <c r="B8" s="13" t="s">
        <v>3823</v>
      </c>
      <c r="C8" s="43"/>
      <c r="D8" s="43"/>
      <c r="E8" s="43"/>
      <c r="F8" s="43"/>
      <c r="G8" s="13">
        <v>410</v>
      </c>
    </row>
    <row r="9" spans="1:19" s="836" customFormat="1" x14ac:dyDescent="0.25">
      <c r="A9" s="12" t="s">
        <v>3805</v>
      </c>
      <c r="B9" s="13" t="s">
        <v>3824</v>
      </c>
      <c r="C9" s="13">
        <v>100</v>
      </c>
      <c r="D9" s="13">
        <v>100</v>
      </c>
      <c r="E9" s="13">
        <v>200</v>
      </c>
      <c r="F9" s="13">
        <v>200</v>
      </c>
      <c r="G9" s="43"/>
    </row>
    <row r="10" spans="1:19" s="836" customFormat="1" x14ac:dyDescent="0.25">
      <c r="A10" s="12" t="s">
        <v>3794</v>
      </c>
      <c r="B10" s="13" t="s">
        <v>3825</v>
      </c>
      <c r="C10" s="13"/>
      <c r="D10" s="13"/>
      <c r="E10" s="13"/>
      <c r="F10" s="13"/>
      <c r="G10" s="13">
        <v>800</v>
      </c>
    </row>
    <row r="11" spans="1:19" s="836" customFormat="1" x14ac:dyDescent="0.25">
      <c r="A11" s="12" t="s">
        <v>3794</v>
      </c>
      <c r="B11" s="13" t="s">
        <v>3826</v>
      </c>
      <c r="C11" s="13">
        <v>300</v>
      </c>
      <c r="D11" s="13">
        <v>700</v>
      </c>
      <c r="E11" s="13">
        <v>1400</v>
      </c>
      <c r="F11" s="43"/>
      <c r="G11" s="43"/>
    </row>
    <row r="12" spans="1:19" s="836" customFormat="1" ht="18" thickBot="1" x14ac:dyDescent="0.3">
      <c r="A12" s="76" t="s">
        <v>3812</v>
      </c>
      <c r="B12" s="14" t="s">
        <v>3827</v>
      </c>
      <c r="C12" s="14">
        <v>400</v>
      </c>
      <c r="D12" s="115"/>
      <c r="E12" s="115"/>
      <c r="F12" s="115"/>
      <c r="G12" s="14">
        <v>790</v>
      </c>
    </row>
    <row r="13" spans="1:19" ht="18" thickBot="1" x14ac:dyDescent="0.3">
      <c r="A13" s="33" t="s">
        <v>3828</v>
      </c>
      <c r="B13" s="54"/>
      <c r="C13" s="34">
        <f>SUM(C8:C12)</f>
        <v>800</v>
      </c>
      <c r="D13" s="34">
        <f t="shared" ref="D13:G13" si="0">SUM(D8:D12)</f>
        <v>800</v>
      </c>
      <c r="E13" s="34">
        <f t="shared" si="0"/>
        <v>1600</v>
      </c>
      <c r="F13" s="34">
        <f t="shared" si="0"/>
        <v>200</v>
      </c>
      <c r="G13" s="34">
        <f t="shared" si="0"/>
        <v>2000</v>
      </c>
    </row>
    <row r="14" spans="1:19" ht="18" thickBot="1" x14ac:dyDescent="0.3">
      <c r="A14" s="55"/>
      <c r="B14" s="53"/>
      <c r="C14" s="53"/>
      <c r="D14" s="53"/>
      <c r="E14" s="53"/>
      <c r="F14" s="53"/>
      <c r="G14" s="53"/>
    </row>
    <row r="15" spans="1:19" ht="18" thickBot="1" x14ac:dyDescent="0.3">
      <c r="A15" s="33" t="s">
        <v>4126</v>
      </c>
      <c r="B15" s="54"/>
      <c r="C15" s="34">
        <f>SUM(C13:C14)</f>
        <v>800</v>
      </c>
      <c r="D15" s="34">
        <f t="shared" ref="D15:G15" si="1">SUM(D13:D14)</f>
        <v>800</v>
      </c>
      <c r="E15" s="34">
        <f t="shared" si="1"/>
        <v>1600</v>
      </c>
      <c r="F15" s="34">
        <f t="shared" si="1"/>
        <v>200</v>
      </c>
      <c r="G15" s="34">
        <f t="shared" si="1"/>
        <v>2000</v>
      </c>
    </row>
    <row r="16" spans="1:19" s="836" customFormat="1" ht="18" thickBot="1" x14ac:dyDescent="0.3">
      <c r="A16" s="12" t="s">
        <v>4289</v>
      </c>
      <c r="B16" s="13" t="s">
        <v>63</v>
      </c>
      <c r="C16" s="43"/>
      <c r="D16" s="13">
        <v>-9</v>
      </c>
      <c r="E16" s="43"/>
      <c r="F16" s="13">
        <v>-6</v>
      </c>
      <c r="G16" s="43"/>
    </row>
    <row r="17" spans="1:7" s="1119" customFormat="1" ht="18" thickBot="1" x14ac:dyDescent="0.3">
      <c r="A17" s="33" t="s">
        <v>4300</v>
      </c>
      <c r="B17" s="54"/>
      <c r="C17" s="34">
        <f>SUM(C15:C16)</f>
        <v>800</v>
      </c>
      <c r="D17" s="34">
        <f t="shared" ref="D17:G17" si="2">SUM(D15:D16)</f>
        <v>791</v>
      </c>
      <c r="E17" s="34">
        <f t="shared" si="2"/>
        <v>1600</v>
      </c>
      <c r="F17" s="34">
        <f t="shared" si="2"/>
        <v>194</v>
      </c>
      <c r="G17" s="34">
        <f t="shared" si="2"/>
        <v>2000</v>
      </c>
    </row>
    <row r="18" spans="1:7" s="836" customFormat="1" x14ac:dyDescent="0.25">
      <c r="A18" s="12" t="s">
        <v>4349</v>
      </c>
      <c r="B18" s="13" t="s">
        <v>63</v>
      </c>
      <c r="C18" s="13"/>
      <c r="D18" s="13"/>
      <c r="E18" s="43"/>
      <c r="F18" s="13">
        <v>-24</v>
      </c>
      <c r="G18" s="13"/>
    </row>
    <row r="19" spans="1:7" s="836" customFormat="1" x14ac:dyDescent="0.25">
      <c r="A19" s="12" t="s">
        <v>4349</v>
      </c>
      <c r="B19" s="13" t="s">
        <v>63</v>
      </c>
      <c r="C19" s="13"/>
      <c r="D19" s="13"/>
      <c r="E19" s="13"/>
      <c r="F19" s="13">
        <v>-19</v>
      </c>
      <c r="G19" s="13"/>
    </row>
    <row r="20" spans="1:7" s="836" customFormat="1" x14ac:dyDescent="0.25">
      <c r="A20" s="55" t="s">
        <v>4363</v>
      </c>
      <c r="B20" s="53" t="s">
        <v>63</v>
      </c>
      <c r="C20" s="13"/>
      <c r="D20" s="13"/>
      <c r="E20" s="13"/>
      <c r="F20" s="13">
        <v>-8</v>
      </c>
      <c r="G20" s="13"/>
    </row>
    <row r="21" spans="1:7" s="836" customFormat="1" x14ac:dyDescent="0.25">
      <c r="A21" s="55" t="s">
        <v>4363</v>
      </c>
      <c r="B21" s="53" t="s">
        <v>63</v>
      </c>
      <c r="C21" s="13">
        <v>-78</v>
      </c>
      <c r="D21" s="13"/>
      <c r="E21" s="13"/>
      <c r="F21" s="13">
        <v>-30</v>
      </c>
      <c r="G21" s="13"/>
    </row>
    <row r="22" spans="1:7" s="836" customFormat="1" x14ac:dyDescent="0.25">
      <c r="A22" s="55">
        <v>44809</v>
      </c>
      <c r="B22" s="53" t="s">
        <v>63</v>
      </c>
      <c r="C22" s="13">
        <v>-64</v>
      </c>
      <c r="D22" s="13"/>
      <c r="E22" s="13"/>
      <c r="F22" s="13">
        <v>-29</v>
      </c>
      <c r="G22" s="13"/>
    </row>
    <row r="23" spans="1:7" s="836" customFormat="1" x14ac:dyDescent="0.25">
      <c r="A23" s="365">
        <v>44809</v>
      </c>
      <c r="B23" s="354" t="s">
        <v>4376</v>
      </c>
      <c r="C23" s="43">
        <v>-20</v>
      </c>
      <c r="D23" s="43"/>
      <c r="E23" s="43"/>
      <c r="F23" s="43"/>
      <c r="G23" s="43"/>
    </row>
    <row r="24" spans="1:7" s="836" customFormat="1" x14ac:dyDescent="0.25">
      <c r="A24" s="55">
        <v>44839</v>
      </c>
      <c r="B24" s="53" t="s">
        <v>63</v>
      </c>
      <c r="C24" s="13">
        <v>-175</v>
      </c>
      <c r="D24" s="13"/>
      <c r="E24" s="13"/>
      <c r="F24" s="13">
        <v>-14</v>
      </c>
      <c r="G24" s="13"/>
    </row>
    <row r="25" spans="1:7" s="836" customFormat="1" x14ac:dyDescent="0.25">
      <c r="A25" s="365">
        <v>44839</v>
      </c>
      <c r="B25" s="354" t="s">
        <v>4376</v>
      </c>
      <c r="C25" s="43">
        <v>-4</v>
      </c>
      <c r="D25" s="43"/>
      <c r="E25" s="43"/>
      <c r="F25" s="43"/>
      <c r="G25" s="43"/>
    </row>
    <row r="26" spans="1:7" s="836" customFormat="1" x14ac:dyDescent="0.25">
      <c r="A26" s="55">
        <v>44870</v>
      </c>
      <c r="B26" s="53" t="s">
        <v>63</v>
      </c>
      <c r="C26" s="13">
        <v>-177</v>
      </c>
      <c r="D26" s="13"/>
      <c r="E26" s="13"/>
      <c r="F26" s="13">
        <v>-34</v>
      </c>
      <c r="G26" s="13"/>
    </row>
    <row r="27" spans="1:7" s="836" customFormat="1" x14ac:dyDescent="0.25">
      <c r="A27" s="55">
        <v>44900</v>
      </c>
      <c r="B27" s="53" t="s">
        <v>63</v>
      </c>
      <c r="C27" s="13">
        <v>-152</v>
      </c>
      <c r="D27" s="13"/>
      <c r="E27" s="13"/>
      <c r="F27" s="13">
        <v>-1</v>
      </c>
      <c r="G27" s="13"/>
    </row>
    <row r="28" spans="1:7" s="836" customFormat="1" x14ac:dyDescent="0.25">
      <c r="A28" s="55" t="s">
        <v>4390</v>
      </c>
      <c r="B28" s="53" t="s">
        <v>63</v>
      </c>
      <c r="C28" s="13">
        <v>-130</v>
      </c>
      <c r="D28" s="43"/>
      <c r="E28" s="13">
        <v>-119</v>
      </c>
      <c r="F28" s="13">
        <v>-1</v>
      </c>
      <c r="G28" s="43"/>
    </row>
    <row r="29" spans="1:7" s="836" customFormat="1" x14ac:dyDescent="0.25">
      <c r="A29" s="365" t="s">
        <v>4390</v>
      </c>
      <c r="B29" s="354" t="s">
        <v>4376</v>
      </c>
      <c r="C29" s="43"/>
      <c r="D29" s="43"/>
      <c r="E29" s="43">
        <v>-10</v>
      </c>
      <c r="F29" s="43"/>
      <c r="G29" s="43"/>
    </row>
    <row r="30" spans="1:7" s="836" customFormat="1" x14ac:dyDescent="0.25">
      <c r="A30" s="55" t="s">
        <v>4390</v>
      </c>
      <c r="B30" s="53" t="s">
        <v>63</v>
      </c>
      <c r="C30" s="43"/>
      <c r="D30" s="43"/>
      <c r="E30" s="13">
        <v>-230</v>
      </c>
      <c r="F30" s="13">
        <v>-12</v>
      </c>
      <c r="G30" s="43"/>
    </row>
    <row r="31" spans="1:7" s="836" customFormat="1" x14ac:dyDescent="0.25">
      <c r="A31" s="365" t="s">
        <v>4390</v>
      </c>
      <c r="B31" s="354" t="s">
        <v>4376</v>
      </c>
      <c r="C31" s="43"/>
      <c r="D31" s="43"/>
      <c r="E31" s="43">
        <v>-20</v>
      </c>
      <c r="F31" s="43"/>
      <c r="G31" s="43"/>
    </row>
    <row r="32" spans="1:7" s="836" customFormat="1" x14ac:dyDescent="0.25">
      <c r="A32" s="55" t="s">
        <v>4395</v>
      </c>
      <c r="B32" s="53" t="s">
        <v>63</v>
      </c>
      <c r="C32" s="43"/>
      <c r="D32" s="13">
        <v>-151</v>
      </c>
      <c r="E32" s="13">
        <v>-241</v>
      </c>
      <c r="F32" s="43"/>
      <c r="G32" s="43"/>
    </row>
    <row r="33" spans="1:7" s="836" customFormat="1" x14ac:dyDescent="0.25">
      <c r="A33" s="55" t="s">
        <v>4398</v>
      </c>
      <c r="B33" s="53" t="s">
        <v>63</v>
      </c>
      <c r="C33" s="43"/>
      <c r="D33" s="13">
        <v>-62</v>
      </c>
      <c r="E33" s="13">
        <v>-62</v>
      </c>
      <c r="F33" s="13">
        <v>-22</v>
      </c>
      <c r="G33" s="43"/>
    </row>
    <row r="34" spans="1:7" s="461" customFormat="1" x14ac:dyDescent="0.25">
      <c r="A34" s="365" t="s">
        <v>4398</v>
      </c>
      <c r="B34" s="354" t="s">
        <v>4376</v>
      </c>
      <c r="C34" s="43"/>
      <c r="D34" s="43"/>
      <c r="E34" s="392">
        <v>-12</v>
      </c>
      <c r="F34" s="43"/>
      <c r="G34" s="43"/>
    </row>
    <row r="35" spans="1:7" s="836" customFormat="1" x14ac:dyDescent="0.25">
      <c r="A35" s="55" t="s">
        <v>4398</v>
      </c>
      <c r="B35" s="53" t="s">
        <v>63</v>
      </c>
      <c r="C35" s="43"/>
      <c r="D35" s="13">
        <v>-143</v>
      </c>
      <c r="E35" s="13">
        <v>-50</v>
      </c>
      <c r="F35" s="43"/>
      <c r="G35" s="43"/>
    </row>
    <row r="36" spans="1:7" s="836" customFormat="1" x14ac:dyDescent="0.25">
      <c r="A36" s="365" t="s">
        <v>4398</v>
      </c>
      <c r="B36" s="354" t="s">
        <v>4376</v>
      </c>
      <c r="C36" s="43"/>
      <c r="D36" s="43">
        <v>-6</v>
      </c>
      <c r="E36" s="43">
        <v>-13</v>
      </c>
      <c r="F36" s="43"/>
      <c r="G36" s="43"/>
    </row>
    <row r="37" spans="1:7" s="414" customFormat="1" x14ac:dyDescent="0.25">
      <c r="A37" s="12" t="s">
        <v>4409</v>
      </c>
      <c r="B37" s="13" t="s">
        <v>63</v>
      </c>
      <c r="C37" s="13"/>
      <c r="D37" s="13">
        <v>-72</v>
      </c>
      <c r="E37" s="13">
        <v>-149</v>
      </c>
      <c r="F37" s="13"/>
      <c r="G37" s="13">
        <v>-110</v>
      </c>
    </row>
    <row r="38" spans="1:7" s="836" customFormat="1" ht="18" thickBot="1" x14ac:dyDescent="0.3">
      <c r="A38" s="250" t="s">
        <v>4409</v>
      </c>
      <c r="B38" s="354" t="s">
        <v>4376</v>
      </c>
      <c r="C38" s="43"/>
      <c r="D38" s="43"/>
      <c r="E38" s="43">
        <v>-2</v>
      </c>
      <c r="F38" s="43"/>
      <c r="G38" s="43"/>
    </row>
    <row r="39" spans="1:7" s="1119" customFormat="1" ht="18" thickBot="1" x14ac:dyDescent="0.3">
      <c r="A39" s="33" t="s">
        <v>4440</v>
      </c>
      <c r="B39" s="54"/>
      <c r="C39" s="34">
        <f>SUM(C17:C38)</f>
        <v>0</v>
      </c>
      <c r="D39" s="34">
        <f>SUM(D17:D38)</f>
        <v>357</v>
      </c>
      <c r="E39" s="34">
        <f>SUM(E17:E38)</f>
        <v>692</v>
      </c>
      <c r="F39" s="34">
        <f>SUM(F17:F38)</f>
        <v>0</v>
      </c>
      <c r="G39" s="34">
        <f>SUM(G17:G38)</f>
        <v>1890</v>
      </c>
    </row>
    <row r="40" spans="1:7" s="414" customFormat="1" x14ac:dyDescent="0.25">
      <c r="A40" s="12" t="s">
        <v>4414</v>
      </c>
      <c r="B40" s="13" t="s">
        <v>63</v>
      </c>
      <c r="C40" s="13"/>
      <c r="D40" s="13">
        <v>-103</v>
      </c>
      <c r="E40" s="13">
        <v>-151</v>
      </c>
      <c r="F40" s="13"/>
      <c r="G40" s="13">
        <v>-271</v>
      </c>
    </row>
    <row r="41" spans="1:7" s="414" customFormat="1" x14ac:dyDescent="0.25">
      <c r="A41" s="12" t="s">
        <v>4407</v>
      </c>
      <c r="B41" s="13" t="s">
        <v>63</v>
      </c>
      <c r="C41" s="13"/>
      <c r="D41" s="13">
        <v>-111</v>
      </c>
      <c r="E41" s="13">
        <v>-64</v>
      </c>
      <c r="F41" s="13"/>
      <c r="G41" s="13">
        <v>-119</v>
      </c>
    </row>
    <row r="42" spans="1:7" s="414" customFormat="1" x14ac:dyDescent="0.25">
      <c r="A42" s="12" t="s">
        <v>4426</v>
      </c>
      <c r="B42" s="13" t="s">
        <v>63</v>
      </c>
      <c r="C42" s="13"/>
      <c r="D42" s="13">
        <v>-143</v>
      </c>
      <c r="E42" s="13">
        <v>-217</v>
      </c>
      <c r="F42" s="13"/>
      <c r="G42" s="13">
        <v>-250</v>
      </c>
    </row>
    <row r="43" spans="1:7" s="414" customFormat="1" x14ac:dyDescent="0.25">
      <c r="A43" s="12" t="s">
        <v>4426</v>
      </c>
      <c r="B43" s="13" t="s">
        <v>63</v>
      </c>
      <c r="C43" s="13"/>
      <c r="D43" s="13"/>
      <c r="E43" s="13">
        <v>-183</v>
      </c>
      <c r="F43" s="13"/>
      <c r="G43" s="13">
        <v>-224</v>
      </c>
    </row>
    <row r="44" spans="1:7" s="414" customFormat="1" x14ac:dyDescent="0.25">
      <c r="A44" s="12" t="s">
        <v>4434</v>
      </c>
      <c r="B44" s="13" t="s">
        <v>63</v>
      </c>
      <c r="C44" s="13"/>
      <c r="D44" s="13"/>
      <c r="E44" s="13">
        <v>-77</v>
      </c>
      <c r="F44" s="13"/>
      <c r="G44" s="13">
        <v>-219</v>
      </c>
    </row>
    <row r="45" spans="1:7" s="414" customFormat="1" x14ac:dyDescent="0.25">
      <c r="A45" s="12" t="s">
        <v>4443</v>
      </c>
      <c r="B45" s="13" t="s">
        <v>63</v>
      </c>
      <c r="C45" s="13"/>
      <c r="D45" s="13"/>
      <c r="E45" s="13"/>
      <c r="F45" s="13"/>
      <c r="G45" s="13">
        <v>-249</v>
      </c>
    </row>
    <row r="46" spans="1:7" s="414" customFormat="1" x14ac:dyDescent="0.25">
      <c r="A46" s="12" t="s">
        <v>4450</v>
      </c>
      <c r="B46" s="13" t="s">
        <v>63</v>
      </c>
      <c r="C46" s="13"/>
      <c r="D46" s="13"/>
      <c r="E46" s="13"/>
      <c r="F46" s="13"/>
      <c r="G46" s="13">
        <v>-205</v>
      </c>
    </row>
    <row r="47" spans="1:7" s="414" customFormat="1" x14ac:dyDescent="0.25">
      <c r="A47" s="12" t="s">
        <v>4453</v>
      </c>
      <c r="B47" s="13" t="s">
        <v>63</v>
      </c>
      <c r="C47" s="13"/>
      <c r="D47" s="13"/>
      <c r="E47" s="13"/>
      <c r="F47" s="13"/>
      <c r="G47" s="13">
        <v>-347</v>
      </c>
    </row>
    <row r="48" spans="1:7" s="414" customFormat="1" ht="18" thickBot="1" x14ac:dyDescent="0.3">
      <c r="A48" s="1263" t="s">
        <v>4464</v>
      </c>
      <c r="B48" s="500" t="s">
        <v>63</v>
      </c>
      <c r="C48" s="22"/>
      <c r="D48" s="22"/>
      <c r="E48" s="22"/>
      <c r="F48" s="22"/>
      <c r="G48" s="22">
        <v>-6</v>
      </c>
    </row>
    <row r="49" spans="1:14" s="520" customFormat="1" ht="18" thickBot="1" x14ac:dyDescent="0.3">
      <c r="A49" s="33" t="s">
        <v>4489</v>
      </c>
      <c r="B49" s="54"/>
      <c r="C49" s="34">
        <f>SUM(C39:C47)</f>
        <v>0</v>
      </c>
      <c r="D49" s="34">
        <f t="shared" ref="D49:F49" si="3">SUM(D39:D47)</f>
        <v>0</v>
      </c>
      <c r="E49" s="34">
        <f t="shared" si="3"/>
        <v>0</v>
      </c>
      <c r="F49" s="34">
        <f t="shared" si="3"/>
        <v>0</v>
      </c>
      <c r="G49" s="34">
        <f>SUM(G39:G48)</f>
        <v>0</v>
      </c>
    </row>
    <row r="50" spans="1:14" x14ac:dyDescent="0.25">
      <c r="A50" s="12"/>
      <c r="B50" s="13"/>
      <c r="C50" s="13"/>
      <c r="D50" s="13"/>
      <c r="E50" s="13"/>
      <c r="F50" s="13"/>
      <c r="G50" s="13"/>
    </row>
    <row r="51" spans="1:14" x14ac:dyDescent="0.25">
      <c r="A51" s="12"/>
      <c r="B51" s="13"/>
      <c r="C51" s="13"/>
      <c r="D51" s="13"/>
      <c r="E51" s="13"/>
      <c r="F51" s="13"/>
      <c r="G51" s="13"/>
    </row>
    <row r="52" spans="1:14" x14ac:dyDescent="0.25">
      <c r="A52" s="12"/>
      <c r="B52" s="13"/>
      <c r="C52" s="13"/>
      <c r="D52" s="13"/>
      <c r="E52" s="13"/>
      <c r="F52" s="13"/>
      <c r="G52" s="13"/>
    </row>
    <row r="53" spans="1:14" ht="18" thickBot="1" x14ac:dyDescent="0.3">
      <c r="A53" s="76"/>
      <c r="B53" s="14"/>
      <c r="C53" s="14"/>
      <c r="D53" s="14"/>
      <c r="E53" s="14"/>
      <c r="F53" s="14"/>
      <c r="G53" s="14"/>
    </row>
    <row r="54" spans="1:14" ht="18" thickBot="1" x14ac:dyDescent="0.3">
      <c r="A54" s="418" t="s">
        <v>928</v>
      </c>
      <c r="B54" s="204"/>
      <c r="C54" s="204">
        <v>800</v>
      </c>
      <c r="D54" s="204">
        <v>800</v>
      </c>
      <c r="E54" s="204">
        <v>1600</v>
      </c>
      <c r="F54" s="204">
        <v>200</v>
      </c>
      <c r="G54" s="233">
        <v>2000</v>
      </c>
    </row>
    <row r="55" spans="1:14" x14ac:dyDescent="0.25">
      <c r="A55" s="452" t="s">
        <v>4388</v>
      </c>
      <c r="B55" s="452"/>
      <c r="C55" s="452"/>
      <c r="D55" s="452"/>
      <c r="E55" s="452"/>
      <c r="F55" s="452"/>
    </row>
    <row r="56" spans="1:14" x14ac:dyDescent="0.25">
      <c r="A56" s="1256" t="s">
        <v>4340</v>
      </c>
      <c r="B56" s="1256"/>
      <c r="C56" s="1256"/>
      <c r="D56" s="1256"/>
      <c r="E56" s="1256"/>
      <c r="F56" s="1256"/>
    </row>
    <row r="58" spans="1:14" x14ac:dyDescent="0.25">
      <c r="A58" s="1242" t="s">
        <v>4283</v>
      </c>
      <c r="B58" s="1242"/>
      <c r="C58" s="1243"/>
      <c r="E58" s="1242" t="s">
        <v>4286</v>
      </c>
      <c r="F58" s="1242"/>
      <c r="G58" s="1242"/>
    </row>
    <row r="59" spans="1:14" x14ac:dyDescent="0.25">
      <c r="A59" s="1242" t="s">
        <v>4284</v>
      </c>
      <c r="B59" s="1242"/>
      <c r="C59" s="1243"/>
      <c r="E59" s="1242" t="s">
        <v>4287</v>
      </c>
      <c r="F59" s="1242"/>
      <c r="G59" s="1242"/>
    </row>
    <row r="60" spans="1:14" x14ac:dyDescent="0.25">
      <c r="A60" s="1242" t="s">
        <v>4285</v>
      </c>
      <c r="B60" s="1242"/>
      <c r="C60" s="1243"/>
    </row>
    <row r="64" spans="1:14" x14ac:dyDescent="0.25">
      <c r="A64" s="452" t="s">
        <v>4031</v>
      </c>
      <c r="B64" s="452"/>
      <c r="C64" s="452"/>
      <c r="D64" s="452"/>
      <c r="E64" s="937"/>
      <c r="G64" s="1191" t="s">
        <v>4078</v>
      </c>
      <c r="H64" s="1191"/>
      <c r="I64" s="1191"/>
      <c r="J64" s="1191"/>
      <c r="K64" s="1190"/>
      <c r="L64" s="1190"/>
      <c r="M64" s="1190"/>
      <c r="N64" s="1190"/>
    </row>
    <row r="65" spans="1:14" x14ac:dyDescent="0.25">
      <c r="A65" s="452" t="s">
        <v>4032</v>
      </c>
      <c r="B65" s="452"/>
      <c r="C65" s="452"/>
      <c r="D65" s="452"/>
      <c r="E65" s="937"/>
      <c r="G65" s="1191" t="s">
        <v>4079</v>
      </c>
      <c r="H65" s="1191"/>
      <c r="I65" s="1191"/>
      <c r="J65" s="1191"/>
      <c r="K65" s="1190"/>
      <c r="L65" s="1190"/>
      <c r="M65" s="1190"/>
      <c r="N65" s="1190"/>
    </row>
    <row r="66" spans="1:14" x14ac:dyDescent="0.25">
      <c r="A66" s="452" t="s">
        <v>4033</v>
      </c>
      <c r="B66" s="452"/>
      <c r="C66" s="452"/>
      <c r="D66" s="452"/>
      <c r="E66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>
    <tabColor rgb="FFC00000"/>
  </sheetPr>
  <dimension ref="A1:Q59"/>
  <sheetViews>
    <sheetView topLeftCell="A31" workbookViewId="0">
      <selection activeCell="F38" sqref="F38"/>
    </sheetView>
  </sheetViews>
  <sheetFormatPr baseColWidth="10" defaultColWidth="9.1640625" defaultRowHeight="17" x14ac:dyDescent="0.25"/>
  <cols>
    <col min="1" max="1" width="13.5" style="47" customWidth="1"/>
    <col min="2" max="2" width="33.1640625" style="47" customWidth="1"/>
    <col min="3" max="5" width="9.6640625" style="47" customWidth="1"/>
    <col min="6" max="16384" width="9.1640625" style="47"/>
  </cols>
  <sheetData>
    <row r="1" spans="1:17" s="48" customFormat="1" ht="16" x14ac:dyDescent="0.25">
      <c r="A1" s="128" t="s">
        <v>23</v>
      </c>
    </row>
    <row r="2" spans="1:17" s="48" customFormat="1" ht="16" x14ac:dyDescent="0.25">
      <c r="A2" s="401"/>
      <c r="B2" s="1"/>
      <c r="C2" s="1"/>
      <c r="D2" s="1"/>
      <c r="E2" s="1"/>
    </row>
    <row r="3" spans="1:17" s="48" customFormat="1" ht="17.25" customHeight="1" x14ac:dyDescent="0.25">
      <c r="A3" s="128" t="s">
        <v>4023</v>
      </c>
    </row>
    <row r="4" spans="1:17" s="48" customFormat="1" ht="16" x14ac:dyDescent="0.25">
      <c r="A4" s="139" t="s">
        <v>3747</v>
      </c>
      <c r="B4" s="3"/>
      <c r="C4" s="3"/>
      <c r="D4" s="3"/>
      <c r="E4" s="3"/>
      <c r="F4" s="103"/>
      <c r="G4" s="10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48" customFormat="1" ht="16" x14ac:dyDescent="0.25">
      <c r="A5" s="139" t="s">
        <v>3845</v>
      </c>
      <c r="B5" s="3"/>
      <c r="C5" s="3"/>
      <c r="D5" s="3"/>
      <c r="E5" s="3"/>
      <c r="F5" s="103"/>
      <c r="G5" s="10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ht="18" thickBot="1" x14ac:dyDescent="0.3">
      <c r="A6" s="1146" t="s">
        <v>3846</v>
      </c>
      <c r="B6" s="414"/>
      <c r="C6" s="1121">
        <v>6250</v>
      </c>
      <c r="D6" s="1121">
        <v>4500</v>
      </c>
      <c r="E6" s="1121">
        <v>800</v>
      </c>
      <c r="F6" s="1119"/>
      <c r="G6" s="1119"/>
    </row>
    <row r="7" spans="1:17" ht="18" thickBot="1" x14ac:dyDescent="0.3">
      <c r="A7" s="1147" t="s">
        <v>0</v>
      </c>
      <c r="B7" s="10" t="s">
        <v>1</v>
      </c>
      <c r="C7" s="10" t="s">
        <v>2</v>
      </c>
      <c r="D7" s="10" t="s">
        <v>3</v>
      </c>
      <c r="E7" s="27" t="s">
        <v>4</v>
      </c>
    </row>
    <row r="8" spans="1:17" s="414" customFormat="1" x14ac:dyDescent="0.25">
      <c r="A8" s="76" t="s">
        <v>3846</v>
      </c>
      <c r="B8" s="14" t="s">
        <v>3863</v>
      </c>
      <c r="C8" s="14">
        <v>500</v>
      </c>
      <c r="D8" s="14">
        <v>800</v>
      </c>
      <c r="E8" s="14">
        <v>700</v>
      </c>
    </row>
    <row r="9" spans="1:17" s="414" customFormat="1" ht="18" thickBot="1" x14ac:dyDescent="0.3">
      <c r="A9" s="76" t="s">
        <v>3862</v>
      </c>
      <c r="B9" s="14" t="s">
        <v>3866</v>
      </c>
      <c r="C9" s="14">
        <v>500</v>
      </c>
      <c r="D9" s="14">
        <v>200</v>
      </c>
      <c r="E9" s="14">
        <v>1300</v>
      </c>
    </row>
    <row r="10" spans="1:17" s="414" customFormat="1" ht="18" thickBot="1" x14ac:dyDescent="0.3">
      <c r="A10" s="33" t="s">
        <v>3885</v>
      </c>
      <c r="B10" s="54"/>
      <c r="C10" s="34">
        <f>SUM(C8:C9)</f>
        <v>1000</v>
      </c>
      <c r="D10" s="34">
        <f>SUM(D8:D9)</f>
        <v>1000</v>
      </c>
      <c r="E10" s="34">
        <f t="shared" ref="E10" si="0">SUM(E8:E9)</f>
        <v>2000</v>
      </c>
    </row>
    <row r="11" spans="1:17" ht="18" thickBot="1" x14ac:dyDescent="0.3">
      <c r="A11" s="55"/>
      <c r="B11" s="53"/>
      <c r="C11" s="53"/>
      <c r="D11" s="53"/>
      <c r="E11" s="53"/>
    </row>
    <row r="12" spans="1:17" s="520" customFormat="1" ht="18" thickBot="1" x14ac:dyDescent="0.3">
      <c r="A12" s="33" t="s">
        <v>4171</v>
      </c>
      <c r="B12" s="54"/>
      <c r="C12" s="34">
        <f>SUM(C10:C11)</f>
        <v>1000</v>
      </c>
      <c r="D12" s="34">
        <f>SUM(D10:D11)</f>
        <v>1000</v>
      </c>
      <c r="E12" s="34">
        <f>SUM(E10:E11)</f>
        <v>2000</v>
      </c>
    </row>
    <row r="13" spans="1:17" ht="18" thickBot="1" x14ac:dyDescent="0.3">
      <c r="A13" s="55"/>
      <c r="B13" s="53"/>
      <c r="C13" s="53"/>
      <c r="D13" s="53"/>
      <c r="E13" s="53"/>
    </row>
    <row r="14" spans="1:17" s="520" customFormat="1" ht="18" thickBot="1" x14ac:dyDescent="0.3">
      <c r="A14" s="33" t="s">
        <v>4341</v>
      </c>
      <c r="B14" s="54"/>
      <c r="C14" s="34">
        <f>SUM(C12:C13)</f>
        <v>1000</v>
      </c>
      <c r="D14" s="34">
        <f>SUM(D12:D13)</f>
        <v>1000</v>
      </c>
      <c r="E14" s="34">
        <f>SUM(E12:E13)</f>
        <v>2000</v>
      </c>
    </row>
    <row r="15" spans="1:17" s="414" customFormat="1" x14ac:dyDescent="0.25">
      <c r="A15" s="55" t="s">
        <v>4398</v>
      </c>
      <c r="B15" s="53" t="s">
        <v>63</v>
      </c>
      <c r="C15" s="53">
        <v>-88</v>
      </c>
      <c r="D15" s="53"/>
      <c r="E15" s="53"/>
    </row>
    <row r="16" spans="1:17" s="414" customFormat="1" x14ac:dyDescent="0.25">
      <c r="A16" s="365" t="s">
        <v>4398</v>
      </c>
      <c r="B16" s="354" t="s">
        <v>4376</v>
      </c>
      <c r="C16" s="354">
        <v>-4</v>
      </c>
      <c r="D16" s="53"/>
      <c r="E16" s="53"/>
    </row>
    <row r="17" spans="1:5" s="414" customFormat="1" x14ac:dyDescent="0.25">
      <c r="A17" s="55" t="s">
        <v>4398</v>
      </c>
      <c r="B17" s="53" t="s">
        <v>63</v>
      </c>
      <c r="C17" s="53">
        <v>-143</v>
      </c>
      <c r="D17" s="53"/>
      <c r="E17" s="53"/>
    </row>
    <row r="18" spans="1:5" s="414" customFormat="1" x14ac:dyDescent="0.25">
      <c r="A18" s="365" t="s">
        <v>4398</v>
      </c>
      <c r="B18" s="354" t="s">
        <v>4376</v>
      </c>
      <c r="C18" s="354">
        <v>-2</v>
      </c>
      <c r="D18" s="53"/>
      <c r="E18" s="53"/>
    </row>
    <row r="19" spans="1:5" s="414" customFormat="1" x14ac:dyDescent="0.25">
      <c r="A19" s="12" t="s">
        <v>4409</v>
      </c>
      <c r="B19" s="13" t="s">
        <v>63</v>
      </c>
      <c r="C19" s="53">
        <v>-157</v>
      </c>
      <c r="D19" s="53"/>
      <c r="E19" s="53"/>
    </row>
    <row r="20" spans="1:5" s="414" customFormat="1" x14ac:dyDescent="0.25">
      <c r="A20" s="12" t="s">
        <v>4414</v>
      </c>
      <c r="B20" s="13" t="s">
        <v>63</v>
      </c>
      <c r="C20" s="53">
        <v>-141</v>
      </c>
      <c r="D20" s="53"/>
      <c r="E20" s="53"/>
    </row>
    <row r="21" spans="1:5" s="414" customFormat="1" x14ac:dyDescent="0.25">
      <c r="A21" s="12" t="s">
        <v>4407</v>
      </c>
      <c r="B21" s="13" t="s">
        <v>63</v>
      </c>
      <c r="C21" s="53">
        <v>-164</v>
      </c>
      <c r="D21" s="53"/>
      <c r="E21" s="53"/>
    </row>
    <row r="22" spans="1:5" s="414" customFormat="1" x14ac:dyDescent="0.25">
      <c r="A22" s="12" t="s">
        <v>4426</v>
      </c>
      <c r="B22" s="13" t="s">
        <v>63</v>
      </c>
      <c r="C22" s="53">
        <v>-166</v>
      </c>
      <c r="D22" s="53"/>
      <c r="E22" s="53"/>
    </row>
    <row r="23" spans="1:5" s="414" customFormat="1" x14ac:dyDescent="0.25">
      <c r="A23" s="12" t="s">
        <v>4426</v>
      </c>
      <c r="B23" s="13" t="s">
        <v>63</v>
      </c>
      <c r="C23" s="53">
        <v>-135</v>
      </c>
      <c r="D23" s="53"/>
      <c r="E23" s="53"/>
    </row>
    <row r="24" spans="1:5" s="414" customFormat="1" x14ac:dyDescent="0.25">
      <c r="A24" s="12" t="s">
        <v>4443</v>
      </c>
      <c r="B24" s="13" t="s">
        <v>63</v>
      </c>
      <c r="C24" s="53"/>
      <c r="D24" s="53"/>
      <c r="E24" s="53">
        <v>-56</v>
      </c>
    </row>
    <row r="25" spans="1:5" s="414" customFormat="1" ht="18" thickBot="1" x14ac:dyDescent="0.3">
      <c r="A25" s="12" t="s">
        <v>4450</v>
      </c>
      <c r="B25" s="13" t="s">
        <v>63</v>
      </c>
      <c r="C25" s="53"/>
      <c r="D25" s="53"/>
      <c r="E25" s="53">
        <v>-72</v>
      </c>
    </row>
    <row r="26" spans="1:5" s="520" customFormat="1" ht="18" thickBot="1" x14ac:dyDescent="0.3">
      <c r="A26" s="33" t="s">
        <v>4459</v>
      </c>
      <c r="B26" s="54"/>
      <c r="C26" s="34">
        <f>SUM(C14:C25)</f>
        <v>0</v>
      </c>
      <c r="D26" s="34">
        <f t="shared" ref="D26:E26" si="1">SUM(D14:D25)</f>
        <v>1000</v>
      </c>
      <c r="E26" s="34">
        <f t="shared" si="1"/>
        <v>1872</v>
      </c>
    </row>
    <row r="27" spans="1:5" s="414" customFormat="1" x14ac:dyDescent="0.25">
      <c r="A27" s="12" t="s">
        <v>4453</v>
      </c>
      <c r="B27" s="13" t="s">
        <v>63</v>
      </c>
      <c r="C27" s="53"/>
      <c r="D27" s="53">
        <v>-134</v>
      </c>
      <c r="E27" s="53">
        <v>-140</v>
      </c>
    </row>
    <row r="28" spans="1:5" s="414" customFormat="1" x14ac:dyDescent="0.25">
      <c r="A28" s="12" t="s">
        <v>4464</v>
      </c>
      <c r="B28" s="13" t="s">
        <v>63</v>
      </c>
      <c r="C28" s="13"/>
      <c r="D28" s="13"/>
      <c r="E28" s="13">
        <v>-156</v>
      </c>
    </row>
    <row r="29" spans="1:5" s="414" customFormat="1" x14ac:dyDescent="0.25">
      <c r="A29" s="12" t="s">
        <v>4470</v>
      </c>
      <c r="B29" s="13" t="s">
        <v>63</v>
      </c>
      <c r="C29" s="13"/>
      <c r="D29" s="13"/>
      <c r="E29" s="13">
        <v>-130</v>
      </c>
    </row>
    <row r="30" spans="1:5" s="414" customFormat="1" ht="18" thickBot="1" x14ac:dyDescent="0.3">
      <c r="A30" s="1263" t="s">
        <v>4473</v>
      </c>
      <c r="B30" s="500" t="s">
        <v>63</v>
      </c>
      <c r="C30" s="22"/>
      <c r="D30" s="22">
        <v>-108</v>
      </c>
      <c r="E30" s="22">
        <v>-142</v>
      </c>
    </row>
    <row r="31" spans="1:5" s="520" customFormat="1" ht="18" thickBot="1" x14ac:dyDescent="0.3">
      <c r="A31" s="33" t="s">
        <v>4481</v>
      </c>
      <c r="B31" s="54"/>
      <c r="C31" s="34">
        <f>SUM(C26:C27)</f>
        <v>0</v>
      </c>
      <c r="D31" s="34">
        <f>SUM(D26:D30)</f>
        <v>758</v>
      </c>
      <c r="E31" s="34">
        <f>SUM(E26:E30)</f>
        <v>1304</v>
      </c>
    </row>
    <row r="32" spans="1:5" x14ac:dyDescent="0.25">
      <c r="A32" s="12">
        <v>44598</v>
      </c>
      <c r="B32" s="13" t="s">
        <v>63</v>
      </c>
      <c r="C32" s="53"/>
      <c r="D32" s="226">
        <v>-45</v>
      </c>
      <c r="E32" s="226">
        <v>-171</v>
      </c>
    </row>
    <row r="33" spans="1:8" x14ac:dyDescent="0.25">
      <c r="A33" s="12">
        <v>44598</v>
      </c>
      <c r="B33" s="13" t="s">
        <v>63</v>
      </c>
      <c r="C33" s="53"/>
      <c r="D33" s="226">
        <v>-130</v>
      </c>
      <c r="E33" s="226">
        <v>-87</v>
      </c>
    </row>
    <row r="34" spans="1:8" s="461" customFormat="1" x14ac:dyDescent="0.25">
      <c r="A34" s="250">
        <v>44598</v>
      </c>
      <c r="B34" s="354" t="s">
        <v>4376</v>
      </c>
      <c r="C34" s="43"/>
      <c r="D34" s="44">
        <v>-8</v>
      </c>
      <c r="E34" s="44"/>
    </row>
    <row r="35" spans="1:8" x14ac:dyDescent="0.25">
      <c r="A35" s="12">
        <v>44626</v>
      </c>
      <c r="B35" s="13" t="s">
        <v>63</v>
      </c>
      <c r="C35" s="13"/>
      <c r="D35" s="39">
        <v>-210</v>
      </c>
      <c r="E35" s="39">
        <v>-146</v>
      </c>
    </row>
    <row r="36" spans="1:8" x14ac:dyDescent="0.25">
      <c r="A36" s="12">
        <v>44718</v>
      </c>
      <c r="B36" s="13" t="s">
        <v>63</v>
      </c>
      <c r="C36" s="13"/>
      <c r="D36" s="39">
        <v>-116</v>
      </c>
      <c r="E36" s="39">
        <v>-108</v>
      </c>
    </row>
    <row r="37" spans="1:8" x14ac:dyDescent="0.25">
      <c r="A37" s="250">
        <v>44718</v>
      </c>
      <c r="B37" s="354" t="s">
        <v>4376</v>
      </c>
      <c r="C37" s="13"/>
      <c r="D37" s="44">
        <v>-11</v>
      </c>
      <c r="E37" s="39"/>
    </row>
    <row r="38" spans="1:8" x14ac:dyDescent="0.25">
      <c r="A38" s="12">
        <v>44748</v>
      </c>
      <c r="B38" s="13" t="s">
        <v>63</v>
      </c>
      <c r="C38" s="13"/>
      <c r="D38" s="39">
        <v>-96</v>
      </c>
      <c r="E38" s="39">
        <v>-91</v>
      </c>
    </row>
    <row r="39" spans="1:8" x14ac:dyDescent="0.25">
      <c r="A39" s="12">
        <v>44779</v>
      </c>
      <c r="B39" s="13" t="s">
        <v>63</v>
      </c>
      <c r="C39" s="13"/>
      <c r="D39" s="39">
        <v>-98</v>
      </c>
      <c r="E39" s="39">
        <v>-99</v>
      </c>
    </row>
    <row r="40" spans="1:8" x14ac:dyDescent="0.25">
      <c r="A40" s="12">
        <v>44810</v>
      </c>
      <c r="B40" s="13" t="s">
        <v>63</v>
      </c>
      <c r="C40" s="13"/>
      <c r="D40" s="39">
        <v>-44</v>
      </c>
      <c r="E40" s="39">
        <v>-131</v>
      </c>
    </row>
    <row r="41" spans="1:8" x14ac:dyDescent="0.25">
      <c r="A41" s="12">
        <v>44871</v>
      </c>
      <c r="B41" s="13" t="s">
        <v>63</v>
      </c>
      <c r="C41" s="13"/>
      <c r="D41" s="39"/>
      <c r="E41" s="39">
        <v>-147</v>
      </c>
    </row>
    <row r="42" spans="1:8" x14ac:dyDescent="0.25">
      <c r="A42" s="12" t="s">
        <v>4565</v>
      </c>
      <c r="B42" s="13" t="s">
        <v>63</v>
      </c>
      <c r="C42" s="13"/>
      <c r="D42" s="39"/>
      <c r="E42" s="39">
        <v>-239</v>
      </c>
    </row>
    <row r="43" spans="1:8" ht="18" thickBot="1" x14ac:dyDescent="0.3">
      <c r="A43" s="76" t="s">
        <v>4611</v>
      </c>
      <c r="B43" s="14" t="s">
        <v>63</v>
      </c>
      <c r="C43" s="14"/>
      <c r="D43" s="247"/>
      <c r="E43" s="247">
        <v>-85</v>
      </c>
    </row>
    <row r="44" spans="1:8" ht="18" thickBot="1" x14ac:dyDescent="0.3">
      <c r="A44" s="40" t="s">
        <v>4719</v>
      </c>
      <c r="B44" s="258"/>
      <c r="C44" s="204">
        <f>SUM(C31:C43)</f>
        <v>0</v>
      </c>
      <c r="D44" s="42">
        <f t="shared" ref="D44:E44" si="2">SUM(D31:D43)</f>
        <v>0</v>
      </c>
      <c r="E44" s="42">
        <f t="shared" si="2"/>
        <v>0</v>
      </c>
      <c r="F44" s="461" t="s">
        <v>4720</v>
      </c>
    </row>
    <row r="45" spans="1:8" x14ac:dyDescent="0.25">
      <c r="A45" s="365"/>
      <c r="B45" s="354"/>
      <c r="C45" s="53"/>
      <c r="D45" s="53"/>
      <c r="E45" s="53"/>
    </row>
    <row r="46" spans="1:8" s="461" customFormat="1" x14ac:dyDescent="0.25">
      <c r="A46" s="698"/>
      <c r="B46" s="378"/>
      <c r="C46" s="378"/>
      <c r="D46" s="378"/>
      <c r="E46" s="378"/>
    </row>
    <row r="47" spans="1:8" x14ac:dyDescent="0.25">
      <c r="A47" s="452" t="s">
        <v>4388</v>
      </c>
      <c r="B47" s="452"/>
      <c r="C47" s="452"/>
      <c r="D47" s="452"/>
      <c r="E47" s="452"/>
      <c r="F47" s="452"/>
      <c r="G47" s="937"/>
      <c r="H47" s="937"/>
    </row>
    <row r="48" spans="1:8" x14ac:dyDescent="0.25">
      <c r="A48" s="1256" t="s">
        <v>4340</v>
      </c>
      <c r="B48" s="1256"/>
      <c r="C48" s="1256"/>
      <c r="D48" s="1256"/>
      <c r="E48" s="1256"/>
      <c r="F48" s="1256"/>
    </row>
    <row r="50" spans="1:14" x14ac:dyDescent="0.25">
      <c r="A50" s="1242" t="s">
        <v>4283</v>
      </c>
      <c r="B50" s="1242"/>
      <c r="C50" s="1243"/>
      <c r="E50" s="1242" t="s">
        <v>4286</v>
      </c>
      <c r="F50" s="1242"/>
      <c r="G50" s="1242"/>
    </row>
    <row r="51" spans="1:14" x14ac:dyDescent="0.25">
      <c r="A51" s="1242" t="s">
        <v>4284</v>
      </c>
      <c r="B51" s="1242"/>
      <c r="C51" s="1243"/>
      <c r="E51" s="1242" t="s">
        <v>4287</v>
      </c>
      <c r="F51" s="1242"/>
      <c r="G51" s="1242"/>
    </row>
    <row r="52" spans="1:14" x14ac:dyDescent="0.25">
      <c r="A52" s="1242" t="s">
        <v>4285</v>
      </c>
      <c r="B52" s="1242"/>
      <c r="C52" s="1243"/>
    </row>
    <row r="57" spans="1:14" x14ac:dyDescent="0.25">
      <c r="A57" s="452" t="s">
        <v>4031</v>
      </c>
      <c r="B57" s="452"/>
      <c r="C57" s="452"/>
      <c r="D57" s="452"/>
      <c r="E57" s="937"/>
      <c r="G57" s="1191" t="s">
        <v>4078</v>
      </c>
      <c r="H57" s="1191"/>
      <c r="I57" s="1191"/>
      <c r="J57" s="1191"/>
      <c r="K57" s="1190"/>
      <c r="L57" s="1190"/>
      <c r="M57" s="1190"/>
      <c r="N57" s="1190"/>
    </row>
    <row r="58" spans="1:14" x14ac:dyDescent="0.25">
      <c r="A58" s="452" t="s">
        <v>4032</v>
      </c>
      <c r="B58" s="452"/>
      <c r="C58" s="452"/>
      <c r="D58" s="452"/>
      <c r="E58" s="937"/>
      <c r="G58" s="1191" t="s">
        <v>4079</v>
      </c>
      <c r="H58" s="1191"/>
      <c r="I58" s="1191"/>
      <c r="J58" s="1191"/>
      <c r="K58" s="1190"/>
      <c r="L58" s="1190"/>
      <c r="M58" s="1190"/>
      <c r="N58" s="1190"/>
    </row>
    <row r="59" spans="1:14" x14ac:dyDescent="0.25">
      <c r="A59" s="452" t="s">
        <v>4033</v>
      </c>
      <c r="B59" s="452"/>
      <c r="C59" s="452"/>
      <c r="D59" s="452"/>
      <c r="E59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>
    <tabColor rgb="FFC00000"/>
  </sheetPr>
  <dimension ref="A1:O37"/>
  <sheetViews>
    <sheetView topLeftCell="A10" workbookViewId="0">
      <selection activeCell="F38" sqref="F38"/>
    </sheetView>
  </sheetViews>
  <sheetFormatPr baseColWidth="10" defaultColWidth="9.1640625" defaultRowHeight="17" x14ac:dyDescent="0.25"/>
  <cols>
    <col min="1" max="1" width="13.5" style="47" customWidth="1"/>
    <col min="2" max="2" width="19.6640625" style="47" customWidth="1"/>
    <col min="3" max="3" width="9.6640625" style="47" customWidth="1"/>
    <col min="4" max="16384" width="9.1640625" style="47"/>
  </cols>
  <sheetData>
    <row r="1" spans="1:15" s="48" customFormat="1" ht="16" x14ac:dyDescent="0.25">
      <c r="A1" s="128" t="s">
        <v>23</v>
      </c>
    </row>
    <row r="2" spans="1:15" s="48" customFormat="1" ht="16" x14ac:dyDescent="0.25">
      <c r="A2" s="401"/>
      <c r="B2" s="1"/>
      <c r="C2" s="1"/>
    </row>
    <row r="3" spans="1:15" s="48" customFormat="1" ht="17.25" customHeight="1" x14ac:dyDescent="0.25">
      <c r="A3" s="128" t="s">
        <v>4023</v>
      </c>
    </row>
    <row r="4" spans="1:15" s="48" customFormat="1" ht="16" x14ac:dyDescent="0.25">
      <c r="A4" s="139" t="s">
        <v>3747</v>
      </c>
      <c r="B4" s="3"/>
      <c r="C4" s="3"/>
      <c r="D4" s="103"/>
      <c r="E4" s="10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s="48" customFormat="1" ht="16" x14ac:dyDescent="0.25">
      <c r="A5" s="139" t="s">
        <v>3854</v>
      </c>
      <c r="B5" s="3"/>
      <c r="C5" s="3"/>
      <c r="D5" s="103"/>
      <c r="E5" s="10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ht="18" thickBot="1" x14ac:dyDescent="0.3">
      <c r="A6" s="1146" t="s">
        <v>3846</v>
      </c>
      <c r="B6" s="414"/>
      <c r="C6" s="1121">
        <v>4750</v>
      </c>
      <c r="D6" s="1119"/>
      <c r="E6" s="1119"/>
    </row>
    <row r="7" spans="1:15" ht="18" thickBot="1" x14ac:dyDescent="0.3">
      <c r="A7" s="1147" t="s">
        <v>0</v>
      </c>
      <c r="B7" s="10" t="s">
        <v>1</v>
      </c>
      <c r="C7" s="27" t="s">
        <v>32</v>
      </c>
    </row>
    <row r="8" spans="1:15" s="414" customFormat="1" x14ac:dyDescent="0.25">
      <c r="A8" s="76" t="s">
        <v>3862</v>
      </c>
      <c r="B8" s="14" t="s">
        <v>3865</v>
      </c>
      <c r="C8" s="14">
        <v>800</v>
      </c>
    </row>
    <row r="9" spans="1:15" s="414" customFormat="1" ht="18" thickBot="1" x14ac:dyDescent="0.3">
      <c r="A9" s="76" t="s">
        <v>3862</v>
      </c>
      <c r="B9" s="14" t="s">
        <v>3864</v>
      </c>
      <c r="C9" s="14">
        <v>200</v>
      </c>
    </row>
    <row r="10" spans="1:15" s="414" customFormat="1" ht="18" thickBot="1" x14ac:dyDescent="0.3">
      <c r="A10" s="33" t="s">
        <v>3884</v>
      </c>
      <c r="B10" s="54"/>
      <c r="C10" s="54">
        <f>SUM(C8:C9)</f>
        <v>1000</v>
      </c>
    </row>
    <row r="11" spans="1:15" ht="18" thickBot="1" x14ac:dyDescent="0.3">
      <c r="A11" s="55"/>
      <c r="B11" s="53"/>
      <c r="C11" s="53"/>
    </row>
    <row r="12" spans="1:15" s="520" customFormat="1" ht="18" thickBot="1" x14ac:dyDescent="0.3">
      <c r="A12" s="33" t="s">
        <v>4172</v>
      </c>
      <c r="B12" s="54"/>
      <c r="C12" s="54">
        <f>SUM(C10:C11)</f>
        <v>1000</v>
      </c>
    </row>
    <row r="13" spans="1:15" ht="18" thickBot="1" x14ac:dyDescent="0.3">
      <c r="A13" s="55"/>
      <c r="B13" s="53"/>
      <c r="C13" s="53"/>
    </row>
    <row r="14" spans="1:15" s="520" customFormat="1" ht="18" thickBot="1" x14ac:dyDescent="0.3">
      <c r="A14" s="33" t="s">
        <v>4350</v>
      </c>
      <c r="B14" s="54"/>
      <c r="C14" s="54">
        <f>SUM(C12:C13)</f>
        <v>1000</v>
      </c>
    </row>
    <row r="15" spans="1:15" ht="18" thickBot="1" x14ac:dyDescent="0.3">
      <c r="A15" s="55"/>
      <c r="B15" s="53"/>
      <c r="C15" s="53"/>
    </row>
    <row r="16" spans="1:15" s="520" customFormat="1" ht="18" thickBot="1" x14ac:dyDescent="0.3">
      <c r="A16" s="33" t="s">
        <v>4460</v>
      </c>
      <c r="B16" s="54"/>
      <c r="C16" s="54">
        <f>SUM(C14:C15)</f>
        <v>1000</v>
      </c>
    </row>
    <row r="17" spans="1:8" s="414" customFormat="1" x14ac:dyDescent="0.25">
      <c r="A17" s="1264" t="s">
        <v>4464</v>
      </c>
      <c r="B17" s="1265" t="s">
        <v>63</v>
      </c>
      <c r="C17" s="582">
        <v>-108</v>
      </c>
    </row>
    <row r="18" spans="1:8" s="414" customFormat="1" x14ac:dyDescent="0.25">
      <c r="A18" s="12" t="s">
        <v>4470</v>
      </c>
      <c r="B18" s="13" t="s">
        <v>63</v>
      </c>
      <c r="C18" s="13">
        <v>-297</v>
      </c>
    </row>
    <row r="19" spans="1:8" s="414" customFormat="1" ht="18" thickBot="1" x14ac:dyDescent="0.3">
      <c r="A19" s="1263" t="s">
        <v>4473</v>
      </c>
      <c r="B19" s="500" t="s">
        <v>63</v>
      </c>
      <c r="C19" s="1270">
        <v>-166</v>
      </c>
    </row>
    <row r="20" spans="1:8" s="520" customFormat="1" ht="18" thickBot="1" x14ac:dyDescent="0.3">
      <c r="A20" s="33" t="s">
        <v>4482</v>
      </c>
      <c r="B20" s="54"/>
      <c r="C20" s="54">
        <f>SUM(C16:C19)</f>
        <v>429</v>
      </c>
    </row>
    <row r="21" spans="1:8" x14ac:dyDescent="0.25">
      <c r="A21" s="12">
        <v>44598</v>
      </c>
      <c r="B21" s="13" t="s">
        <v>63</v>
      </c>
      <c r="C21" s="226">
        <v>-124</v>
      </c>
    </row>
    <row r="22" spans="1:8" ht="18" thickBot="1" x14ac:dyDescent="0.3">
      <c r="A22" s="76">
        <v>44598</v>
      </c>
      <c r="B22" s="14" t="s">
        <v>63</v>
      </c>
      <c r="C22" s="1062">
        <v>-305</v>
      </c>
    </row>
    <row r="23" spans="1:8" ht="18" thickBot="1" x14ac:dyDescent="0.3">
      <c r="A23" s="40" t="s">
        <v>4719</v>
      </c>
      <c r="B23" s="258"/>
      <c r="C23" s="1075">
        <f>SUM(C20:C22)</f>
        <v>0</v>
      </c>
      <c r="D23" s="461" t="s">
        <v>4720</v>
      </c>
    </row>
    <row r="24" spans="1:8" x14ac:dyDescent="0.25">
      <c r="A24" s="55"/>
      <c r="B24" s="53"/>
      <c r="C24" s="53"/>
    </row>
    <row r="25" spans="1:8" s="461" customFormat="1" x14ac:dyDescent="0.25">
      <c r="A25" s="698" t="s">
        <v>928</v>
      </c>
      <c r="B25" s="378"/>
      <c r="C25" s="378"/>
    </row>
    <row r="26" spans="1:8" x14ac:dyDescent="0.25">
      <c r="A26" s="452" t="s">
        <v>4388</v>
      </c>
      <c r="B26" s="452"/>
      <c r="C26" s="452"/>
      <c r="D26" s="452"/>
      <c r="E26" s="452"/>
      <c r="F26" s="452"/>
      <c r="G26" s="937"/>
      <c r="H26" s="937"/>
    </row>
    <row r="27" spans="1:8" x14ac:dyDescent="0.25">
      <c r="A27" s="1256" t="s">
        <v>4340</v>
      </c>
      <c r="B27" s="1256"/>
      <c r="C27" s="1256"/>
      <c r="D27" s="1256"/>
      <c r="E27" s="1256"/>
      <c r="F27" s="1256"/>
    </row>
    <row r="29" spans="1:8" x14ac:dyDescent="0.25">
      <c r="A29" s="1242" t="s">
        <v>4283</v>
      </c>
      <c r="B29" s="1242"/>
      <c r="C29" s="1243"/>
      <c r="E29" s="1242" t="s">
        <v>4286</v>
      </c>
      <c r="F29" s="1242"/>
      <c r="G29" s="1242"/>
    </row>
    <row r="30" spans="1:8" x14ac:dyDescent="0.25">
      <c r="A30" s="1242" t="s">
        <v>4284</v>
      </c>
      <c r="B30" s="1242"/>
      <c r="C30" s="1243"/>
      <c r="E30" s="1242" t="s">
        <v>4287</v>
      </c>
      <c r="F30" s="1242"/>
      <c r="G30" s="1242"/>
    </row>
    <row r="31" spans="1:8" x14ac:dyDescent="0.25">
      <c r="A31" s="1242" t="s">
        <v>4285</v>
      </c>
      <c r="B31" s="1242"/>
      <c r="C31" s="1243"/>
    </row>
    <row r="35" spans="1:14" x14ac:dyDescent="0.25">
      <c r="A35" s="452" t="s">
        <v>4031</v>
      </c>
      <c r="B35" s="452"/>
      <c r="C35" s="452"/>
      <c r="D35" s="452"/>
      <c r="E35" s="937"/>
      <c r="G35" s="1191" t="s">
        <v>4078</v>
      </c>
      <c r="H35" s="1191"/>
      <c r="I35" s="1191"/>
      <c r="J35" s="1191"/>
      <c r="K35" s="1190"/>
      <c r="L35" s="1190"/>
      <c r="M35" s="1190"/>
      <c r="N35" s="1190"/>
    </row>
    <row r="36" spans="1:14" x14ac:dyDescent="0.25">
      <c r="A36" s="452" t="s">
        <v>4032</v>
      </c>
      <c r="B36" s="452"/>
      <c r="C36" s="452"/>
      <c r="D36" s="452"/>
      <c r="E36" s="937"/>
      <c r="G36" s="1191" t="s">
        <v>4079</v>
      </c>
      <c r="H36" s="1191"/>
      <c r="I36" s="1191"/>
      <c r="J36" s="1191"/>
      <c r="K36" s="1190"/>
      <c r="L36" s="1190"/>
      <c r="M36" s="1190"/>
      <c r="N36" s="1190"/>
    </row>
    <row r="37" spans="1:14" x14ac:dyDescent="0.25">
      <c r="A37" s="452" t="s">
        <v>4033</v>
      </c>
      <c r="B37" s="452"/>
      <c r="C37" s="452"/>
      <c r="D37" s="452"/>
      <c r="E37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>
    <tabColor rgb="FFC00000"/>
  </sheetPr>
  <dimension ref="A1:O59"/>
  <sheetViews>
    <sheetView topLeftCell="A33" workbookViewId="0">
      <selection activeCell="F43" sqref="F43"/>
    </sheetView>
  </sheetViews>
  <sheetFormatPr baseColWidth="10" defaultColWidth="9.1640625" defaultRowHeight="17" x14ac:dyDescent="0.25"/>
  <cols>
    <col min="1" max="1" width="13.5" style="47" customWidth="1"/>
    <col min="2" max="2" width="33.33203125" style="47" customWidth="1"/>
    <col min="3" max="6" width="9.6640625" style="47" customWidth="1"/>
    <col min="7" max="16384" width="9.1640625" style="47"/>
  </cols>
  <sheetData>
    <row r="1" spans="1:15" s="48" customFormat="1" ht="16" x14ac:dyDescent="0.25">
      <c r="A1" s="128" t="s">
        <v>23</v>
      </c>
    </row>
    <row r="2" spans="1:15" s="48" customFormat="1" ht="16" x14ac:dyDescent="0.25">
      <c r="A2" s="401"/>
      <c r="B2" s="1"/>
      <c r="C2" s="1"/>
      <c r="D2" s="1"/>
      <c r="E2" s="1"/>
      <c r="F2" s="1"/>
    </row>
    <row r="3" spans="1:15" s="48" customFormat="1" ht="17.25" customHeight="1" x14ac:dyDescent="0.25">
      <c r="A3" s="128" t="s">
        <v>4023</v>
      </c>
    </row>
    <row r="4" spans="1:15" s="48" customFormat="1" ht="16" x14ac:dyDescent="0.25">
      <c r="A4" s="139" t="s">
        <v>3747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s="48" customFormat="1" ht="16" x14ac:dyDescent="0.25">
      <c r="A5" s="139" t="s">
        <v>3900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ht="18" thickBot="1" x14ac:dyDescent="0.3">
      <c r="A6" s="1150">
        <v>44594</v>
      </c>
      <c r="B6" s="414"/>
      <c r="C6" s="1121">
        <v>800</v>
      </c>
      <c r="D6" s="1121">
        <v>4500</v>
      </c>
      <c r="E6" s="1121">
        <v>6250</v>
      </c>
      <c r="F6" s="1121">
        <v>4750</v>
      </c>
    </row>
    <row r="7" spans="1:15" ht="18" thickBot="1" x14ac:dyDescent="0.3">
      <c r="A7" s="1147" t="s">
        <v>0</v>
      </c>
      <c r="B7" s="10" t="s">
        <v>1</v>
      </c>
      <c r="C7" s="27" t="s">
        <v>4</v>
      </c>
      <c r="D7" s="27" t="s">
        <v>3</v>
      </c>
      <c r="E7" s="27" t="s">
        <v>2</v>
      </c>
      <c r="F7" s="27" t="s">
        <v>32</v>
      </c>
    </row>
    <row r="8" spans="1:15" s="836" customFormat="1" x14ac:dyDescent="0.25">
      <c r="A8" s="55">
        <v>44594</v>
      </c>
      <c r="B8" s="53" t="s">
        <v>3899</v>
      </c>
      <c r="C8" s="53">
        <v>400</v>
      </c>
      <c r="D8" s="53">
        <v>370</v>
      </c>
      <c r="E8" s="53">
        <v>370</v>
      </c>
      <c r="F8" s="53">
        <v>300</v>
      </c>
    </row>
    <row r="9" spans="1:15" s="836" customFormat="1" x14ac:dyDescent="0.25">
      <c r="A9" s="55">
        <v>44622</v>
      </c>
      <c r="B9" s="53" t="s">
        <v>3903</v>
      </c>
      <c r="C9" s="53">
        <v>100</v>
      </c>
      <c r="D9" s="53">
        <v>100</v>
      </c>
      <c r="E9" s="53">
        <v>500</v>
      </c>
      <c r="F9" s="354"/>
    </row>
    <row r="10" spans="1:15" s="836" customFormat="1" x14ac:dyDescent="0.25">
      <c r="A10" s="55">
        <v>44622</v>
      </c>
      <c r="B10" s="53" t="s">
        <v>3902</v>
      </c>
      <c r="C10" s="354"/>
      <c r="D10" s="53">
        <v>20</v>
      </c>
      <c r="E10" s="354"/>
      <c r="F10" s="53">
        <v>700</v>
      </c>
    </row>
    <row r="11" spans="1:15" s="836" customFormat="1" ht="18" thickBot="1" x14ac:dyDescent="0.3">
      <c r="A11" s="28">
        <v>44683</v>
      </c>
      <c r="B11" s="22" t="s">
        <v>3913</v>
      </c>
      <c r="C11" s="370"/>
      <c r="D11" s="22">
        <v>510</v>
      </c>
      <c r="E11" s="22">
        <v>130</v>
      </c>
      <c r="F11" s="370"/>
    </row>
    <row r="12" spans="1:15" s="836" customFormat="1" ht="18" thickBot="1" x14ac:dyDescent="0.3">
      <c r="A12" s="33" t="s">
        <v>3925</v>
      </c>
      <c r="B12" s="54"/>
      <c r="C12" s="34">
        <f>SUM(C8:C11)</f>
        <v>500</v>
      </c>
      <c r="D12" s="34">
        <f t="shared" ref="D12:F12" si="0">SUM(D8:D11)</f>
        <v>1000</v>
      </c>
      <c r="E12" s="34">
        <f t="shared" si="0"/>
        <v>1000</v>
      </c>
      <c r="F12" s="34">
        <f t="shared" si="0"/>
        <v>1000</v>
      </c>
    </row>
    <row r="13" spans="1:15" s="461" customFormat="1" ht="18" thickBot="1" x14ac:dyDescent="0.3">
      <c r="A13" s="365"/>
      <c r="B13" s="53"/>
      <c r="C13" s="354"/>
      <c r="D13" s="354"/>
      <c r="E13" s="354"/>
      <c r="F13" s="354"/>
    </row>
    <row r="14" spans="1:15" s="1156" customFormat="1" ht="18" thickBot="1" x14ac:dyDescent="0.3">
      <c r="A14" s="33" t="s">
        <v>4236</v>
      </c>
      <c r="B14" s="54"/>
      <c r="C14" s="34">
        <f>SUM(C12:C13)</f>
        <v>500</v>
      </c>
      <c r="D14" s="34">
        <f>SUM(D12:D13)</f>
        <v>1000</v>
      </c>
      <c r="E14" s="34">
        <f>SUM(E12:E13)</f>
        <v>1000</v>
      </c>
      <c r="F14" s="34">
        <f>SUM(F12:F13)</f>
        <v>1000</v>
      </c>
    </row>
    <row r="15" spans="1:15" ht="18" thickBot="1" x14ac:dyDescent="0.3">
      <c r="A15" s="55"/>
      <c r="B15" s="53"/>
      <c r="C15" s="53"/>
      <c r="D15" s="53"/>
      <c r="E15" s="53"/>
      <c r="F15" s="53"/>
    </row>
    <row r="16" spans="1:15" s="1156" customFormat="1" ht="18" thickBot="1" x14ac:dyDescent="0.3">
      <c r="A16" s="33" t="s">
        <v>4359</v>
      </c>
      <c r="B16" s="54"/>
      <c r="C16" s="34">
        <f>SUM(C14:C15)</f>
        <v>500</v>
      </c>
      <c r="D16" s="34">
        <f>SUM(D14:D15)</f>
        <v>1000</v>
      </c>
      <c r="E16" s="34">
        <f>SUM(E14:E15)</f>
        <v>1000</v>
      </c>
      <c r="F16" s="34">
        <f>SUM(F14:F15)</f>
        <v>1000</v>
      </c>
      <c r="G16" s="1156" t="s">
        <v>4490</v>
      </c>
    </row>
    <row r="17" spans="1:7" s="414" customFormat="1" x14ac:dyDescent="0.25">
      <c r="A17" s="12" t="s">
        <v>4426</v>
      </c>
      <c r="B17" s="13" t="s">
        <v>63</v>
      </c>
      <c r="C17" s="53"/>
      <c r="D17" s="53"/>
      <c r="E17" s="53">
        <v>-26</v>
      </c>
      <c r="F17" s="53"/>
    </row>
    <row r="18" spans="1:7" s="414" customFormat="1" x14ac:dyDescent="0.25">
      <c r="A18" s="12" t="s">
        <v>4434</v>
      </c>
      <c r="B18" s="13" t="s">
        <v>63</v>
      </c>
      <c r="C18" s="53">
        <v>-24</v>
      </c>
      <c r="D18" s="53"/>
      <c r="E18" s="53">
        <v>-177</v>
      </c>
      <c r="F18" s="53"/>
    </row>
    <row r="19" spans="1:7" s="414" customFormat="1" x14ac:dyDescent="0.25">
      <c r="A19" s="12" t="s">
        <v>4443</v>
      </c>
      <c r="B19" s="13" t="s">
        <v>63</v>
      </c>
      <c r="C19" s="53"/>
      <c r="D19" s="53"/>
      <c r="E19" s="53">
        <v>-157</v>
      </c>
      <c r="F19" s="53"/>
    </row>
    <row r="20" spans="1:7" s="414" customFormat="1" x14ac:dyDescent="0.25">
      <c r="A20" s="12" t="s">
        <v>4450</v>
      </c>
      <c r="B20" s="13" t="s">
        <v>63</v>
      </c>
      <c r="C20" s="53"/>
      <c r="D20" s="53"/>
      <c r="E20" s="53">
        <v>-148</v>
      </c>
      <c r="F20" s="53"/>
    </row>
    <row r="21" spans="1:7" s="414" customFormat="1" x14ac:dyDescent="0.25">
      <c r="A21" s="12" t="s">
        <v>4453</v>
      </c>
      <c r="B21" s="13" t="s">
        <v>63</v>
      </c>
      <c r="C21" s="53"/>
      <c r="D21" s="53"/>
      <c r="E21" s="53">
        <v>-125</v>
      </c>
      <c r="F21" s="53"/>
    </row>
    <row r="22" spans="1:7" s="414" customFormat="1" x14ac:dyDescent="0.25">
      <c r="A22" s="12" t="s">
        <v>4464</v>
      </c>
      <c r="B22" s="13" t="s">
        <v>63</v>
      </c>
      <c r="C22" s="13"/>
      <c r="D22" s="13"/>
      <c r="E22" s="13">
        <v>-163</v>
      </c>
      <c r="F22" s="13"/>
    </row>
    <row r="23" spans="1:7" s="414" customFormat="1" x14ac:dyDescent="0.25">
      <c r="A23" s="12" t="s">
        <v>4470</v>
      </c>
      <c r="B23" s="13" t="s">
        <v>63</v>
      </c>
      <c r="C23" s="13"/>
      <c r="D23" s="13"/>
      <c r="E23" s="13">
        <v>-132</v>
      </c>
      <c r="F23" s="13"/>
    </row>
    <row r="24" spans="1:7" s="414" customFormat="1" ht="18" thickBot="1" x14ac:dyDescent="0.3">
      <c r="A24" s="1263" t="s">
        <v>4473</v>
      </c>
      <c r="B24" s="500" t="s">
        <v>63</v>
      </c>
      <c r="C24" s="22"/>
      <c r="D24" s="22"/>
      <c r="E24" s="22">
        <v>-72</v>
      </c>
      <c r="F24" s="22"/>
    </row>
    <row r="25" spans="1:7" s="1156" customFormat="1" ht="18" thickBot="1" x14ac:dyDescent="0.3">
      <c r="A25" s="33" t="s">
        <v>4483</v>
      </c>
      <c r="B25" s="54"/>
      <c r="C25" s="34">
        <f>SUM(C16:C21)</f>
        <v>476</v>
      </c>
      <c r="D25" s="34">
        <f>SUM(D16:D21)</f>
        <v>1000</v>
      </c>
      <c r="E25" s="34">
        <f>SUM(E16:E24)</f>
        <v>0</v>
      </c>
      <c r="F25" s="34">
        <f>SUM(F16:F21)</f>
        <v>1000</v>
      </c>
      <c r="G25" s="1156" t="s">
        <v>4491</v>
      </c>
    </row>
    <row r="26" spans="1:7" x14ac:dyDescent="0.25">
      <c r="A26" s="12">
        <v>44598</v>
      </c>
      <c r="B26" s="13" t="s">
        <v>63</v>
      </c>
      <c r="C26" s="53"/>
      <c r="D26" s="53"/>
      <c r="E26" s="53"/>
      <c r="F26" s="226">
        <v>-24</v>
      </c>
    </row>
    <row r="27" spans="1:7" x14ac:dyDescent="0.25">
      <c r="A27" s="12">
        <v>44626</v>
      </c>
      <c r="B27" s="13" t="s">
        <v>63</v>
      </c>
      <c r="C27" s="53"/>
      <c r="D27" s="53"/>
      <c r="E27" s="53"/>
      <c r="F27" s="226">
        <v>-163</v>
      </c>
    </row>
    <row r="28" spans="1:7" x14ac:dyDescent="0.25">
      <c r="A28" s="12">
        <v>44718</v>
      </c>
      <c r="B28" s="13" t="s">
        <v>63</v>
      </c>
      <c r="C28" s="53"/>
      <c r="D28" s="53"/>
      <c r="E28" s="53"/>
      <c r="F28" s="226">
        <v>-335</v>
      </c>
    </row>
    <row r="29" spans="1:7" x14ac:dyDescent="0.25">
      <c r="A29" s="12">
        <v>44748</v>
      </c>
      <c r="B29" s="13" t="s">
        <v>63</v>
      </c>
      <c r="C29" s="53"/>
      <c r="D29" s="53"/>
      <c r="E29" s="53"/>
      <c r="F29" s="226">
        <v>-191</v>
      </c>
    </row>
    <row r="30" spans="1:7" x14ac:dyDescent="0.25">
      <c r="A30" s="12">
        <v>44779</v>
      </c>
      <c r="B30" s="13" t="s">
        <v>63</v>
      </c>
      <c r="C30" s="53"/>
      <c r="D30" s="53"/>
      <c r="E30" s="53"/>
      <c r="F30" s="226">
        <v>-169</v>
      </c>
    </row>
    <row r="31" spans="1:7" x14ac:dyDescent="0.25">
      <c r="A31" s="12">
        <v>44810</v>
      </c>
      <c r="B31" s="13" t="s">
        <v>63</v>
      </c>
      <c r="C31" s="226"/>
      <c r="D31" s="226">
        <v>-108</v>
      </c>
      <c r="E31" s="53"/>
      <c r="F31" s="226">
        <v>-118</v>
      </c>
    </row>
    <row r="32" spans="1:7" x14ac:dyDescent="0.25">
      <c r="A32" s="12">
        <v>44871</v>
      </c>
      <c r="B32" s="13" t="s">
        <v>63</v>
      </c>
      <c r="C32" s="226"/>
      <c r="D32" s="226">
        <v>-102</v>
      </c>
      <c r="E32" s="53"/>
      <c r="F32" s="53"/>
    </row>
    <row r="33" spans="1:8" x14ac:dyDescent="0.25">
      <c r="A33" s="12" t="s">
        <v>4565</v>
      </c>
      <c r="B33" s="13" t="s">
        <v>63</v>
      </c>
      <c r="C33" s="226"/>
      <c r="D33" s="226">
        <v>-133</v>
      </c>
      <c r="E33" s="53"/>
      <c r="F33" s="53"/>
    </row>
    <row r="34" spans="1:8" x14ac:dyDescent="0.25">
      <c r="A34" s="250" t="s">
        <v>4565</v>
      </c>
      <c r="B34" s="354" t="s">
        <v>4376</v>
      </c>
      <c r="C34" s="226"/>
      <c r="D34" s="226">
        <v>-8</v>
      </c>
      <c r="E34" s="53"/>
      <c r="F34" s="53"/>
    </row>
    <row r="35" spans="1:8" x14ac:dyDescent="0.25">
      <c r="A35" s="12" t="s">
        <v>4584</v>
      </c>
      <c r="B35" s="53" t="s">
        <v>63</v>
      </c>
      <c r="C35" s="226"/>
      <c r="D35" s="226">
        <v>-15</v>
      </c>
      <c r="E35" s="53"/>
      <c r="F35" s="53"/>
    </row>
    <row r="36" spans="1:8" x14ac:dyDescent="0.25">
      <c r="A36" s="12" t="s">
        <v>4611</v>
      </c>
      <c r="B36" s="13" t="s">
        <v>63</v>
      </c>
      <c r="C36" s="226">
        <v>-19</v>
      </c>
      <c r="D36" s="226">
        <v>-61</v>
      </c>
      <c r="E36" s="53"/>
      <c r="F36" s="53"/>
    </row>
    <row r="37" spans="1:8" x14ac:dyDescent="0.25">
      <c r="A37" s="250" t="s">
        <v>4611</v>
      </c>
      <c r="B37" s="354" t="s">
        <v>4376</v>
      </c>
      <c r="C37" s="842">
        <v>-10</v>
      </c>
      <c r="D37" s="842">
        <v>-5</v>
      </c>
      <c r="E37" s="53"/>
      <c r="F37" s="53"/>
    </row>
    <row r="38" spans="1:8" x14ac:dyDescent="0.25">
      <c r="A38" s="12" t="s">
        <v>4617</v>
      </c>
      <c r="B38" s="13" t="s">
        <v>63</v>
      </c>
      <c r="C38" s="226">
        <v>-220</v>
      </c>
      <c r="D38" s="226">
        <v>-109</v>
      </c>
      <c r="E38" s="53"/>
      <c r="F38" s="53"/>
    </row>
    <row r="39" spans="1:8" x14ac:dyDescent="0.25">
      <c r="A39" s="12" t="s">
        <v>4636</v>
      </c>
      <c r="B39" s="13" t="s">
        <v>63</v>
      </c>
      <c r="C39" s="226">
        <v>-128</v>
      </c>
      <c r="D39" s="226">
        <v>-112</v>
      </c>
      <c r="E39" s="53"/>
      <c r="F39" s="53"/>
    </row>
    <row r="40" spans="1:8" x14ac:dyDescent="0.25">
      <c r="A40" s="12" t="s">
        <v>4643</v>
      </c>
      <c r="B40" s="13" t="s">
        <v>63</v>
      </c>
      <c r="C40" s="226">
        <v>-99</v>
      </c>
      <c r="D40" s="226">
        <v>-117</v>
      </c>
      <c r="E40" s="53"/>
      <c r="F40" s="53"/>
    </row>
    <row r="41" spans="1:8" x14ac:dyDescent="0.25">
      <c r="A41" s="12" t="s">
        <v>4662</v>
      </c>
      <c r="B41" s="13" t="s">
        <v>63</v>
      </c>
      <c r="C41" s="226"/>
      <c r="D41" s="226">
        <v>-110</v>
      </c>
      <c r="E41" s="53"/>
      <c r="F41" s="53"/>
    </row>
    <row r="42" spans="1:8" ht="18" thickBot="1" x14ac:dyDescent="0.3">
      <c r="A42" s="76" t="s">
        <v>4681</v>
      </c>
      <c r="B42" s="14" t="s">
        <v>63</v>
      </c>
      <c r="C42" s="1062"/>
      <c r="D42" s="1062">
        <v>-120</v>
      </c>
      <c r="E42" s="22"/>
      <c r="F42" s="22"/>
    </row>
    <row r="43" spans="1:8" ht="18" thickBot="1" x14ac:dyDescent="0.3">
      <c r="A43" s="40" t="s">
        <v>4719</v>
      </c>
      <c r="B43" s="258"/>
      <c r="C43" s="42">
        <f>SUM(C25:C42)</f>
        <v>0</v>
      </c>
      <c r="D43" s="42">
        <f t="shared" ref="D43:F43" si="1">SUM(D25:D42)</f>
        <v>0</v>
      </c>
      <c r="E43" s="204">
        <f t="shared" si="1"/>
        <v>0</v>
      </c>
      <c r="F43" s="42">
        <f t="shared" si="1"/>
        <v>0</v>
      </c>
      <c r="G43" s="461" t="s">
        <v>4720</v>
      </c>
    </row>
    <row r="44" spans="1:8" x14ac:dyDescent="0.25">
      <c r="A44" s="55"/>
      <c r="B44" s="53"/>
      <c r="C44" s="53"/>
      <c r="D44" s="53"/>
      <c r="E44" s="53"/>
      <c r="F44" s="53"/>
    </row>
    <row r="45" spans="1:8" x14ac:dyDescent="0.25">
      <c r="A45" s="12"/>
      <c r="B45" s="13"/>
      <c r="C45" s="53"/>
      <c r="D45" s="53"/>
      <c r="E45" s="53"/>
      <c r="F45" s="53"/>
    </row>
    <row r="46" spans="1:8" x14ac:dyDescent="0.25">
      <c r="A46" s="12"/>
      <c r="B46" s="13"/>
      <c r="C46" s="185"/>
      <c r="D46" s="185"/>
      <c r="E46" s="185"/>
      <c r="F46" s="185"/>
    </row>
    <row r="47" spans="1:8" s="461" customFormat="1" x14ac:dyDescent="0.25">
      <c r="A47" s="698" t="s">
        <v>928</v>
      </c>
      <c r="B47" s="378"/>
      <c r="C47" s="378">
        <v>500</v>
      </c>
      <c r="D47" s="378">
        <v>1000</v>
      </c>
      <c r="E47" s="378">
        <v>1000</v>
      </c>
      <c r="F47" s="378">
        <v>1000</v>
      </c>
    </row>
    <row r="48" spans="1:8" x14ac:dyDescent="0.25">
      <c r="A48" s="452" t="s">
        <v>4388</v>
      </c>
      <c r="B48" s="452"/>
      <c r="C48" s="452"/>
      <c r="D48" s="452"/>
      <c r="E48" s="452"/>
      <c r="F48" s="452"/>
      <c r="G48" s="937"/>
      <c r="H48" s="937"/>
    </row>
    <row r="49" spans="1:14" x14ac:dyDescent="0.25">
      <c r="A49" s="1256" t="s">
        <v>4340</v>
      </c>
      <c r="B49" s="1256"/>
      <c r="C49" s="1256"/>
      <c r="D49" s="1256"/>
      <c r="E49" s="1256"/>
      <c r="F49" s="1256"/>
    </row>
    <row r="51" spans="1:14" x14ac:dyDescent="0.25">
      <c r="A51" s="1242" t="s">
        <v>4283</v>
      </c>
      <c r="B51" s="1242"/>
      <c r="C51" s="1243"/>
      <c r="E51" s="1242" t="s">
        <v>4286</v>
      </c>
      <c r="F51" s="1242"/>
      <c r="G51" s="1242"/>
    </row>
    <row r="52" spans="1:14" x14ac:dyDescent="0.25">
      <c r="A52" s="1242" t="s">
        <v>4284</v>
      </c>
      <c r="B52" s="1242"/>
      <c r="C52" s="1243"/>
      <c r="E52" s="1242" t="s">
        <v>4287</v>
      </c>
      <c r="F52" s="1242"/>
      <c r="G52" s="1242"/>
    </row>
    <row r="53" spans="1:14" x14ac:dyDescent="0.25">
      <c r="A53" s="1242" t="s">
        <v>4285</v>
      </c>
      <c r="B53" s="1242"/>
      <c r="C53" s="1243"/>
    </row>
    <row r="57" spans="1:14" x14ac:dyDescent="0.25">
      <c r="A57" s="452" t="s">
        <v>4031</v>
      </c>
      <c r="B57" s="452"/>
      <c r="C57" s="452"/>
      <c r="D57" s="452"/>
      <c r="E57" s="937"/>
    </row>
    <row r="58" spans="1:14" x14ac:dyDescent="0.25">
      <c r="A58" s="452" t="s">
        <v>4032</v>
      </c>
      <c r="B58" s="452"/>
      <c r="C58" s="452"/>
      <c r="D58" s="452"/>
      <c r="E58" s="937"/>
      <c r="G58" s="1191" t="s">
        <v>4078</v>
      </c>
      <c r="H58" s="1191"/>
      <c r="I58" s="1191"/>
      <c r="J58" s="1191"/>
      <c r="K58" s="1190"/>
      <c r="L58" s="1190"/>
      <c r="M58" s="1190"/>
      <c r="N58" s="1190"/>
    </row>
    <row r="59" spans="1:14" x14ac:dyDescent="0.25">
      <c r="A59" s="452" t="s">
        <v>4033</v>
      </c>
      <c r="B59" s="452"/>
      <c r="C59" s="452"/>
      <c r="D59" s="452"/>
      <c r="E59" s="937"/>
      <c r="G59" s="1191" t="s">
        <v>4079</v>
      </c>
      <c r="H59" s="1191"/>
      <c r="I59" s="1191"/>
      <c r="J59" s="1191"/>
      <c r="K59" s="1190"/>
      <c r="L59" s="1190"/>
      <c r="M59" s="1190"/>
      <c r="N59" s="1190"/>
    </row>
  </sheetData>
  <pageMargins left="0.7" right="0.7" top="0.75" bottom="0.75" header="0.3" footer="0.3"/>
  <pageSetup orientation="portrait" r:id="rId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>
    <tabColor rgb="FFC00000"/>
  </sheetPr>
  <dimension ref="A1:N45"/>
  <sheetViews>
    <sheetView topLeftCell="A16" workbookViewId="0">
      <selection activeCell="D29" sqref="D29"/>
    </sheetView>
  </sheetViews>
  <sheetFormatPr baseColWidth="10" defaultColWidth="9.1640625" defaultRowHeight="17" x14ac:dyDescent="0.25"/>
  <cols>
    <col min="1" max="1" width="13.5" style="47" customWidth="1"/>
    <col min="2" max="2" width="33.1640625" style="47" customWidth="1"/>
    <col min="3" max="4" width="9.6640625" style="47" customWidth="1"/>
    <col min="5" max="16384" width="9.1640625" style="47"/>
  </cols>
  <sheetData>
    <row r="1" spans="1:10" s="48" customFormat="1" ht="16" x14ac:dyDescent="0.25">
      <c r="A1" s="128" t="s">
        <v>23</v>
      </c>
    </row>
    <row r="2" spans="1:10" s="48" customFormat="1" ht="16" x14ac:dyDescent="0.25">
      <c r="A2" s="401"/>
      <c r="B2" s="1"/>
      <c r="C2" s="1"/>
      <c r="D2" s="1"/>
    </row>
    <row r="3" spans="1:10" s="48" customFormat="1" ht="17.25" customHeight="1" x14ac:dyDescent="0.25">
      <c r="A3" s="128" t="s">
        <v>4023</v>
      </c>
    </row>
    <row r="4" spans="1:10" s="48" customFormat="1" ht="16" x14ac:dyDescent="0.25">
      <c r="A4" s="139" t="s">
        <v>3747</v>
      </c>
      <c r="B4" s="3"/>
      <c r="C4" s="3"/>
      <c r="D4" s="3"/>
      <c r="E4" s="3"/>
      <c r="F4" s="3"/>
      <c r="G4" s="3"/>
      <c r="H4" s="3"/>
      <c r="I4" s="3"/>
      <c r="J4" s="3"/>
    </row>
    <row r="5" spans="1:10" s="48" customFormat="1" ht="16" x14ac:dyDescent="0.25">
      <c r="A5" s="139" t="s">
        <v>4004</v>
      </c>
      <c r="B5" s="3"/>
      <c r="C5" s="3"/>
      <c r="D5" s="3"/>
      <c r="E5" s="3"/>
      <c r="F5" s="3"/>
      <c r="G5" s="3"/>
      <c r="H5" s="3"/>
      <c r="I5" s="3"/>
      <c r="J5" s="3"/>
    </row>
    <row r="6" spans="1:10" ht="18" thickBot="1" x14ac:dyDescent="0.3">
      <c r="A6" s="1155">
        <v>44806</v>
      </c>
      <c r="B6" s="414"/>
      <c r="C6" s="1121">
        <v>800</v>
      </c>
      <c r="D6" s="1121">
        <v>4750</v>
      </c>
    </row>
    <row r="7" spans="1:10" ht="18" thickBot="1" x14ac:dyDescent="0.3">
      <c r="A7" s="1147" t="s">
        <v>0</v>
      </c>
      <c r="B7" s="10" t="s">
        <v>1</v>
      </c>
      <c r="C7" s="27" t="s">
        <v>4</v>
      </c>
      <c r="D7" s="27" t="s">
        <v>32</v>
      </c>
    </row>
    <row r="8" spans="1:10" s="414" customFormat="1" ht="18" thickBot="1" x14ac:dyDescent="0.3">
      <c r="A8" s="28">
        <v>44806</v>
      </c>
      <c r="B8" s="22" t="s">
        <v>3940</v>
      </c>
      <c r="C8" s="22">
        <v>500</v>
      </c>
      <c r="D8" s="22">
        <v>500</v>
      </c>
    </row>
    <row r="9" spans="1:10" s="461" customFormat="1" ht="18" thickBot="1" x14ac:dyDescent="0.3">
      <c r="A9" s="33" t="s">
        <v>4010</v>
      </c>
      <c r="B9" s="54"/>
      <c r="C9" s="34">
        <f>SUM(C8)</f>
        <v>500</v>
      </c>
      <c r="D9" s="34">
        <f>SUM(D8)</f>
        <v>500</v>
      </c>
    </row>
    <row r="10" spans="1:10" s="461" customFormat="1" ht="18" thickBot="1" x14ac:dyDescent="0.3">
      <c r="A10" s="55"/>
      <c r="B10" s="53"/>
      <c r="C10" s="53"/>
      <c r="D10" s="53"/>
    </row>
    <row r="11" spans="1:10" s="1176" customFormat="1" ht="18" thickBot="1" x14ac:dyDescent="0.3">
      <c r="A11" s="33" t="s">
        <v>4263</v>
      </c>
      <c r="B11" s="54"/>
      <c r="C11" s="34">
        <f>SUM(C9:C10)</f>
        <v>500</v>
      </c>
      <c r="D11" s="34">
        <f>SUM(D9:D10)</f>
        <v>500</v>
      </c>
    </row>
    <row r="12" spans="1:10" s="461" customFormat="1" ht="18" thickBot="1" x14ac:dyDescent="0.3">
      <c r="A12" s="55"/>
      <c r="B12" s="53"/>
      <c r="C12" s="53"/>
      <c r="D12" s="354"/>
    </row>
    <row r="13" spans="1:10" s="1176" customFormat="1" ht="18" thickBot="1" x14ac:dyDescent="0.3">
      <c r="A13" s="33" t="s">
        <v>4362</v>
      </c>
      <c r="B13" s="54"/>
      <c r="C13" s="34">
        <f>SUM(C11:C12)</f>
        <v>500</v>
      </c>
      <c r="D13" s="34">
        <f>SUM(D11:D12)</f>
        <v>500</v>
      </c>
    </row>
    <row r="14" spans="1:10" s="461" customFormat="1" ht="18" thickBot="1" x14ac:dyDescent="0.3">
      <c r="A14" s="55"/>
      <c r="B14" s="53"/>
      <c r="C14" s="53"/>
      <c r="D14" s="354"/>
    </row>
    <row r="15" spans="1:10" s="1176" customFormat="1" ht="18" thickBot="1" x14ac:dyDescent="0.3">
      <c r="A15" s="33" t="s">
        <v>4485</v>
      </c>
      <c r="B15" s="54"/>
      <c r="C15" s="34">
        <f>SUM(C13:C14)</f>
        <v>500</v>
      </c>
      <c r="D15" s="34">
        <f>SUM(D13:D14)</f>
        <v>500</v>
      </c>
    </row>
    <row r="16" spans="1:10" s="461" customFormat="1" x14ac:dyDescent="0.25">
      <c r="A16" s="12">
        <v>44810</v>
      </c>
      <c r="B16" s="13" t="s">
        <v>63</v>
      </c>
      <c r="C16" s="226"/>
      <c r="D16" s="226">
        <v>-73</v>
      </c>
    </row>
    <row r="17" spans="1:5" s="461" customFormat="1" x14ac:dyDescent="0.25">
      <c r="A17" s="12">
        <v>44871</v>
      </c>
      <c r="B17" s="13" t="s">
        <v>63</v>
      </c>
      <c r="C17" s="226"/>
      <c r="D17" s="226">
        <v>-129</v>
      </c>
    </row>
    <row r="18" spans="1:5" s="461" customFormat="1" x14ac:dyDescent="0.25">
      <c r="A18" s="12" t="s">
        <v>4565</v>
      </c>
      <c r="B18" s="13" t="s">
        <v>63</v>
      </c>
      <c r="C18" s="226"/>
      <c r="D18" s="226">
        <v>-146</v>
      </c>
    </row>
    <row r="19" spans="1:5" s="461" customFormat="1" x14ac:dyDescent="0.25">
      <c r="A19" s="12" t="s">
        <v>4584</v>
      </c>
      <c r="B19" s="53" t="s">
        <v>63</v>
      </c>
      <c r="C19" s="226">
        <v>-170</v>
      </c>
      <c r="D19" s="226"/>
    </row>
    <row r="20" spans="1:5" s="461" customFormat="1" x14ac:dyDescent="0.25">
      <c r="A20" s="12" t="s">
        <v>4611</v>
      </c>
      <c r="B20" s="13" t="s">
        <v>63</v>
      </c>
      <c r="C20" s="226"/>
      <c r="D20" s="226">
        <v>-63</v>
      </c>
    </row>
    <row r="21" spans="1:5" s="461" customFormat="1" x14ac:dyDescent="0.25">
      <c r="A21" s="12" t="s">
        <v>4617</v>
      </c>
      <c r="B21" s="13" t="s">
        <v>63</v>
      </c>
      <c r="C21" s="226"/>
      <c r="D21" s="226">
        <v>-60</v>
      </c>
    </row>
    <row r="22" spans="1:5" s="461" customFormat="1" x14ac:dyDescent="0.25">
      <c r="A22" s="12" t="s">
        <v>4636</v>
      </c>
      <c r="B22" s="13" t="s">
        <v>63</v>
      </c>
      <c r="C22" s="226"/>
      <c r="D22" s="226">
        <v>-29</v>
      </c>
    </row>
    <row r="23" spans="1:5" s="461" customFormat="1" x14ac:dyDescent="0.25">
      <c r="A23" s="12" t="s">
        <v>4643</v>
      </c>
      <c r="B23" s="13" t="s">
        <v>63</v>
      </c>
      <c r="C23" s="226">
        <v>-61</v>
      </c>
      <c r="D23" s="842"/>
    </row>
    <row r="24" spans="1:5" s="461" customFormat="1" x14ac:dyDescent="0.25">
      <c r="A24" s="12" t="s">
        <v>4662</v>
      </c>
      <c r="B24" s="13" t="s">
        <v>63</v>
      </c>
      <c r="C24" s="226">
        <v>-128</v>
      </c>
      <c r="D24" s="842"/>
    </row>
    <row r="25" spans="1:5" s="461" customFormat="1" x14ac:dyDescent="0.25">
      <c r="A25" s="977" t="s">
        <v>4662</v>
      </c>
      <c r="B25" s="397" t="s">
        <v>4376</v>
      </c>
      <c r="C25" s="842">
        <v>-7</v>
      </c>
      <c r="D25" s="842"/>
    </row>
    <row r="26" spans="1:5" s="461" customFormat="1" ht="18" thickBot="1" x14ac:dyDescent="0.3">
      <c r="A26" s="76" t="s">
        <v>4681</v>
      </c>
      <c r="B26" s="14" t="s">
        <v>63</v>
      </c>
      <c r="C26" s="1062">
        <v>-74</v>
      </c>
      <c r="D26" s="1102"/>
    </row>
    <row r="27" spans="1:5" s="461" customFormat="1" ht="18" thickBot="1" x14ac:dyDescent="0.3">
      <c r="A27" s="40" t="s">
        <v>4719</v>
      </c>
      <c r="B27" s="258"/>
      <c r="C27" s="42">
        <f>SUM(C15:C26)</f>
        <v>60</v>
      </c>
      <c r="D27" s="42">
        <f>SUM(D15:D26)</f>
        <v>0</v>
      </c>
      <c r="E27" s="461" t="s">
        <v>4720</v>
      </c>
    </row>
    <row r="28" spans="1:5" ht="18" thickBot="1" x14ac:dyDescent="0.3">
      <c r="A28" s="75" t="s">
        <v>4826</v>
      </c>
      <c r="B28" s="75" t="s">
        <v>63</v>
      </c>
      <c r="C28" s="226">
        <v>-60</v>
      </c>
      <c r="D28" s="53"/>
    </row>
    <row r="29" spans="1:5" s="461" customFormat="1" ht="18" thickBot="1" x14ac:dyDescent="0.3">
      <c r="A29" s="40" t="s">
        <v>4859</v>
      </c>
      <c r="B29" s="258"/>
      <c r="C29" s="42">
        <f>SUM(C27:C28)</f>
        <v>0</v>
      </c>
      <c r="D29" s="42">
        <f>SUM(D27:D28)</f>
        <v>0</v>
      </c>
      <c r="E29" s="461" t="s">
        <v>4720</v>
      </c>
    </row>
    <row r="30" spans="1:5" x14ac:dyDescent="0.25">
      <c r="A30" s="75"/>
      <c r="B30" s="75"/>
      <c r="C30" s="53"/>
      <c r="D30" s="53"/>
    </row>
    <row r="31" spans="1:5" x14ac:dyDescent="0.25">
      <c r="A31" s="75"/>
      <c r="B31" s="75"/>
      <c r="C31" s="53"/>
      <c r="D31" s="53"/>
    </row>
    <row r="32" spans="1:5" s="461" customFormat="1" x14ac:dyDescent="0.25">
      <c r="A32" s="250"/>
      <c r="B32" s="43"/>
      <c r="C32" s="43"/>
      <c r="D32" s="43"/>
    </row>
    <row r="33" spans="1:14" s="461" customFormat="1" x14ac:dyDescent="0.25">
      <c r="A33" s="698" t="s">
        <v>928</v>
      </c>
      <c r="B33" s="378"/>
      <c r="C33" s="378">
        <v>500</v>
      </c>
      <c r="D33" s="378">
        <v>500</v>
      </c>
    </row>
    <row r="34" spans="1:14" x14ac:dyDescent="0.25">
      <c r="A34" s="452" t="s">
        <v>4388</v>
      </c>
      <c r="B34" s="452"/>
      <c r="C34" s="452"/>
      <c r="D34" s="452"/>
      <c r="E34" s="452"/>
      <c r="F34" s="452"/>
      <c r="G34" s="937"/>
      <c r="H34" s="937"/>
    </row>
    <row r="35" spans="1:14" x14ac:dyDescent="0.25">
      <c r="A35" s="1256" t="s">
        <v>4340</v>
      </c>
      <c r="B35" s="1256"/>
      <c r="C35" s="1256"/>
      <c r="D35" s="1256"/>
      <c r="E35" s="1256"/>
      <c r="F35" s="1256"/>
    </row>
    <row r="37" spans="1:14" x14ac:dyDescent="0.25">
      <c r="A37" s="1242" t="s">
        <v>4283</v>
      </c>
      <c r="B37" s="1242"/>
      <c r="C37" s="1243"/>
      <c r="E37" s="1242" t="s">
        <v>4286</v>
      </c>
      <c r="F37" s="1242"/>
      <c r="G37" s="1242"/>
    </row>
    <row r="38" spans="1:14" x14ac:dyDescent="0.25">
      <c r="A38" s="1242" t="s">
        <v>4284</v>
      </c>
      <c r="B38" s="1242"/>
      <c r="C38" s="1243"/>
      <c r="E38" s="1242" t="s">
        <v>4287</v>
      </c>
      <c r="F38" s="1242"/>
      <c r="G38" s="1242"/>
    </row>
    <row r="39" spans="1:14" x14ac:dyDescent="0.25">
      <c r="A39" s="1242" t="s">
        <v>4285</v>
      </c>
      <c r="B39" s="1242"/>
      <c r="C39" s="1243"/>
    </row>
    <row r="43" spans="1:14" x14ac:dyDescent="0.25">
      <c r="A43" s="452" t="s">
        <v>4031</v>
      </c>
      <c r="B43" s="452"/>
      <c r="C43" s="452"/>
      <c r="D43" s="452"/>
      <c r="E43" s="937"/>
      <c r="G43" s="1191" t="s">
        <v>4078</v>
      </c>
      <c r="H43" s="1191"/>
      <c r="I43" s="1191"/>
      <c r="J43" s="1191"/>
      <c r="K43" s="1190"/>
      <c r="L43" s="1190"/>
      <c r="M43" s="1190"/>
      <c r="N43" s="1190"/>
    </row>
    <row r="44" spans="1:14" x14ac:dyDescent="0.25">
      <c r="A44" s="452" t="s">
        <v>4032</v>
      </c>
      <c r="B44" s="452"/>
      <c r="C44" s="452"/>
      <c r="D44" s="452"/>
      <c r="E44" s="937"/>
      <c r="G44" s="1191" t="s">
        <v>4079</v>
      </c>
      <c r="H44" s="1191"/>
      <c r="I44" s="1191"/>
      <c r="J44" s="1191"/>
      <c r="K44" s="1190"/>
      <c r="L44" s="1190"/>
      <c r="M44" s="1190"/>
      <c r="N44" s="1190"/>
    </row>
    <row r="45" spans="1:14" x14ac:dyDescent="0.25">
      <c r="A45" s="452" t="s">
        <v>4033</v>
      </c>
      <c r="B45" s="452"/>
      <c r="C45" s="452"/>
      <c r="D45" s="452"/>
      <c r="E45" s="937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>
    <tabColor rgb="FF92D050"/>
  </sheetPr>
  <dimension ref="A1:Q66"/>
  <sheetViews>
    <sheetView topLeftCell="A40" workbookViewId="0">
      <selection activeCell="D50" sqref="D50:E50"/>
    </sheetView>
  </sheetViews>
  <sheetFormatPr baseColWidth="10" defaultColWidth="9.1640625" defaultRowHeight="17" x14ac:dyDescent="0.25"/>
  <cols>
    <col min="1" max="1" width="13.5" style="47" customWidth="1"/>
    <col min="2" max="2" width="33.5" style="47" customWidth="1"/>
    <col min="3" max="5" width="9.6640625" style="47" customWidth="1"/>
    <col min="6" max="16384" width="9.1640625" style="47"/>
  </cols>
  <sheetData>
    <row r="1" spans="1:17" s="48" customFormat="1" ht="16" x14ac:dyDescent="0.25">
      <c r="A1" s="128" t="s">
        <v>23</v>
      </c>
    </row>
    <row r="2" spans="1:17" s="48" customFormat="1" ht="16" x14ac:dyDescent="0.25">
      <c r="A2" s="401"/>
      <c r="B2" s="1"/>
      <c r="C2" s="1"/>
      <c r="D2" s="1"/>
      <c r="E2" s="1"/>
    </row>
    <row r="3" spans="1:17" s="48" customFormat="1" ht="17.25" customHeight="1" x14ac:dyDescent="0.25">
      <c r="A3" s="128" t="s">
        <v>4023</v>
      </c>
    </row>
    <row r="4" spans="1:17" s="48" customFormat="1" ht="16" x14ac:dyDescent="0.25">
      <c r="A4" s="139" t="s">
        <v>3747</v>
      </c>
      <c r="B4" s="3"/>
      <c r="C4" s="3"/>
      <c r="D4" s="3"/>
      <c r="E4" s="3"/>
      <c r="F4" s="103"/>
      <c r="G4" s="10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48" customFormat="1" ht="16" x14ac:dyDescent="0.25">
      <c r="A5" s="139" t="s">
        <v>3843</v>
      </c>
      <c r="B5" s="3"/>
      <c r="C5" s="3"/>
      <c r="D5" s="3"/>
      <c r="E5" s="3"/>
      <c r="F5" s="103"/>
      <c r="G5" s="10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ht="18" thickBot="1" x14ac:dyDescent="0.3">
      <c r="A6" s="1146" t="s">
        <v>3844</v>
      </c>
      <c r="B6" s="414"/>
      <c r="C6" s="1121">
        <v>4500</v>
      </c>
      <c r="D6" s="1121">
        <v>4500</v>
      </c>
      <c r="E6" s="1121">
        <v>800</v>
      </c>
      <c r="F6" s="1119"/>
      <c r="G6" s="1119"/>
    </row>
    <row r="7" spans="1:17" ht="18" thickBot="1" x14ac:dyDescent="0.3">
      <c r="A7" s="1147" t="s">
        <v>0</v>
      </c>
      <c r="B7" s="10" t="s">
        <v>1</v>
      </c>
      <c r="C7" s="10" t="s">
        <v>3</v>
      </c>
      <c r="D7" s="10" t="s">
        <v>18</v>
      </c>
      <c r="E7" s="27" t="s">
        <v>4</v>
      </c>
    </row>
    <row r="8" spans="1:17" s="836" customFormat="1" ht="18" thickBot="1" x14ac:dyDescent="0.3">
      <c r="A8" s="76" t="s">
        <v>3844</v>
      </c>
      <c r="B8" s="14" t="s">
        <v>3856</v>
      </c>
      <c r="C8" s="14">
        <v>400</v>
      </c>
      <c r="D8" s="14">
        <v>800</v>
      </c>
      <c r="E8" s="14">
        <v>200</v>
      </c>
    </row>
    <row r="9" spans="1:17" s="414" customFormat="1" ht="18" thickBot="1" x14ac:dyDescent="0.3">
      <c r="A9" s="33" t="s">
        <v>3861</v>
      </c>
      <c r="B9" s="54"/>
      <c r="C9" s="34">
        <f>SUM(C8)</f>
        <v>400</v>
      </c>
      <c r="D9" s="34">
        <f t="shared" ref="D9:E9" si="0">SUM(D8)</f>
        <v>800</v>
      </c>
      <c r="E9" s="34">
        <f t="shared" si="0"/>
        <v>200</v>
      </c>
    </row>
    <row r="10" spans="1:17" s="414" customFormat="1" ht="18" thickBot="1" x14ac:dyDescent="0.3">
      <c r="A10" s="28"/>
      <c r="B10" s="22"/>
      <c r="C10" s="22"/>
      <c r="D10" s="22"/>
      <c r="E10" s="22"/>
    </row>
    <row r="11" spans="1:17" s="520" customFormat="1" ht="18" thickBot="1" x14ac:dyDescent="0.3">
      <c r="A11" s="33" t="s">
        <v>4170</v>
      </c>
      <c r="B11" s="54"/>
      <c r="C11" s="34">
        <f>SUM(C9:C10)</f>
        <v>400</v>
      </c>
      <c r="D11" s="34">
        <f t="shared" ref="D11:E11" si="1">SUM(D9:D10)</f>
        <v>800</v>
      </c>
      <c r="E11" s="34">
        <f t="shared" si="1"/>
        <v>200</v>
      </c>
    </row>
    <row r="12" spans="1:17" s="414" customFormat="1" ht="18" thickBot="1" x14ac:dyDescent="0.3">
      <c r="A12" s="12"/>
      <c r="B12" s="13"/>
      <c r="C12" s="13"/>
      <c r="D12" s="13"/>
      <c r="E12" s="13"/>
    </row>
    <row r="13" spans="1:17" s="520" customFormat="1" ht="18" thickBot="1" x14ac:dyDescent="0.3">
      <c r="A13" s="33" t="s">
        <v>4336</v>
      </c>
      <c r="B13" s="54"/>
      <c r="C13" s="34">
        <f>SUM(C11:C12)</f>
        <v>400</v>
      </c>
      <c r="D13" s="34">
        <f>SUM(D11:D12)</f>
        <v>800</v>
      </c>
      <c r="E13" s="34">
        <f>SUM(E11:E12)</f>
        <v>200</v>
      </c>
    </row>
    <row r="14" spans="1:17" s="414" customFormat="1" x14ac:dyDescent="0.25">
      <c r="A14" s="55" t="s">
        <v>4398</v>
      </c>
      <c r="B14" s="53" t="s">
        <v>63</v>
      </c>
      <c r="C14" s="13"/>
      <c r="D14" s="13">
        <v>-5</v>
      </c>
      <c r="E14" s="13"/>
    </row>
    <row r="15" spans="1:17" s="414" customFormat="1" x14ac:dyDescent="0.25">
      <c r="A15" s="55" t="s">
        <v>4398</v>
      </c>
      <c r="B15" s="53" t="s">
        <v>63</v>
      </c>
      <c r="C15" s="13"/>
      <c r="D15" s="13">
        <v>-4</v>
      </c>
      <c r="E15" s="13"/>
    </row>
    <row r="16" spans="1:17" s="414" customFormat="1" x14ac:dyDescent="0.25">
      <c r="A16" s="12" t="s">
        <v>4409</v>
      </c>
      <c r="B16" s="13" t="s">
        <v>63</v>
      </c>
      <c r="C16" s="13"/>
      <c r="D16" s="13">
        <v>-10</v>
      </c>
      <c r="E16" s="13"/>
    </row>
    <row r="17" spans="1:5" s="414" customFormat="1" x14ac:dyDescent="0.25">
      <c r="A17" s="12" t="s">
        <v>4414</v>
      </c>
      <c r="B17" s="13" t="s">
        <v>63</v>
      </c>
      <c r="C17" s="13"/>
      <c r="D17" s="13">
        <v>-1</v>
      </c>
      <c r="E17" s="13"/>
    </row>
    <row r="18" spans="1:5" s="414" customFormat="1" x14ac:dyDescent="0.25">
      <c r="A18" s="12" t="s">
        <v>4426</v>
      </c>
      <c r="B18" s="13" t="s">
        <v>63</v>
      </c>
      <c r="C18" s="13"/>
      <c r="D18" s="13">
        <v>-9</v>
      </c>
      <c r="E18" s="13"/>
    </row>
    <row r="19" spans="1:5" s="414" customFormat="1" x14ac:dyDescent="0.25">
      <c r="A19" s="12" t="s">
        <v>4434</v>
      </c>
      <c r="B19" s="13" t="s">
        <v>63</v>
      </c>
      <c r="C19" s="13"/>
      <c r="D19" s="13">
        <v>-83</v>
      </c>
      <c r="E19" s="13">
        <v>-84</v>
      </c>
    </row>
    <row r="20" spans="1:5" s="414" customFormat="1" x14ac:dyDescent="0.25">
      <c r="A20" s="250" t="s">
        <v>4434</v>
      </c>
      <c r="B20" s="354" t="s">
        <v>4376</v>
      </c>
      <c r="C20" s="13"/>
      <c r="D20" s="13"/>
      <c r="E20" s="43">
        <v>-20</v>
      </c>
    </row>
    <row r="21" spans="1:5" s="414" customFormat="1" x14ac:dyDescent="0.25">
      <c r="A21" s="12" t="s">
        <v>4443</v>
      </c>
      <c r="B21" s="13" t="s">
        <v>63</v>
      </c>
      <c r="C21" s="13">
        <v>-52</v>
      </c>
      <c r="D21" s="13"/>
      <c r="E21" s="13">
        <v>-96</v>
      </c>
    </row>
    <row r="22" spans="1:5" s="414" customFormat="1" ht="18" thickBot="1" x14ac:dyDescent="0.3">
      <c r="A22" s="12" t="s">
        <v>4450</v>
      </c>
      <c r="B22" s="13" t="s">
        <v>63</v>
      </c>
      <c r="C22" s="13">
        <v>-97</v>
      </c>
      <c r="D22" s="13">
        <v>-23</v>
      </c>
      <c r="E22" s="13"/>
    </row>
    <row r="23" spans="1:5" s="520" customFormat="1" ht="18" thickBot="1" x14ac:dyDescent="0.3">
      <c r="A23" s="33" t="s">
        <v>4458</v>
      </c>
      <c r="B23" s="54"/>
      <c r="C23" s="34">
        <f>SUM(C13:C22)</f>
        <v>251</v>
      </c>
      <c r="D23" s="34">
        <f t="shared" ref="D23:E23" si="2">SUM(D13:D22)</f>
        <v>665</v>
      </c>
      <c r="E23" s="34">
        <f t="shared" si="2"/>
        <v>0</v>
      </c>
    </row>
    <row r="24" spans="1:5" s="414" customFormat="1" x14ac:dyDescent="0.25">
      <c r="A24" s="12" t="s">
        <v>4453</v>
      </c>
      <c r="B24" s="13" t="s">
        <v>63</v>
      </c>
      <c r="C24" s="13"/>
      <c r="D24" s="13">
        <v>-23</v>
      </c>
      <c r="E24" s="13"/>
    </row>
    <row r="25" spans="1:5" s="414" customFormat="1" x14ac:dyDescent="0.25">
      <c r="A25" s="12" t="s">
        <v>4464</v>
      </c>
      <c r="B25" s="13" t="s">
        <v>63</v>
      </c>
      <c r="C25" s="13">
        <v>-85</v>
      </c>
      <c r="D25" s="13">
        <v>-43</v>
      </c>
      <c r="E25" s="13"/>
    </row>
    <row r="26" spans="1:5" s="414" customFormat="1" x14ac:dyDescent="0.25">
      <c r="A26" s="12" t="s">
        <v>4470</v>
      </c>
      <c r="B26" s="13" t="s">
        <v>63</v>
      </c>
      <c r="C26" s="13">
        <v>-100</v>
      </c>
      <c r="D26" s="13">
        <v>-21</v>
      </c>
      <c r="E26" s="13"/>
    </row>
    <row r="27" spans="1:5" s="414" customFormat="1" ht="18" thickBot="1" x14ac:dyDescent="0.3">
      <c r="A27" s="1263" t="s">
        <v>4473</v>
      </c>
      <c r="B27" s="500" t="s">
        <v>63</v>
      </c>
      <c r="C27" s="22"/>
      <c r="D27" s="22">
        <v>-59</v>
      </c>
      <c r="E27" s="22"/>
    </row>
    <row r="28" spans="1:5" s="520" customFormat="1" ht="18" thickBot="1" x14ac:dyDescent="0.3">
      <c r="A28" s="33" t="s">
        <v>4480</v>
      </c>
      <c r="B28" s="54"/>
      <c r="C28" s="34">
        <f>SUM(C23:C26)</f>
        <v>66</v>
      </c>
      <c r="D28" s="34">
        <f>SUM(D23:D27)</f>
        <v>519</v>
      </c>
      <c r="E28" s="34">
        <f>SUM(E23:E25)</f>
        <v>0</v>
      </c>
    </row>
    <row r="29" spans="1:5" x14ac:dyDescent="0.25">
      <c r="A29" s="12">
        <v>44598</v>
      </c>
      <c r="B29" s="13" t="s">
        <v>63</v>
      </c>
      <c r="C29" s="39">
        <v>-66</v>
      </c>
      <c r="D29" s="39">
        <v>-34</v>
      </c>
      <c r="E29" s="13"/>
    </row>
    <row r="30" spans="1:5" x14ac:dyDescent="0.25">
      <c r="A30" s="12">
        <v>44598</v>
      </c>
      <c r="B30" s="13" t="s">
        <v>63</v>
      </c>
      <c r="C30" s="39"/>
      <c r="D30" s="39">
        <v>-30</v>
      </c>
      <c r="E30" s="13"/>
    </row>
    <row r="31" spans="1:5" x14ac:dyDescent="0.25">
      <c r="A31" s="12">
        <v>44626</v>
      </c>
      <c r="B31" s="13" t="s">
        <v>63</v>
      </c>
      <c r="C31" s="39"/>
      <c r="D31" s="39">
        <v>-53</v>
      </c>
      <c r="E31" s="13"/>
    </row>
    <row r="32" spans="1:5" x14ac:dyDescent="0.25">
      <c r="A32" s="12">
        <v>44718</v>
      </c>
      <c r="B32" s="13" t="s">
        <v>63</v>
      </c>
      <c r="C32" s="39"/>
      <c r="D32" s="39">
        <v>-51</v>
      </c>
      <c r="E32" s="13"/>
    </row>
    <row r="33" spans="1:8" x14ac:dyDescent="0.25">
      <c r="A33" s="12">
        <v>44748</v>
      </c>
      <c r="B33" s="13" t="s">
        <v>63</v>
      </c>
      <c r="C33" s="39"/>
      <c r="D33" s="39">
        <v>-19</v>
      </c>
      <c r="E33" s="13"/>
    </row>
    <row r="34" spans="1:8" x14ac:dyDescent="0.25">
      <c r="A34" s="12">
        <v>44779</v>
      </c>
      <c r="B34" s="13" t="s">
        <v>63</v>
      </c>
      <c r="C34" s="39"/>
      <c r="D34" s="39">
        <v>-7</v>
      </c>
      <c r="E34" s="13"/>
    </row>
    <row r="35" spans="1:8" x14ac:dyDescent="0.25">
      <c r="A35" s="12">
        <v>44810</v>
      </c>
      <c r="B35" s="13" t="s">
        <v>63</v>
      </c>
      <c r="C35" s="39"/>
      <c r="D35" s="39">
        <v>-12</v>
      </c>
      <c r="E35" s="13"/>
    </row>
    <row r="36" spans="1:8" x14ac:dyDescent="0.25">
      <c r="A36" s="12">
        <v>44871</v>
      </c>
      <c r="B36" s="13" t="s">
        <v>63</v>
      </c>
      <c r="C36" s="39"/>
      <c r="D36" s="39">
        <v>-14</v>
      </c>
      <c r="E36" s="13"/>
    </row>
    <row r="37" spans="1:8" x14ac:dyDescent="0.25">
      <c r="A37" s="12" t="s">
        <v>4565</v>
      </c>
      <c r="B37" s="13" t="s">
        <v>63</v>
      </c>
      <c r="C37" s="39"/>
      <c r="D37" s="39">
        <v>-46</v>
      </c>
      <c r="E37" s="13"/>
    </row>
    <row r="38" spans="1:8" x14ac:dyDescent="0.25">
      <c r="A38" s="12" t="s">
        <v>4584</v>
      </c>
      <c r="B38" s="13" t="s">
        <v>63</v>
      </c>
      <c r="C38" s="39"/>
      <c r="D38" s="39">
        <v>-23</v>
      </c>
      <c r="E38" s="13"/>
    </row>
    <row r="39" spans="1:8" x14ac:dyDescent="0.25">
      <c r="A39" s="12" t="s">
        <v>4611</v>
      </c>
      <c r="B39" s="13" t="s">
        <v>63</v>
      </c>
      <c r="C39" s="39"/>
      <c r="D39" s="39">
        <v>-38</v>
      </c>
      <c r="E39" s="13"/>
    </row>
    <row r="40" spans="1:8" x14ac:dyDescent="0.25">
      <c r="A40" s="12" t="s">
        <v>4617</v>
      </c>
      <c r="B40" s="13" t="s">
        <v>63</v>
      </c>
      <c r="C40" s="39"/>
      <c r="D40" s="39">
        <v>-37</v>
      </c>
      <c r="E40" s="13"/>
    </row>
    <row r="41" spans="1:8" x14ac:dyDescent="0.25">
      <c r="A41" s="12" t="s">
        <v>4636</v>
      </c>
      <c r="B41" s="13" t="s">
        <v>63</v>
      </c>
      <c r="C41" s="39"/>
      <c r="D41" s="39">
        <v>-24</v>
      </c>
      <c r="E41" s="13"/>
    </row>
    <row r="42" spans="1:8" x14ac:dyDescent="0.25">
      <c r="A42" s="12" t="s">
        <v>4643</v>
      </c>
      <c r="B42" s="13" t="s">
        <v>63</v>
      </c>
      <c r="C42" s="39"/>
      <c r="D42" s="39">
        <v>-29</v>
      </c>
      <c r="E42" s="13"/>
    </row>
    <row r="43" spans="1:8" ht="18" thickBot="1" x14ac:dyDescent="0.3">
      <c r="A43" s="76" t="s">
        <v>4662</v>
      </c>
      <c r="B43" s="14" t="s">
        <v>63</v>
      </c>
      <c r="C43" s="247"/>
      <c r="D43" s="247">
        <v>-43</v>
      </c>
      <c r="E43" s="14"/>
    </row>
    <row r="44" spans="1:8" ht="18" thickBot="1" x14ac:dyDescent="0.3">
      <c r="A44" s="40" t="s">
        <v>4719</v>
      </c>
      <c r="B44" s="258"/>
      <c r="C44" s="181">
        <f>SUM(C28:C43)</f>
        <v>0</v>
      </c>
      <c r="D44" s="181">
        <f t="shared" ref="D44:E44" si="3">SUM(D28:D43)</f>
        <v>59</v>
      </c>
      <c r="E44" s="41">
        <f t="shared" si="3"/>
        <v>0</v>
      </c>
      <c r="F44" s="461" t="s">
        <v>4720</v>
      </c>
      <c r="G44" s="461"/>
      <c r="H44" s="461"/>
    </row>
    <row r="45" spans="1:8" x14ac:dyDescent="0.25">
      <c r="A45" s="55" t="s">
        <v>4784</v>
      </c>
      <c r="B45" s="53" t="s">
        <v>63</v>
      </c>
      <c r="C45" s="53"/>
      <c r="D45" s="226">
        <v>-32</v>
      </c>
      <c r="E45" s="53"/>
    </row>
    <row r="46" spans="1:8" x14ac:dyDescent="0.25">
      <c r="A46" s="75" t="s">
        <v>4826</v>
      </c>
      <c r="B46" s="75" t="s">
        <v>63</v>
      </c>
      <c r="C46" s="53"/>
      <c r="D46" s="226">
        <v>-2</v>
      </c>
      <c r="E46" s="53"/>
    </row>
    <row r="47" spans="1:8" ht="18" thickBot="1" x14ac:dyDescent="0.3">
      <c r="A47" s="75" t="s">
        <v>4826</v>
      </c>
      <c r="B47" s="75" t="s">
        <v>63</v>
      </c>
      <c r="C47" s="53"/>
      <c r="D47" s="226">
        <v>-3</v>
      </c>
      <c r="E47" s="53"/>
    </row>
    <row r="48" spans="1:8" ht="18" thickBot="1" x14ac:dyDescent="0.3">
      <c r="A48" s="40" t="s">
        <v>4859</v>
      </c>
      <c r="B48" s="258"/>
      <c r="C48" s="181">
        <f>SUM(C44:C47)</f>
        <v>0</v>
      </c>
      <c r="D48" s="181">
        <f>SUM(D44:D47)</f>
        <v>22</v>
      </c>
      <c r="E48" s="41">
        <f t="shared" ref="E48:E50" si="4">SUM(E32:E47)</f>
        <v>0</v>
      </c>
      <c r="F48" s="461" t="s">
        <v>4720</v>
      </c>
      <c r="G48" s="461"/>
      <c r="H48" s="461"/>
    </row>
    <row r="49" spans="1:14" ht="18" thickBot="1" x14ac:dyDescent="0.3">
      <c r="A49" s="12">
        <v>44569</v>
      </c>
      <c r="B49" s="75" t="s">
        <v>63</v>
      </c>
      <c r="C49" s="53"/>
      <c r="D49" s="226">
        <v>-3</v>
      </c>
      <c r="E49" s="53"/>
    </row>
    <row r="50" spans="1:14" s="1119" customFormat="1" ht="18" thickBot="1" x14ac:dyDescent="0.3">
      <c r="A50" s="40" t="s">
        <v>5059</v>
      </c>
      <c r="B50" s="258"/>
      <c r="C50" s="41">
        <f>SUM(C48:C49)</f>
        <v>0</v>
      </c>
      <c r="D50" s="181">
        <f>SUM(D48:D49)</f>
        <v>19</v>
      </c>
      <c r="E50" s="41">
        <f t="shared" si="4"/>
        <v>0</v>
      </c>
      <c r="F50" s="1176" t="s">
        <v>4720</v>
      </c>
      <c r="G50" s="1176"/>
      <c r="H50" s="1176"/>
    </row>
    <row r="51" spans="1:14" x14ac:dyDescent="0.25">
      <c r="A51" s="12"/>
      <c r="B51" s="75"/>
      <c r="C51" s="53"/>
      <c r="D51" s="53"/>
      <c r="E51" s="53"/>
    </row>
    <row r="52" spans="1:14" x14ac:dyDescent="0.25">
      <c r="A52" s="12"/>
      <c r="B52" s="13"/>
      <c r="C52" s="13"/>
      <c r="D52" s="13"/>
      <c r="E52" s="13"/>
    </row>
    <row r="53" spans="1:14" x14ac:dyDescent="0.25">
      <c r="A53" s="12"/>
      <c r="B53" s="13"/>
      <c r="C53" s="13"/>
      <c r="D53" s="13"/>
      <c r="E53" s="13"/>
    </row>
    <row r="54" spans="1:14" s="461" customFormat="1" x14ac:dyDescent="0.25">
      <c r="A54" s="698" t="s">
        <v>928</v>
      </c>
      <c r="B54" s="378"/>
      <c r="C54" s="378"/>
      <c r="D54" s="378"/>
      <c r="E54" s="378"/>
    </row>
    <row r="55" spans="1:14" x14ac:dyDescent="0.25">
      <c r="A55" s="452" t="s">
        <v>4388</v>
      </c>
      <c r="B55" s="452"/>
      <c r="C55" s="452"/>
      <c r="D55" s="452"/>
      <c r="E55" s="452"/>
      <c r="F55" s="452"/>
      <c r="G55" s="937"/>
      <c r="H55" s="937"/>
    </row>
    <row r="56" spans="1:14" x14ac:dyDescent="0.25">
      <c r="A56" s="1256" t="s">
        <v>4340</v>
      </c>
      <c r="B56" s="1256"/>
      <c r="C56" s="1256"/>
      <c r="D56" s="1256"/>
      <c r="E56" s="1256"/>
      <c r="F56" s="1256"/>
    </row>
    <row r="58" spans="1:14" x14ac:dyDescent="0.25">
      <c r="A58" s="1242" t="s">
        <v>4283</v>
      </c>
      <c r="B58" s="1242"/>
      <c r="C58" s="1243"/>
      <c r="E58" s="1242" t="s">
        <v>4286</v>
      </c>
      <c r="F58" s="1242"/>
      <c r="G58" s="1242"/>
    </row>
    <row r="59" spans="1:14" x14ac:dyDescent="0.25">
      <c r="A59" s="1242" t="s">
        <v>4284</v>
      </c>
      <c r="B59" s="1242"/>
      <c r="C59" s="1243"/>
      <c r="E59" s="1242" t="s">
        <v>4287</v>
      </c>
      <c r="F59" s="1242"/>
      <c r="G59" s="1242"/>
    </row>
    <row r="60" spans="1:14" x14ac:dyDescent="0.25">
      <c r="A60" s="1242" t="s">
        <v>4285</v>
      </c>
      <c r="B60" s="1242"/>
      <c r="C60" s="1243"/>
    </row>
    <row r="64" spans="1:14" x14ac:dyDescent="0.25">
      <c r="A64" s="452" t="s">
        <v>4031</v>
      </c>
      <c r="B64" s="452"/>
      <c r="C64" s="452"/>
      <c r="D64" s="452"/>
      <c r="E64" s="937"/>
      <c r="G64" s="1191" t="s">
        <v>4078</v>
      </c>
      <c r="H64" s="1191"/>
      <c r="I64" s="1191"/>
      <c r="J64" s="1191"/>
      <c r="K64" s="1190"/>
      <c r="L64" s="1190"/>
      <c r="M64" s="1190"/>
      <c r="N64" s="1190"/>
    </row>
    <row r="65" spans="1:14" x14ac:dyDescent="0.25">
      <c r="A65" s="452" t="s">
        <v>4032</v>
      </c>
      <c r="B65" s="452"/>
      <c r="C65" s="452"/>
      <c r="D65" s="452"/>
      <c r="E65" s="937"/>
      <c r="G65" s="1191" t="s">
        <v>4079</v>
      </c>
      <c r="H65" s="1191"/>
      <c r="I65" s="1191"/>
      <c r="J65" s="1191"/>
      <c r="K65" s="1190"/>
      <c r="L65" s="1190"/>
      <c r="M65" s="1190"/>
      <c r="N65" s="1190"/>
    </row>
    <row r="66" spans="1:14" x14ac:dyDescent="0.25">
      <c r="A66" s="452" t="s">
        <v>4033</v>
      </c>
      <c r="B66" s="452"/>
      <c r="C66" s="452"/>
      <c r="D66" s="452"/>
      <c r="E66" s="937"/>
    </row>
  </sheetData>
  <pageMargins left="0.7" right="0.7" top="0.75" bottom="0.75" header="0.3" footer="0.3"/>
  <pageSetup orientation="portrait" r:id="rId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>
    <tabColor rgb="FF92D050"/>
  </sheetPr>
  <dimension ref="A1:N46"/>
  <sheetViews>
    <sheetView topLeftCell="A22" workbookViewId="0">
      <selection activeCell="C29" sqref="C29:C31"/>
    </sheetView>
  </sheetViews>
  <sheetFormatPr baseColWidth="10" defaultColWidth="9.1640625" defaultRowHeight="17" x14ac:dyDescent="0.25"/>
  <cols>
    <col min="1" max="1" width="13.5" style="47" customWidth="1"/>
    <col min="2" max="2" width="33.5" style="47" customWidth="1"/>
    <col min="3" max="4" width="9.6640625" style="47" customWidth="1"/>
    <col min="5" max="16384" width="9.1640625" style="47"/>
  </cols>
  <sheetData>
    <row r="1" spans="1:13" s="48" customFormat="1" ht="16" x14ac:dyDescent="0.25">
      <c r="A1" s="128" t="s">
        <v>23</v>
      </c>
    </row>
    <row r="2" spans="1:13" s="48" customFormat="1" ht="16" x14ac:dyDescent="0.25">
      <c r="A2" s="401"/>
      <c r="B2" s="1"/>
      <c r="C2" s="1"/>
      <c r="D2" s="1"/>
    </row>
    <row r="3" spans="1:13" s="48" customFormat="1" ht="17.25" customHeight="1" x14ac:dyDescent="0.25">
      <c r="A3" s="128" t="s">
        <v>4023</v>
      </c>
    </row>
    <row r="4" spans="1:13" s="48" customFormat="1" ht="16" x14ac:dyDescent="0.25">
      <c r="A4" s="139" t="s">
        <v>3747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s="48" customFormat="1" ht="16" x14ac:dyDescent="0.25">
      <c r="A5" s="139" t="s">
        <v>3915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1:13" ht="18" thickBot="1" x14ac:dyDescent="0.3">
      <c r="A6" s="1150">
        <v>44683</v>
      </c>
      <c r="B6" s="414"/>
      <c r="C6" s="1121">
        <v>4500</v>
      </c>
      <c r="D6" s="1121">
        <v>6250</v>
      </c>
    </row>
    <row r="7" spans="1:13" ht="18" thickBot="1" x14ac:dyDescent="0.3">
      <c r="A7" s="1147" t="s">
        <v>0</v>
      </c>
      <c r="B7" s="10" t="s">
        <v>1</v>
      </c>
      <c r="C7" s="27" t="s">
        <v>3</v>
      </c>
      <c r="D7" s="27" t="s">
        <v>2</v>
      </c>
    </row>
    <row r="8" spans="1:13" s="836" customFormat="1" x14ac:dyDescent="0.25">
      <c r="A8" s="55">
        <v>44683</v>
      </c>
      <c r="B8" s="53" t="s">
        <v>3914</v>
      </c>
      <c r="C8" s="53">
        <v>30</v>
      </c>
      <c r="D8" s="53">
        <v>300</v>
      </c>
    </row>
    <row r="9" spans="1:13" s="836" customFormat="1" ht="18" thickBot="1" x14ac:dyDescent="0.3">
      <c r="A9" s="55">
        <v>44806</v>
      </c>
      <c r="B9" s="53" t="s">
        <v>3940</v>
      </c>
      <c r="C9" s="53">
        <v>270</v>
      </c>
      <c r="D9" s="354"/>
    </row>
    <row r="10" spans="1:13" s="1156" customFormat="1" ht="18" thickBot="1" x14ac:dyDescent="0.3">
      <c r="A10" s="33" t="s">
        <v>3942</v>
      </c>
      <c r="B10" s="54"/>
      <c r="C10" s="34">
        <f>SUM(C8:C9)</f>
        <v>300</v>
      </c>
      <c r="D10" s="34">
        <f>SUM(D8:D9)</f>
        <v>300</v>
      </c>
    </row>
    <row r="11" spans="1:13" ht="18" thickBot="1" x14ac:dyDescent="0.3">
      <c r="A11" s="55"/>
      <c r="B11" s="53"/>
      <c r="C11" s="53"/>
      <c r="D11" s="53"/>
    </row>
    <row r="12" spans="1:13" s="1156" customFormat="1" ht="18" thickBot="1" x14ac:dyDescent="0.3">
      <c r="A12" s="33" t="s">
        <v>4237</v>
      </c>
      <c r="B12" s="54"/>
      <c r="C12" s="34">
        <f>SUM(C10:C11)</f>
        <v>300</v>
      </c>
      <c r="D12" s="34">
        <f>SUM(D10:D11)</f>
        <v>300</v>
      </c>
    </row>
    <row r="13" spans="1:13" ht="18" thickBot="1" x14ac:dyDescent="0.3">
      <c r="A13" s="55"/>
      <c r="B13" s="53"/>
      <c r="C13" s="53"/>
      <c r="D13" s="53"/>
    </row>
    <row r="14" spans="1:13" s="1156" customFormat="1" ht="18" thickBot="1" x14ac:dyDescent="0.3">
      <c r="A14" s="33" t="s">
        <v>4361</v>
      </c>
      <c r="B14" s="54"/>
      <c r="C14" s="34">
        <f>SUM(C12:C13)</f>
        <v>300</v>
      </c>
      <c r="D14" s="34">
        <f>SUM(D12:D13)</f>
        <v>300</v>
      </c>
    </row>
    <row r="15" spans="1:13" s="414" customFormat="1" x14ac:dyDescent="0.25">
      <c r="A15" s="1264" t="s">
        <v>4473</v>
      </c>
      <c r="B15" s="1265" t="s">
        <v>63</v>
      </c>
      <c r="C15" s="582"/>
      <c r="D15" s="582">
        <v>-96</v>
      </c>
    </row>
    <row r="16" spans="1:13" s="414" customFormat="1" ht="18" thickBot="1" x14ac:dyDescent="0.3">
      <c r="A16" s="894" t="s">
        <v>4473</v>
      </c>
      <c r="B16" s="354" t="s">
        <v>4376</v>
      </c>
      <c r="C16" s="22"/>
      <c r="D16" s="370">
        <v>-3</v>
      </c>
    </row>
    <row r="17" spans="1:5" s="1156" customFormat="1" ht="18" thickBot="1" x14ac:dyDescent="0.3">
      <c r="A17" s="33" t="s">
        <v>4484</v>
      </c>
      <c r="B17" s="54"/>
      <c r="C17" s="34">
        <f>SUM(C14:C15)</f>
        <v>300</v>
      </c>
      <c r="D17" s="34">
        <f>SUM(D14:D16)</f>
        <v>201</v>
      </c>
    </row>
    <row r="18" spans="1:5" x14ac:dyDescent="0.25">
      <c r="A18" s="12">
        <v>44598</v>
      </c>
      <c r="B18" s="13" t="s">
        <v>63</v>
      </c>
      <c r="C18" s="226"/>
      <c r="D18" s="226">
        <v>-185</v>
      </c>
    </row>
    <row r="19" spans="1:5" s="461" customFormat="1" x14ac:dyDescent="0.25">
      <c r="A19" s="250">
        <v>44598</v>
      </c>
      <c r="B19" s="354" t="s">
        <v>4376</v>
      </c>
      <c r="C19" s="842"/>
      <c r="D19" s="842">
        <v>-1</v>
      </c>
    </row>
    <row r="20" spans="1:5" x14ac:dyDescent="0.25">
      <c r="A20" s="12">
        <v>44598</v>
      </c>
      <c r="B20" s="13" t="s">
        <v>63</v>
      </c>
      <c r="C20" s="226"/>
      <c r="D20" s="226">
        <v>-15</v>
      </c>
    </row>
    <row r="21" spans="1:5" x14ac:dyDescent="0.25">
      <c r="A21" s="250">
        <v>44748</v>
      </c>
      <c r="B21" s="354" t="s">
        <v>4376</v>
      </c>
      <c r="C21" s="842">
        <v>-4</v>
      </c>
      <c r="D21" s="226"/>
    </row>
    <row r="22" spans="1:5" x14ac:dyDescent="0.25">
      <c r="A22" s="250">
        <v>44779</v>
      </c>
      <c r="B22" s="354" t="s">
        <v>4376</v>
      </c>
      <c r="C22" s="842">
        <v>-5</v>
      </c>
      <c r="D22" s="226"/>
    </row>
    <row r="23" spans="1:5" ht="18" thickBot="1" x14ac:dyDescent="0.3">
      <c r="A23" s="76" t="s">
        <v>4584</v>
      </c>
      <c r="B23" s="22" t="s">
        <v>63</v>
      </c>
      <c r="C23" s="1062">
        <v>-103</v>
      </c>
      <c r="D23" s="1062"/>
    </row>
    <row r="24" spans="1:5" ht="18" thickBot="1" x14ac:dyDescent="0.3">
      <c r="A24" s="40" t="s">
        <v>4719</v>
      </c>
      <c r="B24" s="258"/>
      <c r="C24" s="42">
        <f>SUM(C17:C23)</f>
        <v>188</v>
      </c>
      <c r="D24" s="42">
        <f>SUM(D17:D23)</f>
        <v>0</v>
      </c>
      <c r="E24" s="461" t="s">
        <v>4720</v>
      </c>
    </row>
    <row r="25" spans="1:5" x14ac:dyDescent="0.25">
      <c r="A25" s="55" t="s">
        <v>4784</v>
      </c>
      <c r="B25" s="53" t="s">
        <v>63</v>
      </c>
      <c r="C25" s="226">
        <v>-46</v>
      </c>
      <c r="D25" s="53"/>
    </row>
    <row r="26" spans="1:5" x14ac:dyDescent="0.25">
      <c r="A26" s="75" t="s">
        <v>4826</v>
      </c>
      <c r="B26" s="75" t="s">
        <v>63</v>
      </c>
      <c r="C26" s="226">
        <v>-18</v>
      </c>
      <c r="D26" s="53"/>
    </row>
    <row r="27" spans="1:5" ht="18" thickBot="1" x14ac:dyDescent="0.3">
      <c r="A27" s="75" t="s">
        <v>4826</v>
      </c>
      <c r="B27" s="75" t="s">
        <v>63</v>
      </c>
      <c r="C27" s="226">
        <v>-19</v>
      </c>
      <c r="D27" s="53"/>
    </row>
    <row r="28" spans="1:5" ht="18" thickBot="1" x14ac:dyDescent="0.3">
      <c r="A28" s="40" t="s">
        <v>4859</v>
      </c>
      <c r="B28" s="258"/>
      <c r="C28" s="42">
        <f>SUM(C24:C27)</f>
        <v>105</v>
      </c>
      <c r="D28" s="42">
        <f>SUM(D21:D27)</f>
        <v>0</v>
      </c>
      <c r="E28" s="461" t="s">
        <v>4720</v>
      </c>
    </row>
    <row r="29" spans="1:5" x14ac:dyDescent="0.25">
      <c r="A29" s="12">
        <v>44569</v>
      </c>
      <c r="B29" s="75" t="s">
        <v>63</v>
      </c>
      <c r="C29" s="226">
        <v>-74</v>
      </c>
      <c r="D29" s="53"/>
    </row>
    <row r="30" spans="1:5" ht="18" thickBot="1" x14ac:dyDescent="0.3">
      <c r="A30" s="12">
        <v>44720</v>
      </c>
      <c r="B30" s="75" t="s">
        <v>63</v>
      </c>
      <c r="C30" s="226">
        <v>-31</v>
      </c>
      <c r="D30" s="53"/>
    </row>
    <row r="31" spans="1:5" ht="18" thickBot="1" x14ac:dyDescent="0.3">
      <c r="A31" s="40" t="s">
        <v>5059</v>
      </c>
      <c r="B31" s="258"/>
      <c r="C31" s="42">
        <f>SUM(C28:C30)</f>
        <v>0</v>
      </c>
      <c r="D31" s="204">
        <f>SUM(D24:D30)</f>
        <v>0</v>
      </c>
      <c r="E31" s="461" t="s">
        <v>4720</v>
      </c>
    </row>
    <row r="32" spans="1:5" x14ac:dyDescent="0.25">
      <c r="A32" s="55"/>
      <c r="B32" s="436"/>
      <c r="C32" s="53"/>
      <c r="D32" s="53"/>
    </row>
    <row r="33" spans="1:14" x14ac:dyDescent="0.25">
      <c r="A33" s="55"/>
      <c r="B33" s="53"/>
      <c r="C33" s="53"/>
      <c r="D33" s="53"/>
    </row>
    <row r="34" spans="1:14" x14ac:dyDescent="0.25">
      <c r="A34" s="55"/>
      <c r="B34" s="53"/>
      <c r="C34" s="53"/>
      <c r="D34" s="53"/>
    </row>
    <row r="35" spans="1:14" s="461" customFormat="1" x14ac:dyDescent="0.25">
      <c r="A35" s="698" t="s">
        <v>928</v>
      </c>
      <c r="B35" s="378"/>
      <c r="C35" s="378"/>
      <c r="D35" s="378"/>
    </row>
    <row r="36" spans="1:14" x14ac:dyDescent="0.25">
      <c r="A36" s="452" t="s">
        <v>4388</v>
      </c>
      <c r="B36" s="452"/>
      <c r="C36" s="452"/>
      <c r="D36" s="452"/>
      <c r="E36" s="452"/>
      <c r="F36" s="452"/>
      <c r="G36" s="937"/>
      <c r="H36" s="937"/>
    </row>
    <row r="37" spans="1:14" x14ac:dyDescent="0.25">
      <c r="A37" s="1256" t="s">
        <v>4340</v>
      </c>
      <c r="B37" s="1256"/>
      <c r="C37" s="1256"/>
      <c r="D37" s="1256"/>
      <c r="E37" s="1256"/>
      <c r="F37" s="1256"/>
    </row>
    <row r="39" spans="1:14" x14ac:dyDescent="0.25">
      <c r="A39" s="1242" t="s">
        <v>4283</v>
      </c>
      <c r="B39" s="1242"/>
      <c r="C39" s="1243"/>
      <c r="E39" s="1242" t="s">
        <v>4286</v>
      </c>
      <c r="F39" s="1242"/>
      <c r="G39" s="1242"/>
    </row>
    <row r="40" spans="1:14" x14ac:dyDescent="0.25">
      <c r="A40" s="1242" t="s">
        <v>4284</v>
      </c>
      <c r="B40" s="1242"/>
      <c r="C40" s="1243"/>
      <c r="E40" s="1242" t="s">
        <v>4287</v>
      </c>
      <c r="F40" s="1242"/>
      <c r="G40" s="1242"/>
    </row>
    <row r="41" spans="1:14" x14ac:dyDescent="0.25">
      <c r="A41" s="1242" t="s">
        <v>4285</v>
      </c>
      <c r="B41" s="1242"/>
      <c r="C41" s="1243"/>
    </row>
    <row r="44" spans="1:14" x14ac:dyDescent="0.25">
      <c r="A44" s="452" t="s">
        <v>4031</v>
      </c>
      <c r="B44" s="452"/>
      <c r="C44" s="452"/>
      <c r="D44" s="452"/>
      <c r="E44" s="937"/>
      <c r="G44" s="1191" t="s">
        <v>4078</v>
      </c>
      <c r="H44" s="1191"/>
      <c r="I44" s="1191"/>
      <c r="J44" s="1191"/>
      <c r="K44" s="1190"/>
      <c r="L44" s="1190"/>
      <c r="M44" s="1190"/>
      <c r="N44" s="1190"/>
    </row>
    <row r="45" spans="1:14" x14ac:dyDescent="0.25">
      <c r="A45" s="452" t="s">
        <v>4032</v>
      </c>
      <c r="B45" s="452"/>
      <c r="C45" s="452"/>
      <c r="D45" s="452"/>
      <c r="E45" s="937"/>
      <c r="G45" s="1191" t="s">
        <v>4079</v>
      </c>
      <c r="H45" s="1191"/>
      <c r="I45" s="1191"/>
      <c r="J45" s="1191"/>
      <c r="K45" s="1190"/>
      <c r="L45" s="1190"/>
      <c r="M45" s="1190"/>
      <c r="N45" s="1190"/>
    </row>
    <row r="46" spans="1:14" x14ac:dyDescent="0.25">
      <c r="A46" s="452" t="s">
        <v>4033</v>
      </c>
      <c r="B46" s="452"/>
      <c r="C46" s="452"/>
      <c r="D46" s="452"/>
      <c r="E46" s="937"/>
    </row>
  </sheetData>
  <pageMargins left="0.7" right="0.7" top="0.75" bottom="0.75" header="0.3" footer="0.3"/>
  <pageSetup orientation="portrait" r:id="rId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>
    <tabColor rgb="FF92D050"/>
  </sheetPr>
  <dimension ref="A1:N54"/>
  <sheetViews>
    <sheetView topLeftCell="A28" workbookViewId="0">
      <selection activeCell="B36" sqref="B36"/>
    </sheetView>
  </sheetViews>
  <sheetFormatPr baseColWidth="10" defaultColWidth="9.1640625" defaultRowHeight="17" x14ac:dyDescent="0.25"/>
  <cols>
    <col min="1" max="1" width="13.5" style="47" customWidth="1"/>
    <col min="2" max="2" width="33" style="47" customWidth="1"/>
    <col min="3" max="6" width="9.6640625" style="47" customWidth="1"/>
    <col min="7" max="16384" width="9.1640625" style="47"/>
  </cols>
  <sheetData>
    <row r="1" spans="1:12" s="48" customFormat="1" ht="16" x14ac:dyDescent="0.25">
      <c r="A1" s="128" t="s">
        <v>23</v>
      </c>
    </row>
    <row r="2" spans="1:12" s="48" customFormat="1" ht="16" x14ac:dyDescent="0.25">
      <c r="A2" s="401"/>
      <c r="B2" s="1"/>
      <c r="C2" s="1"/>
      <c r="D2" s="1"/>
      <c r="E2" s="1"/>
      <c r="F2" s="1"/>
    </row>
    <row r="3" spans="1:12" s="48" customFormat="1" ht="17.25" customHeight="1" x14ac:dyDescent="0.25">
      <c r="A3" s="128" t="s">
        <v>4023</v>
      </c>
    </row>
    <row r="4" spans="1:12" s="48" customFormat="1" ht="16" x14ac:dyDescent="0.25">
      <c r="A4" s="139" t="s">
        <v>3747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2" s="48" customFormat="1" ht="16" x14ac:dyDescent="0.25">
      <c r="A5" s="139" t="s">
        <v>3941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2" ht="18" thickBot="1" x14ac:dyDescent="0.3">
      <c r="A6" s="1155">
        <v>44897</v>
      </c>
      <c r="B6" s="414"/>
      <c r="C6" s="1121">
        <v>800</v>
      </c>
      <c r="D6" s="1121">
        <v>4750</v>
      </c>
      <c r="E6" s="1121">
        <v>6250</v>
      </c>
      <c r="F6" s="1121">
        <v>4500</v>
      </c>
    </row>
    <row r="7" spans="1:12" ht="18" thickBot="1" x14ac:dyDescent="0.3">
      <c r="A7" s="1147" t="s">
        <v>0</v>
      </c>
      <c r="B7" s="10" t="s">
        <v>1</v>
      </c>
      <c r="C7" s="27" t="s">
        <v>4</v>
      </c>
      <c r="D7" s="27" t="s">
        <v>32</v>
      </c>
      <c r="E7" s="27" t="s">
        <v>2</v>
      </c>
      <c r="F7" s="10" t="s">
        <v>3</v>
      </c>
    </row>
    <row r="8" spans="1:12" s="414" customFormat="1" x14ac:dyDescent="0.25">
      <c r="A8" s="55" t="s">
        <v>3959</v>
      </c>
      <c r="B8" s="53" t="s">
        <v>3960</v>
      </c>
      <c r="C8" s="53"/>
      <c r="D8" s="53">
        <v>800</v>
      </c>
      <c r="E8" s="53"/>
      <c r="F8" s="53"/>
    </row>
    <row r="9" spans="1:12" s="414" customFormat="1" x14ac:dyDescent="0.25">
      <c r="A9" s="55" t="s">
        <v>3959</v>
      </c>
      <c r="B9" s="53" t="s">
        <v>3961</v>
      </c>
      <c r="C9" s="53">
        <v>500</v>
      </c>
      <c r="D9" s="53"/>
      <c r="E9" s="53">
        <v>425</v>
      </c>
      <c r="F9" s="53">
        <v>70</v>
      </c>
    </row>
    <row r="10" spans="1:12" s="414" customFormat="1" x14ac:dyDescent="0.25">
      <c r="A10" s="55" t="s">
        <v>3962</v>
      </c>
      <c r="B10" s="53" t="s">
        <v>3965</v>
      </c>
      <c r="C10" s="53">
        <v>300</v>
      </c>
      <c r="D10" s="53">
        <v>200</v>
      </c>
      <c r="E10" s="53">
        <v>75</v>
      </c>
      <c r="F10" s="53">
        <v>330</v>
      </c>
    </row>
    <row r="11" spans="1:12" s="414" customFormat="1" ht="18" thickBot="1" x14ac:dyDescent="0.3">
      <c r="A11" s="28" t="s">
        <v>3969</v>
      </c>
      <c r="B11" s="22" t="s">
        <v>3970</v>
      </c>
      <c r="C11" s="22"/>
      <c r="D11" s="22"/>
      <c r="E11" s="22"/>
      <c r="F11" s="22">
        <v>300</v>
      </c>
    </row>
    <row r="12" spans="1:12" s="836" customFormat="1" ht="18" thickBot="1" x14ac:dyDescent="0.3">
      <c r="A12" s="33" t="s">
        <v>4011</v>
      </c>
      <c r="B12" s="54"/>
      <c r="C12" s="34">
        <f>SUM(C8:C11)</f>
        <v>800</v>
      </c>
      <c r="D12" s="34">
        <f t="shared" ref="D12:F12" si="0">SUM(D8:D11)</f>
        <v>1000</v>
      </c>
      <c r="E12" s="34">
        <f t="shared" si="0"/>
        <v>500</v>
      </c>
      <c r="F12" s="34">
        <f t="shared" si="0"/>
        <v>700</v>
      </c>
    </row>
    <row r="13" spans="1:12" s="461" customFormat="1" ht="18" thickBot="1" x14ac:dyDescent="0.3">
      <c r="A13" s="55"/>
      <c r="B13" s="53"/>
      <c r="C13" s="53"/>
      <c r="D13" s="53"/>
      <c r="E13" s="53"/>
      <c r="F13" s="53"/>
    </row>
    <row r="14" spans="1:12" s="1156" customFormat="1" ht="18" thickBot="1" x14ac:dyDescent="0.3">
      <c r="A14" s="33" t="s">
        <v>4295</v>
      </c>
      <c r="B14" s="54"/>
      <c r="C14" s="34">
        <f>SUM(C12:C13)</f>
        <v>800</v>
      </c>
      <c r="D14" s="34">
        <f t="shared" ref="D14:F18" si="1">SUM(D12:D13)</f>
        <v>1000</v>
      </c>
      <c r="E14" s="34">
        <f t="shared" si="1"/>
        <v>500</v>
      </c>
      <c r="F14" s="34">
        <f t="shared" si="1"/>
        <v>700</v>
      </c>
    </row>
    <row r="15" spans="1:12" s="461" customFormat="1" ht="18" thickBot="1" x14ac:dyDescent="0.3">
      <c r="A15" s="55"/>
      <c r="B15" s="53"/>
      <c r="C15" s="53"/>
      <c r="D15" s="354"/>
      <c r="E15" s="53"/>
      <c r="F15" s="53"/>
    </row>
    <row r="16" spans="1:12" s="1156" customFormat="1" ht="18" thickBot="1" x14ac:dyDescent="0.3">
      <c r="A16" s="33" t="s">
        <v>4399</v>
      </c>
      <c r="B16" s="54"/>
      <c r="C16" s="34">
        <f>SUM(C14:C15)</f>
        <v>800</v>
      </c>
      <c r="D16" s="34">
        <f t="shared" si="1"/>
        <v>1000</v>
      </c>
      <c r="E16" s="34">
        <f t="shared" si="1"/>
        <v>500</v>
      </c>
      <c r="F16" s="34">
        <f t="shared" si="1"/>
        <v>700</v>
      </c>
    </row>
    <row r="17" spans="1:7" s="461" customFormat="1" ht="18" thickBot="1" x14ac:dyDescent="0.3">
      <c r="A17" s="55"/>
      <c r="B17" s="53"/>
      <c r="C17" s="53"/>
      <c r="D17" s="354"/>
      <c r="E17" s="53"/>
      <c r="F17" s="53"/>
    </row>
    <row r="18" spans="1:7" s="1156" customFormat="1" ht="18" thickBot="1" x14ac:dyDescent="0.3">
      <c r="A18" s="33" t="s">
        <v>4486</v>
      </c>
      <c r="B18" s="54"/>
      <c r="C18" s="34">
        <f>SUM(C16:C17)</f>
        <v>800</v>
      </c>
      <c r="D18" s="34">
        <f t="shared" si="1"/>
        <v>1000</v>
      </c>
      <c r="E18" s="34">
        <f t="shared" si="1"/>
        <v>500</v>
      </c>
      <c r="F18" s="34">
        <f t="shared" si="1"/>
        <v>700</v>
      </c>
    </row>
    <row r="19" spans="1:7" s="461" customFormat="1" x14ac:dyDescent="0.25">
      <c r="A19" s="12">
        <v>44598</v>
      </c>
      <c r="B19" s="13" t="s">
        <v>63</v>
      </c>
      <c r="C19" s="226"/>
      <c r="D19" s="842"/>
      <c r="E19" s="226">
        <v>-157</v>
      </c>
      <c r="F19" s="226"/>
    </row>
    <row r="20" spans="1:7" s="461" customFormat="1" x14ac:dyDescent="0.25">
      <c r="A20" s="250">
        <v>44598</v>
      </c>
      <c r="B20" s="354" t="s">
        <v>4376</v>
      </c>
      <c r="C20" s="842"/>
      <c r="D20" s="842"/>
      <c r="E20" s="842">
        <v>-4</v>
      </c>
      <c r="F20" s="842"/>
    </row>
    <row r="21" spans="1:7" s="461" customFormat="1" x14ac:dyDescent="0.25">
      <c r="A21" s="12">
        <v>44626</v>
      </c>
      <c r="B21" s="13" t="s">
        <v>63</v>
      </c>
      <c r="C21" s="226"/>
      <c r="D21" s="842"/>
      <c r="E21" s="226">
        <v>-117</v>
      </c>
      <c r="F21" s="226"/>
    </row>
    <row r="22" spans="1:7" s="461" customFormat="1" x14ac:dyDescent="0.25">
      <c r="A22" s="12">
        <v>44718</v>
      </c>
      <c r="B22" s="13" t="s">
        <v>63</v>
      </c>
      <c r="C22" s="226"/>
      <c r="D22" s="842"/>
      <c r="E22" s="226">
        <v>-120</v>
      </c>
      <c r="F22" s="226"/>
    </row>
    <row r="23" spans="1:7" s="461" customFormat="1" x14ac:dyDescent="0.25">
      <c r="A23" s="250">
        <v>44718</v>
      </c>
      <c r="B23" s="354" t="s">
        <v>4376</v>
      </c>
      <c r="C23" s="226"/>
      <c r="D23" s="842"/>
      <c r="E23" s="842">
        <v>-1</v>
      </c>
      <c r="F23" s="226"/>
    </row>
    <row r="24" spans="1:7" s="461" customFormat="1" x14ac:dyDescent="0.25">
      <c r="A24" s="12">
        <v>44748</v>
      </c>
      <c r="B24" s="13" t="s">
        <v>63</v>
      </c>
      <c r="C24" s="226"/>
      <c r="D24" s="842"/>
      <c r="E24" s="226">
        <v>-101</v>
      </c>
      <c r="F24" s="226"/>
    </row>
    <row r="25" spans="1:7" s="461" customFormat="1" x14ac:dyDescent="0.25">
      <c r="A25" s="12" t="s">
        <v>4584</v>
      </c>
      <c r="B25" s="53" t="s">
        <v>63</v>
      </c>
      <c r="C25" s="226"/>
      <c r="D25" s="226">
        <v>-50</v>
      </c>
      <c r="E25" s="226"/>
      <c r="F25" s="226"/>
    </row>
    <row r="26" spans="1:7" s="461" customFormat="1" x14ac:dyDescent="0.25">
      <c r="A26" s="12" t="s">
        <v>4636</v>
      </c>
      <c r="B26" s="13" t="s">
        <v>63</v>
      </c>
      <c r="C26" s="226"/>
      <c r="D26" s="226">
        <v>-80</v>
      </c>
      <c r="E26" s="842"/>
      <c r="F26" s="226"/>
    </row>
    <row r="27" spans="1:7" s="461" customFormat="1" x14ac:dyDescent="0.25">
      <c r="A27" s="12" t="s">
        <v>4643</v>
      </c>
      <c r="B27" s="13" t="s">
        <v>63</v>
      </c>
      <c r="C27" s="226"/>
      <c r="D27" s="226">
        <v>-145</v>
      </c>
      <c r="E27" s="842"/>
      <c r="F27" s="226"/>
    </row>
    <row r="28" spans="1:7" s="461" customFormat="1" x14ac:dyDescent="0.25">
      <c r="A28" s="12" t="s">
        <v>4662</v>
      </c>
      <c r="B28" s="13" t="s">
        <v>63</v>
      </c>
      <c r="C28" s="226"/>
      <c r="D28" s="226">
        <v>-122</v>
      </c>
      <c r="E28" s="842"/>
      <c r="F28" s="226"/>
    </row>
    <row r="29" spans="1:7" s="461" customFormat="1" ht="18" thickBot="1" x14ac:dyDescent="0.3">
      <c r="A29" s="76" t="s">
        <v>4681</v>
      </c>
      <c r="B29" s="14" t="s">
        <v>63</v>
      </c>
      <c r="C29" s="1062"/>
      <c r="D29" s="1062">
        <v>-151</v>
      </c>
      <c r="E29" s="1102"/>
      <c r="F29" s="1062"/>
    </row>
    <row r="30" spans="1:7" s="461" customFormat="1" ht="18" thickBot="1" x14ac:dyDescent="0.3">
      <c r="A30" s="40" t="s">
        <v>4719</v>
      </c>
      <c r="B30" s="258"/>
      <c r="C30" s="42">
        <f>SUM(C18:C29)</f>
        <v>800</v>
      </c>
      <c r="D30" s="42">
        <f t="shared" ref="D30:F30" si="2">SUM(D18:D29)</f>
        <v>452</v>
      </c>
      <c r="E30" s="42">
        <f t="shared" si="2"/>
        <v>0</v>
      </c>
      <c r="F30" s="42">
        <f t="shared" si="2"/>
        <v>700</v>
      </c>
      <c r="G30" s="461" t="s">
        <v>4720</v>
      </c>
    </row>
    <row r="31" spans="1:7" s="461" customFormat="1" x14ac:dyDescent="0.25">
      <c r="A31" s="55" t="s">
        <v>4784</v>
      </c>
      <c r="B31" s="53" t="s">
        <v>63</v>
      </c>
      <c r="C31" s="226"/>
      <c r="D31" s="226">
        <v>-67</v>
      </c>
      <c r="E31" s="354"/>
      <c r="F31" s="53"/>
    </row>
    <row r="32" spans="1:7" s="461" customFormat="1" x14ac:dyDescent="0.25">
      <c r="A32" s="75" t="s">
        <v>4826</v>
      </c>
      <c r="B32" s="75" t="s">
        <v>63</v>
      </c>
      <c r="C32" s="226"/>
      <c r="D32" s="226">
        <v>-162</v>
      </c>
      <c r="E32" s="354"/>
      <c r="F32" s="53"/>
    </row>
    <row r="33" spans="1:8" s="461" customFormat="1" ht="18" thickBot="1" x14ac:dyDescent="0.3">
      <c r="A33" s="75" t="s">
        <v>4826</v>
      </c>
      <c r="B33" s="75" t="s">
        <v>63</v>
      </c>
      <c r="C33" s="226">
        <v>-46</v>
      </c>
      <c r="D33" s="226">
        <v>-116</v>
      </c>
      <c r="E33" s="354"/>
      <c r="F33" s="53"/>
    </row>
    <row r="34" spans="1:8" s="461" customFormat="1" ht="18" thickBot="1" x14ac:dyDescent="0.3">
      <c r="A34" s="40" t="s">
        <v>4859</v>
      </c>
      <c r="B34" s="258"/>
      <c r="C34" s="42">
        <f>SUM(C30:C33)</f>
        <v>754</v>
      </c>
      <c r="D34" s="42">
        <f t="shared" ref="D34:F34" si="3">SUM(D30:D33)</f>
        <v>107</v>
      </c>
      <c r="E34" s="42">
        <f t="shared" si="3"/>
        <v>0</v>
      </c>
      <c r="F34" s="42">
        <f t="shared" si="3"/>
        <v>700</v>
      </c>
      <c r="G34" s="461" t="s">
        <v>4720</v>
      </c>
    </row>
    <row r="35" spans="1:8" s="461" customFormat="1" x14ac:dyDescent="0.25">
      <c r="A35" s="55">
        <v>44569</v>
      </c>
      <c r="B35" s="436" t="s">
        <v>63</v>
      </c>
      <c r="C35" s="226"/>
      <c r="D35" s="226">
        <v>-107</v>
      </c>
      <c r="E35" s="842"/>
      <c r="F35" s="226"/>
    </row>
    <row r="36" spans="1:8" s="461" customFormat="1" x14ac:dyDescent="0.25">
      <c r="A36" s="12">
        <v>44720</v>
      </c>
      <c r="B36" s="75" t="s">
        <v>63</v>
      </c>
      <c r="C36" s="226">
        <v>-60</v>
      </c>
      <c r="D36" s="226"/>
      <c r="E36" s="842"/>
      <c r="F36" s="226">
        <v>-41</v>
      </c>
    </row>
    <row r="37" spans="1:8" s="461" customFormat="1" ht="18" thickBot="1" x14ac:dyDescent="0.3">
      <c r="A37" s="55" t="s">
        <v>4971</v>
      </c>
      <c r="B37" s="436" t="s">
        <v>63</v>
      </c>
      <c r="C37" s="226">
        <v>-60</v>
      </c>
      <c r="D37" s="226"/>
      <c r="E37" s="842"/>
      <c r="F37" s="226">
        <v>-260</v>
      </c>
    </row>
    <row r="38" spans="1:8" s="461" customFormat="1" ht="18" thickBot="1" x14ac:dyDescent="0.3">
      <c r="A38" s="40" t="s">
        <v>5059</v>
      </c>
      <c r="B38" s="258"/>
      <c r="C38" s="42">
        <f>SUM(C34:C37)</f>
        <v>634</v>
      </c>
      <c r="D38" s="42">
        <f t="shared" ref="D38:E38" si="4">SUM(D34:D37)</f>
        <v>0</v>
      </c>
      <c r="E38" s="204">
        <f t="shared" si="4"/>
        <v>0</v>
      </c>
      <c r="F38" s="42">
        <f>SUM(F34:F37)</f>
        <v>399</v>
      </c>
      <c r="G38" s="461" t="s">
        <v>4720</v>
      </c>
    </row>
    <row r="39" spans="1:8" s="461" customFormat="1" x14ac:dyDescent="0.25">
      <c r="A39" s="436"/>
      <c r="B39" s="436"/>
      <c r="C39" s="53"/>
      <c r="D39" s="354"/>
      <c r="E39" s="354"/>
      <c r="F39" s="53"/>
    </row>
    <row r="40" spans="1:8" x14ac:dyDescent="0.25">
      <c r="A40" s="55"/>
      <c r="B40" s="53"/>
      <c r="C40" s="354"/>
      <c r="D40" s="354"/>
      <c r="E40" s="354"/>
      <c r="F40" s="354"/>
    </row>
    <row r="41" spans="1:8" s="461" customFormat="1" x14ac:dyDescent="0.25">
      <c r="A41" s="250" t="s">
        <v>927</v>
      </c>
      <c r="B41" s="43"/>
      <c r="C41" s="43">
        <f>SUM(C8:C11)</f>
        <v>800</v>
      </c>
      <c r="D41" s="43">
        <f t="shared" ref="D41:F41" si="5">SUM(D8:D11)</f>
        <v>1000</v>
      </c>
      <c r="E41" s="43">
        <f>SUM(E8:E11)</f>
        <v>500</v>
      </c>
      <c r="F41" s="43">
        <f t="shared" si="5"/>
        <v>700</v>
      </c>
    </row>
    <row r="42" spans="1:8" s="461" customFormat="1" x14ac:dyDescent="0.25">
      <c r="A42" s="698" t="s">
        <v>928</v>
      </c>
      <c r="B42" s="378"/>
      <c r="C42" s="378">
        <v>800</v>
      </c>
      <c r="D42" s="378">
        <v>1000</v>
      </c>
      <c r="E42" s="378">
        <v>500</v>
      </c>
      <c r="F42" s="378">
        <v>700</v>
      </c>
    </row>
    <row r="43" spans="1:8" x14ac:dyDescent="0.25">
      <c r="A43" s="452" t="s">
        <v>4388</v>
      </c>
      <c r="B43" s="452"/>
      <c r="C43" s="452"/>
      <c r="D43" s="452"/>
      <c r="E43" s="452"/>
      <c r="F43" s="452"/>
      <c r="G43" s="937"/>
      <c r="H43" s="937"/>
    </row>
    <row r="44" spans="1:8" x14ac:dyDescent="0.25">
      <c r="A44" s="1256" t="s">
        <v>4340</v>
      </c>
      <c r="B44" s="1256"/>
      <c r="C44" s="1256"/>
      <c r="D44" s="1256"/>
      <c r="E44" s="1256"/>
      <c r="F44" s="1256"/>
    </row>
    <row r="46" spans="1:8" x14ac:dyDescent="0.25">
      <c r="A46" s="1242" t="s">
        <v>4283</v>
      </c>
      <c r="B46" s="1242"/>
      <c r="C46" s="1243"/>
      <c r="E46" s="1242" t="s">
        <v>4286</v>
      </c>
      <c r="F46" s="1242"/>
      <c r="G46" s="1242"/>
    </row>
    <row r="47" spans="1:8" x14ac:dyDescent="0.25">
      <c r="A47" s="1242" t="s">
        <v>4284</v>
      </c>
      <c r="B47" s="1242"/>
      <c r="C47" s="1243"/>
      <c r="E47" s="1242" t="s">
        <v>4287</v>
      </c>
      <c r="F47" s="1242"/>
      <c r="G47" s="1242"/>
    </row>
    <row r="48" spans="1:8" x14ac:dyDescent="0.25">
      <c r="A48" s="1242" t="s">
        <v>4285</v>
      </c>
      <c r="B48" s="1242"/>
      <c r="C48" s="1243"/>
    </row>
    <row r="52" spans="1:14" x14ac:dyDescent="0.25">
      <c r="A52" s="452" t="s">
        <v>4031</v>
      </c>
      <c r="B52" s="452"/>
      <c r="C52" s="452"/>
      <c r="D52" s="452"/>
      <c r="E52" s="937"/>
      <c r="G52" s="1191" t="s">
        <v>4078</v>
      </c>
      <c r="H52" s="1191"/>
      <c r="I52" s="1191"/>
      <c r="J52" s="1191"/>
      <c r="K52" s="1190"/>
      <c r="L52" s="1190"/>
      <c r="M52" s="1190"/>
      <c r="N52" s="1190"/>
    </row>
    <row r="53" spans="1:14" x14ac:dyDescent="0.25">
      <c r="A53" s="452" t="s">
        <v>4032</v>
      </c>
      <c r="B53" s="452"/>
      <c r="C53" s="452"/>
      <c r="D53" s="452"/>
      <c r="E53" s="937"/>
      <c r="G53" s="1191" t="s">
        <v>4079</v>
      </c>
      <c r="H53" s="1191"/>
      <c r="I53" s="1191"/>
      <c r="J53" s="1191"/>
      <c r="K53" s="1190"/>
      <c r="L53" s="1190"/>
      <c r="M53" s="1190"/>
      <c r="N53" s="1190"/>
    </row>
    <row r="54" spans="1:14" x14ac:dyDescent="0.25">
      <c r="A54" s="452" t="s">
        <v>4033</v>
      </c>
      <c r="B54" s="452"/>
      <c r="C54" s="452"/>
      <c r="D54" s="452"/>
      <c r="E54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>
    <tabColor rgb="FF92D050"/>
  </sheetPr>
  <dimension ref="A1:N56"/>
  <sheetViews>
    <sheetView topLeftCell="A25" workbookViewId="0">
      <selection activeCell="F39" sqref="F39"/>
    </sheetView>
  </sheetViews>
  <sheetFormatPr baseColWidth="10" defaultColWidth="9.1640625" defaultRowHeight="17" x14ac:dyDescent="0.25"/>
  <cols>
    <col min="1" max="1" width="13.5" style="47" customWidth="1"/>
    <col min="2" max="2" width="34.5" style="47" customWidth="1"/>
    <col min="3" max="6" width="9.6640625" style="47" customWidth="1"/>
    <col min="7" max="16384" width="9.1640625" style="47"/>
  </cols>
  <sheetData>
    <row r="1" spans="1:12" s="48" customFormat="1" ht="16" x14ac:dyDescent="0.25">
      <c r="A1" s="128" t="s">
        <v>23</v>
      </c>
    </row>
    <row r="2" spans="1:12" s="48" customFormat="1" ht="16" x14ac:dyDescent="0.25">
      <c r="A2" s="401"/>
      <c r="B2" s="1"/>
      <c r="C2" s="1"/>
      <c r="D2" s="1"/>
      <c r="E2" s="1"/>
      <c r="F2" s="1"/>
    </row>
    <row r="3" spans="1:12" s="48" customFormat="1" ht="17.25" customHeight="1" x14ac:dyDescent="0.25">
      <c r="A3" s="128" t="s">
        <v>4023</v>
      </c>
    </row>
    <row r="4" spans="1:12" s="48" customFormat="1" ht="16" x14ac:dyDescent="0.25">
      <c r="A4" s="139" t="s">
        <v>3747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2" s="48" customFormat="1" ht="16" x14ac:dyDescent="0.25">
      <c r="A5" s="139" t="s">
        <v>4003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2" ht="18" thickBot="1" x14ac:dyDescent="0.3">
      <c r="A6" s="1155" t="s">
        <v>3989</v>
      </c>
      <c r="B6" s="414"/>
      <c r="C6" s="1121">
        <v>800</v>
      </c>
      <c r="D6" s="1121">
        <v>4750</v>
      </c>
      <c r="E6" s="1121">
        <v>6250</v>
      </c>
      <c r="F6" s="1121">
        <v>4500</v>
      </c>
    </row>
    <row r="7" spans="1:12" ht="18" thickBot="1" x14ac:dyDescent="0.3">
      <c r="A7" s="1147" t="s">
        <v>0</v>
      </c>
      <c r="B7" s="10" t="s">
        <v>1</v>
      </c>
      <c r="C7" s="27" t="s">
        <v>4</v>
      </c>
      <c r="D7" s="27" t="s">
        <v>32</v>
      </c>
      <c r="E7" s="27" t="s">
        <v>2</v>
      </c>
      <c r="F7" s="10" t="s">
        <v>3</v>
      </c>
    </row>
    <row r="8" spans="1:12" s="414" customFormat="1" x14ac:dyDescent="0.25">
      <c r="A8" s="55" t="s">
        <v>3977</v>
      </c>
      <c r="B8" s="53" t="s">
        <v>3978</v>
      </c>
      <c r="C8" s="53"/>
      <c r="D8" s="53">
        <v>700</v>
      </c>
      <c r="E8" s="53"/>
      <c r="F8" s="53"/>
    </row>
    <row r="9" spans="1:12" s="414" customFormat="1" x14ac:dyDescent="0.25">
      <c r="A9" s="55" t="s">
        <v>3977</v>
      </c>
      <c r="B9" s="53" t="s">
        <v>3979</v>
      </c>
      <c r="C9" s="53">
        <v>200</v>
      </c>
      <c r="D9" s="53"/>
      <c r="E9" s="53">
        <v>500</v>
      </c>
      <c r="F9" s="53">
        <v>70</v>
      </c>
    </row>
    <row r="10" spans="1:12" s="414" customFormat="1" x14ac:dyDescent="0.25">
      <c r="A10" s="55" t="s">
        <v>3989</v>
      </c>
      <c r="B10" s="53" t="s">
        <v>3990</v>
      </c>
      <c r="C10" s="53"/>
      <c r="D10" s="53">
        <v>800</v>
      </c>
      <c r="E10" s="53"/>
      <c r="F10" s="53"/>
    </row>
    <row r="11" spans="1:12" s="414" customFormat="1" x14ac:dyDescent="0.25">
      <c r="A11" s="55" t="s">
        <v>3994</v>
      </c>
      <c r="B11" s="53" t="s">
        <v>3998</v>
      </c>
      <c r="C11" s="53">
        <v>230</v>
      </c>
      <c r="D11" s="53">
        <v>300</v>
      </c>
      <c r="E11" s="354">
        <v>500</v>
      </c>
      <c r="F11" s="53">
        <v>100</v>
      </c>
    </row>
    <row r="12" spans="1:12" s="836" customFormat="1" x14ac:dyDescent="0.25">
      <c r="A12" s="38" t="s">
        <v>4001</v>
      </c>
      <c r="B12" s="38" t="s">
        <v>4009</v>
      </c>
      <c r="C12" s="53">
        <v>760</v>
      </c>
      <c r="D12" s="53">
        <v>200</v>
      </c>
      <c r="E12" s="354"/>
      <c r="F12" s="53">
        <v>180</v>
      </c>
    </row>
    <row r="13" spans="1:12" s="836" customFormat="1" ht="18" thickBot="1" x14ac:dyDescent="0.3">
      <c r="A13" s="28" t="s">
        <v>4013</v>
      </c>
      <c r="B13" s="22" t="s">
        <v>4014</v>
      </c>
      <c r="C13" s="22">
        <v>810</v>
      </c>
      <c r="D13" s="22"/>
      <c r="E13" s="22"/>
      <c r="F13" s="22">
        <v>350</v>
      </c>
    </row>
    <row r="14" spans="1:12" s="836" customFormat="1" ht="18" thickBot="1" x14ac:dyDescent="0.3">
      <c r="A14" s="33" t="s">
        <v>4060</v>
      </c>
      <c r="B14" s="54"/>
      <c r="C14" s="34">
        <f>SUM(C8:C13)</f>
        <v>2000</v>
      </c>
      <c r="D14" s="34">
        <f t="shared" ref="D14:F14" si="0">SUM(D8:D13)</f>
        <v>2000</v>
      </c>
      <c r="E14" s="34">
        <f t="shared" si="0"/>
        <v>1000</v>
      </c>
      <c r="F14" s="34">
        <f t="shared" si="0"/>
        <v>700</v>
      </c>
    </row>
    <row r="15" spans="1:12" s="461" customFormat="1" ht="18" thickBot="1" x14ac:dyDescent="0.3">
      <c r="A15" s="55"/>
      <c r="B15" s="53"/>
      <c r="C15" s="53"/>
      <c r="D15" s="354"/>
      <c r="E15" s="53"/>
      <c r="F15" s="53"/>
    </row>
    <row r="16" spans="1:12" s="1156" customFormat="1" ht="18" thickBot="1" x14ac:dyDescent="0.3">
      <c r="A16" s="33" t="s">
        <v>4303</v>
      </c>
      <c r="B16" s="54"/>
      <c r="C16" s="34">
        <f>SUM(C14:C15)</f>
        <v>2000</v>
      </c>
      <c r="D16" s="34">
        <f t="shared" ref="D16:F20" si="1">SUM(D14:D15)</f>
        <v>2000</v>
      </c>
      <c r="E16" s="34">
        <f t="shared" si="1"/>
        <v>1000</v>
      </c>
      <c r="F16" s="34">
        <f t="shared" si="1"/>
        <v>700</v>
      </c>
    </row>
    <row r="17" spans="1:6" s="461" customFormat="1" ht="18" thickBot="1" x14ac:dyDescent="0.3">
      <c r="A17" s="55"/>
      <c r="B17" s="53"/>
      <c r="C17" s="53"/>
      <c r="D17" s="354"/>
      <c r="E17" s="53"/>
      <c r="F17" s="53"/>
    </row>
    <row r="18" spans="1:6" s="1156" customFormat="1" ht="18" thickBot="1" x14ac:dyDescent="0.3">
      <c r="A18" s="33" t="s">
        <v>4405</v>
      </c>
      <c r="B18" s="54"/>
      <c r="C18" s="34">
        <f>SUM(C16:C17)</f>
        <v>2000</v>
      </c>
      <c r="D18" s="34">
        <f t="shared" si="1"/>
        <v>2000</v>
      </c>
      <c r="E18" s="34">
        <f t="shared" si="1"/>
        <v>1000</v>
      </c>
      <c r="F18" s="34">
        <f t="shared" si="1"/>
        <v>700</v>
      </c>
    </row>
    <row r="19" spans="1:6" s="461" customFormat="1" ht="18" thickBot="1" x14ac:dyDescent="0.3">
      <c r="A19" s="55"/>
      <c r="B19" s="53"/>
      <c r="C19" s="53"/>
      <c r="D19" s="354"/>
      <c r="E19" s="53"/>
      <c r="F19" s="53"/>
    </row>
    <row r="20" spans="1:6" s="1156" customFormat="1" ht="18" thickBot="1" x14ac:dyDescent="0.3">
      <c r="A20" s="33" t="s">
        <v>4487</v>
      </c>
      <c r="B20" s="54"/>
      <c r="C20" s="34">
        <f>SUM(C18:C19)</f>
        <v>2000</v>
      </c>
      <c r="D20" s="34">
        <f t="shared" si="1"/>
        <v>2000</v>
      </c>
      <c r="E20" s="34">
        <f t="shared" si="1"/>
        <v>1000</v>
      </c>
      <c r="F20" s="34">
        <f t="shared" si="1"/>
        <v>700</v>
      </c>
    </row>
    <row r="21" spans="1:6" x14ac:dyDescent="0.25">
      <c r="A21" s="12">
        <v>44748</v>
      </c>
      <c r="B21" s="13" t="s">
        <v>63</v>
      </c>
      <c r="C21" s="226"/>
      <c r="D21" s="226"/>
      <c r="E21" s="226">
        <v>-16</v>
      </c>
      <c r="F21" s="226"/>
    </row>
    <row r="22" spans="1:6" x14ac:dyDescent="0.25">
      <c r="A22" s="12">
        <v>44779</v>
      </c>
      <c r="B22" s="13" t="s">
        <v>63</v>
      </c>
      <c r="C22" s="226"/>
      <c r="D22" s="226"/>
      <c r="E22" s="226">
        <v>-132</v>
      </c>
      <c r="F22" s="226"/>
    </row>
    <row r="23" spans="1:6" x14ac:dyDescent="0.25">
      <c r="A23" s="12">
        <v>44810</v>
      </c>
      <c r="B23" s="13" t="s">
        <v>63</v>
      </c>
      <c r="C23" s="226"/>
      <c r="D23" s="226"/>
      <c r="E23" s="226">
        <v>-117</v>
      </c>
      <c r="F23" s="226"/>
    </row>
    <row r="24" spans="1:6" s="461" customFormat="1" x14ac:dyDescent="0.25">
      <c r="A24" s="250">
        <v>44810</v>
      </c>
      <c r="B24" s="354" t="s">
        <v>4376</v>
      </c>
      <c r="C24" s="842"/>
      <c r="D24" s="842"/>
      <c r="E24" s="842">
        <v>-1</v>
      </c>
      <c r="F24" s="842"/>
    </row>
    <row r="25" spans="1:6" x14ac:dyDescent="0.25">
      <c r="A25" s="12">
        <v>44871</v>
      </c>
      <c r="B25" s="13" t="s">
        <v>63</v>
      </c>
      <c r="C25" s="226"/>
      <c r="D25" s="226"/>
      <c r="E25" s="226">
        <v>-135</v>
      </c>
      <c r="F25" s="226"/>
    </row>
    <row r="26" spans="1:6" x14ac:dyDescent="0.25">
      <c r="A26" s="12" t="s">
        <v>4565</v>
      </c>
      <c r="B26" s="13" t="s">
        <v>63</v>
      </c>
      <c r="C26" s="226"/>
      <c r="D26" s="226"/>
      <c r="E26" s="226">
        <v>-132</v>
      </c>
      <c r="F26" s="226"/>
    </row>
    <row r="27" spans="1:6" x14ac:dyDescent="0.25">
      <c r="A27" s="12" t="s">
        <v>4611</v>
      </c>
      <c r="B27" s="13" t="s">
        <v>63</v>
      </c>
      <c r="C27" s="226"/>
      <c r="D27" s="226"/>
      <c r="E27" s="226">
        <v>-115</v>
      </c>
      <c r="F27" s="226"/>
    </row>
    <row r="28" spans="1:6" x14ac:dyDescent="0.25">
      <c r="A28" s="250" t="s">
        <v>4611</v>
      </c>
      <c r="B28" s="354" t="s">
        <v>4376</v>
      </c>
      <c r="C28" s="226"/>
      <c r="D28" s="226"/>
      <c r="E28" s="842">
        <v>-4</v>
      </c>
      <c r="F28" s="226"/>
    </row>
    <row r="29" spans="1:6" x14ac:dyDescent="0.25">
      <c r="A29" s="12" t="s">
        <v>4617</v>
      </c>
      <c r="B29" s="13" t="s">
        <v>63</v>
      </c>
      <c r="C29" s="226"/>
      <c r="D29" s="226"/>
      <c r="E29" s="226">
        <v>-169</v>
      </c>
      <c r="F29" s="226"/>
    </row>
    <row r="30" spans="1:6" x14ac:dyDescent="0.25">
      <c r="A30" s="250" t="s">
        <v>4617</v>
      </c>
      <c r="B30" s="354" t="s">
        <v>4376</v>
      </c>
      <c r="C30" s="226"/>
      <c r="D30" s="226"/>
      <c r="E30" s="842">
        <v>-1</v>
      </c>
      <c r="F30" s="226"/>
    </row>
    <row r="31" spans="1:6" x14ac:dyDescent="0.25">
      <c r="A31" s="12" t="s">
        <v>4636</v>
      </c>
      <c r="B31" s="13" t="s">
        <v>63</v>
      </c>
      <c r="C31" s="226"/>
      <c r="D31" s="226"/>
      <c r="E31" s="226">
        <v>-130</v>
      </c>
      <c r="F31" s="226"/>
    </row>
    <row r="32" spans="1:6" ht="18" thickBot="1" x14ac:dyDescent="0.3">
      <c r="A32" s="76" t="s">
        <v>4643</v>
      </c>
      <c r="B32" s="14" t="s">
        <v>63</v>
      </c>
      <c r="C32" s="1062"/>
      <c r="D32" s="1062"/>
      <c r="E32" s="1062">
        <v>-48</v>
      </c>
      <c r="F32" s="1062"/>
    </row>
    <row r="33" spans="1:13" s="461" customFormat="1" ht="18" thickBot="1" x14ac:dyDescent="0.3">
      <c r="A33" s="40" t="s">
        <v>4719</v>
      </c>
      <c r="B33" s="258"/>
      <c r="C33" s="181">
        <f>SUM(C20:C32)</f>
        <v>2000</v>
      </c>
      <c r="D33" s="181">
        <f t="shared" ref="D33:F33" si="2">SUM(D20:D32)</f>
        <v>2000</v>
      </c>
      <c r="E33" s="181">
        <f t="shared" si="2"/>
        <v>0</v>
      </c>
      <c r="F33" s="181">
        <f t="shared" si="2"/>
        <v>700</v>
      </c>
      <c r="G33" s="461" t="s">
        <v>4720</v>
      </c>
    </row>
    <row r="34" spans="1:13" ht="18" thickBot="1" x14ac:dyDescent="0.3">
      <c r="A34" s="55"/>
      <c r="B34" s="53"/>
      <c r="C34" s="53"/>
      <c r="D34" s="53"/>
      <c r="E34" s="354"/>
      <c r="F34" s="53"/>
    </row>
    <row r="35" spans="1:13" s="461" customFormat="1" ht="18" thickBot="1" x14ac:dyDescent="0.3">
      <c r="A35" s="40" t="s">
        <v>4859</v>
      </c>
      <c r="B35" s="258"/>
      <c r="C35" s="181">
        <f>SUM(C33:C34)</f>
        <v>2000</v>
      </c>
      <c r="D35" s="181">
        <f t="shared" ref="D35:F35" si="3">SUM(D33:D34)</f>
        <v>2000</v>
      </c>
      <c r="E35" s="181">
        <f t="shared" si="3"/>
        <v>0</v>
      </c>
      <c r="F35" s="181">
        <f t="shared" si="3"/>
        <v>700</v>
      </c>
      <c r="G35" s="461" t="s">
        <v>4720</v>
      </c>
    </row>
    <row r="36" spans="1:13" x14ac:dyDescent="0.25">
      <c r="A36" s="55">
        <v>44569</v>
      </c>
      <c r="B36" s="436" t="s">
        <v>63</v>
      </c>
      <c r="C36" s="53"/>
      <c r="D36" s="226">
        <v>-205</v>
      </c>
      <c r="E36" s="354"/>
      <c r="F36" s="53"/>
    </row>
    <row r="37" spans="1:13" x14ac:dyDescent="0.25">
      <c r="A37" s="12">
        <v>44720</v>
      </c>
      <c r="B37" s="75" t="s">
        <v>63</v>
      </c>
      <c r="C37" s="53"/>
      <c r="D37" s="226">
        <v>-207</v>
      </c>
      <c r="E37" s="354"/>
      <c r="F37" s="53"/>
    </row>
    <row r="38" spans="1:13" ht="18" thickBot="1" x14ac:dyDescent="0.3">
      <c r="A38" s="55" t="s">
        <v>4971</v>
      </c>
      <c r="B38" s="436" t="s">
        <v>63</v>
      </c>
      <c r="C38" s="53"/>
      <c r="D38" s="226">
        <v>-242</v>
      </c>
      <c r="E38" s="53"/>
      <c r="F38" s="53"/>
    </row>
    <row r="39" spans="1:13" s="461" customFormat="1" ht="18" thickBot="1" x14ac:dyDescent="0.3">
      <c r="A39" s="40" t="s">
        <v>5059</v>
      </c>
      <c r="B39" s="258"/>
      <c r="C39" s="181">
        <f>SUM(C35:C38)</f>
        <v>2000</v>
      </c>
      <c r="D39" s="181">
        <f t="shared" ref="D39:F39" si="4">SUM(D35:D38)</f>
        <v>1346</v>
      </c>
      <c r="E39" s="41">
        <f t="shared" si="4"/>
        <v>0</v>
      </c>
      <c r="F39" s="181">
        <f t="shared" si="4"/>
        <v>700</v>
      </c>
      <c r="G39" s="461" t="s">
        <v>4720</v>
      </c>
    </row>
    <row r="40" spans="1:13" x14ac:dyDescent="0.25">
      <c r="A40" s="55"/>
      <c r="B40" s="436"/>
      <c r="C40" s="53"/>
      <c r="D40" s="53"/>
      <c r="E40" s="53"/>
      <c r="F40" s="53"/>
    </row>
    <row r="41" spans="1:13" x14ac:dyDescent="0.25">
      <c r="A41" s="55"/>
      <c r="B41" s="436"/>
      <c r="C41" s="53"/>
      <c r="D41" s="53"/>
      <c r="E41" s="53"/>
      <c r="F41" s="53"/>
    </row>
    <row r="42" spans="1:13" x14ac:dyDescent="0.25">
      <c r="A42" s="55"/>
      <c r="B42" s="436"/>
      <c r="C42" s="53"/>
      <c r="D42" s="53"/>
      <c r="E42" s="53"/>
      <c r="F42" s="53"/>
    </row>
    <row r="43" spans="1:13" s="461" customFormat="1" x14ac:dyDescent="0.25">
      <c r="A43" s="250"/>
      <c r="B43" s="43"/>
      <c r="C43" s="1170"/>
      <c r="D43" s="1170"/>
      <c r="E43" s="1170"/>
      <c r="F43" s="1170"/>
      <c r="G43" s="1173" t="s">
        <v>4036</v>
      </c>
      <c r="H43" s="1173"/>
      <c r="I43" s="1173"/>
      <c r="J43" s="1173"/>
      <c r="K43" s="1173"/>
      <c r="L43" s="1173"/>
      <c r="M43" s="1173"/>
    </row>
    <row r="44" spans="1:13" s="461" customFormat="1" x14ac:dyDescent="0.25">
      <c r="A44" s="698" t="s">
        <v>928</v>
      </c>
      <c r="B44" s="378"/>
      <c r="C44" s="1171">
        <v>2000</v>
      </c>
      <c r="D44" s="1171">
        <v>2000</v>
      </c>
      <c r="E44" s="1171">
        <v>1000</v>
      </c>
      <c r="F44" s="1171">
        <v>1000</v>
      </c>
    </row>
    <row r="45" spans="1:13" x14ac:dyDescent="0.25">
      <c r="A45" s="452" t="s">
        <v>4388</v>
      </c>
      <c r="B45" s="452"/>
      <c r="C45" s="452"/>
      <c r="D45" s="452"/>
      <c r="E45" s="452"/>
      <c r="F45" s="452"/>
      <c r="G45" s="937"/>
      <c r="H45" s="937"/>
    </row>
    <row r="46" spans="1:13" x14ac:dyDescent="0.25">
      <c r="A46" s="1256" t="s">
        <v>4340</v>
      </c>
      <c r="B46" s="1256"/>
      <c r="C46" s="1256"/>
      <c r="D46" s="1256"/>
      <c r="E46" s="1256"/>
      <c r="F46" s="1256"/>
    </row>
    <row r="48" spans="1:13" x14ac:dyDescent="0.25">
      <c r="A48" s="1242" t="s">
        <v>4283</v>
      </c>
      <c r="B48" s="1242"/>
      <c r="C48" s="1243"/>
      <c r="E48" s="1242" t="s">
        <v>4286</v>
      </c>
      <c r="F48" s="1242"/>
      <c r="G48" s="1242"/>
    </row>
    <row r="49" spans="1:14" x14ac:dyDescent="0.25">
      <c r="A49" s="1242" t="s">
        <v>4284</v>
      </c>
      <c r="B49" s="1242"/>
      <c r="C49" s="1243"/>
      <c r="E49" s="1242" t="s">
        <v>4287</v>
      </c>
      <c r="F49" s="1242"/>
      <c r="G49" s="1242"/>
    </row>
    <row r="50" spans="1:14" x14ac:dyDescent="0.25">
      <c r="A50" s="1242" t="s">
        <v>4285</v>
      </c>
      <c r="B50" s="1242"/>
      <c r="C50" s="1243"/>
    </row>
    <row r="54" spans="1:14" x14ac:dyDescent="0.25">
      <c r="A54" s="452" t="s">
        <v>4031</v>
      </c>
      <c r="B54" s="452"/>
      <c r="C54" s="452"/>
      <c r="D54" s="452"/>
      <c r="E54" s="937"/>
      <c r="G54" s="1191" t="s">
        <v>4078</v>
      </c>
      <c r="H54" s="1191"/>
      <c r="I54" s="1191"/>
      <c r="J54" s="1191"/>
      <c r="K54" s="1190"/>
      <c r="L54" s="1190"/>
      <c r="M54" s="1190"/>
      <c r="N54" s="1190"/>
    </row>
    <row r="55" spans="1:14" x14ac:dyDescent="0.25">
      <c r="A55" s="452" t="s">
        <v>4035</v>
      </c>
      <c r="B55" s="452"/>
      <c r="C55" s="452"/>
      <c r="D55" s="452"/>
      <c r="E55" s="937"/>
      <c r="G55" s="1191" t="s">
        <v>4079</v>
      </c>
      <c r="H55" s="1191"/>
      <c r="I55" s="1191"/>
      <c r="J55" s="1191"/>
      <c r="K55" s="1190"/>
      <c r="L55" s="1190"/>
      <c r="M55" s="1190"/>
      <c r="N55" s="1190"/>
    </row>
    <row r="56" spans="1:14" x14ac:dyDescent="0.25">
      <c r="A56" s="452" t="s">
        <v>4034</v>
      </c>
      <c r="B56" s="452"/>
      <c r="C56" s="452"/>
      <c r="D56" s="452"/>
      <c r="E56" s="937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>
    <tabColor rgb="FF92D050"/>
  </sheetPr>
  <dimension ref="A1:N46"/>
  <sheetViews>
    <sheetView topLeftCell="A19" workbookViewId="0">
      <selection activeCell="B32" sqref="B32"/>
    </sheetView>
  </sheetViews>
  <sheetFormatPr baseColWidth="10" defaultColWidth="9.1640625" defaultRowHeight="17" x14ac:dyDescent="0.25"/>
  <cols>
    <col min="1" max="1" width="13.5" style="47" customWidth="1"/>
    <col min="2" max="2" width="34.83203125" style="47" customWidth="1"/>
    <col min="3" max="6" width="9.6640625" style="47" customWidth="1"/>
    <col min="7" max="16384" width="9.1640625" style="47"/>
  </cols>
  <sheetData>
    <row r="1" spans="1:12" s="48" customFormat="1" ht="16" x14ac:dyDescent="0.25">
      <c r="A1" s="128" t="s">
        <v>23</v>
      </c>
    </row>
    <row r="2" spans="1:12" s="48" customFormat="1" ht="16" x14ac:dyDescent="0.25">
      <c r="A2" s="401"/>
      <c r="B2" s="1"/>
      <c r="C2" s="1"/>
      <c r="D2" s="1"/>
      <c r="E2" s="1"/>
      <c r="F2" s="1"/>
    </row>
    <row r="3" spans="1:12" s="48" customFormat="1" ht="17.25" customHeight="1" x14ac:dyDescent="0.25">
      <c r="A3" s="128" t="s">
        <v>4023</v>
      </c>
    </row>
    <row r="4" spans="1:12" s="48" customFormat="1" ht="16" x14ac:dyDescent="0.25">
      <c r="A4" s="139" t="s">
        <v>3747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2" s="48" customFormat="1" ht="16" x14ac:dyDescent="0.25">
      <c r="A5" s="139" t="s">
        <v>4038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2" ht="18" thickBot="1" x14ac:dyDescent="0.3">
      <c r="A6" s="1155" t="s">
        <v>4020</v>
      </c>
      <c r="B6" s="414"/>
      <c r="C6" s="1121">
        <v>6250</v>
      </c>
      <c r="D6" s="1121">
        <v>4500</v>
      </c>
      <c r="E6" s="1121">
        <v>800</v>
      </c>
      <c r="F6" s="1121">
        <v>4750</v>
      </c>
    </row>
    <row r="7" spans="1:12" ht="18" thickBot="1" x14ac:dyDescent="0.3">
      <c r="A7" s="1147" t="s">
        <v>0</v>
      </c>
      <c r="B7" s="10" t="s">
        <v>1</v>
      </c>
      <c r="C7" s="27" t="s">
        <v>2</v>
      </c>
      <c r="D7" s="10" t="s">
        <v>3</v>
      </c>
      <c r="E7" s="27" t="s">
        <v>4</v>
      </c>
      <c r="F7" s="27" t="s">
        <v>32</v>
      </c>
    </row>
    <row r="8" spans="1:12" s="836" customFormat="1" ht="18" thickBot="1" x14ac:dyDescent="0.3">
      <c r="A8" s="28">
        <v>44564</v>
      </c>
      <c r="B8" s="22" t="s">
        <v>4051</v>
      </c>
      <c r="C8" s="22">
        <v>500</v>
      </c>
      <c r="D8" s="22">
        <v>230</v>
      </c>
      <c r="E8" s="22">
        <v>225</v>
      </c>
      <c r="F8" s="22">
        <v>300</v>
      </c>
      <c r="G8" s="836" t="s">
        <v>4111</v>
      </c>
    </row>
    <row r="9" spans="1:12" s="414" customFormat="1" ht="18" thickBot="1" x14ac:dyDescent="0.3">
      <c r="A9" s="33" t="s">
        <v>4127</v>
      </c>
      <c r="B9" s="54"/>
      <c r="C9" s="34">
        <f>SUM(C8)</f>
        <v>500</v>
      </c>
      <c r="D9" s="34">
        <f t="shared" ref="D9:F9" si="0">SUM(D8)</f>
        <v>230</v>
      </c>
      <c r="E9" s="34">
        <f t="shared" si="0"/>
        <v>225</v>
      </c>
      <c r="F9" s="34">
        <f t="shared" si="0"/>
        <v>300</v>
      </c>
    </row>
    <row r="10" spans="1:12" s="414" customFormat="1" ht="18" thickBot="1" x14ac:dyDescent="0.3">
      <c r="A10" s="55"/>
      <c r="B10" s="53"/>
      <c r="C10" s="53"/>
      <c r="D10" s="53"/>
      <c r="E10" s="53"/>
      <c r="F10" s="53"/>
    </row>
    <row r="11" spans="1:12" s="520" customFormat="1" ht="18" thickBot="1" x14ac:dyDescent="0.3">
      <c r="A11" s="33" t="s">
        <v>4358</v>
      </c>
      <c r="B11" s="54"/>
      <c r="C11" s="34">
        <f>SUM(C9:C10)</f>
        <v>500</v>
      </c>
      <c r="D11" s="34">
        <f t="shared" ref="D11:F13" si="1">SUM(D9:D10)</f>
        <v>230</v>
      </c>
      <c r="E11" s="34">
        <f t="shared" si="1"/>
        <v>225</v>
      </c>
      <c r="F11" s="34">
        <f t="shared" si="1"/>
        <v>300</v>
      </c>
    </row>
    <row r="12" spans="1:12" s="461" customFormat="1" ht="18" thickBot="1" x14ac:dyDescent="0.3">
      <c r="A12" s="365"/>
      <c r="B12" s="354"/>
      <c r="C12" s="43"/>
      <c r="D12" s="43"/>
      <c r="E12" s="354"/>
      <c r="F12" s="53"/>
    </row>
    <row r="13" spans="1:12" s="520" customFormat="1" ht="18" thickBot="1" x14ac:dyDescent="0.3">
      <c r="A13" s="33" t="s">
        <v>4488</v>
      </c>
      <c r="B13" s="54"/>
      <c r="C13" s="34">
        <f>SUM(C11:C12)</f>
        <v>500</v>
      </c>
      <c r="D13" s="34">
        <f t="shared" si="1"/>
        <v>230</v>
      </c>
      <c r="E13" s="34">
        <f t="shared" si="1"/>
        <v>225</v>
      </c>
      <c r="F13" s="34">
        <f t="shared" si="1"/>
        <v>300</v>
      </c>
    </row>
    <row r="14" spans="1:12" s="520" customFormat="1" x14ac:dyDescent="0.25">
      <c r="A14" s="864">
        <v>44748</v>
      </c>
      <c r="B14" s="354" t="s">
        <v>4376</v>
      </c>
      <c r="C14" s="430">
        <v>-4</v>
      </c>
      <c r="D14" s="430"/>
      <c r="E14" s="430"/>
      <c r="F14" s="430"/>
    </row>
    <row r="15" spans="1:12" s="520" customFormat="1" x14ac:dyDescent="0.25">
      <c r="A15" s="25" t="s">
        <v>4584</v>
      </c>
      <c r="B15" s="25" t="s">
        <v>63</v>
      </c>
      <c r="C15" s="677">
        <v>-124</v>
      </c>
      <c r="D15" s="878"/>
      <c r="E15" s="878"/>
      <c r="F15" s="878"/>
    </row>
    <row r="16" spans="1:12" s="461" customFormat="1" x14ac:dyDescent="0.25">
      <c r="A16" s="12" t="s">
        <v>4643</v>
      </c>
      <c r="B16" s="13" t="s">
        <v>63</v>
      </c>
      <c r="C16" s="39">
        <v>-55</v>
      </c>
      <c r="D16" s="39"/>
      <c r="E16" s="39"/>
      <c r="F16" s="39"/>
    </row>
    <row r="17" spans="1:7" s="461" customFormat="1" x14ac:dyDescent="0.25">
      <c r="A17" s="250" t="s">
        <v>4643</v>
      </c>
      <c r="B17" s="354" t="s">
        <v>4376</v>
      </c>
      <c r="C17" s="398">
        <v>-3</v>
      </c>
      <c r="D17" s="842"/>
      <c r="E17" s="842"/>
      <c r="F17" s="842"/>
    </row>
    <row r="18" spans="1:7" s="461" customFormat="1" x14ac:dyDescent="0.25">
      <c r="A18" s="12" t="s">
        <v>4662</v>
      </c>
      <c r="B18" s="13" t="s">
        <v>63</v>
      </c>
      <c r="C18" s="226">
        <v>-106</v>
      </c>
      <c r="D18" s="226"/>
      <c r="E18" s="226"/>
      <c r="F18" s="226"/>
    </row>
    <row r="19" spans="1:7" s="461" customFormat="1" x14ac:dyDescent="0.25">
      <c r="A19" s="977" t="s">
        <v>4662</v>
      </c>
      <c r="B19" s="397" t="s">
        <v>4376</v>
      </c>
      <c r="C19" s="398">
        <v>-1</v>
      </c>
      <c r="D19" s="398"/>
      <c r="E19" s="398"/>
      <c r="F19" s="398"/>
    </row>
    <row r="20" spans="1:7" s="461" customFormat="1" x14ac:dyDescent="0.25">
      <c r="A20" s="12" t="s">
        <v>4681</v>
      </c>
      <c r="B20" s="13" t="s">
        <v>63</v>
      </c>
      <c r="C20" s="226">
        <v>-103</v>
      </c>
      <c r="D20" s="842"/>
      <c r="E20" s="226"/>
      <c r="F20" s="226"/>
    </row>
    <row r="21" spans="1:7" s="1176" customFormat="1" ht="18" thickBot="1" x14ac:dyDescent="0.3">
      <c r="A21" s="979" t="s">
        <v>4681</v>
      </c>
      <c r="B21" s="609" t="s">
        <v>4376</v>
      </c>
      <c r="C21" s="430">
        <v>-4</v>
      </c>
      <c r="D21" s="430"/>
      <c r="E21" s="430"/>
      <c r="F21" s="430"/>
    </row>
    <row r="22" spans="1:7" s="461" customFormat="1" ht="18" thickBot="1" x14ac:dyDescent="0.3">
      <c r="A22" s="40" t="s">
        <v>4719</v>
      </c>
      <c r="B22" s="258"/>
      <c r="C22" s="181">
        <f>SUM(C13:C21)</f>
        <v>100</v>
      </c>
      <c r="D22" s="181">
        <f t="shared" ref="D22:F22" si="2">SUM(D13:D21)</f>
        <v>230</v>
      </c>
      <c r="E22" s="181">
        <f t="shared" si="2"/>
        <v>225</v>
      </c>
      <c r="F22" s="181">
        <f t="shared" si="2"/>
        <v>300</v>
      </c>
      <c r="G22" s="461" t="s">
        <v>4720</v>
      </c>
    </row>
    <row r="23" spans="1:7" s="461" customFormat="1" x14ac:dyDescent="0.25">
      <c r="A23" s="55" t="s">
        <v>4784</v>
      </c>
      <c r="B23" s="53" t="s">
        <v>63</v>
      </c>
      <c r="C23" s="226">
        <v>-60</v>
      </c>
      <c r="D23" s="354"/>
      <c r="E23" s="53"/>
      <c r="F23" s="53"/>
    </row>
    <row r="24" spans="1:7" s="461" customFormat="1" x14ac:dyDescent="0.25">
      <c r="A24" s="75" t="s">
        <v>4826</v>
      </c>
      <c r="B24" s="75" t="s">
        <v>63</v>
      </c>
      <c r="C24" s="226">
        <v>-96</v>
      </c>
      <c r="D24" s="354"/>
      <c r="E24" s="53"/>
      <c r="F24" s="53"/>
    </row>
    <row r="25" spans="1:7" s="461" customFormat="1" ht="18" thickBot="1" x14ac:dyDescent="0.3">
      <c r="A25" s="75" t="s">
        <v>4826</v>
      </c>
      <c r="B25" s="75" t="s">
        <v>63</v>
      </c>
      <c r="C25" s="53">
        <v>-31</v>
      </c>
      <c r="D25" s="354"/>
      <c r="E25" s="53"/>
      <c r="F25" s="53"/>
    </row>
    <row r="26" spans="1:7" s="461" customFormat="1" ht="18" thickBot="1" x14ac:dyDescent="0.3">
      <c r="A26" s="40" t="s">
        <v>4859</v>
      </c>
      <c r="B26" s="258"/>
      <c r="C26" s="56">
        <f>SUM(C22:C25)</f>
        <v>-87</v>
      </c>
      <c r="D26" s="181">
        <f t="shared" ref="D26:F26" si="3">SUM(D22:D25)</f>
        <v>230</v>
      </c>
      <c r="E26" s="181">
        <f t="shared" si="3"/>
        <v>225</v>
      </c>
      <c r="F26" s="181">
        <f t="shared" si="3"/>
        <v>300</v>
      </c>
      <c r="G26" s="461" t="s">
        <v>4720</v>
      </c>
    </row>
    <row r="27" spans="1:7" x14ac:dyDescent="0.25">
      <c r="A27" s="55">
        <v>44569</v>
      </c>
      <c r="B27" s="436" t="s">
        <v>63</v>
      </c>
      <c r="C27" s="53">
        <v>-43</v>
      </c>
      <c r="D27" s="53"/>
      <c r="E27" s="53"/>
      <c r="F27" s="53"/>
    </row>
    <row r="28" spans="1:7" x14ac:dyDescent="0.25">
      <c r="A28" s="12">
        <v>44720</v>
      </c>
      <c r="B28" s="75" t="s">
        <v>63</v>
      </c>
      <c r="C28" s="53">
        <v>-87</v>
      </c>
      <c r="D28" s="53"/>
      <c r="E28" s="53"/>
      <c r="F28" s="53"/>
    </row>
    <row r="29" spans="1:7" s="461" customFormat="1" ht="18" thickBot="1" x14ac:dyDescent="0.3">
      <c r="A29" s="1325" t="s">
        <v>4971</v>
      </c>
      <c r="B29" s="876" t="s">
        <v>5021</v>
      </c>
      <c r="C29" s="354">
        <v>217</v>
      </c>
      <c r="D29" s="354"/>
      <c r="E29" s="354"/>
      <c r="F29" s="354"/>
    </row>
    <row r="30" spans="1:7" s="461" customFormat="1" ht="18" thickBot="1" x14ac:dyDescent="0.3">
      <c r="A30" s="40" t="s">
        <v>5059</v>
      </c>
      <c r="B30" s="258"/>
      <c r="C30" s="181">
        <f>SUM(C26:C29)</f>
        <v>0</v>
      </c>
      <c r="D30" s="181">
        <f t="shared" ref="D30:F30" si="4">SUM(D26:D29)</f>
        <v>230</v>
      </c>
      <c r="E30" s="181">
        <f t="shared" si="4"/>
        <v>225</v>
      </c>
      <c r="F30" s="181">
        <f t="shared" si="4"/>
        <v>300</v>
      </c>
      <c r="G30" s="461" t="s">
        <v>4720</v>
      </c>
    </row>
    <row r="31" spans="1:7" s="461" customFormat="1" x14ac:dyDescent="0.25">
      <c r="A31" s="1325"/>
      <c r="B31" s="876"/>
      <c r="C31" s="354"/>
      <c r="D31" s="354"/>
      <c r="E31" s="354"/>
      <c r="F31" s="354"/>
    </row>
    <row r="32" spans="1:7" s="461" customFormat="1" x14ac:dyDescent="0.25">
      <c r="A32" s="1325"/>
      <c r="B32" s="876"/>
      <c r="C32" s="354"/>
      <c r="D32" s="354"/>
      <c r="E32" s="354"/>
      <c r="F32" s="354"/>
    </row>
    <row r="33" spans="1:14" x14ac:dyDescent="0.25">
      <c r="A33" s="513"/>
      <c r="B33" s="436"/>
      <c r="C33" s="53"/>
      <c r="D33" s="53"/>
      <c r="E33" s="53"/>
      <c r="F33" s="53"/>
    </row>
    <row r="34" spans="1:14" s="461" customFormat="1" x14ac:dyDescent="0.25">
      <c r="A34" s="250" t="s">
        <v>927</v>
      </c>
      <c r="B34" s="43"/>
      <c r="C34" s="1170"/>
      <c r="D34" s="1170"/>
      <c r="E34" s="1170"/>
      <c r="F34" s="1170"/>
      <c r="G34" s="1176"/>
      <c r="H34" s="1176"/>
      <c r="I34" s="1176"/>
      <c r="J34" s="1176"/>
      <c r="K34" s="1176"/>
      <c r="L34" s="1176"/>
      <c r="M34" s="1176"/>
      <c r="N34" s="1176"/>
    </row>
    <row r="35" spans="1:14" s="461" customFormat="1" x14ac:dyDescent="0.25">
      <c r="A35" s="698" t="s">
        <v>928</v>
      </c>
      <c r="B35" s="378"/>
      <c r="C35" s="1171">
        <v>500</v>
      </c>
      <c r="D35" s="1171">
        <v>230</v>
      </c>
      <c r="E35" s="1171">
        <v>300</v>
      </c>
      <c r="F35" s="1171">
        <v>225</v>
      </c>
    </row>
    <row r="36" spans="1:14" x14ac:dyDescent="0.25">
      <c r="A36" s="452" t="s">
        <v>4388</v>
      </c>
      <c r="B36" s="452"/>
      <c r="C36" s="452"/>
      <c r="D36" s="452"/>
      <c r="E36" s="452"/>
      <c r="F36" s="452"/>
      <c r="G36" s="937"/>
      <c r="H36" s="937"/>
    </row>
    <row r="37" spans="1:14" x14ac:dyDescent="0.25">
      <c r="A37" s="1256" t="s">
        <v>4340</v>
      </c>
      <c r="B37" s="1256"/>
      <c r="C37" s="1256"/>
      <c r="D37" s="1256"/>
      <c r="E37" s="1256"/>
      <c r="F37" s="1256"/>
    </row>
    <row r="39" spans="1:14" x14ac:dyDescent="0.25">
      <c r="A39" s="1242" t="s">
        <v>4283</v>
      </c>
      <c r="B39" s="1242"/>
      <c r="C39" s="1243"/>
      <c r="E39" s="1242" t="s">
        <v>4286</v>
      </c>
      <c r="F39" s="1242"/>
      <c r="G39" s="1242"/>
    </row>
    <row r="40" spans="1:14" x14ac:dyDescent="0.25">
      <c r="A40" s="1242" t="s">
        <v>4284</v>
      </c>
      <c r="B40" s="1242"/>
      <c r="C40" s="1243"/>
      <c r="E40" s="1242" t="s">
        <v>4287</v>
      </c>
      <c r="F40" s="1242"/>
      <c r="G40" s="1242"/>
    </row>
    <row r="41" spans="1:14" x14ac:dyDescent="0.25">
      <c r="A41" s="1242" t="s">
        <v>4285</v>
      </c>
      <c r="B41" s="1242"/>
      <c r="C41" s="1243"/>
    </row>
    <row r="42" spans="1:14" s="1119" customFormat="1" x14ac:dyDescent="0.25">
      <c r="A42" s="1176"/>
      <c r="B42" s="1176"/>
    </row>
    <row r="43" spans="1:14" s="1119" customFormat="1" x14ac:dyDescent="0.25">
      <c r="A43" s="1176"/>
      <c r="B43" s="1176"/>
    </row>
    <row r="44" spans="1:14" x14ac:dyDescent="0.25">
      <c r="A44" s="452" t="s">
        <v>4031</v>
      </c>
      <c r="B44" s="452"/>
      <c r="C44" s="452"/>
      <c r="D44" s="452"/>
      <c r="E44" s="937"/>
      <c r="G44" s="1191" t="s">
        <v>4078</v>
      </c>
      <c r="H44" s="1191"/>
      <c r="I44" s="1191"/>
      <c r="J44" s="1191"/>
      <c r="K44" s="1190"/>
      <c r="L44" s="1190"/>
      <c r="M44" s="1190"/>
      <c r="N44" s="1190"/>
    </row>
    <row r="45" spans="1:14" x14ac:dyDescent="0.25">
      <c r="A45" s="452" t="s">
        <v>4032</v>
      </c>
      <c r="B45" s="452"/>
      <c r="C45" s="452"/>
      <c r="D45" s="452"/>
      <c r="E45" s="937"/>
      <c r="G45" s="1191" t="s">
        <v>4079</v>
      </c>
      <c r="H45" s="1191"/>
      <c r="I45" s="1191"/>
      <c r="J45" s="1191"/>
      <c r="K45" s="1190"/>
      <c r="L45" s="1190"/>
      <c r="M45" s="1190"/>
      <c r="N45" s="1190"/>
    </row>
    <row r="46" spans="1:14" x14ac:dyDescent="0.25">
      <c r="A46" s="452" t="s">
        <v>4033</v>
      </c>
      <c r="B46" s="452"/>
      <c r="C46" s="452"/>
      <c r="D46" s="452"/>
      <c r="E46" s="937"/>
    </row>
  </sheetData>
  <pageMargins left="0.7" right="0.7" top="0.75" bottom="0.75" header="0.3" footer="0.3"/>
  <pageSetup orientation="portrait" horizontalDpi="4294967293" verticalDpi="4294967293" r:id="rId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>
    <tabColor rgb="FFC00000"/>
  </sheetPr>
  <dimension ref="A1:P156"/>
  <sheetViews>
    <sheetView topLeftCell="A115" workbookViewId="0">
      <selection activeCell="B130" sqref="B130"/>
    </sheetView>
  </sheetViews>
  <sheetFormatPr baseColWidth="10" defaultColWidth="9.1640625" defaultRowHeight="16" x14ac:dyDescent="0.25"/>
  <cols>
    <col min="1" max="1" width="13.33203125" style="23" customWidth="1"/>
    <col min="2" max="2" width="38.5" style="23" customWidth="1"/>
    <col min="3" max="3" width="9.1640625" style="23" customWidth="1"/>
    <col min="4" max="5" width="9.1640625" style="23"/>
    <col min="6" max="7" width="9.1640625" style="23" customWidth="1"/>
    <col min="8" max="16384" width="9.1640625" style="23"/>
  </cols>
  <sheetData>
    <row r="1" spans="1:16" s="1" customFormat="1" x14ac:dyDescent="0.25">
      <c r="A1" s="401" t="s">
        <v>4023</v>
      </c>
    </row>
    <row r="2" spans="1:16" s="1" customFormat="1" x14ac:dyDescent="0.25">
      <c r="A2" s="139" t="s">
        <v>3747</v>
      </c>
      <c r="B2" s="3"/>
      <c r="C2" s="3"/>
      <c r="D2" s="3"/>
      <c r="E2" s="3"/>
      <c r="F2" s="103"/>
      <c r="G2" s="103"/>
      <c r="H2" s="103"/>
      <c r="I2" s="3"/>
      <c r="J2" s="3"/>
      <c r="K2" s="3"/>
      <c r="L2" s="3"/>
      <c r="M2" s="3"/>
      <c r="N2" s="3"/>
      <c r="O2" s="3"/>
      <c r="P2" s="3"/>
    </row>
    <row r="3" spans="1:16" ht="17" thickBot="1" x14ac:dyDescent="0.3"/>
    <row r="4" spans="1:16" ht="17" thickBot="1" x14ac:dyDescent="0.3">
      <c r="A4" s="1147" t="s">
        <v>0</v>
      </c>
      <c r="B4" s="10" t="s">
        <v>1</v>
      </c>
      <c r="C4" s="10" t="s">
        <v>32</v>
      </c>
      <c r="D4" s="10" t="s">
        <v>27</v>
      </c>
      <c r="E4" s="10" t="s">
        <v>2</v>
      </c>
      <c r="F4" s="10" t="s">
        <v>3</v>
      </c>
      <c r="G4" s="10" t="s">
        <v>4</v>
      </c>
      <c r="H4" s="11" t="s">
        <v>18</v>
      </c>
    </row>
    <row r="5" spans="1:16" x14ac:dyDescent="0.25">
      <c r="A5" s="76">
        <v>44652</v>
      </c>
      <c r="B5" s="582" t="s">
        <v>3711</v>
      </c>
      <c r="C5" s="665">
        <v>2000</v>
      </c>
      <c r="D5" s="665"/>
      <c r="E5" s="665"/>
      <c r="F5" s="665"/>
      <c r="G5" s="665"/>
      <c r="H5" s="665"/>
    </row>
    <row r="6" spans="1:16" x14ac:dyDescent="0.25">
      <c r="A6" s="76">
        <v>44835</v>
      </c>
      <c r="B6" s="22" t="s">
        <v>3745</v>
      </c>
      <c r="C6" s="436"/>
      <c r="D6" s="436"/>
      <c r="E6" s="436"/>
      <c r="F6" s="22">
        <v>400</v>
      </c>
      <c r="G6" s="22">
        <v>400</v>
      </c>
      <c r="H6" s="436"/>
    </row>
    <row r="7" spans="1:16" x14ac:dyDescent="0.25">
      <c r="A7" s="76" t="s">
        <v>3792</v>
      </c>
      <c r="B7" s="14" t="s">
        <v>3796</v>
      </c>
      <c r="C7" s="436">
        <v>200</v>
      </c>
      <c r="D7" s="436"/>
      <c r="E7" s="14">
        <v>400</v>
      </c>
      <c r="F7" s="14">
        <v>400</v>
      </c>
      <c r="G7" s="14">
        <v>400</v>
      </c>
      <c r="H7" s="436"/>
    </row>
    <row r="8" spans="1:16" x14ac:dyDescent="0.25">
      <c r="A8" s="12" t="s">
        <v>3805</v>
      </c>
      <c r="B8" s="13" t="s">
        <v>3822</v>
      </c>
      <c r="C8" s="13">
        <v>400</v>
      </c>
      <c r="D8" s="436"/>
      <c r="E8" s="13"/>
      <c r="F8" s="13"/>
      <c r="G8" s="13"/>
      <c r="H8" s="436"/>
    </row>
    <row r="9" spans="1:16" x14ac:dyDescent="0.25">
      <c r="A9" s="12" t="s">
        <v>3805</v>
      </c>
      <c r="B9" s="13" t="s">
        <v>3823</v>
      </c>
      <c r="C9" s="14">
        <v>410</v>
      </c>
      <c r="D9" s="436"/>
      <c r="E9" s="14"/>
      <c r="F9" s="14"/>
      <c r="G9" s="14"/>
      <c r="H9" s="436"/>
    </row>
    <row r="10" spans="1:16" x14ac:dyDescent="0.25">
      <c r="A10" s="76" t="s">
        <v>3805</v>
      </c>
      <c r="B10" s="14" t="s">
        <v>3821</v>
      </c>
      <c r="C10" s="115"/>
      <c r="D10" s="436"/>
      <c r="E10" s="14">
        <v>400</v>
      </c>
      <c r="F10" s="14">
        <v>400</v>
      </c>
      <c r="G10" s="14">
        <v>800</v>
      </c>
      <c r="H10" s="436"/>
    </row>
    <row r="11" spans="1:16" x14ac:dyDescent="0.25">
      <c r="A11" s="76" t="s">
        <v>3805</v>
      </c>
      <c r="B11" s="14" t="s">
        <v>3824</v>
      </c>
      <c r="C11" s="115"/>
      <c r="D11" s="436"/>
      <c r="E11" s="14">
        <v>100</v>
      </c>
      <c r="F11" s="14">
        <v>100</v>
      </c>
      <c r="G11" s="14">
        <v>200</v>
      </c>
      <c r="H11" s="436">
        <v>200</v>
      </c>
    </row>
    <row r="12" spans="1:16" x14ac:dyDescent="0.25">
      <c r="A12" s="12" t="s">
        <v>3794</v>
      </c>
      <c r="B12" s="13" t="s">
        <v>3825</v>
      </c>
      <c r="C12" s="14">
        <v>800</v>
      </c>
      <c r="D12" s="436"/>
      <c r="E12" s="14"/>
      <c r="F12" s="14"/>
      <c r="G12" s="14"/>
      <c r="H12" s="436"/>
    </row>
    <row r="13" spans="1:16" x14ac:dyDescent="0.25">
      <c r="A13" s="12" t="s">
        <v>3794</v>
      </c>
      <c r="B13" s="13" t="s">
        <v>3826</v>
      </c>
      <c r="C13" s="14"/>
      <c r="D13" s="436"/>
      <c r="E13" s="14">
        <v>300</v>
      </c>
      <c r="F13" s="14">
        <v>700</v>
      </c>
      <c r="G13" s="14">
        <v>1400</v>
      </c>
      <c r="H13" s="436"/>
    </row>
    <row r="14" spans="1:16" x14ac:dyDescent="0.25">
      <c r="A14" s="76" t="s">
        <v>3812</v>
      </c>
      <c r="B14" s="14" t="s">
        <v>3827</v>
      </c>
      <c r="C14" s="14">
        <v>790</v>
      </c>
      <c r="D14" s="436"/>
      <c r="E14" s="14">
        <v>400</v>
      </c>
      <c r="F14" s="14"/>
      <c r="G14" s="14"/>
      <c r="H14" s="436"/>
    </row>
    <row r="15" spans="1:16" x14ac:dyDescent="0.25">
      <c r="A15" s="76" t="s">
        <v>3808</v>
      </c>
      <c r="B15" s="14" t="s">
        <v>3833</v>
      </c>
      <c r="C15" s="115"/>
      <c r="D15" s="436"/>
      <c r="E15" s="14">
        <v>400</v>
      </c>
      <c r="F15" s="14">
        <v>400</v>
      </c>
      <c r="G15" s="14"/>
      <c r="H15" s="436"/>
    </row>
    <row r="16" spans="1:16" x14ac:dyDescent="0.25">
      <c r="A16" s="76" t="s">
        <v>3844</v>
      </c>
      <c r="B16" s="14" t="s">
        <v>3856</v>
      </c>
      <c r="C16" s="115"/>
      <c r="D16" s="436"/>
      <c r="E16" s="14"/>
      <c r="F16" s="14">
        <v>400</v>
      </c>
      <c r="G16" s="14">
        <v>200</v>
      </c>
      <c r="H16" s="436">
        <v>800</v>
      </c>
    </row>
    <row r="17" spans="1:8" x14ac:dyDescent="0.25">
      <c r="A17" s="76" t="s">
        <v>3846</v>
      </c>
      <c r="B17" s="14" t="s">
        <v>3863</v>
      </c>
      <c r="C17" s="115"/>
      <c r="D17" s="436"/>
      <c r="E17" s="14">
        <v>500</v>
      </c>
      <c r="F17" s="14">
        <v>800</v>
      </c>
      <c r="G17" s="14">
        <v>700</v>
      </c>
      <c r="H17" s="436"/>
    </row>
    <row r="18" spans="1:8" x14ac:dyDescent="0.25">
      <c r="A18" s="76" t="s">
        <v>3862</v>
      </c>
      <c r="B18" s="14" t="s">
        <v>3866</v>
      </c>
      <c r="C18" s="115"/>
      <c r="D18" s="436"/>
      <c r="E18" s="14">
        <v>500</v>
      </c>
      <c r="F18" s="14">
        <v>200</v>
      </c>
      <c r="G18" s="14">
        <v>1300</v>
      </c>
      <c r="H18" s="436"/>
    </row>
    <row r="19" spans="1:8" x14ac:dyDescent="0.25">
      <c r="A19" s="12" t="s">
        <v>3862</v>
      </c>
      <c r="B19" s="13" t="s">
        <v>3865</v>
      </c>
      <c r="C19" s="13">
        <v>800</v>
      </c>
      <c r="D19" s="75"/>
      <c r="E19" s="13"/>
      <c r="F19" s="13"/>
      <c r="G19" s="13"/>
      <c r="H19" s="75"/>
    </row>
    <row r="20" spans="1:8" ht="17" thickBot="1" x14ac:dyDescent="0.3">
      <c r="A20" s="76" t="s">
        <v>3862</v>
      </c>
      <c r="B20" s="14" t="s">
        <v>3864</v>
      </c>
      <c r="C20" s="14">
        <v>200</v>
      </c>
      <c r="D20" s="77"/>
      <c r="E20" s="14"/>
      <c r="F20" s="14"/>
      <c r="G20" s="14"/>
      <c r="H20" s="77"/>
    </row>
    <row r="21" spans="1:8" ht="17" thickBot="1" x14ac:dyDescent="0.3">
      <c r="A21" s="1289" t="s">
        <v>4714</v>
      </c>
      <c r="B21" s="990"/>
      <c r="C21" s="34">
        <f>SUM(C5:C20)</f>
        <v>5600</v>
      </c>
      <c r="D21" s="34">
        <f t="shared" ref="D21:H21" si="0">SUM(D5:D20)</f>
        <v>0</v>
      </c>
      <c r="E21" s="34">
        <f t="shared" si="0"/>
        <v>3000</v>
      </c>
      <c r="F21" s="34">
        <f t="shared" si="0"/>
        <v>3800</v>
      </c>
      <c r="G21" s="34">
        <f t="shared" si="0"/>
        <v>5400</v>
      </c>
      <c r="H21" s="34">
        <f t="shared" si="0"/>
        <v>1000</v>
      </c>
    </row>
    <row r="22" spans="1:8" x14ac:dyDescent="0.25">
      <c r="A22" s="55">
        <v>44594</v>
      </c>
      <c r="B22" s="53" t="s">
        <v>3899</v>
      </c>
      <c r="C22" s="53">
        <v>300</v>
      </c>
      <c r="D22" s="436"/>
      <c r="E22" s="53">
        <v>370</v>
      </c>
      <c r="F22" s="53">
        <v>370</v>
      </c>
      <c r="G22" s="53">
        <v>400</v>
      </c>
      <c r="H22" s="436"/>
    </row>
    <row r="23" spans="1:8" x14ac:dyDescent="0.25">
      <c r="A23" s="12">
        <v>44622</v>
      </c>
      <c r="B23" s="13" t="s">
        <v>3903</v>
      </c>
      <c r="C23" s="43"/>
      <c r="D23" s="75"/>
      <c r="E23" s="13">
        <v>500</v>
      </c>
      <c r="F23" s="13">
        <v>100</v>
      </c>
      <c r="G23" s="13">
        <v>100</v>
      </c>
      <c r="H23" s="75"/>
    </row>
    <row r="24" spans="1:8" x14ac:dyDescent="0.25">
      <c r="A24" s="12">
        <v>44622</v>
      </c>
      <c r="B24" s="13" t="s">
        <v>3902</v>
      </c>
      <c r="C24" s="13">
        <v>700</v>
      </c>
      <c r="D24" s="75"/>
      <c r="E24" s="43"/>
      <c r="F24" s="13">
        <v>20</v>
      </c>
      <c r="G24" s="43"/>
      <c r="H24" s="75"/>
    </row>
    <row r="25" spans="1:8" x14ac:dyDescent="0.25">
      <c r="A25" s="12">
        <v>44683</v>
      </c>
      <c r="B25" s="13" t="s">
        <v>3913</v>
      </c>
      <c r="C25" s="43"/>
      <c r="D25" s="75"/>
      <c r="E25" s="13">
        <v>130</v>
      </c>
      <c r="F25" s="13">
        <v>510</v>
      </c>
      <c r="G25" s="43"/>
      <c r="H25" s="75"/>
    </row>
    <row r="26" spans="1:8" x14ac:dyDescent="0.25">
      <c r="A26" s="55">
        <v>44683</v>
      </c>
      <c r="B26" s="53" t="s">
        <v>3914</v>
      </c>
      <c r="C26" s="43"/>
      <c r="D26" s="75"/>
      <c r="E26" s="53">
        <v>300</v>
      </c>
      <c r="F26" s="53">
        <v>30</v>
      </c>
      <c r="G26" s="43"/>
      <c r="H26" s="75"/>
    </row>
    <row r="27" spans="1:8" x14ac:dyDescent="0.25">
      <c r="A27" s="55">
        <v>44806</v>
      </c>
      <c r="B27" s="53" t="s">
        <v>3940</v>
      </c>
      <c r="C27" s="43"/>
      <c r="D27" s="75"/>
      <c r="E27" s="354"/>
      <c r="F27" s="53">
        <v>270</v>
      </c>
      <c r="G27" s="43"/>
      <c r="H27" s="75"/>
    </row>
    <row r="28" spans="1:8" x14ac:dyDescent="0.25">
      <c r="A28" s="12">
        <v>44806</v>
      </c>
      <c r="B28" s="13" t="s">
        <v>3940</v>
      </c>
      <c r="C28" s="13">
        <v>500</v>
      </c>
      <c r="D28" s="75"/>
      <c r="E28" s="13"/>
      <c r="F28" s="13"/>
      <c r="G28" s="13">
        <v>500</v>
      </c>
      <c r="H28" s="75"/>
    </row>
    <row r="29" spans="1:8" x14ac:dyDescent="0.25">
      <c r="A29" s="12" t="s">
        <v>3959</v>
      </c>
      <c r="B29" s="13" t="s">
        <v>3960</v>
      </c>
      <c r="C29" s="13">
        <v>800</v>
      </c>
      <c r="D29" s="75"/>
      <c r="E29" s="13"/>
      <c r="F29" s="13"/>
      <c r="G29" s="13"/>
      <c r="H29" s="75"/>
    </row>
    <row r="30" spans="1:8" x14ac:dyDescent="0.25">
      <c r="A30" s="12" t="s">
        <v>3959</v>
      </c>
      <c r="B30" s="13" t="s">
        <v>3961</v>
      </c>
      <c r="C30" s="13"/>
      <c r="D30" s="75"/>
      <c r="E30" s="13">
        <v>425</v>
      </c>
      <c r="F30" s="13">
        <v>70</v>
      </c>
      <c r="G30" s="13">
        <v>500</v>
      </c>
      <c r="H30" s="75"/>
    </row>
    <row r="31" spans="1:8" x14ac:dyDescent="0.25">
      <c r="A31" s="12" t="s">
        <v>3962</v>
      </c>
      <c r="B31" s="13" t="s">
        <v>3965</v>
      </c>
      <c r="C31" s="13">
        <v>200</v>
      </c>
      <c r="D31" s="75"/>
      <c r="E31" s="13">
        <v>75</v>
      </c>
      <c r="F31" s="13">
        <v>330</v>
      </c>
      <c r="G31" s="13">
        <v>300</v>
      </c>
      <c r="H31" s="75"/>
    </row>
    <row r="32" spans="1:8" x14ac:dyDescent="0.25">
      <c r="A32" s="12" t="s">
        <v>3969</v>
      </c>
      <c r="B32" s="13" t="s">
        <v>3970</v>
      </c>
      <c r="C32" s="13"/>
      <c r="D32" s="75"/>
      <c r="E32" s="13"/>
      <c r="F32" s="13">
        <v>300</v>
      </c>
      <c r="G32" s="13"/>
      <c r="H32" s="75"/>
    </row>
    <row r="33" spans="1:8" x14ac:dyDescent="0.25">
      <c r="A33" s="12" t="s">
        <v>3977</v>
      </c>
      <c r="B33" s="13" t="s">
        <v>3978</v>
      </c>
      <c r="C33" s="13">
        <v>700</v>
      </c>
      <c r="D33" s="75"/>
      <c r="E33" s="13"/>
      <c r="F33" s="13"/>
      <c r="G33" s="13"/>
      <c r="H33" s="75"/>
    </row>
    <row r="34" spans="1:8" x14ac:dyDescent="0.25">
      <c r="A34" s="12" t="s">
        <v>3977</v>
      </c>
      <c r="B34" s="13" t="s">
        <v>3979</v>
      </c>
      <c r="C34" s="13"/>
      <c r="D34" s="75"/>
      <c r="E34" s="13">
        <v>500</v>
      </c>
      <c r="F34" s="13">
        <v>70</v>
      </c>
      <c r="G34" s="13">
        <v>200</v>
      </c>
      <c r="H34" s="75"/>
    </row>
    <row r="35" spans="1:8" x14ac:dyDescent="0.25">
      <c r="A35" s="12" t="s">
        <v>3989</v>
      </c>
      <c r="B35" s="13" t="s">
        <v>3990</v>
      </c>
      <c r="C35" s="13">
        <v>800</v>
      </c>
      <c r="D35" s="75"/>
      <c r="E35" s="13"/>
      <c r="F35" s="13"/>
      <c r="G35" s="13"/>
      <c r="H35" s="75"/>
    </row>
    <row r="36" spans="1:8" x14ac:dyDescent="0.25">
      <c r="A36" s="55" t="s">
        <v>3994</v>
      </c>
      <c r="B36" s="53" t="s">
        <v>3998</v>
      </c>
      <c r="C36" s="53">
        <v>300</v>
      </c>
      <c r="D36" s="75"/>
      <c r="E36" s="354">
        <v>500</v>
      </c>
      <c r="F36" s="53">
        <v>100</v>
      </c>
      <c r="G36" s="53">
        <v>230</v>
      </c>
      <c r="H36" s="75"/>
    </row>
    <row r="37" spans="1:8" x14ac:dyDescent="0.25">
      <c r="A37" s="38" t="s">
        <v>4001</v>
      </c>
      <c r="B37" s="38" t="s">
        <v>4009</v>
      </c>
      <c r="C37" s="53">
        <v>200</v>
      </c>
      <c r="D37" s="75"/>
      <c r="E37" s="354"/>
      <c r="F37" s="53">
        <v>180</v>
      </c>
      <c r="G37" s="53">
        <v>760</v>
      </c>
      <c r="H37" s="75"/>
    </row>
    <row r="38" spans="1:8" ht="17" thickBot="1" x14ac:dyDescent="0.3">
      <c r="A38" s="12" t="s">
        <v>4013</v>
      </c>
      <c r="B38" s="13" t="s">
        <v>4014</v>
      </c>
      <c r="C38" s="13"/>
      <c r="D38" s="75"/>
      <c r="E38" s="13"/>
      <c r="F38" s="13">
        <v>350</v>
      </c>
      <c r="G38" s="13">
        <v>810</v>
      </c>
      <c r="H38" s="75"/>
    </row>
    <row r="39" spans="1:8" ht="17" thickBot="1" x14ac:dyDescent="0.3">
      <c r="A39" s="1289" t="s">
        <v>4715</v>
      </c>
      <c r="B39" s="990"/>
      <c r="C39" s="34">
        <f>SUM(C21:C38)</f>
        <v>10100</v>
      </c>
      <c r="D39" s="34">
        <f t="shared" ref="D39:H39" si="1">SUM(D21:D38)</f>
        <v>0</v>
      </c>
      <c r="E39" s="34">
        <f t="shared" si="1"/>
        <v>5800</v>
      </c>
      <c r="F39" s="34">
        <f t="shared" si="1"/>
        <v>6500</v>
      </c>
      <c r="G39" s="34">
        <f t="shared" si="1"/>
        <v>9200</v>
      </c>
      <c r="H39" s="34">
        <f t="shared" si="1"/>
        <v>1000</v>
      </c>
    </row>
    <row r="40" spans="1:8" ht="17" thickBot="1" x14ac:dyDescent="0.3">
      <c r="A40" s="12">
        <v>44564</v>
      </c>
      <c r="B40" s="13" t="s">
        <v>4051</v>
      </c>
      <c r="C40" s="22">
        <v>300</v>
      </c>
      <c r="D40" s="75"/>
      <c r="E40" s="22">
        <v>500</v>
      </c>
      <c r="F40" s="22">
        <v>230</v>
      </c>
      <c r="G40" s="22">
        <v>225</v>
      </c>
      <c r="H40" s="75"/>
    </row>
    <row r="41" spans="1:8" ht="17" thickBot="1" x14ac:dyDescent="0.3">
      <c r="A41" s="1289" t="s">
        <v>4716</v>
      </c>
      <c r="B41" s="990"/>
      <c r="C41" s="34">
        <f>SUM(C39:C40)</f>
        <v>10400</v>
      </c>
      <c r="D41" s="34">
        <f t="shared" ref="D41:H41" si="2">SUM(D39:D40)</f>
        <v>0</v>
      </c>
      <c r="E41" s="34">
        <f t="shared" si="2"/>
        <v>6300</v>
      </c>
      <c r="F41" s="34">
        <f t="shared" si="2"/>
        <v>6730</v>
      </c>
      <c r="G41" s="34">
        <f t="shared" si="2"/>
        <v>9425</v>
      </c>
      <c r="H41" s="34">
        <f t="shared" si="2"/>
        <v>1000</v>
      </c>
    </row>
    <row r="42" spans="1:8" x14ac:dyDescent="0.25">
      <c r="A42" s="12" t="s">
        <v>4289</v>
      </c>
      <c r="B42" s="13" t="s">
        <v>63</v>
      </c>
      <c r="C42" s="43"/>
      <c r="D42" s="75"/>
      <c r="E42" s="13"/>
      <c r="F42" s="13">
        <v>-9</v>
      </c>
      <c r="G42" s="13"/>
      <c r="H42" s="75">
        <v>-6</v>
      </c>
    </row>
    <row r="43" spans="1:8" x14ac:dyDescent="0.25">
      <c r="A43" s="12" t="s">
        <v>4349</v>
      </c>
      <c r="B43" s="13" t="s">
        <v>63</v>
      </c>
      <c r="C43" s="13">
        <v>-18</v>
      </c>
      <c r="D43" s="75"/>
      <c r="E43" s="13">
        <v>-197</v>
      </c>
      <c r="F43" s="13">
        <v>-76</v>
      </c>
      <c r="G43" s="13"/>
      <c r="H43" s="75">
        <v>-24</v>
      </c>
    </row>
    <row r="44" spans="1:8" x14ac:dyDescent="0.25">
      <c r="A44" s="12" t="s">
        <v>4349</v>
      </c>
      <c r="B44" s="13" t="s">
        <v>63</v>
      </c>
      <c r="C44" s="13">
        <v>-109</v>
      </c>
      <c r="D44" s="75"/>
      <c r="E44" s="13">
        <v>-197</v>
      </c>
      <c r="F44" s="13">
        <v>-179</v>
      </c>
      <c r="G44" s="13">
        <v>-233</v>
      </c>
      <c r="H44" s="75">
        <v>-19</v>
      </c>
    </row>
    <row r="45" spans="1:8" x14ac:dyDescent="0.25">
      <c r="A45" s="12" t="s">
        <v>4349</v>
      </c>
      <c r="B45" s="13" t="s">
        <v>63</v>
      </c>
      <c r="C45" s="13">
        <v>-47</v>
      </c>
      <c r="D45" s="75"/>
      <c r="E45" s="13">
        <v>-139</v>
      </c>
      <c r="F45" s="13">
        <v>-50</v>
      </c>
      <c r="G45" s="13">
        <v>-113</v>
      </c>
      <c r="H45" s="75"/>
    </row>
    <row r="46" spans="1:8" x14ac:dyDescent="0.25">
      <c r="A46" s="55" t="s">
        <v>4363</v>
      </c>
      <c r="B46" s="53" t="s">
        <v>63</v>
      </c>
      <c r="C46" s="13">
        <v>-124</v>
      </c>
      <c r="D46" s="75"/>
      <c r="E46" s="53">
        <v>-153</v>
      </c>
      <c r="F46" s="13">
        <v>-119</v>
      </c>
      <c r="G46" s="13">
        <v>-166</v>
      </c>
      <c r="H46" s="75">
        <v>-8</v>
      </c>
    </row>
    <row r="47" spans="1:8" ht="17" thickBot="1" x14ac:dyDescent="0.3">
      <c r="A47" s="55" t="s">
        <v>4363</v>
      </c>
      <c r="B47" s="53" t="s">
        <v>63</v>
      </c>
      <c r="C47" s="13">
        <v>-316</v>
      </c>
      <c r="D47" s="75">
        <v>-3</v>
      </c>
      <c r="E47" s="53">
        <v>-192</v>
      </c>
      <c r="F47" s="13">
        <v>-78</v>
      </c>
      <c r="G47" s="13">
        <v>-326</v>
      </c>
      <c r="H47" s="75">
        <v>-30</v>
      </c>
    </row>
    <row r="48" spans="1:8" ht="17" thickBot="1" x14ac:dyDescent="0.3">
      <c r="A48" s="1289" t="s">
        <v>4717</v>
      </c>
      <c r="B48" s="990"/>
      <c r="C48" s="34">
        <f>SUM(C41:C47)</f>
        <v>9786</v>
      </c>
      <c r="D48" s="34">
        <f t="shared" ref="D48:H48" si="3">SUM(D41:D47)</f>
        <v>-3</v>
      </c>
      <c r="E48" s="34">
        <f t="shared" si="3"/>
        <v>5422</v>
      </c>
      <c r="F48" s="34">
        <f t="shared" si="3"/>
        <v>6219</v>
      </c>
      <c r="G48" s="34">
        <f t="shared" si="3"/>
        <v>8587</v>
      </c>
      <c r="H48" s="34">
        <f t="shared" si="3"/>
        <v>913</v>
      </c>
    </row>
    <row r="49" spans="1:8" x14ac:dyDescent="0.25">
      <c r="A49" s="55">
        <v>44809</v>
      </c>
      <c r="B49" s="53" t="s">
        <v>63</v>
      </c>
      <c r="C49" s="13">
        <v>-164</v>
      </c>
      <c r="D49" s="13">
        <v>-2</v>
      </c>
      <c r="E49" s="75">
        <v>-64</v>
      </c>
      <c r="F49" s="13">
        <v>-58</v>
      </c>
      <c r="G49" s="13">
        <v>-211</v>
      </c>
      <c r="H49" s="75">
        <v>-29</v>
      </c>
    </row>
    <row r="50" spans="1:8" x14ac:dyDescent="0.25">
      <c r="A50" s="1288">
        <v>44809</v>
      </c>
      <c r="B50" s="1000" t="s">
        <v>4376</v>
      </c>
      <c r="C50" s="391">
        <v>-2</v>
      </c>
      <c r="D50" s="1290"/>
      <c r="E50" s="1225">
        <v>-20</v>
      </c>
      <c r="F50" s="391">
        <v>-8</v>
      </c>
      <c r="G50" s="391">
        <v>-33</v>
      </c>
      <c r="H50" s="1290"/>
    </row>
    <row r="51" spans="1:8" x14ac:dyDescent="0.25">
      <c r="A51" s="55">
        <v>44839</v>
      </c>
      <c r="B51" s="53" t="s">
        <v>63</v>
      </c>
      <c r="C51" s="13">
        <v>-199</v>
      </c>
      <c r="D51" s="75"/>
      <c r="E51" s="75">
        <v>-175</v>
      </c>
      <c r="F51" s="13">
        <v>-100</v>
      </c>
      <c r="G51" s="13">
        <v>-107</v>
      </c>
      <c r="H51" s="75">
        <v>-14</v>
      </c>
    </row>
    <row r="52" spans="1:8" x14ac:dyDescent="0.25">
      <c r="A52" s="1288">
        <v>44839</v>
      </c>
      <c r="B52" s="1000" t="s">
        <v>4376</v>
      </c>
      <c r="C52" s="391"/>
      <c r="D52" s="1225"/>
      <c r="E52" s="1225">
        <v>-4</v>
      </c>
      <c r="F52" s="391">
        <v>-2</v>
      </c>
      <c r="G52" s="1225"/>
      <c r="H52" s="1225"/>
    </row>
    <row r="53" spans="1:8" x14ac:dyDescent="0.25">
      <c r="A53" s="55">
        <v>44870</v>
      </c>
      <c r="B53" s="53" t="s">
        <v>63</v>
      </c>
      <c r="C53" s="13">
        <v>-65</v>
      </c>
      <c r="D53" s="75"/>
      <c r="E53" s="75">
        <v>-177</v>
      </c>
      <c r="F53" s="13">
        <v>-91</v>
      </c>
      <c r="G53" s="13">
        <v>-66</v>
      </c>
      <c r="H53" s="75">
        <v>-34</v>
      </c>
    </row>
    <row r="54" spans="1:8" x14ac:dyDescent="0.25">
      <c r="A54" s="55">
        <v>44900</v>
      </c>
      <c r="B54" s="53" t="s">
        <v>63</v>
      </c>
      <c r="C54" s="13">
        <v>-100</v>
      </c>
      <c r="D54" s="75"/>
      <c r="E54" s="75">
        <v>-152</v>
      </c>
      <c r="F54" s="13">
        <v>-175</v>
      </c>
      <c r="G54" s="13">
        <v>-171</v>
      </c>
      <c r="H54" s="75">
        <v>-1</v>
      </c>
    </row>
    <row r="55" spans="1:8" x14ac:dyDescent="0.25">
      <c r="A55" s="1288">
        <v>44900</v>
      </c>
      <c r="B55" s="1000" t="s">
        <v>4376</v>
      </c>
      <c r="C55" s="391">
        <v>-1</v>
      </c>
      <c r="D55" s="1290"/>
      <c r="E55" s="1290"/>
      <c r="F55" s="1225">
        <v>-9</v>
      </c>
      <c r="G55" s="391">
        <v>-5</v>
      </c>
      <c r="H55" s="1290"/>
    </row>
    <row r="56" spans="1:8" x14ac:dyDescent="0.25">
      <c r="A56" s="55" t="s">
        <v>4390</v>
      </c>
      <c r="B56" s="53" t="s">
        <v>63</v>
      </c>
      <c r="C56" s="13">
        <v>-91</v>
      </c>
      <c r="D56" s="75"/>
      <c r="E56" s="53">
        <v>-179</v>
      </c>
      <c r="F56" s="13">
        <v>-105</v>
      </c>
      <c r="G56" s="13">
        <v>-169</v>
      </c>
      <c r="H56" s="75">
        <v>-1</v>
      </c>
    </row>
    <row r="57" spans="1:8" x14ac:dyDescent="0.25">
      <c r="A57" s="55" t="s">
        <v>4390</v>
      </c>
      <c r="B57" s="53" t="s">
        <v>63</v>
      </c>
      <c r="C57" s="13">
        <v>-88</v>
      </c>
      <c r="D57" s="75"/>
      <c r="E57" s="53">
        <v>-155</v>
      </c>
      <c r="F57" s="13">
        <v>-99</v>
      </c>
      <c r="G57" s="75">
        <v>-119</v>
      </c>
      <c r="H57" s="75">
        <v>-12</v>
      </c>
    </row>
    <row r="58" spans="1:8" x14ac:dyDescent="0.25">
      <c r="A58" s="1288" t="s">
        <v>4390</v>
      </c>
      <c r="B58" s="1000" t="s">
        <v>4376</v>
      </c>
      <c r="C58" s="391"/>
      <c r="D58" s="1225"/>
      <c r="E58" s="1000"/>
      <c r="F58" s="391">
        <v>-2</v>
      </c>
      <c r="G58" s="1225">
        <v>-10</v>
      </c>
      <c r="H58" s="1225"/>
    </row>
    <row r="59" spans="1:8" s="437" customFormat="1" x14ac:dyDescent="0.25">
      <c r="A59" s="55" t="s">
        <v>4390</v>
      </c>
      <c r="B59" s="53" t="s">
        <v>63</v>
      </c>
      <c r="C59" s="392"/>
      <c r="D59" s="1291"/>
      <c r="E59" s="193"/>
      <c r="F59" s="392"/>
      <c r="G59" s="1292">
        <v>-230</v>
      </c>
      <c r="H59" s="1291"/>
    </row>
    <row r="60" spans="1:8" s="437" customFormat="1" x14ac:dyDescent="0.25">
      <c r="A60" s="1288" t="s">
        <v>4390</v>
      </c>
      <c r="B60" s="1000" t="s">
        <v>4376</v>
      </c>
      <c r="C60" s="391"/>
      <c r="D60" s="1225"/>
      <c r="E60" s="1000">
        <v>-1</v>
      </c>
      <c r="F60" s="391"/>
      <c r="G60" s="1225">
        <v>-20</v>
      </c>
      <c r="H60" s="1225"/>
    </row>
    <row r="61" spans="1:8" x14ac:dyDescent="0.25">
      <c r="A61" s="55" t="s">
        <v>4395</v>
      </c>
      <c r="B61" s="53" t="s">
        <v>63</v>
      </c>
      <c r="C61" s="13">
        <v>-39</v>
      </c>
      <c r="D61" s="75"/>
      <c r="E61" s="53">
        <v>-179</v>
      </c>
      <c r="F61" s="75">
        <v>-200</v>
      </c>
      <c r="G61" s="75">
        <v>-241</v>
      </c>
      <c r="H61" s="75"/>
    </row>
    <row r="62" spans="1:8" x14ac:dyDescent="0.25">
      <c r="A62" s="365" t="s">
        <v>4395</v>
      </c>
      <c r="B62" s="354" t="s">
        <v>7</v>
      </c>
      <c r="C62" s="43"/>
      <c r="D62" s="771">
        <v>5</v>
      </c>
      <c r="E62" s="75"/>
      <c r="F62" s="75"/>
      <c r="G62" s="75"/>
      <c r="H62" s="75"/>
    </row>
    <row r="63" spans="1:8" x14ac:dyDescent="0.25">
      <c r="A63" s="55" t="s">
        <v>4398</v>
      </c>
      <c r="B63" s="53" t="s">
        <v>63</v>
      </c>
      <c r="C63" s="13">
        <v>-712</v>
      </c>
      <c r="D63" s="75"/>
      <c r="E63" s="75">
        <v>-104</v>
      </c>
      <c r="F63" s="75">
        <v>-62</v>
      </c>
      <c r="G63" s="75">
        <v>-62</v>
      </c>
      <c r="H63" s="75">
        <v>-27</v>
      </c>
    </row>
    <row r="64" spans="1:8" x14ac:dyDescent="0.25">
      <c r="A64" s="1288" t="s">
        <v>4398</v>
      </c>
      <c r="B64" s="1000" t="s">
        <v>4376</v>
      </c>
      <c r="C64" s="391"/>
      <c r="D64" s="1225"/>
      <c r="E64" s="1000">
        <v>-4</v>
      </c>
      <c r="F64" s="1225"/>
      <c r="G64" s="1225">
        <v>-12</v>
      </c>
      <c r="H64" s="1225"/>
    </row>
    <row r="65" spans="1:8" x14ac:dyDescent="0.25">
      <c r="A65" s="55" t="s">
        <v>4398</v>
      </c>
      <c r="B65" s="53" t="s">
        <v>63</v>
      </c>
      <c r="C65" s="13">
        <v>-455</v>
      </c>
      <c r="D65" s="75"/>
      <c r="E65" s="53">
        <v>-143</v>
      </c>
      <c r="F65" s="75">
        <v>-143</v>
      </c>
      <c r="G65" s="75">
        <v>-50</v>
      </c>
      <c r="H65" s="75">
        <v>-4</v>
      </c>
    </row>
    <row r="66" spans="1:8" x14ac:dyDescent="0.25">
      <c r="A66" s="1288" t="s">
        <v>4398</v>
      </c>
      <c r="B66" s="1000" t="s">
        <v>4376</v>
      </c>
      <c r="C66" s="959"/>
      <c r="D66" s="1225"/>
      <c r="E66" s="1000">
        <v>-2</v>
      </c>
      <c r="F66" s="1225">
        <v>-6</v>
      </c>
      <c r="G66" s="1225">
        <v>-13</v>
      </c>
      <c r="H66" s="1225"/>
    </row>
    <row r="67" spans="1:8" x14ac:dyDescent="0.25">
      <c r="A67" s="12" t="s">
        <v>4409</v>
      </c>
      <c r="B67" s="13" t="s">
        <v>63</v>
      </c>
      <c r="C67" s="14">
        <v>-180</v>
      </c>
      <c r="D67" s="75"/>
      <c r="E67" s="53">
        <v>-157</v>
      </c>
      <c r="F67" s="75">
        <v>-72</v>
      </c>
      <c r="G67" s="75">
        <v>-149</v>
      </c>
      <c r="H67" s="75">
        <v>-10</v>
      </c>
    </row>
    <row r="68" spans="1:8" x14ac:dyDescent="0.25">
      <c r="A68" s="970" t="s">
        <v>4409</v>
      </c>
      <c r="B68" s="1000" t="s">
        <v>4376</v>
      </c>
      <c r="C68" s="959"/>
      <c r="D68" s="1225"/>
      <c r="E68" s="1225"/>
      <c r="F68" s="1293"/>
      <c r="G68" s="1225">
        <v>-2</v>
      </c>
      <c r="H68" s="1225"/>
    </row>
    <row r="69" spans="1:8" s="437" customFormat="1" x14ac:dyDescent="0.25">
      <c r="A69" s="24" t="s">
        <v>4414</v>
      </c>
      <c r="B69" s="13" t="s">
        <v>63</v>
      </c>
      <c r="C69" s="46">
        <v>-271</v>
      </c>
      <c r="D69" s="1292"/>
      <c r="E69" s="53">
        <v>-141</v>
      </c>
      <c r="F69" s="1103">
        <v>-103</v>
      </c>
      <c r="G69" s="1292">
        <v>-151</v>
      </c>
      <c r="H69" s="1292">
        <v>-1</v>
      </c>
    </row>
    <row r="70" spans="1:8" s="437" customFormat="1" x14ac:dyDescent="0.25">
      <c r="A70" s="24" t="s">
        <v>4407</v>
      </c>
      <c r="B70" s="13" t="s">
        <v>63</v>
      </c>
      <c r="C70" s="46">
        <v>-119</v>
      </c>
      <c r="D70" s="1292"/>
      <c r="E70" s="53">
        <v>-164</v>
      </c>
      <c r="F70" s="1103">
        <v>-111</v>
      </c>
      <c r="G70" s="1292">
        <v>-64</v>
      </c>
      <c r="H70" s="1292"/>
    </row>
    <row r="71" spans="1:8" x14ac:dyDescent="0.25">
      <c r="A71" s="12" t="s">
        <v>4426</v>
      </c>
      <c r="B71" s="13" t="s">
        <v>63</v>
      </c>
      <c r="C71" s="75">
        <v>-250</v>
      </c>
      <c r="D71" s="75"/>
      <c r="E71" s="53">
        <v>-166</v>
      </c>
      <c r="F71" s="53">
        <v>-188</v>
      </c>
      <c r="G71" s="75">
        <v>-217</v>
      </c>
      <c r="H71" s="75">
        <v>-9</v>
      </c>
    </row>
    <row r="72" spans="1:8" x14ac:dyDescent="0.25">
      <c r="A72" s="12" t="s">
        <v>4426</v>
      </c>
      <c r="B72" s="13" t="s">
        <v>63</v>
      </c>
      <c r="C72" s="75">
        <v>-224</v>
      </c>
      <c r="D72" s="75"/>
      <c r="E72" s="53">
        <v>-161</v>
      </c>
      <c r="F72" s="53">
        <v>-122</v>
      </c>
      <c r="G72" s="75">
        <v>-183</v>
      </c>
      <c r="H72" s="75"/>
    </row>
    <row r="73" spans="1:8" x14ac:dyDescent="0.25">
      <c r="A73" s="12" t="s">
        <v>4434</v>
      </c>
      <c r="B73" s="13" t="s">
        <v>63</v>
      </c>
      <c r="C73" s="75">
        <v>-219</v>
      </c>
      <c r="D73" s="75"/>
      <c r="E73" s="75">
        <v>-177</v>
      </c>
      <c r="F73" s="53">
        <v>-175</v>
      </c>
      <c r="G73" s="75">
        <v>-185</v>
      </c>
      <c r="H73" s="75">
        <v>-83</v>
      </c>
    </row>
    <row r="74" spans="1:8" x14ac:dyDescent="0.25">
      <c r="A74" s="970" t="s">
        <v>4434</v>
      </c>
      <c r="B74" s="1000" t="s">
        <v>4376</v>
      </c>
      <c r="C74" s="1225"/>
      <c r="D74" s="1225"/>
      <c r="E74" s="1225"/>
      <c r="F74" s="1000">
        <v>-12</v>
      </c>
      <c r="G74" s="391">
        <v>-20</v>
      </c>
      <c r="H74" s="1225"/>
    </row>
    <row r="75" spans="1:8" x14ac:dyDescent="0.25">
      <c r="A75" s="12" t="s">
        <v>4443</v>
      </c>
      <c r="B75" s="13" t="s">
        <v>63</v>
      </c>
      <c r="C75" s="75">
        <v>-249</v>
      </c>
      <c r="D75" s="75"/>
      <c r="E75" s="75">
        <v>-157</v>
      </c>
      <c r="F75" s="53">
        <v>-98</v>
      </c>
      <c r="G75" s="13">
        <v>-152</v>
      </c>
      <c r="H75" s="75"/>
    </row>
    <row r="76" spans="1:8" x14ac:dyDescent="0.25">
      <c r="A76" s="75" t="s">
        <v>4450</v>
      </c>
      <c r="B76" s="75" t="s">
        <v>63</v>
      </c>
      <c r="C76" s="75">
        <v>-205</v>
      </c>
      <c r="D76" s="75"/>
      <c r="E76" s="75">
        <v>-148</v>
      </c>
      <c r="F76" s="13">
        <v>-97</v>
      </c>
      <c r="G76" s="53">
        <v>-72</v>
      </c>
      <c r="H76" s="75">
        <v>-23</v>
      </c>
    </row>
    <row r="77" spans="1:8" x14ac:dyDescent="0.25">
      <c r="A77" s="75" t="s">
        <v>4453</v>
      </c>
      <c r="B77" s="75" t="s">
        <v>63</v>
      </c>
      <c r="C77" s="75">
        <v>-347</v>
      </c>
      <c r="D77" s="75"/>
      <c r="E77" s="75">
        <v>-125</v>
      </c>
      <c r="F77" s="53">
        <v>-134</v>
      </c>
      <c r="G77" s="53">
        <v>-140</v>
      </c>
      <c r="H77" s="75">
        <v>-23</v>
      </c>
    </row>
    <row r="78" spans="1:8" x14ac:dyDescent="0.25">
      <c r="A78" s="75" t="s">
        <v>4464</v>
      </c>
      <c r="B78" s="75" t="s">
        <v>63</v>
      </c>
      <c r="C78" s="75">
        <v>-114</v>
      </c>
      <c r="D78" s="75"/>
      <c r="E78" s="75">
        <v>-163</v>
      </c>
      <c r="F78" s="13">
        <v>-85</v>
      </c>
      <c r="G78" s="13">
        <v>-156</v>
      </c>
      <c r="H78" s="75">
        <v>-43</v>
      </c>
    </row>
    <row r="79" spans="1:8" x14ac:dyDescent="0.25">
      <c r="A79" s="12" t="s">
        <v>4470</v>
      </c>
      <c r="B79" s="13" t="s">
        <v>63</v>
      </c>
      <c r="C79" s="13">
        <v>-297</v>
      </c>
      <c r="D79" s="75"/>
      <c r="E79" s="75">
        <v>-132</v>
      </c>
      <c r="F79" s="13">
        <v>-100</v>
      </c>
      <c r="G79" s="13">
        <v>-130</v>
      </c>
      <c r="H79" s="75">
        <v>-21</v>
      </c>
    </row>
    <row r="80" spans="1:8" x14ac:dyDescent="0.25">
      <c r="A80" s="12" t="s">
        <v>4473</v>
      </c>
      <c r="B80" s="13" t="s">
        <v>63</v>
      </c>
      <c r="C80" s="13">
        <v>-166</v>
      </c>
      <c r="D80" s="75"/>
      <c r="E80" s="75"/>
      <c r="F80" s="13">
        <v>-108</v>
      </c>
      <c r="G80" s="13">
        <v>-142</v>
      </c>
      <c r="H80" s="75">
        <v>-59</v>
      </c>
    </row>
    <row r="81" spans="1:8" x14ac:dyDescent="0.25">
      <c r="A81" s="76" t="s">
        <v>4473</v>
      </c>
      <c r="B81" s="14" t="s">
        <v>63</v>
      </c>
      <c r="C81" s="14"/>
      <c r="D81" s="77"/>
      <c r="E81" s="22">
        <v>-168</v>
      </c>
      <c r="F81" s="14"/>
      <c r="G81" s="14"/>
      <c r="H81" s="77"/>
    </row>
    <row r="82" spans="1:8" ht="17" thickBot="1" x14ac:dyDescent="0.3">
      <c r="A82" s="970" t="s">
        <v>4473</v>
      </c>
      <c r="B82" s="391" t="s">
        <v>4376</v>
      </c>
      <c r="C82" s="391"/>
      <c r="D82" s="1225"/>
      <c r="E82" s="391">
        <v>-3</v>
      </c>
      <c r="F82" s="391"/>
      <c r="G82" s="391"/>
      <c r="H82" s="1225"/>
    </row>
    <row r="83" spans="1:8" ht="17" thickBot="1" x14ac:dyDescent="0.3">
      <c r="A83" s="1289" t="s">
        <v>4718</v>
      </c>
      <c r="B83" s="990"/>
      <c r="C83" s="34">
        <f>SUM(C48:C82)</f>
        <v>5229</v>
      </c>
      <c r="D83" s="34">
        <f t="shared" ref="D83:H83" si="4">SUM(D48:D82)</f>
        <v>0</v>
      </c>
      <c r="E83" s="34">
        <f t="shared" si="4"/>
        <v>2201</v>
      </c>
      <c r="F83" s="34">
        <f t="shared" si="4"/>
        <v>3754</v>
      </c>
      <c r="G83" s="34">
        <f t="shared" si="4"/>
        <v>5305</v>
      </c>
      <c r="H83" s="34">
        <f t="shared" si="4"/>
        <v>519</v>
      </c>
    </row>
    <row r="84" spans="1:8" x14ac:dyDescent="0.25">
      <c r="A84" s="55">
        <v>44598</v>
      </c>
      <c r="B84" s="53" t="s">
        <v>63</v>
      </c>
      <c r="C84" s="53">
        <v>-124</v>
      </c>
      <c r="D84" s="436"/>
      <c r="E84" s="53">
        <v>-185</v>
      </c>
      <c r="F84" s="53">
        <v>-111</v>
      </c>
      <c r="G84" s="53">
        <v>-171</v>
      </c>
      <c r="H84" s="53">
        <v>-34</v>
      </c>
    </row>
    <row r="85" spans="1:8" x14ac:dyDescent="0.25">
      <c r="A85" s="970">
        <v>44598</v>
      </c>
      <c r="B85" s="1000" t="s">
        <v>4376</v>
      </c>
      <c r="C85" s="1225"/>
      <c r="D85" s="1225"/>
      <c r="E85" s="1000">
        <v>-1</v>
      </c>
      <c r="F85" s="391"/>
      <c r="G85" s="1225"/>
      <c r="H85" s="391"/>
    </row>
    <row r="86" spans="1:8" x14ac:dyDescent="0.25">
      <c r="A86" s="12">
        <v>44598</v>
      </c>
      <c r="B86" s="13" t="s">
        <v>63</v>
      </c>
      <c r="C86" s="53">
        <v>-329</v>
      </c>
      <c r="D86" s="75"/>
      <c r="E86" s="53">
        <v>-172</v>
      </c>
      <c r="F86" s="53">
        <v>-130</v>
      </c>
      <c r="G86" s="53">
        <v>-87</v>
      </c>
      <c r="H86" s="13">
        <v>-30</v>
      </c>
    </row>
    <row r="87" spans="1:8" x14ac:dyDescent="0.25">
      <c r="A87" s="970">
        <v>44598</v>
      </c>
      <c r="B87" s="1000" t="s">
        <v>4376</v>
      </c>
      <c r="C87" s="1225"/>
      <c r="D87" s="1225"/>
      <c r="E87" s="1000">
        <v>-4</v>
      </c>
      <c r="F87" s="391">
        <v>-8</v>
      </c>
      <c r="G87" s="1225"/>
      <c r="H87" s="391"/>
    </row>
    <row r="88" spans="1:8" x14ac:dyDescent="0.25">
      <c r="A88" s="12">
        <v>44626</v>
      </c>
      <c r="B88" s="13" t="s">
        <v>63</v>
      </c>
      <c r="C88" s="53">
        <v>-163</v>
      </c>
      <c r="D88" s="75"/>
      <c r="E88" s="53">
        <v>-117</v>
      </c>
      <c r="F88" s="13">
        <v>-210</v>
      </c>
      <c r="G88" s="13">
        <v>-146</v>
      </c>
      <c r="H88" s="13">
        <v>-53</v>
      </c>
    </row>
    <row r="89" spans="1:8" x14ac:dyDescent="0.25">
      <c r="A89" s="12">
        <v>44718</v>
      </c>
      <c r="B89" s="13" t="s">
        <v>63</v>
      </c>
      <c r="C89" s="53">
        <v>-335</v>
      </c>
      <c r="D89" s="75"/>
      <c r="E89" s="53">
        <v>-120</v>
      </c>
      <c r="F89" s="13">
        <v>-116</v>
      </c>
      <c r="G89" s="13">
        <v>-108</v>
      </c>
      <c r="H89" s="13">
        <v>-51</v>
      </c>
    </row>
    <row r="90" spans="1:8" x14ac:dyDescent="0.25">
      <c r="A90" s="970">
        <v>44718</v>
      </c>
      <c r="B90" s="1000" t="s">
        <v>4376</v>
      </c>
      <c r="C90" s="1225"/>
      <c r="D90" s="1225"/>
      <c r="E90" s="1000">
        <v>-1</v>
      </c>
      <c r="F90" s="391">
        <v>-11</v>
      </c>
      <c r="G90" s="1225"/>
      <c r="H90" s="391"/>
    </row>
    <row r="91" spans="1:8" x14ac:dyDescent="0.25">
      <c r="A91" s="12">
        <v>44748</v>
      </c>
      <c r="B91" s="13" t="s">
        <v>63</v>
      </c>
      <c r="C91" s="53">
        <v>-191</v>
      </c>
      <c r="D91" s="75"/>
      <c r="E91" s="53">
        <v>-117</v>
      </c>
      <c r="F91" s="13">
        <v>-96</v>
      </c>
      <c r="G91" s="13">
        <v>-91</v>
      </c>
      <c r="H91" s="13">
        <v>-19</v>
      </c>
    </row>
    <row r="92" spans="1:8" x14ac:dyDescent="0.25">
      <c r="A92" s="970">
        <v>44748</v>
      </c>
      <c r="B92" s="1000" t="s">
        <v>4376</v>
      </c>
      <c r="C92" s="1000"/>
      <c r="D92" s="1225"/>
      <c r="E92" s="1000">
        <v>-4</v>
      </c>
      <c r="F92" s="391">
        <v>-4</v>
      </c>
      <c r="G92" s="391"/>
      <c r="H92" s="391"/>
    </row>
    <row r="93" spans="1:8" x14ac:dyDescent="0.25">
      <c r="A93" s="12">
        <v>44779</v>
      </c>
      <c r="B93" s="13" t="s">
        <v>63</v>
      </c>
      <c r="C93" s="53">
        <v>-169</v>
      </c>
      <c r="D93" s="75"/>
      <c r="E93" s="53">
        <v>-132</v>
      </c>
      <c r="F93" s="13">
        <v>-98</v>
      </c>
      <c r="G93" s="13">
        <v>-99</v>
      </c>
      <c r="H93" s="13">
        <v>-7</v>
      </c>
    </row>
    <row r="94" spans="1:8" x14ac:dyDescent="0.25">
      <c r="A94" s="970">
        <v>44779</v>
      </c>
      <c r="B94" s="1000" t="s">
        <v>4376</v>
      </c>
      <c r="C94" s="1000"/>
      <c r="D94" s="1225"/>
      <c r="E94" s="1000"/>
      <c r="F94" s="391">
        <v>-5</v>
      </c>
      <c r="G94" s="391"/>
      <c r="H94" s="391"/>
    </row>
    <row r="95" spans="1:8" x14ac:dyDescent="0.25">
      <c r="A95" s="12">
        <v>44810</v>
      </c>
      <c r="B95" s="13" t="s">
        <v>63</v>
      </c>
      <c r="C95" s="53">
        <v>-118</v>
      </c>
      <c r="D95" s="75"/>
      <c r="E95" s="53">
        <v>-117</v>
      </c>
      <c r="F95" s="13">
        <v>-152</v>
      </c>
      <c r="G95" s="13">
        <v>-131</v>
      </c>
      <c r="H95" s="13">
        <v>-12</v>
      </c>
    </row>
    <row r="96" spans="1:8" x14ac:dyDescent="0.25">
      <c r="A96" s="970">
        <v>44810</v>
      </c>
      <c r="B96" s="1000" t="s">
        <v>4376</v>
      </c>
      <c r="C96" s="1000"/>
      <c r="D96" s="1225"/>
      <c r="E96" s="1000">
        <v>-1</v>
      </c>
      <c r="F96" s="1000"/>
      <c r="G96" s="391"/>
      <c r="H96" s="391"/>
    </row>
    <row r="97" spans="1:8" x14ac:dyDescent="0.25">
      <c r="A97" s="12">
        <v>44810</v>
      </c>
      <c r="B97" s="13" t="s">
        <v>63</v>
      </c>
      <c r="C97" s="53">
        <v>-73</v>
      </c>
      <c r="D97" s="75"/>
      <c r="E97" s="53"/>
      <c r="F97" s="53"/>
      <c r="G97" s="13"/>
      <c r="H97" s="13"/>
    </row>
    <row r="98" spans="1:8" x14ac:dyDescent="0.25">
      <c r="A98" s="12">
        <v>44871</v>
      </c>
      <c r="B98" s="13" t="s">
        <v>63</v>
      </c>
      <c r="C98" s="53">
        <v>-129</v>
      </c>
      <c r="D98" s="75"/>
      <c r="E98" s="53">
        <v>-135</v>
      </c>
      <c r="F98" s="53">
        <v>-102</v>
      </c>
      <c r="G98" s="13">
        <v>-147</v>
      </c>
      <c r="H98" s="13">
        <v>-14</v>
      </c>
    </row>
    <row r="99" spans="1:8" x14ac:dyDescent="0.25">
      <c r="A99" s="12" t="s">
        <v>4565</v>
      </c>
      <c r="B99" s="13" t="s">
        <v>63</v>
      </c>
      <c r="C99" s="53">
        <v>-146</v>
      </c>
      <c r="D99" s="75"/>
      <c r="E99" s="53">
        <v>-132</v>
      </c>
      <c r="F99" s="53">
        <v>-133</v>
      </c>
      <c r="G99" s="13">
        <v>-239</v>
      </c>
      <c r="H99" s="13">
        <v>-46</v>
      </c>
    </row>
    <row r="100" spans="1:8" x14ac:dyDescent="0.25">
      <c r="A100" s="970" t="s">
        <v>4565</v>
      </c>
      <c r="B100" s="1000" t="s">
        <v>4376</v>
      </c>
      <c r="C100" s="1225"/>
      <c r="D100" s="1225"/>
      <c r="E100" s="1000"/>
      <c r="F100" s="1000">
        <v>-8</v>
      </c>
      <c r="G100" s="391"/>
      <c r="H100" s="391"/>
    </row>
    <row r="101" spans="1:8" s="437" customFormat="1" x14ac:dyDescent="0.25">
      <c r="A101" s="24" t="s">
        <v>4584</v>
      </c>
      <c r="B101" s="193" t="s">
        <v>63</v>
      </c>
      <c r="C101" s="1103">
        <v>-50</v>
      </c>
      <c r="D101" s="1291"/>
      <c r="E101" s="193">
        <v>-124</v>
      </c>
      <c r="F101" s="193">
        <v>-118</v>
      </c>
      <c r="G101" s="25">
        <v>-170</v>
      </c>
      <c r="H101" s="25">
        <v>-23</v>
      </c>
    </row>
    <row r="102" spans="1:8" x14ac:dyDescent="0.25">
      <c r="A102" s="12" t="s">
        <v>4611</v>
      </c>
      <c r="B102" s="13" t="s">
        <v>63</v>
      </c>
      <c r="C102" s="53">
        <v>-63</v>
      </c>
      <c r="D102" s="75"/>
      <c r="E102" s="53">
        <v>-115</v>
      </c>
      <c r="F102" s="53">
        <v>-61</v>
      </c>
      <c r="G102" s="13">
        <v>-104</v>
      </c>
      <c r="H102" s="13">
        <v>-38</v>
      </c>
    </row>
    <row r="103" spans="1:8" x14ac:dyDescent="0.25">
      <c r="A103" s="970" t="s">
        <v>4611</v>
      </c>
      <c r="B103" s="1000" t="s">
        <v>4376</v>
      </c>
      <c r="C103" s="1225"/>
      <c r="D103" s="1225"/>
      <c r="E103" s="1000">
        <v>-4</v>
      </c>
      <c r="F103" s="1000">
        <v>-5</v>
      </c>
      <c r="G103" s="391">
        <v>-10</v>
      </c>
      <c r="H103" s="391"/>
    </row>
    <row r="104" spans="1:8" x14ac:dyDescent="0.25">
      <c r="A104" s="12" t="s">
        <v>4617</v>
      </c>
      <c r="B104" s="13" t="s">
        <v>63</v>
      </c>
      <c r="C104" s="53">
        <v>-60</v>
      </c>
      <c r="D104" s="75"/>
      <c r="E104" s="53">
        <v>-169</v>
      </c>
      <c r="F104" s="53">
        <v>-109</v>
      </c>
      <c r="G104" s="53">
        <v>-220</v>
      </c>
      <c r="H104" s="13">
        <v>-37</v>
      </c>
    </row>
    <row r="105" spans="1:8" x14ac:dyDescent="0.25">
      <c r="A105" s="970" t="s">
        <v>4617</v>
      </c>
      <c r="B105" s="1000" t="s">
        <v>4376</v>
      </c>
      <c r="C105" s="1000"/>
      <c r="D105" s="1225"/>
      <c r="E105" s="1000">
        <v>-1</v>
      </c>
      <c r="F105" s="1000"/>
      <c r="G105" s="1000"/>
      <c r="H105" s="391"/>
    </row>
    <row r="106" spans="1:8" x14ac:dyDescent="0.25">
      <c r="A106" s="12" t="s">
        <v>4636</v>
      </c>
      <c r="B106" s="13" t="s">
        <v>63</v>
      </c>
      <c r="C106" s="53">
        <v>-29</v>
      </c>
      <c r="D106" s="75"/>
      <c r="E106" s="53">
        <v>-130</v>
      </c>
      <c r="F106" s="53">
        <v>-112</v>
      </c>
      <c r="G106" s="53">
        <v>-128</v>
      </c>
      <c r="H106" s="13">
        <v>-24</v>
      </c>
    </row>
    <row r="107" spans="1:8" x14ac:dyDescent="0.25">
      <c r="A107" s="12" t="s">
        <v>4636</v>
      </c>
      <c r="B107" s="13" t="s">
        <v>63</v>
      </c>
      <c r="C107" s="53">
        <v>-80</v>
      </c>
      <c r="D107" s="75"/>
      <c r="E107" s="53"/>
      <c r="F107" s="53"/>
      <c r="G107" s="53"/>
      <c r="H107" s="13"/>
    </row>
    <row r="108" spans="1:8" x14ac:dyDescent="0.25">
      <c r="A108" s="12" t="s">
        <v>4643</v>
      </c>
      <c r="B108" s="13" t="s">
        <v>63</v>
      </c>
      <c r="C108" s="53">
        <v>-145</v>
      </c>
      <c r="D108" s="75"/>
      <c r="E108" s="53">
        <v>-103</v>
      </c>
      <c r="F108" s="53">
        <v>-117</v>
      </c>
      <c r="G108" s="53">
        <v>-160</v>
      </c>
      <c r="H108" s="13">
        <v>-29</v>
      </c>
    </row>
    <row r="109" spans="1:8" x14ac:dyDescent="0.25">
      <c r="A109" s="970" t="s">
        <v>4643</v>
      </c>
      <c r="B109" s="1000" t="s">
        <v>4376</v>
      </c>
      <c r="C109" s="1000"/>
      <c r="D109" s="1225"/>
      <c r="E109" s="1000">
        <v>-3</v>
      </c>
      <c r="F109" s="1000"/>
      <c r="G109" s="1000"/>
      <c r="H109" s="391"/>
    </row>
    <row r="110" spans="1:8" x14ac:dyDescent="0.25">
      <c r="A110" s="12" t="s">
        <v>4662</v>
      </c>
      <c r="B110" s="13" t="s">
        <v>63</v>
      </c>
      <c r="C110" s="53">
        <v>-122</v>
      </c>
      <c r="D110" s="75"/>
      <c r="E110" s="53">
        <v>-106</v>
      </c>
      <c r="F110" s="53">
        <v>-110</v>
      </c>
      <c r="G110" s="53">
        <v>-128</v>
      </c>
      <c r="H110" s="13">
        <v>-43</v>
      </c>
    </row>
    <row r="111" spans="1:8" x14ac:dyDescent="0.25">
      <c r="A111" s="970" t="s">
        <v>4662</v>
      </c>
      <c r="B111" s="1000" t="s">
        <v>4376</v>
      </c>
      <c r="C111" s="1000"/>
      <c r="D111" s="1225"/>
      <c r="E111" s="1000">
        <v>-1</v>
      </c>
      <c r="F111" s="1000"/>
      <c r="G111" s="1000">
        <v>-7</v>
      </c>
      <c r="H111" s="391"/>
    </row>
    <row r="112" spans="1:8" x14ac:dyDescent="0.25">
      <c r="A112" s="12" t="s">
        <v>4681</v>
      </c>
      <c r="B112" s="13" t="s">
        <v>63</v>
      </c>
      <c r="C112" s="53">
        <v>-151</v>
      </c>
      <c r="D112" s="75"/>
      <c r="E112" s="53">
        <v>-103</v>
      </c>
      <c r="F112" s="53">
        <v>-120</v>
      </c>
      <c r="G112" s="53">
        <v>-74</v>
      </c>
      <c r="H112" s="75"/>
    </row>
    <row r="113" spans="1:11" ht="17" thickBot="1" x14ac:dyDescent="0.3">
      <c r="A113" s="970" t="s">
        <v>4681</v>
      </c>
      <c r="B113" s="1000" t="s">
        <v>4376</v>
      </c>
      <c r="C113" s="1225"/>
      <c r="D113" s="1225"/>
      <c r="E113" s="1000">
        <v>-4</v>
      </c>
      <c r="F113" s="1225"/>
      <c r="G113" s="1225"/>
      <c r="H113" s="1225"/>
    </row>
    <row r="114" spans="1:11" ht="17" thickBot="1" x14ac:dyDescent="0.3">
      <c r="A114" s="1289" t="s">
        <v>4713</v>
      </c>
      <c r="B114" s="990"/>
      <c r="C114" s="1289">
        <f>SUM(C83:C113)</f>
        <v>2752</v>
      </c>
      <c r="D114" s="1289">
        <f t="shared" ref="D114:H114" si="5">SUM(D83:D113)</f>
        <v>0</v>
      </c>
      <c r="E114" s="1289">
        <f t="shared" si="5"/>
        <v>100</v>
      </c>
      <c r="F114" s="1289">
        <f t="shared" si="5"/>
        <v>1818</v>
      </c>
      <c r="G114" s="1289">
        <f t="shared" si="5"/>
        <v>3085</v>
      </c>
      <c r="H114" s="1289">
        <f t="shared" si="5"/>
        <v>59</v>
      </c>
    </row>
    <row r="115" spans="1:11" s="19" customFormat="1" x14ac:dyDescent="0.25">
      <c r="A115" s="436" t="s">
        <v>4784</v>
      </c>
      <c r="B115" s="436" t="s">
        <v>63</v>
      </c>
      <c r="C115" s="436">
        <v>-67</v>
      </c>
      <c r="D115" s="876"/>
      <c r="E115" s="436">
        <v>-60</v>
      </c>
      <c r="F115" s="436">
        <v>-46</v>
      </c>
      <c r="G115" s="876"/>
      <c r="H115" s="436">
        <v>-32</v>
      </c>
    </row>
    <row r="116" spans="1:11" x14ac:dyDescent="0.25">
      <c r="A116" s="75" t="s">
        <v>4826</v>
      </c>
      <c r="B116" s="75" t="s">
        <v>63</v>
      </c>
      <c r="C116" s="75">
        <v>-162</v>
      </c>
      <c r="D116" s="75"/>
      <c r="E116" s="75">
        <v>-96</v>
      </c>
      <c r="F116" s="75">
        <v>-18</v>
      </c>
      <c r="G116" s="75"/>
      <c r="H116" s="75">
        <v>-2</v>
      </c>
    </row>
    <row r="117" spans="1:11" s="19" customFormat="1" ht="17" thickBot="1" x14ac:dyDescent="0.3">
      <c r="A117" s="75" t="s">
        <v>4826</v>
      </c>
      <c r="B117" s="75" t="s">
        <v>63</v>
      </c>
      <c r="C117" s="75">
        <v>-116</v>
      </c>
      <c r="D117" s="771"/>
      <c r="E117" s="75">
        <v>-31</v>
      </c>
      <c r="F117" s="75">
        <v>-19</v>
      </c>
      <c r="G117" s="75">
        <v>-106</v>
      </c>
      <c r="H117" s="75">
        <v>-3</v>
      </c>
    </row>
    <row r="118" spans="1:11" s="437" customFormat="1" ht="17" thickBot="1" x14ac:dyDescent="0.3">
      <c r="A118" s="1289" t="s">
        <v>4858</v>
      </c>
      <c r="B118" s="990"/>
      <c r="C118" s="1289">
        <f>SUM(C114:C117)</f>
        <v>2407</v>
      </c>
      <c r="D118" s="1289">
        <f t="shared" ref="D118:G118" si="6">SUM(D114:D117)</f>
        <v>0</v>
      </c>
      <c r="E118" s="1303">
        <f t="shared" si="6"/>
        <v>-87</v>
      </c>
      <c r="F118" s="1289">
        <f t="shared" si="6"/>
        <v>1735</v>
      </c>
      <c r="G118" s="1289">
        <f t="shared" si="6"/>
        <v>2979</v>
      </c>
      <c r="H118" s="1289">
        <f>SUM(H114:H117)</f>
        <v>22</v>
      </c>
    </row>
    <row r="119" spans="1:11" s="19" customFormat="1" x14ac:dyDescent="0.25">
      <c r="A119" s="12">
        <v>44569</v>
      </c>
      <c r="B119" s="75" t="s">
        <v>63</v>
      </c>
      <c r="C119" s="75">
        <v>-312</v>
      </c>
      <c r="D119" s="771"/>
      <c r="E119" s="75">
        <v>-43</v>
      </c>
      <c r="F119" s="75">
        <v>-74</v>
      </c>
      <c r="G119" s="771"/>
      <c r="H119" s="75">
        <v>-3</v>
      </c>
    </row>
    <row r="120" spans="1:11" s="19" customFormat="1" x14ac:dyDescent="0.25">
      <c r="A120" s="12">
        <v>44720</v>
      </c>
      <c r="B120" s="75" t="s">
        <v>63</v>
      </c>
      <c r="C120" s="75">
        <v>-207</v>
      </c>
      <c r="D120" s="771"/>
      <c r="E120" s="75">
        <v>-87</v>
      </c>
      <c r="F120" s="75">
        <v>-72</v>
      </c>
      <c r="G120" s="75">
        <v>-60</v>
      </c>
      <c r="H120" s="771"/>
    </row>
    <row r="121" spans="1:11" x14ac:dyDescent="0.25">
      <c r="A121" s="12" t="s">
        <v>4971</v>
      </c>
      <c r="B121" s="75" t="s">
        <v>63</v>
      </c>
      <c r="C121" s="75">
        <v>-242</v>
      </c>
      <c r="D121" s="75"/>
      <c r="E121" s="75"/>
      <c r="F121" s="75">
        <v>-260</v>
      </c>
      <c r="G121" s="75">
        <v>-60</v>
      </c>
      <c r="H121" s="75"/>
    </row>
    <row r="122" spans="1:11" ht="17" thickBot="1" x14ac:dyDescent="0.3">
      <c r="A122" s="1325" t="s">
        <v>4971</v>
      </c>
      <c r="B122" s="876" t="s">
        <v>5021</v>
      </c>
      <c r="C122" s="75"/>
      <c r="D122" s="75"/>
      <c r="E122" s="771">
        <v>217</v>
      </c>
      <c r="F122" s="75"/>
      <c r="G122" s="75"/>
      <c r="H122" s="75"/>
    </row>
    <row r="123" spans="1:11" s="437" customFormat="1" ht="17" thickBot="1" x14ac:dyDescent="0.3">
      <c r="A123" s="1289" t="s">
        <v>5058</v>
      </c>
      <c r="B123" s="990"/>
      <c r="C123" s="1289">
        <f>SUM(C118:C122)</f>
        <v>1646</v>
      </c>
      <c r="D123" s="1289">
        <f t="shared" ref="D123:H123" si="7">SUM(D118:D122)</f>
        <v>0</v>
      </c>
      <c r="E123" s="1289">
        <f t="shared" si="7"/>
        <v>0</v>
      </c>
      <c r="F123" s="1289">
        <f t="shared" si="7"/>
        <v>1329</v>
      </c>
      <c r="G123" s="1289">
        <f t="shared" si="7"/>
        <v>2859</v>
      </c>
      <c r="H123" s="1289">
        <f t="shared" si="7"/>
        <v>19</v>
      </c>
    </row>
    <row r="124" spans="1:11" x14ac:dyDescent="0.25">
      <c r="A124" s="513">
        <v>44601</v>
      </c>
      <c r="B124" s="436" t="s">
        <v>63</v>
      </c>
      <c r="C124" s="75">
        <v>-19</v>
      </c>
      <c r="D124" s="75"/>
      <c r="E124" s="771"/>
      <c r="F124" s="75">
        <v>-223</v>
      </c>
      <c r="G124" s="75"/>
      <c r="H124" s="75"/>
      <c r="I124" s="19"/>
      <c r="J124" s="19"/>
      <c r="K124" s="19"/>
    </row>
    <row r="125" spans="1:11" x14ac:dyDescent="0.25">
      <c r="A125" s="1332">
        <v>44601</v>
      </c>
      <c r="B125" s="1000" t="s">
        <v>4376</v>
      </c>
      <c r="C125" s="1290"/>
      <c r="D125" s="1290"/>
      <c r="E125" s="1225">
        <v>-58</v>
      </c>
      <c r="F125" s="1290"/>
      <c r="G125" s="1290"/>
      <c r="H125" s="1225">
        <v>-19</v>
      </c>
    </row>
    <row r="126" spans="1:11" x14ac:dyDescent="0.25">
      <c r="A126" s="1328" t="s">
        <v>5189</v>
      </c>
      <c r="B126" s="436" t="s">
        <v>63</v>
      </c>
      <c r="C126" s="75">
        <v>-400</v>
      </c>
      <c r="D126" s="75"/>
      <c r="E126" s="75"/>
      <c r="F126" s="75">
        <v>-88</v>
      </c>
      <c r="G126" s="75"/>
      <c r="H126" s="75">
        <v>-37</v>
      </c>
    </row>
    <row r="127" spans="1:11" s="19" customFormat="1" x14ac:dyDescent="0.25">
      <c r="A127" s="1342"/>
      <c r="B127" s="876" t="s">
        <v>5190</v>
      </c>
      <c r="C127" s="771"/>
      <c r="D127" s="771"/>
      <c r="E127" s="771">
        <v>58</v>
      </c>
      <c r="F127" s="771"/>
      <c r="G127" s="771"/>
      <c r="H127" s="771">
        <v>37</v>
      </c>
    </row>
    <row r="128" spans="1:11" s="441" customFormat="1" x14ac:dyDescent="0.25">
      <c r="A128" s="1347"/>
      <c r="B128" s="1166" t="s">
        <v>967</v>
      </c>
      <c r="C128" s="824">
        <v>-1227</v>
      </c>
      <c r="D128" s="824"/>
      <c r="E128" s="824"/>
      <c r="F128" s="824">
        <v>-1018</v>
      </c>
      <c r="G128" s="824">
        <v>-2859</v>
      </c>
      <c r="H128" s="824"/>
      <c r="I128" s="441" t="s">
        <v>3022</v>
      </c>
    </row>
    <row r="129" spans="1:9" x14ac:dyDescent="0.25">
      <c r="A129" s="1325"/>
      <c r="B129" s="876"/>
      <c r="C129" s="75"/>
      <c r="D129" s="75"/>
      <c r="E129" s="771"/>
      <c r="F129" s="75"/>
      <c r="G129" s="75"/>
      <c r="H129" s="75"/>
    </row>
    <row r="130" spans="1:9" x14ac:dyDescent="0.25">
      <c r="A130" s="75"/>
      <c r="B130" s="75"/>
      <c r="C130" s="771">
        <f>SUM(C123:C129)</f>
        <v>0</v>
      </c>
      <c r="D130" s="771">
        <f t="shared" ref="D130:H130" si="8">SUM(D123:D129)</f>
        <v>0</v>
      </c>
      <c r="E130" s="771">
        <f t="shared" si="8"/>
        <v>0</v>
      </c>
      <c r="F130" s="771">
        <f t="shared" si="8"/>
        <v>0</v>
      </c>
      <c r="G130" s="771">
        <f t="shared" si="8"/>
        <v>0</v>
      </c>
      <c r="H130" s="771">
        <f t="shared" si="8"/>
        <v>0</v>
      </c>
    </row>
    <row r="131" spans="1:9" ht="17" thickBot="1" x14ac:dyDescent="0.3"/>
    <row r="132" spans="1:9" ht="17" thickBot="1" x14ac:dyDescent="0.3">
      <c r="C132" s="10" t="s">
        <v>32</v>
      </c>
      <c r="D132" s="10" t="s">
        <v>27</v>
      </c>
      <c r="E132" s="10" t="s">
        <v>2</v>
      </c>
      <c r="F132" s="10" t="s">
        <v>3</v>
      </c>
      <c r="G132" s="10" t="s">
        <v>4</v>
      </c>
      <c r="H132" s="11" t="s">
        <v>18</v>
      </c>
    </row>
    <row r="134" spans="1:9" x14ac:dyDescent="0.25">
      <c r="A134" s="23" t="s">
        <v>5026</v>
      </c>
      <c r="D134" s="1331" t="s">
        <v>5064</v>
      </c>
      <c r="E134" s="1331"/>
      <c r="F134" s="1331"/>
      <c r="G134" s="1331"/>
      <c r="H134" s="1331"/>
      <c r="I134" s="1221"/>
    </row>
    <row r="135" spans="1:9" x14ac:dyDescent="0.25">
      <c r="A135" s="23" t="s">
        <v>5027</v>
      </c>
      <c r="D135" s="1331" t="s">
        <v>5065</v>
      </c>
      <c r="E135" s="1331"/>
      <c r="F135" s="1331"/>
      <c r="G135" s="1331"/>
      <c r="H135" s="1331"/>
      <c r="I135" s="1221"/>
    </row>
    <row r="137" spans="1:9" x14ac:dyDescent="0.25">
      <c r="A137" s="23" t="s">
        <v>5028</v>
      </c>
    </row>
    <row r="139" spans="1:9" x14ac:dyDescent="0.25">
      <c r="A139" s="23" t="s">
        <v>5029</v>
      </c>
    </row>
    <row r="140" spans="1:9" x14ac:dyDescent="0.25">
      <c r="A140" s="23" t="s">
        <v>5030</v>
      </c>
    </row>
    <row r="141" spans="1:9" x14ac:dyDescent="0.25">
      <c r="A141" s="23" t="s">
        <v>5031</v>
      </c>
    </row>
    <row r="142" spans="1:9" x14ac:dyDescent="0.25">
      <c r="A142" s="23" t="s">
        <v>5032</v>
      </c>
    </row>
    <row r="143" spans="1:9" x14ac:dyDescent="0.25">
      <c r="A143" s="23" t="s">
        <v>5033</v>
      </c>
    </row>
    <row r="144" spans="1:9" x14ac:dyDescent="0.25">
      <c r="A144" s="23" t="s">
        <v>5034</v>
      </c>
    </row>
    <row r="145" spans="1:1" x14ac:dyDescent="0.25">
      <c r="A145" s="23" t="s">
        <v>5035</v>
      </c>
    </row>
    <row r="146" spans="1:1" x14ac:dyDescent="0.25">
      <c r="A146" s="23" t="s">
        <v>5036</v>
      </c>
    </row>
    <row r="147" spans="1:1" x14ac:dyDescent="0.25">
      <c r="A147" s="23" t="s">
        <v>5037</v>
      </c>
    </row>
    <row r="148" spans="1:1" x14ac:dyDescent="0.25">
      <c r="A148" s="23" t="s">
        <v>5038</v>
      </c>
    </row>
    <row r="150" spans="1:1" x14ac:dyDescent="0.25">
      <c r="A150" s="23" t="s">
        <v>5039</v>
      </c>
    </row>
    <row r="152" spans="1:1" x14ac:dyDescent="0.25">
      <c r="A152" s="23" t="s">
        <v>5040</v>
      </c>
    </row>
    <row r="154" spans="1:1" x14ac:dyDescent="0.25">
      <c r="A154" s="23" t="s">
        <v>5041</v>
      </c>
    </row>
    <row r="155" spans="1:1" x14ac:dyDescent="0.25">
      <c r="A155" s="23" t="s">
        <v>5042</v>
      </c>
    </row>
    <row r="156" spans="1:1" x14ac:dyDescent="0.25">
      <c r="A156" s="23" t="s">
        <v>5043</v>
      </c>
    </row>
  </sheetData>
  <pageMargins left="0.7" right="0.7" top="0.75" bottom="0.75" header="0.3" footer="0.3"/>
  <pageSetup orientation="portrait" r:id="rId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E23"/>
  <sheetViews>
    <sheetView workbookViewId="0">
      <selection activeCell="D17" sqref="D17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5" width="10.1640625" style="4" customWidth="1"/>
    <col min="6" max="16384" width="9" style="136"/>
  </cols>
  <sheetData>
    <row r="1" spans="1:5" s="48" customFormat="1" ht="17.25" customHeight="1" x14ac:dyDescent="0.25">
      <c r="A1" s="128" t="s">
        <v>23</v>
      </c>
    </row>
    <row r="2" spans="1:5" s="48" customFormat="1" ht="17.25" customHeight="1" x14ac:dyDescent="0.25">
      <c r="A2" s="128"/>
    </row>
    <row r="3" spans="1:5" s="48" customFormat="1" ht="17.25" customHeight="1" x14ac:dyDescent="0.25">
      <c r="A3" s="128" t="s">
        <v>3024</v>
      </c>
    </row>
    <row r="4" spans="1:5" s="129" customFormat="1" ht="17.25" customHeight="1" x14ac:dyDescent="0.25">
      <c r="A4" s="118" t="s">
        <v>7586</v>
      </c>
      <c r="B4" s="103"/>
      <c r="C4" s="1014"/>
      <c r="D4" s="1014">
        <v>395000</v>
      </c>
      <c r="E4" s="1014"/>
    </row>
    <row r="5" spans="1:5" s="1596" customFormat="1" ht="17.25" customHeight="1" thickBot="1" x14ac:dyDescent="0.3">
      <c r="A5" s="1595"/>
      <c r="C5" s="7"/>
      <c r="D5" s="7">
        <v>25000</v>
      </c>
      <c r="E5" s="7"/>
    </row>
    <row r="6" spans="1:5" s="4" customFormat="1" ht="17.25" customHeight="1" thickBot="1" x14ac:dyDescent="0.3">
      <c r="A6" s="132" t="s">
        <v>0</v>
      </c>
      <c r="B6" s="27" t="s">
        <v>1</v>
      </c>
      <c r="C6" s="32" t="s">
        <v>365</v>
      </c>
      <c r="D6" s="32" t="s">
        <v>10</v>
      </c>
      <c r="E6" s="32"/>
    </row>
    <row r="7" spans="1:5" s="1" customFormat="1" ht="17.25" customHeight="1" thickBot="1" x14ac:dyDescent="0.3">
      <c r="A7" s="12" t="s">
        <v>8248</v>
      </c>
      <c r="B7" s="82" t="s">
        <v>8256</v>
      </c>
      <c r="C7" s="22">
        <v>205</v>
      </c>
      <c r="D7" s="22"/>
      <c r="E7" s="22"/>
    </row>
    <row r="8" spans="1:5" s="1" customFormat="1" ht="17.25" customHeight="1" thickBot="1" x14ac:dyDescent="0.3">
      <c r="A8" s="1417" t="s">
        <v>8272</v>
      </c>
      <c r="B8" s="209"/>
      <c r="C8" s="54">
        <f>SUM(C7)</f>
        <v>205</v>
      </c>
      <c r="D8" s="54"/>
      <c r="E8" s="54"/>
    </row>
    <row r="9" spans="1:5" s="1" customFormat="1" ht="17.25" customHeight="1" thickBot="1" x14ac:dyDescent="0.3">
      <c r="A9" s="809"/>
      <c r="B9" s="1642"/>
      <c r="C9" s="582"/>
      <c r="D9" s="582"/>
      <c r="E9" s="582"/>
    </row>
    <row r="10" spans="1:5" s="6" customFormat="1" ht="16.5" customHeight="1" thickBot="1" x14ac:dyDescent="0.3">
      <c r="A10" s="1417" t="s">
        <v>8436</v>
      </c>
      <c r="B10" s="209"/>
      <c r="C10" s="54">
        <f>SUM(C8:C9)</f>
        <v>205</v>
      </c>
      <c r="D10" s="54"/>
      <c r="E10" s="54"/>
    </row>
    <row r="11" spans="1:5" s="1" customFormat="1" ht="17.25" customHeight="1" thickBot="1" x14ac:dyDescent="0.3">
      <c r="A11" s="809">
        <v>45324</v>
      </c>
      <c r="B11" s="114" t="s">
        <v>8469</v>
      </c>
      <c r="C11" s="582"/>
      <c r="D11" s="582">
        <v>40</v>
      </c>
      <c r="E11" s="582"/>
    </row>
    <row r="12" spans="1:5" s="6" customFormat="1" ht="16.5" customHeight="1" thickBot="1" x14ac:dyDescent="0.3">
      <c r="A12" s="1417" t="s">
        <v>8696</v>
      </c>
      <c r="B12" s="209"/>
      <c r="C12" s="54">
        <f>SUM(C10:C11)</f>
        <v>205</v>
      </c>
      <c r="D12" s="54">
        <f>SUM(D10:D11)</f>
        <v>40</v>
      </c>
      <c r="E12" s="54"/>
    </row>
    <row r="13" spans="1:5" s="6" customFormat="1" ht="16.5" customHeight="1" thickBot="1" x14ac:dyDescent="0.3">
      <c r="A13" s="397"/>
      <c r="B13" s="397"/>
      <c r="C13" s="397"/>
      <c r="D13" s="397"/>
      <c r="E13" s="397"/>
    </row>
    <row r="14" spans="1:5" s="6" customFormat="1" ht="16.5" customHeight="1" thickBot="1" x14ac:dyDescent="0.3">
      <c r="A14" s="1417" t="s">
        <v>8854</v>
      </c>
      <c r="B14" s="209"/>
      <c r="C14" s="54">
        <f>SUM(C12:C13)</f>
        <v>205</v>
      </c>
      <c r="D14" s="54">
        <f>SUM(D12:D13)</f>
        <v>40</v>
      </c>
      <c r="E14" s="54"/>
    </row>
    <row r="15" spans="1:5" s="1" customFormat="1" ht="17.25" customHeight="1" x14ac:dyDescent="0.25">
      <c r="A15" s="55">
        <v>45386</v>
      </c>
      <c r="B15" s="53" t="s">
        <v>63</v>
      </c>
      <c r="C15" s="53">
        <v>-196</v>
      </c>
      <c r="D15" s="53">
        <v>-38</v>
      </c>
      <c r="E15" s="53"/>
    </row>
    <row r="16" spans="1:5" s="1" customFormat="1" ht="17.25" customHeight="1" thickBot="1" x14ac:dyDescent="0.3">
      <c r="A16" s="55">
        <v>45416</v>
      </c>
      <c r="B16" s="53" t="s">
        <v>63</v>
      </c>
      <c r="C16" s="13">
        <v>-9</v>
      </c>
      <c r="D16" s="13">
        <v>-2</v>
      </c>
      <c r="E16" s="13"/>
    </row>
    <row r="17" spans="1:5" s="6" customFormat="1" ht="16.5" customHeight="1" thickBot="1" x14ac:dyDescent="0.3">
      <c r="A17" s="1417" t="s">
        <v>8896</v>
      </c>
      <c r="B17" s="209"/>
      <c r="C17" s="54">
        <f>SUM(C14:C16)</f>
        <v>0</v>
      </c>
      <c r="D17" s="54">
        <f>SUM(D14:D16)</f>
        <v>0</v>
      </c>
      <c r="E17" s="54"/>
    </row>
    <row r="18" spans="1:5" s="1" customFormat="1" ht="17.25" customHeight="1" x14ac:dyDescent="0.25">
      <c r="A18" s="256"/>
      <c r="B18" s="53"/>
      <c r="C18" s="13"/>
      <c r="D18" s="13"/>
      <c r="E18" s="13"/>
    </row>
    <row r="19" spans="1:5" s="1" customFormat="1" ht="17.25" customHeight="1" x14ac:dyDescent="0.25">
      <c r="A19" s="256"/>
      <c r="B19" s="13"/>
      <c r="C19" s="13"/>
      <c r="D19" s="13"/>
      <c r="E19" s="13"/>
    </row>
    <row r="20" spans="1:5" s="49" customFormat="1" ht="17.25" customHeight="1" x14ac:dyDescent="0.25">
      <c r="A20" s="699"/>
      <c r="B20" s="185"/>
      <c r="C20" s="44"/>
      <c r="D20" s="44"/>
      <c r="E20" s="44"/>
    </row>
    <row r="21" spans="1:5" s="49" customFormat="1" ht="17.25" customHeight="1" x14ac:dyDescent="0.25">
      <c r="A21" s="699"/>
      <c r="B21" s="185"/>
      <c r="C21" s="44"/>
      <c r="D21" s="44"/>
      <c r="E21" s="44"/>
    </row>
    <row r="22" spans="1:5" s="200" customFormat="1" ht="17.25" customHeight="1" x14ac:dyDescent="0.25">
      <c r="A22" s="128"/>
      <c r="B22" s="48"/>
      <c r="C22" s="48"/>
      <c r="D22" s="48"/>
      <c r="E22" s="48"/>
    </row>
    <row r="23" spans="1:5" x14ac:dyDescent="0.25">
      <c r="A23" s="128"/>
    </row>
  </sheetData>
  <pageMargins left="0.7" right="0.7" top="0.75" bottom="0.75" header="0.3" footer="0.3"/>
  <pageSetup orientation="portrait" r:id="rId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>
    <tabColor rgb="FFC00000"/>
  </sheetPr>
  <dimension ref="A1:F16"/>
  <sheetViews>
    <sheetView workbookViewId="0">
      <selection activeCell="F17" sqref="F17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3" width="9.33203125" style="4" customWidth="1"/>
    <col min="4" max="4" width="10.83203125" style="4" customWidth="1"/>
    <col min="5" max="5" width="10.33203125" style="4" customWidth="1"/>
    <col min="6" max="6" width="10.1640625" style="4" customWidth="1"/>
    <col min="7" max="16384" width="9" style="136"/>
  </cols>
  <sheetData>
    <row r="1" spans="1:6" s="48" customFormat="1" ht="17.25" customHeight="1" x14ac:dyDescent="0.25">
      <c r="A1" s="128" t="s">
        <v>23</v>
      </c>
    </row>
    <row r="2" spans="1:6" s="48" customFormat="1" ht="17.25" customHeight="1" x14ac:dyDescent="0.25">
      <c r="A2" s="128"/>
    </row>
    <row r="3" spans="1:6" s="48" customFormat="1" ht="17.25" customHeight="1" x14ac:dyDescent="0.25">
      <c r="A3" s="128" t="s">
        <v>3024</v>
      </c>
    </row>
    <row r="4" spans="1:6" s="129" customFormat="1" ht="17.25" customHeight="1" x14ac:dyDescent="0.25">
      <c r="A4" s="118" t="s">
        <v>7586</v>
      </c>
      <c r="B4" s="103"/>
      <c r="C4" s="1014"/>
      <c r="D4" s="1014"/>
      <c r="E4" s="1014"/>
      <c r="F4" s="1014"/>
    </row>
    <row r="5" spans="1:6" s="1596" customFormat="1" ht="17.25" customHeight="1" thickBot="1" x14ac:dyDescent="0.3">
      <c r="A5" s="1595"/>
      <c r="C5" s="7">
        <v>22500</v>
      </c>
      <c r="D5" s="7">
        <v>20000</v>
      </c>
      <c r="E5" s="7">
        <v>40000</v>
      </c>
      <c r="F5" s="7">
        <v>25000</v>
      </c>
    </row>
    <row r="6" spans="1:6" s="4" customFormat="1" ht="17.25" customHeight="1" thickBot="1" x14ac:dyDescent="0.3">
      <c r="A6" s="132" t="s">
        <v>0</v>
      </c>
      <c r="B6" s="27" t="s">
        <v>1</v>
      </c>
      <c r="C6" s="32" t="s">
        <v>10</v>
      </c>
      <c r="D6" s="32" t="s">
        <v>778</v>
      </c>
      <c r="E6" s="32" t="s">
        <v>28</v>
      </c>
      <c r="F6" s="32" t="s">
        <v>29</v>
      </c>
    </row>
    <row r="7" spans="1:6" s="1" customFormat="1" ht="17.25" customHeight="1" x14ac:dyDescent="0.25">
      <c r="A7" s="1594">
        <v>45087</v>
      </c>
      <c r="B7" s="14" t="s">
        <v>7587</v>
      </c>
      <c r="C7" s="14">
        <v>50</v>
      </c>
      <c r="D7" s="14">
        <v>50</v>
      </c>
      <c r="E7" s="14">
        <v>20</v>
      </c>
      <c r="F7" s="14">
        <v>36</v>
      </c>
    </row>
    <row r="8" spans="1:6" s="1" customFormat="1" ht="17.25" customHeight="1" thickBot="1" x14ac:dyDescent="0.3">
      <c r="A8" s="76" t="s">
        <v>7733</v>
      </c>
      <c r="B8" s="77" t="s">
        <v>63</v>
      </c>
      <c r="C8" s="14">
        <v>-50</v>
      </c>
      <c r="D8" s="14">
        <v>-50</v>
      </c>
      <c r="E8" s="14">
        <v>-20</v>
      </c>
      <c r="F8" s="14">
        <v>-36</v>
      </c>
    </row>
    <row r="9" spans="1:6" s="1" customFormat="1" ht="17.25" customHeight="1" thickBot="1" x14ac:dyDescent="0.3">
      <c r="A9" s="33" t="s">
        <v>7897</v>
      </c>
      <c r="B9" s="54"/>
      <c r="C9" s="34">
        <f>SUM(C7:C8)</f>
        <v>0</v>
      </c>
      <c r="D9" s="34">
        <f t="shared" ref="D9:F9" si="0">SUM(D7:D8)</f>
        <v>0</v>
      </c>
      <c r="E9" s="34">
        <f t="shared" si="0"/>
        <v>0</v>
      </c>
      <c r="F9" s="34">
        <f t="shared" si="0"/>
        <v>0</v>
      </c>
    </row>
    <row r="10" spans="1:6" s="1" customFormat="1" ht="17.25" customHeight="1" x14ac:dyDescent="0.25">
      <c r="A10" s="12"/>
      <c r="B10" s="84"/>
      <c r="C10" s="22"/>
      <c r="D10" s="22"/>
      <c r="E10" s="22"/>
      <c r="F10" s="22"/>
    </row>
    <row r="11" spans="1:6" s="1" customFormat="1" ht="17.25" customHeight="1" x14ac:dyDescent="0.25">
      <c r="A11" s="12"/>
      <c r="B11" s="13"/>
      <c r="C11" s="14"/>
      <c r="D11" s="14"/>
      <c r="E11" s="14"/>
      <c r="F11" s="14"/>
    </row>
    <row r="12" spans="1:6" s="1" customFormat="1" ht="17.25" customHeight="1" x14ac:dyDescent="0.25">
      <c r="A12" s="55"/>
      <c r="B12" s="213"/>
      <c r="C12" s="14"/>
      <c r="D12" s="14"/>
      <c r="E12" s="14"/>
      <c r="F12" s="14"/>
    </row>
    <row r="13" spans="1:6" s="49" customFormat="1" ht="17.25" customHeight="1" x14ac:dyDescent="0.25">
      <c r="A13" s="699"/>
      <c r="B13" s="185"/>
      <c r="C13" s="44"/>
      <c r="D13" s="44"/>
      <c r="E13" s="44"/>
      <c r="F13" s="44"/>
    </row>
    <row r="14" spans="1:6" s="49" customFormat="1" ht="17.25" customHeight="1" x14ac:dyDescent="0.25">
      <c r="A14" s="699"/>
      <c r="B14" s="185"/>
      <c r="C14" s="44"/>
      <c r="D14" s="44"/>
      <c r="E14" s="44"/>
      <c r="F14" s="44"/>
    </row>
    <row r="15" spans="1:6" s="200" customFormat="1" ht="17.25" customHeight="1" x14ac:dyDescent="0.25">
      <c r="A15" s="128"/>
      <c r="B15" s="48"/>
      <c r="C15" s="48"/>
      <c r="D15" s="48"/>
      <c r="E15" s="48"/>
      <c r="F15" s="48"/>
    </row>
    <row r="16" spans="1:6" x14ac:dyDescent="0.25">
      <c r="A16" s="128"/>
    </row>
  </sheetData>
  <pageMargins left="0.7" right="0.7" top="0.75" bottom="0.75" header="0.3" footer="0.3"/>
  <pageSetup orientation="portrait" r:id="rId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>
    <tabColor rgb="FFC00000"/>
  </sheetPr>
  <dimension ref="A1:O14"/>
  <sheetViews>
    <sheetView workbookViewId="0">
      <selection sqref="A1:XFD1048576"/>
    </sheetView>
  </sheetViews>
  <sheetFormatPr baseColWidth="10" defaultColWidth="9.1640625" defaultRowHeight="17" x14ac:dyDescent="0.25"/>
  <cols>
    <col min="1" max="1" width="13.5" style="47" customWidth="1"/>
    <col min="2" max="2" width="22.5" style="47" customWidth="1"/>
    <col min="3" max="3" width="11.6640625" style="47" customWidth="1"/>
    <col min="4" max="4" width="9.5" style="47" customWidth="1"/>
    <col min="5" max="16384" width="9.1640625" style="47"/>
  </cols>
  <sheetData>
    <row r="1" spans="1:15" s="48" customFormat="1" ht="16" x14ac:dyDescent="0.25">
      <c r="A1" s="128" t="s">
        <v>23</v>
      </c>
    </row>
    <row r="2" spans="1:15" s="48" customFormat="1" ht="16" x14ac:dyDescent="0.25">
      <c r="A2" s="128"/>
    </row>
    <row r="3" spans="1:15" s="48" customFormat="1" ht="17.25" customHeight="1" x14ac:dyDescent="0.25">
      <c r="A3" s="128" t="s">
        <v>8076</v>
      </c>
    </row>
    <row r="4" spans="1:15" s="48" customFormat="1" ht="17.25" customHeight="1" x14ac:dyDescent="0.25">
      <c r="A4" s="139" t="s">
        <v>8077</v>
      </c>
      <c r="B4" s="3"/>
      <c r="C4" s="3"/>
      <c r="D4" s="3"/>
      <c r="E4" s="10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s="518" customFormat="1" thickBot="1" x14ac:dyDescent="0.3">
      <c r="E5" s="1144"/>
      <c r="F5" s="1144"/>
    </row>
    <row r="6" spans="1:15" ht="18" thickBot="1" x14ac:dyDescent="0.3">
      <c r="A6" s="132" t="s">
        <v>0</v>
      </c>
      <c r="B6" s="27" t="s">
        <v>1</v>
      </c>
      <c r="C6" s="27" t="s">
        <v>8079</v>
      </c>
      <c r="D6" s="27"/>
    </row>
    <row r="7" spans="1:15" s="1120" customFormat="1" x14ac:dyDescent="0.25">
      <c r="A7" s="431" t="s">
        <v>8073</v>
      </c>
      <c r="B7" s="432" t="s">
        <v>8078</v>
      </c>
      <c r="C7" s="432">
        <v>500</v>
      </c>
      <c r="D7" s="432"/>
      <c r="E7" s="1120" t="s">
        <v>3022</v>
      </c>
    </row>
    <row r="8" spans="1:15" s="1143" customFormat="1" x14ac:dyDescent="0.25">
      <c r="A8" s="431" t="s">
        <v>8073</v>
      </c>
      <c r="B8" s="432" t="s">
        <v>8080</v>
      </c>
      <c r="C8" s="185">
        <v>500</v>
      </c>
      <c r="D8" s="185"/>
      <c r="E8" s="1120" t="s">
        <v>3022</v>
      </c>
      <c r="F8" s="1120"/>
    </row>
    <row r="9" spans="1:15" s="1120" customFormat="1" x14ac:dyDescent="0.25">
      <c r="A9" s="699"/>
      <c r="B9" s="432"/>
      <c r="C9" s="185"/>
      <c r="D9" s="185"/>
    </row>
    <row r="10" spans="1:15" x14ac:dyDescent="0.25">
      <c r="A10" s="12"/>
      <c r="B10" s="13"/>
      <c r="C10" s="13"/>
      <c r="D10" s="13"/>
    </row>
    <row r="11" spans="1:15" x14ac:dyDescent="0.25">
      <c r="A11" s="12"/>
      <c r="B11" s="13"/>
      <c r="C11" s="13"/>
      <c r="D11" s="13"/>
    </row>
    <row r="12" spans="1:15" x14ac:dyDescent="0.25">
      <c r="A12" s="12"/>
      <c r="B12" s="13"/>
      <c r="C12" s="13"/>
      <c r="D12" s="13"/>
    </row>
    <row r="13" spans="1:15" x14ac:dyDescent="0.25">
      <c r="A13" s="12"/>
      <c r="B13" s="13"/>
      <c r="C13" s="13"/>
      <c r="D13" s="13"/>
    </row>
    <row r="14" spans="1:15" x14ac:dyDescent="0.25">
      <c r="A14" s="12"/>
      <c r="B14" s="13"/>
      <c r="C14" s="13"/>
      <c r="D14" s="13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>
    <tabColor rgb="FFC00000"/>
  </sheetPr>
  <dimension ref="A1:O14"/>
  <sheetViews>
    <sheetView workbookViewId="0">
      <selection activeCell="D8" sqref="D8"/>
    </sheetView>
  </sheetViews>
  <sheetFormatPr baseColWidth="10" defaultColWidth="9.1640625" defaultRowHeight="17" x14ac:dyDescent="0.25"/>
  <cols>
    <col min="1" max="1" width="13.5" style="47" customWidth="1"/>
    <col min="2" max="2" width="22.5" style="47" customWidth="1"/>
    <col min="3" max="3" width="11.6640625" style="47" customWidth="1"/>
    <col min="4" max="4" width="9.5" style="47" customWidth="1"/>
    <col min="5" max="16384" width="9.1640625" style="47"/>
  </cols>
  <sheetData>
    <row r="1" spans="1:15" s="48" customFormat="1" ht="16" x14ac:dyDescent="0.25">
      <c r="A1" s="128" t="s">
        <v>23</v>
      </c>
    </row>
    <row r="2" spans="1:15" s="48" customFormat="1" ht="16" x14ac:dyDescent="0.25">
      <c r="A2" s="128"/>
    </row>
    <row r="3" spans="1:15" s="48" customFormat="1" ht="17.25" customHeight="1" x14ac:dyDescent="0.25">
      <c r="A3" s="128" t="s">
        <v>8076</v>
      </c>
    </row>
    <row r="4" spans="1:15" s="48" customFormat="1" ht="17.25" customHeight="1" x14ac:dyDescent="0.25">
      <c r="A4" s="139" t="s">
        <v>8140</v>
      </c>
      <c r="B4" s="3"/>
      <c r="C4" s="3"/>
      <c r="D4" s="3"/>
      <c r="E4" s="10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s="518" customFormat="1" thickBot="1" x14ac:dyDescent="0.3">
      <c r="E5" s="1144"/>
      <c r="F5" s="1144"/>
    </row>
    <row r="6" spans="1:15" ht="18" thickBot="1" x14ac:dyDescent="0.3">
      <c r="A6" s="132" t="s">
        <v>0</v>
      </c>
      <c r="B6" s="27" t="s">
        <v>1</v>
      </c>
      <c r="C6" s="27" t="s">
        <v>2879</v>
      </c>
      <c r="D6" s="27" t="s">
        <v>380</v>
      </c>
    </row>
    <row r="7" spans="1:15" s="1120" customFormat="1" x14ac:dyDescent="0.25">
      <c r="A7" s="431">
        <v>45272</v>
      </c>
      <c r="B7" s="432" t="s">
        <v>8141</v>
      </c>
      <c r="C7" s="432">
        <v>400</v>
      </c>
      <c r="D7" s="432">
        <v>2366</v>
      </c>
      <c r="E7" s="1120" t="s">
        <v>3022</v>
      </c>
    </row>
    <row r="8" spans="1:15" s="1143" customFormat="1" x14ac:dyDescent="0.25">
      <c r="A8" s="431"/>
      <c r="B8" s="432"/>
      <c r="C8" s="185"/>
      <c r="D8" s="185"/>
      <c r="E8" s="1120"/>
      <c r="F8" s="1120"/>
    </row>
    <row r="9" spans="1:15" s="1120" customFormat="1" x14ac:dyDescent="0.25">
      <c r="A9" s="699"/>
      <c r="B9" s="432"/>
      <c r="C9" s="185"/>
      <c r="D9" s="185"/>
    </row>
    <row r="10" spans="1:15" x14ac:dyDescent="0.25">
      <c r="A10" s="12"/>
      <c r="B10" s="13"/>
      <c r="C10" s="13"/>
      <c r="D10" s="13"/>
    </row>
    <row r="11" spans="1:15" x14ac:dyDescent="0.25">
      <c r="A11" s="12"/>
      <c r="B11" s="13"/>
      <c r="C11" s="13"/>
      <c r="D11" s="13"/>
    </row>
    <row r="12" spans="1:15" x14ac:dyDescent="0.25">
      <c r="A12" s="12"/>
      <c r="B12" s="13"/>
      <c r="C12" s="13"/>
      <c r="D12" s="13"/>
    </row>
    <row r="13" spans="1:15" x14ac:dyDescent="0.25">
      <c r="A13" s="12"/>
      <c r="B13" s="13"/>
      <c r="C13" s="13"/>
      <c r="D13" s="13"/>
    </row>
    <row r="14" spans="1:15" x14ac:dyDescent="0.25">
      <c r="A14" s="12"/>
      <c r="B14" s="13"/>
      <c r="C14" s="13"/>
      <c r="D14" s="13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>
    <tabColor rgb="FFC00000"/>
  </sheetPr>
  <dimension ref="A1:Q14"/>
  <sheetViews>
    <sheetView workbookViewId="0">
      <selection activeCell="F14" sqref="F14"/>
    </sheetView>
  </sheetViews>
  <sheetFormatPr baseColWidth="10" defaultColWidth="9.1640625" defaultRowHeight="17" x14ac:dyDescent="0.25"/>
  <cols>
    <col min="1" max="1" width="13.5" style="47" customWidth="1"/>
    <col min="2" max="2" width="22.5" style="47" customWidth="1"/>
    <col min="3" max="3" width="11.6640625" style="47" customWidth="1"/>
    <col min="4" max="4" width="9.5" style="47" customWidth="1"/>
    <col min="5" max="6" width="11.5" style="47" customWidth="1"/>
    <col min="7" max="16384" width="9.1640625" style="47"/>
  </cols>
  <sheetData>
    <row r="1" spans="1:17" s="48" customFormat="1" ht="16" x14ac:dyDescent="0.25">
      <c r="A1" s="128" t="s">
        <v>23</v>
      </c>
    </row>
    <row r="2" spans="1:17" s="48" customFormat="1" ht="16" x14ac:dyDescent="0.25">
      <c r="A2" s="128"/>
    </row>
    <row r="3" spans="1:17" s="48" customFormat="1" ht="17.25" customHeight="1" x14ac:dyDescent="0.25">
      <c r="A3" s="128" t="s">
        <v>4023</v>
      </c>
    </row>
    <row r="4" spans="1:17" s="48" customFormat="1" ht="17.25" customHeight="1" x14ac:dyDescent="0.25">
      <c r="A4" s="139" t="s">
        <v>3747</v>
      </c>
      <c r="B4" s="3"/>
      <c r="C4" s="3"/>
      <c r="D4" s="3"/>
      <c r="E4" s="103"/>
      <c r="F4" s="103"/>
      <c r="G4" s="10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518" customFormat="1" thickBot="1" x14ac:dyDescent="0.3">
      <c r="C5" s="518">
        <v>50000</v>
      </c>
      <c r="D5" s="518">
        <v>4500</v>
      </c>
      <c r="E5" s="518">
        <v>47500</v>
      </c>
      <c r="F5" s="518">
        <v>320000</v>
      </c>
      <c r="G5" s="1144"/>
      <c r="H5" s="1144"/>
    </row>
    <row r="6" spans="1:17" ht="18" thickBot="1" x14ac:dyDescent="0.3">
      <c r="A6" s="132" t="s">
        <v>0</v>
      </c>
      <c r="B6" s="27" t="s">
        <v>1</v>
      </c>
      <c r="C6" s="27" t="s">
        <v>3</v>
      </c>
      <c r="D6" s="27" t="s">
        <v>4</v>
      </c>
      <c r="E6" s="27" t="s">
        <v>18</v>
      </c>
      <c r="F6" s="27" t="s">
        <v>28</v>
      </c>
    </row>
    <row r="7" spans="1:17" s="1120" customFormat="1" x14ac:dyDescent="0.25">
      <c r="A7" s="431">
        <v>44713</v>
      </c>
      <c r="B7" s="432" t="s">
        <v>3714</v>
      </c>
      <c r="C7" s="432">
        <v>400</v>
      </c>
      <c r="D7" s="432">
        <v>400</v>
      </c>
      <c r="E7" s="432"/>
      <c r="F7" s="432"/>
      <c r="G7" s="1120" t="s">
        <v>3022</v>
      </c>
    </row>
    <row r="8" spans="1:17" s="1143" customFormat="1" x14ac:dyDescent="0.25">
      <c r="A8" s="699" t="s">
        <v>3792</v>
      </c>
      <c r="B8" s="432" t="s">
        <v>3797</v>
      </c>
      <c r="C8" s="590"/>
      <c r="D8" s="185">
        <v>400</v>
      </c>
      <c r="E8" s="185">
        <v>400</v>
      </c>
      <c r="F8" s="185"/>
      <c r="G8" s="1120" t="s">
        <v>3022</v>
      </c>
      <c r="H8" s="1120"/>
    </row>
    <row r="9" spans="1:17" s="1120" customFormat="1" x14ac:dyDescent="0.25">
      <c r="A9" s="699">
        <v>44600</v>
      </c>
      <c r="B9" s="432" t="s">
        <v>4876</v>
      </c>
      <c r="C9" s="185"/>
      <c r="D9" s="185"/>
      <c r="E9" s="185"/>
      <c r="F9" s="185">
        <v>15</v>
      </c>
      <c r="G9" s="1120" t="s">
        <v>3022</v>
      </c>
    </row>
    <row r="10" spans="1:17" x14ac:dyDescent="0.25">
      <c r="A10" s="12"/>
      <c r="B10" s="13"/>
      <c r="C10" s="13"/>
      <c r="D10" s="13"/>
      <c r="E10" s="13"/>
      <c r="F10" s="13"/>
    </row>
    <row r="11" spans="1:17" x14ac:dyDescent="0.25">
      <c r="A11" s="12"/>
      <c r="B11" s="13"/>
      <c r="C11" s="13"/>
      <c r="D11" s="13"/>
      <c r="E11" s="13"/>
      <c r="F11" s="13"/>
    </row>
    <row r="12" spans="1:17" x14ac:dyDescent="0.25">
      <c r="A12" s="12"/>
      <c r="B12" s="13"/>
      <c r="C12" s="13"/>
      <c r="D12" s="13"/>
      <c r="E12" s="13"/>
      <c r="F12" s="13"/>
    </row>
    <row r="13" spans="1:17" x14ac:dyDescent="0.25">
      <c r="A13" s="12"/>
      <c r="B13" s="13"/>
      <c r="C13" s="13"/>
      <c r="D13" s="13"/>
      <c r="E13" s="13"/>
      <c r="F13" s="13"/>
    </row>
    <row r="14" spans="1:17" x14ac:dyDescent="0.25">
      <c r="A14" s="12"/>
      <c r="B14" s="13"/>
      <c r="C14" s="13"/>
      <c r="D14" s="13"/>
      <c r="E14" s="13"/>
      <c r="F14" s="13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>
    <tabColor rgb="FFC00000"/>
  </sheetPr>
  <dimension ref="A1:R16"/>
  <sheetViews>
    <sheetView workbookViewId="0">
      <selection activeCell="G15" sqref="G15"/>
    </sheetView>
  </sheetViews>
  <sheetFormatPr baseColWidth="10" defaultColWidth="9.1640625" defaultRowHeight="17" x14ac:dyDescent="0.25"/>
  <cols>
    <col min="1" max="1" width="13.5" style="47" customWidth="1"/>
    <col min="2" max="2" width="22.5" style="47" customWidth="1"/>
    <col min="3" max="3" width="11.6640625" style="47" customWidth="1"/>
    <col min="4" max="6" width="10.83203125" style="47" customWidth="1"/>
    <col min="7" max="9" width="11.5" style="47" customWidth="1"/>
    <col min="10" max="16384" width="9.1640625" style="47"/>
  </cols>
  <sheetData>
    <row r="1" spans="1:18" s="48" customFormat="1" ht="16" x14ac:dyDescent="0.25">
      <c r="A1" s="128" t="s">
        <v>23</v>
      </c>
    </row>
    <row r="2" spans="1:18" s="48" customFormat="1" ht="16" x14ac:dyDescent="0.25">
      <c r="A2" s="128"/>
    </row>
    <row r="3" spans="1:18" s="48" customFormat="1" ht="17.25" customHeight="1" x14ac:dyDescent="0.25">
      <c r="A3" s="128" t="s">
        <v>7862</v>
      </c>
    </row>
    <row r="4" spans="1:18" s="48" customFormat="1" ht="17.25" customHeight="1" x14ac:dyDescent="0.25">
      <c r="A4" s="139" t="s">
        <v>7863</v>
      </c>
      <c r="B4" s="3"/>
      <c r="C4" s="3"/>
      <c r="D4" s="3"/>
      <c r="E4" s="3"/>
      <c r="F4" s="3"/>
      <c r="G4" s="103"/>
      <c r="H4" s="103"/>
      <c r="I4" s="103"/>
      <c r="J4" s="3"/>
      <c r="K4" s="3"/>
      <c r="L4" s="3"/>
      <c r="M4" s="3"/>
      <c r="N4" s="3"/>
      <c r="O4" s="3"/>
      <c r="P4" s="3"/>
      <c r="Q4" s="3"/>
      <c r="R4" s="3"/>
    </row>
    <row r="5" spans="1:18" s="518" customFormat="1" thickBot="1" x14ac:dyDescent="0.3"/>
    <row r="6" spans="1:18" ht="18" thickBot="1" x14ac:dyDescent="0.3">
      <c r="A6" s="132" t="s">
        <v>0</v>
      </c>
      <c r="B6" s="27" t="s">
        <v>1</v>
      </c>
      <c r="C6" s="27" t="s">
        <v>3161</v>
      </c>
      <c r="D6" s="27" t="s">
        <v>3162</v>
      </c>
      <c r="E6" s="27" t="s">
        <v>27</v>
      </c>
      <c r="F6" s="27" t="s">
        <v>7886</v>
      </c>
      <c r="G6" s="27" t="s">
        <v>7919</v>
      </c>
      <c r="H6" s="27" t="s">
        <v>26</v>
      </c>
      <c r="I6" s="27" t="s">
        <v>10</v>
      </c>
    </row>
    <row r="7" spans="1:18" s="1120" customFormat="1" x14ac:dyDescent="0.25">
      <c r="A7" s="431">
        <v>45088</v>
      </c>
      <c r="B7" s="432" t="s">
        <v>7864</v>
      </c>
      <c r="C7" s="432">
        <v>400</v>
      </c>
      <c r="D7" s="432">
        <v>100</v>
      </c>
      <c r="E7" s="432"/>
      <c r="F7" s="432"/>
      <c r="G7" s="432"/>
      <c r="H7" s="432"/>
      <c r="I7" s="432"/>
    </row>
    <row r="8" spans="1:18" s="1143" customFormat="1" x14ac:dyDescent="0.25">
      <c r="A8" s="431">
        <v>45088</v>
      </c>
      <c r="B8" s="432" t="s">
        <v>7864</v>
      </c>
      <c r="C8" s="185">
        <v>400</v>
      </c>
      <c r="D8" s="185"/>
      <c r="E8" s="185"/>
      <c r="F8" s="185"/>
      <c r="G8" s="185"/>
      <c r="H8" s="185"/>
      <c r="I8" s="185"/>
    </row>
    <row r="9" spans="1:18" s="1120" customFormat="1" x14ac:dyDescent="0.25">
      <c r="A9" s="699">
        <v>45149</v>
      </c>
      <c r="B9" s="432" t="s">
        <v>7864</v>
      </c>
      <c r="C9" s="185"/>
      <c r="D9" s="185"/>
      <c r="E9" s="185">
        <v>400</v>
      </c>
      <c r="F9" s="185">
        <v>50</v>
      </c>
      <c r="G9" s="185"/>
      <c r="H9" s="185"/>
      <c r="I9" s="185"/>
    </row>
    <row r="10" spans="1:18" s="1120" customFormat="1" x14ac:dyDescent="0.25">
      <c r="A10" s="699">
        <v>45180</v>
      </c>
      <c r="B10" s="185" t="s">
        <v>7864</v>
      </c>
      <c r="C10" s="185"/>
      <c r="D10" s="185"/>
      <c r="E10" s="185"/>
      <c r="F10" s="185">
        <v>40</v>
      </c>
      <c r="G10" s="185"/>
      <c r="H10" s="185"/>
      <c r="I10" s="185"/>
    </row>
    <row r="11" spans="1:18" s="1120" customFormat="1" x14ac:dyDescent="0.25">
      <c r="A11" s="507" t="s">
        <v>7907</v>
      </c>
      <c r="B11" s="185" t="s">
        <v>7864</v>
      </c>
      <c r="C11" s="185"/>
      <c r="D11" s="185"/>
      <c r="E11" s="185"/>
      <c r="F11" s="185"/>
      <c r="G11" s="185">
        <v>400</v>
      </c>
      <c r="H11" s="185"/>
      <c r="I11" s="185"/>
    </row>
    <row r="12" spans="1:18" s="1120" customFormat="1" x14ac:dyDescent="0.25">
      <c r="A12" s="507" t="s">
        <v>8009</v>
      </c>
      <c r="B12" s="185" t="s">
        <v>7864</v>
      </c>
      <c r="C12" s="185"/>
      <c r="D12" s="185"/>
      <c r="E12" s="185"/>
      <c r="F12" s="185"/>
      <c r="G12" s="185"/>
      <c r="H12" s="185">
        <v>150</v>
      </c>
      <c r="I12" s="185"/>
    </row>
    <row r="13" spans="1:18" s="1120" customFormat="1" x14ac:dyDescent="0.25">
      <c r="A13" s="699" t="s">
        <v>8019</v>
      </c>
      <c r="B13" s="185" t="s">
        <v>7864</v>
      </c>
      <c r="C13" s="185"/>
      <c r="D13" s="185"/>
      <c r="E13" s="185"/>
      <c r="F13" s="185"/>
      <c r="G13" s="185"/>
      <c r="H13" s="185">
        <v>80</v>
      </c>
      <c r="I13" s="185">
        <v>70</v>
      </c>
    </row>
    <row r="14" spans="1:18" x14ac:dyDescent="0.25">
      <c r="A14" s="99"/>
      <c r="B14" s="13"/>
      <c r="C14" s="13"/>
      <c r="D14" s="13"/>
      <c r="E14" s="13"/>
      <c r="F14" s="13"/>
      <c r="G14" s="13"/>
      <c r="H14" s="13"/>
      <c r="I14" s="13"/>
    </row>
    <row r="15" spans="1:18" x14ac:dyDescent="0.25">
      <c r="A15" s="99"/>
      <c r="B15" s="13"/>
      <c r="C15" s="13"/>
      <c r="D15" s="13"/>
      <c r="E15" s="13"/>
      <c r="F15" s="13"/>
      <c r="G15" s="13"/>
      <c r="H15" s="13"/>
      <c r="I15" s="13"/>
    </row>
    <row r="16" spans="1:18" x14ac:dyDescent="0.25">
      <c r="A16" s="12"/>
      <c r="B16" s="13"/>
      <c r="C16" s="13"/>
      <c r="D16" s="13"/>
      <c r="E16" s="13"/>
      <c r="F16" s="13"/>
      <c r="G16" s="13"/>
      <c r="H16" s="13"/>
      <c r="I16" s="13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>
    <tabColor rgb="FFC00000"/>
  </sheetPr>
  <dimension ref="A1:S59"/>
  <sheetViews>
    <sheetView topLeftCell="A43" workbookViewId="0">
      <selection activeCell="B54" sqref="B54"/>
    </sheetView>
  </sheetViews>
  <sheetFormatPr baseColWidth="10" defaultColWidth="9.1640625" defaultRowHeight="17" x14ac:dyDescent="0.25"/>
  <cols>
    <col min="1" max="1" width="13.5" style="47" customWidth="1"/>
    <col min="2" max="2" width="22.5" style="47" customWidth="1"/>
    <col min="3" max="3" width="11.6640625" style="47" customWidth="1"/>
    <col min="4" max="4" width="15" style="47" customWidth="1"/>
    <col min="5" max="5" width="12.33203125" style="47" customWidth="1"/>
    <col min="6" max="7" width="11.33203125" style="47" customWidth="1"/>
    <col min="8" max="8" width="15.5" style="47" customWidth="1"/>
    <col min="9" max="9" width="13.1640625" style="47" customWidth="1"/>
    <col min="10" max="10" width="11.33203125" style="47" customWidth="1"/>
    <col min="11" max="11" width="11.5" style="47" customWidth="1"/>
    <col min="12" max="12" width="13.5" style="47" customWidth="1"/>
    <col min="13" max="16384" width="9.1640625" style="47"/>
  </cols>
  <sheetData>
    <row r="1" spans="1:19" s="48" customFormat="1" ht="16" x14ac:dyDescent="0.25">
      <c r="A1" s="128" t="s">
        <v>23</v>
      </c>
    </row>
    <row r="2" spans="1:19" s="48" customFormat="1" ht="16" x14ac:dyDescent="0.25">
      <c r="A2" s="128"/>
    </row>
    <row r="3" spans="1:19" s="48" customFormat="1" ht="16" x14ac:dyDescent="0.25">
      <c r="A3" s="128" t="s">
        <v>5815</v>
      </c>
    </row>
    <row r="4" spans="1:19" s="48" customFormat="1" ht="16" x14ac:dyDescent="0.25">
      <c r="A4" s="139" t="s">
        <v>5816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s="48" customFormat="1" ht="16" x14ac:dyDescent="0.25">
      <c r="A5" s="139"/>
      <c r="B5" s="3"/>
      <c r="C5" s="31">
        <v>225000</v>
      </c>
      <c r="D5" s="31">
        <v>800000</v>
      </c>
      <c r="E5" s="31">
        <v>160000</v>
      </c>
      <c r="F5" s="31">
        <v>225000</v>
      </c>
      <c r="G5" s="31"/>
      <c r="H5" s="31">
        <v>600000</v>
      </c>
      <c r="I5" s="31">
        <v>750000</v>
      </c>
      <c r="J5" s="31">
        <v>400000</v>
      </c>
      <c r="K5" s="31"/>
      <c r="L5" s="3"/>
      <c r="M5" s="3"/>
      <c r="N5" s="3"/>
      <c r="O5" s="3"/>
      <c r="P5" s="3"/>
      <c r="Q5" s="3"/>
      <c r="R5" s="3"/>
      <c r="S5" s="3"/>
    </row>
    <row r="6" spans="1:19" s="518" customFormat="1" thickBot="1" x14ac:dyDescent="0.3">
      <c r="C6" s="518">
        <v>4500</v>
      </c>
      <c r="D6" s="518">
        <v>24000</v>
      </c>
      <c r="E6" s="518">
        <v>4500</v>
      </c>
      <c r="F6" s="518">
        <v>4500</v>
      </c>
      <c r="G6" s="1436">
        <v>4500</v>
      </c>
      <c r="H6" s="518">
        <v>18000</v>
      </c>
      <c r="I6" s="518">
        <v>40000</v>
      </c>
      <c r="J6" s="518">
        <v>20000</v>
      </c>
      <c r="L6" s="1144"/>
      <c r="M6" s="1144"/>
    </row>
    <row r="7" spans="1:19" ht="18" thickBot="1" x14ac:dyDescent="0.3">
      <c r="A7" s="132" t="s">
        <v>0</v>
      </c>
      <c r="B7" s="27" t="s">
        <v>1</v>
      </c>
      <c r="C7" s="27" t="s">
        <v>386</v>
      </c>
      <c r="D7" s="27" t="s">
        <v>5624</v>
      </c>
      <c r="E7" s="27" t="s">
        <v>1368</v>
      </c>
      <c r="F7" s="27" t="s">
        <v>1317</v>
      </c>
      <c r="G7" s="1284" t="s">
        <v>5948</v>
      </c>
      <c r="H7" s="27" t="s">
        <v>2407</v>
      </c>
      <c r="I7" s="27" t="s">
        <v>6046</v>
      </c>
      <c r="J7" s="27" t="s">
        <v>6051</v>
      </c>
      <c r="K7" s="27"/>
    </row>
    <row r="8" spans="1:19" s="414" customFormat="1" x14ac:dyDescent="0.25">
      <c r="A8" s="76" t="s">
        <v>5568</v>
      </c>
      <c r="B8" s="14" t="s">
        <v>5595</v>
      </c>
      <c r="C8" s="14">
        <v>750</v>
      </c>
      <c r="D8" s="14"/>
      <c r="E8" s="14"/>
      <c r="F8" s="14"/>
      <c r="G8" s="238"/>
      <c r="H8" s="14"/>
      <c r="I8" s="14"/>
      <c r="J8" s="14"/>
      <c r="K8" s="14"/>
      <c r="L8" s="836" t="s">
        <v>1025</v>
      </c>
      <c r="M8" s="414" t="s">
        <v>5596</v>
      </c>
    </row>
    <row r="9" spans="1:19" s="414" customFormat="1" x14ac:dyDescent="0.25">
      <c r="A9" s="12" t="s">
        <v>5544</v>
      </c>
      <c r="B9" s="14" t="s">
        <v>5600</v>
      </c>
      <c r="C9" s="13">
        <v>900</v>
      </c>
      <c r="D9" s="13"/>
      <c r="E9" s="13"/>
      <c r="F9" s="13"/>
      <c r="G9" s="1437"/>
      <c r="H9" s="13"/>
      <c r="I9" s="13"/>
      <c r="J9" s="13"/>
      <c r="K9" s="43"/>
      <c r="L9" s="836" t="s">
        <v>1025</v>
      </c>
      <c r="M9" s="414" t="s">
        <v>5596</v>
      </c>
    </row>
    <row r="10" spans="1:19" s="836" customFormat="1" x14ac:dyDescent="0.25">
      <c r="A10" s="12" t="s">
        <v>5592</v>
      </c>
      <c r="B10" s="14" t="s">
        <v>5623</v>
      </c>
      <c r="C10" s="13"/>
      <c r="D10" s="13">
        <v>400</v>
      </c>
      <c r="E10" s="13"/>
      <c r="F10" s="13"/>
      <c r="G10" s="1437"/>
      <c r="H10" s="13"/>
      <c r="I10" s="13"/>
      <c r="J10" s="13"/>
      <c r="K10" s="43"/>
      <c r="L10" s="836" t="s">
        <v>5625</v>
      </c>
      <c r="M10" s="414" t="s">
        <v>5596</v>
      </c>
    </row>
    <row r="11" spans="1:19" s="414" customFormat="1" x14ac:dyDescent="0.25">
      <c r="A11" s="12" t="s">
        <v>5626</v>
      </c>
      <c r="B11" s="14" t="s">
        <v>5644</v>
      </c>
      <c r="C11" s="13"/>
      <c r="D11" s="13">
        <v>400</v>
      </c>
      <c r="E11" s="13"/>
      <c r="F11" s="13"/>
      <c r="G11" s="1437"/>
      <c r="H11" s="13"/>
      <c r="I11" s="13"/>
      <c r="J11" s="13"/>
      <c r="K11" s="13"/>
      <c r="L11" s="836" t="s">
        <v>5645</v>
      </c>
      <c r="M11" s="414" t="s">
        <v>5596</v>
      </c>
    </row>
    <row r="12" spans="1:19" s="414" customFormat="1" x14ac:dyDescent="0.25">
      <c r="A12" s="12">
        <v>44573</v>
      </c>
      <c r="B12" s="13" t="s">
        <v>5658</v>
      </c>
      <c r="C12" s="13"/>
      <c r="D12" s="13">
        <v>400</v>
      </c>
      <c r="E12" s="13"/>
      <c r="F12" s="13"/>
      <c r="G12" s="1437"/>
      <c r="H12" s="13"/>
      <c r="I12" s="13"/>
      <c r="J12" s="13"/>
      <c r="K12" s="13"/>
      <c r="L12" s="836" t="s">
        <v>5625</v>
      </c>
      <c r="M12" s="414" t="s">
        <v>5596</v>
      </c>
    </row>
    <row r="13" spans="1:19" ht="18" thickBot="1" x14ac:dyDescent="0.3">
      <c r="A13" s="250" t="s">
        <v>5892</v>
      </c>
      <c r="B13" s="354" t="s">
        <v>5895</v>
      </c>
      <c r="C13" s="354"/>
      <c r="D13" s="354">
        <v>400</v>
      </c>
      <c r="E13" s="354"/>
      <c r="F13" s="354"/>
      <c r="G13" s="1000"/>
      <c r="H13" s="354"/>
      <c r="I13" s="354"/>
      <c r="J13" s="354"/>
      <c r="K13" s="53"/>
      <c r="L13" s="47" t="s">
        <v>5896</v>
      </c>
      <c r="M13" s="414" t="s">
        <v>5596</v>
      </c>
    </row>
    <row r="14" spans="1:19" s="414" customFormat="1" ht="18" thickBot="1" x14ac:dyDescent="0.3">
      <c r="A14" s="1417" t="s">
        <v>5814</v>
      </c>
      <c r="B14" s="209"/>
      <c r="C14" s="34">
        <f>SUM(C8:C13)</f>
        <v>1650</v>
      </c>
      <c r="D14" s="34">
        <f>SUM(D8:D13)</f>
        <v>1600</v>
      </c>
      <c r="E14" s="390"/>
      <c r="F14" s="390"/>
      <c r="G14" s="1180"/>
      <c r="H14" s="390"/>
      <c r="I14" s="390"/>
      <c r="J14" s="390"/>
      <c r="K14" s="54"/>
      <c r="L14" s="836"/>
    </row>
    <row r="15" spans="1:19" x14ac:dyDescent="0.25">
      <c r="A15" s="12">
        <v>45017</v>
      </c>
      <c r="B15" s="582" t="s">
        <v>5924</v>
      </c>
      <c r="C15" s="53"/>
      <c r="D15" s="53">
        <v>250</v>
      </c>
      <c r="E15" s="53">
        <v>346</v>
      </c>
      <c r="F15" s="53"/>
      <c r="G15" s="999"/>
      <c r="H15" s="53"/>
      <c r="I15" s="53"/>
      <c r="J15" s="53"/>
      <c r="K15" s="53"/>
      <c r="L15" s="47" t="s">
        <v>1025</v>
      </c>
      <c r="M15" s="414"/>
    </row>
    <row r="16" spans="1:19" x14ac:dyDescent="0.25">
      <c r="A16" s="12">
        <v>45047</v>
      </c>
      <c r="B16" s="53" t="s">
        <v>5928</v>
      </c>
      <c r="C16" s="53">
        <v>100</v>
      </c>
      <c r="D16" s="53">
        <v>250</v>
      </c>
      <c r="E16" s="53"/>
      <c r="F16" s="53"/>
      <c r="G16" s="999"/>
      <c r="H16" s="53"/>
      <c r="I16" s="53"/>
      <c r="J16" s="53"/>
      <c r="K16" s="53"/>
      <c r="L16" s="47" t="s">
        <v>1025</v>
      </c>
    </row>
    <row r="17" spans="1:15" x14ac:dyDescent="0.25">
      <c r="A17" s="212">
        <v>45170</v>
      </c>
      <c r="B17" s="53" t="s">
        <v>5947</v>
      </c>
      <c r="C17" s="53"/>
      <c r="D17" s="53">
        <v>112</v>
      </c>
      <c r="E17" s="53"/>
      <c r="F17" s="53">
        <v>300</v>
      </c>
      <c r="G17" s="1438">
        <v>300</v>
      </c>
      <c r="H17" s="226"/>
      <c r="I17" s="226"/>
      <c r="J17" s="226"/>
      <c r="K17" s="53"/>
      <c r="L17" s="47" t="s">
        <v>1025</v>
      </c>
    </row>
    <row r="18" spans="1:15" x14ac:dyDescent="0.25">
      <c r="A18" s="212">
        <v>45231</v>
      </c>
      <c r="B18" s="53" t="s">
        <v>5959</v>
      </c>
      <c r="C18" s="53"/>
      <c r="D18" s="53"/>
      <c r="E18" s="53"/>
      <c r="F18" s="53">
        <v>400</v>
      </c>
      <c r="G18" s="1438"/>
      <c r="H18" s="226"/>
      <c r="I18" s="226"/>
      <c r="J18" s="226"/>
      <c r="K18" s="53"/>
      <c r="L18" s="47" t="s">
        <v>1025</v>
      </c>
    </row>
    <row r="19" spans="1:15" x14ac:dyDescent="0.25">
      <c r="A19" s="12" t="s">
        <v>6016</v>
      </c>
      <c r="B19" s="13" t="s">
        <v>6017</v>
      </c>
      <c r="C19" s="53"/>
      <c r="D19" s="53"/>
      <c r="E19" s="53"/>
      <c r="F19" s="53"/>
      <c r="G19" s="1438"/>
      <c r="H19" s="53">
        <v>320</v>
      </c>
      <c r="I19" s="53"/>
      <c r="J19" s="53"/>
      <c r="K19" s="53"/>
      <c r="L19" s="47" t="s">
        <v>1025</v>
      </c>
    </row>
    <row r="20" spans="1:15" ht="18" thickBot="1" x14ac:dyDescent="0.3">
      <c r="A20" s="12" t="s">
        <v>5970</v>
      </c>
      <c r="B20" s="13" t="s">
        <v>6045</v>
      </c>
      <c r="C20" s="53"/>
      <c r="D20" s="53"/>
      <c r="E20" s="53"/>
      <c r="F20" s="53"/>
      <c r="G20" s="1438"/>
      <c r="H20" s="53"/>
      <c r="I20" s="53">
        <v>20</v>
      </c>
      <c r="J20" s="53">
        <v>20</v>
      </c>
      <c r="K20" s="53"/>
      <c r="L20" s="47" t="s">
        <v>1025</v>
      </c>
    </row>
    <row r="21" spans="1:15" s="520" customFormat="1" ht="18" thickBot="1" x14ac:dyDescent="0.3">
      <c r="A21" s="1417" t="s">
        <v>6081</v>
      </c>
      <c r="B21" s="209"/>
      <c r="C21" s="34">
        <f>SUM(C14:C20)</f>
        <v>1750</v>
      </c>
      <c r="D21" s="34">
        <f t="shared" ref="D21:J21" si="0">SUM(D14:D20)</f>
        <v>2212</v>
      </c>
      <c r="E21" s="34">
        <f t="shared" si="0"/>
        <v>346</v>
      </c>
      <c r="F21" s="34">
        <f t="shared" si="0"/>
        <v>700</v>
      </c>
      <c r="G21" s="880">
        <f t="shared" si="0"/>
        <v>300</v>
      </c>
      <c r="H21" s="34">
        <f t="shared" si="0"/>
        <v>320</v>
      </c>
      <c r="I21" s="34">
        <f t="shared" si="0"/>
        <v>20</v>
      </c>
      <c r="J21" s="34">
        <f t="shared" si="0"/>
        <v>20</v>
      </c>
      <c r="K21" s="258"/>
      <c r="L21" s="1156"/>
    </row>
    <row r="22" spans="1:15" s="414" customFormat="1" ht="18" thickBot="1" x14ac:dyDescent="0.3">
      <c r="A22" s="12" t="s">
        <v>6230</v>
      </c>
      <c r="B22" s="13" t="s">
        <v>63</v>
      </c>
      <c r="C22" s="13"/>
      <c r="D22" s="13">
        <v>-133</v>
      </c>
      <c r="E22" s="13"/>
      <c r="F22" s="13"/>
      <c r="G22" s="1437"/>
      <c r="H22" s="13">
        <v>-57</v>
      </c>
      <c r="I22" s="13"/>
      <c r="J22" s="13"/>
      <c r="K22" s="13"/>
      <c r="L22" s="414" t="s">
        <v>6303</v>
      </c>
    </row>
    <row r="23" spans="1:15" s="520" customFormat="1" ht="18" thickBot="1" x14ac:dyDescent="0.3">
      <c r="A23" s="1417" t="s">
        <v>6302</v>
      </c>
      <c r="B23" s="209"/>
      <c r="C23" s="34">
        <f>SUM(C21:C22)</f>
        <v>1750</v>
      </c>
      <c r="D23" s="34">
        <f t="shared" ref="D23:J23" si="1">SUM(D21:D22)</f>
        <v>2079</v>
      </c>
      <c r="E23" s="34">
        <f t="shared" si="1"/>
        <v>346</v>
      </c>
      <c r="F23" s="34">
        <f t="shared" si="1"/>
        <v>700</v>
      </c>
      <c r="G23" s="56">
        <f t="shared" si="1"/>
        <v>300</v>
      </c>
      <c r="H23" s="34">
        <f t="shared" si="1"/>
        <v>263</v>
      </c>
      <c r="I23" s="34">
        <f t="shared" si="1"/>
        <v>20</v>
      </c>
      <c r="J23" s="34">
        <f t="shared" si="1"/>
        <v>20</v>
      </c>
      <c r="K23" s="54"/>
      <c r="L23" s="1156"/>
    </row>
    <row r="24" spans="1:15" s="836" customFormat="1" x14ac:dyDescent="0.25">
      <c r="A24" s="12" t="s">
        <v>6372</v>
      </c>
      <c r="B24" s="13" t="s">
        <v>63</v>
      </c>
      <c r="C24" s="13">
        <v>-344</v>
      </c>
      <c r="D24" s="13">
        <v>-21</v>
      </c>
      <c r="E24" s="43"/>
      <c r="F24" s="43"/>
      <c r="G24" s="1437">
        <v>-4</v>
      </c>
      <c r="H24" s="13">
        <v>-53</v>
      </c>
      <c r="I24" s="43"/>
      <c r="J24" s="43"/>
      <c r="K24" s="43"/>
    </row>
    <row r="25" spans="1:15" s="836" customFormat="1" x14ac:dyDescent="0.25">
      <c r="A25" s="13" t="s">
        <v>6382</v>
      </c>
      <c r="B25" s="13" t="s">
        <v>63</v>
      </c>
      <c r="C25" s="13">
        <v>-80</v>
      </c>
      <c r="D25" s="13">
        <v>-38</v>
      </c>
      <c r="E25" s="43"/>
      <c r="F25" s="13">
        <v>-10</v>
      </c>
      <c r="G25" s="391"/>
      <c r="H25" s="13">
        <v>-64</v>
      </c>
      <c r="I25" s="43"/>
      <c r="J25" s="43"/>
      <c r="K25" s="43"/>
      <c r="L25" s="836" t="s">
        <v>989</v>
      </c>
    </row>
    <row r="26" spans="1:15" s="836" customFormat="1" ht="18" thickBot="1" x14ac:dyDescent="0.3">
      <c r="A26" s="301" t="s">
        <v>6426</v>
      </c>
      <c r="B26" s="53" t="s">
        <v>63</v>
      </c>
      <c r="C26" s="13">
        <v>-131</v>
      </c>
      <c r="D26" s="13">
        <v>-254</v>
      </c>
      <c r="E26" s="13">
        <v>-5</v>
      </c>
      <c r="F26" s="13">
        <v>-109</v>
      </c>
      <c r="G26" s="391"/>
      <c r="H26" s="13">
        <v>-58</v>
      </c>
      <c r="I26" s="43"/>
      <c r="J26" s="43"/>
      <c r="K26" s="43"/>
      <c r="L26" s="836" t="s">
        <v>1025</v>
      </c>
    </row>
    <row r="27" spans="1:15" s="520" customFormat="1" ht="18" thickBot="1" x14ac:dyDescent="0.3">
      <c r="A27" s="1417" t="s">
        <v>6479</v>
      </c>
      <c r="B27" s="209"/>
      <c r="C27" s="34">
        <f>SUM(C23:C26)</f>
        <v>1195</v>
      </c>
      <c r="D27" s="34">
        <f t="shared" ref="D27:J27" si="2">SUM(D23:D26)</f>
        <v>1766</v>
      </c>
      <c r="E27" s="34">
        <f t="shared" si="2"/>
        <v>341</v>
      </c>
      <c r="F27" s="34">
        <f t="shared" si="2"/>
        <v>581</v>
      </c>
      <c r="G27" s="56">
        <f t="shared" si="2"/>
        <v>296</v>
      </c>
      <c r="H27" s="34">
        <f t="shared" si="2"/>
        <v>88</v>
      </c>
      <c r="I27" s="34">
        <f t="shared" si="2"/>
        <v>20</v>
      </c>
      <c r="J27" s="34">
        <f t="shared" si="2"/>
        <v>20</v>
      </c>
      <c r="K27" s="34"/>
      <c r="L27" s="1156"/>
    </row>
    <row r="28" spans="1:15" s="836" customFormat="1" x14ac:dyDescent="0.25">
      <c r="A28" s="12">
        <v>44930</v>
      </c>
      <c r="B28" s="13" t="s">
        <v>63</v>
      </c>
      <c r="C28" s="13">
        <v>-142</v>
      </c>
      <c r="D28" s="13">
        <v>-498</v>
      </c>
      <c r="E28" s="13"/>
      <c r="F28" s="13"/>
      <c r="G28" s="391"/>
      <c r="H28" s="13"/>
      <c r="I28" s="43"/>
      <c r="J28" s="43"/>
      <c r="K28" s="43"/>
      <c r="L28" s="836" t="s">
        <v>1025</v>
      </c>
    </row>
    <row r="29" spans="1:15" s="836" customFormat="1" x14ac:dyDescent="0.25">
      <c r="A29" s="76">
        <v>45050</v>
      </c>
      <c r="B29" s="77" t="s">
        <v>63</v>
      </c>
      <c r="C29" s="13">
        <v>-268</v>
      </c>
      <c r="D29" s="13">
        <v>-178</v>
      </c>
      <c r="E29" s="13"/>
      <c r="F29" s="13">
        <v>-100</v>
      </c>
      <c r="G29" s="391">
        <v>-19</v>
      </c>
      <c r="H29" s="13">
        <v>-101</v>
      </c>
      <c r="I29" s="43"/>
      <c r="J29" s="43"/>
      <c r="K29" s="43"/>
      <c r="L29" s="836" t="s">
        <v>1025</v>
      </c>
    </row>
    <row r="30" spans="1:15" s="414" customFormat="1" x14ac:dyDescent="0.25">
      <c r="A30" s="12">
        <v>45203</v>
      </c>
      <c r="B30" s="75" t="s">
        <v>63</v>
      </c>
      <c r="C30" s="13"/>
      <c r="D30" s="13">
        <v>-281</v>
      </c>
      <c r="E30" s="13"/>
      <c r="F30" s="13"/>
      <c r="G30" s="1437"/>
      <c r="H30" s="13"/>
      <c r="I30" s="13"/>
      <c r="J30" s="13"/>
      <c r="K30" s="13"/>
      <c r="L30" s="836" t="s">
        <v>1099</v>
      </c>
    </row>
    <row r="31" spans="1:15" s="414" customFormat="1" x14ac:dyDescent="0.25">
      <c r="A31" s="12">
        <v>45234</v>
      </c>
      <c r="B31" s="13" t="s">
        <v>63</v>
      </c>
      <c r="C31" s="13">
        <v>-201</v>
      </c>
      <c r="D31" s="13">
        <v>-68</v>
      </c>
      <c r="E31" s="13"/>
      <c r="F31" s="13">
        <v>-27</v>
      </c>
      <c r="G31" s="1437">
        <v>-95</v>
      </c>
      <c r="H31" s="13"/>
      <c r="I31" s="13"/>
      <c r="J31" s="13"/>
      <c r="K31" s="13"/>
      <c r="L31" s="836" t="s">
        <v>1099</v>
      </c>
    </row>
    <row r="32" spans="1:15" s="836" customFormat="1" x14ac:dyDescent="0.25">
      <c r="A32" s="250" t="s">
        <v>6533</v>
      </c>
      <c r="B32" s="354" t="s">
        <v>6535</v>
      </c>
      <c r="C32" s="43"/>
      <c r="D32" s="43"/>
      <c r="E32" s="43"/>
      <c r="F32" s="43"/>
      <c r="G32" s="391"/>
      <c r="H32" s="43">
        <v>13</v>
      </c>
      <c r="I32" s="43"/>
      <c r="J32" s="43"/>
      <c r="K32" s="43"/>
      <c r="L32" s="836" t="s">
        <v>4337</v>
      </c>
      <c r="O32" s="836" t="s">
        <v>6539</v>
      </c>
    </row>
    <row r="33" spans="1:12" s="414" customFormat="1" x14ac:dyDescent="0.25">
      <c r="A33" s="12" t="s">
        <v>6533</v>
      </c>
      <c r="B33" s="13" t="s">
        <v>63</v>
      </c>
      <c r="C33" s="13">
        <v>-30</v>
      </c>
      <c r="D33" s="13">
        <v>-153</v>
      </c>
      <c r="E33" s="13"/>
      <c r="F33" s="13">
        <v>-21</v>
      </c>
      <c r="G33" s="1437"/>
      <c r="H33" s="13"/>
      <c r="I33" s="13">
        <v>-11</v>
      </c>
      <c r="J33" s="13">
        <v>-11</v>
      </c>
      <c r="K33" s="13"/>
      <c r="L33" s="836" t="s">
        <v>1025</v>
      </c>
    </row>
    <row r="34" spans="1:12" s="836" customFormat="1" ht="18" thickBot="1" x14ac:dyDescent="0.3">
      <c r="A34" s="12" t="s">
        <v>6533</v>
      </c>
      <c r="B34" s="38" t="s">
        <v>63</v>
      </c>
      <c r="C34" s="43"/>
      <c r="D34" s="13">
        <v>-2</v>
      </c>
      <c r="E34" s="43"/>
      <c r="F34" s="43"/>
      <c r="G34" s="392"/>
      <c r="H34" s="43"/>
      <c r="I34" s="43"/>
      <c r="J34" s="13">
        <v>-3</v>
      </c>
      <c r="K34" s="43"/>
      <c r="L34" s="836" t="s">
        <v>1025</v>
      </c>
    </row>
    <row r="35" spans="1:12" s="520" customFormat="1" ht="18" thickBot="1" x14ac:dyDescent="0.3">
      <c r="A35" s="1417" t="s">
        <v>6550</v>
      </c>
      <c r="B35" s="209"/>
      <c r="C35" s="34">
        <f>SUM(C27:C33)</f>
        <v>554</v>
      </c>
      <c r="D35" s="34">
        <f>SUM(D27:D34)</f>
        <v>586</v>
      </c>
      <c r="E35" s="34">
        <f t="shared" ref="E35:I35" si="3">SUM(E27:E33)</f>
        <v>341</v>
      </c>
      <c r="F35" s="34">
        <f t="shared" si="3"/>
        <v>433</v>
      </c>
      <c r="G35" s="56">
        <f t="shared" si="3"/>
        <v>182</v>
      </c>
      <c r="H35" s="34">
        <f t="shared" si="3"/>
        <v>0</v>
      </c>
      <c r="I35" s="34">
        <f t="shared" si="3"/>
        <v>9</v>
      </c>
      <c r="J35" s="34">
        <f>SUM(J27:J34)</f>
        <v>6</v>
      </c>
      <c r="K35" s="34"/>
      <c r="L35" s="1156"/>
    </row>
    <row r="36" spans="1:12" s="836" customFormat="1" x14ac:dyDescent="0.25">
      <c r="A36" s="12" t="s">
        <v>6649</v>
      </c>
      <c r="B36" s="38" t="s">
        <v>63</v>
      </c>
      <c r="C36" s="13">
        <v>-59</v>
      </c>
      <c r="D36" s="13">
        <v>-126</v>
      </c>
      <c r="E36" s="43"/>
      <c r="F36" s="13">
        <v>-74</v>
      </c>
      <c r="G36" s="392"/>
      <c r="H36" s="43"/>
      <c r="I36" s="43"/>
      <c r="J36" s="43"/>
      <c r="K36" s="43"/>
      <c r="L36" s="836" t="s">
        <v>1025</v>
      </c>
    </row>
    <row r="37" spans="1:12" s="836" customFormat="1" ht="18" thickBot="1" x14ac:dyDescent="0.3">
      <c r="A37" s="12" t="s">
        <v>6768</v>
      </c>
      <c r="B37" s="38" t="s">
        <v>63</v>
      </c>
      <c r="C37" s="13">
        <v>-101</v>
      </c>
      <c r="D37" s="13">
        <v>-70</v>
      </c>
      <c r="E37" s="13">
        <v>-81</v>
      </c>
      <c r="F37" s="13">
        <v>-118</v>
      </c>
      <c r="G37" s="391">
        <v>-55</v>
      </c>
      <c r="H37" s="43"/>
      <c r="I37" s="43"/>
      <c r="J37" s="43"/>
      <c r="K37" s="43"/>
      <c r="L37" s="836" t="s">
        <v>1025</v>
      </c>
    </row>
    <row r="38" spans="1:12" s="520" customFormat="1" ht="18" thickBot="1" x14ac:dyDescent="0.3">
      <c r="A38" s="1417" t="s">
        <v>6769</v>
      </c>
      <c r="B38" s="209"/>
      <c r="C38" s="34">
        <f>SUM(C35:C37)</f>
        <v>394</v>
      </c>
      <c r="D38" s="34">
        <f t="shared" ref="D38:J38" si="4">SUM(D35:D37)</f>
        <v>390</v>
      </c>
      <c r="E38" s="34">
        <f t="shared" si="4"/>
        <v>260</v>
      </c>
      <c r="F38" s="34">
        <f t="shared" si="4"/>
        <v>241</v>
      </c>
      <c r="G38" s="56">
        <f t="shared" si="4"/>
        <v>127</v>
      </c>
      <c r="H38" s="34">
        <f t="shared" si="4"/>
        <v>0</v>
      </c>
      <c r="I38" s="34">
        <f t="shared" si="4"/>
        <v>9</v>
      </c>
      <c r="J38" s="34">
        <f t="shared" si="4"/>
        <v>6</v>
      </c>
      <c r="K38" s="34"/>
      <c r="L38" s="1156"/>
    </row>
    <row r="39" spans="1:12" s="836" customFormat="1" ht="18" thickBot="1" x14ac:dyDescent="0.3">
      <c r="A39" s="12" t="s">
        <v>6876</v>
      </c>
      <c r="B39" s="14" t="s">
        <v>63</v>
      </c>
      <c r="C39" s="13">
        <v>-93</v>
      </c>
      <c r="D39" s="13">
        <v>-68</v>
      </c>
      <c r="E39" s="13">
        <v>-248</v>
      </c>
      <c r="F39" s="13">
        <v>-48</v>
      </c>
      <c r="G39" s="25">
        <v>-1</v>
      </c>
      <c r="H39" s="43"/>
      <c r="I39" s="43"/>
      <c r="J39" s="43"/>
      <c r="K39" s="43"/>
      <c r="L39" s="836" t="s">
        <v>1025</v>
      </c>
    </row>
    <row r="40" spans="1:12" s="520" customFormat="1" ht="18" thickBot="1" x14ac:dyDescent="0.3">
      <c r="A40" s="1417" t="s">
        <v>6934</v>
      </c>
      <c r="B40" s="209"/>
      <c r="C40" s="34">
        <f>SUM(C38:C39)</f>
        <v>301</v>
      </c>
      <c r="D40" s="34">
        <f t="shared" ref="D40:K42" si="5">SUM(D38:D39)</f>
        <v>322</v>
      </c>
      <c r="E40" s="34">
        <f t="shared" si="5"/>
        <v>12</v>
      </c>
      <c r="F40" s="34">
        <f t="shared" si="5"/>
        <v>193</v>
      </c>
      <c r="G40" s="34">
        <f t="shared" si="5"/>
        <v>126</v>
      </c>
      <c r="H40" s="34">
        <f t="shared" si="5"/>
        <v>0</v>
      </c>
      <c r="I40" s="34">
        <f t="shared" si="5"/>
        <v>9</v>
      </c>
      <c r="J40" s="34">
        <f t="shared" si="5"/>
        <v>6</v>
      </c>
      <c r="K40" s="34">
        <f t="shared" si="5"/>
        <v>0</v>
      </c>
      <c r="L40" s="1156"/>
    </row>
    <row r="41" spans="1:12" ht="18" thickBot="1" x14ac:dyDescent="0.3">
      <c r="A41" s="12"/>
      <c r="B41" s="14"/>
      <c r="C41" s="13"/>
      <c r="D41" s="13"/>
      <c r="E41" s="13"/>
      <c r="F41" s="13"/>
      <c r="G41" s="25"/>
      <c r="H41" s="13"/>
      <c r="I41" s="13"/>
      <c r="J41" s="13"/>
      <c r="K41" s="13"/>
      <c r="L41" s="461"/>
    </row>
    <row r="42" spans="1:12" s="520" customFormat="1" ht="18" thickBot="1" x14ac:dyDescent="0.3">
      <c r="A42" s="1417" t="s">
        <v>7102</v>
      </c>
      <c r="B42" s="209"/>
      <c r="C42" s="34">
        <f>SUM(C40:C41)</f>
        <v>301</v>
      </c>
      <c r="D42" s="34">
        <f>SUM(D40:D41)</f>
        <v>322</v>
      </c>
      <c r="E42" s="34">
        <f>SUM(E40:E41)</f>
        <v>12</v>
      </c>
      <c r="F42" s="34">
        <f>SUM(F40:F41)</f>
        <v>193</v>
      </c>
      <c r="G42" s="34">
        <f>SUM(G40:G41)</f>
        <v>126</v>
      </c>
      <c r="H42" s="34">
        <f t="shared" si="5"/>
        <v>0</v>
      </c>
      <c r="I42" s="34">
        <f>SUM(I40:I41)</f>
        <v>9</v>
      </c>
      <c r="J42" s="34">
        <f>SUM(J40:J41)</f>
        <v>6</v>
      </c>
      <c r="K42" s="34">
        <f t="shared" si="5"/>
        <v>0</v>
      </c>
      <c r="L42" s="1156"/>
    </row>
    <row r="43" spans="1:12" s="836" customFormat="1" x14ac:dyDescent="0.25">
      <c r="A43" s="809">
        <v>44934</v>
      </c>
      <c r="B43" s="582" t="s">
        <v>63</v>
      </c>
      <c r="C43" s="13">
        <v>-67</v>
      </c>
      <c r="D43" s="13">
        <v>-70</v>
      </c>
      <c r="E43" s="13">
        <v>-12</v>
      </c>
      <c r="F43" s="13">
        <v>-75</v>
      </c>
      <c r="G43" s="392"/>
      <c r="H43" s="43"/>
      <c r="I43" s="13">
        <v>-1</v>
      </c>
      <c r="J43" s="13">
        <v>-4</v>
      </c>
      <c r="K43" s="43"/>
      <c r="L43" s="836" t="s">
        <v>989</v>
      </c>
    </row>
    <row r="44" spans="1:12" s="836" customFormat="1" x14ac:dyDescent="0.25">
      <c r="A44" s="12">
        <v>45115</v>
      </c>
      <c r="B44" s="75" t="s">
        <v>63</v>
      </c>
      <c r="C44" s="13">
        <v>-10</v>
      </c>
      <c r="D44" s="13">
        <v>-73</v>
      </c>
      <c r="E44" s="43"/>
      <c r="F44" s="13">
        <v>-24</v>
      </c>
      <c r="G44" s="1437">
        <v>-184</v>
      </c>
      <c r="H44" s="43"/>
      <c r="I44" s="13">
        <v>-1</v>
      </c>
      <c r="J44" s="13">
        <v>-1</v>
      </c>
      <c r="K44" s="43"/>
      <c r="L44" s="836" t="s">
        <v>998</v>
      </c>
    </row>
    <row r="45" spans="1:12" s="836" customFormat="1" x14ac:dyDescent="0.25">
      <c r="A45" s="1609" t="s">
        <v>7216</v>
      </c>
      <c r="B45" s="475" t="s">
        <v>63</v>
      </c>
      <c r="C45" s="13">
        <v>-35</v>
      </c>
      <c r="D45" s="13">
        <v>-65</v>
      </c>
      <c r="E45" s="43"/>
      <c r="F45" s="13">
        <v>-36</v>
      </c>
      <c r="G45" s="391"/>
      <c r="H45" s="43"/>
      <c r="I45" s="13">
        <v>-1</v>
      </c>
      <c r="J45" s="43"/>
      <c r="K45" s="43"/>
      <c r="L45" s="836" t="s">
        <v>989</v>
      </c>
    </row>
    <row r="46" spans="1:12" s="836" customFormat="1" x14ac:dyDescent="0.25">
      <c r="A46" s="12" t="s">
        <v>7247</v>
      </c>
      <c r="B46" s="75" t="s">
        <v>7248</v>
      </c>
      <c r="C46" s="13"/>
      <c r="D46" s="13"/>
      <c r="E46" s="43"/>
      <c r="F46" s="13"/>
      <c r="G46" s="391">
        <v>58</v>
      </c>
      <c r="H46" s="43"/>
      <c r="I46" s="13"/>
      <c r="J46" s="43"/>
      <c r="K46" s="43"/>
    </row>
    <row r="47" spans="1:12" s="836" customFormat="1" ht="18" thickBot="1" x14ac:dyDescent="0.3">
      <c r="A47" s="1346" t="s">
        <v>7301</v>
      </c>
      <c r="B47" s="709" t="s">
        <v>63</v>
      </c>
      <c r="C47" s="22">
        <v>-11</v>
      </c>
      <c r="D47" s="22">
        <v>-61</v>
      </c>
      <c r="E47" s="370"/>
      <c r="F47" s="22">
        <v>-10</v>
      </c>
      <c r="G47" s="1100"/>
      <c r="H47" s="370"/>
      <c r="I47" s="22"/>
      <c r="J47" s="370"/>
      <c r="K47" s="370"/>
    </row>
    <row r="48" spans="1:12" s="520" customFormat="1" ht="18" thickBot="1" x14ac:dyDescent="0.3">
      <c r="A48" s="1417" t="s">
        <v>7190</v>
      </c>
      <c r="B48" s="209"/>
      <c r="C48" s="34">
        <f>SUM(C42:C47)</f>
        <v>178</v>
      </c>
      <c r="D48" s="34">
        <f t="shared" ref="D48:E48" si="6">SUM(D42:D47)</f>
        <v>53</v>
      </c>
      <c r="E48" s="34">
        <f t="shared" si="6"/>
        <v>0</v>
      </c>
      <c r="F48" s="34">
        <f>SUM(F42:F47)</f>
        <v>48</v>
      </c>
      <c r="G48" s="34">
        <f>SUM(G42:G46)</f>
        <v>0</v>
      </c>
      <c r="H48" s="34">
        <f t="shared" ref="H48:K48" si="7">SUM(H42:H45)</f>
        <v>0</v>
      </c>
      <c r="I48" s="34">
        <f t="shared" si="7"/>
        <v>6</v>
      </c>
      <c r="J48" s="34">
        <f t="shared" si="7"/>
        <v>1</v>
      </c>
      <c r="K48" s="34">
        <f t="shared" si="7"/>
        <v>0</v>
      </c>
      <c r="L48" s="1156"/>
    </row>
    <row r="49" spans="1:12" s="836" customFormat="1" ht="18" thickBot="1" x14ac:dyDescent="0.3">
      <c r="A49" s="12" t="s">
        <v>7529</v>
      </c>
      <c r="B49" s="77" t="s">
        <v>63</v>
      </c>
      <c r="C49" s="13">
        <v>-1</v>
      </c>
      <c r="D49" s="13">
        <v>-53</v>
      </c>
      <c r="E49" s="43"/>
      <c r="F49" s="13">
        <v>-7</v>
      </c>
      <c r="G49" s="391"/>
      <c r="H49" s="43"/>
      <c r="I49" s="13">
        <v>-4</v>
      </c>
      <c r="J49" s="43"/>
      <c r="K49" s="43"/>
      <c r="L49" s="836" t="s">
        <v>998</v>
      </c>
    </row>
    <row r="50" spans="1:12" s="520" customFormat="1" ht="18" thickBot="1" x14ac:dyDescent="0.3">
      <c r="A50" s="1417" t="s">
        <v>7503</v>
      </c>
      <c r="B50" s="209"/>
      <c r="C50" s="34">
        <f>SUM(C48:C49)</f>
        <v>177</v>
      </c>
      <c r="D50" s="34">
        <f>SUM(D48:D49)</f>
        <v>0</v>
      </c>
      <c r="E50" s="34">
        <f t="shared" ref="E50:K52" si="8">SUM(E48:E49)</f>
        <v>0</v>
      </c>
      <c r="F50" s="34">
        <f>SUM(F48:F49)</f>
        <v>41</v>
      </c>
      <c r="G50" s="34">
        <f t="shared" si="8"/>
        <v>0</v>
      </c>
      <c r="H50" s="34">
        <f t="shared" si="8"/>
        <v>0</v>
      </c>
      <c r="I50" s="34">
        <f>SUM(I48:I49)</f>
        <v>2</v>
      </c>
      <c r="J50" s="34">
        <f>SUM(J48:J49)</f>
        <v>1</v>
      </c>
      <c r="K50" s="34">
        <f t="shared" si="8"/>
        <v>0</v>
      </c>
      <c r="L50" s="1156"/>
    </row>
    <row r="51" spans="1:12" s="1120" customFormat="1" ht="18" thickBot="1" x14ac:dyDescent="0.3">
      <c r="A51" s="699"/>
      <c r="B51" s="699"/>
      <c r="C51" s="185"/>
      <c r="D51" s="185"/>
      <c r="E51" s="185"/>
      <c r="F51" s="185"/>
      <c r="G51" s="872"/>
      <c r="H51" s="185"/>
      <c r="I51" s="185"/>
      <c r="J51" s="185"/>
      <c r="K51" s="185"/>
    </row>
    <row r="52" spans="1:12" s="520" customFormat="1" ht="18" thickBot="1" x14ac:dyDescent="0.3">
      <c r="A52" s="1417" t="s">
        <v>7846</v>
      </c>
      <c r="B52" s="209"/>
      <c r="C52" s="34">
        <f>SUM(C50:C51)</f>
        <v>177</v>
      </c>
      <c r="D52" s="34">
        <f>SUM(D50:D51)</f>
        <v>0</v>
      </c>
      <c r="E52" s="34">
        <f t="shared" si="8"/>
        <v>0</v>
      </c>
      <c r="F52" s="34">
        <f>SUM(F50:F51)</f>
        <v>41</v>
      </c>
      <c r="G52" s="34">
        <f t="shared" si="8"/>
        <v>0</v>
      </c>
      <c r="H52" s="34">
        <f t="shared" si="8"/>
        <v>0</v>
      </c>
      <c r="I52" s="34">
        <f>SUM(I50:I51)</f>
        <v>2</v>
      </c>
      <c r="J52" s="34">
        <f>SUM(J50:J51)</f>
        <v>1</v>
      </c>
      <c r="K52" s="34">
        <f t="shared" si="8"/>
        <v>0</v>
      </c>
      <c r="L52" s="1156"/>
    </row>
    <row r="53" spans="1:12" s="1120" customFormat="1" x14ac:dyDescent="0.25">
      <c r="A53" s="699"/>
      <c r="B53" s="699" t="s">
        <v>967</v>
      </c>
      <c r="C53" s="185">
        <v>-177</v>
      </c>
      <c r="D53" s="185"/>
      <c r="E53" s="185"/>
      <c r="F53" s="185">
        <v>-41</v>
      </c>
      <c r="G53" s="872"/>
      <c r="H53" s="185"/>
      <c r="I53" s="185">
        <v>-2</v>
      </c>
      <c r="J53" s="185">
        <v>-1</v>
      </c>
      <c r="K53" s="185"/>
      <c r="L53" s="1120" t="s">
        <v>7793</v>
      </c>
    </row>
    <row r="54" spans="1:12" x14ac:dyDescent="0.25">
      <c r="A54" s="212"/>
      <c r="B54" s="527"/>
      <c r="C54" s="13"/>
      <c r="D54" s="13"/>
      <c r="E54" s="13"/>
      <c r="F54" s="13"/>
      <c r="G54" s="1437"/>
      <c r="H54" s="13"/>
      <c r="I54" s="13"/>
      <c r="J54" s="13"/>
      <c r="K54" s="13"/>
    </row>
    <row r="55" spans="1:12" ht="18" thickBot="1" x14ac:dyDescent="0.3">
      <c r="A55" s="12"/>
      <c r="B55" s="13"/>
      <c r="C55" s="13">
        <f>SUM(C52:C53)</f>
        <v>0</v>
      </c>
      <c r="D55" s="13">
        <f t="shared" ref="D55:K55" si="9">SUM(D52:D53)</f>
        <v>0</v>
      </c>
      <c r="E55" s="13">
        <f t="shared" si="9"/>
        <v>0</v>
      </c>
      <c r="F55" s="13">
        <f t="shared" si="9"/>
        <v>0</v>
      </c>
      <c r="G55" s="13">
        <f t="shared" si="9"/>
        <v>0</v>
      </c>
      <c r="H55" s="13">
        <f t="shared" si="9"/>
        <v>0</v>
      </c>
      <c r="I55" s="13">
        <f t="shared" si="9"/>
        <v>0</v>
      </c>
      <c r="J55" s="13">
        <f t="shared" si="9"/>
        <v>0</v>
      </c>
      <c r="K55" s="13">
        <f t="shared" si="9"/>
        <v>0</v>
      </c>
    </row>
    <row r="56" spans="1:12" ht="18" thickBot="1" x14ac:dyDescent="0.3">
      <c r="C56" s="27" t="s">
        <v>386</v>
      </c>
      <c r="D56" s="27" t="s">
        <v>5624</v>
      </c>
      <c r="E56" s="27" t="s">
        <v>1368</v>
      </c>
      <c r="F56" s="27" t="s">
        <v>1317</v>
      </c>
      <c r="G56" s="1284" t="s">
        <v>5948</v>
      </c>
      <c r="H56" s="27" t="s">
        <v>2407</v>
      </c>
      <c r="I56" s="27" t="s">
        <v>6046</v>
      </c>
      <c r="J56" s="27" t="s">
        <v>6051</v>
      </c>
      <c r="K56" s="27"/>
    </row>
    <row r="57" spans="1:12" x14ac:dyDescent="0.25">
      <c r="G57" s="461" t="s">
        <v>6092</v>
      </c>
    </row>
    <row r="58" spans="1:12" x14ac:dyDescent="0.25">
      <c r="A58" s="452" t="s">
        <v>5597</v>
      </c>
      <c r="B58" s="452"/>
      <c r="C58" s="452"/>
      <c r="D58" s="452"/>
      <c r="E58" s="452"/>
      <c r="F58" s="452"/>
      <c r="G58" s="452"/>
      <c r="H58" s="452"/>
      <c r="I58" s="452"/>
      <c r="J58" s="452"/>
      <c r="K58" s="937"/>
    </row>
    <row r="59" spans="1:12" x14ac:dyDescent="0.25">
      <c r="A59" s="1505" t="s">
        <v>6486</v>
      </c>
      <c r="B59" s="1505"/>
      <c r="C59" s="1505"/>
    </row>
  </sheetData>
  <pageMargins left="0.7" right="0.7" top="0.75" bottom="0.75" header="0.3" footer="0.3"/>
  <pageSetup orientation="portrait" r:id="rId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Q29"/>
  <sheetViews>
    <sheetView workbookViewId="0">
      <selection activeCell="G28" sqref="G28"/>
    </sheetView>
  </sheetViews>
  <sheetFormatPr baseColWidth="10" defaultColWidth="9.1640625" defaultRowHeight="17" x14ac:dyDescent="0.25"/>
  <cols>
    <col min="1" max="1" width="13.5" style="414" customWidth="1"/>
    <col min="2" max="2" width="19.6640625" style="414" customWidth="1"/>
    <col min="3" max="3" width="11.6640625" style="414" customWidth="1"/>
    <col min="4" max="5" width="9.5" style="414" customWidth="1"/>
    <col min="6" max="6" width="11.5" style="414" customWidth="1"/>
    <col min="7" max="16384" width="9.1640625" style="414"/>
  </cols>
  <sheetData>
    <row r="1" spans="1:17" s="1" customFormat="1" ht="16" x14ac:dyDescent="0.25">
      <c r="A1" s="401" t="s">
        <v>23</v>
      </c>
    </row>
    <row r="2" spans="1:17" s="1" customFormat="1" ht="16" x14ac:dyDescent="0.25">
      <c r="A2" s="401"/>
    </row>
    <row r="3" spans="1:17" s="1" customFormat="1" ht="17.25" customHeight="1" x14ac:dyDescent="0.25">
      <c r="A3" s="401" t="s">
        <v>4610</v>
      </c>
    </row>
    <row r="4" spans="1:17" s="1" customFormat="1" ht="17.25" customHeight="1" x14ac:dyDescent="0.25">
      <c r="A4" s="139" t="s">
        <v>4497</v>
      </c>
      <c r="B4" s="3"/>
      <c r="C4" s="3"/>
      <c r="D4" s="319">
        <v>35000</v>
      </c>
      <c r="E4" s="319">
        <v>92000</v>
      </c>
      <c r="F4" s="103"/>
      <c r="G4" s="10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433" customFormat="1" thickBot="1" x14ac:dyDescent="0.3">
      <c r="C5" s="518">
        <v>8400</v>
      </c>
      <c r="D5" s="518">
        <v>1500</v>
      </c>
      <c r="E5" s="518">
        <v>4500</v>
      </c>
      <c r="G5" s="1269"/>
      <c r="H5" s="1269"/>
    </row>
    <row r="6" spans="1:17" ht="18" thickBot="1" x14ac:dyDescent="0.3">
      <c r="A6" s="1147" t="s">
        <v>0</v>
      </c>
      <c r="B6" s="10" t="s">
        <v>1</v>
      </c>
      <c r="C6" s="10" t="s">
        <v>134</v>
      </c>
      <c r="D6" s="10" t="s">
        <v>31</v>
      </c>
      <c r="E6" s="10" t="s">
        <v>4501</v>
      </c>
      <c r="F6" s="10"/>
    </row>
    <row r="7" spans="1:17" x14ac:dyDescent="0.25">
      <c r="A7" s="76" t="s">
        <v>4464</v>
      </c>
      <c r="B7" s="14" t="s">
        <v>4498</v>
      </c>
      <c r="C7" s="14">
        <v>200</v>
      </c>
      <c r="D7" s="14">
        <v>1500</v>
      </c>
      <c r="E7" s="14"/>
      <c r="F7" s="14"/>
    </row>
    <row r="8" spans="1:17" s="836" customFormat="1" x14ac:dyDescent="0.25">
      <c r="A8" s="76" t="s">
        <v>4468</v>
      </c>
      <c r="B8" s="14" t="s">
        <v>4502</v>
      </c>
      <c r="C8" s="13">
        <v>100</v>
      </c>
      <c r="D8" s="43"/>
      <c r="E8" s="43"/>
      <c r="F8" s="43"/>
    </row>
    <row r="9" spans="1:17" s="836" customFormat="1" ht="18" thickBot="1" x14ac:dyDescent="0.3">
      <c r="A9" s="76" t="s">
        <v>4468</v>
      </c>
      <c r="B9" s="14" t="s">
        <v>4503</v>
      </c>
      <c r="C9" s="115"/>
      <c r="D9" s="115"/>
      <c r="E9" s="14">
        <v>80</v>
      </c>
      <c r="F9" s="115"/>
    </row>
    <row r="10" spans="1:17" ht="18" thickBot="1" x14ac:dyDescent="0.3">
      <c r="A10" s="33" t="s">
        <v>4477</v>
      </c>
      <c r="B10" s="34"/>
      <c r="C10" s="34">
        <f>SUM(C7:C9)</f>
        <v>300</v>
      </c>
      <c r="D10" s="34">
        <f t="shared" ref="D10:E10" si="0">SUM(D7:D9)</f>
        <v>1500</v>
      </c>
      <c r="E10" s="34">
        <f t="shared" si="0"/>
        <v>80</v>
      </c>
      <c r="F10" s="54"/>
    </row>
    <row r="11" spans="1:17" ht="18" thickBot="1" x14ac:dyDescent="0.3">
      <c r="A11" s="55"/>
      <c r="B11" s="53"/>
      <c r="C11" s="53"/>
      <c r="D11" s="53"/>
      <c r="E11" s="53"/>
      <c r="F11" s="53"/>
    </row>
    <row r="12" spans="1:17" ht="18" thickBot="1" x14ac:dyDescent="0.3">
      <c r="A12" s="33" t="s">
        <v>4760</v>
      </c>
      <c r="B12" s="34"/>
      <c r="C12" s="34">
        <f>SUM(C10:C11)</f>
        <v>300</v>
      </c>
      <c r="D12" s="34">
        <f t="shared" ref="D12:E12" si="1">SUM(D10:D11)</f>
        <v>1500</v>
      </c>
      <c r="E12" s="34">
        <f t="shared" si="1"/>
        <v>80</v>
      </c>
      <c r="F12" s="54"/>
    </row>
    <row r="13" spans="1:17" ht="18" thickBot="1" x14ac:dyDescent="0.3">
      <c r="A13" s="55"/>
      <c r="B13" s="53"/>
      <c r="C13" s="53"/>
      <c r="D13" s="53"/>
      <c r="E13" s="53"/>
      <c r="F13" s="53"/>
    </row>
    <row r="14" spans="1:17" ht="18" thickBot="1" x14ac:dyDescent="0.3">
      <c r="A14" s="33" t="s">
        <v>4861</v>
      </c>
      <c r="B14" s="34"/>
      <c r="C14" s="34">
        <f>SUM(C12:C13)</f>
        <v>300</v>
      </c>
      <c r="D14" s="34">
        <f>SUM(D12:D13)</f>
        <v>1500</v>
      </c>
      <c r="E14" s="34">
        <f>SUM(E12:E13)</f>
        <v>80</v>
      </c>
      <c r="F14" s="54"/>
    </row>
    <row r="15" spans="1:17" ht="18" thickBot="1" x14ac:dyDescent="0.3">
      <c r="A15" s="12">
        <v>44781</v>
      </c>
      <c r="B15" s="13" t="s">
        <v>63</v>
      </c>
      <c r="C15" s="13">
        <v>-17</v>
      </c>
      <c r="D15" s="13">
        <v>-1500</v>
      </c>
      <c r="E15" s="13"/>
      <c r="F15" s="13"/>
    </row>
    <row r="16" spans="1:17" ht="18" thickBot="1" x14ac:dyDescent="0.3">
      <c r="A16" s="33" t="s">
        <v>5061</v>
      </c>
      <c r="B16" s="34"/>
      <c r="C16" s="34">
        <f>SUM(C14:C15)</f>
        <v>283</v>
      </c>
      <c r="D16" s="34">
        <f t="shared" ref="D16:E26" si="2">SUM(D14:D15)</f>
        <v>0</v>
      </c>
      <c r="E16" s="34">
        <f t="shared" si="2"/>
        <v>80</v>
      </c>
      <c r="F16" s="54"/>
    </row>
    <row r="17" spans="1:7" ht="18" thickBot="1" x14ac:dyDescent="0.3">
      <c r="A17" s="12"/>
      <c r="B17" s="13"/>
      <c r="C17" s="13"/>
      <c r="D17" s="13"/>
      <c r="E17" s="13"/>
      <c r="F17" s="13"/>
    </row>
    <row r="18" spans="1:7" ht="18" thickBot="1" x14ac:dyDescent="0.3">
      <c r="A18" s="33" t="s">
        <v>5278</v>
      </c>
      <c r="B18" s="34"/>
      <c r="C18" s="34">
        <f>SUM(C16:C17)</f>
        <v>283</v>
      </c>
      <c r="D18" s="34">
        <f t="shared" si="2"/>
        <v>0</v>
      </c>
      <c r="E18" s="34">
        <f t="shared" si="2"/>
        <v>80</v>
      </c>
      <c r="F18" s="54"/>
    </row>
    <row r="19" spans="1:7" ht="18" thickBot="1" x14ac:dyDescent="0.3">
      <c r="A19" s="12"/>
      <c r="B19" s="13"/>
      <c r="C19" s="13"/>
      <c r="D19" s="13"/>
      <c r="E19" s="13"/>
      <c r="F19" s="13"/>
    </row>
    <row r="20" spans="1:7" ht="18" thickBot="1" x14ac:dyDescent="0.3">
      <c r="A20" s="33" t="s">
        <v>5326</v>
      </c>
      <c r="B20" s="34"/>
      <c r="C20" s="34">
        <f>SUM(C18:C19)</f>
        <v>283</v>
      </c>
      <c r="D20" s="34">
        <f t="shared" si="2"/>
        <v>0</v>
      </c>
      <c r="E20" s="34">
        <f t="shared" si="2"/>
        <v>80</v>
      </c>
      <c r="F20" s="54"/>
    </row>
    <row r="21" spans="1:7" ht="18" thickBot="1" x14ac:dyDescent="0.3">
      <c r="A21" s="12"/>
      <c r="B21" s="13"/>
      <c r="C21" s="13"/>
      <c r="D21" s="13"/>
      <c r="E21" s="13"/>
      <c r="F21" s="13"/>
    </row>
    <row r="22" spans="1:7" ht="18" thickBot="1" x14ac:dyDescent="0.3">
      <c r="A22" s="33" t="s">
        <v>5443</v>
      </c>
      <c r="B22" s="34"/>
      <c r="C22" s="34">
        <f>SUM(C20:C21)</f>
        <v>283</v>
      </c>
      <c r="D22" s="34">
        <f t="shared" si="2"/>
        <v>0</v>
      </c>
      <c r="E22" s="34">
        <f t="shared" si="2"/>
        <v>80</v>
      </c>
      <c r="F22" s="54"/>
    </row>
    <row r="23" spans="1:7" ht="18" thickBot="1" x14ac:dyDescent="0.3">
      <c r="A23" s="12" t="s">
        <v>5861</v>
      </c>
      <c r="B23" s="13" t="s">
        <v>63</v>
      </c>
      <c r="C23" s="13">
        <v>-140</v>
      </c>
      <c r="D23" s="13"/>
      <c r="E23" s="13">
        <v>-80</v>
      </c>
      <c r="F23" s="13"/>
      <c r="G23" s="414" t="s">
        <v>6157</v>
      </c>
    </row>
    <row r="24" spans="1:7" s="520" customFormat="1" ht="18" thickBot="1" x14ac:dyDescent="0.3">
      <c r="A24" s="33" t="s">
        <v>5934</v>
      </c>
      <c r="B24" s="34"/>
      <c r="C24" s="34">
        <f>SUM(C22:C23)</f>
        <v>143</v>
      </c>
      <c r="D24" s="34">
        <f t="shared" si="2"/>
        <v>0</v>
      </c>
      <c r="E24" s="34">
        <f>SUM(E22:E23)</f>
        <v>0</v>
      </c>
      <c r="F24" s="54"/>
    </row>
    <row r="25" spans="1:7" ht="18" thickBot="1" x14ac:dyDescent="0.3">
      <c r="A25" s="212"/>
      <c r="B25" s="13"/>
      <c r="C25" s="13"/>
      <c r="D25" s="13"/>
      <c r="E25" s="13"/>
      <c r="F25" s="13"/>
    </row>
    <row r="26" spans="1:7" s="520" customFormat="1" ht="18" thickBot="1" x14ac:dyDescent="0.3">
      <c r="A26" s="33" t="s">
        <v>6093</v>
      </c>
      <c r="B26" s="34"/>
      <c r="C26" s="34">
        <f>SUM(C24:C25)</f>
        <v>143</v>
      </c>
      <c r="D26" s="34">
        <f t="shared" si="2"/>
        <v>0</v>
      </c>
      <c r="E26" s="34">
        <f>SUM(E24:E25)</f>
        <v>0</v>
      </c>
      <c r="F26" s="54"/>
    </row>
    <row r="27" spans="1:7" s="1120" customFormat="1" x14ac:dyDescent="0.25">
      <c r="A27" s="699">
        <v>44928</v>
      </c>
      <c r="B27" s="185" t="s">
        <v>967</v>
      </c>
      <c r="C27" s="185">
        <v>-143</v>
      </c>
      <c r="D27" s="185"/>
      <c r="E27" s="185"/>
      <c r="F27" s="185"/>
      <c r="G27" s="1120" t="s">
        <v>6312</v>
      </c>
    </row>
    <row r="28" spans="1:7" x14ac:dyDescent="0.25">
      <c r="A28" s="12"/>
      <c r="B28" s="13"/>
      <c r="C28" s="13" t="s">
        <v>3071</v>
      </c>
      <c r="D28" s="13"/>
      <c r="E28" s="13"/>
      <c r="F28" s="13"/>
    </row>
    <row r="29" spans="1:7" x14ac:dyDescent="0.25">
      <c r="A29" s="12"/>
      <c r="B29" s="13"/>
      <c r="C29" s="13"/>
      <c r="D29" s="13"/>
      <c r="E29" s="13"/>
      <c r="F29" s="13"/>
    </row>
  </sheetData>
  <pageMargins left="0.7" right="0.7" top="0.75" bottom="0.75" header="0.3" footer="0.3"/>
  <pageSetup orientation="portrait" r:id="rId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P31"/>
  <sheetViews>
    <sheetView workbookViewId="0">
      <selection activeCell="D27" sqref="D27"/>
    </sheetView>
  </sheetViews>
  <sheetFormatPr baseColWidth="10" defaultColWidth="9.1640625" defaultRowHeight="17" x14ac:dyDescent="0.25"/>
  <cols>
    <col min="1" max="1" width="13.5" style="414" customWidth="1"/>
    <col min="2" max="2" width="25" style="414" customWidth="1"/>
    <col min="3" max="3" width="9.5" style="414" customWidth="1"/>
    <col min="4" max="4" width="11.33203125" style="414" customWidth="1"/>
    <col min="5" max="5" width="11.5" style="414" customWidth="1"/>
    <col min="6" max="16384" width="9.1640625" style="414"/>
  </cols>
  <sheetData>
    <row r="1" spans="1:16" s="1" customFormat="1" ht="16" x14ac:dyDescent="0.25">
      <c r="A1" s="401" t="s">
        <v>23</v>
      </c>
    </row>
    <row r="2" spans="1:16" s="1" customFormat="1" ht="16" x14ac:dyDescent="0.25">
      <c r="A2" s="401"/>
    </row>
    <row r="3" spans="1:16" s="1" customFormat="1" ht="17.25" customHeight="1" x14ac:dyDescent="0.25">
      <c r="A3" s="401" t="s">
        <v>4610</v>
      </c>
    </row>
    <row r="4" spans="1:16" s="1" customFormat="1" ht="17.25" customHeight="1" x14ac:dyDescent="0.25">
      <c r="A4" s="139" t="s">
        <v>4499</v>
      </c>
      <c r="B4" s="3"/>
      <c r="C4" s="319">
        <v>35000</v>
      </c>
      <c r="D4" s="319"/>
      <c r="E4" s="103"/>
      <c r="F4" s="10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s="433" customFormat="1" thickBot="1" x14ac:dyDescent="0.3">
      <c r="C5" s="518">
        <v>1500</v>
      </c>
      <c r="D5" s="518">
        <v>7000</v>
      </c>
      <c r="F5" s="1269"/>
      <c r="G5" s="1269"/>
    </row>
    <row r="6" spans="1:16" ht="18" thickBot="1" x14ac:dyDescent="0.3">
      <c r="A6" s="1147" t="s">
        <v>0</v>
      </c>
      <c r="B6" s="10" t="s">
        <v>1</v>
      </c>
      <c r="C6" s="10" t="s">
        <v>31</v>
      </c>
      <c r="D6" s="10" t="s">
        <v>1318</v>
      </c>
      <c r="E6" s="10"/>
    </row>
    <row r="7" spans="1:16" x14ac:dyDescent="0.25">
      <c r="A7" s="76" t="s">
        <v>4464</v>
      </c>
      <c r="B7" s="14" t="s">
        <v>4500</v>
      </c>
      <c r="C7" s="14">
        <v>1356</v>
      </c>
      <c r="D7" s="14"/>
      <c r="E7" s="14"/>
    </row>
    <row r="8" spans="1:16" ht="18" thickBot="1" x14ac:dyDescent="0.3">
      <c r="A8" s="76" t="s">
        <v>4470</v>
      </c>
      <c r="B8" s="14" t="s">
        <v>4504</v>
      </c>
      <c r="C8" s="14">
        <v>1000</v>
      </c>
      <c r="D8" s="14"/>
      <c r="E8" s="14"/>
    </row>
    <row r="9" spans="1:16" ht="18" thickBot="1" x14ac:dyDescent="0.3">
      <c r="A9" s="33" t="s">
        <v>4477</v>
      </c>
      <c r="B9" s="34"/>
      <c r="C9" s="34">
        <f>SUM(C7:C8)</f>
        <v>2356</v>
      </c>
      <c r="D9" s="390"/>
      <c r="E9" s="54"/>
    </row>
    <row r="10" spans="1:16" ht="18" thickBot="1" x14ac:dyDescent="0.3">
      <c r="A10" s="55"/>
      <c r="B10" s="53"/>
      <c r="C10" s="53"/>
      <c r="D10" s="53"/>
      <c r="E10" s="53"/>
    </row>
    <row r="11" spans="1:16" ht="18" thickBot="1" x14ac:dyDescent="0.3">
      <c r="A11" s="33" t="s">
        <v>4760</v>
      </c>
      <c r="B11" s="34"/>
      <c r="C11" s="34">
        <f>SUM(C9:C10)</f>
        <v>2356</v>
      </c>
      <c r="D11" s="390"/>
      <c r="E11" s="54"/>
    </row>
    <row r="12" spans="1:16" ht="18" thickBot="1" x14ac:dyDescent="0.3">
      <c r="A12" s="12"/>
      <c r="B12" s="13"/>
      <c r="C12" s="13"/>
      <c r="D12" s="13"/>
      <c r="E12" s="13"/>
    </row>
    <row r="13" spans="1:16" ht="18" thickBot="1" x14ac:dyDescent="0.3">
      <c r="A13" s="33" t="s">
        <v>4861</v>
      </c>
      <c r="B13" s="34"/>
      <c r="C13" s="34">
        <f>SUM(C11:C12)</f>
        <v>2356</v>
      </c>
      <c r="D13" s="390"/>
      <c r="E13" s="54"/>
    </row>
    <row r="14" spans="1:16" ht="18" thickBot="1" x14ac:dyDescent="0.3">
      <c r="A14" s="12" t="s">
        <v>4959</v>
      </c>
      <c r="B14" s="14" t="s">
        <v>4961</v>
      </c>
      <c r="C14" s="13"/>
      <c r="D14" s="13">
        <v>600</v>
      </c>
      <c r="E14" s="13"/>
    </row>
    <row r="15" spans="1:16" ht="18" thickBot="1" x14ac:dyDescent="0.3">
      <c r="A15" s="33" t="s">
        <v>5061</v>
      </c>
      <c r="B15" s="34"/>
      <c r="C15" s="34">
        <f>SUM(C13:C14)</f>
        <v>2356</v>
      </c>
      <c r="D15" s="34">
        <f>SUM(D13:D14)</f>
        <v>600</v>
      </c>
      <c r="E15" s="54"/>
    </row>
    <row r="16" spans="1:16" ht="18" thickBot="1" x14ac:dyDescent="0.3">
      <c r="A16" s="12"/>
      <c r="B16" s="14"/>
      <c r="C16" s="13"/>
      <c r="D16" s="13"/>
      <c r="E16" s="13"/>
    </row>
    <row r="17" spans="1:6" ht="18" thickBot="1" x14ac:dyDescent="0.3">
      <c r="A17" s="33" t="s">
        <v>5278</v>
      </c>
      <c r="B17" s="34"/>
      <c r="C17" s="34">
        <f>SUM(C15:C16)</f>
        <v>2356</v>
      </c>
      <c r="D17" s="34">
        <f>SUM(D15:D16)</f>
        <v>600</v>
      </c>
      <c r="E17" s="54"/>
    </row>
    <row r="18" spans="1:6" ht="18" thickBot="1" x14ac:dyDescent="0.3">
      <c r="A18" s="12"/>
      <c r="B18" s="14"/>
      <c r="C18" s="13"/>
      <c r="D18" s="13"/>
      <c r="E18" s="13"/>
    </row>
    <row r="19" spans="1:6" ht="18" thickBot="1" x14ac:dyDescent="0.3">
      <c r="A19" s="33" t="s">
        <v>5326</v>
      </c>
      <c r="B19" s="34"/>
      <c r="C19" s="34">
        <f>SUM(C17:C18)</f>
        <v>2356</v>
      </c>
      <c r="D19" s="34">
        <f>SUM(D17:D18)</f>
        <v>600</v>
      </c>
      <c r="E19" s="54"/>
    </row>
    <row r="20" spans="1:6" ht="18" thickBot="1" x14ac:dyDescent="0.3">
      <c r="A20" s="12"/>
      <c r="B20" s="14"/>
      <c r="C20" s="13"/>
      <c r="D20" s="13"/>
      <c r="E20" s="13"/>
    </row>
    <row r="21" spans="1:6" ht="18" thickBot="1" x14ac:dyDescent="0.3">
      <c r="A21" s="33" t="s">
        <v>5443</v>
      </c>
      <c r="B21" s="34"/>
      <c r="C21" s="34">
        <f>SUM(C19:C20)</f>
        <v>2356</v>
      </c>
      <c r="D21" s="34">
        <f>SUM(D19:D20)</f>
        <v>600</v>
      </c>
      <c r="E21" s="54"/>
    </row>
    <row r="22" spans="1:6" ht="18" thickBot="1" x14ac:dyDescent="0.3">
      <c r="A22" s="12"/>
      <c r="B22" s="13"/>
      <c r="C22" s="13"/>
      <c r="D22" s="13"/>
      <c r="E22" s="13"/>
    </row>
    <row r="23" spans="1:6" ht="18" thickBot="1" x14ac:dyDescent="0.3">
      <c r="A23" s="33" t="s">
        <v>5934</v>
      </c>
      <c r="B23" s="34"/>
      <c r="C23" s="34">
        <f>SUM(C21:C22)</f>
        <v>2356</v>
      </c>
      <c r="D23" s="34">
        <f>SUM(D21:D22)</f>
        <v>600</v>
      </c>
      <c r="E23" s="54"/>
    </row>
    <row r="24" spans="1:6" ht="18" thickBot="1" x14ac:dyDescent="0.3">
      <c r="A24" s="12">
        <v>45017</v>
      </c>
      <c r="B24" s="13" t="s">
        <v>63</v>
      </c>
      <c r="C24" s="13"/>
      <c r="D24" s="13">
        <v>-346</v>
      </c>
      <c r="E24" s="13"/>
      <c r="F24" s="414" t="s">
        <v>5079</v>
      </c>
    </row>
    <row r="25" spans="1:6" ht="18" thickBot="1" x14ac:dyDescent="0.3">
      <c r="A25" s="33" t="s">
        <v>6093</v>
      </c>
      <c r="B25" s="34"/>
      <c r="C25" s="34">
        <f>SUM(C23:C24)</f>
        <v>2356</v>
      </c>
      <c r="D25" s="34">
        <f>SUM(D23:D24)</f>
        <v>254</v>
      </c>
      <c r="E25" s="54"/>
    </row>
    <row r="26" spans="1:6" s="836" customFormat="1" ht="18" thickBot="1" x14ac:dyDescent="0.3">
      <c r="A26" s="55" t="s">
        <v>6192</v>
      </c>
      <c r="B26" s="53" t="s">
        <v>63</v>
      </c>
      <c r="C26" s="13">
        <v>-2356</v>
      </c>
      <c r="D26" s="13">
        <v>-254</v>
      </c>
      <c r="E26" s="43"/>
      <c r="F26" s="414" t="s">
        <v>5079</v>
      </c>
    </row>
    <row r="27" spans="1:6" ht="18" thickBot="1" x14ac:dyDescent="0.3">
      <c r="A27" s="33" t="s">
        <v>6204</v>
      </c>
      <c r="B27" s="34"/>
      <c r="C27" s="34">
        <f>SUM(C25:C26)</f>
        <v>0</v>
      </c>
      <c r="D27" s="34">
        <f>SUM(D25:D26)</f>
        <v>0</v>
      </c>
      <c r="E27" s="54"/>
    </row>
    <row r="28" spans="1:6" x14ac:dyDescent="0.25">
      <c r="A28" s="12"/>
      <c r="B28" s="13"/>
      <c r="C28" s="13"/>
      <c r="D28" s="13"/>
      <c r="E28" s="13"/>
    </row>
    <row r="29" spans="1:6" x14ac:dyDescent="0.25">
      <c r="A29" s="12"/>
      <c r="B29" s="13"/>
      <c r="C29" s="13"/>
      <c r="D29" s="13"/>
      <c r="E29" s="13"/>
    </row>
    <row r="30" spans="1:6" ht="18" thickBot="1" x14ac:dyDescent="0.3"/>
    <row r="31" spans="1:6" ht="18" thickBot="1" x14ac:dyDescent="0.3">
      <c r="C31" s="10" t="s">
        <v>31</v>
      </c>
      <c r="D31" s="10" t="s">
        <v>1318</v>
      </c>
    </row>
  </sheetData>
  <pageMargins left="0.7" right="0.7" top="0.75" bottom="0.75" header="0.3" footer="0.3"/>
  <pageSetup orientation="portrait" r:id="rId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>
    <tabColor rgb="FFC00000"/>
  </sheetPr>
  <dimension ref="A1:F17"/>
  <sheetViews>
    <sheetView workbookViewId="0">
      <selection activeCell="C13" sqref="C13:F13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5" width="10.1640625" style="4" customWidth="1"/>
    <col min="6" max="6" width="7.5" style="4" customWidth="1"/>
    <col min="7" max="16384" width="9" style="136"/>
  </cols>
  <sheetData>
    <row r="1" spans="1:6" s="48" customFormat="1" ht="17.25" customHeight="1" x14ac:dyDescent="0.25">
      <c r="A1" s="128" t="s">
        <v>23</v>
      </c>
    </row>
    <row r="2" spans="1:6" s="48" customFormat="1" ht="17.25" customHeight="1" x14ac:dyDescent="0.25">
      <c r="A2" s="128"/>
    </row>
    <row r="3" spans="1:6" s="48" customFormat="1" ht="17.25" customHeight="1" x14ac:dyDescent="0.25">
      <c r="A3" s="128" t="s">
        <v>3024</v>
      </c>
    </row>
    <row r="4" spans="1:6" s="129" customFormat="1" ht="17.25" customHeight="1" x14ac:dyDescent="0.25">
      <c r="A4" s="118" t="s">
        <v>8705</v>
      </c>
      <c r="B4" s="103"/>
      <c r="C4" s="1014"/>
      <c r="D4" s="1014"/>
      <c r="E4" s="1014"/>
      <c r="F4" s="1014"/>
    </row>
    <row r="5" spans="1:6" s="1596" customFormat="1" ht="17.25" customHeight="1" thickBot="1" x14ac:dyDescent="0.3">
      <c r="A5" s="1595"/>
      <c r="C5" s="7">
        <v>25000</v>
      </c>
      <c r="D5" s="7">
        <v>2700</v>
      </c>
      <c r="E5" s="7">
        <v>4500</v>
      </c>
      <c r="F5" s="7"/>
    </row>
    <row r="6" spans="1:6" s="4" customFormat="1" ht="17.25" customHeight="1" thickBot="1" x14ac:dyDescent="0.3">
      <c r="A6" s="132" t="s">
        <v>0</v>
      </c>
      <c r="B6" s="27" t="s">
        <v>1</v>
      </c>
      <c r="C6" s="32" t="s">
        <v>29</v>
      </c>
      <c r="D6" s="32" t="s">
        <v>31</v>
      </c>
      <c r="E6" s="32" t="s">
        <v>27</v>
      </c>
      <c r="F6" s="32"/>
    </row>
    <row r="7" spans="1:6" s="200" customFormat="1" ht="17.25" customHeight="1" thickBot="1" x14ac:dyDescent="0.3">
      <c r="A7" s="1706">
        <v>45538</v>
      </c>
      <c r="B7" s="1707" t="s">
        <v>8706</v>
      </c>
      <c r="C7" s="790">
        <v>150</v>
      </c>
      <c r="D7" s="790">
        <v>400</v>
      </c>
      <c r="E7" s="790">
        <v>55</v>
      </c>
      <c r="F7" s="1708"/>
    </row>
    <row r="8" spans="1:6" s="1" customFormat="1" ht="17.25" customHeight="1" thickBot="1" x14ac:dyDescent="0.3">
      <c r="A8" s="1417" t="s">
        <v>8854</v>
      </c>
      <c r="B8" s="209"/>
      <c r="C8" s="34">
        <f>SUM(C7)</f>
        <v>150</v>
      </c>
      <c r="D8" s="34">
        <f t="shared" ref="D8:E8" si="0">SUM(D7)</f>
        <v>400</v>
      </c>
      <c r="E8" s="34">
        <f t="shared" si="0"/>
        <v>55</v>
      </c>
      <c r="F8" s="54"/>
    </row>
    <row r="9" spans="1:6" s="6" customFormat="1" ht="17.25" customHeight="1" thickBot="1" x14ac:dyDescent="0.3">
      <c r="A9" s="235"/>
      <c r="B9" s="235"/>
      <c r="C9" s="609"/>
      <c r="D9" s="609"/>
      <c r="E9" s="609"/>
      <c r="F9" s="429"/>
    </row>
    <row r="10" spans="1:6" s="6" customFormat="1" ht="17.25" customHeight="1" thickBot="1" x14ac:dyDescent="0.3">
      <c r="A10" s="33" t="s">
        <v>8896</v>
      </c>
      <c r="B10" s="54"/>
      <c r="C10" s="34">
        <f>SUM(C8:C9)</f>
        <v>150</v>
      </c>
      <c r="D10" s="34">
        <f t="shared" ref="D10:E10" si="1">SUM(D8:D9)</f>
        <v>400</v>
      </c>
      <c r="E10" s="34">
        <f t="shared" si="1"/>
        <v>55</v>
      </c>
      <c r="F10" s="54"/>
    </row>
    <row r="11" spans="1:6" s="1" customFormat="1" ht="17.25" customHeight="1" x14ac:dyDescent="0.25">
      <c r="A11" s="35" t="s">
        <v>9156</v>
      </c>
      <c r="B11" s="53" t="s">
        <v>63</v>
      </c>
      <c r="C11" s="53">
        <v>-75</v>
      </c>
      <c r="D11" s="53">
        <v>-399</v>
      </c>
      <c r="E11" s="53">
        <v>-55</v>
      </c>
      <c r="F11" s="354"/>
    </row>
    <row r="12" spans="1:6" s="2" customFormat="1" ht="17.25" customHeight="1" thickBot="1" x14ac:dyDescent="0.3">
      <c r="A12" s="35" t="s">
        <v>9165</v>
      </c>
      <c r="B12" s="53" t="s">
        <v>63</v>
      </c>
      <c r="C12" s="53">
        <v>-75</v>
      </c>
      <c r="D12" s="53">
        <v>-1</v>
      </c>
      <c r="E12" s="53"/>
      <c r="F12" s="53"/>
    </row>
    <row r="13" spans="1:6" s="6" customFormat="1" ht="17.25" customHeight="1" thickBot="1" x14ac:dyDescent="0.3">
      <c r="A13" s="33" t="s">
        <v>9208</v>
      </c>
      <c r="B13" s="54"/>
      <c r="C13" s="34">
        <f>SUM(C10:C12)</f>
        <v>0</v>
      </c>
      <c r="D13" s="34">
        <f t="shared" ref="D13:E13" si="2">SUM(D10:D12)</f>
        <v>0</v>
      </c>
      <c r="E13" s="34">
        <f t="shared" si="2"/>
        <v>0</v>
      </c>
      <c r="F13" s="54"/>
    </row>
    <row r="14" spans="1:6" s="49" customFormat="1" ht="17.25" customHeight="1" x14ac:dyDescent="0.25">
      <c r="A14" s="507"/>
      <c r="B14" s="508"/>
      <c r="C14" s="842"/>
      <c r="D14" s="842"/>
      <c r="E14" s="842"/>
      <c r="F14" s="842"/>
    </row>
    <row r="15" spans="1:6" s="49" customFormat="1" ht="17.25" customHeight="1" x14ac:dyDescent="0.25">
      <c r="A15" s="699"/>
      <c r="B15" s="185"/>
      <c r="C15" s="44"/>
      <c r="D15" s="44"/>
      <c r="E15" s="44"/>
      <c r="F15" s="44"/>
    </row>
    <row r="16" spans="1:6" s="200" customFormat="1" ht="17.25" customHeight="1" x14ac:dyDescent="0.25">
      <c r="A16" s="128"/>
      <c r="B16" s="48"/>
      <c r="C16" s="48"/>
      <c r="D16" s="48"/>
      <c r="E16" s="48"/>
      <c r="F16" s="48"/>
    </row>
    <row r="17" spans="1:1" x14ac:dyDescent="0.25">
      <c r="A17" s="128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>
    <tabColor rgb="FFC00000"/>
  </sheetPr>
  <dimension ref="A1:F19"/>
  <sheetViews>
    <sheetView workbookViewId="0">
      <selection activeCell="B22" sqref="B22"/>
    </sheetView>
  </sheetViews>
  <sheetFormatPr baseColWidth="10" defaultColWidth="9" defaultRowHeight="16" x14ac:dyDescent="0.25"/>
  <cols>
    <col min="1" max="1" width="12.33203125" style="137" customWidth="1"/>
    <col min="2" max="2" width="20.5" style="4" customWidth="1"/>
    <col min="3" max="5" width="10.5" style="4" customWidth="1"/>
    <col min="6" max="6" width="8.83203125" style="4" customWidth="1"/>
    <col min="7" max="7" width="12.6640625" style="4" bestFit="1" customWidth="1"/>
    <col min="8" max="16384" width="9" style="4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x14ac:dyDescent="0.25">
      <c r="A3" s="139" t="s">
        <v>1938</v>
      </c>
    </row>
    <row r="4" spans="1:6" x14ac:dyDescent="0.25">
      <c r="A4" s="703" t="s">
        <v>4890</v>
      </c>
      <c r="B4" s="5"/>
      <c r="C4" s="1151"/>
      <c r="D4" s="1151"/>
      <c r="E4" s="1151"/>
    </row>
    <row r="5" spans="1:6" s="422" customFormat="1" ht="17" thickBot="1" x14ac:dyDescent="0.3">
      <c r="A5" s="705"/>
      <c r="B5" s="421"/>
      <c r="C5" s="7">
        <v>14500</v>
      </c>
      <c r="D5" s="7">
        <v>1000</v>
      </c>
      <c r="E5" s="7">
        <v>16250</v>
      </c>
      <c r="F5" s="382"/>
    </row>
    <row r="6" spans="1:6" ht="17" thickBot="1" x14ac:dyDescent="0.3">
      <c r="A6" s="132" t="s">
        <v>0</v>
      </c>
      <c r="B6" s="27" t="s">
        <v>1</v>
      </c>
      <c r="C6" s="10" t="s">
        <v>10</v>
      </c>
      <c r="D6" s="32" t="s">
        <v>4</v>
      </c>
      <c r="E6" s="32" t="s">
        <v>28</v>
      </c>
      <c r="F6" s="138"/>
    </row>
    <row r="7" spans="1:6" s="2" customFormat="1" x14ac:dyDescent="0.25">
      <c r="A7" s="55">
        <v>44812</v>
      </c>
      <c r="B7" s="14" t="s">
        <v>4891</v>
      </c>
      <c r="C7" s="13">
        <v>79</v>
      </c>
      <c r="D7" s="13"/>
      <c r="E7" s="13"/>
      <c r="F7" s="13"/>
    </row>
    <row r="8" spans="1:6" s="2" customFormat="1" ht="17" thickBot="1" x14ac:dyDescent="0.3">
      <c r="A8" s="28" t="s">
        <v>4973</v>
      </c>
      <c r="B8" s="14" t="s">
        <v>4974</v>
      </c>
      <c r="C8" s="14">
        <v>40</v>
      </c>
      <c r="D8" s="14">
        <v>50</v>
      </c>
      <c r="E8" s="14">
        <v>4</v>
      </c>
      <c r="F8" s="14"/>
    </row>
    <row r="9" spans="1:6" s="2" customFormat="1" ht="17" thickBot="1" x14ac:dyDescent="0.3">
      <c r="A9" s="33" t="s">
        <v>5061</v>
      </c>
      <c r="B9" s="34"/>
      <c r="C9" s="34">
        <f>SUM(C7:C8)</f>
        <v>119</v>
      </c>
      <c r="D9" s="34">
        <f t="shared" ref="D9:E9" si="0">SUM(D7:D8)</f>
        <v>50</v>
      </c>
      <c r="E9" s="34">
        <f t="shared" si="0"/>
        <v>4</v>
      </c>
      <c r="F9" s="54"/>
    </row>
    <row r="10" spans="1:6" s="2" customFormat="1" x14ac:dyDescent="0.25">
      <c r="A10" s="55" t="s">
        <v>5154</v>
      </c>
      <c r="B10" s="22" t="s">
        <v>63</v>
      </c>
      <c r="C10" s="53">
        <v>-22</v>
      </c>
      <c r="D10" s="53"/>
      <c r="E10" s="53"/>
      <c r="F10" s="53"/>
    </row>
    <row r="11" spans="1:6" s="2" customFormat="1" x14ac:dyDescent="0.25">
      <c r="A11" s="55" t="s">
        <v>5160</v>
      </c>
      <c r="B11" s="14" t="s">
        <v>63</v>
      </c>
      <c r="C11" s="13">
        <v>-22</v>
      </c>
      <c r="D11" s="13">
        <v>-50</v>
      </c>
      <c r="E11" s="13"/>
      <c r="F11" s="13"/>
    </row>
    <row r="12" spans="1:6" s="2" customFormat="1" x14ac:dyDescent="0.25">
      <c r="A12" s="55" t="s">
        <v>5206</v>
      </c>
      <c r="B12" s="14" t="s">
        <v>63</v>
      </c>
      <c r="C12" s="13">
        <v>-22</v>
      </c>
      <c r="D12" s="13"/>
      <c r="E12" s="13"/>
      <c r="F12" s="13"/>
    </row>
    <row r="13" spans="1:6" s="2" customFormat="1" ht="17" thickBot="1" x14ac:dyDescent="0.3">
      <c r="A13" s="12" t="s">
        <v>5226</v>
      </c>
      <c r="B13" s="75" t="s">
        <v>63</v>
      </c>
      <c r="C13" s="13">
        <v>-41</v>
      </c>
      <c r="D13" s="13"/>
      <c r="E13" s="13"/>
      <c r="F13" s="13"/>
    </row>
    <row r="14" spans="1:6" s="2" customFormat="1" ht="17" thickBot="1" x14ac:dyDescent="0.3">
      <c r="A14" s="33" t="s">
        <v>5278</v>
      </c>
      <c r="B14" s="34"/>
      <c r="C14" s="34">
        <f>SUM(C9:C13)</f>
        <v>12</v>
      </c>
      <c r="D14" s="34">
        <f t="shared" ref="D14:E14" si="1">SUM(D9:D13)</f>
        <v>0</v>
      </c>
      <c r="E14" s="34">
        <f t="shared" si="1"/>
        <v>4</v>
      </c>
      <c r="F14" s="54"/>
    </row>
    <row r="15" spans="1:6" s="2" customFormat="1" ht="17" thickBot="1" x14ac:dyDescent="0.3">
      <c r="A15" s="55">
        <v>44905</v>
      </c>
      <c r="B15" s="77" t="s">
        <v>63</v>
      </c>
      <c r="C15" s="13">
        <v>-12</v>
      </c>
      <c r="D15" s="13"/>
      <c r="E15" s="13">
        <v>-4</v>
      </c>
      <c r="F15" s="13"/>
    </row>
    <row r="16" spans="1:6" s="2" customFormat="1" ht="17" thickBot="1" x14ac:dyDescent="0.3">
      <c r="A16" s="33" t="s">
        <v>5326</v>
      </c>
      <c r="B16" s="34"/>
      <c r="C16" s="34">
        <f>SUM(C14:C15)</f>
        <v>0</v>
      </c>
      <c r="D16" s="34">
        <f t="shared" ref="D16:E16" si="2">SUM(D14:D15)</f>
        <v>0</v>
      </c>
      <c r="E16" s="34">
        <f t="shared" si="2"/>
        <v>0</v>
      </c>
      <c r="F16" s="54"/>
    </row>
    <row r="17" spans="1:6" x14ac:dyDescent="0.25">
      <c r="A17" s="741"/>
      <c r="B17" s="527"/>
      <c r="C17" s="57"/>
      <c r="D17" s="57"/>
      <c r="E17" s="57"/>
      <c r="F17" s="57"/>
    </row>
    <row r="18" spans="1:6" x14ac:dyDescent="0.25">
      <c r="A18" s="55"/>
      <c r="B18" s="14"/>
      <c r="C18" s="57"/>
      <c r="D18" s="57"/>
      <c r="E18" s="57"/>
      <c r="F18" s="57"/>
    </row>
    <row r="19" spans="1:6" x14ac:dyDescent="0.25">
      <c r="A19" s="141"/>
      <c r="B19" s="57"/>
      <c r="C19" s="39"/>
      <c r="D19" s="39"/>
      <c r="E19" s="39"/>
      <c r="F19" s="39"/>
    </row>
  </sheetData>
  <pageMargins left="0.7" right="0.7" top="0.75" bottom="0.75" header="0.3" footer="0.3"/>
  <pageSetup orientation="portrait" r:id="rId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>
    <tabColor rgb="FF00B0F0"/>
  </sheetPr>
  <dimension ref="A1:H28"/>
  <sheetViews>
    <sheetView topLeftCell="A13" workbookViewId="0">
      <selection activeCell="H26" sqref="H26"/>
    </sheetView>
  </sheetViews>
  <sheetFormatPr baseColWidth="10" defaultColWidth="9" defaultRowHeight="16" x14ac:dyDescent="0.25"/>
  <cols>
    <col min="1" max="1" width="12.33203125" style="137" customWidth="1"/>
    <col min="2" max="2" width="18.83203125" style="4" customWidth="1"/>
    <col min="3" max="3" width="9.1640625" style="4" customWidth="1"/>
    <col min="4" max="4" width="8.6640625" style="4" customWidth="1"/>
    <col min="5" max="5" width="10.5" style="4" customWidth="1"/>
    <col min="6" max="6" width="9.83203125" style="4" customWidth="1"/>
    <col min="7" max="7" width="8.83203125" style="4" customWidth="1"/>
    <col min="8" max="8" width="12.6640625" style="4" bestFit="1" customWidth="1"/>
    <col min="9" max="16384" width="9" style="4"/>
  </cols>
  <sheetData>
    <row r="1" spans="1:7" x14ac:dyDescent="0.25">
      <c r="A1" s="128" t="s">
        <v>23</v>
      </c>
      <c r="B1" s="48"/>
      <c r="C1" s="48"/>
    </row>
    <row r="2" spans="1:7" x14ac:dyDescent="0.25">
      <c r="A2" s="128"/>
      <c r="B2" s="48"/>
      <c r="C2" s="48"/>
    </row>
    <row r="3" spans="1:7" x14ac:dyDescent="0.25">
      <c r="A3" s="139" t="s">
        <v>1938</v>
      </c>
    </row>
    <row r="4" spans="1:7" x14ac:dyDescent="0.25">
      <c r="A4" s="703" t="s">
        <v>3521</v>
      </c>
      <c r="B4" s="5"/>
      <c r="C4" s="3"/>
    </row>
    <row r="5" spans="1:7" x14ac:dyDescent="0.25">
      <c r="A5" s="703" t="s">
        <v>3522</v>
      </c>
      <c r="B5" s="5"/>
    </row>
    <row r="6" spans="1:7" x14ac:dyDescent="0.25">
      <c r="A6" s="703" t="s">
        <v>3523</v>
      </c>
      <c r="B6" s="5"/>
    </row>
    <row r="7" spans="1:7" x14ac:dyDescent="0.25">
      <c r="A7" s="703"/>
      <c r="B7" s="5"/>
      <c r="C7" s="1040">
        <v>8000</v>
      </c>
      <c r="D7" s="1040">
        <v>51800</v>
      </c>
      <c r="E7" s="1040">
        <v>280000</v>
      </c>
      <c r="F7" s="1040">
        <v>180000</v>
      </c>
      <c r="G7" s="1040"/>
    </row>
    <row r="8" spans="1:7" s="422" customFormat="1" ht="17" thickBot="1" x14ac:dyDescent="0.3">
      <c r="A8" s="705"/>
      <c r="B8" s="421"/>
      <c r="C8" s="7">
        <v>1000</v>
      </c>
      <c r="D8" s="7">
        <v>2700</v>
      </c>
      <c r="E8" s="7">
        <v>14500</v>
      </c>
      <c r="F8" s="7">
        <v>3950</v>
      </c>
      <c r="G8" s="382"/>
    </row>
    <row r="9" spans="1:7" ht="17" thickBot="1" x14ac:dyDescent="0.3">
      <c r="A9" s="160" t="s">
        <v>0</v>
      </c>
      <c r="B9" s="51" t="s">
        <v>1</v>
      </c>
      <c r="C9" s="10" t="s">
        <v>4</v>
      </c>
      <c r="D9" s="10" t="s">
        <v>3</v>
      </c>
      <c r="E9" s="10" t="s">
        <v>10</v>
      </c>
      <c r="F9" s="271" t="s">
        <v>26</v>
      </c>
      <c r="G9" s="138"/>
    </row>
    <row r="10" spans="1:7" s="1" customFormat="1" ht="17" thickBot="1" x14ac:dyDescent="0.3">
      <c r="A10" s="28" t="s">
        <v>3504</v>
      </c>
      <c r="B10" s="22" t="s">
        <v>3508</v>
      </c>
      <c r="C10" s="22">
        <v>100</v>
      </c>
      <c r="D10" s="22">
        <v>300</v>
      </c>
      <c r="E10" s="22">
        <v>50</v>
      </c>
      <c r="F10" s="22">
        <v>50</v>
      </c>
      <c r="G10" s="370"/>
    </row>
    <row r="11" spans="1:7" s="1" customFormat="1" ht="17" thickBot="1" x14ac:dyDescent="0.3">
      <c r="A11" s="170" t="s">
        <v>3603</v>
      </c>
      <c r="B11" s="34"/>
      <c r="C11" s="34">
        <f>SUM(C10)</f>
        <v>100</v>
      </c>
      <c r="D11" s="34">
        <f t="shared" ref="D11:F11" si="0">SUM(D10)</f>
        <v>300</v>
      </c>
      <c r="E11" s="34">
        <f t="shared" si="0"/>
        <v>50</v>
      </c>
      <c r="F11" s="34">
        <f t="shared" si="0"/>
        <v>50</v>
      </c>
      <c r="G11" s="54"/>
    </row>
    <row r="12" spans="1:7" s="1" customFormat="1" ht="17" thickBot="1" x14ac:dyDescent="0.3">
      <c r="A12" s="55">
        <v>44208</v>
      </c>
      <c r="B12" s="53" t="s">
        <v>3582</v>
      </c>
      <c r="C12" s="53">
        <v>300</v>
      </c>
      <c r="D12" s="53">
        <v>320</v>
      </c>
      <c r="E12" s="53">
        <v>50</v>
      </c>
      <c r="F12" s="354"/>
      <c r="G12" s="354"/>
    </row>
    <row r="13" spans="1:7" s="1" customFormat="1" ht="17" thickBot="1" x14ac:dyDescent="0.3">
      <c r="A13" s="170" t="s">
        <v>3743</v>
      </c>
      <c r="B13" s="34"/>
      <c r="C13" s="34">
        <f>SUM(C11:C12)</f>
        <v>400</v>
      </c>
      <c r="D13" s="34">
        <f t="shared" ref="D13:F13" si="1">SUM(D11:D12)</f>
        <v>620</v>
      </c>
      <c r="E13" s="34">
        <f t="shared" si="1"/>
        <v>100</v>
      </c>
      <c r="F13" s="34">
        <f t="shared" si="1"/>
        <v>50</v>
      </c>
      <c r="G13" s="54"/>
    </row>
    <row r="14" spans="1:7" s="6" customFormat="1" ht="17" thickBot="1" x14ac:dyDescent="0.3">
      <c r="A14" s="24"/>
      <c r="B14" s="25"/>
      <c r="C14" s="392"/>
      <c r="D14" s="392"/>
      <c r="E14" s="392"/>
      <c r="F14" s="392"/>
      <c r="G14" s="392"/>
    </row>
    <row r="15" spans="1:7" s="1" customFormat="1" ht="17" thickBot="1" x14ac:dyDescent="0.3">
      <c r="A15" s="170" t="s">
        <v>3907</v>
      </c>
      <c r="B15" s="34"/>
      <c r="C15" s="34">
        <f>SUM(C13:C14)</f>
        <v>400</v>
      </c>
      <c r="D15" s="34">
        <f>SUM(D13:D14)</f>
        <v>620</v>
      </c>
      <c r="E15" s="34">
        <f>SUM(E13:E14)</f>
        <v>100</v>
      </c>
      <c r="F15" s="34">
        <f>SUM(F13:F14)</f>
        <v>50</v>
      </c>
      <c r="G15" s="54"/>
    </row>
    <row r="16" spans="1:7" s="6" customFormat="1" ht="17" thickBot="1" x14ac:dyDescent="0.3">
      <c r="A16" s="24"/>
      <c r="B16" s="25"/>
      <c r="C16" s="392"/>
      <c r="D16" s="392"/>
      <c r="E16" s="392"/>
      <c r="F16" s="392"/>
      <c r="G16" s="392"/>
    </row>
    <row r="17" spans="1:8" s="1" customFormat="1" ht="17" thickBot="1" x14ac:dyDescent="0.3">
      <c r="A17" s="33" t="s">
        <v>4070</v>
      </c>
      <c r="B17" s="34"/>
      <c r="C17" s="34">
        <f>SUM(C15:C16)</f>
        <v>400</v>
      </c>
      <c r="D17" s="34">
        <f>SUM(D15:D16)</f>
        <v>620</v>
      </c>
      <c r="E17" s="34">
        <f>SUM(E15:E16)</f>
        <v>100</v>
      </c>
      <c r="F17" s="34">
        <f>SUM(F15:F16)</f>
        <v>50</v>
      </c>
      <c r="G17" s="54"/>
    </row>
    <row r="18" spans="1:8" s="1" customFormat="1" ht="17" thickBot="1" x14ac:dyDescent="0.3">
      <c r="A18" s="15" t="s">
        <v>4151</v>
      </c>
      <c r="B18" s="13" t="s">
        <v>63</v>
      </c>
      <c r="C18" s="43"/>
      <c r="D18" s="13"/>
      <c r="E18" s="13"/>
      <c r="F18" s="13">
        <v>-2</v>
      </c>
      <c r="G18" s="43"/>
    </row>
    <row r="19" spans="1:8" s="6" customFormat="1" ht="17" thickBot="1" x14ac:dyDescent="0.3">
      <c r="A19" s="33" t="s">
        <v>4273</v>
      </c>
      <c r="B19" s="34"/>
      <c r="C19" s="34">
        <f>SUM(C17:C18)</f>
        <v>400</v>
      </c>
      <c r="D19" s="34">
        <f t="shared" ref="D19:F19" si="2">SUM(D17:D18)</f>
        <v>620</v>
      </c>
      <c r="E19" s="34">
        <f t="shared" si="2"/>
        <v>100</v>
      </c>
      <c r="F19" s="34">
        <f t="shared" si="2"/>
        <v>48</v>
      </c>
      <c r="G19" s="54"/>
      <c r="H19" s="1" t="s">
        <v>4214</v>
      </c>
    </row>
    <row r="20" spans="1:8" s="1" customFormat="1" ht="17" thickBot="1" x14ac:dyDescent="0.3">
      <c r="A20" s="15" t="s">
        <v>4315</v>
      </c>
      <c r="B20" s="13" t="s">
        <v>63</v>
      </c>
      <c r="C20" s="13">
        <v>-100</v>
      </c>
      <c r="D20" s="13">
        <v>-300</v>
      </c>
      <c r="E20" s="13">
        <v>-67</v>
      </c>
      <c r="F20" s="13">
        <v>-53</v>
      </c>
      <c r="G20" s="43"/>
    </row>
    <row r="21" spans="1:8" s="6" customFormat="1" ht="17" thickBot="1" x14ac:dyDescent="0.3">
      <c r="A21" s="33" t="s">
        <v>4357</v>
      </c>
      <c r="B21" s="34"/>
      <c r="C21" s="34">
        <f>SUM(C19:C20)</f>
        <v>300</v>
      </c>
      <c r="D21" s="34">
        <f t="shared" ref="D21:F21" si="3">SUM(D19:D20)</f>
        <v>320</v>
      </c>
      <c r="E21" s="34">
        <f t="shared" si="3"/>
        <v>33</v>
      </c>
      <c r="F21" s="56">
        <f t="shared" si="3"/>
        <v>-5</v>
      </c>
      <c r="G21" s="258"/>
      <c r="H21" s="6" t="s">
        <v>4214</v>
      </c>
    </row>
    <row r="22" spans="1:8" s="48" customFormat="1" x14ac:dyDescent="0.25">
      <c r="A22" s="99">
        <v>44626</v>
      </c>
      <c r="B22" s="57" t="s">
        <v>63</v>
      </c>
      <c r="C22" s="57">
        <v>-300</v>
      </c>
      <c r="D22" s="57">
        <v>-295</v>
      </c>
      <c r="E22" s="57">
        <v>-33</v>
      </c>
      <c r="F22" s="57"/>
      <c r="G22" s="358"/>
    </row>
    <row r="23" spans="1:8" s="48" customFormat="1" x14ac:dyDescent="0.25">
      <c r="A23" s="357">
        <v>44626</v>
      </c>
      <c r="B23" s="358" t="s">
        <v>4513</v>
      </c>
      <c r="C23" s="358"/>
      <c r="D23" s="358"/>
      <c r="E23" s="358"/>
      <c r="F23" s="358">
        <v>5</v>
      </c>
      <c r="G23" s="358"/>
    </row>
    <row r="24" spans="1:8" x14ac:dyDescent="0.25">
      <c r="A24" s="141"/>
      <c r="B24" s="57"/>
      <c r="C24" s="57"/>
      <c r="D24" s="57"/>
      <c r="E24" s="57"/>
      <c r="F24" s="57"/>
      <c r="G24" s="57"/>
    </row>
    <row r="25" spans="1:8" s="48" customFormat="1" x14ac:dyDescent="0.25">
      <c r="A25" s="960"/>
      <c r="B25" s="358"/>
      <c r="C25" s="44">
        <f>SUM(C21:C23)</f>
        <v>0</v>
      </c>
      <c r="D25" s="44">
        <f t="shared" ref="D25:G25" si="4">SUM(D21:D23)</f>
        <v>25</v>
      </c>
      <c r="E25" s="44">
        <f t="shared" si="4"/>
        <v>0</v>
      </c>
      <c r="F25" s="44">
        <f t="shared" si="4"/>
        <v>0</v>
      </c>
      <c r="G25" s="44">
        <f t="shared" si="4"/>
        <v>0</v>
      </c>
    </row>
    <row r="27" spans="1:8" x14ac:dyDescent="0.25">
      <c r="A27" s="285" t="s">
        <v>4476</v>
      </c>
      <c r="B27" s="260"/>
      <c r="C27" s="260"/>
      <c r="D27" s="260"/>
    </row>
    <row r="28" spans="1:8" ht="21" x14ac:dyDescent="0.3">
      <c r="A28" s="1275" t="s">
        <v>4609</v>
      </c>
      <c r="B28" s="1276"/>
      <c r="C28" s="1277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>
    <tabColor rgb="FFC00000"/>
  </sheetPr>
  <dimension ref="A1:J53"/>
  <sheetViews>
    <sheetView topLeftCell="A37" workbookViewId="0">
      <selection activeCell="N51" sqref="N51"/>
    </sheetView>
  </sheetViews>
  <sheetFormatPr baseColWidth="10" defaultColWidth="9" defaultRowHeight="16" x14ac:dyDescent="0.25"/>
  <cols>
    <col min="1" max="1" width="12.33203125" style="137" customWidth="1"/>
    <col min="2" max="2" width="18.83203125" style="4" customWidth="1"/>
    <col min="3" max="3" width="9.1640625" style="4" customWidth="1"/>
    <col min="4" max="4" width="8.6640625" style="4" customWidth="1"/>
    <col min="5" max="5" width="8.1640625" style="4" customWidth="1"/>
    <col min="6" max="7" width="9.83203125" style="4" customWidth="1"/>
    <col min="8" max="8" width="9.6640625" style="4" customWidth="1"/>
    <col min="9" max="9" width="8.83203125" style="4" customWidth="1"/>
    <col min="10" max="10" width="12.6640625" style="4" bestFit="1" customWidth="1"/>
    <col min="11" max="16384" width="9" style="4"/>
  </cols>
  <sheetData>
    <row r="1" spans="1:9" x14ac:dyDescent="0.25">
      <c r="A1" s="128" t="s">
        <v>23</v>
      </c>
      <c r="B1" s="48"/>
      <c r="C1" s="48"/>
    </row>
    <row r="2" spans="1:9" x14ac:dyDescent="0.25">
      <c r="A2" s="128"/>
      <c r="B2" s="48"/>
      <c r="C2" s="48"/>
    </row>
    <row r="3" spans="1:9" x14ac:dyDescent="0.25">
      <c r="A3" s="139" t="s">
        <v>1938</v>
      </c>
    </row>
    <row r="4" spans="1:9" x14ac:dyDescent="0.25">
      <c r="A4" s="703" t="s">
        <v>4071</v>
      </c>
      <c r="B4" s="5"/>
      <c r="C4" s="3"/>
    </row>
    <row r="5" spans="1:9" s="422" customFormat="1" ht="17" thickBot="1" x14ac:dyDescent="0.3">
      <c r="A5" s="705"/>
      <c r="B5" s="421"/>
      <c r="C5" s="7">
        <v>4250</v>
      </c>
      <c r="D5" s="7">
        <v>3250</v>
      </c>
      <c r="E5" s="7">
        <v>1250</v>
      </c>
      <c r="F5" s="7">
        <v>17500</v>
      </c>
      <c r="G5" s="7">
        <v>4250</v>
      </c>
      <c r="H5" s="7">
        <v>22500</v>
      </c>
      <c r="I5" s="382"/>
    </row>
    <row r="6" spans="1:9" ht="17" thickBot="1" x14ac:dyDescent="0.3">
      <c r="A6" s="160" t="s">
        <v>0</v>
      </c>
      <c r="B6" s="51" t="s">
        <v>1</v>
      </c>
      <c r="C6" s="271" t="s">
        <v>26</v>
      </c>
      <c r="D6" s="10" t="s">
        <v>3</v>
      </c>
      <c r="E6" s="10" t="s">
        <v>4</v>
      </c>
      <c r="F6" s="10" t="s">
        <v>10</v>
      </c>
      <c r="G6" s="271" t="s">
        <v>2</v>
      </c>
      <c r="H6" s="483" t="s">
        <v>28</v>
      </c>
      <c r="I6" s="138" t="s">
        <v>4199</v>
      </c>
    </row>
    <row r="7" spans="1:9" s="2" customFormat="1" ht="17" thickBot="1" x14ac:dyDescent="0.3">
      <c r="A7" s="28" t="s">
        <v>2944</v>
      </c>
      <c r="B7" s="22" t="s">
        <v>2946</v>
      </c>
      <c r="C7" s="22">
        <v>68</v>
      </c>
      <c r="D7" s="22">
        <v>258</v>
      </c>
      <c r="E7" s="22">
        <v>278</v>
      </c>
      <c r="F7" s="22">
        <v>60</v>
      </c>
      <c r="G7" s="22"/>
      <c r="H7" s="22"/>
      <c r="I7" s="22"/>
    </row>
    <row r="8" spans="1:9" s="2" customFormat="1" ht="17" thickBot="1" x14ac:dyDescent="0.3">
      <c r="A8" s="33" t="s">
        <v>3040</v>
      </c>
      <c r="B8" s="34"/>
      <c r="C8" s="34">
        <f>SUM(C7)</f>
        <v>68</v>
      </c>
      <c r="D8" s="34">
        <f t="shared" ref="D8:F8" si="0">SUM(D7)</f>
        <v>258</v>
      </c>
      <c r="E8" s="34">
        <f t="shared" si="0"/>
        <v>278</v>
      </c>
      <c r="F8" s="34">
        <f t="shared" si="0"/>
        <v>60</v>
      </c>
      <c r="G8" s="390"/>
      <c r="H8" s="390"/>
      <c r="I8" s="54"/>
    </row>
    <row r="9" spans="1:9" ht="17" thickBot="1" x14ac:dyDescent="0.3">
      <c r="A9" s="252"/>
      <c r="B9" s="168"/>
      <c r="C9" s="168"/>
      <c r="D9" s="168"/>
      <c r="E9" s="168"/>
      <c r="F9" s="168"/>
      <c r="G9" s="168"/>
      <c r="H9" s="168"/>
      <c r="I9" s="168"/>
    </row>
    <row r="10" spans="1:9" s="8" customFormat="1" ht="17" thickBot="1" x14ac:dyDescent="0.3">
      <c r="A10" s="33" t="s">
        <v>3144</v>
      </c>
      <c r="B10" s="34"/>
      <c r="C10" s="34">
        <f>SUM(C8:C9)</f>
        <v>68</v>
      </c>
      <c r="D10" s="34">
        <f t="shared" ref="D10:E10" si="1">SUM(D8:D9)</f>
        <v>258</v>
      </c>
      <c r="E10" s="34">
        <f t="shared" si="1"/>
        <v>278</v>
      </c>
      <c r="F10" s="34">
        <f>SUM(F8:F9)</f>
        <v>60</v>
      </c>
      <c r="G10" s="390"/>
      <c r="H10" s="390"/>
      <c r="I10" s="54"/>
    </row>
    <row r="11" spans="1:9" ht="17" thickBot="1" x14ac:dyDescent="0.3">
      <c r="A11" s="252"/>
      <c r="B11" s="168"/>
      <c r="C11" s="168"/>
      <c r="D11" s="168"/>
      <c r="E11" s="168"/>
      <c r="F11" s="168"/>
      <c r="G11" s="168"/>
      <c r="H11" s="168"/>
      <c r="I11" s="168"/>
    </row>
    <row r="12" spans="1:9" s="8" customFormat="1" ht="17" thickBot="1" x14ac:dyDescent="0.3">
      <c r="A12" s="33" t="s">
        <v>3225</v>
      </c>
      <c r="B12" s="34"/>
      <c r="C12" s="34">
        <f>SUM(C10:C11)</f>
        <v>68</v>
      </c>
      <c r="D12" s="34">
        <f>SUM(D10:D11)</f>
        <v>258</v>
      </c>
      <c r="E12" s="34">
        <f>SUM(E10:E11)</f>
        <v>278</v>
      </c>
      <c r="F12" s="34">
        <f>SUM(F10:F11)</f>
        <v>60</v>
      </c>
      <c r="G12" s="390"/>
      <c r="H12" s="390"/>
      <c r="I12" s="54"/>
    </row>
    <row r="13" spans="1:9" s="1" customFormat="1" x14ac:dyDescent="0.25">
      <c r="A13" s="301" t="s">
        <v>3287</v>
      </c>
      <c r="B13" s="53" t="s">
        <v>3288</v>
      </c>
      <c r="C13" s="354"/>
      <c r="D13" s="53">
        <v>200</v>
      </c>
      <c r="E13" s="53">
        <v>200</v>
      </c>
      <c r="F13" s="53">
        <v>30</v>
      </c>
      <c r="G13" s="53">
        <v>84</v>
      </c>
      <c r="H13" s="53">
        <v>5</v>
      </c>
      <c r="I13" s="354"/>
    </row>
    <row r="14" spans="1:9" s="1" customFormat="1" x14ac:dyDescent="0.25">
      <c r="A14" s="301" t="s">
        <v>3289</v>
      </c>
      <c r="B14" s="53" t="s">
        <v>3290</v>
      </c>
      <c r="C14" s="354"/>
      <c r="D14" s="53">
        <v>200</v>
      </c>
      <c r="E14" s="53">
        <v>300</v>
      </c>
      <c r="F14" s="53">
        <v>35</v>
      </c>
      <c r="G14" s="53">
        <v>85</v>
      </c>
      <c r="H14" s="53">
        <v>6</v>
      </c>
      <c r="I14" s="354"/>
    </row>
    <row r="15" spans="1:9" s="6" customFormat="1" x14ac:dyDescent="0.25">
      <c r="A15" s="380" t="s">
        <v>3342</v>
      </c>
      <c r="B15" s="193" t="s">
        <v>3324</v>
      </c>
      <c r="C15" s="397"/>
      <c r="D15" s="193">
        <v>292</v>
      </c>
      <c r="E15" s="397"/>
      <c r="F15" s="397"/>
      <c r="G15" s="193">
        <v>71</v>
      </c>
      <c r="H15" s="397"/>
      <c r="I15" s="397"/>
    </row>
    <row r="16" spans="1:9" s="6" customFormat="1" ht="17" thickBot="1" x14ac:dyDescent="0.3">
      <c r="A16" s="380" t="s">
        <v>3342</v>
      </c>
      <c r="B16" s="193" t="s">
        <v>3323</v>
      </c>
      <c r="C16" s="397"/>
      <c r="D16" s="397"/>
      <c r="E16" s="397"/>
      <c r="F16" s="193">
        <v>98</v>
      </c>
      <c r="G16" s="397"/>
      <c r="H16" s="397"/>
      <c r="I16" s="397"/>
    </row>
    <row r="17" spans="1:9" s="8" customFormat="1" ht="17" thickBot="1" x14ac:dyDescent="0.3">
      <c r="A17" s="33" t="s">
        <v>3265</v>
      </c>
      <c r="B17" s="34"/>
      <c r="C17" s="34">
        <f>SUM(C12:C16)</f>
        <v>68</v>
      </c>
      <c r="D17" s="34">
        <f t="shared" ref="D17:I17" si="2">SUM(D12:D16)</f>
        <v>950</v>
      </c>
      <c r="E17" s="34">
        <f t="shared" si="2"/>
        <v>778</v>
      </c>
      <c r="F17" s="34">
        <f t="shared" si="2"/>
        <v>223</v>
      </c>
      <c r="G17" s="34">
        <f t="shared" si="2"/>
        <v>240</v>
      </c>
      <c r="H17" s="34">
        <f>SUM(H12:H16)</f>
        <v>11</v>
      </c>
      <c r="I17" s="34">
        <f t="shared" si="2"/>
        <v>0</v>
      </c>
    </row>
    <row r="18" spans="1:9" s="1" customFormat="1" x14ac:dyDescent="0.25">
      <c r="A18" s="55">
        <v>44357</v>
      </c>
      <c r="B18" s="53" t="s">
        <v>3355</v>
      </c>
      <c r="C18" s="354"/>
      <c r="D18" s="53">
        <v>100</v>
      </c>
      <c r="E18" s="354"/>
      <c r="F18" s="354"/>
      <c r="G18" s="354"/>
      <c r="H18" s="354"/>
      <c r="I18" s="354"/>
    </row>
    <row r="19" spans="1:9" s="1" customFormat="1" ht="17" thickBot="1" x14ac:dyDescent="0.3">
      <c r="A19" s="301" t="s">
        <v>3372</v>
      </c>
      <c r="B19" s="53" t="s">
        <v>63</v>
      </c>
      <c r="C19" s="354"/>
      <c r="D19" s="53">
        <v>-502</v>
      </c>
      <c r="E19" s="53">
        <v>-247</v>
      </c>
      <c r="F19" s="354"/>
      <c r="G19" s="53">
        <v>-22</v>
      </c>
      <c r="H19" s="354"/>
      <c r="I19" s="354"/>
    </row>
    <row r="20" spans="1:9" s="8" customFormat="1" ht="17" thickBot="1" x14ac:dyDescent="0.3">
      <c r="A20" s="33" t="s">
        <v>3454</v>
      </c>
      <c r="B20" s="34"/>
      <c r="C20" s="34">
        <f>SUM(C17:C19)</f>
        <v>68</v>
      </c>
      <c r="D20" s="34">
        <f>SUM(D17:D19)</f>
        <v>548</v>
      </c>
      <c r="E20" s="34">
        <f t="shared" ref="E20:I20" si="3">SUM(E17:E19)</f>
        <v>531</v>
      </c>
      <c r="F20" s="34">
        <f t="shared" si="3"/>
        <v>223</v>
      </c>
      <c r="G20" s="34">
        <f t="shared" si="3"/>
        <v>218</v>
      </c>
      <c r="H20" s="34">
        <f t="shared" si="3"/>
        <v>11</v>
      </c>
      <c r="I20" s="34">
        <f t="shared" si="3"/>
        <v>0</v>
      </c>
    </row>
    <row r="21" spans="1:9" s="48" customFormat="1" ht="17" thickBot="1" x14ac:dyDescent="0.3">
      <c r="A21" s="252"/>
      <c r="B21" s="168"/>
      <c r="C21" s="800"/>
      <c r="D21" s="168"/>
      <c r="E21" s="168"/>
      <c r="F21" s="800"/>
      <c r="G21" s="168"/>
      <c r="H21" s="800"/>
      <c r="I21" s="800"/>
    </row>
    <row r="22" spans="1:9" s="8" customFormat="1" ht="17" thickBot="1" x14ac:dyDescent="0.3">
      <c r="A22" s="33" t="s">
        <v>3605</v>
      </c>
      <c r="B22" s="34"/>
      <c r="C22" s="34">
        <f>SUM(C20:C21)</f>
        <v>68</v>
      </c>
      <c r="D22" s="34">
        <f t="shared" ref="D22:I22" si="4">SUM(D20:D21)</f>
        <v>548</v>
      </c>
      <c r="E22" s="34">
        <f t="shared" si="4"/>
        <v>531</v>
      </c>
      <c r="F22" s="34">
        <f t="shared" si="4"/>
        <v>223</v>
      </c>
      <c r="G22" s="34">
        <f t="shared" si="4"/>
        <v>218</v>
      </c>
      <c r="H22" s="34">
        <f t="shared" si="4"/>
        <v>11</v>
      </c>
      <c r="I22" s="34">
        <f t="shared" si="4"/>
        <v>0</v>
      </c>
    </row>
    <row r="23" spans="1:9" s="48" customFormat="1" ht="17" thickBot="1" x14ac:dyDescent="0.3">
      <c r="A23" s="252"/>
      <c r="B23" s="168"/>
      <c r="C23" s="800"/>
      <c r="D23" s="168"/>
      <c r="E23" s="168"/>
      <c r="F23" s="800"/>
      <c r="G23" s="168"/>
      <c r="H23" s="800"/>
      <c r="I23" s="800"/>
    </row>
    <row r="24" spans="1:9" s="8" customFormat="1" ht="17" thickBot="1" x14ac:dyDescent="0.3">
      <c r="A24" s="33" t="s">
        <v>3744</v>
      </c>
      <c r="B24" s="34"/>
      <c r="C24" s="34">
        <f>SUM(C22:C23)</f>
        <v>68</v>
      </c>
      <c r="D24" s="34">
        <f t="shared" ref="D24:I24" si="5">SUM(D22:D23)</f>
        <v>548</v>
      </c>
      <c r="E24" s="34">
        <f t="shared" si="5"/>
        <v>531</v>
      </c>
      <c r="F24" s="34">
        <f t="shared" si="5"/>
        <v>223</v>
      </c>
      <c r="G24" s="34">
        <f t="shared" si="5"/>
        <v>218</v>
      </c>
      <c r="H24" s="34">
        <f t="shared" si="5"/>
        <v>11</v>
      </c>
      <c r="I24" s="34">
        <f t="shared" si="5"/>
        <v>0</v>
      </c>
    </row>
    <row r="25" spans="1:9" s="1" customFormat="1" x14ac:dyDescent="0.25">
      <c r="A25" s="301" t="s">
        <v>3770</v>
      </c>
      <c r="B25" s="53" t="s">
        <v>3772</v>
      </c>
      <c r="C25" s="53">
        <v>38</v>
      </c>
      <c r="D25" s="53">
        <v>188</v>
      </c>
      <c r="E25" s="354"/>
      <c r="F25" s="53">
        <v>90</v>
      </c>
      <c r="G25" s="354"/>
      <c r="H25" s="354"/>
      <c r="I25" s="354"/>
    </row>
    <row r="26" spans="1:9" s="1" customFormat="1" x14ac:dyDescent="0.25">
      <c r="A26" s="301" t="s">
        <v>3770</v>
      </c>
      <c r="B26" s="53" t="s">
        <v>3773</v>
      </c>
      <c r="C26" s="354"/>
      <c r="D26" s="354"/>
      <c r="E26" s="53">
        <v>127</v>
      </c>
      <c r="F26" s="354"/>
      <c r="G26" s="354"/>
      <c r="H26" s="354"/>
      <c r="I26" s="354"/>
    </row>
    <row r="27" spans="1:9" s="1" customFormat="1" x14ac:dyDescent="0.25">
      <c r="A27" s="301" t="s">
        <v>3792</v>
      </c>
      <c r="B27" s="53" t="s">
        <v>3795</v>
      </c>
      <c r="C27" s="354"/>
      <c r="D27" s="354"/>
      <c r="E27" s="354"/>
      <c r="F27" s="53">
        <v>82</v>
      </c>
      <c r="G27" s="354"/>
      <c r="H27" s="354"/>
      <c r="I27" s="354"/>
    </row>
    <row r="28" spans="1:9" s="1" customFormat="1" ht="17" thickBot="1" x14ac:dyDescent="0.3">
      <c r="A28" s="301" t="s">
        <v>3812</v>
      </c>
      <c r="B28" s="53" t="s">
        <v>3816</v>
      </c>
      <c r="C28" s="354"/>
      <c r="D28" s="354"/>
      <c r="E28" s="354"/>
      <c r="F28" s="53">
        <v>80</v>
      </c>
      <c r="G28" s="354"/>
      <c r="H28" s="53">
        <v>8</v>
      </c>
      <c r="I28" s="354"/>
    </row>
    <row r="29" spans="1:9" s="8" customFormat="1" ht="17" thickBot="1" x14ac:dyDescent="0.3">
      <c r="A29" s="33" t="s">
        <v>3908</v>
      </c>
      <c r="B29" s="34"/>
      <c r="C29" s="34">
        <f>SUM(C24:C28)</f>
        <v>106</v>
      </c>
      <c r="D29" s="34">
        <f t="shared" ref="D29:I29" si="6">SUM(D24:D28)</f>
        <v>736</v>
      </c>
      <c r="E29" s="34">
        <f t="shared" si="6"/>
        <v>658</v>
      </c>
      <c r="F29" s="34">
        <f t="shared" si="6"/>
        <v>475</v>
      </c>
      <c r="G29" s="34">
        <f t="shared" si="6"/>
        <v>218</v>
      </c>
      <c r="H29" s="34">
        <f t="shared" si="6"/>
        <v>19</v>
      </c>
      <c r="I29" s="34">
        <f t="shared" si="6"/>
        <v>0</v>
      </c>
    </row>
    <row r="30" spans="1:9" s="1" customFormat="1" x14ac:dyDescent="0.25">
      <c r="A30" s="55">
        <v>44683</v>
      </c>
      <c r="B30" s="53" t="s">
        <v>3912</v>
      </c>
      <c r="C30" s="354"/>
      <c r="D30" s="53">
        <v>180</v>
      </c>
      <c r="E30" s="53">
        <v>179</v>
      </c>
      <c r="F30" s="53">
        <v>30</v>
      </c>
      <c r="G30" s="354"/>
      <c r="H30" s="354"/>
      <c r="I30" s="354"/>
    </row>
    <row r="31" spans="1:9" s="1" customFormat="1" x14ac:dyDescent="0.25">
      <c r="A31" s="55">
        <v>44897</v>
      </c>
      <c r="B31" s="53" t="s">
        <v>63</v>
      </c>
      <c r="C31" s="354"/>
      <c r="D31" s="53">
        <v>-18</v>
      </c>
      <c r="E31" s="53"/>
      <c r="F31" s="53"/>
      <c r="G31" s="354"/>
      <c r="H31" s="354"/>
      <c r="I31" s="354"/>
    </row>
    <row r="32" spans="1:9" s="1" customFormat="1" x14ac:dyDescent="0.25">
      <c r="A32" s="55" t="s">
        <v>3995</v>
      </c>
      <c r="B32" s="53" t="s">
        <v>63</v>
      </c>
      <c r="C32" s="53">
        <v>-11</v>
      </c>
      <c r="D32" s="354"/>
      <c r="E32" s="354"/>
      <c r="F32" s="53">
        <v>-29</v>
      </c>
      <c r="G32" s="53">
        <v>-27</v>
      </c>
      <c r="H32" s="354"/>
      <c r="I32" s="354"/>
    </row>
    <row r="33" spans="1:10" s="1" customFormat="1" ht="17" thickBot="1" x14ac:dyDescent="0.3">
      <c r="A33" s="301" t="s">
        <v>4001</v>
      </c>
      <c r="B33" s="53" t="s">
        <v>63</v>
      </c>
      <c r="C33" s="354"/>
      <c r="D33" s="354"/>
      <c r="E33" s="53">
        <v>-193</v>
      </c>
      <c r="F33" s="53">
        <v>-25</v>
      </c>
      <c r="G33" s="53">
        <v>-51</v>
      </c>
      <c r="H33" s="354"/>
      <c r="I33" s="354"/>
    </row>
    <row r="34" spans="1:10" s="8" customFormat="1" ht="17" thickBot="1" x14ac:dyDescent="0.3">
      <c r="A34" s="33" t="s">
        <v>4069</v>
      </c>
      <c r="B34" s="34"/>
      <c r="C34" s="34">
        <f t="shared" ref="C34:I34" si="7">SUM(C29:C33)</f>
        <v>95</v>
      </c>
      <c r="D34" s="34">
        <f t="shared" si="7"/>
        <v>898</v>
      </c>
      <c r="E34" s="34">
        <f t="shared" si="7"/>
        <v>644</v>
      </c>
      <c r="F34" s="34">
        <f t="shared" si="7"/>
        <v>451</v>
      </c>
      <c r="G34" s="34">
        <f t="shared" si="7"/>
        <v>140</v>
      </c>
      <c r="H34" s="34">
        <f t="shared" si="7"/>
        <v>19</v>
      </c>
      <c r="I34" s="34">
        <f t="shared" si="7"/>
        <v>0</v>
      </c>
    </row>
    <row r="35" spans="1:10" s="1" customFormat="1" x14ac:dyDescent="0.25">
      <c r="A35" s="55">
        <v>44684</v>
      </c>
      <c r="B35" s="53" t="s">
        <v>63</v>
      </c>
      <c r="C35" s="53">
        <v>-12</v>
      </c>
      <c r="D35" s="53">
        <v>-340</v>
      </c>
      <c r="E35" s="53">
        <v>-102</v>
      </c>
      <c r="F35" s="53">
        <v>-25</v>
      </c>
      <c r="G35" s="53">
        <v>-15</v>
      </c>
      <c r="H35" s="354"/>
      <c r="I35" s="354"/>
    </row>
    <row r="36" spans="1:10" s="1" customFormat="1" x14ac:dyDescent="0.25">
      <c r="A36" s="55">
        <v>44807</v>
      </c>
      <c r="B36" s="53" t="s">
        <v>63</v>
      </c>
      <c r="C36" s="53">
        <v>-6</v>
      </c>
      <c r="D36" s="53">
        <v>-39</v>
      </c>
      <c r="E36" s="53">
        <v>-165</v>
      </c>
      <c r="F36" s="53">
        <v>-33</v>
      </c>
      <c r="G36" s="53">
        <v>-12</v>
      </c>
      <c r="H36" s="53">
        <v>-9</v>
      </c>
      <c r="I36" s="354"/>
    </row>
    <row r="37" spans="1:10" s="1" customFormat="1" x14ac:dyDescent="0.25">
      <c r="A37" s="37" t="s">
        <v>4128</v>
      </c>
      <c r="B37" s="38" t="s">
        <v>63</v>
      </c>
      <c r="C37" s="53">
        <v>-1</v>
      </c>
      <c r="D37" s="53">
        <v>-56</v>
      </c>
      <c r="E37" s="53">
        <v>-78</v>
      </c>
      <c r="F37" s="53">
        <v>-41</v>
      </c>
      <c r="G37" s="53">
        <v>-15</v>
      </c>
      <c r="H37" s="354"/>
      <c r="I37" s="354"/>
    </row>
    <row r="38" spans="1:10" s="1" customFormat="1" x14ac:dyDescent="0.25">
      <c r="A38" s="35" t="s">
        <v>4143</v>
      </c>
      <c r="B38" s="36" t="s">
        <v>63</v>
      </c>
      <c r="C38" s="53">
        <v>-16</v>
      </c>
      <c r="D38" s="53">
        <v>-107</v>
      </c>
      <c r="E38" s="53">
        <v>-133</v>
      </c>
      <c r="F38" s="53">
        <v>-24</v>
      </c>
      <c r="G38" s="53">
        <v>-24</v>
      </c>
      <c r="H38" s="354"/>
      <c r="I38" s="354"/>
    </row>
    <row r="39" spans="1:10" s="1" customFormat="1" x14ac:dyDescent="0.25">
      <c r="A39" s="35" t="s">
        <v>4144</v>
      </c>
      <c r="B39" s="36" t="s">
        <v>63</v>
      </c>
      <c r="C39" s="53"/>
      <c r="D39" s="53">
        <v>-60</v>
      </c>
      <c r="E39" s="53">
        <v>-148</v>
      </c>
      <c r="F39" s="53">
        <v>-61</v>
      </c>
      <c r="G39" s="53"/>
      <c r="H39" s="354"/>
      <c r="I39" s="354"/>
    </row>
    <row r="40" spans="1:10" s="1" customFormat="1" x14ac:dyDescent="0.25">
      <c r="A40" s="301" t="s">
        <v>4141</v>
      </c>
      <c r="B40" s="53" t="s">
        <v>63</v>
      </c>
      <c r="C40" s="354"/>
      <c r="D40" s="53">
        <v>-66</v>
      </c>
      <c r="E40" s="53">
        <v>-16</v>
      </c>
      <c r="F40" s="53">
        <v>-44</v>
      </c>
      <c r="G40" s="53">
        <v>-25</v>
      </c>
      <c r="H40" s="354"/>
      <c r="I40" s="354"/>
    </row>
    <row r="41" spans="1:10" s="1" customFormat="1" x14ac:dyDescent="0.25">
      <c r="A41" s="301" t="s">
        <v>4166</v>
      </c>
      <c r="B41" s="53" t="s">
        <v>63</v>
      </c>
      <c r="C41" s="354"/>
      <c r="D41" s="354"/>
      <c r="E41" s="53">
        <v>-3</v>
      </c>
      <c r="F41" s="53">
        <v>-123</v>
      </c>
      <c r="G41" s="354"/>
      <c r="H41" s="354"/>
      <c r="I41" s="354"/>
    </row>
    <row r="42" spans="1:10" s="1" customFormat="1" ht="17" thickBot="1" x14ac:dyDescent="0.3">
      <c r="A42" s="301" t="s">
        <v>4194</v>
      </c>
      <c r="B42" s="53" t="s">
        <v>63</v>
      </c>
      <c r="C42" s="53">
        <v>-31</v>
      </c>
      <c r="D42" s="354"/>
      <c r="E42" s="354"/>
      <c r="F42" s="53">
        <v>-21</v>
      </c>
      <c r="G42" s="53">
        <v>-16</v>
      </c>
      <c r="H42" s="53">
        <v>-10</v>
      </c>
      <c r="I42" s="53">
        <v>-92</v>
      </c>
    </row>
    <row r="43" spans="1:10" s="8" customFormat="1" ht="17" thickBot="1" x14ac:dyDescent="0.3">
      <c r="A43" s="33" t="s">
        <v>4207</v>
      </c>
      <c r="B43" s="34"/>
      <c r="C43" s="34">
        <f>SUM(C34:C42)</f>
        <v>29</v>
      </c>
      <c r="D43" s="34">
        <f t="shared" ref="D43:I43" si="8">SUM(D34:D42)</f>
        <v>230</v>
      </c>
      <c r="E43" s="56">
        <f>SUM(E34:E42)</f>
        <v>-1</v>
      </c>
      <c r="F43" s="34">
        <f t="shared" si="8"/>
        <v>79</v>
      </c>
      <c r="G43" s="34">
        <f t="shared" si="8"/>
        <v>33</v>
      </c>
      <c r="H43" s="34">
        <f t="shared" si="8"/>
        <v>0</v>
      </c>
      <c r="I43" s="56">
        <f t="shared" si="8"/>
        <v>-92</v>
      </c>
      <c r="J43" s="48" t="s">
        <v>4214</v>
      </c>
    </row>
    <row r="44" spans="1:10" s="1" customFormat="1" x14ac:dyDescent="0.25">
      <c r="A44" s="55">
        <v>44746</v>
      </c>
      <c r="B44" s="53" t="s">
        <v>63</v>
      </c>
      <c r="C44" s="53">
        <v>-28</v>
      </c>
      <c r="D44" s="354"/>
      <c r="E44" s="53">
        <v>-13</v>
      </c>
      <c r="F44" s="53">
        <v>-42</v>
      </c>
      <c r="G44" s="53">
        <v>-13</v>
      </c>
      <c r="H44" s="354"/>
      <c r="I44" s="354"/>
    </row>
    <row r="45" spans="1:10" s="1" customFormat="1" ht="17" thickBot="1" x14ac:dyDescent="0.3">
      <c r="A45" s="301" t="s">
        <v>4313</v>
      </c>
      <c r="B45" s="53" t="s">
        <v>63</v>
      </c>
      <c r="C45" s="53">
        <v>-1</v>
      </c>
      <c r="D45" s="354"/>
      <c r="E45" s="354"/>
      <c r="F45" s="53">
        <v>-37</v>
      </c>
      <c r="G45" s="53">
        <v>-13</v>
      </c>
      <c r="H45" s="354"/>
      <c r="I45" s="53">
        <v>-52</v>
      </c>
    </row>
    <row r="46" spans="1:10" s="8" customFormat="1" ht="17" thickBot="1" x14ac:dyDescent="0.3">
      <c r="A46" s="33" t="s">
        <v>4351</v>
      </c>
      <c r="B46" s="34"/>
      <c r="C46" s="34">
        <f>SUM(C43:C45)</f>
        <v>0</v>
      </c>
      <c r="D46" s="34">
        <f>SUM(D43:D45)</f>
        <v>230</v>
      </c>
      <c r="E46" s="56">
        <f t="shared" ref="E46:I46" si="9">SUM(E43:E45)</f>
        <v>-14</v>
      </c>
      <c r="F46" s="34">
        <f t="shared" si="9"/>
        <v>0</v>
      </c>
      <c r="G46" s="34">
        <f t="shared" si="9"/>
        <v>7</v>
      </c>
      <c r="H46" s="34">
        <f t="shared" si="9"/>
        <v>0</v>
      </c>
      <c r="I46" s="56">
        <f t="shared" si="9"/>
        <v>-144</v>
      </c>
      <c r="J46" s="1" t="s">
        <v>4214</v>
      </c>
    </row>
    <row r="47" spans="1:10" s="49" customFormat="1" x14ac:dyDescent="0.25">
      <c r="A47" s="933" t="s">
        <v>4407</v>
      </c>
      <c r="B47" s="508" t="s">
        <v>210</v>
      </c>
      <c r="C47" s="508"/>
      <c r="D47" s="508">
        <v>-230</v>
      </c>
      <c r="E47" s="508"/>
      <c r="F47" s="508"/>
      <c r="G47" s="508">
        <v>-7</v>
      </c>
      <c r="H47" s="508"/>
      <c r="I47" s="508"/>
      <c r="J47" s="49" t="s">
        <v>211</v>
      </c>
    </row>
    <row r="48" spans="1:10" s="48" customFormat="1" x14ac:dyDescent="0.25">
      <c r="A48" s="252"/>
      <c r="B48" s="168"/>
      <c r="C48" s="168"/>
      <c r="D48" s="800"/>
      <c r="E48" s="800"/>
      <c r="F48" s="168"/>
      <c r="G48" s="168"/>
      <c r="H48" s="168"/>
      <c r="I48" s="168"/>
    </row>
    <row r="49" spans="1:9" s="48" customFormat="1" x14ac:dyDescent="0.25">
      <c r="A49" s="252"/>
      <c r="B49" s="168"/>
      <c r="C49" s="168"/>
      <c r="D49" s="800"/>
      <c r="E49" s="800"/>
      <c r="F49" s="168"/>
      <c r="G49" s="168"/>
      <c r="H49" s="168"/>
      <c r="I49" s="168"/>
    </row>
    <row r="50" spans="1:9" x14ac:dyDescent="0.25">
      <c r="A50" s="141"/>
      <c r="B50" s="57"/>
      <c r="C50" s="57"/>
      <c r="D50" s="57"/>
      <c r="E50" s="57"/>
      <c r="F50" s="57"/>
      <c r="G50" s="57"/>
      <c r="H50" s="57"/>
      <c r="I50" s="57"/>
    </row>
    <row r="51" spans="1:9" s="1" customFormat="1" x14ac:dyDescent="0.25">
      <c r="A51" s="367"/>
      <c r="B51" s="43"/>
      <c r="C51" s="43">
        <f>SUM(C46:C50)</f>
        <v>0</v>
      </c>
      <c r="D51" s="43">
        <f t="shared" ref="D51:I51" si="10">SUM(D46:D50)</f>
        <v>0</v>
      </c>
      <c r="E51" s="43">
        <f t="shared" si="10"/>
        <v>-14</v>
      </c>
      <c r="F51" s="43">
        <f t="shared" si="10"/>
        <v>0</v>
      </c>
      <c r="G51" s="43">
        <f t="shared" si="10"/>
        <v>0</v>
      </c>
      <c r="H51" s="43">
        <f t="shared" si="10"/>
        <v>0</v>
      </c>
      <c r="I51" s="43">
        <f t="shared" si="10"/>
        <v>-144</v>
      </c>
    </row>
    <row r="52" spans="1:9" ht="17" thickBot="1" x14ac:dyDescent="0.3"/>
    <row r="53" spans="1:9" ht="17" thickBot="1" x14ac:dyDescent="0.3">
      <c r="C53" s="271" t="s">
        <v>26</v>
      </c>
      <c r="D53" s="10" t="s">
        <v>3</v>
      </c>
      <c r="E53" s="10" t="s">
        <v>4</v>
      </c>
      <c r="F53" s="10" t="s">
        <v>10</v>
      </c>
      <c r="G53" s="271" t="s">
        <v>2</v>
      </c>
      <c r="H53" s="483" t="s">
        <v>28</v>
      </c>
      <c r="I53" s="138" t="s">
        <v>4199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>
    <tabColor rgb="FFC00000"/>
  </sheetPr>
  <dimension ref="A1:M56"/>
  <sheetViews>
    <sheetView topLeftCell="A34" workbookViewId="0">
      <selection activeCell="D58" sqref="D58"/>
    </sheetView>
  </sheetViews>
  <sheetFormatPr baseColWidth="10" defaultColWidth="9" defaultRowHeight="16" x14ac:dyDescent="0.25"/>
  <cols>
    <col min="1" max="1" width="12.33203125" style="137" customWidth="1"/>
    <col min="2" max="2" width="20.6640625" style="4" customWidth="1"/>
    <col min="3" max="3" width="8.6640625" style="4" customWidth="1"/>
    <col min="4" max="4" width="10.83203125" style="4" customWidth="1"/>
    <col min="5" max="5" width="8.6640625" style="4" customWidth="1"/>
    <col min="6" max="6" width="10.83203125" style="4" customWidth="1"/>
    <col min="7" max="7" width="8.6640625" style="4" customWidth="1"/>
    <col min="8" max="8" width="11.5" style="4" customWidth="1"/>
    <col min="9" max="11" width="10.5" style="4" customWidth="1"/>
    <col min="12" max="12" width="8.83203125" style="4" customWidth="1"/>
    <col min="13" max="13" width="12.6640625" style="4" bestFit="1" customWidth="1"/>
    <col min="14" max="16384" width="9" style="4"/>
  </cols>
  <sheetData>
    <row r="1" spans="1:12" x14ac:dyDescent="0.25">
      <c r="A1" s="128" t="s">
        <v>23</v>
      </c>
      <c r="B1" s="48"/>
    </row>
    <row r="2" spans="1:12" x14ac:dyDescent="0.25">
      <c r="A2" s="128"/>
      <c r="B2" s="48"/>
    </row>
    <row r="3" spans="1:12" x14ac:dyDescent="0.25">
      <c r="A3" s="139" t="s">
        <v>1938</v>
      </c>
    </row>
    <row r="4" spans="1:12" x14ac:dyDescent="0.25">
      <c r="A4" s="703" t="s">
        <v>3578</v>
      </c>
      <c r="B4" s="5"/>
      <c r="C4" s="1040">
        <v>55800</v>
      </c>
      <c r="D4" s="1040">
        <v>280000</v>
      </c>
      <c r="E4" s="1040">
        <v>8000</v>
      </c>
      <c r="F4" s="1040">
        <v>180000</v>
      </c>
      <c r="G4" s="1040">
        <v>57000</v>
      </c>
      <c r="H4" s="1040">
        <v>155000</v>
      </c>
      <c r="I4" s="1040">
        <v>400000</v>
      </c>
      <c r="J4" s="1040">
        <v>55700</v>
      </c>
      <c r="K4" s="1040"/>
      <c r="L4" s="361"/>
    </row>
    <row r="5" spans="1:12" s="422" customFormat="1" ht="17" thickBot="1" x14ac:dyDescent="0.3">
      <c r="A5" s="705"/>
      <c r="B5" s="421"/>
      <c r="C5" s="7">
        <v>2700</v>
      </c>
      <c r="D5" s="7">
        <v>14500</v>
      </c>
      <c r="E5" s="7">
        <v>1000</v>
      </c>
      <c r="F5" s="7">
        <v>3950</v>
      </c>
      <c r="G5" s="7">
        <v>2400</v>
      </c>
      <c r="H5" s="7">
        <v>2700</v>
      </c>
      <c r="I5" s="7">
        <v>16250</v>
      </c>
      <c r="J5" s="7">
        <v>2700</v>
      </c>
      <c r="K5" s="7">
        <v>1350</v>
      </c>
      <c r="L5" s="7"/>
    </row>
    <row r="6" spans="1:12" ht="17" thickBot="1" x14ac:dyDescent="0.3">
      <c r="A6" s="160" t="s">
        <v>0</v>
      </c>
      <c r="B6" s="51" t="s">
        <v>1</v>
      </c>
      <c r="C6" s="32" t="s">
        <v>3</v>
      </c>
      <c r="D6" s="32" t="s">
        <v>10</v>
      </c>
      <c r="E6" s="10" t="s">
        <v>4</v>
      </c>
      <c r="F6" s="271" t="s">
        <v>26</v>
      </c>
      <c r="G6" s="32" t="s">
        <v>27</v>
      </c>
      <c r="H6" s="32" t="s">
        <v>17</v>
      </c>
      <c r="I6" s="32" t="s">
        <v>28</v>
      </c>
      <c r="J6" s="32" t="s">
        <v>18</v>
      </c>
      <c r="K6" s="1098" t="s">
        <v>31</v>
      </c>
      <c r="L6" s="138"/>
    </row>
    <row r="7" spans="1:12" s="1" customFormat="1" x14ac:dyDescent="0.25">
      <c r="A7" s="28">
        <v>44208</v>
      </c>
      <c r="B7" s="53" t="s">
        <v>3579</v>
      </c>
      <c r="C7" s="22">
        <v>20</v>
      </c>
      <c r="D7" s="22"/>
      <c r="E7" s="22"/>
      <c r="F7" s="22"/>
      <c r="G7" s="22"/>
      <c r="H7" s="22"/>
      <c r="I7" s="22"/>
      <c r="J7" s="22"/>
      <c r="K7" s="22"/>
      <c r="L7" s="370"/>
    </row>
    <row r="8" spans="1:12" s="1" customFormat="1" x14ac:dyDescent="0.25">
      <c r="A8" s="15" t="s">
        <v>3643</v>
      </c>
      <c r="B8" s="13" t="s">
        <v>3647</v>
      </c>
      <c r="C8" s="13"/>
      <c r="D8" s="13">
        <v>30</v>
      </c>
      <c r="E8" s="13"/>
      <c r="F8" s="13"/>
      <c r="G8" s="13"/>
      <c r="H8" s="13"/>
      <c r="I8" s="13"/>
      <c r="J8" s="13"/>
      <c r="K8" s="13"/>
      <c r="L8" s="43"/>
    </row>
    <row r="9" spans="1:12" s="1" customFormat="1" ht="17" thickBot="1" x14ac:dyDescent="0.3">
      <c r="A9" s="78" t="s">
        <v>3672</v>
      </c>
      <c r="B9" s="22" t="s">
        <v>3675</v>
      </c>
      <c r="C9" s="14">
        <v>20</v>
      </c>
      <c r="D9" s="14">
        <v>20</v>
      </c>
      <c r="E9" s="14">
        <v>33</v>
      </c>
      <c r="F9" s="14"/>
      <c r="G9" s="14"/>
      <c r="H9" s="14"/>
      <c r="I9" s="14"/>
      <c r="J9" s="14"/>
      <c r="K9" s="14"/>
      <c r="L9" s="115"/>
    </row>
    <row r="10" spans="1:12" s="1" customFormat="1" ht="17" thickBot="1" x14ac:dyDescent="0.3">
      <c r="A10" s="33" t="s">
        <v>3744</v>
      </c>
      <c r="B10" s="34"/>
      <c r="C10" s="34">
        <f>SUM(C7:C9)</f>
        <v>40</v>
      </c>
      <c r="D10" s="34">
        <f t="shared" ref="D10:E10" si="0">SUM(D7:D9)</f>
        <v>50</v>
      </c>
      <c r="E10" s="34">
        <f t="shared" si="0"/>
        <v>33</v>
      </c>
      <c r="F10" s="34"/>
      <c r="G10" s="34"/>
      <c r="H10" s="34"/>
      <c r="I10" s="34"/>
      <c r="J10" s="34"/>
      <c r="K10" s="34"/>
      <c r="L10" s="34"/>
    </row>
    <row r="11" spans="1:12" s="1" customFormat="1" x14ac:dyDescent="0.25">
      <c r="A11" s="55">
        <v>44682</v>
      </c>
      <c r="B11" s="53" t="s">
        <v>3721</v>
      </c>
      <c r="C11" s="53">
        <v>20</v>
      </c>
      <c r="D11" s="53">
        <v>10</v>
      </c>
      <c r="E11" s="53">
        <v>40</v>
      </c>
      <c r="F11" s="53">
        <v>20</v>
      </c>
      <c r="G11" s="53">
        <v>10</v>
      </c>
      <c r="H11" s="53">
        <v>5</v>
      </c>
      <c r="I11" s="53">
        <v>2</v>
      </c>
      <c r="J11" s="53"/>
      <c r="K11" s="53"/>
      <c r="L11" s="354"/>
    </row>
    <row r="12" spans="1:12" s="1" customFormat="1" ht="17" thickBot="1" x14ac:dyDescent="0.3">
      <c r="A12" s="15" t="s">
        <v>3812</v>
      </c>
      <c r="B12" s="53" t="s">
        <v>3815</v>
      </c>
      <c r="C12" s="43"/>
      <c r="D12" s="43"/>
      <c r="E12" s="43"/>
      <c r="F12" s="43"/>
      <c r="G12" s="43"/>
      <c r="H12" s="43"/>
      <c r="I12" s="43"/>
      <c r="J12" s="13">
        <v>20</v>
      </c>
      <c r="K12" s="13"/>
      <c r="L12" s="43"/>
    </row>
    <row r="13" spans="1:12" s="6" customFormat="1" ht="17" thickBot="1" x14ac:dyDescent="0.3">
      <c r="A13" s="33" t="s">
        <v>3908</v>
      </c>
      <c r="B13" s="34"/>
      <c r="C13" s="34">
        <f>SUM(C10:C12)</f>
        <v>60</v>
      </c>
      <c r="D13" s="34">
        <f>SUM(D10:D12)</f>
        <v>60</v>
      </c>
      <c r="E13" s="34">
        <f>SUM(E10:E12)</f>
        <v>73</v>
      </c>
      <c r="F13" s="34">
        <f>SUM(F10:F12)</f>
        <v>20</v>
      </c>
      <c r="G13" s="34">
        <f t="shared" ref="G13:I13" si="1">SUM(G10:G12)</f>
        <v>10</v>
      </c>
      <c r="H13" s="34">
        <f t="shared" si="1"/>
        <v>5</v>
      </c>
      <c r="I13" s="34">
        <f t="shared" si="1"/>
        <v>2</v>
      </c>
      <c r="J13" s="34">
        <f>SUM(J10:J12)</f>
        <v>20</v>
      </c>
      <c r="K13" s="34"/>
      <c r="L13" s="34"/>
    </row>
    <row r="14" spans="1:12" ht="17" thickBot="1" x14ac:dyDescent="0.3">
      <c r="A14" s="141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</row>
    <row r="15" spans="1:12" s="6" customFormat="1" ht="17" thickBot="1" x14ac:dyDescent="0.3">
      <c r="A15" s="33" t="s">
        <v>4069</v>
      </c>
      <c r="B15" s="34"/>
      <c r="C15" s="34">
        <f>SUM(C13:C14)</f>
        <v>60</v>
      </c>
      <c r="D15" s="34">
        <f t="shared" ref="D15:J15" si="2">SUM(D13:D14)</f>
        <v>60</v>
      </c>
      <c r="E15" s="34">
        <f t="shared" si="2"/>
        <v>73</v>
      </c>
      <c r="F15" s="34">
        <f t="shared" si="2"/>
        <v>20</v>
      </c>
      <c r="G15" s="34">
        <f t="shared" si="2"/>
        <v>10</v>
      </c>
      <c r="H15" s="34">
        <f t="shared" si="2"/>
        <v>5</v>
      </c>
      <c r="I15" s="34">
        <f t="shared" si="2"/>
        <v>2</v>
      </c>
      <c r="J15" s="34">
        <f t="shared" si="2"/>
        <v>20</v>
      </c>
      <c r="K15" s="34"/>
      <c r="L15" s="34"/>
    </row>
    <row r="16" spans="1:12" ht="17" thickBot="1" x14ac:dyDescent="0.3">
      <c r="A16" s="141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</row>
    <row r="17" spans="1:13" s="6" customFormat="1" ht="17" thickBot="1" x14ac:dyDescent="0.3">
      <c r="A17" s="33" t="s">
        <v>4207</v>
      </c>
      <c r="B17" s="34"/>
      <c r="C17" s="34">
        <f>SUM(C15:C16)</f>
        <v>60</v>
      </c>
      <c r="D17" s="34">
        <f t="shared" ref="D17:J19" si="3">SUM(D15:D16)</f>
        <v>60</v>
      </c>
      <c r="E17" s="34">
        <f t="shared" si="3"/>
        <v>73</v>
      </c>
      <c r="F17" s="34">
        <f t="shared" si="3"/>
        <v>20</v>
      </c>
      <c r="G17" s="34">
        <f t="shared" si="3"/>
        <v>10</v>
      </c>
      <c r="H17" s="34">
        <f t="shared" si="3"/>
        <v>5</v>
      </c>
      <c r="I17" s="34">
        <f t="shared" si="3"/>
        <v>2</v>
      </c>
      <c r="J17" s="34">
        <f t="shared" si="3"/>
        <v>20</v>
      </c>
      <c r="K17" s="34"/>
      <c r="L17" s="34"/>
      <c r="M17" s="1" t="s">
        <v>4214</v>
      </c>
    </row>
    <row r="18" spans="1:13" ht="17" thickBot="1" x14ac:dyDescent="0.3">
      <c r="A18" s="141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</row>
    <row r="19" spans="1:13" s="6" customFormat="1" ht="17" thickBot="1" x14ac:dyDescent="0.3">
      <c r="A19" s="33" t="s">
        <v>4351</v>
      </c>
      <c r="B19" s="34"/>
      <c r="C19" s="34">
        <f>SUM(C17:C18)</f>
        <v>60</v>
      </c>
      <c r="D19" s="34">
        <f t="shared" si="3"/>
        <v>60</v>
      </c>
      <c r="E19" s="34">
        <f t="shared" si="3"/>
        <v>73</v>
      </c>
      <c r="F19" s="34">
        <f t="shared" si="3"/>
        <v>20</v>
      </c>
      <c r="G19" s="34">
        <f t="shared" si="3"/>
        <v>10</v>
      </c>
      <c r="H19" s="34">
        <f t="shared" si="3"/>
        <v>5</v>
      </c>
      <c r="I19" s="34">
        <f t="shared" si="3"/>
        <v>2</v>
      </c>
      <c r="J19" s="34">
        <f t="shared" si="3"/>
        <v>20</v>
      </c>
      <c r="K19" s="34"/>
      <c r="L19" s="34"/>
      <c r="M19" s="6" t="s">
        <v>4214</v>
      </c>
    </row>
    <row r="20" spans="1:13" s="1" customFormat="1" ht="17" thickBot="1" x14ac:dyDescent="0.3">
      <c r="A20" s="13" t="s">
        <v>4414</v>
      </c>
      <c r="B20" s="301" t="s">
        <v>4415</v>
      </c>
      <c r="C20" s="13">
        <v>30</v>
      </c>
      <c r="D20" s="13">
        <v>30</v>
      </c>
      <c r="E20" s="43"/>
      <c r="F20" s="13">
        <v>30</v>
      </c>
      <c r="G20" s="13">
        <v>60</v>
      </c>
      <c r="H20" s="43"/>
      <c r="I20" s="43"/>
      <c r="J20" s="43"/>
      <c r="K20" s="43"/>
      <c r="L20" s="43"/>
    </row>
    <row r="21" spans="1:13" s="6" customFormat="1" ht="17" thickBot="1" x14ac:dyDescent="0.3">
      <c r="A21" s="33" t="s">
        <v>4477</v>
      </c>
      <c r="B21" s="34"/>
      <c r="C21" s="34">
        <f>SUM(C19:C20)</f>
        <v>90</v>
      </c>
      <c r="D21" s="34">
        <f t="shared" ref="D21:J21" si="4">SUM(D19:D20)</f>
        <v>90</v>
      </c>
      <c r="E21" s="34">
        <f t="shared" si="4"/>
        <v>73</v>
      </c>
      <c r="F21" s="34">
        <f t="shared" si="4"/>
        <v>50</v>
      </c>
      <c r="G21" s="34">
        <f t="shared" si="4"/>
        <v>70</v>
      </c>
      <c r="H21" s="34">
        <f t="shared" si="4"/>
        <v>5</v>
      </c>
      <c r="I21" s="34">
        <f t="shared" si="4"/>
        <v>2</v>
      </c>
      <c r="J21" s="34">
        <f t="shared" si="4"/>
        <v>20</v>
      </c>
      <c r="K21" s="34"/>
      <c r="L21" s="34"/>
      <c r="M21" s="6" t="s">
        <v>4214</v>
      </c>
    </row>
    <row r="22" spans="1:13" s="1" customFormat="1" x14ac:dyDescent="0.25">
      <c r="A22" s="12">
        <v>44626</v>
      </c>
      <c r="B22" s="13" t="s">
        <v>4512</v>
      </c>
      <c r="C22" s="13">
        <v>28</v>
      </c>
      <c r="D22" s="13">
        <v>9</v>
      </c>
      <c r="E22" s="43"/>
      <c r="F22" s="13">
        <v>18</v>
      </c>
      <c r="G22" s="13">
        <v>18</v>
      </c>
      <c r="H22" s="43"/>
      <c r="I22" s="13">
        <v>8</v>
      </c>
      <c r="J22" s="43"/>
      <c r="K22" s="43"/>
      <c r="L22" s="43"/>
    </row>
    <row r="23" spans="1:13" s="1" customFormat="1" ht="17" thickBot="1" x14ac:dyDescent="0.3">
      <c r="A23" s="15" t="s">
        <v>4617</v>
      </c>
      <c r="B23" s="13" t="s">
        <v>4623</v>
      </c>
      <c r="C23" s="13">
        <v>110</v>
      </c>
      <c r="D23" s="13">
        <v>20</v>
      </c>
      <c r="E23" s="13">
        <v>110</v>
      </c>
      <c r="F23" s="13">
        <v>55</v>
      </c>
      <c r="G23" s="13">
        <v>40</v>
      </c>
      <c r="H23" s="43"/>
      <c r="I23" s="13">
        <v>5</v>
      </c>
      <c r="J23" s="43"/>
      <c r="K23" s="43"/>
      <c r="L23" s="43"/>
    </row>
    <row r="24" spans="1:13" s="6" customFormat="1" ht="17" thickBot="1" x14ac:dyDescent="0.3">
      <c r="A24" s="33" t="s">
        <v>4760</v>
      </c>
      <c r="B24" s="34"/>
      <c r="C24" s="34">
        <f>SUM(C21:C23)</f>
        <v>228</v>
      </c>
      <c r="D24" s="34">
        <f t="shared" ref="D24:J24" si="5">SUM(D21:D23)</f>
        <v>119</v>
      </c>
      <c r="E24" s="34">
        <f t="shared" si="5"/>
        <v>183</v>
      </c>
      <c r="F24" s="34">
        <f t="shared" si="5"/>
        <v>123</v>
      </c>
      <c r="G24" s="34">
        <f t="shared" si="5"/>
        <v>128</v>
      </c>
      <c r="H24" s="34">
        <f t="shared" si="5"/>
        <v>5</v>
      </c>
      <c r="I24" s="34">
        <f t="shared" si="5"/>
        <v>15</v>
      </c>
      <c r="J24" s="34">
        <f t="shared" si="5"/>
        <v>20</v>
      </c>
      <c r="K24" s="34"/>
      <c r="L24" s="34"/>
      <c r="M24" s="6" t="s">
        <v>4214</v>
      </c>
    </row>
    <row r="25" spans="1:13" s="1" customFormat="1" x14ac:dyDescent="0.25">
      <c r="A25" s="12">
        <v>44719</v>
      </c>
      <c r="B25" s="13" t="s">
        <v>4800</v>
      </c>
      <c r="C25" s="13">
        <v>20</v>
      </c>
      <c r="D25" s="13">
        <v>20</v>
      </c>
      <c r="E25" s="13">
        <v>60</v>
      </c>
      <c r="F25" s="13">
        <v>24</v>
      </c>
      <c r="G25" s="13"/>
      <c r="H25" s="43"/>
      <c r="I25" s="13">
        <v>4</v>
      </c>
      <c r="J25" s="43"/>
      <c r="K25" s="43"/>
      <c r="L25" s="43"/>
    </row>
    <row r="26" spans="1:13" s="1" customFormat="1" x14ac:dyDescent="0.25">
      <c r="A26" s="15" t="s">
        <v>4798</v>
      </c>
      <c r="B26" s="13" t="s">
        <v>4799</v>
      </c>
      <c r="C26" s="13"/>
      <c r="D26" s="13">
        <v>120</v>
      </c>
      <c r="E26" s="13"/>
      <c r="F26" s="13"/>
      <c r="G26" s="13"/>
      <c r="H26" s="43"/>
      <c r="I26" s="13"/>
      <c r="J26" s="43"/>
      <c r="K26" s="43"/>
      <c r="L26" s="43"/>
    </row>
    <row r="27" spans="1:13" s="1" customFormat="1" x14ac:dyDescent="0.25">
      <c r="A27" s="15" t="s">
        <v>4798</v>
      </c>
      <c r="B27" s="13" t="s">
        <v>4802</v>
      </c>
      <c r="C27" s="13">
        <v>135</v>
      </c>
      <c r="D27" s="13"/>
      <c r="E27" s="13"/>
      <c r="F27" s="13">
        <v>135</v>
      </c>
      <c r="G27" s="13"/>
      <c r="H27" s="43"/>
      <c r="I27" s="13"/>
      <c r="J27" s="43"/>
      <c r="K27" s="43"/>
      <c r="L27" s="43"/>
    </row>
    <row r="28" spans="1:13" s="1" customFormat="1" x14ac:dyDescent="0.25">
      <c r="A28" s="15" t="s">
        <v>4798</v>
      </c>
      <c r="B28" s="13" t="s">
        <v>4803</v>
      </c>
      <c r="C28" s="13"/>
      <c r="D28" s="13"/>
      <c r="E28" s="13">
        <v>250</v>
      </c>
      <c r="F28" s="13"/>
      <c r="G28" s="13">
        <v>90</v>
      </c>
      <c r="H28" s="43"/>
      <c r="I28" s="13">
        <v>20</v>
      </c>
      <c r="J28" s="43"/>
      <c r="K28" s="43"/>
      <c r="L28" s="43"/>
    </row>
    <row r="29" spans="1:13" s="1" customFormat="1" ht="17" thickBot="1" x14ac:dyDescent="0.3">
      <c r="A29" s="12" t="s">
        <v>4845</v>
      </c>
      <c r="B29" s="13" t="s">
        <v>4848</v>
      </c>
      <c r="C29" s="13">
        <v>110</v>
      </c>
      <c r="D29" s="13">
        <v>60</v>
      </c>
      <c r="E29" s="13">
        <v>100</v>
      </c>
      <c r="F29" s="13">
        <v>65</v>
      </c>
      <c r="G29" s="13">
        <v>30</v>
      </c>
      <c r="H29" s="43"/>
      <c r="I29" s="43"/>
      <c r="J29" s="43"/>
      <c r="K29" s="13">
        <v>140</v>
      </c>
      <c r="L29" s="43"/>
    </row>
    <row r="30" spans="1:13" s="6" customFormat="1" ht="17" thickBot="1" x14ac:dyDescent="0.3">
      <c r="A30" s="33" t="s">
        <v>4861</v>
      </c>
      <c r="B30" s="34"/>
      <c r="C30" s="34">
        <f t="shared" ref="C30:K30" si="6">SUM(C24:C29)</f>
        <v>493</v>
      </c>
      <c r="D30" s="34">
        <f t="shared" si="6"/>
        <v>319</v>
      </c>
      <c r="E30" s="34">
        <f t="shared" si="6"/>
        <v>593</v>
      </c>
      <c r="F30" s="34">
        <f t="shared" si="6"/>
        <v>347</v>
      </c>
      <c r="G30" s="34">
        <f t="shared" si="6"/>
        <v>248</v>
      </c>
      <c r="H30" s="34">
        <f t="shared" si="6"/>
        <v>5</v>
      </c>
      <c r="I30" s="34">
        <f t="shared" si="6"/>
        <v>39</v>
      </c>
      <c r="J30" s="34">
        <f t="shared" si="6"/>
        <v>20</v>
      </c>
      <c r="K30" s="34">
        <f t="shared" si="6"/>
        <v>140</v>
      </c>
      <c r="L30" s="34"/>
      <c r="M30" s="6" t="s">
        <v>4214</v>
      </c>
    </row>
    <row r="31" spans="1:13" s="1" customFormat="1" x14ac:dyDescent="0.25">
      <c r="A31" s="12">
        <v>44569</v>
      </c>
      <c r="B31" s="13" t="s">
        <v>4869</v>
      </c>
      <c r="C31" s="13">
        <v>70</v>
      </c>
      <c r="D31" s="13">
        <v>70</v>
      </c>
      <c r="E31" s="43"/>
      <c r="F31" s="43"/>
      <c r="G31" s="43"/>
      <c r="H31" s="43"/>
      <c r="I31" s="43"/>
      <c r="J31" s="43"/>
      <c r="K31" s="13">
        <v>60</v>
      </c>
      <c r="L31" s="43"/>
    </row>
    <row r="32" spans="1:13" s="2" customFormat="1" ht="17" thickBot="1" x14ac:dyDescent="0.3">
      <c r="A32" s="12">
        <v>44659</v>
      </c>
      <c r="B32" s="13" t="s">
        <v>4878</v>
      </c>
      <c r="C32" s="13"/>
      <c r="D32" s="13"/>
      <c r="E32" s="13"/>
      <c r="F32" s="13"/>
      <c r="G32" s="13"/>
      <c r="H32" s="13"/>
      <c r="I32" s="13"/>
      <c r="J32" s="13"/>
      <c r="K32" s="13">
        <v>100</v>
      </c>
      <c r="L32" s="13"/>
    </row>
    <row r="33" spans="1:13" s="6" customFormat="1" ht="17" thickBot="1" x14ac:dyDescent="0.3">
      <c r="A33" s="33" t="s">
        <v>5061</v>
      </c>
      <c r="B33" s="34"/>
      <c r="C33" s="34">
        <f>SUM(C30:C32)</f>
        <v>563</v>
      </c>
      <c r="D33" s="34">
        <f t="shared" ref="D33:K33" si="7">SUM(D30:D32)</f>
        <v>389</v>
      </c>
      <c r="E33" s="34">
        <f t="shared" si="7"/>
        <v>593</v>
      </c>
      <c r="F33" s="34">
        <f t="shared" si="7"/>
        <v>347</v>
      </c>
      <c r="G33" s="34">
        <f t="shared" si="7"/>
        <v>248</v>
      </c>
      <c r="H33" s="34">
        <f t="shared" si="7"/>
        <v>5</v>
      </c>
      <c r="I33" s="34">
        <f t="shared" si="7"/>
        <v>39</v>
      </c>
      <c r="J33" s="34">
        <f t="shared" si="7"/>
        <v>20</v>
      </c>
      <c r="K33" s="34">
        <f t="shared" si="7"/>
        <v>300</v>
      </c>
      <c r="L33" s="34"/>
      <c r="M33" s="6" t="s">
        <v>4214</v>
      </c>
    </row>
    <row r="34" spans="1:13" s="2" customFormat="1" x14ac:dyDescent="0.25">
      <c r="A34" s="12">
        <v>44601</v>
      </c>
      <c r="B34" s="13" t="s">
        <v>63</v>
      </c>
      <c r="C34" s="13">
        <v>-60</v>
      </c>
      <c r="D34" s="13">
        <v>-30</v>
      </c>
      <c r="E34" s="13">
        <v>-2</v>
      </c>
      <c r="F34" s="13">
        <v>-67</v>
      </c>
      <c r="G34" s="13"/>
      <c r="H34" s="13"/>
      <c r="I34" s="13"/>
      <c r="J34" s="13"/>
      <c r="K34" s="13"/>
      <c r="L34" s="13"/>
    </row>
    <row r="35" spans="1:13" s="2" customFormat="1" x14ac:dyDescent="0.25">
      <c r="A35" s="12" t="s">
        <v>5145</v>
      </c>
      <c r="B35" s="13" t="s">
        <v>63</v>
      </c>
      <c r="C35" s="13">
        <v>-63</v>
      </c>
      <c r="D35" s="13">
        <v>-50</v>
      </c>
      <c r="E35" s="13">
        <v>-129</v>
      </c>
      <c r="F35" s="13">
        <v>-42</v>
      </c>
      <c r="G35" s="13">
        <v>-80</v>
      </c>
      <c r="H35" s="13"/>
      <c r="I35" s="13"/>
      <c r="J35" s="13"/>
      <c r="K35" s="13">
        <v>-292</v>
      </c>
      <c r="L35" s="13"/>
    </row>
    <row r="36" spans="1:13" s="2" customFormat="1" x14ac:dyDescent="0.25">
      <c r="A36" s="12" t="s">
        <v>5206</v>
      </c>
      <c r="B36" s="13" t="s">
        <v>63</v>
      </c>
      <c r="C36" s="13">
        <v>-100</v>
      </c>
      <c r="D36" s="13">
        <v>-100</v>
      </c>
      <c r="E36" s="13"/>
      <c r="F36" s="13"/>
      <c r="G36" s="13"/>
      <c r="H36" s="13"/>
      <c r="I36" s="13"/>
      <c r="J36" s="13"/>
      <c r="K36" s="13"/>
      <c r="L36" s="13"/>
    </row>
    <row r="37" spans="1:13" s="2" customFormat="1" ht="17" thickBot="1" x14ac:dyDescent="0.3">
      <c r="A37" s="12" t="s">
        <v>5226</v>
      </c>
      <c r="B37" s="75" t="s">
        <v>63</v>
      </c>
      <c r="C37" s="13">
        <v>-13</v>
      </c>
      <c r="D37" s="13">
        <v>-37</v>
      </c>
      <c r="E37" s="13">
        <v>-1</v>
      </c>
      <c r="F37" s="13">
        <v>-84</v>
      </c>
      <c r="G37" s="13"/>
      <c r="H37" s="13"/>
      <c r="I37" s="13">
        <v>-9</v>
      </c>
      <c r="J37" s="13"/>
      <c r="K37" s="13">
        <v>-8</v>
      </c>
      <c r="L37" s="13"/>
    </row>
    <row r="38" spans="1:13" s="6" customFormat="1" ht="17" thickBot="1" x14ac:dyDescent="0.3">
      <c r="A38" s="33" t="s">
        <v>5278</v>
      </c>
      <c r="B38" s="34"/>
      <c r="C38" s="34">
        <f>SUM(C33:C37)</f>
        <v>327</v>
      </c>
      <c r="D38" s="34">
        <f t="shared" ref="D38:K38" si="8">SUM(D33:D37)</f>
        <v>172</v>
      </c>
      <c r="E38" s="34">
        <f t="shared" si="8"/>
        <v>461</v>
      </c>
      <c r="F38" s="34">
        <f t="shared" si="8"/>
        <v>154</v>
      </c>
      <c r="G38" s="34">
        <f t="shared" si="8"/>
        <v>168</v>
      </c>
      <c r="H38" s="34">
        <f t="shared" si="8"/>
        <v>5</v>
      </c>
      <c r="I38" s="34">
        <f t="shared" si="8"/>
        <v>30</v>
      </c>
      <c r="J38" s="34">
        <f t="shared" si="8"/>
        <v>20</v>
      </c>
      <c r="K38" s="34">
        <f t="shared" si="8"/>
        <v>0</v>
      </c>
      <c r="L38" s="34"/>
      <c r="M38" s="6" t="s">
        <v>4214</v>
      </c>
    </row>
    <row r="39" spans="1:13" s="2" customFormat="1" x14ac:dyDescent="0.25">
      <c r="A39" s="55">
        <v>44661</v>
      </c>
      <c r="B39" s="14" t="s">
        <v>63</v>
      </c>
      <c r="C39" s="13"/>
      <c r="D39" s="13">
        <v>-60</v>
      </c>
      <c r="E39" s="13"/>
      <c r="F39" s="13"/>
      <c r="G39" s="13">
        <v>-74</v>
      </c>
      <c r="H39" s="13">
        <v>-5</v>
      </c>
      <c r="I39" s="13"/>
      <c r="J39" s="13"/>
      <c r="K39" s="13"/>
      <c r="L39" s="13"/>
    </row>
    <row r="40" spans="1:13" s="2" customFormat="1" ht="17" thickBot="1" x14ac:dyDescent="0.3">
      <c r="A40" s="55" t="s">
        <v>5415</v>
      </c>
      <c r="B40" s="14" t="s">
        <v>63</v>
      </c>
      <c r="C40" s="13">
        <v>-61</v>
      </c>
      <c r="D40" s="13">
        <v>-27</v>
      </c>
      <c r="E40" s="13">
        <v>-179</v>
      </c>
      <c r="F40" s="13"/>
      <c r="G40" s="13">
        <v>-45</v>
      </c>
      <c r="H40" s="13"/>
      <c r="I40" s="13">
        <v>-6</v>
      </c>
      <c r="J40" s="13"/>
      <c r="K40" s="13"/>
      <c r="L40" s="13"/>
    </row>
    <row r="41" spans="1:13" s="6" customFormat="1" ht="17" thickBot="1" x14ac:dyDescent="0.3">
      <c r="A41" s="33" t="s">
        <v>5326</v>
      </c>
      <c r="B41" s="34"/>
      <c r="C41" s="34">
        <f>SUM(C38:C40)</f>
        <v>266</v>
      </c>
      <c r="D41" s="34">
        <f t="shared" ref="D41:K41" si="9">SUM(D38:D40)</f>
        <v>85</v>
      </c>
      <c r="E41" s="34">
        <f t="shared" si="9"/>
        <v>282</v>
      </c>
      <c r="F41" s="34">
        <f t="shared" si="9"/>
        <v>154</v>
      </c>
      <c r="G41" s="34">
        <f t="shared" si="9"/>
        <v>49</v>
      </c>
      <c r="H41" s="34">
        <f t="shared" si="9"/>
        <v>0</v>
      </c>
      <c r="I41" s="34">
        <f t="shared" si="9"/>
        <v>24</v>
      </c>
      <c r="J41" s="34">
        <f t="shared" si="9"/>
        <v>20</v>
      </c>
      <c r="K41" s="34">
        <f t="shared" si="9"/>
        <v>0</v>
      </c>
      <c r="L41" s="34"/>
      <c r="M41" s="6" t="s">
        <v>4214</v>
      </c>
    </row>
    <row r="42" spans="1:13" s="2" customFormat="1" x14ac:dyDescent="0.25">
      <c r="A42" s="55">
        <v>44631</v>
      </c>
      <c r="B42" s="14" t="s">
        <v>63</v>
      </c>
      <c r="C42" s="13">
        <v>-80</v>
      </c>
      <c r="D42" s="13">
        <v>-22</v>
      </c>
      <c r="E42" s="13"/>
      <c r="F42" s="13">
        <v>-85</v>
      </c>
      <c r="G42" s="13">
        <v>-10</v>
      </c>
      <c r="H42" s="13"/>
      <c r="I42" s="13">
        <v>-8</v>
      </c>
      <c r="J42" s="13"/>
      <c r="K42" s="13"/>
      <c r="L42" s="13"/>
    </row>
    <row r="43" spans="1:13" s="2" customFormat="1" x14ac:dyDescent="0.25">
      <c r="A43" s="12">
        <v>44876</v>
      </c>
      <c r="B43" s="13" t="s">
        <v>63</v>
      </c>
      <c r="C43" s="13">
        <v>-30</v>
      </c>
      <c r="D43" s="13">
        <v>-20</v>
      </c>
      <c r="E43" s="13"/>
      <c r="F43" s="13">
        <v>-28</v>
      </c>
      <c r="G43" s="13">
        <v>-15</v>
      </c>
      <c r="H43" s="13"/>
      <c r="I43" s="13">
        <v>-3</v>
      </c>
      <c r="J43" s="13"/>
      <c r="K43" s="13"/>
      <c r="L43" s="13"/>
    </row>
    <row r="44" spans="1:13" s="2" customFormat="1" x14ac:dyDescent="0.25">
      <c r="A44" s="12" t="s">
        <v>5487</v>
      </c>
      <c r="B44" s="13" t="s">
        <v>63</v>
      </c>
      <c r="C44" s="13">
        <v>-107</v>
      </c>
      <c r="D44" s="13">
        <v>-16</v>
      </c>
      <c r="E44" s="13">
        <v>-2</v>
      </c>
      <c r="F44" s="13">
        <v>-29</v>
      </c>
      <c r="G44" s="13">
        <v>-24</v>
      </c>
      <c r="H44" s="13"/>
      <c r="I44" s="13">
        <v>-4</v>
      </c>
      <c r="J44" s="13">
        <v>-6</v>
      </c>
      <c r="K44" s="13"/>
      <c r="L44" s="13"/>
    </row>
    <row r="45" spans="1:13" s="2" customFormat="1" x14ac:dyDescent="0.25">
      <c r="A45" s="12" t="s">
        <v>5548</v>
      </c>
      <c r="B45" s="13" t="s">
        <v>63</v>
      </c>
      <c r="C45" s="13"/>
      <c r="D45" s="13">
        <v>-21</v>
      </c>
      <c r="E45" s="13">
        <v>-240</v>
      </c>
      <c r="F45" s="13">
        <v>-12</v>
      </c>
      <c r="G45" s="13"/>
      <c r="H45" s="13"/>
      <c r="I45" s="13">
        <v>-9</v>
      </c>
      <c r="J45" s="13"/>
      <c r="K45" s="13"/>
      <c r="L45" s="13"/>
    </row>
    <row r="46" spans="1:13" s="2" customFormat="1" x14ac:dyDescent="0.25">
      <c r="A46" s="1400" t="s">
        <v>5544</v>
      </c>
      <c r="B46" s="13" t="s">
        <v>63</v>
      </c>
      <c r="C46" s="13">
        <v>-30</v>
      </c>
      <c r="D46" s="13">
        <v>-6</v>
      </c>
      <c r="E46" s="13">
        <v>-30</v>
      </c>
      <c r="F46" s="13"/>
      <c r="G46" s="13"/>
      <c r="H46" s="13"/>
      <c r="I46" s="13"/>
      <c r="J46" s="13">
        <v>-6</v>
      </c>
      <c r="K46" s="13"/>
      <c r="L46" s="13"/>
    </row>
    <row r="47" spans="1:13" s="49" customFormat="1" ht="17" thickBot="1" x14ac:dyDescent="0.3">
      <c r="A47" s="438"/>
      <c r="B47" s="439" t="s">
        <v>967</v>
      </c>
      <c r="C47" s="439">
        <v>-19</v>
      </c>
      <c r="D47" s="439"/>
      <c r="E47" s="439">
        <v>-10</v>
      </c>
      <c r="F47" s="439"/>
      <c r="G47" s="439"/>
      <c r="H47" s="439"/>
      <c r="I47" s="439"/>
      <c r="J47" s="439">
        <v>-8</v>
      </c>
      <c r="K47" s="439"/>
      <c r="L47" s="439"/>
      <c r="M47" s="49" t="s">
        <v>211</v>
      </c>
    </row>
    <row r="48" spans="1:13" s="6" customFormat="1" ht="17" thickBot="1" x14ac:dyDescent="0.3">
      <c r="A48" s="33" t="s">
        <v>5443</v>
      </c>
      <c r="B48" s="34"/>
      <c r="C48" s="34">
        <f>SUM(C41:C47)</f>
        <v>0</v>
      </c>
      <c r="D48" s="34">
        <f t="shared" ref="D48:K48" si="10">SUM(D41:D47)</f>
        <v>0</v>
      </c>
      <c r="E48" s="34">
        <f t="shared" si="10"/>
        <v>0</v>
      </c>
      <c r="F48" s="34">
        <f t="shared" si="10"/>
        <v>0</v>
      </c>
      <c r="G48" s="34">
        <f t="shared" si="10"/>
        <v>0</v>
      </c>
      <c r="H48" s="34">
        <f t="shared" si="10"/>
        <v>0</v>
      </c>
      <c r="I48" s="34">
        <f t="shared" si="10"/>
        <v>0</v>
      </c>
      <c r="J48" s="34">
        <f t="shared" si="10"/>
        <v>0</v>
      </c>
      <c r="K48" s="34">
        <f t="shared" si="10"/>
        <v>0</v>
      </c>
      <c r="L48" s="34"/>
      <c r="M48" s="6" t="s">
        <v>4214</v>
      </c>
    </row>
    <row r="49" spans="1:12" x14ac:dyDescent="0.25">
      <c r="A49" s="12"/>
      <c r="B49" s="13"/>
      <c r="C49" s="57"/>
      <c r="D49" s="57"/>
      <c r="E49" s="57"/>
      <c r="F49" s="57"/>
      <c r="G49" s="57"/>
      <c r="H49" s="57"/>
      <c r="I49" s="57"/>
      <c r="J49" s="57"/>
      <c r="K49" s="57"/>
      <c r="L49" s="57"/>
    </row>
    <row r="50" spans="1:12" x14ac:dyDescent="0.25">
      <c r="A50" s="12"/>
      <c r="B50" s="13"/>
      <c r="C50" s="57"/>
      <c r="D50" s="57"/>
      <c r="E50" s="57"/>
      <c r="F50" s="57"/>
      <c r="G50" s="57"/>
      <c r="H50" s="57"/>
      <c r="I50" s="57"/>
      <c r="J50" s="57"/>
      <c r="K50" s="57"/>
      <c r="L50" s="57"/>
    </row>
    <row r="51" spans="1:12" x14ac:dyDescent="0.25">
      <c r="A51" s="141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</row>
    <row r="52" spans="1:12" s="48" customFormat="1" x14ac:dyDescent="0.25">
      <c r="A52" s="960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</row>
    <row r="53" spans="1:12" ht="17" thickBot="1" x14ac:dyDescent="0.3"/>
    <row r="54" spans="1:12" ht="17" thickBot="1" x14ac:dyDescent="0.3">
      <c r="C54" s="481" t="s">
        <v>3</v>
      </c>
      <c r="D54" s="32" t="s">
        <v>10</v>
      </c>
      <c r="E54" s="10" t="s">
        <v>4</v>
      </c>
      <c r="F54" s="271" t="s">
        <v>26</v>
      </c>
      <c r="G54" s="32" t="s">
        <v>27</v>
      </c>
      <c r="H54" s="32" t="s">
        <v>17</v>
      </c>
      <c r="I54" s="32" t="s">
        <v>28</v>
      </c>
      <c r="J54" s="32" t="s">
        <v>18</v>
      </c>
      <c r="K54" s="1098" t="s">
        <v>31</v>
      </c>
      <c r="L54" s="1302"/>
    </row>
    <row r="56" spans="1:12" x14ac:dyDescent="0.25">
      <c r="A56" s="137" t="s">
        <v>5590</v>
      </c>
    </row>
  </sheetData>
  <pageMargins left="0.7" right="0.7" top="0.75" bottom="0.75" header="0.3" footer="0.3"/>
  <pageSetup orientation="portrait" r:id="rId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>
    <tabColor rgb="FFC00000"/>
  </sheetPr>
  <dimension ref="A1:K52"/>
  <sheetViews>
    <sheetView topLeftCell="A31" workbookViewId="0">
      <selection activeCell="C52" sqref="C52"/>
    </sheetView>
  </sheetViews>
  <sheetFormatPr baseColWidth="10" defaultColWidth="9" defaultRowHeight="16" x14ac:dyDescent="0.25"/>
  <cols>
    <col min="1" max="1" width="12.33203125" style="137" customWidth="1"/>
    <col min="2" max="2" width="20" style="4" customWidth="1"/>
    <col min="3" max="4" width="10.5" style="4" customWidth="1"/>
    <col min="5" max="7" width="8.6640625" style="4" customWidth="1"/>
    <col min="8" max="8" width="10.6640625" style="4" customWidth="1"/>
    <col min="9" max="9" width="8.6640625" style="4" customWidth="1"/>
    <col min="10" max="10" width="8.83203125" style="4" customWidth="1"/>
    <col min="11" max="11" width="12.6640625" style="4" bestFit="1" customWidth="1"/>
    <col min="12" max="16384" width="9" style="4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1938</v>
      </c>
    </row>
    <row r="4" spans="1:11" x14ac:dyDescent="0.25">
      <c r="A4" s="703" t="s">
        <v>3633</v>
      </c>
      <c r="B4" s="5"/>
      <c r="C4" s="1040"/>
      <c r="D4" s="1040"/>
      <c r="E4" s="1040"/>
      <c r="F4" s="1040"/>
      <c r="G4" s="1040"/>
      <c r="H4" s="1040"/>
      <c r="I4" s="1040"/>
    </row>
    <row r="5" spans="1:11" x14ac:dyDescent="0.25">
      <c r="A5" s="703" t="s">
        <v>4080</v>
      </c>
      <c r="B5" s="5"/>
      <c r="C5" s="1040">
        <v>280000</v>
      </c>
      <c r="D5" s="1040">
        <v>400000</v>
      </c>
      <c r="E5" s="1040">
        <v>55800</v>
      </c>
      <c r="F5" s="1040">
        <v>8000</v>
      </c>
      <c r="G5" s="1040">
        <v>55700</v>
      </c>
      <c r="H5" s="1040">
        <v>180000</v>
      </c>
      <c r="I5" s="1040">
        <v>57000</v>
      </c>
    </row>
    <row r="6" spans="1:11" s="422" customFormat="1" ht="17" thickBot="1" x14ac:dyDescent="0.3">
      <c r="A6" s="1177" t="s">
        <v>4081</v>
      </c>
      <c r="B6" s="6"/>
      <c r="C6" s="7">
        <v>14500</v>
      </c>
      <c r="D6" s="7">
        <v>16250</v>
      </c>
      <c r="E6" s="7">
        <v>2700</v>
      </c>
      <c r="F6" s="7">
        <v>1000</v>
      </c>
      <c r="G6" s="7">
        <v>2700</v>
      </c>
      <c r="H6" s="7">
        <v>3950</v>
      </c>
      <c r="I6" s="7">
        <v>2400</v>
      </c>
      <c r="J6" s="382"/>
    </row>
    <row r="7" spans="1:11" ht="17" thickBot="1" x14ac:dyDescent="0.3">
      <c r="A7" s="160" t="s">
        <v>0</v>
      </c>
      <c r="B7" s="51" t="s">
        <v>1</v>
      </c>
      <c r="C7" s="32" t="s">
        <v>10</v>
      </c>
      <c r="D7" s="32" t="s">
        <v>28</v>
      </c>
      <c r="E7" s="32" t="s">
        <v>3</v>
      </c>
      <c r="F7" s="1098" t="s">
        <v>4</v>
      </c>
      <c r="G7" s="667" t="s">
        <v>18</v>
      </c>
      <c r="H7" s="271" t="s">
        <v>26</v>
      </c>
      <c r="I7" s="483" t="s">
        <v>27</v>
      </c>
      <c r="J7" s="138"/>
    </row>
    <row r="8" spans="1:11" s="1" customFormat="1" x14ac:dyDescent="0.25">
      <c r="A8" s="28" t="s">
        <v>3631</v>
      </c>
      <c r="B8" s="22" t="s">
        <v>3634</v>
      </c>
      <c r="C8" s="22">
        <v>100</v>
      </c>
      <c r="D8" s="22">
        <v>30</v>
      </c>
      <c r="E8" s="22">
        <v>50</v>
      </c>
      <c r="F8" s="22"/>
      <c r="G8" s="22"/>
      <c r="H8" s="22"/>
      <c r="I8" s="22"/>
      <c r="J8" s="370"/>
    </row>
    <row r="9" spans="1:11" s="1" customFormat="1" x14ac:dyDescent="0.25">
      <c r="A9" s="12" t="s">
        <v>3635</v>
      </c>
      <c r="B9" s="13" t="s">
        <v>3637</v>
      </c>
      <c r="C9" s="13"/>
      <c r="D9" s="13">
        <v>20</v>
      </c>
      <c r="E9" s="13"/>
      <c r="F9" s="13"/>
      <c r="G9" s="13"/>
      <c r="H9" s="13"/>
      <c r="I9" s="13"/>
      <c r="J9" s="43"/>
    </row>
    <row r="10" spans="1:11" s="2" customFormat="1" x14ac:dyDescent="0.25">
      <c r="A10" s="12" t="s">
        <v>3649</v>
      </c>
      <c r="B10" s="13" t="s">
        <v>3656</v>
      </c>
      <c r="C10" s="13">
        <v>100</v>
      </c>
      <c r="D10" s="13"/>
      <c r="E10" s="13">
        <v>50</v>
      </c>
      <c r="F10" s="13">
        <v>100</v>
      </c>
      <c r="G10" s="13"/>
      <c r="H10" s="13"/>
      <c r="I10" s="13"/>
      <c r="J10" s="13"/>
    </row>
    <row r="11" spans="1:11" s="1" customFormat="1" ht="17" thickBot="1" x14ac:dyDescent="0.3">
      <c r="A11" s="78" t="s">
        <v>3659</v>
      </c>
      <c r="B11" s="14" t="s">
        <v>3660</v>
      </c>
      <c r="C11" s="115"/>
      <c r="D11" s="115"/>
      <c r="E11" s="115"/>
      <c r="F11" s="14">
        <v>40</v>
      </c>
      <c r="G11" s="14">
        <v>20</v>
      </c>
      <c r="H11" s="14"/>
      <c r="I11" s="14"/>
      <c r="J11" s="115"/>
    </row>
    <row r="12" spans="1:11" s="1" customFormat="1" ht="17" thickBot="1" x14ac:dyDescent="0.3">
      <c r="A12" s="33" t="s">
        <v>3744</v>
      </c>
      <c r="B12" s="34"/>
      <c r="C12" s="34">
        <f>SUM(C8:C11)</f>
        <v>200</v>
      </c>
      <c r="D12" s="34">
        <f t="shared" ref="D12:G12" si="0">SUM(D8:D11)</f>
        <v>50</v>
      </c>
      <c r="E12" s="34">
        <f t="shared" si="0"/>
        <v>100</v>
      </c>
      <c r="F12" s="34">
        <f t="shared" si="0"/>
        <v>140</v>
      </c>
      <c r="G12" s="34">
        <f t="shared" si="0"/>
        <v>20</v>
      </c>
      <c r="H12" s="390"/>
      <c r="I12" s="390"/>
      <c r="J12" s="54"/>
    </row>
    <row r="13" spans="1:11" s="2" customFormat="1" x14ac:dyDescent="0.25">
      <c r="A13" s="55">
        <v>44621</v>
      </c>
      <c r="B13" s="53" t="s">
        <v>3677</v>
      </c>
      <c r="C13" s="53"/>
      <c r="D13" s="53"/>
      <c r="E13" s="53">
        <v>20</v>
      </c>
      <c r="F13" s="53"/>
      <c r="G13" s="53"/>
      <c r="H13" s="53"/>
      <c r="I13" s="53"/>
      <c r="J13" s="53"/>
    </row>
    <row r="14" spans="1:11" s="1" customFormat="1" ht="17" thickBot="1" x14ac:dyDescent="0.3">
      <c r="A14" s="12">
        <v>44896</v>
      </c>
      <c r="B14" s="53" t="s">
        <v>3767</v>
      </c>
      <c r="C14" s="43"/>
      <c r="D14" s="43"/>
      <c r="E14" s="13">
        <v>50</v>
      </c>
      <c r="F14" s="43"/>
      <c r="G14" s="13">
        <v>40</v>
      </c>
      <c r="H14" s="13"/>
      <c r="I14" s="13"/>
      <c r="J14" s="43"/>
    </row>
    <row r="15" spans="1:11" s="6" customFormat="1" ht="17" thickBot="1" x14ac:dyDescent="0.3">
      <c r="A15" s="33" t="s">
        <v>3908</v>
      </c>
      <c r="B15" s="34"/>
      <c r="C15" s="34">
        <f>SUM(C12:C14)</f>
        <v>200</v>
      </c>
      <c r="D15" s="34">
        <f t="shared" ref="D15:G15" si="1">SUM(D12:D14)</f>
        <v>50</v>
      </c>
      <c r="E15" s="34">
        <f t="shared" si="1"/>
        <v>170</v>
      </c>
      <c r="F15" s="34">
        <f t="shared" si="1"/>
        <v>140</v>
      </c>
      <c r="G15" s="34">
        <f t="shared" si="1"/>
        <v>60</v>
      </c>
      <c r="H15" s="390"/>
      <c r="I15" s="390"/>
      <c r="J15" s="54"/>
      <c r="K15" s="6" t="s">
        <v>4214</v>
      </c>
    </row>
    <row r="16" spans="1:11" s="1" customFormat="1" x14ac:dyDescent="0.25">
      <c r="A16" s="12" t="s">
        <v>3989</v>
      </c>
      <c r="B16" s="53" t="s">
        <v>3991</v>
      </c>
      <c r="C16" s="13">
        <v>40</v>
      </c>
      <c r="D16" s="13">
        <v>15</v>
      </c>
      <c r="E16" s="13">
        <v>110</v>
      </c>
      <c r="F16" s="13">
        <v>300</v>
      </c>
      <c r="G16" s="43"/>
      <c r="H16" s="13">
        <v>68</v>
      </c>
      <c r="I16" s="13"/>
      <c r="J16" s="43"/>
    </row>
    <row r="17" spans="1:11" s="1" customFormat="1" ht="17" thickBot="1" x14ac:dyDescent="0.3">
      <c r="A17" s="12" t="s">
        <v>3994</v>
      </c>
      <c r="B17" s="53" t="s">
        <v>3999</v>
      </c>
      <c r="C17" s="13">
        <v>10</v>
      </c>
      <c r="D17" s="13">
        <v>15</v>
      </c>
      <c r="E17" s="13">
        <v>290</v>
      </c>
      <c r="F17" s="13">
        <v>500</v>
      </c>
      <c r="G17" s="43"/>
      <c r="H17" s="13">
        <v>132</v>
      </c>
      <c r="I17" s="13"/>
      <c r="J17" s="43"/>
    </row>
    <row r="18" spans="1:11" s="6" customFormat="1" ht="17" thickBot="1" x14ac:dyDescent="0.3">
      <c r="A18" s="33" t="s">
        <v>4069</v>
      </c>
      <c r="B18" s="34"/>
      <c r="C18" s="34">
        <f>SUM(C15:C17)</f>
        <v>250</v>
      </c>
      <c r="D18" s="34">
        <f t="shared" ref="D18:H18" si="2">SUM(D15:D17)</f>
        <v>80</v>
      </c>
      <c r="E18" s="34">
        <f t="shared" si="2"/>
        <v>570</v>
      </c>
      <c r="F18" s="34">
        <f t="shared" si="2"/>
        <v>940</v>
      </c>
      <c r="G18" s="34">
        <f t="shared" si="2"/>
        <v>60</v>
      </c>
      <c r="H18" s="34">
        <f t="shared" si="2"/>
        <v>200</v>
      </c>
      <c r="I18" s="390"/>
      <c r="J18" s="54"/>
      <c r="K18" s="6" t="s">
        <v>4214</v>
      </c>
    </row>
    <row r="19" spans="1:11" s="2" customFormat="1" x14ac:dyDescent="0.25">
      <c r="A19" s="12">
        <v>44595</v>
      </c>
      <c r="B19" s="53" t="s">
        <v>4056</v>
      </c>
      <c r="C19" s="13">
        <v>160</v>
      </c>
      <c r="D19" s="13"/>
      <c r="E19" s="13">
        <v>50</v>
      </c>
      <c r="F19" s="13"/>
      <c r="G19" s="13"/>
      <c r="H19" s="13"/>
      <c r="I19" s="13"/>
      <c r="J19" s="13"/>
    </row>
    <row r="20" spans="1:11" s="2" customFormat="1" x14ac:dyDescent="0.25">
      <c r="A20" s="12">
        <v>44623</v>
      </c>
      <c r="B20" s="53" t="s">
        <v>4057</v>
      </c>
      <c r="C20" s="13">
        <v>40</v>
      </c>
      <c r="D20" s="13"/>
      <c r="E20" s="13"/>
      <c r="F20" s="13"/>
      <c r="G20" s="13"/>
      <c r="H20" s="13"/>
      <c r="I20" s="13"/>
      <c r="J20" s="13"/>
    </row>
    <row r="21" spans="1:11" s="1" customFormat="1" x14ac:dyDescent="0.25">
      <c r="A21" s="12">
        <v>44745</v>
      </c>
      <c r="B21" s="13" t="s">
        <v>4065</v>
      </c>
      <c r="C21" s="43"/>
      <c r="D21" s="43"/>
      <c r="E21" s="13">
        <v>100</v>
      </c>
      <c r="F21" s="43"/>
      <c r="G21" s="43"/>
      <c r="H21" s="13">
        <v>100</v>
      </c>
      <c r="I21" s="13">
        <v>100</v>
      </c>
      <c r="J21" s="43"/>
    </row>
    <row r="22" spans="1:11" s="2" customFormat="1" ht="17" thickBot="1" x14ac:dyDescent="0.3">
      <c r="A22" s="15" t="s">
        <v>4151</v>
      </c>
      <c r="B22" s="13" t="s">
        <v>63</v>
      </c>
      <c r="C22" s="13"/>
      <c r="D22" s="13">
        <v>-13</v>
      </c>
      <c r="E22" s="13"/>
      <c r="F22" s="13"/>
      <c r="G22" s="13"/>
      <c r="H22" s="13"/>
      <c r="I22" s="13"/>
      <c r="J22" s="13"/>
    </row>
    <row r="23" spans="1:11" s="6" customFormat="1" ht="17" thickBot="1" x14ac:dyDescent="0.3">
      <c r="A23" s="33" t="s">
        <v>4207</v>
      </c>
      <c r="B23" s="34"/>
      <c r="C23" s="34">
        <f>SUM(C18:C22)</f>
        <v>450</v>
      </c>
      <c r="D23" s="34">
        <f t="shared" ref="D23:I23" si="3">SUM(D18:D22)</f>
        <v>67</v>
      </c>
      <c r="E23" s="34">
        <f t="shared" si="3"/>
        <v>720</v>
      </c>
      <c r="F23" s="34">
        <f t="shared" si="3"/>
        <v>940</v>
      </c>
      <c r="G23" s="34">
        <f t="shared" si="3"/>
        <v>60</v>
      </c>
      <c r="H23" s="34">
        <f t="shared" si="3"/>
        <v>300</v>
      </c>
      <c r="I23" s="34">
        <f t="shared" si="3"/>
        <v>100</v>
      </c>
      <c r="J23" s="54"/>
      <c r="K23" s="6" t="s">
        <v>4214</v>
      </c>
    </row>
    <row r="24" spans="1:11" s="1" customFormat="1" x14ac:dyDescent="0.25">
      <c r="A24" s="12">
        <v>44685</v>
      </c>
      <c r="B24" s="13" t="s">
        <v>63</v>
      </c>
      <c r="C24" s="13">
        <v>-45</v>
      </c>
      <c r="D24" s="43"/>
      <c r="E24" s="43"/>
      <c r="F24" s="13">
        <v>-200</v>
      </c>
      <c r="G24" s="43"/>
      <c r="H24" s="13">
        <v>-44</v>
      </c>
      <c r="I24" s="13">
        <v>-36</v>
      </c>
      <c r="J24" s="43"/>
    </row>
    <row r="25" spans="1:11" s="1" customFormat="1" ht="17" thickBot="1" x14ac:dyDescent="0.3">
      <c r="A25" s="12">
        <v>44899</v>
      </c>
      <c r="B25" s="13" t="s">
        <v>63</v>
      </c>
      <c r="C25" s="13">
        <v>-11</v>
      </c>
      <c r="D25" s="13">
        <v>-31</v>
      </c>
      <c r="E25" s="13">
        <v>-40</v>
      </c>
      <c r="F25" s="13">
        <v>-20</v>
      </c>
      <c r="G25" s="43"/>
      <c r="H25" s="13">
        <v>-17</v>
      </c>
      <c r="I25" s="43"/>
      <c r="J25" s="43"/>
    </row>
    <row r="26" spans="1:11" s="6" customFormat="1" ht="17" thickBot="1" x14ac:dyDescent="0.3">
      <c r="A26" s="33" t="s">
        <v>4351</v>
      </c>
      <c r="B26" s="34"/>
      <c r="C26" s="34">
        <f>SUM(C23:C25)</f>
        <v>394</v>
      </c>
      <c r="D26" s="34">
        <f t="shared" ref="D26:I26" si="4">SUM(D23:D25)</f>
        <v>36</v>
      </c>
      <c r="E26" s="34">
        <f t="shared" si="4"/>
        <v>680</v>
      </c>
      <c r="F26" s="34">
        <f t="shared" si="4"/>
        <v>720</v>
      </c>
      <c r="G26" s="34">
        <f t="shared" si="4"/>
        <v>60</v>
      </c>
      <c r="H26" s="34">
        <f t="shared" si="4"/>
        <v>239</v>
      </c>
      <c r="I26" s="34">
        <f t="shared" si="4"/>
        <v>64</v>
      </c>
      <c r="J26" s="54"/>
      <c r="K26" s="6" t="s">
        <v>4214</v>
      </c>
    </row>
    <row r="27" spans="1:11" s="1" customFormat="1" x14ac:dyDescent="0.25">
      <c r="A27" s="12" t="s">
        <v>4398</v>
      </c>
      <c r="B27" s="13" t="s">
        <v>63</v>
      </c>
      <c r="C27" s="13">
        <v>-54</v>
      </c>
      <c r="D27" s="13">
        <v>-13</v>
      </c>
      <c r="E27" s="13">
        <v>-200</v>
      </c>
      <c r="F27" s="13">
        <v>-60</v>
      </c>
      <c r="G27" s="13">
        <v>-8</v>
      </c>
      <c r="H27" s="43"/>
      <c r="I27" s="43"/>
      <c r="J27" s="43"/>
    </row>
    <row r="28" spans="1:11" s="1" customFormat="1" x14ac:dyDescent="0.25">
      <c r="A28" s="12" t="s">
        <v>4434</v>
      </c>
      <c r="B28" s="13" t="s">
        <v>4439</v>
      </c>
      <c r="C28" s="13"/>
      <c r="D28" s="13"/>
      <c r="E28" s="13"/>
      <c r="F28" s="13"/>
      <c r="G28" s="43"/>
      <c r="H28" s="13"/>
      <c r="I28" s="13">
        <v>200</v>
      </c>
      <c r="J28" s="43"/>
    </row>
    <row r="29" spans="1:11" s="1" customFormat="1" ht="17" thickBot="1" x14ac:dyDescent="0.3">
      <c r="A29" s="15" t="s">
        <v>4464</v>
      </c>
      <c r="B29" s="13" t="s">
        <v>63</v>
      </c>
      <c r="C29" s="13">
        <v>-77</v>
      </c>
      <c r="D29" s="13">
        <v>-3</v>
      </c>
      <c r="E29" s="13">
        <v>-64</v>
      </c>
      <c r="F29" s="13">
        <v>-100</v>
      </c>
      <c r="G29" s="13">
        <v>-12</v>
      </c>
      <c r="H29" s="13">
        <v>-26</v>
      </c>
      <c r="I29" s="13">
        <v>-75</v>
      </c>
      <c r="J29" s="43"/>
    </row>
    <row r="30" spans="1:11" s="6" customFormat="1" ht="17" thickBot="1" x14ac:dyDescent="0.3">
      <c r="A30" s="33" t="s">
        <v>4477</v>
      </c>
      <c r="B30" s="34"/>
      <c r="C30" s="34">
        <f>SUM(C26:C29)</f>
        <v>263</v>
      </c>
      <c r="D30" s="34">
        <f t="shared" ref="D30:I30" si="5">SUM(D26:D29)</f>
        <v>20</v>
      </c>
      <c r="E30" s="34">
        <f t="shared" si="5"/>
        <v>416</v>
      </c>
      <c r="F30" s="34">
        <f t="shared" si="5"/>
        <v>560</v>
      </c>
      <c r="G30" s="34">
        <f t="shared" si="5"/>
        <v>40</v>
      </c>
      <c r="H30" s="34">
        <f t="shared" si="5"/>
        <v>213</v>
      </c>
      <c r="I30" s="34">
        <f t="shared" si="5"/>
        <v>189</v>
      </c>
      <c r="J30" s="54"/>
      <c r="K30" s="6" t="s">
        <v>4214</v>
      </c>
    </row>
    <row r="31" spans="1:11" s="2" customFormat="1" x14ac:dyDescent="0.25">
      <c r="A31" s="12">
        <v>44598</v>
      </c>
      <c r="B31" s="13" t="s">
        <v>63</v>
      </c>
      <c r="C31" s="13">
        <v>-69</v>
      </c>
      <c r="D31" s="13"/>
      <c r="E31" s="13"/>
      <c r="F31" s="13"/>
      <c r="G31" s="13"/>
      <c r="H31" s="13">
        <v>-22</v>
      </c>
      <c r="I31" s="13">
        <v>-55</v>
      </c>
      <c r="J31" s="13"/>
    </row>
    <row r="32" spans="1:11" s="2" customFormat="1" x14ac:dyDescent="0.25">
      <c r="A32" s="12">
        <v>44718</v>
      </c>
      <c r="B32" s="13" t="s">
        <v>63</v>
      </c>
      <c r="C32" s="13">
        <v>-92</v>
      </c>
      <c r="D32" s="13">
        <v>-6</v>
      </c>
      <c r="E32" s="13"/>
      <c r="F32" s="13"/>
      <c r="G32" s="13"/>
      <c r="H32" s="13"/>
      <c r="I32" s="13">
        <v>-50</v>
      </c>
      <c r="J32" s="13"/>
    </row>
    <row r="33" spans="1:11" s="1" customFormat="1" x14ac:dyDescent="0.25">
      <c r="A33" s="12">
        <v>44810</v>
      </c>
      <c r="B33" s="13" t="s">
        <v>63</v>
      </c>
      <c r="C33" s="13">
        <v>-41</v>
      </c>
      <c r="D33" s="43"/>
      <c r="E33" s="13">
        <v>-232</v>
      </c>
      <c r="F33" s="13">
        <v>-308</v>
      </c>
      <c r="G33" s="13">
        <v>-9</v>
      </c>
      <c r="H33" s="13">
        <v>-71</v>
      </c>
      <c r="I33" s="13">
        <v>-36</v>
      </c>
      <c r="J33" s="43"/>
    </row>
    <row r="34" spans="1:11" s="1" customFormat="1" x14ac:dyDescent="0.25">
      <c r="A34" s="12" t="s">
        <v>4565</v>
      </c>
      <c r="B34" s="13" t="s">
        <v>63</v>
      </c>
      <c r="C34" s="13">
        <v>-34</v>
      </c>
      <c r="D34" s="13">
        <v>-10</v>
      </c>
      <c r="E34" s="13">
        <v>-56</v>
      </c>
      <c r="F34" s="13">
        <v>-68</v>
      </c>
      <c r="G34" s="13">
        <v>-9</v>
      </c>
      <c r="H34" s="13">
        <v>-26</v>
      </c>
      <c r="I34" s="13">
        <v>-19</v>
      </c>
      <c r="J34" s="43"/>
    </row>
    <row r="35" spans="1:11" s="1" customFormat="1" ht="17" thickBot="1" x14ac:dyDescent="0.3">
      <c r="A35" s="12" t="s">
        <v>4681</v>
      </c>
      <c r="B35" s="13" t="s">
        <v>63</v>
      </c>
      <c r="C35" s="13">
        <v>-17</v>
      </c>
      <c r="D35" s="13">
        <v>-3</v>
      </c>
      <c r="E35" s="13">
        <v>-22</v>
      </c>
      <c r="F35" s="13">
        <v>-7</v>
      </c>
      <c r="G35" s="43"/>
      <c r="H35" s="13">
        <v>-23</v>
      </c>
      <c r="I35" s="13">
        <v>-24</v>
      </c>
      <c r="J35" s="43"/>
    </row>
    <row r="36" spans="1:11" s="6" customFormat="1" ht="17" thickBot="1" x14ac:dyDescent="0.3">
      <c r="A36" s="33" t="s">
        <v>4760</v>
      </c>
      <c r="B36" s="34"/>
      <c r="C36" s="34">
        <f t="shared" ref="C36:I36" si="6">SUM(C30:C35)</f>
        <v>10</v>
      </c>
      <c r="D36" s="34">
        <f t="shared" si="6"/>
        <v>1</v>
      </c>
      <c r="E36" s="34">
        <f t="shared" si="6"/>
        <v>106</v>
      </c>
      <c r="F36" s="34">
        <f t="shared" si="6"/>
        <v>177</v>
      </c>
      <c r="G36" s="34">
        <f t="shared" si="6"/>
        <v>22</v>
      </c>
      <c r="H36" s="34">
        <f t="shared" si="6"/>
        <v>71</v>
      </c>
      <c r="I36" s="34">
        <f t="shared" si="6"/>
        <v>5</v>
      </c>
      <c r="J36" s="54"/>
      <c r="K36" s="6" t="s">
        <v>4214</v>
      </c>
    </row>
    <row r="37" spans="1:11" s="48" customFormat="1" ht="17" thickBot="1" x14ac:dyDescent="0.3">
      <c r="A37" s="12"/>
      <c r="B37" s="13"/>
      <c r="C37" s="57"/>
      <c r="D37" s="358"/>
      <c r="E37" s="57"/>
      <c r="F37" s="57"/>
      <c r="G37" s="57"/>
      <c r="H37" s="57"/>
      <c r="I37" s="57"/>
      <c r="J37" s="358"/>
    </row>
    <row r="38" spans="1:11" s="6" customFormat="1" ht="17" thickBot="1" x14ac:dyDescent="0.3">
      <c r="A38" s="33" t="s">
        <v>4861</v>
      </c>
      <c r="B38" s="34"/>
      <c r="C38" s="34">
        <f>SUM(C36:C37)</f>
        <v>10</v>
      </c>
      <c r="D38" s="34">
        <f t="shared" ref="D38:I40" si="7">SUM(D36:D37)</f>
        <v>1</v>
      </c>
      <c r="E38" s="34">
        <f t="shared" si="7"/>
        <v>106</v>
      </c>
      <c r="F38" s="34">
        <f t="shared" si="7"/>
        <v>177</v>
      </c>
      <c r="G38" s="34">
        <f t="shared" si="7"/>
        <v>22</v>
      </c>
      <c r="H38" s="34">
        <f>SUM(H36:H37)</f>
        <v>71</v>
      </c>
      <c r="I38" s="34">
        <f t="shared" si="7"/>
        <v>5</v>
      </c>
      <c r="J38" s="54"/>
      <c r="K38" s="6" t="s">
        <v>4214</v>
      </c>
    </row>
    <row r="39" spans="1:11" s="48" customFormat="1" ht="17" thickBot="1" x14ac:dyDescent="0.3">
      <c r="A39" s="12"/>
      <c r="B39" s="13"/>
      <c r="C39" s="57"/>
      <c r="D39" s="358"/>
      <c r="E39" s="57"/>
      <c r="F39" s="57"/>
      <c r="G39" s="57"/>
      <c r="H39" s="57"/>
      <c r="I39" s="57"/>
      <c r="J39" s="358"/>
    </row>
    <row r="40" spans="1:11" s="6" customFormat="1" ht="17" thickBot="1" x14ac:dyDescent="0.3">
      <c r="A40" s="33" t="s">
        <v>5061</v>
      </c>
      <c r="B40" s="34"/>
      <c r="C40" s="34">
        <f>SUM(C38:C39)</f>
        <v>10</v>
      </c>
      <c r="D40" s="34">
        <f t="shared" si="7"/>
        <v>1</v>
      </c>
      <c r="E40" s="34">
        <f t="shared" si="7"/>
        <v>106</v>
      </c>
      <c r="F40" s="34">
        <f t="shared" si="7"/>
        <v>177</v>
      </c>
      <c r="G40" s="34">
        <f t="shared" si="7"/>
        <v>22</v>
      </c>
      <c r="H40" s="34">
        <f>SUM(H38:H39)</f>
        <v>71</v>
      </c>
      <c r="I40" s="34">
        <f t="shared" si="7"/>
        <v>5</v>
      </c>
      <c r="J40" s="54"/>
      <c r="K40" s="6" t="s">
        <v>4214</v>
      </c>
    </row>
    <row r="41" spans="1:11" s="2" customFormat="1" x14ac:dyDescent="0.25">
      <c r="A41" s="12">
        <v>44751</v>
      </c>
      <c r="B41" s="13" t="s">
        <v>63</v>
      </c>
      <c r="C41" s="13">
        <v>-10</v>
      </c>
      <c r="D41" s="13"/>
      <c r="E41" s="13">
        <v>-22</v>
      </c>
      <c r="F41" s="13"/>
      <c r="G41" s="13"/>
      <c r="H41" s="13">
        <v>-21</v>
      </c>
      <c r="I41" s="13"/>
      <c r="J41" s="13"/>
      <c r="K41" s="2" t="s">
        <v>5280</v>
      </c>
    </row>
    <row r="42" spans="1:11" s="49" customFormat="1" ht="17" thickBot="1" x14ac:dyDescent="0.3">
      <c r="A42" s="699">
        <v>44751</v>
      </c>
      <c r="B42" s="185" t="s">
        <v>967</v>
      </c>
      <c r="C42" s="185"/>
      <c r="D42" s="185">
        <v>-1</v>
      </c>
      <c r="E42" s="185">
        <v>-84</v>
      </c>
      <c r="F42" s="185">
        <v>-177</v>
      </c>
      <c r="G42" s="185">
        <v>-22</v>
      </c>
      <c r="H42" s="185">
        <v>-50</v>
      </c>
      <c r="I42" s="185">
        <v>-5</v>
      </c>
      <c r="J42" s="185"/>
      <c r="K42" s="49" t="s">
        <v>211</v>
      </c>
    </row>
    <row r="43" spans="1:11" s="6" customFormat="1" ht="17" thickBot="1" x14ac:dyDescent="0.3">
      <c r="A43" s="33" t="s">
        <v>5278</v>
      </c>
      <c r="B43" s="34"/>
      <c r="C43" s="34">
        <f>SUM(C40:C42)</f>
        <v>0</v>
      </c>
      <c r="D43" s="34">
        <f t="shared" ref="D43:I43" si="8">SUM(D40:D42)</f>
        <v>0</v>
      </c>
      <c r="E43" s="34">
        <f t="shared" si="8"/>
        <v>0</v>
      </c>
      <c r="F43" s="34">
        <f t="shared" si="8"/>
        <v>0</v>
      </c>
      <c r="G43" s="34">
        <f t="shared" si="8"/>
        <v>0</v>
      </c>
      <c r="H43" s="34">
        <f t="shared" si="8"/>
        <v>0</v>
      </c>
      <c r="I43" s="34">
        <f t="shared" si="8"/>
        <v>0</v>
      </c>
      <c r="J43" s="54"/>
      <c r="K43" s="6" t="s">
        <v>4214</v>
      </c>
    </row>
    <row r="44" spans="1:11" s="49" customFormat="1" x14ac:dyDescent="0.25">
      <c r="A44" s="699"/>
      <c r="B44" s="185"/>
      <c r="C44" s="185"/>
      <c r="D44" s="185"/>
      <c r="E44" s="185"/>
      <c r="F44" s="185"/>
      <c r="G44" s="185"/>
      <c r="H44" s="185"/>
      <c r="I44" s="185"/>
      <c r="J44" s="185"/>
    </row>
    <row r="45" spans="1:11" x14ac:dyDescent="0.25">
      <c r="A45" s="12"/>
      <c r="B45" s="13"/>
      <c r="C45" s="57"/>
      <c r="D45" s="57"/>
      <c r="E45" s="57"/>
      <c r="F45" s="57"/>
      <c r="G45" s="57"/>
      <c r="H45" s="57"/>
      <c r="I45" s="57"/>
      <c r="J45" s="57"/>
    </row>
    <row r="46" spans="1:11" x14ac:dyDescent="0.25">
      <c r="A46" s="141"/>
      <c r="B46" s="57"/>
      <c r="C46" s="57"/>
      <c r="D46" s="57"/>
      <c r="E46" s="57"/>
      <c r="F46" s="57"/>
      <c r="G46" s="57"/>
      <c r="H46" s="57"/>
      <c r="I46" s="57"/>
      <c r="J46" s="57"/>
    </row>
    <row r="47" spans="1:11" s="48" customFormat="1" x14ac:dyDescent="0.25">
      <c r="A47" s="960"/>
      <c r="B47" s="358"/>
      <c r="C47" s="358">
        <f>SUM(C43:C44)</f>
        <v>0</v>
      </c>
      <c r="D47" s="358">
        <f t="shared" ref="D47:J47" si="9">SUM(D43:D44)</f>
        <v>0</v>
      </c>
      <c r="E47" s="358">
        <f t="shared" si="9"/>
        <v>0</v>
      </c>
      <c r="F47" s="358">
        <f t="shared" si="9"/>
        <v>0</v>
      </c>
      <c r="G47" s="358">
        <f t="shared" si="9"/>
        <v>0</v>
      </c>
      <c r="H47" s="358">
        <f t="shared" si="9"/>
        <v>0</v>
      </c>
      <c r="I47" s="358">
        <f t="shared" si="9"/>
        <v>0</v>
      </c>
      <c r="J47" s="358">
        <f t="shared" si="9"/>
        <v>0</v>
      </c>
    </row>
    <row r="48" spans="1:11" ht="17" thickBot="1" x14ac:dyDescent="0.3"/>
    <row r="49" spans="1:9" ht="17" thickBot="1" x14ac:dyDescent="0.3">
      <c r="C49" s="32" t="s">
        <v>10</v>
      </c>
      <c r="D49" s="32" t="s">
        <v>28</v>
      </c>
      <c r="E49" s="32" t="s">
        <v>3</v>
      </c>
      <c r="F49" s="1098" t="s">
        <v>4</v>
      </c>
      <c r="G49" s="667" t="s">
        <v>18</v>
      </c>
      <c r="H49" s="271" t="s">
        <v>26</v>
      </c>
      <c r="I49" s="483" t="s">
        <v>27</v>
      </c>
    </row>
    <row r="51" spans="1:9" x14ac:dyDescent="0.25">
      <c r="A51" s="285" t="s">
        <v>4355</v>
      </c>
      <c r="B51" s="260"/>
      <c r="C51" s="260"/>
      <c r="D51" s="413"/>
    </row>
    <row r="52" spans="1:9" x14ac:dyDescent="0.25">
      <c r="A52" s="285" t="s">
        <v>4356</v>
      </c>
      <c r="B52" s="260"/>
      <c r="C52" s="260"/>
      <c r="D52" s="413"/>
    </row>
  </sheetData>
  <pageMargins left="0.7" right="0.7" top="0.75" bottom="0.75" header="0.3" footer="0.3"/>
  <pageSetup orientation="portrait" r:id="rId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G18"/>
  <sheetViews>
    <sheetView workbookViewId="0">
      <selection activeCell="C19" sqref="C19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6" width="10.1640625" style="4" customWidth="1"/>
    <col min="7" max="7" width="7.5" style="4" customWidth="1"/>
    <col min="8" max="16384" width="9" style="136"/>
  </cols>
  <sheetData>
    <row r="1" spans="1:7" s="48" customFormat="1" ht="17.25" customHeight="1" x14ac:dyDescent="0.25">
      <c r="A1" s="128" t="s">
        <v>23</v>
      </c>
    </row>
    <row r="2" spans="1:7" s="48" customFormat="1" ht="17.25" customHeight="1" x14ac:dyDescent="0.25">
      <c r="A2" s="128"/>
    </row>
    <row r="3" spans="1:7" s="48" customFormat="1" ht="17.25" customHeight="1" x14ac:dyDescent="0.25">
      <c r="A3" s="128" t="s">
        <v>3024</v>
      </c>
    </row>
    <row r="4" spans="1:7" s="129" customFormat="1" ht="17.25" customHeight="1" x14ac:dyDescent="0.25">
      <c r="A4" s="118" t="s">
        <v>9001</v>
      </c>
      <c r="B4" s="103"/>
      <c r="C4" s="1014"/>
      <c r="D4" s="1014"/>
      <c r="E4" s="1014"/>
      <c r="F4" s="1014"/>
      <c r="G4" s="1014"/>
    </row>
    <row r="5" spans="1:7" s="1596" customFormat="1" ht="17.25" customHeight="1" thickBot="1" x14ac:dyDescent="0.3">
      <c r="A5" s="1595"/>
      <c r="C5" s="7">
        <v>6250</v>
      </c>
      <c r="D5" s="7">
        <v>5500</v>
      </c>
      <c r="E5" s="7">
        <v>1500</v>
      </c>
      <c r="F5" s="7">
        <v>6250</v>
      </c>
      <c r="G5" s="7"/>
    </row>
    <row r="6" spans="1:7" s="4" customFormat="1" ht="17.25" customHeight="1" thickBot="1" x14ac:dyDescent="0.3">
      <c r="A6" s="132" t="s">
        <v>0</v>
      </c>
      <c r="B6" s="27" t="s">
        <v>1</v>
      </c>
      <c r="C6" s="32" t="s">
        <v>26</v>
      </c>
      <c r="D6" s="32" t="s">
        <v>3</v>
      </c>
      <c r="E6" s="32" t="s">
        <v>4</v>
      </c>
      <c r="F6" s="32" t="s">
        <v>2</v>
      </c>
      <c r="G6" s="32"/>
    </row>
    <row r="7" spans="1:7" s="2" customFormat="1" ht="17.25" customHeight="1" thickBot="1" x14ac:dyDescent="0.3">
      <c r="A7" s="28" t="s">
        <v>8999</v>
      </c>
      <c r="B7" s="22" t="s">
        <v>9002</v>
      </c>
      <c r="C7" s="22">
        <v>70</v>
      </c>
      <c r="D7" s="22">
        <v>70</v>
      </c>
      <c r="E7" s="22">
        <v>100</v>
      </c>
      <c r="F7" s="22"/>
      <c r="G7" s="22"/>
    </row>
    <row r="8" spans="1:7" s="2" customFormat="1" ht="17.25" customHeight="1" thickBot="1" x14ac:dyDescent="0.3">
      <c r="A8" s="33" t="s">
        <v>8896</v>
      </c>
      <c r="B8" s="54"/>
      <c r="C8" s="34">
        <f>SUM(C7)</f>
        <v>70</v>
      </c>
      <c r="D8" s="34">
        <f t="shared" ref="D8:G8" si="0">SUM(D7)</f>
        <v>70</v>
      </c>
      <c r="E8" s="34">
        <f t="shared" si="0"/>
        <v>100</v>
      </c>
      <c r="F8" s="34">
        <f t="shared" si="0"/>
        <v>0</v>
      </c>
      <c r="G8" s="34">
        <f t="shared" si="0"/>
        <v>0</v>
      </c>
    </row>
    <row r="9" spans="1:7" s="2" customFormat="1" ht="17.25" customHeight="1" x14ac:dyDescent="0.25">
      <c r="A9" s="55">
        <v>45327</v>
      </c>
      <c r="B9" s="53" t="s">
        <v>9039</v>
      </c>
      <c r="C9" s="53"/>
      <c r="D9" s="53">
        <v>130</v>
      </c>
      <c r="E9" s="53">
        <v>100</v>
      </c>
      <c r="F9" s="53">
        <v>130</v>
      </c>
      <c r="G9" s="53"/>
    </row>
    <row r="10" spans="1:7" s="2" customFormat="1" ht="17.25" customHeight="1" x14ac:dyDescent="0.25">
      <c r="A10" s="12">
        <v>45356</v>
      </c>
      <c r="B10" s="13" t="s">
        <v>9044</v>
      </c>
      <c r="C10" s="53"/>
      <c r="D10" s="53"/>
      <c r="E10" s="53"/>
      <c r="F10" s="53">
        <v>46</v>
      </c>
      <c r="G10" s="53"/>
    </row>
    <row r="11" spans="1:7" s="2" customFormat="1" ht="17.25" customHeight="1" thickBot="1" x14ac:dyDescent="0.3">
      <c r="A11" s="55">
        <v>45356</v>
      </c>
      <c r="B11" s="53" t="s">
        <v>63</v>
      </c>
      <c r="C11" s="53"/>
      <c r="D11" s="53"/>
      <c r="E11" s="53"/>
      <c r="F11" s="53">
        <v>-32</v>
      </c>
      <c r="G11" s="53"/>
    </row>
    <row r="12" spans="1:7" s="8" customFormat="1" ht="17.25" customHeight="1" thickBot="1" x14ac:dyDescent="0.3">
      <c r="A12" s="33" t="s">
        <v>9208</v>
      </c>
      <c r="B12" s="54"/>
      <c r="C12" s="34">
        <f>SUM(C8:C11)</f>
        <v>70</v>
      </c>
      <c r="D12" s="34">
        <f>SUM(D8:D11)</f>
        <v>200</v>
      </c>
      <c r="E12" s="34">
        <f>SUM(E8:E11)</f>
        <v>200</v>
      </c>
      <c r="F12" s="34">
        <f>SUM(F8:F11)</f>
        <v>144</v>
      </c>
      <c r="G12" s="34">
        <f t="shared" ref="G12" si="1">SUM(G8:G11)</f>
        <v>0</v>
      </c>
    </row>
    <row r="13" spans="1:7" s="2" customFormat="1" ht="17.25" customHeight="1" x14ac:dyDescent="0.25">
      <c r="A13" s="55"/>
      <c r="B13" s="53"/>
      <c r="C13" s="53"/>
      <c r="D13" s="53"/>
      <c r="E13" s="53"/>
      <c r="F13" s="53"/>
      <c r="G13" s="53"/>
    </row>
    <row r="14" spans="1:7" s="2" customFormat="1" ht="17.25" customHeight="1" x14ac:dyDescent="0.25">
      <c r="A14" s="55"/>
      <c r="B14" s="53"/>
      <c r="C14" s="53"/>
      <c r="D14" s="53"/>
      <c r="E14" s="53"/>
      <c r="F14" s="53"/>
      <c r="G14" s="53"/>
    </row>
    <row r="15" spans="1:7" s="2" customFormat="1" ht="17.25" customHeight="1" x14ac:dyDescent="0.25">
      <c r="A15" s="55"/>
      <c r="B15" s="53"/>
      <c r="C15" s="53"/>
      <c r="D15" s="53"/>
      <c r="E15" s="53"/>
      <c r="F15" s="53"/>
      <c r="G15" s="53"/>
    </row>
    <row r="16" spans="1:7" s="2" customFormat="1" ht="17.25" customHeight="1" x14ac:dyDescent="0.25">
      <c r="A16" s="12"/>
      <c r="B16" s="13"/>
      <c r="C16" s="13"/>
      <c r="D16" s="13"/>
      <c r="E16" s="13"/>
      <c r="F16" s="13"/>
      <c r="G16" s="13"/>
    </row>
    <row r="17" spans="1:7" s="200" customFormat="1" ht="17.25" customHeight="1" x14ac:dyDescent="0.25">
      <c r="A17" s="128"/>
      <c r="B17" s="48"/>
      <c r="C17" s="48"/>
      <c r="D17" s="48"/>
      <c r="E17" s="48"/>
      <c r="F17" s="48"/>
      <c r="G17" s="48"/>
    </row>
    <row r="18" spans="1:7" x14ac:dyDescent="0.25">
      <c r="A18" s="128"/>
    </row>
  </sheetData>
  <pageMargins left="0.7" right="0.7" top="0.75" bottom="0.75" header="0.3" footer="0.3"/>
  <pageSetup orientation="portrait" r:id="rId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G18"/>
  <sheetViews>
    <sheetView workbookViewId="0">
      <selection activeCell="C16" sqref="C16"/>
    </sheetView>
  </sheetViews>
  <sheetFormatPr baseColWidth="10" defaultColWidth="9" defaultRowHeight="16" x14ac:dyDescent="0.25"/>
  <cols>
    <col min="1" max="1" width="12.5" style="137" customWidth="1"/>
    <col min="2" max="2" width="20.6640625" style="4" customWidth="1"/>
    <col min="3" max="3" width="13" style="4" customWidth="1"/>
    <col min="4" max="4" width="11" style="4" customWidth="1"/>
    <col min="5" max="5" width="13.5" style="4" customWidth="1"/>
    <col min="6" max="6" width="10.5" style="4" customWidth="1"/>
    <col min="7" max="7" width="13.5" style="4" customWidth="1"/>
    <col min="8" max="16384" width="9" style="136"/>
  </cols>
  <sheetData>
    <row r="1" spans="1:7" s="48" customFormat="1" ht="17.25" customHeight="1" x14ac:dyDescent="0.25">
      <c r="A1" s="128" t="s">
        <v>23</v>
      </c>
    </row>
    <row r="2" spans="1:7" s="48" customFormat="1" ht="17.25" customHeight="1" x14ac:dyDescent="0.25">
      <c r="A2" s="128"/>
    </row>
    <row r="3" spans="1:7" s="48" customFormat="1" ht="17.25" customHeight="1" x14ac:dyDescent="0.25">
      <c r="A3" s="128" t="s">
        <v>3024</v>
      </c>
    </row>
    <row r="4" spans="1:7" s="129" customFormat="1" ht="17.25" customHeight="1" x14ac:dyDescent="0.25">
      <c r="A4" s="118" t="s">
        <v>9322</v>
      </c>
      <c r="B4" s="103"/>
      <c r="C4" s="1014"/>
      <c r="D4" s="1014"/>
      <c r="E4" s="1014"/>
      <c r="F4" s="1014"/>
      <c r="G4" s="1014"/>
    </row>
    <row r="5" spans="1:7" s="1596" customFormat="1" ht="17.25" customHeight="1" thickBot="1" x14ac:dyDescent="0.3">
      <c r="A5" s="1595"/>
      <c r="C5" s="7">
        <v>35000</v>
      </c>
      <c r="D5" s="7"/>
      <c r="E5" s="7">
        <v>40000</v>
      </c>
      <c r="F5" s="7"/>
      <c r="G5" s="7"/>
    </row>
    <row r="6" spans="1:7" s="4" customFormat="1" ht="17.25" customHeight="1" thickBot="1" x14ac:dyDescent="0.3">
      <c r="A6" s="132" t="s">
        <v>0</v>
      </c>
      <c r="B6" s="27" t="s">
        <v>1</v>
      </c>
      <c r="C6" s="32" t="s">
        <v>1616</v>
      </c>
      <c r="D6" s="32" t="s">
        <v>3</v>
      </c>
      <c r="E6" s="32" t="s">
        <v>1314</v>
      </c>
      <c r="F6" s="32" t="s">
        <v>32</v>
      </c>
      <c r="G6" s="32"/>
    </row>
    <row r="7" spans="1:7" s="1" customFormat="1" ht="17.25" customHeight="1" x14ac:dyDescent="0.25">
      <c r="A7" s="12">
        <v>45388</v>
      </c>
      <c r="B7" s="13" t="s">
        <v>9323</v>
      </c>
      <c r="C7" s="53">
        <v>12</v>
      </c>
      <c r="D7" s="53"/>
      <c r="E7" s="354"/>
      <c r="F7" s="354"/>
      <c r="G7" s="354"/>
    </row>
    <row r="8" spans="1:7" s="1" customFormat="1" ht="17.25" customHeight="1" x14ac:dyDescent="0.25">
      <c r="A8" s="1181">
        <v>45571</v>
      </c>
      <c r="B8" s="13" t="s">
        <v>9370</v>
      </c>
      <c r="C8" s="354"/>
      <c r="D8" s="53">
        <v>250</v>
      </c>
      <c r="E8" s="354"/>
      <c r="F8" s="354"/>
      <c r="G8" s="354"/>
    </row>
    <row r="9" spans="1:7" s="2" customFormat="1" ht="17.25" customHeight="1" x14ac:dyDescent="0.25">
      <c r="A9" s="1181">
        <v>45602</v>
      </c>
      <c r="B9" s="529" t="s">
        <v>9388</v>
      </c>
      <c r="C9" s="53"/>
      <c r="D9" s="53"/>
      <c r="E9" s="53">
        <v>12</v>
      </c>
      <c r="F9" s="53">
        <v>250</v>
      </c>
      <c r="G9" s="53"/>
    </row>
    <row r="10" spans="1:7" s="2" customFormat="1" ht="17.25" customHeight="1" x14ac:dyDescent="0.25">
      <c r="A10" s="1181">
        <v>45602</v>
      </c>
      <c r="B10" s="529" t="s">
        <v>401</v>
      </c>
      <c r="C10" s="53">
        <v>-12</v>
      </c>
      <c r="D10" s="53"/>
      <c r="E10" s="53"/>
      <c r="F10" s="53"/>
      <c r="G10" s="53"/>
    </row>
    <row r="11" spans="1:7" s="2" customFormat="1" ht="17.25" customHeight="1" x14ac:dyDescent="0.25">
      <c r="A11" s="35" t="s">
        <v>9458</v>
      </c>
      <c r="B11" s="36" t="s">
        <v>9465</v>
      </c>
      <c r="C11" s="53"/>
      <c r="D11" s="53"/>
      <c r="E11" s="53"/>
      <c r="F11" s="53">
        <v>100</v>
      </c>
      <c r="G11" s="53"/>
    </row>
    <row r="12" spans="1:7" s="2" customFormat="1" ht="17.25" customHeight="1" x14ac:dyDescent="0.25">
      <c r="A12" s="1181"/>
      <c r="B12" s="53"/>
      <c r="C12" s="53"/>
      <c r="D12" s="53"/>
      <c r="E12" s="53"/>
      <c r="F12" s="53"/>
      <c r="G12" s="53"/>
    </row>
    <row r="13" spans="1:7" s="2" customFormat="1" ht="17.25" customHeight="1" x14ac:dyDescent="0.25">
      <c r="A13" s="55"/>
      <c r="B13" s="53"/>
      <c r="C13" s="53"/>
      <c r="D13" s="53"/>
      <c r="E13" s="53"/>
      <c r="F13" s="53"/>
      <c r="G13" s="53"/>
    </row>
    <row r="14" spans="1:7" s="2" customFormat="1" ht="17.25" customHeight="1" x14ac:dyDescent="0.25">
      <c r="A14" s="12"/>
      <c r="B14" s="13"/>
      <c r="C14" s="13"/>
      <c r="D14" s="13"/>
      <c r="E14" s="13"/>
      <c r="F14" s="13"/>
      <c r="G14" s="13"/>
    </row>
    <row r="15" spans="1:7" s="200" customFormat="1" ht="17.25" customHeight="1" x14ac:dyDescent="0.25">
      <c r="A15" s="128"/>
      <c r="B15" s="48"/>
      <c r="C15" s="48"/>
      <c r="D15" s="48"/>
      <c r="E15" s="48"/>
      <c r="F15" s="48"/>
      <c r="G15" s="48"/>
    </row>
    <row r="16" spans="1:7" x14ac:dyDescent="0.25">
      <c r="A16" s="128" t="s">
        <v>9373</v>
      </c>
    </row>
    <row r="17" spans="1:1" x14ac:dyDescent="0.25">
      <c r="A17" s="137" t="s">
        <v>9374</v>
      </c>
    </row>
    <row r="18" spans="1:1" x14ac:dyDescent="0.25">
      <c r="A18" s="137" t="s">
        <v>9375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I17"/>
  <sheetViews>
    <sheetView workbookViewId="0">
      <selection activeCell="C14" sqref="C14:F14"/>
    </sheetView>
  </sheetViews>
  <sheetFormatPr baseColWidth="10" defaultColWidth="9.1640625" defaultRowHeight="16" x14ac:dyDescent="0.25"/>
  <cols>
    <col min="1" max="1" width="13.5" style="23" customWidth="1"/>
    <col min="2" max="2" width="22.5" style="23" customWidth="1"/>
    <col min="3" max="3" width="9" style="23" customWidth="1"/>
    <col min="4" max="4" width="10.5" style="23" customWidth="1"/>
    <col min="5" max="5" width="9.33203125" style="23" customWidth="1"/>
    <col min="6" max="6" width="8.6640625" style="23" customWidth="1"/>
    <col min="7" max="7" width="10.6640625" style="23" customWidth="1"/>
    <col min="8" max="8" width="9.1640625" style="23" customWidth="1"/>
    <col min="9" max="9" width="10.33203125" style="23" customWidth="1"/>
    <col min="10" max="16384" width="9.1640625" style="23"/>
  </cols>
  <sheetData>
    <row r="1" spans="1:9" s="1" customFormat="1" x14ac:dyDescent="0.25">
      <c r="A1" s="401" t="s">
        <v>23</v>
      </c>
    </row>
    <row r="2" spans="1:9" s="1" customFormat="1" x14ac:dyDescent="0.25">
      <c r="A2" s="401"/>
    </row>
    <row r="3" spans="1:9" s="19" customFormat="1" x14ac:dyDescent="0.25">
      <c r="A3" s="3" t="s">
        <v>7579</v>
      </c>
      <c r="B3" s="3"/>
      <c r="C3" s="3"/>
      <c r="D3" s="3"/>
      <c r="E3" s="3"/>
      <c r="F3" s="3"/>
      <c r="G3" s="3"/>
      <c r="H3" s="3"/>
      <c r="I3" s="3"/>
    </row>
    <row r="4" spans="1:9" s="19" customFormat="1" x14ac:dyDescent="0.25">
      <c r="A4" s="3" t="s">
        <v>7580</v>
      </c>
      <c r="B4" s="3"/>
      <c r="C4" s="3"/>
      <c r="D4" s="3"/>
      <c r="E4" s="3"/>
      <c r="F4" s="3"/>
      <c r="G4" s="3"/>
      <c r="H4" s="3"/>
      <c r="I4" s="3"/>
    </row>
    <row r="5" spans="1:9" s="433" customFormat="1" ht="17" thickBot="1" x14ac:dyDescent="0.3"/>
    <row r="6" spans="1:9" ht="17" thickBot="1" x14ac:dyDescent="0.3">
      <c r="A6" s="1147" t="s">
        <v>0</v>
      </c>
      <c r="B6" s="10" t="s">
        <v>1</v>
      </c>
      <c r="C6" s="10" t="s">
        <v>7581</v>
      </c>
      <c r="D6" s="10" t="s">
        <v>3</v>
      </c>
      <c r="E6" s="10" t="s">
        <v>17</v>
      </c>
      <c r="F6" s="10" t="s">
        <v>18</v>
      </c>
      <c r="G6" s="10" t="s">
        <v>4</v>
      </c>
      <c r="H6" s="10" t="s">
        <v>14</v>
      </c>
      <c r="I6" s="11" t="s">
        <v>10</v>
      </c>
    </row>
    <row r="7" spans="1:9" s="19" customFormat="1" ht="17" thickBot="1" x14ac:dyDescent="0.3">
      <c r="A7" s="28">
        <v>45117</v>
      </c>
      <c r="B7" s="22" t="s">
        <v>7582</v>
      </c>
      <c r="C7" s="22">
        <v>6</v>
      </c>
      <c r="D7" s="22">
        <v>6</v>
      </c>
      <c r="E7" s="22">
        <v>2</v>
      </c>
      <c r="F7" s="22">
        <v>2</v>
      </c>
      <c r="G7" s="22">
        <v>12</v>
      </c>
      <c r="H7" s="22">
        <v>4</v>
      </c>
      <c r="I7" s="22">
        <v>3</v>
      </c>
    </row>
    <row r="8" spans="1:9" s="19" customFormat="1" ht="17" thickBot="1" x14ac:dyDescent="0.3">
      <c r="A8" s="1289" t="s">
        <v>7785</v>
      </c>
      <c r="B8" s="434"/>
      <c r="C8" s="434">
        <f t="shared" ref="C8:I8" si="0">SUM(C7:C7)</f>
        <v>6</v>
      </c>
      <c r="D8" s="434">
        <f t="shared" si="0"/>
        <v>6</v>
      </c>
      <c r="E8" s="434">
        <f t="shared" si="0"/>
        <v>2</v>
      </c>
      <c r="F8" s="434">
        <f t="shared" si="0"/>
        <v>2</v>
      </c>
      <c r="G8" s="434">
        <f t="shared" si="0"/>
        <v>12</v>
      </c>
      <c r="H8" s="434">
        <f t="shared" si="0"/>
        <v>4</v>
      </c>
      <c r="I8" s="982">
        <f t="shared" si="0"/>
        <v>3</v>
      </c>
    </row>
    <row r="9" spans="1:9" s="19" customFormat="1" ht="17" thickBot="1" x14ac:dyDescent="0.3">
      <c r="A9" s="876"/>
      <c r="B9" s="876"/>
      <c r="C9" s="876"/>
      <c r="D9" s="876"/>
      <c r="E9" s="876"/>
      <c r="F9" s="876"/>
      <c r="G9" s="876"/>
      <c r="H9" s="876"/>
      <c r="I9" s="876"/>
    </row>
    <row r="10" spans="1:9" s="715" customFormat="1" ht="17" thickBot="1" x14ac:dyDescent="0.3">
      <c r="A10" s="1289" t="s">
        <v>7873</v>
      </c>
      <c r="B10" s="434"/>
      <c r="C10" s="434">
        <f>SUM(C8:C9)</f>
        <v>6</v>
      </c>
      <c r="D10" s="434">
        <f t="shared" ref="D10:I12" si="1">SUM(D8:D9)</f>
        <v>6</v>
      </c>
      <c r="E10" s="434">
        <f t="shared" si="1"/>
        <v>2</v>
      </c>
      <c r="F10" s="434">
        <f t="shared" si="1"/>
        <v>2</v>
      </c>
      <c r="G10" s="434">
        <f t="shared" si="1"/>
        <v>12</v>
      </c>
      <c r="H10" s="434">
        <f t="shared" si="1"/>
        <v>4</v>
      </c>
      <c r="I10" s="434">
        <f t="shared" si="1"/>
        <v>3</v>
      </c>
    </row>
    <row r="11" spans="1:9" s="19" customFormat="1" ht="17" thickBot="1" x14ac:dyDescent="0.3">
      <c r="A11" s="771"/>
      <c r="B11" s="771"/>
      <c r="C11" s="771"/>
      <c r="D11" s="771"/>
      <c r="E11" s="771"/>
      <c r="F11" s="771"/>
      <c r="G11" s="771"/>
      <c r="H11" s="771"/>
      <c r="I11" s="771"/>
    </row>
    <row r="12" spans="1:9" s="715" customFormat="1" ht="17" thickBot="1" x14ac:dyDescent="0.3">
      <c r="A12" s="1289" t="s">
        <v>8271</v>
      </c>
      <c r="B12" s="434"/>
      <c r="C12" s="434">
        <f>SUM(C10:C11)</f>
        <v>6</v>
      </c>
      <c r="D12" s="434">
        <f t="shared" si="1"/>
        <v>6</v>
      </c>
      <c r="E12" s="434">
        <f t="shared" si="1"/>
        <v>2</v>
      </c>
      <c r="F12" s="434">
        <f t="shared" si="1"/>
        <v>2</v>
      </c>
      <c r="G12" s="434">
        <f t="shared" si="1"/>
        <v>12</v>
      </c>
      <c r="H12" s="434">
        <f t="shared" si="1"/>
        <v>4</v>
      </c>
      <c r="I12" s="434">
        <f t="shared" si="1"/>
        <v>3</v>
      </c>
    </row>
    <row r="13" spans="1:9" s="19" customFormat="1" ht="17" thickBot="1" x14ac:dyDescent="0.3">
      <c r="A13" s="1654">
        <v>45445</v>
      </c>
      <c r="B13" s="771" t="s">
        <v>401</v>
      </c>
      <c r="C13" s="771">
        <v>-6</v>
      </c>
      <c r="D13" s="771">
        <v>-6</v>
      </c>
      <c r="E13" s="771">
        <v>-2</v>
      </c>
      <c r="F13" s="771">
        <v>-2</v>
      </c>
      <c r="G13" s="771">
        <v>-8</v>
      </c>
      <c r="H13" s="771"/>
      <c r="I13" s="771">
        <v>-3</v>
      </c>
    </row>
    <row r="14" spans="1:9" s="715" customFormat="1" ht="17" thickBot="1" x14ac:dyDescent="0.3">
      <c r="A14" s="1655" t="s">
        <v>8450</v>
      </c>
      <c r="B14" s="538"/>
      <c r="C14" s="538">
        <f t="shared" ref="C14:I14" si="2">SUM(C12:C13)</f>
        <v>0</v>
      </c>
      <c r="D14" s="538">
        <f t="shared" si="2"/>
        <v>0</v>
      </c>
      <c r="E14" s="538">
        <f t="shared" si="2"/>
        <v>0</v>
      </c>
      <c r="F14" s="538">
        <f t="shared" si="2"/>
        <v>0</v>
      </c>
      <c r="G14" s="538">
        <f t="shared" si="2"/>
        <v>4</v>
      </c>
      <c r="H14" s="538">
        <f t="shared" si="2"/>
        <v>4</v>
      </c>
      <c r="I14" s="538">
        <f t="shared" si="2"/>
        <v>0</v>
      </c>
    </row>
    <row r="15" spans="1:9" s="19" customFormat="1" x14ac:dyDescent="0.25">
      <c r="A15" s="771"/>
      <c r="B15" s="771"/>
      <c r="C15" s="771"/>
      <c r="D15" s="771"/>
      <c r="E15" s="771"/>
      <c r="F15" s="771"/>
      <c r="G15" s="771"/>
      <c r="H15" s="771"/>
      <c r="I15" s="771"/>
    </row>
    <row r="16" spans="1:9" s="19" customFormat="1" x14ac:dyDescent="0.25">
      <c r="A16" s="771"/>
      <c r="B16" s="771"/>
      <c r="C16" s="771"/>
      <c r="D16" s="771"/>
      <c r="E16" s="771"/>
      <c r="F16" s="771"/>
      <c r="G16" s="771"/>
      <c r="H16" s="771"/>
      <c r="I16" s="771"/>
    </row>
    <row r="17" s="19" customFormat="1" x14ac:dyDescent="0.25"/>
  </sheetData>
  <pageMargins left="0.7" right="0.7" top="0.75" bottom="0.75" header="0.3" footer="0.3"/>
  <pageSetup orientation="portrait" r:id="rId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>
    <tabColor rgb="FFC00000"/>
  </sheetPr>
  <dimension ref="A1:J23"/>
  <sheetViews>
    <sheetView workbookViewId="0">
      <selection activeCell="B18" sqref="B18"/>
    </sheetView>
  </sheetViews>
  <sheetFormatPr baseColWidth="10" defaultColWidth="9.1640625" defaultRowHeight="17" x14ac:dyDescent="0.25"/>
  <cols>
    <col min="1" max="1" width="13.5" style="414" customWidth="1"/>
    <col min="2" max="2" width="22.5" style="414" customWidth="1"/>
    <col min="3" max="3" width="11.6640625" style="414" customWidth="1"/>
    <col min="4" max="4" width="14" style="414" customWidth="1"/>
    <col min="5" max="5" width="12.5" style="414" customWidth="1"/>
    <col min="6" max="6" width="11.5" style="414" customWidth="1"/>
    <col min="7" max="7" width="11.33203125" style="414" customWidth="1"/>
    <col min="8" max="8" width="12.6640625" style="414" customWidth="1"/>
    <col min="9" max="9" width="11.33203125" style="414" customWidth="1"/>
    <col min="10" max="10" width="11.1640625" style="414" customWidth="1"/>
    <col min="11" max="16384" width="9.1640625" style="414"/>
  </cols>
  <sheetData>
    <row r="1" spans="1:10" s="1" customFormat="1" ht="16" x14ac:dyDescent="0.25">
      <c r="A1" s="401" t="s">
        <v>23</v>
      </c>
    </row>
    <row r="2" spans="1:10" s="1" customFormat="1" ht="16" x14ac:dyDescent="0.25">
      <c r="A2" s="401"/>
    </row>
    <row r="3" spans="1:10" s="1" customFormat="1" ht="16" x14ac:dyDescent="0.25">
      <c r="A3" s="401" t="s">
        <v>7493</v>
      </c>
    </row>
    <row r="4" spans="1:10" s="1" customFormat="1" ht="16" x14ac:dyDescent="0.25">
      <c r="A4" s="139" t="s">
        <v>7494</v>
      </c>
      <c r="B4" s="3"/>
      <c r="C4" s="3"/>
      <c r="D4" s="3"/>
      <c r="E4" s="3"/>
      <c r="F4" s="3"/>
      <c r="G4" s="3"/>
      <c r="H4" s="3"/>
      <c r="I4" s="3"/>
      <c r="J4" s="3"/>
    </row>
    <row r="5" spans="1:10" s="433" customFormat="1" thickBot="1" x14ac:dyDescent="0.3"/>
    <row r="6" spans="1:10" ht="18" thickBot="1" x14ac:dyDescent="0.3">
      <c r="A6" s="1147" t="s">
        <v>0</v>
      </c>
      <c r="B6" s="10" t="s">
        <v>1</v>
      </c>
      <c r="C6" s="10" t="s">
        <v>1940</v>
      </c>
      <c r="D6" s="10" t="s">
        <v>2406</v>
      </c>
      <c r="E6" s="10" t="s">
        <v>1467</v>
      </c>
      <c r="F6" s="10" t="s">
        <v>3167</v>
      </c>
      <c r="G6" s="10" t="s">
        <v>29</v>
      </c>
      <c r="H6" s="10" t="s">
        <v>31</v>
      </c>
      <c r="I6" s="10"/>
    </row>
    <row r="7" spans="1:10" s="836" customFormat="1" x14ac:dyDescent="0.25">
      <c r="A7" s="12" t="s">
        <v>7489</v>
      </c>
      <c r="B7" s="13" t="s">
        <v>7495</v>
      </c>
      <c r="C7" s="13">
        <v>200</v>
      </c>
      <c r="D7" s="13">
        <v>60</v>
      </c>
      <c r="E7" s="13">
        <v>1152</v>
      </c>
      <c r="F7" s="13">
        <v>96</v>
      </c>
      <c r="G7" s="13">
        <v>30</v>
      </c>
      <c r="H7" s="13">
        <v>90</v>
      </c>
      <c r="I7" s="43"/>
      <c r="J7" s="836" t="s">
        <v>1025</v>
      </c>
    </row>
    <row r="8" spans="1:10" s="836" customFormat="1" x14ac:dyDescent="0.25">
      <c r="A8" s="12" t="s">
        <v>7496</v>
      </c>
      <c r="B8" s="13" t="s">
        <v>7497</v>
      </c>
      <c r="C8" s="13">
        <v>20</v>
      </c>
      <c r="D8" s="13">
        <v>20</v>
      </c>
      <c r="E8" s="43"/>
      <c r="F8" s="13">
        <v>100</v>
      </c>
      <c r="G8" s="43"/>
      <c r="H8" s="43"/>
      <c r="I8" s="43"/>
      <c r="J8" s="836" t="s">
        <v>7498</v>
      </c>
    </row>
    <row r="9" spans="1:10" x14ac:dyDescent="0.25">
      <c r="A9" s="12" t="s">
        <v>7496</v>
      </c>
      <c r="B9" s="13" t="s">
        <v>7499</v>
      </c>
      <c r="C9" s="13"/>
      <c r="D9" s="13"/>
      <c r="E9" s="13"/>
      <c r="F9" s="13">
        <v>145</v>
      </c>
      <c r="G9" s="13"/>
      <c r="H9" s="13"/>
      <c r="I9" s="13"/>
      <c r="J9" s="836" t="s">
        <v>7498</v>
      </c>
    </row>
    <row r="10" spans="1:10" x14ac:dyDescent="0.25">
      <c r="A10" s="12" t="s">
        <v>7496</v>
      </c>
      <c r="B10" s="13" t="s">
        <v>63</v>
      </c>
      <c r="C10" s="13"/>
      <c r="D10" s="13"/>
      <c r="E10" s="13">
        <v>-245</v>
      </c>
      <c r="F10" s="13"/>
      <c r="G10" s="13"/>
      <c r="H10" s="13"/>
      <c r="I10" s="13"/>
      <c r="J10" s="836" t="s">
        <v>7498</v>
      </c>
    </row>
    <row r="11" spans="1:10" s="836" customFormat="1" x14ac:dyDescent="0.25">
      <c r="A11" s="12" t="s">
        <v>7501</v>
      </c>
      <c r="B11" s="13" t="s">
        <v>7502</v>
      </c>
      <c r="C11" s="13">
        <v>3</v>
      </c>
      <c r="D11" s="13">
        <v>60</v>
      </c>
      <c r="E11" s="43"/>
      <c r="F11" s="43"/>
      <c r="G11" s="43"/>
      <c r="H11" s="43"/>
      <c r="I11" s="43"/>
    </row>
    <row r="12" spans="1:10" s="836" customFormat="1" x14ac:dyDescent="0.25">
      <c r="A12" s="12" t="s">
        <v>7534</v>
      </c>
      <c r="B12" s="13" t="s">
        <v>63</v>
      </c>
      <c r="C12" s="43"/>
      <c r="D12" s="13">
        <v>-138</v>
      </c>
      <c r="E12" s="13">
        <v>-907</v>
      </c>
      <c r="F12" s="13">
        <v>-341</v>
      </c>
      <c r="G12" s="43"/>
      <c r="H12" s="13">
        <v>-90</v>
      </c>
      <c r="I12" s="43"/>
      <c r="J12" s="836" t="s">
        <v>7540</v>
      </c>
    </row>
    <row r="13" spans="1:10" x14ac:dyDescent="0.25">
      <c r="A13" s="12">
        <v>44967</v>
      </c>
      <c r="B13" s="13" t="s">
        <v>63</v>
      </c>
      <c r="C13" s="13">
        <v>-223</v>
      </c>
      <c r="D13" s="13"/>
      <c r="E13" s="13"/>
      <c r="F13" s="13"/>
      <c r="G13" s="13">
        <v>-20</v>
      </c>
      <c r="H13" s="13"/>
      <c r="I13" s="13"/>
    </row>
    <row r="14" spans="1:10" s="1120" customFormat="1" ht="18" thickBot="1" x14ac:dyDescent="0.3">
      <c r="A14" s="438"/>
      <c r="B14" s="439" t="s">
        <v>967</v>
      </c>
      <c r="C14" s="439"/>
      <c r="D14" s="439">
        <v>-2</v>
      </c>
      <c r="E14" s="439"/>
      <c r="F14" s="439"/>
      <c r="G14" s="439"/>
      <c r="H14" s="439"/>
      <c r="I14" s="895"/>
      <c r="J14" s="1120" t="s">
        <v>3022</v>
      </c>
    </row>
    <row r="15" spans="1:10" ht="18" thickBot="1" x14ac:dyDescent="0.3">
      <c r="A15" s="40" t="s">
        <v>7515</v>
      </c>
      <c r="B15" s="41"/>
      <c r="C15" s="204">
        <f>SUM(C7:C14)</f>
        <v>0</v>
      </c>
      <c r="D15" s="204">
        <f t="shared" ref="D15:I15" si="0">SUM(D7:D14)</f>
        <v>0</v>
      </c>
      <c r="E15" s="204">
        <f t="shared" si="0"/>
        <v>0</v>
      </c>
      <c r="F15" s="204">
        <f t="shared" si="0"/>
        <v>0</v>
      </c>
      <c r="G15" s="204">
        <f t="shared" si="0"/>
        <v>10</v>
      </c>
      <c r="H15" s="204">
        <f t="shared" si="0"/>
        <v>0</v>
      </c>
      <c r="I15" s="204">
        <f t="shared" si="0"/>
        <v>0</v>
      </c>
    </row>
    <row r="16" spans="1:10" x14ac:dyDescent="0.25">
      <c r="A16" s="55"/>
      <c r="B16" s="53"/>
      <c r="C16" s="53"/>
      <c r="D16" s="53"/>
      <c r="E16" s="53"/>
      <c r="F16" s="53"/>
      <c r="G16" s="53"/>
      <c r="H16" s="53"/>
      <c r="I16" s="53"/>
    </row>
    <row r="17" spans="1:9" x14ac:dyDescent="0.25">
      <c r="A17" s="12"/>
      <c r="B17" s="13"/>
      <c r="C17" s="13"/>
      <c r="D17" s="13"/>
      <c r="E17" s="13"/>
      <c r="F17" s="13"/>
      <c r="G17" s="13"/>
      <c r="H17" s="13"/>
      <c r="I17" s="13"/>
    </row>
    <row r="19" spans="1:9" s="836" customFormat="1" x14ac:dyDescent="0.25">
      <c r="A19" s="836" t="s">
        <v>7507</v>
      </c>
      <c r="E19" s="1146" t="s">
        <v>7517</v>
      </c>
      <c r="F19" s="1146"/>
      <c r="G19" s="1146"/>
      <c r="H19" s="1146"/>
      <c r="I19" s="1146"/>
    </row>
    <row r="20" spans="1:9" s="836" customFormat="1" x14ac:dyDescent="0.25">
      <c r="A20" s="836" t="s">
        <v>7508</v>
      </c>
    </row>
    <row r="21" spans="1:9" s="836" customFormat="1" x14ac:dyDescent="0.25"/>
    <row r="22" spans="1:9" s="836" customFormat="1" x14ac:dyDescent="0.25">
      <c r="A22" s="836" t="s">
        <v>7509</v>
      </c>
    </row>
    <row r="23" spans="1:9" s="836" customFormat="1" x14ac:dyDescent="0.25">
      <c r="A23" s="836" t="s">
        <v>7510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P65"/>
  <sheetViews>
    <sheetView topLeftCell="A40" workbookViewId="0">
      <selection activeCell="O49" sqref="O49"/>
    </sheetView>
  </sheetViews>
  <sheetFormatPr baseColWidth="10" defaultColWidth="9.1640625" defaultRowHeight="17" x14ac:dyDescent="0.25"/>
  <cols>
    <col min="1" max="1" width="13.5" style="47" customWidth="1"/>
    <col min="2" max="2" width="22.5" style="47" customWidth="1"/>
    <col min="3" max="3" width="11.6640625" style="47" customWidth="1"/>
    <col min="4" max="4" width="17.6640625" style="47" customWidth="1"/>
    <col min="5" max="6" width="9.6640625" style="47" customWidth="1"/>
    <col min="7" max="7" width="11.33203125" style="47" customWidth="1"/>
    <col min="8" max="8" width="12.6640625" style="47" customWidth="1"/>
    <col min="9" max="9" width="12.1640625" style="47" customWidth="1"/>
    <col min="10" max="10" width="14.1640625" style="47" customWidth="1"/>
    <col min="11" max="14" width="11.33203125" style="47" customWidth="1"/>
    <col min="15" max="15" width="15.6640625" style="47" customWidth="1"/>
    <col min="16" max="16384" width="9.1640625" style="47"/>
  </cols>
  <sheetData>
    <row r="1" spans="1:15" s="48" customFormat="1" ht="16" x14ac:dyDescent="0.25">
      <c r="A1" s="128" t="s">
        <v>23</v>
      </c>
    </row>
    <row r="2" spans="1:15" s="48" customFormat="1" ht="16" x14ac:dyDescent="0.25">
      <c r="A2" s="128"/>
    </row>
    <row r="3" spans="1:15" s="48" customFormat="1" ht="16" x14ac:dyDescent="0.25">
      <c r="A3" s="128" t="s">
        <v>4610</v>
      </c>
    </row>
    <row r="4" spans="1:15" s="48" customFormat="1" ht="16" x14ac:dyDescent="0.25">
      <c r="A4" s="139" t="s">
        <v>6536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s="518" customFormat="1" thickBot="1" x14ac:dyDescent="0.3">
      <c r="C5" s="518">
        <v>36000</v>
      </c>
      <c r="D5" s="518">
        <v>24000</v>
      </c>
      <c r="E5" s="518">
        <v>25000</v>
      </c>
      <c r="F5" s="518">
        <v>15000</v>
      </c>
      <c r="G5" s="518">
        <v>7000</v>
      </c>
      <c r="H5" s="518">
        <v>6800</v>
      </c>
      <c r="I5" s="518">
        <v>7500</v>
      </c>
      <c r="J5" s="518">
        <v>10200</v>
      </c>
      <c r="K5" s="518">
        <v>11500</v>
      </c>
      <c r="L5" s="518">
        <v>7000</v>
      </c>
      <c r="M5" s="518">
        <v>7000</v>
      </c>
    </row>
    <row r="6" spans="1:15" ht="18" thickBot="1" x14ac:dyDescent="0.3">
      <c r="A6" s="132" t="s">
        <v>0</v>
      </c>
      <c r="B6" s="27" t="s">
        <v>1</v>
      </c>
      <c r="C6" s="27" t="s">
        <v>2231</v>
      </c>
      <c r="D6" s="27" t="s">
        <v>7118</v>
      </c>
      <c r="E6" s="27" t="s">
        <v>10</v>
      </c>
      <c r="F6" s="27" t="s">
        <v>30</v>
      </c>
      <c r="G6" s="27" t="s">
        <v>676</v>
      </c>
      <c r="H6" s="27" t="s">
        <v>2423</v>
      </c>
      <c r="I6" s="27" t="s">
        <v>2585</v>
      </c>
      <c r="J6" s="27" t="s">
        <v>4438</v>
      </c>
      <c r="K6" s="27" t="s">
        <v>1940</v>
      </c>
      <c r="L6" s="27" t="s">
        <v>548</v>
      </c>
      <c r="M6" s="27" t="s">
        <v>547</v>
      </c>
      <c r="N6" s="27" t="s">
        <v>32</v>
      </c>
    </row>
    <row r="7" spans="1:15" ht="18" thickBot="1" x14ac:dyDescent="0.3">
      <c r="A7" s="76" t="s">
        <v>6533</v>
      </c>
      <c r="B7" s="22" t="s">
        <v>6537</v>
      </c>
      <c r="C7" s="14">
        <v>52</v>
      </c>
      <c r="D7" s="247"/>
      <c r="E7" s="247"/>
      <c r="F7" s="247"/>
      <c r="G7" s="247"/>
      <c r="H7" s="247"/>
      <c r="I7" s="247"/>
      <c r="J7" s="247"/>
      <c r="K7" s="14"/>
      <c r="L7" s="14"/>
      <c r="M7" s="14"/>
      <c r="N7" s="14"/>
    </row>
    <row r="8" spans="1:15" ht="18" thickBot="1" x14ac:dyDescent="0.3">
      <c r="A8" s="1417" t="s">
        <v>6550</v>
      </c>
      <c r="B8" s="209"/>
      <c r="C8" s="34">
        <f>SUM(C7)</f>
        <v>52</v>
      </c>
      <c r="D8" s="1235"/>
      <c r="E8" s="1235"/>
      <c r="F8" s="1235"/>
      <c r="G8" s="1235"/>
      <c r="H8" s="1235"/>
      <c r="I8" s="1235"/>
      <c r="J8" s="1235"/>
      <c r="K8" s="54"/>
      <c r="L8" s="54"/>
      <c r="M8" s="54"/>
      <c r="N8" s="54"/>
    </row>
    <row r="9" spans="1:15" ht="18" thickBot="1" x14ac:dyDescent="0.3">
      <c r="A9" s="55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5" ht="18" thickBot="1" x14ac:dyDescent="0.3">
      <c r="A10" s="1417" t="s">
        <v>6769</v>
      </c>
      <c r="B10" s="209"/>
      <c r="C10" s="34">
        <f>SUM(C8:C9)</f>
        <v>52</v>
      </c>
      <c r="D10" s="1235"/>
      <c r="E10" s="1235"/>
      <c r="F10" s="1235"/>
      <c r="G10" s="1235"/>
      <c r="H10" s="1235"/>
      <c r="I10" s="1235"/>
      <c r="J10" s="1235"/>
      <c r="K10" s="54"/>
      <c r="L10" s="54"/>
      <c r="M10" s="54"/>
      <c r="N10" s="54"/>
    </row>
    <row r="11" spans="1:15" ht="18" thickBot="1" x14ac:dyDescent="0.3">
      <c r="A11" s="12"/>
      <c r="B11" s="2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</row>
    <row r="12" spans="1:15" ht="18" thickBot="1" x14ac:dyDescent="0.3">
      <c r="A12" s="1417" t="s">
        <v>6934</v>
      </c>
      <c r="B12" s="209"/>
      <c r="C12" s="34">
        <f>SUM(C10:C11)</f>
        <v>52</v>
      </c>
      <c r="D12" s="1235"/>
      <c r="E12" s="1235"/>
      <c r="F12" s="1235"/>
      <c r="G12" s="1235"/>
      <c r="H12" s="1235"/>
      <c r="I12" s="1235"/>
      <c r="J12" s="1235"/>
      <c r="K12" s="54"/>
      <c r="L12" s="54"/>
      <c r="M12" s="54"/>
      <c r="N12" s="54"/>
    </row>
    <row r="13" spans="1:15" s="414" customFormat="1" ht="18" thickBot="1" x14ac:dyDescent="0.3">
      <c r="A13" s="12" t="s">
        <v>7113</v>
      </c>
      <c r="B13" s="13" t="s">
        <v>7117</v>
      </c>
      <c r="C13" s="13">
        <v>11</v>
      </c>
      <c r="D13" s="13">
        <v>150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spans="1:15" s="520" customFormat="1" ht="18" thickBot="1" x14ac:dyDescent="0.3">
      <c r="A14" s="1417" t="s">
        <v>7102</v>
      </c>
      <c r="B14" s="209"/>
      <c r="C14" s="34">
        <f>SUM(C12:C13)</f>
        <v>63</v>
      </c>
      <c r="D14" s="34">
        <f>SUM(D12:D13)</f>
        <v>150</v>
      </c>
      <c r="E14" s="390"/>
      <c r="F14" s="390"/>
      <c r="G14" s="390"/>
      <c r="H14" s="390"/>
      <c r="I14" s="390"/>
      <c r="J14" s="390"/>
      <c r="K14" s="54"/>
      <c r="L14" s="54"/>
      <c r="M14" s="54"/>
      <c r="N14" s="54"/>
    </row>
    <row r="15" spans="1:15" s="414" customFormat="1" x14ac:dyDescent="0.25">
      <c r="A15" s="12">
        <v>45024</v>
      </c>
      <c r="B15" s="13" t="s">
        <v>7142</v>
      </c>
      <c r="C15" s="13"/>
      <c r="D15" s="13"/>
      <c r="E15" s="13"/>
      <c r="F15" s="13">
        <v>100</v>
      </c>
      <c r="G15" s="13"/>
      <c r="H15" s="13"/>
      <c r="I15" s="13"/>
      <c r="J15" s="13"/>
      <c r="K15" s="13"/>
      <c r="L15" s="13"/>
      <c r="M15" s="13"/>
      <c r="N15" s="13"/>
    </row>
    <row r="16" spans="1:15" s="836" customFormat="1" x14ac:dyDescent="0.25">
      <c r="A16" s="12" t="s">
        <v>7172</v>
      </c>
      <c r="B16" s="13" t="s">
        <v>7205</v>
      </c>
      <c r="C16" s="43"/>
      <c r="D16" s="43"/>
      <c r="E16" s="13">
        <v>300</v>
      </c>
      <c r="F16" s="13">
        <v>64</v>
      </c>
      <c r="G16" s="13">
        <v>192</v>
      </c>
      <c r="H16" s="13">
        <v>200</v>
      </c>
      <c r="I16" s="13">
        <v>200</v>
      </c>
      <c r="J16" s="13">
        <v>170</v>
      </c>
      <c r="K16" s="13">
        <v>50</v>
      </c>
      <c r="L16" s="13"/>
      <c r="M16" s="13"/>
      <c r="N16" s="13"/>
    </row>
    <row r="17" spans="1:15" s="414" customFormat="1" x14ac:dyDescent="0.25">
      <c r="A17" s="12" t="s">
        <v>7172</v>
      </c>
      <c r="B17" s="13" t="s">
        <v>7206</v>
      </c>
      <c r="C17" s="13"/>
      <c r="D17" s="13"/>
      <c r="E17" s="13">
        <v>160</v>
      </c>
      <c r="F17" s="13"/>
      <c r="G17" s="13"/>
      <c r="H17" s="13"/>
      <c r="I17" s="13"/>
      <c r="J17" s="13"/>
      <c r="K17" s="13"/>
      <c r="L17" s="13"/>
      <c r="M17" s="13"/>
      <c r="N17" s="13"/>
    </row>
    <row r="18" spans="1:15" s="414" customFormat="1" x14ac:dyDescent="0.25">
      <c r="A18" s="12" t="s">
        <v>7159</v>
      </c>
      <c r="B18" s="13" t="s">
        <v>7207</v>
      </c>
      <c r="C18" s="13"/>
      <c r="D18" s="13"/>
      <c r="E18" s="13">
        <v>165</v>
      </c>
      <c r="F18" s="13"/>
      <c r="G18" s="13"/>
      <c r="H18" s="13"/>
      <c r="I18" s="13"/>
      <c r="J18" s="13"/>
      <c r="K18" s="13"/>
      <c r="L18" s="13"/>
      <c r="M18" s="13"/>
      <c r="N18" s="13"/>
    </row>
    <row r="19" spans="1:15" s="414" customFormat="1" x14ac:dyDescent="0.25">
      <c r="A19" s="12" t="s">
        <v>7159</v>
      </c>
      <c r="B19" s="13" t="s">
        <v>7208</v>
      </c>
      <c r="C19" s="13">
        <v>50</v>
      </c>
      <c r="D19" s="13"/>
      <c r="E19" s="13"/>
      <c r="F19" s="13"/>
      <c r="G19" s="13"/>
      <c r="H19" s="13">
        <v>200</v>
      </c>
      <c r="I19" s="13">
        <v>500</v>
      </c>
      <c r="J19" s="13">
        <v>200</v>
      </c>
      <c r="K19" s="13"/>
      <c r="L19" s="13"/>
      <c r="M19" s="13"/>
      <c r="N19" s="13"/>
    </row>
    <row r="20" spans="1:15" s="414" customFormat="1" ht="18" thickBot="1" x14ac:dyDescent="0.3">
      <c r="A20" s="12" t="s">
        <v>7199</v>
      </c>
      <c r="B20" s="13" t="s">
        <v>7204</v>
      </c>
      <c r="C20" s="13"/>
      <c r="D20" s="13"/>
      <c r="E20" s="13"/>
      <c r="F20" s="13"/>
      <c r="G20" s="13"/>
      <c r="H20" s="13">
        <v>200</v>
      </c>
      <c r="I20" s="13">
        <v>452</v>
      </c>
      <c r="J20" s="13">
        <v>350</v>
      </c>
      <c r="K20" s="13"/>
      <c r="L20" s="13"/>
      <c r="M20" s="13"/>
      <c r="N20" s="13"/>
    </row>
    <row r="21" spans="1:15" s="520" customFormat="1" ht="18" thickBot="1" x14ac:dyDescent="0.3">
      <c r="A21" s="1417" t="s">
        <v>7190</v>
      </c>
      <c r="B21" s="209"/>
      <c r="C21" s="34">
        <f>SUM(C14:C20)</f>
        <v>113</v>
      </c>
      <c r="D21" s="34">
        <f t="shared" ref="D21:M21" si="0">SUM(D14:D20)</f>
        <v>150</v>
      </c>
      <c r="E21" s="34">
        <f t="shared" si="0"/>
        <v>625</v>
      </c>
      <c r="F21" s="34">
        <f t="shared" si="0"/>
        <v>164</v>
      </c>
      <c r="G21" s="34">
        <f t="shared" si="0"/>
        <v>192</v>
      </c>
      <c r="H21" s="34">
        <f t="shared" si="0"/>
        <v>600</v>
      </c>
      <c r="I21" s="34">
        <f t="shared" si="0"/>
        <v>1152</v>
      </c>
      <c r="J21" s="34">
        <f t="shared" si="0"/>
        <v>720</v>
      </c>
      <c r="K21" s="34">
        <f t="shared" si="0"/>
        <v>50</v>
      </c>
      <c r="L21" s="34">
        <f t="shared" si="0"/>
        <v>0</v>
      </c>
      <c r="M21" s="34">
        <f t="shared" si="0"/>
        <v>0</v>
      </c>
      <c r="N21" s="34"/>
    </row>
    <row r="22" spans="1:15" s="414" customFormat="1" x14ac:dyDescent="0.25">
      <c r="A22" s="55">
        <v>44935</v>
      </c>
      <c r="B22" s="75" t="s">
        <v>7339</v>
      </c>
      <c r="C22" s="13"/>
      <c r="D22" s="13"/>
      <c r="E22" s="13"/>
      <c r="F22" s="13"/>
      <c r="G22" s="13"/>
      <c r="H22" s="13"/>
      <c r="I22" s="13"/>
      <c r="J22" s="13"/>
      <c r="K22" s="13"/>
      <c r="L22" s="13">
        <v>250</v>
      </c>
      <c r="M22" s="13">
        <v>250</v>
      </c>
      <c r="N22" s="13"/>
      <c r="O22" s="1605">
        <v>1500000</v>
      </c>
    </row>
    <row r="23" spans="1:15" s="836" customFormat="1" x14ac:dyDescent="0.25">
      <c r="A23" s="12" t="s">
        <v>7489</v>
      </c>
      <c r="B23" s="75" t="s">
        <v>63</v>
      </c>
      <c r="C23" s="43"/>
      <c r="D23" s="43"/>
      <c r="E23" s="43"/>
      <c r="F23" s="43"/>
      <c r="G23" s="43"/>
      <c r="H23" s="13">
        <v>-285</v>
      </c>
      <c r="I23" s="13">
        <v>-719</v>
      </c>
      <c r="J23" s="13">
        <v>-251</v>
      </c>
      <c r="K23" s="43"/>
      <c r="L23" s="43"/>
      <c r="M23" s="43"/>
      <c r="N23" s="43"/>
      <c r="O23" s="1605">
        <v>1500000</v>
      </c>
    </row>
    <row r="24" spans="1:15" s="836" customFormat="1" ht="18" thickBot="1" x14ac:dyDescent="0.3">
      <c r="A24" s="12" t="s">
        <v>7489</v>
      </c>
      <c r="B24" s="75" t="s">
        <v>63</v>
      </c>
      <c r="C24" s="43"/>
      <c r="D24" s="43"/>
      <c r="E24" s="43"/>
      <c r="F24" s="43"/>
      <c r="G24" s="43"/>
      <c r="H24" s="43"/>
      <c r="I24" s="43"/>
      <c r="J24" s="13">
        <v>-278</v>
      </c>
      <c r="K24" s="43"/>
      <c r="L24" s="43"/>
      <c r="M24" s="43"/>
      <c r="N24" s="43"/>
      <c r="O24" s="1605">
        <v>1500000</v>
      </c>
    </row>
    <row r="25" spans="1:15" s="520" customFormat="1" ht="18" thickBot="1" x14ac:dyDescent="0.3">
      <c r="A25" s="1417" t="s">
        <v>7503</v>
      </c>
      <c r="B25" s="209"/>
      <c r="C25" s="34">
        <f>SUM(C21:C24)</f>
        <v>113</v>
      </c>
      <c r="D25" s="34">
        <f t="shared" ref="D25:M25" si="1">SUM(D21:D24)</f>
        <v>150</v>
      </c>
      <c r="E25" s="34">
        <f t="shared" si="1"/>
        <v>625</v>
      </c>
      <c r="F25" s="34">
        <f t="shared" si="1"/>
        <v>164</v>
      </c>
      <c r="G25" s="34">
        <f t="shared" si="1"/>
        <v>192</v>
      </c>
      <c r="H25" s="34">
        <f t="shared" si="1"/>
        <v>315</v>
      </c>
      <c r="I25" s="34">
        <f t="shared" si="1"/>
        <v>433</v>
      </c>
      <c r="J25" s="34">
        <f t="shared" si="1"/>
        <v>191</v>
      </c>
      <c r="K25" s="34">
        <f t="shared" si="1"/>
        <v>50</v>
      </c>
      <c r="L25" s="34">
        <f t="shared" si="1"/>
        <v>250</v>
      </c>
      <c r="M25" s="34">
        <f t="shared" si="1"/>
        <v>250</v>
      </c>
      <c r="N25" s="34"/>
    </row>
    <row r="26" spans="1:15" s="461" customFormat="1" ht="18" thickBot="1" x14ac:dyDescent="0.3">
      <c r="A26" s="12"/>
      <c r="B26" s="213"/>
      <c r="C26" s="43"/>
      <c r="D26" s="43"/>
      <c r="E26" s="43"/>
      <c r="F26" s="43"/>
      <c r="G26" s="43"/>
      <c r="H26" s="43"/>
      <c r="I26" s="43"/>
      <c r="J26" s="13"/>
      <c r="K26" s="43"/>
      <c r="L26" s="43"/>
      <c r="M26" s="43"/>
      <c r="N26" s="43"/>
      <c r="O26" s="1599"/>
    </row>
    <row r="27" spans="1:15" s="520" customFormat="1" ht="18" thickBot="1" x14ac:dyDescent="0.3">
      <c r="A27" s="1417" t="s">
        <v>7846</v>
      </c>
      <c r="B27" s="209"/>
      <c r="C27" s="34">
        <f t="shared" ref="C27:H27" si="2">SUM(C25:C26)</f>
        <v>113</v>
      </c>
      <c r="D27" s="34">
        <f t="shared" si="2"/>
        <v>150</v>
      </c>
      <c r="E27" s="34">
        <f t="shared" si="2"/>
        <v>625</v>
      </c>
      <c r="F27" s="34">
        <f t="shared" si="2"/>
        <v>164</v>
      </c>
      <c r="G27" s="34">
        <f t="shared" si="2"/>
        <v>192</v>
      </c>
      <c r="H27" s="34">
        <f t="shared" si="2"/>
        <v>315</v>
      </c>
      <c r="I27" s="34">
        <f t="shared" ref="I27:M27" si="3">SUM(I25:I26)</f>
        <v>433</v>
      </c>
      <c r="J27" s="34">
        <f t="shared" si="3"/>
        <v>191</v>
      </c>
      <c r="K27" s="34">
        <f t="shared" si="3"/>
        <v>50</v>
      </c>
      <c r="L27" s="34">
        <f t="shared" si="3"/>
        <v>250</v>
      </c>
      <c r="M27" s="34">
        <f t="shared" si="3"/>
        <v>250</v>
      </c>
      <c r="N27" s="34"/>
    </row>
    <row r="28" spans="1:15" s="836" customFormat="1" x14ac:dyDescent="0.25">
      <c r="A28" s="12" t="s">
        <v>8023</v>
      </c>
      <c r="B28" s="75" t="s">
        <v>63</v>
      </c>
      <c r="C28" s="43"/>
      <c r="D28" s="43"/>
      <c r="E28" s="13">
        <v>-164</v>
      </c>
      <c r="F28" s="43"/>
      <c r="G28" s="43"/>
      <c r="H28" s="43"/>
      <c r="I28" s="43"/>
      <c r="J28" s="13"/>
      <c r="K28" s="43"/>
      <c r="L28" s="43"/>
      <c r="M28" s="43"/>
      <c r="N28" s="43"/>
      <c r="O28" s="1605" t="s">
        <v>989</v>
      </c>
    </row>
    <row r="29" spans="1:15" s="836" customFormat="1" ht="18" thickBot="1" x14ac:dyDescent="0.3">
      <c r="A29" s="55" t="s">
        <v>8054</v>
      </c>
      <c r="B29" s="75" t="s">
        <v>63</v>
      </c>
      <c r="C29" s="43"/>
      <c r="D29" s="43"/>
      <c r="E29" s="13">
        <v>-79</v>
      </c>
      <c r="F29" s="43"/>
      <c r="G29" s="43"/>
      <c r="H29" s="43"/>
      <c r="I29" s="13">
        <v>-160</v>
      </c>
      <c r="J29" s="13"/>
      <c r="K29" s="43"/>
      <c r="L29" s="43"/>
      <c r="M29" s="43"/>
      <c r="N29" s="43">
        <v>-50</v>
      </c>
      <c r="O29" s="836" t="s">
        <v>998</v>
      </c>
    </row>
    <row r="30" spans="1:15" s="520" customFormat="1" ht="18" thickBot="1" x14ac:dyDescent="0.3">
      <c r="A30" s="1417" t="s">
        <v>8175</v>
      </c>
      <c r="B30" s="209"/>
      <c r="C30" s="34">
        <f>SUM(C27:C29)</f>
        <v>113</v>
      </c>
      <c r="D30" s="34">
        <f t="shared" ref="D30:N30" si="4">SUM(D27:D29)</f>
        <v>150</v>
      </c>
      <c r="E30" s="34">
        <f t="shared" si="4"/>
        <v>382</v>
      </c>
      <c r="F30" s="34">
        <f t="shared" si="4"/>
        <v>164</v>
      </c>
      <c r="G30" s="34">
        <f t="shared" si="4"/>
        <v>192</v>
      </c>
      <c r="H30" s="34">
        <f t="shared" si="4"/>
        <v>315</v>
      </c>
      <c r="I30" s="34">
        <f t="shared" si="4"/>
        <v>273</v>
      </c>
      <c r="J30" s="34">
        <f t="shared" si="4"/>
        <v>191</v>
      </c>
      <c r="K30" s="34">
        <f t="shared" si="4"/>
        <v>50</v>
      </c>
      <c r="L30" s="34">
        <f t="shared" si="4"/>
        <v>250</v>
      </c>
      <c r="M30" s="34">
        <f t="shared" si="4"/>
        <v>250</v>
      </c>
      <c r="N30" s="56">
        <f t="shared" si="4"/>
        <v>-50</v>
      </c>
    </row>
    <row r="31" spans="1:15" s="461" customFormat="1" ht="18" thickBot="1" x14ac:dyDescent="0.3">
      <c r="A31" s="55"/>
      <c r="B31" s="213"/>
      <c r="C31" s="43"/>
      <c r="D31" s="43"/>
      <c r="E31" s="13"/>
      <c r="F31" s="43"/>
      <c r="G31" s="43"/>
      <c r="H31" s="43"/>
      <c r="I31" s="13"/>
      <c r="J31" s="13"/>
      <c r="K31" s="43"/>
      <c r="L31" s="43"/>
      <c r="M31" s="43"/>
      <c r="N31" s="43"/>
    </row>
    <row r="32" spans="1:15" s="520" customFormat="1" ht="18" thickBot="1" x14ac:dyDescent="0.3">
      <c r="A32" s="1417" t="s">
        <v>8298</v>
      </c>
      <c r="B32" s="209"/>
      <c r="C32" s="34">
        <f>SUM(C30:C31)</f>
        <v>113</v>
      </c>
      <c r="D32" s="34">
        <f t="shared" ref="D32:M32" si="5">SUM(D30:D31)</f>
        <v>150</v>
      </c>
      <c r="E32" s="34">
        <f t="shared" si="5"/>
        <v>382</v>
      </c>
      <c r="F32" s="34">
        <f t="shared" si="5"/>
        <v>164</v>
      </c>
      <c r="G32" s="34">
        <f t="shared" si="5"/>
        <v>192</v>
      </c>
      <c r="H32" s="34">
        <f t="shared" si="5"/>
        <v>315</v>
      </c>
      <c r="I32" s="34">
        <f t="shared" si="5"/>
        <v>273</v>
      </c>
      <c r="J32" s="34">
        <f t="shared" si="5"/>
        <v>191</v>
      </c>
      <c r="K32" s="34">
        <f t="shared" si="5"/>
        <v>50</v>
      </c>
      <c r="L32" s="34">
        <f t="shared" si="5"/>
        <v>250</v>
      </c>
      <c r="M32" s="34">
        <f t="shared" si="5"/>
        <v>250</v>
      </c>
      <c r="N32" s="880">
        <f t="shared" ref="N32" si="6">SUM(N30:N31)</f>
        <v>-50</v>
      </c>
    </row>
    <row r="33" spans="1:16" s="836" customFormat="1" x14ac:dyDescent="0.25">
      <c r="A33" s="55" t="s">
        <v>8294</v>
      </c>
      <c r="B33" s="75" t="s">
        <v>63</v>
      </c>
      <c r="C33" s="43"/>
      <c r="D33" s="43"/>
      <c r="E33" s="13">
        <v>-163</v>
      </c>
      <c r="F33" s="43"/>
      <c r="G33" s="43"/>
      <c r="H33" s="43"/>
      <c r="I33" s="43"/>
      <c r="J33" s="13"/>
      <c r="K33" s="43"/>
      <c r="L33" s="43"/>
      <c r="M33" s="43"/>
      <c r="N33" s="43"/>
      <c r="O33" s="1605" t="s">
        <v>989</v>
      </c>
    </row>
    <row r="34" spans="1:16" s="836" customFormat="1" x14ac:dyDescent="0.25">
      <c r="A34" s="36" t="s">
        <v>8404</v>
      </c>
      <c r="B34" s="53" t="s">
        <v>63</v>
      </c>
      <c r="C34" s="13">
        <v>-24</v>
      </c>
      <c r="D34" s="43"/>
      <c r="E34" s="13">
        <v>-103</v>
      </c>
      <c r="F34" s="43"/>
      <c r="G34" s="43"/>
      <c r="H34" s="43"/>
      <c r="I34" s="43"/>
      <c r="J34" s="43"/>
      <c r="K34" s="43"/>
      <c r="L34" s="43"/>
      <c r="M34" s="43"/>
      <c r="N34" s="43"/>
      <c r="O34" s="836" t="s">
        <v>989</v>
      </c>
    </row>
    <row r="35" spans="1:16" s="836" customFormat="1" ht="18" thickBot="1" x14ac:dyDescent="0.3">
      <c r="A35" s="1614" t="s">
        <v>8433</v>
      </c>
      <c r="B35" s="368" t="s">
        <v>63</v>
      </c>
      <c r="C35" s="22">
        <v>-9</v>
      </c>
      <c r="D35" s="22">
        <v>-29</v>
      </c>
      <c r="E35" s="370"/>
      <c r="F35" s="370"/>
      <c r="G35" s="370"/>
      <c r="H35" s="22">
        <v>-100</v>
      </c>
      <c r="I35" s="22">
        <v>-88</v>
      </c>
      <c r="J35" s="22">
        <v>-46</v>
      </c>
      <c r="K35" s="370"/>
      <c r="L35" s="370"/>
      <c r="M35" s="370"/>
      <c r="N35" s="370"/>
      <c r="O35" s="836" t="s">
        <v>989</v>
      </c>
    </row>
    <row r="36" spans="1:16" s="520" customFormat="1" ht="18" thickBot="1" x14ac:dyDescent="0.3">
      <c r="A36" s="1417" t="s">
        <v>8432</v>
      </c>
      <c r="B36" s="209"/>
      <c r="C36" s="34">
        <f t="shared" ref="C36:N36" si="7">SUM(C32:C35)</f>
        <v>80</v>
      </c>
      <c r="D36" s="34">
        <f t="shared" si="7"/>
        <v>121</v>
      </c>
      <c r="E36" s="34">
        <f t="shared" si="7"/>
        <v>116</v>
      </c>
      <c r="F36" s="34">
        <f t="shared" si="7"/>
        <v>164</v>
      </c>
      <c r="G36" s="34">
        <f t="shared" si="7"/>
        <v>192</v>
      </c>
      <c r="H36" s="34">
        <f t="shared" si="7"/>
        <v>215</v>
      </c>
      <c r="I36" s="34">
        <f t="shared" si="7"/>
        <v>185</v>
      </c>
      <c r="J36" s="34">
        <f t="shared" si="7"/>
        <v>145</v>
      </c>
      <c r="K36" s="34">
        <f t="shared" si="7"/>
        <v>50</v>
      </c>
      <c r="L36" s="34">
        <f t="shared" si="7"/>
        <v>250</v>
      </c>
      <c r="M36" s="34">
        <f t="shared" si="7"/>
        <v>250</v>
      </c>
      <c r="N36" s="56">
        <f t="shared" si="7"/>
        <v>-50</v>
      </c>
      <c r="O36" s="520" t="s">
        <v>8274</v>
      </c>
    </row>
    <row r="37" spans="1:16" s="836" customFormat="1" ht="18" thickBot="1" x14ac:dyDescent="0.3">
      <c r="A37" s="35">
        <v>45628</v>
      </c>
      <c r="B37" s="53" t="s">
        <v>63</v>
      </c>
      <c r="C37" s="13">
        <v>-14</v>
      </c>
      <c r="D37" s="43"/>
      <c r="E37" s="13">
        <v>-50</v>
      </c>
      <c r="F37" s="43"/>
      <c r="G37" s="43"/>
      <c r="H37" s="43"/>
      <c r="I37" s="43"/>
      <c r="J37" s="43"/>
      <c r="K37" s="43"/>
      <c r="L37" s="43"/>
      <c r="M37" s="13">
        <v>-100</v>
      </c>
      <c r="N37" s="43"/>
      <c r="O37" s="836" t="s">
        <v>998</v>
      </c>
    </row>
    <row r="38" spans="1:16" s="520" customFormat="1" ht="18" thickBot="1" x14ac:dyDescent="0.3">
      <c r="A38" s="1417" t="s">
        <v>8553</v>
      </c>
      <c r="B38" s="209"/>
      <c r="C38" s="34">
        <f>SUM(C36:C37)</f>
        <v>66</v>
      </c>
      <c r="D38" s="34">
        <f t="shared" ref="D38:L38" si="8">SUM(D36:D37)</f>
        <v>121</v>
      </c>
      <c r="E38" s="34">
        <f t="shared" si="8"/>
        <v>66</v>
      </c>
      <c r="F38" s="34">
        <f t="shared" si="8"/>
        <v>164</v>
      </c>
      <c r="G38" s="34">
        <f t="shared" si="8"/>
        <v>192</v>
      </c>
      <c r="H38" s="34">
        <f t="shared" si="8"/>
        <v>215</v>
      </c>
      <c r="I38" s="34">
        <f t="shared" si="8"/>
        <v>185</v>
      </c>
      <c r="J38" s="34">
        <f t="shared" si="8"/>
        <v>145</v>
      </c>
      <c r="K38" s="34">
        <f t="shared" si="8"/>
        <v>50</v>
      </c>
      <c r="L38" s="34">
        <f t="shared" si="8"/>
        <v>250</v>
      </c>
      <c r="M38" s="34">
        <f>SUM(M36:M37)</f>
        <v>150</v>
      </c>
      <c r="N38" s="56">
        <f>SUM(N36:N37)</f>
        <v>-50</v>
      </c>
      <c r="O38" s="520" t="s">
        <v>8274</v>
      </c>
    </row>
    <row r="39" spans="1:16" s="836" customFormat="1" x14ac:dyDescent="0.25">
      <c r="A39" s="55">
        <v>45446</v>
      </c>
      <c r="B39" s="75" t="s">
        <v>63</v>
      </c>
      <c r="C39" s="43"/>
      <c r="D39" s="43"/>
      <c r="E39" s="13">
        <v>-38</v>
      </c>
      <c r="F39" s="43"/>
      <c r="G39" s="43"/>
      <c r="H39" s="13">
        <v>-60</v>
      </c>
      <c r="I39" s="13">
        <v>-100</v>
      </c>
      <c r="J39" s="43"/>
      <c r="K39" s="43"/>
      <c r="L39" s="13">
        <v>-100</v>
      </c>
      <c r="M39" s="43"/>
      <c r="N39" s="43"/>
      <c r="O39" s="836" t="s">
        <v>998</v>
      </c>
    </row>
    <row r="40" spans="1:16" s="836" customFormat="1" x14ac:dyDescent="0.25">
      <c r="A40" s="55" t="s">
        <v>8720</v>
      </c>
      <c r="B40" s="436" t="s">
        <v>63</v>
      </c>
      <c r="C40" s="13">
        <v>-7</v>
      </c>
      <c r="D40" s="43"/>
      <c r="E40" s="13">
        <v>-28</v>
      </c>
      <c r="F40" s="43"/>
      <c r="G40" s="43"/>
      <c r="H40" s="13">
        <v>-45</v>
      </c>
      <c r="I40" s="13">
        <v>-38</v>
      </c>
      <c r="J40" s="13">
        <v>-47</v>
      </c>
      <c r="K40" s="43"/>
      <c r="L40" s="13">
        <v>-90</v>
      </c>
      <c r="M40" s="43"/>
      <c r="N40" s="43"/>
      <c r="O40" s="836" t="s">
        <v>8721</v>
      </c>
    </row>
    <row r="41" spans="1:16" s="836" customFormat="1" x14ac:dyDescent="0.25">
      <c r="A41" s="12" t="s">
        <v>8791</v>
      </c>
      <c r="B41" s="13" t="s">
        <v>401</v>
      </c>
      <c r="C41" s="13">
        <v>-4</v>
      </c>
      <c r="D41" s="13">
        <v>-23</v>
      </c>
      <c r="E41" s="43"/>
      <c r="F41" s="13">
        <v>-76</v>
      </c>
      <c r="G41" s="43"/>
      <c r="H41" s="13">
        <v>-16</v>
      </c>
      <c r="I41" s="13">
        <v>-4</v>
      </c>
      <c r="J41" s="13">
        <v>-60</v>
      </c>
      <c r="K41" s="13">
        <v>-4</v>
      </c>
      <c r="L41" s="43"/>
      <c r="M41" s="43"/>
      <c r="N41" s="43"/>
      <c r="O41" s="836" t="s">
        <v>989</v>
      </c>
    </row>
    <row r="42" spans="1:16" s="836" customFormat="1" ht="18" thickBot="1" x14ac:dyDescent="0.3">
      <c r="A42" s="12" t="s">
        <v>8791</v>
      </c>
      <c r="B42" s="13" t="s">
        <v>401</v>
      </c>
      <c r="C42" s="43"/>
      <c r="D42" s="43"/>
      <c r="E42" s="43"/>
      <c r="F42" s="43"/>
      <c r="G42" s="13">
        <v>-73</v>
      </c>
      <c r="H42" s="43"/>
      <c r="I42" s="43"/>
      <c r="J42" s="43"/>
      <c r="K42" s="43"/>
      <c r="L42" s="13">
        <v>-2</v>
      </c>
      <c r="M42" s="13">
        <v>-49</v>
      </c>
      <c r="N42" s="43"/>
      <c r="O42" s="836" t="s">
        <v>989</v>
      </c>
    </row>
    <row r="43" spans="1:16" s="520" customFormat="1" ht="18" thickBot="1" x14ac:dyDescent="0.3">
      <c r="A43" s="1417" t="s">
        <v>8897</v>
      </c>
      <c r="B43" s="209"/>
      <c r="C43" s="34">
        <f t="shared" ref="C43:J43" si="9">SUM(C38:C42)</f>
        <v>55</v>
      </c>
      <c r="D43" s="34">
        <f t="shared" si="9"/>
        <v>98</v>
      </c>
      <c r="E43" s="34">
        <f t="shared" si="9"/>
        <v>0</v>
      </c>
      <c r="F43" s="34">
        <f t="shared" si="9"/>
        <v>88</v>
      </c>
      <c r="G43" s="34">
        <f t="shared" si="9"/>
        <v>119</v>
      </c>
      <c r="H43" s="34">
        <f t="shared" si="9"/>
        <v>94</v>
      </c>
      <c r="I43" s="34">
        <f t="shared" si="9"/>
        <v>43</v>
      </c>
      <c r="J43" s="34">
        <f t="shared" si="9"/>
        <v>38</v>
      </c>
      <c r="K43" s="34">
        <f t="shared" ref="K43:M43" si="10">SUM(K38:K42)</f>
        <v>46</v>
      </c>
      <c r="L43" s="34">
        <f t="shared" si="10"/>
        <v>58</v>
      </c>
      <c r="M43" s="34">
        <f t="shared" si="10"/>
        <v>101</v>
      </c>
      <c r="N43" s="56">
        <f>SUM(N38:N42)</f>
        <v>-50</v>
      </c>
      <c r="O43" s="520" t="s">
        <v>8667</v>
      </c>
    </row>
    <row r="44" spans="1:16" s="836" customFormat="1" x14ac:dyDescent="0.25">
      <c r="A44" s="809">
        <v>45295</v>
      </c>
      <c r="B44" s="13" t="s">
        <v>63</v>
      </c>
      <c r="C44" s="13">
        <v>-18</v>
      </c>
      <c r="D44" s="13">
        <v>-19</v>
      </c>
      <c r="E44" s="43"/>
      <c r="F44" s="43"/>
      <c r="G44" s="43"/>
      <c r="H44" s="13">
        <v>-3</v>
      </c>
      <c r="I44" s="13">
        <v>-12</v>
      </c>
      <c r="J44" s="13">
        <v>-10</v>
      </c>
      <c r="K44" s="13">
        <v>-4</v>
      </c>
      <c r="L44" s="43"/>
      <c r="M44" s="13">
        <v>-13</v>
      </c>
      <c r="N44" s="43"/>
      <c r="O44" s="836" t="s">
        <v>1025</v>
      </c>
    </row>
    <row r="45" spans="1:16" s="836" customFormat="1" ht="18" thickBot="1" x14ac:dyDescent="0.3">
      <c r="A45" s="55" t="s">
        <v>8969</v>
      </c>
      <c r="B45" s="13" t="s">
        <v>63</v>
      </c>
      <c r="C45" s="13">
        <v>-10</v>
      </c>
      <c r="D45" s="13">
        <v>-28</v>
      </c>
      <c r="E45" s="43"/>
      <c r="F45" s="43"/>
      <c r="G45" s="13">
        <v>-27</v>
      </c>
      <c r="H45" s="13">
        <v>-42</v>
      </c>
      <c r="I45" s="13">
        <v>-31</v>
      </c>
      <c r="J45" s="13">
        <v>-5</v>
      </c>
      <c r="K45" s="13">
        <v>-14</v>
      </c>
      <c r="L45" s="43"/>
      <c r="M45" s="13">
        <v>-18</v>
      </c>
      <c r="N45" s="43"/>
      <c r="O45" s="836" t="s">
        <v>998</v>
      </c>
    </row>
    <row r="46" spans="1:16" s="520" customFormat="1" ht="18" thickBot="1" x14ac:dyDescent="0.3">
      <c r="A46" s="1417" t="s">
        <v>9206</v>
      </c>
      <c r="B46" s="209"/>
      <c r="C46" s="34">
        <f>SUM(C43:C45)</f>
        <v>27</v>
      </c>
      <c r="D46" s="34">
        <f t="shared" ref="D46:N46" si="11">SUM(D43:D45)</f>
        <v>51</v>
      </c>
      <c r="E46" s="34">
        <f t="shared" si="11"/>
        <v>0</v>
      </c>
      <c r="F46" s="34">
        <f t="shared" si="11"/>
        <v>88</v>
      </c>
      <c r="G46" s="34">
        <f t="shared" si="11"/>
        <v>92</v>
      </c>
      <c r="H46" s="34">
        <f t="shared" si="11"/>
        <v>49</v>
      </c>
      <c r="I46" s="34">
        <f t="shared" si="11"/>
        <v>0</v>
      </c>
      <c r="J46" s="34">
        <f t="shared" si="11"/>
        <v>23</v>
      </c>
      <c r="K46" s="34">
        <f t="shared" si="11"/>
        <v>28</v>
      </c>
      <c r="L46" s="34">
        <f t="shared" si="11"/>
        <v>58</v>
      </c>
      <c r="M46" s="34">
        <f t="shared" si="11"/>
        <v>70</v>
      </c>
      <c r="N46" s="56">
        <f t="shared" si="11"/>
        <v>-50</v>
      </c>
      <c r="O46" s="520" t="s">
        <v>8667</v>
      </c>
    </row>
    <row r="47" spans="1:16" s="461" customFormat="1" x14ac:dyDescent="0.25">
      <c r="A47" s="35" t="s">
        <v>9165</v>
      </c>
      <c r="B47" s="53" t="s">
        <v>63</v>
      </c>
      <c r="C47" s="39">
        <v>-23</v>
      </c>
      <c r="D47" s="43"/>
      <c r="E47" s="43"/>
      <c r="F47" s="39">
        <v>-31</v>
      </c>
      <c r="G47" s="39">
        <v>-9</v>
      </c>
      <c r="H47" s="39">
        <v>-22</v>
      </c>
      <c r="I47" s="43"/>
      <c r="J47" s="39">
        <v>-17</v>
      </c>
      <c r="K47" s="39">
        <v>-10</v>
      </c>
      <c r="L47" s="43"/>
      <c r="M47" s="39">
        <v>-4</v>
      </c>
      <c r="N47" s="43"/>
      <c r="O47" s="461" t="s">
        <v>998</v>
      </c>
      <c r="P47" s="461" t="s">
        <v>9249</v>
      </c>
    </row>
    <row r="48" spans="1:16" s="1120" customFormat="1" ht="18" thickBot="1" x14ac:dyDescent="0.3">
      <c r="A48" s="1726" t="s">
        <v>9248</v>
      </c>
      <c r="B48" s="508" t="s">
        <v>967</v>
      </c>
      <c r="C48" s="44"/>
      <c r="D48" s="185"/>
      <c r="E48" s="185"/>
      <c r="F48" s="44"/>
      <c r="G48" s="185">
        <v>-82</v>
      </c>
      <c r="H48" s="44"/>
      <c r="I48" s="185"/>
      <c r="J48" s="185">
        <v>-2</v>
      </c>
      <c r="K48" s="44"/>
      <c r="L48" s="185">
        <v>-54</v>
      </c>
      <c r="M48" s="44"/>
      <c r="N48" s="185"/>
      <c r="O48" s="1120" t="s">
        <v>3022</v>
      </c>
    </row>
    <row r="49" spans="1:15" s="520" customFormat="1" ht="18" thickBot="1" x14ac:dyDescent="0.3">
      <c r="A49" s="1317" t="s">
        <v>9376</v>
      </c>
      <c r="B49" s="1467"/>
      <c r="C49" s="181">
        <f>SUM(C46:C48)</f>
        <v>4</v>
      </c>
      <c r="D49" s="181">
        <f t="shared" ref="D49:M49" si="12">SUM(D46:D48)</f>
        <v>51</v>
      </c>
      <c r="E49" s="41">
        <f t="shared" si="12"/>
        <v>0</v>
      </c>
      <c r="F49" s="181">
        <f t="shared" si="12"/>
        <v>57</v>
      </c>
      <c r="G49" s="181">
        <f t="shared" si="12"/>
        <v>1</v>
      </c>
      <c r="H49" s="181">
        <f t="shared" si="12"/>
        <v>27</v>
      </c>
      <c r="I49" s="41">
        <f t="shared" si="12"/>
        <v>0</v>
      </c>
      <c r="J49" s="181">
        <f t="shared" si="12"/>
        <v>4</v>
      </c>
      <c r="K49" s="181">
        <f t="shared" si="12"/>
        <v>18</v>
      </c>
      <c r="L49" s="181">
        <f t="shared" si="12"/>
        <v>4</v>
      </c>
      <c r="M49" s="181">
        <f t="shared" si="12"/>
        <v>66</v>
      </c>
      <c r="N49" s="56">
        <f>SUM(N46:N48)</f>
        <v>-50</v>
      </c>
      <c r="O49" s="520" t="s">
        <v>8667</v>
      </c>
    </row>
    <row r="50" spans="1:15" s="461" customFormat="1" x14ac:dyDescent="0.25">
      <c r="A50" s="35" t="s">
        <v>9458</v>
      </c>
      <c r="B50" s="53" t="s">
        <v>63</v>
      </c>
      <c r="C50" s="13">
        <v>-4</v>
      </c>
      <c r="D50" s="13">
        <v>-5</v>
      </c>
      <c r="E50" s="43"/>
      <c r="F50" s="13">
        <v>-43</v>
      </c>
      <c r="G50" s="13">
        <v>-2</v>
      </c>
      <c r="H50" s="13">
        <v>-27</v>
      </c>
      <c r="I50" s="43"/>
      <c r="J50" s="13">
        <v>-4</v>
      </c>
      <c r="K50" s="13">
        <v>-18</v>
      </c>
      <c r="L50" s="13">
        <v>-4</v>
      </c>
      <c r="M50" s="13">
        <v>-3</v>
      </c>
      <c r="N50" s="43"/>
      <c r="O50" s="461" t="s">
        <v>989</v>
      </c>
    </row>
    <row r="51" spans="1:15" s="461" customFormat="1" x14ac:dyDescent="0.25">
      <c r="A51" s="1229"/>
      <c r="B51" s="354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</row>
    <row r="52" spans="1:15" s="461" customFormat="1" x14ac:dyDescent="0.25">
      <c r="A52" s="212"/>
      <c r="B52" s="800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</row>
    <row r="53" spans="1:15" s="461" customFormat="1" ht="18" thickBot="1" x14ac:dyDescent="0.3">
      <c r="A53" s="250"/>
      <c r="B53" s="43"/>
      <c r="C53" s="44"/>
      <c r="D53" s="43"/>
      <c r="E53" s="43"/>
      <c r="F53" s="44"/>
      <c r="G53" s="44"/>
      <c r="H53" s="44"/>
      <c r="I53" s="43"/>
      <c r="J53" s="44"/>
      <c r="K53" s="44"/>
      <c r="L53" s="44"/>
      <c r="M53" s="43"/>
      <c r="N53" s="391"/>
    </row>
    <row r="54" spans="1:15" ht="18" thickBot="1" x14ac:dyDescent="0.3">
      <c r="C54" s="27" t="s">
        <v>2231</v>
      </c>
      <c r="D54" s="27" t="s">
        <v>7118</v>
      </c>
      <c r="E54" s="27" t="s">
        <v>10</v>
      </c>
      <c r="F54" s="27" t="s">
        <v>30</v>
      </c>
      <c r="G54" s="27" t="s">
        <v>676</v>
      </c>
      <c r="H54" s="27" t="s">
        <v>2423</v>
      </c>
      <c r="I54" s="27" t="s">
        <v>2585</v>
      </c>
      <c r="J54" s="27" t="s">
        <v>4438</v>
      </c>
      <c r="K54" s="27" t="s">
        <v>1940</v>
      </c>
      <c r="L54" s="27" t="s">
        <v>548</v>
      </c>
      <c r="M54" s="27" t="s">
        <v>547</v>
      </c>
      <c r="N54" s="27" t="s">
        <v>32</v>
      </c>
    </row>
    <row r="55" spans="1:15" s="1119" customFormat="1" x14ac:dyDescent="0.25">
      <c r="C55" s="273"/>
      <c r="D55" s="273">
        <v>50</v>
      </c>
      <c r="E55" s="273"/>
      <c r="F55" s="273"/>
      <c r="G55" s="273"/>
      <c r="H55" s="273"/>
      <c r="I55" s="273"/>
      <c r="J55" s="273"/>
      <c r="K55" s="273"/>
      <c r="L55" s="273"/>
      <c r="M55" s="273">
        <v>5</v>
      </c>
      <c r="N55" s="273"/>
    </row>
    <row r="56" spans="1:15" x14ac:dyDescent="0.25">
      <c r="A56" s="461" t="s">
        <v>7175</v>
      </c>
      <c r="B56" s="461"/>
      <c r="C56" s="461" t="s">
        <v>7340</v>
      </c>
    </row>
    <row r="57" spans="1:15" x14ac:dyDescent="0.25">
      <c r="A57" s="461" t="s">
        <v>7176</v>
      </c>
      <c r="B57" s="461"/>
      <c r="C57" s="461" t="s">
        <v>7486</v>
      </c>
      <c r="D57" s="461"/>
      <c r="E57" s="461"/>
      <c r="F57" s="461"/>
    </row>
    <row r="58" spans="1:15" x14ac:dyDescent="0.25">
      <c r="A58" s="461" t="s">
        <v>7177</v>
      </c>
      <c r="B58" s="461"/>
      <c r="C58" s="461" t="s">
        <v>7485</v>
      </c>
      <c r="D58" s="461"/>
      <c r="E58" s="461"/>
      <c r="F58" s="461"/>
    </row>
    <row r="60" spans="1:15" x14ac:dyDescent="0.25">
      <c r="A60" s="452" t="s">
        <v>8894</v>
      </c>
      <c r="B60" s="452"/>
      <c r="C60" s="452"/>
    </row>
    <row r="62" spans="1:15" x14ac:dyDescent="0.25">
      <c r="A62" s="452" t="s">
        <v>8898</v>
      </c>
      <c r="B62" s="452"/>
    </row>
    <row r="63" spans="1:15" x14ac:dyDescent="0.25">
      <c r="A63" s="452" t="s">
        <v>8899</v>
      </c>
      <c r="B63" s="452"/>
    </row>
    <row r="64" spans="1:15" x14ac:dyDescent="0.25">
      <c r="A64" s="452" t="s">
        <v>8900</v>
      </c>
      <c r="B64" s="452"/>
    </row>
    <row r="65" spans="1:2" x14ac:dyDescent="0.25">
      <c r="A65" s="452" t="s">
        <v>9207</v>
      </c>
      <c r="B65" s="452"/>
    </row>
  </sheetData>
  <pageMargins left="0.7" right="0.7" top="0.75" bottom="0.75" header="0.3" footer="0.3"/>
  <pageSetup orientation="portrait" r:id="rId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>
    <tabColor rgb="FFC00000"/>
  </sheetPr>
  <dimension ref="A1:I12"/>
  <sheetViews>
    <sheetView workbookViewId="0">
      <selection activeCell="D17" sqref="D17"/>
    </sheetView>
  </sheetViews>
  <sheetFormatPr baseColWidth="10" defaultColWidth="9.1640625" defaultRowHeight="16" x14ac:dyDescent="0.25"/>
  <cols>
    <col min="1" max="1" width="13.5" style="20" customWidth="1"/>
    <col min="2" max="2" width="22" style="20" customWidth="1"/>
    <col min="3" max="16384" width="9.1640625" style="20"/>
  </cols>
  <sheetData>
    <row r="1" spans="1:9" s="58" customFormat="1" x14ac:dyDescent="0.2">
      <c r="A1" s="58" t="s">
        <v>160</v>
      </c>
    </row>
    <row r="3" spans="1:9" s="18" customFormat="1" x14ac:dyDescent="0.25">
      <c r="A3" s="139" t="s">
        <v>7847</v>
      </c>
      <c r="B3" s="2"/>
      <c r="C3" s="48"/>
      <c r="D3" s="3"/>
      <c r="E3" s="3"/>
      <c r="F3" s="3"/>
      <c r="G3" s="3"/>
      <c r="H3" s="3"/>
    </row>
    <row r="4" spans="1:9" x14ac:dyDescent="0.25">
      <c r="A4" s="139" t="s">
        <v>7848</v>
      </c>
      <c r="B4" s="3"/>
      <c r="C4" s="1614"/>
      <c r="D4" s="62"/>
      <c r="E4" s="62"/>
      <c r="F4" s="62"/>
      <c r="G4" s="62"/>
      <c r="H4" s="62"/>
    </row>
    <row r="5" spans="1:9" ht="17" thickBot="1" x14ac:dyDescent="0.3"/>
    <row r="6" spans="1:9" s="4" customFormat="1" ht="17" thickBot="1" x14ac:dyDescent="0.3">
      <c r="A6" s="132" t="s">
        <v>0</v>
      </c>
      <c r="B6" s="27" t="s">
        <v>1</v>
      </c>
      <c r="C6" s="10" t="s">
        <v>2</v>
      </c>
      <c r="D6" s="10" t="s">
        <v>3</v>
      </c>
      <c r="E6" s="10" t="s">
        <v>4</v>
      </c>
      <c r="F6" s="10" t="s">
        <v>14</v>
      </c>
      <c r="G6" s="10" t="s">
        <v>28</v>
      </c>
      <c r="H6" s="10" t="s">
        <v>10</v>
      </c>
    </row>
    <row r="7" spans="1:9" s="1" customFormat="1" ht="17" thickBot="1" x14ac:dyDescent="0.3">
      <c r="A7" s="55">
        <v>45118</v>
      </c>
      <c r="B7" s="53" t="s">
        <v>7849</v>
      </c>
      <c r="C7" s="53">
        <v>20</v>
      </c>
      <c r="D7" s="53">
        <v>20</v>
      </c>
      <c r="E7" s="53">
        <v>40</v>
      </c>
      <c r="F7" s="53">
        <v>12</v>
      </c>
      <c r="G7" s="53">
        <v>7</v>
      </c>
      <c r="H7" s="53">
        <v>7</v>
      </c>
    </row>
    <row r="8" spans="1:9" s="1497" customFormat="1" ht="17" thickBot="1" x14ac:dyDescent="0.3">
      <c r="A8" s="33" t="s">
        <v>7850</v>
      </c>
      <c r="B8" s="34"/>
      <c r="C8" s="34">
        <f t="shared" ref="C8:H8" si="0">SUM(C7:C7)</f>
        <v>20</v>
      </c>
      <c r="D8" s="34">
        <f t="shared" si="0"/>
        <v>20</v>
      </c>
      <c r="E8" s="34">
        <f t="shared" si="0"/>
        <v>40</v>
      </c>
      <c r="F8" s="34">
        <f t="shared" si="0"/>
        <v>12</v>
      </c>
      <c r="G8" s="34">
        <f t="shared" si="0"/>
        <v>7</v>
      </c>
      <c r="H8" s="54">
        <f t="shared" si="0"/>
        <v>7</v>
      </c>
    </row>
    <row r="9" spans="1:9" x14ac:dyDescent="0.25">
      <c r="A9" s="529" t="s">
        <v>8214</v>
      </c>
      <c r="B9" s="529" t="s">
        <v>63</v>
      </c>
      <c r="C9" s="529">
        <v>-20</v>
      </c>
      <c r="D9" s="529">
        <v>-20</v>
      </c>
      <c r="E9" s="529">
        <v>-40</v>
      </c>
      <c r="F9" s="529">
        <v>-12</v>
      </c>
      <c r="G9" s="529">
        <v>-7</v>
      </c>
      <c r="H9" s="529">
        <v>-7</v>
      </c>
      <c r="I9" s="18" t="s">
        <v>8220</v>
      </c>
    </row>
    <row r="10" spans="1:9" x14ac:dyDescent="0.25">
      <c r="A10" s="213"/>
      <c r="B10" s="213"/>
      <c r="C10" s="213"/>
      <c r="D10" s="213"/>
      <c r="E10" s="213"/>
      <c r="F10" s="213"/>
      <c r="G10" s="213"/>
      <c r="H10" s="213"/>
    </row>
    <row r="11" spans="1:9" x14ac:dyDescent="0.25">
      <c r="A11" s="213"/>
      <c r="B11" s="213"/>
      <c r="C11" s="213"/>
      <c r="D11" s="213"/>
      <c r="E11" s="213"/>
      <c r="F11" s="213"/>
      <c r="G11" s="213"/>
      <c r="H11" s="213"/>
    </row>
    <row r="12" spans="1:9" x14ac:dyDescent="0.25">
      <c r="A12" s="213"/>
      <c r="B12" s="213"/>
      <c r="C12" s="213"/>
      <c r="D12" s="213"/>
      <c r="E12" s="213"/>
      <c r="F12" s="213"/>
      <c r="G12" s="213"/>
      <c r="H12" s="213"/>
    </row>
  </sheetData>
  <pageMargins left="0.7" right="0.7" top="0.75" bottom="0.75" header="0.3" footer="0.3"/>
  <pageSetup orientation="portrait" r:id="rId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>
    <tabColor rgb="FF00B050"/>
  </sheetPr>
  <dimension ref="A1:E11"/>
  <sheetViews>
    <sheetView workbookViewId="0">
      <selection activeCell="A15" sqref="A15"/>
    </sheetView>
  </sheetViews>
  <sheetFormatPr baseColWidth="10" defaultColWidth="9" defaultRowHeight="16" x14ac:dyDescent="0.25"/>
  <cols>
    <col min="1" max="1" width="12.33203125" style="137" customWidth="1"/>
    <col min="2" max="2" width="20.5" style="4" customWidth="1"/>
    <col min="3" max="3" width="8.1640625" style="4" customWidth="1"/>
    <col min="4" max="4" width="8.83203125" style="4" customWidth="1"/>
    <col min="5" max="5" width="12.6640625" style="4" bestFit="1" customWidth="1"/>
    <col min="6" max="16384" width="9" style="4"/>
  </cols>
  <sheetData>
    <row r="1" spans="1:5" x14ac:dyDescent="0.25">
      <c r="A1" s="128" t="s">
        <v>23</v>
      </c>
      <c r="B1" s="48"/>
    </row>
    <row r="2" spans="1:5" x14ac:dyDescent="0.25">
      <c r="A2" s="128"/>
      <c r="B2" s="48"/>
    </row>
    <row r="3" spans="1:5" x14ac:dyDescent="0.25">
      <c r="A3" s="139" t="s">
        <v>1938</v>
      </c>
    </row>
    <row r="4" spans="1:5" x14ac:dyDescent="0.25">
      <c r="A4" s="703" t="s">
        <v>3145</v>
      </c>
      <c r="B4" s="5"/>
    </row>
    <row r="5" spans="1:5" s="422" customFormat="1" ht="17" thickBot="1" x14ac:dyDescent="0.3">
      <c r="A5" s="926" t="s">
        <v>2876</v>
      </c>
      <c r="B5" s="421"/>
      <c r="C5" s="7"/>
      <c r="D5" s="382"/>
    </row>
    <row r="6" spans="1:5" ht="17" thickBot="1" x14ac:dyDescent="0.3">
      <c r="A6" s="160" t="s">
        <v>0</v>
      </c>
      <c r="B6" s="51" t="s">
        <v>1</v>
      </c>
      <c r="C6" s="10" t="s">
        <v>4</v>
      </c>
      <c r="D6" s="138"/>
    </row>
    <row r="7" spans="1:5" s="49" customFormat="1" x14ac:dyDescent="0.25">
      <c r="A7" s="507">
        <v>44324</v>
      </c>
      <c r="B7" s="508" t="s">
        <v>3146</v>
      </c>
      <c r="C7" s="508">
        <v>200</v>
      </c>
      <c r="D7" s="508"/>
      <c r="E7" s="49" t="s">
        <v>2882</v>
      </c>
    </row>
    <row r="8" spans="1:5" s="591" customFormat="1" x14ac:dyDescent="0.25">
      <c r="A8" s="933" t="s">
        <v>3212</v>
      </c>
      <c r="B8" s="508" t="s">
        <v>3213</v>
      </c>
      <c r="C8" s="508">
        <v>300</v>
      </c>
      <c r="D8" s="932"/>
      <c r="E8" s="49" t="s">
        <v>2882</v>
      </c>
    </row>
    <row r="9" spans="1:5" x14ac:dyDescent="0.25">
      <c r="A9" s="252"/>
      <c r="B9" s="168"/>
      <c r="C9" s="168"/>
      <c r="D9" s="168"/>
    </row>
    <row r="10" spans="1:5" x14ac:dyDescent="0.25">
      <c r="A10" s="141"/>
      <c r="B10" s="57"/>
      <c r="C10" s="57"/>
      <c r="D10" s="57"/>
    </row>
    <row r="11" spans="1:5" x14ac:dyDescent="0.25">
      <c r="A11" s="141"/>
      <c r="B11" s="57"/>
      <c r="C11" s="39"/>
      <c r="D11" s="3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K48"/>
  <sheetViews>
    <sheetView topLeftCell="A28" workbookViewId="0">
      <selection activeCell="C46" sqref="C46"/>
    </sheetView>
  </sheetViews>
  <sheetFormatPr baseColWidth="10" defaultColWidth="9" defaultRowHeight="16" x14ac:dyDescent="0.25"/>
  <cols>
    <col min="1" max="1" width="12.33203125" style="137" customWidth="1"/>
    <col min="2" max="2" width="20.5" style="4" customWidth="1"/>
    <col min="3" max="9" width="10.5" style="4" customWidth="1"/>
    <col min="10" max="10" width="8.83203125" style="4" customWidth="1"/>
    <col min="11" max="11" width="12.6640625" style="4" bestFit="1" customWidth="1"/>
    <col min="12" max="16384" width="9" style="4"/>
  </cols>
  <sheetData>
    <row r="1" spans="1:11" x14ac:dyDescent="0.25">
      <c r="A1" s="128" t="s">
        <v>23</v>
      </c>
      <c r="B1" s="48"/>
    </row>
    <row r="2" spans="1:11" x14ac:dyDescent="0.25">
      <c r="A2" s="128"/>
      <c r="B2" s="48"/>
    </row>
    <row r="3" spans="1:11" x14ac:dyDescent="0.25">
      <c r="A3" s="139" t="s">
        <v>1938</v>
      </c>
    </row>
    <row r="4" spans="1:11" x14ac:dyDescent="0.25">
      <c r="A4" s="703" t="s">
        <v>4006</v>
      </c>
      <c r="B4" s="5"/>
      <c r="C4" s="1151">
        <v>280000</v>
      </c>
      <c r="D4" s="1151">
        <v>51800</v>
      </c>
      <c r="E4" s="1151">
        <v>8000</v>
      </c>
      <c r="F4" s="1151"/>
      <c r="G4" s="1151"/>
      <c r="H4" s="1151"/>
      <c r="I4" s="1151"/>
    </row>
    <row r="5" spans="1:11" s="422" customFormat="1" ht="17" thickBot="1" x14ac:dyDescent="0.3">
      <c r="A5" s="705"/>
      <c r="B5" s="421"/>
      <c r="C5" s="7">
        <v>14500</v>
      </c>
      <c r="D5" s="7">
        <v>2700</v>
      </c>
      <c r="E5" s="7">
        <v>1000</v>
      </c>
      <c r="F5" s="7">
        <v>16250</v>
      </c>
      <c r="G5" s="30">
        <v>3950</v>
      </c>
      <c r="H5" s="7">
        <v>2400</v>
      </c>
      <c r="I5" s="30"/>
      <c r="J5" s="382"/>
    </row>
    <row r="6" spans="1:11" ht="17" thickBot="1" x14ac:dyDescent="0.3">
      <c r="A6" s="132" t="s">
        <v>0</v>
      </c>
      <c r="B6" s="27" t="s">
        <v>1</v>
      </c>
      <c r="C6" s="10" t="s">
        <v>10</v>
      </c>
      <c r="D6" s="10" t="s">
        <v>3</v>
      </c>
      <c r="E6" s="10" t="s">
        <v>4</v>
      </c>
      <c r="F6" s="10" t="s">
        <v>28</v>
      </c>
      <c r="G6" s="10" t="s">
        <v>26</v>
      </c>
      <c r="H6" s="32" t="s">
        <v>27</v>
      </c>
      <c r="I6" s="32"/>
      <c r="J6" s="138"/>
    </row>
    <row r="7" spans="1:11" s="6" customFormat="1" ht="17" thickBot="1" x14ac:dyDescent="0.3">
      <c r="A7" s="1053" t="s">
        <v>4001</v>
      </c>
      <c r="B7" s="404" t="s">
        <v>4007</v>
      </c>
      <c r="C7" s="404">
        <v>20</v>
      </c>
      <c r="D7" s="404"/>
      <c r="E7" s="405"/>
      <c r="F7" s="405"/>
      <c r="G7" s="405"/>
      <c r="H7" s="405"/>
      <c r="I7" s="405"/>
      <c r="J7" s="609"/>
    </row>
    <row r="8" spans="1:11" s="6" customFormat="1" ht="17" thickBot="1" x14ac:dyDescent="0.3">
      <c r="A8" s="33" t="s">
        <v>4069</v>
      </c>
      <c r="B8" s="34"/>
      <c r="C8" s="34">
        <f>SUM(C7)</f>
        <v>20</v>
      </c>
      <c r="D8" s="390"/>
      <c r="E8" s="1235"/>
      <c r="F8" s="1235"/>
      <c r="G8" s="1235"/>
      <c r="H8" s="1235"/>
      <c r="I8" s="1235"/>
      <c r="J8" s="54"/>
      <c r="K8" s="48" t="s">
        <v>4214</v>
      </c>
    </row>
    <row r="9" spans="1:11" s="1" customFormat="1" ht="17" thickBot="1" x14ac:dyDescent="0.3">
      <c r="A9" s="301" t="s">
        <v>4185</v>
      </c>
      <c r="B9" s="53" t="s">
        <v>4225</v>
      </c>
      <c r="C9" s="53"/>
      <c r="D9" s="53">
        <v>50</v>
      </c>
      <c r="E9" s="53">
        <v>80</v>
      </c>
      <c r="F9" s="53"/>
      <c r="G9" s="53"/>
      <c r="H9" s="53"/>
      <c r="I9" s="53"/>
      <c r="J9" s="354"/>
    </row>
    <row r="10" spans="1:11" s="6" customFormat="1" ht="17" thickBot="1" x14ac:dyDescent="0.3">
      <c r="A10" s="33" t="s">
        <v>4207</v>
      </c>
      <c r="B10" s="34"/>
      <c r="C10" s="34">
        <f>SUM(C8:C9)</f>
        <v>20</v>
      </c>
      <c r="D10" s="34">
        <f t="shared" ref="D10:E12" si="0">SUM(D8:D9)</f>
        <v>50</v>
      </c>
      <c r="E10" s="34">
        <f t="shared" si="0"/>
        <v>80</v>
      </c>
      <c r="F10" s="390"/>
      <c r="G10" s="390"/>
      <c r="H10" s="390"/>
      <c r="I10" s="390"/>
      <c r="J10" s="54"/>
      <c r="K10" s="1" t="s">
        <v>4214</v>
      </c>
    </row>
    <row r="11" spans="1:11" s="48" customFormat="1" ht="17" thickBot="1" x14ac:dyDescent="0.3">
      <c r="A11" s="252"/>
      <c r="B11" s="168"/>
      <c r="C11" s="168"/>
      <c r="D11" s="168"/>
      <c r="E11" s="168"/>
      <c r="F11" s="168"/>
      <c r="G11" s="168"/>
      <c r="H11" s="168"/>
      <c r="I11" s="168"/>
      <c r="J11" s="800"/>
    </row>
    <row r="12" spans="1:11" s="6" customFormat="1" ht="17" thickBot="1" x14ac:dyDescent="0.3">
      <c r="A12" s="33" t="s">
        <v>4351</v>
      </c>
      <c r="B12" s="34"/>
      <c r="C12" s="34">
        <f>SUM(C10:C11)</f>
        <v>20</v>
      </c>
      <c r="D12" s="34">
        <f t="shared" si="0"/>
        <v>50</v>
      </c>
      <c r="E12" s="34">
        <f t="shared" si="0"/>
        <v>80</v>
      </c>
      <c r="F12" s="390"/>
      <c r="G12" s="390"/>
      <c r="H12" s="390"/>
      <c r="I12" s="390"/>
      <c r="J12" s="54"/>
      <c r="K12" s="6" t="s">
        <v>4214</v>
      </c>
    </row>
    <row r="13" spans="1:11" s="1" customFormat="1" ht="17" thickBot="1" x14ac:dyDescent="0.3">
      <c r="A13" s="301" t="s">
        <v>4407</v>
      </c>
      <c r="B13" s="53" t="s">
        <v>4420</v>
      </c>
      <c r="C13" s="53"/>
      <c r="D13" s="53"/>
      <c r="E13" s="53"/>
      <c r="F13" s="53">
        <v>24</v>
      </c>
      <c r="G13" s="53"/>
      <c r="H13" s="53"/>
      <c r="I13" s="53"/>
      <c r="J13" s="354"/>
    </row>
    <row r="14" spans="1:11" s="6" customFormat="1" ht="17" thickBot="1" x14ac:dyDescent="0.3">
      <c r="A14" s="33" t="s">
        <v>4477</v>
      </c>
      <c r="B14" s="34"/>
      <c r="C14" s="34">
        <f>SUM(C12:C13)</f>
        <v>20</v>
      </c>
      <c r="D14" s="34">
        <f t="shared" ref="D14:F14" si="1">SUM(D12:D13)</f>
        <v>50</v>
      </c>
      <c r="E14" s="34">
        <f t="shared" si="1"/>
        <v>80</v>
      </c>
      <c r="F14" s="34">
        <f t="shared" si="1"/>
        <v>24</v>
      </c>
      <c r="G14" s="34"/>
      <c r="H14" s="34"/>
      <c r="I14" s="34"/>
      <c r="J14" s="34"/>
      <c r="K14" s="6" t="s">
        <v>4214</v>
      </c>
    </row>
    <row r="15" spans="1:11" s="6" customFormat="1" ht="17" thickBot="1" x14ac:dyDescent="0.3">
      <c r="A15" s="428"/>
      <c r="B15" s="609"/>
      <c r="C15" s="430"/>
      <c r="D15" s="430"/>
      <c r="E15" s="430"/>
      <c r="F15" s="430"/>
      <c r="G15" s="430"/>
      <c r="H15" s="430"/>
      <c r="I15" s="430"/>
      <c r="J15" s="609"/>
    </row>
    <row r="16" spans="1:11" s="6" customFormat="1" ht="17" thickBot="1" x14ac:dyDescent="0.3">
      <c r="A16" s="33" t="s">
        <v>4760</v>
      </c>
      <c r="B16" s="34"/>
      <c r="C16" s="34">
        <f>SUM(C14:C15)</f>
        <v>20</v>
      </c>
      <c r="D16" s="34">
        <f>SUM(D14:D15)</f>
        <v>50</v>
      </c>
      <c r="E16" s="34">
        <f t="shared" ref="E16:F16" si="2">SUM(E14:E15)</f>
        <v>80</v>
      </c>
      <c r="F16" s="34">
        <f t="shared" si="2"/>
        <v>24</v>
      </c>
      <c r="G16" s="34"/>
      <c r="H16" s="34"/>
      <c r="I16" s="34"/>
      <c r="J16" s="34"/>
      <c r="K16" s="6" t="s">
        <v>4214</v>
      </c>
    </row>
    <row r="17" spans="1:11" s="1" customFormat="1" x14ac:dyDescent="0.25">
      <c r="A17" s="55">
        <v>44658</v>
      </c>
      <c r="B17" s="13" t="s">
        <v>4736</v>
      </c>
      <c r="C17" s="53">
        <v>70</v>
      </c>
      <c r="D17" s="53">
        <v>280</v>
      </c>
      <c r="E17" s="53">
        <v>440</v>
      </c>
      <c r="F17" s="53"/>
      <c r="G17" s="53">
        <v>70</v>
      </c>
      <c r="H17" s="53"/>
      <c r="I17" s="53"/>
      <c r="J17" s="354"/>
    </row>
    <row r="18" spans="1:11" s="1" customFormat="1" x14ac:dyDescent="0.25">
      <c r="A18" s="55">
        <v>44688</v>
      </c>
      <c r="B18" s="13" t="s">
        <v>4742</v>
      </c>
      <c r="C18" s="53">
        <v>14</v>
      </c>
      <c r="D18" s="53"/>
      <c r="E18" s="53"/>
      <c r="F18" s="53"/>
      <c r="G18" s="53">
        <v>20</v>
      </c>
      <c r="H18" s="53"/>
      <c r="I18" s="53"/>
      <c r="J18" s="354"/>
    </row>
    <row r="19" spans="1:11" s="1" customFormat="1" ht="17" thickBot="1" x14ac:dyDescent="0.3">
      <c r="A19" s="55" t="s">
        <v>4826</v>
      </c>
      <c r="B19" s="13" t="s">
        <v>4827</v>
      </c>
      <c r="C19" s="53">
        <v>60</v>
      </c>
      <c r="D19" s="53">
        <v>120</v>
      </c>
      <c r="E19" s="53">
        <v>160</v>
      </c>
      <c r="F19" s="53"/>
      <c r="G19" s="53">
        <v>70</v>
      </c>
      <c r="H19" s="53"/>
      <c r="I19" s="53"/>
      <c r="J19" s="354"/>
    </row>
    <row r="20" spans="1:11" s="6" customFormat="1" ht="17" thickBot="1" x14ac:dyDescent="0.3">
      <c r="A20" s="33" t="s">
        <v>4861</v>
      </c>
      <c r="B20" s="34"/>
      <c r="C20" s="34">
        <f>SUM(C16:C19)</f>
        <v>164</v>
      </c>
      <c r="D20" s="34">
        <f t="shared" ref="D20:G20" si="3">SUM(D16:D19)</f>
        <v>450</v>
      </c>
      <c r="E20" s="34">
        <f t="shared" si="3"/>
        <v>680</v>
      </c>
      <c r="F20" s="34">
        <f t="shared" si="3"/>
        <v>24</v>
      </c>
      <c r="G20" s="34">
        <f t="shared" si="3"/>
        <v>160</v>
      </c>
      <c r="H20" s="34"/>
      <c r="I20" s="34"/>
      <c r="J20" s="34"/>
      <c r="K20" s="6" t="s">
        <v>4214</v>
      </c>
    </row>
    <row r="21" spans="1:11" s="2" customFormat="1" ht="17" thickBot="1" x14ac:dyDescent="0.3">
      <c r="A21" s="55">
        <v>44781</v>
      </c>
      <c r="B21" s="14" t="s">
        <v>4885</v>
      </c>
      <c r="C21" s="13"/>
      <c r="D21" s="13"/>
      <c r="E21" s="13">
        <v>23</v>
      </c>
      <c r="F21" s="13"/>
      <c r="G21" s="13"/>
      <c r="H21" s="13"/>
      <c r="I21" s="13"/>
      <c r="J21" s="13"/>
    </row>
    <row r="22" spans="1:11" s="6" customFormat="1" ht="17" thickBot="1" x14ac:dyDescent="0.3">
      <c r="A22" s="33" t="s">
        <v>5061</v>
      </c>
      <c r="B22" s="34"/>
      <c r="C22" s="34">
        <f>SUM(C20:C21)</f>
        <v>164</v>
      </c>
      <c r="D22" s="34">
        <f t="shared" ref="D22:G24" si="4">SUM(D20:D21)</f>
        <v>450</v>
      </c>
      <c r="E22" s="34">
        <f t="shared" si="4"/>
        <v>703</v>
      </c>
      <c r="F22" s="34">
        <f t="shared" si="4"/>
        <v>24</v>
      </c>
      <c r="G22" s="34">
        <f t="shared" si="4"/>
        <v>160</v>
      </c>
      <c r="H22" s="34"/>
      <c r="I22" s="34"/>
      <c r="J22" s="34"/>
      <c r="K22" s="6" t="s">
        <v>4214</v>
      </c>
    </row>
    <row r="23" spans="1:11" s="2" customFormat="1" ht="17" thickBot="1" x14ac:dyDescent="0.3">
      <c r="A23" s="55"/>
      <c r="B23" s="14"/>
      <c r="C23" s="13"/>
      <c r="D23" s="13"/>
      <c r="E23" s="13"/>
      <c r="F23" s="13"/>
      <c r="G23" s="13"/>
      <c r="H23" s="13"/>
      <c r="I23" s="13"/>
      <c r="J23" s="13"/>
    </row>
    <row r="24" spans="1:11" s="6" customFormat="1" ht="17" thickBot="1" x14ac:dyDescent="0.3">
      <c r="A24" s="33" t="s">
        <v>5278</v>
      </c>
      <c r="B24" s="34"/>
      <c r="C24" s="34">
        <f>SUM(C22:C23)</f>
        <v>164</v>
      </c>
      <c r="D24" s="34">
        <f t="shared" si="4"/>
        <v>450</v>
      </c>
      <c r="E24" s="34">
        <f t="shared" si="4"/>
        <v>703</v>
      </c>
      <c r="F24" s="34">
        <f t="shared" si="4"/>
        <v>24</v>
      </c>
      <c r="G24" s="34">
        <f t="shared" si="4"/>
        <v>160</v>
      </c>
      <c r="H24" s="34"/>
      <c r="I24" s="34"/>
      <c r="J24" s="34"/>
      <c r="K24" s="6" t="s">
        <v>4214</v>
      </c>
    </row>
    <row r="25" spans="1:11" s="6" customFormat="1" ht="17" thickBot="1" x14ac:dyDescent="0.3">
      <c r="A25" s="428"/>
      <c r="B25" s="609"/>
      <c r="C25" s="609"/>
      <c r="D25" s="609"/>
      <c r="E25" s="609"/>
      <c r="F25" s="609"/>
      <c r="G25" s="609"/>
      <c r="H25" s="609"/>
      <c r="I25" s="609"/>
      <c r="J25" s="609"/>
    </row>
    <row r="26" spans="1:11" s="6" customFormat="1" ht="17" thickBot="1" x14ac:dyDescent="0.3">
      <c r="A26" s="33" t="s">
        <v>5326</v>
      </c>
      <c r="B26" s="34"/>
      <c r="C26" s="34">
        <f>SUM(C24:C25)</f>
        <v>164</v>
      </c>
      <c r="D26" s="34">
        <f t="shared" ref="D26:G26" si="5">SUM(D24:D25)</f>
        <v>450</v>
      </c>
      <c r="E26" s="34">
        <f t="shared" si="5"/>
        <v>703</v>
      </c>
      <c r="F26" s="34">
        <f t="shared" si="5"/>
        <v>24</v>
      </c>
      <c r="G26" s="34">
        <f t="shared" si="5"/>
        <v>160</v>
      </c>
      <c r="H26" s="34"/>
      <c r="I26" s="34"/>
      <c r="J26" s="34"/>
      <c r="K26" s="6" t="s">
        <v>4214</v>
      </c>
    </row>
    <row r="27" spans="1:11" s="2" customFormat="1" x14ac:dyDescent="0.25">
      <c r="A27" s="55">
        <v>44572</v>
      </c>
      <c r="B27" s="22" t="s">
        <v>63</v>
      </c>
      <c r="C27" s="53">
        <v>-6</v>
      </c>
      <c r="D27" s="53">
        <v>-99</v>
      </c>
      <c r="E27" s="53">
        <v>-250</v>
      </c>
      <c r="F27" s="53"/>
      <c r="G27" s="53">
        <v>-60</v>
      </c>
      <c r="H27" s="53"/>
      <c r="I27" s="53"/>
      <c r="J27" s="53"/>
    </row>
    <row r="28" spans="1:11" s="2" customFormat="1" ht="17" thickBot="1" x14ac:dyDescent="0.3">
      <c r="A28" s="12">
        <v>44815</v>
      </c>
      <c r="B28" s="14" t="s">
        <v>5478</v>
      </c>
      <c r="C28" s="13">
        <v>66</v>
      </c>
      <c r="D28" s="13">
        <v>130</v>
      </c>
      <c r="E28" s="13">
        <v>190</v>
      </c>
      <c r="F28" s="13"/>
      <c r="G28" s="13">
        <v>96</v>
      </c>
      <c r="H28" s="13">
        <v>40</v>
      </c>
      <c r="I28" s="13"/>
      <c r="J28" s="13"/>
    </row>
    <row r="29" spans="1:11" s="6" customFormat="1" ht="17" thickBot="1" x14ac:dyDescent="0.3">
      <c r="A29" s="33" t="s">
        <v>5443</v>
      </c>
      <c r="B29" s="34"/>
      <c r="C29" s="34">
        <f>SUM(C26:C28)</f>
        <v>224</v>
      </c>
      <c r="D29" s="34">
        <f t="shared" ref="D29:H29" si="6">SUM(D26:D28)</f>
        <v>481</v>
      </c>
      <c r="E29" s="34">
        <f t="shared" si="6"/>
        <v>643</v>
      </c>
      <c r="F29" s="34">
        <f t="shared" si="6"/>
        <v>24</v>
      </c>
      <c r="G29" s="34">
        <f>SUM(G26:G28)</f>
        <v>196</v>
      </c>
      <c r="H29" s="34">
        <f t="shared" si="6"/>
        <v>40</v>
      </c>
      <c r="I29" s="34"/>
      <c r="J29" s="34"/>
      <c r="K29" s="6" t="s">
        <v>4214</v>
      </c>
    </row>
    <row r="30" spans="1:11" s="2" customFormat="1" x14ac:dyDescent="0.25">
      <c r="A30" s="55">
        <v>44754</v>
      </c>
      <c r="B30" s="14" t="s">
        <v>63</v>
      </c>
      <c r="C30" s="13">
        <v>-10</v>
      </c>
      <c r="D30" s="13">
        <v>-109</v>
      </c>
      <c r="E30" s="13">
        <v>-200</v>
      </c>
      <c r="F30" s="13"/>
      <c r="G30" s="13">
        <v>-60</v>
      </c>
      <c r="H30" s="13">
        <v>-40</v>
      </c>
      <c r="I30" s="13"/>
      <c r="J30" s="13"/>
    </row>
    <row r="31" spans="1:11" s="2" customFormat="1" x14ac:dyDescent="0.25">
      <c r="A31" s="55">
        <v>44846</v>
      </c>
      <c r="B31" s="14" t="s">
        <v>63</v>
      </c>
      <c r="C31" s="13">
        <v>-15</v>
      </c>
      <c r="D31" s="13">
        <v>-126</v>
      </c>
      <c r="E31" s="13">
        <v>-203</v>
      </c>
      <c r="F31" s="13"/>
      <c r="G31" s="13">
        <v>-60</v>
      </c>
      <c r="H31" s="13"/>
      <c r="I31" s="13"/>
      <c r="J31" s="13"/>
    </row>
    <row r="32" spans="1:11" s="2" customFormat="1" ht="16.5" customHeight="1" x14ac:dyDescent="0.25">
      <c r="A32" s="55" t="s">
        <v>5801</v>
      </c>
      <c r="B32" s="14" t="s">
        <v>63</v>
      </c>
      <c r="C32" s="13">
        <v>-17</v>
      </c>
      <c r="D32" s="13">
        <v>-51</v>
      </c>
      <c r="E32" s="13">
        <v>-133</v>
      </c>
      <c r="F32" s="13">
        <v>-1</v>
      </c>
      <c r="G32" s="13">
        <v>-23</v>
      </c>
      <c r="H32" s="13"/>
      <c r="I32" s="13"/>
      <c r="J32" s="13"/>
    </row>
    <row r="33" spans="1:11" s="2" customFormat="1" ht="17" thickBot="1" x14ac:dyDescent="0.3">
      <c r="A33" s="55" t="s">
        <v>5851</v>
      </c>
      <c r="B33" s="13" t="s">
        <v>5853</v>
      </c>
      <c r="C33" s="13"/>
      <c r="D33" s="13"/>
      <c r="E33" s="13">
        <v>80</v>
      </c>
      <c r="F33" s="13"/>
      <c r="G33" s="13"/>
      <c r="H33" s="13"/>
      <c r="I33" s="13"/>
      <c r="J33" s="13"/>
    </row>
    <row r="34" spans="1:11" s="6" customFormat="1" ht="17" thickBot="1" x14ac:dyDescent="0.3">
      <c r="A34" s="33" t="s">
        <v>5934</v>
      </c>
      <c r="B34" s="34"/>
      <c r="C34" s="34">
        <f>SUM(C29:C33)</f>
        <v>182</v>
      </c>
      <c r="D34" s="34">
        <f t="shared" ref="D34:G34" si="7">SUM(D29:D33)</f>
        <v>195</v>
      </c>
      <c r="E34" s="34">
        <f t="shared" si="7"/>
        <v>187</v>
      </c>
      <c r="F34" s="34">
        <f t="shared" si="7"/>
        <v>23</v>
      </c>
      <c r="G34" s="34">
        <f t="shared" si="7"/>
        <v>53</v>
      </c>
      <c r="H34" s="34">
        <f>SUM(H29:H33)</f>
        <v>0</v>
      </c>
      <c r="I34" s="34"/>
      <c r="J34" s="34"/>
      <c r="K34" s="6" t="s">
        <v>4214</v>
      </c>
    </row>
    <row r="35" spans="1:11" s="2" customFormat="1" x14ac:dyDescent="0.25">
      <c r="A35" s="12">
        <v>45170</v>
      </c>
      <c r="B35" s="13" t="s">
        <v>63</v>
      </c>
      <c r="C35" s="13">
        <v>-25</v>
      </c>
      <c r="D35" s="13">
        <v>-69</v>
      </c>
      <c r="E35" s="13">
        <v>-186</v>
      </c>
      <c r="F35" s="13"/>
      <c r="G35" s="13">
        <v>-53</v>
      </c>
      <c r="H35" s="13"/>
      <c r="I35" s="13"/>
      <c r="J35" s="13"/>
    </row>
    <row r="36" spans="1:11" s="2" customFormat="1" ht="17" thickBot="1" x14ac:dyDescent="0.3">
      <c r="A36" s="55" t="s">
        <v>5935</v>
      </c>
      <c r="B36" s="14" t="s">
        <v>63</v>
      </c>
      <c r="C36" s="13">
        <v>-50</v>
      </c>
      <c r="D36" s="13">
        <v>-124</v>
      </c>
      <c r="E36" s="13">
        <v>-1</v>
      </c>
      <c r="F36" s="13">
        <v>-6</v>
      </c>
      <c r="G36" s="13"/>
      <c r="H36" s="13"/>
      <c r="I36" s="13"/>
      <c r="J36" s="13"/>
    </row>
    <row r="37" spans="1:11" s="6" customFormat="1" ht="17" thickBot="1" x14ac:dyDescent="0.3">
      <c r="A37" s="33" t="s">
        <v>6093</v>
      </c>
      <c r="B37" s="34"/>
      <c r="C37" s="34">
        <f>SUM(C34:C36)</f>
        <v>107</v>
      </c>
      <c r="D37" s="34">
        <f t="shared" ref="D37:H37" si="8">SUM(D34:D36)</f>
        <v>2</v>
      </c>
      <c r="E37" s="34">
        <f t="shared" si="8"/>
        <v>0</v>
      </c>
      <c r="F37" s="34">
        <f t="shared" si="8"/>
        <v>17</v>
      </c>
      <c r="G37" s="34">
        <f t="shared" si="8"/>
        <v>0</v>
      </c>
      <c r="H37" s="34">
        <f t="shared" si="8"/>
        <v>0</v>
      </c>
      <c r="I37" s="34"/>
      <c r="J37" s="34"/>
      <c r="K37" s="6" t="s">
        <v>4214</v>
      </c>
    </row>
    <row r="38" spans="1:11" s="2" customFormat="1" x14ac:dyDescent="0.25">
      <c r="A38" s="12">
        <v>45079</v>
      </c>
      <c r="B38" s="14" t="s">
        <v>63</v>
      </c>
      <c r="C38" s="13">
        <v>-10</v>
      </c>
      <c r="D38" s="13">
        <v>-2</v>
      </c>
      <c r="E38" s="13"/>
      <c r="F38" s="13">
        <v>-6</v>
      </c>
      <c r="G38" s="13"/>
      <c r="H38" s="13"/>
      <c r="I38" s="13"/>
      <c r="J38" s="13"/>
    </row>
    <row r="39" spans="1:11" s="2" customFormat="1" x14ac:dyDescent="0.25">
      <c r="A39" s="55" t="s">
        <v>6170</v>
      </c>
      <c r="B39" s="14" t="s">
        <v>63</v>
      </c>
      <c r="C39" s="13">
        <v>-17</v>
      </c>
      <c r="D39" s="13"/>
      <c r="E39" s="13"/>
      <c r="F39" s="13">
        <v>-2</v>
      </c>
      <c r="G39" s="13"/>
      <c r="H39" s="13"/>
      <c r="I39" s="13"/>
      <c r="J39" s="13"/>
    </row>
    <row r="40" spans="1:11" s="2" customFormat="1" x14ac:dyDescent="0.25">
      <c r="A40" s="12" t="s">
        <v>6230</v>
      </c>
      <c r="B40" s="13" t="s">
        <v>63</v>
      </c>
      <c r="C40" s="13">
        <v>-24</v>
      </c>
      <c r="D40" s="13"/>
      <c r="E40" s="13"/>
      <c r="F40" s="13">
        <v>-8</v>
      </c>
      <c r="G40" s="13"/>
      <c r="H40" s="13"/>
      <c r="I40" s="13"/>
      <c r="J40" s="13"/>
    </row>
    <row r="41" spans="1:11" s="2" customFormat="1" ht="17" thickBot="1" x14ac:dyDescent="0.3">
      <c r="A41" s="55" t="s">
        <v>6243</v>
      </c>
      <c r="B41" s="53" t="s">
        <v>63</v>
      </c>
      <c r="C41" s="53">
        <v>-33</v>
      </c>
      <c r="D41" s="53"/>
      <c r="E41" s="53"/>
      <c r="F41" s="53">
        <v>-1</v>
      </c>
      <c r="G41" s="53"/>
      <c r="H41" s="53"/>
      <c r="I41" s="53"/>
      <c r="J41" s="13"/>
    </row>
    <row r="42" spans="1:11" s="6" customFormat="1" ht="17" thickBot="1" x14ac:dyDescent="0.3">
      <c r="A42" s="33" t="s">
        <v>6204</v>
      </c>
      <c r="B42" s="34"/>
      <c r="C42" s="34">
        <f>SUM(C37:C41)</f>
        <v>23</v>
      </c>
      <c r="D42" s="34">
        <f t="shared" ref="D42:H42" si="9">SUM(D37:D41)</f>
        <v>0</v>
      </c>
      <c r="E42" s="34">
        <f t="shared" si="9"/>
        <v>0</v>
      </c>
      <c r="F42" s="34">
        <f t="shared" si="9"/>
        <v>0</v>
      </c>
      <c r="G42" s="34">
        <f t="shared" si="9"/>
        <v>0</v>
      </c>
      <c r="H42" s="34">
        <f t="shared" si="9"/>
        <v>0</v>
      </c>
      <c r="I42" s="34"/>
      <c r="J42" s="34"/>
      <c r="K42" s="6" t="s">
        <v>4214</v>
      </c>
    </row>
    <row r="43" spans="1:11" ht="17" thickBot="1" x14ac:dyDescent="0.3">
      <c r="A43" s="212">
        <v>45110</v>
      </c>
      <c r="B43" s="13" t="s">
        <v>63</v>
      </c>
      <c r="C43" s="13">
        <v>-23</v>
      </c>
      <c r="D43" s="57"/>
      <c r="E43" s="57"/>
      <c r="F43" s="57"/>
      <c r="G43" s="57"/>
      <c r="H43" s="57"/>
      <c r="I43" s="57"/>
      <c r="J43" s="57"/>
    </row>
    <row r="44" spans="1:11" s="6" customFormat="1" ht="17" thickBot="1" x14ac:dyDescent="0.3">
      <c r="A44" s="33" t="s">
        <v>6370</v>
      </c>
      <c r="B44" s="34"/>
      <c r="C44" s="34">
        <f>SUM(C42:C43)</f>
        <v>0</v>
      </c>
      <c r="D44" s="34">
        <f t="shared" ref="D44:H44" si="10">SUM(D42:D43)</f>
        <v>0</v>
      </c>
      <c r="E44" s="34">
        <f t="shared" si="10"/>
        <v>0</v>
      </c>
      <c r="F44" s="34">
        <f t="shared" si="10"/>
        <v>0</v>
      </c>
      <c r="G44" s="34">
        <f t="shared" si="10"/>
        <v>0</v>
      </c>
      <c r="H44" s="34">
        <f t="shared" si="10"/>
        <v>0</v>
      </c>
      <c r="I44" s="34"/>
      <c r="J44" s="34"/>
      <c r="K44" s="6" t="s">
        <v>4214</v>
      </c>
    </row>
    <row r="45" spans="1:11" x14ac:dyDescent="0.25">
      <c r="A45" s="212"/>
      <c r="B45" s="13"/>
      <c r="C45" s="57"/>
      <c r="D45" s="57"/>
      <c r="E45" s="57"/>
      <c r="F45" s="57"/>
      <c r="G45" s="57"/>
      <c r="H45" s="57"/>
      <c r="I45" s="57"/>
      <c r="J45" s="57"/>
    </row>
    <row r="46" spans="1:11" ht="17" thickBot="1" x14ac:dyDescent="0.3">
      <c r="A46" s="141"/>
      <c r="B46" s="57"/>
      <c r="C46" s="44"/>
      <c r="D46" s="742"/>
      <c r="E46" s="742"/>
      <c r="F46" s="742"/>
      <c r="G46" s="742"/>
      <c r="H46" s="742"/>
      <c r="I46" s="39"/>
      <c r="J46" s="39"/>
    </row>
    <row r="47" spans="1:11" ht="17" thickBot="1" x14ac:dyDescent="0.3">
      <c r="C47" s="10" t="s">
        <v>10</v>
      </c>
      <c r="D47" s="10" t="s">
        <v>3</v>
      </c>
      <c r="E47" s="10" t="s">
        <v>4</v>
      </c>
      <c r="F47" s="10" t="s">
        <v>28</v>
      </c>
      <c r="G47" s="10" t="s">
        <v>26</v>
      </c>
      <c r="H47" s="32" t="s">
        <v>27</v>
      </c>
      <c r="I47" s="1409"/>
    </row>
    <row r="48" spans="1:11" s="48" customFormat="1" x14ac:dyDescent="0.25">
      <c r="A48" s="128" t="s">
        <v>5256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>
    <tabColor rgb="FF00B050"/>
  </sheetPr>
  <dimension ref="A1:V40"/>
  <sheetViews>
    <sheetView topLeftCell="A13" workbookViewId="0">
      <selection activeCell="E36" sqref="E36"/>
    </sheetView>
  </sheetViews>
  <sheetFormatPr baseColWidth="10" defaultColWidth="8.83203125" defaultRowHeight="15" x14ac:dyDescent="0.2"/>
  <cols>
    <col min="1" max="1" width="13.33203125" customWidth="1"/>
    <col min="2" max="2" width="23.33203125" customWidth="1"/>
    <col min="4" max="4" width="15.1640625" customWidth="1"/>
  </cols>
  <sheetData>
    <row r="1" spans="1:22" s="4" customFormat="1" ht="16" x14ac:dyDescent="0.25">
      <c r="A1" s="128" t="s">
        <v>23</v>
      </c>
      <c r="B1" s="48"/>
    </row>
    <row r="2" spans="1:22" s="794" customFormat="1" ht="16" x14ac:dyDescent="0.25">
      <c r="A2" s="793"/>
      <c r="B2" s="793"/>
      <c r="C2" s="793"/>
      <c r="D2" s="793"/>
    </row>
    <row r="3" spans="1:22" s="18" customFormat="1" ht="16" x14ac:dyDescent="0.25">
      <c r="A3" s="18" t="s">
        <v>5787</v>
      </c>
    </row>
    <row r="4" spans="1:22" s="18" customFormat="1" ht="16" x14ac:dyDescent="0.25">
      <c r="A4" s="18" t="s">
        <v>5788</v>
      </c>
      <c r="C4" s="770"/>
      <c r="D4" s="770"/>
      <c r="E4" s="770"/>
      <c r="F4" s="770"/>
      <c r="G4" s="770"/>
      <c r="H4" s="770"/>
      <c r="I4" s="770"/>
      <c r="J4" s="770"/>
      <c r="K4" s="770"/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</row>
    <row r="6" spans="1:22" s="422" customFormat="1" ht="17" thickBot="1" x14ac:dyDescent="0.3">
      <c r="A6" s="926" t="s">
        <v>2876</v>
      </c>
      <c r="B6" s="421"/>
      <c r="C6" s="7"/>
      <c r="D6" s="7"/>
      <c r="E6" s="382"/>
    </row>
    <row r="7" spans="1:22" s="4" customFormat="1" ht="17" thickBot="1" x14ac:dyDescent="0.3">
      <c r="A7" s="160" t="s">
        <v>0</v>
      </c>
      <c r="B7" s="51" t="s">
        <v>1</v>
      </c>
      <c r="C7" s="51" t="s">
        <v>31</v>
      </c>
      <c r="D7" s="261" t="s">
        <v>7569</v>
      </c>
      <c r="E7" s="138"/>
    </row>
    <row r="8" spans="1:22" s="49" customFormat="1" ht="16" x14ac:dyDescent="0.25">
      <c r="A8" s="507" t="s">
        <v>6700</v>
      </c>
      <c r="B8" s="1166" t="s">
        <v>6701</v>
      </c>
      <c r="C8" s="508">
        <v>500</v>
      </c>
      <c r="D8" s="508"/>
      <c r="E8" s="508"/>
      <c r="F8" s="49" t="s">
        <v>3022</v>
      </c>
    </row>
    <row r="9" spans="1:22" s="49" customFormat="1" ht="16" x14ac:dyDescent="0.25">
      <c r="A9" s="507" t="s">
        <v>6741</v>
      </c>
      <c r="B9" s="185" t="s">
        <v>6748</v>
      </c>
      <c r="C9" s="508">
        <v>500</v>
      </c>
      <c r="D9" s="508"/>
      <c r="E9" s="508"/>
      <c r="F9" s="49" t="s">
        <v>3022</v>
      </c>
    </row>
    <row r="10" spans="1:22" s="49" customFormat="1" ht="16" x14ac:dyDescent="0.25">
      <c r="A10" s="507">
        <v>45052</v>
      </c>
      <c r="B10" s="185" t="s">
        <v>6792</v>
      </c>
      <c r="C10" s="508">
        <v>500</v>
      </c>
      <c r="D10" s="508"/>
      <c r="E10" s="508"/>
      <c r="F10" s="49" t="s">
        <v>3022</v>
      </c>
    </row>
    <row r="11" spans="1:22" s="49" customFormat="1" ht="16" x14ac:dyDescent="0.25">
      <c r="A11" s="507">
        <v>45266</v>
      </c>
      <c r="B11" s="185" t="s">
        <v>6835</v>
      </c>
      <c r="C11" s="508">
        <v>500</v>
      </c>
      <c r="D11" s="508"/>
      <c r="E11" s="508"/>
      <c r="F11" s="49" t="s">
        <v>3022</v>
      </c>
    </row>
    <row r="12" spans="1:22" s="49" customFormat="1" ht="16" x14ac:dyDescent="0.25">
      <c r="A12" s="507" t="s">
        <v>6891</v>
      </c>
      <c r="B12" s="185" t="s">
        <v>6892</v>
      </c>
      <c r="C12" s="508">
        <v>500</v>
      </c>
      <c r="D12" s="508"/>
      <c r="E12" s="508"/>
      <c r="F12" s="49" t="s">
        <v>3022</v>
      </c>
    </row>
    <row r="13" spans="1:22" s="49" customFormat="1" ht="16" x14ac:dyDescent="0.25">
      <c r="A13" s="699">
        <v>44933</v>
      </c>
      <c r="B13" s="185" t="s">
        <v>6946</v>
      </c>
      <c r="C13" s="185">
        <v>500</v>
      </c>
      <c r="D13" s="185"/>
      <c r="E13" s="185"/>
      <c r="F13" s="49" t="s">
        <v>3022</v>
      </c>
    </row>
    <row r="14" spans="1:22" s="49" customFormat="1" ht="16" x14ac:dyDescent="0.25">
      <c r="A14" s="699">
        <v>45084</v>
      </c>
      <c r="B14" s="185" t="s">
        <v>6956</v>
      </c>
      <c r="C14" s="185">
        <v>500</v>
      </c>
      <c r="D14" s="185"/>
      <c r="E14" s="185"/>
      <c r="F14" s="49" t="s">
        <v>3022</v>
      </c>
    </row>
    <row r="15" spans="1:22" s="49" customFormat="1" ht="16" x14ac:dyDescent="0.25">
      <c r="A15" s="699" t="s">
        <v>7001</v>
      </c>
      <c r="B15" s="185" t="s">
        <v>7023</v>
      </c>
      <c r="C15" s="185">
        <v>500</v>
      </c>
      <c r="D15" s="185"/>
      <c r="E15" s="185"/>
      <c r="F15" s="49" t="s">
        <v>3022</v>
      </c>
    </row>
    <row r="16" spans="1:22" s="49" customFormat="1" ht="16" x14ac:dyDescent="0.25">
      <c r="A16" s="699" t="s">
        <v>7021</v>
      </c>
      <c r="B16" s="185" t="s">
        <v>7022</v>
      </c>
      <c r="C16" s="185">
        <v>500</v>
      </c>
      <c r="D16" s="185"/>
      <c r="E16" s="185"/>
      <c r="F16" s="49" t="s">
        <v>3022</v>
      </c>
    </row>
    <row r="17" spans="1:6" s="49" customFormat="1" ht="16" x14ac:dyDescent="0.25">
      <c r="A17" s="699" t="s">
        <v>7059</v>
      </c>
      <c r="B17" s="432" t="s">
        <v>7063</v>
      </c>
      <c r="C17" s="185">
        <v>500</v>
      </c>
      <c r="D17" s="185"/>
      <c r="E17" s="185"/>
      <c r="F17" s="49" t="s">
        <v>3022</v>
      </c>
    </row>
    <row r="18" spans="1:6" s="49" customFormat="1" ht="16" x14ac:dyDescent="0.25">
      <c r="A18" s="699" t="s">
        <v>7094</v>
      </c>
      <c r="B18" s="432" t="s">
        <v>7095</v>
      </c>
      <c r="C18" s="185">
        <v>1000</v>
      </c>
      <c r="D18" s="185"/>
      <c r="E18" s="185"/>
      <c r="F18" s="49" t="s">
        <v>3022</v>
      </c>
    </row>
    <row r="19" spans="1:6" s="49" customFormat="1" ht="16" x14ac:dyDescent="0.25">
      <c r="A19" s="699" t="s">
        <v>7159</v>
      </c>
      <c r="B19" s="432" t="s">
        <v>7160</v>
      </c>
      <c r="C19" s="185">
        <v>1000</v>
      </c>
      <c r="D19" s="185"/>
      <c r="E19" s="185"/>
      <c r="F19" s="49" t="s">
        <v>3022</v>
      </c>
    </row>
    <row r="20" spans="1:6" s="49" customFormat="1" ht="15.75" customHeight="1" x14ac:dyDescent="0.25">
      <c r="A20" s="699" t="s">
        <v>7214</v>
      </c>
      <c r="B20" s="432" t="s">
        <v>7219</v>
      </c>
      <c r="C20" s="185">
        <v>799</v>
      </c>
      <c r="D20" s="185"/>
      <c r="E20" s="185"/>
      <c r="F20" s="49" t="s">
        <v>3022</v>
      </c>
    </row>
    <row r="21" spans="1:6" s="49" customFormat="1" ht="16" x14ac:dyDescent="0.25">
      <c r="A21" s="699" t="s">
        <v>7216</v>
      </c>
      <c r="B21" s="432" t="s">
        <v>7217</v>
      </c>
      <c r="C21" s="185">
        <v>201</v>
      </c>
      <c r="D21" s="185"/>
      <c r="E21" s="185"/>
      <c r="F21" s="49" t="s">
        <v>3022</v>
      </c>
    </row>
    <row r="22" spans="1:6" s="49" customFormat="1" ht="16" x14ac:dyDescent="0.25">
      <c r="A22" s="699" t="s">
        <v>7282</v>
      </c>
      <c r="B22" s="432" t="s">
        <v>7283</v>
      </c>
      <c r="C22" s="185">
        <v>1000</v>
      </c>
      <c r="D22" s="185"/>
      <c r="E22" s="185"/>
      <c r="F22" s="49" t="s">
        <v>3022</v>
      </c>
    </row>
    <row r="23" spans="1:6" s="49" customFormat="1" ht="16" x14ac:dyDescent="0.25">
      <c r="A23" s="699" t="s">
        <v>7367</v>
      </c>
      <c r="B23" s="432" t="s">
        <v>7368</v>
      </c>
      <c r="C23" s="185">
        <v>1000</v>
      </c>
      <c r="D23" s="185"/>
      <c r="E23" s="185"/>
      <c r="F23" s="49" t="s">
        <v>3022</v>
      </c>
    </row>
    <row r="24" spans="1:6" s="49" customFormat="1" ht="16" x14ac:dyDescent="0.25">
      <c r="A24" s="699" t="s">
        <v>7534</v>
      </c>
      <c r="B24" s="432" t="s">
        <v>7535</v>
      </c>
      <c r="C24" s="185">
        <v>500</v>
      </c>
      <c r="D24" s="185"/>
      <c r="E24" s="185"/>
      <c r="F24" s="49" t="s">
        <v>3022</v>
      </c>
    </row>
    <row r="25" spans="1:6" s="49" customFormat="1" ht="16" x14ac:dyDescent="0.25">
      <c r="A25" s="699">
        <v>44967</v>
      </c>
      <c r="B25" s="432" t="s">
        <v>7556</v>
      </c>
      <c r="C25" s="185">
        <v>100</v>
      </c>
      <c r="D25" s="185"/>
      <c r="E25" s="185"/>
      <c r="F25" s="49" t="s">
        <v>3022</v>
      </c>
    </row>
    <row r="26" spans="1:6" s="49" customFormat="1" ht="16" x14ac:dyDescent="0.25">
      <c r="A26" s="507">
        <v>45026</v>
      </c>
      <c r="B26" s="185" t="s">
        <v>7567</v>
      </c>
      <c r="C26" s="185">
        <v>400</v>
      </c>
      <c r="D26" s="185"/>
      <c r="E26" s="185"/>
      <c r="F26" s="49" t="s">
        <v>3022</v>
      </c>
    </row>
    <row r="27" spans="1:6" s="49" customFormat="1" ht="16" x14ac:dyDescent="0.25">
      <c r="A27" s="507">
        <v>45026</v>
      </c>
      <c r="B27" s="185" t="s">
        <v>7568</v>
      </c>
      <c r="C27" s="185"/>
      <c r="D27" s="185">
        <v>30</v>
      </c>
      <c r="E27" s="185"/>
      <c r="F27" s="49" t="s">
        <v>3022</v>
      </c>
    </row>
    <row r="28" spans="1:6" s="49" customFormat="1" ht="16" x14ac:dyDescent="0.25">
      <c r="A28" s="507">
        <v>45270</v>
      </c>
      <c r="B28" s="185" t="s">
        <v>7608</v>
      </c>
      <c r="C28" s="185">
        <v>500</v>
      </c>
      <c r="D28" s="185"/>
      <c r="E28" s="185"/>
      <c r="F28" s="49" t="s">
        <v>3022</v>
      </c>
    </row>
    <row r="29" spans="1:6" s="49" customFormat="1" ht="16" x14ac:dyDescent="0.25">
      <c r="A29" s="507" t="s">
        <v>7661</v>
      </c>
      <c r="B29" s="185" t="s">
        <v>6189</v>
      </c>
      <c r="C29" s="185">
        <v>500</v>
      </c>
      <c r="D29" s="185"/>
      <c r="E29" s="185"/>
      <c r="F29" s="49" t="s">
        <v>3022</v>
      </c>
    </row>
    <row r="30" spans="1:6" s="49" customFormat="1" ht="16" x14ac:dyDescent="0.25">
      <c r="A30" s="508" t="s">
        <v>7751</v>
      </c>
      <c r="B30" s="185" t="s">
        <v>7756</v>
      </c>
      <c r="C30" s="185">
        <v>500</v>
      </c>
      <c r="D30" s="185"/>
      <c r="E30" s="185"/>
      <c r="F30" s="49" t="s">
        <v>3022</v>
      </c>
    </row>
    <row r="31" spans="1:6" s="49" customFormat="1" ht="16" x14ac:dyDescent="0.25">
      <c r="A31" s="508" t="s">
        <v>7797</v>
      </c>
      <c r="B31" s="185" t="s">
        <v>7800</v>
      </c>
      <c r="C31" s="185">
        <v>500</v>
      </c>
      <c r="D31" s="185"/>
      <c r="E31" s="185"/>
      <c r="F31" s="49" t="s">
        <v>3022</v>
      </c>
    </row>
    <row r="32" spans="1:6" s="49" customFormat="1" ht="16" x14ac:dyDescent="0.25">
      <c r="A32" s="508" t="s">
        <v>7948</v>
      </c>
      <c r="B32" s="185" t="s">
        <v>7949</v>
      </c>
      <c r="C32" s="185">
        <v>500</v>
      </c>
      <c r="D32" s="185"/>
      <c r="E32" s="185"/>
      <c r="F32" s="49" t="s">
        <v>3022</v>
      </c>
    </row>
    <row r="33" spans="1:5" s="49" customFormat="1" ht="16" x14ac:dyDescent="0.25">
      <c r="A33" s="508"/>
      <c r="B33" s="185"/>
      <c r="C33" s="185"/>
      <c r="D33" s="185"/>
      <c r="E33" s="185"/>
    </row>
    <row r="34" spans="1:5" s="4" customFormat="1" ht="16" x14ac:dyDescent="0.25">
      <c r="A34" s="168"/>
      <c r="B34" s="57"/>
      <c r="C34" s="57"/>
      <c r="D34" s="57"/>
      <c r="E34" s="57"/>
    </row>
    <row r="35" spans="1:5" s="4" customFormat="1" ht="16" x14ac:dyDescent="0.25">
      <c r="A35" s="141"/>
      <c r="B35" s="57"/>
      <c r="C35" s="39"/>
      <c r="D35" s="39"/>
      <c r="E35" s="39"/>
    </row>
    <row r="37" spans="1:5" s="1600" customFormat="1" ht="19" x14ac:dyDescent="0.25">
      <c r="A37" s="1600" t="s">
        <v>7548</v>
      </c>
    </row>
    <row r="38" spans="1:5" s="1600" customFormat="1" ht="19" x14ac:dyDescent="0.25">
      <c r="A38" s="1600" t="s">
        <v>7545</v>
      </c>
    </row>
    <row r="39" spans="1:5" s="1600" customFormat="1" ht="19" x14ac:dyDescent="0.25">
      <c r="A39" s="1600" t="s">
        <v>7546</v>
      </c>
    </row>
    <row r="40" spans="1:5" s="1600" customFormat="1" ht="19" x14ac:dyDescent="0.25">
      <c r="A40" s="1600" t="s">
        <v>7547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>
    <tabColor rgb="FFFFFF00"/>
  </sheetPr>
  <dimension ref="A1:G13"/>
  <sheetViews>
    <sheetView workbookViewId="0">
      <selection activeCell="F22" sqref="F22"/>
    </sheetView>
  </sheetViews>
  <sheetFormatPr baseColWidth="10" defaultColWidth="9" defaultRowHeight="16" x14ac:dyDescent="0.25"/>
  <cols>
    <col min="1" max="1" width="12.33203125" style="137" customWidth="1"/>
    <col min="2" max="2" width="20.5" style="4" customWidth="1"/>
    <col min="3" max="3" width="10.5" style="4" customWidth="1"/>
    <col min="4" max="4" width="12.33203125" style="4" customWidth="1"/>
    <col min="5" max="6" width="12.5" style="4" customWidth="1"/>
    <col min="7" max="7" width="8.83203125" style="4" customWidth="1"/>
    <col min="8" max="8" width="12.6640625" style="4" bestFit="1" customWidth="1"/>
    <col min="9" max="16384" width="9" style="4"/>
  </cols>
  <sheetData>
    <row r="1" spans="1:7" x14ac:dyDescent="0.25">
      <c r="A1" s="128" t="s">
        <v>23</v>
      </c>
      <c r="B1" s="48"/>
    </row>
    <row r="2" spans="1:7" x14ac:dyDescent="0.25">
      <c r="A2" s="128"/>
      <c r="B2" s="48"/>
    </row>
    <row r="3" spans="1:7" x14ac:dyDescent="0.25">
      <c r="A3" s="139" t="s">
        <v>1938</v>
      </c>
    </row>
    <row r="4" spans="1:7" x14ac:dyDescent="0.25">
      <c r="A4" s="703" t="s">
        <v>6018</v>
      </c>
      <c r="B4" s="5"/>
      <c r="C4" s="1151"/>
      <c r="D4" s="1151"/>
      <c r="E4" s="1151"/>
      <c r="F4" s="1151"/>
    </row>
    <row r="5" spans="1:7" s="422" customFormat="1" ht="17" thickBot="1" x14ac:dyDescent="0.3">
      <c r="A5" s="705"/>
      <c r="B5" s="421"/>
      <c r="C5" s="7"/>
      <c r="D5" s="7"/>
      <c r="E5" s="7" t="s">
        <v>6386</v>
      </c>
      <c r="F5" s="7"/>
      <c r="G5" s="382"/>
    </row>
    <row r="6" spans="1:7" ht="17" thickBot="1" x14ac:dyDescent="0.3">
      <c r="A6" s="132" t="s">
        <v>0</v>
      </c>
      <c r="B6" s="27" t="s">
        <v>1</v>
      </c>
      <c r="C6" s="10" t="s">
        <v>1317</v>
      </c>
      <c r="D6" s="10" t="s">
        <v>1940</v>
      </c>
      <c r="E6" s="10" t="s">
        <v>1467</v>
      </c>
      <c r="F6" s="10" t="s">
        <v>1466</v>
      </c>
      <c r="G6" s="138"/>
    </row>
    <row r="7" spans="1:7" x14ac:dyDescent="0.25">
      <c r="A7" s="28" t="s">
        <v>6016</v>
      </c>
      <c r="B7" s="14" t="s">
        <v>6019</v>
      </c>
      <c r="C7" s="81">
        <v>28</v>
      </c>
      <c r="D7" s="81">
        <v>184</v>
      </c>
      <c r="E7" s="81">
        <v>380</v>
      </c>
      <c r="F7" s="81">
        <v>90</v>
      </c>
      <c r="G7" s="81"/>
    </row>
    <row r="8" spans="1:7" x14ac:dyDescent="0.25">
      <c r="A8" s="1487" t="s">
        <v>6064</v>
      </c>
      <c r="B8" s="1487" t="s">
        <v>63</v>
      </c>
      <c r="C8" s="554">
        <v>-28</v>
      </c>
      <c r="D8" s="554">
        <v>-179</v>
      </c>
      <c r="E8" s="554">
        <v>-380</v>
      </c>
      <c r="F8" s="554">
        <v>-56</v>
      </c>
      <c r="G8" s="554"/>
    </row>
    <row r="9" spans="1:7" x14ac:dyDescent="0.25">
      <c r="A9" s="12">
        <v>45203</v>
      </c>
      <c r="B9" s="13" t="s">
        <v>63</v>
      </c>
      <c r="C9" s="57"/>
      <c r="D9" s="57">
        <v>-6</v>
      </c>
      <c r="E9" s="57">
        <v>-8</v>
      </c>
      <c r="F9" s="57">
        <v>-30</v>
      </c>
      <c r="G9" s="57"/>
    </row>
    <row r="10" spans="1:7" x14ac:dyDescent="0.25">
      <c r="A10" s="12"/>
      <c r="B10" s="13"/>
      <c r="C10" s="57"/>
      <c r="D10" s="57"/>
      <c r="E10" s="57"/>
      <c r="F10" s="57"/>
      <c r="G10" s="57"/>
    </row>
    <row r="11" spans="1:7" s="48" customFormat="1" x14ac:dyDescent="0.25">
      <c r="A11" s="250"/>
      <c r="B11" s="43"/>
      <c r="C11" s="358">
        <f>SUM(C7:C10)</f>
        <v>0</v>
      </c>
      <c r="D11" s="358">
        <f t="shared" ref="D11:G11" si="0">SUM(D7:D10)</f>
        <v>-1</v>
      </c>
      <c r="E11" s="358">
        <f t="shared" si="0"/>
        <v>-8</v>
      </c>
      <c r="F11" s="358">
        <f t="shared" si="0"/>
        <v>4</v>
      </c>
      <c r="G11" s="358">
        <f t="shared" si="0"/>
        <v>0</v>
      </c>
    </row>
    <row r="13" spans="1:7" s="48" customFormat="1" x14ac:dyDescent="0.25">
      <c r="A13" s="128" t="s">
        <v>6431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>
    <tabColor theme="0" tint="-4.9989318521683403E-2"/>
  </sheetPr>
  <dimension ref="A1:V50"/>
  <sheetViews>
    <sheetView topLeftCell="A22" zoomScaleNormal="100" workbookViewId="0">
      <selection activeCell="A22" sqref="A1:XFD1048576"/>
    </sheetView>
  </sheetViews>
  <sheetFormatPr baseColWidth="10" defaultColWidth="8.83203125" defaultRowHeight="16" x14ac:dyDescent="0.25"/>
  <cols>
    <col min="1" max="1" width="12.5" style="20" customWidth="1"/>
    <col min="2" max="2" width="18.6640625" style="20" customWidth="1"/>
    <col min="3" max="5" width="9.5" style="20" customWidth="1"/>
    <col min="6" max="6" width="12.5" style="20" customWidth="1"/>
    <col min="7" max="7" width="11" style="20" customWidth="1"/>
    <col min="8" max="10" width="11.33203125" style="20" customWidth="1"/>
    <col min="11" max="11" width="14.83203125" style="20" customWidth="1"/>
    <col min="12" max="12" width="9" style="20" customWidth="1"/>
    <col min="13" max="13" width="11" style="20" customWidth="1"/>
    <col min="14" max="16" width="9" style="20" customWidth="1"/>
    <col min="17" max="17" width="12.83203125" style="20" customWidth="1"/>
    <col min="18" max="18" width="15" style="20" customWidth="1"/>
    <col min="19" max="21" width="11.83203125" style="20" customWidth="1"/>
    <col min="22" max="16384" width="8.83203125" style="20"/>
  </cols>
  <sheetData>
    <row r="1" spans="1:22" s="4" customFormat="1" x14ac:dyDescent="0.25">
      <c r="A1" s="128" t="s">
        <v>23</v>
      </c>
      <c r="B1" s="48"/>
    </row>
    <row r="2" spans="1:22" x14ac:dyDescent="0.25">
      <c r="A2" s="998" t="s">
        <v>5152</v>
      </c>
      <c r="B2" s="998"/>
      <c r="C2" s="998"/>
    </row>
    <row r="3" spans="1:22" s="18" customFormat="1" x14ac:dyDescent="0.25">
      <c r="A3" s="18" t="s">
        <v>5787</v>
      </c>
    </row>
    <row r="4" spans="1:22" s="18" customFormat="1" x14ac:dyDescent="0.25">
      <c r="A4" s="18" t="s">
        <v>5788</v>
      </c>
      <c r="C4" s="770">
        <v>73000</v>
      </c>
      <c r="D4" s="770">
        <v>13000</v>
      </c>
      <c r="E4" s="770">
        <v>78000</v>
      </c>
      <c r="F4" s="770">
        <v>400000</v>
      </c>
      <c r="G4" s="770">
        <v>580000</v>
      </c>
      <c r="H4" s="770">
        <v>255000</v>
      </c>
      <c r="I4" s="770">
        <v>72000</v>
      </c>
      <c r="J4" s="770">
        <v>175000</v>
      </c>
      <c r="K4" s="770"/>
      <c r="L4" s="770"/>
      <c r="M4" s="770"/>
      <c r="N4" s="770"/>
      <c r="O4" s="770"/>
      <c r="P4" s="770"/>
      <c r="Q4" s="770"/>
      <c r="R4" s="770"/>
      <c r="S4" s="770"/>
      <c r="T4" s="770"/>
      <c r="U4" s="770"/>
    </row>
    <row r="5" spans="1:22" ht="17" thickBot="1" x14ac:dyDescent="0.3">
      <c r="C5" s="518">
        <v>4500</v>
      </c>
      <c r="D5" s="518">
        <v>1500</v>
      </c>
      <c r="E5" s="518">
        <v>4500</v>
      </c>
      <c r="F5" s="518">
        <v>19400</v>
      </c>
      <c r="G5" s="518">
        <v>30000</v>
      </c>
      <c r="H5" s="518">
        <v>6250</v>
      </c>
      <c r="I5" s="518">
        <v>4500</v>
      </c>
      <c r="J5" s="518">
        <v>5250</v>
      </c>
      <c r="K5" s="518">
        <v>45000</v>
      </c>
      <c r="L5" s="518"/>
      <c r="M5" s="518"/>
      <c r="N5" s="518">
        <v>6600</v>
      </c>
      <c r="O5" s="518">
        <v>5750</v>
      </c>
      <c r="P5" s="518">
        <v>5750</v>
      </c>
      <c r="Q5" s="518">
        <v>24000</v>
      </c>
      <c r="R5" s="518">
        <v>18000</v>
      </c>
      <c r="S5" s="518">
        <v>12000</v>
      </c>
      <c r="T5" s="518">
        <v>12000</v>
      </c>
      <c r="U5" s="518"/>
    </row>
    <row r="6" spans="1:22" ht="17" thickBot="1" x14ac:dyDescent="0.3">
      <c r="A6" s="1351" t="s">
        <v>0</v>
      </c>
      <c r="B6" s="1273" t="s">
        <v>1</v>
      </c>
      <c r="C6" s="1273" t="s">
        <v>3</v>
      </c>
      <c r="D6" s="1273" t="s">
        <v>4</v>
      </c>
      <c r="E6" s="1273" t="s">
        <v>27</v>
      </c>
      <c r="F6" s="1273" t="s">
        <v>10</v>
      </c>
      <c r="G6" s="1273" t="s">
        <v>28</v>
      </c>
      <c r="H6" s="1273" t="s">
        <v>26</v>
      </c>
      <c r="I6" s="1273" t="s">
        <v>18</v>
      </c>
      <c r="J6" s="1273" t="s">
        <v>17</v>
      </c>
      <c r="K6" s="1273" t="s">
        <v>5519</v>
      </c>
      <c r="L6" s="1273" t="s">
        <v>32</v>
      </c>
      <c r="M6" s="1273" t="s">
        <v>5069</v>
      </c>
      <c r="N6" s="1273" t="s">
        <v>5776</v>
      </c>
      <c r="O6" s="1273" t="s">
        <v>547</v>
      </c>
      <c r="P6" s="1273" t="s">
        <v>548</v>
      </c>
      <c r="Q6" s="1273" t="s">
        <v>4708</v>
      </c>
      <c r="R6" s="1273" t="s">
        <v>6496</v>
      </c>
      <c r="S6" s="1273" t="s">
        <v>3161</v>
      </c>
      <c r="T6" s="1273" t="s">
        <v>4073</v>
      </c>
      <c r="U6" s="1273"/>
    </row>
    <row r="7" spans="1:22" s="19" customFormat="1" x14ac:dyDescent="0.25">
      <c r="A7" s="28">
        <v>44601</v>
      </c>
      <c r="B7" s="188" t="s">
        <v>7</v>
      </c>
      <c r="C7" s="188">
        <v>32</v>
      </c>
      <c r="D7" s="188">
        <v>36</v>
      </c>
      <c r="E7" s="188">
        <v>28</v>
      </c>
      <c r="F7" s="188">
        <v>14</v>
      </c>
      <c r="G7" s="188">
        <v>13</v>
      </c>
      <c r="H7" s="188">
        <v>32</v>
      </c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9" t="s">
        <v>5150</v>
      </c>
    </row>
    <row r="8" spans="1:22" s="19" customFormat="1" x14ac:dyDescent="0.25">
      <c r="A8" s="12" t="s">
        <v>5160</v>
      </c>
      <c r="B8" s="75" t="s">
        <v>5162</v>
      </c>
      <c r="C8" s="75">
        <v>50</v>
      </c>
      <c r="D8" s="75"/>
      <c r="E8" s="75"/>
      <c r="F8" s="75">
        <v>80</v>
      </c>
      <c r="G8" s="75"/>
      <c r="H8" s="75"/>
      <c r="I8" s="75">
        <v>32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</row>
    <row r="9" spans="1:22" s="19" customFormat="1" x14ac:dyDescent="0.25">
      <c r="A9" s="12" t="s">
        <v>5165</v>
      </c>
      <c r="B9" s="75" t="s">
        <v>5166</v>
      </c>
      <c r="C9" s="75">
        <v>100</v>
      </c>
      <c r="D9" s="75"/>
      <c r="E9" s="75"/>
      <c r="F9" s="75">
        <v>120</v>
      </c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</row>
    <row r="10" spans="1:22" s="19" customFormat="1" ht="17" thickBot="1" x14ac:dyDescent="0.3">
      <c r="A10" s="76" t="s">
        <v>5226</v>
      </c>
      <c r="B10" s="77" t="s">
        <v>5229</v>
      </c>
      <c r="C10" s="77"/>
      <c r="D10" s="77">
        <v>200</v>
      </c>
      <c r="E10" s="77">
        <v>50</v>
      </c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</row>
    <row r="11" spans="1:22" s="19" customFormat="1" ht="17" thickBot="1" x14ac:dyDescent="0.3">
      <c r="A11" s="33" t="s">
        <v>5278</v>
      </c>
      <c r="B11" s="34"/>
      <c r="C11" s="434">
        <f>SUM(C7:C10)</f>
        <v>182</v>
      </c>
      <c r="D11" s="434">
        <f t="shared" ref="D11:I11" si="0">SUM(D7:D10)</f>
        <v>236</v>
      </c>
      <c r="E11" s="434">
        <f t="shared" si="0"/>
        <v>78</v>
      </c>
      <c r="F11" s="434">
        <f t="shared" si="0"/>
        <v>214</v>
      </c>
      <c r="G11" s="434">
        <f t="shared" si="0"/>
        <v>13</v>
      </c>
      <c r="H11" s="434">
        <f t="shared" si="0"/>
        <v>32</v>
      </c>
      <c r="I11" s="434">
        <f t="shared" si="0"/>
        <v>32</v>
      </c>
      <c r="J11" s="434"/>
      <c r="K11" s="434"/>
      <c r="L11" s="990"/>
      <c r="M11" s="990"/>
      <c r="N11" s="990"/>
      <c r="O11" s="990"/>
      <c r="P11" s="990"/>
      <c r="Q11" s="990"/>
      <c r="R11" s="990"/>
      <c r="S11" s="990"/>
      <c r="T11" s="990"/>
      <c r="U11" s="990"/>
    </row>
    <row r="12" spans="1:22" s="19" customFormat="1" ht="17" thickBot="1" x14ac:dyDescent="0.3">
      <c r="A12" s="397"/>
      <c r="B12" s="397"/>
      <c r="C12" s="876"/>
      <c r="D12" s="876"/>
      <c r="E12" s="876"/>
      <c r="F12" s="876"/>
      <c r="G12" s="876"/>
      <c r="H12" s="876"/>
      <c r="I12" s="876"/>
      <c r="J12" s="876"/>
      <c r="K12" s="876"/>
      <c r="L12" s="876"/>
      <c r="M12" s="876"/>
      <c r="N12" s="876"/>
      <c r="O12" s="876"/>
      <c r="P12" s="876"/>
      <c r="Q12" s="876"/>
      <c r="R12" s="876"/>
      <c r="S12" s="876"/>
      <c r="T12" s="876"/>
      <c r="U12" s="876"/>
    </row>
    <row r="13" spans="1:22" s="19" customFormat="1" ht="17" thickBot="1" x14ac:dyDescent="0.3">
      <c r="A13" s="33" t="s">
        <v>5326</v>
      </c>
      <c r="B13" s="34"/>
      <c r="C13" s="434">
        <f>SUM(C11:C12)</f>
        <v>182</v>
      </c>
      <c r="D13" s="434">
        <f t="shared" ref="D13:I13" si="1">SUM(D11:D12)</f>
        <v>236</v>
      </c>
      <c r="E13" s="434">
        <f t="shared" si="1"/>
        <v>78</v>
      </c>
      <c r="F13" s="434">
        <f t="shared" si="1"/>
        <v>214</v>
      </c>
      <c r="G13" s="434">
        <f t="shared" si="1"/>
        <v>13</v>
      </c>
      <c r="H13" s="434">
        <f t="shared" si="1"/>
        <v>32</v>
      </c>
      <c r="I13" s="434">
        <f t="shared" si="1"/>
        <v>32</v>
      </c>
      <c r="J13" s="434"/>
      <c r="K13" s="434"/>
      <c r="L13" s="990"/>
      <c r="M13" s="990"/>
      <c r="N13" s="990"/>
      <c r="O13" s="990"/>
      <c r="P13" s="990"/>
      <c r="Q13" s="990"/>
      <c r="R13" s="990"/>
      <c r="S13" s="990"/>
      <c r="T13" s="990"/>
      <c r="U13" s="990"/>
    </row>
    <row r="14" spans="1:22" s="23" customFormat="1" x14ac:dyDescent="0.25">
      <c r="A14" s="55" t="s">
        <v>5517</v>
      </c>
      <c r="B14" s="188" t="s">
        <v>5518</v>
      </c>
      <c r="C14" s="436"/>
      <c r="D14" s="436"/>
      <c r="E14" s="436"/>
      <c r="F14" s="436">
        <v>30</v>
      </c>
      <c r="G14" s="436">
        <v>12</v>
      </c>
      <c r="H14" s="436"/>
      <c r="I14" s="436">
        <v>50</v>
      </c>
      <c r="J14" s="436">
        <v>50</v>
      </c>
      <c r="K14" s="436">
        <v>33</v>
      </c>
      <c r="L14" s="436"/>
      <c r="M14" s="436"/>
      <c r="N14" s="436"/>
      <c r="O14" s="436"/>
      <c r="P14" s="436"/>
      <c r="Q14" s="436"/>
      <c r="R14" s="436"/>
      <c r="S14" s="436"/>
      <c r="T14" s="436"/>
      <c r="U14" s="436"/>
    </row>
    <row r="15" spans="1:22" s="23" customFormat="1" x14ac:dyDescent="0.25">
      <c r="A15" s="12" t="s">
        <v>5528</v>
      </c>
      <c r="B15" s="14" t="s">
        <v>5533</v>
      </c>
      <c r="C15" s="75"/>
      <c r="D15" s="75"/>
      <c r="E15" s="75"/>
      <c r="F15" s="75">
        <v>30</v>
      </c>
      <c r="G15" s="75">
        <v>28</v>
      </c>
      <c r="H15" s="75"/>
      <c r="I15" s="75">
        <v>138</v>
      </c>
      <c r="J15" s="75">
        <v>50</v>
      </c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</row>
    <row r="16" spans="1:22" s="23" customFormat="1" x14ac:dyDescent="0.25">
      <c r="A16" s="12" t="s">
        <v>5581</v>
      </c>
      <c r="B16" s="14" t="s">
        <v>5583</v>
      </c>
      <c r="C16" s="75"/>
      <c r="D16" s="75"/>
      <c r="E16" s="75"/>
      <c r="F16" s="75">
        <v>30</v>
      </c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</row>
    <row r="17" spans="1:22" s="23" customFormat="1" ht="17" thickBot="1" x14ac:dyDescent="0.3">
      <c r="A17" s="301" t="s">
        <v>5593</v>
      </c>
      <c r="B17" s="13" t="s">
        <v>5605</v>
      </c>
      <c r="C17" s="75"/>
      <c r="D17" s="75"/>
      <c r="E17" s="75"/>
      <c r="F17" s="75">
        <v>20</v>
      </c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</row>
    <row r="18" spans="1:22" s="19" customFormat="1" ht="17" thickBot="1" x14ac:dyDescent="0.3">
      <c r="A18" s="33" t="s">
        <v>5443</v>
      </c>
      <c r="B18" s="34"/>
      <c r="C18" s="434">
        <f t="shared" ref="C18:K18" si="2">SUM(C13:C17)</f>
        <v>182</v>
      </c>
      <c r="D18" s="434">
        <f t="shared" si="2"/>
        <v>236</v>
      </c>
      <c r="E18" s="434">
        <f t="shared" si="2"/>
        <v>78</v>
      </c>
      <c r="F18" s="434">
        <f t="shared" si="2"/>
        <v>324</v>
      </c>
      <c r="G18" s="434">
        <f t="shared" si="2"/>
        <v>53</v>
      </c>
      <c r="H18" s="434">
        <f t="shared" si="2"/>
        <v>32</v>
      </c>
      <c r="I18" s="434">
        <f t="shared" si="2"/>
        <v>220</v>
      </c>
      <c r="J18" s="434">
        <f t="shared" si="2"/>
        <v>100</v>
      </c>
      <c r="K18" s="434">
        <f t="shared" si="2"/>
        <v>33</v>
      </c>
      <c r="L18" s="990"/>
      <c r="M18" s="990"/>
      <c r="N18" s="990"/>
      <c r="O18" s="990"/>
      <c r="P18" s="990"/>
      <c r="Q18" s="990"/>
      <c r="R18" s="990"/>
      <c r="S18" s="990"/>
      <c r="T18" s="990"/>
      <c r="U18" s="990"/>
    </row>
    <row r="19" spans="1:22" s="441" customFormat="1" ht="17" thickBot="1" x14ac:dyDescent="0.3">
      <c r="A19" s="699" t="s">
        <v>5713</v>
      </c>
      <c r="B19" s="824" t="s">
        <v>967</v>
      </c>
      <c r="C19" s="824">
        <v>-13</v>
      </c>
      <c r="D19" s="824"/>
      <c r="E19" s="824"/>
      <c r="F19" s="824">
        <v>-33</v>
      </c>
      <c r="G19" s="824"/>
      <c r="H19" s="824"/>
      <c r="I19" s="824"/>
      <c r="J19" s="824"/>
      <c r="K19" s="824"/>
      <c r="L19" s="824"/>
      <c r="M19" s="824"/>
      <c r="N19" s="824"/>
      <c r="O19" s="824"/>
      <c r="P19" s="824"/>
      <c r="Q19" s="824"/>
      <c r="R19" s="824"/>
      <c r="S19" s="824"/>
      <c r="T19" s="824"/>
      <c r="U19" s="824"/>
      <c r="V19" s="441" t="s">
        <v>211</v>
      </c>
    </row>
    <row r="20" spans="1:22" s="19" customFormat="1" ht="17" thickBot="1" x14ac:dyDescent="0.3">
      <c r="A20" s="33" t="s">
        <v>5934</v>
      </c>
      <c r="B20" s="34"/>
      <c r="C20" s="434">
        <f>SUM(C18:C19)</f>
        <v>169</v>
      </c>
      <c r="D20" s="434">
        <f t="shared" ref="D20:K20" si="3">SUM(D18:D19)</f>
        <v>236</v>
      </c>
      <c r="E20" s="434">
        <f t="shared" si="3"/>
        <v>78</v>
      </c>
      <c r="F20" s="434">
        <f t="shared" si="3"/>
        <v>291</v>
      </c>
      <c r="G20" s="434">
        <f t="shared" si="3"/>
        <v>53</v>
      </c>
      <c r="H20" s="434">
        <f t="shared" si="3"/>
        <v>32</v>
      </c>
      <c r="I20" s="434">
        <f t="shared" si="3"/>
        <v>220</v>
      </c>
      <c r="J20" s="434">
        <f t="shared" si="3"/>
        <v>100</v>
      </c>
      <c r="K20" s="434">
        <f t="shared" si="3"/>
        <v>33</v>
      </c>
      <c r="L20" s="990"/>
      <c r="M20" s="990"/>
      <c r="N20" s="990"/>
      <c r="O20" s="990"/>
      <c r="P20" s="990"/>
      <c r="Q20" s="990"/>
      <c r="R20" s="990"/>
      <c r="S20" s="990"/>
      <c r="T20" s="990"/>
      <c r="U20" s="990"/>
    </row>
    <row r="21" spans="1:22" s="441" customFormat="1" x14ac:dyDescent="0.25">
      <c r="A21" s="699">
        <v>45017</v>
      </c>
      <c r="B21" s="824" t="s">
        <v>967</v>
      </c>
      <c r="C21" s="824">
        <v>-7</v>
      </c>
      <c r="D21" s="824"/>
      <c r="E21" s="824"/>
      <c r="F21" s="824">
        <v>-14</v>
      </c>
      <c r="G21" s="824">
        <v>-1</v>
      </c>
      <c r="H21" s="824"/>
      <c r="I21" s="824"/>
      <c r="J21" s="824"/>
      <c r="K21" s="824"/>
      <c r="L21" s="824"/>
      <c r="M21" s="824"/>
      <c r="N21" s="824"/>
      <c r="O21" s="824"/>
      <c r="P21" s="824"/>
      <c r="Q21" s="824"/>
      <c r="R21" s="824"/>
      <c r="S21" s="824"/>
      <c r="T21" s="824"/>
      <c r="U21" s="824"/>
      <c r="V21" s="441" t="s">
        <v>1773</v>
      </c>
    </row>
    <row r="22" spans="1:22" s="23" customFormat="1" x14ac:dyDescent="0.25">
      <c r="A22" s="12">
        <v>45108</v>
      </c>
      <c r="B22" s="75" t="s">
        <v>5940</v>
      </c>
      <c r="C22" s="75">
        <v>100</v>
      </c>
      <c r="D22" s="75">
        <v>100</v>
      </c>
      <c r="E22" s="75">
        <v>50</v>
      </c>
      <c r="F22" s="75"/>
      <c r="G22" s="75"/>
      <c r="H22" s="75">
        <v>100</v>
      </c>
      <c r="I22" s="75"/>
      <c r="J22" s="75"/>
      <c r="K22" s="75"/>
      <c r="L22" s="75">
        <v>100</v>
      </c>
      <c r="M22" s="75"/>
      <c r="N22" s="75"/>
      <c r="O22" s="75"/>
      <c r="P22" s="75"/>
      <c r="Q22" s="75"/>
      <c r="R22" s="75"/>
      <c r="S22" s="75"/>
      <c r="T22" s="75"/>
      <c r="U22" s="75"/>
    </row>
    <row r="23" spans="1:22" s="23" customFormat="1" ht="17" thickBot="1" x14ac:dyDescent="0.3">
      <c r="A23" s="12" t="s">
        <v>5993</v>
      </c>
      <c r="B23" s="75" t="s">
        <v>6035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>
        <v>35</v>
      </c>
      <c r="N23" s="75">
        <v>40</v>
      </c>
      <c r="O23" s="75"/>
      <c r="P23" s="75"/>
      <c r="Q23" s="75"/>
      <c r="R23" s="75"/>
      <c r="S23" s="75"/>
      <c r="T23" s="75"/>
      <c r="U23" s="75"/>
    </row>
    <row r="24" spans="1:22" s="19" customFormat="1" ht="17" thickBot="1" x14ac:dyDescent="0.3">
      <c r="A24" s="33" t="s">
        <v>6093</v>
      </c>
      <c r="B24" s="34"/>
      <c r="C24" s="434">
        <f>SUM(C20:C23)</f>
        <v>262</v>
      </c>
      <c r="D24" s="434">
        <f t="shared" ref="D24:M24" si="4">SUM(D20:D23)</f>
        <v>336</v>
      </c>
      <c r="E24" s="434">
        <f t="shared" si="4"/>
        <v>128</v>
      </c>
      <c r="F24" s="434">
        <f t="shared" si="4"/>
        <v>277</v>
      </c>
      <c r="G24" s="434">
        <f t="shared" si="4"/>
        <v>52</v>
      </c>
      <c r="H24" s="434">
        <f t="shared" si="4"/>
        <v>132</v>
      </c>
      <c r="I24" s="434">
        <f t="shared" si="4"/>
        <v>220</v>
      </c>
      <c r="J24" s="434">
        <f t="shared" si="4"/>
        <v>100</v>
      </c>
      <c r="K24" s="434">
        <f t="shared" si="4"/>
        <v>33</v>
      </c>
      <c r="L24" s="434">
        <f t="shared" si="4"/>
        <v>100</v>
      </c>
      <c r="M24" s="434">
        <f t="shared" si="4"/>
        <v>35</v>
      </c>
      <c r="N24" s="434">
        <f>SUM(N20:N23)</f>
        <v>40</v>
      </c>
      <c r="O24" s="434"/>
      <c r="P24" s="434"/>
      <c r="Q24" s="434"/>
      <c r="R24" s="434"/>
      <c r="S24" s="434"/>
      <c r="T24" s="434"/>
      <c r="U24" s="434"/>
    </row>
    <row r="25" spans="1:22" s="19" customFormat="1" x14ac:dyDescent="0.25">
      <c r="A25" s="12" t="s">
        <v>6187</v>
      </c>
      <c r="B25" s="75" t="s">
        <v>6191</v>
      </c>
      <c r="C25" s="75">
        <v>150</v>
      </c>
      <c r="D25" s="771"/>
      <c r="E25" s="75">
        <v>50</v>
      </c>
      <c r="F25" s="75">
        <v>110</v>
      </c>
      <c r="G25" s="771"/>
      <c r="H25" s="771"/>
      <c r="I25" s="771"/>
      <c r="J25" s="75">
        <v>30</v>
      </c>
      <c r="K25" s="771"/>
      <c r="L25" s="771"/>
      <c r="M25" s="771"/>
      <c r="N25" s="771"/>
      <c r="O25" s="771"/>
      <c r="P25" s="771"/>
      <c r="Q25" s="771"/>
      <c r="R25" s="771"/>
      <c r="S25" s="771"/>
      <c r="T25" s="771"/>
      <c r="U25" s="771"/>
    </row>
    <row r="26" spans="1:22" s="23" customFormat="1" x14ac:dyDescent="0.25">
      <c r="A26" s="55" t="s">
        <v>6198</v>
      </c>
      <c r="B26" s="53" t="s">
        <v>6210</v>
      </c>
      <c r="C26" s="75"/>
      <c r="D26" s="75"/>
      <c r="E26" s="75">
        <v>50</v>
      </c>
      <c r="F26" s="75">
        <v>150</v>
      </c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</row>
    <row r="27" spans="1:22" s="23" customFormat="1" ht="17" thickBot="1" x14ac:dyDescent="0.3">
      <c r="A27" s="76" t="s">
        <v>6230</v>
      </c>
      <c r="B27" s="14" t="s">
        <v>6233</v>
      </c>
      <c r="C27" s="75"/>
      <c r="D27" s="75"/>
      <c r="E27" s="75"/>
      <c r="F27" s="75">
        <v>160</v>
      </c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</row>
    <row r="28" spans="1:22" s="19" customFormat="1" ht="17" thickBot="1" x14ac:dyDescent="0.3">
      <c r="A28" s="33" t="s">
        <v>6204</v>
      </c>
      <c r="B28" s="34"/>
      <c r="C28" s="434">
        <f>SUM(C24:C27)</f>
        <v>412</v>
      </c>
      <c r="D28" s="434">
        <f t="shared" ref="D28:N28" si="5">SUM(D24:D27)</f>
        <v>336</v>
      </c>
      <c r="E28" s="434">
        <f t="shared" si="5"/>
        <v>228</v>
      </c>
      <c r="F28" s="434">
        <f t="shared" si="5"/>
        <v>697</v>
      </c>
      <c r="G28" s="434">
        <f t="shared" si="5"/>
        <v>52</v>
      </c>
      <c r="H28" s="434">
        <f t="shared" si="5"/>
        <v>132</v>
      </c>
      <c r="I28" s="434">
        <f t="shared" si="5"/>
        <v>220</v>
      </c>
      <c r="J28" s="434">
        <f t="shared" si="5"/>
        <v>130</v>
      </c>
      <c r="K28" s="434">
        <f t="shared" si="5"/>
        <v>33</v>
      </c>
      <c r="L28" s="434">
        <f t="shared" si="5"/>
        <v>100</v>
      </c>
      <c r="M28" s="434">
        <f t="shared" si="5"/>
        <v>35</v>
      </c>
      <c r="N28" s="434">
        <f t="shared" si="5"/>
        <v>40</v>
      </c>
      <c r="O28" s="434"/>
      <c r="P28" s="434"/>
      <c r="Q28" s="434"/>
      <c r="R28" s="434"/>
      <c r="S28" s="434"/>
      <c r="T28" s="434"/>
      <c r="U28" s="434"/>
    </row>
    <row r="29" spans="1:22" ht="17" thickBot="1" x14ac:dyDescent="0.3">
      <c r="A29" s="80"/>
      <c r="B29" s="81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</row>
    <row r="30" spans="1:22" s="19" customFormat="1" ht="17" thickBot="1" x14ac:dyDescent="0.3">
      <c r="A30" s="33" t="s">
        <v>6370</v>
      </c>
      <c r="B30" s="34"/>
      <c r="C30" s="434">
        <f>SUM(C28:C29)</f>
        <v>412</v>
      </c>
      <c r="D30" s="434">
        <f t="shared" ref="D30:P30" si="6">SUM(D28:D29)</f>
        <v>336</v>
      </c>
      <c r="E30" s="434">
        <f t="shared" si="6"/>
        <v>228</v>
      </c>
      <c r="F30" s="434">
        <f t="shared" si="6"/>
        <v>697</v>
      </c>
      <c r="G30" s="434">
        <f t="shared" si="6"/>
        <v>52</v>
      </c>
      <c r="H30" s="434">
        <f t="shared" si="6"/>
        <v>132</v>
      </c>
      <c r="I30" s="434">
        <f t="shared" si="6"/>
        <v>220</v>
      </c>
      <c r="J30" s="434">
        <f t="shared" si="6"/>
        <v>130</v>
      </c>
      <c r="K30" s="434">
        <f t="shared" si="6"/>
        <v>33</v>
      </c>
      <c r="L30" s="434">
        <f t="shared" si="6"/>
        <v>100</v>
      </c>
      <c r="M30" s="434">
        <f t="shared" si="6"/>
        <v>35</v>
      </c>
      <c r="N30" s="434">
        <f t="shared" si="6"/>
        <v>40</v>
      </c>
      <c r="O30" s="434">
        <f t="shared" si="6"/>
        <v>0</v>
      </c>
      <c r="P30" s="434">
        <f t="shared" si="6"/>
        <v>0</v>
      </c>
      <c r="Q30" s="434"/>
      <c r="R30" s="434"/>
      <c r="S30" s="434"/>
      <c r="T30" s="434"/>
      <c r="U30" s="434"/>
    </row>
    <row r="31" spans="1:22" s="23" customFormat="1" x14ac:dyDescent="0.25">
      <c r="A31" s="76">
        <v>44989</v>
      </c>
      <c r="B31" s="14" t="s">
        <v>6490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>
        <v>65</v>
      </c>
      <c r="P31" s="75">
        <v>65</v>
      </c>
      <c r="Q31" s="75"/>
      <c r="R31" s="75"/>
      <c r="S31" s="75"/>
      <c r="T31" s="75"/>
      <c r="U31" s="75"/>
    </row>
    <row r="32" spans="1:22" s="23" customFormat="1" x14ac:dyDescent="0.25">
      <c r="A32" s="12">
        <v>45020</v>
      </c>
      <c r="B32" s="13" t="s">
        <v>6494</v>
      </c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>
        <v>185</v>
      </c>
      <c r="P32" s="75">
        <v>185</v>
      </c>
      <c r="Q32" s="75"/>
      <c r="R32" s="75"/>
      <c r="S32" s="75"/>
      <c r="T32" s="75"/>
      <c r="U32" s="75"/>
    </row>
    <row r="33" spans="1:22" s="23" customFormat="1" x14ac:dyDescent="0.25">
      <c r="A33" s="12">
        <v>45050</v>
      </c>
      <c r="B33" s="13" t="s">
        <v>6495</v>
      </c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>
        <v>165</v>
      </c>
      <c r="R33" s="75">
        <v>135</v>
      </c>
      <c r="S33" s="75"/>
      <c r="T33" s="75"/>
      <c r="U33" s="75"/>
    </row>
    <row r="34" spans="1:22" s="23" customFormat="1" x14ac:dyDescent="0.25">
      <c r="A34" s="12">
        <v>45081</v>
      </c>
      <c r="B34" s="13" t="s">
        <v>6501</v>
      </c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>
        <v>100</v>
      </c>
      <c r="P34" s="75">
        <v>100</v>
      </c>
      <c r="Q34" s="75"/>
      <c r="R34" s="75"/>
      <c r="S34" s="75">
        <v>500</v>
      </c>
      <c r="T34" s="75"/>
      <c r="U34" s="75"/>
    </row>
    <row r="35" spans="1:22" s="23" customFormat="1" x14ac:dyDescent="0.25">
      <c r="A35" s="12">
        <v>45142</v>
      </c>
      <c r="B35" s="13" t="s">
        <v>6504</v>
      </c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>
        <v>50</v>
      </c>
      <c r="P35" s="75">
        <v>50</v>
      </c>
      <c r="Q35" s="75"/>
      <c r="R35" s="75"/>
      <c r="S35" s="75"/>
      <c r="T35" s="75"/>
      <c r="U35" s="75"/>
    </row>
    <row r="36" spans="1:22" s="23" customFormat="1" ht="17" thickBot="1" x14ac:dyDescent="0.3">
      <c r="A36" s="12">
        <v>45234</v>
      </c>
      <c r="B36" s="77" t="s">
        <v>6518</v>
      </c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>
        <v>10</v>
      </c>
      <c r="R36" s="75">
        <v>78</v>
      </c>
      <c r="S36" s="75">
        <v>500</v>
      </c>
      <c r="T36" s="75">
        <v>500</v>
      </c>
      <c r="U36" s="75"/>
    </row>
    <row r="37" spans="1:22" s="715" customFormat="1" ht="17" thickBot="1" x14ac:dyDescent="0.3">
      <c r="A37" s="1417" t="s">
        <v>6554</v>
      </c>
      <c r="B37" s="34"/>
      <c r="C37" s="434">
        <f t="shared" ref="C37:U37" si="7">SUM(C30:C36)</f>
        <v>412</v>
      </c>
      <c r="D37" s="434">
        <f t="shared" si="7"/>
        <v>336</v>
      </c>
      <c r="E37" s="434">
        <f t="shared" si="7"/>
        <v>228</v>
      </c>
      <c r="F37" s="434">
        <f t="shared" si="7"/>
        <v>697</v>
      </c>
      <c r="G37" s="434">
        <f t="shared" si="7"/>
        <v>52</v>
      </c>
      <c r="H37" s="434">
        <f t="shared" si="7"/>
        <v>132</v>
      </c>
      <c r="I37" s="434">
        <f t="shared" si="7"/>
        <v>220</v>
      </c>
      <c r="J37" s="434">
        <f t="shared" si="7"/>
        <v>130</v>
      </c>
      <c r="K37" s="434">
        <f t="shared" si="7"/>
        <v>33</v>
      </c>
      <c r="L37" s="434">
        <f t="shared" si="7"/>
        <v>100</v>
      </c>
      <c r="M37" s="434">
        <f t="shared" si="7"/>
        <v>35</v>
      </c>
      <c r="N37" s="434">
        <f t="shared" si="7"/>
        <v>40</v>
      </c>
      <c r="O37" s="434">
        <f t="shared" si="7"/>
        <v>400</v>
      </c>
      <c r="P37" s="434">
        <f t="shared" si="7"/>
        <v>400</v>
      </c>
      <c r="Q37" s="434">
        <f t="shared" si="7"/>
        <v>175</v>
      </c>
      <c r="R37" s="434">
        <f t="shared" si="7"/>
        <v>213</v>
      </c>
      <c r="S37" s="434">
        <f t="shared" si="7"/>
        <v>1000</v>
      </c>
      <c r="T37" s="434">
        <f t="shared" si="7"/>
        <v>500</v>
      </c>
      <c r="U37" s="434">
        <f t="shared" si="7"/>
        <v>0</v>
      </c>
      <c r="V37" s="715" t="s">
        <v>6634</v>
      </c>
    </row>
    <row r="38" spans="1:22" ht="17" thickBot="1" x14ac:dyDescent="0.3">
      <c r="A38" s="12"/>
      <c r="B38" s="77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</row>
    <row r="39" spans="1:22" s="715" customFormat="1" ht="17" thickBot="1" x14ac:dyDescent="0.3">
      <c r="A39" s="1317" t="s">
        <v>6887</v>
      </c>
      <c r="B39" s="41"/>
      <c r="C39" s="1185">
        <f>SUM(C37:C38)</f>
        <v>412</v>
      </c>
      <c r="D39" s="1185">
        <f t="shared" ref="D39:U39" si="8">SUM(D37:D38)</f>
        <v>336</v>
      </c>
      <c r="E39" s="1185">
        <f t="shared" si="8"/>
        <v>228</v>
      </c>
      <c r="F39" s="1185">
        <f t="shared" si="8"/>
        <v>697</v>
      </c>
      <c r="G39" s="1185">
        <f t="shared" si="8"/>
        <v>52</v>
      </c>
      <c r="H39" s="1185">
        <f t="shared" si="8"/>
        <v>132</v>
      </c>
      <c r="I39" s="1185">
        <f t="shared" si="8"/>
        <v>220</v>
      </c>
      <c r="J39" s="1185">
        <f t="shared" si="8"/>
        <v>130</v>
      </c>
      <c r="K39" s="1185">
        <f t="shared" si="8"/>
        <v>33</v>
      </c>
      <c r="L39" s="1185">
        <f t="shared" si="8"/>
        <v>100</v>
      </c>
      <c r="M39" s="1185">
        <f t="shared" si="8"/>
        <v>35</v>
      </c>
      <c r="N39" s="1185">
        <f t="shared" si="8"/>
        <v>40</v>
      </c>
      <c r="O39" s="1185">
        <f t="shared" si="8"/>
        <v>400</v>
      </c>
      <c r="P39" s="1185">
        <f t="shared" si="8"/>
        <v>400</v>
      </c>
      <c r="Q39" s="1185">
        <f t="shared" si="8"/>
        <v>175</v>
      </c>
      <c r="R39" s="1185">
        <f t="shared" si="8"/>
        <v>213</v>
      </c>
      <c r="S39" s="1185">
        <f t="shared" si="8"/>
        <v>1000</v>
      </c>
      <c r="T39" s="1185">
        <f t="shared" si="8"/>
        <v>500</v>
      </c>
      <c r="U39" s="1440">
        <f t="shared" si="8"/>
        <v>0</v>
      </c>
    </row>
    <row r="40" spans="1:22" s="18" customFormat="1" x14ac:dyDescent="0.25">
      <c r="A40" s="12" t="s">
        <v>6894</v>
      </c>
      <c r="B40" s="77" t="s">
        <v>6896</v>
      </c>
      <c r="C40" s="213">
        <v>50</v>
      </c>
      <c r="D40" s="537"/>
      <c r="E40" s="537"/>
      <c r="F40" s="213">
        <v>35</v>
      </c>
      <c r="G40" s="213">
        <v>50</v>
      </c>
      <c r="H40" s="537"/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7"/>
    </row>
    <row r="41" spans="1:22" s="18" customFormat="1" x14ac:dyDescent="0.25">
      <c r="A41" s="12" t="s">
        <v>6894</v>
      </c>
      <c r="B41" s="77" t="s">
        <v>6895</v>
      </c>
      <c r="C41" s="537"/>
      <c r="D41" s="537"/>
      <c r="E41" s="537"/>
      <c r="F41" s="537"/>
      <c r="G41" s="537"/>
      <c r="H41" s="537"/>
      <c r="I41" s="537"/>
      <c r="J41" s="537"/>
      <c r="K41" s="537"/>
      <c r="L41" s="537"/>
      <c r="M41" s="213">
        <v>70</v>
      </c>
      <c r="N41" s="213">
        <v>80</v>
      </c>
      <c r="O41" s="537"/>
      <c r="P41" s="537"/>
      <c r="Q41" s="537"/>
      <c r="R41" s="537"/>
      <c r="S41" s="537"/>
      <c r="T41" s="537"/>
      <c r="U41" s="537"/>
    </row>
    <row r="42" spans="1:22" s="18" customFormat="1" x14ac:dyDescent="0.25">
      <c r="A42" s="12" t="s">
        <v>6891</v>
      </c>
      <c r="B42" s="14" t="s">
        <v>6905</v>
      </c>
      <c r="C42" s="537"/>
      <c r="D42" s="537"/>
      <c r="E42" s="537"/>
      <c r="F42" s="537"/>
      <c r="G42" s="537"/>
      <c r="H42" s="537"/>
      <c r="I42" s="213">
        <v>30</v>
      </c>
      <c r="J42" s="213">
        <v>50</v>
      </c>
      <c r="K42" s="537"/>
      <c r="L42" s="537"/>
      <c r="M42" s="537"/>
      <c r="N42" s="537"/>
      <c r="O42" s="537"/>
      <c r="P42" s="537"/>
      <c r="Q42" s="537"/>
      <c r="R42" s="537"/>
      <c r="S42" s="537"/>
      <c r="T42" s="537"/>
      <c r="U42" s="537"/>
    </row>
    <row r="43" spans="1:22" s="18" customFormat="1" x14ac:dyDescent="0.25">
      <c r="A43" s="256" t="s">
        <v>6918</v>
      </c>
      <c r="B43" s="75" t="s">
        <v>6922</v>
      </c>
      <c r="C43" s="537"/>
      <c r="D43" s="537"/>
      <c r="E43" s="213">
        <v>100</v>
      </c>
      <c r="F43" s="213">
        <v>50</v>
      </c>
      <c r="G43" s="537"/>
      <c r="H43" s="537"/>
      <c r="I43" s="537"/>
      <c r="J43" s="213">
        <v>100</v>
      </c>
      <c r="K43" s="537"/>
      <c r="L43" s="537"/>
      <c r="M43" s="537"/>
      <c r="N43" s="537"/>
      <c r="O43" s="537"/>
      <c r="P43" s="537"/>
      <c r="Q43" s="537"/>
      <c r="R43" s="537"/>
      <c r="S43" s="537"/>
      <c r="T43" s="537"/>
      <c r="U43" s="537"/>
    </row>
    <row r="44" spans="1:22" s="18" customFormat="1" x14ac:dyDescent="0.25">
      <c r="A44" s="12" t="s">
        <v>6935</v>
      </c>
      <c r="B44" s="75" t="s">
        <v>6936</v>
      </c>
      <c r="C44" s="537"/>
      <c r="D44" s="537"/>
      <c r="E44" s="537"/>
      <c r="F44" s="537"/>
      <c r="G44" s="537"/>
      <c r="H44" s="537"/>
      <c r="I44" s="213">
        <v>80</v>
      </c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7"/>
    </row>
    <row r="45" spans="1:22" s="18" customFormat="1" x14ac:dyDescent="0.25">
      <c r="A45" s="250"/>
      <c r="B45" s="771"/>
      <c r="C45" s="537"/>
      <c r="D45" s="537"/>
      <c r="E45" s="537"/>
      <c r="F45" s="537"/>
      <c r="G45" s="537"/>
      <c r="H45" s="537"/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7"/>
    </row>
    <row r="46" spans="1:22" s="18" customFormat="1" x14ac:dyDescent="0.25">
      <c r="A46" s="250"/>
      <c r="B46" s="771"/>
      <c r="C46" s="537"/>
      <c r="D46" s="537"/>
      <c r="E46" s="537"/>
      <c r="F46" s="537"/>
      <c r="G46" s="537"/>
      <c r="H46" s="537"/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7"/>
    </row>
    <row r="47" spans="1:22" x14ac:dyDescent="0.25">
      <c r="A47" s="94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</row>
    <row r="48" spans="1:22" x14ac:dyDescent="0.25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</row>
    <row r="49" spans="3:21" ht="17" thickBot="1" x14ac:dyDescent="0.3"/>
    <row r="50" spans="3:21" ht="17" thickBot="1" x14ac:dyDescent="0.3">
      <c r="C50" s="1273" t="s">
        <v>3</v>
      </c>
      <c r="D50" s="1273" t="s">
        <v>4</v>
      </c>
      <c r="E50" s="1273" t="s">
        <v>27</v>
      </c>
      <c r="F50" s="1273" t="s">
        <v>10</v>
      </c>
      <c r="G50" s="1273" t="s">
        <v>28</v>
      </c>
      <c r="H50" s="1273" t="s">
        <v>26</v>
      </c>
      <c r="I50" s="1273" t="s">
        <v>18</v>
      </c>
      <c r="J50" s="1273" t="s">
        <v>17</v>
      </c>
      <c r="K50" s="1273" t="s">
        <v>5519</v>
      </c>
      <c r="L50" s="1273" t="s">
        <v>32</v>
      </c>
      <c r="M50" s="1273" t="s">
        <v>5069</v>
      </c>
      <c r="N50" s="1273" t="s">
        <v>5776</v>
      </c>
      <c r="O50" s="1273" t="s">
        <v>547</v>
      </c>
      <c r="P50" s="1273" t="s">
        <v>548</v>
      </c>
      <c r="Q50" s="1273" t="s">
        <v>4708</v>
      </c>
      <c r="R50" s="1273" t="s">
        <v>6496</v>
      </c>
      <c r="S50" s="1273" t="s">
        <v>3161</v>
      </c>
      <c r="T50" s="1273" t="s">
        <v>4073</v>
      </c>
      <c r="U50" s="1273"/>
    </row>
  </sheetData>
  <pageMargins left="0.7" right="0.7" top="0.75" bottom="0.75" header="0.3" footer="0.3"/>
  <pageSetup orientation="portrait" r:id="rId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>
    <tabColor rgb="FFC00000"/>
  </sheetPr>
  <dimension ref="A1:L58"/>
  <sheetViews>
    <sheetView topLeftCell="A37" zoomScaleNormal="100" workbookViewId="0">
      <selection activeCell="E54" sqref="E54"/>
    </sheetView>
  </sheetViews>
  <sheetFormatPr baseColWidth="10" defaultColWidth="9" defaultRowHeight="16" x14ac:dyDescent="0.25"/>
  <cols>
    <col min="1" max="1" width="12.33203125" style="137" customWidth="1"/>
    <col min="2" max="2" width="21.1640625" style="4" customWidth="1"/>
    <col min="3" max="3" width="9.1640625" style="4" customWidth="1"/>
    <col min="4" max="10" width="9.83203125" style="4" customWidth="1"/>
    <col min="11" max="11" width="8.83203125" style="4" customWidth="1"/>
    <col min="12" max="12" width="12.6640625" style="4" bestFit="1" customWidth="1"/>
    <col min="13" max="16384" width="9" style="4"/>
  </cols>
  <sheetData>
    <row r="1" spans="1:11" x14ac:dyDescent="0.25">
      <c r="A1" s="128" t="s">
        <v>23</v>
      </c>
      <c r="B1" s="48"/>
      <c r="C1" s="48"/>
    </row>
    <row r="2" spans="1:11" x14ac:dyDescent="0.25">
      <c r="A2" s="128"/>
      <c r="B2" s="48"/>
      <c r="C2" s="48"/>
    </row>
    <row r="3" spans="1:11" x14ac:dyDescent="0.25">
      <c r="A3" s="139" t="s">
        <v>1938</v>
      </c>
    </row>
    <row r="4" spans="1:11" x14ac:dyDescent="0.25">
      <c r="A4" s="703" t="s">
        <v>4725</v>
      </c>
      <c r="B4" s="5"/>
      <c r="C4" s="288"/>
      <c r="D4" s="1151"/>
      <c r="E4" s="1151"/>
      <c r="F4" s="1151"/>
      <c r="G4" s="1151"/>
      <c r="H4" s="1151"/>
      <c r="I4" s="1151"/>
      <c r="J4" s="1151"/>
      <c r="K4" s="1151"/>
    </row>
    <row r="5" spans="1:11" ht="17" thickBot="1" x14ac:dyDescent="0.3">
      <c r="A5" s="703"/>
      <c r="B5" s="5"/>
      <c r="C5" s="31">
        <v>2700</v>
      </c>
      <c r="D5" s="30">
        <v>14500</v>
      </c>
      <c r="E5" s="30">
        <v>1000</v>
      </c>
      <c r="F5" s="30">
        <v>3950</v>
      </c>
      <c r="G5" s="30">
        <v>16250</v>
      </c>
      <c r="H5" s="7">
        <v>2700</v>
      </c>
      <c r="I5" s="7">
        <v>2700</v>
      </c>
      <c r="J5" s="7">
        <v>1350</v>
      </c>
      <c r="K5" s="1151"/>
    </row>
    <row r="6" spans="1:11" ht="17" thickBot="1" x14ac:dyDescent="0.3">
      <c r="A6" s="160" t="s">
        <v>0</v>
      </c>
      <c r="B6" s="51" t="s">
        <v>1</v>
      </c>
      <c r="C6" s="271" t="s">
        <v>3</v>
      </c>
      <c r="D6" s="10" t="s">
        <v>10</v>
      </c>
      <c r="E6" s="10" t="s">
        <v>4</v>
      </c>
      <c r="F6" s="10" t="s">
        <v>26</v>
      </c>
      <c r="G6" s="32" t="s">
        <v>28</v>
      </c>
      <c r="H6" s="32" t="s">
        <v>17</v>
      </c>
      <c r="I6" s="32" t="s">
        <v>18</v>
      </c>
      <c r="J6" s="1098" t="s">
        <v>31</v>
      </c>
      <c r="K6" s="138"/>
    </row>
    <row r="7" spans="1:11" s="1" customFormat="1" x14ac:dyDescent="0.25">
      <c r="A7" s="12">
        <v>44599</v>
      </c>
      <c r="B7" s="13" t="s">
        <v>4726</v>
      </c>
      <c r="C7" s="22">
        <v>50</v>
      </c>
      <c r="D7" s="22">
        <v>25</v>
      </c>
      <c r="E7" s="22">
        <v>50</v>
      </c>
      <c r="F7" s="22">
        <v>25</v>
      </c>
      <c r="G7" s="22"/>
      <c r="H7" s="22"/>
      <c r="I7" s="22"/>
      <c r="J7" s="22"/>
      <c r="K7" s="370"/>
    </row>
    <row r="8" spans="1:11" s="1" customFormat="1" x14ac:dyDescent="0.25">
      <c r="A8" s="12">
        <v>44627</v>
      </c>
      <c r="B8" s="13" t="s">
        <v>4730</v>
      </c>
      <c r="C8" s="43"/>
      <c r="D8" s="13"/>
      <c r="E8" s="43"/>
      <c r="F8" s="13"/>
      <c r="G8" s="13">
        <v>6</v>
      </c>
      <c r="H8" s="13"/>
      <c r="I8" s="13"/>
      <c r="J8" s="13"/>
      <c r="K8" s="43"/>
    </row>
    <row r="9" spans="1:11" s="2" customFormat="1" x14ac:dyDescent="0.25">
      <c r="A9" s="12">
        <v>44658</v>
      </c>
      <c r="B9" s="13" t="s">
        <v>4737</v>
      </c>
      <c r="C9" s="13">
        <v>38</v>
      </c>
      <c r="D9" s="13"/>
      <c r="E9" s="13"/>
      <c r="F9" s="13"/>
      <c r="G9" s="13"/>
      <c r="H9" s="13"/>
      <c r="I9" s="13"/>
      <c r="J9" s="13"/>
      <c r="K9" s="13"/>
    </row>
    <row r="10" spans="1:11" s="2" customFormat="1" ht="17" thickBot="1" x14ac:dyDescent="0.3">
      <c r="A10" s="359">
        <v>44658</v>
      </c>
      <c r="B10" s="1348" t="s">
        <v>63</v>
      </c>
      <c r="C10" s="1348">
        <v>-38</v>
      </c>
      <c r="D10" s="1348"/>
      <c r="E10" s="22"/>
      <c r="F10" s="22"/>
      <c r="G10" s="22"/>
      <c r="H10" s="500"/>
      <c r="I10" s="500"/>
      <c r="J10" s="500"/>
      <c r="K10" s="500"/>
    </row>
    <row r="11" spans="1:11" ht="17" thickBot="1" x14ac:dyDescent="0.3">
      <c r="A11" s="33" t="s">
        <v>4861</v>
      </c>
      <c r="B11" s="34"/>
      <c r="C11" s="34">
        <f>SUM(C7:C10)</f>
        <v>50</v>
      </c>
      <c r="D11" s="34">
        <f t="shared" ref="D11:G11" si="0">SUM(D7:D9)</f>
        <v>25</v>
      </c>
      <c r="E11" s="34">
        <f t="shared" si="0"/>
        <v>50</v>
      </c>
      <c r="F11" s="34">
        <f t="shared" si="0"/>
        <v>25</v>
      </c>
      <c r="G11" s="34">
        <f t="shared" si="0"/>
        <v>6</v>
      </c>
      <c r="H11" s="390"/>
      <c r="I11" s="390"/>
      <c r="J11" s="390"/>
      <c r="K11" s="54"/>
    </row>
    <row r="12" spans="1:11" s="2" customFormat="1" x14ac:dyDescent="0.25">
      <c r="A12" s="55">
        <v>44569</v>
      </c>
      <c r="B12" s="53" t="s">
        <v>4870</v>
      </c>
      <c r="C12" s="53">
        <v>50</v>
      </c>
      <c r="D12" s="53">
        <v>80</v>
      </c>
      <c r="E12" s="53"/>
      <c r="F12" s="53"/>
      <c r="G12" s="53"/>
      <c r="H12" s="53"/>
      <c r="I12" s="53"/>
      <c r="J12" s="53"/>
      <c r="K12" s="53"/>
    </row>
    <row r="13" spans="1:11" s="2" customFormat="1" x14ac:dyDescent="0.25">
      <c r="A13" s="55">
        <v>44903</v>
      </c>
      <c r="B13" s="13" t="s">
        <v>4901</v>
      </c>
      <c r="C13" s="13"/>
      <c r="D13" s="13">
        <v>50</v>
      </c>
      <c r="E13" s="13"/>
      <c r="F13" s="13"/>
      <c r="G13" s="13"/>
      <c r="H13" s="13"/>
      <c r="I13" s="13"/>
      <c r="J13" s="13"/>
      <c r="K13" s="13"/>
    </row>
    <row r="14" spans="1:11" s="2" customFormat="1" ht="17" thickBot="1" x14ac:dyDescent="0.3">
      <c r="A14" s="55" t="s">
        <v>5004</v>
      </c>
      <c r="B14" s="53" t="s">
        <v>63</v>
      </c>
      <c r="C14" s="13"/>
      <c r="D14" s="13">
        <v>-57</v>
      </c>
      <c r="E14" s="13"/>
      <c r="F14" s="13"/>
      <c r="G14" s="13"/>
      <c r="H14" s="13"/>
      <c r="I14" s="13"/>
      <c r="J14" s="13"/>
      <c r="K14" s="13"/>
    </row>
    <row r="15" spans="1:11" s="144" customFormat="1" ht="17" thickBot="1" x14ac:dyDescent="0.3">
      <c r="A15" s="33" t="s">
        <v>5061</v>
      </c>
      <c r="B15" s="34"/>
      <c r="C15" s="34">
        <f>SUM(C11:C14)</f>
        <v>100</v>
      </c>
      <c r="D15" s="34">
        <f t="shared" ref="D15:G15" si="1">SUM(D11:D14)</f>
        <v>98</v>
      </c>
      <c r="E15" s="34">
        <f t="shared" si="1"/>
        <v>50</v>
      </c>
      <c r="F15" s="34">
        <f t="shared" si="1"/>
        <v>25</v>
      </c>
      <c r="G15" s="34">
        <f t="shared" si="1"/>
        <v>6</v>
      </c>
      <c r="H15" s="390"/>
      <c r="I15" s="390"/>
      <c r="J15" s="390"/>
      <c r="K15" s="54"/>
    </row>
    <row r="16" spans="1:11" ht="17" thickBot="1" x14ac:dyDescent="0.3">
      <c r="A16" s="55"/>
      <c r="B16" s="13"/>
      <c r="C16" s="57"/>
      <c r="D16" s="57"/>
      <c r="E16" s="57"/>
      <c r="F16" s="57"/>
      <c r="G16" s="57"/>
      <c r="H16" s="57"/>
      <c r="I16" s="57"/>
      <c r="J16" s="57"/>
      <c r="K16" s="57"/>
    </row>
    <row r="17" spans="1:11" s="144" customFormat="1" ht="17" thickBot="1" x14ac:dyDescent="0.3">
      <c r="A17" s="33" t="s">
        <v>5278</v>
      </c>
      <c r="B17" s="34"/>
      <c r="C17" s="34">
        <f>SUM(C15:C16)</f>
        <v>100</v>
      </c>
      <c r="D17" s="34">
        <f t="shared" ref="D17:G17" si="2">SUM(D15:D16)</f>
        <v>98</v>
      </c>
      <c r="E17" s="34">
        <f t="shared" si="2"/>
        <v>50</v>
      </c>
      <c r="F17" s="34">
        <f t="shared" si="2"/>
        <v>25</v>
      </c>
      <c r="G17" s="34">
        <f t="shared" si="2"/>
        <v>6</v>
      </c>
      <c r="H17" s="390"/>
      <c r="I17" s="390"/>
      <c r="J17" s="390"/>
      <c r="K17" s="54"/>
    </row>
    <row r="18" spans="1:11" ht="17" thickBot="1" x14ac:dyDescent="0.3">
      <c r="A18" s="55"/>
      <c r="B18" s="13"/>
      <c r="C18" s="57"/>
      <c r="D18" s="57"/>
      <c r="E18" s="57"/>
      <c r="F18" s="57"/>
      <c r="G18" s="57"/>
      <c r="H18" s="57"/>
      <c r="I18" s="57"/>
      <c r="J18" s="57"/>
      <c r="K18" s="57"/>
    </row>
    <row r="19" spans="1:11" s="144" customFormat="1" ht="17" thickBot="1" x14ac:dyDescent="0.3">
      <c r="A19" s="33" t="s">
        <v>5326</v>
      </c>
      <c r="B19" s="34"/>
      <c r="C19" s="34">
        <f>SUM(C17:C18)</f>
        <v>100</v>
      </c>
      <c r="D19" s="34">
        <f>SUM(D17:D18)</f>
        <v>98</v>
      </c>
      <c r="E19" s="34">
        <f>SUM(E17:E18)</f>
        <v>50</v>
      </c>
      <c r="F19" s="34">
        <f>SUM(F17:F18)</f>
        <v>25</v>
      </c>
      <c r="G19" s="34">
        <f>SUM(G17:G18)</f>
        <v>6</v>
      </c>
      <c r="H19" s="390"/>
      <c r="I19" s="390"/>
      <c r="J19" s="390"/>
      <c r="K19" s="54"/>
    </row>
    <row r="20" spans="1:11" s="144" customFormat="1" ht="17" thickBot="1" x14ac:dyDescent="0.3">
      <c r="A20" s="428"/>
      <c r="B20" s="609"/>
      <c r="C20" s="430"/>
      <c r="D20" s="430"/>
      <c r="E20" s="430"/>
      <c r="F20" s="430"/>
      <c r="G20" s="430"/>
      <c r="H20" s="1413"/>
      <c r="I20" s="1413"/>
      <c r="J20" s="1413"/>
      <c r="K20" s="41"/>
    </row>
    <row r="21" spans="1:11" s="144" customFormat="1" ht="17" thickBot="1" x14ac:dyDescent="0.3">
      <c r="A21" s="33" t="s">
        <v>5443</v>
      </c>
      <c r="B21" s="34"/>
      <c r="C21" s="34">
        <f>SUM(C19:C20)</f>
        <v>100</v>
      </c>
      <c r="D21" s="34">
        <f>SUM(D19:D20)</f>
        <v>98</v>
      </c>
      <c r="E21" s="34">
        <f>SUM(E19:E20)</f>
        <v>50</v>
      </c>
      <c r="F21" s="34">
        <f>SUM(F19:F20)</f>
        <v>25</v>
      </c>
      <c r="G21" s="34">
        <f>SUM(G19:G20)</f>
        <v>6</v>
      </c>
      <c r="H21" s="390"/>
      <c r="I21" s="390"/>
      <c r="J21" s="390"/>
      <c r="K21" s="54"/>
    </row>
    <row r="22" spans="1:11" s="2" customFormat="1" x14ac:dyDescent="0.25">
      <c r="A22" s="55">
        <v>44785</v>
      </c>
      <c r="B22" s="13" t="s">
        <v>5712</v>
      </c>
      <c r="C22" s="13"/>
      <c r="D22" s="13">
        <v>10</v>
      </c>
      <c r="E22" s="13"/>
      <c r="F22" s="13">
        <v>20</v>
      </c>
      <c r="G22" s="13">
        <v>10</v>
      </c>
      <c r="H22" s="13">
        <v>20</v>
      </c>
      <c r="I22" s="13"/>
      <c r="J22" s="13"/>
      <c r="K22" s="13"/>
    </row>
    <row r="23" spans="1:11" s="2" customFormat="1" x14ac:dyDescent="0.25">
      <c r="A23" s="55">
        <v>44816</v>
      </c>
      <c r="B23" s="13" t="s">
        <v>5721</v>
      </c>
      <c r="C23" s="13"/>
      <c r="D23" s="13"/>
      <c r="E23" s="13">
        <v>50</v>
      </c>
      <c r="F23" s="13"/>
      <c r="G23" s="13"/>
      <c r="H23" s="13"/>
      <c r="I23" s="13">
        <v>20</v>
      </c>
      <c r="J23" s="13">
        <v>100</v>
      </c>
      <c r="K23" s="13"/>
    </row>
    <row r="24" spans="1:11" s="2" customFormat="1" x14ac:dyDescent="0.25">
      <c r="A24" s="12" t="s">
        <v>5713</v>
      </c>
      <c r="B24" s="13" t="s">
        <v>5800</v>
      </c>
      <c r="C24" s="13"/>
      <c r="D24" s="13"/>
      <c r="E24" s="13"/>
      <c r="F24" s="13"/>
      <c r="G24" s="13"/>
      <c r="H24" s="13"/>
      <c r="I24" s="13"/>
      <c r="J24" s="13">
        <v>43</v>
      </c>
      <c r="K24" s="13"/>
    </row>
    <row r="25" spans="1:11" s="2" customFormat="1" ht="17" thickBot="1" x14ac:dyDescent="0.3">
      <c r="A25" s="12" t="s">
        <v>5713</v>
      </c>
      <c r="B25" s="13" t="s">
        <v>63</v>
      </c>
      <c r="C25" s="13"/>
      <c r="D25" s="13"/>
      <c r="E25" s="13"/>
      <c r="F25" s="13"/>
      <c r="G25" s="13"/>
      <c r="H25" s="13"/>
      <c r="I25" s="13"/>
      <c r="J25" s="13">
        <v>-43</v>
      </c>
      <c r="K25" s="13"/>
    </row>
    <row r="26" spans="1:11" s="144" customFormat="1" ht="17" thickBot="1" x14ac:dyDescent="0.3">
      <c r="A26" s="33" t="s">
        <v>5934</v>
      </c>
      <c r="B26" s="34"/>
      <c r="C26" s="34">
        <f>SUM(C21:C25)</f>
        <v>100</v>
      </c>
      <c r="D26" s="34">
        <f t="shared" ref="D26:J26" si="3">SUM(D21:D25)</f>
        <v>108</v>
      </c>
      <c r="E26" s="34">
        <f t="shared" si="3"/>
        <v>100</v>
      </c>
      <c r="F26" s="34">
        <f t="shared" si="3"/>
        <v>45</v>
      </c>
      <c r="G26" s="34">
        <f t="shared" si="3"/>
        <v>16</v>
      </c>
      <c r="H26" s="34">
        <f t="shared" si="3"/>
        <v>20</v>
      </c>
      <c r="I26" s="34">
        <f t="shared" si="3"/>
        <v>20</v>
      </c>
      <c r="J26" s="34">
        <f t="shared" si="3"/>
        <v>100</v>
      </c>
      <c r="K26" s="54"/>
    </row>
    <row r="27" spans="1:11" ht="17" thickBot="1" x14ac:dyDescent="0.3">
      <c r="A27" s="12"/>
      <c r="B27" s="13"/>
      <c r="C27" s="57"/>
      <c r="D27" s="57"/>
      <c r="E27" s="57"/>
      <c r="F27" s="57"/>
      <c r="G27" s="57"/>
      <c r="H27" s="57"/>
      <c r="I27" s="57"/>
      <c r="J27" s="57"/>
      <c r="K27" s="57"/>
    </row>
    <row r="28" spans="1:11" s="144" customFormat="1" ht="17" thickBot="1" x14ac:dyDescent="0.3">
      <c r="A28" s="290" t="s">
        <v>6093</v>
      </c>
      <c r="B28" s="269"/>
      <c r="C28" s="269">
        <f>SUM(C26:C27)</f>
        <v>100</v>
      </c>
      <c r="D28" s="269">
        <f t="shared" ref="D28:J28" si="4">SUM(D26:D27)</f>
        <v>108</v>
      </c>
      <c r="E28" s="269">
        <f t="shared" si="4"/>
        <v>100</v>
      </c>
      <c r="F28" s="269">
        <f t="shared" si="4"/>
        <v>45</v>
      </c>
      <c r="G28" s="269">
        <f t="shared" si="4"/>
        <v>16</v>
      </c>
      <c r="H28" s="269">
        <f t="shared" si="4"/>
        <v>20</v>
      </c>
      <c r="I28" s="269">
        <f t="shared" si="4"/>
        <v>20</v>
      </c>
      <c r="J28" s="269">
        <f t="shared" si="4"/>
        <v>100</v>
      </c>
      <c r="K28" s="291"/>
    </row>
    <row r="29" spans="1:11" ht="17" thickBot="1" x14ac:dyDescent="0.3">
      <c r="A29" s="12"/>
      <c r="B29" s="13"/>
      <c r="C29" s="57"/>
      <c r="D29" s="57"/>
      <c r="E29" s="57"/>
      <c r="F29" s="57"/>
      <c r="G29" s="57"/>
      <c r="H29" s="57"/>
      <c r="I29" s="57"/>
      <c r="J29" s="57"/>
      <c r="K29" s="57"/>
    </row>
    <row r="30" spans="1:11" s="144" customFormat="1" ht="17" thickBot="1" x14ac:dyDescent="0.3">
      <c r="A30" s="290" t="s">
        <v>6204</v>
      </c>
      <c r="B30" s="269"/>
      <c r="C30" s="269">
        <f>SUM(C28:C29)</f>
        <v>100</v>
      </c>
      <c r="D30" s="269">
        <f t="shared" ref="D30:J32" si="5">SUM(D28:D29)</f>
        <v>108</v>
      </c>
      <c r="E30" s="269">
        <f t="shared" si="5"/>
        <v>100</v>
      </c>
      <c r="F30" s="269">
        <f t="shared" si="5"/>
        <v>45</v>
      </c>
      <c r="G30" s="269">
        <f t="shared" si="5"/>
        <v>16</v>
      </c>
      <c r="H30" s="269">
        <f t="shared" si="5"/>
        <v>20</v>
      </c>
      <c r="I30" s="269">
        <f t="shared" si="5"/>
        <v>20</v>
      </c>
      <c r="J30" s="269">
        <f t="shared" si="5"/>
        <v>100</v>
      </c>
      <c r="K30" s="291"/>
    </row>
    <row r="31" spans="1:11" ht="17" thickBot="1" x14ac:dyDescent="0.3">
      <c r="A31" s="80"/>
      <c r="B31" s="13"/>
      <c r="C31" s="57"/>
      <c r="D31" s="57"/>
      <c r="E31" s="57"/>
      <c r="F31" s="57"/>
      <c r="G31" s="57"/>
      <c r="H31" s="57"/>
      <c r="I31" s="57"/>
      <c r="J31" s="57"/>
      <c r="K31" s="57"/>
    </row>
    <row r="32" spans="1:11" s="8" customFormat="1" ht="17" thickBot="1" x14ac:dyDescent="0.3">
      <c r="A32" s="33" t="s">
        <v>6370</v>
      </c>
      <c r="B32" s="34"/>
      <c r="C32" s="34">
        <f>SUM(C30:C31)</f>
        <v>100</v>
      </c>
      <c r="D32" s="34">
        <f t="shared" si="5"/>
        <v>108</v>
      </c>
      <c r="E32" s="34">
        <f t="shared" si="5"/>
        <v>100</v>
      </c>
      <c r="F32" s="34">
        <f t="shared" si="5"/>
        <v>45</v>
      </c>
      <c r="G32" s="34">
        <f t="shared" si="5"/>
        <v>16</v>
      </c>
      <c r="H32" s="34">
        <f t="shared" si="5"/>
        <v>20</v>
      </c>
      <c r="I32" s="34">
        <f t="shared" si="5"/>
        <v>20</v>
      </c>
      <c r="J32" s="34">
        <f t="shared" si="5"/>
        <v>100</v>
      </c>
      <c r="K32" s="54"/>
    </row>
    <row r="33" spans="1:12" s="2" customFormat="1" x14ac:dyDescent="0.25">
      <c r="A33" s="76">
        <v>44930</v>
      </c>
      <c r="B33" s="13" t="s">
        <v>63</v>
      </c>
      <c r="C33" s="13"/>
      <c r="D33" s="13"/>
      <c r="E33" s="13">
        <v>-100</v>
      </c>
      <c r="F33" s="13"/>
      <c r="G33" s="13"/>
      <c r="H33" s="13"/>
      <c r="I33" s="13"/>
      <c r="J33" s="13">
        <v>-100</v>
      </c>
      <c r="K33" s="13"/>
    </row>
    <row r="34" spans="1:12" s="2" customFormat="1" ht="17" thickBot="1" x14ac:dyDescent="0.3">
      <c r="A34" s="12">
        <v>45234</v>
      </c>
      <c r="B34" s="13" t="s">
        <v>63</v>
      </c>
      <c r="C34" s="13">
        <v>-35</v>
      </c>
      <c r="D34" s="13">
        <v>-23</v>
      </c>
      <c r="E34" s="13"/>
      <c r="F34" s="13">
        <v>-10</v>
      </c>
      <c r="G34" s="13">
        <v>-2</v>
      </c>
      <c r="H34" s="13">
        <v>-5</v>
      </c>
      <c r="I34" s="13">
        <v>-4</v>
      </c>
      <c r="J34" s="13"/>
      <c r="K34" s="13"/>
    </row>
    <row r="35" spans="1:12" s="8" customFormat="1" ht="17" thickBot="1" x14ac:dyDescent="0.3">
      <c r="A35" s="33" t="s">
        <v>6555</v>
      </c>
      <c r="B35" s="34"/>
      <c r="C35" s="34">
        <f>SUM(C32:C34)</f>
        <v>65</v>
      </c>
      <c r="D35" s="34">
        <f t="shared" ref="D35:J35" si="6">SUM(D32:D34)</f>
        <v>85</v>
      </c>
      <c r="E35" s="34">
        <f t="shared" si="6"/>
        <v>0</v>
      </c>
      <c r="F35" s="34">
        <f t="shared" si="6"/>
        <v>35</v>
      </c>
      <c r="G35" s="34">
        <f t="shared" si="6"/>
        <v>14</v>
      </c>
      <c r="H35" s="34">
        <f t="shared" si="6"/>
        <v>15</v>
      </c>
      <c r="I35" s="34">
        <f t="shared" si="6"/>
        <v>16</v>
      </c>
      <c r="J35" s="34">
        <f t="shared" si="6"/>
        <v>0</v>
      </c>
      <c r="K35" s="54"/>
    </row>
    <row r="36" spans="1:12" ht="17" thickBot="1" x14ac:dyDescent="0.3">
      <c r="A36" s="12"/>
      <c r="B36" s="13"/>
      <c r="C36" s="57"/>
      <c r="D36" s="57"/>
      <c r="E36" s="57"/>
      <c r="F36" s="57"/>
      <c r="G36" s="57"/>
      <c r="H36" s="57"/>
      <c r="I36" s="57"/>
      <c r="J36" s="57"/>
      <c r="K36" s="57"/>
    </row>
    <row r="37" spans="1:12" s="8" customFormat="1" ht="17" thickBot="1" x14ac:dyDescent="0.3">
      <c r="A37" s="33" t="s">
        <v>6799</v>
      </c>
      <c r="B37" s="34"/>
      <c r="C37" s="34">
        <f>SUM(C35:C36)</f>
        <v>65</v>
      </c>
      <c r="D37" s="34">
        <f t="shared" ref="D37:J43" si="7">SUM(D35:D36)</f>
        <v>85</v>
      </c>
      <c r="E37" s="34">
        <f t="shared" si="7"/>
        <v>0</v>
      </c>
      <c r="F37" s="34">
        <f t="shared" si="7"/>
        <v>35</v>
      </c>
      <c r="G37" s="34">
        <f t="shared" si="7"/>
        <v>14</v>
      </c>
      <c r="H37" s="34">
        <f t="shared" si="7"/>
        <v>15</v>
      </c>
      <c r="I37" s="34">
        <f t="shared" si="7"/>
        <v>16</v>
      </c>
      <c r="J37" s="34">
        <f t="shared" si="7"/>
        <v>0</v>
      </c>
      <c r="K37" s="54"/>
    </row>
    <row r="38" spans="1:12" ht="17" thickBot="1" x14ac:dyDescent="0.3">
      <c r="A38" s="12"/>
      <c r="B38" s="13"/>
      <c r="C38" s="57"/>
      <c r="D38" s="57"/>
      <c r="E38" s="57"/>
      <c r="F38" s="57"/>
      <c r="G38" s="57"/>
      <c r="H38" s="57"/>
      <c r="I38" s="57"/>
      <c r="J38" s="57"/>
      <c r="K38" s="57"/>
    </row>
    <row r="39" spans="1:12" s="8" customFormat="1" ht="17" thickBot="1" x14ac:dyDescent="0.3">
      <c r="A39" s="33" t="s">
        <v>6933</v>
      </c>
      <c r="B39" s="34"/>
      <c r="C39" s="34">
        <f>SUM(C37:C38)</f>
        <v>65</v>
      </c>
      <c r="D39" s="34">
        <f>SUM(D37:D38)</f>
        <v>85</v>
      </c>
      <c r="E39" s="34">
        <f t="shared" si="7"/>
        <v>0</v>
      </c>
      <c r="F39" s="34">
        <f>SUM(F37:F38)</f>
        <v>35</v>
      </c>
      <c r="G39" s="34">
        <f>SUM(G37:G38)</f>
        <v>14</v>
      </c>
      <c r="H39" s="34">
        <f>SUM(H37:H38)</f>
        <v>15</v>
      </c>
      <c r="I39" s="34">
        <f>SUM(I37:I38)</f>
        <v>16</v>
      </c>
      <c r="J39" s="34">
        <f t="shared" si="7"/>
        <v>0</v>
      </c>
      <c r="K39" s="54"/>
      <c r="L39" s="8" t="s">
        <v>6790</v>
      </c>
    </row>
    <row r="40" spans="1:12" s="2" customFormat="1" ht="17" thickBot="1" x14ac:dyDescent="0.3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</row>
    <row r="41" spans="1:12" s="8" customFormat="1" ht="17" thickBot="1" x14ac:dyDescent="0.3">
      <c r="A41" s="33" t="s">
        <v>7103</v>
      </c>
      <c r="B41" s="34"/>
      <c r="C41" s="34">
        <f>SUM(C39:C40)</f>
        <v>65</v>
      </c>
      <c r="D41" s="34">
        <f>SUM(D39:D40)</f>
        <v>85</v>
      </c>
      <c r="E41" s="34">
        <f t="shared" si="7"/>
        <v>0</v>
      </c>
      <c r="F41" s="34">
        <f>SUM(F39:F40)</f>
        <v>35</v>
      </c>
      <c r="G41" s="34">
        <f>SUM(G39:G40)</f>
        <v>14</v>
      </c>
      <c r="H41" s="34">
        <f>SUM(H39:H40)</f>
        <v>15</v>
      </c>
      <c r="I41" s="34">
        <f>SUM(I39:I40)</f>
        <v>16</v>
      </c>
      <c r="J41" s="34">
        <f t="shared" si="7"/>
        <v>0</v>
      </c>
      <c r="K41" s="54"/>
      <c r="L41" s="8" t="s">
        <v>6790</v>
      </c>
    </row>
    <row r="42" spans="1:12" s="1" customFormat="1" ht="17" thickBot="1" x14ac:dyDescent="0.3">
      <c r="A42" s="12" t="s">
        <v>7313</v>
      </c>
      <c r="B42" s="53" t="s">
        <v>63</v>
      </c>
      <c r="C42" s="13">
        <v>-33</v>
      </c>
      <c r="D42" s="13">
        <v>-6</v>
      </c>
      <c r="E42" s="43"/>
      <c r="F42" s="13">
        <v>-26</v>
      </c>
      <c r="G42" s="13">
        <v>-5</v>
      </c>
      <c r="H42" s="13">
        <v>-6</v>
      </c>
      <c r="I42" s="43"/>
      <c r="J42" s="43"/>
      <c r="K42" s="43"/>
    </row>
    <row r="43" spans="1:12" s="8" customFormat="1" ht="17" thickBot="1" x14ac:dyDescent="0.3">
      <c r="A43" s="33" t="s">
        <v>7316</v>
      </c>
      <c r="B43" s="34"/>
      <c r="C43" s="34">
        <f>SUM(C41:C42)</f>
        <v>32</v>
      </c>
      <c r="D43" s="34">
        <f>SUM(D41:D42)</f>
        <v>79</v>
      </c>
      <c r="E43" s="34">
        <f t="shared" si="7"/>
        <v>0</v>
      </c>
      <c r="F43" s="34">
        <f>SUM(F41:F42)</f>
        <v>9</v>
      </c>
      <c r="G43" s="34">
        <f>SUM(G41:G42)</f>
        <v>9</v>
      </c>
      <c r="H43" s="34">
        <f>SUM(H41:H42)</f>
        <v>9</v>
      </c>
      <c r="I43" s="34">
        <f>SUM(I41:I42)</f>
        <v>16</v>
      </c>
      <c r="J43" s="34">
        <f t="shared" si="7"/>
        <v>0</v>
      </c>
      <c r="K43" s="54"/>
      <c r="L43" s="8" t="s">
        <v>6790</v>
      </c>
    </row>
    <row r="44" spans="1:12" s="1" customFormat="1" ht="17" thickBot="1" x14ac:dyDescent="0.3">
      <c r="A44" s="1264" t="s">
        <v>7534</v>
      </c>
      <c r="B44" s="582" t="s">
        <v>63</v>
      </c>
      <c r="C44" s="13">
        <v>-32</v>
      </c>
      <c r="D44" s="13">
        <v>-52</v>
      </c>
      <c r="E44" s="43"/>
      <c r="F44" s="13">
        <v>-9</v>
      </c>
      <c r="G44" s="13">
        <v>-9</v>
      </c>
      <c r="H44" s="13">
        <v>-9</v>
      </c>
      <c r="I44" s="13">
        <v>-16</v>
      </c>
      <c r="J44" s="43"/>
      <c r="K44" s="43"/>
    </row>
    <row r="45" spans="1:12" s="8" customFormat="1" ht="17" thickBot="1" x14ac:dyDescent="0.3">
      <c r="A45" s="33" t="s">
        <v>7516</v>
      </c>
      <c r="B45" s="34"/>
      <c r="C45" s="34">
        <f>SUM(C43:C44)</f>
        <v>0</v>
      </c>
      <c r="D45" s="34">
        <f>SUM(D43:D44)</f>
        <v>27</v>
      </c>
      <c r="E45" s="34">
        <f t="shared" ref="E45:J53" si="8">SUM(E43:E44)</f>
        <v>0</v>
      </c>
      <c r="F45" s="34">
        <f t="shared" si="8"/>
        <v>0</v>
      </c>
      <c r="G45" s="34">
        <f t="shared" si="8"/>
        <v>0</v>
      </c>
      <c r="H45" s="34">
        <f t="shared" si="8"/>
        <v>0</v>
      </c>
      <c r="I45" s="34">
        <f t="shared" si="8"/>
        <v>0</v>
      </c>
      <c r="J45" s="34">
        <f t="shared" si="8"/>
        <v>0</v>
      </c>
      <c r="K45" s="54"/>
    </row>
    <row r="46" spans="1:12" s="2" customFormat="1" ht="17" thickBot="1" x14ac:dyDescent="0.3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</row>
    <row r="47" spans="1:12" s="8" customFormat="1" ht="17" thickBot="1" x14ac:dyDescent="0.3">
      <c r="A47" s="33" t="s">
        <v>7577</v>
      </c>
      <c r="B47" s="34"/>
      <c r="C47" s="34">
        <f t="shared" ref="C47:J47" si="9">SUM(C45:C46)</f>
        <v>0</v>
      </c>
      <c r="D47" s="34">
        <f t="shared" si="9"/>
        <v>27</v>
      </c>
      <c r="E47" s="34">
        <f t="shared" si="9"/>
        <v>0</v>
      </c>
      <c r="F47" s="34">
        <f t="shared" si="9"/>
        <v>0</v>
      </c>
      <c r="G47" s="34">
        <f t="shared" si="9"/>
        <v>0</v>
      </c>
      <c r="H47" s="34">
        <f t="shared" si="9"/>
        <v>0</v>
      </c>
      <c r="I47" s="34">
        <f t="shared" si="9"/>
        <v>0</v>
      </c>
      <c r="J47" s="34">
        <f t="shared" si="9"/>
        <v>0</v>
      </c>
      <c r="K47" s="54"/>
    </row>
    <row r="48" spans="1:12" ht="17" thickBot="1" x14ac:dyDescent="0.3">
      <c r="A48" s="55"/>
      <c r="B48" s="53"/>
      <c r="C48" s="57"/>
      <c r="D48" s="57"/>
      <c r="E48" s="57"/>
      <c r="F48" s="57"/>
      <c r="G48" s="57"/>
      <c r="H48" s="57"/>
      <c r="I48" s="57"/>
      <c r="J48" s="57"/>
      <c r="K48" s="57"/>
    </row>
    <row r="49" spans="1:12" s="8" customFormat="1" ht="17" thickBot="1" x14ac:dyDescent="0.3">
      <c r="A49" s="33" t="s">
        <v>8093</v>
      </c>
      <c r="B49" s="34"/>
      <c r="C49" s="34">
        <f>SUM(C47:C48)</f>
        <v>0</v>
      </c>
      <c r="D49" s="34">
        <f>SUM(D47:D48)</f>
        <v>27</v>
      </c>
      <c r="E49" s="34">
        <f>SUM(E47:E48)</f>
        <v>0</v>
      </c>
      <c r="F49" s="34">
        <f>SUM(F47:F48)</f>
        <v>0</v>
      </c>
      <c r="G49" s="34">
        <f t="shared" si="8"/>
        <v>0</v>
      </c>
      <c r="H49" s="34">
        <f t="shared" si="8"/>
        <v>0</v>
      </c>
      <c r="I49" s="34">
        <f t="shared" si="8"/>
        <v>0</v>
      </c>
      <c r="J49" s="34">
        <f t="shared" si="8"/>
        <v>0</v>
      </c>
      <c r="K49" s="54"/>
    </row>
    <row r="50" spans="1:12" ht="17" thickBot="1" x14ac:dyDescent="0.3">
      <c r="A50" s="55">
        <v>45272</v>
      </c>
      <c r="B50" s="53" t="s">
        <v>63</v>
      </c>
      <c r="C50" s="57"/>
      <c r="D50" s="13">
        <v>-15</v>
      </c>
      <c r="E50" s="57"/>
      <c r="F50" s="57"/>
      <c r="G50" s="57"/>
      <c r="H50" s="57"/>
      <c r="I50" s="57"/>
      <c r="J50" s="57"/>
      <c r="K50" s="57"/>
    </row>
    <row r="51" spans="1:12" s="8" customFormat="1" ht="17" thickBot="1" x14ac:dyDescent="0.3">
      <c r="A51" s="33" t="s">
        <v>8219</v>
      </c>
      <c r="B51" s="34"/>
      <c r="C51" s="34">
        <f>SUM(C49:C50)</f>
        <v>0</v>
      </c>
      <c r="D51" s="34">
        <f>SUM(D49:D50)</f>
        <v>12</v>
      </c>
      <c r="E51" s="34">
        <f>SUM(E49:E50)</f>
        <v>0</v>
      </c>
      <c r="F51" s="34">
        <f>SUM(F49:F50)</f>
        <v>0</v>
      </c>
      <c r="G51" s="34">
        <f t="shared" si="8"/>
        <v>0</v>
      </c>
      <c r="H51" s="34">
        <f t="shared" si="8"/>
        <v>0</v>
      </c>
      <c r="I51" s="34">
        <f t="shared" si="8"/>
        <v>0</v>
      </c>
      <c r="J51" s="34">
        <f t="shared" si="8"/>
        <v>0</v>
      </c>
      <c r="K51" s="54"/>
    </row>
    <row r="52" spans="1:12" ht="17" thickBot="1" x14ac:dyDescent="0.3">
      <c r="A52" s="212">
        <v>45413</v>
      </c>
      <c r="B52" s="213" t="s">
        <v>63</v>
      </c>
      <c r="C52" s="57"/>
      <c r="D52" s="57">
        <v>-12</v>
      </c>
      <c r="E52" s="57"/>
      <c r="F52" s="57"/>
      <c r="G52" s="57"/>
      <c r="H52" s="57"/>
      <c r="I52" s="57"/>
      <c r="J52" s="57"/>
      <c r="K52" s="57"/>
    </row>
    <row r="53" spans="1:12" s="8" customFormat="1" ht="17" thickBot="1" x14ac:dyDescent="0.3">
      <c r="A53" s="40" t="s">
        <v>8290</v>
      </c>
      <c r="B53" s="41"/>
      <c r="C53" s="41">
        <f>SUM(C51:C52)</f>
        <v>0</v>
      </c>
      <c r="D53" s="41">
        <f>SUM(D51:D52)</f>
        <v>0</v>
      </c>
      <c r="E53" s="41">
        <f>SUM(E51:E52)</f>
        <v>0</v>
      </c>
      <c r="F53" s="41">
        <f>SUM(F51:F52)</f>
        <v>0</v>
      </c>
      <c r="G53" s="41">
        <f t="shared" si="8"/>
        <v>0</v>
      </c>
      <c r="H53" s="41">
        <f t="shared" si="8"/>
        <v>0</v>
      </c>
      <c r="I53" s="41">
        <f t="shared" si="8"/>
        <v>0</v>
      </c>
      <c r="J53" s="41">
        <f t="shared" si="8"/>
        <v>0</v>
      </c>
      <c r="K53" s="258"/>
      <c r="L53" s="6" t="s">
        <v>6012</v>
      </c>
    </row>
    <row r="54" spans="1:12" x14ac:dyDescent="0.25">
      <c r="A54" s="212"/>
      <c r="B54" s="213"/>
      <c r="C54" s="57"/>
      <c r="D54" s="57"/>
      <c r="E54" s="57"/>
      <c r="F54" s="57"/>
      <c r="G54" s="57"/>
      <c r="H54" s="57"/>
      <c r="I54" s="57"/>
      <c r="J54" s="57"/>
      <c r="K54" s="57"/>
    </row>
    <row r="55" spans="1:12" x14ac:dyDescent="0.25">
      <c r="A55" s="212"/>
      <c r="B55" s="213"/>
      <c r="C55" s="57"/>
      <c r="D55" s="57"/>
      <c r="E55" s="57"/>
      <c r="F55" s="57"/>
      <c r="G55" s="57"/>
      <c r="H55" s="57"/>
      <c r="I55" s="57"/>
      <c r="J55" s="57"/>
      <c r="K55" s="57"/>
    </row>
    <row r="56" spans="1:12" x14ac:dyDescent="0.25">
      <c r="A56" s="141"/>
      <c r="B56" s="57"/>
      <c r="C56" s="39"/>
      <c r="D56" s="39"/>
      <c r="E56" s="39"/>
      <c r="F56" s="39"/>
      <c r="G56" s="39"/>
      <c r="H56" s="39"/>
      <c r="I56" s="39"/>
      <c r="J56" s="39"/>
      <c r="K56" s="39"/>
    </row>
    <row r="57" spans="1:12" ht="17" thickBot="1" x14ac:dyDescent="0.3"/>
    <row r="58" spans="1:12" ht="17" thickBot="1" x14ac:dyDescent="0.3">
      <c r="C58" s="271" t="s">
        <v>3</v>
      </c>
      <c r="D58" s="10" t="s">
        <v>10</v>
      </c>
      <c r="E58" s="10" t="s">
        <v>4</v>
      </c>
      <c r="F58" s="10" t="s">
        <v>26</v>
      </c>
      <c r="G58" s="32" t="s">
        <v>28</v>
      </c>
      <c r="H58" s="32" t="s">
        <v>17</v>
      </c>
      <c r="I58" s="32" t="s">
        <v>18</v>
      </c>
      <c r="J58" s="1098" t="s">
        <v>31</v>
      </c>
      <c r="K58" s="138"/>
    </row>
  </sheetData>
  <pageMargins left="0.7" right="0.7" top="0.75" bottom="0.75" header="0.3" footer="0.3"/>
  <pageSetup orientation="portrait" r:id="rId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Q101"/>
  <sheetViews>
    <sheetView topLeftCell="A81" workbookViewId="0">
      <selection activeCell="G94" sqref="G94"/>
    </sheetView>
  </sheetViews>
  <sheetFormatPr baseColWidth="10" defaultColWidth="8.83203125" defaultRowHeight="16" x14ac:dyDescent="0.25"/>
  <cols>
    <col min="1" max="1" width="12.5" style="20" customWidth="1"/>
    <col min="2" max="2" width="21.83203125" style="20" customWidth="1"/>
    <col min="3" max="5" width="9.5" style="20" customWidth="1"/>
    <col min="6" max="6" width="12.5" style="20" customWidth="1"/>
    <col min="7" max="7" width="11" style="20" customWidth="1"/>
    <col min="8" max="10" width="11.33203125" style="20" customWidth="1"/>
    <col min="11" max="11" width="14.83203125" style="20" customWidth="1"/>
    <col min="12" max="12" width="9" style="20" customWidth="1"/>
    <col min="13" max="13" width="11" style="20" customWidth="1"/>
    <col min="14" max="17" width="9" style="20" customWidth="1"/>
    <col min="18" max="16384" width="8.83203125" style="20"/>
  </cols>
  <sheetData>
    <row r="1" spans="1:17" s="4" customFormat="1" x14ac:dyDescent="0.25">
      <c r="A1" s="128" t="s">
        <v>23</v>
      </c>
      <c r="B1" s="48"/>
    </row>
    <row r="2" spans="1:17" x14ac:dyDescent="0.25">
      <c r="A2" s="998" t="s">
        <v>5152</v>
      </c>
      <c r="B2" s="998"/>
      <c r="C2" s="998"/>
    </row>
    <row r="3" spans="1:17" s="18" customFormat="1" x14ac:dyDescent="0.25">
      <c r="A3" s="18" t="s">
        <v>5787</v>
      </c>
    </row>
    <row r="4" spans="1:17" s="18" customFormat="1" x14ac:dyDescent="0.25">
      <c r="A4" s="18" t="s">
        <v>5788</v>
      </c>
      <c r="C4" s="770">
        <v>73000</v>
      </c>
      <c r="D4" s="770">
        <v>13000</v>
      </c>
      <c r="E4" s="770">
        <v>78000</v>
      </c>
      <c r="F4" s="770">
        <v>400000</v>
      </c>
      <c r="G4" s="770">
        <v>580000</v>
      </c>
      <c r="H4" s="770">
        <v>255000</v>
      </c>
      <c r="I4" s="770">
        <v>72000</v>
      </c>
      <c r="J4" s="770">
        <v>175000</v>
      </c>
      <c r="K4" s="770"/>
      <c r="L4" s="770"/>
      <c r="M4" s="770"/>
      <c r="N4" s="770"/>
      <c r="O4" s="770"/>
      <c r="P4" s="770"/>
      <c r="Q4" s="770"/>
    </row>
    <row r="5" spans="1:17" ht="17" thickBot="1" x14ac:dyDescent="0.3">
      <c r="C5" s="518">
        <v>4500</v>
      </c>
      <c r="D5" s="518">
        <v>1500</v>
      </c>
      <c r="E5" s="518">
        <v>4500</v>
      </c>
      <c r="F5" s="518">
        <v>19400</v>
      </c>
      <c r="G5" s="518">
        <v>30000</v>
      </c>
      <c r="H5" s="518">
        <v>6250</v>
      </c>
      <c r="I5" s="518">
        <v>4500</v>
      </c>
      <c r="J5" s="518">
        <v>5250</v>
      </c>
      <c r="K5" s="518">
        <v>45000</v>
      </c>
      <c r="L5" s="518"/>
      <c r="M5" s="518"/>
      <c r="N5" s="518">
        <v>6600</v>
      </c>
      <c r="O5" s="518">
        <v>2500</v>
      </c>
      <c r="P5" s="518"/>
      <c r="Q5" s="518"/>
    </row>
    <row r="6" spans="1:17" ht="17" thickBot="1" x14ac:dyDescent="0.3">
      <c r="A6" s="1351" t="s">
        <v>0</v>
      </c>
      <c r="B6" s="1273" t="s">
        <v>1</v>
      </c>
      <c r="C6" s="1273" t="s">
        <v>3</v>
      </c>
      <c r="D6" s="1273" t="s">
        <v>4</v>
      </c>
      <c r="E6" s="1273" t="s">
        <v>27</v>
      </c>
      <c r="F6" s="1273" t="s">
        <v>10</v>
      </c>
      <c r="G6" s="1273" t="s">
        <v>28</v>
      </c>
      <c r="H6" s="1273" t="s">
        <v>26</v>
      </c>
      <c r="I6" s="1273" t="s">
        <v>18</v>
      </c>
      <c r="J6" s="1273" t="s">
        <v>17</v>
      </c>
      <c r="K6" s="1273" t="s">
        <v>5519</v>
      </c>
      <c r="L6" s="1273" t="s">
        <v>32</v>
      </c>
      <c r="M6" s="1273" t="s">
        <v>5069</v>
      </c>
      <c r="N6" s="1273" t="s">
        <v>5776</v>
      </c>
      <c r="O6" s="1273" t="s">
        <v>31</v>
      </c>
      <c r="P6" s="1273" t="s">
        <v>2</v>
      </c>
      <c r="Q6" s="1273" t="s">
        <v>30</v>
      </c>
    </row>
    <row r="7" spans="1:17" s="19" customFormat="1" x14ac:dyDescent="0.25">
      <c r="A7" s="28">
        <v>44601</v>
      </c>
      <c r="B7" s="188" t="s">
        <v>7</v>
      </c>
      <c r="C7" s="188">
        <v>32</v>
      </c>
      <c r="D7" s="188">
        <v>36</v>
      </c>
      <c r="E7" s="188">
        <v>28</v>
      </c>
      <c r="F7" s="188">
        <v>14</v>
      </c>
      <c r="G7" s="188">
        <v>13</v>
      </c>
      <c r="H7" s="188">
        <v>32</v>
      </c>
      <c r="I7" s="188"/>
      <c r="J7" s="188"/>
      <c r="K7" s="188"/>
      <c r="L7" s="188"/>
      <c r="M7" s="188"/>
      <c r="N7" s="188"/>
      <c r="O7" s="188"/>
      <c r="P7" s="188"/>
      <c r="Q7" s="188"/>
    </row>
    <row r="8" spans="1:17" s="19" customFormat="1" x14ac:dyDescent="0.25">
      <c r="A8" s="12" t="s">
        <v>5160</v>
      </c>
      <c r="B8" s="75" t="s">
        <v>5162</v>
      </c>
      <c r="C8" s="75">
        <v>50</v>
      </c>
      <c r="D8" s="75"/>
      <c r="E8" s="75"/>
      <c r="F8" s="75">
        <v>80</v>
      </c>
      <c r="G8" s="75"/>
      <c r="H8" s="75"/>
      <c r="I8" s="75">
        <v>32</v>
      </c>
      <c r="J8" s="75"/>
      <c r="K8" s="75"/>
      <c r="L8" s="75"/>
      <c r="M8" s="75"/>
      <c r="N8" s="75"/>
      <c r="O8" s="75"/>
      <c r="P8" s="75"/>
      <c r="Q8" s="75"/>
    </row>
    <row r="9" spans="1:17" s="19" customFormat="1" x14ac:dyDescent="0.25">
      <c r="A9" s="12" t="s">
        <v>5165</v>
      </c>
      <c r="B9" s="75" t="s">
        <v>5166</v>
      </c>
      <c r="C9" s="75">
        <v>100</v>
      </c>
      <c r="D9" s="75"/>
      <c r="E9" s="75"/>
      <c r="F9" s="75">
        <v>120</v>
      </c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</row>
    <row r="10" spans="1:17" s="19" customFormat="1" ht="17" thickBot="1" x14ac:dyDescent="0.3">
      <c r="A10" s="76" t="s">
        <v>5226</v>
      </c>
      <c r="B10" s="77" t="s">
        <v>5229</v>
      </c>
      <c r="C10" s="77"/>
      <c r="D10" s="77">
        <v>200</v>
      </c>
      <c r="E10" s="77">
        <v>50</v>
      </c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</row>
    <row r="11" spans="1:17" s="19" customFormat="1" ht="17" thickBot="1" x14ac:dyDescent="0.3">
      <c r="A11" s="33" t="s">
        <v>5278</v>
      </c>
      <c r="B11" s="34"/>
      <c r="C11" s="434">
        <f>SUM(C7:C10)</f>
        <v>182</v>
      </c>
      <c r="D11" s="434">
        <f t="shared" ref="D11:I11" si="0">SUM(D7:D10)</f>
        <v>236</v>
      </c>
      <c r="E11" s="434">
        <f t="shared" si="0"/>
        <v>78</v>
      </c>
      <c r="F11" s="434">
        <f t="shared" si="0"/>
        <v>214</v>
      </c>
      <c r="G11" s="434">
        <f t="shared" si="0"/>
        <v>13</v>
      </c>
      <c r="H11" s="434">
        <f t="shared" si="0"/>
        <v>32</v>
      </c>
      <c r="I11" s="434">
        <f t="shared" si="0"/>
        <v>32</v>
      </c>
      <c r="J11" s="434"/>
      <c r="K11" s="434"/>
      <c r="L11" s="990"/>
      <c r="M11" s="990"/>
      <c r="N11" s="990"/>
      <c r="O11" s="990"/>
      <c r="P11" s="990"/>
      <c r="Q11" s="990"/>
    </row>
    <row r="12" spans="1:17" s="19" customFormat="1" ht="17" thickBot="1" x14ac:dyDescent="0.3">
      <c r="A12" s="397"/>
      <c r="B12" s="397"/>
      <c r="C12" s="876"/>
      <c r="D12" s="876"/>
      <c r="E12" s="876"/>
      <c r="F12" s="876"/>
      <c r="G12" s="876"/>
      <c r="H12" s="876"/>
      <c r="I12" s="876"/>
      <c r="J12" s="876"/>
      <c r="K12" s="876"/>
      <c r="L12" s="876"/>
      <c r="M12" s="876"/>
      <c r="N12" s="876"/>
      <c r="O12" s="876"/>
      <c r="P12" s="876"/>
      <c r="Q12" s="876"/>
    </row>
    <row r="13" spans="1:17" s="19" customFormat="1" ht="17" thickBot="1" x14ac:dyDescent="0.3">
      <c r="A13" s="33" t="s">
        <v>5326</v>
      </c>
      <c r="B13" s="34"/>
      <c r="C13" s="434">
        <f>SUM(C11:C12)</f>
        <v>182</v>
      </c>
      <c r="D13" s="434">
        <f t="shared" ref="D13:I13" si="1">SUM(D11:D12)</f>
        <v>236</v>
      </c>
      <c r="E13" s="434">
        <f t="shared" si="1"/>
        <v>78</v>
      </c>
      <c r="F13" s="434">
        <f t="shared" si="1"/>
        <v>214</v>
      </c>
      <c r="G13" s="434">
        <f t="shared" si="1"/>
        <v>13</v>
      </c>
      <c r="H13" s="434">
        <f t="shared" si="1"/>
        <v>32</v>
      </c>
      <c r="I13" s="434">
        <f t="shared" si="1"/>
        <v>32</v>
      </c>
      <c r="J13" s="434"/>
      <c r="K13" s="434"/>
      <c r="L13" s="990"/>
      <c r="M13" s="990"/>
      <c r="N13" s="990"/>
      <c r="O13" s="990"/>
      <c r="P13" s="990"/>
      <c r="Q13" s="990"/>
    </row>
    <row r="14" spans="1:17" s="23" customFormat="1" x14ac:dyDescent="0.25">
      <c r="A14" s="55" t="s">
        <v>5517</v>
      </c>
      <c r="B14" s="188" t="s">
        <v>5518</v>
      </c>
      <c r="C14" s="436"/>
      <c r="D14" s="436"/>
      <c r="E14" s="436"/>
      <c r="F14" s="436">
        <v>30</v>
      </c>
      <c r="G14" s="436">
        <v>12</v>
      </c>
      <c r="H14" s="436"/>
      <c r="I14" s="436">
        <v>50</v>
      </c>
      <c r="J14" s="436">
        <v>50</v>
      </c>
      <c r="K14" s="436">
        <v>33</v>
      </c>
      <c r="L14" s="436"/>
      <c r="M14" s="436"/>
      <c r="N14" s="436"/>
      <c r="O14" s="436"/>
      <c r="P14" s="436"/>
      <c r="Q14" s="436"/>
    </row>
    <row r="15" spans="1:17" s="23" customFormat="1" x14ac:dyDescent="0.25">
      <c r="A15" s="12" t="s">
        <v>5528</v>
      </c>
      <c r="B15" s="14" t="s">
        <v>5533</v>
      </c>
      <c r="C15" s="75"/>
      <c r="D15" s="75"/>
      <c r="E15" s="75"/>
      <c r="F15" s="75">
        <v>30</v>
      </c>
      <c r="G15" s="75">
        <v>28</v>
      </c>
      <c r="H15" s="75"/>
      <c r="I15" s="75">
        <v>138</v>
      </c>
      <c r="J15" s="75">
        <v>50</v>
      </c>
      <c r="K15" s="75"/>
      <c r="L15" s="75"/>
      <c r="M15" s="75"/>
      <c r="N15" s="75"/>
      <c r="O15" s="75"/>
      <c r="P15" s="75"/>
      <c r="Q15" s="75"/>
    </row>
    <row r="16" spans="1:17" s="23" customFormat="1" x14ac:dyDescent="0.25">
      <c r="A16" s="12" t="s">
        <v>5581</v>
      </c>
      <c r="B16" s="14" t="s">
        <v>5583</v>
      </c>
      <c r="C16" s="75"/>
      <c r="D16" s="75"/>
      <c r="E16" s="75"/>
      <c r="F16" s="75">
        <v>30</v>
      </c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</row>
    <row r="17" spans="1:17" s="23" customFormat="1" ht="17" thickBot="1" x14ac:dyDescent="0.3">
      <c r="A17" s="301" t="s">
        <v>5593</v>
      </c>
      <c r="B17" s="13" t="s">
        <v>5605</v>
      </c>
      <c r="C17" s="75"/>
      <c r="D17" s="75"/>
      <c r="E17" s="75"/>
      <c r="F17" s="75">
        <v>20</v>
      </c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</row>
    <row r="18" spans="1:17" s="19" customFormat="1" ht="17" thickBot="1" x14ac:dyDescent="0.3">
      <c r="A18" s="33" t="s">
        <v>5443</v>
      </c>
      <c r="B18" s="34"/>
      <c r="C18" s="434">
        <f t="shared" ref="C18:K18" si="2">SUM(C13:C17)</f>
        <v>182</v>
      </c>
      <c r="D18" s="434">
        <f t="shared" si="2"/>
        <v>236</v>
      </c>
      <c r="E18" s="434">
        <f t="shared" si="2"/>
        <v>78</v>
      </c>
      <c r="F18" s="434">
        <f t="shared" si="2"/>
        <v>324</v>
      </c>
      <c r="G18" s="434">
        <f t="shared" si="2"/>
        <v>53</v>
      </c>
      <c r="H18" s="434">
        <f t="shared" si="2"/>
        <v>32</v>
      </c>
      <c r="I18" s="434">
        <f t="shared" si="2"/>
        <v>220</v>
      </c>
      <c r="J18" s="434">
        <f t="shared" si="2"/>
        <v>100</v>
      </c>
      <c r="K18" s="434">
        <f t="shared" si="2"/>
        <v>33</v>
      </c>
      <c r="L18" s="990"/>
      <c r="M18" s="990"/>
      <c r="N18" s="990"/>
      <c r="O18" s="990"/>
      <c r="P18" s="990"/>
      <c r="Q18" s="990"/>
    </row>
    <row r="19" spans="1:17" s="441" customFormat="1" ht="17" thickBot="1" x14ac:dyDescent="0.3">
      <c r="A19" s="699" t="s">
        <v>5713</v>
      </c>
      <c r="B19" s="824" t="s">
        <v>967</v>
      </c>
      <c r="C19" s="824">
        <v>-13</v>
      </c>
      <c r="D19" s="824"/>
      <c r="E19" s="824"/>
      <c r="F19" s="824">
        <v>-33</v>
      </c>
      <c r="G19" s="824"/>
      <c r="H19" s="824"/>
      <c r="I19" s="824"/>
      <c r="J19" s="824"/>
      <c r="K19" s="824"/>
      <c r="L19" s="824"/>
      <c r="M19" s="824"/>
      <c r="N19" s="824"/>
      <c r="O19" s="824"/>
      <c r="P19" s="824"/>
      <c r="Q19" s="824"/>
    </row>
    <row r="20" spans="1:17" s="19" customFormat="1" ht="17" thickBot="1" x14ac:dyDescent="0.3">
      <c r="A20" s="33" t="s">
        <v>5934</v>
      </c>
      <c r="B20" s="34"/>
      <c r="C20" s="434">
        <f>SUM(C18:C19)</f>
        <v>169</v>
      </c>
      <c r="D20" s="434">
        <f t="shared" ref="D20:K20" si="3">SUM(D18:D19)</f>
        <v>236</v>
      </c>
      <c r="E20" s="434">
        <f t="shared" si="3"/>
        <v>78</v>
      </c>
      <c r="F20" s="434">
        <f t="shared" si="3"/>
        <v>291</v>
      </c>
      <c r="G20" s="434">
        <f t="shared" si="3"/>
        <v>53</v>
      </c>
      <c r="H20" s="434">
        <f t="shared" si="3"/>
        <v>32</v>
      </c>
      <c r="I20" s="434">
        <f t="shared" si="3"/>
        <v>220</v>
      </c>
      <c r="J20" s="434">
        <f t="shared" si="3"/>
        <v>100</v>
      </c>
      <c r="K20" s="434">
        <f t="shared" si="3"/>
        <v>33</v>
      </c>
      <c r="L20" s="990"/>
      <c r="M20" s="990"/>
      <c r="N20" s="990"/>
      <c r="O20" s="990"/>
      <c r="P20" s="990"/>
      <c r="Q20" s="990"/>
    </row>
    <row r="21" spans="1:17" s="441" customFormat="1" x14ac:dyDescent="0.25">
      <c r="A21" s="699">
        <v>45017</v>
      </c>
      <c r="B21" s="824" t="s">
        <v>967</v>
      </c>
      <c r="C21" s="824">
        <v>-7</v>
      </c>
      <c r="D21" s="824"/>
      <c r="E21" s="824"/>
      <c r="F21" s="824">
        <v>-14</v>
      </c>
      <c r="G21" s="824">
        <v>-1</v>
      </c>
      <c r="H21" s="824"/>
      <c r="I21" s="824"/>
      <c r="J21" s="824"/>
      <c r="K21" s="824"/>
      <c r="L21" s="824"/>
      <c r="M21" s="824"/>
      <c r="N21" s="824"/>
      <c r="O21" s="824"/>
      <c r="P21" s="824"/>
      <c r="Q21" s="824"/>
    </row>
    <row r="22" spans="1:17" s="23" customFormat="1" x14ac:dyDescent="0.25">
      <c r="A22" s="12">
        <v>45108</v>
      </c>
      <c r="B22" s="75" t="s">
        <v>5940</v>
      </c>
      <c r="C22" s="75">
        <v>100</v>
      </c>
      <c r="D22" s="75">
        <v>100</v>
      </c>
      <c r="E22" s="75">
        <v>50</v>
      </c>
      <c r="F22" s="75"/>
      <c r="G22" s="75"/>
      <c r="H22" s="75">
        <v>100</v>
      </c>
      <c r="I22" s="75"/>
      <c r="J22" s="75"/>
      <c r="K22" s="75"/>
      <c r="L22" s="75">
        <v>100</v>
      </c>
      <c r="M22" s="75"/>
      <c r="N22" s="75"/>
      <c r="O22" s="75"/>
      <c r="P22" s="75"/>
      <c r="Q22" s="75"/>
    </row>
    <row r="23" spans="1:17" s="23" customFormat="1" ht="17" thickBot="1" x14ac:dyDescent="0.3">
      <c r="A23" s="12" t="s">
        <v>5993</v>
      </c>
      <c r="B23" s="75" t="s">
        <v>6035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>
        <v>35</v>
      </c>
      <c r="N23" s="75">
        <v>40</v>
      </c>
      <c r="O23" s="75"/>
      <c r="P23" s="75"/>
      <c r="Q23" s="75"/>
    </row>
    <row r="24" spans="1:17" s="19" customFormat="1" ht="17" thickBot="1" x14ac:dyDescent="0.3">
      <c r="A24" s="33" t="s">
        <v>6093</v>
      </c>
      <c r="B24" s="34"/>
      <c r="C24" s="434">
        <f>SUM(C20:C23)</f>
        <v>262</v>
      </c>
      <c r="D24" s="434">
        <f t="shared" ref="D24:M24" si="4">SUM(D20:D23)</f>
        <v>336</v>
      </c>
      <c r="E24" s="434">
        <f t="shared" si="4"/>
        <v>128</v>
      </c>
      <c r="F24" s="434">
        <f t="shared" si="4"/>
        <v>277</v>
      </c>
      <c r="G24" s="434">
        <f t="shared" si="4"/>
        <v>52</v>
      </c>
      <c r="H24" s="434">
        <f t="shared" si="4"/>
        <v>132</v>
      </c>
      <c r="I24" s="434">
        <f t="shared" si="4"/>
        <v>220</v>
      </c>
      <c r="J24" s="434">
        <f t="shared" si="4"/>
        <v>100</v>
      </c>
      <c r="K24" s="434">
        <f t="shared" si="4"/>
        <v>33</v>
      </c>
      <c r="L24" s="434">
        <f t="shared" si="4"/>
        <v>100</v>
      </c>
      <c r="M24" s="434">
        <f t="shared" si="4"/>
        <v>35</v>
      </c>
      <c r="N24" s="434">
        <f>SUM(N20:N23)</f>
        <v>40</v>
      </c>
      <c r="O24" s="434"/>
      <c r="P24" s="434"/>
      <c r="Q24" s="434"/>
    </row>
    <row r="25" spans="1:17" s="19" customFormat="1" x14ac:dyDescent="0.25">
      <c r="A25" s="12" t="s">
        <v>6187</v>
      </c>
      <c r="B25" s="75" t="s">
        <v>6191</v>
      </c>
      <c r="C25" s="75">
        <v>150</v>
      </c>
      <c r="D25" s="771"/>
      <c r="E25" s="75">
        <v>50</v>
      </c>
      <c r="F25" s="75">
        <v>110</v>
      </c>
      <c r="G25" s="771"/>
      <c r="H25" s="771"/>
      <c r="I25" s="771"/>
      <c r="J25" s="75">
        <v>30</v>
      </c>
      <c r="K25" s="771"/>
      <c r="L25" s="771"/>
      <c r="M25" s="771"/>
      <c r="N25" s="771"/>
      <c r="O25" s="771"/>
      <c r="P25" s="771"/>
      <c r="Q25" s="771"/>
    </row>
    <row r="26" spans="1:17" s="23" customFormat="1" x14ac:dyDescent="0.25">
      <c r="A26" s="55" t="s">
        <v>6198</v>
      </c>
      <c r="B26" s="53" t="s">
        <v>6210</v>
      </c>
      <c r="C26" s="75"/>
      <c r="D26" s="75"/>
      <c r="E26" s="75">
        <v>50</v>
      </c>
      <c r="F26" s="75">
        <v>150</v>
      </c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</row>
    <row r="27" spans="1:17" s="23" customFormat="1" ht="17" thickBot="1" x14ac:dyDescent="0.3">
      <c r="A27" s="76" t="s">
        <v>6230</v>
      </c>
      <c r="B27" s="14" t="s">
        <v>6233</v>
      </c>
      <c r="C27" s="75"/>
      <c r="D27" s="75"/>
      <c r="E27" s="75"/>
      <c r="F27" s="75">
        <v>160</v>
      </c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</row>
    <row r="28" spans="1:17" s="19" customFormat="1" ht="17" thickBot="1" x14ac:dyDescent="0.3">
      <c r="A28" s="33" t="s">
        <v>6204</v>
      </c>
      <c r="B28" s="34"/>
      <c r="C28" s="434">
        <f>SUM(C24:C27)</f>
        <v>412</v>
      </c>
      <c r="D28" s="434">
        <f t="shared" ref="D28:N28" si="5">SUM(D24:D27)</f>
        <v>336</v>
      </c>
      <c r="E28" s="434">
        <f t="shared" si="5"/>
        <v>228</v>
      </c>
      <c r="F28" s="434">
        <f t="shared" si="5"/>
        <v>697</v>
      </c>
      <c r="G28" s="434">
        <f t="shared" si="5"/>
        <v>52</v>
      </c>
      <c r="H28" s="434">
        <f t="shared" si="5"/>
        <v>132</v>
      </c>
      <c r="I28" s="434">
        <f t="shared" si="5"/>
        <v>220</v>
      </c>
      <c r="J28" s="434">
        <f t="shared" si="5"/>
        <v>130</v>
      </c>
      <c r="K28" s="434">
        <f t="shared" si="5"/>
        <v>33</v>
      </c>
      <c r="L28" s="434">
        <f t="shared" si="5"/>
        <v>100</v>
      </c>
      <c r="M28" s="434">
        <f t="shared" si="5"/>
        <v>35</v>
      </c>
      <c r="N28" s="434">
        <f t="shared" si="5"/>
        <v>40</v>
      </c>
      <c r="O28" s="434"/>
      <c r="P28" s="434"/>
      <c r="Q28" s="434"/>
    </row>
    <row r="29" spans="1:17" ht="17" thickBot="1" x14ac:dyDescent="0.3">
      <c r="A29" s="80"/>
      <c r="B29" s="81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</row>
    <row r="30" spans="1:17" s="19" customFormat="1" ht="17" thickBot="1" x14ac:dyDescent="0.3">
      <c r="A30" s="33" t="s">
        <v>6370</v>
      </c>
      <c r="B30" s="34"/>
      <c r="C30" s="434">
        <f>SUM(C28:C29)</f>
        <v>412</v>
      </c>
      <c r="D30" s="434">
        <f t="shared" ref="D30:N30" si="6">SUM(D28:D29)</f>
        <v>336</v>
      </c>
      <c r="E30" s="434">
        <f t="shared" si="6"/>
        <v>228</v>
      </c>
      <c r="F30" s="434">
        <f t="shared" si="6"/>
        <v>697</v>
      </c>
      <c r="G30" s="434">
        <f t="shared" si="6"/>
        <v>52</v>
      </c>
      <c r="H30" s="434">
        <f t="shared" si="6"/>
        <v>132</v>
      </c>
      <c r="I30" s="434">
        <f t="shared" si="6"/>
        <v>220</v>
      </c>
      <c r="J30" s="434">
        <f t="shared" si="6"/>
        <v>130</v>
      </c>
      <c r="K30" s="434">
        <f t="shared" si="6"/>
        <v>33</v>
      </c>
      <c r="L30" s="434">
        <f t="shared" si="6"/>
        <v>100</v>
      </c>
      <c r="M30" s="434">
        <f t="shared" si="6"/>
        <v>35</v>
      </c>
      <c r="N30" s="434">
        <f t="shared" si="6"/>
        <v>40</v>
      </c>
      <c r="O30" s="434"/>
      <c r="P30" s="434"/>
      <c r="Q30" s="434"/>
    </row>
    <row r="31" spans="1:17" s="23" customFormat="1" ht="17" thickBot="1" x14ac:dyDescent="0.3">
      <c r="A31" s="12"/>
      <c r="B31" s="77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</row>
    <row r="32" spans="1:17" s="715" customFormat="1" ht="17" thickBot="1" x14ac:dyDescent="0.3">
      <c r="A32" s="1417" t="s">
        <v>6554</v>
      </c>
      <c r="B32" s="34"/>
      <c r="C32" s="434">
        <f t="shared" ref="C32:N32" si="7">SUM(C30:C31)</f>
        <v>412</v>
      </c>
      <c r="D32" s="434">
        <f t="shared" si="7"/>
        <v>336</v>
      </c>
      <c r="E32" s="434">
        <f t="shared" si="7"/>
        <v>228</v>
      </c>
      <c r="F32" s="434">
        <f t="shared" si="7"/>
        <v>697</v>
      </c>
      <c r="G32" s="434">
        <f t="shared" si="7"/>
        <v>52</v>
      </c>
      <c r="H32" s="434">
        <f t="shared" si="7"/>
        <v>132</v>
      </c>
      <c r="I32" s="434">
        <f t="shared" si="7"/>
        <v>220</v>
      </c>
      <c r="J32" s="434">
        <f t="shared" si="7"/>
        <v>130</v>
      </c>
      <c r="K32" s="434">
        <f t="shared" si="7"/>
        <v>33</v>
      </c>
      <c r="L32" s="434">
        <f t="shared" si="7"/>
        <v>100</v>
      </c>
      <c r="M32" s="434">
        <f t="shared" si="7"/>
        <v>35</v>
      </c>
      <c r="N32" s="434">
        <f t="shared" si="7"/>
        <v>40</v>
      </c>
      <c r="O32" s="434"/>
      <c r="P32" s="434"/>
      <c r="Q32" s="434"/>
    </row>
    <row r="33" spans="1:17" ht="17" thickBot="1" x14ac:dyDescent="0.3">
      <c r="A33" s="12"/>
      <c r="B33" s="77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</row>
    <row r="34" spans="1:17" s="715" customFormat="1" ht="17" thickBot="1" x14ac:dyDescent="0.3">
      <c r="A34" s="1417" t="s">
        <v>6887</v>
      </c>
      <c r="B34" s="34"/>
      <c r="C34" s="434">
        <f>SUM(C32:C33)</f>
        <v>412</v>
      </c>
      <c r="D34" s="434">
        <f t="shared" ref="D34:N34" si="8">SUM(D32:D33)</f>
        <v>336</v>
      </c>
      <c r="E34" s="434">
        <f t="shared" si="8"/>
        <v>228</v>
      </c>
      <c r="F34" s="434">
        <f t="shared" si="8"/>
        <v>697</v>
      </c>
      <c r="G34" s="434">
        <f t="shared" si="8"/>
        <v>52</v>
      </c>
      <c r="H34" s="434">
        <f t="shared" si="8"/>
        <v>132</v>
      </c>
      <c r="I34" s="434">
        <f t="shared" si="8"/>
        <v>220</v>
      </c>
      <c r="J34" s="434">
        <f t="shared" si="8"/>
        <v>130</v>
      </c>
      <c r="K34" s="434">
        <f t="shared" si="8"/>
        <v>33</v>
      </c>
      <c r="L34" s="434">
        <f t="shared" si="8"/>
        <v>100</v>
      </c>
      <c r="M34" s="434">
        <f t="shared" si="8"/>
        <v>35</v>
      </c>
      <c r="N34" s="434">
        <f t="shared" si="8"/>
        <v>40</v>
      </c>
      <c r="O34" s="434"/>
      <c r="P34" s="434"/>
      <c r="Q34" s="434"/>
    </row>
    <row r="35" spans="1:17" s="19" customFormat="1" x14ac:dyDescent="0.25">
      <c r="A35" s="12" t="s">
        <v>6894</v>
      </c>
      <c r="B35" s="77" t="s">
        <v>6896</v>
      </c>
      <c r="C35" s="75">
        <v>50</v>
      </c>
      <c r="D35" s="771"/>
      <c r="E35" s="771"/>
      <c r="F35" s="75">
        <v>35</v>
      </c>
      <c r="G35" s="75">
        <v>50</v>
      </c>
      <c r="H35" s="771"/>
      <c r="I35" s="771"/>
      <c r="J35" s="771"/>
      <c r="K35" s="771"/>
      <c r="L35" s="771"/>
      <c r="M35" s="771"/>
      <c r="N35" s="771"/>
      <c r="O35" s="771"/>
      <c r="P35" s="771"/>
      <c r="Q35" s="771"/>
    </row>
    <row r="36" spans="1:17" s="19" customFormat="1" x14ac:dyDescent="0.25">
      <c r="A36" s="12" t="s">
        <v>6894</v>
      </c>
      <c r="B36" s="77" t="s">
        <v>6895</v>
      </c>
      <c r="C36" s="771"/>
      <c r="D36" s="771"/>
      <c r="E36" s="771"/>
      <c r="F36" s="771"/>
      <c r="G36" s="771"/>
      <c r="H36" s="771"/>
      <c r="I36" s="771"/>
      <c r="J36" s="771"/>
      <c r="K36" s="771"/>
      <c r="L36" s="771"/>
      <c r="M36" s="75">
        <v>70</v>
      </c>
      <c r="N36" s="75">
        <v>80</v>
      </c>
      <c r="O36" s="75"/>
      <c r="P36" s="75"/>
      <c r="Q36" s="75"/>
    </row>
    <row r="37" spans="1:17" s="19" customFormat="1" x14ac:dyDescent="0.25">
      <c r="A37" s="12" t="s">
        <v>6891</v>
      </c>
      <c r="B37" s="14" t="s">
        <v>6905</v>
      </c>
      <c r="C37" s="771"/>
      <c r="D37" s="771"/>
      <c r="E37" s="771"/>
      <c r="F37" s="771"/>
      <c r="G37" s="771"/>
      <c r="H37" s="771"/>
      <c r="I37" s="75">
        <v>30</v>
      </c>
      <c r="J37" s="75">
        <v>50</v>
      </c>
      <c r="K37" s="771"/>
      <c r="L37" s="771"/>
      <c r="M37" s="771"/>
      <c r="N37" s="771"/>
      <c r="O37" s="771"/>
      <c r="P37" s="771"/>
      <c r="Q37" s="771"/>
    </row>
    <row r="38" spans="1:17" s="19" customFormat="1" x14ac:dyDescent="0.25">
      <c r="A38" s="55" t="s">
        <v>6918</v>
      </c>
      <c r="B38" s="75" t="s">
        <v>6922</v>
      </c>
      <c r="C38" s="771"/>
      <c r="D38" s="771"/>
      <c r="E38" s="75">
        <v>100</v>
      </c>
      <c r="F38" s="75">
        <v>50</v>
      </c>
      <c r="G38" s="771"/>
      <c r="H38" s="771"/>
      <c r="I38" s="771"/>
      <c r="J38" s="75">
        <v>100</v>
      </c>
      <c r="K38" s="771"/>
      <c r="L38" s="771"/>
      <c r="M38" s="771"/>
      <c r="N38" s="771"/>
      <c r="O38" s="771"/>
      <c r="P38" s="771"/>
      <c r="Q38" s="771"/>
    </row>
    <row r="39" spans="1:17" s="19" customFormat="1" ht="17" thickBot="1" x14ac:dyDescent="0.3">
      <c r="A39" s="12" t="s">
        <v>6935</v>
      </c>
      <c r="B39" s="75" t="s">
        <v>6936</v>
      </c>
      <c r="C39" s="771"/>
      <c r="D39" s="771"/>
      <c r="E39" s="771"/>
      <c r="F39" s="771"/>
      <c r="G39" s="771"/>
      <c r="H39" s="771"/>
      <c r="I39" s="75">
        <v>80</v>
      </c>
      <c r="J39" s="771"/>
      <c r="K39" s="771"/>
      <c r="L39" s="771"/>
      <c r="M39" s="771"/>
      <c r="N39" s="771"/>
      <c r="O39" s="771"/>
      <c r="P39" s="771"/>
      <c r="Q39" s="771"/>
    </row>
    <row r="40" spans="1:17" s="715" customFormat="1" ht="17" thickBot="1" x14ac:dyDescent="0.3">
      <c r="A40" s="1417" t="s">
        <v>6966</v>
      </c>
      <c r="B40" s="34"/>
      <c r="C40" s="434">
        <f>SUM(C34:C39)</f>
        <v>462</v>
      </c>
      <c r="D40" s="434">
        <f t="shared" ref="D40:N40" si="9">SUM(D34:D39)</f>
        <v>336</v>
      </c>
      <c r="E40" s="434">
        <f t="shared" si="9"/>
        <v>328</v>
      </c>
      <c r="F40" s="434">
        <f t="shared" si="9"/>
        <v>782</v>
      </c>
      <c r="G40" s="434">
        <f t="shared" si="9"/>
        <v>102</v>
      </c>
      <c r="H40" s="434">
        <f t="shared" si="9"/>
        <v>132</v>
      </c>
      <c r="I40" s="434">
        <f t="shared" si="9"/>
        <v>330</v>
      </c>
      <c r="J40" s="434">
        <f t="shared" si="9"/>
        <v>280</v>
      </c>
      <c r="K40" s="434">
        <f t="shared" si="9"/>
        <v>33</v>
      </c>
      <c r="L40" s="434">
        <f t="shared" si="9"/>
        <v>100</v>
      </c>
      <c r="M40" s="434">
        <f t="shared" si="9"/>
        <v>105</v>
      </c>
      <c r="N40" s="434">
        <f t="shared" si="9"/>
        <v>120</v>
      </c>
      <c r="O40" s="434"/>
      <c r="P40" s="434"/>
      <c r="Q40" s="434"/>
    </row>
    <row r="41" spans="1:17" s="18" customFormat="1" ht="17" thickBot="1" x14ac:dyDescent="0.3">
      <c r="A41" s="12"/>
      <c r="B41" s="75"/>
      <c r="C41" s="537"/>
      <c r="D41" s="537"/>
      <c r="E41" s="537"/>
      <c r="F41" s="537"/>
      <c r="G41" s="1199"/>
      <c r="H41" s="537"/>
      <c r="I41" s="213"/>
      <c r="J41" s="537"/>
      <c r="K41" s="537"/>
      <c r="L41" s="537"/>
      <c r="M41" s="537"/>
      <c r="N41" s="537"/>
      <c r="O41" s="537"/>
      <c r="P41" s="537"/>
      <c r="Q41" s="537"/>
    </row>
    <row r="42" spans="1:17" s="715" customFormat="1" ht="17" thickBot="1" x14ac:dyDescent="0.3">
      <c r="A42" s="1417" t="s">
        <v>7149</v>
      </c>
      <c r="B42" s="34"/>
      <c r="C42" s="434">
        <f>SUM(C40:C41)</f>
        <v>462</v>
      </c>
      <c r="D42" s="434">
        <f t="shared" ref="D42:N42" si="10">SUM(D40:D41)</f>
        <v>336</v>
      </c>
      <c r="E42" s="434">
        <f t="shared" si="10"/>
        <v>328</v>
      </c>
      <c r="F42" s="434">
        <f t="shared" si="10"/>
        <v>782</v>
      </c>
      <c r="G42" s="434">
        <f t="shared" si="10"/>
        <v>102</v>
      </c>
      <c r="H42" s="434">
        <f t="shared" si="10"/>
        <v>132</v>
      </c>
      <c r="I42" s="434">
        <f t="shared" si="10"/>
        <v>330</v>
      </c>
      <c r="J42" s="434">
        <f t="shared" si="10"/>
        <v>280</v>
      </c>
      <c r="K42" s="434">
        <f t="shared" si="10"/>
        <v>33</v>
      </c>
      <c r="L42" s="434">
        <f t="shared" si="10"/>
        <v>100</v>
      </c>
      <c r="M42" s="434">
        <f t="shared" si="10"/>
        <v>105</v>
      </c>
      <c r="N42" s="434">
        <f t="shared" si="10"/>
        <v>120</v>
      </c>
      <c r="O42" s="434"/>
      <c r="P42" s="434"/>
      <c r="Q42" s="434"/>
    </row>
    <row r="43" spans="1:17" s="19" customFormat="1" x14ac:dyDescent="0.25">
      <c r="A43" s="12">
        <v>45177</v>
      </c>
      <c r="B43" s="75" t="s">
        <v>7161</v>
      </c>
      <c r="C43" s="75">
        <v>150</v>
      </c>
      <c r="D43" s="75">
        <v>150</v>
      </c>
      <c r="E43" s="771"/>
      <c r="F43" s="771"/>
      <c r="G43" s="771"/>
      <c r="H43" s="75">
        <v>100</v>
      </c>
      <c r="I43" s="771"/>
      <c r="J43" s="771"/>
      <c r="K43" s="771"/>
      <c r="L43" s="771"/>
      <c r="M43" s="771"/>
      <c r="N43" s="771"/>
      <c r="O43" s="771"/>
      <c r="P43" s="771"/>
      <c r="Q43" s="771"/>
    </row>
    <row r="44" spans="1:17" s="19" customFormat="1" ht="17" thickBot="1" x14ac:dyDescent="0.3">
      <c r="A44" s="55" t="s">
        <v>7282</v>
      </c>
      <c r="B44" s="75" t="s">
        <v>7299</v>
      </c>
      <c r="C44" s="75">
        <v>50</v>
      </c>
      <c r="D44" s="771"/>
      <c r="E44" s="75">
        <v>100</v>
      </c>
      <c r="F44" s="771"/>
      <c r="G44" s="771"/>
      <c r="H44" s="75">
        <v>50</v>
      </c>
      <c r="I44" s="75">
        <v>50</v>
      </c>
      <c r="J44" s="75">
        <v>50</v>
      </c>
      <c r="K44" s="771"/>
      <c r="L44" s="771"/>
      <c r="M44" s="771"/>
      <c r="N44" s="771"/>
      <c r="O44" s="771"/>
      <c r="P44" s="771"/>
      <c r="Q44" s="771"/>
    </row>
    <row r="45" spans="1:17" s="715" customFormat="1" ht="17" thickBot="1" x14ac:dyDescent="0.3">
      <c r="A45" s="1417" t="s">
        <v>7352</v>
      </c>
      <c r="B45" s="34"/>
      <c r="C45" s="434">
        <f>SUM(C42:C44)</f>
        <v>662</v>
      </c>
      <c r="D45" s="434">
        <f>SUM(D42:D44)</f>
        <v>486</v>
      </c>
      <c r="E45" s="434">
        <f>SUM(E42:E44)</f>
        <v>428</v>
      </c>
      <c r="F45" s="434">
        <f t="shared" ref="F45:M45" si="11">SUM(F42:F44)</f>
        <v>782</v>
      </c>
      <c r="G45" s="434">
        <f t="shared" si="11"/>
        <v>102</v>
      </c>
      <c r="H45" s="434">
        <f t="shared" si="11"/>
        <v>282</v>
      </c>
      <c r="I45" s="434">
        <f t="shared" si="11"/>
        <v>380</v>
      </c>
      <c r="J45" s="434">
        <f t="shared" si="11"/>
        <v>330</v>
      </c>
      <c r="K45" s="434">
        <f t="shared" si="11"/>
        <v>33</v>
      </c>
      <c r="L45" s="434">
        <f t="shared" si="11"/>
        <v>100</v>
      </c>
      <c r="M45" s="434">
        <f t="shared" si="11"/>
        <v>105</v>
      </c>
      <c r="N45" s="434">
        <f>SUM(N42:N44)</f>
        <v>120</v>
      </c>
      <c r="O45" s="434"/>
      <c r="P45" s="434"/>
      <c r="Q45" s="434"/>
    </row>
    <row r="46" spans="1:17" x14ac:dyDescent="0.25">
      <c r="A46" s="741">
        <v>44966</v>
      </c>
      <c r="B46" s="162" t="s">
        <v>7341</v>
      </c>
      <c r="C46" s="213"/>
      <c r="D46" s="213">
        <v>100</v>
      </c>
      <c r="E46" s="213"/>
      <c r="F46" s="213"/>
      <c r="G46" s="213">
        <v>20</v>
      </c>
      <c r="H46" s="213"/>
      <c r="I46" s="213"/>
      <c r="J46" s="213"/>
      <c r="K46" s="213"/>
      <c r="L46" s="213"/>
      <c r="M46" s="213"/>
      <c r="N46" s="213"/>
      <c r="O46" s="213"/>
      <c r="P46" s="213"/>
      <c r="Q46" s="213"/>
    </row>
    <row r="47" spans="1:17" s="18" customFormat="1" ht="17" thickBot="1" x14ac:dyDescent="0.3">
      <c r="A47" s="212">
        <v>45147</v>
      </c>
      <c r="B47" s="162" t="s">
        <v>7379</v>
      </c>
      <c r="C47" s="213">
        <v>150</v>
      </c>
      <c r="D47" s="213">
        <v>300</v>
      </c>
      <c r="E47" s="537"/>
      <c r="F47" s="537"/>
      <c r="G47" s="213">
        <v>4</v>
      </c>
      <c r="H47" s="213">
        <v>150</v>
      </c>
      <c r="I47" s="537"/>
      <c r="J47" s="537"/>
      <c r="K47" s="537"/>
      <c r="L47" s="537"/>
      <c r="M47" s="537"/>
      <c r="N47" s="537"/>
      <c r="O47" s="537"/>
      <c r="P47" s="537"/>
      <c r="Q47" s="537"/>
    </row>
    <row r="48" spans="1:17" s="793" customFormat="1" ht="17" thickBot="1" x14ac:dyDescent="0.3">
      <c r="A48" s="1625" t="s">
        <v>7593</v>
      </c>
      <c r="B48" s="269"/>
      <c r="C48" s="538">
        <f>SUM(C45:C47)</f>
        <v>812</v>
      </c>
      <c r="D48" s="538">
        <f>SUM(D45:D47)</f>
        <v>886</v>
      </c>
      <c r="E48" s="538">
        <f>SUM(E45:E47)</f>
        <v>428</v>
      </c>
      <c r="F48" s="538">
        <f>SUM(F45:F47)</f>
        <v>782</v>
      </c>
      <c r="G48" s="538">
        <f>SUM(G45:G47)</f>
        <v>126</v>
      </c>
      <c r="H48" s="538">
        <f t="shared" ref="H48:N48" si="12">SUM(H45:H47)</f>
        <v>432</v>
      </c>
      <c r="I48" s="538">
        <f t="shared" si="12"/>
        <v>380</v>
      </c>
      <c r="J48" s="538">
        <f t="shared" si="12"/>
        <v>330</v>
      </c>
      <c r="K48" s="538">
        <f t="shared" si="12"/>
        <v>33</v>
      </c>
      <c r="L48" s="538">
        <f t="shared" si="12"/>
        <v>100</v>
      </c>
      <c r="M48" s="538">
        <f t="shared" si="12"/>
        <v>105</v>
      </c>
      <c r="N48" s="538">
        <f t="shared" si="12"/>
        <v>120</v>
      </c>
      <c r="O48" s="538"/>
      <c r="P48" s="538"/>
      <c r="Q48" s="538"/>
    </row>
    <row r="49" spans="1:17" s="19" customFormat="1" x14ac:dyDescent="0.25">
      <c r="A49" s="55" t="s">
        <v>7609</v>
      </c>
      <c r="B49" s="13" t="s">
        <v>7642</v>
      </c>
      <c r="C49" s="75">
        <v>60</v>
      </c>
      <c r="D49" s="75">
        <v>120</v>
      </c>
      <c r="E49" s="771"/>
      <c r="F49" s="771"/>
      <c r="G49" s="771"/>
      <c r="H49" s="75">
        <v>60</v>
      </c>
      <c r="I49" s="771"/>
      <c r="J49" s="771"/>
      <c r="K49" s="771"/>
      <c r="L49" s="771"/>
      <c r="M49" s="771"/>
      <c r="N49" s="771"/>
      <c r="O49" s="771"/>
      <c r="P49" s="771"/>
      <c r="Q49" s="771"/>
    </row>
    <row r="50" spans="1:17" s="19" customFormat="1" x14ac:dyDescent="0.25">
      <c r="A50" s="12" t="s">
        <v>7733</v>
      </c>
      <c r="B50" s="75" t="s">
        <v>7738</v>
      </c>
      <c r="C50" s="75">
        <v>150</v>
      </c>
      <c r="D50" s="771"/>
      <c r="E50" s="75">
        <v>150</v>
      </c>
      <c r="F50" s="75">
        <v>20</v>
      </c>
      <c r="G50" s="771"/>
      <c r="H50" s="75">
        <v>100</v>
      </c>
      <c r="I50" s="771"/>
      <c r="J50" s="771"/>
      <c r="K50" s="771"/>
      <c r="L50" s="771"/>
      <c r="M50" s="771"/>
      <c r="N50" s="771"/>
      <c r="O50" s="771"/>
      <c r="P50" s="771"/>
      <c r="Q50" s="771"/>
    </row>
    <row r="51" spans="1:17" s="19" customFormat="1" x14ac:dyDescent="0.25">
      <c r="A51" s="13" t="s">
        <v>7739</v>
      </c>
      <c r="B51" s="75" t="s">
        <v>7745</v>
      </c>
      <c r="C51" s="75">
        <v>100</v>
      </c>
      <c r="D51" s="771"/>
      <c r="E51" s="75">
        <v>100</v>
      </c>
      <c r="F51" s="75">
        <v>25</v>
      </c>
      <c r="G51" s="771"/>
      <c r="H51" s="75">
        <v>60</v>
      </c>
      <c r="I51" s="771"/>
      <c r="J51" s="771"/>
      <c r="K51" s="771"/>
      <c r="L51" s="771"/>
      <c r="M51" s="771"/>
      <c r="N51" s="771"/>
      <c r="O51" s="771"/>
      <c r="P51" s="771"/>
      <c r="Q51" s="771"/>
    </row>
    <row r="52" spans="1:17" s="23" customFormat="1" x14ac:dyDescent="0.25">
      <c r="A52" s="53" t="s">
        <v>7751</v>
      </c>
      <c r="B52" s="13" t="s">
        <v>7757</v>
      </c>
      <c r="C52" s="75"/>
      <c r="D52" s="75"/>
      <c r="E52" s="75"/>
      <c r="F52" s="75">
        <v>25</v>
      </c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</row>
    <row r="53" spans="1:17" s="19" customFormat="1" ht="17" thickBot="1" x14ac:dyDescent="0.3">
      <c r="A53" s="12" t="s">
        <v>7766</v>
      </c>
      <c r="B53" s="13" t="s">
        <v>7768</v>
      </c>
      <c r="C53" s="75">
        <v>100</v>
      </c>
      <c r="D53" s="771"/>
      <c r="E53" s="771"/>
      <c r="F53" s="75">
        <v>50</v>
      </c>
      <c r="G53" s="771"/>
      <c r="H53" s="75">
        <v>40</v>
      </c>
      <c r="I53" s="771"/>
      <c r="J53" s="771"/>
      <c r="K53" s="771"/>
      <c r="L53" s="771"/>
      <c r="M53" s="771"/>
      <c r="N53" s="771"/>
      <c r="O53" s="771"/>
      <c r="P53" s="771"/>
      <c r="Q53" s="771"/>
    </row>
    <row r="54" spans="1:17" s="715" customFormat="1" ht="17" thickBot="1" x14ac:dyDescent="0.3">
      <c r="A54" s="1417" t="s">
        <v>7950</v>
      </c>
      <c r="B54" s="34"/>
      <c r="C54" s="434">
        <f>SUM(C48:C53)</f>
        <v>1222</v>
      </c>
      <c r="D54" s="434">
        <f t="shared" ref="D54:M54" si="13">SUM(D48:D53)</f>
        <v>1006</v>
      </c>
      <c r="E54" s="434">
        <f t="shared" si="13"/>
        <v>678</v>
      </c>
      <c r="F54" s="434">
        <f t="shared" si="13"/>
        <v>902</v>
      </c>
      <c r="G54" s="434">
        <f t="shared" si="13"/>
        <v>126</v>
      </c>
      <c r="H54" s="434">
        <f t="shared" si="13"/>
        <v>692</v>
      </c>
      <c r="I54" s="434">
        <f t="shared" si="13"/>
        <v>380</v>
      </c>
      <c r="J54" s="434">
        <f t="shared" si="13"/>
        <v>330</v>
      </c>
      <c r="K54" s="434">
        <f t="shared" si="13"/>
        <v>33</v>
      </c>
      <c r="L54" s="434">
        <f t="shared" si="13"/>
        <v>100</v>
      </c>
      <c r="M54" s="434">
        <f t="shared" si="13"/>
        <v>105</v>
      </c>
      <c r="N54" s="434">
        <f>SUM(N48:N53)</f>
        <v>120</v>
      </c>
      <c r="O54" s="434"/>
      <c r="P54" s="434"/>
      <c r="Q54" s="434"/>
    </row>
    <row r="55" spans="1:17" s="23" customFormat="1" x14ac:dyDescent="0.25">
      <c r="A55" s="12">
        <v>44968</v>
      </c>
      <c r="B55" s="53" t="s">
        <v>7821</v>
      </c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>
        <v>200</v>
      </c>
      <c r="P55" s="75"/>
      <c r="Q55" s="75"/>
    </row>
    <row r="56" spans="1:17" s="23" customFormat="1" x14ac:dyDescent="0.25">
      <c r="A56" s="12">
        <v>44996</v>
      </c>
      <c r="B56" s="53" t="s">
        <v>7834</v>
      </c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>
        <v>500</v>
      </c>
      <c r="P56" s="75"/>
      <c r="Q56" s="75"/>
    </row>
    <row r="57" spans="1:17" s="23" customFormat="1" x14ac:dyDescent="0.25">
      <c r="A57" s="55">
        <v>45027</v>
      </c>
      <c r="B57" s="75" t="s">
        <v>7839</v>
      </c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>
        <v>400</v>
      </c>
      <c r="P57" s="75"/>
      <c r="Q57" s="75"/>
    </row>
    <row r="58" spans="1:17" s="23" customFormat="1" x14ac:dyDescent="0.25">
      <c r="A58" s="12">
        <v>45088</v>
      </c>
      <c r="B58" s="13" t="s">
        <v>7867</v>
      </c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>
        <v>300</v>
      </c>
      <c r="P58" s="75"/>
      <c r="Q58" s="75"/>
    </row>
    <row r="59" spans="1:17" s="23" customFormat="1" x14ac:dyDescent="0.25">
      <c r="A59" s="12">
        <v>45149</v>
      </c>
      <c r="B59" s="53" t="s">
        <v>7883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>
        <v>600</v>
      </c>
      <c r="P59" s="75"/>
      <c r="Q59" s="75"/>
    </row>
    <row r="60" spans="1:17" s="23" customFormat="1" x14ac:dyDescent="0.25">
      <c r="A60" s="53" t="s">
        <v>7940</v>
      </c>
      <c r="B60" s="13" t="s">
        <v>7947</v>
      </c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>
        <v>500</v>
      </c>
      <c r="P60" s="75"/>
      <c r="Q60" s="75"/>
    </row>
    <row r="61" spans="1:17" s="23" customFormat="1" x14ac:dyDescent="0.25">
      <c r="A61" s="12" t="s">
        <v>7998</v>
      </c>
      <c r="B61" s="13" t="s">
        <v>8008</v>
      </c>
      <c r="C61" s="75"/>
      <c r="D61" s="75"/>
      <c r="E61" s="75"/>
      <c r="F61" s="75">
        <v>20</v>
      </c>
      <c r="G61" s="75"/>
      <c r="H61" s="75"/>
      <c r="I61" s="75"/>
      <c r="J61" s="75"/>
      <c r="K61" s="75"/>
      <c r="L61" s="75"/>
      <c r="M61" s="75"/>
      <c r="N61" s="75"/>
      <c r="O61" s="75">
        <v>300</v>
      </c>
      <c r="P61" s="75"/>
      <c r="Q61" s="75"/>
    </row>
    <row r="62" spans="1:17" s="23" customFormat="1" ht="17" thickBot="1" x14ac:dyDescent="0.3">
      <c r="A62" s="55" t="s">
        <v>8009</v>
      </c>
      <c r="B62" s="13" t="s">
        <v>8011</v>
      </c>
      <c r="C62" s="75"/>
      <c r="D62" s="75"/>
      <c r="E62" s="75"/>
      <c r="F62" s="75">
        <v>40</v>
      </c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</row>
    <row r="63" spans="1:17" s="715" customFormat="1" ht="17" thickBot="1" x14ac:dyDescent="0.3">
      <c r="A63" s="1417" t="s">
        <v>8194</v>
      </c>
      <c r="B63" s="34"/>
      <c r="C63" s="434">
        <f>SUM(C54:C62)</f>
        <v>1222</v>
      </c>
      <c r="D63" s="434">
        <f t="shared" ref="D63:N63" si="14">SUM(D54:D62)</f>
        <v>1006</v>
      </c>
      <c r="E63" s="434">
        <f t="shared" si="14"/>
        <v>678</v>
      </c>
      <c r="F63" s="434">
        <f t="shared" si="14"/>
        <v>962</v>
      </c>
      <c r="G63" s="434">
        <f t="shared" si="14"/>
        <v>126</v>
      </c>
      <c r="H63" s="434">
        <f t="shared" si="14"/>
        <v>692</v>
      </c>
      <c r="I63" s="434">
        <f t="shared" si="14"/>
        <v>380</v>
      </c>
      <c r="J63" s="434">
        <f t="shared" si="14"/>
        <v>330</v>
      </c>
      <c r="K63" s="434">
        <f t="shared" si="14"/>
        <v>33</v>
      </c>
      <c r="L63" s="434">
        <f t="shared" si="14"/>
        <v>100</v>
      </c>
      <c r="M63" s="434">
        <f t="shared" si="14"/>
        <v>105</v>
      </c>
      <c r="N63" s="434">
        <f t="shared" si="14"/>
        <v>120</v>
      </c>
      <c r="O63" s="434">
        <f>SUM(O54:O62)</f>
        <v>2800</v>
      </c>
      <c r="P63" s="434"/>
      <c r="Q63" s="434"/>
    </row>
    <row r="64" spans="1:17" s="19" customFormat="1" x14ac:dyDescent="0.25">
      <c r="A64" s="12">
        <v>45028</v>
      </c>
      <c r="B64" s="13" t="s">
        <v>8100</v>
      </c>
      <c r="C64" s="771"/>
      <c r="D64" s="771"/>
      <c r="E64" s="75">
        <v>100</v>
      </c>
      <c r="F64" s="771"/>
      <c r="G64" s="75">
        <v>10</v>
      </c>
      <c r="H64" s="771"/>
      <c r="I64" s="771"/>
      <c r="J64" s="771"/>
      <c r="K64" s="771"/>
      <c r="L64" s="771"/>
      <c r="M64" s="771"/>
      <c r="N64" s="771"/>
      <c r="O64" s="75">
        <v>236</v>
      </c>
      <c r="P64" s="75"/>
      <c r="Q64" s="75"/>
    </row>
    <row r="65" spans="1:17" s="19" customFormat="1" x14ac:dyDescent="0.25">
      <c r="A65" s="12">
        <v>45028</v>
      </c>
      <c r="B65" s="13" t="s">
        <v>8102</v>
      </c>
      <c r="C65" s="75">
        <v>40</v>
      </c>
      <c r="D65" s="75">
        <v>40</v>
      </c>
      <c r="E65" s="75">
        <v>8</v>
      </c>
      <c r="F65" s="75">
        <v>5</v>
      </c>
      <c r="G65" s="771"/>
      <c r="H65" s="75">
        <v>20</v>
      </c>
      <c r="I65" s="771"/>
      <c r="J65" s="771"/>
      <c r="K65" s="771"/>
      <c r="L65" s="771"/>
      <c r="M65" s="771"/>
      <c r="N65" s="771"/>
      <c r="O65" s="771"/>
      <c r="P65" s="771"/>
      <c r="Q65" s="771"/>
    </row>
    <row r="66" spans="1:17" s="23" customFormat="1" x14ac:dyDescent="0.25">
      <c r="A66" s="12">
        <v>45119</v>
      </c>
      <c r="B66" s="53" t="s">
        <v>8120</v>
      </c>
      <c r="C66" s="75">
        <v>20</v>
      </c>
      <c r="D66" s="75">
        <v>40</v>
      </c>
      <c r="E66" s="75"/>
      <c r="F66" s="75">
        <v>15</v>
      </c>
      <c r="G66" s="75"/>
      <c r="H66" s="75">
        <v>20</v>
      </c>
      <c r="I66" s="75"/>
      <c r="J66" s="75"/>
      <c r="K66" s="75"/>
      <c r="L66" s="75"/>
      <c r="M66" s="75"/>
      <c r="N66" s="75"/>
      <c r="O66" s="75"/>
      <c r="P66" s="75"/>
      <c r="Q66" s="75"/>
    </row>
    <row r="67" spans="1:17" s="19" customFormat="1" x14ac:dyDescent="0.25">
      <c r="A67" s="12">
        <v>45242</v>
      </c>
      <c r="B67" s="53" t="s">
        <v>8136</v>
      </c>
      <c r="C67" s="771"/>
      <c r="D67" s="771"/>
      <c r="E67" s="771"/>
      <c r="F67" s="771"/>
      <c r="G67" s="75">
        <v>10</v>
      </c>
      <c r="H67" s="771"/>
      <c r="I67" s="771"/>
      <c r="J67" s="771"/>
      <c r="K67" s="771"/>
      <c r="L67" s="771"/>
      <c r="M67" s="771"/>
      <c r="N67" s="771"/>
      <c r="O67" s="771"/>
      <c r="P67" s="771"/>
      <c r="Q67" s="771"/>
    </row>
    <row r="68" spans="1:17" s="19" customFormat="1" x14ac:dyDescent="0.25">
      <c r="A68" s="12" t="s">
        <v>8151</v>
      </c>
      <c r="B68" s="53" t="s">
        <v>8152</v>
      </c>
      <c r="C68" s="75">
        <v>20</v>
      </c>
      <c r="D68" s="75">
        <v>40</v>
      </c>
      <c r="E68" s="771"/>
      <c r="F68" s="75">
        <v>10</v>
      </c>
      <c r="G68" s="75">
        <v>10</v>
      </c>
      <c r="H68" s="75">
        <v>20</v>
      </c>
      <c r="I68" s="771"/>
      <c r="J68" s="771"/>
      <c r="K68" s="771"/>
      <c r="L68" s="771"/>
      <c r="M68" s="771"/>
      <c r="N68" s="771"/>
      <c r="O68" s="771"/>
      <c r="P68" s="771"/>
      <c r="Q68" s="771"/>
    </row>
    <row r="69" spans="1:17" s="19" customFormat="1" x14ac:dyDescent="0.25">
      <c r="A69" s="12" t="s">
        <v>8230</v>
      </c>
      <c r="B69" s="53" t="s">
        <v>8229</v>
      </c>
      <c r="C69" s="75">
        <v>127</v>
      </c>
      <c r="D69" s="75">
        <v>123</v>
      </c>
      <c r="E69" s="771"/>
      <c r="F69" s="75">
        <v>144</v>
      </c>
      <c r="G69" s="771"/>
      <c r="H69" s="75">
        <v>103</v>
      </c>
      <c r="I69" s="771"/>
      <c r="J69" s="771"/>
      <c r="K69" s="771"/>
      <c r="L69" s="771"/>
      <c r="M69" s="771"/>
      <c r="N69" s="771"/>
      <c r="O69" s="771"/>
      <c r="P69" s="771"/>
      <c r="Q69" s="771"/>
    </row>
    <row r="70" spans="1:17" s="23" customFormat="1" x14ac:dyDescent="0.25">
      <c r="A70" s="12" t="s">
        <v>8230</v>
      </c>
      <c r="B70" s="53" t="s">
        <v>8231</v>
      </c>
      <c r="C70" s="75">
        <v>30</v>
      </c>
      <c r="D70" s="75"/>
      <c r="E70" s="75">
        <v>57</v>
      </c>
      <c r="F70" s="75"/>
      <c r="G70" s="75"/>
      <c r="H70" s="75">
        <v>50</v>
      </c>
      <c r="I70" s="75"/>
      <c r="J70" s="75"/>
      <c r="K70" s="75"/>
      <c r="L70" s="75"/>
      <c r="M70" s="75"/>
      <c r="N70" s="75"/>
      <c r="O70" s="75"/>
      <c r="P70" s="75"/>
      <c r="Q70" s="75"/>
    </row>
    <row r="71" spans="1:17" s="23" customFormat="1" x14ac:dyDescent="0.25">
      <c r="A71" s="53" t="s">
        <v>8230</v>
      </c>
      <c r="B71" s="53" t="s">
        <v>8234</v>
      </c>
      <c r="C71" s="75"/>
      <c r="D71" s="75"/>
      <c r="E71" s="75"/>
      <c r="F71" s="75"/>
      <c r="G71" s="75"/>
      <c r="H71" s="75"/>
      <c r="I71" s="75"/>
      <c r="J71" s="75"/>
      <c r="K71" s="75"/>
      <c r="L71" s="75">
        <v>7</v>
      </c>
      <c r="M71" s="75"/>
      <c r="N71" s="75"/>
      <c r="O71" s="75"/>
      <c r="P71" s="75">
        <v>31</v>
      </c>
      <c r="Q71" s="75"/>
    </row>
    <row r="72" spans="1:17" s="23" customFormat="1" x14ac:dyDescent="0.25">
      <c r="A72" s="53" t="s">
        <v>8230</v>
      </c>
      <c r="B72" s="53" t="s">
        <v>8235</v>
      </c>
      <c r="C72" s="75"/>
      <c r="D72" s="75"/>
      <c r="E72" s="75">
        <v>143</v>
      </c>
      <c r="F72" s="75"/>
      <c r="G72" s="75"/>
      <c r="H72" s="75"/>
      <c r="I72" s="75"/>
      <c r="J72" s="75"/>
      <c r="K72" s="75"/>
      <c r="L72" s="75"/>
      <c r="M72" s="75"/>
      <c r="N72" s="75"/>
      <c r="O72" s="75">
        <v>100</v>
      </c>
      <c r="P72" s="75"/>
      <c r="Q72" s="75"/>
    </row>
    <row r="73" spans="1:17" s="23" customFormat="1" x14ac:dyDescent="0.25">
      <c r="A73" s="36" t="s">
        <v>8237</v>
      </c>
      <c r="B73" s="436" t="s">
        <v>8240</v>
      </c>
      <c r="C73" s="75">
        <v>113</v>
      </c>
      <c r="D73" s="75"/>
      <c r="E73" s="75"/>
      <c r="F73" s="75"/>
      <c r="G73" s="75"/>
      <c r="H73" s="75">
        <v>47</v>
      </c>
      <c r="I73" s="75"/>
      <c r="J73" s="75"/>
      <c r="K73" s="75"/>
      <c r="L73" s="75"/>
      <c r="M73" s="75"/>
      <c r="N73" s="75"/>
      <c r="O73" s="75"/>
      <c r="P73" s="75"/>
      <c r="Q73" s="75">
        <v>80</v>
      </c>
    </row>
    <row r="74" spans="1:17" s="23" customFormat="1" x14ac:dyDescent="0.25">
      <c r="A74" s="12" t="s">
        <v>8248</v>
      </c>
      <c r="B74" s="38" t="s">
        <v>8251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350</v>
      </c>
      <c r="P74" s="75"/>
      <c r="Q74" s="75"/>
    </row>
    <row r="75" spans="1:17" s="23" customFormat="1" ht="17" thickBot="1" x14ac:dyDescent="0.3">
      <c r="A75" s="53" t="s">
        <v>8263</v>
      </c>
      <c r="B75" s="13" t="s">
        <v>6189</v>
      </c>
      <c r="C75" s="75"/>
      <c r="D75" s="75"/>
      <c r="E75" s="75"/>
      <c r="F75" s="75">
        <v>22</v>
      </c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</row>
    <row r="76" spans="1:17" s="715" customFormat="1" ht="17" thickBot="1" x14ac:dyDescent="0.3">
      <c r="A76" s="1417" t="s">
        <v>8285</v>
      </c>
      <c r="B76" s="34"/>
      <c r="C76" s="434">
        <f>SUM(C63:C75)</f>
        <v>1572</v>
      </c>
      <c r="D76" s="434">
        <f t="shared" ref="D76:Q76" si="15">SUM(D63:D75)</f>
        <v>1249</v>
      </c>
      <c r="E76" s="434">
        <f t="shared" si="15"/>
        <v>986</v>
      </c>
      <c r="F76" s="434">
        <f t="shared" si="15"/>
        <v>1158</v>
      </c>
      <c r="G76" s="434">
        <f t="shared" si="15"/>
        <v>156</v>
      </c>
      <c r="H76" s="434">
        <f t="shared" si="15"/>
        <v>952</v>
      </c>
      <c r="I76" s="434">
        <f t="shared" si="15"/>
        <v>380</v>
      </c>
      <c r="J76" s="434">
        <f t="shared" si="15"/>
        <v>330</v>
      </c>
      <c r="K76" s="434">
        <f t="shared" si="15"/>
        <v>33</v>
      </c>
      <c r="L76" s="434">
        <f t="shared" si="15"/>
        <v>107</v>
      </c>
      <c r="M76" s="434">
        <f t="shared" si="15"/>
        <v>105</v>
      </c>
      <c r="N76" s="434">
        <f t="shared" si="15"/>
        <v>120</v>
      </c>
      <c r="O76" s="434">
        <f t="shared" si="15"/>
        <v>3486</v>
      </c>
      <c r="P76" s="434">
        <f t="shared" si="15"/>
        <v>31</v>
      </c>
      <c r="Q76" s="434">
        <f t="shared" si="15"/>
        <v>80</v>
      </c>
    </row>
    <row r="77" spans="1:17" s="23" customFormat="1" x14ac:dyDescent="0.25">
      <c r="A77" s="55">
        <v>45200</v>
      </c>
      <c r="B77" s="38" t="s">
        <v>8325</v>
      </c>
      <c r="C77" s="75">
        <v>50</v>
      </c>
      <c r="D77" s="75">
        <v>100</v>
      </c>
      <c r="E77" s="75">
        <v>50</v>
      </c>
      <c r="F77" s="75"/>
      <c r="G77" s="75"/>
      <c r="H77" s="75">
        <v>50</v>
      </c>
      <c r="I77" s="75"/>
      <c r="J77" s="75"/>
      <c r="K77" s="75"/>
      <c r="L77" s="75"/>
      <c r="M77" s="75"/>
      <c r="N77" s="75"/>
      <c r="O77" s="75"/>
      <c r="P77" s="75"/>
      <c r="Q77" s="75"/>
    </row>
    <row r="78" spans="1:17" s="23" customFormat="1" x14ac:dyDescent="0.25">
      <c r="A78" s="37">
        <v>45597</v>
      </c>
      <c r="B78" s="38" t="s">
        <v>8331</v>
      </c>
      <c r="C78" s="75"/>
      <c r="D78" s="75">
        <v>200</v>
      </c>
      <c r="E78" s="75"/>
      <c r="F78" s="75"/>
      <c r="G78" s="75">
        <v>9</v>
      </c>
      <c r="H78" s="75"/>
      <c r="I78" s="75"/>
      <c r="J78" s="75"/>
      <c r="K78" s="75"/>
      <c r="L78" s="75"/>
      <c r="M78" s="75"/>
      <c r="N78" s="75"/>
      <c r="O78" s="75"/>
      <c r="P78" s="75"/>
      <c r="Q78" s="75"/>
    </row>
    <row r="79" spans="1:17" s="23" customFormat="1" x14ac:dyDescent="0.25">
      <c r="A79" s="55">
        <v>45627</v>
      </c>
      <c r="B79" s="436" t="s">
        <v>8336</v>
      </c>
      <c r="C79" s="75"/>
      <c r="D79" s="75"/>
      <c r="E79" s="75"/>
      <c r="F79" s="75">
        <v>50</v>
      </c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</row>
    <row r="80" spans="1:17" s="23" customFormat="1" x14ac:dyDescent="0.25">
      <c r="A80" s="53" t="s">
        <v>8341</v>
      </c>
      <c r="B80" s="53" t="s">
        <v>8347</v>
      </c>
      <c r="C80" s="75">
        <v>50</v>
      </c>
      <c r="D80" s="75"/>
      <c r="E80" s="75">
        <v>20</v>
      </c>
      <c r="F80" s="75">
        <v>20</v>
      </c>
      <c r="G80" s="75"/>
      <c r="H80" s="75">
        <v>50</v>
      </c>
      <c r="I80" s="75"/>
      <c r="J80" s="75"/>
      <c r="K80" s="75"/>
      <c r="L80" s="75"/>
      <c r="M80" s="75"/>
      <c r="N80" s="75"/>
      <c r="O80" s="75">
        <v>150</v>
      </c>
      <c r="P80" s="75"/>
      <c r="Q80" s="75"/>
    </row>
    <row r="81" spans="1:17" s="23" customFormat="1" x14ac:dyDescent="0.25">
      <c r="A81" s="53" t="s">
        <v>8357</v>
      </c>
      <c r="B81" s="53" t="s">
        <v>8358</v>
      </c>
      <c r="C81" s="75">
        <v>100</v>
      </c>
      <c r="D81" s="75"/>
      <c r="E81" s="75">
        <v>60</v>
      </c>
      <c r="F81" s="75">
        <v>6</v>
      </c>
      <c r="G81" s="75"/>
      <c r="H81" s="75">
        <v>100</v>
      </c>
      <c r="I81" s="75"/>
      <c r="J81" s="75"/>
      <c r="K81" s="75"/>
      <c r="L81" s="75"/>
      <c r="M81" s="75"/>
      <c r="N81" s="75"/>
      <c r="O81" s="75">
        <v>150</v>
      </c>
      <c r="P81" s="75"/>
      <c r="Q81" s="75"/>
    </row>
    <row r="82" spans="1:17" s="23" customFormat="1" x14ac:dyDescent="0.25">
      <c r="A82" s="12" t="s">
        <v>8278</v>
      </c>
      <c r="B82" s="13" t="s">
        <v>8368</v>
      </c>
      <c r="C82" s="75"/>
      <c r="D82" s="75"/>
      <c r="E82" s="75"/>
      <c r="F82" s="75">
        <v>55</v>
      </c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</row>
    <row r="83" spans="1:17" s="23" customFormat="1" x14ac:dyDescent="0.25">
      <c r="A83" s="53" t="s">
        <v>8374</v>
      </c>
      <c r="B83" s="75" t="s">
        <v>8378</v>
      </c>
      <c r="C83" s="75"/>
      <c r="D83" s="75"/>
      <c r="E83" s="75"/>
      <c r="F83" s="75">
        <v>50</v>
      </c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</row>
    <row r="84" spans="1:17" s="19" customFormat="1" ht="17" thickBot="1" x14ac:dyDescent="0.3">
      <c r="A84" s="53" t="s">
        <v>8382</v>
      </c>
      <c r="B84" s="75" t="s">
        <v>8383</v>
      </c>
      <c r="C84" s="771"/>
      <c r="D84" s="771"/>
      <c r="E84" s="771"/>
      <c r="F84" s="771"/>
      <c r="G84" s="771"/>
      <c r="H84" s="771"/>
      <c r="I84" s="771"/>
      <c r="J84" s="771"/>
      <c r="K84" s="771"/>
      <c r="L84" s="771"/>
      <c r="M84" s="771"/>
      <c r="N84" s="771"/>
      <c r="O84" s="75">
        <v>135</v>
      </c>
      <c r="P84" s="771"/>
      <c r="Q84" s="771"/>
    </row>
    <row r="85" spans="1:17" s="715" customFormat="1" ht="17" thickBot="1" x14ac:dyDescent="0.3">
      <c r="A85" s="1417" t="s">
        <v>8500</v>
      </c>
      <c r="B85" s="34"/>
      <c r="C85" s="434">
        <f t="shared" ref="C85:Q85" si="16">SUM(C76:C84)</f>
        <v>1772</v>
      </c>
      <c r="D85" s="434">
        <f t="shared" si="16"/>
        <v>1549</v>
      </c>
      <c r="E85" s="434">
        <f t="shared" si="16"/>
        <v>1116</v>
      </c>
      <c r="F85" s="434">
        <f t="shared" si="16"/>
        <v>1339</v>
      </c>
      <c r="G85" s="434">
        <f t="shared" si="16"/>
        <v>165</v>
      </c>
      <c r="H85" s="434">
        <f t="shared" si="16"/>
        <v>1152</v>
      </c>
      <c r="I85" s="434">
        <f t="shared" si="16"/>
        <v>380</v>
      </c>
      <c r="J85" s="434">
        <f t="shared" si="16"/>
        <v>330</v>
      </c>
      <c r="K85" s="434">
        <f t="shared" si="16"/>
        <v>33</v>
      </c>
      <c r="L85" s="434">
        <f t="shared" si="16"/>
        <v>107</v>
      </c>
      <c r="M85" s="434">
        <f t="shared" si="16"/>
        <v>105</v>
      </c>
      <c r="N85" s="434">
        <f t="shared" si="16"/>
        <v>120</v>
      </c>
      <c r="O85" s="434">
        <f t="shared" si="16"/>
        <v>3921</v>
      </c>
      <c r="P85" s="434">
        <f t="shared" si="16"/>
        <v>31</v>
      </c>
      <c r="Q85" s="434">
        <f t="shared" si="16"/>
        <v>80</v>
      </c>
    </row>
    <row r="86" spans="1:17" s="18" customFormat="1" ht="17" thickBot="1" x14ac:dyDescent="0.3">
      <c r="A86" s="256">
        <v>45475</v>
      </c>
      <c r="B86" s="75" t="s">
        <v>8480</v>
      </c>
      <c r="C86" s="1352">
        <v>60</v>
      </c>
      <c r="D86" s="1352">
        <v>60</v>
      </c>
      <c r="E86" s="537"/>
      <c r="F86" s="1352">
        <v>50</v>
      </c>
      <c r="G86" s="537"/>
      <c r="H86" s="1352">
        <v>60</v>
      </c>
      <c r="I86" s="537"/>
      <c r="J86" s="537"/>
      <c r="K86" s="537"/>
      <c r="L86" s="537"/>
      <c r="M86" s="537"/>
      <c r="N86" s="537"/>
      <c r="O86" s="537"/>
      <c r="P86" s="537"/>
      <c r="Q86" s="537"/>
    </row>
    <row r="87" spans="1:17" s="715" customFormat="1" ht="17" thickBot="1" x14ac:dyDescent="0.3">
      <c r="A87" s="1317" t="s">
        <v>8670</v>
      </c>
      <c r="B87" s="41"/>
      <c r="C87" s="1185">
        <f>SUM(C85:C86)</f>
        <v>1832</v>
      </c>
      <c r="D87" s="1185">
        <f t="shared" ref="D87:O87" si="17">SUM(D85:D86)</f>
        <v>1609</v>
      </c>
      <c r="E87" s="1185">
        <f t="shared" si="17"/>
        <v>1116</v>
      </c>
      <c r="F87" s="1185">
        <f t="shared" si="17"/>
        <v>1389</v>
      </c>
      <c r="G87" s="1185">
        <f t="shared" si="17"/>
        <v>165</v>
      </c>
      <c r="H87" s="1185">
        <f t="shared" si="17"/>
        <v>1212</v>
      </c>
      <c r="I87" s="1185">
        <f t="shared" si="17"/>
        <v>380</v>
      </c>
      <c r="J87" s="1185">
        <f t="shared" si="17"/>
        <v>330</v>
      </c>
      <c r="K87" s="1185">
        <f t="shared" si="17"/>
        <v>33</v>
      </c>
      <c r="L87" s="1185">
        <f t="shared" si="17"/>
        <v>107</v>
      </c>
      <c r="M87" s="1185">
        <f t="shared" si="17"/>
        <v>105</v>
      </c>
      <c r="N87" s="1185">
        <f t="shared" si="17"/>
        <v>120</v>
      </c>
      <c r="O87" s="1185">
        <f t="shared" si="17"/>
        <v>3921</v>
      </c>
      <c r="P87" s="1185">
        <f>SUM(P85:P86)</f>
        <v>31</v>
      </c>
      <c r="Q87" s="1185">
        <f>SUM(Q85:Q86)</f>
        <v>80</v>
      </c>
    </row>
    <row r="88" spans="1:17" s="18" customFormat="1" ht="17" thickBot="1" x14ac:dyDescent="0.3">
      <c r="A88" s="256">
        <v>45019</v>
      </c>
      <c r="B88" s="75" t="s">
        <v>8680</v>
      </c>
      <c r="C88" s="1352">
        <v>150</v>
      </c>
      <c r="D88" s="1352">
        <v>200</v>
      </c>
      <c r="E88" s="1352">
        <v>200</v>
      </c>
      <c r="F88" s="1352">
        <v>60</v>
      </c>
      <c r="G88" s="537"/>
      <c r="H88" s="1352">
        <v>150</v>
      </c>
      <c r="I88" s="537"/>
      <c r="J88" s="537"/>
      <c r="K88" s="537"/>
      <c r="L88" s="537"/>
      <c r="M88" s="537"/>
      <c r="N88" s="537"/>
      <c r="O88" s="537"/>
      <c r="P88" s="537"/>
      <c r="Q88" s="537"/>
    </row>
    <row r="89" spans="1:17" s="715" customFormat="1" ht="17" thickBot="1" x14ac:dyDescent="0.3">
      <c r="A89" s="1317" t="s">
        <v>8869</v>
      </c>
      <c r="B89" s="41"/>
      <c r="C89" s="1185">
        <f>SUM(C87:C88)</f>
        <v>1982</v>
      </c>
      <c r="D89" s="1185">
        <f t="shared" ref="D89:N89" si="18">SUM(D87:D88)</f>
        <v>1809</v>
      </c>
      <c r="E89" s="1185">
        <f t="shared" si="18"/>
        <v>1316</v>
      </c>
      <c r="F89" s="1185">
        <f t="shared" si="18"/>
        <v>1449</v>
      </c>
      <c r="G89" s="1185">
        <f t="shared" si="18"/>
        <v>165</v>
      </c>
      <c r="H89" s="1185">
        <f>SUM(H87:H88)</f>
        <v>1362</v>
      </c>
      <c r="I89" s="1185">
        <f t="shared" si="18"/>
        <v>380</v>
      </c>
      <c r="J89" s="1185">
        <f t="shared" si="18"/>
        <v>330</v>
      </c>
      <c r="K89" s="1185">
        <f t="shared" si="18"/>
        <v>33</v>
      </c>
      <c r="L89" s="1185">
        <f t="shared" si="18"/>
        <v>107</v>
      </c>
      <c r="M89" s="1185">
        <f t="shared" si="18"/>
        <v>105</v>
      </c>
      <c r="N89" s="1185">
        <f t="shared" si="18"/>
        <v>120</v>
      </c>
      <c r="O89" s="1185">
        <f>SUM(O87:O88)</f>
        <v>3921</v>
      </c>
      <c r="P89" s="1185">
        <f>SUM(P87:P88)</f>
        <v>31</v>
      </c>
      <c r="Q89" s="1185">
        <f>SUM(Q87:Q88)</f>
        <v>80</v>
      </c>
    </row>
    <row r="90" spans="1:17" s="18" customFormat="1" ht="17" thickBot="1" x14ac:dyDescent="0.3">
      <c r="A90" s="256"/>
      <c r="B90" s="436"/>
      <c r="C90" s="213"/>
      <c r="D90" s="213"/>
      <c r="E90" s="537"/>
      <c r="F90" s="213"/>
      <c r="G90" s="537"/>
      <c r="H90" s="213"/>
      <c r="I90" s="537"/>
      <c r="J90" s="537"/>
      <c r="K90" s="537"/>
      <c r="L90" s="537"/>
      <c r="M90" s="537"/>
      <c r="N90" s="537"/>
      <c r="O90" s="537"/>
      <c r="P90" s="537"/>
      <c r="Q90" s="537"/>
    </row>
    <row r="91" spans="1:17" s="715" customFormat="1" ht="17" thickBot="1" x14ac:dyDescent="0.3">
      <c r="A91" s="1317" t="s">
        <v>9035</v>
      </c>
      <c r="B91" s="41"/>
      <c r="C91" s="1185">
        <f>SUM(C89:C90)</f>
        <v>1982</v>
      </c>
      <c r="D91" s="1185">
        <f t="shared" ref="D91:Q91" si="19">SUM(D89:D90)</f>
        <v>1809</v>
      </c>
      <c r="E91" s="1185">
        <f t="shared" si="19"/>
        <v>1316</v>
      </c>
      <c r="F91" s="1185">
        <f t="shared" si="19"/>
        <v>1449</v>
      </c>
      <c r="G91" s="1185">
        <f t="shared" si="19"/>
        <v>165</v>
      </c>
      <c r="H91" s="1185">
        <f t="shared" si="19"/>
        <v>1362</v>
      </c>
      <c r="I91" s="1185">
        <f t="shared" si="19"/>
        <v>380</v>
      </c>
      <c r="J91" s="1185">
        <f t="shared" si="19"/>
        <v>330</v>
      </c>
      <c r="K91" s="1185">
        <f t="shared" si="19"/>
        <v>33</v>
      </c>
      <c r="L91" s="1185">
        <f t="shared" si="19"/>
        <v>107</v>
      </c>
      <c r="M91" s="1185">
        <f t="shared" si="19"/>
        <v>105</v>
      </c>
      <c r="N91" s="1185">
        <f t="shared" si="19"/>
        <v>120</v>
      </c>
      <c r="O91" s="1185">
        <f t="shared" si="19"/>
        <v>3921</v>
      </c>
      <c r="P91" s="1185">
        <f t="shared" si="19"/>
        <v>31</v>
      </c>
      <c r="Q91" s="1185">
        <f t="shared" si="19"/>
        <v>80</v>
      </c>
    </row>
    <row r="92" spans="1:17" s="18" customFormat="1" ht="17" thickBot="1" x14ac:dyDescent="0.3">
      <c r="A92" s="1181" t="s">
        <v>9257</v>
      </c>
      <c r="B92" s="53" t="s">
        <v>63</v>
      </c>
      <c r="C92" s="537"/>
      <c r="D92" s="537"/>
      <c r="E92" s="1352">
        <v>-89</v>
      </c>
      <c r="F92" s="1352">
        <v>-34</v>
      </c>
      <c r="G92" s="1352">
        <v>-7</v>
      </c>
      <c r="H92" s="1352">
        <v>-55</v>
      </c>
      <c r="I92" s="537"/>
      <c r="J92" s="537"/>
      <c r="K92" s="537"/>
      <c r="L92" s="1352">
        <v>-44</v>
      </c>
      <c r="M92" s="537"/>
      <c r="N92" s="537"/>
      <c r="O92" s="537"/>
      <c r="P92" s="1352">
        <v>-1</v>
      </c>
      <c r="Q92" s="537"/>
    </row>
    <row r="93" spans="1:17" s="715" customFormat="1" ht="17" thickBot="1" x14ac:dyDescent="0.3">
      <c r="A93" s="1317" t="s">
        <v>9317</v>
      </c>
      <c r="B93" s="41"/>
      <c r="C93" s="1185">
        <f>SUM(C91:C92)</f>
        <v>1982</v>
      </c>
      <c r="D93" s="1185">
        <f t="shared" ref="D93:L93" si="20">SUM(D91:D92)</f>
        <v>1809</v>
      </c>
      <c r="E93" s="1185">
        <f t="shared" si="20"/>
        <v>1227</v>
      </c>
      <c r="F93" s="1185">
        <f t="shared" si="20"/>
        <v>1415</v>
      </c>
      <c r="G93" s="1185">
        <f t="shared" si="20"/>
        <v>158</v>
      </c>
      <c r="H93" s="1185">
        <f t="shared" si="20"/>
        <v>1307</v>
      </c>
      <c r="I93" s="1185">
        <f t="shared" si="20"/>
        <v>380</v>
      </c>
      <c r="J93" s="1185">
        <f t="shared" si="20"/>
        <v>330</v>
      </c>
      <c r="K93" s="1185">
        <f t="shared" si="20"/>
        <v>33</v>
      </c>
      <c r="L93" s="1185">
        <f t="shared" si="20"/>
        <v>63</v>
      </c>
      <c r="M93" s="1185">
        <f>SUM(M91:M92)</f>
        <v>105</v>
      </c>
      <c r="N93" s="1185">
        <f>SUM(N91:N92)</f>
        <v>120</v>
      </c>
      <c r="O93" s="1185">
        <f>SUM(O91:O92)</f>
        <v>3921</v>
      </c>
      <c r="P93" s="1185">
        <f>SUM(P91:P92)</f>
        <v>30</v>
      </c>
      <c r="Q93" s="1185">
        <f>SUM(Q91:Q92)</f>
        <v>80</v>
      </c>
    </row>
    <row r="94" spans="1:17" s="18" customFormat="1" x14ac:dyDescent="0.25">
      <c r="A94" s="12">
        <v>45388</v>
      </c>
      <c r="B94" s="213" t="s">
        <v>63</v>
      </c>
      <c r="C94" s="537"/>
      <c r="D94" s="537"/>
      <c r="E94" s="537"/>
      <c r="F94" s="213">
        <v>-29</v>
      </c>
      <c r="G94" s="537"/>
      <c r="H94" s="213">
        <v>-96</v>
      </c>
      <c r="I94" s="537"/>
      <c r="J94" s="537"/>
      <c r="K94" s="537"/>
      <c r="L94" s="537"/>
      <c r="M94" s="537"/>
      <c r="N94" s="537"/>
      <c r="O94" s="537"/>
      <c r="P94" s="213">
        <v>-2</v>
      </c>
      <c r="Q94" s="537"/>
    </row>
    <row r="95" spans="1:17" s="18" customFormat="1" x14ac:dyDescent="0.25">
      <c r="A95" s="817" t="s">
        <v>9549</v>
      </c>
      <c r="B95" s="436" t="s">
        <v>63</v>
      </c>
      <c r="C95" s="213">
        <v>-58</v>
      </c>
      <c r="D95" s="537"/>
      <c r="E95" s="537"/>
      <c r="F95" s="213">
        <v>-27</v>
      </c>
      <c r="G95" s="213">
        <v>-2</v>
      </c>
      <c r="H95" s="213">
        <v>-51</v>
      </c>
      <c r="I95" s="537"/>
      <c r="J95" s="537"/>
      <c r="K95" s="537"/>
      <c r="L95" s="537"/>
      <c r="M95" s="537"/>
      <c r="N95" s="537"/>
      <c r="O95" s="213">
        <v>-1430</v>
      </c>
      <c r="P95" s="213">
        <v>-11</v>
      </c>
      <c r="Q95" s="537"/>
    </row>
    <row r="96" spans="1:17" s="18" customFormat="1" x14ac:dyDescent="0.25">
      <c r="A96" s="817" t="s">
        <v>9549</v>
      </c>
      <c r="B96" s="436" t="s">
        <v>9556</v>
      </c>
      <c r="C96" s="537"/>
      <c r="D96" s="537"/>
      <c r="E96" s="537"/>
      <c r="F96" s="537"/>
      <c r="G96" s="537"/>
      <c r="H96" s="537"/>
      <c r="I96" s="537"/>
      <c r="J96" s="537"/>
      <c r="K96" s="537"/>
      <c r="L96" s="537"/>
      <c r="M96" s="537"/>
      <c r="N96" s="537"/>
      <c r="O96" s="213">
        <v>-62</v>
      </c>
      <c r="P96" s="537"/>
      <c r="Q96" s="537"/>
    </row>
    <row r="97" spans="1:17" x14ac:dyDescent="0.25">
      <c r="A97" s="1181"/>
      <c r="B97" s="436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</row>
    <row r="98" spans="1:17" x14ac:dyDescent="0.25">
      <c r="A98" s="55"/>
      <c r="B98" s="436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</row>
    <row r="99" spans="1:17" s="18" customFormat="1" x14ac:dyDescent="0.25">
      <c r="A99" s="537"/>
      <c r="B99" s="537"/>
      <c r="C99" s="537">
        <f>SUM(C93:C95)</f>
        <v>1924</v>
      </c>
      <c r="D99" s="537">
        <f t="shared" ref="D99:Q99" si="21">SUM(D93:D95)</f>
        <v>1809</v>
      </c>
      <c r="E99" s="537">
        <f t="shared" si="21"/>
        <v>1227</v>
      </c>
      <c r="F99" s="537">
        <f t="shared" si="21"/>
        <v>1359</v>
      </c>
      <c r="G99" s="537">
        <f t="shared" si="21"/>
        <v>156</v>
      </c>
      <c r="H99" s="537">
        <f t="shared" si="21"/>
        <v>1160</v>
      </c>
      <c r="I99" s="537">
        <f t="shared" si="21"/>
        <v>380</v>
      </c>
      <c r="J99" s="537">
        <f t="shared" si="21"/>
        <v>330</v>
      </c>
      <c r="K99" s="537">
        <f t="shared" si="21"/>
        <v>33</v>
      </c>
      <c r="L99" s="537">
        <f t="shared" si="21"/>
        <v>63</v>
      </c>
      <c r="M99" s="537">
        <f t="shared" si="21"/>
        <v>105</v>
      </c>
      <c r="N99" s="537">
        <f t="shared" si="21"/>
        <v>120</v>
      </c>
      <c r="O99" s="537">
        <f t="shared" si="21"/>
        <v>2491</v>
      </c>
      <c r="P99" s="537">
        <f t="shared" si="21"/>
        <v>17</v>
      </c>
      <c r="Q99" s="537">
        <f t="shared" si="21"/>
        <v>80</v>
      </c>
    </row>
    <row r="100" spans="1:17" ht="17" thickBot="1" x14ac:dyDescent="0.3"/>
    <row r="101" spans="1:17" ht="17" thickBot="1" x14ac:dyDescent="0.3">
      <c r="C101" s="1273" t="s">
        <v>3</v>
      </c>
      <c r="D101" s="1273" t="s">
        <v>4</v>
      </c>
      <c r="E101" s="1273" t="s">
        <v>27</v>
      </c>
      <c r="F101" s="1273" t="s">
        <v>10</v>
      </c>
      <c r="G101" s="1273" t="s">
        <v>28</v>
      </c>
      <c r="H101" s="1273" t="s">
        <v>26</v>
      </c>
      <c r="I101" s="1273" t="s">
        <v>18</v>
      </c>
      <c r="J101" s="1273" t="s">
        <v>17</v>
      </c>
      <c r="K101" s="1273" t="s">
        <v>5519</v>
      </c>
      <c r="L101" s="1273" t="s">
        <v>32</v>
      </c>
      <c r="M101" s="1273" t="s">
        <v>5069</v>
      </c>
      <c r="N101" s="1273" t="s">
        <v>5776</v>
      </c>
      <c r="O101" s="1273" t="s">
        <v>31</v>
      </c>
      <c r="P101" s="1273" t="s">
        <v>2</v>
      </c>
      <c r="Q101" s="1273" t="s">
        <v>30</v>
      </c>
    </row>
  </sheetData>
  <pageMargins left="0.7" right="0.7" top="0.75" bottom="0.75" header="0.3" footer="0.3"/>
  <pageSetup orientation="portrait" r:id="rId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I50"/>
  <sheetViews>
    <sheetView topLeftCell="A31" workbookViewId="0">
      <selection activeCell="C44" sqref="C44"/>
    </sheetView>
  </sheetViews>
  <sheetFormatPr baseColWidth="10" defaultColWidth="8.83203125" defaultRowHeight="16" x14ac:dyDescent="0.25"/>
  <cols>
    <col min="1" max="1" width="12.5" style="20" customWidth="1"/>
    <col min="2" max="2" width="18.6640625" style="20" customWidth="1"/>
    <col min="3" max="4" width="9" style="20" customWidth="1"/>
    <col min="5" max="5" width="12.83203125" style="20" customWidth="1"/>
    <col min="6" max="6" width="15" style="20" customWidth="1"/>
    <col min="7" max="8" width="11.83203125" style="20" customWidth="1"/>
    <col min="9" max="16384" width="8.83203125" style="20"/>
  </cols>
  <sheetData>
    <row r="1" spans="1:8" s="4" customFormat="1" x14ac:dyDescent="0.25">
      <c r="A1" s="128" t="s">
        <v>23</v>
      </c>
      <c r="B1" s="48"/>
    </row>
    <row r="2" spans="1:8" x14ac:dyDescent="0.25">
      <c r="A2" s="998" t="s">
        <v>5152</v>
      </c>
      <c r="B2" s="998"/>
    </row>
    <row r="3" spans="1:8" s="18" customFormat="1" x14ac:dyDescent="0.25">
      <c r="A3" s="18" t="s">
        <v>5787</v>
      </c>
    </row>
    <row r="4" spans="1:8" s="18" customFormat="1" x14ac:dyDescent="0.25">
      <c r="A4" s="18" t="s">
        <v>5788</v>
      </c>
      <c r="C4" s="770"/>
      <c r="D4" s="770"/>
      <c r="E4" s="770"/>
      <c r="F4" s="770"/>
      <c r="G4" s="770"/>
      <c r="H4" s="770"/>
    </row>
    <row r="5" spans="1:8" ht="17" thickBot="1" x14ac:dyDescent="0.3">
      <c r="C5" s="518">
        <v>5750</v>
      </c>
      <c r="D5" s="518">
        <v>5750</v>
      </c>
      <c r="E5" s="518">
        <v>24000</v>
      </c>
      <c r="F5" s="518">
        <v>18000</v>
      </c>
      <c r="G5" s="518">
        <v>12000</v>
      </c>
      <c r="H5" s="518">
        <v>12000</v>
      </c>
    </row>
    <row r="6" spans="1:8" ht="17" thickBot="1" x14ac:dyDescent="0.3">
      <c r="A6" s="1351" t="s">
        <v>0</v>
      </c>
      <c r="B6" s="1273" t="s">
        <v>1</v>
      </c>
      <c r="C6" s="1273" t="s">
        <v>547</v>
      </c>
      <c r="D6" s="1273" t="s">
        <v>548</v>
      </c>
      <c r="E6" s="1273" t="s">
        <v>4708</v>
      </c>
      <c r="F6" s="1273" t="s">
        <v>6496</v>
      </c>
      <c r="G6" s="1273" t="s">
        <v>3161</v>
      </c>
      <c r="H6" s="1273" t="s">
        <v>4073</v>
      </c>
    </row>
    <row r="7" spans="1:8" s="23" customFormat="1" x14ac:dyDescent="0.25">
      <c r="A7" s="76">
        <v>44989</v>
      </c>
      <c r="B7" s="14" t="s">
        <v>6490</v>
      </c>
      <c r="C7" s="75">
        <v>65</v>
      </c>
      <c r="D7" s="75">
        <v>65</v>
      </c>
      <c r="E7" s="75"/>
      <c r="F7" s="75"/>
      <c r="G7" s="75"/>
      <c r="H7" s="75"/>
    </row>
    <row r="8" spans="1:8" s="23" customFormat="1" x14ac:dyDescent="0.25">
      <c r="A8" s="12">
        <v>45020</v>
      </c>
      <c r="B8" s="13" t="s">
        <v>6494</v>
      </c>
      <c r="C8" s="75">
        <v>185</v>
      </c>
      <c r="D8" s="75">
        <v>185</v>
      </c>
      <c r="E8" s="75"/>
      <c r="F8" s="75"/>
      <c r="G8" s="75"/>
      <c r="H8" s="75"/>
    </row>
    <row r="9" spans="1:8" s="23" customFormat="1" x14ac:dyDescent="0.25">
      <c r="A9" s="12">
        <v>45050</v>
      </c>
      <c r="B9" s="13" t="s">
        <v>6495</v>
      </c>
      <c r="C9" s="75"/>
      <c r="D9" s="75"/>
      <c r="E9" s="75">
        <v>165</v>
      </c>
      <c r="F9" s="75">
        <v>135</v>
      </c>
      <c r="G9" s="75"/>
      <c r="H9" s="75"/>
    </row>
    <row r="10" spans="1:8" s="23" customFormat="1" x14ac:dyDescent="0.25">
      <c r="A10" s="12">
        <v>45081</v>
      </c>
      <c r="B10" s="13" t="s">
        <v>6501</v>
      </c>
      <c r="C10" s="75">
        <v>100</v>
      </c>
      <c r="D10" s="75">
        <v>100</v>
      </c>
      <c r="E10" s="75"/>
      <c r="F10" s="75"/>
      <c r="G10" s="75">
        <v>500</v>
      </c>
      <c r="H10" s="75"/>
    </row>
    <row r="11" spans="1:8" s="23" customFormat="1" x14ac:dyDescent="0.25">
      <c r="A11" s="12">
        <v>45142</v>
      </c>
      <c r="B11" s="13" t="s">
        <v>6504</v>
      </c>
      <c r="C11" s="75">
        <v>50</v>
      </c>
      <c r="D11" s="75">
        <v>50</v>
      </c>
      <c r="E11" s="75"/>
      <c r="F11" s="75"/>
      <c r="G11" s="75"/>
      <c r="H11" s="75"/>
    </row>
    <row r="12" spans="1:8" s="23" customFormat="1" ht="17" thickBot="1" x14ac:dyDescent="0.3">
      <c r="A12" s="12">
        <v>45234</v>
      </c>
      <c r="B12" s="77" t="s">
        <v>6518</v>
      </c>
      <c r="C12" s="75"/>
      <c r="D12" s="75"/>
      <c r="E12" s="75">
        <v>10</v>
      </c>
      <c r="F12" s="75">
        <v>78</v>
      </c>
      <c r="G12" s="75">
        <v>500</v>
      </c>
      <c r="H12" s="75">
        <v>500</v>
      </c>
    </row>
    <row r="13" spans="1:8" s="715" customFormat="1" ht="17" thickBot="1" x14ac:dyDescent="0.3">
      <c r="A13" s="1417" t="s">
        <v>6554</v>
      </c>
      <c r="B13" s="34"/>
      <c r="C13" s="434">
        <f t="shared" ref="C13:H13" si="0">SUM(C7:C12)</f>
        <v>400</v>
      </c>
      <c r="D13" s="434">
        <f t="shared" si="0"/>
        <v>400</v>
      </c>
      <c r="E13" s="434">
        <f t="shared" si="0"/>
        <v>175</v>
      </c>
      <c r="F13" s="434">
        <f t="shared" si="0"/>
        <v>213</v>
      </c>
      <c r="G13" s="434">
        <f t="shared" si="0"/>
        <v>1000</v>
      </c>
      <c r="H13" s="434">
        <f t="shared" si="0"/>
        <v>500</v>
      </c>
    </row>
    <row r="14" spans="1:8" ht="17" thickBot="1" x14ac:dyDescent="0.3">
      <c r="A14" s="12"/>
      <c r="B14" s="77"/>
      <c r="C14" s="213"/>
      <c r="D14" s="213"/>
      <c r="E14" s="213"/>
      <c r="F14" s="213"/>
      <c r="G14" s="213"/>
      <c r="H14" s="213"/>
    </row>
    <row r="15" spans="1:8" s="715" customFormat="1" ht="17" thickBot="1" x14ac:dyDescent="0.3">
      <c r="A15" s="1417" t="s">
        <v>6887</v>
      </c>
      <c r="B15" s="34"/>
      <c r="C15" s="434">
        <f t="shared" ref="C15:H23" si="1">SUM(C13:C14)</f>
        <v>400</v>
      </c>
      <c r="D15" s="434">
        <f t="shared" si="1"/>
        <v>400</v>
      </c>
      <c r="E15" s="434">
        <f t="shared" si="1"/>
        <v>175</v>
      </c>
      <c r="F15" s="434">
        <f t="shared" si="1"/>
        <v>213</v>
      </c>
      <c r="G15" s="434">
        <f t="shared" si="1"/>
        <v>1000</v>
      </c>
      <c r="H15" s="434">
        <f t="shared" si="1"/>
        <v>500</v>
      </c>
    </row>
    <row r="16" spans="1:8" s="18" customFormat="1" ht="17" thickBot="1" x14ac:dyDescent="0.3">
      <c r="A16" s="12"/>
      <c r="B16" s="77"/>
      <c r="C16" s="537"/>
      <c r="D16" s="537"/>
      <c r="E16" s="537"/>
      <c r="F16" s="537"/>
      <c r="G16" s="537"/>
      <c r="H16" s="537"/>
    </row>
    <row r="17" spans="1:9" s="715" customFormat="1" ht="17" thickBot="1" x14ac:dyDescent="0.3">
      <c r="A17" s="1417" t="s">
        <v>6966</v>
      </c>
      <c r="B17" s="34"/>
      <c r="C17" s="434">
        <f>SUM(C15:C16)</f>
        <v>400</v>
      </c>
      <c r="D17" s="434">
        <f>SUM(D15:D16)</f>
        <v>400</v>
      </c>
      <c r="E17" s="434">
        <f>SUM(E15:E16)</f>
        <v>175</v>
      </c>
      <c r="F17" s="434">
        <f t="shared" si="1"/>
        <v>213</v>
      </c>
      <c r="G17" s="434">
        <f t="shared" si="1"/>
        <v>1000</v>
      </c>
      <c r="H17" s="434">
        <f t="shared" si="1"/>
        <v>500</v>
      </c>
    </row>
    <row r="18" spans="1:9" s="18" customFormat="1" ht="17" thickBot="1" x14ac:dyDescent="0.3">
      <c r="A18" s="12"/>
      <c r="B18" s="14"/>
      <c r="C18" s="537"/>
      <c r="D18" s="537"/>
      <c r="E18" s="537"/>
      <c r="F18" s="537"/>
      <c r="G18" s="537"/>
      <c r="H18" s="537"/>
    </row>
    <row r="19" spans="1:9" s="715" customFormat="1" ht="17" thickBot="1" x14ac:dyDescent="0.3">
      <c r="A19" s="1417" t="s">
        <v>7149</v>
      </c>
      <c r="B19" s="34"/>
      <c r="C19" s="434">
        <f>SUM(C17:C18)</f>
        <v>400</v>
      </c>
      <c r="D19" s="434">
        <f>SUM(D17:D18)</f>
        <v>400</v>
      </c>
      <c r="E19" s="434">
        <f>SUM(E17:E18)</f>
        <v>175</v>
      </c>
      <c r="F19" s="434">
        <f t="shared" si="1"/>
        <v>213</v>
      </c>
      <c r="G19" s="434">
        <f t="shared" si="1"/>
        <v>1000</v>
      </c>
      <c r="H19" s="434">
        <f t="shared" si="1"/>
        <v>500</v>
      </c>
    </row>
    <row r="20" spans="1:9" s="19" customFormat="1" ht="17" thickBot="1" x14ac:dyDescent="0.3">
      <c r="A20" s="12" t="s">
        <v>7247</v>
      </c>
      <c r="B20" s="13" t="s">
        <v>63</v>
      </c>
      <c r="C20" s="771"/>
      <c r="D20" s="771"/>
      <c r="E20" s="75">
        <v>-63</v>
      </c>
      <c r="F20" s="75">
        <v>-45</v>
      </c>
      <c r="G20" s="771"/>
      <c r="H20" s="75">
        <v>-145</v>
      </c>
    </row>
    <row r="21" spans="1:9" s="715" customFormat="1" ht="17" thickBot="1" x14ac:dyDescent="0.3">
      <c r="A21" s="1417" t="s">
        <v>7352</v>
      </c>
      <c r="B21" s="34"/>
      <c r="C21" s="434">
        <f>SUM(C19:C20)</f>
        <v>400</v>
      </c>
      <c r="D21" s="434">
        <f>SUM(D19:D20)</f>
        <v>400</v>
      </c>
      <c r="E21" s="434">
        <f>SUM(E19:E20)</f>
        <v>112</v>
      </c>
      <c r="F21" s="434">
        <f>SUM(F19:F20)</f>
        <v>168</v>
      </c>
      <c r="G21" s="434">
        <f t="shared" si="1"/>
        <v>1000</v>
      </c>
      <c r="H21" s="434">
        <f>SUM(H19:H20)</f>
        <v>355</v>
      </c>
    </row>
    <row r="22" spans="1:9" s="18" customFormat="1" ht="17" thickBot="1" x14ac:dyDescent="0.3">
      <c r="A22" s="55"/>
      <c r="B22" s="53"/>
      <c r="C22" s="537"/>
      <c r="D22" s="537"/>
      <c r="E22" s="213"/>
      <c r="F22" s="213"/>
      <c r="G22" s="213"/>
      <c r="H22" s="213"/>
    </row>
    <row r="23" spans="1:9" s="715" customFormat="1" ht="17" thickBot="1" x14ac:dyDescent="0.3">
      <c r="A23" s="1417" t="s">
        <v>7593</v>
      </c>
      <c r="B23" s="34"/>
      <c r="C23" s="434">
        <f>SUM(C21:C22)</f>
        <v>400</v>
      </c>
      <c r="D23" s="434">
        <f>SUM(D21:D22)</f>
        <v>400</v>
      </c>
      <c r="E23" s="434">
        <f>SUM(E21:E22)</f>
        <v>112</v>
      </c>
      <c r="F23" s="434">
        <f>SUM(F21:F22)</f>
        <v>168</v>
      </c>
      <c r="G23" s="434">
        <f t="shared" si="1"/>
        <v>1000</v>
      </c>
      <c r="H23" s="434">
        <f>SUM(H21:H22)</f>
        <v>355</v>
      </c>
    </row>
    <row r="24" spans="1:9" s="19" customFormat="1" ht="17" thickBot="1" x14ac:dyDescent="0.3">
      <c r="A24" s="55">
        <v>44995</v>
      </c>
      <c r="B24" s="53" t="s">
        <v>63</v>
      </c>
      <c r="C24" s="771"/>
      <c r="D24" s="771"/>
      <c r="E24" s="75">
        <v>-50</v>
      </c>
      <c r="F24" s="75">
        <v>-55</v>
      </c>
      <c r="G24" s="75">
        <v>-191</v>
      </c>
      <c r="H24" s="75">
        <v>-120</v>
      </c>
    </row>
    <row r="25" spans="1:9" s="715" customFormat="1" ht="17" thickBot="1" x14ac:dyDescent="0.3">
      <c r="A25" s="1417" t="s">
        <v>7950</v>
      </c>
      <c r="B25" s="34"/>
      <c r="C25" s="434">
        <f t="shared" ref="C25:H25" si="2">SUM(C23:C24)</f>
        <v>400</v>
      </c>
      <c r="D25" s="434">
        <f t="shared" si="2"/>
        <v>400</v>
      </c>
      <c r="E25" s="434">
        <f t="shared" si="2"/>
        <v>62</v>
      </c>
      <c r="F25" s="434">
        <f t="shared" si="2"/>
        <v>113</v>
      </c>
      <c r="G25" s="434">
        <f t="shared" si="2"/>
        <v>809</v>
      </c>
      <c r="H25" s="434">
        <f t="shared" si="2"/>
        <v>235</v>
      </c>
    </row>
    <row r="26" spans="1:9" s="18" customFormat="1" ht="17" thickBot="1" x14ac:dyDescent="0.3">
      <c r="A26" s="55"/>
      <c r="B26" s="53"/>
      <c r="C26" s="537"/>
      <c r="D26" s="537"/>
      <c r="E26" s="213"/>
      <c r="F26" s="213"/>
      <c r="G26" s="213"/>
      <c r="H26" s="213"/>
    </row>
    <row r="27" spans="1:9" s="715" customFormat="1" ht="17" thickBot="1" x14ac:dyDescent="0.3">
      <c r="A27" s="1417" t="s">
        <v>8194</v>
      </c>
      <c r="B27" s="34"/>
      <c r="C27" s="434">
        <f>SUM(C25:C26)</f>
        <v>400</v>
      </c>
      <c r="D27" s="434">
        <f t="shared" ref="D27:H27" si="3">SUM(D25:D26)</f>
        <v>400</v>
      </c>
      <c r="E27" s="434">
        <f t="shared" si="3"/>
        <v>62</v>
      </c>
      <c r="F27" s="434">
        <f t="shared" si="3"/>
        <v>113</v>
      </c>
      <c r="G27" s="434">
        <f t="shared" si="3"/>
        <v>809</v>
      </c>
      <c r="H27" s="434">
        <f t="shared" si="3"/>
        <v>235</v>
      </c>
    </row>
    <row r="28" spans="1:9" s="19" customFormat="1" x14ac:dyDescent="0.25">
      <c r="A28" s="55" t="s">
        <v>8193</v>
      </c>
      <c r="B28" s="53" t="s">
        <v>63</v>
      </c>
      <c r="C28" s="75">
        <v>-47</v>
      </c>
      <c r="D28" s="75">
        <v>-58</v>
      </c>
      <c r="E28" s="75">
        <v>-22</v>
      </c>
      <c r="F28" s="75">
        <v>-64</v>
      </c>
      <c r="G28" s="75">
        <v>-70</v>
      </c>
      <c r="H28" s="75">
        <v>-96</v>
      </c>
    </row>
    <row r="29" spans="1:9" s="19" customFormat="1" ht="17" thickBot="1" x14ac:dyDescent="0.3">
      <c r="A29" s="55" t="s">
        <v>8193</v>
      </c>
      <c r="B29" s="53" t="s">
        <v>63</v>
      </c>
      <c r="C29" s="75">
        <v>-77</v>
      </c>
      <c r="D29" s="75">
        <v>-78</v>
      </c>
      <c r="E29" s="771"/>
      <c r="F29" s="771"/>
      <c r="G29" s="771"/>
      <c r="H29" s="771"/>
      <c r="I29" s="19" t="s">
        <v>8228</v>
      </c>
    </row>
    <row r="30" spans="1:9" s="715" customFormat="1" ht="17" thickBot="1" x14ac:dyDescent="0.3">
      <c r="A30" s="1417" t="s">
        <v>8285</v>
      </c>
      <c r="B30" s="34"/>
      <c r="C30" s="434">
        <f>SUM(C27:C29)</f>
        <v>276</v>
      </c>
      <c r="D30" s="434">
        <f t="shared" ref="D30:G30" si="4">SUM(D27:D29)</f>
        <v>264</v>
      </c>
      <c r="E30" s="434">
        <f t="shared" si="4"/>
        <v>40</v>
      </c>
      <c r="F30" s="434">
        <f t="shared" si="4"/>
        <v>49</v>
      </c>
      <c r="G30" s="434">
        <f t="shared" si="4"/>
        <v>739</v>
      </c>
      <c r="H30" s="434">
        <f>SUM(H27:H29)</f>
        <v>139</v>
      </c>
    </row>
    <row r="31" spans="1:9" s="19" customFormat="1" x14ac:dyDescent="0.25">
      <c r="A31" s="12">
        <v>45536</v>
      </c>
      <c r="B31" s="38" t="s">
        <v>63</v>
      </c>
      <c r="C31" s="75">
        <v>-27</v>
      </c>
      <c r="D31" s="75">
        <v>-16</v>
      </c>
      <c r="E31" s="75">
        <v>-20</v>
      </c>
      <c r="F31" s="75">
        <v>-12</v>
      </c>
      <c r="G31" s="75">
        <v>-341</v>
      </c>
      <c r="H31" s="75">
        <v>-56</v>
      </c>
    </row>
    <row r="32" spans="1:9" s="19" customFormat="1" x14ac:dyDescent="0.25">
      <c r="A32" s="55" t="s">
        <v>8294</v>
      </c>
      <c r="B32" s="75" t="s">
        <v>63</v>
      </c>
      <c r="C32" s="75">
        <v>-8</v>
      </c>
      <c r="D32" s="75">
        <v>-13</v>
      </c>
      <c r="E32" s="75">
        <v>-8</v>
      </c>
      <c r="F32" s="75">
        <v>-7</v>
      </c>
      <c r="G32" s="75">
        <v>-391</v>
      </c>
      <c r="H32" s="75">
        <v>-29</v>
      </c>
    </row>
    <row r="33" spans="1:9" s="19" customFormat="1" ht="17" thickBot="1" x14ac:dyDescent="0.3">
      <c r="A33" s="55" t="s">
        <v>8294</v>
      </c>
      <c r="B33" s="75" t="s">
        <v>63</v>
      </c>
      <c r="C33" s="75">
        <v>-20</v>
      </c>
      <c r="D33" s="75">
        <v>-33</v>
      </c>
      <c r="E33" s="771"/>
      <c r="F33" s="771"/>
      <c r="G33" s="771"/>
      <c r="H33" s="771"/>
      <c r="I33" s="19" t="s">
        <v>8228</v>
      </c>
    </row>
    <row r="34" spans="1:9" s="715" customFormat="1" ht="17" thickBot="1" x14ac:dyDescent="0.3">
      <c r="A34" s="1417" t="s">
        <v>8500</v>
      </c>
      <c r="B34" s="34"/>
      <c r="C34" s="434">
        <f t="shared" ref="C34:H34" si="5">SUM(C30:C33)</f>
        <v>221</v>
      </c>
      <c r="D34" s="434">
        <f t="shared" si="5"/>
        <v>202</v>
      </c>
      <c r="E34" s="434">
        <f t="shared" si="5"/>
        <v>12</v>
      </c>
      <c r="F34" s="434">
        <f t="shared" si="5"/>
        <v>30</v>
      </c>
      <c r="G34" s="434">
        <f t="shared" si="5"/>
        <v>7</v>
      </c>
      <c r="H34" s="434">
        <f t="shared" si="5"/>
        <v>54</v>
      </c>
      <c r="I34" s="715" t="s">
        <v>8949</v>
      </c>
    </row>
    <row r="35" spans="1:9" s="18" customFormat="1" ht="17" thickBot="1" x14ac:dyDescent="0.3">
      <c r="A35" s="256"/>
      <c r="B35" s="213"/>
      <c r="C35" s="213"/>
      <c r="D35" s="213"/>
      <c r="E35" s="537"/>
      <c r="F35" s="537"/>
      <c r="G35" s="537"/>
      <c r="H35" s="537"/>
      <c r="I35" s="19"/>
    </row>
    <row r="36" spans="1:9" s="715" customFormat="1" ht="17" thickBot="1" x14ac:dyDescent="0.3">
      <c r="A36" s="1317" t="s">
        <v>8670</v>
      </c>
      <c r="B36" s="41"/>
      <c r="C36" s="1185">
        <f>SUM(C34:C35)</f>
        <v>221</v>
      </c>
      <c r="D36" s="1185">
        <f t="shared" ref="D36:H36" si="6">SUM(D34:D35)</f>
        <v>202</v>
      </c>
      <c r="E36" s="1185">
        <f t="shared" si="6"/>
        <v>12</v>
      </c>
      <c r="F36" s="1185">
        <f t="shared" si="6"/>
        <v>30</v>
      </c>
      <c r="G36" s="1185">
        <f t="shared" si="6"/>
        <v>7</v>
      </c>
      <c r="H36" s="1185">
        <f t="shared" si="6"/>
        <v>54</v>
      </c>
    </row>
    <row r="37" spans="1:9" s="18" customFormat="1" x14ac:dyDescent="0.25">
      <c r="A37" s="817">
        <v>45325</v>
      </c>
      <c r="B37" s="75" t="s">
        <v>63</v>
      </c>
      <c r="C37" s="1352">
        <v>-11</v>
      </c>
      <c r="D37" s="1352">
        <v>-8</v>
      </c>
      <c r="E37" s="1352">
        <v>-3</v>
      </c>
      <c r="F37" s="1352">
        <v>-10</v>
      </c>
      <c r="G37" s="537"/>
      <c r="H37" s="1352">
        <v>-30</v>
      </c>
      <c r="I37" s="19"/>
    </row>
    <row r="38" spans="1:9" s="18" customFormat="1" ht="17" thickBot="1" x14ac:dyDescent="0.3">
      <c r="A38" s="817">
        <v>45325</v>
      </c>
      <c r="B38" s="75" t="s">
        <v>63</v>
      </c>
      <c r="C38" s="1352">
        <v>-32</v>
      </c>
      <c r="D38" s="1352">
        <v>-23</v>
      </c>
      <c r="E38" s="1199"/>
      <c r="F38" s="1199"/>
      <c r="G38" s="537"/>
      <c r="H38" s="1199"/>
      <c r="I38" s="19" t="s">
        <v>8228</v>
      </c>
    </row>
    <row r="39" spans="1:9" s="715" customFormat="1" ht="17" thickBot="1" x14ac:dyDescent="0.3">
      <c r="A39" s="1317" t="s">
        <v>8869</v>
      </c>
      <c r="B39" s="41"/>
      <c r="C39" s="1185">
        <f>SUM(C36:C38)</f>
        <v>178</v>
      </c>
      <c r="D39" s="1185">
        <f t="shared" ref="D39:F39" si="7">SUM(D36:D38)</f>
        <v>171</v>
      </c>
      <c r="E39" s="1185">
        <f t="shared" si="7"/>
        <v>9</v>
      </c>
      <c r="F39" s="1185">
        <f t="shared" si="7"/>
        <v>20</v>
      </c>
      <c r="G39" s="1185">
        <f>SUM(G36:G38)</f>
        <v>7</v>
      </c>
      <c r="H39" s="1185">
        <f>SUM(H36:H38)</f>
        <v>24</v>
      </c>
    </row>
    <row r="40" spans="1:9" s="18" customFormat="1" ht="17" thickBot="1" x14ac:dyDescent="0.3">
      <c r="A40" s="1181"/>
      <c r="B40" s="75"/>
      <c r="C40" s="213"/>
      <c r="D40" s="213"/>
      <c r="E40" s="537"/>
      <c r="F40" s="537"/>
      <c r="G40" s="537"/>
      <c r="H40" s="537"/>
      <c r="I40" s="19"/>
    </row>
    <row r="41" spans="1:9" s="715" customFormat="1" ht="17" thickBot="1" x14ac:dyDescent="0.3">
      <c r="A41" s="1317" t="s">
        <v>9035</v>
      </c>
      <c r="B41" s="41"/>
      <c r="C41" s="1185">
        <f>SUM(C39:C40)</f>
        <v>178</v>
      </c>
      <c r="D41" s="1185">
        <f t="shared" ref="D41:F41" si="8">SUM(D39:D40)</f>
        <v>171</v>
      </c>
      <c r="E41" s="1185">
        <f t="shared" si="8"/>
        <v>9</v>
      </c>
      <c r="F41" s="1185">
        <f t="shared" si="8"/>
        <v>20</v>
      </c>
      <c r="G41" s="1185">
        <f>SUM(G39:G40)</f>
        <v>7</v>
      </c>
      <c r="H41" s="1185">
        <f>SUM(H39:H40)</f>
        <v>24</v>
      </c>
    </row>
    <row r="42" spans="1:9" s="18" customFormat="1" ht="17" thickBot="1" x14ac:dyDescent="0.3">
      <c r="A42" s="1181"/>
      <c r="B42" s="75"/>
      <c r="C42" s="213"/>
      <c r="D42" s="213"/>
      <c r="E42" s="537"/>
      <c r="F42" s="537"/>
      <c r="G42" s="537"/>
      <c r="H42" s="537"/>
      <c r="I42" s="19"/>
    </row>
    <row r="43" spans="1:9" s="715" customFormat="1" ht="17" thickBot="1" x14ac:dyDescent="0.3">
      <c r="A43" s="1317" t="s">
        <v>9317</v>
      </c>
      <c r="B43" s="41"/>
      <c r="C43" s="1185">
        <f t="shared" ref="C43:H43" si="9">SUM(C41:C42)</f>
        <v>178</v>
      </c>
      <c r="D43" s="1185">
        <f t="shared" si="9"/>
        <v>171</v>
      </c>
      <c r="E43" s="1185">
        <f t="shared" si="9"/>
        <v>9</v>
      </c>
      <c r="F43" s="1185">
        <f t="shared" si="9"/>
        <v>20</v>
      </c>
      <c r="G43" s="1185">
        <f t="shared" si="9"/>
        <v>7</v>
      </c>
      <c r="H43" s="1185">
        <f t="shared" si="9"/>
        <v>24</v>
      </c>
    </row>
    <row r="44" spans="1:9" s="18" customFormat="1" x14ac:dyDescent="0.25">
      <c r="A44" s="1181"/>
      <c r="B44" s="75"/>
      <c r="C44" s="213"/>
      <c r="D44" s="213"/>
      <c r="E44" s="537"/>
      <c r="F44" s="537"/>
      <c r="G44" s="537"/>
      <c r="H44" s="537"/>
      <c r="I44" s="19"/>
    </row>
    <row r="45" spans="1:9" s="18" customFormat="1" x14ac:dyDescent="0.25">
      <c r="A45" s="1181"/>
      <c r="B45" s="75"/>
      <c r="C45" s="213"/>
      <c r="D45" s="213"/>
      <c r="E45" s="537"/>
      <c r="F45" s="537"/>
      <c r="G45" s="537"/>
      <c r="H45" s="537"/>
      <c r="I45" s="19"/>
    </row>
    <row r="46" spans="1:9" s="18" customFormat="1" x14ac:dyDescent="0.25">
      <c r="A46" s="256"/>
      <c r="B46" s="213"/>
      <c r="C46" s="213"/>
      <c r="D46" s="213"/>
      <c r="E46" s="537"/>
      <c r="F46" s="537"/>
      <c r="G46" s="537"/>
      <c r="H46" s="537"/>
      <c r="I46" s="19"/>
    </row>
    <row r="47" spans="1:9" x14ac:dyDescent="0.25">
      <c r="A47" s="943"/>
      <c r="B47" s="213"/>
      <c r="C47" s="213"/>
      <c r="D47" s="213"/>
      <c r="E47" s="213"/>
      <c r="F47" s="213"/>
      <c r="G47" s="213"/>
      <c r="H47" s="213"/>
    </row>
    <row r="48" spans="1:9" x14ac:dyDescent="0.25">
      <c r="A48" s="213"/>
      <c r="B48" s="213"/>
      <c r="C48" s="213"/>
      <c r="D48" s="213"/>
      <c r="E48" s="213"/>
      <c r="F48" s="213"/>
      <c r="G48" s="213"/>
      <c r="H48" s="213"/>
    </row>
    <row r="49" spans="3:8" ht="17" thickBot="1" x14ac:dyDescent="0.3"/>
    <row r="50" spans="3:8" ht="17" thickBot="1" x14ac:dyDescent="0.3">
      <c r="C50" s="1273" t="s">
        <v>547</v>
      </c>
      <c r="D50" s="1273" t="s">
        <v>548</v>
      </c>
      <c r="E50" s="1273" t="s">
        <v>4708</v>
      </c>
      <c r="F50" s="1273" t="s">
        <v>6496</v>
      </c>
      <c r="G50" s="1273" t="s">
        <v>3161</v>
      </c>
      <c r="H50" s="1273" t="s">
        <v>4073</v>
      </c>
    </row>
  </sheetData>
  <pageMargins left="0.7" right="0.7" top="0.75" bottom="0.75" header="0.3" footer="0.3"/>
  <pageSetup orientation="portrait" r:id="rId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F19"/>
  <sheetViews>
    <sheetView workbookViewId="0">
      <selection activeCell="I15" sqref="I15"/>
    </sheetView>
  </sheetViews>
  <sheetFormatPr baseColWidth="10" defaultColWidth="8.83203125" defaultRowHeight="16" x14ac:dyDescent="0.25"/>
  <cols>
    <col min="1" max="1" width="12.5" style="20" customWidth="1"/>
    <col min="2" max="2" width="18.6640625" style="20" customWidth="1"/>
    <col min="3" max="3" width="9.5" style="20" customWidth="1"/>
    <col min="4" max="4" width="14.1640625" style="20" customWidth="1"/>
    <col min="5" max="5" width="11.83203125" style="20" customWidth="1"/>
    <col min="6" max="16384" width="8.83203125" style="20"/>
  </cols>
  <sheetData>
    <row r="1" spans="1:6" s="4" customFormat="1" x14ac:dyDescent="0.25">
      <c r="A1" s="128" t="s">
        <v>23</v>
      </c>
      <c r="B1" s="48"/>
    </row>
    <row r="2" spans="1:6" s="794" customFormat="1" x14ac:dyDescent="0.25">
      <c r="A2" s="998" t="s">
        <v>6998</v>
      </c>
      <c r="B2" s="998"/>
      <c r="C2" s="793"/>
    </row>
    <row r="3" spans="1:6" s="4" customFormat="1" x14ac:dyDescent="0.25">
      <c r="A3" s="139" t="s">
        <v>1938</v>
      </c>
    </row>
    <row r="4" spans="1:6" s="18" customFormat="1" x14ac:dyDescent="0.25">
      <c r="A4" s="18" t="s">
        <v>6844</v>
      </c>
      <c r="C4" s="770"/>
      <c r="D4" s="770"/>
      <c r="E4" s="770"/>
    </row>
    <row r="5" spans="1:6" ht="17" thickBot="1" x14ac:dyDescent="0.3">
      <c r="C5" s="518">
        <v>6600</v>
      </c>
      <c r="D5" s="518">
        <v>6600</v>
      </c>
      <c r="E5" s="518"/>
    </row>
    <row r="6" spans="1:6" ht="17" thickBot="1" x14ac:dyDescent="0.3">
      <c r="A6" s="1351" t="s">
        <v>0</v>
      </c>
      <c r="B6" s="1273" t="s">
        <v>1</v>
      </c>
      <c r="C6" s="1273" t="s">
        <v>5776</v>
      </c>
      <c r="D6" s="1273" t="s">
        <v>1467</v>
      </c>
      <c r="E6" s="1273"/>
    </row>
    <row r="7" spans="1:6" s="19" customFormat="1" ht="17" thickBot="1" x14ac:dyDescent="0.3">
      <c r="A7" s="28">
        <v>45266</v>
      </c>
      <c r="B7" s="188" t="s">
        <v>6845</v>
      </c>
      <c r="C7" s="188">
        <v>494</v>
      </c>
      <c r="D7" s="188">
        <v>480</v>
      </c>
      <c r="E7" s="188"/>
    </row>
    <row r="8" spans="1:6" s="19" customFormat="1" ht="17" thickBot="1" x14ac:dyDescent="0.3">
      <c r="A8" s="33" t="s">
        <v>6933</v>
      </c>
      <c r="B8" s="34"/>
      <c r="C8" s="34">
        <f>SUM(C7:C7)</f>
        <v>494</v>
      </c>
      <c r="D8" s="34">
        <f>SUM(D7:D7)</f>
        <v>480</v>
      </c>
      <c r="E8" s="34"/>
      <c r="F8" s="19" t="s">
        <v>6790</v>
      </c>
    </row>
    <row r="9" spans="1:6" s="19" customFormat="1" x14ac:dyDescent="0.25">
      <c r="A9" s="15" t="s">
        <v>7010</v>
      </c>
      <c r="B9" s="13" t="s">
        <v>63</v>
      </c>
      <c r="C9" s="75">
        <v>-494</v>
      </c>
      <c r="D9" s="75"/>
      <c r="E9" s="75"/>
    </row>
    <row r="10" spans="1:6" s="19" customFormat="1" x14ac:dyDescent="0.25">
      <c r="A10" s="12" t="s">
        <v>7029</v>
      </c>
      <c r="B10" s="75" t="s">
        <v>63</v>
      </c>
      <c r="C10" s="75"/>
      <c r="D10" s="75">
        <v>-247</v>
      </c>
      <c r="E10" s="75"/>
    </row>
    <row r="11" spans="1:6" s="19" customFormat="1" ht="17" thickBot="1" x14ac:dyDescent="0.3">
      <c r="A11" s="12" t="s">
        <v>7029</v>
      </c>
      <c r="B11" s="75" t="s">
        <v>63</v>
      </c>
      <c r="C11" s="77"/>
      <c r="D11" s="77">
        <v>-232</v>
      </c>
      <c r="E11" s="77"/>
    </row>
    <row r="12" spans="1:6" s="19" customFormat="1" ht="17" thickBot="1" x14ac:dyDescent="0.3">
      <c r="A12" s="33" t="s">
        <v>7103</v>
      </c>
      <c r="B12" s="34"/>
      <c r="C12" s="34">
        <f>SUM(C8:C11)</f>
        <v>0</v>
      </c>
      <c r="D12" s="34">
        <f>SUM(D8:D11)</f>
        <v>1</v>
      </c>
      <c r="E12" s="34"/>
      <c r="F12" s="19" t="s">
        <v>6790</v>
      </c>
    </row>
    <row r="13" spans="1:6" x14ac:dyDescent="0.25">
      <c r="A13" s="99"/>
      <c r="B13" s="13"/>
      <c r="C13" s="213"/>
      <c r="D13" s="213"/>
      <c r="E13" s="213"/>
    </row>
    <row r="14" spans="1:6" x14ac:dyDescent="0.25">
      <c r="A14" s="99"/>
      <c r="B14" s="13"/>
      <c r="C14" s="213"/>
      <c r="D14" s="213"/>
      <c r="E14" s="213"/>
    </row>
    <row r="15" spans="1:6" x14ac:dyDescent="0.25">
      <c r="A15" s="99"/>
      <c r="B15" s="13"/>
      <c r="C15" s="213"/>
      <c r="D15" s="213"/>
      <c r="E15" s="213"/>
    </row>
    <row r="16" spans="1:6" x14ac:dyDescent="0.25">
      <c r="A16" s="943"/>
      <c r="B16" s="213"/>
      <c r="C16" s="213"/>
      <c r="D16" s="213"/>
      <c r="E16" s="213"/>
    </row>
    <row r="17" spans="1:5" x14ac:dyDescent="0.25">
      <c r="A17" s="213"/>
      <c r="B17" s="213"/>
      <c r="C17" s="213"/>
      <c r="D17" s="213"/>
      <c r="E17" s="213"/>
    </row>
    <row r="19" spans="1:5" x14ac:dyDescent="0.25">
      <c r="A19" s="1591" t="s">
        <v>7357</v>
      </c>
      <c r="B19" s="1591"/>
    </row>
  </sheetData>
  <pageMargins left="0.7" right="0.7" top="0.75" bottom="0.75" header="0.3" footer="0.3"/>
  <pageSetup orientation="portrait" r:id="rId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K61"/>
  <sheetViews>
    <sheetView topLeftCell="A40" workbookViewId="0">
      <selection activeCell="B56" sqref="B56"/>
    </sheetView>
  </sheetViews>
  <sheetFormatPr baseColWidth="10" defaultColWidth="9" defaultRowHeight="16" x14ac:dyDescent="0.25"/>
  <cols>
    <col min="1" max="1" width="12.33203125" style="137" customWidth="1"/>
    <col min="2" max="2" width="18.83203125" style="4" customWidth="1"/>
    <col min="3" max="3" width="9.1640625" style="4" customWidth="1"/>
    <col min="4" max="4" width="9.83203125" style="4" customWidth="1"/>
    <col min="5" max="5" width="10.5" style="4" customWidth="1"/>
    <col min="6" max="8" width="9.83203125" style="4" customWidth="1"/>
    <col min="9" max="9" width="8.83203125" style="4" customWidth="1"/>
    <col min="10" max="10" width="12.6640625" style="4" bestFit="1" customWidth="1"/>
    <col min="11" max="16384" width="9" style="4"/>
  </cols>
  <sheetData>
    <row r="1" spans="1:10" x14ac:dyDescent="0.25">
      <c r="A1" s="128" t="s">
        <v>23</v>
      </c>
      <c r="B1" s="48"/>
      <c r="C1" s="48"/>
    </row>
    <row r="2" spans="1:10" x14ac:dyDescent="0.25">
      <c r="A2" s="128"/>
      <c r="B2" s="48"/>
      <c r="C2" s="48"/>
    </row>
    <row r="3" spans="1:10" x14ac:dyDescent="0.25">
      <c r="A3" s="139" t="s">
        <v>1938</v>
      </c>
    </row>
    <row r="4" spans="1:10" x14ac:dyDescent="0.25">
      <c r="A4" s="703" t="s">
        <v>5344</v>
      </c>
      <c r="B4" s="5"/>
      <c r="C4" s="288"/>
      <c r="D4" s="1151"/>
      <c r="E4" s="1151"/>
      <c r="F4" s="1151"/>
      <c r="G4" s="1151"/>
      <c r="H4" s="1151"/>
      <c r="I4" s="1151"/>
    </row>
    <row r="5" spans="1:10" x14ac:dyDescent="0.25">
      <c r="A5" s="703" t="s">
        <v>4041</v>
      </c>
      <c r="B5" s="5"/>
      <c r="C5" s="288">
        <v>55800</v>
      </c>
      <c r="D5" s="1151">
        <v>400000</v>
      </c>
      <c r="E5" s="1151">
        <v>280000</v>
      </c>
      <c r="F5" s="1151">
        <v>8000</v>
      </c>
      <c r="G5" s="1151">
        <v>57000</v>
      </c>
      <c r="H5" s="1151">
        <v>30000</v>
      </c>
      <c r="I5" s="1151"/>
    </row>
    <row r="6" spans="1:10" s="422" customFormat="1" ht="17" thickBot="1" x14ac:dyDescent="0.3">
      <c r="A6" s="1177" t="s">
        <v>4042</v>
      </c>
      <c r="B6" s="6"/>
      <c r="C6" s="7">
        <v>2700</v>
      </c>
      <c r="D6" s="7">
        <v>16250</v>
      </c>
      <c r="E6" s="7">
        <v>14500</v>
      </c>
      <c r="F6" s="7">
        <v>1000</v>
      </c>
      <c r="G6" s="7">
        <v>2400</v>
      </c>
      <c r="H6" s="7">
        <v>1350</v>
      </c>
      <c r="I6" s="382"/>
    </row>
    <row r="7" spans="1:10" ht="17" thickBot="1" x14ac:dyDescent="0.3">
      <c r="A7" s="160" t="s">
        <v>0</v>
      </c>
      <c r="B7" s="51" t="s">
        <v>1</v>
      </c>
      <c r="C7" s="271" t="s">
        <v>3</v>
      </c>
      <c r="D7" s="10" t="s">
        <v>28</v>
      </c>
      <c r="E7" s="10" t="s">
        <v>10</v>
      </c>
      <c r="F7" s="10" t="s">
        <v>4</v>
      </c>
      <c r="G7" s="271" t="s">
        <v>27</v>
      </c>
      <c r="H7" s="51" t="s">
        <v>31</v>
      </c>
      <c r="I7" s="271" t="s">
        <v>1317</v>
      </c>
    </row>
    <row r="8" spans="1:10" s="1" customFormat="1" ht="17" thickBot="1" x14ac:dyDescent="0.3">
      <c r="A8" s="28">
        <v>44713</v>
      </c>
      <c r="B8" s="22" t="s">
        <v>3720</v>
      </c>
      <c r="C8" s="22">
        <v>100</v>
      </c>
      <c r="D8" s="22">
        <v>20</v>
      </c>
      <c r="E8" s="22">
        <v>30</v>
      </c>
      <c r="F8" s="22">
        <v>200</v>
      </c>
      <c r="G8" s="22">
        <v>50</v>
      </c>
      <c r="H8" s="22"/>
      <c r="I8" s="370"/>
    </row>
    <row r="9" spans="1:10" s="1" customFormat="1" ht="17" thickBot="1" x14ac:dyDescent="0.3">
      <c r="A9" s="33" t="s">
        <v>3908</v>
      </c>
      <c r="B9" s="34"/>
      <c r="C9" s="34">
        <f>SUM(C8)</f>
        <v>100</v>
      </c>
      <c r="D9" s="34">
        <f t="shared" ref="D9:G9" si="0">SUM(D8)</f>
        <v>20</v>
      </c>
      <c r="E9" s="34">
        <f t="shared" si="0"/>
        <v>30</v>
      </c>
      <c r="F9" s="34">
        <f t="shared" si="0"/>
        <v>200</v>
      </c>
      <c r="G9" s="34">
        <f t="shared" si="0"/>
        <v>50</v>
      </c>
      <c r="H9" s="390"/>
      <c r="I9" s="54"/>
    </row>
    <row r="10" spans="1:10" s="6" customFormat="1" ht="17" thickBot="1" x14ac:dyDescent="0.3">
      <c r="A10" s="380">
        <v>44867</v>
      </c>
      <c r="B10" s="582" t="s">
        <v>3935</v>
      </c>
      <c r="C10" s="397"/>
      <c r="D10" s="193">
        <v>10</v>
      </c>
      <c r="E10" s="193">
        <v>20</v>
      </c>
      <c r="F10" s="397"/>
      <c r="G10" s="397"/>
      <c r="H10" s="397"/>
      <c r="I10" s="397"/>
    </row>
    <row r="11" spans="1:10" s="1" customFormat="1" ht="17" thickBot="1" x14ac:dyDescent="0.3">
      <c r="A11" s="33" t="s">
        <v>4069</v>
      </c>
      <c r="B11" s="34"/>
      <c r="C11" s="34">
        <f>SUM(C9:C10)</f>
        <v>100</v>
      </c>
      <c r="D11" s="34">
        <f t="shared" ref="D11:G11" si="1">SUM(D9:D10)</f>
        <v>30</v>
      </c>
      <c r="E11" s="34">
        <f t="shared" si="1"/>
        <v>50</v>
      </c>
      <c r="F11" s="34">
        <f t="shared" si="1"/>
        <v>200</v>
      </c>
      <c r="G11" s="34">
        <f t="shared" si="1"/>
        <v>50</v>
      </c>
      <c r="H11" s="390"/>
      <c r="I11" s="54"/>
      <c r="J11" s="1" t="s">
        <v>4214</v>
      </c>
    </row>
    <row r="12" spans="1:10" s="1" customFormat="1" ht="17" thickBot="1" x14ac:dyDescent="0.3">
      <c r="A12" s="55"/>
      <c r="B12" s="53"/>
      <c r="C12" s="354"/>
      <c r="D12" s="53"/>
      <c r="E12" s="354"/>
      <c r="F12" s="354"/>
      <c r="G12" s="354"/>
      <c r="H12" s="354"/>
      <c r="I12" s="354"/>
    </row>
    <row r="13" spans="1:10" s="1" customFormat="1" ht="17" thickBot="1" x14ac:dyDescent="0.3">
      <c r="A13" s="33" t="s">
        <v>4207</v>
      </c>
      <c r="B13" s="34"/>
      <c r="C13" s="34">
        <f>SUM(C11:C12)</f>
        <v>100</v>
      </c>
      <c r="D13" s="34">
        <f t="shared" ref="D13:G25" si="2">SUM(D11:D12)</f>
        <v>30</v>
      </c>
      <c r="E13" s="34">
        <f t="shared" si="2"/>
        <v>50</v>
      </c>
      <c r="F13" s="34">
        <f t="shared" si="2"/>
        <v>200</v>
      </c>
      <c r="G13" s="34">
        <f t="shared" si="2"/>
        <v>50</v>
      </c>
      <c r="H13" s="390"/>
      <c r="I13" s="54"/>
      <c r="J13" s="1" t="s">
        <v>4214</v>
      </c>
    </row>
    <row r="14" spans="1:10" s="1" customFormat="1" ht="17" thickBot="1" x14ac:dyDescent="0.3">
      <c r="A14" s="301"/>
      <c r="B14" s="53"/>
      <c r="C14" s="354"/>
      <c r="D14" s="53"/>
      <c r="E14" s="53"/>
      <c r="F14" s="354"/>
      <c r="G14" s="53"/>
      <c r="H14" s="53"/>
      <c r="I14" s="354"/>
    </row>
    <row r="15" spans="1:10" s="1" customFormat="1" ht="17" thickBot="1" x14ac:dyDescent="0.3">
      <c r="A15" s="33" t="s">
        <v>4351</v>
      </c>
      <c r="B15" s="34"/>
      <c r="C15" s="34">
        <f>SUM(C13:C14)</f>
        <v>100</v>
      </c>
      <c r="D15" s="34">
        <f>SUM(D13:D14)</f>
        <v>30</v>
      </c>
      <c r="E15" s="34">
        <f>SUM(E13:E14)</f>
        <v>50</v>
      </c>
      <c r="F15" s="34">
        <f t="shared" si="2"/>
        <v>200</v>
      </c>
      <c r="G15" s="34">
        <f t="shared" si="2"/>
        <v>50</v>
      </c>
      <c r="H15" s="390"/>
      <c r="I15" s="54"/>
      <c r="J15" s="1" t="s">
        <v>4214</v>
      </c>
    </row>
    <row r="16" spans="1:10" s="1" customFormat="1" ht="17" thickBot="1" x14ac:dyDescent="0.3">
      <c r="A16" s="301"/>
      <c r="B16" s="53"/>
      <c r="C16" s="354"/>
      <c r="D16" s="53"/>
      <c r="E16" s="53"/>
      <c r="F16" s="354"/>
      <c r="G16" s="53"/>
      <c r="H16" s="53"/>
      <c r="I16" s="354"/>
    </row>
    <row r="17" spans="1:10" s="1" customFormat="1" ht="17" thickBot="1" x14ac:dyDescent="0.3">
      <c r="A17" s="33" t="s">
        <v>4477</v>
      </c>
      <c r="B17" s="34"/>
      <c r="C17" s="34">
        <f>SUM(C15:C16)</f>
        <v>100</v>
      </c>
      <c r="D17" s="34">
        <f>SUM(D15:D16)</f>
        <v>30</v>
      </c>
      <c r="E17" s="34">
        <f>SUM(E15:E16)</f>
        <v>50</v>
      </c>
      <c r="F17" s="34">
        <f t="shared" si="2"/>
        <v>200</v>
      </c>
      <c r="G17" s="34">
        <f t="shared" si="2"/>
        <v>50</v>
      </c>
      <c r="H17" s="390"/>
      <c r="I17" s="54"/>
      <c r="J17" s="1" t="s">
        <v>4214</v>
      </c>
    </row>
    <row r="18" spans="1:10" s="48" customFormat="1" ht="17" thickBot="1" x14ac:dyDescent="0.3">
      <c r="A18" s="252"/>
      <c r="B18" s="168"/>
      <c r="C18" s="800"/>
      <c r="D18" s="168"/>
      <c r="E18" s="168"/>
      <c r="F18" s="800"/>
      <c r="G18" s="168"/>
      <c r="H18" s="168"/>
      <c r="I18" s="800"/>
    </row>
    <row r="19" spans="1:10" s="6" customFormat="1" ht="17" thickBot="1" x14ac:dyDescent="0.3">
      <c r="A19" s="33" t="s">
        <v>4760</v>
      </c>
      <c r="B19" s="34"/>
      <c r="C19" s="34">
        <f>SUM(C17:C18)</f>
        <v>100</v>
      </c>
      <c r="D19" s="34">
        <f>SUM(D17:D18)</f>
        <v>30</v>
      </c>
      <c r="E19" s="34">
        <f>SUM(E17:E18)</f>
        <v>50</v>
      </c>
      <c r="F19" s="34">
        <f t="shared" si="2"/>
        <v>200</v>
      </c>
      <c r="G19" s="34">
        <f t="shared" si="2"/>
        <v>50</v>
      </c>
      <c r="H19" s="390"/>
      <c r="I19" s="54"/>
      <c r="J19" s="6" t="s">
        <v>4214</v>
      </c>
    </row>
    <row r="20" spans="1:10" s="48" customFormat="1" ht="17" thickBot="1" x14ac:dyDescent="0.3">
      <c r="A20" s="252"/>
      <c r="B20" s="168"/>
      <c r="C20" s="800"/>
      <c r="D20" s="168"/>
      <c r="E20" s="168"/>
      <c r="F20" s="800"/>
      <c r="G20" s="168"/>
      <c r="H20" s="168"/>
      <c r="I20" s="800"/>
    </row>
    <row r="21" spans="1:10" s="6" customFormat="1" ht="17" thickBot="1" x14ac:dyDescent="0.3">
      <c r="A21" s="33" t="s">
        <v>4861</v>
      </c>
      <c r="B21" s="34"/>
      <c r="C21" s="34">
        <f>SUM(C19:C20)</f>
        <v>100</v>
      </c>
      <c r="D21" s="34">
        <f>SUM(D19:D20)</f>
        <v>30</v>
      </c>
      <c r="E21" s="34">
        <f>SUM(E19:E20)</f>
        <v>50</v>
      </c>
      <c r="F21" s="34">
        <f t="shared" si="2"/>
        <v>200</v>
      </c>
      <c r="G21" s="34">
        <f t="shared" si="2"/>
        <v>50</v>
      </c>
      <c r="H21" s="390"/>
      <c r="I21" s="54"/>
      <c r="J21" s="6" t="s">
        <v>4214</v>
      </c>
    </row>
    <row r="22" spans="1:10" s="48" customFormat="1" ht="17" thickBot="1" x14ac:dyDescent="0.3">
      <c r="A22" s="252"/>
      <c r="B22" s="168"/>
      <c r="C22" s="800"/>
      <c r="D22" s="168"/>
      <c r="E22" s="168"/>
      <c r="F22" s="800"/>
      <c r="G22" s="168"/>
      <c r="H22" s="168"/>
      <c r="I22" s="800"/>
    </row>
    <row r="23" spans="1:10" s="6" customFormat="1" ht="17" thickBot="1" x14ac:dyDescent="0.3">
      <c r="A23" s="33" t="s">
        <v>5061</v>
      </c>
      <c r="B23" s="34"/>
      <c r="C23" s="34">
        <f>SUM(C21:C22)</f>
        <v>100</v>
      </c>
      <c r="D23" s="34">
        <f>SUM(D21:D22)</f>
        <v>30</v>
      </c>
      <c r="E23" s="34">
        <f>SUM(E21:E22)</f>
        <v>50</v>
      </c>
      <c r="F23" s="34">
        <f t="shared" si="2"/>
        <v>200</v>
      </c>
      <c r="G23" s="34">
        <f t="shared" si="2"/>
        <v>50</v>
      </c>
      <c r="H23" s="390"/>
      <c r="I23" s="54"/>
      <c r="J23" s="6" t="s">
        <v>4214</v>
      </c>
    </row>
    <row r="24" spans="1:10" s="1" customFormat="1" ht="17" thickBot="1" x14ac:dyDescent="0.3">
      <c r="A24" s="76" t="s">
        <v>5220</v>
      </c>
      <c r="B24" s="14" t="s">
        <v>5223</v>
      </c>
      <c r="C24" s="354"/>
      <c r="D24" s="14">
        <v>20</v>
      </c>
      <c r="E24" s="14">
        <v>20</v>
      </c>
      <c r="F24" s="14">
        <v>40</v>
      </c>
      <c r="G24" s="53"/>
      <c r="H24" s="14">
        <v>1500</v>
      </c>
      <c r="I24" s="354"/>
    </row>
    <row r="25" spans="1:10" s="6" customFormat="1" ht="17" thickBot="1" x14ac:dyDescent="0.3">
      <c r="A25" s="33" t="s">
        <v>5278</v>
      </c>
      <c r="B25" s="34"/>
      <c r="C25" s="34">
        <f>SUM(C23:C24)</f>
        <v>100</v>
      </c>
      <c r="D25" s="34">
        <f>SUM(D23:D24)</f>
        <v>50</v>
      </c>
      <c r="E25" s="34">
        <f>SUM(E23:E24)</f>
        <v>70</v>
      </c>
      <c r="F25" s="34">
        <f t="shared" si="2"/>
        <v>240</v>
      </c>
      <c r="G25" s="34">
        <f t="shared" si="2"/>
        <v>50</v>
      </c>
      <c r="H25" s="34">
        <f>SUM(H24)</f>
        <v>1500</v>
      </c>
      <c r="I25" s="54"/>
      <c r="J25" s="6" t="s">
        <v>4214</v>
      </c>
    </row>
    <row r="26" spans="1:10" s="48" customFormat="1" ht="17" thickBot="1" x14ac:dyDescent="0.3">
      <c r="A26" s="252"/>
      <c r="B26" s="168"/>
      <c r="C26" s="800"/>
      <c r="D26" s="168"/>
      <c r="E26" s="168"/>
      <c r="F26" s="800"/>
      <c r="G26" s="168"/>
      <c r="H26" s="168"/>
      <c r="I26" s="800"/>
    </row>
    <row r="27" spans="1:10" s="6" customFormat="1" ht="17" thickBot="1" x14ac:dyDescent="0.3">
      <c r="A27" s="33" t="s">
        <v>5326</v>
      </c>
      <c r="B27" s="34"/>
      <c r="C27" s="34">
        <f>SUM(C25:C26)</f>
        <v>100</v>
      </c>
      <c r="D27" s="34">
        <f t="shared" ref="D27:H27" si="3">SUM(D25:D26)</f>
        <v>50</v>
      </c>
      <c r="E27" s="34">
        <f t="shared" si="3"/>
        <v>70</v>
      </c>
      <c r="F27" s="34">
        <f t="shared" si="3"/>
        <v>240</v>
      </c>
      <c r="G27" s="34">
        <f t="shared" si="3"/>
        <v>50</v>
      </c>
      <c r="H27" s="34">
        <f t="shared" si="3"/>
        <v>1500</v>
      </c>
      <c r="I27" s="54"/>
      <c r="J27" s="6" t="s">
        <v>4214</v>
      </c>
    </row>
    <row r="28" spans="1:10" s="48" customFormat="1" ht="17" thickBot="1" x14ac:dyDescent="0.3">
      <c r="A28" s="252"/>
      <c r="B28" s="168"/>
      <c r="C28" s="800"/>
      <c r="D28" s="168"/>
      <c r="E28" s="168"/>
      <c r="F28" s="800"/>
      <c r="G28" s="168"/>
      <c r="H28" s="168"/>
      <c r="I28" s="800"/>
    </row>
    <row r="29" spans="1:10" s="6" customFormat="1" ht="17" thickBot="1" x14ac:dyDescent="0.3">
      <c r="A29" s="33" t="s">
        <v>5443</v>
      </c>
      <c r="B29" s="34"/>
      <c r="C29" s="34">
        <f t="shared" ref="C29:H31" si="4">SUM(C27:C28)</f>
        <v>100</v>
      </c>
      <c r="D29" s="34">
        <f t="shared" si="4"/>
        <v>50</v>
      </c>
      <c r="E29" s="34">
        <f t="shared" si="4"/>
        <v>70</v>
      </c>
      <c r="F29" s="34">
        <f t="shared" si="4"/>
        <v>240</v>
      </c>
      <c r="G29" s="34">
        <f t="shared" si="4"/>
        <v>50</v>
      </c>
      <c r="H29" s="34">
        <f t="shared" si="4"/>
        <v>1500</v>
      </c>
      <c r="I29" s="54"/>
      <c r="J29" s="6" t="s">
        <v>4214</v>
      </c>
    </row>
    <row r="30" spans="1:10" s="48" customFormat="1" ht="17" thickBot="1" x14ac:dyDescent="0.3">
      <c r="A30" s="252"/>
      <c r="B30" s="168"/>
      <c r="C30" s="800"/>
      <c r="D30" s="168"/>
      <c r="E30" s="168"/>
      <c r="F30" s="800"/>
      <c r="G30" s="168"/>
      <c r="H30" s="168"/>
      <c r="I30" s="800"/>
    </row>
    <row r="31" spans="1:10" s="6" customFormat="1" ht="17" thickBot="1" x14ac:dyDescent="0.3">
      <c r="A31" s="33" t="s">
        <v>5934</v>
      </c>
      <c r="B31" s="34"/>
      <c r="C31" s="34">
        <f>SUM(C29:C30)</f>
        <v>100</v>
      </c>
      <c r="D31" s="34">
        <f t="shared" si="4"/>
        <v>50</v>
      </c>
      <c r="E31" s="34">
        <f t="shared" si="4"/>
        <v>70</v>
      </c>
      <c r="F31" s="34">
        <f t="shared" si="4"/>
        <v>240</v>
      </c>
      <c r="G31" s="34">
        <f t="shared" si="4"/>
        <v>50</v>
      </c>
      <c r="H31" s="34">
        <f t="shared" si="4"/>
        <v>1500</v>
      </c>
      <c r="I31" s="54"/>
      <c r="J31" s="6" t="s">
        <v>4214</v>
      </c>
    </row>
    <row r="32" spans="1:10" s="1" customFormat="1" ht="17" thickBot="1" x14ac:dyDescent="0.3">
      <c r="A32" s="301" t="s">
        <v>5932</v>
      </c>
      <c r="B32" s="53" t="s">
        <v>63</v>
      </c>
      <c r="C32" s="53">
        <v>-5</v>
      </c>
      <c r="D32" s="53">
        <v>-10</v>
      </c>
      <c r="E32" s="53">
        <v>-11</v>
      </c>
      <c r="F32" s="354"/>
      <c r="G32" s="53"/>
      <c r="H32" s="53"/>
      <c r="I32" s="354"/>
    </row>
    <row r="33" spans="1:11" s="6" customFormat="1" ht="17" thickBot="1" x14ac:dyDescent="0.3">
      <c r="A33" s="33" t="s">
        <v>6093</v>
      </c>
      <c r="B33" s="34"/>
      <c r="C33" s="34">
        <f>SUM(C31:C32)</f>
        <v>95</v>
      </c>
      <c r="D33" s="34">
        <f t="shared" ref="D33:H33" si="5">SUM(D31:D32)</f>
        <v>40</v>
      </c>
      <c r="E33" s="34">
        <f t="shared" si="5"/>
        <v>59</v>
      </c>
      <c r="F33" s="34">
        <f t="shared" si="5"/>
        <v>240</v>
      </c>
      <c r="G33" s="34">
        <f t="shared" si="5"/>
        <v>50</v>
      </c>
      <c r="H33" s="34">
        <f t="shared" si="5"/>
        <v>1500</v>
      </c>
      <c r="I33" s="54"/>
      <c r="J33" s="6" t="s">
        <v>4214</v>
      </c>
      <c r="K33" s="6" t="s">
        <v>6790</v>
      </c>
    </row>
    <row r="34" spans="1:11" s="1" customFormat="1" ht="17" thickBot="1" x14ac:dyDescent="0.3">
      <c r="A34" s="301"/>
      <c r="B34" s="53"/>
      <c r="C34" s="53"/>
      <c r="D34" s="53"/>
      <c r="E34" s="53"/>
      <c r="F34" s="354"/>
      <c r="G34" s="53"/>
      <c r="H34" s="53"/>
      <c r="I34" s="354"/>
    </row>
    <row r="35" spans="1:11" s="6" customFormat="1" ht="17" thickBot="1" x14ac:dyDescent="0.3">
      <c r="A35" s="33" t="s">
        <v>6204</v>
      </c>
      <c r="B35" s="34"/>
      <c r="C35" s="34">
        <f>SUM(C33:C34)</f>
        <v>95</v>
      </c>
      <c r="D35" s="34">
        <f t="shared" ref="D35:H35" si="6">SUM(D33:D34)</f>
        <v>40</v>
      </c>
      <c r="E35" s="34">
        <f t="shared" si="6"/>
        <v>59</v>
      </c>
      <c r="F35" s="34">
        <f t="shared" si="6"/>
        <v>240</v>
      </c>
      <c r="G35" s="34">
        <f t="shared" si="6"/>
        <v>50</v>
      </c>
      <c r="H35" s="34">
        <f t="shared" si="6"/>
        <v>1500</v>
      </c>
      <c r="I35" s="54"/>
      <c r="J35" s="6" t="s">
        <v>4214</v>
      </c>
      <c r="K35" s="6" t="s">
        <v>6634</v>
      </c>
    </row>
    <row r="36" spans="1:11" s="1" customFormat="1" ht="17" thickBot="1" x14ac:dyDescent="0.3">
      <c r="A36" s="55"/>
      <c r="B36" s="53"/>
      <c r="C36" s="354"/>
      <c r="D36" s="53"/>
      <c r="E36" s="53"/>
      <c r="F36" s="354"/>
      <c r="G36" s="53"/>
      <c r="H36" s="53"/>
      <c r="I36" s="354"/>
    </row>
    <row r="37" spans="1:11" s="6" customFormat="1" ht="17" thickBot="1" x14ac:dyDescent="0.3">
      <c r="A37" s="33" t="s">
        <v>6370</v>
      </c>
      <c r="B37" s="34"/>
      <c r="C37" s="34">
        <f t="shared" ref="C37:H37" si="7">SUM(C35:C36)</f>
        <v>95</v>
      </c>
      <c r="D37" s="34">
        <f t="shared" si="7"/>
        <v>40</v>
      </c>
      <c r="E37" s="34">
        <f t="shared" si="7"/>
        <v>59</v>
      </c>
      <c r="F37" s="34">
        <f t="shared" si="7"/>
        <v>240</v>
      </c>
      <c r="G37" s="34">
        <f t="shared" si="7"/>
        <v>50</v>
      </c>
      <c r="H37" s="34">
        <f t="shared" si="7"/>
        <v>1500</v>
      </c>
      <c r="I37" s="54"/>
      <c r="J37" s="6" t="s">
        <v>4214</v>
      </c>
      <c r="K37" s="6" t="s">
        <v>6634</v>
      </c>
    </row>
    <row r="38" spans="1:11" s="1" customFormat="1" ht="17" thickBot="1" x14ac:dyDescent="0.3">
      <c r="A38" s="55">
        <v>45203</v>
      </c>
      <c r="B38" s="53" t="s">
        <v>63</v>
      </c>
      <c r="C38" s="354">
        <v>-5</v>
      </c>
      <c r="D38" s="53">
        <v>-10</v>
      </c>
      <c r="E38" s="53">
        <v>-20</v>
      </c>
      <c r="F38" s="354"/>
      <c r="G38" s="53">
        <v>-72</v>
      </c>
      <c r="H38" s="53">
        <v>-1000</v>
      </c>
      <c r="I38" s="354">
        <v>-1</v>
      </c>
    </row>
    <row r="39" spans="1:11" s="6" customFormat="1" ht="17" thickBot="1" x14ac:dyDescent="0.3">
      <c r="A39" s="33" t="s">
        <v>6555</v>
      </c>
      <c r="B39" s="34"/>
      <c r="C39" s="34">
        <f>SUM(C37:C38)</f>
        <v>90</v>
      </c>
      <c r="D39" s="34">
        <f t="shared" ref="D39:I39" si="8">SUM(D37:D38)</f>
        <v>30</v>
      </c>
      <c r="E39" s="34">
        <f t="shared" si="8"/>
        <v>39</v>
      </c>
      <c r="F39" s="34">
        <f t="shared" si="8"/>
        <v>240</v>
      </c>
      <c r="G39" s="56">
        <f>SUM(G37:G38)</f>
        <v>-22</v>
      </c>
      <c r="H39" s="34">
        <f t="shared" si="8"/>
        <v>500</v>
      </c>
      <c r="I39" s="56">
        <f t="shared" si="8"/>
        <v>-1</v>
      </c>
      <c r="J39" s="6" t="s">
        <v>4214</v>
      </c>
      <c r="K39" s="6" t="s">
        <v>6634</v>
      </c>
    </row>
    <row r="40" spans="1:11" s="2" customFormat="1" ht="17" thickBot="1" x14ac:dyDescent="0.3">
      <c r="A40" s="15" t="s">
        <v>6702</v>
      </c>
      <c r="B40" s="13" t="s">
        <v>63</v>
      </c>
      <c r="C40" s="13"/>
      <c r="D40" s="13">
        <v>-13</v>
      </c>
      <c r="E40" s="13"/>
      <c r="F40" s="13"/>
      <c r="G40" s="13"/>
      <c r="H40" s="13"/>
      <c r="I40" s="13"/>
    </row>
    <row r="41" spans="1:11" s="6" customFormat="1" ht="17" thickBot="1" x14ac:dyDescent="0.3">
      <c r="A41" s="33" t="s">
        <v>6799</v>
      </c>
      <c r="B41" s="34"/>
      <c r="C41" s="34">
        <f>SUM(C39:C40)</f>
        <v>90</v>
      </c>
      <c r="D41" s="34">
        <f>SUM(D39:D40)</f>
        <v>17</v>
      </c>
      <c r="E41" s="34">
        <f t="shared" ref="E41:I55" si="9">SUM(E39:E40)</f>
        <v>39</v>
      </c>
      <c r="F41" s="34">
        <f t="shared" si="9"/>
        <v>240</v>
      </c>
      <c r="G41" s="56">
        <f t="shared" si="9"/>
        <v>-22</v>
      </c>
      <c r="H41" s="34">
        <f t="shared" si="9"/>
        <v>500</v>
      </c>
      <c r="I41" s="56">
        <f t="shared" si="9"/>
        <v>-1</v>
      </c>
      <c r="J41" s="6" t="s">
        <v>4214</v>
      </c>
    </row>
    <row r="42" spans="1:11" ht="17" thickBot="1" x14ac:dyDescent="0.3">
      <c r="A42" s="141"/>
      <c r="B42" s="57"/>
      <c r="C42" s="57"/>
      <c r="D42" s="57"/>
      <c r="E42" s="57"/>
      <c r="F42" s="57"/>
      <c r="G42" s="57"/>
      <c r="H42" s="57"/>
      <c r="I42" s="57"/>
    </row>
    <row r="43" spans="1:11" s="6" customFormat="1" ht="17" thickBot="1" x14ac:dyDescent="0.3">
      <c r="A43" s="33" t="s">
        <v>6933</v>
      </c>
      <c r="B43" s="34"/>
      <c r="C43" s="34">
        <f>SUM(C41:C42)</f>
        <v>90</v>
      </c>
      <c r="D43" s="34">
        <f>SUM(D41:D42)</f>
        <v>17</v>
      </c>
      <c r="E43" s="34">
        <f>SUM(E41:E42)</f>
        <v>39</v>
      </c>
      <c r="F43" s="34">
        <f>SUM(F41:F42)</f>
        <v>240</v>
      </c>
      <c r="G43" s="56">
        <f t="shared" si="9"/>
        <v>-22</v>
      </c>
      <c r="H43" s="34">
        <f>SUM(H41:H42)</f>
        <v>500</v>
      </c>
      <c r="I43" s="56">
        <f t="shared" si="9"/>
        <v>-1</v>
      </c>
      <c r="J43" s="6" t="s">
        <v>4214</v>
      </c>
    </row>
    <row r="44" spans="1:11" ht="17" thickBot="1" x14ac:dyDescent="0.3">
      <c r="A44" s="141"/>
      <c r="B44" s="57"/>
      <c r="C44" s="57"/>
      <c r="D44" s="57"/>
      <c r="E44" s="57"/>
      <c r="F44" s="57"/>
      <c r="G44" s="57"/>
      <c r="H44" s="57"/>
      <c r="I44" s="57"/>
    </row>
    <row r="45" spans="1:11" s="6" customFormat="1" ht="17" thickBot="1" x14ac:dyDescent="0.3">
      <c r="A45" s="33" t="s">
        <v>7103</v>
      </c>
      <c r="B45" s="34"/>
      <c r="C45" s="34">
        <f>SUM(C43:C44)</f>
        <v>90</v>
      </c>
      <c r="D45" s="34">
        <f>SUM(D43:D44)</f>
        <v>17</v>
      </c>
      <c r="E45" s="34">
        <f>SUM(E43:E44)</f>
        <v>39</v>
      </c>
      <c r="F45" s="34">
        <f>SUM(F43:F44)</f>
        <v>240</v>
      </c>
      <c r="G45" s="56">
        <f t="shared" si="9"/>
        <v>-22</v>
      </c>
      <c r="H45" s="34">
        <f>SUM(H43:H44)</f>
        <v>500</v>
      </c>
      <c r="I45" s="56">
        <f t="shared" si="9"/>
        <v>-1</v>
      </c>
      <c r="J45" s="6" t="s">
        <v>4214</v>
      </c>
      <c r="K45" s="6" t="s">
        <v>6790</v>
      </c>
    </row>
    <row r="46" spans="1:11" ht="17" thickBot="1" x14ac:dyDescent="0.3">
      <c r="A46" s="141"/>
      <c r="B46" s="57"/>
      <c r="C46" s="57"/>
      <c r="D46" s="57"/>
      <c r="E46" s="57"/>
      <c r="F46" s="57"/>
      <c r="G46" s="57"/>
      <c r="H46" s="57"/>
      <c r="I46" s="57"/>
    </row>
    <row r="47" spans="1:11" s="6" customFormat="1" ht="17" thickBot="1" x14ac:dyDescent="0.3">
      <c r="A47" s="33" t="s">
        <v>7316</v>
      </c>
      <c r="B47" s="34"/>
      <c r="C47" s="34">
        <f>SUM(C45:C46)</f>
        <v>90</v>
      </c>
      <c r="D47" s="34">
        <f>SUM(D45:D46)</f>
        <v>17</v>
      </c>
      <c r="E47" s="34">
        <f>SUM(E45:E46)</f>
        <v>39</v>
      </c>
      <c r="F47" s="34">
        <f>SUM(F45:F46)</f>
        <v>240</v>
      </c>
      <c r="G47" s="56">
        <f t="shared" si="9"/>
        <v>-22</v>
      </c>
      <c r="H47" s="34">
        <f>SUM(H45:H46)</f>
        <v>500</v>
      </c>
      <c r="I47" s="56">
        <f t="shared" si="9"/>
        <v>-1</v>
      </c>
      <c r="J47" s="6" t="s">
        <v>4214</v>
      </c>
      <c r="K47" s="6" t="s">
        <v>6790</v>
      </c>
    </row>
    <row r="48" spans="1:11" ht="17" thickBot="1" x14ac:dyDescent="0.3">
      <c r="A48" s="141"/>
      <c r="B48" s="57"/>
      <c r="C48" s="57"/>
      <c r="D48" s="57"/>
      <c r="E48" s="57"/>
      <c r="F48" s="57"/>
      <c r="G48" s="57"/>
      <c r="H48" s="57"/>
      <c r="I48" s="57"/>
    </row>
    <row r="49" spans="1:11" s="6" customFormat="1" ht="17" thickBot="1" x14ac:dyDescent="0.3">
      <c r="A49" s="33" t="s">
        <v>7516</v>
      </c>
      <c r="B49" s="34"/>
      <c r="C49" s="34">
        <f>SUM(C47:C48)</f>
        <v>90</v>
      </c>
      <c r="D49" s="34">
        <f>SUM(D47:D48)</f>
        <v>17</v>
      </c>
      <c r="E49" s="34">
        <f>SUM(E47:E48)</f>
        <v>39</v>
      </c>
      <c r="F49" s="34">
        <f>SUM(F47:F48)</f>
        <v>240</v>
      </c>
      <c r="G49" s="56">
        <f t="shared" si="9"/>
        <v>-22</v>
      </c>
      <c r="H49" s="34">
        <f>SUM(H47:H48)</f>
        <v>500</v>
      </c>
      <c r="I49" s="56">
        <f t="shared" si="9"/>
        <v>-1</v>
      </c>
      <c r="J49" s="6" t="s">
        <v>4214</v>
      </c>
      <c r="K49" s="6" t="s">
        <v>6790</v>
      </c>
    </row>
    <row r="50" spans="1:11" ht="17" thickBot="1" x14ac:dyDescent="0.3">
      <c r="A50" s="141"/>
      <c r="B50" s="57"/>
      <c r="C50" s="57"/>
      <c r="D50" s="57"/>
      <c r="E50" s="57"/>
      <c r="F50" s="57"/>
      <c r="G50" s="57"/>
      <c r="H50" s="57"/>
      <c r="I50" s="57"/>
    </row>
    <row r="51" spans="1:11" s="6" customFormat="1" ht="17" thickBot="1" x14ac:dyDescent="0.3">
      <c r="A51" s="33" t="s">
        <v>7577</v>
      </c>
      <c r="B51" s="34"/>
      <c r="C51" s="34">
        <f>SUM(C49:C50)</f>
        <v>90</v>
      </c>
      <c r="D51" s="34">
        <f>SUM(D49:D50)</f>
        <v>17</v>
      </c>
      <c r="E51" s="34">
        <f>SUM(E49:E50)</f>
        <v>39</v>
      </c>
      <c r="F51" s="34">
        <f>SUM(F49:F50)</f>
        <v>240</v>
      </c>
      <c r="G51" s="56">
        <f t="shared" si="9"/>
        <v>-22</v>
      </c>
      <c r="H51" s="34">
        <f>SUM(H49:H50)</f>
        <v>500</v>
      </c>
      <c r="I51" s="56">
        <f t="shared" si="9"/>
        <v>-1</v>
      </c>
      <c r="J51" s="6" t="s">
        <v>4214</v>
      </c>
      <c r="K51" s="6" t="s">
        <v>6790</v>
      </c>
    </row>
    <row r="52" spans="1:11" ht="17" thickBot="1" x14ac:dyDescent="0.3">
      <c r="A52" s="141"/>
      <c r="B52" s="57"/>
      <c r="C52" s="57"/>
      <c r="D52" s="57"/>
      <c r="E52" s="57"/>
      <c r="F52" s="57"/>
      <c r="G52" s="57"/>
      <c r="H52" s="57"/>
      <c r="I52" s="57"/>
    </row>
    <row r="53" spans="1:11" s="6" customFormat="1" ht="17" thickBot="1" x14ac:dyDescent="0.3">
      <c r="A53" s="1417" t="s">
        <v>8195</v>
      </c>
      <c r="B53" s="34"/>
      <c r="C53" s="34">
        <f>SUM(C51:C52)</f>
        <v>90</v>
      </c>
      <c r="D53" s="34">
        <f>SUM(D51:D52)</f>
        <v>17</v>
      </c>
      <c r="E53" s="34">
        <f>SUM(E51:E52)</f>
        <v>39</v>
      </c>
      <c r="F53" s="34">
        <f>SUM(F51:F52)</f>
        <v>240</v>
      </c>
      <c r="G53" s="56">
        <f t="shared" si="9"/>
        <v>-22</v>
      </c>
      <c r="H53" s="34">
        <f>SUM(H51:H52)</f>
        <v>500</v>
      </c>
      <c r="I53" s="56">
        <f t="shared" si="9"/>
        <v>-1</v>
      </c>
      <c r="J53" s="6" t="s">
        <v>4214</v>
      </c>
      <c r="K53" s="6" t="s">
        <v>6790</v>
      </c>
    </row>
    <row r="54" spans="1:11" s="48" customFormat="1" ht="17" thickBot="1" x14ac:dyDescent="0.3">
      <c r="A54" s="357">
        <v>44938</v>
      </c>
      <c r="B54" s="358" t="s">
        <v>967</v>
      </c>
      <c r="C54" s="185">
        <v>-90</v>
      </c>
      <c r="D54" s="185">
        <v>-17</v>
      </c>
      <c r="E54" s="185">
        <v>-39</v>
      </c>
      <c r="F54" s="185">
        <v>-240</v>
      </c>
      <c r="G54" s="185"/>
      <c r="H54" s="185">
        <v>-500</v>
      </c>
      <c r="I54" s="358"/>
      <c r="J54" s="48" t="s">
        <v>2882</v>
      </c>
      <c r="K54" s="48" t="s">
        <v>6790</v>
      </c>
    </row>
    <row r="55" spans="1:11" s="6" customFormat="1" ht="17" thickBot="1" x14ac:dyDescent="0.3">
      <c r="A55" s="1417" t="s">
        <v>8301</v>
      </c>
      <c r="B55" s="34"/>
      <c r="C55" s="34">
        <f>SUM(C53:C54)</f>
        <v>0</v>
      </c>
      <c r="D55" s="34">
        <f>SUM(D53:D54)</f>
        <v>0</v>
      </c>
      <c r="E55" s="34">
        <f>SUM(E53:E54)</f>
        <v>0</v>
      </c>
      <c r="F55" s="34">
        <f>SUM(F53:F54)</f>
        <v>0</v>
      </c>
      <c r="G55" s="56">
        <f t="shared" si="9"/>
        <v>-22</v>
      </c>
      <c r="H55" s="34">
        <f>SUM(H53:H54)</f>
        <v>0</v>
      </c>
      <c r="I55" s="56">
        <f t="shared" si="9"/>
        <v>-1</v>
      </c>
      <c r="J55" s="6" t="s">
        <v>4214</v>
      </c>
    </row>
    <row r="56" spans="1:11" x14ac:dyDescent="0.25">
      <c r="A56" s="141"/>
      <c r="B56" s="57"/>
      <c r="C56" s="57"/>
      <c r="D56" s="57"/>
      <c r="E56" s="57"/>
      <c r="F56" s="57"/>
      <c r="G56" s="57"/>
      <c r="H56" s="57"/>
      <c r="I56" s="57"/>
    </row>
    <row r="57" spans="1:11" x14ac:dyDescent="0.25">
      <c r="A57" s="141"/>
      <c r="B57" s="57"/>
      <c r="C57" s="57"/>
      <c r="D57" s="57"/>
      <c r="E57" s="57"/>
      <c r="F57" s="57"/>
      <c r="G57" s="57"/>
      <c r="H57" s="57"/>
      <c r="I57" s="57"/>
    </row>
    <row r="58" spans="1:11" x14ac:dyDescent="0.25">
      <c r="A58" s="141"/>
      <c r="B58" s="57"/>
      <c r="C58" s="57"/>
      <c r="D58" s="57"/>
      <c r="E58" s="57"/>
      <c r="F58" s="57"/>
      <c r="G58" s="57"/>
      <c r="H58" s="57"/>
      <c r="I58" s="57"/>
    </row>
    <row r="59" spans="1:11" s="48" customFormat="1" x14ac:dyDescent="0.25">
      <c r="A59" s="960"/>
      <c r="B59" s="358"/>
      <c r="C59" s="44"/>
      <c r="D59" s="44"/>
      <c r="E59" s="44"/>
      <c r="F59" s="44"/>
      <c r="G59" s="44"/>
      <c r="H59" s="44"/>
      <c r="I59" s="44"/>
    </row>
    <row r="60" spans="1:11" ht="17" thickBot="1" x14ac:dyDescent="0.3"/>
    <row r="61" spans="1:11" ht="17" thickBot="1" x14ac:dyDescent="0.3">
      <c r="C61" s="271" t="s">
        <v>3</v>
      </c>
      <c r="D61" s="10" t="s">
        <v>28</v>
      </c>
      <c r="E61" s="10" t="s">
        <v>10</v>
      </c>
      <c r="F61" s="10" t="s">
        <v>4</v>
      </c>
      <c r="G61" s="271" t="s">
        <v>27</v>
      </c>
      <c r="H61" s="51" t="s">
        <v>31</v>
      </c>
      <c r="I61" s="271" t="s">
        <v>1317</v>
      </c>
    </row>
  </sheetData>
  <pageMargins left="0.7" right="0.7" top="0.75" bottom="0.75" header="0.3" footer="0.3"/>
  <pageSetup orientation="portrait" r:id="rId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J15"/>
  <sheetViews>
    <sheetView workbookViewId="0">
      <selection activeCell="F14" sqref="F14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3" width="10.5" style="4" customWidth="1"/>
    <col min="4" max="4" width="10.6640625" style="4" customWidth="1"/>
    <col min="5" max="6" width="9.5" style="4" customWidth="1"/>
    <col min="7" max="7" width="9" style="4" customWidth="1"/>
    <col min="8" max="16384" width="9" style="4"/>
  </cols>
  <sheetData>
    <row r="1" spans="1:10" x14ac:dyDescent="0.25">
      <c r="A1" s="48" t="s">
        <v>23</v>
      </c>
      <c r="B1" s="48"/>
      <c r="C1" s="48"/>
      <c r="D1" s="48"/>
      <c r="E1" s="48"/>
      <c r="F1" s="48"/>
      <c r="G1" s="48"/>
    </row>
    <row r="2" spans="1:10" x14ac:dyDescent="0.25">
      <c r="A2" s="48"/>
      <c r="B2" s="48"/>
      <c r="C2" s="48"/>
      <c r="D2" s="48"/>
      <c r="E2" s="48"/>
      <c r="F2" s="48"/>
      <c r="G2" s="48"/>
    </row>
    <row r="3" spans="1:10" x14ac:dyDescent="0.25">
      <c r="A3" s="3" t="s">
        <v>1938</v>
      </c>
    </row>
    <row r="4" spans="1:10" x14ac:dyDescent="0.25">
      <c r="A4" s="3" t="s">
        <v>5222</v>
      </c>
      <c r="B4" s="3"/>
      <c r="C4" s="3"/>
      <c r="D4" s="3"/>
      <c r="E4" s="3"/>
      <c r="F4" s="3"/>
      <c r="G4" s="3"/>
    </row>
    <row r="5" spans="1:10" ht="17" thickBot="1" x14ac:dyDescent="0.3">
      <c r="A5" s="3"/>
      <c r="B5" s="3"/>
      <c r="C5" s="30">
        <v>2500</v>
      </c>
      <c r="D5" s="30">
        <v>30000</v>
      </c>
      <c r="E5" s="30">
        <v>19400</v>
      </c>
      <c r="F5" s="30">
        <v>1500</v>
      </c>
      <c r="G5" s="3"/>
    </row>
    <row r="6" spans="1:10" ht="17" thickBot="1" x14ac:dyDescent="0.3">
      <c r="A6" s="50" t="s">
        <v>0</v>
      </c>
      <c r="B6" s="51" t="s">
        <v>1</v>
      </c>
      <c r="C6" s="51" t="s">
        <v>31</v>
      </c>
      <c r="D6" s="51" t="s">
        <v>28</v>
      </c>
      <c r="E6" s="51" t="s">
        <v>10</v>
      </c>
      <c r="F6" s="51" t="s">
        <v>4</v>
      </c>
      <c r="G6" s="27"/>
    </row>
    <row r="7" spans="1:10" ht="17" thickBot="1" x14ac:dyDescent="0.3">
      <c r="A7" s="76" t="s">
        <v>5220</v>
      </c>
      <c r="B7" s="14" t="s">
        <v>5223</v>
      </c>
      <c r="C7" s="247">
        <v>1500</v>
      </c>
      <c r="D7" s="247">
        <v>20</v>
      </c>
      <c r="E7" s="247">
        <v>20</v>
      </c>
      <c r="F7" s="247">
        <v>40</v>
      </c>
      <c r="G7" s="81"/>
    </row>
    <row r="8" spans="1:10" ht="17" thickBot="1" x14ac:dyDescent="0.3">
      <c r="A8" s="40" t="s">
        <v>5286</v>
      </c>
      <c r="B8" s="41"/>
      <c r="C8" s="42">
        <f>SUM(C7)</f>
        <v>1500</v>
      </c>
      <c r="D8" s="42">
        <f t="shared" ref="D8:F8" si="0">SUM(D7)</f>
        <v>20</v>
      </c>
      <c r="E8" s="42">
        <f t="shared" si="0"/>
        <v>20</v>
      </c>
      <c r="F8" s="42">
        <f t="shared" si="0"/>
        <v>40</v>
      </c>
      <c r="G8" s="282"/>
      <c r="H8" s="260" t="s">
        <v>5343</v>
      </c>
      <c r="I8" s="260"/>
      <c r="J8" s="260"/>
    </row>
    <row r="9" spans="1:10" x14ac:dyDescent="0.25">
      <c r="A9" s="55"/>
      <c r="B9" s="53"/>
      <c r="C9" s="168"/>
      <c r="D9" s="168"/>
      <c r="E9" s="168"/>
      <c r="F9" s="168"/>
      <c r="G9" s="168"/>
    </row>
    <row r="10" spans="1:10" x14ac:dyDescent="0.25">
      <c r="A10" s="12"/>
      <c r="B10" s="13"/>
      <c r="C10" s="57"/>
      <c r="D10" s="57"/>
      <c r="E10" s="57"/>
      <c r="F10" s="57"/>
      <c r="G10" s="57"/>
    </row>
    <row r="11" spans="1:10" x14ac:dyDescent="0.25">
      <c r="A11" s="12"/>
      <c r="B11" s="13"/>
      <c r="C11" s="57"/>
      <c r="D11" s="57"/>
      <c r="E11" s="57"/>
      <c r="F11" s="57"/>
      <c r="G11" s="57"/>
    </row>
    <row r="12" spans="1:10" x14ac:dyDescent="0.25">
      <c r="A12" s="57"/>
      <c r="B12" s="57"/>
      <c r="C12" s="57"/>
      <c r="D12" s="57"/>
      <c r="E12" s="57"/>
      <c r="F12" s="57"/>
      <c r="G12" s="57"/>
    </row>
    <row r="13" spans="1:10" x14ac:dyDescent="0.25">
      <c r="A13" s="57"/>
      <c r="B13" s="57"/>
      <c r="C13" s="57"/>
      <c r="D13" s="57"/>
      <c r="E13" s="57"/>
      <c r="F13" s="57"/>
      <c r="G13" s="57"/>
    </row>
    <row r="15" spans="1:10" x14ac:dyDescent="0.25">
      <c r="A15" s="48"/>
      <c r="B15" s="48"/>
      <c r="C15" s="48"/>
    </row>
  </sheetData>
  <pageMargins left="0.7" right="0.7" top="0.75" bottom="0.75" header="0.3" footer="0.3"/>
  <pageSetup orientation="portrait" r:id="rId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D14"/>
  <sheetViews>
    <sheetView workbookViewId="0">
      <selection activeCell="C20" sqref="C20"/>
    </sheetView>
  </sheetViews>
  <sheetFormatPr baseColWidth="10" defaultColWidth="9" defaultRowHeight="16" x14ac:dyDescent="0.25"/>
  <cols>
    <col min="1" max="1" width="12.33203125" style="137" customWidth="1"/>
    <col min="2" max="2" width="21.1640625" style="4" customWidth="1"/>
    <col min="3" max="3" width="9.83203125" style="4" customWidth="1"/>
    <col min="4" max="4" width="8.83203125" style="4" customWidth="1"/>
    <col min="5" max="5" width="12.6640625" style="4" bestFit="1" customWidth="1"/>
    <col min="6" max="16384" width="9" style="4"/>
  </cols>
  <sheetData>
    <row r="1" spans="1:4" x14ac:dyDescent="0.25">
      <c r="A1" s="128" t="s">
        <v>23</v>
      </c>
      <c r="B1" s="48"/>
    </row>
    <row r="2" spans="1:4" x14ac:dyDescent="0.25">
      <c r="A2" s="128"/>
      <c r="B2" s="48"/>
    </row>
    <row r="3" spans="1:4" x14ac:dyDescent="0.25">
      <c r="A3" s="139" t="s">
        <v>1938</v>
      </c>
    </row>
    <row r="4" spans="1:4" x14ac:dyDescent="0.25">
      <c r="A4" s="703" t="s">
        <v>9291</v>
      </c>
      <c r="B4" s="5"/>
      <c r="C4" s="1151"/>
      <c r="D4" s="1151"/>
    </row>
    <row r="5" spans="1:4" x14ac:dyDescent="0.25">
      <c r="A5" s="703" t="s">
        <v>8312</v>
      </c>
      <c r="B5" s="5"/>
      <c r="C5" s="1151"/>
      <c r="D5" s="1151"/>
    </row>
    <row r="6" spans="1:4" s="591" customFormat="1" ht="17" thickBot="1" x14ac:dyDescent="0.3">
      <c r="A6" s="1485"/>
      <c r="B6" s="1486"/>
      <c r="C6" s="30"/>
      <c r="D6" s="30"/>
    </row>
    <row r="7" spans="1:4" ht="17" thickBot="1" x14ac:dyDescent="0.3">
      <c r="A7" s="160" t="s">
        <v>0</v>
      </c>
      <c r="B7" s="51" t="s">
        <v>1</v>
      </c>
      <c r="C7" s="32" t="s">
        <v>31</v>
      </c>
      <c r="D7" s="138"/>
    </row>
    <row r="8" spans="1:4" s="2" customFormat="1" x14ac:dyDescent="0.25">
      <c r="A8" s="55" t="s">
        <v>9287</v>
      </c>
      <c r="B8" s="13" t="s">
        <v>9292</v>
      </c>
      <c r="C8" s="13">
        <v>1000</v>
      </c>
      <c r="D8" s="13"/>
    </row>
    <row r="9" spans="1:4" s="2" customFormat="1" x14ac:dyDescent="0.25">
      <c r="A9" s="28"/>
      <c r="B9" s="14"/>
      <c r="C9" s="14"/>
      <c r="D9" s="14"/>
    </row>
    <row r="10" spans="1:4" s="48" customFormat="1" x14ac:dyDescent="0.25">
      <c r="A10" s="55"/>
      <c r="B10" s="84"/>
      <c r="C10" s="358"/>
      <c r="D10" s="358"/>
    </row>
    <row r="11" spans="1:4" s="48" customFormat="1" x14ac:dyDescent="0.25">
      <c r="A11" s="55"/>
      <c r="B11" s="84"/>
      <c r="C11" s="358"/>
      <c r="D11" s="358"/>
    </row>
    <row r="12" spans="1:4" s="48" customFormat="1" x14ac:dyDescent="0.25">
      <c r="A12" s="55"/>
      <c r="B12" s="84"/>
      <c r="C12" s="358"/>
      <c r="D12" s="358"/>
    </row>
    <row r="13" spans="1:4" x14ac:dyDescent="0.25">
      <c r="A13" s="212"/>
      <c r="B13" s="213"/>
      <c r="C13" s="57"/>
      <c r="D13" s="57"/>
    </row>
    <row r="14" spans="1:4" s="1" customFormat="1" x14ac:dyDescent="0.25">
      <c r="A14" s="367"/>
      <c r="B14" s="43"/>
      <c r="C14" s="43"/>
      <c r="D14" s="43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P73"/>
  <sheetViews>
    <sheetView topLeftCell="A52" workbookViewId="0">
      <selection activeCell="B68" sqref="B68"/>
    </sheetView>
  </sheetViews>
  <sheetFormatPr baseColWidth="10" defaultColWidth="9" defaultRowHeight="16" x14ac:dyDescent="0.25"/>
  <cols>
    <col min="1" max="1" width="12.33203125" style="137" customWidth="1"/>
    <col min="2" max="2" width="21.1640625" style="4" customWidth="1"/>
    <col min="3" max="3" width="9.1640625" style="4" customWidth="1"/>
    <col min="4" max="4" width="9.83203125" style="4" customWidth="1"/>
    <col min="5" max="5" width="12.5" style="4" customWidth="1"/>
    <col min="6" max="14" width="9.83203125" style="4" customWidth="1"/>
    <col min="15" max="15" width="8.83203125" style="4" customWidth="1"/>
    <col min="16" max="16" width="12.6640625" style="4" bestFit="1" customWidth="1"/>
    <col min="17" max="16384" width="9" style="4"/>
  </cols>
  <sheetData>
    <row r="1" spans="1:15" x14ac:dyDescent="0.25">
      <c r="A1" s="128" t="s">
        <v>23</v>
      </c>
      <c r="B1" s="48"/>
      <c r="C1" s="48"/>
    </row>
    <row r="2" spans="1:15" x14ac:dyDescent="0.25">
      <c r="A2" s="128"/>
      <c r="B2" s="48"/>
      <c r="C2" s="48"/>
    </row>
    <row r="3" spans="1:15" x14ac:dyDescent="0.25">
      <c r="A3" s="139" t="s">
        <v>1938</v>
      </c>
    </row>
    <row r="4" spans="1:15" x14ac:dyDescent="0.25">
      <c r="A4" s="703" t="s">
        <v>5957</v>
      </c>
      <c r="B4" s="5"/>
      <c r="C4" s="288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</row>
    <row r="5" spans="1:15" x14ac:dyDescent="0.25">
      <c r="A5" s="703" t="s">
        <v>8279</v>
      </c>
      <c r="B5" s="5"/>
      <c r="C5" s="288">
        <v>78000</v>
      </c>
      <c r="D5" s="1151">
        <v>80000</v>
      </c>
      <c r="E5" s="1151"/>
      <c r="F5" s="1151"/>
      <c r="G5" s="1151">
        <v>175000</v>
      </c>
      <c r="H5" s="1151">
        <v>72000</v>
      </c>
      <c r="I5" s="1151">
        <v>73000</v>
      </c>
      <c r="J5" s="1151">
        <v>255000</v>
      </c>
      <c r="K5" s="1151">
        <v>13000</v>
      </c>
      <c r="L5" s="1151">
        <v>400000</v>
      </c>
      <c r="M5" s="1151">
        <v>580000</v>
      </c>
      <c r="N5" s="1151"/>
      <c r="O5" s="1151"/>
    </row>
    <row r="6" spans="1:15" s="591" customFormat="1" ht="17" thickBot="1" x14ac:dyDescent="0.3">
      <c r="A6" s="1485"/>
      <c r="B6" s="1486"/>
      <c r="C6" s="31">
        <v>4500</v>
      </c>
      <c r="D6" s="30">
        <v>4500</v>
      </c>
      <c r="E6" s="30">
        <v>6000</v>
      </c>
      <c r="F6" s="30">
        <v>6600</v>
      </c>
      <c r="G6" s="30">
        <v>5500</v>
      </c>
      <c r="H6" s="30">
        <v>4500</v>
      </c>
      <c r="I6" s="30">
        <v>4500</v>
      </c>
      <c r="J6" s="30">
        <v>6250</v>
      </c>
      <c r="K6" s="30">
        <v>1500</v>
      </c>
      <c r="L6" s="30">
        <v>19400</v>
      </c>
      <c r="M6" s="30">
        <v>30000</v>
      </c>
      <c r="N6" s="30">
        <v>3600</v>
      </c>
      <c r="O6" s="30"/>
    </row>
    <row r="7" spans="1:15" ht="17" thickBot="1" x14ac:dyDescent="0.3">
      <c r="A7" s="160" t="s">
        <v>0</v>
      </c>
      <c r="B7" s="51" t="s">
        <v>1</v>
      </c>
      <c r="C7" s="271" t="s">
        <v>27</v>
      </c>
      <c r="D7" s="10" t="s">
        <v>32</v>
      </c>
      <c r="E7" s="32" t="s">
        <v>5069</v>
      </c>
      <c r="F7" s="32" t="s">
        <v>5776</v>
      </c>
      <c r="G7" s="32" t="s">
        <v>17</v>
      </c>
      <c r="H7" s="32" t="s">
        <v>18</v>
      </c>
      <c r="I7" s="32" t="s">
        <v>3</v>
      </c>
      <c r="J7" s="32" t="s">
        <v>26</v>
      </c>
      <c r="K7" s="32" t="s">
        <v>4</v>
      </c>
      <c r="L7" s="32" t="s">
        <v>10</v>
      </c>
      <c r="M7" s="32" t="s">
        <v>28</v>
      </c>
      <c r="N7" s="32" t="s">
        <v>380</v>
      </c>
      <c r="O7" s="138"/>
    </row>
    <row r="8" spans="1:15" s="2" customFormat="1" x14ac:dyDescent="0.25">
      <c r="A8" s="55">
        <v>45108</v>
      </c>
      <c r="B8" s="13" t="s">
        <v>5939</v>
      </c>
      <c r="C8" s="13">
        <v>2000</v>
      </c>
      <c r="D8" s="13">
        <v>2000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 s="2" customFormat="1" ht="17" thickBot="1" x14ac:dyDescent="0.3">
      <c r="A9" s="28" t="s">
        <v>5932</v>
      </c>
      <c r="B9" s="14" t="s">
        <v>5979</v>
      </c>
      <c r="C9" s="14"/>
      <c r="D9" s="14"/>
      <c r="E9" s="14">
        <v>35</v>
      </c>
      <c r="F9" s="14">
        <v>40</v>
      </c>
      <c r="G9" s="14"/>
      <c r="H9" s="14"/>
      <c r="I9" s="14"/>
      <c r="J9" s="14"/>
      <c r="K9" s="14"/>
      <c r="L9" s="14"/>
      <c r="M9" s="14"/>
      <c r="N9" s="14"/>
      <c r="O9" s="14"/>
    </row>
    <row r="10" spans="1:15" s="2" customFormat="1" ht="17" thickBot="1" x14ac:dyDescent="0.3">
      <c r="A10" s="33" t="s">
        <v>3908</v>
      </c>
      <c r="B10" s="34"/>
      <c r="C10" s="34">
        <f>SUM(C8:C9)</f>
        <v>2000</v>
      </c>
      <c r="D10" s="34">
        <f t="shared" ref="D10:F10" si="0">SUM(D8:D9)</f>
        <v>2000</v>
      </c>
      <c r="E10" s="34">
        <f t="shared" si="0"/>
        <v>35</v>
      </c>
      <c r="F10" s="34">
        <f t="shared" si="0"/>
        <v>40</v>
      </c>
      <c r="G10" s="390"/>
      <c r="H10" s="390"/>
      <c r="I10" s="390"/>
      <c r="J10" s="390"/>
      <c r="K10" s="390"/>
      <c r="L10" s="390"/>
      <c r="M10" s="390"/>
      <c r="N10" s="390"/>
      <c r="O10" s="54"/>
    </row>
    <row r="11" spans="1:15" s="2" customFormat="1" ht="17" thickBot="1" x14ac:dyDescent="0.3">
      <c r="A11" s="55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s="2" customFormat="1" ht="17" thickBot="1" x14ac:dyDescent="0.3">
      <c r="A12" s="33" t="s">
        <v>4069</v>
      </c>
      <c r="B12" s="34"/>
      <c r="C12" s="34">
        <f>SUM(C10:C11)</f>
        <v>2000</v>
      </c>
      <c r="D12" s="34">
        <f t="shared" ref="D12:F12" si="1">SUM(D10:D11)</f>
        <v>2000</v>
      </c>
      <c r="E12" s="34">
        <f t="shared" si="1"/>
        <v>35</v>
      </c>
      <c r="F12" s="34">
        <f t="shared" si="1"/>
        <v>40</v>
      </c>
      <c r="G12" s="390"/>
      <c r="H12" s="390"/>
      <c r="I12" s="390"/>
      <c r="J12" s="390"/>
      <c r="K12" s="390"/>
      <c r="L12" s="390"/>
      <c r="M12" s="390"/>
      <c r="N12" s="390"/>
      <c r="O12" s="54"/>
    </row>
    <row r="13" spans="1:15" ht="17" thickBot="1" x14ac:dyDescent="0.3">
      <c r="A13" s="55"/>
      <c r="B13" s="53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</row>
    <row r="14" spans="1:15" ht="17" thickBot="1" x14ac:dyDescent="0.3">
      <c r="A14" s="33" t="s">
        <v>4207</v>
      </c>
      <c r="B14" s="34"/>
      <c r="C14" s="34">
        <f>SUM(C12:C13)</f>
        <v>2000</v>
      </c>
      <c r="D14" s="34">
        <f>SUM(D12:D13)</f>
        <v>2000</v>
      </c>
      <c r="E14" s="34">
        <f>SUM(E12:E13)</f>
        <v>35</v>
      </c>
      <c r="F14" s="34">
        <f>SUM(F12:F13)</f>
        <v>40</v>
      </c>
      <c r="G14" s="390"/>
      <c r="H14" s="390"/>
      <c r="I14" s="390"/>
      <c r="J14" s="390"/>
      <c r="K14" s="390"/>
      <c r="L14" s="390"/>
      <c r="M14" s="390"/>
      <c r="N14" s="390"/>
      <c r="O14" s="54"/>
    </row>
    <row r="15" spans="1:15" ht="17" thickBot="1" x14ac:dyDescent="0.3">
      <c r="A15" s="55"/>
      <c r="B15" s="53"/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8"/>
      <c r="O15" s="168"/>
    </row>
    <row r="16" spans="1:15" ht="17" thickBot="1" x14ac:dyDescent="0.3">
      <c r="A16" s="33" t="s">
        <v>6555</v>
      </c>
      <c r="B16" s="34"/>
      <c r="C16" s="34">
        <f>SUM(C14:C15)</f>
        <v>2000</v>
      </c>
      <c r="D16" s="34">
        <f>SUM(D14:D15)</f>
        <v>2000</v>
      </c>
      <c r="E16" s="34">
        <f>SUM(E14:E15)</f>
        <v>35</v>
      </c>
      <c r="F16" s="34">
        <f>SUM(F14:F15)</f>
        <v>40</v>
      </c>
      <c r="G16" s="390"/>
      <c r="H16" s="390"/>
      <c r="I16" s="390"/>
      <c r="J16" s="390"/>
      <c r="K16" s="390"/>
      <c r="L16" s="390"/>
      <c r="M16" s="390"/>
      <c r="N16" s="390"/>
      <c r="O16" s="54"/>
    </row>
    <row r="17" spans="1:16" ht="17" thickBot="1" x14ac:dyDescent="0.3">
      <c r="A17" s="12"/>
      <c r="B17" s="13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</row>
    <row r="18" spans="1:16" ht="17" thickBot="1" x14ac:dyDescent="0.3">
      <c r="A18" s="33" t="s">
        <v>6799</v>
      </c>
      <c r="B18" s="34"/>
      <c r="C18" s="34">
        <f>SUM(C16:C17)</f>
        <v>2000</v>
      </c>
      <c r="D18" s="34">
        <f>SUM(D16:D17)</f>
        <v>2000</v>
      </c>
      <c r="E18" s="34">
        <f>SUM(E16:E17)</f>
        <v>35</v>
      </c>
      <c r="F18" s="34">
        <f>SUM(F16:F17)</f>
        <v>40</v>
      </c>
      <c r="G18" s="390"/>
      <c r="H18" s="390"/>
      <c r="I18" s="390"/>
      <c r="J18" s="390"/>
      <c r="K18" s="390"/>
      <c r="L18" s="390"/>
      <c r="M18" s="390"/>
      <c r="N18" s="390"/>
      <c r="O18" s="54"/>
    </row>
    <row r="19" spans="1:16" ht="17" thickBot="1" x14ac:dyDescent="0.3">
      <c r="A19" s="12"/>
      <c r="B19" s="13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</row>
    <row r="20" spans="1:16" ht="17" thickBot="1" x14ac:dyDescent="0.3">
      <c r="A20" s="33" t="s">
        <v>6933</v>
      </c>
      <c r="B20" s="34"/>
      <c r="C20" s="34">
        <f>SUM(C18:C19)</f>
        <v>2000</v>
      </c>
      <c r="D20" s="34">
        <f>SUM(D18:D19)</f>
        <v>2000</v>
      </c>
      <c r="E20" s="34">
        <f>SUM(E18:E19)</f>
        <v>35</v>
      </c>
      <c r="F20" s="34">
        <f>SUM(F18:F19)</f>
        <v>40</v>
      </c>
      <c r="G20" s="390"/>
      <c r="H20" s="390"/>
      <c r="I20" s="390"/>
      <c r="J20" s="390"/>
      <c r="K20" s="390"/>
      <c r="L20" s="390"/>
      <c r="M20" s="390"/>
      <c r="N20" s="390"/>
      <c r="O20" s="54"/>
      <c r="P20" s="4" t="s">
        <v>8274</v>
      </c>
    </row>
    <row r="21" spans="1:16" s="1" customFormat="1" x14ac:dyDescent="0.25">
      <c r="A21" s="55" t="s">
        <v>7126</v>
      </c>
      <c r="B21" s="13" t="s">
        <v>63</v>
      </c>
      <c r="C21" s="13">
        <v>-905</v>
      </c>
      <c r="D21" s="13">
        <v>-695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</row>
    <row r="22" spans="1:16" s="1" customFormat="1" ht="17" thickBot="1" x14ac:dyDescent="0.3">
      <c r="A22" s="55" t="s">
        <v>7126</v>
      </c>
      <c r="B22" s="13" t="s">
        <v>63</v>
      </c>
      <c r="C22" s="43"/>
      <c r="D22" s="43"/>
      <c r="E22" s="13">
        <v>-35</v>
      </c>
      <c r="F22" s="13">
        <v>-40</v>
      </c>
      <c r="G22" s="13"/>
      <c r="H22" s="13"/>
      <c r="I22" s="13"/>
      <c r="J22" s="13"/>
      <c r="K22" s="13"/>
      <c r="L22" s="13"/>
      <c r="M22" s="13"/>
      <c r="N22" s="13"/>
      <c r="O22" s="43"/>
    </row>
    <row r="23" spans="1:16" s="2" customFormat="1" ht="17" thickBot="1" x14ac:dyDescent="0.3">
      <c r="A23" s="33" t="s">
        <v>7103</v>
      </c>
      <c r="B23" s="34"/>
      <c r="C23" s="34">
        <f>SUM(C20:C22)</f>
        <v>1095</v>
      </c>
      <c r="D23" s="34">
        <f t="shared" ref="D23:F23" si="2">SUM(D20:D22)</f>
        <v>1305</v>
      </c>
      <c r="E23" s="34">
        <f t="shared" si="2"/>
        <v>0</v>
      </c>
      <c r="F23" s="34">
        <f t="shared" si="2"/>
        <v>0</v>
      </c>
      <c r="G23" s="390"/>
      <c r="H23" s="390"/>
      <c r="I23" s="390"/>
      <c r="J23" s="390"/>
      <c r="K23" s="390"/>
      <c r="L23" s="390"/>
      <c r="M23" s="390"/>
      <c r="N23" s="390"/>
      <c r="O23" s="54"/>
      <c r="P23" s="2" t="s">
        <v>8274</v>
      </c>
    </row>
    <row r="24" spans="1:16" s="1" customFormat="1" x14ac:dyDescent="0.25">
      <c r="A24" s="809">
        <v>45054</v>
      </c>
      <c r="B24" s="13" t="s">
        <v>7146</v>
      </c>
      <c r="C24" s="43"/>
      <c r="D24" s="43"/>
      <c r="E24" s="43"/>
      <c r="F24" s="43"/>
      <c r="G24" s="13">
        <v>20</v>
      </c>
      <c r="H24" s="13">
        <v>20</v>
      </c>
      <c r="I24" s="13">
        <v>100</v>
      </c>
      <c r="J24" s="13"/>
      <c r="K24" s="13"/>
      <c r="L24" s="13"/>
      <c r="M24" s="13"/>
      <c r="N24" s="13"/>
      <c r="O24" s="43"/>
    </row>
    <row r="25" spans="1:16" s="1" customFormat="1" x14ac:dyDescent="0.25">
      <c r="A25" s="55" t="s">
        <v>7222</v>
      </c>
      <c r="B25" s="14" t="s">
        <v>7237</v>
      </c>
      <c r="C25" s="43"/>
      <c r="D25" s="43"/>
      <c r="E25" s="13">
        <v>23</v>
      </c>
      <c r="F25" s="13"/>
      <c r="G25" s="13"/>
      <c r="H25" s="13"/>
      <c r="I25" s="13"/>
      <c r="J25" s="13"/>
      <c r="K25" s="13"/>
      <c r="L25" s="13"/>
      <c r="M25" s="13"/>
      <c r="N25" s="13"/>
      <c r="O25" s="43"/>
      <c r="P25" s="1" t="s">
        <v>2664</v>
      </c>
    </row>
    <row r="26" spans="1:16" s="2" customFormat="1" x14ac:dyDescent="0.25">
      <c r="A26" s="55" t="s">
        <v>7222</v>
      </c>
      <c r="B26" s="13" t="s">
        <v>63</v>
      </c>
      <c r="C26" s="13"/>
      <c r="D26" s="13"/>
      <c r="E26" s="13">
        <v>-23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6" s="1" customFormat="1" x14ac:dyDescent="0.25">
      <c r="A27" s="55" t="s">
        <v>7252</v>
      </c>
      <c r="B27" s="13" t="s">
        <v>63</v>
      </c>
      <c r="C27" s="13">
        <v>-947</v>
      </c>
      <c r="D27" s="13">
        <v>-157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</row>
    <row r="28" spans="1:16" s="1" customFormat="1" x14ac:dyDescent="0.25">
      <c r="A28" s="55" t="s">
        <v>7252</v>
      </c>
      <c r="B28" s="13" t="s">
        <v>63</v>
      </c>
      <c r="C28" s="43"/>
      <c r="D28" s="13">
        <v>-1234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</row>
    <row r="29" spans="1:16" s="2" customFormat="1" x14ac:dyDescent="0.25">
      <c r="A29" s="55" t="s">
        <v>7252</v>
      </c>
      <c r="B29" s="13" t="s">
        <v>63</v>
      </c>
      <c r="C29" s="13"/>
      <c r="D29" s="13"/>
      <c r="E29" s="13">
        <v>-2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6" s="2" customFormat="1" x14ac:dyDescent="0.25">
      <c r="A30" s="55" t="s">
        <v>7252</v>
      </c>
      <c r="B30" s="75" t="s">
        <v>7257</v>
      </c>
      <c r="D30" s="13"/>
      <c r="E30" s="13">
        <v>2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2" t="s">
        <v>1224</v>
      </c>
    </row>
    <row r="31" spans="1:16" s="2" customFormat="1" x14ac:dyDescent="0.25">
      <c r="A31" s="12" t="s">
        <v>7282</v>
      </c>
      <c r="B31" s="75" t="s">
        <v>63</v>
      </c>
      <c r="C31" s="13">
        <v>-62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6" s="1" customFormat="1" ht="17" thickBot="1" x14ac:dyDescent="0.3">
      <c r="A32" s="674" t="s">
        <v>7317</v>
      </c>
      <c r="B32" s="442"/>
      <c r="C32" s="115">
        <v>-86</v>
      </c>
      <c r="D32" s="115">
        <v>86</v>
      </c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</row>
    <row r="33" spans="1:16" s="2" customFormat="1" ht="17" thickBot="1" x14ac:dyDescent="0.3">
      <c r="A33" s="33" t="s">
        <v>7316</v>
      </c>
      <c r="B33" s="34"/>
      <c r="C33" s="34">
        <f>SUM(C23:C32)</f>
        <v>0</v>
      </c>
      <c r="D33" s="34">
        <f>SUM(D23:D32)</f>
        <v>0</v>
      </c>
      <c r="E33" s="34">
        <f t="shared" ref="E33:I33" si="3">SUM(E23:E31)</f>
        <v>0</v>
      </c>
      <c r="F33" s="34">
        <f t="shared" si="3"/>
        <v>0</v>
      </c>
      <c r="G33" s="34">
        <f t="shared" si="3"/>
        <v>20</v>
      </c>
      <c r="H33" s="34">
        <f t="shared" si="3"/>
        <v>20</v>
      </c>
      <c r="I33" s="34">
        <f t="shared" si="3"/>
        <v>100</v>
      </c>
      <c r="J33" s="390"/>
      <c r="K33" s="390"/>
      <c r="L33" s="390"/>
      <c r="M33" s="390"/>
      <c r="N33" s="390"/>
      <c r="O33" s="54"/>
      <c r="P33" s="2" t="s">
        <v>8274</v>
      </c>
    </row>
    <row r="34" spans="1:16" s="1" customFormat="1" x14ac:dyDescent="0.25">
      <c r="A34" s="55" t="s">
        <v>7397</v>
      </c>
      <c r="B34" s="77" t="s">
        <v>7398</v>
      </c>
      <c r="C34" s="43"/>
      <c r="D34" s="43"/>
      <c r="E34" s="43"/>
      <c r="F34" s="43"/>
      <c r="G34" s="13">
        <v>12</v>
      </c>
      <c r="H34" s="13">
        <v>12</v>
      </c>
      <c r="I34" s="13">
        <v>140</v>
      </c>
      <c r="J34" s="13">
        <v>140</v>
      </c>
      <c r="K34" s="13">
        <v>280</v>
      </c>
      <c r="L34" s="13">
        <v>60</v>
      </c>
      <c r="M34" s="13">
        <v>25</v>
      </c>
      <c r="N34" s="13"/>
      <c r="O34" s="43"/>
    </row>
    <row r="35" spans="1:16" s="1" customFormat="1" ht="17" thickBot="1" x14ac:dyDescent="0.3">
      <c r="A35" s="55" t="s">
        <v>7534</v>
      </c>
      <c r="B35" s="77" t="s">
        <v>7536</v>
      </c>
      <c r="C35" s="13">
        <v>200</v>
      </c>
      <c r="D35" s="43"/>
      <c r="E35" s="43"/>
      <c r="F35" s="43"/>
      <c r="G35" s="43"/>
      <c r="H35" s="43"/>
      <c r="I35" s="13">
        <v>60</v>
      </c>
      <c r="J35" s="13">
        <v>60</v>
      </c>
      <c r="K35" s="43"/>
      <c r="L35" s="13">
        <v>100</v>
      </c>
      <c r="M35" s="43"/>
      <c r="N35" s="43"/>
      <c r="O35" s="43"/>
    </row>
    <row r="36" spans="1:16" s="2" customFormat="1" ht="17" thickBot="1" x14ac:dyDescent="0.3">
      <c r="A36" s="33" t="s">
        <v>7516</v>
      </c>
      <c r="B36" s="34"/>
      <c r="C36" s="34">
        <f>SUM(C33:C35)</f>
        <v>200</v>
      </c>
      <c r="D36" s="34">
        <f t="shared" ref="D36:O36" si="4">SUM(D33:D35)</f>
        <v>0</v>
      </c>
      <c r="E36" s="34">
        <f t="shared" si="4"/>
        <v>0</v>
      </c>
      <c r="F36" s="34">
        <f t="shared" si="4"/>
        <v>0</v>
      </c>
      <c r="G36" s="34">
        <f t="shared" si="4"/>
        <v>32</v>
      </c>
      <c r="H36" s="34">
        <f t="shared" si="4"/>
        <v>32</v>
      </c>
      <c r="I36" s="34">
        <f t="shared" si="4"/>
        <v>300</v>
      </c>
      <c r="J36" s="34">
        <f t="shared" si="4"/>
        <v>200</v>
      </c>
      <c r="K36" s="34">
        <f t="shared" si="4"/>
        <v>280</v>
      </c>
      <c r="L36" s="34">
        <f t="shared" si="4"/>
        <v>160</v>
      </c>
      <c r="M36" s="34">
        <f t="shared" si="4"/>
        <v>25</v>
      </c>
      <c r="N36" s="34">
        <f t="shared" si="4"/>
        <v>0</v>
      </c>
      <c r="O36" s="34">
        <f t="shared" si="4"/>
        <v>0</v>
      </c>
      <c r="P36" s="2" t="s">
        <v>8274</v>
      </c>
    </row>
    <row r="37" spans="1:16" s="1" customFormat="1" x14ac:dyDescent="0.25">
      <c r="A37" s="76">
        <v>45117</v>
      </c>
      <c r="B37" s="14" t="s">
        <v>7596</v>
      </c>
      <c r="C37" s="13">
        <v>44</v>
      </c>
      <c r="D37" s="43"/>
      <c r="E37" s="43"/>
      <c r="F37" s="43"/>
      <c r="G37" s="43"/>
      <c r="H37" s="43"/>
      <c r="I37" s="13">
        <v>230</v>
      </c>
      <c r="J37" s="13">
        <v>100</v>
      </c>
      <c r="K37" s="13">
        <v>200</v>
      </c>
      <c r="L37" s="13">
        <v>32</v>
      </c>
      <c r="M37" s="13">
        <v>6</v>
      </c>
      <c r="N37" s="13"/>
      <c r="O37" s="43"/>
    </row>
    <row r="38" spans="1:16" s="2" customFormat="1" x14ac:dyDescent="0.25">
      <c r="A38" s="12">
        <v>45270</v>
      </c>
      <c r="B38" s="14" t="s">
        <v>7641</v>
      </c>
      <c r="C38" s="13"/>
      <c r="D38" s="13"/>
      <c r="E38" s="13"/>
      <c r="F38" s="13"/>
      <c r="G38" s="13"/>
      <c r="H38" s="13"/>
      <c r="I38" s="13">
        <v>119</v>
      </c>
      <c r="J38" s="13"/>
      <c r="K38" s="13"/>
      <c r="L38" s="13"/>
      <c r="M38" s="13"/>
      <c r="N38" s="13"/>
      <c r="O38" s="13"/>
    </row>
    <row r="39" spans="1:16" s="2" customFormat="1" x14ac:dyDescent="0.25">
      <c r="A39" s="12">
        <v>45270</v>
      </c>
      <c r="B39" s="13" t="s">
        <v>63</v>
      </c>
      <c r="C39" s="13"/>
      <c r="D39" s="13"/>
      <c r="E39" s="13"/>
      <c r="F39" s="13"/>
      <c r="G39" s="13"/>
      <c r="H39" s="13"/>
      <c r="I39" s="13">
        <v>-119</v>
      </c>
      <c r="J39" s="13"/>
      <c r="K39" s="13"/>
      <c r="L39" s="13"/>
      <c r="M39" s="13"/>
      <c r="N39" s="13"/>
      <c r="O39" s="13"/>
    </row>
    <row r="40" spans="1:16" s="1" customFormat="1" x14ac:dyDescent="0.25">
      <c r="A40" s="12" t="s">
        <v>7663</v>
      </c>
      <c r="B40" s="75" t="s">
        <v>7667</v>
      </c>
      <c r="C40" s="13">
        <v>160</v>
      </c>
      <c r="D40" s="43"/>
      <c r="E40" s="43"/>
      <c r="F40" s="43"/>
      <c r="G40" s="43"/>
      <c r="H40" s="43"/>
      <c r="I40" s="13">
        <v>160</v>
      </c>
      <c r="J40" s="13">
        <v>183</v>
      </c>
      <c r="K40" s="13">
        <v>300</v>
      </c>
      <c r="L40" s="13">
        <v>45</v>
      </c>
      <c r="M40" s="13">
        <v>20</v>
      </c>
      <c r="N40" s="13">
        <v>300</v>
      </c>
      <c r="O40" s="43"/>
    </row>
    <row r="41" spans="1:16" s="1" customFormat="1" x14ac:dyDescent="0.25">
      <c r="A41" s="13" t="s">
        <v>7739</v>
      </c>
      <c r="B41" s="75" t="s">
        <v>7746</v>
      </c>
      <c r="C41" s="43"/>
      <c r="D41" s="43"/>
      <c r="E41" s="43"/>
      <c r="F41" s="43"/>
      <c r="G41" s="13">
        <v>22</v>
      </c>
      <c r="H41" s="13">
        <v>20</v>
      </c>
      <c r="I41" s="13">
        <v>250</v>
      </c>
      <c r="J41" s="13">
        <v>200</v>
      </c>
      <c r="K41" s="13">
        <v>500</v>
      </c>
      <c r="L41" s="13">
        <v>24</v>
      </c>
      <c r="M41" s="43"/>
      <c r="N41" s="43"/>
      <c r="O41" s="43"/>
    </row>
    <row r="42" spans="1:16" s="1" customFormat="1" ht="17" thickBot="1" x14ac:dyDescent="0.3">
      <c r="A42" s="12" t="s">
        <v>7766</v>
      </c>
      <c r="B42" s="13" t="s">
        <v>7769</v>
      </c>
      <c r="C42" s="43"/>
      <c r="D42" s="43"/>
      <c r="E42" s="43"/>
      <c r="F42" s="43"/>
      <c r="G42" s="43"/>
      <c r="H42" s="43"/>
      <c r="I42" s="43"/>
      <c r="J42" s="43"/>
      <c r="K42" s="43"/>
      <c r="L42" s="13">
        <v>240</v>
      </c>
      <c r="M42" s="13">
        <v>9</v>
      </c>
      <c r="N42" s="43"/>
      <c r="O42" s="43"/>
    </row>
    <row r="43" spans="1:16" s="2" customFormat="1" ht="17" thickBot="1" x14ac:dyDescent="0.3">
      <c r="A43" s="33" t="s">
        <v>7577</v>
      </c>
      <c r="B43" s="34"/>
      <c r="C43" s="34">
        <f>SUM(C36:C42)</f>
        <v>404</v>
      </c>
      <c r="D43" s="34">
        <f t="shared" ref="D43:O43" si="5">SUM(D36:D42)</f>
        <v>0</v>
      </c>
      <c r="E43" s="34">
        <f t="shared" si="5"/>
        <v>0</v>
      </c>
      <c r="F43" s="34">
        <f t="shared" si="5"/>
        <v>0</v>
      </c>
      <c r="G43" s="34">
        <f t="shared" si="5"/>
        <v>54</v>
      </c>
      <c r="H43" s="34">
        <f t="shared" si="5"/>
        <v>52</v>
      </c>
      <c r="I43" s="34">
        <f t="shared" si="5"/>
        <v>940</v>
      </c>
      <c r="J43" s="34">
        <f t="shared" si="5"/>
        <v>683</v>
      </c>
      <c r="K43" s="34">
        <f t="shared" si="5"/>
        <v>1280</v>
      </c>
      <c r="L43" s="34">
        <f t="shared" si="5"/>
        <v>501</v>
      </c>
      <c r="M43" s="34">
        <f t="shared" si="5"/>
        <v>60</v>
      </c>
      <c r="N43" s="34">
        <f t="shared" si="5"/>
        <v>300</v>
      </c>
      <c r="O43" s="34">
        <f t="shared" si="5"/>
        <v>0</v>
      </c>
      <c r="P43" s="2" t="s">
        <v>8274</v>
      </c>
    </row>
    <row r="44" spans="1:16" s="1" customFormat="1" x14ac:dyDescent="0.25">
      <c r="A44" s="12">
        <v>44996</v>
      </c>
      <c r="B44" s="53" t="s">
        <v>7833</v>
      </c>
      <c r="C44" s="43"/>
      <c r="D44" s="43"/>
      <c r="E44" s="43"/>
      <c r="F44" s="43"/>
      <c r="G44" s="43"/>
      <c r="H44" s="43"/>
      <c r="I44" s="13">
        <v>160</v>
      </c>
      <c r="J44" s="13">
        <v>120</v>
      </c>
      <c r="K44" s="13">
        <v>320</v>
      </c>
      <c r="L44" s="13">
        <v>160</v>
      </c>
      <c r="M44" s="43"/>
      <c r="N44" s="43"/>
      <c r="O44" s="43"/>
    </row>
    <row r="45" spans="1:16" s="1" customFormat="1" x14ac:dyDescent="0.25">
      <c r="A45" s="76">
        <v>45180</v>
      </c>
      <c r="B45" s="53" t="s">
        <v>7888</v>
      </c>
      <c r="C45" s="43"/>
      <c r="D45" s="43"/>
      <c r="E45" s="43"/>
      <c r="F45" s="43"/>
      <c r="G45" s="43"/>
      <c r="H45" s="43"/>
      <c r="I45" s="13">
        <v>250</v>
      </c>
      <c r="J45" s="13">
        <v>137</v>
      </c>
      <c r="K45" s="13">
        <v>100</v>
      </c>
      <c r="L45" s="43"/>
      <c r="M45" s="43"/>
      <c r="N45" s="43"/>
      <c r="O45" s="43"/>
    </row>
    <row r="46" spans="1:16" s="2" customFormat="1" x14ac:dyDescent="0.25">
      <c r="A46" s="12" t="s">
        <v>7984</v>
      </c>
      <c r="B46" s="436" t="s">
        <v>401</v>
      </c>
      <c r="C46" s="13"/>
      <c r="D46" s="13"/>
      <c r="E46" s="13"/>
      <c r="F46" s="13"/>
      <c r="G46" s="13"/>
      <c r="H46" s="13"/>
      <c r="I46" s="13"/>
      <c r="J46" s="13">
        <v>-69</v>
      </c>
      <c r="K46" s="13"/>
      <c r="L46" s="13"/>
      <c r="M46" s="13"/>
      <c r="N46" s="13"/>
      <c r="O46" s="13"/>
    </row>
    <row r="47" spans="1:16" s="1" customFormat="1" ht="17" thickBot="1" x14ac:dyDescent="0.3">
      <c r="A47" s="76" t="s">
        <v>8073</v>
      </c>
      <c r="B47" s="53" t="s">
        <v>63</v>
      </c>
      <c r="C47" s="13">
        <v>-75</v>
      </c>
      <c r="D47" s="43"/>
      <c r="E47" s="43"/>
      <c r="F47" s="43"/>
      <c r="G47" s="13">
        <v>-8</v>
      </c>
      <c r="H47" s="43"/>
      <c r="I47" s="43"/>
      <c r="J47" s="13">
        <v>-47</v>
      </c>
      <c r="K47" s="13">
        <v>-48</v>
      </c>
      <c r="L47" s="43"/>
      <c r="M47" s="13">
        <v>-7</v>
      </c>
      <c r="N47" s="43"/>
      <c r="O47" s="43"/>
    </row>
    <row r="48" spans="1:16" s="2" customFormat="1" ht="17" thickBot="1" x14ac:dyDescent="0.3">
      <c r="A48" s="33" t="s">
        <v>8093</v>
      </c>
      <c r="B48" s="34"/>
      <c r="C48" s="34">
        <f>SUM(C43:C47)</f>
        <v>329</v>
      </c>
      <c r="D48" s="34">
        <f t="shared" ref="D48:L48" si="6">SUM(D43:D47)</f>
        <v>0</v>
      </c>
      <c r="E48" s="34">
        <f t="shared" si="6"/>
        <v>0</v>
      </c>
      <c r="F48" s="34">
        <f t="shared" si="6"/>
        <v>0</v>
      </c>
      <c r="G48" s="34">
        <f>SUM(G43:G47)</f>
        <v>46</v>
      </c>
      <c r="H48" s="34">
        <f>SUM(H43:H47)</f>
        <v>52</v>
      </c>
      <c r="I48" s="34">
        <f t="shared" si="6"/>
        <v>1350</v>
      </c>
      <c r="J48" s="34">
        <f>SUM(J43:J47)</f>
        <v>824</v>
      </c>
      <c r="K48" s="34">
        <f>SUM(K43:K47)</f>
        <v>1652</v>
      </c>
      <c r="L48" s="34">
        <f t="shared" si="6"/>
        <v>661</v>
      </c>
      <c r="M48" s="34">
        <f>SUM(M43:M47)</f>
        <v>53</v>
      </c>
      <c r="N48" s="34">
        <f>SUM(N43:N47)</f>
        <v>300</v>
      </c>
      <c r="O48" s="34">
        <f>SUM(O43:O47)</f>
        <v>0</v>
      </c>
      <c r="P48" s="2" t="s">
        <v>8274</v>
      </c>
    </row>
    <row r="49" spans="1:16" s="1" customFormat="1" ht="17" thickBot="1" x14ac:dyDescent="0.3">
      <c r="A49" s="674"/>
      <c r="B49" s="354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</row>
    <row r="50" spans="1:16" s="2" customFormat="1" ht="17" thickBot="1" x14ac:dyDescent="0.3">
      <c r="A50" s="33" t="s">
        <v>8219</v>
      </c>
      <c r="B50" s="34"/>
      <c r="C50" s="34">
        <f>SUM(C48:C49)</f>
        <v>329</v>
      </c>
      <c r="D50" s="34">
        <f t="shared" ref="D50:O50" si="7">SUM(D48:D49)</f>
        <v>0</v>
      </c>
      <c r="E50" s="34">
        <f t="shared" si="7"/>
        <v>0</v>
      </c>
      <c r="F50" s="34">
        <f t="shared" si="7"/>
        <v>0</v>
      </c>
      <c r="G50" s="34">
        <f t="shared" si="7"/>
        <v>46</v>
      </c>
      <c r="H50" s="34">
        <f t="shared" si="7"/>
        <v>52</v>
      </c>
      <c r="I50" s="34">
        <f t="shared" si="7"/>
        <v>1350</v>
      </c>
      <c r="J50" s="34">
        <f t="shared" si="7"/>
        <v>824</v>
      </c>
      <c r="K50" s="34">
        <f t="shared" si="7"/>
        <v>1652</v>
      </c>
      <c r="L50" s="34">
        <f t="shared" si="7"/>
        <v>661</v>
      </c>
      <c r="M50" s="34">
        <f t="shared" si="7"/>
        <v>53</v>
      </c>
      <c r="N50" s="34">
        <f t="shared" si="7"/>
        <v>300</v>
      </c>
      <c r="O50" s="34">
        <f t="shared" si="7"/>
        <v>0</v>
      </c>
      <c r="P50" s="2" t="s">
        <v>8274</v>
      </c>
    </row>
    <row r="51" spans="1:16" s="1" customFormat="1" x14ac:dyDescent="0.25">
      <c r="A51" s="55" t="s">
        <v>8366</v>
      </c>
      <c r="B51" s="53" t="s">
        <v>63</v>
      </c>
      <c r="C51" s="43"/>
      <c r="D51" s="43"/>
      <c r="E51" s="43"/>
      <c r="F51" s="43"/>
      <c r="G51" s="43"/>
      <c r="H51" s="43"/>
      <c r="I51" s="13">
        <v>-177</v>
      </c>
      <c r="J51" s="13">
        <v>-62</v>
      </c>
      <c r="K51" s="13">
        <v>-236</v>
      </c>
      <c r="L51" s="13">
        <v>-54</v>
      </c>
      <c r="M51" s="13">
        <v>-14</v>
      </c>
      <c r="N51" s="13">
        <v>-296</v>
      </c>
      <c r="O51" s="43"/>
    </row>
    <row r="52" spans="1:16" s="1" customFormat="1" ht="17" thickBot="1" x14ac:dyDescent="0.3">
      <c r="A52" s="55" t="s">
        <v>8382</v>
      </c>
      <c r="B52" s="53" t="s">
        <v>63</v>
      </c>
      <c r="C52" s="13">
        <v>-74</v>
      </c>
      <c r="D52" s="43"/>
      <c r="E52" s="43"/>
      <c r="F52" s="43"/>
      <c r="G52" s="13">
        <v>-6</v>
      </c>
      <c r="H52" s="13">
        <v>-10</v>
      </c>
      <c r="I52" s="13">
        <v>-70</v>
      </c>
      <c r="J52" s="13">
        <v>-35</v>
      </c>
      <c r="K52" s="13">
        <v>-116</v>
      </c>
      <c r="L52" s="13">
        <v>-27</v>
      </c>
      <c r="M52" s="13">
        <v>-3</v>
      </c>
      <c r="N52" s="13">
        <v>-4</v>
      </c>
      <c r="O52" s="43"/>
    </row>
    <row r="53" spans="1:16" s="2" customFormat="1" ht="17" thickBot="1" x14ac:dyDescent="0.3">
      <c r="A53" s="33" t="s">
        <v>8290</v>
      </c>
      <c r="B53" s="34"/>
      <c r="C53" s="34">
        <f>SUM(C50:C52)</f>
        <v>255</v>
      </c>
      <c r="D53" s="34">
        <f t="shared" ref="D53:F53" si="8">SUM(D50:D52)</f>
        <v>0</v>
      </c>
      <c r="E53" s="34">
        <f t="shared" si="8"/>
        <v>0</v>
      </c>
      <c r="F53" s="34">
        <f t="shared" si="8"/>
        <v>0</v>
      </c>
      <c r="G53" s="34">
        <f t="shared" ref="G53:O53" si="9">SUM(G50:G52)</f>
        <v>40</v>
      </c>
      <c r="H53" s="34">
        <f t="shared" si="9"/>
        <v>42</v>
      </c>
      <c r="I53" s="34">
        <f t="shared" si="9"/>
        <v>1103</v>
      </c>
      <c r="J53" s="34">
        <f t="shared" si="9"/>
        <v>727</v>
      </c>
      <c r="K53" s="34">
        <f t="shared" si="9"/>
        <v>1300</v>
      </c>
      <c r="L53" s="34">
        <f t="shared" si="9"/>
        <v>580</v>
      </c>
      <c r="M53" s="34">
        <f t="shared" si="9"/>
        <v>36</v>
      </c>
      <c r="N53" s="34">
        <f t="shared" si="9"/>
        <v>0</v>
      </c>
      <c r="O53" s="34">
        <f t="shared" si="9"/>
        <v>0</v>
      </c>
      <c r="P53" s="2" t="s">
        <v>8274</v>
      </c>
    </row>
    <row r="54" spans="1:16" s="1" customFormat="1" x14ac:dyDescent="0.25">
      <c r="A54" s="37">
        <v>45293</v>
      </c>
      <c r="B54" s="38" t="s">
        <v>63</v>
      </c>
      <c r="C54" s="13">
        <v>-29</v>
      </c>
      <c r="D54" s="43"/>
      <c r="E54" s="43"/>
      <c r="F54" s="43"/>
      <c r="G54" s="13">
        <v>-15</v>
      </c>
      <c r="H54" s="43"/>
      <c r="I54" s="13">
        <v>-150</v>
      </c>
      <c r="J54" s="13">
        <v>-64</v>
      </c>
      <c r="K54" s="13">
        <v>-200</v>
      </c>
      <c r="L54" s="13">
        <v>-28</v>
      </c>
      <c r="M54" s="13">
        <v>-8</v>
      </c>
      <c r="N54" s="43"/>
      <c r="O54" s="43"/>
    </row>
    <row r="55" spans="1:16" s="1" customFormat="1" x14ac:dyDescent="0.25">
      <c r="A55" s="37" t="s">
        <v>8529</v>
      </c>
      <c r="B55" s="75" t="s">
        <v>63</v>
      </c>
      <c r="C55" s="13">
        <v>-131</v>
      </c>
      <c r="D55" s="43"/>
      <c r="E55" s="43"/>
      <c r="F55" s="43"/>
      <c r="G55" s="13">
        <v>-4</v>
      </c>
      <c r="H55" s="43"/>
      <c r="I55" s="13">
        <v>-130</v>
      </c>
      <c r="J55" s="13">
        <v>-57</v>
      </c>
      <c r="K55" s="13">
        <v>-290</v>
      </c>
      <c r="L55" s="13">
        <v>-53</v>
      </c>
      <c r="M55" s="13">
        <v>-7</v>
      </c>
      <c r="N55" s="43"/>
      <c r="O55" s="43"/>
    </row>
    <row r="56" spans="1:16" s="1" customFormat="1" x14ac:dyDescent="0.25">
      <c r="A56" s="55" t="s">
        <v>8566</v>
      </c>
      <c r="B56" s="38" t="s">
        <v>63</v>
      </c>
      <c r="C56" s="13">
        <v>-36</v>
      </c>
      <c r="D56" s="43"/>
      <c r="E56" s="43"/>
      <c r="F56" s="43"/>
      <c r="G56" s="13">
        <v>-3</v>
      </c>
      <c r="H56" s="43"/>
      <c r="I56" s="13">
        <v>-260</v>
      </c>
      <c r="J56" s="13">
        <v>-101</v>
      </c>
      <c r="K56" s="13">
        <v>-201</v>
      </c>
      <c r="L56" s="13">
        <v>-90</v>
      </c>
      <c r="M56" s="43"/>
      <c r="N56" s="43"/>
      <c r="O56" s="43"/>
    </row>
    <row r="57" spans="1:16" s="1" customFormat="1" x14ac:dyDescent="0.25">
      <c r="A57" s="37" t="s">
        <v>8570</v>
      </c>
      <c r="B57" s="75" t="s">
        <v>401</v>
      </c>
      <c r="C57" s="43"/>
      <c r="D57" s="43"/>
      <c r="E57" s="43"/>
      <c r="F57" s="43"/>
      <c r="G57" s="43"/>
      <c r="H57" s="43"/>
      <c r="I57" s="13">
        <v>-30</v>
      </c>
      <c r="J57" s="13">
        <v>-62</v>
      </c>
      <c r="K57" s="43"/>
      <c r="L57" s="13">
        <v>-46</v>
      </c>
      <c r="M57" s="43"/>
      <c r="N57" s="43"/>
      <c r="O57" s="43"/>
    </row>
    <row r="58" spans="1:16" s="1" customFormat="1" ht="17" thickBot="1" x14ac:dyDescent="0.3">
      <c r="A58" s="35" t="s">
        <v>8598</v>
      </c>
      <c r="B58" s="75" t="s">
        <v>63</v>
      </c>
      <c r="C58" s="13">
        <v>-40</v>
      </c>
      <c r="D58" s="43"/>
      <c r="E58" s="43"/>
      <c r="F58" s="43"/>
      <c r="G58" s="13">
        <v>-4</v>
      </c>
      <c r="H58" s="13">
        <v>-20</v>
      </c>
      <c r="I58" s="13">
        <v>-240</v>
      </c>
      <c r="J58" s="13">
        <v>-163</v>
      </c>
      <c r="K58" s="13">
        <v>-200</v>
      </c>
      <c r="L58" s="13">
        <v>-124</v>
      </c>
      <c r="M58" s="13">
        <v>-11</v>
      </c>
      <c r="N58" s="43"/>
      <c r="O58" s="43"/>
    </row>
    <row r="59" spans="1:16" s="2" customFormat="1" ht="17" thickBot="1" x14ac:dyDescent="0.3">
      <c r="A59" s="33" t="s">
        <v>8663</v>
      </c>
      <c r="B59" s="34"/>
      <c r="C59" s="34">
        <f>SUM(C53:C58)</f>
        <v>19</v>
      </c>
      <c r="D59" s="34">
        <f t="shared" ref="D59:N59" si="10">SUM(D53:D58)</f>
        <v>0</v>
      </c>
      <c r="E59" s="34">
        <f t="shared" si="10"/>
        <v>0</v>
      </c>
      <c r="F59" s="34">
        <f t="shared" si="10"/>
        <v>0</v>
      </c>
      <c r="G59" s="34">
        <f t="shared" si="10"/>
        <v>14</v>
      </c>
      <c r="H59" s="34">
        <f t="shared" si="10"/>
        <v>22</v>
      </c>
      <c r="I59" s="34">
        <f t="shared" si="10"/>
        <v>293</v>
      </c>
      <c r="J59" s="34">
        <f t="shared" si="10"/>
        <v>280</v>
      </c>
      <c r="K59" s="34">
        <f t="shared" si="10"/>
        <v>409</v>
      </c>
      <c r="L59" s="34">
        <f t="shared" si="10"/>
        <v>239</v>
      </c>
      <c r="M59" s="34">
        <f t="shared" si="10"/>
        <v>10</v>
      </c>
      <c r="N59" s="34">
        <f t="shared" si="10"/>
        <v>0</v>
      </c>
      <c r="O59" s="34">
        <f>SUM(O53:O58)</f>
        <v>0</v>
      </c>
      <c r="P59" s="2" t="s">
        <v>8274</v>
      </c>
    </row>
    <row r="60" spans="1:16" s="1" customFormat="1" x14ac:dyDescent="0.25">
      <c r="A60" s="35">
        <v>45080</v>
      </c>
      <c r="B60" s="75" t="s">
        <v>63</v>
      </c>
      <c r="C60" s="13">
        <f>C62-19</f>
        <v>-19</v>
      </c>
      <c r="D60" s="43"/>
      <c r="E60" s="43"/>
      <c r="F60" s="43"/>
      <c r="G60" s="13">
        <v>-10</v>
      </c>
      <c r="H60" s="43"/>
      <c r="I60" s="13">
        <v>-180</v>
      </c>
      <c r="J60" s="13">
        <v>-130</v>
      </c>
      <c r="K60" s="13">
        <v>-166</v>
      </c>
      <c r="L60" s="13">
        <v>-101</v>
      </c>
      <c r="M60" s="13">
        <v>-9</v>
      </c>
      <c r="N60" s="43"/>
      <c r="O60" s="43"/>
    </row>
    <row r="61" spans="1:16" s="1" customFormat="1" x14ac:dyDescent="0.25">
      <c r="A61" s="35" t="s">
        <v>8726</v>
      </c>
      <c r="B61" s="75" t="s">
        <v>63</v>
      </c>
      <c r="C61" s="43"/>
      <c r="D61" s="43"/>
      <c r="E61" s="43"/>
      <c r="F61" s="43"/>
      <c r="G61" s="43"/>
      <c r="H61" s="13">
        <v>-10</v>
      </c>
      <c r="I61" s="13">
        <v>-113</v>
      </c>
      <c r="J61" s="13">
        <v>-105</v>
      </c>
      <c r="K61" s="13">
        <v>-162</v>
      </c>
      <c r="L61" s="13">
        <v>-84</v>
      </c>
      <c r="M61" s="13">
        <v>-1</v>
      </c>
      <c r="N61" s="43"/>
      <c r="O61" s="43"/>
    </row>
    <row r="62" spans="1:16" s="1" customFormat="1" ht="17" thickBot="1" x14ac:dyDescent="0.3">
      <c r="A62" s="55" t="s">
        <v>8838</v>
      </c>
      <c r="B62" s="38" t="s">
        <v>63</v>
      </c>
      <c r="C62" s="43"/>
      <c r="D62" s="43"/>
      <c r="E62" s="43"/>
      <c r="F62" s="43"/>
      <c r="G62" s="43"/>
      <c r="H62" s="43"/>
      <c r="I62" s="43"/>
      <c r="J62" s="13">
        <v>-45</v>
      </c>
      <c r="K62" s="13">
        <v>-57</v>
      </c>
      <c r="L62" s="13">
        <v>-44</v>
      </c>
      <c r="M62" s="43"/>
      <c r="N62" s="43"/>
      <c r="O62" s="43"/>
    </row>
    <row r="63" spans="1:16" s="8" customFormat="1" ht="17" thickBot="1" x14ac:dyDescent="0.3">
      <c r="A63" s="33" t="s">
        <v>8735</v>
      </c>
      <c r="B63" s="34"/>
      <c r="C63" s="34">
        <f>SUM(C59:C62)</f>
        <v>0</v>
      </c>
      <c r="D63" s="34">
        <f t="shared" ref="D63:M63" si="11">SUM(D59:D62)</f>
        <v>0</v>
      </c>
      <c r="E63" s="34">
        <f t="shared" si="11"/>
        <v>0</v>
      </c>
      <c r="F63" s="34">
        <f t="shared" si="11"/>
        <v>0</v>
      </c>
      <c r="G63" s="34">
        <f t="shared" si="11"/>
        <v>4</v>
      </c>
      <c r="H63" s="34">
        <f t="shared" si="11"/>
        <v>12</v>
      </c>
      <c r="I63" s="34">
        <f t="shared" si="11"/>
        <v>0</v>
      </c>
      <c r="J63" s="34">
        <f t="shared" si="11"/>
        <v>0</v>
      </c>
      <c r="K63" s="34">
        <f t="shared" si="11"/>
        <v>24</v>
      </c>
      <c r="L63" s="34">
        <f t="shared" si="11"/>
        <v>10</v>
      </c>
      <c r="M63" s="34">
        <f t="shared" si="11"/>
        <v>0</v>
      </c>
      <c r="N63" s="34">
        <f>SUM(N59:N62)</f>
        <v>0</v>
      </c>
      <c r="O63" s="34">
        <f>SUM(O59:O62)</f>
        <v>0</v>
      </c>
      <c r="P63" s="2" t="s">
        <v>8274</v>
      </c>
    </row>
    <row r="64" spans="1:16" s="49" customFormat="1" ht="17" thickBot="1" x14ac:dyDescent="0.3">
      <c r="A64" s="507"/>
      <c r="B64" s="71" t="s">
        <v>967</v>
      </c>
      <c r="C64" s="185"/>
      <c r="D64" s="185"/>
      <c r="E64" s="185"/>
      <c r="F64" s="185"/>
      <c r="G64" s="185">
        <v>-4</v>
      </c>
      <c r="H64" s="185">
        <v>-12</v>
      </c>
      <c r="I64" s="185"/>
      <c r="J64" s="185"/>
      <c r="K64" s="185">
        <v>-24</v>
      </c>
      <c r="L64" s="185">
        <v>-10</v>
      </c>
      <c r="M64" s="185"/>
      <c r="N64" s="185"/>
      <c r="O64" s="185"/>
      <c r="P64" s="49" t="s">
        <v>1773</v>
      </c>
    </row>
    <row r="65" spans="1:16" s="8" customFormat="1" ht="17" thickBot="1" x14ac:dyDescent="0.3">
      <c r="A65" s="1317" t="s">
        <v>9035</v>
      </c>
      <c r="B65" s="41"/>
      <c r="C65" s="41">
        <f>SUM(C63:C64)</f>
        <v>0</v>
      </c>
      <c r="D65" s="41">
        <f t="shared" ref="D65:O65" si="12">SUM(D63:D64)</f>
        <v>0</v>
      </c>
      <c r="E65" s="41">
        <f t="shared" si="12"/>
        <v>0</v>
      </c>
      <c r="F65" s="41">
        <f t="shared" si="12"/>
        <v>0</v>
      </c>
      <c r="G65" s="41">
        <f t="shared" si="12"/>
        <v>0</v>
      </c>
      <c r="H65" s="41">
        <f t="shared" si="12"/>
        <v>0</v>
      </c>
      <c r="I65" s="41">
        <f t="shared" si="12"/>
        <v>0</v>
      </c>
      <c r="J65" s="41">
        <f t="shared" si="12"/>
        <v>0</v>
      </c>
      <c r="K65" s="41">
        <f t="shared" si="12"/>
        <v>0</v>
      </c>
      <c r="L65" s="41">
        <f t="shared" si="12"/>
        <v>0</v>
      </c>
      <c r="M65" s="41">
        <f t="shared" si="12"/>
        <v>0</v>
      </c>
      <c r="N65" s="41">
        <f t="shared" si="12"/>
        <v>0</v>
      </c>
      <c r="O65" s="41">
        <f t="shared" si="12"/>
        <v>0</v>
      </c>
      <c r="P65" s="6" t="s">
        <v>6575</v>
      </c>
    </row>
    <row r="66" spans="1:16" s="48" customFormat="1" x14ac:dyDescent="0.25">
      <c r="A66" s="55"/>
      <c r="B66" s="84"/>
      <c r="C66" s="358"/>
      <c r="D66" s="358"/>
      <c r="E66" s="358"/>
      <c r="F66" s="358"/>
      <c r="G66" s="358"/>
      <c r="H66" s="358"/>
      <c r="I66" s="358"/>
      <c r="J66" s="57"/>
      <c r="K66" s="57"/>
      <c r="L66" s="57"/>
      <c r="M66" s="358"/>
      <c r="N66" s="358"/>
      <c r="O66" s="358"/>
    </row>
    <row r="67" spans="1:16" s="48" customFormat="1" x14ac:dyDescent="0.25">
      <c r="A67" s="55"/>
      <c r="B67" s="84"/>
      <c r="C67" s="358"/>
      <c r="D67" s="358"/>
      <c r="E67" s="358"/>
      <c r="F67" s="358"/>
      <c r="G67" s="358"/>
      <c r="H67" s="358"/>
      <c r="I67" s="358"/>
      <c r="J67" s="57"/>
      <c r="K67" s="57"/>
      <c r="L67" s="57"/>
      <c r="M67" s="358"/>
      <c r="N67" s="358"/>
      <c r="O67" s="358"/>
    </row>
    <row r="68" spans="1:16" s="48" customFormat="1" x14ac:dyDescent="0.25">
      <c r="A68" s="55"/>
      <c r="B68" s="84"/>
      <c r="C68" s="358"/>
      <c r="D68" s="358"/>
      <c r="E68" s="358"/>
      <c r="F68" s="358"/>
      <c r="G68" s="358"/>
      <c r="H68" s="358"/>
      <c r="I68" s="358"/>
      <c r="J68" s="57"/>
      <c r="K68" s="57"/>
      <c r="L68" s="57"/>
      <c r="M68" s="358"/>
      <c r="N68" s="358"/>
      <c r="O68" s="358"/>
    </row>
    <row r="69" spans="1:16" x14ac:dyDescent="0.25">
      <c r="A69" s="212"/>
      <c r="B69" s="213"/>
      <c r="C69" s="57"/>
      <c r="D69" s="57"/>
      <c r="E69" s="57"/>
      <c r="F69" s="57"/>
      <c r="G69" s="57"/>
      <c r="H69" s="57"/>
      <c r="I69" s="57"/>
      <c r="J69" s="358"/>
      <c r="K69" s="57"/>
      <c r="L69" s="57"/>
      <c r="M69" s="57"/>
      <c r="N69" s="57"/>
      <c r="O69" s="57"/>
    </row>
    <row r="70" spans="1:16" s="1" customFormat="1" ht="17" thickBot="1" x14ac:dyDescent="0.3">
      <c r="A70" s="367"/>
      <c r="B70" s="43"/>
      <c r="C70" s="44"/>
      <c r="D70" s="44"/>
      <c r="E70" s="43"/>
      <c r="F70" s="43"/>
      <c r="G70" s="43"/>
      <c r="H70" s="44"/>
      <c r="I70" s="44"/>
      <c r="J70" s="44"/>
      <c r="K70" s="44"/>
      <c r="L70" s="44"/>
      <c r="M70" s="44"/>
      <c r="N70" s="43"/>
      <c r="O70" s="43"/>
    </row>
    <row r="71" spans="1:16" ht="17" thickBot="1" x14ac:dyDescent="0.3">
      <c r="C71" s="271" t="s">
        <v>27</v>
      </c>
      <c r="D71" s="10" t="s">
        <v>32</v>
      </c>
      <c r="E71" s="32" t="s">
        <v>5069</v>
      </c>
      <c r="F71" s="32" t="s">
        <v>5776</v>
      </c>
      <c r="G71" s="32" t="s">
        <v>17</v>
      </c>
      <c r="H71" s="32" t="s">
        <v>18</v>
      </c>
      <c r="I71" s="32" t="s">
        <v>3</v>
      </c>
      <c r="J71" s="32" t="s">
        <v>26</v>
      </c>
      <c r="K71" s="32" t="s">
        <v>4</v>
      </c>
      <c r="L71" s="32" t="s">
        <v>10</v>
      </c>
      <c r="M71" s="32" t="s">
        <v>28</v>
      </c>
      <c r="N71" s="32" t="s">
        <v>380</v>
      </c>
      <c r="O71" s="138"/>
    </row>
    <row r="72" spans="1:16" x14ac:dyDescent="0.25">
      <c r="A72" s="516" t="s">
        <v>7220</v>
      </c>
    </row>
    <row r="73" spans="1:16" x14ac:dyDescent="0.25">
      <c r="A73" s="516" t="s">
        <v>7221</v>
      </c>
    </row>
  </sheetData>
  <pageMargins left="0.7" right="0.7" top="0.75" bottom="0.75" header="0.3" footer="0.3"/>
  <pageSetup orientation="portrait" r:id="rId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K36"/>
  <sheetViews>
    <sheetView topLeftCell="A7" workbookViewId="0">
      <selection activeCell="B27" sqref="B27"/>
    </sheetView>
  </sheetViews>
  <sheetFormatPr baseColWidth="10" defaultColWidth="9" defaultRowHeight="16" x14ac:dyDescent="0.25"/>
  <cols>
    <col min="1" max="1" width="12.33203125" style="137" customWidth="1"/>
    <col min="2" max="2" width="21.1640625" style="4" customWidth="1"/>
    <col min="3" max="5" width="9.83203125" style="4" customWidth="1"/>
    <col min="6" max="6" width="8.83203125" style="4" customWidth="1"/>
    <col min="7" max="7" width="12.6640625" style="4" bestFit="1" customWidth="1"/>
    <col min="8" max="16384" width="9" style="4"/>
  </cols>
  <sheetData>
    <row r="1" spans="1:7" x14ac:dyDescent="0.25">
      <c r="A1" s="128" t="s">
        <v>23</v>
      </c>
      <c r="B1" s="48"/>
    </row>
    <row r="2" spans="1:7" s="144" customFormat="1" x14ac:dyDescent="0.25">
      <c r="A2" s="680"/>
      <c r="B2" s="129"/>
      <c r="C2" s="260" t="s">
        <v>5545</v>
      </c>
      <c r="D2" s="260"/>
      <c r="E2" s="260"/>
    </row>
    <row r="3" spans="1:7" x14ac:dyDescent="0.25">
      <c r="A3" s="139" t="s">
        <v>1938</v>
      </c>
      <c r="C3" s="1699">
        <v>16500</v>
      </c>
      <c r="D3" s="1699">
        <v>3990</v>
      </c>
      <c r="E3" s="1699"/>
    </row>
    <row r="4" spans="1:7" x14ac:dyDescent="0.25">
      <c r="A4" s="703" t="s">
        <v>7528</v>
      </c>
      <c r="B4" s="5"/>
      <c r="C4" s="1151">
        <v>400000</v>
      </c>
      <c r="D4" s="1151">
        <v>73000</v>
      </c>
      <c r="E4" s="1151"/>
      <c r="F4" s="1151"/>
    </row>
    <row r="5" spans="1:7" ht="17" thickBot="1" x14ac:dyDescent="0.3">
      <c r="A5" s="703" t="s">
        <v>8299</v>
      </c>
      <c r="B5" s="5"/>
      <c r="C5" s="30">
        <v>19400</v>
      </c>
      <c r="D5" s="30">
        <v>4500</v>
      </c>
      <c r="E5" s="30"/>
      <c r="F5" s="1151" t="s">
        <v>8300</v>
      </c>
    </row>
    <row r="6" spans="1:7" ht="17" thickBot="1" x14ac:dyDescent="0.3">
      <c r="A6" s="160" t="s">
        <v>0</v>
      </c>
      <c r="B6" s="51" t="s">
        <v>1</v>
      </c>
      <c r="C6" s="32" t="s">
        <v>10</v>
      </c>
      <c r="D6" s="32" t="s">
        <v>3</v>
      </c>
      <c r="E6" s="32" t="s">
        <v>26</v>
      </c>
      <c r="F6" s="138"/>
    </row>
    <row r="7" spans="1:7" s="1" customFormat="1" ht="17" thickBot="1" x14ac:dyDescent="0.3">
      <c r="A7" s="28" t="s">
        <v>7529</v>
      </c>
      <c r="B7" s="14" t="s">
        <v>7530</v>
      </c>
      <c r="C7" s="14">
        <v>154</v>
      </c>
      <c r="D7" s="14"/>
      <c r="E7" s="14"/>
      <c r="F7" s="115"/>
    </row>
    <row r="8" spans="1:7" s="1" customFormat="1" ht="17" thickBot="1" x14ac:dyDescent="0.3">
      <c r="A8" s="33" t="s">
        <v>7516</v>
      </c>
      <c r="B8" s="269"/>
      <c r="C8" s="34">
        <f>SUM(C7)</f>
        <v>154</v>
      </c>
      <c r="D8" s="390"/>
      <c r="E8" s="390"/>
      <c r="F8" s="54"/>
      <c r="G8" s="1" t="s">
        <v>8884</v>
      </c>
    </row>
    <row r="9" spans="1:7" s="2" customFormat="1" ht="17" thickBot="1" x14ac:dyDescent="0.3">
      <c r="A9" s="55">
        <v>44967</v>
      </c>
      <c r="B9" s="53" t="s">
        <v>7558</v>
      </c>
      <c r="C9" s="53">
        <v>46</v>
      </c>
      <c r="D9" s="226"/>
      <c r="E9" s="226"/>
      <c r="F9" s="53"/>
    </row>
    <row r="10" spans="1:7" s="1" customFormat="1" ht="17" thickBot="1" x14ac:dyDescent="0.3">
      <c r="A10" s="33" t="s">
        <v>7577</v>
      </c>
      <c r="B10" s="34"/>
      <c r="C10" s="34">
        <f>SUM(C8:C9)</f>
        <v>200</v>
      </c>
      <c r="D10" s="390"/>
      <c r="E10" s="390"/>
      <c r="F10" s="54"/>
      <c r="G10" s="1" t="s">
        <v>8885</v>
      </c>
    </row>
    <row r="11" spans="1:7" s="2" customFormat="1" ht="17" thickBot="1" x14ac:dyDescent="0.3">
      <c r="A11" s="256"/>
      <c r="B11" s="168"/>
      <c r="C11" s="13"/>
      <c r="D11" s="13"/>
      <c r="E11" s="13"/>
      <c r="F11" s="13"/>
    </row>
    <row r="12" spans="1:7" s="1" customFormat="1" ht="17" thickBot="1" x14ac:dyDescent="0.3">
      <c r="A12" s="40" t="s">
        <v>8093</v>
      </c>
      <c r="B12" s="41"/>
      <c r="C12" s="42">
        <f>SUM(C10:C11)</f>
        <v>200</v>
      </c>
      <c r="D12" s="364"/>
      <c r="E12" s="364"/>
      <c r="F12" s="233"/>
    </row>
    <row r="13" spans="1:7" s="2" customFormat="1" ht="17" thickBot="1" x14ac:dyDescent="0.3">
      <c r="A13" s="12"/>
      <c r="B13" s="13"/>
      <c r="C13" s="13"/>
      <c r="D13" s="13"/>
      <c r="E13" s="13"/>
      <c r="F13" s="13"/>
    </row>
    <row r="14" spans="1:7" s="1" customFormat="1" ht="17" thickBot="1" x14ac:dyDescent="0.3">
      <c r="A14" s="40" t="s">
        <v>8219</v>
      </c>
      <c r="B14" s="41"/>
      <c r="C14" s="42">
        <f>SUM(C12:C13)</f>
        <v>200</v>
      </c>
      <c r="D14" s="364"/>
      <c r="E14" s="364"/>
      <c r="F14" s="233"/>
    </row>
    <row r="15" spans="1:7" s="2" customFormat="1" ht="17" thickBot="1" x14ac:dyDescent="0.3">
      <c r="A15" s="256" t="s">
        <v>8366</v>
      </c>
      <c r="B15" s="168" t="s">
        <v>8364</v>
      </c>
      <c r="C15" s="39"/>
      <c r="D15" s="39">
        <v>50</v>
      </c>
      <c r="E15" s="39"/>
      <c r="F15" s="13"/>
    </row>
    <row r="16" spans="1:7" s="1" customFormat="1" ht="17" thickBot="1" x14ac:dyDescent="0.3">
      <c r="A16" s="40" t="s">
        <v>8290</v>
      </c>
      <c r="B16" s="41"/>
      <c r="C16" s="42">
        <f>SUM(C14:C15)</f>
        <v>200</v>
      </c>
      <c r="D16" s="42">
        <f>SUM(D14:D15)</f>
        <v>50</v>
      </c>
      <c r="E16" s="1086"/>
      <c r="F16" s="233"/>
    </row>
    <row r="17" spans="1:11" s="2" customFormat="1" ht="17" thickBot="1" x14ac:dyDescent="0.3">
      <c r="A17" s="12"/>
      <c r="B17" s="436"/>
      <c r="C17" s="13"/>
      <c r="D17" s="13"/>
      <c r="E17" s="13"/>
      <c r="F17" s="13"/>
    </row>
    <row r="18" spans="1:11" s="1" customFormat="1" ht="17" thickBot="1" x14ac:dyDescent="0.3">
      <c r="A18" s="40" t="s">
        <v>8663</v>
      </c>
      <c r="B18" s="41"/>
      <c r="C18" s="42">
        <f>SUM(C16:C17)</f>
        <v>200</v>
      </c>
      <c r="D18" s="42">
        <f>SUM(D16:D17)</f>
        <v>50</v>
      </c>
      <c r="E18" s="1086"/>
      <c r="F18" s="233"/>
    </row>
    <row r="19" spans="1:11" s="2" customFormat="1" x14ac:dyDescent="0.25">
      <c r="A19" s="12">
        <v>44929</v>
      </c>
      <c r="B19" s="436" t="s">
        <v>63</v>
      </c>
      <c r="C19" s="39">
        <v>-180</v>
      </c>
      <c r="D19" s="39">
        <v>-50</v>
      </c>
      <c r="E19" s="39"/>
      <c r="F19" s="13"/>
    </row>
    <row r="20" spans="1:11" s="2" customFormat="1" ht="17" thickBot="1" x14ac:dyDescent="0.3">
      <c r="A20" s="12" t="s">
        <v>8720</v>
      </c>
      <c r="B20" s="14" t="s">
        <v>401</v>
      </c>
      <c r="C20" s="39">
        <v>-20</v>
      </c>
      <c r="D20" s="39"/>
      <c r="E20" s="39"/>
      <c r="F20" s="13"/>
    </row>
    <row r="21" spans="1:11" s="1" customFormat="1" ht="17" thickBot="1" x14ac:dyDescent="0.3">
      <c r="A21" s="40" t="s">
        <v>8735</v>
      </c>
      <c r="B21" s="41"/>
      <c r="C21" s="42">
        <f>SUM(C18:C20)</f>
        <v>0</v>
      </c>
      <c r="D21" s="42">
        <f>SUM(D18:D20)</f>
        <v>0</v>
      </c>
      <c r="E21" s="1086"/>
      <c r="F21" s="233"/>
    </row>
    <row r="22" spans="1:11" s="1" customFormat="1" ht="15.75" customHeight="1" x14ac:dyDescent="0.25">
      <c r="A22" s="55"/>
      <c r="B22" s="529"/>
      <c r="C22" s="13"/>
      <c r="D22" s="13"/>
      <c r="E22" s="13"/>
      <c r="F22" s="43"/>
    </row>
    <row r="23" spans="1:11" s="2" customFormat="1" x14ac:dyDescent="0.25">
      <c r="A23" s="12"/>
      <c r="B23" s="13"/>
      <c r="C23" s="13"/>
      <c r="D23" s="13"/>
      <c r="E23" s="13"/>
      <c r="F23" s="13"/>
    </row>
    <row r="24" spans="1:11" s="2" customFormat="1" x14ac:dyDescent="0.25">
      <c r="A24" s="12"/>
      <c r="B24" s="13"/>
      <c r="C24" s="13"/>
      <c r="D24" s="13"/>
      <c r="E24" s="13"/>
      <c r="F24" s="13"/>
    </row>
    <row r="25" spans="1:11" s="2" customFormat="1" x14ac:dyDescent="0.25">
      <c r="A25" s="12"/>
      <c r="B25" s="13"/>
      <c r="C25" s="13"/>
      <c r="D25" s="13"/>
      <c r="E25" s="13"/>
      <c r="F25" s="13"/>
    </row>
    <row r="27" spans="1:11" s="149" customFormat="1" ht="17" x14ac:dyDescent="0.25">
      <c r="A27" s="157" t="s">
        <v>8857</v>
      </c>
      <c r="B27" s="158"/>
      <c r="C27" s="158"/>
      <c r="D27" s="158"/>
      <c r="E27" s="158"/>
      <c r="F27" s="1610"/>
      <c r="G27" s="1610"/>
      <c r="H27" s="1610"/>
      <c r="I27" s="1610"/>
      <c r="J27" s="1610"/>
      <c r="K27" s="158"/>
    </row>
    <row r="28" spans="1:11" s="149" customFormat="1" ht="17" x14ac:dyDescent="0.25">
      <c r="A28" s="157" t="s">
        <v>8861</v>
      </c>
      <c r="B28" s="158"/>
      <c r="C28" s="158"/>
      <c r="D28" s="158"/>
      <c r="E28" s="158"/>
      <c r="F28" s="1610"/>
      <c r="G28" s="1610"/>
      <c r="H28" s="1610"/>
      <c r="I28" s="1610"/>
      <c r="J28" s="1610"/>
      <c r="K28" s="158"/>
    </row>
    <row r="29" spans="1:11" s="149" customFormat="1" ht="17" x14ac:dyDescent="0.25">
      <c r="A29" s="157" t="s">
        <v>8862</v>
      </c>
      <c r="B29" s="158"/>
      <c r="C29" s="158"/>
      <c r="D29" s="158"/>
      <c r="E29" s="158"/>
      <c r="F29" s="1610"/>
      <c r="G29" s="1610"/>
      <c r="H29" s="1610"/>
      <c r="I29" s="1610"/>
      <c r="J29" s="1610"/>
      <c r="K29" s="158"/>
    </row>
    <row r="30" spans="1:11" s="149" customFormat="1" ht="17" x14ac:dyDescent="0.25">
      <c r="A30" s="157" t="s">
        <v>8863</v>
      </c>
      <c r="B30" s="158"/>
      <c r="C30" s="158"/>
      <c r="D30" s="158"/>
      <c r="E30" s="158"/>
      <c r="F30" s="1610"/>
      <c r="G30" s="1610"/>
      <c r="H30" s="1610"/>
      <c r="I30" s="1610"/>
      <c r="J30" s="1610"/>
      <c r="K30" s="158"/>
    </row>
    <row r="31" spans="1:11" s="149" customFormat="1" ht="17" x14ac:dyDescent="0.25">
      <c r="A31" s="157" t="s">
        <v>8864</v>
      </c>
      <c r="B31" s="158"/>
      <c r="C31" s="158"/>
      <c r="D31" s="158"/>
      <c r="E31" s="158"/>
      <c r="F31" s="1610"/>
      <c r="G31" s="1610"/>
      <c r="H31" s="1610"/>
      <c r="I31" s="1610"/>
      <c r="J31" s="1610"/>
      <c r="K31" s="158"/>
    </row>
    <row r="32" spans="1:11" s="149" customFormat="1" ht="17" x14ac:dyDescent="0.25">
      <c r="A32" s="157" t="s">
        <v>8860</v>
      </c>
      <c r="B32" s="158"/>
      <c r="C32" s="158"/>
      <c r="D32" s="158"/>
      <c r="E32" s="158"/>
      <c r="F32" s="1610"/>
      <c r="G32" s="1610"/>
      <c r="H32" s="1610"/>
      <c r="I32" s="1610"/>
      <c r="J32" s="1610"/>
      <c r="K32" s="158"/>
    </row>
    <row r="33" spans="1:11" s="149" customFormat="1" ht="17" x14ac:dyDescent="0.25">
      <c r="A33" s="157" t="s">
        <v>8865</v>
      </c>
      <c r="B33" s="158"/>
      <c r="C33" s="158"/>
      <c r="D33" s="158"/>
      <c r="E33" s="158"/>
      <c r="F33" s="1610"/>
      <c r="G33" s="1610"/>
      <c r="H33" s="1610"/>
      <c r="I33" s="1610"/>
      <c r="J33" s="1610"/>
      <c r="K33" s="158"/>
    </row>
    <row r="34" spans="1:11" s="149" customFormat="1" ht="17" x14ac:dyDescent="0.25">
      <c r="A34" s="157"/>
      <c r="B34" s="158"/>
      <c r="C34" s="158"/>
      <c r="D34" s="158"/>
      <c r="E34" s="158"/>
      <c r="F34" s="1610"/>
      <c r="G34" s="1610"/>
      <c r="H34" s="1610"/>
      <c r="I34" s="1610"/>
      <c r="J34" s="1610"/>
      <c r="K34" s="158"/>
    </row>
    <row r="35" spans="1:11" s="149" customFormat="1" ht="17" x14ac:dyDescent="0.25">
      <c r="A35" s="157" t="s">
        <v>8858</v>
      </c>
      <c r="B35" s="158"/>
      <c r="C35" s="158"/>
      <c r="D35" s="158"/>
      <c r="E35" s="158"/>
      <c r="F35" s="1610"/>
      <c r="G35" s="1610"/>
      <c r="H35" s="1610"/>
      <c r="I35" s="1610"/>
      <c r="J35" s="1610"/>
      <c r="K35" s="158"/>
    </row>
    <row r="36" spans="1:11" s="149" customFormat="1" ht="17" x14ac:dyDescent="0.25">
      <c r="A36" s="157" t="s">
        <v>8859</v>
      </c>
      <c r="B36" s="158"/>
      <c r="C36" s="158"/>
      <c r="D36" s="158"/>
      <c r="E36" s="158"/>
      <c r="F36" s="1610"/>
      <c r="G36" s="1610"/>
      <c r="H36" s="1610"/>
      <c r="I36" s="1610"/>
      <c r="J36" s="1610"/>
      <c r="K36" s="158"/>
    </row>
  </sheetData>
  <pageMargins left="0.7" right="0.7" top="0.75" bottom="0.75" header="0.3" footer="0.3"/>
  <pageSetup orientation="portrait" r:id="rId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>
    <tabColor rgb="FFC00000"/>
  </sheetPr>
  <dimension ref="A1:T145"/>
  <sheetViews>
    <sheetView topLeftCell="A124" workbookViewId="0">
      <selection activeCell="K141" sqref="K141"/>
    </sheetView>
  </sheetViews>
  <sheetFormatPr baseColWidth="10" defaultColWidth="9" defaultRowHeight="16" x14ac:dyDescent="0.25"/>
  <cols>
    <col min="1" max="1" width="12.33203125" style="137" customWidth="1"/>
    <col min="2" max="2" width="20.5" style="4" customWidth="1"/>
    <col min="3" max="3" width="8.6640625" style="4" customWidth="1"/>
    <col min="4" max="4" width="10.1640625" style="4" customWidth="1"/>
    <col min="5" max="5" width="10.6640625" style="4" customWidth="1"/>
    <col min="6" max="14" width="8.6640625" style="4" customWidth="1"/>
    <col min="15" max="15" width="8.83203125" style="4" customWidth="1"/>
    <col min="16" max="16" width="8.1640625" style="4" customWidth="1"/>
    <col min="17" max="17" width="5.5" style="4" customWidth="1"/>
    <col min="18" max="18" width="15.5" style="4" bestFit="1" customWidth="1"/>
    <col min="19" max="16384" width="9" style="4"/>
  </cols>
  <sheetData>
    <row r="1" spans="1:16" x14ac:dyDescent="0.25">
      <c r="A1" s="128" t="s">
        <v>23</v>
      </c>
      <c r="B1" s="48"/>
    </row>
    <row r="2" spans="1:16" x14ac:dyDescent="0.25">
      <c r="A2" s="128"/>
      <c r="B2" s="48"/>
    </row>
    <row r="3" spans="1:16" x14ac:dyDescent="0.25">
      <c r="A3" s="139" t="s">
        <v>1938</v>
      </c>
    </row>
    <row r="4" spans="1:16" x14ac:dyDescent="0.25">
      <c r="A4" s="703" t="s">
        <v>3509</v>
      </c>
      <c r="B4" s="5"/>
    </row>
    <row r="5" spans="1:16" x14ac:dyDescent="0.25">
      <c r="A5" s="703" t="s">
        <v>3510</v>
      </c>
      <c r="B5" s="5"/>
    </row>
    <row r="6" spans="1:16" x14ac:dyDescent="0.25">
      <c r="A6" s="703" t="s">
        <v>3511</v>
      </c>
      <c r="B6" s="5"/>
    </row>
    <row r="7" spans="1:16" s="697" customFormat="1" x14ac:dyDescent="0.25">
      <c r="A7" s="1055" t="s">
        <v>967</v>
      </c>
      <c r="B7" s="1056"/>
      <c r="C7" s="1040">
        <v>51800</v>
      </c>
      <c r="D7" s="1040">
        <v>280000</v>
      </c>
      <c r="E7" s="1040">
        <v>400000</v>
      </c>
      <c r="F7" s="1040">
        <v>8000</v>
      </c>
      <c r="G7" s="1040"/>
      <c r="H7" s="1040"/>
      <c r="I7" s="1040"/>
      <c r="J7" s="1040"/>
      <c r="K7" s="1040"/>
      <c r="L7" s="1040"/>
      <c r="M7" s="1040"/>
      <c r="N7" s="1040"/>
    </row>
    <row r="8" spans="1:16" s="422" customFormat="1" ht="17" thickBot="1" x14ac:dyDescent="0.3">
      <c r="A8" s="705" t="s">
        <v>3512</v>
      </c>
      <c r="B8" s="421"/>
      <c r="C8" s="7">
        <v>2700</v>
      </c>
      <c r="D8" s="7">
        <v>14500</v>
      </c>
      <c r="E8" s="7">
        <v>16250</v>
      </c>
      <c r="F8" s="7">
        <v>1000</v>
      </c>
      <c r="G8" s="7">
        <v>3950</v>
      </c>
      <c r="H8" s="7">
        <v>2700</v>
      </c>
      <c r="I8" s="7">
        <v>2400</v>
      </c>
      <c r="J8" s="7">
        <v>7750</v>
      </c>
      <c r="K8" s="7">
        <v>2700</v>
      </c>
      <c r="L8" s="7">
        <v>2400</v>
      </c>
      <c r="M8" s="7">
        <v>1350</v>
      </c>
      <c r="N8" s="7"/>
      <c r="O8" s="382"/>
    </row>
    <row r="9" spans="1:16" ht="17" thickBot="1" x14ac:dyDescent="0.3">
      <c r="A9" s="160" t="s">
        <v>0</v>
      </c>
      <c r="B9" s="51" t="s">
        <v>1</v>
      </c>
      <c r="C9" s="10" t="s">
        <v>3</v>
      </c>
      <c r="D9" s="32" t="s">
        <v>10</v>
      </c>
      <c r="E9" s="32" t="s">
        <v>28</v>
      </c>
      <c r="F9" s="32" t="s">
        <v>4</v>
      </c>
      <c r="G9" s="10" t="s">
        <v>26</v>
      </c>
      <c r="H9" s="32" t="s">
        <v>17</v>
      </c>
      <c r="I9" s="32" t="s">
        <v>27</v>
      </c>
      <c r="J9" s="32" t="s">
        <v>29</v>
      </c>
      <c r="K9" s="32" t="s">
        <v>18</v>
      </c>
      <c r="L9" s="32" t="s">
        <v>32</v>
      </c>
      <c r="M9" s="1098" t="s">
        <v>31</v>
      </c>
      <c r="N9" s="10" t="s">
        <v>2</v>
      </c>
      <c r="O9" s="138"/>
    </row>
    <row r="10" spans="1:16" s="2" customFormat="1" x14ac:dyDescent="0.25">
      <c r="A10" s="28">
        <v>44480</v>
      </c>
      <c r="B10" s="22" t="s">
        <v>3489</v>
      </c>
      <c r="C10" s="22">
        <v>48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6" s="1" customFormat="1" ht="17" thickBot="1" x14ac:dyDescent="0.3">
      <c r="A11" s="78" t="s">
        <v>3514</v>
      </c>
      <c r="B11" s="14" t="s">
        <v>3518</v>
      </c>
      <c r="C11" s="14">
        <v>80</v>
      </c>
      <c r="D11" s="14">
        <v>20</v>
      </c>
      <c r="E11" s="14">
        <v>20</v>
      </c>
      <c r="F11" s="14">
        <v>120</v>
      </c>
      <c r="G11" s="14"/>
      <c r="H11" s="14"/>
      <c r="I11" s="14"/>
      <c r="J11" s="14"/>
      <c r="K11" s="14"/>
      <c r="L11" s="14"/>
      <c r="M11" s="14"/>
      <c r="N11" s="14"/>
      <c r="O11" s="115"/>
    </row>
    <row r="12" spans="1:16" s="2" customFormat="1" ht="17" thickBot="1" x14ac:dyDescent="0.3">
      <c r="A12" s="33" t="s">
        <v>3605</v>
      </c>
      <c r="B12" s="34"/>
      <c r="C12" s="34">
        <f>SUM(C10:C11)</f>
        <v>128</v>
      </c>
      <c r="D12" s="34">
        <f t="shared" ref="D12:F12" si="0">SUM(D10:D11)</f>
        <v>20</v>
      </c>
      <c r="E12" s="34">
        <f t="shared" si="0"/>
        <v>20</v>
      </c>
      <c r="F12" s="34">
        <f t="shared" si="0"/>
        <v>120</v>
      </c>
      <c r="G12" s="390"/>
      <c r="H12" s="390"/>
      <c r="I12" s="390"/>
      <c r="J12" s="390"/>
      <c r="K12" s="390"/>
      <c r="L12" s="390"/>
      <c r="M12" s="390"/>
      <c r="N12" s="390"/>
      <c r="O12" s="54"/>
      <c r="P12" s="2" t="s">
        <v>4214</v>
      </c>
    </row>
    <row r="13" spans="1:16" s="1" customFormat="1" ht="17" thickBot="1" x14ac:dyDescent="0.3">
      <c r="A13" s="301" t="s">
        <v>3641</v>
      </c>
      <c r="B13" s="14" t="s">
        <v>3646</v>
      </c>
      <c r="C13" s="53">
        <v>120</v>
      </c>
      <c r="D13" s="53">
        <v>60</v>
      </c>
      <c r="E13" s="354"/>
      <c r="F13" s="53">
        <v>360</v>
      </c>
      <c r="G13" s="53">
        <v>120</v>
      </c>
      <c r="H13" s="53">
        <v>30</v>
      </c>
      <c r="I13" s="53">
        <v>60</v>
      </c>
      <c r="J13" s="53"/>
      <c r="K13" s="53"/>
      <c r="L13" s="53"/>
      <c r="M13" s="53"/>
      <c r="N13" s="53"/>
      <c r="O13" s="354"/>
    </row>
    <row r="14" spans="1:16" s="2" customFormat="1" ht="17" thickBot="1" x14ac:dyDescent="0.3">
      <c r="A14" s="33" t="s">
        <v>3744</v>
      </c>
      <c r="B14" s="34"/>
      <c r="C14" s="34">
        <f>SUM(C12:C13)</f>
        <v>248</v>
      </c>
      <c r="D14" s="34">
        <f t="shared" ref="D14:I14" si="1">SUM(D12:D13)</f>
        <v>80</v>
      </c>
      <c r="E14" s="34">
        <f t="shared" si="1"/>
        <v>20</v>
      </c>
      <c r="F14" s="34">
        <f t="shared" si="1"/>
        <v>480</v>
      </c>
      <c r="G14" s="34">
        <f t="shared" si="1"/>
        <v>120</v>
      </c>
      <c r="H14" s="34">
        <f t="shared" si="1"/>
        <v>30</v>
      </c>
      <c r="I14" s="34">
        <f t="shared" si="1"/>
        <v>60</v>
      </c>
      <c r="J14" s="34"/>
      <c r="K14" s="34"/>
      <c r="L14" s="34"/>
      <c r="M14" s="34"/>
      <c r="N14" s="34"/>
      <c r="O14" s="34"/>
      <c r="P14" s="2" t="s">
        <v>4214</v>
      </c>
    </row>
    <row r="15" spans="1:16" s="2" customFormat="1" ht="17" thickBot="1" x14ac:dyDescent="0.3">
      <c r="A15" s="15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6" s="2" customFormat="1" ht="17" thickBot="1" x14ac:dyDescent="0.3">
      <c r="A16" s="33" t="s">
        <v>3908</v>
      </c>
      <c r="B16" s="34"/>
      <c r="C16" s="34">
        <f>SUM(C14:C15)</f>
        <v>248</v>
      </c>
      <c r="D16" s="34">
        <f t="shared" ref="D16:J22" si="2">SUM(D14:D15)</f>
        <v>80</v>
      </c>
      <c r="E16" s="34">
        <f t="shared" si="2"/>
        <v>20</v>
      </c>
      <c r="F16" s="34">
        <f t="shared" si="2"/>
        <v>480</v>
      </c>
      <c r="G16" s="34">
        <f t="shared" si="2"/>
        <v>120</v>
      </c>
      <c r="H16" s="34">
        <f t="shared" si="2"/>
        <v>30</v>
      </c>
      <c r="I16" s="34">
        <f t="shared" si="2"/>
        <v>60</v>
      </c>
      <c r="J16" s="34"/>
      <c r="K16" s="34"/>
      <c r="L16" s="34"/>
      <c r="M16" s="34"/>
      <c r="N16" s="34"/>
      <c r="O16" s="34"/>
      <c r="P16" s="2" t="s">
        <v>4214</v>
      </c>
    </row>
    <row r="17" spans="1:16" s="2" customFormat="1" ht="17" thickBot="1" x14ac:dyDescent="0.3">
      <c r="A17" s="15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6" s="2" customFormat="1" ht="17" thickBot="1" x14ac:dyDescent="0.3">
      <c r="A18" s="33" t="s">
        <v>4069</v>
      </c>
      <c r="B18" s="34"/>
      <c r="C18" s="34">
        <f>SUM(C16:C17)</f>
        <v>248</v>
      </c>
      <c r="D18" s="34">
        <f>SUM(D16:D17)</f>
        <v>80</v>
      </c>
      <c r="E18" s="34">
        <f t="shared" si="2"/>
        <v>20</v>
      </c>
      <c r="F18" s="34">
        <f t="shared" si="2"/>
        <v>480</v>
      </c>
      <c r="G18" s="34">
        <f t="shared" si="2"/>
        <v>120</v>
      </c>
      <c r="H18" s="34">
        <f t="shared" si="2"/>
        <v>30</v>
      </c>
      <c r="I18" s="34">
        <f t="shared" si="2"/>
        <v>60</v>
      </c>
      <c r="J18" s="34"/>
      <c r="K18" s="34"/>
      <c r="L18" s="34"/>
      <c r="M18" s="34"/>
      <c r="N18" s="34"/>
      <c r="O18" s="34"/>
      <c r="P18" s="2" t="s">
        <v>4214</v>
      </c>
    </row>
    <row r="19" spans="1:16" s="2" customFormat="1" ht="17" thickBot="1" x14ac:dyDescent="0.3">
      <c r="A19" s="15" t="s">
        <v>4151</v>
      </c>
      <c r="B19" s="13" t="s">
        <v>4155</v>
      </c>
      <c r="C19" s="13"/>
      <c r="D19" s="13"/>
      <c r="E19" s="13"/>
      <c r="F19" s="13"/>
      <c r="G19" s="13"/>
      <c r="H19" s="13"/>
      <c r="I19" s="13"/>
      <c r="J19" s="13">
        <v>150</v>
      </c>
      <c r="K19" s="13"/>
      <c r="L19" s="13"/>
      <c r="M19" s="13"/>
      <c r="N19" s="13"/>
      <c r="O19" s="13"/>
    </row>
    <row r="20" spans="1:16" s="2" customFormat="1" ht="17" thickBot="1" x14ac:dyDescent="0.3">
      <c r="A20" s="33" t="s">
        <v>4207</v>
      </c>
      <c r="B20" s="34"/>
      <c r="C20" s="34">
        <f>SUM(C18:C19)</f>
        <v>248</v>
      </c>
      <c r="D20" s="34">
        <f>SUM(D18:D19)</f>
        <v>80</v>
      </c>
      <c r="E20" s="34">
        <f>SUM(E18:E19)</f>
        <v>20</v>
      </c>
      <c r="F20" s="34">
        <f>SUM(F18:F19)</f>
        <v>480</v>
      </c>
      <c r="G20" s="34">
        <f t="shared" si="2"/>
        <v>120</v>
      </c>
      <c r="H20" s="34">
        <f t="shared" si="2"/>
        <v>30</v>
      </c>
      <c r="I20" s="34">
        <f t="shared" si="2"/>
        <v>60</v>
      </c>
      <c r="J20" s="34">
        <f t="shared" si="2"/>
        <v>150</v>
      </c>
      <c r="K20" s="34"/>
      <c r="L20" s="34"/>
      <c r="M20" s="34"/>
      <c r="N20" s="34"/>
      <c r="O20" s="34"/>
      <c r="P20" s="2" t="s">
        <v>4214</v>
      </c>
    </row>
    <row r="21" spans="1:16" ht="17" thickBot="1" x14ac:dyDescent="0.3">
      <c r="A21" s="141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</row>
    <row r="22" spans="1:16" s="2" customFormat="1" ht="17" thickBot="1" x14ac:dyDescent="0.3">
      <c r="A22" s="33" t="s">
        <v>4351</v>
      </c>
      <c r="B22" s="34"/>
      <c r="C22" s="34">
        <f>SUM(C20:C21)</f>
        <v>248</v>
      </c>
      <c r="D22" s="34">
        <f>SUM(D20:D21)</f>
        <v>80</v>
      </c>
      <c r="E22" s="34">
        <f>SUM(E20:E21)</f>
        <v>20</v>
      </c>
      <c r="F22" s="34">
        <f>SUM(F20:F21)</f>
        <v>480</v>
      </c>
      <c r="G22" s="34">
        <f t="shared" si="2"/>
        <v>120</v>
      </c>
      <c r="H22" s="34">
        <f t="shared" si="2"/>
        <v>30</v>
      </c>
      <c r="I22" s="34">
        <f t="shared" si="2"/>
        <v>60</v>
      </c>
      <c r="J22" s="34">
        <f t="shared" si="2"/>
        <v>150</v>
      </c>
      <c r="K22" s="34"/>
      <c r="L22" s="34"/>
      <c r="M22" s="34"/>
      <c r="N22" s="34"/>
      <c r="O22" s="34"/>
      <c r="P22" s="2" t="s">
        <v>4214</v>
      </c>
    </row>
    <row r="23" spans="1:16" s="2" customFormat="1" x14ac:dyDescent="0.25">
      <c r="A23" s="15" t="s">
        <v>4430</v>
      </c>
      <c r="B23" s="13" t="s">
        <v>4431</v>
      </c>
      <c r="C23" s="13"/>
      <c r="D23" s="13">
        <v>50</v>
      </c>
      <c r="E23" s="13"/>
      <c r="F23" s="13"/>
      <c r="G23" s="13">
        <v>200</v>
      </c>
      <c r="H23" s="13"/>
      <c r="I23" s="13"/>
      <c r="J23" s="13"/>
      <c r="K23" s="13"/>
      <c r="L23" s="13"/>
      <c r="M23" s="13"/>
      <c r="N23" s="13"/>
      <c r="O23" s="13"/>
    </row>
    <row r="24" spans="1:16" s="2" customFormat="1" ht="17" thickBot="1" x14ac:dyDescent="0.3">
      <c r="A24" s="15" t="s">
        <v>4443</v>
      </c>
      <c r="B24" s="13" t="s">
        <v>4442</v>
      </c>
      <c r="C24" s="13"/>
      <c r="D24" s="13">
        <v>150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6" s="2" customFormat="1" ht="17" thickBot="1" x14ac:dyDescent="0.3">
      <c r="A25" s="33" t="s">
        <v>4477</v>
      </c>
      <c r="B25" s="34"/>
      <c r="C25" s="34">
        <f>SUM(C22:C24)</f>
        <v>248</v>
      </c>
      <c r="D25" s="34">
        <f>SUM(D22:D24)</f>
        <v>280</v>
      </c>
      <c r="E25" s="34">
        <f t="shared" ref="E25:J25" si="3">SUM(E22:E24)</f>
        <v>20</v>
      </c>
      <c r="F25" s="34">
        <f t="shared" si="3"/>
        <v>480</v>
      </c>
      <c r="G25" s="34">
        <f t="shared" si="3"/>
        <v>320</v>
      </c>
      <c r="H25" s="34">
        <f t="shared" si="3"/>
        <v>30</v>
      </c>
      <c r="I25" s="34">
        <f t="shared" si="3"/>
        <v>60</v>
      </c>
      <c r="J25" s="34">
        <f t="shared" si="3"/>
        <v>150</v>
      </c>
      <c r="K25" s="34"/>
      <c r="L25" s="34"/>
      <c r="M25" s="34"/>
      <c r="N25" s="34"/>
      <c r="O25" s="34"/>
      <c r="P25" s="2" t="s">
        <v>4214</v>
      </c>
    </row>
    <row r="26" spans="1:16" s="2" customFormat="1" x14ac:dyDescent="0.25">
      <c r="A26" s="12">
        <v>44626</v>
      </c>
      <c r="B26" s="13" t="s">
        <v>4511</v>
      </c>
      <c r="C26" s="13"/>
      <c r="D26" s="13">
        <v>16</v>
      </c>
      <c r="E26" s="13">
        <v>24</v>
      </c>
      <c r="F26" s="13"/>
      <c r="G26" s="13"/>
      <c r="H26" s="13"/>
      <c r="I26" s="13">
        <v>150</v>
      </c>
      <c r="J26" s="13"/>
      <c r="K26" s="13"/>
      <c r="L26" s="13"/>
      <c r="M26" s="13"/>
      <c r="N26" s="13"/>
      <c r="O26" s="13"/>
    </row>
    <row r="27" spans="1:16" s="2" customFormat="1" x14ac:dyDescent="0.25">
      <c r="A27" s="12">
        <v>44718</v>
      </c>
      <c r="B27" s="13" t="s">
        <v>4524</v>
      </c>
      <c r="C27" s="13"/>
      <c r="D27" s="13">
        <v>167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6" s="1" customFormat="1" x14ac:dyDescent="0.25">
      <c r="A28" s="12">
        <v>44718</v>
      </c>
      <c r="B28" s="13" t="s">
        <v>4520</v>
      </c>
      <c r="C28" s="13">
        <v>250</v>
      </c>
      <c r="D28" s="13">
        <v>183</v>
      </c>
      <c r="E28" s="13">
        <v>44</v>
      </c>
      <c r="F28" s="13">
        <v>500</v>
      </c>
      <c r="G28" s="13">
        <v>250</v>
      </c>
      <c r="H28" s="43"/>
      <c r="I28" s="43"/>
      <c r="J28" s="43"/>
      <c r="K28" s="43"/>
      <c r="L28" s="43"/>
      <c r="M28" s="43"/>
      <c r="N28" s="43"/>
      <c r="O28" s="43"/>
    </row>
    <row r="29" spans="1:16" s="1" customFormat="1" x14ac:dyDescent="0.25">
      <c r="A29" s="12">
        <v>44779</v>
      </c>
      <c r="B29" s="13" t="s">
        <v>4532</v>
      </c>
      <c r="C29" s="13"/>
      <c r="D29" s="13"/>
      <c r="E29" s="13">
        <v>6</v>
      </c>
      <c r="F29" s="13"/>
      <c r="G29" s="13"/>
      <c r="H29" s="43"/>
      <c r="I29" s="43"/>
      <c r="J29" s="43"/>
      <c r="K29" s="43"/>
      <c r="L29" s="43"/>
      <c r="M29" s="43"/>
      <c r="N29" s="43"/>
      <c r="O29" s="43"/>
    </row>
    <row r="30" spans="1:16" s="1" customFormat="1" x14ac:dyDescent="0.25">
      <c r="A30" s="12" t="s">
        <v>4584</v>
      </c>
      <c r="B30" s="13" t="s">
        <v>4585</v>
      </c>
      <c r="C30" s="13">
        <v>150</v>
      </c>
      <c r="D30" s="43"/>
      <c r="E30" s="43"/>
      <c r="F30" s="13">
        <v>100</v>
      </c>
      <c r="G30" s="13">
        <v>150</v>
      </c>
      <c r="H30" s="43"/>
      <c r="I30" s="43"/>
      <c r="J30" s="43"/>
      <c r="K30" s="43"/>
      <c r="L30" s="43"/>
      <c r="M30" s="43"/>
      <c r="N30" s="43"/>
      <c r="O30" s="43"/>
    </row>
    <row r="31" spans="1:16" s="1" customFormat="1" x14ac:dyDescent="0.25">
      <c r="A31" s="55" t="s">
        <v>4584</v>
      </c>
      <c r="B31" s="53" t="s">
        <v>4593</v>
      </c>
      <c r="C31" s="13">
        <v>100</v>
      </c>
      <c r="D31" s="43"/>
      <c r="E31" s="13">
        <v>10</v>
      </c>
      <c r="F31" s="13">
        <v>200</v>
      </c>
      <c r="G31" s="13">
        <v>84</v>
      </c>
      <c r="H31" s="43"/>
      <c r="I31" s="43"/>
      <c r="J31" s="43"/>
      <c r="K31" s="13">
        <v>20</v>
      </c>
      <c r="L31" s="13"/>
      <c r="M31" s="13"/>
      <c r="N31" s="13"/>
      <c r="O31" s="43"/>
    </row>
    <row r="32" spans="1:16" s="1" customFormat="1" x14ac:dyDescent="0.25">
      <c r="A32" s="55" t="s">
        <v>4594</v>
      </c>
      <c r="B32" s="13" t="s">
        <v>4596</v>
      </c>
      <c r="C32" s="13">
        <v>150</v>
      </c>
      <c r="D32" s="43"/>
      <c r="E32" s="43"/>
      <c r="F32" s="13">
        <v>200</v>
      </c>
      <c r="G32" s="13">
        <v>83</v>
      </c>
      <c r="H32" s="43"/>
      <c r="I32" s="43"/>
      <c r="J32" s="43"/>
      <c r="K32" s="13">
        <v>20</v>
      </c>
      <c r="L32" s="13"/>
      <c r="M32" s="13"/>
      <c r="N32" s="13"/>
      <c r="O32" s="43"/>
    </row>
    <row r="33" spans="1:20" s="2" customFormat="1" ht="17" thickBot="1" x14ac:dyDescent="0.3">
      <c r="A33" s="15" t="s">
        <v>4611</v>
      </c>
      <c r="B33" s="13" t="s">
        <v>4630</v>
      </c>
      <c r="C33" s="13">
        <v>100</v>
      </c>
      <c r="D33" s="13"/>
      <c r="E33" s="13">
        <v>40</v>
      </c>
      <c r="F33" s="13"/>
      <c r="G33" s="13">
        <v>183</v>
      </c>
      <c r="H33" s="13"/>
      <c r="I33" s="13"/>
      <c r="J33" s="13"/>
      <c r="K33" s="13">
        <v>40</v>
      </c>
      <c r="L33" s="13"/>
      <c r="M33" s="13"/>
      <c r="N33" s="13"/>
      <c r="O33" s="13"/>
    </row>
    <row r="34" spans="1:20" s="2" customFormat="1" ht="17" thickBot="1" x14ac:dyDescent="0.3">
      <c r="A34" s="33" t="s">
        <v>4760</v>
      </c>
      <c r="B34" s="34"/>
      <c r="C34" s="34">
        <f>SUM(C25:C33)</f>
        <v>998</v>
      </c>
      <c r="D34" s="34">
        <f t="shared" ref="D34:O34" si="4">SUM(D25:D33)</f>
        <v>646</v>
      </c>
      <c r="E34" s="34">
        <f t="shared" si="4"/>
        <v>144</v>
      </c>
      <c r="F34" s="34">
        <f t="shared" si="4"/>
        <v>1480</v>
      </c>
      <c r="G34" s="34">
        <f t="shared" si="4"/>
        <v>1070</v>
      </c>
      <c r="H34" s="34">
        <f t="shared" si="4"/>
        <v>30</v>
      </c>
      <c r="I34" s="34">
        <f t="shared" si="4"/>
        <v>210</v>
      </c>
      <c r="J34" s="34">
        <f t="shared" si="4"/>
        <v>150</v>
      </c>
      <c r="K34" s="34">
        <f t="shared" si="4"/>
        <v>80</v>
      </c>
      <c r="L34" s="34"/>
      <c r="M34" s="34"/>
      <c r="N34" s="34"/>
      <c r="O34" s="34">
        <f t="shared" si="4"/>
        <v>0</v>
      </c>
      <c r="P34" s="2" t="s">
        <v>4214</v>
      </c>
    </row>
    <row r="35" spans="1:20" s="2" customFormat="1" ht="17" thickBot="1" x14ac:dyDescent="0.3">
      <c r="A35" s="15" t="s">
        <v>4798</v>
      </c>
      <c r="B35" s="13" t="s">
        <v>4801</v>
      </c>
      <c r="C35" s="13"/>
      <c r="D35" s="13">
        <v>150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20" s="2" customFormat="1" ht="17" thickBot="1" x14ac:dyDescent="0.3">
      <c r="A36" s="33" t="s">
        <v>4861</v>
      </c>
      <c r="B36" s="34"/>
      <c r="C36" s="34">
        <f>SUM(C34:C35)</f>
        <v>998</v>
      </c>
      <c r="D36" s="34">
        <f t="shared" ref="D36:O36" si="5">SUM(D34:D35)</f>
        <v>796</v>
      </c>
      <c r="E36" s="34">
        <f t="shared" si="5"/>
        <v>144</v>
      </c>
      <c r="F36" s="34">
        <f t="shared" si="5"/>
        <v>1480</v>
      </c>
      <c r="G36" s="34">
        <f t="shared" si="5"/>
        <v>1070</v>
      </c>
      <c r="H36" s="34">
        <f t="shared" si="5"/>
        <v>30</v>
      </c>
      <c r="I36" s="34">
        <f t="shared" si="5"/>
        <v>210</v>
      </c>
      <c r="J36" s="34">
        <f t="shared" si="5"/>
        <v>150</v>
      </c>
      <c r="K36" s="34">
        <f t="shared" si="5"/>
        <v>80</v>
      </c>
      <c r="L36" s="34"/>
      <c r="M36" s="34"/>
      <c r="N36" s="34"/>
      <c r="O36" s="34">
        <f t="shared" si="5"/>
        <v>0</v>
      </c>
      <c r="P36" s="2" t="s">
        <v>4214</v>
      </c>
    </row>
    <row r="37" spans="1:20" s="1" customFormat="1" x14ac:dyDescent="0.25">
      <c r="A37" s="12">
        <v>44842</v>
      </c>
      <c r="B37" s="13" t="s">
        <v>4893</v>
      </c>
      <c r="C37" s="13">
        <v>200</v>
      </c>
      <c r="D37" s="13">
        <v>70</v>
      </c>
      <c r="E37" s="43"/>
      <c r="F37" s="13">
        <v>250</v>
      </c>
      <c r="G37" s="13">
        <v>250</v>
      </c>
      <c r="H37" s="43"/>
      <c r="I37" s="13">
        <v>791</v>
      </c>
      <c r="J37" s="43"/>
      <c r="K37" s="43"/>
      <c r="L37" s="43"/>
      <c r="M37" s="43"/>
      <c r="N37" s="43"/>
      <c r="O37" s="43"/>
    </row>
    <row r="38" spans="1:20" s="1" customFormat="1" x14ac:dyDescent="0.25">
      <c r="A38" s="12">
        <v>44873</v>
      </c>
      <c r="B38" s="13" t="s">
        <v>4898</v>
      </c>
      <c r="C38" s="13">
        <v>220</v>
      </c>
      <c r="D38" s="43"/>
      <c r="E38" s="43"/>
      <c r="F38" s="13">
        <v>300</v>
      </c>
      <c r="G38" s="13">
        <v>140</v>
      </c>
      <c r="H38" s="43"/>
      <c r="I38" s="43"/>
      <c r="J38" s="43"/>
      <c r="K38" s="43"/>
      <c r="L38" s="43"/>
      <c r="M38" s="43"/>
      <c r="N38" s="43"/>
      <c r="O38" s="43"/>
    </row>
    <row r="39" spans="1:20" s="1" customFormat="1" x14ac:dyDescent="0.25">
      <c r="A39" s="12">
        <v>44873</v>
      </c>
      <c r="B39" s="13" t="s">
        <v>4899</v>
      </c>
      <c r="C39" s="43"/>
      <c r="D39" s="13">
        <v>40</v>
      </c>
      <c r="E39" s="13">
        <v>15</v>
      </c>
      <c r="F39" s="43"/>
      <c r="G39" s="13">
        <v>20</v>
      </c>
      <c r="H39" s="43"/>
      <c r="I39" s="43"/>
      <c r="J39" s="43"/>
      <c r="K39" s="43"/>
      <c r="L39" s="43"/>
      <c r="M39" s="43"/>
      <c r="N39" s="43"/>
      <c r="O39" s="43"/>
    </row>
    <row r="40" spans="1:20" s="1" customFormat="1" x14ac:dyDescent="0.25">
      <c r="A40" s="12" t="s">
        <v>4916</v>
      </c>
      <c r="B40" s="13" t="s">
        <v>4919</v>
      </c>
      <c r="C40" s="13">
        <v>200</v>
      </c>
      <c r="D40" s="13">
        <v>16</v>
      </c>
      <c r="E40" s="43"/>
      <c r="F40" s="13">
        <v>200</v>
      </c>
      <c r="G40" s="13">
        <v>141</v>
      </c>
      <c r="H40" s="43"/>
      <c r="I40" s="43"/>
      <c r="J40" s="43"/>
      <c r="K40" s="43"/>
      <c r="L40" s="43"/>
      <c r="M40" s="43"/>
      <c r="N40" s="43"/>
      <c r="O40" s="43"/>
    </row>
    <row r="41" spans="1:20" s="1" customFormat="1" x14ac:dyDescent="0.25">
      <c r="A41" s="12" t="s">
        <v>4916</v>
      </c>
      <c r="B41" s="13" t="s">
        <v>4920</v>
      </c>
      <c r="C41" s="13">
        <v>150</v>
      </c>
      <c r="D41" s="13">
        <v>210</v>
      </c>
      <c r="E41" s="13">
        <v>15</v>
      </c>
      <c r="F41" s="13">
        <v>160</v>
      </c>
      <c r="G41" s="13">
        <v>200</v>
      </c>
      <c r="H41" s="43"/>
      <c r="I41" s="43"/>
      <c r="J41" s="43"/>
      <c r="K41" s="43"/>
      <c r="L41" s="43"/>
      <c r="M41" s="43"/>
      <c r="N41" s="43"/>
      <c r="O41" s="43"/>
    </row>
    <row r="42" spans="1:20" s="1" customFormat="1" x14ac:dyDescent="0.25">
      <c r="A42" s="15" t="s">
        <v>4921</v>
      </c>
      <c r="B42" s="13" t="s">
        <v>4925</v>
      </c>
      <c r="C42" s="13">
        <v>80</v>
      </c>
      <c r="D42" s="13">
        <v>20</v>
      </c>
      <c r="E42" s="13">
        <v>5</v>
      </c>
      <c r="F42" s="13">
        <v>100</v>
      </c>
      <c r="G42" s="13">
        <v>87</v>
      </c>
      <c r="H42" s="43"/>
      <c r="I42" s="43"/>
      <c r="J42" s="43"/>
      <c r="K42" s="43"/>
      <c r="L42" s="43"/>
      <c r="M42" s="43"/>
      <c r="N42" s="43"/>
      <c r="O42" s="43"/>
    </row>
    <row r="43" spans="1:20" s="2" customFormat="1" x14ac:dyDescent="0.25">
      <c r="A43" s="15" t="s">
        <v>4930</v>
      </c>
      <c r="B43" s="13" t="s">
        <v>4943</v>
      </c>
      <c r="C43" s="13">
        <v>80</v>
      </c>
      <c r="D43" s="13">
        <v>65</v>
      </c>
      <c r="E43" s="13"/>
      <c r="F43" s="13">
        <v>100</v>
      </c>
      <c r="G43" s="13">
        <v>75</v>
      </c>
      <c r="H43" s="13"/>
      <c r="I43" s="13"/>
      <c r="J43" s="13"/>
      <c r="K43" s="13"/>
      <c r="L43" s="13"/>
      <c r="M43" s="13"/>
      <c r="N43" s="13"/>
      <c r="O43" s="13"/>
      <c r="P43" s="1"/>
      <c r="Q43" s="1"/>
      <c r="R43" s="1"/>
      <c r="S43" s="1"/>
      <c r="T43" s="1"/>
    </row>
    <row r="44" spans="1:20" s="2" customFormat="1" x14ac:dyDescent="0.25">
      <c r="A44" s="15" t="s">
        <v>4950</v>
      </c>
      <c r="B44" s="13" t="s">
        <v>4951</v>
      </c>
      <c r="C44" s="13">
        <v>400</v>
      </c>
      <c r="D44" s="13"/>
      <c r="E44" s="13"/>
      <c r="F44" s="13"/>
      <c r="G44" s="13"/>
      <c r="H44" s="13"/>
      <c r="I44" s="13"/>
      <c r="J44" s="13"/>
      <c r="K44" s="13"/>
      <c r="L44" s="13">
        <v>360</v>
      </c>
      <c r="M44" s="13"/>
      <c r="N44" s="13"/>
      <c r="O44" s="13"/>
    </row>
    <row r="45" spans="1:20" s="1" customFormat="1" ht="17" thickBot="1" x14ac:dyDescent="0.3">
      <c r="A45" s="15" t="s">
        <v>4977</v>
      </c>
      <c r="B45" s="13" t="s">
        <v>4978</v>
      </c>
      <c r="C45" s="43"/>
      <c r="D45" s="43"/>
      <c r="E45" s="43"/>
      <c r="F45" s="13">
        <v>200</v>
      </c>
      <c r="G45" s="13">
        <v>50</v>
      </c>
      <c r="H45" s="43"/>
      <c r="I45" s="43"/>
      <c r="J45" s="43"/>
      <c r="K45" s="43"/>
      <c r="L45" s="43"/>
      <c r="M45" s="43"/>
      <c r="N45" s="43"/>
      <c r="O45" s="43"/>
    </row>
    <row r="46" spans="1:20" s="2" customFormat="1" ht="17" thickBot="1" x14ac:dyDescent="0.3">
      <c r="A46" s="33" t="s">
        <v>5061</v>
      </c>
      <c r="B46" s="34"/>
      <c r="C46" s="34">
        <f>SUM(C36:C45)</f>
        <v>2328</v>
      </c>
      <c r="D46" s="34">
        <f t="shared" ref="D46:O46" si="6">SUM(D36:D45)</f>
        <v>1217</v>
      </c>
      <c r="E46" s="34">
        <f t="shared" si="6"/>
        <v>179</v>
      </c>
      <c r="F46" s="34">
        <f t="shared" si="6"/>
        <v>2790</v>
      </c>
      <c r="G46" s="34">
        <f t="shared" si="6"/>
        <v>2033</v>
      </c>
      <c r="H46" s="34">
        <f t="shared" si="6"/>
        <v>30</v>
      </c>
      <c r="I46" s="34">
        <f t="shared" si="6"/>
        <v>1001</v>
      </c>
      <c r="J46" s="34">
        <f t="shared" si="6"/>
        <v>150</v>
      </c>
      <c r="K46" s="34">
        <f t="shared" si="6"/>
        <v>80</v>
      </c>
      <c r="L46" s="34">
        <f t="shared" si="6"/>
        <v>360</v>
      </c>
      <c r="M46" s="34"/>
      <c r="N46" s="34"/>
      <c r="O46" s="34">
        <f t="shared" si="6"/>
        <v>0</v>
      </c>
      <c r="P46" s="2" t="s">
        <v>4214</v>
      </c>
    </row>
    <row r="47" spans="1:20" s="2" customFormat="1" x14ac:dyDescent="0.25">
      <c r="A47" s="55">
        <v>44570</v>
      </c>
      <c r="B47" s="13" t="s">
        <v>5055</v>
      </c>
      <c r="C47" s="13">
        <v>290</v>
      </c>
      <c r="D47" s="13">
        <v>70</v>
      </c>
      <c r="E47" s="13"/>
      <c r="F47" s="13">
        <v>750</v>
      </c>
      <c r="G47" s="13">
        <v>323</v>
      </c>
      <c r="H47" s="13"/>
      <c r="I47" s="13"/>
      <c r="J47" s="13"/>
      <c r="K47" s="13"/>
      <c r="L47" s="13"/>
      <c r="M47" s="13"/>
      <c r="N47" s="13"/>
      <c r="O47" s="13"/>
    </row>
    <row r="48" spans="1:20" s="2" customFormat="1" x14ac:dyDescent="0.25">
      <c r="A48" s="55">
        <v>44601</v>
      </c>
      <c r="B48" s="13" t="s">
        <v>5066</v>
      </c>
      <c r="C48" s="13"/>
      <c r="D48" s="13">
        <v>80</v>
      </c>
      <c r="E48" s="13"/>
      <c r="F48" s="13"/>
      <c r="G48" s="13">
        <v>150</v>
      </c>
      <c r="H48" s="13"/>
      <c r="I48" s="13"/>
      <c r="J48" s="13"/>
      <c r="K48" s="13"/>
      <c r="L48" s="13"/>
      <c r="M48" s="13"/>
      <c r="N48" s="13"/>
      <c r="O48" s="13"/>
    </row>
    <row r="49" spans="1:16" s="2" customFormat="1" x14ac:dyDescent="0.25">
      <c r="A49" s="12">
        <v>44629</v>
      </c>
      <c r="B49" s="13" t="s">
        <v>5073</v>
      </c>
      <c r="C49" s="13">
        <v>100</v>
      </c>
      <c r="D49" s="13">
        <v>73</v>
      </c>
      <c r="E49" s="13"/>
      <c r="F49" s="13">
        <v>100</v>
      </c>
      <c r="G49" s="13"/>
      <c r="H49" s="13"/>
      <c r="I49" s="13"/>
      <c r="J49" s="13"/>
      <c r="K49" s="13"/>
      <c r="L49" s="13"/>
      <c r="M49" s="13"/>
      <c r="N49" s="13"/>
      <c r="O49" s="13"/>
    </row>
    <row r="50" spans="1:16" s="2" customFormat="1" x14ac:dyDescent="0.25">
      <c r="A50" s="12">
        <v>44721</v>
      </c>
      <c r="B50" s="13" t="s">
        <v>5078</v>
      </c>
      <c r="C50" s="13">
        <v>200</v>
      </c>
      <c r="D50" s="13">
        <v>113</v>
      </c>
      <c r="E50" s="13"/>
      <c r="F50" s="13">
        <v>428</v>
      </c>
      <c r="G50" s="13">
        <v>180</v>
      </c>
      <c r="H50" s="13"/>
      <c r="I50" s="13"/>
      <c r="J50" s="13"/>
      <c r="K50" s="13"/>
      <c r="L50" s="13"/>
      <c r="M50" s="13"/>
      <c r="N50" s="13"/>
      <c r="O50" s="13"/>
    </row>
    <row r="51" spans="1:16" s="2" customFormat="1" x14ac:dyDescent="0.25">
      <c r="A51" s="12">
        <v>44721</v>
      </c>
      <c r="B51" s="13" t="s">
        <v>63</v>
      </c>
      <c r="C51" s="13"/>
      <c r="D51" s="13"/>
      <c r="E51" s="13"/>
      <c r="F51" s="13"/>
      <c r="G51" s="13"/>
      <c r="H51" s="13"/>
      <c r="I51" s="13">
        <v>-353</v>
      </c>
      <c r="J51" s="13"/>
      <c r="K51" s="13"/>
      <c r="L51" s="13"/>
      <c r="M51" s="13"/>
      <c r="N51" s="13"/>
      <c r="O51" s="13"/>
    </row>
    <row r="52" spans="1:16" s="2" customFormat="1" x14ac:dyDescent="0.25">
      <c r="A52" s="12">
        <v>44813</v>
      </c>
      <c r="B52" s="13" t="s">
        <v>5097</v>
      </c>
      <c r="C52" s="13">
        <v>113</v>
      </c>
      <c r="D52" s="13">
        <v>130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</row>
    <row r="53" spans="1:16" s="2" customFormat="1" x14ac:dyDescent="0.25">
      <c r="A53" s="12">
        <v>44904</v>
      </c>
      <c r="B53" s="13" t="s">
        <v>5105</v>
      </c>
      <c r="C53" s="13"/>
      <c r="D53" s="13">
        <v>80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r="54" spans="1:16" s="2" customFormat="1" x14ac:dyDescent="0.25">
      <c r="A54" s="12" t="s">
        <v>5154</v>
      </c>
      <c r="B54" s="13" t="s">
        <v>5158</v>
      </c>
      <c r="C54" s="13"/>
      <c r="D54" s="13">
        <v>54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</row>
    <row r="55" spans="1:16" s="2" customFormat="1" x14ac:dyDescent="0.25">
      <c r="A55" s="12" t="s">
        <v>5189</v>
      </c>
      <c r="B55" s="13" t="s">
        <v>5215</v>
      </c>
      <c r="C55" s="13">
        <v>300</v>
      </c>
      <c r="D55" s="13"/>
      <c r="E55" s="13"/>
      <c r="F55" s="13">
        <v>300</v>
      </c>
      <c r="G55" s="13">
        <v>350</v>
      </c>
      <c r="H55" s="13"/>
      <c r="I55" s="13">
        <v>72</v>
      </c>
      <c r="J55" s="13"/>
      <c r="K55" s="13"/>
      <c r="L55" s="13"/>
      <c r="M55" s="13"/>
      <c r="N55" s="13"/>
      <c r="O55" s="13"/>
    </row>
    <row r="56" spans="1:16" s="2" customFormat="1" ht="17" thickBot="1" x14ac:dyDescent="0.3">
      <c r="A56" s="12" t="s">
        <v>5220</v>
      </c>
      <c r="B56" s="13" t="s">
        <v>5225</v>
      </c>
      <c r="C56" s="13">
        <v>318</v>
      </c>
      <c r="D56" s="13">
        <v>210</v>
      </c>
      <c r="E56" s="13"/>
      <c r="F56" s="13">
        <v>401</v>
      </c>
      <c r="G56" s="13">
        <v>62</v>
      </c>
      <c r="H56" s="13"/>
      <c r="I56" s="13"/>
      <c r="J56" s="13"/>
      <c r="K56" s="13"/>
      <c r="L56" s="13"/>
      <c r="M56" s="13"/>
      <c r="N56" s="13"/>
      <c r="O56" s="13"/>
    </row>
    <row r="57" spans="1:16" s="2" customFormat="1" ht="17" thickBot="1" x14ac:dyDescent="0.3">
      <c r="A57" s="33" t="s">
        <v>5278</v>
      </c>
      <c r="B57" s="34"/>
      <c r="C57" s="34">
        <f>SUM(C46:C56)</f>
        <v>3649</v>
      </c>
      <c r="D57" s="34">
        <f t="shared" ref="D57:O57" si="7">SUM(D46:D56)</f>
        <v>2027</v>
      </c>
      <c r="E57" s="34">
        <f t="shared" si="7"/>
        <v>179</v>
      </c>
      <c r="F57" s="34">
        <f>SUM(F46:F56)</f>
        <v>4769</v>
      </c>
      <c r="G57" s="34">
        <f t="shared" si="7"/>
        <v>3098</v>
      </c>
      <c r="H57" s="34">
        <f t="shared" si="7"/>
        <v>30</v>
      </c>
      <c r="I57" s="34">
        <f t="shared" si="7"/>
        <v>720</v>
      </c>
      <c r="J57" s="34">
        <f t="shared" si="7"/>
        <v>150</v>
      </c>
      <c r="K57" s="34">
        <f t="shared" si="7"/>
        <v>80</v>
      </c>
      <c r="L57" s="34">
        <f t="shared" si="7"/>
        <v>360</v>
      </c>
      <c r="M57" s="34"/>
      <c r="N57" s="34"/>
      <c r="O57" s="34">
        <f t="shared" si="7"/>
        <v>0</v>
      </c>
      <c r="P57" s="2" t="s">
        <v>4214</v>
      </c>
    </row>
    <row r="58" spans="1:16" s="2" customFormat="1" x14ac:dyDescent="0.25">
      <c r="A58" s="12">
        <v>44691</v>
      </c>
      <c r="B58" s="13" t="s">
        <v>5293</v>
      </c>
      <c r="C58" s="13">
        <v>300</v>
      </c>
      <c r="D58" s="13"/>
      <c r="E58" s="13"/>
      <c r="F58" s="13">
        <v>300</v>
      </c>
      <c r="G58" s="13">
        <v>100</v>
      </c>
      <c r="H58" s="13"/>
      <c r="I58" s="13"/>
      <c r="J58" s="13"/>
      <c r="K58" s="13"/>
      <c r="L58" s="13"/>
      <c r="M58" s="13">
        <v>200</v>
      </c>
      <c r="N58" s="13"/>
      <c r="O58" s="13"/>
    </row>
    <row r="59" spans="1:16" s="2" customFormat="1" x14ac:dyDescent="0.25">
      <c r="A59" s="12">
        <v>44875</v>
      </c>
      <c r="B59" s="13" t="s">
        <v>5302</v>
      </c>
      <c r="C59" s="13"/>
      <c r="D59" s="13">
        <v>400</v>
      </c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</row>
    <row r="60" spans="1:16" s="2" customFormat="1" x14ac:dyDescent="0.25">
      <c r="A60" s="12">
        <v>44875</v>
      </c>
      <c r="B60" s="13" t="s">
        <v>5345</v>
      </c>
      <c r="C60" s="13"/>
      <c r="D60" s="13">
        <v>32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</row>
    <row r="61" spans="1:16" s="2" customFormat="1" x14ac:dyDescent="0.25">
      <c r="A61" s="12" t="s">
        <v>5347</v>
      </c>
      <c r="B61" s="13" t="s">
        <v>5348</v>
      </c>
      <c r="C61" s="13"/>
      <c r="D61" s="13">
        <v>12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</row>
    <row r="62" spans="1:16" s="2" customFormat="1" x14ac:dyDescent="0.25">
      <c r="A62" s="12" t="s">
        <v>5351</v>
      </c>
      <c r="B62" s="13" t="s">
        <v>5352</v>
      </c>
      <c r="C62" s="13">
        <v>110</v>
      </c>
      <c r="D62" s="13">
        <v>40</v>
      </c>
      <c r="E62" s="13"/>
      <c r="F62" s="13">
        <v>200</v>
      </c>
      <c r="G62" s="13">
        <v>110</v>
      </c>
      <c r="H62" s="13"/>
      <c r="I62" s="13"/>
      <c r="J62" s="13"/>
      <c r="K62" s="13"/>
      <c r="L62" s="13"/>
      <c r="M62" s="13"/>
      <c r="N62" s="13"/>
      <c r="O62" s="13"/>
    </row>
    <row r="63" spans="1:16" s="2" customFormat="1" x14ac:dyDescent="0.25">
      <c r="A63" s="12" t="s">
        <v>5362</v>
      </c>
      <c r="B63" s="13" t="s">
        <v>5368</v>
      </c>
      <c r="C63" s="13">
        <v>100</v>
      </c>
      <c r="D63" s="13">
        <v>40</v>
      </c>
      <c r="E63" s="13"/>
      <c r="F63" s="13">
        <v>300</v>
      </c>
      <c r="G63" s="13">
        <v>84</v>
      </c>
      <c r="H63" s="13"/>
      <c r="I63" s="13"/>
      <c r="J63" s="13"/>
      <c r="K63" s="13"/>
      <c r="L63" s="13"/>
      <c r="M63" s="13"/>
      <c r="N63" s="13"/>
      <c r="O63" s="13"/>
    </row>
    <row r="64" spans="1:16" s="2" customFormat="1" x14ac:dyDescent="0.25">
      <c r="A64" s="12" t="s">
        <v>5369</v>
      </c>
      <c r="B64" s="13" t="s">
        <v>5371</v>
      </c>
      <c r="C64" s="13">
        <v>100</v>
      </c>
      <c r="D64" s="13">
        <v>40</v>
      </c>
      <c r="E64" s="13"/>
      <c r="F64" s="13">
        <v>200</v>
      </c>
      <c r="G64" s="13">
        <v>84</v>
      </c>
      <c r="H64" s="13"/>
      <c r="I64" s="13"/>
      <c r="J64" s="13"/>
      <c r="K64" s="13"/>
      <c r="L64" s="13"/>
      <c r="M64" s="13"/>
      <c r="N64" s="13"/>
      <c r="O64" s="13"/>
    </row>
    <row r="65" spans="1:16" s="2" customFormat="1" x14ac:dyDescent="0.25">
      <c r="A65" s="13" t="s">
        <v>5379</v>
      </c>
      <c r="B65" s="14" t="s">
        <v>5378</v>
      </c>
      <c r="C65" s="13">
        <v>100</v>
      </c>
      <c r="D65" s="13"/>
      <c r="E65" s="13"/>
      <c r="F65" s="13">
        <v>200</v>
      </c>
      <c r="G65" s="13">
        <v>100</v>
      </c>
      <c r="H65" s="13"/>
      <c r="I65" s="13"/>
      <c r="J65" s="13"/>
      <c r="K65" s="13"/>
      <c r="L65" s="13"/>
      <c r="M65" s="13"/>
      <c r="N65" s="13"/>
      <c r="O65" s="13"/>
    </row>
    <row r="66" spans="1:16" s="2" customFormat="1" x14ac:dyDescent="0.25">
      <c r="A66" s="12" t="s">
        <v>5391</v>
      </c>
      <c r="B66" s="13" t="s">
        <v>5394</v>
      </c>
      <c r="C66" s="13">
        <v>360</v>
      </c>
      <c r="D66" s="13">
        <v>59</v>
      </c>
      <c r="E66" s="13"/>
      <c r="F66" s="13">
        <v>500</v>
      </c>
      <c r="G66" s="13">
        <v>50</v>
      </c>
      <c r="H66" s="13"/>
      <c r="I66" s="13"/>
      <c r="J66" s="13"/>
      <c r="K66" s="13"/>
      <c r="L66" s="13"/>
      <c r="M66" s="13">
        <v>400</v>
      </c>
      <c r="N66" s="13"/>
      <c r="O66" s="13"/>
    </row>
    <row r="67" spans="1:16" s="2" customFormat="1" x14ac:dyDescent="0.25">
      <c r="A67" s="13" t="s">
        <v>5407</v>
      </c>
      <c r="B67" s="13" t="s">
        <v>5408</v>
      </c>
      <c r="C67" s="13">
        <v>140</v>
      </c>
      <c r="D67" s="13"/>
      <c r="E67" s="13"/>
      <c r="F67" s="13"/>
      <c r="G67" s="13">
        <v>50</v>
      </c>
      <c r="H67" s="13"/>
      <c r="I67" s="13"/>
      <c r="J67" s="13"/>
      <c r="K67" s="13"/>
      <c r="L67" s="13"/>
      <c r="M67" s="13"/>
      <c r="N67" s="13"/>
      <c r="O67" s="13"/>
    </row>
    <row r="68" spans="1:16" s="2" customFormat="1" ht="17" thickBot="1" x14ac:dyDescent="0.3">
      <c r="A68" s="13" t="s">
        <v>5426</v>
      </c>
      <c r="B68" s="13" t="s">
        <v>5427</v>
      </c>
      <c r="C68" s="13">
        <v>100</v>
      </c>
      <c r="D68" s="13">
        <v>150</v>
      </c>
      <c r="E68" s="13"/>
      <c r="F68" s="13">
        <v>200</v>
      </c>
      <c r="G68" s="13">
        <v>100</v>
      </c>
      <c r="H68" s="13"/>
      <c r="I68" s="13"/>
      <c r="J68" s="13"/>
      <c r="K68" s="13"/>
      <c r="L68" s="13"/>
      <c r="M68" s="13"/>
      <c r="N68" s="13"/>
      <c r="O68" s="13"/>
    </row>
    <row r="69" spans="1:16" s="2" customFormat="1" ht="17" thickBot="1" x14ac:dyDescent="0.3">
      <c r="A69" s="33" t="s">
        <v>5326</v>
      </c>
      <c r="B69" s="34"/>
      <c r="C69" s="34">
        <f>SUM(C57:C68)</f>
        <v>4959</v>
      </c>
      <c r="D69" s="34">
        <f t="shared" ref="D69:M69" si="8">SUM(D57:D68)</f>
        <v>2800</v>
      </c>
      <c r="E69" s="34">
        <f t="shared" si="8"/>
        <v>179</v>
      </c>
      <c r="F69" s="34">
        <f>SUM(F57:F68)</f>
        <v>6669</v>
      </c>
      <c r="G69" s="34">
        <f>SUM(G57:G68)</f>
        <v>3776</v>
      </c>
      <c r="H69" s="34">
        <f t="shared" si="8"/>
        <v>30</v>
      </c>
      <c r="I69" s="34">
        <f t="shared" si="8"/>
        <v>720</v>
      </c>
      <c r="J69" s="34">
        <f t="shared" si="8"/>
        <v>150</v>
      </c>
      <c r="K69" s="34">
        <f t="shared" si="8"/>
        <v>80</v>
      </c>
      <c r="L69" s="34">
        <f t="shared" si="8"/>
        <v>360</v>
      </c>
      <c r="M69" s="34">
        <f t="shared" si="8"/>
        <v>600</v>
      </c>
      <c r="N69" s="34"/>
      <c r="O69" s="34">
        <f t="shared" ref="O69" si="9">SUM(O58:O68)</f>
        <v>0</v>
      </c>
      <c r="P69" s="2" t="s">
        <v>4214</v>
      </c>
    </row>
    <row r="70" spans="1:16" s="2" customFormat="1" x14ac:dyDescent="0.25">
      <c r="A70" s="12">
        <v>44631</v>
      </c>
      <c r="B70" s="13" t="s">
        <v>5451</v>
      </c>
      <c r="C70" s="13">
        <v>100</v>
      </c>
      <c r="D70" s="13">
        <v>40</v>
      </c>
      <c r="E70" s="13"/>
      <c r="F70" s="13"/>
      <c r="G70" s="13">
        <v>85</v>
      </c>
      <c r="H70" s="13"/>
      <c r="I70" s="13"/>
      <c r="J70" s="13"/>
      <c r="K70" s="13"/>
      <c r="L70" s="13"/>
      <c r="M70" s="13"/>
      <c r="N70" s="13"/>
      <c r="O70" s="13"/>
    </row>
    <row r="71" spans="1:16" s="2" customFormat="1" x14ac:dyDescent="0.25">
      <c r="A71" s="12">
        <v>44631</v>
      </c>
      <c r="B71" s="13" t="s">
        <v>5452</v>
      </c>
      <c r="C71" s="13">
        <v>80</v>
      </c>
      <c r="D71" s="13">
        <v>35</v>
      </c>
      <c r="E71" s="13"/>
      <c r="F71" s="13"/>
      <c r="G71" s="13">
        <v>85</v>
      </c>
      <c r="H71" s="13"/>
      <c r="I71" s="13"/>
      <c r="J71" s="13"/>
      <c r="K71" s="13"/>
      <c r="L71" s="13"/>
      <c r="M71" s="13"/>
      <c r="N71" s="13"/>
      <c r="O71" s="13"/>
    </row>
    <row r="72" spans="1:16" s="2" customFormat="1" ht="17" thickBot="1" x14ac:dyDescent="0.3">
      <c r="A72" s="12" t="s">
        <v>5626</v>
      </c>
      <c r="B72" s="13" t="s">
        <v>63</v>
      </c>
      <c r="C72" s="13">
        <v>-100</v>
      </c>
      <c r="D72" s="13">
        <v>-30</v>
      </c>
      <c r="E72" s="13"/>
      <c r="F72" s="13"/>
      <c r="G72" s="13">
        <v>-84</v>
      </c>
      <c r="H72" s="13"/>
      <c r="I72" s="13"/>
      <c r="J72" s="13"/>
      <c r="K72" s="13"/>
      <c r="L72" s="13"/>
      <c r="M72" s="13"/>
      <c r="N72" s="13"/>
      <c r="O72" s="13"/>
    </row>
    <row r="73" spans="1:16" s="2" customFormat="1" ht="17" thickBot="1" x14ac:dyDescent="0.3">
      <c r="A73" s="33" t="s">
        <v>5443</v>
      </c>
      <c r="B73" s="34"/>
      <c r="C73" s="34">
        <f>SUM(C69:C72)</f>
        <v>5039</v>
      </c>
      <c r="D73" s="34">
        <f t="shared" ref="D73:O73" si="10">SUM(D69:D72)</f>
        <v>2845</v>
      </c>
      <c r="E73" s="34">
        <f t="shared" si="10"/>
        <v>179</v>
      </c>
      <c r="F73" s="34">
        <f>SUM(F69:F72)</f>
        <v>6669</v>
      </c>
      <c r="G73" s="34">
        <f t="shared" si="10"/>
        <v>3862</v>
      </c>
      <c r="H73" s="34">
        <f t="shared" si="10"/>
        <v>30</v>
      </c>
      <c r="I73" s="34">
        <f t="shared" si="10"/>
        <v>720</v>
      </c>
      <c r="J73" s="34">
        <f t="shared" si="10"/>
        <v>150</v>
      </c>
      <c r="K73" s="34">
        <f t="shared" si="10"/>
        <v>80</v>
      </c>
      <c r="L73" s="34">
        <f t="shared" si="10"/>
        <v>360</v>
      </c>
      <c r="M73" s="34">
        <f t="shared" si="10"/>
        <v>600</v>
      </c>
      <c r="N73" s="34"/>
      <c r="O73" s="34">
        <f t="shared" si="10"/>
        <v>0</v>
      </c>
      <c r="P73" s="2" t="s">
        <v>4214</v>
      </c>
    </row>
    <row r="74" spans="1:16" s="2" customFormat="1" x14ac:dyDescent="0.25">
      <c r="A74" s="12">
        <v>44693</v>
      </c>
      <c r="B74" s="13" t="s">
        <v>63</v>
      </c>
      <c r="C74" s="13">
        <v>-100</v>
      </c>
      <c r="D74" s="13">
        <v>-35</v>
      </c>
      <c r="E74" s="13"/>
      <c r="F74" s="13">
        <v>-300</v>
      </c>
      <c r="G74" s="13">
        <v>-85</v>
      </c>
      <c r="H74" s="13"/>
      <c r="I74" s="13"/>
      <c r="J74" s="13"/>
      <c r="K74" s="13"/>
      <c r="L74" s="13"/>
      <c r="M74" s="13"/>
      <c r="N74" s="13"/>
      <c r="O74" s="13"/>
    </row>
    <row r="75" spans="1:16" s="2" customFormat="1" x14ac:dyDescent="0.25">
      <c r="A75" s="12">
        <v>44724</v>
      </c>
      <c r="B75" s="13" t="s">
        <v>63</v>
      </c>
      <c r="C75" s="13">
        <v>-100</v>
      </c>
      <c r="D75" s="13">
        <v>-40</v>
      </c>
      <c r="E75" s="13"/>
      <c r="F75" s="13"/>
      <c r="G75" s="13">
        <v>-85</v>
      </c>
      <c r="H75" s="13"/>
      <c r="I75" s="13"/>
      <c r="J75" s="13"/>
      <c r="K75" s="13"/>
      <c r="L75" s="13"/>
      <c r="M75" s="13"/>
      <c r="N75" s="13"/>
      <c r="O75" s="13"/>
    </row>
    <row r="76" spans="1:16" s="2" customFormat="1" x14ac:dyDescent="0.25">
      <c r="A76" s="12">
        <v>44724</v>
      </c>
      <c r="B76" s="13" t="s">
        <v>63</v>
      </c>
      <c r="C76" s="13">
        <v>-100</v>
      </c>
      <c r="D76" s="13">
        <v>-35</v>
      </c>
      <c r="E76" s="13"/>
      <c r="F76" s="13">
        <v>-50</v>
      </c>
      <c r="G76" s="13">
        <v>-85</v>
      </c>
      <c r="H76" s="13"/>
      <c r="I76" s="13"/>
      <c r="J76" s="13"/>
      <c r="K76" s="13"/>
      <c r="L76" s="13"/>
      <c r="M76" s="13"/>
      <c r="N76" s="13"/>
      <c r="O76" s="13"/>
    </row>
    <row r="77" spans="1:16" s="2" customFormat="1" x14ac:dyDescent="0.25">
      <c r="A77" s="12">
        <v>44754</v>
      </c>
      <c r="B77" s="13" t="s">
        <v>63</v>
      </c>
      <c r="C77" s="13">
        <v>-80</v>
      </c>
      <c r="D77" s="13">
        <v>-35</v>
      </c>
      <c r="E77" s="13"/>
      <c r="F77" s="13">
        <v>-6</v>
      </c>
      <c r="G77" s="13">
        <v>-66</v>
      </c>
      <c r="H77" s="13"/>
      <c r="I77" s="13"/>
      <c r="J77" s="13"/>
      <c r="K77" s="13"/>
      <c r="L77" s="13">
        <v>-145</v>
      </c>
      <c r="M77" s="13"/>
      <c r="N77" s="13"/>
      <c r="O77" s="13"/>
    </row>
    <row r="78" spans="1:16" s="2" customFormat="1" x14ac:dyDescent="0.25">
      <c r="A78" s="12">
        <v>44846</v>
      </c>
      <c r="B78" s="13" t="s">
        <v>63</v>
      </c>
      <c r="C78" s="13">
        <v>-100</v>
      </c>
      <c r="D78" s="13">
        <v>-59</v>
      </c>
      <c r="E78" s="13"/>
      <c r="F78" s="13">
        <v>-307</v>
      </c>
      <c r="G78" s="13">
        <v>-128</v>
      </c>
      <c r="H78" s="13"/>
      <c r="I78" s="13"/>
      <c r="J78" s="13"/>
      <c r="K78" s="13"/>
      <c r="L78" s="13"/>
      <c r="M78" s="13"/>
      <c r="N78" s="13"/>
      <c r="O78" s="13"/>
    </row>
    <row r="79" spans="1:16" s="2" customFormat="1" x14ac:dyDescent="0.25">
      <c r="A79" s="12">
        <v>44907</v>
      </c>
      <c r="B79" s="75" t="s">
        <v>63</v>
      </c>
      <c r="C79" s="13">
        <v>-170</v>
      </c>
      <c r="D79" s="13"/>
      <c r="E79" s="13"/>
      <c r="F79" s="13"/>
      <c r="G79" s="13">
        <v>-136</v>
      </c>
      <c r="H79" s="13"/>
      <c r="I79" s="13"/>
      <c r="J79" s="13"/>
      <c r="K79" s="13"/>
      <c r="L79" s="13"/>
      <c r="M79" s="13"/>
      <c r="N79" s="13"/>
      <c r="O79" s="13"/>
    </row>
    <row r="80" spans="1:16" s="2" customFormat="1" x14ac:dyDescent="0.25">
      <c r="A80" s="12" t="s">
        <v>5766</v>
      </c>
      <c r="B80" s="75" t="s">
        <v>63</v>
      </c>
      <c r="C80" s="13"/>
      <c r="D80" s="13">
        <v>-65</v>
      </c>
      <c r="E80" s="13"/>
      <c r="F80" s="13"/>
      <c r="G80" s="13"/>
      <c r="H80" s="13"/>
      <c r="I80" s="13"/>
      <c r="J80" s="13">
        <v>-20</v>
      </c>
      <c r="K80" s="13"/>
      <c r="L80" s="13"/>
      <c r="M80" s="13"/>
      <c r="N80" s="13"/>
      <c r="O80" s="13"/>
    </row>
    <row r="81" spans="1:16" s="2" customFormat="1" x14ac:dyDescent="0.25">
      <c r="A81" s="12" t="s">
        <v>5830</v>
      </c>
      <c r="B81" s="75" t="s">
        <v>63</v>
      </c>
      <c r="C81" s="13"/>
      <c r="D81" s="13">
        <v>-109</v>
      </c>
      <c r="E81" s="13"/>
      <c r="F81" s="13">
        <v>-420</v>
      </c>
      <c r="G81" s="13"/>
      <c r="H81" s="13"/>
      <c r="I81" s="13">
        <v>-29</v>
      </c>
      <c r="J81" s="13"/>
      <c r="K81" s="13"/>
      <c r="L81" s="13">
        <v>-108</v>
      </c>
      <c r="M81" s="13"/>
      <c r="N81" s="13"/>
      <c r="O81" s="13"/>
    </row>
    <row r="82" spans="1:16" s="2" customFormat="1" x14ac:dyDescent="0.25">
      <c r="A82" s="12" t="s">
        <v>5839</v>
      </c>
      <c r="B82" s="13" t="s">
        <v>63</v>
      </c>
      <c r="C82" s="13">
        <v>-65</v>
      </c>
      <c r="D82" s="13">
        <v>-26</v>
      </c>
      <c r="E82" s="13">
        <v>-18</v>
      </c>
      <c r="F82" s="13">
        <v>-32</v>
      </c>
      <c r="G82" s="13">
        <v>-84</v>
      </c>
      <c r="H82" s="13"/>
      <c r="I82" s="13">
        <v>-16</v>
      </c>
      <c r="J82" s="13"/>
      <c r="K82" s="13"/>
      <c r="L82" s="13"/>
      <c r="M82" s="13"/>
      <c r="N82" s="13"/>
      <c r="O82" s="13"/>
    </row>
    <row r="83" spans="1:16" s="2" customFormat="1" x14ac:dyDescent="0.25">
      <c r="A83" s="12" t="s">
        <v>5778</v>
      </c>
      <c r="B83" s="13" t="s">
        <v>63</v>
      </c>
      <c r="C83" s="13">
        <v>-78</v>
      </c>
      <c r="D83" s="13">
        <v>-64</v>
      </c>
      <c r="E83" s="13">
        <v>-9</v>
      </c>
      <c r="F83" s="13"/>
      <c r="G83" s="13"/>
      <c r="H83" s="13"/>
      <c r="I83" s="13"/>
      <c r="J83" s="13"/>
      <c r="K83" s="13">
        <v>-10</v>
      </c>
      <c r="L83" s="13"/>
      <c r="M83" s="13">
        <v>-75</v>
      </c>
      <c r="N83" s="13"/>
      <c r="O83" s="13"/>
    </row>
    <row r="84" spans="1:16" s="2" customFormat="1" x14ac:dyDescent="0.25">
      <c r="A84" s="12" t="s">
        <v>5778</v>
      </c>
      <c r="B84" s="13" t="s">
        <v>63</v>
      </c>
      <c r="C84" s="13">
        <v>-60</v>
      </c>
      <c r="D84" s="13"/>
      <c r="E84" s="13"/>
      <c r="F84" s="13">
        <v>-120</v>
      </c>
      <c r="G84" s="13">
        <v>-76</v>
      </c>
      <c r="H84" s="13"/>
      <c r="I84" s="13"/>
      <c r="J84" s="13"/>
      <c r="K84" s="13"/>
      <c r="L84" s="13">
        <v>-15</v>
      </c>
      <c r="M84" s="13"/>
      <c r="N84" s="13"/>
      <c r="O84" s="13"/>
    </row>
    <row r="85" spans="1:16" s="2" customFormat="1" x14ac:dyDescent="0.25">
      <c r="A85" s="12" t="s">
        <v>5861</v>
      </c>
      <c r="B85" s="13" t="s">
        <v>63</v>
      </c>
      <c r="C85" s="13">
        <v>-360</v>
      </c>
      <c r="D85" s="13">
        <v>-135</v>
      </c>
      <c r="E85" s="13"/>
      <c r="F85" s="13">
        <v>-170</v>
      </c>
      <c r="G85" s="13">
        <v>-190</v>
      </c>
      <c r="H85" s="13"/>
      <c r="I85" s="13"/>
      <c r="J85" s="13"/>
      <c r="K85" s="13"/>
      <c r="L85" s="13"/>
      <c r="M85" s="13"/>
      <c r="N85" s="13"/>
      <c r="O85" s="13"/>
    </row>
    <row r="86" spans="1:16" s="2" customFormat="1" ht="17" thickBot="1" x14ac:dyDescent="0.3">
      <c r="A86" s="12" t="s">
        <v>5892</v>
      </c>
      <c r="B86" s="13" t="s">
        <v>63</v>
      </c>
      <c r="C86" s="13">
        <v>-129</v>
      </c>
      <c r="D86" s="13">
        <v>-68</v>
      </c>
      <c r="E86" s="13"/>
      <c r="F86" s="13">
        <v>-122</v>
      </c>
      <c r="G86" s="13">
        <v>-55</v>
      </c>
      <c r="H86" s="13"/>
      <c r="I86" s="13">
        <v>-20</v>
      </c>
      <c r="J86" s="13"/>
      <c r="K86" s="13"/>
      <c r="L86" s="13"/>
      <c r="M86" s="13"/>
      <c r="N86" s="13"/>
      <c r="O86" s="13"/>
    </row>
    <row r="87" spans="1:16" s="2" customFormat="1" ht="17" thickBot="1" x14ac:dyDescent="0.3">
      <c r="A87" s="33" t="s">
        <v>5934</v>
      </c>
      <c r="B87" s="34"/>
      <c r="C87" s="34">
        <f>SUM(C73:C86)</f>
        <v>3697</v>
      </c>
      <c r="D87" s="34">
        <f t="shared" ref="D87:O87" si="11">SUM(D73:D86)</f>
        <v>2174</v>
      </c>
      <c r="E87" s="34">
        <f t="shared" si="11"/>
        <v>152</v>
      </c>
      <c r="F87" s="34">
        <f>SUM(F73:F86)</f>
        <v>5142</v>
      </c>
      <c r="G87" s="34">
        <f t="shared" si="11"/>
        <v>2872</v>
      </c>
      <c r="H87" s="34">
        <f t="shared" si="11"/>
        <v>30</v>
      </c>
      <c r="I87" s="34">
        <f t="shared" si="11"/>
        <v>655</v>
      </c>
      <c r="J87" s="34">
        <f t="shared" si="11"/>
        <v>130</v>
      </c>
      <c r="K87" s="34">
        <f t="shared" si="11"/>
        <v>70</v>
      </c>
      <c r="L87" s="34">
        <f t="shared" si="11"/>
        <v>92</v>
      </c>
      <c r="M87" s="34">
        <f t="shared" si="11"/>
        <v>525</v>
      </c>
      <c r="N87" s="34"/>
      <c r="O87" s="34">
        <f t="shared" si="11"/>
        <v>0</v>
      </c>
      <c r="P87" s="2" t="s">
        <v>4214</v>
      </c>
    </row>
    <row r="88" spans="1:16" s="2" customFormat="1" x14ac:dyDescent="0.25">
      <c r="A88" s="12">
        <v>44958</v>
      </c>
      <c r="B88" s="13" t="s">
        <v>63</v>
      </c>
      <c r="C88" s="13">
        <v>-41</v>
      </c>
      <c r="D88" s="13">
        <v>-29</v>
      </c>
      <c r="E88" s="13"/>
      <c r="F88" s="13">
        <v>-75</v>
      </c>
      <c r="G88" s="13">
        <v>-83</v>
      </c>
      <c r="H88" s="13"/>
      <c r="I88" s="13">
        <v>-54</v>
      </c>
      <c r="J88" s="13"/>
      <c r="K88" s="13"/>
      <c r="L88" s="13">
        <v>-8</v>
      </c>
      <c r="M88" s="13">
        <v>-200</v>
      </c>
      <c r="N88" s="13"/>
      <c r="O88" s="13"/>
    </row>
    <row r="89" spans="1:16" s="2" customFormat="1" x14ac:dyDescent="0.25">
      <c r="A89" s="12">
        <v>45017</v>
      </c>
      <c r="B89" s="13" t="s">
        <v>63</v>
      </c>
      <c r="C89" s="13">
        <v>-30</v>
      </c>
      <c r="D89" s="13">
        <v>-113</v>
      </c>
      <c r="E89" s="13">
        <v>-4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r="90" spans="1:16" s="2" customFormat="1" x14ac:dyDescent="0.25">
      <c r="A90" s="12">
        <v>45047</v>
      </c>
      <c r="B90" s="13" t="s">
        <v>63</v>
      </c>
      <c r="C90" s="13"/>
      <c r="D90" s="13">
        <v>-60</v>
      </c>
      <c r="E90" s="13"/>
      <c r="F90" s="13"/>
      <c r="G90" s="13">
        <v>-83</v>
      </c>
      <c r="H90" s="13"/>
      <c r="I90" s="13"/>
      <c r="J90" s="13"/>
      <c r="K90" s="13"/>
      <c r="L90" s="13"/>
      <c r="M90" s="13"/>
      <c r="N90" s="13"/>
      <c r="O90" s="13"/>
    </row>
    <row r="91" spans="1:16" s="2" customFormat="1" x14ac:dyDescent="0.25">
      <c r="A91" s="12">
        <v>45078</v>
      </c>
      <c r="B91" s="13" t="s">
        <v>63</v>
      </c>
      <c r="C91" s="13">
        <v>-130</v>
      </c>
      <c r="D91" s="13"/>
      <c r="E91" s="13"/>
      <c r="F91" s="13">
        <v>-300</v>
      </c>
      <c r="G91" s="13">
        <v>-66</v>
      </c>
      <c r="H91" s="13"/>
      <c r="I91" s="13">
        <v>-50</v>
      </c>
      <c r="J91" s="13"/>
      <c r="K91" s="13"/>
      <c r="L91" s="13"/>
      <c r="M91" s="13"/>
      <c r="N91" s="13"/>
      <c r="O91" s="13"/>
    </row>
    <row r="92" spans="1:16" s="2" customFormat="1" x14ac:dyDescent="0.25">
      <c r="A92" s="12">
        <v>45078</v>
      </c>
      <c r="B92" s="53" t="s">
        <v>401</v>
      </c>
      <c r="C92" s="13">
        <v>-90</v>
      </c>
      <c r="D92" s="13">
        <v>-36</v>
      </c>
      <c r="E92" s="13"/>
      <c r="F92" s="13">
        <v>-90</v>
      </c>
      <c r="G92" s="13">
        <v>-90</v>
      </c>
      <c r="H92" s="13"/>
      <c r="I92" s="13"/>
      <c r="J92" s="13"/>
      <c r="K92" s="13"/>
      <c r="L92" s="13"/>
      <c r="M92" s="13"/>
      <c r="N92" s="13"/>
      <c r="O92" s="13"/>
    </row>
    <row r="93" spans="1:16" s="2" customFormat="1" x14ac:dyDescent="0.25">
      <c r="A93" s="12">
        <v>45108</v>
      </c>
      <c r="B93" s="53" t="s">
        <v>63</v>
      </c>
      <c r="C93" s="13"/>
      <c r="D93" s="13">
        <v>-120</v>
      </c>
      <c r="E93" s="13"/>
      <c r="F93" s="13">
        <v>-40</v>
      </c>
      <c r="G93" s="13">
        <v>-272</v>
      </c>
      <c r="H93" s="13"/>
      <c r="I93" s="13"/>
      <c r="J93" s="13"/>
      <c r="K93" s="13"/>
      <c r="L93" s="13"/>
      <c r="M93" s="13"/>
      <c r="N93" s="13"/>
      <c r="O93" s="13"/>
    </row>
    <row r="94" spans="1:16" s="2" customFormat="1" x14ac:dyDescent="0.25">
      <c r="A94" s="12">
        <v>45170</v>
      </c>
      <c r="B94" s="13" t="s">
        <v>63</v>
      </c>
      <c r="C94" s="13">
        <v>-150</v>
      </c>
      <c r="D94" s="13">
        <v>-60</v>
      </c>
      <c r="E94" s="13">
        <v>-20</v>
      </c>
      <c r="F94" s="13"/>
      <c r="G94" s="13">
        <v>-40</v>
      </c>
      <c r="H94" s="13"/>
      <c r="I94" s="13"/>
      <c r="J94" s="13"/>
      <c r="K94" s="13"/>
      <c r="L94" s="13"/>
      <c r="M94" s="13"/>
      <c r="N94" s="13"/>
      <c r="O94" s="13"/>
    </row>
    <row r="95" spans="1:16" s="2" customFormat="1" x14ac:dyDescent="0.25">
      <c r="A95" s="12">
        <v>45200</v>
      </c>
      <c r="B95" s="78" t="s">
        <v>63</v>
      </c>
      <c r="C95" s="13">
        <v>-460</v>
      </c>
      <c r="D95" s="13">
        <v>-147</v>
      </c>
      <c r="E95" s="13"/>
      <c r="F95" s="13">
        <v>-206</v>
      </c>
      <c r="G95" s="13">
        <v>-210</v>
      </c>
      <c r="H95" s="13"/>
      <c r="I95" s="13">
        <v>-99</v>
      </c>
      <c r="J95" s="13"/>
      <c r="K95" s="13"/>
      <c r="L95" s="13">
        <v>-1</v>
      </c>
      <c r="M95" s="13"/>
      <c r="N95" s="13"/>
      <c r="O95" s="13"/>
    </row>
    <row r="96" spans="1:16" s="2" customFormat="1" x14ac:dyDescent="0.25">
      <c r="A96" s="12">
        <v>45261</v>
      </c>
      <c r="B96" s="301" t="s">
        <v>63</v>
      </c>
      <c r="C96" s="13">
        <v>-222</v>
      </c>
      <c r="D96" s="13">
        <v>-134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</row>
    <row r="97" spans="1:18" s="2" customFormat="1" x14ac:dyDescent="0.25">
      <c r="A97" s="12" t="s">
        <v>5935</v>
      </c>
      <c r="B97" s="379" t="s">
        <v>63</v>
      </c>
      <c r="C97" s="13"/>
      <c r="D97" s="13"/>
      <c r="E97" s="13"/>
      <c r="F97" s="13"/>
      <c r="G97" s="13">
        <v>-165</v>
      </c>
      <c r="H97" s="13"/>
      <c r="I97" s="13"/>
      <c r="J97" s="13"/>
      <c r="K97" s="13"/>
      <c r="L97" s="13"/>
      <c r="M97" s="13"/>
      <c r="N97" s="13"/>
      <c r="O97" s="13"/>
    </row>
    <row r="98" spans="1:18" s="2" customFormat="1" x14ac:dyDescent="0.25">
      <c r="A98" s="55" t="s">
        <v>5953</v>
      </c>
      <c r="B98" s="13" t="s">
        <v>63</v>
      </c>
      <c r="C98" s="13">
        <v>-155</v>
      </c>
      <c r="D98" s="13">
        <v>-49</v>
      </c>
      <c r="E98" s="13">
        <v>-9</v>
      </c>
      <c r="F98" s="13"/>
      <c r="G98" s="13">
        <v>-68</v>
      </c>
      <c r="H98" s="13"/>
      <c r="I98" s="13"/>
      <c r="J98" s="13"/>
      <c r="K98" s="13"/>
      <c r="L98" s="13"/>
      <c r="M98" s="13"/>
      <c r="N98" s="13"/>
      <c r="O98" s="13"/>
    </row>
    <row r="99" spans="1:18" s="2" customFormat="1" x14ac:dyDescent="0.25">
      <c r="A99" s="38" t="s">
        <v>5958</v>
      </c>
      <c r="B99" s="38" t="s">
        <v>63</v>
      </c>
      <c r="C99" s="13">
        <v>-270</v>
      </c>
      <c r="D99" s="13">
        <v>-117</v>
      </c>
      <c r="E99" s="13">
        <v>-10</v>
      </c>
      <c r="F99" s="13">
        <v>-450</v>
      </c>
      <c r="G99" s="13">
        <v>-232</v>
      </c>
      <c r="H99" s="13"/>
      <c r="I99" s="13"/>
      <c r="J99" s="13"/>
      <c r="K99" s="13"/>
      <c r="L99" s="13"/>
      <c r="M99" s="13">
        <v>-123</v>
      </c>
      <c r="N99" s="13"/>
      <c r="O99" s="13"/>
    </row>
    <row r="100" spans="1:18" s="2" customFormat="1" ht="17" thickBot="1" x14ac:dyDescent="0.3">
      <c r="A100" s="36" t="s">
        <v>6064</v>
      </c>
      <c r="B100" s="36" t="s">
        <v>63</v>
      </c>
      <c r="C100" s="13"/>
      <c r="D100" s="13">
        <v>-205</v>
      </c>
      <c r="E100" s="13"/>
      <c r="F100" s="13">
        <v>-10</v>
      </c>
      <c r="G100" s="13">
        <v>-219</v>
      </c>
      <c r="H100" s="13"/>
      <c r="I100" s="13">
        <v>-70</v>
      </c>
      <c r="J100" s="13"/>
      <c r="K100" s="13"/>
      <c r="L100" s="13">
        <v>-7</v>
      </c>
      <c r="M100" s="13"/>
      <c r="N100" s="13"/>
      <c r="O100" s="13"/>
    </row>
    <row r="101" spans="1:18" s="2" customFormat="1" ht="17" thickBot="1" x14ac:dyDescent="0.3">
      <c r="A101" s="33" t="s">
        <v>6093</v>
      </c>
      <c r="B101" s="34"/>
      <c r="C101" s="34">
        <f>SUM(C87:C100)</f>
        <v>2149</v>
      </c>
      <c r="D101" s="34">
        <f t="shared" ref="D101:O101" si="12">SUM(D87:D100)</f>
        <v>1104</v>
      </c>
      <c r="E101" s="34">
        <f t="shared" si="12"/>
        <v>109</v>
      </c>
      <c r="F101" s="34">
        <f t="shared" si="12"/>
        <v>3971</v>
      </c>
      <c r="G101" s="34">
        <f t="shared" si="12"/>
        <v>1344</v>
      </c>
      <c r="H101" s="34">
        <f t="shared" si="12"/>
        <v>30</v>
      </c>
      <c r="I101" s="34">
        <f t="shared" si="12"/>
        <v>382</v>
      </c>
      <c r="J101" s="34">
        <f t="shared" si="12"/>
        <v>130</v>
      </c>
      <c r="K101" s="34">
        <f t="shared" si="12"/>
        <v>70</v>
      </c>
      <c r="L101" s="34">
        <f t="shared" si="12"/>
        <v>76</v>
      </c>
      <c r="M101" s="34">
        <f t="shared" si="12"/>
        <v>202</v>
      </c>
      <c r="N101" s="34">
        <f t="shared" si="12"/>
        <v>0</v>
      </c>
      <c r="O101" s="34">
        <f t="shared" si="12"/>
        <v>0</v>
      </c>
      <c r="P101" s="2" t="s">
        <v>4214</v>
      </c>
    </row>
    <row r="102" spans="1:18" s="2" customFormat="1" x14ac:dyDescent="0.25">
      <c r="A102" s="35">
        <v>44928</v>
      </c>
      <c r="B102" s="36" t="s">
        <v>63</v>
      </c>
      <c r="C102" s="13">
        <v>-75</v>
      </c>
      <c r="D102" s="13"/>
      <c r="E102" s="13"/>
      <c r="F102" s="13">
        <v>-12</v>
      </c>
      <c r="G102" s="13"/>
      <c r="H102" s="13"/>
      <c r="I102" s="13"/>
      <c r="J102" s="13"/>
      <c r="K102" s="13"/>
      <c r="L102" s="13"/>
      <c r="M102" s="13"/>
      <c r="N102" s="13">
        <v>-105</v>
      </c>
      <c r="O102" s="13"/>
    </row>
    <row r="103" spans="1:18" s="2" customFormat="1" x14ac:dyDescent="0.25">
      <c r="A103" s="35">
        <v>44959</v>
      </c>
      <c r="B103" s="36" t="s">
        <v>63</v>
      </c>
      <c r="C103" s="13">
        <v>-290</v>
      </c>
      <c r="D103" s="13">
        <v>-4</v>
      </c>
      <c r="E103" s="13"/>
      <c r="F103" s="13"/>
      <c r="G103" s="13"/>
      <c r="H103" s="13"/>
      <c r="I103" s="13">
        <v>-89</v>
      </c>
      <c r="J103" s="13">
        <v>-15</v>
      </c>
      <c r="K103" s="13"/>
      <c r="L103" s="13"/>
      <c r="M103" s="13"/>
      <c r="N103" s="13"/>
      <c r="O103" s="13"/>
    </row>
    <row r="104" spans="1:18" s="2" customFormat="1" x14ac:dyDescent="0.25">
      <c r="A104" s="12">
        <v>45109</v>
      </c>
      <c r="B104" s="38" t="s">
        <v>63</v>
      </c>
      <c r="C104" s="13"/>
      <c r="D104" s="13">
        <v>-48</v>
      </c>
      <c r="E104" s="13">
        <v>-12</v>
      </c>
      <c r="F104" s="13">
        <v>-507</v>
      </c>
      <c r="G104" s="13">
        <v>-76</v>
      </c>
      <c r="H104" s="13"/>
      <c r="I104" s="13"/>
      <c r="J104" s="13"/>
      <c r="K104" s="13"/>
      <c r="L104" s="13"/>
      <c r="M104" s="13">
        <v>-150</v>
      </c>
      <c r="N104" s="13"/>
      <c r="O104" s="13"/>
    </row>
    <row r="105" spans="1:18" s="1" customFormat="1" x14ac:dyDescent="0.25">
      <c r="A105" s="55">
        <v>45171</v>
      </c>
      <c r="B105" s="301" t="s">
        <v>63</v>
      </c>
      <c r="C105" s="13">
        <v>-95</v>
      </c>
      <c r="D105" s="13">
        <v>-58</v>
      </c>
      <c r="E105" s="13">
        <v>-13</v>
      </c>
      <c r="F105" s="13">
        <v>-160</v>
      </c>
      <c r="G105" s="13">
        <v>-62</v>
      </c>
      <c r="H105" s="43"/>
      <c r="I105" s="13">
        <v>-20</v>
      </c>
      <c r="J105" s="43"/>
      <c r="K105" s="43"/>
      <c r="L105" s="13">
        <v>-11</v>
      </c>
      <c r="M105" s="13">
        <v>-52</v>
      </c>
      <c r="N105" s="43"/>
      <c r="O105" s="43"/>
    </row>
    <row r="106" spans="1:18" s="2" customFormat="1" x14ac:dyDescent="0.25">
      <c r="A106" s="55" t="s">
        <v>6165</v>
      </c>
      <c r="B106" s="301" t="s">
        <v>63</v>
      </c>
      <c r="C106" s="13">
        <v>-82</v>
      </c>
      <c r="D106" s="13"/>
      <c r="E106" s="13"/>
      <c r="F106" s="13">
        <v>-75</v>
      </c>
      <c r="G106" s="13">
        <v>-70</v>
      </c>
      <c r="H106" s="13"/>
      <c r="I106" s="13">
        <v>-50</v>
      </c>
      <c r="J106" s="13"/>
      <c r="K106" s="13"/>
      <c r="L106" s="13">
        <v>-16</v>
      </c>
      <c r="M106" s="13"/>
      <c r="N106" s="13"/>
      <c r="O106" s="13"/>
    </row>
    <row r="107" spans="1:18" s="2" customFormat="1" x14ac:dyDescent="0.25">
      <c r="A107" s="12" t="s">
        <v>6170</v>
      </c>
      <c r="B107" s="13" t="s">
        <v>63</v>
      </c>
      <c r="C107" s="13"/>
      <c r="D107" s="13">
        <v>-100</v>
      </c>
      <c r="E107" s="13"/>
      <c r="F107" s="13">
        <v>-50</v>
      </c>
      <c r="G107" s="13">
        <v>-46</v>
      </c>
      <c r="H107" s="13"/>
      <c r="I107" s="13"/>
      <c r="J107" s="13"/>
      <c r="K107" s="13"/>
      <c r="L107" s="13"/>
      <c r="M107" s="13"/>
      <c r="N107" s="13"/>
      <c r="O107" s="13"/>
    </row>
    <row r="108" spans="1:18" s="2" customFormat="1" x14ac:dyDescent="0.25">
      <c r="A108" s="12" t="s">
        <v>6174</v>
      </c>
      <c r="B108" s="13" t="s">
        <v>63</v>
      </c>
      <c r="C108" s="13">
        <v>-136</v>
      </c>
      <c r="D108" s="13"/>
      <c r="E108" s="13"/>
      <c r="F108" s="13">
        <v>-46</v>
      </c>
      <c r="G108" s="13">
        <v>-32</v>
      </c>
      <c r="H108" s="13"/>
      <c r="I108" s="13">
        <v>-24</v>
      </c>
      <c r="J108" s="13"/>
      <c r="K108" s="13">
        <v>-15</v>
      </c>
      <c r="L108" s="13">
        <v>-4</v>
      </c>
      <c r="M108" s="13"/>
      <c r="N108" s="13"/>
      <c r="O108" s="13"/>
    </row>
    <row r="109" spans="1:18" s="1" customFormat="1" x14ac:dyDescent="0.25">
      <c r="A109" s="12" t="s">
        <v>6230</v>
      </c>
      <c r="B109" s="13" t="s">
        <v>63</v>
      </c>
      <c r="C109" s="43"/>
      <c r="D109" s="13">
        <v>-56</v>
      </c>
      <c r="E109" s="43"/>
      <c r="F109" s="43"/>
      <c r="G109" s="13">
        <v>-85</v>
      </c>
      <c r="H109" s="43"/>
      <c r="I109" s="43"/>
      <c r="J109" s="43"/>
      <c r="K109" s="43"/>
      <c r="L109" s="43"/>
      <c r="M109" s="43"/>
      <c r="N109" s="43"/>
      <c r="O109" s="43"/>
    </row>
    <row r="110" spans="1:18" s="1" customFormat="1" ht="17" thickBot="1" x14ac:dyDescent="0.3">
      <c r="A110" s="12" t="s">
        <v>4015</v>
      </c>
      <c r="B110" s="75" t="s">
        <v>63</v>
      </c>
      <c r="C110" s="13">
        <v>-11</v>
      </c>
      <c r="D110" s="13">
        <v>-61</v>
      </c>
      <c r="E110" s="43"/>
      <c r="F110" s="13">
        <v>-296</v>
      </c>
      <c r="G110" s="13">
        <v>-75</v>
      </c>
      <c r="H110" s="13">
        <v>-32</v>
      </c>
      <c r="I110" s="13">
        <v>-87</v>
      </c>
      <c r="J110" s="13">
        <v>-10</v>
      </c>
      <c r="K110" s="13">
        <v>-6</v>
      </c>
      <c r="L110" s="13">
        <v>-21</v>
      </c>
      <c r="M110" s="43"/>
      <c r="N110" s="43"/>
      <c r="O110" s="43"/>
    </row>
    <row r="111" spans="1:18" s="2" customFormat="1" ht="17" thickBot="1" x14ac:dyDescent="0.3">
      <c r="A111" s="33" t="s">
        <v>6204</v>
      </c>
      <c r="B111" s="34"/>
      <c r="C111" s="34">
        <f>SUM(C101:C110)</f>
        <v>1460</v>
      </c>
      <c r="D111" s="34">
        <f t="shared" ref="D111:O111" si="13">SUM(D101:D110)</f>
        <v>777</v>
      </c>
      <c r="E111" s="34">
        <f t="shared" si="13"/>
        <v>84</v>
      </c>
      <c r="F111" s="34">
        <f t="shared" si="13"/>
        <v>2825</v>
      </c>
      <c r="G111" s="34">
        <f t="shared" si="13"/>
        <v>898</v>
      </c>
      <c r="H111" s="56">
        <f t="shared" si="13"/>
        <v>-2</v>
      </c>
      <c r="I111" s="34">
        <f t="shared" si="13"/>
        <v>112</v>
      </c>
      <c r="J111" s="34">
        <f t="shared" si="13"/>
        <v>105</v>
      </c>
      <c r="K111" s="34">
        <f t="shared" si="13"/>
        <v>49</v>
      </c>
      <c r="L111" s="34">
        <f t="shared" si="13"/>
        <v>24</v>
      </c>
      <c r="M111" s="34">
        <f t="shared" si="13"/>
        <v>0</v>
      </c>
      <c r="N111" s="56">
        <f t="shared" si="13"/>
        <v>-105</v>
      </c>
      <c r="O111" s="34">
        <f t="shared" si="13"/>
        <v>0</v>
      </c>
      <c r="P111" s="2" t="s">
        <v>4214</v>
      </c>
      <c r="R111" s="207"/>
    </row>
    <row r="112" spans="1:18" s="1" customFormat="1" x14ac:dyDescent="0.25">
      <c r="A112" s="55" t="s">
        <v>6313</v>
      </c>
      <c r="B112" s="53" t="s">
        <v>63</v>
      </c>
      <c r="C112" s="43"/>
      <c r="D112" s="43"/>
      <c r="E112" s="13">
        <v>-13</v>
      </c>
      <c r="F112" s="43"/>
      <c r="G112" s="13">
        <v>-100</v>
      </c>
      <c r="H112" s="43"/>
      <c r="I112" s="13">
        <v>-15</v>
      </c>
      <c r="J112" s="43"/>
      <c r="K112" s="43"/>
      <c r="L112" s="43"/>
      <c r="M112" s="43"/>
      <c r="N112" s="43"/>
      <c r="O112" s="43"/>
    </row>
    <row r="113" spans="1:18" s="2" customFormat="1" x14ac:dyDescent="0.25">
      <c r="A113" s="55" t="s">
        <v>6413</v>
      </c>
      <c r="B113" s="436" t="s">
        <v>63</v>
      </c>
      <c r="C113" s="13"/>
      <c r="D113" s="13">
        <v>-74</v>
      </c>
      <c r="E113" s="13">
        <v>-5</v>
      </c>
      <c r="F113" s="13"/>
      <c r="G113" s="13">
        <v>-49</v>
      </c>
      <c r="H113" s="13"/>
      <c r="I113" s="13">
        <v>-10</v>
      </c>
      <c r="J113" s="13"/>
      <c r="K113" s="13"/>
      <c r="L113" s="13">
        <v>-3</v>
      </c>
      <c r="M113" s="13"/>
      <c r="N113" s="13"/>
      <c r="O113" s="13"/>
    </row>
    <row r="114" spans="1:18" s="1" customFormat="1" ht="17" thickBot="1" x14ac:dyDescent="0.3">
      <c r="A114" s="55" t="s">
        <v>6444</v>
      </c>
      <c r="B114" s="436" t="s">
        <v>63</v>
      </c>
      <c r="C114" s="13">
        <v>-92</v>
      </c>
      <c r="D114" s="13">
        <v>-100</v>
      </c>
      <c r="E114" s="43"/>
      <c r="F114" s="43"/>
      <c r="G114" s="13">
        <v>-48</v>
      </c>
      <c r="H114" s="43"/>
      <c r="I114" s="13">
        <v>-18</v>
      </c>
      <c r="J114" s="43"/>
      <c r="K114" s="43"/>
      <c r="L114" s="43"/>
      <c r="M114" s="43"/>
      <c r="N114" s="43"/>
      <c r="O114" s="43"/>
    </row>
    <row r="115" spans="1:18" s="8" customFormat="1" ht="17" thickBot="1" x14ac:dyDescent="0.3">
      <c r="A115" s="33" t="s">
        <v>6370</v>
      </c>
      <c r="B115" s="34"/>
      <c r="C115" s="34">
        <f>SUM(C111:C114)</f>
        <v>1368</v>
      </c>
      <c r="D115" s="34">
        <f t="shared" ref="D115:O115" si="14">SUM(D111:D114)</f>
        <v>603</v>
      </c>
      <c r="E115" s="34">
        <f t="shared" si="14"/>
        <v>66</v>
      </c>
      <c r="F115" s="34">
        <f t="shared" si="14"/>
        <v>2825</v>
      </c>
      <c r="G115" s="34">
        <f t="shared" si="14"/>
        <v>701</v>
      </c>
      <c r="H115" s="56">
        <f t="shared" si="14"/>
        <v>-2</v>
      </c>
      <c r="I115" s="34">
        <f t="shared" si="14"/>
        <v>69</v>
      </c>
      <c r="J115" s="34">
        <f t="shared" si="14"/>
        <v>105</v>
      </c>
      <c r="K115" s="34">
        <f t="shared" si="14"/>
        <v>49</v>
      </c>
      <c r="L115" s="34">
        <f>SUM(L111:L114)</f>
        <v>21</v>
      </c>
      <c r="M115" s="34">
        <f t="shared" si="14"/>
        <v>0</v>
      </c>
      <c r="N115" s="56">
        <f t="shared" si="14"/>
        <v>-105</v>
      </c>
      <c r="O115" s="34">
        <f t="shared" si="14"/>
        <v>0</v>
      </c>
      <c r="P115" s="8" t="s">
        <v>4214</v>
      </c>
      <c r="R115" s="1552"/>
    </row>
    <row r="116" spans="1:18" s="2" customFormat="1" ht="17" thickBot="1" x14ac:dyDescent="0.3">
      <c r="A116" s="12">
        <v>45020</v>
      </c>
      <c r="B116" s="436" t="s">
        <v>63</v>
      </c>
      <c r="C116" s="13"/>
      <c r="D116" s="13">
        <v>-66</v>
      </c>
      <c r="E116" s="13"/>
      <c r="F116" s="13">
        <v>-6</v>
      </c>
      <c r="G116" s="13">
        <v>-79</v>
      </c>
      <c r="H116" s="13"/>
      <c r="I116" s="13">
        <v>-30</v>
      </c>
      <c r="J116" s="13"/>
      <c r="K116" s="13"/>
      <c r="L116" s="13"/>
      <c r="M116" s="13"/>
      <c r="N116" s="13"/>
      <c r="O116" s="13"/>
    </row>
    <row r="117" spans="1:18" s="8" customFormat="1" ht="17" thickBot="1" x14ac:dyDescent="0.3">
      <c r="A117" s="33" t="s">
        <v>6555</v>
      </c>
      <c r="B117" s="34"/>
      <c r="C117" s="34">
        <f>SUM(C115:C116)</f>
        <v>1368</v>
      </c>
      <c r="D117" s="34">
        <f>SUM(D115:D116)</f>
        <v>537</v>
      </c>
      <c r="E117" s="34">
        <f>SUM(E115:E116)</f>
        <v>66</v>
      </c>
      <c r="F117" s="34">
        <f>SUM(F115:F116)</f>
        <v>2819</v>
      </c>
      <c r="G117" s="34">
        <f>SUM(G115:G116)</f>
        <v>622</v>
      </c>
      <c r="H117" s="56">
        <f t="shared" ref="H117:O117" si="15">SUM(H115:H116)</f>
        <v>-2</v>
      </c>
      <c r="I117" s="34">
        <f>SUM(I115:I116)</f>
        <v>39</v>
      </c>
      <c r="J117" s="34">
        <f t="shared" si="15"/>
        <v>105</v>
      </c>
      <c r="K117" s="34">
        <f t="shared" si="15"/>
        <v>49</v>
      </c>
      <c r="L117" s="34">
        <f t="shared" si="15"/>
        <v>21</v>
      </c>
      <c r="M117" s="34">
        <f t="shared" si="15"/>
        <v>0</v>
      </c>
      <c r="N117" s="56">
        <f t="shared" si="15"/>
        <v>-105</v>
      </c>
      <c r="O117" s="34">
        <f t="shared" si="15"/>
        <v>0</v>
      </c>
      <c r="P117" s="8" t="s">
        <v>4214</v>
      </c>
      <c r="R117" s="1552"/>
    </row>
    <row r="118" spans="1:18" s="1" customFormat="1" x14ac:dyDescent="0.25">
      <c r="A118" s="12">
        <v>45021</v>
      </c>
      <c r="B118" s="436" t="s">
        <v>63</v>
      </c>
      <c r="C118" s="13">
        <v>-132</v>
      </c>
      <c r="D118" s="13">
        <v>-86</v>
      </c>
      <c r="E118" s="43"/>
      <c r="F118" s="13">
        <v>-8</v>
      </c>
      <c r="G118" s="13">
        <v>-96</v>
      </c>
      <c r="H118" s="43"/>
      <c r="I118" s="43"/>
      <c r="J118" s="43"/>
      <c r="K118" s="43"/>
      <c r="L118" s="43"/>
      <c r="M118" s="43"/>
      <c r="N118" s="43"/>
      <c r="O118" s="43"/>
    </row>
    <row r="119" spans="1:18" s="1" customFormat="1" x14ac:dyDescent="0.25">
      <c r="A119" s="37">
        <v>45051</v>
      </c>
      <c r="B119" s="38" t="s">
        <v>63</v>
      </c>
      <c r="C119" s="13">
        <v>-70</v>
      </c>
      <c r="D119" s="13">
        <v>-24</v>
      </c>
      <c r="E119" s="13">
        <v>-7</v>
      </c>
      <c r="F119" s="13">
        <v>-100</v>
      </c>
      <c r="G119" s="13">
        <v>-57</v>
      </c>
      <c r="H119" s="43"/>
      <c r="I119" s="43"/>
      <c r="J119" s="13">
        <v>-13</v>
      </c>
      <c r="K119" s="43"/>
      <c r="L119" s="43"/>
      <c r="M119" s="43"/>
      <c r="N119" s="43"/>
      <c r="O119" s="43"/>
    </row>
    <row r="120" spans="1:18" s="1" customFormat="1" ht="17" thickBot="1" x14ac:dyDescent="0.3">
      <c r="A120" s="15" t="s">
        <v>6762</v>
      </c>
      <c r="B120" s="38" t="s">
        <v>63</v>
      </c>
      <c r="C120" s="13">
        <v>-91</v>
      </c>
      <c r="D120" s="13">
        <v>-80</v>
      </c>
      <c r="E120" s="43"/>
      <c r="F120" s="13">
        <v>-2</v>
      </c>
      <c r="G120" s="13">
        <v>-54</v>
      </c>
      <c r="H120" s="43"/>
      <c r="I120" s="43"/>
      <c r="J120" s="43"/>
      <c r="K120" s="43"/>
      <c r="L120" s="43"/>
      <c r="M120" s="43"/>
      <c r="N120" s="43"/>
      <c r="O120" s="43"/>
    </row>
    <row r="121" spans="1:18" s="8" customFormat="1" ht="17" thickBot="1" x14ac:dyDescent="0.3">
      <c r="A121" s="33" t="s">
        <v>6799</v>
      </c>
      <c r="B121" s="34"/>
      <c r="C121" s="34">
        <f>SUM(C117:C120)</f>
        <v>1075</v>
      </c>
      <c r="D121" s="34">
        <f t="shared" ref="D121:O121" si="16">SUM(D117:D120)</f>
        <v>347</v>
      </c>
      <c r="E121" s="34">
        <f t="shared" si="16"/>
        <v>59</v>
      </c>
      <c r="F121" s="34">
        <f t="shared" si="16"/>
        <v>2709</v>
      </c>
      <c r="G121" s="34">
        <f t="shared" si="16"/>
        <v>415</v>
      </c>
      <c r="H121" s="56">
        <f t="shared" si="16"/>
        <v>-2</v>
      </c>
      <c r="I121" s="34">
        <f t="shared" si="16"/>
        <v>39</v>
      </c>
      <c r="J121" s="34">
        <f t="shared" si="16"/>
        <v>92</v>
      </c>
      <c r="K121" s="34">
        <f t="shared" si="16"/>
        <v>49</v>
      </c>
      <c r="L121" s="34">
        <f t="shared" si="16"/>
        <v>21</v>
      </c>
      <c r="M121" s="34">
        <f t="shared" si="16"/>
        <v>0</v>
      </c>
      <c r="N121" s="56">
        <f t="shared" si="16"/>
        <v>-105</v>
      </c>
      <c r="O121" s="34">
        <f t="shared" si="16"/>
        <v>0</v>
      </c>
      <c r="P121" s="8" t="s">
        <v>4214</v>
      </c>
      <c r="R121" s="1552"/>
    </row>
    <row r="122" spans="1:18" s="1" customFormat="1" x14ac:dyDescent="0.25">
      <c r="A122" s="12" t="s">
        <v>6867</v>
      </c>
      <c r="B122" s="38" t="s">
        <v>63</v>
      </c>
      <c r="C122" s="13">
        <v>-32</v>
      </c>
      <c r="D122" s="13">
        <v>-25</v>
      </c>
      <c r="E122" s="13">
        <v>-5</v>
      </c>
      <c r="F122" s="13">
        <v>-550</v>
      </c>
      <c r="G122" s="13">
        <v>-30</v>
      </c>
      <c r="H122" s="43"/>
      <c r="I122" s="13">
        <v>-39</v>
      </c>
      <c r="J122" s="43"/>
      <c r="K122" s="13">
        <v>-20</v>
      </c>
      <c r="L122" s="13">
        <v>-21</v>
      </c>
      <c r="M122" s="43"/>
      <c r="N122" s="43"/>
      <c r="O122" s="43"/>
    </row>
    <row r="123" spans="1:18" s="1" customFormat="1" ht="17" thickBot="1" x14ac:dyDescent="0.3">
      <c r="A123" s="12" t="s">
        <v>6943</v>
      </c>
      <c r="B123" s="38" t="s">
        <v>63</v>
      </c>
      <c r="C123" s="13">
        <v>-50</v>
      </c>
      <c r="D123" s="13">
        <v>-34</v>
      </c>
      <c r="E123" s="13">
        <v>-15</v>
      </c>
      <c r="F123" s="43"/>
      <c r="G123" s="13">
        <v>-56</v>
      </c>
      <c r="H123" s="43"/>
      <c r="I123" s="43"/>
      <c r="J123" s="43"/>
      <c r="K123" s="43"/>
      <c r="L123" s="43"/>
      <c r="M123" s="43"/>
      <c r="N123" s="43"/>
      <c r="O123" s="43"/>
    </row>
    <row r="124" spans="1:18" s="8" customFormat="1" ht="17" thickBot="1" x14ac:dyDescent="0.3">
      <c r="A124" s="33" t="s">
        <v>6933</v>
      </c>
      <c r="B124" s="34"/>
      <c r="C124" s="34">
        <f>SUM(C121:C123)</f>
        <v>993</v>
      </c>
      <c r="D124" s="34">
        <f t="shared" ref="D124:O124" si="17">SUM(D121:D123)</f>
        <v>288</v>
      </c>
      <c r="E124" s="34">
        <f t="shared" si="17"/>
        <v>39</v>
      </c>
      <c r="F124" s="34">
        <f t="shared" si="17"/>
        <v>2159</v>
      </c>
      <c r="G124" s="34">
        <f t="shared" si="17"/>
        <v>329</v>
      </c>
      <c r="H124" s="56">
        <f t="shared" si="17"/>
        <v>-2</v>
      </c>
      <c r="I124" s="34">
        <f t="shared" si="17"/>
        <v>0</v>
      </c>
      <c r="J124" s="34">
        <f t="shared" si="17"/>
        <v>92</v>
      </c>
      <c r="K124" s="34">
        <f t="shared" si="17"/>
        <v>29</v>
      </c>
      <c r="L124" s="34">
        <f t="shared" si="17"/>
        <v>0</v>
      </c>
      <c r="M124" s="34">
        <f t="shared" si="17"/>
        <v>0</v>
      </c>
      <c r="N124" s="56">
        <f t="shared" si="17"/>
        <v>-105</v>
      </c>
      <c r="O124" s="34">
        <f t="shared" si="17"/>
        <v>0</v>
      </c>
      <c r="P124" s="8" t="s">
        <v>4214</v>
      </c>
      <c r="R124" s="1552"/>
    </row>
    <row r="125" spans="1:18" s="1" customFormat="1" x14ac:dyDescent="0.25">
      <c r="A125" s="12" t="s">
        <v>7033</v>
      </c>
      <c r="B125" s="38" t="s">
        <v>63</v>
      </c>
      <c r="C125" s="13">
        <v>-46</v>
      </c>
      <c r="D125" s="13">
        <v>-31</v>
      </c>
      <c r="E125" s="13">
        <v>-5</v>
      </c>
      <c r="F125" s="13">
        <v>-280</v>
      </c>
      <c r="G125" s="43"/>
      <c r="H125" s="43"/>
      <c r="I125" s="43"/>
      <c r="J125" s="13">
        <v>-13</v>
      </c>
      <c r="K125" s="13">
        <v>-28</v>
      </c>
      <c r="L125" s="43"/>
      <c r="M125" s="43"/>
      <c r="N125" s="43"/>
      <c r="O125" s="43"/>
    </row>
    <row r="126" spans="1:18" s="1" customFormat="1" ht="17" thickBot="1" x14ac:dyDescent="0.3">
      <c r="A126" s="12" t="s">
        <v>7113</v>
      </c>
      <c r="B126" s="38" t="s">
        <v>63</v>
      </c>
      <c r="C126" s="13">
        <v>-50</v>
      </c>
      <c r="D126" s="13">
        <v>-35</v>
      </c>
      <c r="E126" s="13">
        <v>-5</v>
      </c>
      <c r="F126" s="43"/>
      <c r="G126" s="13">
        <v>-37</v>
      </c>
      <c r="H126" s="43"/>
      <c r="I126" s="43"/>
      <c r="J126" s="43"/>
      <c r="K126" s="43"/>
      <c r="L126" s="43"/>
      <c r="M126" s="43"/>
      <c r="N126" s="43"/>
      <c r="O126" s="43"/>
    </row>
    <row r="127" spans="1:18" s="8" customFormat="1" ht="17" thickBot="1" x14ac:dyDescent="0.3">
      <c r="A127" s="33" t="s">
        <v>7103</v>
      </c>
      <c r="B127" s="34"/>
      <c r="C127" s="34">
        <f>SUM(C124:C126)</f>
        <v>897</v>
      </c>
      <c r="D127" s="34">
        <f t="shared" ref="D127:O127" si="18">SUM(D124:D126)</f>
        <v>222</v>
      </c>
      <c r="E127" s="34">
        <f t="shared" si="18"/>
        <v>29</v>
      </c>
      <c r="F127" s="34">
        <f t="shared" si="18"/>
        <v>1879</v>
      </c>
      <c r="G127" s="34">
        <f t="shared" si="18"/>
        <v>292</v>
      </c>
      <c r="H127" s="56">
        <f t="shared" si="18"/>
        <v>-2</v>
      </c>
      <c r="I127" s="34">
        <f t="shared" si="18"/>
        <v>0</v>
      </c>
      <c r="J127" s="34">
        <f t="shared" si="18"/>
        <v>79</v>
      </c>
      <c r="K127" s="34">
        <f t="shared" si="18"/>
        <v>1</v>
      </c>
      <c r="L127" s="34">
        <f t="shared" si="18"/>
        <v>0</v>
      </c>
      <c r="M127" s="34">
        <f t="shared" si="18"/>
        <v>0</v>
      </c>
      <c r="N127" s="56">
        <f t="shared" si="18"/>
        <v>-105</v>
      </c>
      <c r="O127" s="34">
        <f t="shared" si="18"/>
        <v>0</v>
      </c>
      <c r="P127" s="8" t="s">
        <v>4214</v>
      </c>
      <c r="R127" s="1552"/>
    </row>
    <row r="128" spans="1:18" s="1" customFormat="1" ht="17" thickBot="1" x14ac:dyDescent="0.3">
      <c r="A128" s="12"/>
      <c r="B128" s="38"/>
      <c r="C128" s="13"/>
      <c r="D128" s="13"/>
      <c r="E128" s="13"/>
      <c r="F128" s="43"/>
      <c r="G128" s="13"/>
      <c r="H128" s="43"/>
      <c r="I128" s="43"/>
      <c r="J128" s="43"/>
      <c r="K128" s="43"/>
      <c r="L128" s="43"/>
      <c r="M128" s="43"/>
      <c r="N128" s="43"/>
      <c r="O128" s="43"/>
    </row>
    <row r="129" spans="1:18" s="8" customFormat="1" ht="17" thickBot="1" x14ac:dyDescent="0.3">
      <c r="A129" s="33" t="s">
        <v>7316</v>
      </c>
      <c r="B129" s="34"/>
      <c r="C129" s="34">
        <f>SUM(C127:C128)</f>
        <v>897</v>
      </c>
      <c r="D129" s="34">
        <f t="shared" ref="D129:O139" si="19">SUM(D127:D128)</f>
        <v>222</v>
      </c>
      <c r="E129" s="34">
        <f t="shared" si="19"/>
        <v>29</v>
      </c>
      <c r="F129" s="34">
        <f t="shared" si="19"/>
        <v>1879</v>
      </c>
      <c r="G129" s="34">
        <f t="shared" si="19"/>
        <v>292</v>
      </c>
      <c r="H129" s="56">
        <f t="shared" si="19"/>
        <v>-2</v>
      </c>
      <c r="I129" s="34">
        <f t="shared" si="19"/>
        <v>0</v>
      </c>
      <c r="J129" s="34">
        <f t="shared" si="19"/>
        <v>79</v>
      </c>
      <c r="K129" s="34">
        <f t="shared" si="19"/>
        <v>1</v>
      </c>
      <c r="L129" s="34">
        <f t="shared" si="19"/>
        <v>0</v>
      </c>
      <c r="M129" s="34">
        <f t="shared" si="19"/>
        <v>0</v>
      </c>
      <c r="N129" s="56">
        <f t="shared" si="19"/>
        <v>-105</v>
      </c>
      <c r="O129" s="34">
        <f t="shared" si="19"/>
        <v>0</v>
      </c>
      <c r="P129" s="8" t="s">
        <v>4214</v>
      </c>
      <c r="R129" s="1552"/>
    </row>
    <row r="130" spans="1:18" s="1" customFormat="1" ht="17" thickBot="1" x14ac:dyDescent="0.3">
      <c r="A130" s="12" t="s">
        <v>7489</v>
      </c>
      <c r="B130" s="75" t="s">
        <v>63</v>
      </c>
      <c r="C130" s="13">
        <v>-74</v>
      </c>
      <c r="D130" s="13">
        <v>-51</v>
      </c>
      <c r="E130" s="13">
        <v>-1</v>
      </c>
      <c r="F130" s="13">
        <v>-185</v>
      </c>
      <c r="G130" s="13">
        <v>-21</v>
      </c>
      <c r="H130" s="43"/>
      <c r="I130" s="43"/>
      <c r="J130" s="43"/>
      <c r="K130" s="43"/>
      <c r="L130" s="43"/>
      <c r="M130" s="43"/>
      <c r="N130" s="43"/>
      <c r="O130" s="43"/>
    </row>
    <row r="131" spans="1:18" s="8" customFormat="1" ht="17" thickBot="1" x14ac:dyDescent="0.3">
      <c r="A131" s="33" t="s">
        <v>7516</v>
      </c>
      <c r="B131" s="34"/>
      <c r="C131" s="34">
        <f>SUM(C129:C130)</f>
        <v>823</v>
      </c>
      <c r="D131" s="34">
        <f t="shared" si="19"/>
        <v>171</v>
      </c>
      <c r="E131" s="34">
        <f t="shared" si="19"/>
        <v>28</v>
      </c>
      <c r="F131" s="34">
        <f t="shared" si="19"/>
        <v>1694</v>
      </c>
      <c r="G131" s="34">
        <f t="shared" si="19"/>
        <v>271</v>
      </c>
      <c r="H131" s="56">
        <f t="shared" si="19"/>
        <v>-2</v>
      </c>
      <c r="I131" s="34">
        <f t="shared" si="19"/>
        <v>0</v>
      </c>
      <c r="J131" s="34">
        <f t="shared" si="19"/>
        <v>79</v>
      </c>
      <c r="K131" s="34">
        <f t="shared" si="19"/>
        <v>1</v>
      </c>
      <c r="L131" s="34">
        <f t="shared" si="19"/>
        <v>0</v>
      </c>
      <c r="M131" s="34">
        <f t="shared" si="19"/>
        <v>0</v>
      </c>
      <c r="N131" s="56">
        <f t="shared" si="19"/>
        <v>-105</v>
      </c>
      <c r="O131" s="34">
        <f>SUM(O129:O130)</f>
        <v>0</v>
      </c>
      <c r="P131" s="8" t="s">
        <v>4214</v>
      </c>
      <c r="R131" s="1552"/>
    </row>
    <row r="132" spans="1:18" s="1" customFormat="1" ht="17" thickBot="1" x14ac:dyDescent="0.3">
      <c r="A132" s="12"/>
      <c r="B132" s="38"/>
      <c r="C132" s="13"/>
      <c r="D132" s="13"/>
      <c r="E132" s="13"/>
      <c r="F132" s="43"/>
      <c r="G132" s="13"/>
      <c r="H132" s="43"/>
      <c r="I132" s="43"/>
      <c r="J132" s="43"/>
      <c r="K132" s="43"/>
      <c r="L132" s="43"/>
      <c r="M132" s="43"/>
      <c r="N132" s="43"/>
      <c r="O132" s="43"/>
    </row>
    <row r="133" spans="1:18" s="8" customFormat="1" ht="17" thickBot="1" x14ac:dyDescent="0.3">
      <c r="A133" s="33" t="s">
        <v>7577</v>
      </c>
      <c r="B133" s="34"/>
      <c r="C133" s="34">
        <f>SUM(C131:C132)</f>
        <v>823</v>
      </c>
      <c r="D133" s="34">
        <f>SUM(D131:D132)</f>
        <v>171</v>
      </c>
      <c r="E133" s="34">
        <f>SUM(E131:E132)</f>
        <v>28</v>
      </c>
      <c r="F133" s="34">
        <f>SUM(F131:F132)</f>
        <v>1694</v>
      </c>
      <c r="G133" s="34">
        <f>SUM(G131:G132)</f>
        <v>271</v>
      </c>
      <c r="H133" s="56">
        <f t="shared" si="19"/>
        <v>-2</v>
      </c>
      <c r="I133" s="34">
        <f t="shared" si="19"/>
        <v>0</v>
      </c>
      <c r="J133" s="34">
        <f t="shared" si="19"/>
        <v>79</v>
      </c>
      <c r="K133" s="34">
        <f t="shared" si="19"/>
        <v>1</v>
      </c>
      <c r="L133" s="34">
        <f t="shared" si="19"/>
        <v>0</v>
      </c>
      <c r="M133" s="34">
        <f t="shared" si="19"/>
        <v>0</v>
      </c>
      <c r="N133" s="56">
        <f t="shared" si="19"/>
        <v>-105</v>
      </c>
      <c r="O133" s="34">
        <f>SUM(O131:O132)</f>
        <v>0</v>
      </c>
      <c r="P133" s="8" t="s">
        <v>4214</v>
      </c>
      <c r="R133" s="1552"/>
    </row>
    <row r="134" spans="1:18" s="1" customFormat="1" ht="17" thickBot="1" x14ac:dyDescent="0.3">
      <c r="A134" s="12"/>
      <c r="B134" s="38"/>
      <c r="C134" s="13"/>
      <c r="D134" s="13"/>
      <c r="E134" s="13"/>
      <c r="F134" s="43"/>
      <c r="G134" s="13"/>
      <c r="H134" s="43"/>
      <c r="I134" s="43"/>
      <c r="J134" s="43"/>
      <c r="K134" s="43"/>
      <c r="L134" s="43"/>
      <c r="M134" s="43"/>
      <c r="N134" s="43"/>
      <c r="O134" s="43"/>
    </row>
    <row r="135" spans="1:18" s="8" customFormat="1" ht="17" thickBot="1" x14ac:dyDescent="0.3">
      <c r="A135" s="33" t="s">
        <v>8093</v>
      </c>
      <c r="B135" s="34"/>
      <c r="C135" s="34">
        <f>SUM(C133:C134)</f>
        <v>823</v>
      </c>
      <c r="D135" s="34">
        <f>SUM(D133:D134)</f>
        <v>171</v>
      </c>
      <c r="E135" s="34">
        <f>SUM(E133:E134)</f>
        <v>28</v>
      </c>
      <c r="F135" s="34">
        <f>SUM(F133:F134)</f>
        <v>1694</v>
      </c>
      <c r="G135" s="34">
        <f>SUM(G133:G134)</f>
        <v>271</v>
      </c>
      <c r="H135" s="56">
        <f t="shared" si="19"/>
        <v>-2</v>
      </c>
      <c r="I135" s="34">
        <f t="shared" si="19"/>
        <v>0</v>
      </c>
      <c r="J135" s="34">
        <f t="shared" si="19"/>
        <v>79</v>
      </c>
      <c r="K135" s="34">
        <f t="shared" si="19"/>
        <v>1</v>
      </c>
      <c r="L135" s="34">
        <f t="shared" si="19"/>
        <v>0</v>
      </c>
      <c r="M135" s="34">
        <f t="shared" si="19"/>
        <v>0</v>
      </c>
      <c r="N135" s="56">
        <f t="shared" si="19"/>
        <v>-105</v>
      </c>
      <c r="O135" s="34">
        <f>SUM(O133:O134)</f>
        <v>0</v>
      </c>
      <c r="P135" s="8" t="s">
        <v>4214</v>
      </c>
      <c r="R135" s="1552"/>
    </row>
    <row r="136" spans="1:18" s="48" customFormat="1" ht="17" thickBot="1" x14ac:dyDescent="0.3">
      <c r="A136" s="12" t="s">
        <v>8248</v>
      </c>
      <c r="B136" s="84" t="s">
        <v>8249</v>
      </c>
      <c r="C136" s="57"/>
      <c r="D136" s="57"/>
      <c r="E136" s="57"/>
      <c r="F136" s="358"/>
      <c r="G136" s="57"/>
      <c r="H136" s="358">
        <v>2</v>
      </c>
      <c r="I136" s="358"/>
      <c r="J136" s="358"/>
      <c r="K136" s="358"/>
      <c r="L136" s="358"/>
      <c r="M136" s="358"/>
      <c r="N136" s="358">
        <v>105</v>
      </c>
      <c r="O136" s="358"/>
      <c r="P136" s="48" t="s">
        <v>5107</v>
      </c>
    </row>
    <row r="137" spans="1:18" s="8" customFormat="1" ht="17" thickBot="1" x14ac:dyDescent="0.3">
      <c r="A137" s="40" t="s">
        <v>8219</v>
      </c>
      <c r="B137" s="41"/>
      <c r="C137" s="181">
        <f>SUM(C135:C136)</f>
        <v>823</v>
      </c>
      <c r="D137" s="181">
        <f>SUM(D135:D136)</f>
        <v>171</v>
      </c>
      <c r="E137" s="181">
        <f>SUM(E135:E136)</f>
        <v>28</v>
      </c>
      <c r="F137" s="181">
        <f>SUM(F135:F136)</f>
        <v>1694</v>
      </c>
      <c r="G137" s="181">
        <f>SUM(G135:G136)</f>
        <v>271</v>
      </c>
      <c r="H137" s="41">
        <f t="shared" si="19"/>
        <v>0</v>
      </c>
      <c r="I137" s="41">
        <f t="shared" si="19"/>
        <v>0</v>
      </c>
      <c r="J137" s="181">
        <f t="shared" si="19"/>
        <v>79</v>
      </c>
      <c r="K137" s="181">
        <f t="shared" si="19"/>
        <v>1</v>
      </c>
      <c r="L137" s="41">
        <f t="shared" si="19"/>
        <v>0</v>
      </c>
      <c r="M137" s="41">
        <f t="shared" si="19"/>
        <v>0</v>
      </c>
      <c r="N137" s="41">
        <f t="shared" si="19"/>
        <v>0</v>
      </c>
      <c r="O137" s="41">
        <f>SUM(O135:O136)</f>
        <v>0</v>
      </c>
      <c r="P137" s="8" t="s">
        <v>4214</v>
      </c>
      <c r="R137" s="1666" t="s">
        <v>6012</v>
      </c>
    </row>
    <row r="138" spans="1:18" s="49" customFormat="1" ht="17" thickBot="1" x14ac:dyDescent="0.3">
      <c r="A138" s="699">
        <v>45505</v>
      </c>
      <c r="B138" s="71" t="s">
        <v>967</v>
      </c>
      <c r="C138" s="185">
        <v>-823</v>
      </c>
      <c r="D138" s="185">
        <v>-171</v>
      </c>
      <c r="E138" s="185">
        <v>-28</v>
      </c>
      <c r="F138" s="185">
        <v>-1694</v>
      </c>
      <c r="G138" s="185">
        <v>-271</v>
      </c>
      <c r="H138" s="185"/>
      <c r="I138" s="185"/>
      <c r="J138" s="185">
        <v>-79</v>
      </c>
      <c r="K138" s="185">
        <v>-1</v>
      </c>
      <c r="L138" s="185"/>
      <c r="M138" s="185"/>
      <c r="N138" s="185"/>
      <c r="O138" s="185"/>
      <c r="P138" s="49" t="s">
        <v>3022</v>
      </c>
    </row>
    <row r="139" spans="1:18" s="8" customFormat="1" ht="17" thickBot="1" x14ac:dyDescent="0.3">
      <c r="A139" s="40" t="s">
        <v>8290</v>
      </c>
      <c r="B139" s="41"/>
      <c r="C139" s="181">
        <f>SUM(C137:C138)</f>
        <v>0</v>
      </c>
      <c r="D139" s="181">
        <f>SUM(D137:D138)</f>
        <v>0</v>
      </c>
      <c r="E139" s="181">
        <f>SUM(E137:E138)</f>
        <v>0</v>
      </c>
      <c r="F139" s="181">
        <f>SUM(F137:F138)</f>
        <v>0</v>
      </c>
      <c r="G139" s="181">
        <f>SUM(G137:G138)</f>
        <v>0</v>
      </c>
      <c r="H139" s="41">
        <f t="shared" si="19"/>
        <v>0</v>
      </c>
      <c r="I139" s="41">
        <f t="shared" si="19"/>
        <v>0</v>
      </c>
      <c r="J139" s="181">
        <f t="shared" si="19"/>
        <v>0</v>
      </c>
      <c r="K139" s="181">
        <f t="shared" si="19"/>
        <v>0</v>
      </c>
      <c r="L139" s="41">
        <f t="shared" si="19"/>
        <v>0</v>
      </c>
      <c r="M139" s="41">
        <f t="shared" si="19"/>
        <v>0</v>
      </c>
      <c r="N139" s="41">
        <f t="shared" si="19"/>
        <v>0</v>
      </c>
      <c r="O139" s="41">
        <f>SUM(O137:O138)</f>
        <v>0</v>
      </c>
      <c r="P139" s="8" t="s">
        <v>4214</v>
      </c>
      <c r="R139" s="1666" t="s">
        <v>6012</v>
      </c>
    </row>
    <row r="140" spans="1:18" s="48" customFormat="1" x14ac:dyDescent="0.25">
      <c r="A140" s="12"/>
      <c r="B140" s="84"/>
      <c r="C140" s="57"/>
      <c r="D140" s="57"/>
      <c r="E140" s="57"/>
      <c r="F140" s="358"/>
      <c r="G140" s="57"/>
      <c r="H140" s="358"/>
      <c r="I140" s="358"/>
      <c r="J140" s="358"/>
      <c r="K140" s="358"/>
      <c r="L140" s="358"/>
      <c r="M140" s="358"/>
      <c r="N140" s="358"/>
      <c r="O140" s="358"/>
    </row>
    <row r="141" spans="1:18" s="48" customFormat="1" x14ac:dyDescent="0.25">
      <c r="A141" s="12"/>
      <c r="B141" s="84"/>
      <c r="C141" s="57"/>
      <c r="D141" s="57"/>
      <c r="E141" s="57"/>
      <c r="F141" s="358"/>
      <c r="G141" s="57"/>
      <c r="H141" s="358"/>
      <c r="I141" s="358"/>
      <c r="J141" s="358"/>
      <c r="K141" s="358"/>
      <c r="L141" s="358"/>
      <c r="M141" s="358"/>
      <c r="N141" s="358"/>
      <c r="O141" s="358"/>
    </row>
    <row r="142" spans="1:18" s="48" customFormat="1" x14ac:dyDescent="0.25">
      <c r="A142" s="12"/>
      <c r="B142" s="84"/>
      <c r="C142" s="57"/>
      <c r="D142" s="57"/>
      <c r="E142" s="57"/>
      <c r="F142" s="358"/>
      <c r="G142" s="57"/>
      <c r="H142" s="358"/>
      <c r="I142" s="358"/>
      <c r="J142" s="358"/>
      <c r="K142" s="358"/>
      <c r="L142" s="358"/>
      <c r="M142" s="358"/>
      <c r="N142" s="358"/>
      <c r="O142" s="358"/>
    </row>
    <row r="143" spans="1:18" x14ac:dyDescent="0.25">
      <c r="A143" s="141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</row>
    <row r="144" spans="1:18" s="48" customFormat="1" ht="17" thickBot="1" x14ac:dyDescent="0.3">
      <c r="A144" s="960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</row>
    <row r="145" spans="3:15" ht="17" thickBot="1" x14ac:dyDescent="0.3">
      <c r="C145" s="10" t="s">
        <v>3</v>
      </c>
      <c r="D145" s="32" t="s">
        <v>10</v>
      </c>
      <c r="E145" s="32" t="s">
        <v>28</v>
      </c>
      <c r="F145" s="32" t="s">
        <v>4</v>
      </c>
      <c r="G145" s="10" t="s">
        <v>26</v>
      </c>
      <c r="H145" s="32" t="s">
        <v>17</v>
      </c>
      <c r="I145" s="32" t="s">
        <v>27</v>
      </c>
      <c r="J145" s="32" t="s">
        <v>29</v>
      </c>
      <c r="K145" s="32" t="s">
        <v>18</v>
      </c>
      <c r="L145" s="32" t="s">
        <v>32</v>
      </c>
      <c r="M145" s="1098" t="s">
        <v>31</v>
      </c>
      <c r="N145" s="10" t="s">
        <v>2</v>
      </c>
      <c r="O145" s="138"/>
    </row>
  </sheetData>
  <pageMargins left="0.7" right="0.7" top="0.75" bottom="0.75" header="0.3" footer="0.3"/>
  <pageSetup orientation="portrait" horizontalDpi="4294967293" verticalDpi="4294967293" r:id="rId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V37"/>
  <sheetViews>
    <sheetView topLeftCell="A22" workbookViewId="0">
      <selection activeCell="E42" sqref="E42"/>
    </sheetView>
  </sheetViews>
  <sheetFormatPr baseColWidth="10" defaultColWidth="9" defaultRowHeight="16" x14ac:dyDescent="0.25"/>
  <cols>
    <col min="1" max="1" width="12.33203125" style="137" customWidth="1"/>
    <col min="2" max="2" width="21.1640625" style="4" customWidth="1"/>
    <col min="3" max="7" width="9.83203125" style="144" customWidth="1"/>
    <col min="8" max="21" width="11.5" style="4" customWidth="1"/>
    <col min="22" max="22" width="8.83203125" style="4" customWidth="1"/>
    <col min="23" max="23" width="12.6640625" style="4" bestFit="1" customWidth="1"/>
    <col min="24" max="16384" width="9" style="4"/>
  </cols>
  <sheetData>
    <row r="1" spans="1:22" x14ac:dyDescent="0.25">
      <c r="A1" s="128" t="s">
        <v>23</v>
      </c>
      <c r="B1" s="48"/>
    </row>
    <row r="2" spans="1:22" s="144" customFormat="1" x14ac:dyDescent="0.25">
      <c r="A2" s="680"/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</row>
    <row r="3" spans="1:22" x14ac:dyDescent="0.25">
      <c r="A3" s="139" t="s">
        <v>1938</v>
      </c>
      <c r="C3" s="1758"/>
      <c r="D3" s="1758"/>
      <c r="E3" s="1758"/>
      <c r="F3" s="1758"/>
      <c r="G3" s="1758"/>
      <c r="H3" s="1758"/>
      <c r="I3" s="1758"/>
      <c r="J3" s="1758"/>
      <c r="K3" s="1758"/>
      <c r="L3" s="1758"/>
      <c r="M3" s="1758"/>
      <c r="N3" s="1758"/>
      <c r="O3" s="1758"/>
      <c r="P3" s="1758"/>
      <c r="Q3" s="1758"/>
      <c r="R3" s="1758"/>
      <c r="S3" s="1758"/>
      <c r="T3" s="1758"/>
      <c r="U3" s="1758"/>
    </row>
    <row r="4" spans="1:22" x14ac:dyDescent="0.25">
      <c r="A4" s="703" t="s">
        <v>7528</v>
      </c>
      <c r="B4" s="5"/>
      <c r="C4" s="1789"/>
      <c r="D4" s="1789"/>
      <c r="E4" s="1789"/>
      <c r="F4" s="1789"/>
      <c r="G4" s="1789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</row>
    <row r="5" spans="1:22" ht="17" thickBot="1" x14ac:dyDescent="0.3">
      <c r="A5" s="703"/>
      <c r="B5" s="5"/>
      <c r="C5" s="382" t="s">
        <v>9294</v>
      </c>
      <c r="D5" s="382"/>
      <c r="E5" s="382"/>
      <c r="F5" s="382"/>
      <c r="G5" s="382"/>
      <c r="H5" s="30" t="s">
        <v>9298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1151"/>
    </row>
    <row r="6" spans="1:22" ht="17" thickBot="1" x14ac:dyDescent="0.3">
      <c r="A6" s="160" t="s">
        <v>0</v>
      </c>
      <c r="B6" s="51" t="s">
        <v>1</v>
      </c>
      <c r="C6" s="32" t="s">
        <v>10</v>
      </c>
      <c r="D6" s="32" t="s">
        <v>3</v>
      </c>
      <c r="E6" s="32" t="s">
        <v>26</v>
      </c>
      <c r="F6" s="32" t="s">
        <v>31</v>
      </c>
      <c r="G6" s="32" t="s">
        <v>4</v>
      </c>
      <c r="H6" s="32" t="s">
        <v>4073</v>
      </c>
      <c r="I6" s="32" t="s">
        <v>494</v>
      </c>
      <c r="J6" s="32" t="s">
        <v>3167</v>
      </c>
      <c r="K6" s="32" t="s">
        <v>1318</v>
      </c>
      <c r="L6" s="32" t="s">
        <v>2600</v>
      </c>
      <c r="M6" s="32" t="s">
        <v>492</v>
      </c>
      <c r="N6" s="32" t="s">
        <v>546</v>
      </c>
      <c r="O6" s="32" t="s">
        <v>1313</v>
      </c>
      <c r="P6" s="32" t="s">
        <v>4088</v>
      </c>
      <c r="Q6" s="32" t="s">
        <v>5069</v>
      </c>
      <c r="R6" s="32" t="s">
        <v>1984</v>
      </c>
      <c r="S6" s="32" t="s">
        <v>1985</v>
      </c>
      <c r="T6" s="32" t="s">
        <v>1317</v>
      </c>
      <c r="U6" s="32" t="s">
        <v>386</v>
      </c>
      <c r="V6" s="138"/>
    </row>
    <row r="7" spans="1:22" s="1" customFormat="1" ht="15.75" customHeight="1" thickBot="1" x14ac:dyDescent="0.3">
      <c r="A7" s="28" t="s">
        <v>8990</v>
      </c>
      <c r="B7" s="1078" t="s">
        <v>8996</v>
      </c>
      <c r="C7" s="402">
        <v>25</v>
      </c>
      <c r="D7" s="402">
        <v>60</v>
      </c>
      <c r="E7" s="402">
        <v>60</v>
      </c>
      <c r="F7" s="46"/>
      <c r="G7" s="46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15"/>
    </row>
    <row r="8" spans="1:22" s="1" customFormat="1" ht="15.75" customHeight="1" thickBot="1" x14ac:dyDescent="0.3">
      <c r="A8" s="1317" t="s">
        <v>9035</v>
      </c>
      <c r="B8" s="41"/>
      <c r="C8" s="181">
        <f>SUM(C7)</f>
        <v>25</v>
      </c>
      <c r="D8" s="181">
        <f>SUM(D7)</f>
        <v>60</v>
      </c>
      <c r="E8" s="181">
        <f>SUM(E7)</f>
        <v>60</v>
      </c>
      <c r="F8" s="41"/>
      <c r="G8" s="41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33"/>
    </row>
    <row r="9" spans="1:22" s="2" customFormat="1" x14ac:dyDescent="0.25">
      <c r="A9" s="1181" t="s">
        <v>9132</v>
      </c>
      <c r="B9" s="529" t="s">
        <v>9135</v>
      </c>
      <c r="C9" s="193"/>
      <c r="D9" s="193"/>
      <c r="E9" s="193"/>
      <c r="F9" s="193"/>
      <c r="G9" s="193"/>
      <c r="H9" s="226">
        <v>200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</row>
    <row r="10" spans="1:22" s="2" customFormat="1" x14ac:dyDescent="0.25">
      <c r="A10" s="1181" t="s">
        <v>9132</v>
      </c>
      <c r="B10" s="529" t="s">
        <v>9136</v>
      </c>
      <c r="C10" s="25"/>
      <c r="D10" s="25"/>
      <c r="E10" s="25"/>
      <c r="F10" s="25"/>
      <c r="G10" s="25"/>
      <c r="H10" s="39">
        <v>300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 spans="1:22" s="2" customFormat="1" x14ac:dyDescent="0.25">
      <c r="A11" s="1181" t="s">
        <v>9144</v>
      </c>
      <c r="B11" s="529" t="s">
        <v>9145</v>
      </c>
      <c r="C11" s="25"/>
      <c r="D11" s="25"/>
      <c r="E11" s="25"/>
      <c r="F11" s="25"/>
      <c r="G11" s="25"/>
      <c r="H11" s="39">
        <v>500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 spans="1:22" s="2" customFormat="1" x14ac:dyDescent="0.25">
      <c r="A12" s="35" t="s">
        <v>9169</v>
      </c>
      <c r="B12" s="529" t="s">
        <v>9170</v>
      </c>
      <c r="C12" s="25"/>
      <c r="D12" s="25"/>
      <c r="E12" s="25"/>
      <c r="F12" s="25"/>
      <c r="G12" s="25"/>
      <c r="H12" s="13"/>
      <c r="I12" s="39">
        <v>600</v>
      </c>
      <c r="J12" s="39">
        <v>400</v>
      </c>
      <c r="K12" s="39">
        <v>376</v>
      </c>
      <c r="L12" s="39">
        <v>24</v>
      </c>
      <c r="M12" s="39">
        <v>12</v>
      </c>
      <c r="N12" s="13"/>
      <c r="O12" s="39">
        <v>12</v>
      </c>
      <c r="P12" s="13"/>
      <c r="Q12" s="13"/>
      <c r="R12" s="13"/>
      <c r="S12" s="13"/>
      <c r="T12" s="13"/>
      <c r="U12" s="13"/>
      <c r="V12" s="13"/>
    </row>
    <row r="13" spans="1:22" s="2" customFormat="1" x14ac:dyDescent="0.25">
      <c r="A13" s="1181" t="s">
        <v>9171</v>
      </c>
      <c r="B13" s="529" t="s">
        <v>9172</v>
      </c>
      <c r="C13" s="25"/>
      <c r="D13" s="25"/>
      <c r="E13" s="25"/>
      <c r="F13" s="677">
        <v>600</v>
      </c>
      <c r="G13" s="677"/>
      <c r="H13" s="13"/>
      <c r="I13" s="13"/>
      <c r="J13" s="39"/>
      <c r="K13" s="39"/>
      <c r="L13" s="39"/>
      <c r="M13" s="13"/>
      <c r="N13" s="13"/>
      <c r="O13" s="13"/>
      <c r="P13" s="13"/>
      <c r="Q13" s="39">
        <v>400</v>
      </c>
      <c r="R13" s="13"/>
      <c r="S13" s="13"/>
      <c r="T13" s="13"/>
      <c r="U13" s="13"/>
      <c r="V13" s="13"/>
    </row>
    <row r="14" spans="1:22" s="2" customFormat="1" x14ac:dyDescent="0.25">
      <c r="A14" s="1181" t="s">
        <v>9171</v>
      </c>
      <c r="B14" s="529" t="s">
        <v>9180</v>
      </c>
      <c r="C14" s="25"/>
      <c r="D14" s="25"/>
      <c r="E14" s="25"/>
      <c r="F14" s="677"/>
      <c r="G14" s="677"/>
      <c r="H14" s="13"/>
      <c r="I14" s="13"/>
      <c r="J14" s="39"/>
      <c r="K14" s="39"/>
      <c r="L14" s="39"/>
      <c r="M14" s="13"/>
      <c r="N14" s="39">
        <v>660</v>
      </c>
      <c r="O14" s="39">
        <v>550</v>
      </c>
      <c r="P14" s="13"/>
      <c r="Q14" s="13"/>
      <c r="R14" s="39">
        <v>8</v>
      </c>
      <c r="S14" s="39">
        <v>180</v>
      </c>
      <c r="T14" s="13"/>
      <c r="U14" s="13"/>
      <c r="V14" s="13"/>
    </row>
    <row r="15" spans="1:22" s="2" customFormat="1" x14ac:dyDescent="0.25">
      <c r="A15" s="1181" t="s">
        <v>9161</v>
      </c>
      <c r="B15" s="529" t="s">
        <v>9181</v>
      </c>
      <c r="C15" s="25"/>
      <c r="D15" s="25"/>
      <c r="E15" s="25"/>
      <c r="F15" s="677"/>
      <c r="G15" s="677"/>
      <c r="H15" s="13"/>
      <c r="I15" s="39">
        <v>600</v>
      </c>
      <c r="J15" s="39"/>
      <c r="K15" s="39"/>
      <c r="L15" s="39"/>
      <c r="M15" s="13"/>
      <c r="N15" s="13"/>
      <c r="O15" s="39">
        <v>600</v>
      </c>
      <c r="P15" s="39">
        <v>24</v>
      </c>
      <c r="Q15" s="13"/>
      <c r="R15" s="39"/>
      <c r="S15" s="39"/>
      <c r="T15" s="13"/>
      <c r="U15" s="13"/>
      <c r="V15" s="13"/>
    </row>
    <row r="16" spans="1:22" s="1" customFormat="1" x14ac:dyDescent="0.25">
      <c r="A16" s="1181" t="s">
        <v>9191</v>
      </c>
      <c r="B16" s="529" t="s">
        <v>9195</v>
      </c>
      <c r="C16" s="392"/>
      <c r="D16" s="392"/>
      <c r="E16" s="392"/>
      <c r="F16" s="878"/>
      <c r="G16" s="878"/>
      <c r="H16" s="43"/>
      <c r="I16" s="39">
        <v>200</v>
      </c>
      <c r="J16" s="44"/>
      <c r="K16" s="44"/>
      <c r="L16" s="44"/>
      <c r="M16" s="43"/>
      <c r="N16" s="43"/>
      <c r="O16" s="39">
        <v>500</v>
      </c>
      <c r="P16" s="44"/>
      <c r="Q16" s="39">
        <v>8</v>
      </c>
      <c r="R16" s="39">
        <v>300</v>
      </c>
      <c r="S16" s="44"/>
      <c r="T16" s="39">
        <v>250</v>
      </c>
      <c r="U16" s="39">
        <v>250</v>
      </c>
      <c r="V16" s="43"/>
    </row>
    <row r="17" spans="1:22" s="1" customFormat="1" x14ac:dyDescent="0.25">
      <c r="A17" s="1181" t="s">
        <v>9203</v>
      </c>
      <c r="B17" s="529" t="s">
        <v>9212</v>
      </c>
      <c r="C17" s="392"/>
      <c r="D17" s="392"/>
      <c r="E17" s="392"/>
      <c r="F17" s="878"/>
      <c r="G17" s="878"/>
      <c r="H17" s="43"/>
      <c r="I17" s="39">
        <v>277</v>
      </c>
      <c r="J17" s="44"/>
      <c r="K17" s="44"/>
      <c r="L17" s="44"/>
      <c r="M17" s="39">
        <v>301</v>
      </c>
      <c r="N17" s="39">
        <v>209</v>
      </c>
      <c r="O17" s="39">
        <v>450</v>
      </c>
      <c r="P17" s="44"/>
      <c r="Q17" s="43"/>
      <c r="R17" s="43"/>
      <c r="S17" s="44"/>
      <c r="T17" s="39">
        <v>314</v>
      </c>
      <c r="U17" s="39">
        <v>250</v>
      </c>
      <c r="V17" s="43"/>
    </row>
    <row r="18" spans="1:22" s="1" customFormat="1" x14ac:dyDescent="0.25">
      <c r="A18" s="1181" t="s">
        <v>9203</v>
      </c>
      <c r="B18" s="529" t="s">
        <v>9213</v>
      </c>
      <c r="C18" s="392"/>
      <c r="D18" s="392"/>
      <c r="E18" s="392"/>
      <c r="F18" s="878"/>
      <c r="G18" s="878"/>
      <c r="H18" s="43"/>
      <c r="I18" s="39">
        <v>200</v>
      </c>
      <c r="J18" s="44"/>
      <c r="K18" s="44"/>
      <c r="L18" s="44"/>
      <c r="M18" s="44"/>
      <c r="N18" s="39">
        <v>410</v>
      </c>
      <c r="O18" s="39">
        <v>500</v>
      </c>
      <c r="P18" s="44"/>
      <c r="Q18" s="39">
        <v>500</v>
      </c>
      <c r="R18" s="43"/>
      <c r="S18" s="44"/>
      <c r="T18" s="44"/>
      <c r="U18" s="44"/>
      <c r="V18" s="43"/>
    </row>
    <row r="19" spans="1:22" s="1" customFormat="1" x14ac:dyDescent="0.25">
      <c r="A19" s="1181" t="s">
        <v>9226</v>
      </c>
      <c r="B19" s="529" t="s">
        <v>9227</v>
      </c>
      <c r="C19" s="392"/>
      <c r="D19" s="392"/>
      <c r="E19" s="392"/>
      <c r="F19" s="878"/>
      <c r="G19" s="878"/>
      <c r="H19" s="43"/>
      <c r="I19" s="43"/>
      <c r="J19" s="44"/>
      <c r="K19" s="44"/>
      <c r="L19" s="44"/>
      <c r="M19" s="39">
        <v>317</v>
      </c>
      <c r="N19" s="39">
        <v>4</v>
      </c>
      <c r="O19" s="43"/>
      <c r="P19" s="44"/>
      <c r="Q19" s="39">
        <v>6</v>
      </c>
      <c r="R19" s="39">
        <v>2</v>
      </c>
      <c r="S19" s="44"/>
      <c r="T19" s="44"/>
      <c r="U19" s="39">
        <v>64</v>
      </c>
      <c r="V19" s="43"/>
    </row>
    <row r="20" spans="1:22" s="2" customFormat="1" x14ac:dyDescent="0.25">
      <c r="A20" s="1181" t="s">
        <v>9226</v>
      </c>
      <c r="B20" s="529" t="s">
        <v>9229</v>
      </c>
      <c r="C20" s="25"/>
      <c r="D20" s="25"/>
      <c r="E20" s="25"/>
      <c r="F20" s="677"/>
      <c r="G20" s="677"/>
      <c r="H20" s="13"/>
      <c r="I20" s="13"/>
      <c r="J20" s="39"/>
      <c r="K20" s="39"/>
      <c r="L20" s="39"/>
      <c r="M20" s="13"/>
      <c r="N20" s="39">
        <v>8</v>
      </c>
      <c r="O20" s="13"/>
      <c r="P20" s="39"/>
      <c r="Q20" s="39">
        <v>550</v>
      </c>
      <c r="R20" s="39">
        <v>8</v>
      </c>
      <c r="S20" s="39"/>
      <c r="T20" s="39"/>
      <c r="U20" s="39"/>
      <c r="V20" s="13"/>
    </row>
    <row r="21" spans="1:22" s="1" customFormat="1" x14ac:dyDescent="0.25">
      <c r="A21" s="1181" t="s">
        <v>9226</v>
      </c>
      <c r="B21" s="529" t="s">
        <v>9232</v>
      </c>
      <c r="C21" s="392"/>
      <c r="D21" s="392"/>
      <c r="E21" s="392"/>
      <c r="F21" s="878"/>
      <c r="G21" s="878"/>
      <c r="H21" s="43"/>
      <c r="I21" s="39">
        <v>57</v>
      </c>
      <c r="J21" s="44"/>
      <c r="K21" s="44"/>
      <c r="L21" s="44"/>
      <c r="M21" s="43"/>
      <c r="N21" s="44"/>
      <c r="O21" s="39">
        <v>538</v>
      </c>
      <c r="P21" s="44"/>
      <c r="Q21" s="44"/>
      <c r="R21" s="44"/>
      <c r="S21" s="44"/>
      <c r="T21" s="44"/>
      <c r="U21" s="44"/>
      <c r="V21" s="43"/>
    </row>
    <row r="22" spans="1:22" s="2" customFormat="1" x14ac:dyDescent="0.25">
      <c r="A22" s="1181" t="s">
        <v>9226</v>
      </c>
      <c r="B22" s="529" t="s">
        <v>9235</v>
      </c>
      <c r="C22" s="25"/>
      <c r="D22" s="25"/>
      <c r="E22" s="25"/>
      <c r="F22" s="677"/>
      <c r="G22" s="677"/>
      <c r="H22" s="13"/>
      <c r="I22" s="13"/>
      <c r="J22" s="39"/>
      <c r="K22" s="39"/>
      <c r="L22" s="39"/>
      <c r="M22" s="13"/>
      <c r="N22" s="39">
        <v>514</v>
      </c>
      <c r="O22" s="13"/>
      <c r="P22" s="39"/>
      <c r="Q22" s="39">
        <v>566</v>
      </c>
      <c r="R22" s="39">
        <v>508</v>
      </c>
      <c r="S22" s="39"/>
      <c r="T22" s="39"/>
      <c r="U22" s="39"/>
      <c r="V22" s="13"/>
    </row>
    <row r="23" spans="1:22" s="2" customFormat="1" x14ac:dyDescent="0.25">
      <c r="A23" s="1181" t="s">
        <v>9236</v>
      </c>
      <c r="B23" s="529" t="s">
        <v>9237</v>
      </c>
      <c r="C23" s="25"/>
      <c r="D23" s="25"/>
      <c r="E23" s="25"/>
      <c r="F23" s="677"/>
      <c r="G23" s="677"/>
      <c r="H23" s="13"/>
      <c r="I23" s="13"/>
      <c r="J23" s="39"/>
      <c r="K23" s="39"/>
      <c r="L23" s="39"/>
      <c r="M23" s="13"/>
      <c r="N23" s="39">
        <v>8</v>
      </c>
      <c r="O23" s="13"/>
      <c r="P23" s="39"/>
      <c r="Q23" s="39">
        <v>550</v>
      </c>
      <c r="R23" s="39">
        <v>4</v>
      </c>
      <c r="S23" s="39"/>
      <c r="T23" s="39"/>
      <c r="U23" s="39"/>
      <c r="V23" s="13"/>
    </row>
    <row r="24" spans="1:22" s="1" customFormat="1" ht="17" thickBot="1" x14ac:dyDescent="0.3">
      <c r="A24" s="701" t="s">
        <v>9236</v>
      </c>
      <c r="B24" s="1078" t="s">
        <v>9238</v>
      </c>
      <c r="C24" s="672"/>
      <c r="D24" s="672"/>
      <c r="E24" s="672"/>
      <c r="F24" s="877"/>
      <c r="G24" s="877"/>
      <c r="H24" s="115"/>
      <c r="I24" s="115"/>
      <c r="J24" s="246"/>
      <c r="K24" s="246"/>
      <c r="L24" s="246"/>
      <c r="M24" s="115"/>
      <c r="N24" s="247">
        <v>226</v>
      </c>
      <c r="O24" s="115"/>
      <c r="P24" s="246"/>
      <c r="Q24" s="247">
        <v>570</v>
      </c>
      <c r="R24" s="247">
        <v>94</v>
      </c>
      <c r="S24" s="246"/>
      <c r="T24" s="246"/>
      <c r="U24" s="246"/>
      <c r="V24" s="115"/>
    </row>
    <row r="25" spans="1:22" s="1" customFormat="1" ht="17" thickBot="1" x14ac:dyDescent="0.3">
      <c r="A25" s="40" t="s">
        <v>9293</v>
      </c>
      <c r="B25" s="41"/>
      <c r="C25" s="181">
        <f>SUM(C8:C24)</f>
        <v>25</v>
      </c>
      <c r="D25" s="181">
        <f>SUM(D8:D24)</f>
        <v>60</v>
      </c>
      <c r="E25" s="181">
        <f t="shared" ref="E25:V25" si="0">SUM(E8:E24)</f>
        <v>60</v>
      </c>
      <c r="F25" s="181">
        <f>SUM(F8:F24)</f>
        <v>600</v>
      </c>
      <c r="G25" s="181"/>
      <c r="H25" s="42">
        <f t="shared" si="0"/>
        <v>1000</v>
      </c>
      <c r="I25" s="42">
        <f t="shared" si="0"/>
        <v>1934</v>
      </c>
      <c r="J25" s="42">
        <f t="shared" si="0"/>
        <v>400</v>
      </c>
      <c r="K25" s="42">
        <f t="shared" si="0"/>
        <v>376</v>
      </c>
      <c r="L25" s="42">
        <f t="shared" si="0"/>
        <v>24</v>
      </c>
      <c r="M25" s="42">
        <f t="shared" si="0"/>
        <v>630</v>
      </c>
      <c r="N25" s="42">
        <f t="shared" si="0"/>
        <v>2039</v>
      </c>
      <c r="O25" s="42">
        <f t="shared" si="0"/>
        <v>3150</v>
      </c>
      <c r="P25" s="42">
        <f>SUM(P8:P24)</f>
        <v>24</v>
      </c>
      <c r="Q25" s="42">
        <f t="shared" si="0"/>
        <v>3150</v>
      </c>
      <c r="R25" s="42">
        <f t="shared" si="0"/>
        <v>924</v>
      </c>
      <c r="S25" s="42">
        <f t="shared" si="0"/>
        <v>180</v>
      </c>
      <c r="T25" s="42">
        <f t="shared" si="0"/>
        <v>564</v>
      </c>
      <c r="U25" s="42">
        <f t="shared" si="0"/>
        <v>564</v>
      </c>
      <c r="V25" s="204">
        <f t="shared" si="0"/>
        <v>0</v>
      </c>
    </row>
    <row r="26" spans="1:22" s="1" customFormat="1" x14ac:dyDescent="0.25">
      <c r="A26" s="35" t="s">
        <v>9458</v>
      </c>
      <c r="B26" s="53" t="s">
        <v>63</v>
      </c>
      <c r="C26" s="397"/>
      <c r="D26" s="397"/>
      <c r="E26" s="397"/>
      <c r="F26" s="397"/>
      <c r="G26" s="397"/>
      <c r="H26" s="354"/>
      <c r="I26" s="53">
        <v>-196</v>
      </c>
      <c r="J26" s="354"/>
      <c r="K26" s="354"/>
      <c r="L26" s="354"/>
      <c r="M26" s="53">
        <v>-348</v>
      </c>
      <c r="N26" s="53">
        <v>-618</v>
      </c>
      <c r="O26" s="53">
        <v>-4</v>
      </c>
      <c r="P26" s="354"/>
      <c r="Q26" s="53">
        <v>-14</v>
      </c>
      <c r="R26" s="53">
        <v>-2</v>
      </c>
      <c r="S26" s="354"/>
      <c r="T26" s="354"/>
      <c r="U26" s="354"/>
      <c r="V26" s="354"/>
    </row>
    <row r="27" spans="1:22" s="1" customFormat="1" x14ac:dyDescent="0.25">
      <c r="A27" s="55" t="s">
        <v>9482</v>
      </c>
      <c r="B27" s="13" t="s">
        <v>63</v>
      </c>
      <c r="C27" s="392"/>
      <c r="D27" s="392"/>
      <c r="E27" s="392"/>
      <c r="F27" s="392"/>
      <c r="G27" s="392"/>
      <c r="H27" s="43"/>
      <c r="I27" s="13">
        <v>-250</v>
      </c>
      <c r="J27" s="43"/>
      <c r="K27" s="43"/>
      <c r="L27" s="43"/>
      <c r="M27" s="13">
        <v>-186</v>
      </c>
      <c r="N27" s="13">
        <v>-296</v>
      </c>
      <c r="O27" s="13">
        <v>-10</v>
      </c>
      <c r="P27" s="43"/>
      <c r="Q27" s="13">
        <v>-518</v>
      </c>
      <c r="R27" s="13">
        <v>-18</v>
      </c>
      <c r="S27" s="43"/>
      <c r="T27" s="13">
        <v>-160</v>
      </c>
      <c r="U27" s="13">
        <v>-1</v>
      </c>
      <c r="V27" s="43"/>
    </row>
    <row r="28" spans="1:22" s="1" customFormat="1" x14ac:dyDescent="0.25">
      <c r="A28" s="256" t="s">
        <v>9513</v>
      </c>
      <c r="B28" s="13" t="s">
        <v>63</v>
      </c>
      <c r="C28" s="392"/>
      <c r="D28" s="392"/>
      <c r="E28" s="392"/>
      <c r="F28" s="392"/>
      <c r="G28" s="392"/>
      <c r="H28" s="13">
        <v>-451</v>
      </c>
      <c r="I28" s="13"/>
      <c r="J28" s="43"/>
      <c r="K28" s="43"/>
      <c r="L28" s="43"/>
      <c r="M28" s="13"/>
      <c r="N28" s="13"/>
      <c r="O28" s="13"/>
      <c r="P28" s="43"/>
      <c r="Q28" s="13"/>
      <c r="R28" s="13"/>
      <c r="S28" s="43"/>
      <c r="T28" s="13"/>
      <c r="U28" s="13"/>
      <c r="V28" s="43"/>
    </row>
    <row r="29" spans="1:22" s="1" customFormat="1" x14ac:dyDescent="0.25">
      <c r="A29" s="817" t="s">
        <v>9549</v>
      </c>
      <c r="B29" s="213" t="s">
        <v>9554</v>
      </c>
      <c r="C29" s="392"/>
      <c r="D29" s="25">
        <v>50</v>
      </c>
      <c r="E29" s="392"/>
      <c r="F29" s="25"/>
      <c r="G29" s="25">
        <v>150</v>
      </c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s="1" customFormat="1" x14ac:dyDescent="0.25">
      <c r="A30" s="817" t="s">
        <v>9557</v>
      </c>
      <c r="B30" s="213" t="s">
        <v>9558</v>
      </c>
      <c r="C30" s="25">
        <v>20</v>
      </c>
      <c r="D30" s="25">
        <v>160</v>
      </c>
      <c r="E30" s="25">
        <v>30</v>
      </c>
      <c r="F30" s="392"/>
      <c r="G30" s="25">
        <v>200</v>
      </c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s="1" customFormat="1" x14ac:dyDescent="0.25">
      <c r="A31" s="817" t="s">
        <v>9567</v>
      </c>
      <c r="B31" s="213" t="s">
        <v>9569</v>
      </c>
      <c r="C31" s="25">
        <v>139</v>
      </c>
      <c r="D31" s="392"/>
      <c r="E31" s="392"/>
      <c r="F31" s="392"/>
      <c r="G31" s="392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s="1" customFormat="1" x14ac:dyDescent="0.25">
      <c r="A32" s="1344"/>
      <c r="B32" s="537"/>
      <c r="C32" s="392"/>
      <c r="D32" s="392"/>
      <c r="E32" s="392"/>
      <c r="F32" s="392"/>
      <c r="G32" s="392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s="1" customFormat="1" x14ac:dyDescent="0.25">
      <c r="A33" s="1344"/>
      <c r="B33" s="537"/>
      <c r="C33" s="392"/>
      <c r="D33" s="392"/>
      <c r="E33" s="392"/>
      <c r="F33" s="392"/>
      <c r="G33" s="392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s="2" customFormat="1" x14ac:dyDescent="0.25">
      <c r="A34" s="12"/>
      <c r="B34" s="13"/>
      <c r="C34" s="25"/>
      <c r="D34" s="25"/>
      <c r="E34" s="25"/>
      <c r="F34" s="25"/>
      <c r="G34" s="25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 spans="1:22" s="2" customFormat="1" ht="17" thickBot="1" x14ac:dyDescent="0.3">
      <c r="A35" s="12"/>
      <c r="B35" s="13"/>
      <c r="C35" s="25"/>
      <c r="D35" s="25"/>
      <c r="E35" s="25"/>
      <c r="F35" s="25"/>
      <c r="G35" s="25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 spans="1:22" ht="17" thickBot="1" x14ac:dyDescent="0.3">
      <c r="C36" s="32" t="s">
        <v>10</v>
      </c>
      <c r="D36" s="32" t="s">
        <v>3</v>
      </c>
      <c r="E36" s="32" t="s">
        <v>26</v>
      </c>
      <c r="F36" s="32" t="s">
        <v>31</v>
      </c>
      <c r="G36" s="32" t="s">
        <v>4</v>
      </c>
      <c r="H36" s="32" t="s">
        <v>4073</v>
      </c>
      <c r="I36" s="32" t="s">
        <v>494</v>
      </c>
      <c r="J36" s="32" t="s">
        <v>3167</v>
      </c>
      <c r="K36" s="32" t="s">
        <v>1318</v>
      </c>
      <c r="L36" s="32" t="s">
        <v>2600</v>
      </c>
      <c r="M36" s="32" t="s">
        <v>492</v>
      </c>
      <c r="N36" s="32" t="s">
        <v>546</v>
      </c>
      <c r="O36" s="32" t="s">
        <v>1313</v>
      </c>
      <c r="P36" s="32" t="s">
        <v>4088</v>
      </c>
      <c r="Q36" s="32" t="s">
        <v>5069</v>
      </c>
      <c r="R36" s="32" t="s">
        <v>1984</v>
      </c>
      <c r="S36" s="32" t="s">
        <v>1985</v>
      </c>
      <c r="T36" s="32" t="s">
        <v>1317</v>
      </c>
      <c r="U36" s="32" t="s">
        <v>386</v>
      </c>
      <c r="V36" s="138"/>
    </row>
    <row r="37" spans="1:22" x14ac:dyDescent="0.25">
      <c r="A37" s="285" t="s">
        <v>9205</v>
      </c>
      <c r="B37" s="260"/>
    </row>
  </sheetData>
  <pageMargins left="0.7" right="0.7" top="0.75" bottom="0.75" header="0.3" footer="0.3"/>
  <pageSetup orientation="portrait" r:id="rId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P72"/>
  <sheetViews>
    <sheetView topLeftCell="A43" zoomScaleNormal="100" workbookViewId="0">
      <selection activeCell="E59" sqref="E59"/>
    </sheetView>
  </sheetViews>
  <sheetFormatPr baseColWidth="10" defaultColWidth="9" defaultRowHeight="16" x14ac:dyDescent="0.25"/>
  <cols>
    <col min="1" max="1" width="12.33203125" style="137" customWidth="1"/>
    <col min="2" max="2" width="21.1640625" style="4" customWidth="1"/>
    <col min="3" max="3" width="10.5" style="4" customWidth="1"/>
    <col min="4" max="4" width="9.83203125" style="4" customWidth="1"/>
    <col min="5" max="5" width="9.1640625" style="4" customWidth="1"/>
    <col min="6" max="8" width="9.83203125" style="4" customWidth="1"/>
    <col min="9" max="9" width="10" style="4" customWidth="1"/>
    <col min="10" max="13" width="9.83203125" style="4" customWidth="1"/>
    <col min="14" max="14" width="8.83203125" style="4" customWidth="1"/>
    <col min="15" max="15" width="13.33203125" style="4" customWidth="1"/>
    <col min="16" max="16384" width="9" style="4"/>
  </cols>
  <sheetData>
    <row r="1" spans="1:15" x14ac:dyDescent="0.25">
      <c r="A1" s="128" t="s">
        <v>23</v>
      </c>
      <c r="B1" s="48"/>
      <c r="C1" s="129"/>
      <c r="D1" s="144"/>
    </row>
    <row r="2" spans="1:15" s="144" customFormat="1" x14ac:dyDescent="0.25">
      <c r="A2" s="680"/>
      <c r="B2" s="129"/>
      <c r="C2" s="260" t="s">
        <v>4908</v>
      </c>
      <c r="D2" s="413"/>
    </row>
    <row r="3" spans="1:15" x14ac:dyDescent="0.25">
      <c r="A3" s="139" t="s">
        <v>1938</v>
      </c>
      <c r="C3" s="1699">
        <v>6250</v>
      </c>
      <c r="D3" s="1699">
        <v>3990</v>
      </c>
      <c r="E3" s="1699">
        <v>3990</v>
      </c>
      <c r="F3" s="1699">
        <v>1000</v>
      </c>
      <c r="G3" s="1699">
        <v>30000</v>
      </c>
      <c r="H3" s="1699">
        <v>4500</v>
      </c>
      <c r="I3" s="1699">
        <v>16500</v>
      </c>
      <c r="J3" s="1699">
        <v>5000</v>
      </c>
      <c r="K3" s="1699">
        <v>2500</v>
      </c>
      <c r="L3" s="1699">
        <v>13500</v>
      </c>
      <c r="M3" s="1699">
        <v>6250</v>
      </c>
      <c r="N3" s="1699"/>
    </row>
    <row r="4" spans="1:15" x14ac:dyDescent="0.25">
      <c r="A4" s="703" t="s">
        <v>7436</v>
      </c>
      <c r="B4" s="5"/>
      <c r="C4" s="1647">
        <v>255000</v>
      </c>
      <c r="D4" s="1648">
        <v>73000</v>
      </c>
      <c r="E4" s="1648">
        <v>72000</v>
      </c>
      <c r="F4" s="1648">
        <v>13000</v>
      </c>
      <c r="G4" s="1648">
        <v>580000</v>
      </c>
      <c r="H4" s="1648">
        <v>78000</v>
      </c>
      <c r="I4" s="1648">
        <v>400000</v>
      </c>
      <c r="J4" s="1648">
        <v>175000</v>
      </c>
      <c r="K4" s="1648">
        <v>30000</v>
      </c>
      <c r="L4" s="1648">
        <v>325000</v>
      </c>
      <c r="M4" s="1648"/>
      <c r="N4" s="1151"/>
    </row>
    <row r="5" spans="1:15" ht="17" thickBot="1" x14ac:dyDescent="0.3">
      <c r="A5" s="703" t="s">
        <v>8421</v>
      </c>
      <c r="B5" s="5"/>
      <c r="C5" s="1300">
        <v>6250</v>
      </c>
      <c r="D5" s="1646">
        <v>4500</v>
      </c>
      <c r="E5" s="1646">
        <v>4500</v>
      </c>
      <c r="F5" s="1646">
        <v>1500</v>
      </c>
      <c r="G5" s="1646">
        <v>30000</v>
      </c>
      <c r="H5" s="1646">
        <v>4500</v>
      </c>
      <c r="I5" s="1646">
        <v>19400</v>
      </c>
      <c r="J5" s="1646">
        <v>5500</v>
      </c>
      <c r="K5" s="1646">
        <v>2500</v>
      </c>
      <c r="L5" s="1646">
        <v>14750</v>
      </c>
      <c r="M5" s="1646"/>
      <c r="N5" s="1151"/>
    </row>
    <row r="6" spans="1:15" ht="17" thickBot="1" x14ac:dyDescent="0.3">
      <c r="A6" s="160" t="s">
        <v>0</v>
      </c>
      <c r="B6" s="51" t="s">
        <v>1</v>
      </c>
      <c r="C6" s="32" t="s">
        <v>26</v>
      </c>
      <c r="D6" s="10" t="s">
        <v>3</v>
      </c>
      <c r="E6" s="32" t="s">
        <v>18</v>
      </c>
      <c r="F6" s="32" t="s">
        <v>4</v>
      </c>
      <c r="G6" s="32" t="s">
        <v>28</v>
      </c>
      <c r="H6" s="32" t="s">
        <v>27</v>
      </c>
      <c r="I6" s="32" t="s">
        <v>10</v>
      </c>
      <c r="J6" s="32" t="s">
        <v>17</v>
      </c>
      <c r="K6" s="1098" t="s">
        <v>31</v>
      </c>
      <c r="L6" s="32" t="s">
        <v>29</v>
      </c>
      <c r="M6" s="32" t="s">
        <v>2</v>
      </c>
      <c r="N6" s="138" t="s">
        <v>365</v>
      </c>
    </row>
    <row r="7" spans="1:15" s="1" customFormat="1" ht="17" thickBot="1" x14ac:dyDescent="0.3">
      <c r="A7" s="28" t="s">
        <v>7433</v>
      </c>
      <c r="B7" s="14" t="s">
        <v>7437</v>
      </c>
      <c r="C7" s="14">
        <v>30</v>
      </c>
      <c r="D7" s="14">
        <v>30</v>
      </c>
      <c r="E7" s="14">
        <v>20</v>
      </c>
      <c r="F7" s="14">
        <v>160</v>
      </c>
      <c r="G7" s="14">
        <v>20</v>
      </c>
      <c r="H7" s="14"/>
      <c r="I7" s="14"/>
      <c r="J7" s="14"/>
      <c r="K7" s="14"/>
      <c r="L7" s="14"/>
      <c r="M7" s="14"/>
      <c r="N7" s="115"/>
    </row>
    <row r="8" spans="1:15" s="1" customFormat="1" ht="17" thickBot="1" x14ac:dyDescent="0.3">
      <c r="A8" s="33" t="s">
        <v>7516</v>
      </c>
      <c r="B8" s="34"/>
      <c r="C8" s="34">
        <f>SUM(C7)</f>
        <v>30</v>
      </c>
      <c r="D8" s="34">
        <f t="shared" ref="D8:N8" si="0">SUM(D7)</f>
        <v>30</v>
      </c>
      <c r="E8" s="34">
        <f t="shared" si="0"/>
        <v>20</v>
      </c>
      <c r="F8" s="34">
        <f t="shared" si="0"/>
        <v>160</v>
      </c>
      <c r="G8" s="34">
        <f t="shared" si="0"/>
        <v>20</v>
      </c>
      <c r="H8" s="34">
        <f t="shared" si="0"/>
        <v>0</v>
      </c>
      <c r="I8" s="34">
        <f t="shared" si="0"/>
        <v>0</v>
      </c>
      <c r="J8" s="34">
        <f t="shared" si="0"/>
        <v>0</v>
      </c>
      <c r="K8" s="34"/>
      <c r="L8" s="34"/>
      <c r="M8" s="34"/>
      <c r="N8" s="34">
        <f t="shared" si="0"/>
        <v>0</v>
      </c>
      <c r="O8" s="1" t="s">
        <v>8886</v>
      </c>
    </row>
    <row r="9" spans="1:15" s="1" customFormat="1" x14ac:dyDescent="0.25">
      <c r="A9" s="55">
        <v>44995</v>
      </c>
      <c r="B9" s="53" t="s">
        <v>7561</v>
      </c>
      <c r="C9" s="354"/>
      <c r="D9" s="53">
        <v>25</v>
      </c>
      <c r="E9" s="53">
        <v>35</v>
      </c>
      <c r="F9" s="53">
        <v>50</v>
      </c>
      <c r="G9" s="53">
        <v>16</v>
      </c>
      <c r="H9" s="53">
        <v>50</v>
      </c>
      <c r="I9" s="53"/>
      <c r="J9" s="53"/>
      <c r="K9" s="53"/>
      <c r="L9" s="53"/>
      <c r="M9" s="53"/>
      <c r="N9" s="354"/>
    </row>
    <row r="10" spans="1:15" s="2" customFormat="1" x14ac:dyDescent="0.25">
      <c r="A10" s="12">
        <v>45209</v>
      </c>
      <c r="B10" s="13" t="s">
        <v>6189</v>
      </c>
      <c r="C10" s="13"/>
      <c r="D10" s="13"/>
      <c r="E10" s="13"/>
      <c r="F10" s="13"/>
      <c r="G10" s="13"/>
      <c r="H10" s="13"/>
      <c r="I10" s="13">
        <v>50</v>
      </c>
      <c r="J10" s="13"/>
      <c r="K10" s="13"/>
      <c r="L10" s="13"/>
      <c r="M10" s="13"/>
      <c r="N10" s="13"/>
    </row>
    <row r="11" spans="1:15" s="2" customFormat="1" x14ac:dyDescent="0.25">
      <c r="A11" s="12">
        <v>45240</v>
      </c>
      <c r="B11" s="53" t="s">
        <v>7632</v>
      </c>
      <c r="C11" s="13"/>
      <c r="D11" s="13"/>
      <c r="E11" s="13"/>
      <c r="F11" s="13"/>
      <c r="G11" s="13"/>
      <c r="H11" s="13"/>
      <c r="I11" s="13">
        <v>50</v>
      </c>
      <c r="J11" s="13"/>
      <c r="K11" s="13"/>
      <c r="L11" s="13"/>
      <c r="M11" s="13"/>
      <c r="N11" s="13"/>
    </row>
    <row r="12" spans="1:15" s="2" customFormat="1" x14ac:dyDescent="0.25">
      <c r="A12" s="55" t="s">
        <v>7644</v>
      </c>
      <c r="B12" s="77" t="s">
        <v>7647</v>
      </c>
      <c r="C12" s="13">
        <v>50</v>
      </c>
      <c r="D12" s="13">
        <v>50</v>
      </c>
      <c r="E12" s="13"/>
      <c r="F12" s="13">
        <v>100</v>
      </c>
      <c r="G12" s="13"/>
      <c r="H12" s="13"/>
      <c r="I12" s="13"/>
      <c r="J12" s="13"/>
      <c r="K12" s="13"/>
      <c r="L12" s="13"/>
      <c r="M12" s="13"/>
      <c r="N12" s="13"/>
    </row>
    <row r="13" spans="1:15" s="1" customFormat="1" x14ac:dyDescent="0.25">
      <c r="A13" s="12" t="s">
        <v>7663</v>
      </c>
      <c r="B13" s="75" t="s">
        <v>7664</v>
      </c>
      <c r="C13" s="13">
        <v>350</v>
      </c>
      <c r="D13" s="13">
        <v>300</v>
      </c>
      <c r="E13" s="43"/>
      <c r="F13" s="13">
        <v>500</v>
      </c>
      <c r="G13" s="43"/>
      <c r="H13" s="13">
        <v>50</v>
      </c>
      <c r="I13" s="43"/>
      <c r="J13" s="13">
        <v>100</v>
      </c>
      <c r="K13" s="13"/>
      <c r="L13" s="13"/>
      <c r="M13" s="13"/>
      <c r="N13" s="43"/>
    </row>
    <row r="14" spans="1:15" s="2" customFormat="1" x14ac:dyDescent="0.25">
      <c r="A14" s="12" t="s">
        <v>7663</v>
      </c>
      <c r="B14" s="13" t="s">
        <v>6189</v>
      </c>
      <c r="C14" s="13"/>
      <c r="D14" s="13"/>
      <c r="E14" s="13"/>
      <c r="F14" s="13"/>
      <c r="G14" s="13"/>
      <c r="H14" s="13">
        <v>350</v>
      </c>
      <c r="I14" s="13"/>
      <c r="J14" s="13"/>
      <c r="K14" s="13"/>
      <c r="L14" s="13"/>
      <c r="M14" s="13"/>
      <c r="N14" s="13"/>
    </row>
    <row r="15" spans="1:15" s="1" customFormat="1" x14ac:dyDescent="0.25">
      <c r="A15" s="55" t="s">
        <v>7668</v>
      </c>
      <c r="B15" s="77" t="s">
        <v>7678</v>
      </c>
      <c r="C15" s="43"/>
      <c r="D15" s="13">
        <v>50</v>
      </c>
      <c r="E15" s="13">
        <v>200</v>
      </c>
      <c r="F15" s="13">
        <v>200</v>
      </c>
      <c r="G15" s="43"/>
      <c r="H15" s="43"/>
      <c r="I15" s="43"/>
      <c r="J15" s="43"/>
      <c r="K15" s="43"/>
      <c r="L15" s="43"/>
      <c r="M15" s="43"/>
      <c r="N15" s="43"/>
    </row>
    <row r="16" spans="1:15" s="2" customFormat="1" x14ac:dyDescent="0.25">
      <c r="A16" s="12" t="s">
        <v>7661</v>
      </c>
      <c r="B16" s="77" t="s">
        <v>6189</v>
      </c>
      <c r="C16" s="13"/>
      <c r="D16" s="13"/>
      <c r="E16" s="13"/>
      <c r="F16" s="13"/>
      <c r="G16" s="13">
        <v>50</v>
      </c>
      <c r="H16" s="13"/>
      <c r="I16" s="13">
        <v>50</v>
      </c>
      <c r="J16" s="13"/>
      <c r="K16" s="13"/>
      <c r="L16" s="13"/>
      <c r="M16" s="13"/>
      <c r="N16" s="13"/>
    </row>
    <row r="17" spans="1:16" s="2" customFormat="1" x14ac:dyDescent="0.25">
      <c r="A17" s="55" t="s">
        <v>7687</v>
      </c>
      <c r="B17" s="77" t="s">
        <v>6189</v>
      </c>
      <c r="C17" s="13"/>
      <c r="D17" s="13"/>
      <c r="E17" s="13"/>
      <c r="F17" s="13"/>
      <c r="G17" s="13">
        <v>6</v>
      </c>
      <c r="H17" s="13"/>
      <c r="I17" s="13">
        <v>40</v>
      </c>
      <c r="J17" s="13"/>
      <c r="K17" s="13"/>
      <c r="L17" s="13"/>
      <c r="M17" s="13"/>
      <c r="N17" s="13"/>
    </row>
    <row r="18" spans="1:16" s="2" customFormat="1" ht="17" thickBot="1" x14ac:dyDescent="0.3">
      <c r="A18" s="12" t="s">
        <v>7695</v>
      </c>
      <c r="B18" s="77" t="s">
        <v>7699</v>
      </c>
      <c r="C18" s="13"/>
      <c r="D18" s="13"/>
      <c r="E18" s="13"/>
      <c r="F18" s="13"/>
      <c r="G18" s="13">
        <v>50</v>
      </c>
      <c r="H18" s="13"/>
      <c r="I18" s="13">
        <v>110</v>
      </c>
      <c r="J18" s="13"/>
      <c r="K18" s="13"/>
      <c r="L18" s="13"/>
      <c r="M18" s="13"/>
      <c r="N18" s="13"/>
    </row>
    <row r="19" spans="1:16" s="1" customFormat="1" ht="17" thickBot="1" x14ac:dyDescent="0.3">
      <c r="A19" s="33" t="s">
        <v>7577</v>
      </c>
      <c r="B19" s="34"/>
      <c r="C19" s="34">
        <f>SUM(C8:C18)</f>
        <v>430</v>
      </c>
      <c r="D19" s="34">
        <f t="shared" ref="D19:N19" si="1">SUM(D8:D18)</f>
        <v>455</v>
      </c>
      <c r="E19" s="34">
        <f t="shared" si="1"/>
        <v>255</v>
      </c>
      <c r="F19" s="34">
        <f t="shared" si="1"/>
        <v>1010</v>
      </c>
      <c r="G19" s="34">
        <f>SUM(G8:G18)</f>
        <v>142</v>
      </c>
      <c r="H19" s="34">
        <f>SUM(H8:H18)</f>
        <v>450</v>
      </c>
      <c r="I19" s="34">
        <f>SUM(I8:I18)</f>
        <v>300</v>
      </c>
      <c r="J19" s="34">
        <f>SUM(J8:J18)</f>
        <v>100</v>
      </c>
      <c r="K19" s="34"/>
      <c r="L19" s="34"/>
      <c r="M19" s="34"/>
      <c r="N19" s="34">
        <f t="shared" si="1"/>
        <v>0</v>
      </c>
      <c r="O19" s="1" t="s">
        <v>8886</v>
      </c>
    </row>
    <row r="20" spans="1:16" s="1" customFormat="1" x14ac:dyDescent="0.25">
      <c r="A20" s="55" t="s">
        <v>7924</v>
      </c>
      <c r="B20" s="75" t="s">
        <v>63</v>
      </c>
      <c r="C20" s="13">
        <v>-100</v>
      </c>
      <c r="D20" s="13">
        <v>-100</v>
      </c>
      <c r="E20" s="43"/>
      <c r="F20" s="13">
        <v>-100</v>
      </c>
      <c r="G20" s="43"/>
      <c r="H20" s="13">
        <v>-100</v>
      </c>
      <c r="I20" s="43"/>
      <c r="J20" s="43"/>
      <c r="K20" s="43"/>
      <c r="L20" s="43"/>
      <c r="M20" s="43"/>
      <c r="N20" s="43"/>
      <c r="O20" s="1" t="s">
        <v>989</v>
      </c>
      <c r="P20" s="1" t="s">
        <v>6090</v>
      </c>
    </row>
    <row r="21" spans="1:16" s="2" customFormat="1" x14ac:dyDescent="0.25">
      <c r="A21" s="53" t="s">
        <v>7931</v>
      </c>
      <c r="B21" s="75" t="s">
        <v>63</v>
      </c>
      <c r="C21" s="13"/>
      <c r="D21" s="13"/>
      <c r="E21" s="13"/>
      <c r="F21" s="13"/>
      <c r="G21" s="13">
        <v>-50</v>
      </c>
      <c r="H21" s="13"/>
      <c r="I21" s="13"/>
      <c r="J21" s="13"/>
      <c r="K21" s="13"/>
      <c r="L21" s="13"/>
      <c r="M21" s="13"/>
      <c r="N21" s="13"/>
      <c r="O21" s="1" t="s">
        <v>998</v>
      </c>
      <c r="P21" s="1" t="s">
        <v>6090</v>
      </c>
    </row>
    <row r="22" spans="1:16" s="2" customFormat="1" x14ac:dyDescent="0.25">
      <c r="A22" s="53" t="s">
        <v>7998</v>
      </c>
      <c r="B22" s="13" t="s">
        <v>8000</v>
      </c>
      <c r="C22" s="13"/>
      <c r="D22" s="13"/>
      <c r="E22" s="13"/>
      <c r="F22" s="13"/>
      <c r="G22" s="13"/>
      <c r="H22" s="13"/>
      <c r="I22" s="13"/>
      <c r="J22" s="13"/>
      <c r="K22" s="13">
        <v>500</v>
      </c>
      <c r="L22" s="13"/>
      <c r="M22" s="13"/>
      <c r="N22" s="13"/>
    </row>
    <row r="23" spans="1:16" s="2" customFormat="1" x14ac:dyDescent="0.25">
      <c r="A23" s="12" t="s">
        <v>8023</v>
      </c>
      <c r="B23" s="53" t="s">
        <v>8032</v>
      </c>
      <c r="C23" s="13"/>
      <c r="D23" s="13"/>
      <c r="E23" s="13"/>
      <c r="F23" s="13"/>
      <c r="G23" s="13"/>
      <c r="H23" s="13"/>
      <c r="I23" s="13">
        <v>25</v>
      </c>
      <c r="J23" s="13"/>
      <c r="K23" s="13"/>
      <c r="L23" s="13"/>
      <c r="M23" s="13"/>
      <c r="N23" s="13"/>
    </row>
    <row r="24" spans="1:16" s="2" customFormat="1" ht="17" thickBot="1" x14ac:dyDescent="0.3">
      <c r="A24" s="12" t="s">
        <v>8023</v>
      </c>
      <c r="B24" s="75" t="s">
        <v>6189</v>
      </c>
      <c r="C24" s="13"/>
      <c r="D24" s="13"/>
      <c r="E24" s="13"/>
      <c r="F24" s="13"/>
      <c r="G24" s="13"/>
      <c r="H24" s="13"/>
      <c r="I24" s="13">
        <v>66</v>
      </c>
      <c r="J24" s="13"/>
      <c r="K24" s="13"/>
      <c r="L24" s="13">
        <v>20</v>
      </c>
      <c r="M24" s="13"/>
      <c r="N24" s="13"/>
    </row>
    <row r="25" spans="1:16" s="1" customFormat="1" ht="17" thickBot="1" x14ac:dyDescent="0.3">
      <c r="A25" s="33" t="s">
        <v>8093</v>
      </c>
      <c r="B25" s="34"/>
      <c r="C25" s="34">
        <f>SUM(C19:C24)</f>
        <v>330</v>
      </c>
      <c r="D25" s="34">
        <f>SUM(D19:D24)</f>
        <v>355</v>
      </c>
      <c r="E25" s="34">
        <f t="shared" ref="E25:N25" si="2">SUM(E19:E24)</f>
        <v>255</v>
      </c>
      <c r="F25" s="34">
        <f>SUM(F19:F24)</f>
        <v>910</v>
      </c>
      <c r="G25" s="34">
        <f t="shared" si="2"/>
        <v>92</v>
      </c>
      <c r="H25" s="34">
        <f>SUM(H19:H24)</f>
        <v>350</v>
      </c>
      <c r="I25" s="34">
        <f>SUM(I19:I24)</f>
        <v>391</v>
      </c>
      <c r="J25" s="34">
        <f t="shared" si="2"/>
        <v>100</v>
      </c>
      <c r="K25" s="34">
        <f t="shared" si="2"/>
        <v>500</v>
      </c>
      <c r="L25" s="34">
        <f t="shared" si="2"/>
        <v>20</v>
      </c>
      <c r="M25" s="34"/>
      <c r="N25" s="34">
        <f t="shared" si="2"/>
        <v>0</v>
      </c>
      <c r="O25" s="1" t="s">
        <v>8886</v>
      </c>
    </row>
    <row r="26" spans="1:16" s="2" customFormat="1" x14ac:dyDescent="0.25">
      <c r="A26" s="12">
        <v>45089</v>
      </c>
      <c r="B26" s="53" t="s">
        <v>8112</v>
      </c>
      <c r="C26" s="13"/>
      <c r="D26" s="13">
        <v>50</v>
      </c>
      <c r="E26" s="13"/>
      <c r="F26" s="13"/>
      <c r="G26" s="13"/>
      <c r="H26" s="13"/>
      <c r="I26" s="13">
        <v>25</v>
      </c>
      <c r="J26" s="13"/>
      <c r="K26" s="13"/>
      <c r="L26" s="13"/>
      <c r="M26" s="13"/>
      <c r="N26" s="13"/>
    </row>
    <row r="27" spans="1:16" s="1" customFormat="1" x14ac:dyDescent="0.25">
      <c r="A27" s="12">
        <v>45242</v>
      </c>
      <c r="B27" s="53" t="s">
        <v>8134</v>
      </c>
      <c r="C27" s="13">
        <v>400</v>
      </c>
      <c r="D27" s="13">
        <v>220</v>
      </c>
      <c r="E27" s="43"/>
      <c r="F27" s="13">
        <v>200</v>
      </c>
      <c r="G27" s="43"/>
      <c r="H27" s="43"/>
      <c r="I27" s="43"/>
      <c r="J27" s="43"/>
      <c r="K27" s="43"/>
      <c r="L27" s="43"/>
      <c r="M27" s="43"/>
      <c r="N27" s="43"/>
    </row>
    <row r="28" spans="1:16" s="1" customFormat="1" x14ac:dyDescent="0.25">
      <c r="A28" s="12">
        <v>45272</v>
      </c>
      <c r="B28" s="53" t="s">
        <v>8145</v>
      </c>
      <c r="C28" s="13">
        <v>8</v>
      </c>
      <c r="D28" s="43"/>
      <c r="E28" s="43"/>
      <c r="F28" s="13">
        <v>300</v>
      </c>
      <c r="G28" s="43"/>
      <c r="H28" s="43"/>
      <c r="I28" s="43"/>
      <c r="J28" s="43"/>
      <c r="K28" s="43"/>
      <c r="L28" s="43"/>
      <c r="M28" s="43"/>
      <c r="N28" s="43"/>
    </row>
    <row r="29" spans="1:16" s="2" customFormat="1" x14ac:dyDescent="0.25">
      <c r="A29" s="12" t="s">
        <v>8151</v>
      </c>
      <c r="B29" s="53" t="s">
        <v>8153</v>
      </c>
      <c r="C29" s="13"/>
      <c r="D29" s="13">
        <v>140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6" s="2" customFormat="1" x14ac:dyDescent="0.25">
      <c r="A30" s="12" t="s">
        <v>8248</v>
      </c>
      <c r="B30" s="38" t="s">
        <v>8250</v>
      </c>
      <c r="C30" s="13">
        <v>120</v>
      </c>
      <c r="D30" s="13">
        <v>120</v>
      </c>
      <c r="E30" s="13"/>
      <c r="F30" s="13"/>
      <c r="G30" s="13">
        <v>4</v>
      </c>
      <c r="H30" s="13"/>
      <c r="I30" s="13"/>
      <c r="J30" s="13"/>
      <c r="K30" s="13">
        <v>300</v>
      </c>
      <c r="L30" s="13"/>
      <c r="M30" s="13"/>
      <c r="N30" s="13"/>
    </row>
    <row r="31" spans="1:16" s="2" customFormat="1" ht="17" thickBot="1" x14ac:dyDescent="0.3">
      <c r="A31" s="12" t="s">
        <v>8248</v>
      </c>
      <c r="B31" s="38" t="s">
        <v>8255</v>
      </c>
      <c r="C31" s="13">
        <v>130</v>
      </c>
      <c r="D31" s="13">
        <v>130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6" s="1" customFormat="1" ht="17" thickBot="1" x14ac:dyDescent="0.3">
      <c r="A32" s="33" t="s">
        <v>8219</v>
      </c>
      <c r="B32" s="34"/>
      <c r="C32" s="34">
        <f>SUM(C25:C31)</f>
        <v>988</v>
      </c>
      <c r="D32" s="34">
        <f t="shared" ref="D32:N32" si="3">SUM(D25:D31)</f>
        <v>1015</v>
      </c>
      <c r="E32" s="34">
        <f t="shared" si="3"/>
        <v>255</v>
      </c>
      <c r="F32" s="34">
        <f t="shared" si="3"/>
        <v>1410</v>
      </c>
      <c r="G32" s="34">
        <f t="shared" si="3"/>
        <v>96</v>
      </c>
      <c r="H32" s="34">
        <f t="shared" si="3"/>
        <v>350</v>
      </c>
      <c r="I32" s="34">
        <f t="shared" si="3"/>
        <v>416</v>
      </c>
      <c r="J32" s="34">
        <f t="shared" si="3"/>
        <v>100</v>
      </c>
      <c r="K32" s="34">
        <f t="shared" si="3"/>
        <v>800</v>
      </c>
      <c r="L32" s="34">
        <f t="shared" si="3"/>
        <v>20</v>
      </c>
      <c r="M32" s="34"/>
      <c r="N32" s="34">
        <f t="shared" si="3"/>
        <v>0</v>
      </c>
      <c r="O32" s="1" t="s">
        <v>8667</v>
      </c>
    </row>
    <row r="33" spans="1:15" s="2" customFormat="1" x14ac:dyDescent="0.25">
      <c r="A33" s="35">
        <v>45413</v>
      </c>
      <c r="B33" s="14" t="s">
        <v>8306</v>
      </c>
      <c r="C33" s="13"/>
      <c r="D33" s="13"/>
      <c r="E33" s="13"/>
      <c r="F33" s="13"/>
      <c r="G33" s="13">
        <v>33</v>
      </c>
      <c r="H33" s="13"/>
      <c r="I33" s="13"/>
      <c r="J33" s="13"/>
      <c r="K33" s="13"/>
      <c r="L33" s="13"/>
      <c r="M33" s="13"/>
      <c r="N33" s="13"/>
    </row>
    <row r="34" spans="1:15" s="1" customFormat="1" x14ac:dyDescent="0.25">
      <c r="A34" s="12" t="s">
        <v>8425</v>
      </c>
      <c r="B34" s="75" t="s">
        <v>63</v>
      </c>
      <c r="C34" s="13">
        <v>-291</v>
      </c>
      <c r="D34" s="43"/>
      <c r="E34" s="43"/>
      <c r="F34" s="43"/>
      <c r="G34" s="43"/>
      <c r="H34" s="43"/>
      <c r="I34" s="13">
        <v>-120</v>
      </c>
      <c r="J34" s="43"/>
      <c r="K34" s="13">
        <v>-670</v>
      </c>
      <c r="L34" s="43"/>
      <c r="M34" s="43"/>
      <c r="N34" s="43">
        <v>-105</v>
      </c>
      <c r="O34" s="1" t="s">
        <v>8427</v>
      </c>
    </row>
    <row r="35" spans="1:15" s="1" customFormat="1" ht="17" thickBot="1" x14ac:dyDescent="0.3">
      <c r="A35" s="38" t="s">
        <v>8433</v>
      </c>
      <c r="B35" s="13" t="s">
        <v>63</v>
      </c>
      <c r="C35" s="43"/>
      <c r="D35" s="43"/>
      <c r="E35" s="43"/>
      <c r="F35" s="43"/>
      <c r="G35" s="43"/>
      <c r="H35" s="13">
        <v>-350</v>
      </c>
      <c r="I35" s="43"/>
      <c r="J35" s="43"/>
      <c r="K35" s="43"/>
      <c r="L35" s="43"/>
      <c r="M35" s="43"/>
      <c r="N35" s="43"/>
      <c r="O35" s="1" t="s">
        <v>8435</v>
      </c>
    </row>
    <row r="36" spans="1:15" s="1" customFormat="1" ht="17" thickBot="1" x14ac:dyDescent="0.3">
      <c r="A36" s="33" t="s">
        <v>8290</v>
      </c>
      <c r="B36" s="34"/>
      <c r="C36" s="34">
        <f>SUM(C32:C35)</f>
        <v>697</v>
      </c>
      <c r="D36" s="34">
        <f t="shared" ref="D36:N36" si="4">SUM(D32:D35)</f>
        <v>1015</v>
      </c>
      <c r="E36" s="34">
        <f t="shared" si="4"/>
        <v>255</v>
      </c>
      <c r="F36" s="34">
        <f t="shared" si="4"/>
        <v>1410</v>
      </c>
      <c r="G36" s="34">
        <f t="shared" si="4"/>
        <v>129</v>
      </c>
      <c r="H36" s="34">
        <f t="shared" si="4"/>
        <v>0</v>
      </c>
      <c r="I36" s="34">
        <f t="shared" si="4"/>
        <v>296</v>
      </c>
      <c r="J36" s="34">
        <f t="shared" si="4"/>
        <v>100</v>
      </c>
      <c r="K36" s="34">
        <f>SUM(K32:K35)</f>
        <v>130</v>
      </c>
      <c r="L36" s="34">
        <f t="shared" si="4"/>
        <v>20</v>
      </c>
      <c r="M36" s="34"/>
      <c r="N36" s="56">
        <f t="shared" si="4"/>
        <v>-105</v>
      </c>
      <c r="O36" s="1" t="s">
        <v>8667</v>
      </c>
    </row>
    <row r="37" spans="1:15" s="1" customFormat="1" x14ac:dyDescent="0.25">
      <c r="A37" s="55">
        <v>45324</v>
      </c>
      <c r="B37" s="53" t="s">
        <v>8467</v>
      </c>
      <c r="C37" s="43"/>
      <c r="D37" s="43"/>
      <c r="E37" s="43"/>
      <c r="F37" s="43"/>
      <c r="G37" s="43"/>
      <c r="H37" s="13"/>
      <c r="I37" s="43"/>
      <c r="J37" s="43"/>
      <c r="K37" s="43">
        <v>16</v>
      </c>
      <c r="L37" s="43"/>
      <c r="M37" s="43"/>
      <c r="N37" s="43">
        <v>105</v>
      </c>
      <c r="O37" s="1" t="s">
        <v>8468</v>
      </c>
    </row>
    <row r="38" spans="1:15" s="1" customFormat="1" x14ac:dyDescent="0.25">
      <c r="A38" s="12" t="s">
        <v>8649</v>
      </c>
      <c r="B38" s="75" t="s">
        <v>401</v>
      </c>
      <c r="C38" s="43"/>
      <c r="D38" s="13">
        <v>-131</v>
      </c>
      <c r="E38" s="13">
        <v>-28</v>
      </c>
      <c r="F38" s="43"/>
      <c r="G38" s="13">
        <v>-24</v>
      </c>
      <c r="H38" s="43"/>
      <c r="I38" s="13">
        <v>-56</v>
      </c>
      <c r="J38" s="43"/>
      <c r="K38" s="43"/>
      <c r="L38" s="43"/>
      <c r="M38" s="43"/>
      <c r="N38" s="43"/>
      <c r="O38" s="1" t="s">
        <v>8669</v>
      </c>
    </row>
    <row r="39" spans="1:15" s="1" customFormat="1" x14ac:dyDescent="0.25">
      <c r="A39" s="12" t="s">
        <v>8649</v>
      </c>
      <c r="B39" s="75" t="s">
        <v>401</v>
      </c>
      <c r="C39" s="53">
        <v>-118</v>
      </c>
      <c r="D39" s="354"/>
      <c r="E39" s="43"/>
      <c r="F39" s="13">
        <v>-243</v>
      </c>
      <c r="G39" s="43"/>
      <c r="H39" s="43"/>
      <c r="I39" s="13">
        <v>-17</v>
      </c>
      <c r="J39" s="43"/>
      <c r="K39" s="43"/>
      <c r="L39" s="43"/>
      <c r="M39" s="43"/>
      <c r="N39" s="43"/>
      <c r="O39" s="1" t="s">
        <v>8668</v>
      </c>
    </row>
    <row r="40" spans="1:15" s="2" customFormat="1" x14ac:dyDescent="0.25">
      <c r="A40" s="12" t="s">
        <v>8649</v>
      </c>
      <c r="B40" s="75" t="s">
        <v>401</v>
      </c>
      <c r="C40" s="53">
        <v>-85</v>
      </c>
      <c r="D40" s="53"/>
      <c r="E40" s="13"/>
      <c r="F40" s="13">
        <v>-130</v>
      </c>
      <c r="G40" s="13">
        <v>-20</v>
      </c>
      <c r="H40" s="13"/>
      <c r="I40" s="13"/>
      <c r="J40" s="13"/>
      <c r="K40" s="13"/>
      <c r="L40" s="13"/>
      <c r="M40" s="13"/>
      <c r="N40" s="13"/>
      <c r="O40" s="1" t="s">
        <v>8668</v>
      </c>
    </row>
    <row r="41" spans="1:15" s="1" customFormat="1" x14ac:dyDescent="0.25">
      <c r="A41" s="55" t="s">
        <v>8654</v>
      </c>
      <c r="B41" s="13" t="s">
        <v>63</v>
      </c>
      <c r="C41" s="53">
        <v>-43</v>
      </c>
      <c r="D41" s="53">
        <v>-44</v>
      </c>
      <c r="E41" s="13">
        <v>-19</v>
      </c>
      <c r="F41" s="13">
        <v>-100</v>
      </c>
      <c r="G41" s="43"/>
      <c r="H41" s="43"/>
      <c r="I41" s="13">
        <v>-31</v>
      </c>
      <c r="J41" s="43"/>
      <c r="K41" s="13">
        <v>-236</v>
      </c>
      <c r="L41" s="43"/>
      <c r="M41" s="43"/>
      <c r="N41" s="43"/>
      <c r="O41" s="1" t="s">
        <v>8435</v>
      </c>
    </row>
    <row r="42" spans="1:15" s="1" customFormat="1" ht="17" thickBot="1" x14ac:dyDescent="0.3">
      <c r="A42" s="55" t="s">
        <v>8654</v>
      </c>
      <c r="B42" s="13" t="s">
        <v>63</v>
      </c>
      <c r="C42" s="53">
        <v>-56</v>
      </c>
      <c r="D42" s="53">
        <v>-150</v>
      </c>
      <c r="E42" s="43"/>
      <c r="F42" s="43"/>
      <c r="G42" s="43"/>
      <c r="H42" s="43"/>
      <c r="I42" s="13">
        <v>-28</v>
      </c>
      <c r="J42" s="13">
        <v>-12</v>
      </c>
      <c r="K42" s="43"/>
      <c r="L42" s="43"/>
      <c r="M42" s="43"/>
      <c r="N42" s="43"/>
      <c r="O42" s="1" t="s">
        <v>8668</v>
      </c>
    </row>
    <row r="43" spans="1:15" s="1" customFormat="1" ht="17" thickBot="1" x14ac:dyDescent="0.3">
      <c r="A43" s="33" t="s">
        <v>8663</v>
      </c>
      <c r="B43" s="34"/>
      <c r="C43" s="34">
        <f>SUM(C36:C42)</f>
        <v>395</v>
      </c>
      <c r="D43" s="34">
        <f t="shared" ref="D43:L43" si="5">SUM(D36:D42)</f>
        <v>690</v>
      </c>
      <c r="E43" s="34">
        <f t="shared" si="5"/>
        <v>208</v>
      </c>
      <c r="F43" s="34">
        <f t="shared" si="5"/>
        <v>937</v>
      </c>
      <c r="G43" s="34">
        <f t="shared" si="5"/>
        <v>85</v>
      </c>
      <c r="H43" s="34">
        <f t="shared" si="5"/>
        <v>0</v>
      </c>
      <c r="I43" s="34">
        <f t="shared" si="5"/>
        <v>164</v>
      </c>
      <c r="J43" s="34">
        <f t="shared" si="5"/>
        <v>88</v>
      </c>
      <c r="K43" s="56">
        <f t="shared" si="5"/>
        <v>-90</v>
      </c>
      <c r="L43" s="34">
        <f t="shared" si="5"/>
        <v>20</v>
      </c>
      <c r="M43" s="34"/>
      <c r="N43" s="34">
        <f>SUM(N36:N42)</f>
        <v>0</v>
      </c>
      <c r="O43" s="1" t="s">
        <v>8667</v>
      </c>
    </row>
    <row r="44" spans="1:15" s="1" customFormat="1" x14ac:dyDescent="0.25">
      <c r="A44" s="12">
        <v>44929</v>
      </c>
      <c r="B44" s="436" t="s">
        <v>63</v>
      </c>
      <c r="C44" s="226">
        <v>-80</v>
      </c>
      <c r="D44" s="226">
        <v>-168</v>
      </c>
      <c r="E44" s="39">
        <v>-18</v>
      </c>
      <c r="F44" s="39">
        <v>-95</v>
      </c>
      <c r="G44" s="39">
        <v>-29</v>
      </c>
      <c r="H44" s="43"/>
      <c r="I44" s="39">
        <v>-84</v>
      </c>
      <c r="J44" s="39">
        <v>-31</v>
      </c>
      <c r="K44" s="43"/>
      <c r="L44" s="43"/>
      <c r="M44" s="43"/>
      <c r="N44" s="43"/>
      <c r="O44" s="1" t="s">
        <v>8676</v>
      </c>
    </row>
    <row r="45" spans="1:15" s="1" customFormat="1" x14ac:dyDescent="0.25">
      <c r="A45" s="817">
        <v>45325</v>
      </c>
      <c r="B45" s="75" t="s">
        <v>63</v>
      </c>
      <c r="C45" s="226">
        <v>-28</v>
      </c>
      <c r="D45" s="226">
        <v>-68</v>
      </c>
      <c r="E45" s="39">
        <v>-106</v>
      </c>
      <c r="F45" s="43"/>
      <c r="G45" s="39">
        <v>-11</v>
      </c>
      <c r="H45" s="43"/>
      <c r="I45" s="43"/>
      <c r="J45" s="39">
        <v>-8</v>
      </c>
      <c r="K45" s="43"/>
      <c r="L45" s="43"/>
      <c r="M45" s="13">
        <v>-20</v>
      </c>
      <c r="N45" s="43"/>
      <c r="O45" s="1" t="s">
        <v>8668</v>
      </c>
    </row>
    <row r="46" spans="1:15" s="1" customFormat="1" x14ac:dyDescent="0.25">
      <c r="A46" s="256">
        <v>45415</v>
      </c>
      <c r="B46" s="436" t="s">
        <v>63</v>
      </c>
      <c r="C46" s="226">
        <v>-114</v>
      </c>
      <c r="D46" s="354"/>
      <c r="E46" s="43"/>
      <c r="F46" s="43"/>
      <c r="G46" s="43"/>
      <c r="H46" s="43"/>
      <c r="I46" s="39">
        <v>-17</v>
      </c>
      <c r="J46" s="43"/>
      <c r="K46" s="43"/>
      <c r="L46" s="43"/>
      <c r="M46" s="43"/>
      <c r="N46" s="43"/>
      <c r="O46" s="1" t="s">
        <v>8686</v>
      </c>
    </row>
    <row r="47" spans="1:15" s="1" customFormat="1" x14ac:dyDescent="0.25">
      <c r="A47" s="256">
        <v>45110</v>
      </c>
      <c r="B47" s="13" t="s">
        <v>63</v>
      </c>
      <c r="C47" s="226">
        <v>-46</v>
      </c>
      <c r="D47" s="226">
        <v>-90</v>
      </c>
      <c r="E47" s="43"/>
      <c r="F47" s="39">
        <v>-3</v>
      </c>
      <c r="G47" s="39">
        <v>-15</v>
      </c>
      <c r="H47" s="43"/>
      <c r="I47" s="39">
        <v>-90</v>
      </c>
      <c r="J47" s="39">
        <v>-14</v>
      </c>
      <c r="K47" s="43"/>
      <c r="L47" s="43"/>
      <c r="M47" s="43"/>
      <c r="N47" s="43"/>
      <c r="O47" s="1" t="s">
        <v>8676</v>
      </c>
    </row>
    <row r="48" spans="1:15" s="1" customFormat="1" x14ac:dyDescent="0.25">
      <c r="A48" s="12" t="s">
        <v>8720</v>
      </c>
      <c r="B48" s="14" t="s">
        <v>401</v>
      </c>
      <c r="C48" s="226">
        <v>-66</v>
      </c>
      <c r="D48" s="354"/>
      <c r="E48" s="43"/>
      <c r="F48" s="43"/>
      <c r="G48" s="43"/>
      <c r="H48" s="43"/>
      <c r="I48" s="43"/>
      <c r="J48" s="39">
        <v>-26</v>
      </c>
      <c r="K48" s="43"/>
      <c r="L48" s="43"/>
      <c r="M48" s="43"/>
      <c r="N48" s="43"/>
      <c r="O48" s="1" t="s">
        <v>8722</v>
      </c>
    </row>
    <row r="49" spans="1:15" s="1" customFormat="1" x14ac:dyDescent="0.25">
      <c r="A49" s="1181" t="s">
        <v>8726</v>
      </c>
      <c r="B49" s="75" t="s">
        <v>63</v>
      </c>
      <c r="C49" s="354"/>
      <c r="D49" s="226">
        <v>-141</v>
      </c>
      <c r="E49" s="39">
        <v>-36</v>
      </c>
      <c r="F49" s="39">
        <v>-620</v>
      </c>
      <c r="G49" s="39">
        <v>-30</v>
      </c>
      <c r="H49" s="43"/>
      <c r="I49" s="43"/>
      <c r="J49" s="39">
        <v>-27</v>
      </c>
      <c r="K49" s="43"/>
      <c r="L49" s="39">
        <v>-7</v>
      </c>
      <c r="M49" s="43"/>
      <c r="N49" s="43"/>
      <c r="O49" s="1" t="s">
        <v>8676</v>
      </c>
    </row>
    <row r="50" spans="1:15" s="1" customFormat="1" ht="17" thickBot="1" x14ac:dyDescent="0.3">
      <c r="A50" s="1181" t="s">
        <v>8726</v>
      </c>
      <c r="B50" s="75" t="s">
        <v>63</v>
      </c>
      <c r="C50" s="226">
        <v>-58</v>
      </c>
      <c r="D50" s="226">
        <v>-130</v>
      </c>
      <c r="E50" s="39">
        <v>-20</v>
      </c>
      <c r="F50" s="44"/>
      <c r="G50" s="44"/>
      <c r="H50" s="43"/>
      <c r="I50" s="43"/>
      <c r="J50" s="13">
        <v>-9</v>
      </c>
      <c r="K50" s="43"/>
      <c r="L50" s="44"/>
      <c r="M50" s="43"/>
      <c r="N50" s="43"/>
      <c r="O50" s="1" t="s">
        <v>8435</v>
      </c>
    </row>
    <row r="51" spans="1:15" s="1" customFormat="1" ht="17" thickBot="1" x14ac:dyDescent="0.3">
      <c r="A51" s="40" t="s">
        <v>8735</v>
      </c>
      <c r="B51" s="41"/>
      <c r="C51" s="42">
        <f>SUM(C43:C50)</f>
        <v>3</v>
      </c>
      <c r="D51" s="42">
        <f t="shared" ref="D51:N51" si="6">SUM(D43:D50)</f>
        <v>93</v>
      </c>
      <c r="E51" s="42">
        <f t="shared" si="6"/>
        <v>28</v>
      </c>
      <c r="F51" s="42">
        <f t="shared" si="6"/>
        <v>219</v>
      </c>
      <c r="G51" s="42">
        <f t="shared" si="6"/>
        <v>0</v>
      </c>
      <c r="H51" s="204">
        <f t="shared" si="6"/>
        <v>0</v>
      </c>
      <c r="I51" s="56">
        <f t="shared" si="6"/>
        <v>-27</v>
      </c>
      <c r="J51" s="56">
        <f t="shared" si="6"/>
        <v>-27</v>
      </c>
      <c r="K51" s="56">
        <f t="shared" si="6"/>
        <v>-90</v>
      </c>
      <c r="L51" s="42">
        <f t="shared" si="6"/>
        <v>13</v>
      </c>
      <c r="M51" s="56">
        <f t="shared" si="6"/>
        <v>-20</v>
      </c>
      <c r="N51" s="204">
        <f t="shared" si="6"/>
        <v>0</v>
      </c>
    </row>
    <row r="52" spans="1:15" s="49" customFormat="1" x14ac:dyDescent="0.25">
      <c r="A52" s="1726">
        <v>45295</v>
      </c>
      <c r="B52" s="792" t="s">
        <v>4156</v>
      </c>
      <c r="C52" s="508">
        <v>-3</v>
      </c>
      <c r="D52" s="508">
        <v>-93</v>
      </c>
      <c r="E52" s="185">
        <v>-28</v>
      </c>
      <c r="F52" s="185">
        <v>-219</v>
      </c>
      <c r="G52" s="185"/>
      <c r="H52" s="185"/>
      <c r="I52" s="185"/>
      <c r="J52" s="185"/>
      <c r="K52" s="185"/>
      <c r="L52" s="185">
        <v>-13</v>
      </c>
      <c r="M52" s="185"/>
      <c r="N52" s="185"/>
      <c r="O52" s="49" t="s">
        <v>1773</v>
      </c>
    </row>
    <row r="53" spans="1:15" s="1" customFormat="1" ht="17" thickBot="1" x14ac:dyDescent="0.3">
      <c r="A53" s="1181">
        <v>45326</v>
      </c>
      <c r="B53" s="77" t="s">
        <v>8877</v>
      </c>
      <c r="C53" s="354"/>
      <c r="D53" s="53"/>
      <c r="E53" s="13"/>
      <c r="F53" s="13"/>
      <c r="G53" s="13"/>
      <c r="H53" s="43"/>
      <c r="I53" s="43">
        <v>27</v>
      </c>
      <c r="J53" s="13"/>
      <c r="K53" s="43">
        <v>90</v>
      </c>
      <c r="L53" s="13"/>
      <c r="M53" s="43">
        <v>20</v>
      </c>
      <c r="N53" s="43"/>
      <c r="O53" s="1" t="s">
        <v>2951</v>
      </c>
    </row>
    <row r="54" spans="1:15" s="1" customFormat="1" ht="17" thickBot="1" x14ac:dyDescent="0.3">
      <c r="A54" s="1317" t="s">
        <v>9035</v>
      </c>
      <c r="B54" s="41"/>
      <c r="C54" s="42">
        <f>SUM(C51:C53)</f>
        <v>0</v>
      </c>
      <c r="D54" s="42">
        <f t="shared" ref="D54:N54" si="7">SUM(D51:D53)</f>
        <v>0</v>
      </c>
      <c r="E54" s="42">
        <f t="shared" si="7"/>
        <v>0</v>
      </c>
      <c r="F54" s="42">
        <f t="shared" si="7"/>
        <v>0</v>
      </c>
      <c r="G54" s="42">
        <f t="shared" si="7"/>
        <v>0</v>
      </c>
      <c r="H54" s="42">
        <f t="shared" si="7"/>
        <v>0</v>
      </c>
      <c r="I54" s="42">
        <f t="shared" si="7"/>
        <v>0</v>
      </c>
      <c r="J54" s="42">
        <f t="shared" si="7"/>
        <v>-27</v>
      </c>
      <c r="K54" s="42">
        <f t="shared" si="7"/>
        <v>0</v>
      </c>
      <c r="L54" s="42">
        <f t="shared" si="7"/>
        <v>0</v>
      </c>
      <c r="M54" s="42">
        <f t="shared" si="7"/>
        <v>0</v>
      </c>
      <c r="N54" s="42">
        <f t="shared" si="7"/>
        <v>0</v>
      </c>
    </row>
    <row r="55" spans="1:15" s="1" customFormat="1" x14ac:dyDescent="0.25">
      <c r="A55" s="1181"/>
      <c r="B55" s="77"/>
      <c r="C55" s="354"/>
      <c r="D55" s="53"/>
      <c r="E55" s="13"/>
      <c r="F55" s="13"/>
      <c r="G55" s="13"/>
      <c r="H55" s="43"/>
      <c r="I55" s="43"/>
      <c r="J55" s="13"/>
      <c r="K55" s="43"/>
      <c r="L55" s="13"/>
      <c r="M55" s="43"/>
      <c r="N55" s="43"/>
    </row>
    <row r="56" spans="1:15" s="2" customFormat="1" x14ac:dyDescent="0.25">
      <c r="A56" s="55"/>
      <c r="B56" s="14"/>
      <c r="C56" s="53"/>
      <c r="D56" s="5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5" s="2" customFormat="1" x14ac:dyDescent="0.25">
      <c r="A57" s="256"/>
      <c r="B57" s="13"/>
      <c r="C57" s="53"/>
      <c r="D57" s="5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5" s="8" customFormat="1" ht="17" thickBot="1" x14ac:dyDescent="0.3">
      <c r="A58" s="24"/>
      <c r="B58" s="25"/>
      <c r="C58" s="392"/>
      <c r="D58" s="392"/>
      <c r="E58" s="392"/>
      <c r="F58" s="392"/>
      <c r="G58" s="392"/>
      <c r="H58" s="392"/>
      <c r="I58" s="392"/>
      <c r="J58" s="392"/>
      <c r="K58" s="392"/>
      <c r="L58" s="392"/>
      <c r="M58" s="392"/>
      <c r="N58" s="392"/>
    </row>
    <row r="59" spans="1:15" ht="17" thickBot="1" x14ac:dyDescent="0.3">
      <c r="C59" s="32" t="s">
        <v>26</v>
      </c>
      <c r="D59" s="10" t="s">
        <v>3</v>
      </c>
      <c r="E59" s="32" t="s">
        <v>18</v>
      </c>
      <c r="F59" s="32" t="s">
        <v>4</v>
      </c>
      <c r="G59" s="32" t="s">
        <v>28</v>
      </c>
      <c r="H59" s="32" t="s">
        <v>27</v>
      </c>
      <c r="I59" s="32" t="s">
        <v>10</v>
      </c>
      <c r="J59" s="32" t="s">
        <v>17</v>
      </c>
      <c r="K59" s="1098" t="s">
        <v>31</v>
      </c>
      <c r="L59" s="32" t="s">
        <v>29</v>
      </c>
      <c r="M59" s="32" t="s">
        <v>2</v>
      </c>
      <c r="N59" s="138" t="s">
        <v>365</v>
      </c>
    </row>
    <row r="60" spans="1:15" x14ac:dyDescent="0.25">
      <c r="A60" s="128" t="s">
        <v>7900</v>
      </c>
    </row>
    <row r="61" spans="1:15" x14ac:dyDescent="0.25">
      <c r="A61" s="128" t="s">
        <v>7901</v>
      </c>
    </row>
    <row r="63" spans="1:15" s="149" customFormat="1" ht="17" x14ac:dyDescent="0.25">
      <c r="A63" s="157" t="s">
        <v>8857</v>
      </c>
      <c r="B63" s="158"/>
      <c r="C63" s="158"/>
      <c r="D63" s="158"/>
      <c r="E63" s="1610"/>
      <c r="F63" s="1610"/>
      <c r="G63" s="1610"/>
      <c r="H63" s="1610"/>
      <c r="I63" s="1610"/>
      <c r="J63" s="158"/>
    </row>
    <row r="64" spans="1:15" s="149" customFormat="1" ht="17" x14ac:dyDescent="0.25">
      <c r="A64" s="973" t="s">
        <v>8861</v>
      </c>
      <c r="B64" s="158"/>
      <c r="C64" s="158"/>
      <c r="D64" s="158"/>
      <c r="E64" s="1610"/>
      <c r="F64" s="1610"/>
      <c r="G64" s="1610"/>
      <c r="H64" s="1610"/>
      <c r="I64" s="1610"/>
      <c r="J64" s="158"/>
    </row>
    <row r="65" spans="1:10" s="149" customFormat="1" ht="17" x14ac:dyDescent="0.25">
      <c r="A65" s="157" t="s">
        <v>8862</v>
      </c>
      <c r="B65" s="158"/>
      <c r="C65" s="158"/>
      <c r="D65" s="158"/>
      <c r="E65" s="1610"/>
      <c r="F65" s="1610"/>
      <c r="G65" s="1610"/>
      <c r="H65" s="1610"/>
      <c r="I65" s="1610"/>
      <c r="J65" s="158"/>
    </row>
    <row r="66" spans="1:10" s="149" customFormat="1" ht="17" x14ac:dyDescent="0.25">
      <c r="A66" s="157" t="s">
        <v>8863</v>
      </c>
      <c r="B66" s="158"/>
      <c r="C66" s="158"/>
      <c r="D66" s="158"/>
      <c r="E66" s="1610"/>
      <c r="F66" s="1610"/>
      <c r="G66" s="1610"/>
      <c r="H66" s="1610"/>
      <c r="I66" s="1610"/>
      <c r="J66" s="158"/>
    </row>
    <row r="67" spans="1:10" s="149" customFormat="1" ht="17" x14ac:dyDescent="0.25">
      <c r="A67" s="157" t="s">
        <v>8864</v>
      </c>
      <c r="B67" s="158"/>
      <c r="C67" s="158"/>
      <c r="D67" s="158"/>
      <c r="E67" s="1610"/>
      <c r="F67" s="1610"/>
      <c r="G67" s="1610"/>
      <c r="H67" s="1610"/>
      <c r="I67" s="1610"/>
      <c r="J67" s="158"/>
    </row>
    <row r="68" spans="1:10" s="149" customFormat="1" ht="17" x14ac:dyDescent="0.25">
      <c r="A68" s="157" t="s">
        <v>8860</v>
      </c>
      <c r="B68" s="158"/>
      <c r="C68" s="158"/>
      <c r="D68" s="158"/>
      <c r="E68" s="1610"/>
      <c r="F68" s="1610"/>
      <c r="G68" s="1610"/>
      <c r="H68" s="1610"/>
      <c r="I68" s="1610"/>
      <c r="J68" s="158"/>
    </row>
    <row r="69" spans="1:10" s="149" customFormat="1" ht="17" x14ac:dyDescent="0.25">
      <c r="A69" s="973" t="s">
        <v>8865</v>
      </c>
      <c r="B69" s="158"/>
      <c r="C69" s="158"/>
      <c r="D69" s="158"/>
      <c r="E69" s="1610"/>
      <c r="F69" s="1610"/>
      <c r="G69" s="1610"/>
      <c r="H69" s="1610"/>
      <c r="I69" s="1610"/>
      <c r="J69" s="158"/>
    </row>
    <row r="70" spans="1:10" s="149" customFormat="1" ht="17" x14ac:dyDescent="0.25">
      <c r="A70" s="157"/>
      <c r="B70" s="158"/>
      <c r="C70" s="158"/>
      <c r="D70" s="158"/>
      <c r="E70" s="1610"/>
      <c r="F70" s="1610"/>
      <c r="G70" s="1610"/>
      <c r="H70" s="1610"/>
      <c r="I70" s="1610"/>
      <c r="J70" s="158"/>
    </row>
    <row r="71" spans="1:10" s="149" customFormat="1" ht="17" x14ac:dyDescent="0.25">
      <c r="A71" s="157" t="s">
        <v>8858</v>
      </c>
      <c r="B71" s="158"/>
      <c r="C71" s="158"/>
      <c r="D71" s="158"/>
      <c r="E71" s="1610"/>
      <c r="F71" s="1610"/>
      <c r="G71" s="1610"/>
      <c r="H71" s="1610"/>
      <c r="I71" s="1610"/>
      <c r="J71" s="158"/>
    </row>
    <row r="72" spans="1:10" s="149" customFormat="1" ht="17" x14ac:dyDescent="0.25">
      <c r="A72" s="157" t="s">
        <v>8859</v>
      </c>
      <c r="B72" s="158"/>
      <c r="C72" s="158"/>
      <c r="D72" s="158"/>
      <c r="E72" s="1610"/>
      <c r="F72" s="1610"/>
      <c r="G72" s="1610"/>
      <c r="H72" s="1610"/>
      <c r="I72" s="1610"/>
      <c r="J72" s="158"/>
    </row>
  </sheetData>
  <pageMargins left="0.7" right="0.7" top="0.75" bottom="0.75" header="0.3" footer="0.3"/>
  <pageSetup orientation="portrait" r:id="rId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W43"/>
  <sheetViews>
    <sheetView topLeftCell="A16" workbookViewId="0">
      <selection activeCell="E43" sqref="E43"/>
    </sheetView>
  </sheetViews>
  <sheetFormatPr baseColWidth="10" defaultColWidth="9" defaultRowHeight="16" x14ac:dyDescent="0.25"/>
  <cols>
    <col min="1" max="1" width="12.33203125" style="137" customWidth="1"/>
    <col min="2" max="2" width="24.33203125" style="4" customWidth="1"/>
    <col min="3" max="3" width="11.83203125" style="4" customWidth="1"/>
    <col min="4" max="10" width="10.5" style="4" customWidth="1"/>
    <col min="11" max="11" width="12.33203125" style="4" customWidth="1"/>
    <col min="12" max="12" width="11.5" style="4" customWidth="1"/>
    <col min="13" max="13" width="12.5" style="4" customWidth="1"/>
    <col min="14" max="14" width="12.6640625" style="4" customWidth="1"/>
    <col min="15" max="15" width="16.5" style="4" customWidth="1"/>
    <col min="16" max="16" width="12.6640625" style="4" customWidth="1"/>
    <col min="17" max="17" width="10.5" style="4" customWidth="1"/>
    <col min="18" max="21" width="11.5" style="4" customWidth="1"/>
    <col min="22" max="22" width="8.83203125" style="4" customWidth="1"/>
    <col min="23" max="23" width="12.6640625" style="4" bestFit="1" customWidth="1"/>
    <col min="24" max="16384" width="9" style="4"/>
  </cols>
  <sheetData>
    <row r="1" spans="1:23" x14ac:dyDescent="0.25">
      <c r="A1" s="128" t="s">
        <v>23</v>
      </c>
      <c r="B1" s="48"/>
      <c r="C1" s="48"/>
    </row>
    <row r="2" spans="1:23" s="144" customFormat="1" x14ac:dyDescent="0.25">
      <c r="A2" s="680"/>
      <c r="B2" s="129"/>
      <c r="C2" s="631" t="s">
        <v>2163</v>
      </c>
      <c r="D2" s="1705"/>
      <c r="E2" s="1705"/>
      <c r="F2" s="1705"/>
      <c r="G2" s="1705"/>
      <c r="H2" s="1705"/>
      <c r="I2" s="1705"/>
      <c r="J2" s="1705"/>
      <c r="K2" s="1705"/>
      <c r="L2" s="1705"/>
      <c r="M2" s="1705"/>
      <c r="N2" s="1705"/>
      <c r="O2" s="1705"/>
      <c r="P2" s="1705"/>
      <c r="Q2" s="1705"/>
      <c r="R2" s="1705"/>
      <c r="S2" s="1705"/>
      <c r="T2" s="1705"/>
      <c r="U2" s="1705"/>
    </row>
    <row r="3" spans="1:23" x14ac:dyDescent="0.25">
      <c r="A3" s="139" t="s">
        <v>1938</v>
      </c>
      <c r="C3" s="1701">
        <v>30000</v>
      </c>
      <c r="D3" s="1701">
        <v>19400</v>
      </c>
      <c r="E3" s="1701">
        <v>4500</v>
      </c>
      <c r="F3" s="1701">
        <v>1500</v>
      </c>
      <c r="G3" s="1701"/>
      <c r="H3" s="1701"/>
      <c r="I3" s="1701"/>
      <c r="J3" s="1701"/>
      <c r="K3" s="1701"/>
      <c r="L3" s="1701"/>
      <c r="M3" s="1701"/>
      <c r="N3" s="1701"/>
      <c r="O3" s="1701"/>
      <c r="P3" s="1701"/>
      <c r="Q3" s="1701"/>
      <c r="R3" s="1701"/>
      <c r="S3" s="1701"/>
      <c r="T3" s="1701"/>
      <c r="U3" s="1701"/>
    </row>
    <row r="4" spans="1:23" x14ac:dyDescent="0.25">
      <c r="A4" s="703" t="s">
        <v>8327</v>
      </c>
      <c r="B4" s="5"/>
      <c r="C4" s="1151" t="s">
        <v>8768</v>
      </c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687"/>
    </row>
    <row r="5" spans="1:23" x14ac:dyDescent="0.25">
      <c r="A5" s="703" t="s">
        <v>8312</v>
      </c>
      <c r="B5" s="5"/>
      <c r="C5" s="1151">
        <v>580000</v>
      </c>
      <c r="D5" s="1151">
        <v>400000</v>
      </c>
      <c r="E5" s="1151">
        <v>73000</v>
      </c>
      <c r="F5" s="1151">
        <v>13000</v>
      </c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687"/>
    </row>
    <row r="6" spans="1:23" x14ac:dyDescent="0.25">
      <c r="A6" s="1703" t="s">
        <v>4908</v>
      </c>
      <c r="B6" s="1704"/>
      <c r="C6" s="1702">
        <v>30000</v>
      </c>
      <c r="D6" s="1702">
        <v>16500</v>
      </c>
      <c r="E6" s="1702">
        <v>4500</v>
      </c>
      <c r="F6" s="1702">
        <v>1200</v>
      </c>
      <c r="G6" s="1702"/>
      <c r="H6" s="1702"/>
      <c r="I6" s="1702"/>
      <c r="J6" s="1702"/>
      <c r="K6" s="1702"/>
      <c r="L6" s="1702"/>
      <c r="M6" s="1702"/>
      <c r="N6" s="1702"/>
      <c r="O6" s="1702"/>
      <c r="P6" s="1702"/>
      <c r="Q6" s="1702"/>
      <c r="R6" s="1702"/>
      <c r="S6" s="1702"/>
      <c r="T6" s="1702"/>
      <c r="U6" s="1702"/>
      <c r="V6" s="1687"/>
    </row>
    <row r="7" spans="1:23" ht="17" thickBot="1" x14ac:dyDescent="0.3">
      <c r="A7" s="1778" t="s">
        <v>9316</v>
      </c>
      <c r="B7" s="1779"/>
      <c r="C7" s="1436">
        <v>30000</v>
      </c>
      <c r="D7" s="1436">
        <v>16500</v>
      </c>
      <c r="E7" s="1436">
        <v>3990</v>
      </c>
      <c r="F7" s="1436">
        <v>1000</v>
      </c>
      <c r="G7" s="1436">
        <v>2500</v>
      </c>
      <c r="H7" s="1436"/>
      <c r="I7" s="1436"/>
      <c r="J7" s="1436"/>
      <c r="K7" s="1436"/>
      <c r="L7" s="1436"/>
      <c r="M7" s="1436"/>
      <c r="N7" s="1436"/>
      <c r="O7" s="1436"/>
      <c r="P7" s="1436"/>
      <c r="Q7" s="1436"/>
      <c r="R7" s="1436"/>
      <c r="S7" s="1436"/>
      <c r="T7" s="1436"/>
      <c r="U7" s="1436"/>
      <c r="V7" s="1559"/>
    </row>
    <row r="8" spans="1:23" ht="17" thickBot="1" x14ac:dyDescent="0.3">
      <c r="A8" s="160" t="s">
        <v>0</v>
      </c>
      <c r="B8" s="51" t="s">
        <v>1</v>
      </c>
      <c r="C8" s="667" t="s">
        <v>28</v>
      </c>
      <c r="D8" s="667" t="s">
        <v>10</v>
      </c>
      <c r="E8" s="667" t="s">
        <v>3</v>
      </c>
      <c r="F8" s="667" t="s">
        <v>4</v>
      </c>
      <c r="G8" s="667" t="s">
        <v>31</v>
      </c>
      <c r="H8" s="667" t="s">
        <v>18</v>
      </c>
      <c r="I8" s="667" t="s">
        <v>17</v>
      </c>
      <c r="J8" s="667" t="s">
        <v>5069</v>
      </c>
      <c r="K8" s="667" t="s">
        <v>1313</v>
      </c>
      <c r="L8" s="667" t="s">
        <v>1984</v>
      </c>
      <c r="M8" s="667" t="s">
        <v>9551</v>
      </c>
      <c r="N8" s="667" t="s">
        <v>2584</v>
      </c>
      <c r="O8" s="667" t="s">
        <v>5700</v>
      </c>
      <c r="P8" s="667" t="s">
        <v>548</v>
      </c>
      <c r="Q8" s="667" t="s">
        <v>547</v>
      </c>
      <c r="R8" s="667" t="s">
        <v>4198</v>
      </c>
      <c r="S8" s="667" t="s">
        <v>5116</v>
      </c>
      <c r="T8" s="667" t="s">
        <v>4073</v>
      </c>
      <c r="U8" s="667" t="s">
        <v>5776</v>
      </c>
      <c r="V8" s="138"/>
    </row>
    <row r="9" spans="1:23" s="2" customFormat="1" ht="17" thickBot="1" x14ac:dyDescent="0.3">
      <c r="A9" s="28">
        <v>45566</v>
      </c>
      <c r="B9" s="74" t="s">
        <v>8328</v>
      </c>
      <c r="C9" s="14">
        <v>4</v>
      </c>
      <c r="D9" s="14">
        <v>20</v>
      </c>
      <c r="E9" s="14">
        <v>4</v>
      </c>
      <c r="F9" s="14">
        <v>4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</row>
    <row r="10" spans="1:23" s="2" customFormat="1" ht="17" thickBot="1" x14ac:dyDescent="0.3">
      <c r="A10" s="33" t="s">
        <v>8290</v>
      </c>
      <c r="B10" s="34"/>
      <c r="C10" s="34">
        <f>SUM(C9)</f>
        <v>4</v>
      </c>
      <c r="D10" s="34">
        <f>SUM(D9)</f>
        <v>20</v>
      </c>
      <c r="E10" s="34">
        <f>SUM(E9)</f>
        <v>4</v>
      </c>
      <c r="F10" s="34">
        <f>SUM(F9)</f>
        <v>4</v>
      </c>
      <c r="G10" s="390"/>
      <c r="H10" s="390"/>
      <c r="I10" s="390"/>
      <c r="J10" s="390"/>
      <c r="K10" s="390"/>
      <c r="L10" s="390"/>
      <c r="M10" s="390"/>
      <c r="N10" s="390"/>
      <c r="O10" s="390"/>
      <c r="P10" s="390"/>
      <c r="Q10" s="390"/>
      <c r="R10" s="390"/>
      <c r="S10" s="390"/>
      <c r="T10" s="390"/>
      <c r="U10" s="390"/>
      <c r="V10" s="54"/>
      <c r="W10" s="2" t="s">
        <v>8667</v>
      </c>
    </row>
    <row r="11" spans="1:23" s="2" customFormat="1" x14ac:dyDescent="0.25">
      <c r="A11" s="55">
        <v>45293</v>
      </c>
      <c r="B11" s="36" t="s">
        <v>8459</v>
      </c>
      <c r="C11" s="53">
        <v>14</v>
      </c>
      <c r="D11" s="53">
        <v>25</v>
      </c>
      <c r="E11" s="53">
        <v>140</v>
      </c>
      <c r="F11" s="53">
        <v>186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</row>
    <row r="12" spans="1:23" s="2" customFormat="1" ht="17" thickBot="1" x14ac:dyDescent="0.3">
      <c r="A12" s="28">
        <v>45324</v>
      </c>
      <c r="B12" s="22" t="s">
        <v>8466</v>
      </c>
      <c r="C12" s="14">
        <v>10</v>
      </c>
      <c r="D12" s="14">
        <v>55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</row>
    <row r="13" spans="1:23" s="2" customFormat="1" ht="17" thickBot="1" x14ac:dyDescent="0.3">
      <c r="A13" s="33" t="s">
        <v>8663</v>
      </c>
      <c r="B13" s="34"/>
      <c r="C13" s="34">
        <f>SUM(C10:C12)</f>
        <v>28</v>
      </c>
      <c r="D13" s="34">
        <f t="shared" ref="D13:E13" si="0">SUM(D10:D12)</f>
        <v>100</v>
      </c>
      <c r="E13" s="34">
        <f t="shared" si="0"/>
        <v>144</v>
      </c>
      <c r="F13" s="34">
        <f>SUM(F10:F12)</f>
        <v>190</v>
      </c>
      <c r="G13" s="390"/>
      <c r="H13" s="390"/>
      <c r="I13" s="390"/>
      <c r="J13" s="390"/>
      <c r="K13" s="390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54"/>
      <c r="W13" s="2" t="s">
        <v>8667</v>
      </c>
    </row>
    <row r="14" spans="1:23" ht="17" thickBot="1" x14ac:dyDescent="0.3">
      <c r="A14" s="256"/>
      <c r="B14" s="53"/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</row>
    <row r="15" spans="1:23" s="8" customFormat="1" ht="17" thickBot="1" x14ac:dyDescent="0.3">
      <c r="A15" s="33" t="s">
        <v>8735</v>
      </c>
      <c r="B15" s="34"/>
      <c r="C15" s="34">
        <f>SUM(C13:C14)</f>
        <v>28</v>
      </c>
      <c r="D15" s="34">
        <f t="shared" ref="D15:F17" si="1">SUM(D13:D14)</f>
        <v>100</v>
      </c>
      <c r="E15" s="34">
        <f t="shared" si="1"/>
        <v>144</v>
      </c>
      <c r="F15" s="34">
        <f t="shared" si="1"/>
        <v>190</v>
      </c>
      <c r="G15" s="390"/>
      <c r="H15" s="390"/>
      <c r="I15" s="390"/>
      <c r="J15" s="390"/>
      <c r="K15" s="390"/>
      <c r="L15" s="390"/>
      <c r="M15" s="390"/>
      <c r="N15" s="390"/>
      <c r="O15" s="390"/>
      <c r="P15" s="390"/>
      <c r="Q15" s="390"/>
      <c r="R15" s="390"/>
      <c r="S15" s="390"/>
      <c r="T15" s="390"/>
      <c r="U15" s="390"/>
      <c r="V15" s="54"/>
      <c r="W15" s="2" t="s">
        <v>8667</v>
      </c>
    </row>
    <row r="16" spans="1:23" ht="17" thickBot="1" x14ac:dyDescent="0.3">
      <c r="A16" s="256"/>
      <c r="B16" s="53"/>
      <c r="C16" s="168"/>
      <c r="D16" s="168"/>
      <c r="E16" s="168"/>
      <c r="F16" s="168"/>
      <c r="G16" s="168"/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</row>
    <row r="17" spans="1:23" s="8" customFormat="1" ht="17" thickBot="1" x14ac:dyDescent="0.3">
      <c r="A17" s="1417" t="s">
        <v>9035</v>
      </c>
      <c r="B17" s="34"/>
      <c r="C17" s="34">
        <f>SUM(C15:C16)</f>
        <v>28</v>
      </c>
      <c r="D17" s="34">
        <f t="shared" si="1"/>
        <v>100</v>
      </c>
      <c r="E17" s="34">
        <f t="shared" si="1"/>
        <v>144</v>
      </c>
      <c r="F17" s="34">
        <f>SUM(F15:F16)</f>
        <v>190</v>
      </c>
      <c r="G17" s="390"/>
      <c r="H17" s="390"/>
      <c r="I17" s="390"/>
      <c r="J17" s="390"/>
      <c r="K17" s="390"/>
      <c r="L17" s="390"/>
      <c r="M17" s="390"/>
      <c r="N17" s="390"/>
      <c r="O17" s="390"/>
      <c r="P17" s="390"/>
      <c r="Q17" s="390"/>
      <c r="R17" s="390"/>
      <c r="S17" s="390"/>
      <c r="T17" s="390"/>
      <c r="U17" s="390"/>
      <c r="V17" s="54"/>
      <c r="W17" s="8" t="s">
        <v>8667</v>
      </c>
    </row>
    <row r="18" spans="1:23" s="2" customFormat="1" ht="17" thickBot="1" x14ac:dyDescent="0.3">
      <c r="A18" s="55" t="s">
        <v>9248</v>
      </c>
      <c r="B18" s="53" t="s">
        <v>9266</v>
      </c>
      <c r="C18" s="53">
        <v>17</v>
      </c>
      <c r="D18" s="53">
        <v>16</v>
      </c>
      <c r="E18" s="53">
        <v>100</v>
      </c>
      <c r="F18" s="53"/>
      <c r="G18" s="53">
        <v>550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</row>
    <row r="19" spans="1:23" s="8" customFormat="1" ht="17" thickBot="1" x14ac:dyDescent="0.3">
      <c r="A19" s="1417" t="s">
        <v>9317</v>
      </c>
      <c r="B19" s="34"/>
      <c r="C19" s="34">
        <f>SUM(C17:C18)</f>
        <v>45</v>
      </c>
      <c r="D19" s="34">
        <f t="shared" ref="D19:G19" si="2">SUM(D17:D18)</f>
        <v>116</v>
      </c>
      <c r="E19" s="34">
        <f t="shared" si="2"/>
        <v>244</v>
      </c>
      <c r="F19" s="34">
        <f t="shared" si="2"/>
        <v>190</v>
      </c>
      <c r="G19" s="34">
        <f t="shared" si="2"/>
        <v>550</v>
      </c>
      <c r="H19" s="390"/>
      <c r="I19" s="390"/>
      <c r="J19" s="390"/>
      <c r="K19" s="390"/>
      <c r="L19" s="390"/>
      <c r="M19" s="390"/>
      <c r="N19" s="390"/>
      <c r="O19" s="390"/>
      <c r="P19" s="390"/>
      <c r="Q19" s="390"/>
      <c r="R19" s="390"/>
      <c r="S19" s="390"/>
      <c r="T19" s="390"/>
      <c r="U19" s="390"/>
      <c r="V19" s="54"/>
    </row>
    <row r="20" spans="1:23" x14ac:dyDescent="0.25">
      <c r="A20" s="55">
        <v>45357</v>
      </c>
      <c r="B20" s="168" t="s">
        <v>9312</v>
      </c>
      <c r="C20" s="168"/>
      <c r="D20" s="168"/>
      <c r="E20" s="168"/>
      <c r="F20" s="168"/>
      <c r="G20" s="168">
        <v>500</v>
      </c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</row>
    <row r="21" spans="1:23" x14ac:dyDescent="0.25">
      <c r="A21" s="256">
        <v>45510</v>
      </c>
      <c r="B21" s="168" t="s">
        <v>9364</v>
      </c>
      <c r="C21" s="168"/>
      <c r="D21" s="168"/>
      <c r="E21" s="168"/>
      <c r="F21" s="168"/>
      <c r="G21" s="168">
        <v>280</v>
      </c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</row>
    <row r="22" spans="1:23" s="48" customFormat="1" x14ac:dyDescent="0.25">
      <c r="A22" s="1181">
        <v>45632</v>
      </c>
      <c r="B22" s="529" t="s">
        <v>9396</v>
      </c>
      <c r="C22" s="800"/>
      <c r="D22" s="800"/>
      <c r="E22" s="800"/>
      <c r="F22" s="168"/>
      <c r="G22" s="168">
        <v>60</v>
      </c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800"/>
    </row>
    <row r="23" spans="1:23" s="48" customFormat="1" x14ac:dyDescent="0.25">
      <c r="A23" s="1181" t="s">
        <v>9402</v>
      </c>
      <c r="B23" s="529" t="s">
        <v>9404</v>
      </c>
      <c r="C23" s="800"/>
      <c r="D23" s="800"/>
      <c r="E23" s="800"/>
      <c r="F23" s="168"/>
      <c r="G23" s="168">
        <v>160</v>
      </c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800"/>
    </row>
    <row r="24" spans="1:23" s="48" customFormat="1" x14ac:dyDescent="0.25">
      <c r="A24" s="817" t="s">
        <v>9466</v>
      </c>
      <c r="B24" s="213" t="s">
        <v>9468</v>
      </c>
      <c r="C24" s="800"/>
      <c r="D24" s="800"/>
      <c r="E24" s="800"/>
      <c r="F24" s="800"/>
      <c r="G24" s="168">
        <v>330</v>
      </c>
      <c r="H24" s="168">
        <v>50</v>
      </c>
      <c r="I24" s="168">
        <v>50</v>
      </c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800"/>
    </row>
    <row r="25" spans="1:23" s="48" customFormat="1" x14ac:dyDescent="0.25">
      <c r="A25" s="817" t="s">
        <v>9482</v>
      </c>
      <c r="B25" s="213" t="s">
        <v>9486</v>
      </c>
      <c r="C25" s="800"/>
      <c r="D25" s="800"/>
      <c r="E25" s="800"/>
      <c r="F25" s="168"/>
      <c r="G25" s="168">
        <v>500</v>
      </c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800"/>
    </row>
    <row r="26" spans="1:23" s="48" customFormat="1" x14ac:dyDescent="0.25">
      <c r="A26" s="1181" t="s">
        <v>9513</v>
      </c>
      <c r="B26" s="213" t="s">
        <v>9514</v>
      </c>
      <c r="C26" s="800"/>
      <c r="D26" s="800"/>
      <c r="E26" s="800"/>
      <c r="F26" s="800"/>
      <c r="G26" s="800"/>
      <c r="H26" s="800"/>
      <c r="I26" s="800"/>
      <c r="J26" s="800"/>
      <c r="K26" s="800"/>
      <c r="L26" s="168">
        <v>200</v>
      </c>
      <c r="M26" s="168"/>
      <c r="N26" s="168">
        <v>300</v>
      </c>
      <c r="O26" s="168">
        <v>200</v>
      </c>
      <c r="P26" s="168">
        <v>150</v>
      </c>
      <c r="Q26" s="168">
        <v>150</v>
      </c>
      <c r="R26" s="168"/>
      <c r="S26" s="168"/>
      <c r="T26" s="168"/>
      <c r="U26" s="168"/>
      <c r="V26" s="800"/>
    </row>
    <row r="27" spans="1:23" s="48" customFormat="1" x14ac:dyDescent="0.25">
      <c r="A27" s="1181" t="s">
        <v>9513</v>
      </c>
      <c r="B27" s="213" t="s">
        <v>9515</v>
      </c>
      <c r="C27" s="800"/>
      <c r="D27" s="800"/>
      <c r="E27" s="800"/>
      <c r="F27" s="800"/>
      <c r="G27" s="800"/>
      <c r="H27" s="800"/>
      <c r="I27" s="800"/>
      <c r="J27" s="800"/>
      <c r="K27" s="168">
        <v>300</v>
      </c>
      <c r="L27" s="800"/>
      <c r="M27" s="800"/>
      <c r="N27" s="168">
        <v>150</v>
      </c>
      <c r="O27" s="800"/>
      <c r="P27" s="168">
        <v>100</v>
      </c>
      <c r="Q27" s="168">
        <v>100</v>
      </c>
      <c r="R27" s="168"/>
      <c r="S27" s="168"/>
      <c r="T27" s="168"/>
      <c r="U27" s="168"/>
      <c r="V27" s="800"/>
    </row>
    <row r="28" spans="1:23" s="48" customFormat="1" x14ac:dyDescent="0.25">
      <c r="A28" s="1181" t="s">
        <v>9521</v>
      </c>
      <c r="B28" s="213" t="s">
        <v>9523</v>
      </c>
      <c r="C28" s="800"/>
      <c r="D28" s="800"/>
      <c r="E28" s="800"/>
      <c r="F28" s="800"/>
      <c r="G28" s="800"/>
      <c r="H28" s="800"/>
      <c r="I28" s="800"/>
      <c r="J28" s="800"/>
      <c r="K28" s="168">
        <v>200</v>
      </c>
      <c r="L28" s="168">
        <v>4</v>
      </c>
      <c r="M28" s="168"/>
      <c r="N28" s="168">
        <v>4</v>
      </c>
      <c r="O28" s="168">
        <v>80</v>
      </c>
      <c r="P28" s="800"/>
      <c r="Q28" s="800"/>
      <c r="R28" s="168">
        <v>90</v>
      </c>
      <c r="S28" s="168"/>
      <c r="T28" s="168"/>
      <c r="U28" s="168"/>
      <c r="V28" s="800"/>
    </row>
    <row r="29" spans="1:23" s="48" customFormat="1" x14ac:dyDescent="0.25">
      <c r="A29" s="1181" t="s">
        <v>9521</v>
      </c>
      <c r="B29" s="213" t="s">
        <v>9525</v>
      </c>
      <c r="C29" s="800"/>
      <c r="D29" s="800"/>
      <c r="E29" s="800"/>
      <c r="F29" s="800"/>
      <c r="G29" s="800"/>
      <c r="H29" s="800"/>
      <c r="I29" s="800"/>
      <c r="J29" s="800"/>
      <c r="K29" s="168">
        <v>320</v>
      </c>
      <c r="L29" s="800"/>
      <c r="M29" s="800"/>
      <c r="N29" s="168">
        <v>200</v>
      </c>
      <c r="O29" s="800"/>
      <c r="P29" s="168">
        <v>150</v>
      </c>
      <c r="Q29" s="168">
        <v>150</v>
      </c>
      <c r="R29" s="168">
        <v>94</v>
      </c>
      <c r="S29" s="168">
        <v>146</v>
      </c>
      <c r="T29" s="168"/>
      <c r="U29" s="168"/>
      <c r="V29" s="800"/>
    </row>
    <row r="30" spans="1:23" s="48" customFormat="1" x14ac:dyDescent="0.25">
      <c r="A30" s="817" t="s">
        <v>9530</v>
      </c>
      <c r="B30" s="213" t="s">
        <v>9536</v>
      </c>
      <c r="C30" s="358"/>
      <c r="D30" s="358"/>
      <c r="E30" s="358"/>
      <c r="F30" s="358"/>
      <c r="G30" s="358"/>
      <c r="H30" s="358"/>
      <c r="I30" s="358"/>
      <c r="J30" s="358"/>
      <c r="K30" s="57">
        <v>8</v>
      </c>
      <c r="L30" s="57">
        <v>250</v>
      </c>
      <c r="M30" s="57"/>
      <c r="N30" s="57">
        <v>200</v>
      </c>
      <c r="O30" s="358"/>
      <c r="P30" s="57">
        <v>191</v>
      </c>
      <c r="Q30" s="57">
        <v>191</v>
      </c>
      <c r="R30" s="57">
        <v>54</v>
      </c>
      <c r="S30" s="57">
        <v>60</v>
      </c>
      <c r="T30" s="57"/>
      <c r="U30" s="57"/>
      <c r="V30" s="358"/>
    </row>
    <row r="31" spans="1:23" s="48" customFormat="1" x14ac:dyDescent="0.25">
      <c r="A31" s="817" t="s">
        <v>9540</v>
      </c>
      <c r="B31" s="213" t="s">
        <v>9541</v>
      </c>
      <c r="C31" s="358"/>
      <c r="D31" s="358"/>
      <c r="E31" s="358"/>
      <c r="F31" s="358"/>
      <c r="G31" s="358"/>
      <c r="H31" s="358"/>
      <c r="I31" s="358"/>
      <c r="J31" s="57">
        <v>100</v>
      </c>
      <c r="K31" s="57">
        <v>200</v>
      </c>
      <c r="L31" s="358"/>
      <c r="M31" s="358"/>
      <c r="N31" s="57">
        <v>300</v>
      </c>
      <c r="O31" s="57">
        <v>90</v>
      </c>
      <c r="P31" s="358"/>
      <c r="Q31" s="57">
        <v>150</v>
      </c>
      <c r="R31" s="57">
        <v>50</v>
      </c>
      <c r="S31" s="358"/>
      <c r="T31" s="57">
        <v>200</v>
      </c>
      <c r="U31" s="57"/>
      <c r="V31" s="358"/>
    </row>
    <row r="32" spans="1:23" s="48" customFormat="1" x14ac:dyDescent="0.25">
      <c r="A32" s="817" t="s">
        <v>9549</v>
      </c>
      <c r="B32" s="213" t="s">
        <v>9550</v>
      </c>
      <c r="C32" s="358"/>
      <c r="D32" s="358"/>
      <c r="E32" s="358"/>
      <c r="F32" s="358"/>
      <c r="G32" s="358"/>
      <c r="H32" s="358"/>
      <c r="I32" s="358"/>
      <c r="J32" s="57">
        <v>4</v>
      </c>
      <c r="K32" s="57">
        <v>200</v>
      </c>
      <c r="L32" s="358"/>
      <c r="M32" s="57">
        <v>237</v>
      </c>
      <c r="N32" s="57">
        <v>93</v>
      </c>
      <c r="O32" s="358"/>
      <c r="P32" s="358"/>
      <c r="Q32" s="358"/>
      <c r="R32" s="358"/>
      <c r="S32" s="358"/>
      <c r="T32" s="358"/>
      <c r="U32" s="358"/>
      <c r="V32" s="358"/>
    </row>
    <row r="33" spans="1:22" s="48" customFormat="1" x14ac:dyDescent="0.25">
      <c r="A33" s="817" t="s">
        <v>9549</v>
      </c>
      <c r="B33" s="213" t="s">
        <v>9553</v>
      </c>
      <c r="C33" s="358"/>
      <c r="D33" s="358"/>
      <c r="E33" s="358"/>
      <c r="F33" s="358"/>
      <c r="G33" s="358"/>
      <c r="H33" s="358"/>
      <c r="I33" s="358"/>
      <c r="J33" s="358"/>
      <c r="K33" s="57">
        <v>200</v>
      </c>
      <c r="L33" s="358"/>
      <c r="M33" s="358"/>
      <c r="N33" s="358"/>
      <c r="O33" s="57">
        <v>300</v>
      </c>
      <c r="P33" s="358"/>
      <c r="Q33" s="358"/>
      <c r="R33" s="57">
        <v>150</v>
      </c>
      <c r="S33" s="358"/>
      <c r="T33" s="57">
        <v>172</v>
      </c>
      <c r="U33" s="57"/>
      <c r="V33" s="358"/>
    </row>
    <row r="34" spans="1:22" s="48" customFormat="1" x14ac:dyDescent="0.25">
      <c r="A34" s="817" t="s">
        <v>9557</v>
      </c>
      <c r="B34" s="213" t="s">
        <v>9559</v>
      </c>
      <c r="C34" s="358"/>
      <c r="D34" s="358"/>
      <c r="E34" s="358"/>
      <c r="F34" s="358"/>
      <c r="G34" s="358"/>
      <c r="H34" s="358"/>
      <c r="I34" s="358"/>
      <c r="J34" s="57">
        <v>64</v>
      </c>
      <c r="K34" s="57">
        <v>225</v>
      </c>
      <c r="L34" s="57">
        <v>211</v>
      </c>
      <c r="M34" s="358"/>
      <c r="N34" s="57">
        <v>48</v>
      </c>
      <c r="O34" s="57">
        <v>100</v>
      </c>
      <c r="P34" s="358"/>
      <c r="Q34" s="57">
        <v>130</v>
      </c>
      <c r="R34" s="57">
        <v>188</v>
      </c>
      <c r="S34" s="358"/>
      <c r="T34" s="358"/>
      <c r="U34" s="57">
        <v>456</v>
      </c>
      <c r="V34" s="358"/>
    </row>
    <row r="35" spans="1:22" s="48" customFormat="1" x14ac:dyDescent="0.25">
      <c r="A35" s="817" t="s">
        <v>9567</v>
      </c>
      <c r="B35" s="213" t="s">
        <v>9570</v>
      </c>
      <c r="C35" s="358"/>
      <c r="D35" s="358"/>
      <c r="E35" s="358"/>
      <c r="F35" s="358"/>
      <c r="G35" s="358"/>
      <c r="H35" s="358"/>
      <c r="I35" s="358"/>
      <c r="J35" s="358"/>
      <c r="K35" s="57">
        <v>150</v>
      </c>
      <c r="L35" s="358"/>
      <c r="M35" s="358"/>
      <c r="N35" s="358"/>
      <c r="O35" s="57">
        <v>100</v>
      </c>
      <c r="P35" s="358"/>
      <c r="Q35" s="358"/>
      <c r="R35" s="358"/>
      <c r="S35" s="358"/>
      <c r="T35" s="358"/>
      <c r="U35" s="358"/>
      <c r="V35" s="358"/>
    </row>
    <row r="36" spans="1:22" s="48" customFormat="1" x14ac:dyDescent="0.25">
      <c r="A36" s="817"/>
      <c r="B36" s="213"/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358"/>
      <c r="Q36" s="358"/>
      <c r="R36" s="358"/>
      <c r="S36" s="358"/>
      <c r="T36" s="358"/>
      <c r="U36" s="358"/>
      <c r="V36" s="358"/>
    </row>
    <row r="37" spans="1:22" s="48" customFormat="1" ht="17" thickBot="1" x14ac:dyDescent="0.3">
      <c r="A37" s="99"/>
      <c r="B37" s="213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358"/>
      <c r="S37" s="358"/>
      <c r="T37" s="358"/>
      <c r="U37" s="358"/>
      <c r="V37" s="358"/>
    </row>
    <row r="38" spans="1:22" ht="17" thickBot="1" x14ac:dyDescent="0.3">
      <c r="C38" s="667" t="s">
        <v>28</v>
      </c>
      <c r="D38" s="667" t="s">
        <v>10</v>
      </c>
      <c r="E38" s="667" t="s">
        <v>3</v>
      </c>
      <c r="F38" s="667" t="s">
        <v>4</v>
      </c>
      <c r="G38" s="667" t="s">
        <v>31</v>
      </c>
      <c r="H38" s="667" t="s">
        <v>18</v>
      </c>
      <c r="I38" s="667" t="s">
        <v>17</v>
      </c>
      <c r="J38" s="667" t="s">
        <v>5069</v>
      </c>
      <c r="K38" s="667" t="s">
        <v>1313</v>
      </c>
      <c r="L38" s="667" t="s">
        <v>1984</v>
      </c>
      <c r="M38" s="667" t="s">
        <v>9551</v>
      </c>
      <c r="N38" s="667" t="s">
        <v>2584</v>
      </c>
      <c r="O38" s="667" t="s">
        <v>5700</v>
      </c>
      <c r="P38" s="667" t="s">
        <v>548</v>
      </c>
      <c r="Q38" s="667" t="s">
        <v>547</v>
      </c>
      <c r="R38" s="667" t="s">
        <v>4198</v>
      </c>
      <c r="S38" s="667" t="s">
        <v>5116</v>
      </c>
      <c r="T38" s="667" t="s">
        <v>4073</v>
      </c>
      <c r="U38" s="667" t="s">
        <v>5776</v>
      </c>
      <c r="V38" s="138"/>
    </row>
    <row r="39" spans="1:22" x14ac:dyDescent="0.25">
      <c r="A39" s="285" t="s">
        <v>8713</v>
      </c>
      <c r="B39" s="413"/>
    </row>
    <row r="41" spans="1:22" x14ac:dyDescent="0.25">
      <c r="A41" s="128" t="s">
        <v>9381</v>
      </c>
      <c r="B41" s="48"/>
      <c r="C41" s="48"/>
    </row>
    <row r="42" spans="1:22" x14ac:dyDescent="0.25">
      <c r="A42" s="128" t="s">
        <v>9382</v>
      </c>
      <c r="B42" s="48"/>
      <c r="C42" s="48"/>
    </row>
    <row r="43" spans="1:22" x14ac:dyDescent="0.25">
      <c r="A43" s="128" t="s">
        <v>9383</v>
      </c>
      <c r="B43" s="48"/>
      <c r="C43" s="48"/>
    </row>
  </sheetData>
  <pageMargins left="0.7" right="0.7" top="0.75" bottom="0.75" header="0.3" footer="0.3"/>
  <pageSetup orientation="portrait" r:id="rId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N135"/>
  <sheetViews>
    <sheetView topLeftCell="A110" workbookViewId="0">
      <selection activeCell="I122" sqref="I122"/>
    </sheetView>
  </sheetViews>
  <sheetFormatPr baseColWidth="10" defaultColWidth="9" defaultRowHeight="16" x14ac:dyDescent="0.25"/>
  <cols>
    <col min="1" max="1" width="12.33203125" style="137" customWidth="1"/>
    <col min="2" max="2" width="22.1640625" style="4" customWidth="1"/>
    <col min="3" max="3" width="8.6640625" style="4" customWidth="1"/>
    <col min="4" max="4" width="10" style="4" customWidth="1"/>
    <col min="5" max="7" width="8.6640625" style="4" customWidth="1"/>
    <col min="8" max="8" width="11.5" style="4" customWidth="1"/>
    <col min="9" max="12" width="8.6640625" style="4" customWidth="1"/>
    <col min="13" max="13" width="11.5" style="4" customWidth="1"/>
    <col min="14" max="14" width="12.6640625" style="4" bestFit="1" customWidth="1"/>
    <col min="15" max="16384" width="9" style="4"/>
  </cols>
  <sheetData>
    <row r="1" spans="1:14" x14ac:dyDescent="0.25">
      <c r="A1" s="128" t="s">
        <v>23</v>
      </c>
      <c r="B1" s="48"/>
    </row>
    <row r="2" spans="1:14" x14ac:dyDescent="0.25">
      <c r="A2" s="128"/>
      <c r="B2" s="48"/>
    </row>
    <row r="3" spans="1:14" x14ac:dyDescent="0.25">
      <c r="A3" s="139" t="s">
        <v>1938</v>
      </c>
    </row>
    <row r="4" spans="1:14" x14ac:dyDescent="0.25">
      <c r="A4" s="703" t="s">
        <v>9537</v>
      </c>
      <c r="B4" s="5"/>
      <c r="C4" s="1040"/>
      <c r="D4" s="1040"/>
      <c r="E4" s="1040"/>
      <c r="F4" s="1040"/>
      <c r="G4" s="1040"/>
      <c r="H4" s="1040"/>
      <c r="I4" s="1040"/>
      <c r="J4" s="1040"/>
      <c r="K4" s="1040"/>
      <c r="L4" s="1040"/>
    </row>
    <row r="5" spans="1:14" x14ac:dyDescent="0.25">
      <c r="A5" s="703" t="s">
        <v>4039</v>
      </c>
      <c r="B5" s="5"/>
      <c r="C5" s="1040">
        <v>8000</v>
      </c>
      <c r="D5" s="1040">
        <v>280000</v>
      </c>
      <c r="E5" s="1040">
        <v>55800</v>
      </c>
      <c r="F5" s="1040"/>
      <c r="G5" s="1040"/>
      <c r="H5" s="1040"/>
      <c r="I5" s="1040"/>
      <c r="J5" s="1040"/>
      <c r="K5" s="1040"/>
      <c r="L5" s="1040"/>
    </row>
    <row r="6" spans="1:14" s="422" customFormat="1" ht="17" thickBot="1" x14ac:dyDescent="0.3">
      <c r="A6" s="1177" t="s">
        <v>4040</v>
      </c>
      <c r="B6" s="6"/>
      <c r="C6" s="7">
        <v>1000</v>
      </c>
      <c r="D6" s="7">
        <v>14500</v>
      </c>
      <c r="E6" s="7">
        <v>2700</v>
      </c>
      <c r="F6" s="7">
        <v>2700</v>
      </c>
      <c r="G6" s="7">
        <v>2700</v>
      </c>
      <c r="H6" s="7">
        <v>16250</v>
      </c>
      <c r="I6" s="7">
        <v>3950</v>
      </c>
      <c r="J6" s="7">
        <v>2400</v>
      </c>
      <c r="K6" s="7">
        <v>1350</v>
      </c>
      <c r="L6" s="7">
        <v>2400</v>
      </c>
      <c r="M6" s="382"/>
    </row>
    <row r="7" spans="1:14" ht="17" thickBot="1" x14ac:dyDescent="0.3">
      <c r="A7" s="132" t="s">
        <v>0</v>
      </c>
      <c r="B7" s="27" t="s">
        <v>1</v>
      </c>
      <c r="C7" s="10" t="s">
        <v>4</v>
      </c>
      <c r="D7" s="10" t="s">
        <v>10</v>
      </c>
      <c r="E7" s="10" t="s">
        <v>3</v>
      </c>
      <c r="F7" s="10" t="s">
        <v>18</v>
      </c>
      <c r="G7" s="10" t="s">
        <v>17</v>
      </c>
      <c r="H7" s="10" t="s">
        <v>1314</v>
      </c>
      <c r="I7" s="10" t="s">
        <v>26</v>
      </c>
      <c r="J7" s="10" t="s">
        <v>27</v>
      </c>
      <c r="K7" s="1680" t="s">
        <v>31</v>
      </c>
      <c r="L7" s="1680" t="s">
        <v>32</v>
      </c>
      <c r="M7" s="32" t="s">
        <v>1616</v>
      </c>
    </row>
    <row r="8" spans="1:14" s="1" customFormat="1" ht="17" thickBot="1" x14ac:dyDescent="0.3">
      <c r="A8" s="28" t="s">
        <v>3552</v>
      </c>
      <c r="B8" s="22" t="s">
        <v>3553</v>
      </c>
      <c r="C8" s="22">
        <v>200</v>
      </c>
      <c r="D8" s="22"/>
      <c r="E8" s="22"/>
      <c r="F8" s="22"/>
      <c r="G8" s="22"/>
      <c r="H8" s="22"/>
      <c r="I8" s="22"/>
      <c r="J8" s="22"/>
      <c r="K8" s="22"/>
      <c r="L8" s="22"/>
      <c r="M8" s="370"/>
    </row>
    <row r="9" spans="1:14" s="1" customFormat="1" ht="17" thickBot="1" x14ac:dyDescent="0.3">
      <c r="A9" s="33" t="s">
        <v>3605</v>
      </c>
      <c r="B9" s="34"/>
      <c r="C9" s="34">
        <f>SUM(C8)</f>
        <v>200</v>
      </c>
      <c r="D9" s="390"/>
      <c r="E9" s="390"/>
      <c r="F9" s="390"/>
      <c r="G9" s="390"/>
      <c r="H9" s="390"/>
      <c r="I9" s="390"/>
      <c r="J9" s="390"/>
      <c r="K9" s="390"/>
      <c r="L9" s="390"/>
      <c r="M9" s="54"/>
      <c r="N9" s="1" t="s">
        <v>4214</v>
      </c>
    </row>
    <row r="10" spans="1:14" s="2" customFormat="1" ht="17" thickBot="1" x14ac:dyDescent="0.3">
      <c r="A10" s="55">
        <v>44451</v>
      </c>
      <c r="B10" s="22" t="s">
        <v>3625</v>
      </c>
      <c r="C10" s="53"/>
      <c r="D10" s="53">
        <v>30</v>
      </c>
      <c r="E10" s="53">
        <v>30</v>
      </c>
      <c r="F10" s="53"/>
      <c r="G10" s="53"/>
      <c r="H10" s="53"/>
      <c r="I10" s="53"/>
      <c r="J10" s="53"/>
      <c r="K10" s="53"/>
      <c r="L10" s="53"/>
      <c r="M10" s="53"/>
    </row>
    <row r="11" spans="1:14" s="1" customFormat="1" ht="17" thickBot="1" x14ac:dyDescent="0.3">
      <c r="A11" s="33" t="s">
        <v>3744</v>
      </c>
      <c r="B11" s="34"/>
      <c r="C11" s="34">
        <f>SUM(C9:C10)</f>
        <v>200</v>
      </c>
      <c r="D11" s="34">
        <f t="shared" ref="D11:E11" si="0">SUM(D9:D10)</f>
        <v>30</v>
      </c>
      <c r="E11" s="34">
        <f t="shared" si="0"/>
        <v>30</v>
      </c>
      <c r="F11" s="390"/>
      <c r="G11" s="390"/>
      <c r="H11" s="390"/>
      <c r="I11" s="390"/>
      <c r="J11" s="390"/>
      <c r="K11" s="390"/>
      <c r="L11" s="390"/>
      <c r="M11" s="54"/>
      <c r="N11" s="1" t="s">
        <v>4214</v>
      </c>
    </row>
    <row r="12" spans="1:14" s="2" customFormat="1" x14ac:dyDescent="0.25">
      <c r="A12" s="12">
        <v>44743</v>
      </c>
      <c r="B12" s="13" t="s">
        <v>7</v>
      </c>
      <c r="C12" s="13"/>
      <c r="D12" s="13"/>
      <c r="E12" s="13">
        <v>10</v>
      </c>
      <c r="F12" s="13"/>
      <c r="G12" s="13"/>
      <c r="H12" s="13"/>
      <c r="I12" s="13"/>
      <c r="J12" s="13"/>
      <c r="K12" s="13"/>
      <c r="L12" s="13"/>
      <c r="M12" s="13"/>
    </row>
    <row r="13" spans="1:14" s="2" customFormat="1" ht="17" thickBot="1" x14ac:dyDescent="0.3">
      <c r="A13" s="15" t="s">
        <v>3808</v>
      </c>
      <c r="B13" s="13" t="s">
        <v>3841</v>
      </c>
      <c r="C13" s="13">
        <v>100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</row>
    <row r="14" spans="1:14" s="1" customFormat="1" ht="17" thickBot="1" x14ac:dyDescent="0.3">
      <c r="A14" s="33" t="s">
        <v>3908</v>
      </c>
      <c r="B14" s="34"/>
      <c r="C14" s="34">
        <f>SUM(C11:C13)</f>
        <v>300</v>
      </c>
      <c r="D14" s="34">
        <f t="shared" ref="D14:E14" si="1">SUM(D11:D13)</f>
        <v>30</v>
      </c>
      <c r="E14" s="34">
        <f t="shared" si="1"/>
        <v>40</v>
      </c>
      <c r="F14" s="390"/>
      <c r="G14" s="390"/>
      <c r="H14" s="390"/>
      <c r="I14" s="390"/>
      <c r="J14" s="390"/>
      <c r="K14" s="390"/>
      <c r="L14" s="390"/>
      <c r="M14" s="54"/>
      <c r="N14" s="1" t="s">
        <v>4214</v>
      </c>
    </row>
    <row r="15" spans="1:14" s="2" customFormat="1" ht="17" thickBot="1" x14ac:dyDescent="0.3">
      <c r="A15" s="15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</row>
    <row r="16" spans="1:14" s="1" customFormat="1" ht="17" thickBot="1" x14ac:dyDescent="0.3">
      <c r="A16" s="33" t="s">
        <v>4069</v>
      </c>
      <c r="B16" s="34"/>
      <c r="C16" s="34">
        <f>SUM(C14:C15)</f>
        <v>300</v>
      </c>
      <c r="D16" s="34">
        <f t="shared" ref="D16:E22" si="2">SUM(D14:D15)</f>
        <v>30</v>
      </c>
      <c r="E16" s="34">
        <f t="shared" si="2"/>
        <v>40</v>
      </c>
      <c r="F16" s="390"/>
      <c r="G16" s="390"/>
      <c r="H16" s="390"/>
      <c r="I16" s="390"/>
      <c r="J16" s="390"/>
      <c r="K16" s="390"/>
      <c r="L16" s="390"/>
      <c r="M16" s="54"/>
      <c r="N16" s="1" t="s">
        <v>4214</v>
      </c>
    </row>
    <row r="17" spans="1:14" s="2" customFormat="1" ht="17" thickBot="1" x14ac:dyDescent="0.3">
      <c r="A17" s="15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</row>
    <row r="18" spans="1:14" s="1" customFormat="1" ht="17" thickBot="1" x14ac:dyDescent="0.3">
      <c r="A18" s="33" t="s">
        <v>4207</v>
      </c>
      <c r="B18" s="34"/>
      <c r="C18" s="34">
        <f>SUM(C16:C17)</f>
        <v>300</v>
      </c>
      <c r="D18" s="34">
        <f>SUM(D16:D17)</f>
        <v>30</v>
      </c>
      <c r="E18" s="34">
        <f t="shared" si="2"/>
        <v>40</v>
      </c>
      <c r="F18" s="390"/>
      <c r="G18" s="390"/>
      <c r="H18" s="390"/>
      <c r="I18" s="390"/>
      <c r="J18" s="390"/>
      <c r="K18" s="390"/>
      <c r="L18" s="390"/>
      <c r="M18" s="54"/>
      <c r="N18" s="1" t="s">
        <v>4214</v>
      </c>
    </row>
    <row r="19" spans="1:14" s="2" customFormat="1" ht="17" thickBot="1" x14ac:dyDescent="0.3">
      <c r="A19" s="15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</row>
    <row r="20" spans="1:14" s="1" customFormat="1" ht="17" thickBot="1" x14ac:dyDescent="0.3">
      <c r="A20" s="33" t="s">
        <v>4351</v>
      </c>
      <c r="B20" s="34"/>
      <c r="C20" s="34">
        <f>SUM(C18:C19)</f>
        <v>300</v>
      </c>
      <c r="D20" s="34">
        <f>SUM(D18:D19)</f>
        <v>30</v>
      </c>
      <c r="E20" s="34">
        <f t="shared" si="2"/>
        <v>40</v>
      </c>
      <c r="F20" s="390"/>
      <c r="G20" s="390"/>
      <c r="H20" s="390"/>
      <c r="I20" s="390"/>
      <c r="J20" s="390"/>
      <c r="K20" s="390"/>
      <c r="L20" s="390"/>
      <c r="M20" s="54"/>
      <c r="N20" s="1" t="s">
        <v>4214</v>
      </c>
    </row>
    <row r="21" spans="1:14" ht="17" thickBot="1" x14ac:dyDescent="0.3">
      <c r="A21" s="141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</row>
    <row r="22" spans="1:14" s="6" customFormat="1" ht="17" thickBot="1" x14ac:dyDescent="0.3">
      <c r="A22" s="33" t="s">
        <v>4477</v>
      </c>
      <c r="B22" s="34"/>
      <c r="C22" s="34">
        <f>SUM(C20:C21)</f>
        <v>300</v>
      </c>
      <c r="D22" s="34">
        <f>SUM(D20:D21)</f>
        <v>30</v>
      </c>
      <c r="E22" s="34">
        <f t="shared" si="2"/>
        <v>40</v>
      </c>
      <c r="F22" s="390"/>
      <c r="G22" s="390"/>
      <c r="H22" s="390"/>
      <c r="I22" s="390"/>
      <c r="J22" s="390"/>
      <c r="K22" s="390"/>
      <c r="L22" s="390"/>
      <c r="M22" s="54"/>
      <c r="N22" s="6" t="s">
        <v>4214</v>
      </c>
    </row>
    <row r="23" spans="1:14" s="2" customFormat="1" x14ac:dyDescent="0.25">
      <c r="A23" s="55" t="s">
        <v>4636</v>
      </c>
      <c r="B23" s="13" t="s">
        <v>4639</v>
      </c>
      <c r="C23" s="13">
        <v>177</v>
      </c>
      <c r="D23" s="13">
        <v>41</v>
      </c>
      <c r="E23" s="13">
        <v>60</v>
      </c>
      <c r="F23" s="13">
        <v>50</v>
      </c>
      <c r="G23" s="13">
        <v>50</v>
      </c>
      <c r="H23" s="13">
        <v>15</v>
      </c>
      <c r="I23" s="13"/>
      <c r="J23" s="13"/>
      <c r="K23" s="13"/>
      <c r="L23" s="13"/>
      <c r="M23" s="13"/>
    </row>
    <row r="24" spans="1:14" s="1" customFormat="1" x14ac:dyDescent="0.25">
      <c r="A24" s="12" t="s">
        <v>4643</v>
      </c>
      <c r="B24" s="13" t="s">
        <v>63</v>
      </c>
      <c r="C24" s="43"/>
      <c r="D24" s="43"/>
      <c r="E24" s="13">
        <v>-60</v>
      </c>
      <c r="F24" s="13">
        <v>-50</v>
      </c>
      <c r="G24" s="13">
        <v>-46</v>
      </c>
      <c r="H24" s="13">
        <v>-12</v>
      </c>
      <c r="I24" s="13"/>
      <c r="J24" s="13"/>
      <c r="K24" s="13"/>
      <c r="L24" s="13"/>
      <c r="M24" s="43"/>
    </row>
    <row r="25" spans="1:14" s="1" customFormat="1" ht="17" thickBot="1" x14ac:dyDescent="0.3">
      <c r="A25" s="76" t="s">
        <v>4643</v>
      </c>
      <c r="B25" s="14" t="s">
        <v>4650</v>
      </c>
      <c r="C25" s="115"/>
      <c r="D25" s="115"/>
      <c r="E25" s="14">
        <v>60</v>
      </c>
      <c r="F25" s="14">
        <v>50</v>
      </c>
      <c r="G25" s="14">
        <v>50</v>
      </c>
      <c r="H25" s="14">
        <v>15</v>
      </c>
      <c r="I25" s="14"/>
      <c r="J25" s="14"/>
      <c r="K25" s="14"/>
      <c r="L25" s="14"/>
      <c r="M25" s="115"/>
    </row>
    <row r="26" spans="1:14" s="6" customFormat="1" ht="17" thickBot="1" x14ac:dyDescent="0.3">
      <c r="A26" s="33" t="s">
        <v>4760</v>
      </c>
      <c r="B26" s="34"/>
      <c r="C26" s="34">
        <f>SUM(C22:C25)</f>
        <v>477</v>
      </c>
      <c r="D26" s="34">
        <f t="shared" ref="D26:H26" si="3">SUM(D22:D25)</f>
        <v>71</v>
      </c>
      <c r="E26" s="34">
        <f t="shared" si="3"/>
        <v>100</v>
      </c>
      <c r="F26" s="34">
        <f t="shared" si="3"/>
        <v>50</v>
      </c>
      <c r="G26" s="34">
        <f t="shared" si="3"/>
        <v>54</v>
      </c>
      <c r="H26" s="34">
        <f t="shared" si="3"/>
        <v>18</v>
      </c>
      <c r="I26" s="34"/>
      <c r="J26" s="390"/>
      <c r="K26" s="390"/>
      <c r="L26" s="390"/>
      <c r="M26" s="54"/>
      <c r="N26" s="6" t="s">
        <v>4214</v>
      </c>
    </row>
    <row r="27" spans="1:14" s="6" customFormat="1" ht="17" thickBot="1" x14ac:dyDescent="0.3">
      <c r="A27" s="397"/>
      <c r="B27" s="397"/>
      <c r="C27" s="398"/>
      <c r="D27" s="398"/>
      <c r="E27" s="398"/>
      <c r="F27" s="398"/>
      <c r="G27" s="398"/>
      <c r="H27" s="398"/>
      <c r="I27" s="398"/>
      <c r="J27" s="398"/>
      <c r="K27" s="398"/>
      <c r="L27" s="398"/>
      <c r="M27" s="397"/>
    </row>
    <row r="28" spans="1:14" s="6" customFormat="1" ht="17" thickBot="1" x14ac:dyDescent="0.3">
      <c r="A28" s="33" t="s">
        <v>4861</v>
      </c>
      <c r="B28" s="34"/>
      <c r="C28" s="34">
        <f>SUM(C26:C27)</f>
        <v>477</v>
      </c>
      <c r="D28" s="34">
        <f>SUM(D26:D27)</f>
        <v>71</v>
      </c>
      <c r="E28" s="34">
        <f t="shared" ref="E28:M28" si="4">SUM(E26:E27)</f>
        <v>100</v>
      </c>
      <c r="F28" s="34">
        <f t="shared" si="4"/>
        <v>50</v>
      </c>
      <c r="G28" s="34">
        <f t="shared" si="4"/>
        <v>54</v>
      </c>
      <c r="H28" s="34">
        <f t="shared" si="4"/>
        <v>18</v>
      </c>
      <c r="I28" s="34">
        <f t="shared" si="4"/>
        <v>0</v>
      </c>
      <c r="J28" s="34"/>
      <c r="K28" s="34"/>
      <c r="L28" s="34"/>
      <c r="M28" s="34">
        <f t="shared" si="4"/>
        <v>0</v>
      </c>
      <c r="N28" s="6" t="s">
        <v>4214</v>
      </c>
    </row>
    <row r="29" spans="1:14" s="1" customFormat="1" x14ac:dyDescent="0.25">
      <c r="A29" s="12">
        <v>44659</v>
      </c>
      <c r="B29" s="13" t="s">
        <v>4877</v>
      </c>
      <c r="C29" s="13">
        <v>200</v>
      </c>
      <c r="D29" s="13">
        <v>30</v>
      </c>
      <c r="E29" s="13">
        <v>100</v>
      </c>
      <c r="F29" s="13"/>
      <c r="G29" s="13"/>
      <c r="H29" s="13"/>
      <c r="I29" s="13">
        <v>85</v>
      </c>
      <c r="J29" s="13"/>
      <c r="K29" s="13"/>
      <c r="L29" s="13"/>
      <c r="M29" s="43"/>
    </row>
    <row r="30" spans="1:14" s="1" customFormat="1" x14ac:dyDescent="0.25">
      <c r="A30" s="12">
        <v>44689</v>
      </c>
      <c r="B30" s="13" t="s">
        <v>4879</v>
      </c>
      <c r="C30" s="13">
        <v>100</v>
      </c>
      <c r="D30" s="13">
        <v>20</v>
      </c>
      <c r="E30" s="13">
        <v>100</v>
      </c>
      <c r="F30" s="43"/>
      <c r="G30" s="43"/>
      <c r="H30" s="43"/>
      <c r="I30" s="13">
        <v>65</v>
      </c>
      <c r="J30" s="13"/>
      <c r="K30" s="13"/>
      <c r="L30" s="13"/>
      <c r="M30" s="43"/>
    </row>
    <row r="31" spans="1:14" s="1" customFormat="1" x14ac:dyDescent="0.25">
      <c r="A31" s="15" t="s">
        <v>4950</v>
      </c>
      <c r="B31" s="13" t="s">
        <v>4952</v>
      </c>
      <c r="C31" s="13">
        <v>600</v>
      </c>
      <c r="D31" s="13">
        <v>250</v>
      </c>
      <c r="E31" s="13">
        <v>140</v>
      </c>
      <c r="F31" s="43"/>
      <c r="G31" s="43"/>
      <c r="H31" s="13">
        <v>7</v>
      </c>
      <c r="I31" s="13">
        <v>240</v>
      </c>
      <c r="J31" s="13">
        <v>160</v>
      </c>
      <c r="K31" s="13"/>
      <c r="L31" s="13"/>
      <c r="M31" s="43"/>
    </row>
    <row r="32" spans="1:14" s="1" customFormat="1" x14ac:dyDescent="0.25">
      <c r="A32" s="12" t="s">
        <v>4959</v>
      </c>
      <c r="B32" s="13" t="s">
        <v>4963</v>
      </c>
      <c r="C32" s="43"/>
      <c r="D32" s="43"/>
      <c r="E32" s="13">
        <v>160</v>
      </c>
      <c r="F32" s="43"/>
      <c r="G32" s="43"/>
      <c r="H32" s="43"/>
      <c r="I32" s="43"/>
      <c r="J32" s="43"/>
      <c r="K32" s="43"/>
      <c r="L32" s="43"/>
      <c r="M32" s="43"/>
    </row>
    <row r="33" spans="1:14" s="1" customFormat="1" x14ac:dyDescent="0.25">
      <c r="A33" s="12" t="s">
        <v>5014</v>
      </c>
      <c r="B33" s="13" t="s">
        <v>5017</v>
      </c>
      <c r="C33" s="43"/>
      <c r="D33" s="43"/>
      <c r="E33" s="13">
        <v>40</v>
      </c>
      <c r="F33" s="43"/>
      <c r="G33" s="43"/>
      <c r="H33" s="43"/>
      <c r="I33" s="13">
        <v>40</v>
      </c>
      <c r="J33" s="43"/>
      <c r="K33" s="43"/>
      <c r="L33" s="43"/>
      <c r="M33" s="43"/>
    </row>
    <row r="34" spans="1:14" s="1" customFormat="1" ht="17" thickBot="1" x14ac:dyDescent="0.3">
      <c r="A34" s="55" t="s">
        <v>4971</v>
      </c>
      <c r="B34" s="13" t="s">
        <v>5025</v>
      </c>
      <c r="C34" s="13">
        <v>200</v>
      </c>
      <c r="D34" s="13">
        <v>55</v>
      </c>
      <c r="E34" s="13">
        <v>100</v>
      </c>
      <c r="F34" s="43"/>
      <c r="G34" s="43"/>
      <c r="H34" s="43"/>
      <c r="I34" s="13">
        <v>100</v>
      </c>
      <c r="J34" s="43"/>
      <c r="K34" s="43"/>
      <c r="L34" s="43"/>
      <c r="M34" s="43"/>
    </row>
    <row r="35" spans="1:14" s="6" customFormat="1" ht="17" thickBot="1" x14ac:dyDescent="0.3">
      <c r="A35" s="33" t="s">
        <v>5061</v>
      </c>
      <c r="B35" s="34"/>
      <c r="C35" s="34">
        <f>SUM(C28:C34)</f>
        <v>1577</v>
      </c>
      <c r="D35" s="34">
        <f t="shared" ref="D35:M35" si="5">SUM(D28:D34)</f>
        <v>426</v>
      </c>
      <c r="E35" s="34">
        <f t="shared" si="5"/>
        <v>740</v>
      </c>
      <c r="F35" s="34">
        <f t="shared" si="5"/>
        <v>50</v>
      </c>
      <c r="G35" s="34">
        <f t="shared" si="5"/>
        <v>54</v>
      </c>
      <c r="H35" s="34">
        <f t="shared" si="5"/>
        <v>25</v>
      </c>
      <c r="I35" s="34">
        <f t="shared" si="5"/>
        <v>530</v>
      </c>
      <c r="J35" s="34">
        <f t="shared" si="5"/>
        <v>160</v>
      </c>
      <c r="K35" s="34">
        <f t="shared" si="5"/>
        <v>0</v>
      </c>
      <c r="L35" s="34"/>
      <c r="M35" s="34">
        <f t="shared" si="5"/>
        <v>0</v>
      </c>
      <c r="N35" s="6" t="s">
        <v>4214</v>
      </c>
    </row>
    <row r="36" spans="1:14" s="1" customFormat="1" x14ac:dyDescent="0.25">
      <c r="A36" s="55">
        <v>44570</v>
      </c>
      <c r="B36" s="13" t="s">
        <v>5054</v>
      </c>
      <c r="C36" s="13"/>
      <c r="D36" s="13">
        <v>20</v>
      </c>
      <c r="E36" s="13">
        <v>50</v>
      </c>
      <c r="F36" s="43"/>
      <c r="G36" s="43"/>
      <c r="H36" s="43"/>
      <c r="I36" s="13"/>
      <c r="J36" s="43"/>
      <c r="K36" s="43"/>
      <c r="L36" s="43"/>
      <c r="M36" s="43"/>
    </row>
    <row r="37" spans="1:14" s="1" customFormat="1" x14ac:dyDescent="0.25">
      <c r="A37" s="12">
        <v>44629</v>
      </c>
      <c r="B37" s="13" t="s">
        <v>5071</v>
      </c>
      <c r="C37" s="13">
        <v>144</v>
      </c>
      <c r="D37" s="13">
        <v>37</v>
      </c>
      <c r="E37" s="13"/>
      <c r="F37" s="43"/>
      <c r="G37" s="43"/>
      <c r="H37" s="43"/>
      <c r="I37" s="13"/>
      <c r="J37" s="13">
        <v>9</v>
      </c>
      <c r="K37" s="13"/>
      <c r="L37" s="13"/>
      <c r="M37" s="43"/>
    </row>
    <row r="38" spans="1:14" s="1" customFormat="1" x14ac:dyDescent="0.25">
      <c r="A38" s="12">
        <v>44690</v>
      </c>
      <c r="B38" s="13" t="s">
        <v>5075</v>
      </c>
      <c r="C38" s="13"/>
      <c r="D38" s="13"/>
      <c r="E38" s="13"/>
      <c r="F38" s="43"/>
      <c r="G38" s="43"/>
      <c r="H38" s="43"/>
      <c r="I38" s="13"/>
      <c r="J38" s="13"/>
      <c r="K38" s="13">
        <v>1000</v>
      </c>
      <c r="L38" s="13"/>
      <c r="M38" s="43"/>
    </row>
    <row r="39" spans="1:14" s="1" customFormat="1" x14ac:dyDescent="0.25">
      <c r="A39" s="12" t="s">
        <v>5154</v>
      </c>
      <c r="B39" s="13" t="s">
        <v>5159</v>
      </c>
      <c r="C39" s="13"/>
      <c r="D39" s="13">
        <v>200</v>
      </c>
      <c r="E39" s="13"/>
      <c r="F39" s="43"/>
      <c r="G39" s="43"/>
      <c r="H39" s="43"/>
      <c r="I39" s="13"/>
      <c r="J39" s="13"/>
      <c r="K39" s="13"/>
      <c r="L39" s="13"/>
      <c r="M39" s="43"/>
    </row>
    <row r="40" spans="1:14" s="1" customFormat="1" x14ac:dyDescent="0.25">
      <c r="A40" s="12" t="s">
        <v>5160</v>
      </c>
      <c r="B40" s="13" t="s">
        <v>5161</v>
      </c>
      <c r="C40" s="13">
        <v>444</v>
      </c>
      <c r="D40" s="13">
        <v>37</v>
      </c>
      <c r="E40" s="13">
        <v>300</v>
      </c>
      <c r="F40" s="43"/>
      <c r="G40" s="43"/>
      <c r="H40" s="13">
        <v>6</v>
      </c>
      <c r="I40" s="13"/>
      <c r="J40" s="13">
        <v>59</v>
      </c>
      <c r="K40" s="13"/>
      <c r="L40" s="13"/>
      <c r="M40" s="43"/>
    </row>
    <row r="41" spans="1:14" s="1" customFormat="1" x14ac:dyDescent="0.25">
      <c r="A41" s="12" t="s">
        <v>5226</v>
      </c>
      <c r="B41" s="13" t="s">
        <v>5228</v>
      </c>
      <c r="C41" s="13">
        <v>180</v>
      </c>
      <c r="D41" s="13">
        <v>30</v>
      </c>
      <c r="E41" s="13">
        <v>100</v>
      </c>
      <c r="F41" s="43"/>
      <c r="G41" s="43"/>
      <c r="H41" s="13">
        <v>10</v>
      </c>
      <c r="I41" s="13">
        <v>85</v>
      </c>
      <c r="J41" s="13">
        <v>100</v>
      </c>
      <c r="K41" s="13"/>
      <c r="L41" s="13">
        <v>50</v>
      </c>
      <c r="M41" s="43"/>
    </row>
    <row r="42" spans="1:14" s="1" customFormat="1" x14ac:dyDescent="0.25">
      <c r="A42" s="12" t="s">
        <v>5238</v>
      </c>
      <c r="B42" s="13" t="s">
        <v>5240</v>
      </c>
      <c r="C42" s="13">
        <v>200</v>
      </c>
      <c r="D42" s="13">
        <v>29</v>
      </c>
      <c r="E42" s="13">
        <v>150</v>
      </c>
      <c r="F42" s="43"/>
      <c r="G42" s="43"/>
      <c r="H42" s="13">
        <v>4</v>
      </c>
      <c r="I42" s="13">
        <v>63</v>
      </c>
      <c r="J42" s="13"/>
      <c r="K42" s="13"/>
      <c r="L42" s="13"/>
      <c r="M42" s="43"/>
    </row>
    <row r="43" spans="1:14" s="1" customFormat="1" x14ac:dyDescent="0.25">
      <c r="A43" s="12" t="s">
        <v>5238</v>
      </c>
      <c r="B43" s="13" t="s">
        <v>5241</v>
      </c>
      <c r="C43" s="13">
        <v>200</v>
      </c>
      <c r="D43" s="13">
        <v>31</v>
      </c>
      <c r="E43" s="13">
        <v>100</v>
      </c>
      <c r="F43" s="43"/>
      <c r="G43" s="43"/>
      <c r="H43" s="13"/>
      <c r="I43" s="13"/>
      <c r="J43" s="13">
        <v>56</v>
      </c>
      <c r="K43" s="13"/>
      <c r="L43" s="13"/>
      <c r="M43" s="43"/>
    </row>
    <row r="44" spans="1:14" s="1" customFormat="1" x14ac:dyDescent="0.25">
      <c r="A44" s="12" t="s">
        <v>5248</v>
      </c>
      <c r="B44" s="13" t="s">
        <v>5250</v>
      </c>
      <c r="C44" s="43"/>
      <c r="D44" s="13">
        <v>35</v>
      </c>
      <c r="E44" s="43"/>
      <c r="F44" s="43"/>
      <c r="G44" s="43"/>
      <c r="H44" s="43"/>
      <c r="I44" s="13">
        <v>120</v>
      </c>
      <c r="J44" s="43"/>
      <c r="K44" s="43"/>
      <c r="L44" s="43"/>
      <c r="M44" s="43"/>
    </row>
    <row r="45" spans="1:14" s="1" customFormat="1" ht="17" thickBot="1" x14ac:dyDescent="0.3">
      <c r="A45" s="12" t="s">
        <v>5248</v>
      </c>
      <c r="B45" s="13" t="s">
        <v>5249</v>
      </c>
      <c r="C45" s="43"/>
      <c r="D45" s="43"/>
      <c r="E45" s="43"/>
      <c r="F45" s="43"/>
      <c r="G45" s="43"/>
      <c r="H45" s="13">
        <v>8</v>
      </c>
      <c r="I45" s="13">
        <v>45</v>
      </c>
      <c r="J45" s="43"/>
      <c r="K45" s="43"/>
      <c r="L45" s="43"/>
      <c r="M45" s="43"/>
    </row>
    <row r="46" spans="1:14" s="6" customFormat="1" ht="17" thickBot="1" x14ac:dyDescent="0.3">
      <c r="A46" s="33" t="s">
        <v>5278</v>
      </c>
      <c r="B46" s="34"/>
      <c r="C46" s="34">
        <f>SUM(C35:C45)</f>
        <v>2745</v>
      </c>
      <c r="D46" s="34">
        <f t="shared" ref="D46:M46" si="6">SUM(D35:D45)</f>
        <v>845</v>
      </c>
      <c r="E46" s="34">
        <f>SUM(E35:E45)</f>
        <v>1440</v>
      </c>
      <c r="F46" s="34">
        <f t="shared" si="6"/>
        <v>50</v>
      </c>
      <c r="G46" s="34">
        <f t="shared" si="6"/>
        <v>54</v>
      </c>
      <c r="H46" s="34">
        <f t="shared" si="6"/>
        <v>53</v>
      </c>
      <c r="I46" s="34">
        <f t="shared" si="6"/>
        <v>843</v>
      </c>
      <c r="J46" s="34">
        <f t="shared" si="6"/>
        <v>384</v>
      </c>
      <c r="K46" s="34">
        <f t="shared" si="6"/>
        <v>1000</v>
      </c>
      <c r="L46" s="34">
        <f t="shared" si="6"/>
        <v>50</v>
      </c>
      <c r="M46" s="34">
        <f t="shared" si="6"/>
        <v>0</v>
      </c>
      <c r="N46" s="6" t="s">
        <v>4214</v>
      </c>
    </row>
    <row r="47" spans="1:14" s="1" customFormat="1" x14ac:dyDescent="0.25">
      <c r="A47" s="12">
        <v>44571</v>
      </c>
      <c r="B47" s="13" t="s">
        <v>5260</v>
      </c>
      <c r="C47" s="13"/>
      <c r="D47" s="13">
        <v>25</v>
      </c>
      <c r="E47" s="13"/>
      <c r="F47" s="43"/>
      <c r="G47" s="43"/>
      <c r="H47" s="13">
        <v>7</v>
      </c>
      <c r="I47" s="13">
        <v>37</v>
      </c>
      <c r="J47" s="13"/>
      <c r="K47" s="13"/>
      <c r="L47" s="13"/>
      <c r="M47" s="43"/>
    </row>
    <row r="48" spans="1:14" s="1" customFormat="1" x14ac:dyDescent="0.25">
      <c r="A48" s="12">
        <v>44691</v>
      </c>
      <c r="B48" s="13" t="s">
        <v>5292</v>
      </c>
      <c r="C48" s="13"/>
      <c r="D48" s="13"/>
      <c r="E48" s="13">
        <v>300</v>
      </c>
      <c r="F48" s="43"/>
      <c r="G48" s="43"/>
      <c r="H48" s="13"/>
      <c r="I48" s="13"/>
      <c r="J48" s="13"/>
      <c r="K48" s="13"/>
      <c r="L48" s="13"/>
      <c r="M48" s="43"/>
    </row>
    <row r="49" spans="1:14" s="1" customFormat="1" x14ac:dyDescent="0.25">
      <c r="A49" s="12" t="s">
        <v>5351</v>
      </c>
      <c r="B49" s="13" t="s">
        <v>5353</v>
      </c>
      <c r="C49" s="13">
        <v>80</v>
      </c>
      <c r="D49" s="13">
        <v>16</v>
      </c>
      <c r="E49" s="13">
        <v>50</v>
      </c>
      <c r="F49" s="43"/>
      <c r="G49" s="43"/>
      <c r="H49" s="13">
        <v>21</v>
      </c>
      <c r="I49" s="13">
        <v>50</v>
      </c>
      <c r="J49" s="13"/>
      <c r="K49" s="13"/>
      <c r="L49" s="13"/>
      <c r="M49" s="43"/>
    </row>
    <row r="50" spans="1:14" s="1" customFormat="1" x14ac:dyDescent="0.25">
      <c r="A50" s="12" t="s">
        <v>5391</v>
      </c>
      <c r="B50" s="13" t="s">
        <v>5393</v>
      </c>
      <c r="C50" s="13">
        <v>262</v>
      </c>
      <c r="D50" s="13"/>
      <c r="E50" s="13">
        <v>100</v>
      </c>
      <c r="F50" s="43"/>
      <c r="G50" s="43"/>
      <c r="H50" s="13"/>
      <c r="I50" s="13">
        <v>100</v>
      </c>
      <c r="J50" s="13"/>
      <c r="K50" s="13"/>
      <c r="L50" s="13"/>
      <c r="M50" s="43"/>
    </row>
    <row r="51" spans="1:14" s="1" customFormat="1" ht="17" thickBot="1" x14ac:dyDescent="0.3">
      <c r="A51" s="12" t="s">
        <v>5403</v>
      </c>
      <c r="B51" s="14" t="s">
        <v>5405</v>
      </c>
      <c r="C51" s="13"/>
      <c r="D51" s="13"/>
      <c r="E51" s="13">
        <v>100</v>
      </c>
      <c r="F51" s="43"/>
      <c r="G51" s="43"/>
      <c r="H51" s="13"/>
      <c r="I51" s="13">
        <v>100</v>
      </c>
      <c r="J51" s="13"/>
      <c r="K51" s="13"/>
      <c r="L51" s="13"/>
      <c r="M51" s="43"/>
    </row>
    <row r="52" spans="1:14" s="6" customFormat="1" ht="17" thickBot="1" x14ac:dyDescent="0.3">
      <c r="A52" s="33" t="s">
        <v>5326</v>
      </c>
      <c r="B52" s="34"/>
      <c r="C52" s="34">
        <f>SUM(C46:C51)</f>
        <v>3087</v>
      </c>
      <c r="D52" s="34">
        <f t="shared" ref="D52:L52" si="7">SUM(D46:D51)</f>
        <v>886</v>
      </c>
      <c r="E52" s="34">
        <f t="shared" si="7"/>
        <v>1990</v>
      </c>
      <c r="F52" s="34">
        <f t="shared" si="7"/>
        <v>50</v>
      </c>
      <c r="G52" s="34">
        <f t="shared" si="7"/>
        <v>54</v>
      </c>
      <c r="H52" s="34">
        <f t="shared" si="7"/>
        <v>81</v>
      </c>
      <c r="I52" s="34">
        <f t="shared" si="7"/>
        <v>1130</v>
      </c>
      <c r="J52" s="34">
        <f t="shared" si="7"/>
        <v>384</v>
      </c>
      <c r="K52" s="34">
        <f t="shared" si="7"/>
        <v>1000</v>
      </c>
      <c r="L52" s="34">
        <f t="shared" si="7"/>
        <v>50</v>
      </c>
      <c r="M52" s="34">
        <f t="shared" ref="M52" si="8">SUM(M41:M51)</f>
        <v>0</v>
      </c>
      <c r="N52" s="6" t="s">
        <v>4214</v>
      </c>
    </row>
    <row r="53" spans="1:14" s="1" customFormat="1" x14ac:dyDescent="0.25">
      <c r="A53" s="12">
        <v>44692</v>
      </c>
      <c r="B53" s="14" t="s">
        <v>5457</v>
      </c>
      <c r="C53" s="13">
        <v>200</v>
      </c>
      <c r="D53" s="13">
        <v>81</v>
      </c>
      <c r="E53" s="13">
        <v>150</v>
      </c>
      <c r="F53" s="43"/>
      <c r="G53" s="43"/>
      <c r="H53" s="13"/>
      <c r="I53" s="13">
        <v>200</v>
      </c>
      <c r="J53" s="13"/>
      <c r="K53" s="13">
        <v>200</v>
      </c>
      <c r="L53" s="13"/>
      <c r="M53" s="43"/>
    </row>
    <row r="54" spans="1:14" s="1" customFormat="1" x14ac:dyDescent="0.25">
      <c r="A54" s="970" t="s">
        <v>5512</v>
      </c>
      <c r="B54" s="959" t="s">
        <v>6931</v>
      </c>
      <c r="C54" s="391">
        <v>100</v>
      </c>
      <c r="D54" s="391">
        <v>34</v>
      </c>
      <c r="E54" s="391">
        <v>100</v>
      </c>
      <c r="F54" s="391"/>
      <c r="G54" s="391"/>
      <c r="H54" s="391"/>
      <c r="I54" s="391">
        <v>85</v>
      </c>
      <c r="J54" s="391">
        <v>100</v>
      </c>
      <c r="K54" s="391"/>
      <c r="L54" s="391"/>
      <c r="M54" s="391"/>
    </row>
    <row r="55" spans="1:14" s="1" customFormat="1" x14ac:dyDescent="0.25">
      <c r="A55" s="12" t="s">
        <v>5487</v>
      </c>
      <c r="B55" s="14" t="s">
        <v>5524</v>
      </c>
      <c r="C55" s="13">
        <v>100</v>
      </c>
      <c r="D55" s="13">
        <v>15</v>
      </c>
      <c r="E55" s="13">
        <v>20</v>
      </c>
      <c r="F55" s="43"/>
      <c r="G55" s="43"/>
      <c r="H55" s="13"/>
      <c r="I55" s="13">
        <v>35</v>
      </c>
      <c r="J55" s="13"/>
      <c r="K55" s="13"/>
      <c r="L55" s="13"/>
      <c r="M55" s="43"/>
    </row>
    <row r="56" spans="1:14" s="1" customFormat="1" x14ac:dyDescent="0.25">
      <c r="A56" s="12" t="s">
        <v>5556</v>
      </c>
      <c r="B56" s="14" t="s">
        <v>5557</v>
      </c>
      <c r="C56" s="13"/>
      <c r="D56" s="13">
        <v>100</v>
      </c>
      <c r="E56" s="13"/>
      <c r="F56" s="43"/>
      <c r="G56" s="43"/>
      <c r="H56" s="13"/>
      <c r="I56" s="13"/>
      <c r="J56" s="13"/>
      <c r="K56" s="13"/>
      <c r="L56" s="13"/>
      <c r="M56" s="43"/>
    </row>
    <row r="57" spans="1:14" s="1" customFormat="1" x14ac:dyDescent="0.25">
      <c r="A57" s="970" t="s">
        <v>5568</v>
      </c>
      <c r="B57" s="959" t="s">
        <v>6930</v>
      </c>
      <c r="C57" s="391"/>
      <c r="D57" s="391">
        <v>70</v>
      </c>
      <c r="E57" s="391"/>
      <c r="F57" s="391"/>
      <c r="G57" s="391"/>
      <c r="H57" s="391"/>
      <c r="I57" s="391"/>
      <c r="J57" s="391"/>
      <c r="K57" s="391">
        <v>100</v>
      </c>
      <c r="L57" s="391"/>
      <c r="M57" s="391"/>
    </row>
    <row r="58" spans="1:14" s="2" customFormat="1" x14ac:dyDescent="0.25">
      <c r="A58" s="12" t="s">
        <v>5581</v>
      </c>
      <c r="B58" s="14" t="s">
        <v>5584</v>
      </c>
      <c r="C58" s="13"/>
      <c r="D58" s="13">
        <v>20</v>
      </c>
      <c r="E58" s="13"/>
      <c r="F58" s="13">
        <v>40</v>
      </c>
      <c r="G58" s="13">
        <v>40</v>
      </c>
      <c r="H58" s="13"/>
      <c r="I58" s="13"/>
      <c r="J58" s="13">
        <v>40</v>
      </c>
      <c r="K58" s="13"/>
      <c r="L58" s="13"/>
      <c r="M58" s="13"/>
    </row>
    <row r="59" spans="1:14" s="1" customFormat="1" x14ac:dyDescent="0.25">
      <c r="A59" s="301" t="s">
        <v>5593</v>
      </c>
      <c r="B59" s="13" t="s">
        <v>5606</v>
      </c>
      <c r="C59" s="13">
        <v>164</v>
      </c>
      <c r="D59" s="13">
        <v>30</v>
      </c>
      <c r="E59" s="13">
        <v>100</v>
      </c>
      <c r="F59" s="43"/>
      <c r="G59" s="43"/>
      <c r="H59" s="13"/>
      <c r="I59" s="13">
        <v>68</v>
      </c>
      <c r="J59" s="13">
        <v>60</v>
      </c>
      <c r="K59" s="13">
        <v>100</v>
      </c>
      <c r="L59" s="13"/>
      <c r="M59" s="43"/>
    </row>
    <row r="60" spans="1:14" s="1" customFormat="1" x14ac:dyDescent="0.25">
      <c r="A60" s="301" t="s">
        <v>5626</v>
      </c>
      <c r="B60" s="13" t="s">
        <v>5642</v>
      </c>
      <c r="C60" s="13">
        <v>200</v>
      </c>
      <c r="D60" s="13">
        <v>125</v>
      </c>
      <c r="E60" s="13">
        <v>223</v>
      </c>
      <c r="F60" s="43"/>
      <c r="G60" s="43"/>
      <c r="H60" s="13">
        <v>16</v>
      </c>
      <c r="I60" s="13">
        <v>147</v>
      </c>
      <c r="J60" s="13"/>
      <c r="K60" s="13"/>
      <c r="L60" s="13"/>
      <c r="M60" s="43"/>
    </row>
    <row r="61" spans="1:14" s="1" customFormat="1" x14ac:dyDescent="0.25">
      <c r="A61" s="301" t="s">
        <v>5626</v>
      </c>
      <c r="B61" s="13" t="s">
        <v>5664</v>
      </c>
      <c r="C61" s="13"/>
      <c r="D61" s="13">
        <v>30</v>
      </c>
      <c r="E61" s="13">
        <v>100</v>
      </c>
      <c r="F61" s="43"/>
      <c r="G61" s="43"/>
      <c r="H61" s="13"/>
      <c r="I61" s="13">
        <v>84</v>
      </c>
      <c r="J61" s="13"/>
      <c r="K61" s="13"/>
      <c r="L61" s="13"/>
      <c r="M61" s="43"/>
    </row>
    <row r="62" spans="1:14" s="1" customFormat="1" ht="17" thickBot="1" x14ac:dyDescent="0.3">
      <c r="A62" s="301" t="s">
        <v>5627</v>
      </c>
      <c r="B62" s="13" t="s">
        <v>7</v>
      </c>
      <c r="C62" s="13">
        <v>100</v>
      </c>
      <c r="D62" s="13">
        <v>30</v>
      </c>
      <c r="E62" s="13">
        <v>84</v>
      </c>
      <c r="F62" s="43"/>
      <c r="G62" s="43"/>
      <c r="H62" s="13"/>
      <c r="I62" s="13">
        <v>84</v>
      </c>
      <c r="J62" s="13"/>
      <c r="K62" s="13"/>
      <c r="L62" s="13"/>
      <c r="M62" s="43"/>
    </row>
    <row r="63" spans="1:14" s="6" customFormat="1" ht="17" thickBot="1" x14ac:dyDescent="0.3">
      <c r="A63" s="33" t="s">
        <v>5443</v>
      </c>
      <c r="B63" s="34"/>
      <c r="C63" s="34">
        <f>SUM(C52:C62)</f>
        <v>3951</v>
      </c>
      <c r="D63" s="34">
        <f t="shared" ref="D63:K63" si="9">SUM(D52:D62)</f>
        <v>1421</v>
      </c>
      <c r="E63" s="34">
        <f t="shared" si="9"/>
        <v>2767</v>
      </c>
      <c r="F63" s="34">
        <f t="shared" si="9"/>
        <v>90</v>
      </c>
      <c r="G63" s="34">
        <f t="shared" si="9"/>
        <v>94</v>
      </c>
      <c r="H63" s="34">
        <f t="shared" si="9"/>
        <v>97</v>
      </c>
      <c r="I63" s="34">
        <f t="shared" si="9"/>
        <v>1833</v>
      </c>
      <c r="J63" s="34">
        <f t="shared" si="9"/>
        <v>584</v>
      </c>
      <c r="K63" s="34">
        <f t="shared" si="9"/>
        <v>1400</v>
      </c>
      <c r="L63" s="34">
        <f>SUM(L52:L62)</f>
        <v>50</v>
      </c>
      <c r="M63" s="34">
        <f t="shared" ref="M63" si="10">SUM(M50:M62)</f>
        <v>0</v>
      </c>
      <c r="N63" s="6" t="s">
        <v>4214</v>
      </c>
    </row>
    <row r="64" spans="1:14" s="1" customFormat="1" x14ac:dyDescent="0.25">
      <c r="A64" s="55">
        <v>44604</v>
      </c>
      <c r="B64" s="13" t="s">
        <v>5669</v>
      </c>
      <c r="C64" s="13"/>
      <c r="D64" s="13">
        <v>165</v>
      </c>
      <c r="E64" s="13"/>
      <c r="F64" s="43"/>
      <c r="G64" s="43"/>
      <c r="H64" s="13"/>
      <c r="I64" s="13"/>
      <c r="J64" s="13"/>
      <c r="K64" s="13"/>
      <c r="L64" s="13"/>
      <c r="M64" s="43"/>
    </row>
    <row r="65" spans="1:14" s="1" customFormat="1" x14ac:dyDescent="0.25">
      <c r="A65" s="55">
        <v>44604</v>
      </c>
      <c r="B65" s="13" t="s">
        <v>5758</v>
      </c>
      <c r="C65" s="43"/>
      <c r="D65" s="13">
        <v>130</v>
      </c>
      <c r="E65" s="43"/>
      <c r="F65" s="43"/>
      <c r="G65" s="43"/>
      <c r="H65" s="43"/>
      <c r="I65" s="43"/>
      <c r="J65" s="13">
        <v>100</v>
      </c>
      <c r="K65" s="13">
        <v>200</v>
      </c>
      <c r="L65" s="43"/>
      <c r="M65" s="43"/>
    </row>
    <row r="66" spans="1:14" s="1" customFormat="1" x14ac:dyDescent="0.25">
      <c r="A66" s="55">
        <v>44693</v>
      </c>
      <c r="B66" s="13" t="s">
        <v>5683</v>
      </c>
      <c r="C66" s="13"/>
      <c r="D66" s="13">
        <v>165</v>
      </c>
      <c r="E66" s="13"/>
      <c r="F66" s="43"/>
      <c r="G66" s="43"/>
      <c r="H66" s="13"/>
      <c r="I66" s="13"/>
      <c r="J66" s="13"/>
      <c r="K66" s="13"/>
      <c r="L66" s="13"/>
      <c r="M66" s="43"/>
    </row>
    <row r="67" spans="1:14" s="1" customFormat="1" x14ac:dyDescent="0.25">
      <c r="A67" s="55">
        <v>44724</v>
      </c>
      <c r="B67" s="13" t="s">
        <v>5691</v>
      </c>
      <c r="C67" s="13">
        <v>200</v>
      </c>
      <c r="D67" s="13">
        <v>100</v>
      </c>
      <c r="E67" s="13">
        <v>166</v>
      </c>
      <c r="F67" s="43"/>
      <c r="G67" s="43"/>
      <c r="H67" s="13"/>
      <c r="I67" s="13">
        <v>182</v>
      </c>
      <c r="J67" s="13"/>
      <c r="K67" s="13">
        <v>100</v>
      </c>
      <c r="L67" s="13"/>
      <c r="M67" s="43"/>
    </row>
    <row r="68" spans="1:14" s="1" customFormat="1" x14ac:dyDescent="0.25">
      <c r="A68" s="55">
        <v>44785</v>
      </c>
      <c r="B68" s="13" t="s">
        <v>5711</v>
      </c>
      <c r="C68" s="13">
        <v>190</v>
      </c>
      <c r="D68" s="13"/>
      <c r="E68" s="13">
        <v>170</v>
      </c>
      <c r="F68" s="43"/>
      <c r="G68" s="43"/>
      <c r="H68" s="13">
        <v>15</v>
      </c>
      <c r="I68" s="13">
        <v>85</v>
      </c>
      <c r="J68" s="13">
        <v>58</v>
      </c>
      <c r="K68" s="13"/>
      <c r="L68" s="13"/>
      <c r="M68" s="43"/>
    </row>
    <row r="69" spans="1:14" s="1" customFormat="1" x14ac:dyDescent="0.25">
      <c r="A69" s="55">
        <v>44846</v>
      </c>
      <c r="B69" s="13" t="s">
        <v>5740</v>
      </c>
      <c r="C69" s="13"/>
      <c r="D69" s="13">
        <v>40</v>
      </c>
      <c r="E69" s="13">
        <v>70</v>
      </c>
      <c r="F69" s="43"/>
      <c r="G69" s="43"/>
      <c r="H69" s="13">
        <v>20</v>
      </c>
      <c r="I69" s="13">
        <v>62</v>
      </c>
      <c r="J69" s="13"/>
      <c r="K69" s="13"/>
      <c r="L69" s="13"/>
      <c r="M69" s="43"/>
    </row>
    <row r="70" spans="1:14" s="1" customFormat="1" ht="17" thickBot="1" x14ac:dyDescent="0.3">
      <c r="A70" s="12" t="s">
        <v>5766</v>
      </c>
      <c r="B70" s="13" t="s">
        <v>5770</v>
      </c>
      <c r="C70" s="13"/>
      <c r="D70" s="13"/>
      <c r="E70" s="13"/>
      <c r="F70" s="43"/>
      <c r="G70" s="43"/>
      <c r="H70" s="13">
        <v>30</v>
      </c>
      <c r="I70" s="13"/>
      <c r="J70" s="13"/>
      <c r="K70" s="13"/>
      <c r="L70" s="13"/>
      <c r="M70" s="43"/>
    </row>
    <row r="71" spans="1:14" s="6" customFormat="1" ht="17" thickBot="1" x14ac:dyDescent="0.3">
      <c r="A71" s="33" t="s">
        <v>5934</v>
      </c>
      <c r="B71" s="34"/>
      <c r="C71" s="34">
        <f>SUM(C63:C70)</f>
        <v>4341</v>
      </c>
      <c r="D71" s="34">
        <f t="shared" ref="D71:M71" si="11">SUM(D63:D70)</f>
        <v>2021</v>
      </c>
      <c r="E71" s="34">
        <f t="shared" si="11"/>
        <v>3173</v>
      </c>
      <c r="F71" s="34">
        <f t="shared" si="11"/>
        <v>90</v>
      </c>
      <c r="G71" s="34">
        <f t="shared" si="11"/>
        <v>94</v>
      </c>
      <c r="H71" s="34">
        <f t="shared" si="11"/>
        <v>162</v>
      </c>
      <c r="I71" s="34">
        <f t="shared" si="11"/>
        <v>2162</v>
      </c>
      <c r="J71" s="34">
        <f t="shared" si="11"/>
        <v>742</v>
      </c>
      <c r="K71" s="34">
        <f>SUM(K63:K70)</f>
        <v>1700</v>
      </c>
      <c r="L71" s="34">
        <f t="shared" si="11"/>
        <v>50</v>
      </c>
      <c r="M71" s="34">
        <f t="shared" si="11"/>
        <v>0</v>
      </c>
      <c r="N71" s="6" t="s">
        <v>4214</v>
      </c>
    </row>
    <row r="72" spans="1:14" s="1" customFormat="1" x14ac:dyDescent="0.25">
      <c r="A72" s="55" t="s">
        <v>5932</v>
      </c>
      <c r="B72" s="13" t="s">
        <v>5978</v>
      </c>
      <c r="C72" s="13"/>
      <c r="D72" s="13">
        <v>111</v>
      </c>
      <c r="E72" s="13"/>
      <c r="F72" s="43"/>
      <c r="G72" s="43"/>
      <c r="H72" s="13"/>
      <c r="I72" s="13"/>
      <c r="J72" s="13"/>
      <c r="K72" s="13"/>
      <c r="L72" s="13"/>
      <c r="M72" s="43"/>
    </row>
    <row r="73" spans="1:14" s="1" customFormat="1" ht="17" thickBot="1" x14ac:dyDescent="0.3">
      <c r="A73" s="12" t="s">
        <v>6020</v>
      </c>
      <c r="B73" s="13" t="s">
        <v>6023</v>
      </c>
      <c r="C73" s="13"/>
      <c r="D73" s="13"/>
      <c r="E73" s="13"/>
      <c r="F73" s="43"/>
      <c r="G73" s="43"/>
      <c r="H73" s="13"/>
      <c r="I73" s="13"/>
      <c r="J73" s="13">
        <v>70</v>
      </c>
      <c r="K73" s="13"/>
      <c r="L73" s="13"/>
      <c r="M73" s="43"/>
    </row>
    <row r="74" spans="1:14" s="6" customFormat="1" ht="17" thickBot="1" x14ac:dyDescent="0.3">
      <c r="A74" s="33" t="s">
        <v>6093</v>
      </c>
      <c r="B74" s="34"/>
      <c r="C74" s="34">
        <f>SUM(C71:C73)</f>
        <v>4341</v>
      </c>
      <c r="D74" s="34">
        <f t="shared" ref="D74:M74" si="12">SUM(D71:D73)</f>
        <v>2132</v>
      </c>
      <c r="E74" s="34">
        <f t="shared" si="12"/>
        <v>3173</v>
      </c>
      <c r="F74" s="34">
        <f t="shared" si="12"/>
        <v>90</v>
      </c>
      <c r="G74" s="34">
        <f t="shared" si="12"/>
        <v>94</v>
      </c>
      <c r="H74" s="34">
        <f t="shared" si="12"/>
        <v>162</v>
      </c>
      <c r="I74" s="34">
        <f t="shared" si="12"/>
        <v>2162</v>
      </c>
      <c r="J74" s="34">
        <f t="shared" si="12"/>
        <v>812</v>
      </c>
      <c r="K74" s="34">
        <f t="shared" si="12"/>
        <v>1700</v>
      </c>
      <c r="L74" s="34">
        <f t="shared" si="12"/>
        <v>50</v>
      </c>
      <c r="M74" s="34">
        <f t="shared" si="12"/>
        <v>0</v>
      </c>
      <c r="N74" s="6" t="s">
        <v>4214</v>
      </c>
    </row>
    <row r="75" spans="1:14" s="48" customFormat="1" ht="17" thickBot="1" x14ac:dyDescent="0.3">
      <c r="A75" s="212"/>
      <c r="B75" s="13"/>
      <c r="C75" s="57"/>
      <c r="D75" s="57"/>
      <c r="E75" s="57"/>
      <c r="F75" s="358"/>
      <c r="G75" s="358"/>
      <c r="H75" s="57"/>
      <c r="I75" s="57"/>
      <c r="J75" s="57"/>
      <c r="K75" s="57"/>
      <c r="L75" s="57"/>
      <c r="M75" s="358"/>
    </row>
    <row r="76" spans="1:14" s="6" customFormat="1" ht="17" thickBot="1" x14ac:dyDescent="0.3">
      <c r="A76" s="33" t="s">
        <v>6204</v>
      </c>
      <c r="B76" s="34"/>
      <c r="C76" s="34">
        <f>SUM(C74:C75)</f>
        <v>4341</v>
      </c>
      <c r="D76" s="34">
        <f t="shared" ref="D76:M76" si="13">SUM(D74:D75)</f>
        <v>2132</v>
      </c>
      <c r="E76" s="34">
        <f t="shared" si="13"/>
        <v>3173</v>
      </c>
      <c r="F76" s="34">
        <f t="shared" si="13"/>
        <v>90</v>
      </c>
      <c r="G76" s="34">
        <f t="shared" si="13"/>
        <v>94</v>
      </c>
      <c r="H76" s="34">
        <f t="shared" si="13"/>
        <v>162</v>
      </c>
      <c r="I76" s="34">
        <f t="shared" si="13"/>
        <v>2162</v>
      </c>
      <c r="J76" s="34">
        <f t="shared" si="13"/>
        <v>812</v>
      </c>
      <c r="K76" s="34">
        <f t="shared" si="13"/>
        <v>1700</v>
      </c>
      <c r="L76" s="34">
        <f t="shared" si="13"/>
        <v>50</v>
      </c>
      <c r="M76" s="34">
        <f t="shared" si="13"/>
        <v>0</v>
      </c>
      <c r="N76" s="6" t="s">
        <v>4214</v>
      </c>
    </row>
    <row r="77" spans="1:14" s="1" customFormat="1" ht="17" thickBot="1" x14ac:dyDescent="0.3">
      <c r="A77" s="12" t="s">
        <v>6314</v>
      </c>
      <c r="B77" s="13" t="s">
        <v>6356</v>
      </c>
      <c r="C77" s="13">
        <v>140</v>
      </c>
      <c r="D77" s="13">
        <v>100</v>
      </c>
      <c r="E77" s="13">
        <v>140</v>
      </c>
      <c r="F77" s="43"/>
      <c r="G77" s="43"/>
      <c r="H77" s="13"/>
      <c r="I77" s="13"/>
      <c r="J77" s="13"/>
      <c r="K77" s="13"/>
      <c r="L77" s="13"/>
      <c r="M77" s="43"/>
    </row>
    <row r="78" spans="1:14" s="6" customFormat="1" ht="17" thickBot="1" x14ac:dyDescent="0.3">
      <c r="A78" s="33" t="s">
        <v>6370</v>
      </c>
      <c r="B78" s="34"/>
      <c r="C78" s="34">
        <f t="shared" ref="C78:L78" si="14">SUM(C76:C77)</f>
        <v>4481</v>
      </c>
      <c r="D78" s="34">
        <f t="shared" si="14"/>
        <v>2232</v>
      </c>
      <c r="E78" s="34">
        <f t="shared" si="14"/>
        <v>3313</v>
      </c>
      <c r="F78" s="34">
        <f t="shared" si="14"/>
        <v>90</v>
      </c>
      <c r="G78" s="34">
        <f t="shared" si="14"/>
        <v>94</v>
      </c>
      <c r="H78" s="34">
        <f t="shared" si="14"/>
        <v>162</v>
      </c>
      <c r="I78" s="34">
        <f t="shared" si="14"/>
        <v>2162</v>
      </c>
      <c r="J78" s="34">
        <f t="shared" si="14"/>
        <v>812</v>
      </c>
      <c r="K78" s="34">
        <f t="shared" si="14"/>
        <v>1700</v>
      </c>
      <c r="L78" s="34">
        <f t="shared" si="14"/>
        <v>50</v>
      </c>
      <c r="M78" s="34">
        <f t="shared" ref="M78" si="15">SUM(M76:M77)</f>
        <v>0</v>
      </c>
      <c r="N78" s="6" t="s">
        <v>4214</v>
      </c>
    </row>
    <row r="79" spans="1:14" s="1" customFormat="1" x14ac:dyDescent="0.25">
      <c r="A79" s="12">
        <v>45111</v>
      </c>
      <c r="B79" s="13" t="s">
        <v>63</v>
      </c>
      <c r="C79" s="13">
        <v>-27</v>
      </c>
      <c r="D79" s="13">
        <v>-145</v>
      </c>
      <c r="E79" s="13">
        <v>-314</v>
      </c>
      <c r="F79" s="43"/>
      <c r="G79" s="43"/>
      <c r="H79" s="13"/>
      <c r="I79" s="13">
        <v>-214</v>
      </c>
      <c r="J79" s="13"/>
      <c r="K79" s="13"/>
      <c r="L79" s="13"/>
      <c r="M79" s="43"/>
    </row>
    <row r="80" spans="1:14" s="2" customFormat="1" x14ac:dyDescent="0.25">
      <c r="A80" s="12">
        <v>45264</v>
      </c>
      <c r="B80" s="13" t="s">
        <v>63</v>
      </c>
      <c r="C80" s="13">
        <v>-29</v>
      </c>
      <c r="D80" s="13">
        <v>-173</v>
      </c>
      <c r="E80" s="13"/>
      <c r="F80" s="13"/>
      <c r="G80" s="13"/>
      <c r="H80" s="13"/>
      <c r="I80" s="13">
        <v>-157</v>
      </c>
      <c r="J80" s="13"/>
      <c r="K80" s="13"/>
      <c r="L80" s="13"/>
      <c r="M80" s="13"/>
    </row>
    <row r="81" spans="1:14" s="2" customFormat="1" ht="17" thickBot="1" x14ac:dyDescent="0.3">
      <c r="A81" s="12" t="s">
        <v>6533</v>
      </c>
      <c r="B81" s="13" t="s">
        <v>63</v>
      </c>
      <c r="C81" s="13"/>
      <c r="D81" s="13">
        <v>-155</v>
      </c>
      <c r="E81" s="13">
        <v>-300</v>
      </c>
      <c r="F81" s="13"/>
      <c r="G81" s="13"/>
      <c r="H81" s="13"/>
      <c r="I81" s="13">
        <v>-264</v>
      </c>
      <c r="J81" s="13"/>
      <c r="K81" s="13"/>
      <c r="L81" s="13"/>
      <c r="M81" s="13"/>
    </row>
    <row r="82" spans="1:14" s="6" customFormat="1" ht="17" thickBot="1" x14ac:dyDescent="0.3">
      <c r="A82" s="33" t="s">
        <v>6555</v>
      </c>
      <c r="B82" s="34"/>
      <c r="C82" s="34">
        <f>SUM(C78:C81)</f>
        <v>4425</v>
      </c>
      <c r="D82" s="34">
        <f t="shared" ref="D82:M82" si="16">SUM(D78:D81)</f>
        <v>1759</v>
      </c>
      <c r="E82" s="34">
        <f t="shared" si="16"/>
        <v>2699</v>
      </c>
      <c r="F82" s="34">
        <f t="shared" si="16"/>
        <v>90</v>
      </c>
      <c r="G82" s="34">
        <f t="shared" si="16"/>
        <v>94</v>
      </c>
      <c r="H82" s="34">
        <f t="shared" si="16"/>
        <v>162</v>
      </c>
      <c r="I82" s="34">
        <f t="shared" si="16"/>
        <v>1527</v>
      </c>
      <c r="J82" s="34">
        <f t="shared" si="16"/>
        <v>812</v>
      </c>
      <c r="K82" s="34">
        <f t="shared" si="16"/>
        <v>1700</v>
      </c>
      <c r="L82" s="34">
        <f t="shared" si="16"/>
        <v>50</v>
      </c>
      <c r="M82" s="34">
        <f t="shared" si="16"/>
        <v>0</v>
      </c>
      <c r="N82" s="6" t="s">
        <v>4214</v>
      </c>
    </row>
    <row r="83" spans="1:14" s="1" customFormat="1" ht="17" thickBot="1" x14ac:dyDescent="0.3">
      <c r="A83" s="12">
        <v>45204</v>
      </c>
      <c r="B83" s="13" t="s">
        <v>63</v>
      </c>
      <c r="C83" s="13">
        <v>-219</v>
      </c>
      <c r="D83" s="13">
        <v>-160</v>
      </c>
      <c r="E83" s="43"/>
      <c r="F83" s="43"/>
      <c r="G83" s="43"/>
      <c r="H83" s="43"/>
      <c r="I83" s="13">
        <v>-315</v>
      </c>
      <c r="J83" s="43"/>
      <c r="K83" s="43"/>
      <c r="L83" s="43"/>
      <c r="M83" s="43"/>
    </row>
    <row r="84" spans="1:14" s="6" customFormat="1" ht="17" thickBot="1" x14ac:dyDescent="0.3">
      <c r="A84" s="33" t="s">
        <v>6799</v>
      </c>
      <c r="B84" s="34"/>
      <c r="C84" s="34">
        <f>SUM(C82:C83)</f>
        <v>4206</v>
      </c>
      <c r="D84" s="34">
        <f>SUM(D82:D83)</f>
        <v>1599</v>
      </c>
      <c r="E84" s="34">
        <f>SUM(E82:E83)</f>
        <v>2699</v>
      </c>
      <c r="F84" s="34">
        <f t="shared" ref="F84:M86" si="17">SUM(F82:F83)</f>
        <v>90</v>
      </c>
      <c r="G84" s="34">
        <f t="shared" si="17"/>
        <v>94</v>
      </c>
      <c r="H84" s="34">
        <f t="shared" si="17"/>
        <v>162</v>
      </c>
      <c r="I84" s="34">
        <f>SUM(I82:I83)</f>
        <v>1212</v>
      </c>
      <c r="J84" s="34">
        <f t="shared" si="17"/>
        <v>812</v>
      </c>
      <c r="K84" s="34">
        <f t="shared" si="17"/>
        <v>1700</v>
      </c>
      <c r="L84" s="34">
        <f>SUM(L82:L83)</f>
        <v>50</v>
      </c>
      <c r="M84" s="34">
        <f t="shared" si="17"/>
        <v>0</v>
      </c>
      <c r="N84" s="6" t="s">
        <v>4214</v>
      </c>
    </row>
    <row r="85" spans="1:14" ht="17" thickBot="1" x14ac:dyDescent="0.3">
      <c r="A85" s="12"/>
      <c r="B85" s="13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</row>
    <row r="86" spans="1:14" s="6" customFormat="1" ht="17" thickBot="1" x14ac:dyDescent="0.3">
      <c r="A86" s="33" t="s">
        <v>6933</v>
      </c>
      <c r="B86" s="34"/>
      <c r="C86" s="34">
        <f>SUM(C84:C85)</f>
        <v>4206</v>
      </c>
      <c r="D86" s="34">
        <f>SUM(D84:D85)</f>
        <v>1599</v>
      </c>
      <c r="E86" s="34">
        <f>SUM(E84:E85)</f>
        <v>2699</v>
      </c>
      <c r="F86" s="34">
        <f t="shared" si="17"/>
        <v>90</v>
      </c>
      <c r="G86" s="34">
        <f t="shared" si="17"/>
        <v>94</v>
      </c>
      <c r="H86" s="34">
        <f t="shared" si="17"/>
        <v>162</v>
      </c>
      <c r="I86" s="34">
        <f>SUM(I84:I85)</f>
        <v>1212</v>
      </c>
      <c r="J86" s="34">
        <f t="shared" si="17"/>
        <v>812</v>
      </c>
      <c r="K86" s="34">
        <f t="shared" si="17"/>
        <v>1700</v>
      </c>
      <c r="L86" s="34">
        <f>SUM(L84:L85)</f>
        <v>50</v>
      </c>
      <c r="M86" s="34">
        <f t="shared" si="17"/>
        <v>0</v>
      </c>
      <c r="N86" s="6" t="s">
        <v>4214</v>
      </c>
    </row>
    <row r="87" spans="1:14" s="1" customFormat="1" x14ac:dyDescent="0.25">
      <c r="A87" s="55">
        <v>45053</v>
      </c>
      <c r="B87" s="75" t="s">
        <v>401</v>
      </c>
      <c r="C87" s="13">
        <v>-11</v>
      </c>
      <c r="D87" s="43"/>
      <c r="E87" s="43"/>
      <c r="F87" s="43"/>
      <c r="G87" s="13">
        <v>-9</v>
      </c>
      <c r="H87" s="43"/>
      <c r="I87" s="13">
        <v>-203</v>
      </c>
      <c r="J87" s="43"/>
      <c r="K87" s="43"/>
      <c r="L87" s="43"/>
      <c r="M87" s="43"/>
    </row>
    <row r="88" spans="1:14" s="1" customFormat="1" ht="17" thickBot="1" x14ac:dyDescent="0.3">
      <c r="A88" s="12" t="s">
        <v>7084</v>
      </c>
      <c r="B88" s="75" t="s">
        <v>63</v>
      </c>
      <c r="C88" s="13">
        <v>-135</v>
      </c>
      <c r="D88" s="13">
        <v>-194</v>
      </c>
      <c r="E88" s="13">
        <v>-630</v>
      </c>
      <c r="F88" s="43"/>
      <c r="G88" s="13">
        <v>-21</v>
      </c>
      <c r="H88" s="13">
        <v>-24</v>
      </c>
      <c r="I88" s="13">
        <v>-145</v>
      </c>
      <c r="J88" s="43"/>
      <c r="K88" s="43"/>
      <c r="L88" s="43"/>
      <c r="M88" s="43"/>
    </row>
    <row r="89" spans="1:14" s="6" customFormat="1" ht="17" thickBot="1" x14ac:dyDescent="0.3">
      <c r="A89" s="33" t="s">
        <v>7103</v>
      </c>
      <c r="B89" s="34"/>
      <c r="C89" s="34">
        <f t="shared" ref="C89:L89" si="18">SUM(C86:C88)</f>
        <v>4060</v>
      </c>
      <c r="D89" s="34">
        <f t="shared" si="18"/>
        <v>1405</v>
      </c>
      <c r="E89" s="34">
        <f t="shared" si="18"/>
        <v>2069</v>
      </c>
      <c r="F89" s="34">
        <f t="shared" si="18"/>
        <v>90</v>
      </c>
      <c r="G89" s="34">
        <f t="shared" si="18"/>
        <v>64</v>
      </c>
      <c r="H89" s="34">
        <f t="shared" si="18"/>
        <v>138</v>
      </c>
      <c r="I89" s="34">
        <f t="shared" si="18"/>
        <v>864</v>
      </c>
      <c r="J89" s="34">
        <f t="shared" si="18"/>
        <v>812</v>
      </c>
      <c r="K89" s="34">
        <f t="shared" si="18"/>
        <v>1700</v>
      </c>
      <c r="L89" s="34">
        <f t="shared" si="18"/>
        <v>50</v>
      </c>
      <c r="M89" s="34">
        <f t="shared" ref="M89:M91" si="19">SUM(M86:M88)</f>
        <v>0</v>
      </c>
      <c r="N89" s="6" t="s">
        <v>8667</v>
      </c>
    </row>
    <row r="90" spans="1:14" s="1" customFormat="1" ht="17" thickBot="1" x14ac:dyDescent="0.3">
      <c r="A90" s="12" t="s">
        <v>7159</v>
      </c>
      <c r="B90" s="53" t="s">
        <v>63</v>
      </c>
      <c r="C90" s="43"/>
      <c r="D90" s="13">
        <v>-167</v>
      </c>
      <c r="E90" s="13">
        <v>-209</v>
      </c>
      <c r="F90" s="13">
        <v>-37</v>
      </c>
      <c r="G90" s="13">
        <v>-21</v>
      </c>
      <c r="H90" s="43"/>
      <c r="I90" s="13">
        <v>-140</v>
      </c>
      <c r="J90" s="13">
        <v>-100</v>
      </c>
      <c r="K90" s="43"/>
      <c r="L90" s="13">
        <v>-8</v>
      </c>
      <c r="M90" s="43"/>
    </row>
    <row r="91" spans="1:14" s="6" customFormat="1" ht="17" thickBot="1" x14ac:dyDescent="0.3">
      <c r="A91" s="33" t="s">
        <v>7316</v>
      </c>
      <c r="B91" s="34"/>
      <c r="C91" s="34">
        <f>SUM(C89:C90)</f>
        <v>4060</v>
      </c>
      <c r="D91" s="34">
        <f t="shared" ref="D91:L91" si="20">SUM(D89:D90)</f>
        <v>1238</v>
      </c>
      <c r="E91" s="34">
        <f t="shared" si="20"/>
        <v>1860</v>
      </c>
      <c r="F91" s="34">
        <f t="shared" si="20"/>
        <v>53</v>
      </c>
      <c r="G91" s="34">
        <f t="shared" si="20"/>
        <v>43</v>
      </c>
      <c r="H91" s="34">
        <f t="shared" si="20"/>
        <v>138</v>
      </c>
      <c r="I91" s="34">
        <f t="shared" si="20"/>
        <v>724</v>
      </c>
      <c r="J91" s="34">
        <f t="shared" si="20"/>
        <v>712</v>
      </c>
      <c r="K91" s="34">
        <f t="shared" si="20"/>
        <v>1700</v>
      </c>
      <c r="L91" s="34">
        <f t="shared" si="20"/>
        <v>42</v>
      </c>
      <c r="M91" s="34">
        <f t="shared" si="19"/>
        <v>0</v>
      </c>
      <c r="N91" s="6" t="s">
        <v>8667</v>
      </c>
    </row>
    <row r="92" spans="1:14" s="1" customFormat="1" x14ac:dyDescent="0.25">
      <c r="A92" s="55">
        <v>45116</v>
      </c>
      <c r="B92" s="53" t="s">
        <v>63</v>
      </c>
      <c r="C92" s="13">
        <v>-880</v>
      </c>
      <c r="D92" s="13">
        <v>-169</v>
      </c>
      <c r="E92" s="13">
        <v>-494</v>
      </c>
      <c r="F92" s="43"/>
      <c r="G92" s="43"/>
      <c r="H92" s="43"/>
      <c r="I92" s="13">
        <v>-201</v>
      </c>
      <c r="J92" s="13">
        <v>-198</v>
      </c>
      <c r="K92" s="13">
        <v>-1395</v>
      </c>
      <c r="L92" s="43"/>
      <c r="M92" s="43"/>
    </row>
    <row r="93" spans="1:14" s="1" customFormat="1" x14ac:dyDescent="0.25">
      <c r="A93" s="12">
        <v>45147</v>
      </c>
      <c r="B93" s="53" t="s">
        <v>63</v>
      </c>
      <c r="C93" s="13">
        <v>-740</v>
      </c>
      <c r="D93" s="13">
        <v>-298</v>
      </c>
      <c r="E93" s="13">
        <v>-319</v>
      </c>
      <c r="F93" s="43"/>
      <c r="G93" s="43"/>
      <c r="H93" s="13">
        <v>-26</v>
      </c>
      <c r="I93" s="13">
        <v>-41</v>
      </c>
      <c r="J93" s="13">
        <v>-96</v>
      </c>
      <c r="K93" s="13">
        <v>-300</v>
      </c>
      <c r="L93" s="13">
        <v>-26</v>
      </c>
      <c r="M93" s="43"/>
    </row>
    <row r="94" spans="1:14" s="1" customFormat="1" ht="17" thickBot="1" x14ac:dyDescent="0.3">
      <c r="A94" s="55" t="s">
        <v>7369</v>
      </c>
      <c r="B94" s="14" t="s">
        <v>401</v>
      </c>
      <c r="C94" s="43"/>
      <c r="D94" s="43"/>
      <c r="E94" s="43"/>
      <c r="F94" s="43"/>
      <c r="G94" s="13">
        <v>-24</v>
      </c>
      <c r="H94" s="43"/>
      <c r="I94" s="43"/>
      <c r="J94" s="13">
        <v>-154</v>
      </c>
      <c r="K94" s="13">
        <v>-5</v>
      </c>
      <c r="L94" s="13">
        <v>-7</v>
      </c>
      <c r="M94" s="43"/>
    </row>
    <row r="95" spans="1:14" s="6" customFormat="1" ht="17" thickBot="1" x14ac:dyDescent="0.3">
      <c r="A95" s="33" t="s">
        <v>7516</v>
      </c>
      <c r="B95" s="34"/>
      <c r="C95" s="34">
        <f>SUM(C91:C94)</f>
        <v>2440</v>
      </c>
      <c r="D95" s="34">
        <f>SUM(D91:D94)</f>
        <v>771</v>
      </c>
      <c r="E95" s="34">
        <f t="shared" ref="E95:M97" si="21">SUM(E91:E94)</f>
        <v>1047</v>
      </c>
      <c r="F95" s="34">
        <f t="shared" si="21"/>
        <v>53</v>
      </c>
      <c r="G95" s="34">
        <f t="shared" si="21"/>
        <v>19</v>
      </c>
      <c r="H95" s="34">
        <f t="shared" si="21"/>
        <v>112</v>
      </c>
      <c r="I95" s="34">
        <f t="shared" si="21"/>
        <v>482</v>
      </c>
      <c r="J95" s="34">
        <f t="shared" si="21"/>
        <v>264</v>
      </c>
      <c r="K95" s="34">
        <f t="shared" si="21"/>
        <v>0</v>
      </c>
      <c r="L95" s="34">
        <f>SUM(L91:L94)</f>
        <v>9</v>
      </c>
      <c r="M95" s="34">
        <f t="shared" si="21"/>
        <v>0</v>
      </c>
      <c r="N95" s="6" t="s">
        <v>8667</v>
      </c>
    </row>
    <row r="96" spans="1:14" s="1" customFormat="1" ht="17" thickBot="1" x14ac:dyDescent="0.3">
      <c r="A96" s="12"/>
      <c r="B96" s="14"/>
      <c r="C96" s="13"/>
      <c r="D96" s="13"/>
      <c r="E96" s="13"/>
      <c r="F96" s="43"/>
      <c r="G96" s="43"/>
      <c r="H96" s="13"/>
      <c r="I96" s="13"/>
      <c r="J96" s="13"/>
      <c r="K96" s="43"/>
      <c r="L96" s="13"/>
      <c r="M96" s="43"/>
    </row>
    <row r="97" spans="1:14" s="6" customFormat="1" ht="17" thickBot="1" x14ac:dyDescent="0.3">
      <c r="A97" s="33" t="s">
        <v>7577</v>
      </c>
      <c r="B97" s="34"/>
      <c r="C97" s="34">
        <f>SUM(C95:C96)</f>
        <v>2440</v>
      </c>
      <c r="D97" s="34">
        <f t="shared" ref="D97:L97" si="22">SUM(D95:D96)</f>
        <v>771</v>
      </c>
      <c r="E97" s="34">
        <f t="shared" si="22"/>
        <v>1047</v>
      </c>
      <c r="F97" s="34">
        <f t="shared" si="22"/>
        <v>53</v>
      </c>
      <c r="G97" s="34">
        <f t="shared" si="22"/>
        <v>19</v>
      </c>
      <c r="H97" s="34">
        <f t="shared" si="22"/>
        <v>112</v>
      </c>
      <c r="I97" s="34">
        <f t="shared" si="22"/>
        <v>482</v>
      </c>
      <c r="J97" s="34">
        <f t="shared" si="22"/>
        <v>264</v>
      </c>
      <c r="K97" s="34">
        <f t="shared" si="22"/>
        <v>0</v>
      </c>
      <c r="L97" s="34">
        <f t="shared" si="22"/>
        <v>9</v>
      </c>
      <c r="M97" s="34">
        <f t="shared" si="21"/>
        <v>0</v>
      </c>
      <c r="N97" s="6" t="s">
        <v>8667</v>
      </c>
    </row>
    <row r="98" spans="1:14" s="1" customFormat="1" x14ac:dyDescent="0.25">
      <c r="A98" s="12">
        <v>44996</v>
      </c>
      <c r="B98" s="14" t="s">
        <v>401</v>
      </c>
      <c r="C98" s="13">
        <v>-735</v>
      </c>
      <c r="D98" s="13">
        <v>-209</v>
      </c>
      <c r="E98" s="13">
        <v>-330</v>
      </c>
      <c r="F98" s="43"/>
      <c r="G98" s="43"/>
      <c r="H98" s="13">
        <v>-24</v>
      </c>
      <c r="I98" s="13">
        <v>-148</v>
      </c>
      <c r="J98" s="13">
        <v>-100</v>
      </c>
      <c r="K98" s="43"/>
      <c r="L98" s="13">
        <v>-2</v>
      </c>
      <c r="M98" s="43"/>
    </row>
    <row r="99" spans="1:14" s="1" customFormat="1" ht="17" thickBot="1" x14ac:dyDescent="0.3">
      <c r="A99" s="55" t="s">
        <v>7921</v>
      </c>
      <c r="B99" s="75" t="s">
        <v>63</v>
      </c>
      <c r="C99" s="13">
        <v>-385</v>
      </c>
      <c r="D99" s="13">
        <v>-180</v>
      </c>
      <c r="E99" s="13">
        <v>-153</v>
      </c>
      <c r="F99" s="43"/>
      <c r="G99" s="13">
        <v>-9</v>
      </c>
      <c r="H99" s="13">
        <v>-26</v>
      </c>
      <c r="I99" s="13">
        <v>-135</v>
      </c>
      <c r="J99" s="13">
        <v>-149</v>
      </c>
      <c r="K99" s="43"/>
      <c r="L99" s="43"/>
      <c r="M99" s="43"/>
    </row>
    <row r="100" spans="1:14" s="6" customFormat="1" ht="17" thickBot="1" x14ac:dyDescent="0.3">
      <c r="A100" s="33" t="s">
        <v>8093</v>
      </c>
      <c r="B100" s="34"/>
      <c r="C100" s="34">
        <f>SUM(C97:C99)</f>
        <v>1320</v>
      </c>
      <c r="D100" s="34">
        <f t="shared" ref="D100:M100" si="23">SUM(D97:D99)</f>
        <v>382</v>
      </c>
      <c r="E100" s="34">
        <f t="shared" si="23"/>
        <v>564</v>
      </c>
      <c r="F100" s="34">
        <f t="shared" si="23"/>
        <v>53</v>
      </c>
      <c r="G100" s="34">
        <f t="shared" si="23"/>
        <v>10</v>
      </c>
      <c r="H100" s="34">
        <f t="shared" si="23"/>
        <v>62</v>
      </c>
      <c r="I100" s="34">
        <f t="shared" si="23"/>
        <v>199</v>
      </c>
      <c r="J100" s="34">
        <f>SUM(J97:J99)</f>
        <v>15</v>
      </c>
      <c r="K100" s="34">
        <f t="shared" si="23"/>
        <v>0</v>
      </c>
      <c r="L100" s="34">
        <f t="shared" si="23"/>
        <v>7</v>
      </c>
      <c r="M100" s="34">
        <f t="shared" si="23"/>
        <v>0</v>
      </c>
      <c r="N100" s="6" t="s">
        <v>8667</v>
      </c>
    </row>
    <row r="101" spans="1:14" s="1" customFormat="1" ht="17" thickBot="1" x14ac:dyDescent="0.3">
      <c r="A101" s="12">
        <v>45058</v>
      </c>
      <c r="B101" s="436" t="s">
        <v>63</v>
      </c>
      <c r="C101" s="13">
        <v>-562</v>
      </c>
      <c r="D101" s="43"/>
      <c r="E101" s="13">
        <v>-182</v>
      </c>
      <c r="F101" s="13">
        <v>-19</v>
      </c>
      <c r="G101" s="43"/>
      <c r="H101" s="43"/>
      <c r="I101" s="43"/>
      <c r="J101" s="13">
        <v>-97</v>
      </c>
      <c r="K101" s="43"/>
      <c r="L101" s="13">
        <v>-4</v>
      </c>
      <c r="M101" s="43"/>
    </row>
    <row r="102" spans="1:14" s="6" customFormat="1" ht="17" thickBot="1" x14ac:dyDescent="0.3">
      <c r="A102" s="33" t="s">
        <v>8219</v>
      </c>
      <c r="B102" s="34"/>
      <c r="C102" s="34">
        <f t="shared" ref="C102:M102" si="24">SUM(C100:C101)</f>
        <v>758</v>
      </c>
      <c r="D102" s="34">
        <f t="shared" si="24"/>
        <v>382</v>
      </c>
      <c r="E102" s="34">
        <f t="shared" si="24"/>
        <v>382</v>
      </c>
      <c r="F102" s="34">
        <f t="shared" si="24"/>
        <v>34</v>
      </c>
      <c r="G102" s="34">
        <f t="shared" si="24"/>
        <v>10</v>
      </c>
      <c r="H102" s="34">
        <f t="shared" si="24"/>
        <v>62</v>
      </c>
      <c r="I102" s="34">
        <f t="shared" si="24"/>
        <v>199</v>
      </c>
      <c r="J102" s="56">
        <f t="shared" si="24"/>
        <v>-82</v>
      </c>
      <c r="K102" s="34">
        <f t="shared" si="24"/>
        <v>0</v>
      </c>
      <c r="L102" s="34">
        <f t="shared" si="24"/>
        <v>3</v>
      </c>
      <c r="M102" s="34">
        <f t="shared" si="24"/>
        <v>0</v>
      </c>
      <c r="N102" s="6" t="s">
        <v>8667</v>
      </c>
    </row>
    <row r="103" spans="1:14" s="1" customFormat="1" x14ac:dyDescent="0.25">
      <c r="A103" s="365" t="s">
        <v>8294</v>
      </c>
      <c r="B103" s="442" t="s">
        <v>8397</v>
      </c>
      <c r="C103" s="43"/>
      <c r="D103" s="43"/>
      <c r="E103" s="43"/>
      <c r="F103" s="43"/>
      <c r="G103" s="43"/>
      <c r="H103" s="43"/>
      <c r="I103" s="43"/>
      <c r="J103" s="43">
        <v>82</v>
      </c>
      <c r="K103" s="43"/>
      <c r="L103" s="43"/>
      <c r="M103" s="43"/>
      <c r="N103" s="1" t="s">
        <v>8420</v>
      </c>
    </row>
    <row r="104" spans="1:14" s="1" customFormat="1" x14ac:dyDescent="0.25">
      <c r="A104" s="55" t="s">
        <v>8294</v>
      </c>
      <c r="B104" s="75" t="s">
        <v>63</v>
      </c>
      <c r="C104" s="13">
        <v>-318</v>
      </c>
      <c r="D104" s="13">
        <v>-32</v>
      </c>
      <c r="E104" s="13">
        <v>-35</v>
      </c>
      <c r="F104" s="43"/>
      <c r="G104" s="43"/>
      <c r="H104" s="43"/>
      <c r="I104" s="43"/>
      <c r="J104" s="43"/>
      <c r="K104" s="43"/>
      <c r="L104" s="43"/>
      <c r="M104" s="43"/>
    </row>
    <row r="105" spans="1:14" s="1" customFormat="1" ht="17" thickBot="1" x14ac:dyDescent="0.3">
      <c r="A105" s="55" t="s">
        <v>8425</v>
      </c>
      <c r="B105" s="14" t="s">
        <v>401</v>
      </c>
      <c r="C105" s="13">
        <v>-1</v>
      </c>
      <c r="D105" s="13">
        <v>-12</v>
      </c>
      <c r="E105" s="43"/>
      <c r="F105" s="43"/>
      <c r="G105" s="43"/>
      <c r="H105" s="13">
        <v>-20</v>
      </c>
      <c r="I105" s="13">
        <v>-22</v>
      </c>
      <c r="J105" s="43"/>
      <c r="K105" s="13">
        <v>-3</v>
      </c>
      <c r="L105" s="43"/>
      <c r="M105" s="43"/>
    </row>
    <row r="106" spans="1:14" s="6" customFormat="1" ht="17" thickBot="1" x14ac:dyDescent="0.3">
      <c r="A106" s="33" t="s">
        <v>8290</v>
      </c>
      <c r="B106" s="34"/>
      <c r="C106" s="34">
        <f>SUM(C102:C105)</f>
        <v>439</v>
      </c>
      <c r="D106" s="34">
        <f>SUM(D102:D105)</f>
        <v>338</v>
      </c>
      <c r="E106" s="34">
        <f>SUM(E102:E105)</f>
        <v>347</v>
      </c>
      <c r="F106" s="34">
        <f t="shared" ref="F106:M106" si="25">SUM(F102:F105)</f>
        <v>34</v>
      </c>
      <c r="G106" s="34">
        <f t="shared" si="25"/>
        <v>10</v>
      </c>
      <c r="H106" s="34">
        <f t="shared" si="25"/>
        <v>42</v>
      </c>
      <c r="I106" s="34">
        <f>SUM(I102:I105)</f>
        <v>177</v>
      </c>
      <c r="J106" s="34">
        <f>SUM(J102:J105)</f>
        <v>0</v>
      </c>
      <c r="K106" s="56">
        <f t="shared" si="25"/>
        <v>-3</v>
      </c>
      <c r="L106" s="34">
        <f t="shared" si="25"/>
        <v>3</v>
      </c>
      <c r="M106" s="34">
        <f t="shared" si="25"/>
        <v>0</v>
      </c>
      <c r="N106" s="6" t="s">
        <v>8667</v>
      </c>
    </row>
    <row r="107" spans="1:14" s="1" customFormat="1" x14ac:dyDescent="0.25">
      <c r="A107" s="37" t="s">
        <v>8529</v>
      </c>
      <c r="B107" s="75" t="s">
        <v>63</v>
      </c>
      <c r="C107" s="43"/>
      <c r="D107" s="13">
        <v>-71</v>
      </c>
      <c r="E107" s="13">
        <v>-100</v>
      </c>
      <c r="F107" s="43"/>
      <c r="G107" s="43"/>
      <c r="H107" s="13">
        <v>-26</v>
      </c>
      <c r="I107" s="13">
        <v>-86</v>
      </c>
      <c r="J107" s="43"/>
      <c r="K107" s="43"/>
      <c r="L107" s="43"/>
      <c r="M107" s="43">
        <v>-6</v>
      </c>
    </row>
    <row r="108" spans="1:14" s="1" customFormat="1" x14ac:dyDescent="0.25">
      <c r="A108" s="37" t="s">
        <v>8570</v>
      </c>
      <c r="B108" s="75" t="s">
        <v>401</v>
      </c>
      <c r="C108" s="13">
        <v>-260</v>
      </c>
      <c r="D108" s="13">
        <v>-99</v>
      </c>
      <c r="E108" s="13">
        <v>-151</v>
      </c>
      <c r="F108" s="43"/>
      <c r="G108" s="13">
        <v>-10</v>
      </c>
      <c r="H108" s="13">
        <v>-8</v>
      </c>
      <c r="I108" s="13">
        <v>-91</v>
      </c>
      <c r="J108" s="43"/>
      <c r="K108" s="43"/>
      <c r="L108" s="43"/>
      <c r="M108" s="43"/>
    </row>
    <row r="109" spans="1:14" s="1" customFormat="1" ht="17" thickBot="1" x14ac:dyDescent="0.3">
      <c r="A109" s="37" t="s">
        <v>8627</v>
      </c>
      <c r="B109" s="13" t="s">
        <v>63</v>
      </c>
      <c r="C109" s="13">
        <v>-137</v>
      </c>
      <c r="D109" s="13">
        <v>-61</v>
      </c>
      <c r="E109" s="13">
        <v>-105</v>
      </c>
      <c r="F109" s="43"/>
      <c r="G109" s="43"/>
      <c r="H109" s="13">
        <v>-2</v>
      </c>
      <c r="I109" s="43"/>
      <c r="J109" s="43"/>
      <c r="K109" s="43"/>
      <c r="L109" s="43"/>
      <c r="M109" s="43"/>
    </row>
    <row r="110" spans="1:14" s="6" customFormat="1" ht="17" thickBot="1" x14ac:dyDescent="0.3">
      <c r="A110" s="33" t="s">
        <v>8663</v>
      </c>
      <c r="B110" s="34"/>
      <c r="C110" s="34">
        <f t="shared" ref="C110:L110" si="26">SUM(C106:C109)</f>
        <v>42</v>
      </c>
      <c r="D110" s="34">
        <f t="shared" si="26"/>
        <v>107</v>
      </c>
      <c r="E110" s="56">
        <f t="shared" si="26"/>
        <v>-9</v>
      </c>
      <c r="F110" s="34">
        <f t="shared" si="26"/>
        <v>34</v>
      </c>
      <c r="G110" s="34">
        <f t="shared" si="26"/>
        <v>0</v>
      </c>
      <c r="H110" s="34">
        <f t="shared" si="26"/>
        <v>6</v>
      </c>
      <c r="I110" s="34">
        <f t="shared" si="26"/>
        <v>0</v>
      </c>
      <c r="J110" s="34">
        <f t="shared" si="26"/>
        <v>0</v>
      </c>
      <c r="K110" s="56">
        <f t="shared" si="26"/>
        <v>-3</v>
      </c>
      <c r="L110" s="34">
        <f t="shared" si="26"/>
        <v>3</v>
      </c>
      <c r="M110" s="56">
        <f t="shared" ref="M110" si="27">SUM(M106:M109)</f>
        <v>-6</v>
      </c>
      <c r="N110" s="6" t="s">
        <v>8667</v>
      </c>
    </row>
    <row r="111" spans="1:14" s="48" customFormat="1" x14ac:dyDescent="0.25">
      <c r="A111" s="369">
        <v>44929</v>
      </c>
      <c r="B111" s="1688" t="s">
        <v>8673</v>
      </c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>
        <v>6</v>
      </c>
      <c r="N111" s="48" t="s">
        <v>6735</v>
      </c>
    </row>
    <row r="112" spans="1:14" x14ac:dyDescent="0.25">
      <c r="A112" s="12">
        <v>44929</v>
      </c>
      <c r="B112" s="436" t="s">
        <v>63</v>
      </c>
      <c r="C112" s="57"/>
      <c r="D112" s="39">
        <v>-80</v>
      </c>
      <c r="E112" s="57"/>
      <c r="F112" s="57"/>
      <c r="G112" s="57"/>
      <c r="H112" s="57"/>
      <c r="I112" s="57"/>
      <c r="J112" s="57"/>
      <c r="K112" s="57"/>
      <c r="L112" s="57"/>
      <c r="M112" s="57"/>
    </row>
    <row r="113" spans="1:14" s="48" customFormat="1" ht="17" thickBot="1" x14ac:dyDescent="0.3">
      <c r="A113" s="256" t="s">
        <v>8783</v>
      </c>
      <c r="B113" s="14" t="s">
        <v>63</v>
      </c>
      <c r="C113" s="358"/>
      <c r="D113" s="39">
        <v>-28</v>
      </c>
      <c r="E113" s="358"/>
      <c r="F113" s="39">
        <v>-25</v>
      </c>
      <c r="G113" s="358"/>
      <c r="H113" s="358"/>
      <c r="I113" s="358"/>
      <c r="J113" s="358"/>
      <c r="K113" s="358"/>
      <c r="L113" s="358"/>
      <c r="M113" s="358"/>
    </row>
    <row r="114" spans="1:14" s="6" customFormat="1" ht="17" thickBot="1" x14ac:dyDescent="0.3">
      <c r="A114" s="40" t="s">
        <v>8735</v>
      </c>
      <c r="B114" s="41"/>
      <c r="C114" s="181">
        <f>SUM(C110:C113)</f>
        <v>42</v>
      </c>
      <c r="D114" s="56">
        <f t="shared" ref="D114:M114" si="28">SUM(D110:D113)</f>
        <v>-1</v>
      </c>
      <c r="E114" s="56">
        <f t="shared" si="28"/>
        <v>-9</v>
      </c>
      <c r="F114" s="181">
        <f t="shared" si="28"/>
        <v>9</v>
      </c>
      <c r="G114" s="41">
        <f t="shared" si="28"/>
        <v>0</v>
      </c>
      <c r="H114" s="181">
        <f t="shared" si="28"/>
        <v>6</v>
      </c>
      <c r="I114" s="41">
        <f t="shared" si="28"/>
        <v>0</v>
      </c>
      <c r="J114" s="41">
        <f t="shared" si="28"/>
        <v>0</v>
      </c>
      <c r="K114" s="56">
        <f t="shared" si="28"/>
        <v>-3</v>
      </c>
      <c r="L114" s="181">
        <f t="shared" si="28"/>
        <v>3</v>
      </c>
      <c r="M114" s="41">
        <f t="shared" si="28"/>
        <v>0</v>
      </c>
      <c r="N114" s="6" t="s">
        <v>4214</v>
      </c>
    </row>
    <row r="115" spans="1:14" s="48" customFormat="1" ht="17" thickBot="1" x14ac:dyDescent="0.3">
      <c r="A115" s="256"/>
      <c r="B115" s="14"/>
      <c r="C115" s="358"/>
      <c r="D115" s="57"/>
      <c r="E115" s="358"/>
      <c r="F115" s="57"/>
      <c r="G115" s="358"/>
      <c r="H115" s="358"/>
      <c r="I115" s="358"/>
      <c r="J115" s="358"/>
      <c r="K115" s="358"/>
      <c r="L115" s="358"/>
      <c r="M115" s="358"/>
    </row>
    <row r="116" spans="1:14" s="6" customFormat="1" ht="17" thickBot="1" x14ac:dyDescent="0.3">
      <c r="A116" s="40" t="s">
        <v>8984</v>
      </c>
      <c r="B116" s="41"/>
      <c r="C116" s="181">
        <f>SUM(C114:C115)</f>
        <v>42</v>
      </c>
      <c r="D116" s="56">
        <f>SUM(D114:D115)</f>
        <v>-1</v>
      </c>
      <c r="E116" s="56">
        <f>SUM(E114:E115)</f>
        <v>-9</v>
      </c>
      <c r="F116" s="181">
        <f>SUM(F114:F115)</f>
        <v>9</v>
      </c>
      <c r="G116" s="41">
        <f t="shared" ref="G116:J120" si="29">SUM(G114:G115)</f>
        <v>0</v>
      </c>
      <c r="H116" s="181">
        <f>SUM(H114:H115)</f>
        <v>6</v>
      </c>
      <c r="I116" s="41">
        <f t="shared" si="29"/>
        <v>0</v>
      </c>
      <c r="J116" s="41">
        <f t="shared" si="29"/>
        <v>0</v>
      </c>
      <c r="K116" s="56">
        <f>SUM(K114:K115)</f>
        <v>-3</v>
      </c>
      <c r="L116" s="181">
        <f>SUM(L114:L115)</f>
        <v>3</v>
      </c>
      <c r="M116" s="41">
        <f>SUM(M114:M115)</f>
        <v>0</v>
      </c>
      <c r="N116" s="6" t="s">
        <v>4214</v>
      </c>
    </row>
    <row r="117" spans="1:14" s="48" customFormat="1" ht="17" thickBot="1" x14ac:dyDescent="0.3">
      <c r="A117" s="256"/>
      <c r="B117" s="14"/>
      <c r="C117" s="358"/>
      <c r="D117" s="57"/>
      <c r="E117" s="358"/>
      <c r="F117" s="57"/>
      <c r="G117" s="358"/>
      <c r="H117" s="358"/>
      <c r="I117" s="358"/>
      <c r="J117" s="358"/>
      <c r="K117" s="358"/>
      <c r="L117" s="358"/>
      <c r="M117" s="358"/>
    </row>
    <row r="118" spans="1:14" s="6" customFormat="1" ht="17" thickBot="1" x14ac:dyDescent="0.3">
      <c r="A118" s="40" t="s">
        <v>9293</v>
      </c>
      <c r="B118" s="41"/>
      <c r="C118" s="181">
        <f>SUM(C116:C117)</f>
        <v>42</v>
      </c>
      <c r="D118" s="56">
        <f>SUM(D116:D117)</f>
        <v>-1</v>
      </c>
      <c r="E118" s="56">
        <f>SUM(E116:E117)</f>
        <v>-9</v>
      </c>
      <c r="F118" s="181">
        <f>SUM(F116:F117)</f>
        <v>9</v>
      </c>
      <c r="G118" s="41">
        <f t="shared" si="29"/>
        <v>0</v>
      </c>
      <c r="H118" s="181">
        <f>SUM(H116:H117)</f>
        <v>6</v>
      </c>
      <c r="I118" s="41">
        <f t="shared" si="29"/>
        <v>0</v>
      </c>
      <c r="J118" s="41">
        <f t="shared" si="29"/>
        <v>0</v>
      </c>
      <c r="K118" s="56">
        <f>SUM(K116:K117)</f>
        <v>-3</v>
      </c>
      <c r="L118" s="181">
        <f>SUM(L116:L117)</f>
        <v>3</v>
      </c>
      <c r="M118" s="41">
        <f>SUM(M116:M117)</f>
        <v>0</v>
      </c>
      <c r="N118" s="6" t="s">
        <v>4214</v>
      </c>
    </row>
    <row r="119" spans="1:14" s="48" customFormat="1" ht="17" thickBot="1" x14ac:dyDescent="0.3">
      <c r="A119" s="212">
        <v>45479</v>
      </c>
      <c r="B119" s="14" t="s">
        <v>63</v>
      </c>
      <c r="C119" s="57">
        <v>-42</v>
      </c>
      <c r="D119" s="358"/>
      <c r="E119" s="358"/>
      <c r="F119" s="57">
        <v>-3</v>
      </c>
      <c r="G119" s="358"/>
      <c r="H119" s="57">
        <v>-6</v>
      </c>
      <c r="I119" s="358"/>
      <c r="J119" s="358"/>
      <c r="K119" s="358"/>
      <c r="L119" s="57">
        <v>-3</v>
      </c>
      <c r="M119" s="358"/>
    </row>
    <row r="120" spans="1:14" s="6" customFormat="1" ht="17" thickBot="1" x14ac:dyDescent="0.3">
      <c r="A120" s="40" t="s">
        <v>9583</v>
      </c>
      <c r="B120" s="41"/>
      <c r="C120" s="41">
        <f>SUM(C118:C119)</f>
        <v>0</v>
      </c>
      <c r="D120" s="41">
        <f>SUM(D118:D119)</f>
        <v>-1</v>
      </c>
      <c r="E120" s="41">
        <f>SUM(E118:E119)</f>
        <v>-9</v>
      </c>
      <c r="F120" s="41">
        <f>SUM(F118:F119)</f>
        <v>6</v>
      </c>
      <c r="G120" s="41">
        <f t="shared" si="29"/>
        <v>0</v>
      </c>
      <c r="H120" s="41">
        <f>SUM(H118:H119)</f>
        <v>0</v>
      </c>
      <c r="I120" s="41">
        <f t="shared" si="29"/>
        <v>0</v>
      </c>
      <c r="J120" s="41">
        <f t="shared" si="29"/>
        <v>0</v>
      </c>
      <c r="K120" s="41">
        <f>SUM(K118:K119)</f>
        <v>-3</v>
      </c>
      <c r="L120" s="41">
        <f>SUM(L118:L119)</f>
        <v>0</v>
      </c>
      <c r="M120" s="41">
        <f>SUM(M118:M119)</f>
        <v>0</v>
      </c>
      <c r="N120" s="6" t="s">
        <v>4214</v>
      </c>
    </row>
    <row r="121" spans="1:14" s="48" customFormat="1" x14ac:dyDescent="0.25">
      <c r="A121" s="212"/>
      <c r="B121" s="14"/>
      <c r="C121" s="358"/>
      <c r="D121" s="57"/>
      <c r="E121" s="358"/>
      <c r="F121" s="57"/>
      <c r="G121" s="358"/>
      <c r="H121" s="358"/>
      <c r="I121" s="358"/>
      <c r="J121" s="358"/>
      <c r="K121" s="358"/>
      <c r="L121" s="358"/>
      <c r="M121" s="358"/>
    </row>
    <row r="122" spans="1:14" x14ac:dyDescent="0.25">
      <c r="A122" s="12"/>
      <c r="B122" s="13"/>
      <c r="C122" s="57"/>
      <c r="D122" s="358"/>
      <c r="E122" s="57"/>
      <c r="F122" s="57"/>
      <c r="G122" s="57"/>
      <c r="H122" s="57"/>
      <c r="I122" s="57"/>
      <c r="J122" s="57"/>
      <c r="K122" s="57"/>
      <c r="L122" s="57"/>
      <c r="M122" s="57"/>
    </row>
    <row r="123" spans="1:14" ht="17" thickBot="1" x14ac:dyDescent="0.3">
      <c r="A123" s="141"/>
      <c r="B123" s="57"/>
      <c r="C123" s="57"/>
      <c r="D123" s="358"/>
      <c r="E123" s="57"/>
      <c r="F123" s="57"/>
      <c r="G123" s="57"/>
      <c r="H123" s="57"/>
      <c r="I123" s="57"/>
      <c r="J123" s="57"/>
      <c r="K123" s="57"/>
      <c r="L123" s="57"/>
      <c r="M123" s="57"/>
    </row>
    <row r="124" spans="1:14" ht="17" thickBot="1" x14ac:dyDescent="0.3">
      <c r="C124" s="32" t="s">
        <v>4</v>
      </c>
      <c r="D124" s="32" t="s">
        <v>10</v>
      </c>
      <c r="E124" s="32" t="s">
        <v>3</v>
      </c>
      <c r="F124" s="32" t="s">
        <v>18</v>
      </c>
      <c r="G124" s="32" t="s">
        <v>17</v>
      </c>
      <c r="H124" s="32" t="s">
        <v>1314</v>
      </c>
      <c r="I124" s="271" t="s">
        <v>26</v>
      </c>
      <c r="J124" s="483" t="s">
        <v>27</v>
      </c>
      <c r="K124" s="1098" t="s">
        <v>31</v>
      </c>
      <c r="L124" s="667" t="s">
        <v>32</v>
      </c>
      <c r="M124" s="32" t="s">
        <v>1616</v>
      </c>
    </row>
    <row r="125" spans="1:14" x14ac:dyDescent="0.25">
      <c r="A125" s="1033" t="s">
        <v>4607</v>
      </c>
      <c r="B125" s="1033"/>
      <c r="C125" s="1033"/>
      <c r="D125" s="1274"/>
      <c r="E125" s="1274"/>
      <c r="F125" s="1274"/>
      <c r="G125" s="144"/>
      <c r="H125" s="144"/>
      <c r="I125" s="144"/>
      <c r="J125" s="144"/>
      <c r="K125" s="144"/>
      <c r="L125" s="144"/>
      <c r="M125" s="144"/>
    </row>
    <row r="126" spans="1:14" x14ac:dyDescent="0.25">
      <c r="A126" s="1033" t="s">
        <v>4608</v>
      </c>
      <c r="B126" s="1033"/>
      <c r="C126" s="1033"/>
      <c r="D126" s="1274"/>
      <c r="E126" s="1274"/>
      <c r="F126" s="1274"/>
      <c r="G126" s="144"/>
      <c r="H126" s="144"/>
      <c r="I126" s="144"/>
      <c r="J126" s="144"/>
      <c r="K126" s="144"/>
      <c r="L126" s="144"/>
      <c r="M126" s="144"/>
    </row>
    <row r="128" spans="1:14" x14ac:dyDescent="0.25">
      <c r="A128" s="285" t="s">
        <v>4626</v>
      </c>
      <c r="B128" s="260"/>
      <c r="C128" s="260"/>
      <c r="D128" s="260"/>
    </row>
    <row r="129" spans="1:4" x14ac:dyDescent="0.25">
      <c r="A129" s="285" t="s">
        <v>4627</v>
      </c>
      <c r="B129" s="260"/>
      <c r="C129" s="260"/>
      <c r="D129" s="260"/>
    </row>
    <row r="130" spans="1:4" x14ac:dyDescent="0.25">
      <c r="A130" s="285" t="s">
        <v>4628</v>
      </c>
      <c r="B130" s="260"/>
      <c r="C130" s="260"/>
      <c r="D130" s="260"/>
    </row>
    <row r="131" spans="1:4" x14ac:dyDescent="0.25">
      <c r="A131" s="285" t="s">
        <v>4629</v>
      </c>
      <c r="B131" s="260"/>
      <c r="C131" s="260"/>
      <c r="D131" s="260"/>
    </row>
    <row r="133" spans="1:4" x14ac:dyDescent="0.25">
      <c r="A133" s="128" t="s">
        <v>9328</v>
      </c>
      <c r="B133" s="48"/>
    </row>
    <row r="134" spans="1:4" x14ac:dyDescent="0.25">
      <c r="A134" s="128" t="s">
        <v>9362</v>
      </c>
      <c r="B134" s="48"/>
    </row>
    <row r="135" spans="1:4" x14ac:dyDescent="0.25">
      <c r="A135" s="128" t="s">
        <v>9363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M178"/>
  <sheetViews>
    <sheetView topLeftCell="A154" workbookViewId="0">
      <selection activeCell="A172" sqref="A172"/>
    </sheetView>
  </sheetViews>
  <sheetFormatPr baseColWidth="10" defaultColWidth="9" defaultRowHeight="16" x14ac:dyDescent="0.25"/>
  <cols>
    <col min="1" max="1" width="12.33203125" style="137" customWidth="1"/>
    <col min="2" max="2" width="34.5" style="4" customWidth="1"/>
    <col min="3" max="3" width="8.6640625" style="4" customWidth="1"/>
    <col min="4" max="4" width="10" style="4" customWidth="1"/>
    <col min="5" max="5" width="8.6640625" style="4" customWidth="1"/>
    <col min="6" max="6" width="10.5" style="4" customWidth="1"/>
    <col min="7" max="11" width="10.83203125" style="4" customWidth="1"/>
    <col min="12" max="12" width="8.83203125" style="4" customWidth="1"/>
    <col min="13" max="13" width="12.6640625" style="4" bestFit="1" customWidth="1"/>
    <col min="14" max="16384" width="9" style="4"/>
  </cols>
  <sheetData>
    <row r="1" spans="1:12" x14ac:dyDescent="0.25">
      <c r="A1" s="128" t="s">
        <v>23</v>
      </c>
      <c r="B1" s="48"/>
    </row>
    <row r="2" spans="1:12" s="144" customFormat="1" x14ac:dyDescent="0.25">
      <c r="A2" s="793"/>
      <c r="B2" s="129"/>
    </row>
    <row r="3" spans="1:12" x14ac:dyDescent="0.25">
      <c r="A3" s="139" t="s">
        <v>1938</v>
      </c>
    </row>
    <row r="4" spans="1:12" x14ac:dyDescent="0.25">
      <c r="A4" s="703" t="s">
        <v>5750</v>
      </c>
      <c r="B4" s="5"/>
      <c r="C4" s="30"/>
      <c r="D4" s="30"/>
      <c r="E4" s="30"/>
      <c r="F4" s="30"/>
      <c r="G4" s="30"/>
      <c r="H4" s="30"/>
      <c r="I4" s="30"/>
      <c r="J4" s="30"/>
      <c r="K4" s="30"/>
    </row>
    <row r="5" spans="1:12" x14ac:dyDescent="0.25">
      <c r="A5" s="703" t="s">
        <v>5749</v>
      </c>
      <c r="B5" s="5"/>
      <c r="C5" s="30">
        <v>73000</v>
      </c>
      <c r="D5" s="30">
        <v>13000</v>
      </c>
      <c r="E5" s="30">
        <v>78000</v>
      </c>
      <c r="F5" s="30">
        <v>580000</v>
      </c>
      <c r="G5" s="30">
        <v>400000</v>
      </c>
      <c r="H5" s="30">
        <v>255000</v>
      </c>
      <c r="I5" s="30">
        <v>245000</v>
      </c>
      <c r="J5" s="30"/>
      <c r="K5" s="30">
        <v>80000</v>
      </c>
    </row>
    <row r="6" spans="1:12" ht="17" thickBot="1" x14ac:dyDescent="0.3">
      <c r="A6" s="703"/>
      <c r="B6" s="5"/>
      <c r="C6" s="1040">
        <v>4500</v>
      </c>
      <c r="D6" s="1040">
        <v>1500</v>
      </c>
      <c r="E6" s="1040">
        <v>4500</v>
      </c>
      <c r="F6" s="1040">
        <v>30000</v>
      </c>
      <c r="G6" s="1040">
        <v>19400</v>
      </c>
      <c r="H6" s="1040">
        <v>6250</v>
      </c>
      <c r="I6" s="1040">
        <v>6250</v>
      </c>
      <c r="J6" s="1040">
        <v>6600</v>
      </c>
      <c r="K6" s="1040">
        <v>4500</v>
      </c>
    </row>
    <row r="7" spans="1:12" ht="17" thickBot="1" x14ac:dyDescent="0.3">
      <c r="A7" s="132" t="s">
        <v>0</v>
      </c>
      <c r="B7" s="27" t="s">
        <v>1</v>
      </c>
      <c r="C7" s="10" t="s">
        <v>3</v>
      </c>
      <c r="D7" s="10" t="s">
        <v>4</v>
      </c>
      <c r="E7" s="10" t="s">
        <v>27</v>
      </c>
      <c r="F7" s="10" t="s">
        <v>28</v>
      </c>
      <c r="G7" s="10" t="s">
        <v>10</v>
      </c>
      <c r="H7" s="10" t="s">
        <v>26</v>
      </c>
      <c r="I7" s="10" t="s">
        <v>2</v>
      </c>
      <c r="J7" s="10" t="s">
        <v>5776</v>
      </c>
      <c r="K7" s="10" t="s">
        <v>32</v>
      </c>
      <c r="L7" s="138"/>
    </row>
    <row r="8" spans="1:12" s="1" customFormat="1" x14ac:dyDescent="0.25">
      <c r="A8" s="55" t="s">
        <v>5174</v>
      </c>
      <c r="B8" s="53" t="s">
        <v>5175</v>
      </c>
      <c r="C8" s="53">
        <v>100</v>
      </c>
      <c r="D8" s="53">
        <v>200</v>
      </c>
      <c r="E8" s="53">
        <v>50</v>
      </c>
      <c r="F8" s="53">
        <v>6</v>
      </c>
      <c r="G8" s="53"/>
      <c r="H8" s="53"/>
      <c r="I8" s="53"/>
      <c r="J8" s="53"/>
      <c r="K8" s="53"/>
      <c r="L8" s="354"/>
    </row>
    <row r="9" spans="1:12" s="1" customFormat="1" ht="17" thickBot="1" x14ac:dyDescent="0.3">
      <c r="A9" s="76" t="s">
        <v>5231</v>
      </c>
      <c r="B9" s="14" t="s">
        <v>5233</v>
      </c>
      <c r="C9" s="14">
        <v>100</v>
      </c>
      <c r="D9" s="14">
        <v>145</v>
      </c>
      <c r="E9" s="14">
        <v>100</v>
      </c>
      <c r="F9" s="14">
        <v>25</v>
      </c>
      <c r="G9" s="14">
        <v>25</v>
      </c>
      <c r="H9" s="14"/>
      <c r="I9" s="14"/>
      <c r="J9" s="14"/>
      <c r="K9" s="14"/>
      <c r="L9" s="115"/>
    </row>
    <row r="10" spans="1:12" s="1" customFormat="1" ht="17" thickBot="1" x14ac:dyDescent="0.3">
      <c r="A10" s="33" t="s">
        <v>5278</v>
      </c>
      <c r="B10" s="34"/>
      <c r="C10" s="34">
        <f>SUM(C8:C9)</f>
        <v>200</v>
      </c>
      <c r="D10" s="34">
        <f t="shared" ref="D10:G10" si="0">SUM(D8:D9)</f>
        <v>345</v>
      </c>
      <c r="E10" s="34">
        <f t="shared" si="0"/>
        <v>150</v>
      </c>
      <c r="F10" s="34">
        <f t="shared" si="0"/>
        <v>31</v>
      </c>
      <c r="G10" s="34">
        <f t="shared" si="0"/>
        <v>25</v>
      </c>
      <c r="H10" s="390"/>
      <c r="I10" s="390"/>
      <c r="J10" s="390"/>
      <c r="K10" s="390"/>
      <c r="L10" s="54"/>
    </row>
    <row r="11" spans="1:12" s="1" customFormat="1" x14ac:dyDescent="0.25">
      <c r="A11" s="55">
        <v>44752</v>
      </c>
      <c r="B11" s="14" t="s">
        <v>5433</v>
      </c>
      <c r="C11" s="53"/>
      <c r="D11" s="53"/>
      <c r="E11" s="53"/>
      <c r="F11" s="354"/>
      <c r="G11" s="53">
        <v>28</v>
      </c>
      <c r="H11" s="53"/>
      <c r="I11" s="53"/>
      <c r="J11" s="53"/>
      <c r="K11" s="53"/>
      <c r="L11" s="354"/>
    </row>
    <row r="12" spans="1:12" s="1" customFormat="1" ht="17" thickBot="1" x14ac:dyDescent="0.3">
      <c r="A12" s="12" t="s">
        <v>5403</v>
      </c>
      <c r="B12" s="14" t="s">
        <v>5404</v>
      </c>
      <c r="C12" s="13">
        <v>50</v>
      </c>
      <c r="D12" s="13">
        <v>100</v>
      </c>
      <c r="E12" s="13"/>
      <c r="F12" s="43"/>
      <c r="G12" s="13">
        <v>50</v>
      </c>
      <c r="H12" s="13">
        <v>50</v>
      </c>
      <c r="I12" s="13"/>
      <c r="J12" s="13"/>
      <c r="K12" s="13"/>
      <c r="L12" s="43"/>
    </row>
    <row r="13" spans="1:12" s="1" customFormat="1" ht="17" thickBot="1" x14ac:dyDescent="0.3">
      <c r="A13" s="33" t="s">
        <v>5326</v>
      </c>
      <c r="B13" s="34"/>
      <c r="C13" s="34">
        <f>SUM(C10:C12)</f>
        <v>250</v>
      </c>
      <c r="D13" s="34">
        <f t="shared" ref="D13:H13" si="1">SUM(D10:D12)</f>
        <v>445</v>
      </c>
      <c r="E13" s="34">
        <f t="shared" si="1"/>
        <v>150</v>
      </c>
      <c r="F13" s="34">
        <f t="shared" si="1"/>
        <v>31</v>
      </c>
      <c r="G13" s="34">
        <f t="shared" si="1"/>
        <v>103</v>
      </c>
      <c r="H13" s="34">
        <f t="shared" si="1"/>
        <v>50</v>
      </c>
      <c r="I13" s="34">
        <f t="shared" ref="I13" si="2">SUM(I10:I12)</f>
        <v>0</v>
      </c>
      <c r="J13" s="34"/>
      <c r="K13" s="34"/>
      <c r="L13" s="34">
        <f t="shared" ref="L13:L15" si="3">SUM(L10:L12)</f>
        <v>0</v>
      </c>
    </row>
    <row r="14" spans="1:12" s="1" customFormat="1" ht="17" thickBot="1" x14ac:dyDescent="0.3">
      <c r="A14" s="12">
        <v>44845</v>
      </c>
      <c r="B14" s="14" t="s">
        <v>5480</v>
      </c>
      <c r="C14" s="13">
        <v>50</v>
      </c>
      <c r="D14" s="13">
        <v>100</v>
      </c>
      <c r="E14" s="13">
        <v>50</v>
      </c>
      <c r="F14" s="13">
        <v>25</v>
      </c>
      <c r="G14" s="13">
        <v>25</v>
      </c>
      <c r="H14" s="13"/>
      <c r="I14" s="13">
        <v>50</v>
      </c>
      <c r="J14" s="13"/>
      <c r="K14" s="13"/>
      <c r="L14" s="43"/>
    </row>
    <row r="15" spans="1:12" s="1" customFormat="1" ht="17" thickBot="1" x14ac:dyDescent="0.3">
      <c r="A15" s="33" t="s">
        <v>5443</v>
      </c>
      <c r="B15" s="34"/>
      <c r="C15" s="34">
        <f t="shared" ref="C15:I15" si="4">SUM(C13:C14)</f>
        <v>300</v>
      </c>
      <c r="D15" s="34">
        <f t="shared" si="4"/>
        <v>545</v>
      </c>
      <c r="E15" s="34">
        <f t="shared" si="4"/>
        <v>200</v>
      </c>
      <c r="F15" s="34">
        <f t="shared" si="4"/>
        <v>56</v>
      </c>
      <c r="G15" s="34">
        <f t="shared" si="4"/>
        <v>128</v>
      </c>
      <c r="H15" s="34">
        <f t="shared" si="4"/>
        <v>50</v>
      </c>
      <c r="I15" s="34">
        <f t="shared" si="4"/>
        <v>50</v>
      </c>
      <c r="J15" s="34"/>
      <c r="K15" s="34"/>
      <c r="L15" s="34">
        <f t="shared" si="3"/>
        <v>0</v>
      </c>
    </row>
    <row r="16" spans="1:12" s="1" customFormat="1" x14ac:dyDescent="0.25">
      <c r="A16" s="12" t="s">
        <v>5766</v>
      </c>
      <c r="B16" s="13" t="s">
        <v>5769</v>
      </c>
      <c r="C16" s="13">
        <v>80</v>
      </c>
      <c r="D16" s="13">
        <v>200</v>
      </c>
      <c r="E16" s="13"/>
      <c r="F16" s="13">
        <v>15</v>
      </c>
      <c r="G16" s="13">
        <v>50</v>
      </c>
      <c r="H16" s="13"/>
      <c r="I16" s="13"/>
      <c r="J16" s="13"/>
      <c r="K16" s="13"/>
      <c r="L16" s="43"/>
    </row>
    <row r="17" spans="1:12" s="1" customFormat="1" ht="17" thickBot="1" x14ac:dyDescent="0.3">
      <c r="A17" s="12" t="s">
        <v>5737</v>
      </c>
      <c r="B17" s="13" t="s">
        <v>5775</v>
      </c>
      <c r="C17" s="13"/>
      <c r="D17" s="13"/>
      <c r="E17" s="13"/>
      <c r="F17" s="13">
        <v>25</v>
      </c>
      <c r="G17" s="13"/>
      <c r="H17" s="13"/>
      <c r="I17" s="13"/>
      <c r="J17" s="13">
        <v>31</v>
      </c>
      <c r="K17" s="13"/>
      <c r="L17" s="43"/>
    </row>
    <row r="18" spans="1:12" s="1" customFormat="1" ht="17" thickBot="1" x14ac:dyDescent="0.3">
      <c r="A18" s="33" t="s">
        <v>5934</v>
      </c>
      <c r="B18" s="34"/>
      <c r="C18" s="34">
        <f>SUM(C15:C17)</f>
        <v>380</v>
      </c>
      <c r="D18" s="34">
        <f t="shared" ref="D18:J18" si="5">SUM(D15:D17)</f>
        <v>745</v>
      </c>
      <c r="E18" s="34">
        <f t="shared" si="5"/>
        <v>200</v>
      </c>
      <c r="F18" s="34">
        <f t="shared" si="5"/>
        <v>96</v>
      </c>
      <c r="G18" s="34">
        <f t="shared" si="5"/>
        <v>178</v>
      </c>
      <c r="H18" s="34">
        <f t="shared" si="5"/>
        <v>50</v>
      </c>
      <c r="I18" s="34">
        <f t="shared" si="5"/>
        <v>50</v>
      </c>
      <c r="J18" s="34">
        <f t="shared" si="5"/>
        <v>31</v>
      </c>
      <c r="K18" s="34"/>
      <c r="L18" s="34">
        <f t="shared" ref="L18" si="6">SUM(L15:L17)</f>
        <v>0</v>
      </c>
    </row>
    <row r="19" spans="1:12" s="2" customFormat="1" x14ac:dyDescent="0.25">
      <c r="A19" s="15" t="s">
        <v>6079</v>
      </c>
      <c r="B19" s="13" t="s">
        <v>6087</v>
      </c>
      <c r="C19" s="13">
        <v>200</v>
      </c>
      <c r="D19" s="13"/>
      <c r="E19" s="13">
        <v>525</v>
      </c>
      <c r="F19" s="13"/>
      <c r="G19" s="13"/>
      <c r="H19" s="13"/>
      <c r="I19" s="13">
        <v>200</v>
      </c>
      <c r="J19" s="13"/>
      <c r="K19" s="13">
        <v>525</v>
      </c>
      <c r="L19" s="13"/>
    </row>
    <row r="20" spans="1:12" s="2" customFormat="1" ht="17" thickBot="1" x14ac:dyDescent="0.3">
      <c r="A20" s="15" t="s">
        <v>6062</v>
      </c>
      <c r="B20" s="13" t="s">
        <v>6091</v>
      </c>
      <c r="C20" s="13">
        <v>125</v>
      </c>
      <c r="D20" s="13"/>
      <c r="E20" s="13"/>
      <c r="F20" s="13"/>
      <c r="G20" s="13"/>
      <c r="H20" s="13"/>
      <c r="I20" s="13">
        <v>125</v>
      </c>
      <c r="J20" s="13"/>
      <c r="K20" s="13"/>
      <c r="L20" s="13"/>
    </row>
    <row r="21" spans="1:12" s="1" customFormat="1" ht="17" thickBot="1" x14ac:dyDescent="0.3">
      <c r="A21" s="33" t="s">
        <v>6093</v>
      </c>
      <c r="B21" s="34"/>
      <c r="C21" s="34">
        <f>SUM(C18:C20)</f>
        <v>705</v>
      </c>
      <c r="D21" s="34">
        <f t="shared" ref="D21:L21" si="7">SUM(D18:D20)</f>
        <v>745</v>
      </c>
      <c r="E21" s="34">
        <f t="shared" si="7"/>
        <v>725</v>
      </c>
      <c r="F21" s="34">
        <f t="shared" si="7"/>
        <v>96</v>
      </c>
      <c r="G21" s="34">
        <f t="shared" si="7"/>
        <v>178</v>
      </c>
      <c r="H21" s="34">
        <f t="shared" si="7"/>
        <v>50</v>
      </c>
      <c r="I21" s="34">
        <f t="shared" si="7"/>
        <v>375</v>
      </c>
      <c r="J21" s="34">
        <f t="shared" si="7"/>
        <v>31</v>
      </c>
      <c r="K21" s="34">
        <f t="shared" si="7"/>
        <v>525</v>
      </c>
      <c r="L21" s="34">
        <f t="shared" si="7"/>
        <v>0</v>
      </c>
    </row>
    <row r="22" spans="1:12" s="2" customFormat="1" x14ac:dyDescent="0.25">
      <c r="A22" s="12">
        <v>44959</v>
      </c>
      <c r="B22" s="13" t="s">
        <v>6127</v>
      </c>
      <c r="C22" s="13">
        <v>40</v>
      </c>
      <c r="D22" s="13"/>
      <c r="E22" s="13"/>
      <c r="F22" s="13"/>
      <c r="G22" s="13"/>
      <c r="H22" s="13"/>
      <c r="I22" s="13">
        <v>14</v>
      </c>
      <c r="J22" s="13"/>
      <c r="K22" s="13">
        <v>400</v>
      </c>
      <c r="L22" s="13"/>
    </row>
    <row r="23" spans="1:12" s="2" customFormat="1" x14ac:dyDescent="0.25">
      <c r="A23" s="12">
        <v>44987</v>
      </c>
      <c r="B23" s="13" t="s">
        <v>6119</v>
      </c>
      <c r="C23" s="13">
        <v>100</v>
      </c>
      <c r="D23" s="13"/>
      <c r="E23" s="13">
        <v>400</v>
      </c>
      <c r="F23" s="13"/>
      <c r="G23" s="13"/>
      <c r="H23" s="13"/>
      <c r="I23" s="13">
        <v>100</v>
      </c>
      <c r="J23" s="13"/>
      <c r="K23" s="13"/>
      <c r="L23" s="13"/>
    </row>
    <row r="24" spans="1:12" s="2" customFormat="1" x14ac:dyDescent="0.25">
      <c r="A24" s="12">
        <v>45018</v>
      </c>
      <c r="B24" s="13" t="s">
        <v>6128</v>
      </c>
      <c r="C24" s="13">
        <v>150</v>
      </c>
      <c r="D24" s="13"/>
      <c r="E24" s="13"/>
      <c r="F24" s="13"/>
      <c r="G24" s="13"/>
      <c r="H24" s="13"/>
      <c r="I24" s="13">
        <v>150</v>
      </c>
      <c r="J24" s="13"/>
      <c r="K24" s="13"/>
      <c r="L24" s="13"/>
    </row>
    <row r="25" spans="1:12" s="2" customFormat="1" x14ac:dyDescent="0.25">
      <c r="A25" s="12">
        <v>45109</v>
      </c>
      <c r="B25" s="13" t="s">
        <v>6139</v>
      </c>
      <c r="C25" s="13">
        <v>330</v>
      </c>
      <c r="D25" s="13"/>
      <c r="E25" s="13">
        <v>225</v>
      </c>
      <c r="F25" s="13"/>
      <c r="G25" s="13"/>
      <c r="H25" s="13"/>
      <c r="I25" s="13"/>
      <c r="J25" s="13"/>
      <c r="K25" s="13">
        <v>225</v>
      </c>
      <c r="L25" s="13"/>
    </row>
    <row r="26" spans="1:12" s="2" customFormat="1" x14ac:dyDescent="0.25">
      <c r="A26" s="12">
        <v>45171</v>
      </c>
      <c r="B26" s="13" t="s">
        <v>6150</v>
      </c>
      <c r="C26" s="13">
        <v>105</v>
      </c>
      <c r="D26" s="13"/>
      <c r="E26" s="13">
        <v>426</v>
      </c>
      <c r="F26" s="13"/>
      <c r="G26" s="13"/>
      <c r="H26" s="13"/>
      <c r="I26" s="13"/>
      <c r="J26" s="13"/>
      <c r="K26" s="13">
        <v>345</v>
      </c>
      <c r="L26" s="13"/>
    </row>
    <row r="27" spans="1:12" s="2" customFormat="1" x14ac:dyDescent="0.25">
      <c r="A27" s="12">
        <v>45262</v>
      </c>
      <c r="B27" s="13" t="s">
        <v>6151</v>
      </c>
      <c r="C27" s="13">
        <v>210</v>
      </c>
      <c r="D27" s="13"/>
      <c r="E27" s="13">
        <v>400</v>
      </c>
      <c r="F27" s="13"/>
      <c r="G27" s="13"/>
      <c r="H27" s="13"/>
      <c r="I27" s="13">
        <v>200</v>
      </c>
      <c r="J27" s="13"/>
      <c r="K27" s="13"/>
      <c r="L27" s="13"/>
    </row>
    <row r="28" spans="1:12" s="2" customFormat="1" x14ac:dyDescent="0.25">
      <c r="A28" s="12" t="s">
        <v>6165</v>
      </c>
      <c r="B28" s="13" t="s">
        <v>6167</v>
      </c>
      <c r="C28" s="13">
        <v>190</v>
      </c>
      <c r="D28" s="13"/>
      <c r="E28" s="13"/>
      <c r="F28" s="13"/>
      <c r="G28" s="13"/>
      <c r="H28" s="13"/>
      <c r="I28" s="13"/>
      <c r="J28" s="13"/>
      <c r="K28" s="13"/>
      <c r="L28" s="13"/>
    </row>
    <row r="29" spans="1:12" s="1" customFormat="1" x14ac:dyDescent="0.25">
      <c r="A29" s="76" t="s">
        <v>6187</v>
      </c>
      <c r="B29" s="14" t="s">
        <v>6190</v>
      </c>
      <c r="C29" s="13">
        <v>200</v>
      </c>
      <c r="D29" s="13">
        <v>400</v>
      </c>
      <c r="E29" s="43"/>
      <c r="F29" s="13">
        <v>50</v>
      </c>
      <c r="G29" s="13">
        <v>52</v>
      </c>
      <c r="H29" s="43"/>
      <c r="I29" s="13">
        <v>200</v>
      </c>
      <c r="J29" s="43"/>
      <c r="K29" s="43"/>
      <c r="L29" s="43"/>
    </row>
    <row r="30" spans="1:12" s="1" customFormat="1" x14ac:dyDescent="0.25">
      <c r="A30" s="12" t="s">
        <v>6243</v>
      </c>
      <c r="B30" s="14" t="s">
        <v>6255</v>
      </c>
      <c r="C30" s="13">
        <v>80</v>
      </c>
      <c r="D30" s="13">
        <v>150</v>
      </c>
      <c r="E30" s="43"/>
      <c r="F30" s="13">
        <v>10</v>
      </c>
      <c r="G30" s="13">
        <v>38</v>
      </c>
      <c r="H30" s="13">
        <v>80</v>
      </c>
      <c r="I30" s="43"/>
      <c r="J30" s="43"/>
      <c r="K30" s="43"/>
      <c r="L30" s="43"/>
    </row>
    <row r="31" spans="1:12" s="1" customFormat="1" x14ac:dyDescent="0.25">
      <c r="A31" s="12" t="s">
        <v>6243</v>
      </c>
      <c r="B31" s="14" t="s">
        <v>6256</v>
      </c>
      <c r="C31" s="13">
        <v>200</v>
      </c>
      <c r="D31" s="13">
        <v>500</v>
      </c>
      <c r="E31" s="43"/>
      <c r="F31" s="13">
        <v>30</v>
      </c>
      <c r="G31" s="13">
        <v>100</v>
      </c>
      <c r="H31" s="13">
        <v>200</v>
      </c>
      <c r="I31" s="43"/>
      <c r="J31" s="43"/>
      <c r="K31" s="43"/>
      <c r="L31" s="43"/>
    </row>
    <row r="32" spans="1:12" s="1" customFormat="1" ht="17" thickBot="1" x14ac:dyDescent="0.3">
      <c r="A32" s="12" t="s">
        <v>6243</v>
      </c>
      <c r="B32" s="14" t="s">
        <v>6266</v>
      </c>
      <c r="C32" s="13">
        <v>120</v>
      </c>
      <c r="D32" s="13">
        <v>100</v>
      </c>
      <c r="E32" s="43"/>
      <c r="F32" s="13">
        <v>15</v>
      </c>
      <c r="G32" s="13">
        <v>30</v>
      </c>
      <c r="H32" s="13">
        <v>83</v>
      </c>
      <c r="I32" s="43"/>
      <c r="J32" s="43"/>
      <c r="K32" s="43"/>
      <c r="L32" s="43"/>
    </row>
    <row r="33" spans="1:12" s="1" customFormat="1" ht="17" thickBot="1" x14ac:dyDescent="0.3">
      <c r="A33" s="33" t="s">
        <v>6204</v>
      </c>
      <c r="B33" s="34"/>
      <c r="C33" s="34">
        <f>SUM(C21:C32)</f>
        <v>2430</v>
      </c>
      <c r="D33" s="34">
        <f t="shared" ref="D33:L33" si="8">SUM(D21:D32)</f>
        <v>1895</v>
      </c>
      <c r="E33" s="34">
        <f t="shared" si="8"/>
        <v>2176</v>
      </c>
      <c r="F33" s="34">
        <f t="shared" si="8"/>
        <v>201</v>
      </c>
      <c r="G33" s="34">
        <f t="shared" si="8"/>
        <v>398</v>
      </c>
      <c r="H33" s="34">
        <f t="shared" si="8"/>
        <v>413</v>
      </c>
      <c r="I33" s="34">
        <f t="shared" si="8"/>
        <v>1039</v>
      </c>
      <c r="J33" s="34">
        <f t="shared" si="8"/>
        <v>31</v>
      </c>
      <c r="K33" s="34">
        <f t="shared" si="8"/>
        <v>1495</v>
      </c>
      <c r="L33" s="34">
        <f t="shared" si="8"/>
        <v>0</v>
      </c>
    </row>
    <row r="34" spans="1:12" s="1" customFormat="1" x14ac:dyDescent="0.25">
      <c r="A34" s="12">
        <v>44929</v>
      </c>
      <c r="B34" s="14" t="s">
        <v>6189</v>
      </c>
      <c r="C34" s="13">
        <v>140</v>
      </c>
      <c r="D34" s="13">
        <v>150</v>
      </c>
      <c r="E34" s="43"/>
      <c r="F34" s="13">
        <v>23</v>
      </c>
      <c r="G34" s="13">
        <v>136</v>
      </c>
      <c r="H34" s="13">
        <v>100</v>
      </c>
      <c r="I34" s="43"/>
      <c r="J34" s="43"/>
      <c r="K34" s="43"/>
      <c r="L34" s="43"/>
    </row>
    <row r="35" spans="1:12" s="1" customFormat="1" x14ac:dyDescent="0.25">
      <c r="A35" s="12">
        <v>45080</v>
      </c>
      <c r="B35" s="13" t="s">
        <v>6293</v>
      </c>
      <c r="C35" s="13">
        <v>100</v>
      </c>
      <c r="D35" s="13">
        <v>1000</v>
      </c>
      <c r="E35" s="43"/>
      <c r="F35" s="13"/>
      <c r="G35" s="13"/>
      <c r="H35" s="13">
        <v>400</v>
      </c>
      <c r="I35" s="43"/>
      <c r="J35" s="43"/>
      <c r="K35" s="43"/>
      <c r="L35" s="43"/>
    </row>
    <row r="36" spans="1:12" s="1" customFormat="1" x14ac:dyDescent="0.25">
      <c r="A36" s="12">
        <v>45172</v>
      </c>
      <c r="B36" s="13" t="s">
        <v>6189</v>
      </c>
      <c r="C36" s="13"/>
      <c r="D36" s="13"/>
      <c r="E36" s="43"/>
      <c r="F36" s="13">
        <v>20</v>
      </c>
      <c r="G36" s="13">
        <v>100</v>
      </c>
      <c r="H36" s="13"/>
      <c r="I36" s="43"/>
      <c r="J36" s="43"/>
      <c r="K36" s="43"/>
      <c r="L36" s="43"/>
    </row>
    <row r="37" spans="1:12" s="1" customFormat="1" x14ac:dyDescent="0.25">
      <c r="A37" s="12">
        <v>45172</v>
      </c>
      <c r="B37" s="13" t="s">
        <v>6189</v>
      </c>
      <c r="C37" s="13">
        <v>360</v>
      </c>
      <c r="D37" s="13">
        <v>90</v>
      </c>
      <c r="E37" s="43"/>
      <c r="F37" s="13"/>
      <c r="G37" s="13"/>
      <c r="H37" s="13">
        <v>137</v>
      </c>
      <c r="I37" s="43"/>
      <c r="J37" s="43"/>
      <c r="K37" s="43"/>
      <c r="L37" s="43"/>
    </row>
    <row r="38" spans="1:12" s="1" customFormat="1" x14ac:dyDescent="0.25">
      <c r="A38" s="12">
        <v>45202</v>
      </c>
      <c r="B38" s="13" t="s">
        <v>6189</v>
      </c>
      <c r="C38" s="13">
        <v>100</v>
      </c>
      <c r="D38" s="13">
        <v>300</v>
      </c>
      <c r="E38" s="43"/>
      <c r="F38" s="13"/>
      <c r="G38" s="13">
        <v>130</v>
      </c>
      <c r="H38" s="13"/>
      <c r="I38" s="43"/>
      <c r="J38" s="43"/>
      <c r="K38" s="43"/>
      <c r="L38" s="43"/>
    </row>
    <row r="39" spans="1:12" s="1" customFormat="1" x14ac:dyDescent="0.25">
      <c r="A39" s="12">
        <v>45202</v>
      </c>
      <c r="B39" s="13" t="s">
        <v>6189</v>
      </c>
      <c r="C39" s="13">
        <v>50</v>
      </c>
      <c r="D39" s="13">
        <v>80</v>
      </c>
      <c r="E39" s="43"/>
      <c r="F39" s="13">
        <v>20</v>
      </c>
      <c r="G39" s="13">
        <v>108</v>
      </c>
      <c r="H39" s="13"/>
      <c r="I39" s="43"/>
      <c r="J39" s="43"/>
      <c r="K39" s="43"/>
      <c r="L39" s="43"/>
    </row>
    <row r="40" spans="1:12" s="1" customFormat="1" x14ac:dyDescent="0.25">
      <c r="A40" s="12">
        <v>45233</v>
      </c>
      <c r="B40" s="13" t="s">
        <v>6342</v>
      </c>
      <c r="C40" s="13">
        <v>150</v>
      </c>
      <c r="D40" s="13">
        <v>200</v>
      </c>
      <c r="E40" s="43"/>
      <c r="F40" s="43"/>
      <c r="G40" s="43"/>
      <c r="H40" s="43"/>
      <c r="I40" s="13">
        <v>150</v>
      </c>
      <c r="J40" s="43"/>
      <c r="K40" s="43"/>
      <c r="L40" s="43"/>
    </row>
    <row r="41" spans="1:12" s="2" customFormat="1" x14ac:dyDescent="0.25">
      <c r="A41" s="12" t="s">
        <v>6345</v>
      </c>
      <c r="B41" s="13" t="s">
        <v>6346</v>
      </c>
      <c r="C41" s="13"/>
      <c r="D41" s="13"/>
      <c r="E41" s="13"/>
      <c r="F41" s="13"/>
      <c r="G41" s="13"/>
      <c r="H41" s="13"/>
      <c r="I41" s="13">
        <v>130</v>
      </c>
      <c r="J41" s="13"/>
      <c r="K41" s="13"/>
      <c r="L41" s="13"/>
    </row>
    <row r="42" spans="1:12" s="1" customFormat="1" x14ac:dyDescent="0.25">
      <c r="A42" s="12" t="s">
        <v>6345</v>
      </c>
      <c r="B42" s="14" t="s">
        <v>6189</v>
      </c>
      <c r="C42" s="13">
        <v>100</v>
      </c>
      <c r="D42" s="13">
        <v>200</v>
      </c>
      <c r="E42" s="43"/>
      <c r="F42" s="13">
        <v>15</v>
      </c>
      <c r="G42" s="13">
        <v>20</v>
      </c>
      <c r="H42" s="43"/>
      <c r="I42" s="13">
        <v>85</v>
      </c>
      <c r="J42" s="43"/>
      <c r="K42" s="43"/>
      <c r="L42" s="43"/>
    </row>
    <row r="43" spans="1:12" s="2" customFormat="1" x14ac:dyDescent="0.25">
      <c r="A43" s="12" t="s">
        <v>6349</v>
      </c>
      <c r="B43" s="13" t="s">
        <v>6189</v>
      </c>
      <c r="C43" s="13">
        <v>188</v>
      </c>
      <c r="D43" s="13">
        <v>223</v>
      </c>
      <c r="E43" s="13"/>
      <c r="F43" s="13">
        <v>100</v>
      </c>
      <c r="G43" s="13">
        <v>100</v>
      </c>
      <c r="H43" s="13"/>
      <c r="I43" s="13">
        <v>70</v>
      </c>
      <c r="J43" s="13"/>
      <c r="K43" s="13"/>
      <c r="L43" s="13"/>
    </row>
    <row r="44" spans="1:12" s="2" customFormat="1" x14ac:dyDescent="0.25">
      <c r="A44" s="12" t="s">
        <v>6313</v>
      </c>
      <c r="B44" s="13" t="s">
        <v>6351</v>
      </c>
      <c r="C44" s="13">
        <v>150</v>
      </c>
      <c r="D44" s="13">
        <v>500</v>
      </c>
      <c r="E44" s="13"/>
      <c r="F44" s="13">
        <v>145</v>
      </c>
      <c r="G44" s="13"/>
      <c r="H44" s="13"/>
      <c r="I44" s="13">
        <v>85</v>
      </c>
      <c r="J44" s="13"/>
      <c r="K44" s="13"/>
      <c r="L44" s="13"/>
    </row>
    <row r="45" spans="1:12" s="2" customFormat="1" x14ac:dyDescent="0.25">
      <c r="A45" s="12" t="s">
        <v>6314</v>
      </c>
      <c r="B45" s="13" t="s">
        <v>6357</v>
      </c>
      <c r="C45" s="13"/>
      <c r="D45" s="13"/>
      <c r="E45" s="13"/>
      <c r="F45" s="13">
        <v>50</v>
      </c>
      <c r="G45" s="13"/>
      <c r="H45" s="13"/>
      <c r="I45" s="13"/>
      <c r="J45" s="13"/>
      <c r="K45" s="13"/>
      <c r="L45" s="13"/>
    </row>
    <row r="46" spans="1:12" s="2" customFormat="1" x14ac:dyDescent="0.25">
      <c r="A46" s="12" t="s">
        <v>6372</v>
      </c>
      <c r="B46" s="13" t="s">
        <v>6375</v>
      </c>
      <c r="C46" s="13"/>
      <c r="D46" s="13">
        <v>497</v>
      </c>
      <c r="E46" s="13"/>
      <c r="F46" s="13">
        <v>114</v>
      </c>
      <c r="G46" s="13">
        <v>38</v>
      </c>
      <c r="H46" s="13"/>
      <c r="I46" s="13"/>
      <c r="J46" s="13"/>
      <c r="K46" s="13"/>
      <c r="L46" s="13"/>
    </row>
    <row r="47" spans="1:12" s="2" customFormat="1" x14ac:dyDescent="0.25">
      <c r="A47" s="12" t="s">
        <v>6371</v>
      </c>
      <c r="B47" s="13" t="s">
        <v>6388</v>
      </c>
      <c r="C47" s="13"/>
      <c r="D47" s="13"/>
      <c r="E47" s="13"/>
      <c r="F47" s="13"/>
      <c r="G47" s="13">
        <v>500</v>
      </c>
      <c r="H47" s="13"/>
      <c r="I47" s="13"/>
      <c r="J47" s="13"/>
      <c r="K47" s="13"/>
      <c r="L47" s="13"/>
    </row>
    <row r="48" spans="1:12" s="1" customFormat="1" x14ac:dyDescent="0.25">
      <c r="A48" s="12" t="s">
        <v>6440</v>
      </c>
      <c r="B48" s="13" t="s">
        <v>6442</v>
      </c>
      <c r="C48" s="13">
        <v>500</v>
      </c>
      <c r="D48" s="13">
        <v>1000</v>
      </c>
      <c r="E48" s="43"/>
      <c r="F48" s="43"/>
      <c r="G48" s="13">
        <v>270</v>
      </c>
      <c r="H48" s="13">
        <v>200</v>
      </c>
      <c r="I48" s="43"/>
      <c r="J48" s="43"/>
      <c r="K48" s="43"/>
      <c r="L48" s="43"/>
    </row>
    <row r="49" spans="1:12" s="2" customFormat="1" ht="17" thickBot="1" x14ac:dyDescent="0.3">
      <c r="A49" s="12" t="s">
        <v>6444</v>
      </c>
      <c r="B49" s="13" t="s">
        <v>6445</v>
      </c>
      <c r="C49" s="13">
        <v>150</v>
      </c>
      <c r="D49" s="13">
        <v>200</v>
      </c>
      <c r="E49" s="13"/>
      <c r="F49" s="13"/>
      <c r="G49" s="13">
        <v>200</v>
      </c>
      <c r="H49" s="13">
        <v>150</v>
      </c>
      <c r="I49" s="13"/>
      <c r="J49" s="13"/>
      <c r="K49" s="13"/>
      <c r="L49" s="13"/>
    </row>
    <row r="50" spans="1:12" s="1" customFormat="1" ht="17" thickBot="1" x14ac:dyDescent="0.3">
      <c r="A50" s="33" t="s">
        <v>6370</v>
      </c>
      <c r="B50" s="34"/>
      <c r="C50" s="34">
        <f>SUM(C33:C49)</f>
        <v>4418</v>
      </c>
      <c r="D50" s="34">
        <f t="shared" ref="D50:L50" si="9">SUM(D33:D49)</f>
        <v>6335</v>
      </c>
      <c r="E50" s="34">
        <f t="shared" si="9"/>
        <v>2176</v>
      </c>
      <c r="F50" s="34">
        <f t="shared" si="9"/>
        <v>688</v>
      </c>
      <c r="G50" s="34">
        <f t="shared" si="9"/>
        <v>2000</v>
      </c>
      <c r="H50" s="34">
        <f t="shared" si="9"/>
        <v>1400</v>
      </c>
      <c r="I50" s="34">
        <f t="shared" si="9"/>
        <v>1559</v>
      </c>
      <c r="J50" s="34">
        <f>SUM(J33:J49)</f>
        <v>31</v>
      </c>
      <c r="K50" s="34">
        <f>SUM(K33:K49)</f>
        <v>1495</v>
      </c>
      <c r="L50" s="34">
        <f t="shared" si="9"/>
        <v>0</v>
      </c>
    </row>
    <row r="51" spans="1:12" s="2" customFormat="1" x14ac:dyDescent="0.25">
      <c r="A51" s="12">
        <v>44961</v>
      </c>
      <c r="B51" s="13" t="s">
        <v>6459</v>
      </c>
      <c r="C51" s="13"/>
      <c r="D51" s="13"/>
      <c r="E51" s="13"/>
      <c r="F51" s="13"/>
      <c r="G51" s="13">
        <v>160</v>
      </c>
      <c r="H51" s="13"/>
      <c r="I51" s="13"/>
      <c r="J51" s="13"/>
      <c r="K51" s="13"/>
      <c r="L51" s="13"/>
    </row>
    <row r="52" spans="1:12" s="2" customFormat="1" x14ac:dyDescent="0.25">
      <c r="A52" s="12">
        <v>45020</v>
      </c>
      <c r="B52" s="13" t="s">
        <v>6493</v>
      </c>
      <c r="C52" s="13">
        <v>130</v>
      </c>
      <c r="D52" s="13">
        <v>200</v>
      </c>
      <c r="E52" s="13"/>
      <c r="F52" s="13"/>
      <c r="G52" s="13">
        <v>125</v>
      </c>
      <c r="H52" s="13">
        <v>220</v>
      </c>
      <c r="I52" s="13"/>
      <c r="J52" s="13"/>
      <c r="K52" s="13"/>
      <c r="L52" s="13"/>
    </row>
    <row r="53" spans="1:12" s="2" customFormat="1" x14ac:dyDescent="0.25">
      <c r="A53" s="12">
        <v>45020</v>
      </c>
      <c r="B53" s="13" t="s">
        <v>6189</v>
      </c>
      <c r="C53" s="13">
        <v>30</v>
      </c>
      <c r="D53" s="13">
        <v>60</v>
      </c>
      <c r="E53" s="13"/>
      <c r="F53" s="13"/>
      <c r="G53" s="13">
        <v>10</v>
      </c>
      <c r="H53" s="13">
        <v>101</v>
      </c>
      <c r="I53" s="13"/>
      <c r="J53" s="13"/>
      <c r="K53" s="13"/>
      <c r="L53" s="13"/>
    </row>
    <row r="54" spans="1:12" s="2" customFormat="1" x14ac:dyDescent="0.25">
      <c r="A54" s="12">
        <v>45050</v>
      </c>
      <c r="B54" s="13" t="s">
        <v>6189</v>
      </c>
      <c r="C54" s="13">
        <v>130</v>
      </c>
      <c r="D54" s="13">
        <v>92</v>
      </c>
      <c r="E54" s="13"/>
      <c r="F54" s="13"/>
      <c r="G54" s="13">
        <v>2</v>
      </c>
      <c r="H54" s="13"/>
      <c r="I54" s="13">
        <v>82</v>
      </c>
      <c r="J54" s="13"/>
      <c r="K54" s="13"/>
      <c r="L54" s="13"/>
    </row>
    <row r="55" spans="1:12" s="2" customFormat="1" x14ac:dyDescent="0.25">
      <c r="A55" s="55">
        <v>45142</v>
      </c>
      <c r="B55" s="53" t="s">
        <v>6508</v>
      </c>
      <c r="C55" s="13"/>
      <c r="D55" s="13">
        <v>1000</v>
      </c>
      <c r="E55" s="13"/>
      <c r="F55" s="13"/>
      <c r="G55" s="13">
        <v>33</v>
      </c>
      <c r="H55" s="13"/>
      <c r="I55" s="13"/>
      <c r="J55" s="13"/>
      <c r="K55" s="13"/>
      <c r="L55" s="13"/>
    </row>
    <row r="56" spans="1:12" s="2" customFormat="1" ht="17" thickBot="1" x14ac:dyDescent="0.3">
      <c r="A56" s="12">
        <v>45203</v>
      </c>
      <c r="B56" s="13" t="s">
        <v>6189</v>
      </c>
      <c r="C56" s="13">
        <v>135</v>
      </c>
      <c r="D56" s="13">
        <v>245</v>
      </c>
      <c r="E56" s="13"/>
      <c r="F56" s="13"/>
      <c r="G56" s="13"/>
      <c r="H56" s="13"/>
      <c r="I56" s="13">
        <v>97</v>
      </c>
      <c r="J56" s="13"/>
      <c r="K56" s="13"/>
      <c r="L56" s="13"/>
    </row>
    <row r="57" spans="1:12" s="1" customFormat="1" ht="17" thickBot="1" x14ac:dyDescent="0.3">
      <c r="A57" s="33" t="s">
        <v>6555</v>
      </c>
      <c r="B57" s="34"/>
      <c r="C57" s="34">
        <f>SUM(C50:C56)</f>
        <v>4843</v>
      </c>
      <c r="D57" s="34">
        <f t="shared" ref="D57:L57" si="10">SUM(D50:D56)</f>
        <v>7932</v>
      </c>
      <c r="E57" s="34">
        <f t="shared" si="10"/>
        <v>2176</v>
      </c>
      <c r="F57" s="34">
        <f t="shared" si="10"/>
        <v>688</v>
      </c>
      <c r="G57" s="34">
        <f t="shared" si="10"/>
        <v>2330</v>
      </c>
      <c r="H57" s="34">
        <f t="shared" si="10"/>
        <v>1721</v>
      </c>
      <c r="I57" s="34">
        <f t="shared" si="10"/>
        <v>1738</v>
      </c>
      <c r="J57" s="34">
        <f t="shared" si="10"/>
        <v>31</v>
      </c>
      <c r="K57" s="34">
        <f t="shared" si="10"/>
        <v>1495</v>
      </c>
      <c r="L57" s="34">
        <f t="shared" si="10"/>
        <v>0</v>
      </c>
    </row>
    <row r="58" spans="1:12" s="2" customFormat="1" x14ac:dyDescent="0.25">
      <c r="A58" s="12">
        <v>45143</v>
      </c>
      <c r="B58" s="13" t="s">
        <v>6600</v>
      </c>
      <c r="C58" s="13">
        <v>200</v>
      </c>
      <c r="D58" s="13"/>
      <c r="E58" s="13"/>
      <c r="F58" s="13"/>
      <c r="G58" s="13"/>
      <c r="H58" s="13"/>
      <c r="I58" s="13"/>
      <c r="J58" s="13"/>
      <c r="K58" s="13"/>
      <c r="L58" s="13"/>
    </row>
    <row r="59" spans="1:12" s="1" customFormat="1" x14ac:dyDescent="0.25">
      <c r="A59" s="12">
        <v>45174</v>
      </c>
      <c r="B59" s="14" t="s">
        <v>6609</v>
      </c>
      <c r="C59" s="13">
        <v>100</v>
      </c>
      <c r="D59" s="13">
        <v>200</v>
      </c>
      <c r="E59" s="43"/>
      <c r="F59" s="43"/>
      <c r="G59" s="13">
        <v>20</v>
      </c>
      <c r="H59" s="13">
        <v>100</v>
      </c>
      <c r="I59" s="43"/>
      <c r="J59" s="43"/>
      <c r="K59" s="43"/>
      <c r="L59" s="43"/>
    </row>
    <row r="60" spans="1:12" s="1" customFormat="1" x14ac:dyDescent="0.25">
      <c r="A60" s="12">
        <v>45204</v>
      </c>
      <c r="B60" s="14" t="s">
        <v>6612</v>
      </c>
      <c r="C60" s="43"/>
      <c r="D60" s="13">
        <v>219</v>
      </c>
      <c r="E60" s="43"/>
      <c r="F60" s="43"/>
      <c r="G60" s="13">
        <v>160</v>
      </c>
      <c r="H60" s="13">
        <v>315</v>
      </c>
      <c r="I60" s="43"/>
      <c r="J60" s="43"/>
      <c r="K60" s="43"/>
      <c r="L60" s="43"/>
    </row>
    <row r="61" spans="1:12" s="1" customFormat="1" x14ac:dyDescent="0.25">
      <c r="A61" s="12">
        <v>45204</v>
      </c>
      <c r="B61" s="14" t="s">
        <v>6614</v>
      </c>
      <c r="C61" s="13">
        <v>300</v>
      </c>
      <c r="D61" s="13">
        <v>500</v>
      </c>
      <c r="E61" s="43"/>
      <c r="F61" s="43"/>
      <c r="G61" s="43"/>
      <c r="H61" s="43"/>
      <c r="I61" s="43"/>
      <c r="J61" s="43"/>
      <c r="K61" s="43"/>
      <c r="L61" s="43"/>
    </row>
    <row r="62" spans="1:12" s="1" customFormat="1" x14ac:dyDescent="0.25">
      <c r="A62" s="12">
        <v>45235</v>
      </c>
      <c r="B62" s="14" t="s">
        <v>6621</v>
      </c>
      <c r="C62" s="13">
        <v>100</v>
      </c>
      <c r="D62" s="13">
        <v>200</v>
      </c>
      <c r="E62" s="43"/>
      <c r="F62" s="43"/>
      <c r="G62" s="13">
        <v>50</v>
      </c>
      <c r="H62" s="13">
        <v>100</v>
      </c>
      <c r="I62" s="43"/>
      <c r="J62" s="43"/>
      <c r="K62" s="43"/>
      <c r="L62" s="43"/>
    </row>
    <row r="63" spans="1:12" s="2" customFormat="1" x14ac:dyDescent="0.25">
      <c r="A63" s="55" t="s">
        <v>6652</v>
      </c>
      <c r="B63" s="14" t="s">
        <v>6653</v>
      </c>
      <c r="C63" s="13">
        <v>50</v>
      </c>
      <c r="D63" s="13">
        <v>100</v>
      </c>
      <c r="E63" s="13"/>
      <c r="F63" s="13"/>
      <c r="G63" s="13">
        <v>50</v>
      </c>
      <c r="H63" s="13">
        <v>50</v>
      </c>
      <c r="I63" s="13"/>
      <c r="J63" s="13"/>
      <c r="K63" s="13"/>
      <c r="L63" s="13"/>
    </row>
    <row r="64" spans="1:12" s="1" customFormat="1" x14ac:dyDescent="0.25">
      <c r="A64" s="55" t="s">
        <v>6652</v>
      </c>
      <c r="B64" s="38" t="s">
        <v>63</v>
      </c>
      <c r="C64" s="13">
        <v>-349</v>
      </c>
      <c r="D64" s="43"/>
      <c r="E64" s="43"/>
      <c r="F64" s="43"/>
      <c r="G64" s="43"/>
      <c r="H64" s="43"/>
      <c r="I64" s="43"/>
      <c r="J64" s="43"/>
      <c r="K64" s="43"/>
      <c r="L64" s="43"/>
    </row>
    <row r="65" spans="1:12" s="1" customFormat="1" x14ac:dyDescent="0.25">
      <c r="A65" s="55" t="s">
        <v>6649</v>
      </c>
      <c r="B65" s="14" t="s">
        <v>6656</v>
      </c>
      <c r="C65" s="13">
        <v>200</v>
      </c>
      <c r="D65" s="13">
        <v>400</v>
      </c>
      <c r="E65" s="43"/>
      <c r="F65" s="43"/>
      <c r="G65" s="13">
        <v>200</v>
      </c>
      <c r="H65" s="13">
        <v>200</v>
      </c>
      <c r="I65" s="43"/>
      <c r="J65" s="43"/>
      <c r="K65" s="43"/>
      <c r="L65" s="43"/>
    </row>
    <row r="66" spans="1:12" s="1" customFormat="1" x14ac:dyDescent="0.25">
      <c r="A66" s="55" t="s">
        <v>6673</v>
      </c>
      <c r="B66" s="13" t="s">
        <v>6681</v>
      </c>
      <c r="C66" s="13">
        <v>50</v>
      </c>
      <c r="D66" s="43"/>
      <c r="E66" s="43"/>
      <c r="F66" s="43"/>
      <c r="G66" s="13">
        <v>90</v>
      </c>
      <c r="H66" s="13">
        <v>50</v>
      </c>
      <c r="I66" s="43"/>
      <c r="J66" s="43"/>
      <c r="K66" s="43"/>
      <c r="L66" s="43"/>
    </row>
    <row r="67" spans="1:12" s="1" customFormat="1" x14ac:dyDescent="0.25">
      <c r="A67" s="55" t="s">
        <v>6686</v>
      </c>
      <c r="B67" s="13" t="s">
        <v>6687</v>
      </c>
      <c r="C67" s="13">
        <v>300</v>
      </c>
      <c r="D67" s="43"/>
      <c r="E67" s="43"/>
      <c r="F67" s="43"/>
      <c r="G67" s="13">
        <v>400</v>
      </c>
      <c r="H67" s="43"/>
      <c r="I67" s="43"/>
      <c r="J67" s="43"/>
      <c r="K67" s="43"/>
      <c r="L67" s="43"/>
    </row>
    <row r="68" spans="1:12" s="1" customFormat="1" x14ac:dyDescent="0.25">
      <c r="A68" s="12" t="s">
        <v>6694</v>
      </c>
      <c r="B68" s="77" t="s">
        <v>6743</v>
      </c>
      <c r="C68" s="13">
        <v>200</v>
      </c>
      <c r="D68" s="13">
        <v>400</v>
      </c>
      <c r="E68" s="43"/>
      <c r="F68" s="43"/>
      <c r="G68" s="43"/>
      <c r="H68" s="13">
        <v>102</v>
      </c>
      <c r="I68" s="43"/>
      <c r="J68" s="43"/>
      <c r="K68" s="43"/>
      <c r="L68" s="43"/>
    </row>
    <row r="69" spans="1:12" s="2" customFormat="1" x14ac:dyDescent="0.25">
      <c r="A69" s="55" t="s">
        <v>6702</v>
      </c>
      <c r="B69" s="14" t="s">
        <v>63</v>
      </c>
      <c r="C69" s="13"/>
      <c r="D69" s="13"/>
      <c r="E69" s="13"/>
      <c r="F69" s="13"/>
      <c r="G69" s="13"/>
      <c r="H69" s="13"/>
      <c r="I69" s="13">
        <v>-200</v>
      </c>
      <c r="J69" s="13"/>
      <c r="K69" s="13"/>
      <c r="L69" s="13"/>
    </row>
    <row r="70" spans="1:12" s="2" customFormat="1" x14ac:dyDescent="0.25">
      <c r="A70" s="55" t="s">
        <v>6702</v>
      </c>
      <c r="B70" s="13" t="s">
        <v>6712</v>
      </c>
      <c r="C70" s="13">
        <v>200</v>
      </c>
      <c r="D70" s="13"/>
      <c r="E70" s="13"/>
      <c r="F70" s="13"/>
      <c r="G70" s="13">
        <v>60</v>
      </c>
      <c r="H70" s="13"/>
      <c r="I70" s="13"/>
      <c r="J70" s="13"/>
      <c r="K70" s="13"/>
      <c r="L70" s="13"/>
    </row>
    <row r="71" spans="1:12" s="1" customFormat="1" x14ac:dyDescent="0.25">
      <c r="A71" s="365" t="s">
        <v>6700</v>
      </c>
      <c r="B71" s="43" t="s">
        <v>6866</v>
      </c>
      <c r="C71" s="43">
        <v>100</v>
      </c>
      <c r="D71" s="43"/>
      <c r="E71" s="43"/>
      <c r="F71" s="43"/>
      <c r="G71" s="43">
        <v>33</v>
      </c>
      <c r="H71" s="43">
        <v>100</v>
      </c>
      <c r="I71" s="43"/>
      <c r="J71" s="43"/>
      <c r="K71" s="43"/>
      <c r="L71" s="43"/>
    </row>
    <row r="72" spans="1:12" s="1" customFormat="1" x14ac:dyDescent="0.25">
      <c r="A72" s="55" t="s">
        <v>6720</v>
      </c>
      <c r="B72" s="13" t="s">
        <v>6723</v>
      </c>
      <c r="C72" s="13">
        <v>100</v>
      </c>
      <c r="D72" s="43"/>
      <c r="E72" s="43"/>
      <c r="F72" s="43"/>
      <c r="G72" s="13">
        <v>50</v>
      </c>
      <c r="H72" s="13">
        <v>100</v>
      </c>
      <c r="I72" s="43"/>
      <c r="J72" s="43"/>
      <c r="K72" s="43"/>
      <c r="L72" s="43"/>
    </row>
    <row r="73" spans="1:12" s="1" customFormat="1" x14ac:dyDescent="0.25">
      <c r="A73" s="55" t="s">
        <v>6741</v>
      </c>
      <c r="B73" s="13" t="s">
        <v>6744</v>
      </c>
      <c r="C73" s="13">
        <v>200</v>
      </c>
      <c r="D73" s="43"/>
      <c r="E73" s="43"/>
      <c r="F73" s="43"/>
      <c r="G73" s="13">
        <v>75</v>
      </c>
      <c r="H73" s="13">
        <v>100</v>
      </c>
      <c r="I73" s="43"/>
      <c r="J73" s="43"/>
      <c r="K73" s="43"/>
      <c r="L73" s="43"/>
    </row>
    <row r="74" spans="1:12" s="1" customFormat="1" x14ac:dyDescent="0.25">
      <c r="A74" s="15" t="s">
        <v>6762</v>
      </c>
      <c r="B74" s="14" t="s">
        <v>6189</v>
      </c>
      <c r="C74" s="13">
        <v>30</v>
      </c>
      <c r="D74" s="43"/>
      <c r="E74" s="43"/>
      <c r="F74" s="43"/>
      <c r="G74" s="13">
        <v>19</v>
      </c>
      <c r="H74" s="13">
        <v>56</v>
      </c>
      <c r="I74" s="43"/>
      <c r="J74" s="43"/>
      <c r="K74" s="43"/>
      <c r="L74" s="43"/>
    </row>
    <row r="75" spans="1:12" s="1" customFormat="1" x14ac:dyDescent="0.25">
      <c r="A75" s="15" t="s">
        <v>6762</v>
      </c>
      <c r="B75" s="14" t="s">
        <v>6189</v>
      </c>
      <c r="C75" s="13">
        <v>91</v>
      </c>
      <c r="D75" s="13">
        <v>2</v>
      </c>
      <c r="E75" s="43"/>
      <c r="F75" s="43"/>
      <c r="G75" s="13">
        <v>80</v>
      </c>
      <c r="H75" s="13">
        <v>54</v>
      </c>
      <c r="I75" s="43"/>
      <c r="J75" s="43"/>
      <c r="K75" s="43"/>
      <c r="L75" s="43"/>
    </row>
    <row r="76" spans="1:12" s="1" customFormat="1" ht="17" thickBot="1" x14ac:dyDescent="0.3">
      <c r="A76" s="15" t="s">
        <v>6762</v>
      </c>
      <c r="B76" s="13" t="s">
        <v>6765</v>
      </c>
      <c r="C76" s="13">
        <v>80</v>
      </c>
      <c r="D76" s="43"/>
      <c r="E76" s="43"/>
      <c r="F76" s="43"/>
      <c r="G76" s="13">
        <v>80</v>
      </c>
      <c r="H76" s="13">
        <v>80</v>
      </c>
      <c r="I76" s="43"/>
      <c r="J76" s="43"/>
      <c r="K76" s="43"/>
      <c r="L76" s="43"/>
    </row>
    <row r="77" spans="1:12" s="1" customFormat="1" ht="17" thickBot="1" x14ac:dyDescent="0.3">
      <c r="A77" s="33" t="s">
        <v>6799</v>
      </c>
      <c r="B77" s="34"/>
      <c r="C77" s="34">
        <f>SUM(C57:C76)</f>
        <v>6795</v>
      </c>
      <c r="D77" s="34">
        <f t="shared" ref="D77:L77" si="11">SUM(D57:D76)</f>
        <v>9953</v>
      </c>
      <c r="E77" s="34">
        <f t="shared" si="11"/>
        <v>2176</v>
      </c>
      <c r="F77" s="34">
        <f t="shared" si="11"/>
        <v>688</v>
      </c>
      <c r="G77" s="34">
        <f t="shared" si="11"/>
        <v>3697</v>
      </c>
      <c r="H77" s="34">
        <f t="shared" si="11"/>
        <v>3128</v>
      </c>
      <c r="I77" s="34">
        <f t="shared" si="11"/>
        <v>1538</v>
      </c>
      <c r="J77" s="34">
        <f t="shared" si="11"/>
        <v>31</v>
      </c>
      <c r="K77" s="34">
        <f t="shared" si="11"/>
        <v>1495</v>
      </c>
      <c r="L77" s="34">
        <f t="shared" si="11"/>
        <v>0</v>
      </c>
    </row>
    <row r="78" spans="1:12" s="1" customFormat="1" x14ac:dyDescent="0.25">
      <c r="A78" s="12">
        <v>44963</v>
      </c>
      <c r="B78" s="14" t="s">
        <v>6782</v>
      </c>
      <c r="C78" s="13">
        <v>150</v>
      </c>
      <c r="D78" s="43"/>
      <c r="E78" s="43"/>
      <c r="F78" s="43"/>
      <c r="G78" s="13">
        <v>70</v>
      </c>
      <c r="H78" s="13">
        <v>150</v>
      </c>
      <c r="I78" s="43"/>
      <c r="J78" s="43"/>
      <c r="K78" s="43"/>
      <c r="L78" s="43"/>
    </row>
    <row r="79" spans="1:12" s="1" customFormat="1" x14ac:dyDescent="0.25">
      <c r="A79" s="55">
        <v>45022</v>
      </c>
      <c r="B79" s="14" t="s">
        <v>6189</v>
      </c>
      <c r="C79" s="13">
        <v>115</v>
      </c>
      <c r="D79" s="43"/>
      <c r="E79" s="43"/>
      <c r="F79" s="43"/>
      <c r="G79" s="13">
        <v>43</v>
      </c>
      <c r="H79" s="43"/>
      <c r="I79" s="43"/>
      <c r="J79" s="43"/>
      <c r="K79" s="43"/>
      <c r="L79" s="43"/>
    </row>
    <row r="80" spans="1:12" s="1" customFormat="1" x14ac:dyDescent="0.25">
      <c r="A80" s="55">
        <v>45144</v>
      </c>
      <c r="B80" s="14" t="s">
        <v>6815</v>
      </c>
      <c r="C80" s="13">
        <v>200</v>
      </c>
      <c r="D80" s="43"/>
      <c r="E80" s="43"/>
      <c r="F80" s="43"/>
      <c r="G80" s="13">
        <v>130</v>
      </c>
      <c r="H80" s="13">
        <v>200</v>
      </c>
      <c r="I80" s="43"/>
      <c r="J80" s="43"/>
      <c r="K80" s="43"/>
      <c r="L80" s="43"/>
    </row>
    <row r="81" spans="1:13" s="1" customFormat="1" x14ac:dyDescent="0.25">
      <c r="A81" s="12" t="s">
        <v>6876</v>
      </c>
      <c r="B81" s="14" t="s">
        <v>63</v>
      </c>
      <c r="C81" s="43"/>
      <c r="D81" s="43"/>
      <c r="E81" s="13">
        <v>-539</v>
      </c>
      <c r="F81" s="43"/>
      <c r="G81" s="43"/>
      <c r="H81" s="13"/>
      <c r="I81" s="13">
        <v>-143</v>
      </c>
      <c r="J81" s="43"/>
      <c r="K81" s="13">
        <v>-394</v>
      </c>
      <c r="L81" s="43"/>
    </row>
    <row r="82" spans="1:13" s="1" customFormat="1" x14ac:dyDescent="0.25">
      <c r="A82" s="55" t="s">
        <v>6889</v>
      </c>
      <c r="B82" s="75" t="s">
        <v>401</v>
      </c>
      <c r="C82" s="43"/>
      <c r="D82" s="43"/>
      <c r="E82" s="43"/>
      <c r="F82" s="13">
        <v>-166</v>
      </c>
      <c r="G82" s="43"/>
      <c r="H82" s="43"/>
      <c r="I82" s="43"/>
      <c r="J82" s="43"/>
      <c r="K82" s="43"/>
      <c r="L82" s="43"/>
    </row>
    <row r="83" spans="1:13" s="1" customFormat="1" x14ac:dyDescent="0.25">
      <c r="A83" s="12" t="s">
        <v>6891</v>
      </c>
      <c r="B83" s="77" t="s">
        <v>63</v>
      </c>
      <c r="C83" s="43"/>
      <c r="D83" s="43"/>
      <c r="E83" s="43"/>
      <c r="F83" s="13">
        <v>-149</v>
      </c>
      <c r="G83" s="13">
        <v>-6</v>
      </c>
      <c r="H83" s="13">
        <v>-3</v>
      </c>
      <c r="I83" s="13">
        <v>-6</v>
      </c>
      <c r="J83" s="43"/>
      <c r="K83" s="43"/>
      <c r="L83" s="43"/>
    </row>
    <row r="84" spans="1:13" s="1" customFormat="1" ht="17" thickBot="1" x14ac:dyDescent="0.3">
      <c r="A84" s="12" t="s">
        <v>6906</v>
      </c>
      <c r="B84" s="13" t="s">
        <v>63</v>
      </c>
      <c r="C84" s="13">
        <v>-109</v>
      </c>
      <c r="D84" s="43"/>
      <c r="E84" s="43"/>
      <c r="F84" s="13"/>
      <c r="G84" s="43"/>
      <c r="H84" s="43"/>
      <c r="I84" s="43"/>
      <c r="J84" s="43"/>
      <c r="K84" s="43"/>
      <c r="L84" s="43"/>
    </row>
    <row r="85" spans="1:13" s="1" customFormat="1" ht="17" thickBot="1" x14ac:dyDescent="0.3">
      <c r="A85" s="33" t="s">
        <v>6933</v>
      </c>
      <c r="B85" s="34"/>
      <c r="C85" s="34">
        <f>SUM(C77:C84)</f>
        <v>7151</v>
      </c>
      <c r="D85" s="34">
        <f t="shared" ref="D85:L85" si="12">SUM(D77:D84)</f>
        <v>9953</v>
      </c>
      <c r="E85" s="34">
        <f t="shared" si="12"/>
        <v>1637</v>
      </c>
      <c r="F85" s="34">
        <f t="shared" si="12"/>
        <v>373</v>
      </c>
      <c r="G85" s="34">
        <f t="shared" si="12"/>
        <v>3934</v>
      </c>
      <c r="H85" s="34">
        <f t="shared" si="12"/>
        <v>3475</v>
      </c>
      <c r="I85" s="34">
        <f t="shared" si="12"/>
        <v>1389</v>
      </c>
      <c r="J85" s="34">
        <f t="shared" si="12"/>
        <v>31</v>
      </c>
      <c r="K85" s="34">
        <f t="shared" si="12"/>
        <v>1101</v>
      </c>
      <c r="L85" s="34">
        <f t="shared" si="12"/>
        <v>0</v>
      </c>
      <c r="M85" s="1" t="s">
        <v>6790</v>
      </c>
    </row>
    <row r="86" spans="1:13" s="1" customFormat="1" x14ac:dyDescent="0.25">
      <c r="A86" s="55">
        <v>45267</v>
      </c>
      <c r="B86" s="14" t="s">
        <v>63</v>
      </c>
      <c r="C86" s="43"/>
      <c r="D86" s="13">
        <v>-50</v>
      </c>
      <c r="E86" s="43"/>
      <c r="F86" s="43"/>
      <c r="G86" s="43"/>
      <c r="H86" s="13">
        <v>-137</v>
      </c>
      <c r="I86" s="13">
        <v>-40</v>
      </c>
      <c r="J86" s="43"/>
      <c r="K86" s="43"/>
      <c r="L86" s="43"/>
    </row>
    <row r="87" spans="1:13" s="1" customFormat="1" x14ac:dyDescent="0.25">
      <c r="A87" s="12" t="s">
        <v>7029</v>
      </c>
      <c r="B87" s="75" t="s">
        <v>63</v>
      </c>
      <c r="C87" s="43"/>
      <c r="D87" s="43"/>
      <c r="E87" s="43"/>
      <c r="F87" s="43"/>
      <c r="G87" s="43"/>
      <c r="H87" s="13">
        <v>-158</v>
      </c>
      <c r="I87" s="13">
        <v>-68</v>
      </c>
      <c r="J87" s="43"/>
      <c r="K87" s="43"/>
      <c r="L87" s="43"/>
    </row>
    <row r="88" spans="1:13" s="1" customFormat="1" x14ac:dyDescent="0.25">
      <c r="A88" s="12" t="s">
        <v>7042</v>
      </c>
      <c r="B88" s="75" t="s">
        <v>63</v>
      </c>
      <c r="C88" s="43"/>
      <c r="D88" s="13">
        <v>-476</v>
      </c>
      <c r="E88" s="43"/>
      <c r="F88" s="43"/>
      <c r="G88" s="13">
        <v>-90</v>
      </c>
      <c r="H88" s="13">
        <v>-146</v>
      </c>
      <c r="I88" s="13">
        <v>-8</v>
      </c>
      <c r="J88" s="43"/>
      <c r="K88" s="43"/>
      <c r="L88" s="43"/>
    </row>
    <row r="89" spans="1:13" s="1" customFormat="1" x14ac:dyDescent="0.25">
      <c r="A89" s="12" t="s">
        <v>7084</v>
      </c>
      <c r="B89" s="75" t="s">
        <v>63</v>
      </c>
      <c r="C89" s="43"/>
      <c r="D89" s="13">
        <v>-4</v>
      </c>
      <c r="E89" s="43"/>
      <c r="F89" s="43"/>
      <c r="G89" s="13">
        <v>-50</v>
      </c>
      <c r="H89" s="13">
        <v>-136</v>
      </c>
      <c r="I89" s="13">
        <v>-26</v>
      </c>
      <c r="J89" s="43"/>
      <c r="K89" s="43"/>
      <c r="L89" s="43"/>
    </row>
    <row r="90" spans="1:13" s="1" customFormat="1" x14ac:dyDescent="0.25">
      <c r="A90" s="12" t="s">
        <v>7076</v>
      </c>
      <c r="B90" s="75" t="s">
        <v>63</v>
      </c>
      <c r="C90" s="43"/>
      <c r="D90" s="13">
        <v>-350</v>
      </c>
      <c r="E90" s="43"/>
      <c r="F90" s="13">
        <v>-24</v>
      </c>
      <c r="G90" s="13">
        <v>-172</v>
      </c>
      <c r="H90" s="43"/>
      <c r="I90" s="43"/>
      <c r="J90" s="43"/>
      <c r="K90" s="43"/>
      <c r="L90" s="43"/>
    </row>
    <row r="91" spans="1:13" s="1" customFormat="1" x14ac:dyDescent="0.25">
      <c r="A91" s="12" t="s">
        <v>7094</v>
      </c>
      <c r="B91" s="75" t="s">
        <v>63</v>
      </c>
      <c r="C91" s="43"/>
      <c r="D91" s="43"/>
      <c r="E91" s="13">
        <v>-139</v>
      </c>
      <c r="F91" s="43"/>
      <c r="G91" s="43"/>
      <c r="H91" s="43"/>
      <c r="I91" s="13">
        <v>-65</v>
      </c>
      <c r="J91" s="43"/>
      <c r="K91" s="13">
        <v>-189</v>
      </c>
      <c r="L91" s="43"/>
    </row>
    <row r="92" spans="1:13" s="1" customFormat="1" x14ac:dyDescent="0.25">
      <c r="A92" s="12" t="s">
        <v>7104</v>
      </c>
      <c r="B92" s="13" t="s">
        <v>63</v>
      </c>
      <c r="C92" s="43"/>
      <c r="D92" s="13">
        <v>-400</v>
      </c>
      <c r="E92" s="13">
        <v>-27</v>
      </c>
      <c r="F92" s="13">
        <v>-4</v>
      </c>
      <c r="G92" s="13">
        <v>-150</v>
      </c>
      <c r="H92" s="13">
        <v>-64</v>
      </c>
      <c r="I92" s="13">
        <v>-28</v>
      </c>
      <c r="J92" s="43"/>
      <c r="K92" s="43"/>
      <c r="L92" s="43"/>
    </row>
    <row r="93" spans="1:13" s="1" customFormat="1" ht="17" thickBot="1" x14ac:dyDescent="0.3">
      <c r="A93" s="12" t="s">
        <v>7126</v>
      </c>
      <c r="B93" s="75" t="s">
        <v>63</v>
      </c>
      <c r="C93" s="13">
        <v>-117</v>
      </c>
      <c r="D93" s="43"/>
      <c r="E93" s="43"/>
      <c r="F93" s="43"/>
      <c r="G93" s="43"/>
      <c r="H93" s="13">
        <v>-179</v>
      </c>
      <c r="I93" s="13">
        <v>-86</v>
      </c>
      <c r="J93" s="43"/>
      <c r="K93" s="43"/>
      <c r="L93" s="43"/>
    </row>
    <row r="94" spans="1:13" s="6" customFormat="1" ht="17" thickBot="1" x14ac:dyDescent="0.3">
      <c r="A94" s="33" t="s">
        <v>7103</v>
      </c>
      <c r="B94" s="34"/>
      <c r="C94" s="34">
        <f>SUM(C85:C93)</f>
        <v>7034</v>
      </c>
      <c r="D94" s="34">
        <f t="shared" ref="D94:L94" si="13">SUM(D85:D93)</f>
        <v>8673</v>
      </c>
      <c r="E94" s="34">
        <f t="shared" si="13"/>
        <v>1471</v>
      </c>
      <c r="F94" s="34">
        <f t="shared" si="13"/>
        <v>345</v>
      </c>
      <c r="G94" s="34">
        <f t="shared" si="13"/>
        <v>3472</v>
      </c>
      <c r="H94" s="34">
        <f>SUM(H85:H93)</f>
        <v>2655</v>
      </c>
      <c r="I94" s="34">
        <f t="shared" si="13"/>
        <v>1068</v>
      </c>
      <c r="J94" s="34">
        <f t="shared" si="13"/>
        <v>31</v>
      </c>
      <c r="K94" s="34">
        <f t="shared" si="13"/>
        <v>912</v>
      </c>
      <c r="L94" s="34">
        <f t="shared" si="13"/>
        <v>0</v>
      </c>
    </row>
    <row r="95" spans="1:13" s="1" customFormat="1" x14ac:dyDescent="0.25">
      <c r="A95" s="809">
        <v>44934</v>
      </c>
      <c r="B95" s="582" t="s">
        <v>63</v>
      </c>
      <c r="C95" s="43"/>
      <c r="D95" s="43"/>
      <c r="E95" s="43"/>
      <c r="F95" s="43"/>
      <c r="G95" s="13">
        <v>-90</v>
      </c>
      <c r="H95" s="13">
        <v>-133</v>
      </c>
      <c r="I95" s="13">
        <v>-47</v>
      </c>
      <c r="J95" s="43"/>
      <c r="K95" s="43"/>
      <c r="L95" s="43"/>
    </row>
    <row r="96" spans="1:13" s="1" customFormat="1" x14ac:dyDescent="0.25">
      <c r="A96" s="55">
        <v>44993</v>
      </c>
      <c r="B96" s="13" t="s">
        <v>63</v>
      </c>
      <c r="C96" s="43"/>
      <c r="D96" s="43"/>
      <c r="E96" s="43"/>
      <c r="F96" s="43"/>
      <c r="G96" s="13">
        <v>-200</v>
      </c>
      <c r="H96" s="13">
        <v>-41</v>
      </c>
      <c r="I96" s="43"/>
      <c r="J96" s="43"/>
      <c r="K96" s="43"/>
      <c r="L96" s="43"/>
    </row>
    <row r="97" spans="1:13" s="1" customFormat="1" x14ac:dyDescent="0.25">
      <c r="A97" s="12">
        <v>45024</v>
      </c>
      <c r="B97" s="14" t="s">
        <v>63</v>
      </c>
      <c r="C97" s="43"/>
      <c r="D97" s="43"/>
      <c r="E97" s="13">
        <v>-298</v>
      </c>
      <c r="F97" s="43"/>
      <c r="G97" s="43"/>
      <c r="H97" s="43"/>
      <c r="I97" s="13">
        <v>-122</v>
      </c>
      <c r="J97" s="43"/>
      <c r="K97" s="13">
        <v>-179</v>
      </c>
      <c r="L97" s="43"/>
    </row>
    <row r="98" spans="1:13" s="1" customFormat="1" x14ac:dyDescent="0.25">
      <c r="A98" s="12">
        <v>45177</v>
      </c>
      <c r="B98" s="14" t="s">
        <v>63</v>
      </c>
      <c r="C98" s="13">
        <v>-100</v>
      </c>
      <c r="D98" s="43"/>
      <c r="E98" s="43"/>
      <c r="F98" s="43"/>
      <c r="G98" s="13">
        <v>-165</v>
      </c>
      <c r="H98" s="13">
        <v>-80</v>
      </c>
      <c r="I98" s="13">
        <v>-17</v>
      </c>
      <c r="J98" s="43"/>
      <c r="K98" s="43"/>
      <c r="L98" s="43"/>
    </row>
    <row r="99" spans="1:13" s="1" customFormat="1" x14ac:dyDescent="0.25">
      <c r="A99" s="12">
        <v>45238</v>
      </c>
      <c r="B99" s="13" t="s">
        <v>63</v>
      </c>
      <c r="C99" s="13">
        <v>-605</v>
      </c>
      <c r="D99" s="43"/>
      <c r="E99" s="43"/>
      <c r="F99" s="13">
        <v>-13</v>
      </c>
      <c r="G99" s="13">
        <v>-93</v>
      </c>
      <c r="H99" s="13">
        <v>-35</v>
      </c>
      <c r="I99" s="13">
        <v>-18</v>
      </c>
      <c r="J99" s="43"/>
      <c r="K99" s="43"/>
      <c r="L99" s="43"/>
    </row>
    <row r="100" spans="1:13" s="1" customFormat="1" x14ac:dyDescent="0.25">
      <c r="A100" s="12" t="s">
        <v>7199</v>
      </c>
      <c r="B100" s="13" t="s">
        <v>63</v>
      </c>
      <c r="C100" s="13">
        <v>-94</v>
      </c>
      <c r="D100" s="43"/>
      <c r="E100" s="43"/>
      <c r="F100" s="43"/>
      <c r="G100" s="13">
        <v>-140</v>
      </c>
      <c r="H100" s="13">
        <v>-83</v>
      </c>
      <c r="I100" s="13">
        <v>-30</v>
      </c>
      <c r="J100" s="43"/>
      <c r="K100" s="43"/>
      <c r="L100" s="43"/>
    </row>
    <row r="101" spans="1:13" s="1" customFormat="1" x14ac:dyDescent="0.25">
      <c r="A101" s="12" t="s">
        <v>7210</v>
      </c>
      <c r="B101" s="13" t="s">
        <v>63</v>
      </c>
      <c r="C101" s="43"/>
      <c r="D101" s="43"/>
      <c r="E101" s="43"/>
      <c r="F101" s="43"/>
      <c r="G101" s="13">
        <v>-275</v>
      </c>
      <c r="H101" s="43"/>
      <c r="I101" s="43"/>
      <c r="J101" s="43"/>
      <c r="K101" s="43"/>
      <c r="L101" s="43"/>
    </row>
    <row r="102" spans="1:13" s="1" customFormat="1" x14ac:dyDescent="0.25">
      <c r="A102" s="12" t="s">
        <v>7222</v>
      </c>
      <c r="B102" s="13" t="s">
        <v>63</v>
      </c>
      <c r="C102" s="43"/>
      <c r="D102" s="13">
        <v>-431</v>
      </c>
      <c r="E102" s="43"/>
      <c r="F102" s="43"/>
      <c r="G102" s="43"/>
      <c r="H102" s="13">
        <v>-201</v>
      </c>
      <c r="I102" s="13">
        <v>-51</v>
      </c>
      <c r="J102" s="43"/>
      <c r="K102" s="43"/>
      <c r="L102" s="43"/>
    </row>
    <row r="103" spans="1:13" s="1" customFormat="1" x14ac:dyDescent="0.25">
      <c r="A103" s="12" t="s">
        <v>7216</v>
      </c>
      <c r="B103" s="13" t="s">
        <v>63</v>
      </c>
      <c r="C103" s="43"/>
      <c r="D103" s="43"/>
      <c r="E103" s="43"/>
      <c r="F103" s="43"/>
      <c r="G103" s="13">
        <v>-120</v>
      </c>
      <c r="H103" s="13">
        <v>-121</v>
      </c>
      <c r="I103" s="13">
        <v>-45</v>
      </c>
      <c r="J103" s="43"/>
      <c r="K103" s="43"/>
      <c r="L103" s="43"/>
    </row>
    <row r="104" spans="1:13" s="1" customFormat="1" x14ac:dyDescent="0.25">
      <c r="A104" s="12" t="s">
        <v>7247</v>
      </c>
      <c r="B104" s="13" t="s">
        <v>63</v>
      </c>
      <c r="C104" s="43"/>
      <c r="D104" s="43"/>
      <c r="E104" s="43"/>
      <c r="F104" s="43"/>
      <c r="G104" s="13">
        <v>-91</v>
      </c>
      <c r="H104" s="13">
        <v>-158</v>
      </c>
      <c r="I104" s="13">
        <v>-29</v>
      </c>
      <c r="J104" s="43"/>
      <c r="K104" s="43"/>
      <c r="L104" s="43"/>
    </row>
    <row r="105" spans="1:13" s="1" customFormat="1" x14ac:dyDescent="0.25">
      <c r="A105" s="12" t="s">
        <v>7252</v>
      </c>
      <c r="B105" s="13" t="s">
        <v>63</v>
      </c>
      <c r="C105" s="43"/>
      <c r="D105" s="43"/>
      <c r="E105" s="43"/>
      <c r="F105" s="43"/>
      <c r="G105" s="13">
        <v>-60</v>
      </c>
      <c r="H105" s="13">
        <v>-199</v>
      </c>
      <c r="I105" s="13"/>
      <c r="J105" s="43"/>
      <c r="K105" s="43"/>
      <c r="L105" s="43"/>
    </row>
    <row r="106" spans="1:13" s="1" customFormat="1" x14ac:dyDescent="0.25">
      <c r="A106" s="55" t="s">
        <v>7265</v>
      </c>
      <c r="B106" s="13" t="s">
        <v>63</v>
      </c>
      <c r="C106" s="43"/>
      <c r="D106" s="43"/>
      <c r="E106" s="43"/>
      <c r="F106" s="43"/>
      <c r="G106" s="13">
        <v>-273</v>
      </c>
      <c r="H106" s="13"/>
      <c r="I106" s="13"/>
      <c r="J106" s="43"/>
      <c r="K106" s="43"/>
      <c r="L106" s="43"/>
    </row>
    <row r="107" spans="1:13" s="1" customFormat="1" x14ac:dyDescent="0.25">
      <c r="A107" s="55" t="s">
        <v>7261</v>
      </c>
      <c r="B107" s="13" t="s">
        <v>63</v>
      </c>
      <c r="C107" s="43"/>
      <c r="D107" s="43"/>
      <c r="E107" s="43"/>
      <c r="F107" s="43"/>
      <c r="G107" s="13">
        <v>-99</v>
      </c>
      <c r="H107" s="13">
        <v>-127</v>
      </c>
      <c r="I107" s="13">
        <v>-46</v>
      </c>
      <c r="J107" s="43"/>
      <c r="K107" s="43"/>
      <c r="L107" s="43"/>
    </row>
    <row r="108" spans="1:13" s="1" customFormat="1" x14ac:dyDescent="0.25">
      <c r="A108" s="12" t="s">
        <v>7282</v>
      </c>
      <c r="B108" s="75" t="s">
        <v>63</v>
      </c>
      <c r="C108" s="43"/>
      <c r="D108" s="43"/>
      <c r="E108" s="43"/>
      <c r="F108" s="43"/>
      <c r="G108" s="13">
        <v>-95</v>
      </c>
      <c r="H108" s="13">
        <v>-138</v>
      </c>
      <c r="I108" s="13">
        <v>-40</v>
      </c>
      <c r="J108" s="43"/>
      <c r="K108" s="43"/>
      <c r="L108" s="43"/>
    </row>
    <row r="109" spans="1:13" s="1" customFormat="1" x14ac:dyDescent="0.25">
      <c r="A109" s="55" t="s">
        <v>7301</v>
      </c>
      <c r="B109" s="53" t="s">
        <v>63</v>
      </c>
      <c r="C109" s="43"/>
      <c r="D109" s="43"/>
      <c r="E109" s="43"/>
      <c r="F109" s="43"/>
      <c r="G109" s="13">
        <v>-144</v>
      </c>
      <c r="H109" s="13">
        <v>-70</v>
      </c>
      <c r="I109" s="13">
        <v>-40</v>
      </c>
      <c r="J109" s="43"/>
      <c r="K109" s="43"/>
      <c r="L109" s="43"/>
    </row>
    <row r="110" spans="1:13" s="1" customFormat="1" ht="17.25" customHeight="1" thickBot="1" x14ac:dyDescent="0.3">
      <c r="A110" s="12" t="s">
        <v>7313</v>
      </c>
      <c r="B110" s="53" t="s">
        <v>63</v>
      </c>
      <c r="C110" s="13">
        <v>-1115</v>
      </c>
      <c r="D110" s="13">
        <v>-1000</v>
      </c>
      <c r="E110" s="13">
        <v>-150</v>
      </c>
      <c r="F110" s="13">
        <v>-17</v>
      </c>
      <c r="G110" s="43"/>
      <c r="H110" s="43"/>
      <c r="I110" s="43"/>
      <c r="J110" s="43"/>
      <c r="K110" s="43"/>
      <c r="L110" s="43"/>
    </row>
    <row r="111" spans="1:13" s="6" customFormat="1" ht="17" thickBot="1" x14ac:dyDescent="0.3">
      <c r="A111" s="33" t="s">
        <v>7316</v>
      </c>
      <c r="B111" s="34"/>
      <c r="C111" s="34">
        <f>SUM(C94:C110)</f>
        <v>5120</v>
      </c>
      <c r="D111" s="34">
        <f t="shared" ref="D111:L111" si="14">SUM(D94:D110)</f>
        <v>7242</v>
      </c>
      <c r="E111" s="34">
        <f t="shared" si="14"/>
        <v>1023</v>
      </c>
      <c r="F111" s="34">
        <f t="shared" si="14"/>
        <v>315</v>
      </c>
      <c r="G111" s="34">
        <f t="shared" si="14"/>
        <v>1627</v>
      </c>
      <c r="H111" s="34">
        <f>SUM(H94:H110)</f>
        <v>1269</v>
      </c>
      <c r="I111" s="34">
        <f t="shared" si="14"/>
        <v>583</v>
      </c>
      <c r="J111" s="34">
        <f t="shared" si="14"/>
        <v>31</v>
      </c>
      <c r="K111" s="34">
        <f t="shared" si="14"/>
        <v>733</v>
      </c>
      <c r="L111" s="34">
        <f t="shared" si="14"/>
        <v>0</v>
      </c>
      <c r="M111" s="6" t="s">
        <v>6790</v>
      </c>
    </row>
    <row r="112" spans="1:13" s="1" customFormat="1" ht="17.25" customHeight="1" x14ac:dyDescent="0.25">
      <c r="A112" s="55">
        <v>44935</v>
      </c>
      <c r="B112" s="53" t="s">
        <v>63</v>
      </c>
      <c r="C112" s="13">
        <v>-322</v>
      </c>
      <c r="D112" s="13">
        <v>-297</v>
      </c>
      <c r="E112" s="13">
        <v>-23</v>
      </c>
      <c r="F112" s="13">
        <v>-24</v>
      </c>
      <c r="G112" s="13">
        <v>-108</v>
      </c>
      <c r="H112" s="13">
        <v>-71</v>
      </c>
      <c r="I112" s="13">
        <v>-13</v>
      </c>
      <c r="J112" s="43"/>
      <c r="K112" s="43"/>
      <c r="L112" s="43"/>
    </row>
    <row r="113" spans="1:12" s="1" customFormat="1" ht="17.25" customHeight="1" x14ac:dyDescent="0.25">
      <c r="A113" s="12">
        <v>45025</v>
      </c>
      <c r="B113" s="75" t="s">
        <v>401</v>
      </c>
      <c r="C113" s="13">
        <v>-237</v>
      </c>
      <c r="D113" s="43"/>
      <c r="E113" s="13">
        <v>-391</v>
      </c>
      <c r="F113" s="43"/>
      <c r="G113" s="43"/>
      <c r="H113" s="43"/>
      <c r="I113" s="13">
        <v>-110</v>
      </c>
      <c r="J113" s="43"/>
      <c r="K113" s="13">
        <v>-374</v>
      </c>
      <c r="L113" s="43"/>
    </row>
    <row r="114" spans="1:12" s="1" customFormat="1" ht="17.25" customHeight="1" x14ac:dyDescent="0.25">
      <c r="A114" s="55">
        <v>45055</v>
      </c>
      <c r="B114" s="53" t="s">
        <v>63</v>
      </c>
      <c r="C114" s="13">
        <v>-1027</v>
      </c>
      <c r="D114" s="43"/>
      <c r="E114" s="43"/>
      <c r="F114" s="13">
        <v>-10</v>
      </c>
      <c r="G114" s="13">
        <v>-116</v>
      </c>
      <c r="H114" s="43"/>
      <c r="I114" s="43"/>
      <c r="J114" s="43"/>
      <c r="K114" s="43"/>
      <c r="L114" s="43"/>
    </row>
    <row r="115" spans="1:12" s="1" customFormat="1" ht="17.25" customHeight="1" x14ac:dyDescent="0.25">
      <c r="A115" s="55">
        <v>45116</v>
      </c>
      <c r="B115" s="53" t="s">
        <v>63</v>
      </c>
      <c r="C115" s="13">
        <v>-120</v>
      </c>
      <c r="D115" s="13">
        <v>-2512</v>
      </c>
      <c r="E115" s="43"/>
      <c r="F115" s="13">
        <v>-21</v>
      </c>
      <c r="G115" s="43"/>
      <c r="H115" s="43"/>
      <c r="I115" s="43"/>
      <c r="J115" s="13">
        <v>-31</v>
      </c>
      <c r="K115" s="43"/>
      <c r="L115" s="43"/>
    </row>
    <row r="116" spans="1:12" s="1" customFormat="1" ht="17.25" customHeight="1" x14ac:dyDescent="0.25">
      <c r="A116" s="55" t="s">
        <v>7397</v>
      </c>
      <c r="B116" s="53" t="s">
        <v>63</v>
      </c>
      <c r="C116" s="13">
        <v>-306</v>
      </c>
      <c r="D116" s="43"/>
      <c r="E116" s="13">
        <v>-277</v>
      </c>
      <c r="F116" s="43"/>
      <c r="G116" s="43"/>
      <c r="H116" s="43"/>
      <c r="I116" s="13">
        <v>-53</v>
      </c>
      <c r="J116" s="43"/>
      <c r="K116" s="13">
        <v>-245</v>
      </c>
      <c r="L116" s="43"/>
    </row>
    <row r="117" spans="1:12" s="1" customFormat="1" ht="17.25" customHeight="1" x14ac:dyDescent="0.25">
      <c r="A117" s="12" t="s">
        <v>7433</v>
      </c>
      <c r="B117" s="75" t="s">
        <v>63</v>
      </c>
      <c r="C117" s="13">
        <v>-19</v>
      </c>
      <c r="D117" s="13">
        <v>-203</v>
      </c>
      <c r="E117" s="43"/>
      <c r="F117" s="13">
        <v>-20</v>
      </c>
      <c r="G117" s="43"/>
      <c r="H117" s="13">
        <v>-94</v>
      </c>
      <c r="I117" s="13">
        <v>-32</v>
      </c>
      <c r="J117" s="43"/>
      <c r="K117" s="43"/>
      <c r="L117" s="43"/>
    </row>
    <row r="118" spans="1:12" s="1" customFormat="1" ht="17.25" customHeight="1" thickBot="1" x14ac:dyDescent="0.3">
      <c r="A118" s="1263" t="s">
        <v>7534</v>
      </c>
      <c r="B118" s="188" t="s">
        <v>63</v>
      </c>
      <c r="C118" s="22">
        <v>-110</v>
      </c>
      <c r="D118" s="22"/>
      <c r="E118" s="22">
        <v>-300</v>
      </c>
      <c r="F118" s="22"/>
      <c r="G118" s="370"/>
      <c r="H118" s="22"/>
      <c r="I118" s="22">
        <v>-40</v>
      </c>
      <c r="J118" s="370"/>
      <c r="K118" s="370">
        <v>-107</v>
      </c>
      <c r="L118" s="370"/>
    </row>
    <row r="119" spans="1:12" s="6" customFormat="1" ht="17" thickBot="1" x14ac:dyDescent="0.3">
      <c r="A119" s="33" t="s">
        <v>7516</v>
      </c>
      <c r="B119" s="34"/>
      <c r="C119" s="34">
        <f>SUM(C111:C118)</f>
        <v>2979</v>
      </c>
      <c r="D119" s="34">
        <f t="shared" ref="D119:K119" si="15">SUM(D111:D118)</f>
        <v>4230</v>
      </c>
      <c r="E119" s="34">
        <f t="shared" si="15"/>
        <v>32</v>
      </c>
      <c r="F119" s="34">
        <f t="shared" si="15"/>
        <v>240</v>
      </c>
      <c r="G119" s="34">
        <f t="shared" si="15"/>
        <v>1403</v>
      </c>
      <c r="H119" s="34">
        <f t="shared" si="15"/>
        <v>1104</v>
      </c>
      <c r="I119" s="34">
        <f t="shared" si="15"/>
        <v>335</v>
      </c>
      <c r="J119" s="34">
        <f t="shared" si="15"/>
        <v>0</v>
      </c>
      <c r="K119" s="34">
        <f t="shared" si="15"/>
        <v>7</v>
      </c>
      <c r="L119" s="34">
        <f t="shared" ref="L119" si="16">SUM(L111:L117)</f>
        <v>0</v>
      </c>
    </row>
    <row r="120" spans="1:12" s="1" customFormat="1" ht="17.25" customHeight="1" x14ac:dyDescent="0.25">
      <c r="A120" s="12">
        <v>45087</v>
      </c>
      <c r="B120" s="13" t="s">
        <v>63</v>
      </c>
      <c r="C120" s="13">
        <v>-165</v>
      </c>
      <c r="D120" s="13">
        <v>-58</v>
      </c>
      <c r="E120" s="43"/>
      <c r="F120" s="13">
        <v>-10</v>
      </c>
      <c r="G120" s="13">
        <v>-97</v>
      </c>
      <c r="H120" s="13">
        <v>-110</v>
      </c>
      <c r="I120" s="13">
        <v>-4</v>
      </c>
      <c r="J120" s="43"/>
      <c r="K120" s="43"/>
      <c r="L120" s="43"/>
    </row>
    <row r="121" spans="1:12" s="1" customFormat="1" ht="17.25" customHeight="1" x14ac:dyDescent="0.25">
      <c r="A121" s="55">
        <v>45209</v>
      </c>
      <c r="B121" s="53" t="s">
        <v>63</v>
      </c>
      <c r="C121" s="13">
        <v>-208</v>
      </c>
      <c r="D121" s="13">
        <v>-275</v>
      </c>
      <c r="E121" s="13">
        <v>-69</v>
      </c>
      <c r="F121" s="43"/>
      <c r="G121" s="13">
        <v>-104</v>
      </c>
      <c r="H121" s="13">
        <v>-102</v>
      </c>
      <c r="I121" s="13">
        <v>-40</v>
      </c>
      <c r="J121" s="43"/>
      <c r="K121" s="43"/>
      <c r="L121" s="43"/>
    </row>
    <row r="122" spans="1:12" s="1" customFormat="1" ht="17.25" customHeight="1" x14ac:dyDescent="0.25">
      <c r="A122" s="12" t="s">
        <v>7661</v>
      </c>
      <c r="B122" s="14" t="s">
        <v>401</v>
      </c>
      <c r="C122" s="13">
        <v>-45</v>
      </c>
      <c r="D122" s="13">
        <v>-7</v>
      </c>
      <c r="E122" s="43"/>
      <c r="F122" s="13">
        <v>-23</v>
      </c>
      <c r="G122" s="13">
        <v>-13</v>
      </c>
      <c r="H122" s="13">
        <v>-23</v>
      </c>
      <c r="I122" s="43"/>
      <c r="J122" s="43"/>
      <c r="K122" s="43"/>
      <c r="L122" s="43"/>
    </row>
    <row r="123" spans="1:12" s="1" customFormat="1" ht="17.25" customHeight="1" thickBot="1" x14ac:dyDescent="0.3">
      <c r="A123" s="13" t="s">
        <v>7726</v>
      </c>
      <c r="B123" s="13" t="s">
        <v>7732</v>
      </c>
      <c r="C123" s="43"/>
      <c r="D123" s="43"/>
      <c r="E123" s="43"/>
      <c r="F123" s="43"/>
      <c r="G123" s="43"/>
      <c r="H123" s="43"/>
      <c r="I123" s="43"/>
      <c r="J123" s="43"/>
      <c r="K123" s="13">
        <v>500</v>
      </c>
      <c r="L123" s="43"/>
    </row>
    <row r="124" spans="1:12" s="6" customFormat="1" ht="17" thickBot="1" x14ac:dyDescent="0.3">
      <c r="A124" s="33" t="s">
        <v>7577</v>
      </c>
      <c r="B124" s="34"/>
      <c r="C124" s="34">
        <f>SUM(C119:C123)</f>
        <v>2561</v>
      </c>
      <c r="D124" s="34">
        <f t="shared" ref="D124:L124" si="17">SUM(D119:D123)</f>
        <v>3890</v>
      </c>
      <c r="E124" s="56">
        <f t="shared" si="17"/>
        <v>-37</v>
      </c>
      <c r="F124" s="34">
        <f t="shared" si="17"/>
        <v>207</v>
      </c>
      <c r="G124" s="34">
        <f t="shared" si="17"/>
        <v>1189</v>
      </c>
      <c r="H124" s="34">
        <f t="shared" si="17"/>
        <v>869</v>
      </c>
      <c r="I124" s="34">
        <f t="shared" si="17"/>
        <v>291</v>
      </c>
      <c r="J124" s="34">
        <f t="shared" si="17"/>
        <v>0</v>
      </c>
      <c r="K124" s="34">
        <f>SUM(K119:K123)</f>
        <v>507</v>
      </c>
      <c r="L124" s="34">
        <f t="shared" si="17"/>
        <v>0</v>
      </c>
    </row>
    <row r="125" spans="1:12" s="1" customFormat="1" ht="17.25" customHeight="1" x14ac:dyDescent="0.25">
      <c r="A125" s="55" t="s">
        <v>7907</v>
      </c>
      <c r="B125" s="53" t="s">
        <v>63</v>
      </c>
      <c r="C125" s="13">
        <v>-166</v>
      </c>
      <c r="D125" s="13">
        <v>-185</v>
      </c>
      <c r="E125" s="43"/>
      <c r="F125" s="43"/>
      <c r="G125" s="43"/>
      <c r="H125" s="13">
        <v>-130</v>
      </c>
      <c r="I125" s="13">
        <v>-89</v>
      </c>
      <c r="J125" s="43"/>
      <c r="K125" s="13"/>
      <c r="L125" s="43"/>
    </row>
    <row r="126" spans="1:12" s="1" customFormat="1" ht="17.25" customHeight="1" x14ac:dyDescent="0.25">
      <c r="A126" s="55" t="s">
        <v>7921</v>
      </c>
      <c r="B126" s="75" t="s">
        <v>63</v>
      </c>
      <c r="C126" s="13">
        <v>-20</v>
      </c>
      <c r="D126" s="43"/>
      <c r="E126" s="43"/>
      <c r="F126" s="13">
        <v>-13</v>
      </c>
      <c r="G126" s="13">
        <v>-119</v>
      </c>
      <c r="H126" s="43"/>
      <c r="I126" s="43"/>
      <c r="J126" s="43"/>
      <c r="K126" s="43"/>
      <c r="L126" s="43"/>
    </row>
    <row r="127" spans="1:12" s="1" customFormat="1" ht="17.25" customHeight="1" x14ac:dyDescent="0.25">
      <c r="A127" s="12" t="s">
        <v>7984</v>
      </c>
      <c r="B127" s="13" t="s">
        <v>63</v>
      </c>
      <c r="C127" s="13">
        <v>-99</v>
      </c>
      <c r="D127" s="13">
        <v>-110</v>
      </c>
      <c r="E127" s="43"/>
      <c r="F127" s="13">
        <v>-2</v>
      </c>
      <c r="G127" s="13">
        <v>-75</v>
      </c>
      <c r="H127" s="13">
        <v>-100</v>
      </c>
      <c r="I127" s="13">
        <v>-66</v>
      </c>
      <c r="J127" s="43"/>
      <c r="K127" s="43"/>
      <c r="L127" s="43"/>
    </row>
    <row r="128" spans="1:12" s="1" customFormat="1" ht="17.25" customHeight="1" thickBot="1" x14ac:dyDescent="0.3">
      <c r="A128" s="55" t="s">
        <v>8054</v>
      </c>
      <c r="B128" s="75" t="s">
        <v>63</v>
      </c>
      <c r="C128" s="13">
        <v>-146</v>
      </c>
      <c r="D128" s="13">
        <v>-135</v>
      </c>
      <c r="E128" s="43"/>
      <c r="F128" s="13">
        <v>-11</v>
      </c>
      <c r="G128" s="13">
        <v>-88</v>
      </c>
      <c r="H128" s="13">
        <v>-71</v>
      </c>
      <c r="I128" s="13">
        <v>-35</v>
      </c>
      <c r="J128" s="43"/>
      <c r="K128" s="43"/>
      <c r="L128" s="43"/>
    </row>
    <row r="129" spans="1:13" s="6" customFormat="1" ht="17" thickBot="1" x14ac:dyDescent="0.3">
      <c r="A129" s="33" t="s">
        <v>8093</v>
      </c>
      <c r="B129" s="34"/>
      <c r="C129" s="34">
        <f>SUM(C124:C128)</f>
        <v>2130</v>
      </c>
      <c r="D129" s="34">
        <f t="shared" ref="D129:L129" si="18">SUM(D124:D128)</f>
        <v>3460</v>
      </c>
      <c r="E129" s="56">
        <f t="shared" si="18"/>
        <v>-37</v>
      </c>
      <c r="F129" s="34">
        <f t="shared" si="18"/>
        <v>181</v>
      </c>
      <c r="G129" s="34">
        <f t="shared" si="18"/>
        <v>907</v>
      </c>
      <c r="H129" s="34">
        <f t="shared" si="18"/>
        <v>568</v>
      </c>
      <c r="I129" s="34">
        <f t="shared" si="18"/>
        <v>101</v>
      </c>
      <c r="J129" s="34">
        <f t="shared" si="18"/>
        <v>0</v>
      </c>
      <c r="K129" s="34">
        <f>SUM(K124:K128)</f>
        <v>507</v>
      </c>
      <c r="L129" s="34">
        <f t="shared" si="18"/>
        <v>0</v>
      </c>
    </row>
    <row r="130" spans="1:13" s="1" customFormat="1" ht="17.25" customHeight="1" x14ac:dyDescent="0.25">
      <c r="A130" s="38" t="s">
        <v>8193</v>
      </c>
      <c r="B130" s="436" t="s">
        <v>63</v>
      </c>
      <c r="C130" s="13"/>
      <c r="D130" s="13"/>
      <c r="E130" s="43"/>
      <c r="F130" s="13">
        <v>-27</v>
      </c>
      <c r="G130" s="13">
        <v>-5</v>
      </c>
      <c r="H130" s="13"/>
      <c r="I130" s="13"/>
      <c r="J130" s="43"/>
      <c r="K130" s="43"/>
      <c r="L130" s="43"/>
    </row>
    <row r="131" spans="1:13" s="1" customFormat="1" ht="17.25" customHeight="1" x14ac:dyDescent="0.25">
      <c r="A131" s="38" t="s">
        <v>8193</v>
      </c>
      <c r="B131" s="53" t="s">
        <v>63</v>
      </c>
      <c r="C131" s="13">
        <v>-127</v>
      </c>
      <c r="D131" s="13">
        <v>-123</v>
      </c>
      <c r="E131" s="43"/>
      <c r="F131" s="43"/>
      <c r="G131" s="13">
        <v>-144</v>
      </c>
      <c r="H131" s="13">
        <v>-102</v>
      </c>
      <c r="I131" s="13">
        <v>-29</v>
      </c>
      <c r="J131" s="43"/>
      <c r="K131" s="13">
        <v>-7</v>
      </c>
      <c r="L131" s="43"/>
    </row>
    <row r="132" spans="1:13" s="1" customFormat="1" ht="17.25" customHeight="1" thickBot="1" x14ac:dyDescent="0.3">
      <c r="A132" s="12" t="s">
        <v>8248</v>
      </c>
      <c r="B132" s="75" t="s">
        <v>63</v>
      </c>
      <c r="C132" s="13">
        <v>-82</v>
      </c>
      <c r="D132" s="13">
        <v>-35</v>
      </c>
      <c r="E132" s="43"/>
      <c r="F132" s="43"/>
      <c r="G132" s="13">
        <v>-44</v>
      </c>
      <c r="H132" s="13">
        <v>-31</v>
      </c>
      <c r="I132" s="13">
        <v>-8</v>
      </c>
      <c r="J132" s="43"/>
      <c r="K132" s="43"/>
      <c r="L132" s="43"/>
    </row>
    <row r="133" spans="1:13" s="6" customFormat="1" ht="17" thickBot="1" x14ac:dyDescent="0.3">
      <c r="A133" s="33" t="s">
        <v>8219</v>
      </c>
      <c r="B133" s="34"/>
      <c r="C133" s="34">
        <f>SUM(C129:C132)</f>
        <v>1921</v>
      </c>
      <c r="D133" s="34">
        <f t="shared" ref="D133:L133" si="19">SUM(D129:D132)</f>
        <v>3302</v>
      </c>
      <c r="E133" s="56">
        <f t="shared" si="19"/>
        <v>-37</v>
      </c>
      <c r="F133" s="34">
        <f t="shared" si="19"/>
        <v>154</v>
      </c>
      <c r="G133" s="34">
        <f t="shared" si="19"/>
        <v>714</v>
      </c>
      <c r="H133" s="34">
        <f>SUM(H129:H132)</f>
        <v>435</v>
      </c>
      <c r="I133" s="34">
        <f t="shared" si="19"/>
        <v>64</v>
      </c>
      <c r="J133" s="34">
        <f t="shared" si="19"/>
        <v>0</v>
      </c>
      <c r="K133" s="34">
        <f>SUM(K129:K132)</f>
        <v>500</v>
      </c>
      <c r="L133" s="34">
        <f t="shared" si="19"/>
        <v>0</v>
      </c>
    </row>
    <row r="134" spans="1:13" s="49" customFormat="1" ht="17.25" customHeight="1" x14ac:dyDescent="0.25">
      <c r="A134" s="507">
        <v>45627</v>
      </c>
      <c r="B134" s="1166" t="s">
        <v>967</v>
      </c>
      <c r="C134" s="185">
        <v>-921</v>
      </c>
      <c r="D134" s="185">
        <v>-1300</v>
      </c>
      <c r="E134" s="185"/>
      <c r="F134" s="185"/>
      <c r="G134" s="185"/>
      <c r="H134" s="185"/>
      <c r="I134" s="185"/>
      <c r="J134" s="185"/>
      <c r="K134" s="185"/>
      <c r="L134" s="185"/>
      <c r="M134" s="49" t="s">
        <v>7319</v>
      </c>
    </row>
    <row r="135" spans="1:13" s="1" customFormat="1" ht="17.25" customHeight="1" thickBot="1" x14ac:dyDescent="0.3">
      <c r="A135" s="36" t="s">
        <v>8404</v>
      </c>
      <c r="B135" s="53" t="s">
        <v>63</v>
      </c>
      <c r="C135" s="13">
        <v>-29</v>
      </c>
      <c r="D135" s="43"/>
      <c r="E135" s="43"/>
      <c r="F135" s="43"/>
      <c r="G135" s="43"/>
      <c r="H135" s="43"/>
      <c r="I135" s="43"/>
      <c r="J135" s="43"/>
      <c r="K135" s="13">
        <v>-110</v>
      </c>
      <c r="L135" s="43"/>
    </row>
    <row r="136" spans="1:13" s="6" customFormat="1" ht="17" thickBot="1" x14ac:dyDescent="0.3">
      <c r="A136" s="33" t="s">
        <v>8290</v>
      </c>
      <c r="B136" s="34"/>
      <c r="C136" s="34">
        <f>SUM(C133:C135)</f>
        <v>971</v>
      </c>
      <c r="D136" s="34">
        <f t="shared" ref="D136:L136" si="20">SUM(D133:D135)</f>
        <v>2002</v>
      </c>
      <c r="E136" s="56">
        <f t="shared" si="20"/>
        <v>-37</v>
      </c>
      <c r="F136" s="34">
        <f t="shared" si="20"/>
        <v>154</v>
      </c>
      <c r="G136" s="34">
        <f t="shared" si="20"/>
        <v>714</v>
      </c>
      <c r="H136" s="34">
        <f t="shared" si="20"/>
        <v>435</v>
      </c>
      <c r="I136" s="34">
        <f t="shared" si="20"/>
        <v>64</v>
      </c>
      <c r="J136" s="34">
        <f t="shared" si="20"/>
        <v>0</v>
      </c>
      <c r="K136" s="34">
        <f>SUM(K133:K135)</f>
        <v>390</v>
      </c>
      <c r="L136" s="34">
        <f t="shared" si="20"/>
        <v>0</v>
      </c>
    </row>
    <row r="137" spans="1:13" s="48" customFormat="1" ht="17.25" customHeight="1" x14ac:dyDescent="0.25">
      <c r="A137" s="817">
        <v>45293</v>
      </c>
      <c r="B137" s="84" t="s">
        <v>63</v>
      </c>
      <c r="C137" s="57"/>
      <c r="D137" s="358"/>
      <c r="E137" s="358"/>
      <c r="F137" s="358"/>
      <c r="G137" s="358"/>
      <c r="H137" s="358"/>
      <c r="I137" s="358"/>
      <c r="J137" s="358"/>
      <c r="K137" s="39">
        <v>-56</v>
      </c>
      <c r="L137" s="358"/>
    </row>
    <row r="138" spans="1:13" s="48" customFormat="1" ht="17.25" customHeight="1" x14ac:dyDescent="0.25">
      <c r="A138" s="256">
        <v>45475</v>
      </c>
      <c r="B138" s="436" t="s">
        <v>63</v>
      </c>
      <c r="C138" s="57"/>
      <c r="D138" s="358"/>
      <c r="E138" s="358"/>
      <c r="F138" s="358"/>
      <c r="G138" s="358"/>
      <c r="H138" s="358"/>
      <c r="I138" s="358"/>
      <c r="J138" s="358"/>
      <c r="K138" s="39">
        <v>-55</v>
      </c>
      <c r="L138" s="358"/>
    </row>
    <row r="139" spans="1:13" s="48" customFormat="1" ht="17.25" customHeight="1" x14ac:dyDescent="0.25">
      <c r="A139" s="256">
        <v>45628</v>
      </c>
      <c r="B139" s="436" t="s">
        <v>63</v>
      </c>
      <c r="C139" s="358"/>
      <c r="D139" s="39">
        <v>-100</v>
      </c>
      <c r="E139" s="358"/>
      <c r="F139" s="358"/>
      <c r="G139" s="39">
        <v>-34</v>
      </c>
      <c r="H139" s="39">
        <v>-41</v>
      </c>
      <c r="I139" s="39">
        <v>-7</v>
      </c>
      <c r="J139" s="358"/>
      <c r="K139" s="358"/>
      <c r="L139" s="358"/>
    </row>
    <row r="140" spans="1:13" s="48" customFormat="1" ht="17.25" customHeight="1" x14ac:dyDescent="0.25">
      <c r="A140" s="256" t="s">
        <v>8538</v>
      </c>
      <c r="B140" s="14" t="s">
        <v>401</v>
      </c>
      <c r="C140" s="57"/>
      <c r="D140" s="44"/>
      <c r="E140" s="358"/>
      <c r="F140" s="358"/>
      <c r="G140" s="358"/>
      <c r="H140" s="358"/>
      <c r="I140" s="358"/>
      <c r="J140" s="358"/>
      <c r="K140" s="39">
        <v>-48</v>
      </c>
      <c r="L140" s="358"/>
    </row>
    <row r="141" spans="1:13" s="48" customFormat="1" ht="17.25" customHeight="1" x14ac:dyDescent="0.25">
      <c r="A141" s="1669" t="s">
        <v>8538</v>
      </c>
      <c r="B141" s="13" t="s">
        <v>401</v>
      </c>
      <c r="C141" s="1678">
        <v>-340</v>
      </c>
      <c r="D141" s="44"/>
      <c r="E141" s="358"/>
      <c r="F141" s="358"/>
      <c r="G141" s="39">
        <v>-25</v>
      </c>
      <c r="H141" s="39">
        <v>-10</v>
      </c>
      <c r="I141" s="39">
        <v>-2</v>
      </c>
      <c r="J141" s="358"/>
      <c r="K141" s="44"/>
      <c r="L141" s="358"/>
    </row>
    <row r="142" spans="1:13" s="48" customFormat="1" ht="17.25" customHeight="1" x14ac:dyDescent="0.25">
      <c r="A142" s="84" t="s">
        <v>8620</v>
      </c>
      <c r="B142" s="436" t="s">
        <v>63</v>
      </c>
      <c r="C142" s="57"/>
      <c r="D142" s="44"/>
      <c r="E142" s="358"/>
      <c r="F142" s="358"/>
      <c r="G142" s="358"/>
      <c r="H142" s="358"/>
      <c r="I142" s="358"/>
      <c r="J142" s="358"/>
      <c r="K142" s="39">
        <v>-53</v>
      </c>
      <c r="L142" s="358"/>
    </row>
    <row r="143" spans="1:13" s="48" customFormat="1" ht="17.25" customHeight="1" x14ac:dyDescent="0.25">
      <c r="A143" s="817" t="s">
        <v>8627</v>
      </c>
      <c r="B143" s="13" t="s">
        <v>63</v>
      </c>
      <c r="C143" s="358"/>
      <c r="D143" s="44"/>
      <c r="E143" s="358"/>
      <c r="F143" s="358"/>
      <c r="G143" s="39">
        <v>-75</v>
      </c>
      <c r="H143" s="358"/>
      <c r="I143" s="358"/>
      <c r="J143" s="358"/>
      <c r="K143" s="44"/>
      <c r="L143" s="358"/>
    </row>
    <row r="144" spans="1:13" s="48" customFormat="1" ht="17.25" customHeight="1" x14ac:dyDescent="0.25">
      <c r="A144" s="817" t="s">
        <v>8627</v>
      </c>
      <c r="B144" s="13" t="s">
        <v>63</v>
      </c>
      <c r="C144" s="358"/>
      <c r="D144" s="44"/>
      <c r="E144" s="358"/>
      <c r="F144" s="358"/>
      <c r="G144" s="39">
        <v>-25</v>
      </c>
      <c r="H144" s="39">
        <v>-54</v>
      </c>
      <c r="I144" s="39">
        <v>-7</v>
      </c>
      <c r="J144" s="358"/>
      <c r="K144" s="44"/>
      <c r="L144" s="358"/>
    </row>
    <row r="145" spans="1:13" s="48" customFormat="1" ht="17.25" customHeight="1" thickBot="1" x14ac:dyDescent="0.3">
      <c r="A145" s="212" t="s">
        <v>8649</v>
      </c>
      <c r="B145" s="213" t="s">
        <v>401</v>
      </c>
      <c r="C145" s="39">
        <v>-142</v>
      </c>
      <c r="D145" s="44"/>
      <c r="E145" s="358"/>
      <c r="F145" s="39">
        <v>-20</v>
      </c>
      <c r="G145" s="39">
        <v>-13</v>
      </c>
      <c r="H145" s="39">
        <v>-17</v>
      </c>
      <c r="I145" s="39">
        <v>-9</v>
      </c>
      <c r="J145" s="358"/>
      <c r="K145" s="44"/>
      <c r="L145" s="358"/>
    </row>
    <row r="146" spans="1:13" s="6" customFormat="1" ht="17" thickBot="1" x14ac:dyDescent="0.3">
      <c r="A146" s="40" t="s">
        <v>8663</v>
      </c>
      <c r="B146" s="41"/>
      <c r="C146" s="181">
        <f>SUM(C136:C145)</f>
        <v>489</v>
      </c>
      <c r="D146" s="181">
        <f t="shared" ref="D146:K146" si="21">SUM(D136:D145)</f>
        <v>1902</v>
      </c>
      <c r="E146" s="56">
        <f t="shared" si="21"/>
        <v>-37</v>
      </c>
      <c r="F146" s="181">
        <f t="shared" si="21"/>
        <v>134</v>
      </c>
      <c r="G146" s="181">
        <f t="shared" si="21"/>
        <v>542</v>
      </c>
      <c r="H146" s="181">
        <f t="shared" si="21"/>
        <v>313</v>
      </c>
      <c r="I146" s="181">
        <f t="shared" si="21"/>
        <v>39</v>
      </c>
      <c r="J146" s="41">
        <f t="shared" si="21"/>
        <v>0</v>
      </c>
      <c r="K146" s="181">
        <f t="shared" si="21"/>
        <v>178</v>
      </c>
      <c r="L146" s="41">
        <f>SUM(L136:L145)</f>
        <v>0</v>
      </c>
    </row>
    <row r="147" spans="1:13" s="48" customFormat="1" ht="17.25" customHeight="1" x14ac:dyDescent="0.25">
      <c r="A147" s="256">
        <v>45385</v>
      </c>
      <c r="B147" s="75" t="s">
        <v>63</v>
      </c>
      <c r="C147" s="39">
        <v>-23</v>
      </c>
      <c r="D147" s="39">
        <v>-205</v>
      </c>
      <c r="E147" s="358"/>
      <c r="F147" s="57"/>
      <c r="G147" s="39">
        <v>-25</v>
      </c>
      <c r="H147" s="39">
        <v>-44</v>
      </c>
      <c r="I147" s="39">
        <v>-13</v>
      </c>
      <c r="J147" s="358"/>
      <c r="K147" s="358"/>
      <c r="L147" s="358"/>
    </row>
    <row r="148" spans="1:13" s="48" customFormat="1" ht="17.25" customHeight="1" x14ac:dyDescent="0.25">
      <c r="A148" s="256">
        <v>45415</v>
      </c>
      <c r="B148" s="436" t="s">
        <v>63</v>
      </c>
      <c r="C148" s="57"/>
      <c r="D148" s="44"/>
      <c r="E148" s="358"/>
      <c r="F148" s="57"/>
      <c r="G148" s="57"/>
      <c r="H148" s="57"/>
      <c r="I148" s="57"/>
      <c r="J148" s="358"/>
      <c r="K148" s="39">
        <v>-100</v>
      </c>
      <c r="L148" s="358"/>
    </row>
    <row r="149" spans="1:13" s="48" customFormat="1" ht="17.25" customHeight="1" x14ac:dyDescent="0.25">
      <c r="A149" s="256">
        <v>45141</v>
      </c>
      <c r="B149" s="13" t="s">
        <v>63</v>
      </c>
      <c r="C149" s="358"/>
      <c r="D149" s="44"/>
      <c r="E149" s="358"/>
      <c r="F149" s="358"/>
      <c r="G149" s="358"/>
      <c r="H149" s="358"/>
      <c r="I149" s="358"/>
      <c r="J149" s="358"/>
      <c r="K149" s="39">
        <v>-75</v>
      </c>
      <c r="L149" s="358"/>
    </row>
    <row r="150" spans="1:13" s="48" customFormat="1" ht="17.25" customHeight="1" x14ac:dyDescent="0.25">
      <c r="A150" s="12" t="s">
        <v>8720</v>
      </c>
      <c r="B150" s="14" t="s">
        <v>401</v>
      </c>
      <c r="C150" s="39">
        <v>-22</v>
      </c>
      <c r="D150" s="44"/>
      <c r="E150" s="358"/>
      <c r="F150" s="358"/>
      <c r="G150" s="39">
        <v>-39</v>
      </c>
      <c r="H150" s="39">
        <v>-23</v>
      </c>
      <c r="I150" s="39">
        <v>-4</v>
      </c>
      <c r="J150" s="358"/>
      <c r="K150" s="44"/>
      <c r="L150" s="358"/>
    </row>
    <row r="151" spans="1:13" s="48" customFormat="1" ht="17.25" customHeight="1" x14ac:dyDescent="0.25">
      <c r="A151" s="12" t="s">
        <v>8720</v>
      </c>
      <c r="B151" s="13" t="s">
        <v>401</v>
      </c>
      <c r="C151" s="39">
        <v>-37</v>
      </c>
      <c r="D151" s="44"/>
      <c r="E151" s="358"/>
      <c r="F151" s="39">
        <v>-12</v>
      </c>
      <c r="G151" s="39">
        <v>-16</v>
      </c>
      <c r="H151" s="39">
        <v>-29</v>
      </c>
      <c r="I151" s="39">
        <v>-17</v>
      </c>
      <c r="J151" s="358"/>
      <c r="K151" s="44"/>
      <c r="L151" s="358"/>
    </row>
    <row r="152" spans="1:13" s="48" customFormat="1" ht="17.25" customHeight="1" thickBot="1" x14ac:dyDescent="0.3">
      <c r="A152" s="256" t="s">
        <v>8763</v>
      </c>
      <c r="B152" s="436" t="s">
        <v>63</v>
      </c>
      <c r="C152" s="39">
        <v>-40</v>
      </c>
      <c r="D152" s="39">
        <v>-20</v>
      </c>
      <c r="E152" s="358"/>
      <c r="F152" s="39">
        <v>-13</v>
      </c>
      <c r="G152" s="39">
        <v>-10</v>
      </c>
      <c r="H152" s="39">
        <v>-28</v>
      </c>
      <c r="I152" s="39">
        <v>-5</v>
      </c>
      <c r="J152" s="358"/>
      <c r="K152" s="44"/>
      <c r="L152" s="358"/>
    </row>
    <row r="153" spans="1:13" s="6" customFormat="1" ht="17" thickBot="1" x14ac:dyDescent="0.3">
      <c r="A153" s="40" t="s">
        <v>8735</v>
      </c>
      <c r="B153" s="41"/>
      <c r="C153" s="181">
        <f>SUM(C146:C152)</f>
        <v>367</v>
      </c>
      <c r="D153" s="181">
        <f t="shared" ref="D153:L153" si="22">SUM(D146:D152)</f>
        <v>1677</v>
      </c>
      <c r="E153" s="56">
        <f t="shared" si="22"/>
        <v>-37</v>
      </c>
      <c r="F153" s="181">
        <f t="shared" si="22"/>
        <v>109</v>
      </c>
      <c r="G153" s="181">
        <f t="shared" si="22"/>
        <v>452</v>
      </c>
      <c r="H153" s="181">
        <f t="shared" si="22"/>
        <v>189</v>
      </c>
      <c r="I153" s="181">
        <f t="shared" si="22"/>
        <v>0</v>
      </c>
      <c r="J153" s="41">
        <f t="shared" si="22"/>
        <v>0</v>
      </c>
      <c r="K153" s="181">
        <f>SUM(K146:K152)</f>
        <v>3</v>
      </c>
      <c r="L153" s="41">
        <f t="shared" si="22"/>
        <v>0</v>
      </c>
    </row>
    <row r="154" spans="1:13" s="48" customFormat="1" ht="17.25" customHeight="1" thickBot="1" x14ac:dyDescent="0.3">
      <c r="A154" s="80">
        <v>45295</v>
      </c>
      <c r="B154" s="13" t="s">
        <v>63</v>
      </c>
      <c r="C154" s="39">
        <v>-42</v>
      </c>
      <c r="D154" s="358"/>
      <c r="E154" s="358"/>
      <c r="F154" s="358"/>
      <c r="G154" s="39">
        <v>-38</v>
      </c>
      <c r="H154" s="39">
        <v>-8</v>
      </c>
      <c r="I154" s="358"/>
      <c r="J154" s="358"/>
      <c r="K154" s="358"/>
      <c r="L154" s="358"/>
    </row>
    <row r="155" spans="1:13" s="6" customFormat="1" ht="17" thickBot="1" x14ac:dyDescent="0.3">
      <c r="A155" s="40" t="s">
        <v>8984</v>
      </c>
      <c r="B155" s="41"/>
      <c r="C155" s="181">
        <f>SUM(C153:C154)</f>
        <v>325</v>
      </c>
      <c r="D155" s="181">
        <f t="shared" ref="D155:L155" si="23">SUM(D153:D154)</f>
        <v>1677</v>
      </c>
      <c r="E155" s="56">
        <f t="shared" si="23"/>
        <v>-37</v>
      </c>
      <c r="F155" s="181">
        <f t="shared" si="23"/>
        <v>109</v>
      </c>
      <c r="G155" s="181">
        <f t="shared" si="23"/>
        <v>414</v>
      </c>
      <c r="H155" s="181">
        <f t="shared" si="23"/>
        <v>181</v>
      </c>
      <c r="I155" s="41">
        <f t="shared" si="23"/>
        <v>0</v>
      </c>
      <c r="J155" s="41">
        <f t="shared" si="23"/>
        <v>0</v>
      </c>
      <c r="K155" s="181">
        <f t="shared" si="23"/>
        <v>3</v>
      </c>
      <c r="L155" s="41">
        <f t="shared" si="23"/>
        <v>0</v>
      </c>
      <c r="M155" s="6" t="s">
        <v>9062</v>
      </c>
    </row>
    <row r="156" spans="1:13" s="48" customFormat="1" ht="17.25" customHeight="1" x14ac:dyDescent="0.25">
      <c r="A156" s="12">
        <v>45356</v>
      </c>
      <c r="B156" s="13" t="s">
        <v>9045</v>
      </c>
      <c r="C156" s="57">
        <v>330</v>
      </c>
      <c r="D156" s="358"/>
      <c r="E156" s="358"/>
      <c r="F156" s="57">
        <v>43</v>
      </c>
      <c r="G156" s="358"/>
      <c r="H156" s="358"/>
      <c r="I156" s="57">
        <v>136</v>
      </c>
      <c r="J156" s="358"/>
      <c r="K156" s="358"/>
      <c r="L156" s="358"/>
    </row>
    <row r="157" spans="1:13" s="48" customFormat="1" ht="17.25" customHeight="1" x14ac:dyDescent="0.25">
      <c r="A157" s="12">
        <v>45448</v>
      </c>
      <c r="B157" s="13" t="s">
        <v>9052</v>
      </c>
      <c r="C157" s="57">
        <v>110</v>
      </c>
      <c r="D157" s="57">
        <v>160</v>
      </c>
      <c r="E157" s="358"/>
      <c r="F157" s="358"/>
      <c r="G157" s="57">
        <v>40</v>
      </c>
      <c r="H157" s="358"/>
      <c r="I157" s="358"/>
      <c r="J157" s="358"/>
      <c r="K157" s="358"/>
      <c r="L157" s="358"/>
    </row>
    <row r="158" spans="1:13" s="48" customFormat="1" ht="17.25" customHeight="1" x14ac:dyDescent="0.25">
      <c r="A158" s="12">
        <v>45448</v>
      </c>
      <c r="B158" s="13" t="s">
        <v>6189</v>
      </c>
      <c r="C158" s="358"/>
      <c r="D158" s="358"/>
      <c r="E158" s="358"/>
      <c r="F158" s="358"/>
      <c r="G158" s="57">
        <v>90</v>
      </c>
      <c r="H158" s="358"/>
      <c r="I158" s="358"/>
      <c r="J158" s="358"/>
      <c r="K158" s="358"/>
      <c r="L158" s="358"/>
    </row>
    <row r="159" spans="1:13" s="48" customFormat="1" ht="17.25" customHeight="1" x14ac:dyDescent="0.25">
      <c r="A159" s="256" t="s">
        <v>9120</v>
      </c>
      <c r="B159" s="53" t="s">
        <v>63</v>
      </c>
      <c r="C159" s="358"/>
      <c r="D159" s="358"/>
      <c r="E159" s="358"/>
      <c r="F159" s="358"/>
      <c r="G159" s="57">
        <v>-90</v>
      </c>
      <c r="H159" s="358"/>
      <c r="I159" s="358"/>
      <c r="J159" s="358"/>
      <c r="K159" s="358"/>
      <c r="L159" s="358"/>
    </row>
    <row r="160" spans="1:13" s="48" customFormat="1" ht="17.25" customHeight="1" x14ac:dyDescent="0.25">
      <c r="A160" s="256" t="s">
        <v>9120</v>
      </c>
      <c r="B160" s="53" t="s">
        <v>63</v>
      </c>
      <c r="C160" s="57">
        <v>-100</v>
      </c>
      <c r="D160" s="358"/>
      <c r="E160" s="358"/>
      <c r="F160" s="57">
        <v>-42</v>
      </c>
      <c r="G160" s="358"/>
      <c r="H160" s="358"/>
      <c r="I160" s="358"/>
      <c r="J160" s="358"/>
      <c r="K160" s="358"/>
      <c r="L160" s="358"/>
    </row>
    <row r="161" spans="1:12" s="48" customFormat="1" ht="17.25" customHeight="1" x14ac:dyDescent="0.25">
      <c r="A161" s="1181" t="s">
        <v>9171</v>
      </c>
      <c r="B161" s="529" t="s">
        <v>9173</v>
      </c>
      <c r="C161" s="57">
        <v>100</v>
      </c>
      <c r="D161" s="57">
        <v>200</v>
      </c>
      <c r="E161" s="57">
        <v>30</v>
      </c>
      <c r="F161" s="57">
        <v>18</v>
      </c>
      <c r="G161" s="358"/>
      <c r="H161" s="358"/>
      <c r="I161" s="57">
        <v>50</v>
      </c>
      <c r="J161" s="358"/>
      <c r="K161" s="358"/>
      <c r="L161" s="358"/>
    </row>
    <row r="162" spans="1:12" s="48" customFormat="1" ht="17.25" customHeight="1" x14ac:dyDescent="0.25">
      <c r="A162" s="1181" t="s">
        <v>9171</v>
      </c>
      <c r="B162" s="213" t="s">
        <v>6189</v>
      </c>
      <c r="C162" s="358"/>
      <c r="D162" s="358"/>
      <c r="E162" s="358"/>
      <c r="F162" s="358"/>
      <c r="G162" s="57">
        <v>50</v>
      </c>
      <c r="H162" s="358"/>
      <c r="I162" s="358"/>
      <c r="J162" s="358"/>
      <c r="K162" s="358"/>
      <c r="L162" s="358"/>
    </row>
    <row r="163" spans="1:12" s="48" customFormat="1" ht="17.25" customHeight="1" x14ac:dyDescent="0.25">
      <c r="A163" s="1181" t="s">
        <v>9191</v>
      </c>
      <c r="B163" s="529" t="s">
        <v>9193</v>
      </c>
      <c r="C163" s="358"/>
      <c r="D163" s="358"/>
      <c r="E163" s="358"/>
      <c r="F163" s="358"/>
      <c r="G163" s="358"/>
      <c r="H163" s="358"/>
      <c r="I163" s="57">
        <v>50</v>
      </c>
      <c r="J163" s="358"/>
      <c r="K163" s="358"/>
      <c r="L163" s="358"/>
    </row>
    <row r="164" spans="1:12" s="48" customFormat="1" ht="17.25" customHeight="1" x14ac:dyDescent="0.25">
      <c r="A164" s="1181" t="s">
        <v>9257</v>
      </c>
      <c r="B164" s="529" t="s">
        <v>9267</v>
      </c>
      <c r="C164" s="57">
        <v>82</v>
      </c>
      <c r="D164" s="57">
        <v>160</v>
      </c>
      <c r="E164" s="57">
        <v>54</v>
      </c>
      <c r="F164" s="57">
        <v>18</v>
      </c>
      <c r="G164" s="57">
        <v>11</v>
      </c>
      <c r="H164" s="358"/>
      <c r="I164" s="57">
        <v>57</v>
      </c>
      <c r="J164" s="358"/>
      <c r="K164" s="358"/>
      <c r="L164" s="358"/>
    </row>
    <row r="165" spans="1:12" s="48" customFormat="1" ht="17.25" customHeight="1" thickBot="1" x14ac:dyDescent="0.3">
      <c r="A165" s="69" t="s">
        <v>9287</v>
      </c>
      <c r="B165" s="529" t="s">
        <v>9290</v>
      </c>
      <c r="C165" s="358"/>
      <c r="D165" s="358"/>
      <c r="E165" s="358"/>
      <c r="F165" s="358"/>
      <c r="G165" s="57">
        <v>40</v>
      </c>
      <c r="H165" s="358"/>
      <c r="I165" s="57">
        <v>23</v>
      </c>
      <c r="J165" s="358"/>
      <c r="K165" s="358"/>
      <c r="L165" s="358"/>
    </row>
    <row r="166" spans="1:12" s="6" customFormat="1" ht="17" thickBot="1" x14ac:dyDescent="0.3">
      <c r="A166" s="40" t="s">
        <v>9293</v>
      </c>
      <c r="B166" s="41"/>
      <c r="C166" s="41">
        <f>SUM(C155:C165)</f>
        <v>847</v>
      </c>
      <c r="D166" s="41">
        <f t="shared" ref="D166:K166" si="24">SUM(D155:D165)</f>
        <v>2197</v>
      </c>
      <c r="E166" s="41">
        <f t="shared" si="24"/>
        <v>47</v>
      </c>
      <c r="F166" s="41">
        <f t="shared" si="24"/>
        <v>146</v>
      </c>
      <c r="G166" s="41">
        <f t="shared" si="24"/>
        <v>555</v>
      </c>
      <c r="H166" s="41">
        <f t="shared" si="24"/>
        <v>181</v>
      </c>
      <c r="I166" s="41">
        <f t="shared" si="24"/>
        <v>316</v>
      </c>
      <c r="J166" s="41">
        <f t="shared" si="24"/>
        <v>0</v>
      </c>
      <c r="K166" s="41">
        <f t="shared" si="24"/>
        <v>3</v>
      </c>
      <c r="L166" s="41">
        <f t="shared" ref="L166" si="25">SUM(L164:L165)</f>
        <v>0</v>
      </c>
    </row>
    <row r="167" spans="1:12" s="48" customFormat="1" ht="17.25" customHeight="1" x14ac:dyDescent="0.25">
      <c r="A167" s="1181">
        <v>45632</v>
      </c>
      <c r="B167" s="529" t="s">
        <v>9395</v>
      </c>
      <c r="C167" s="57">
        <v>122</v>
      </c>
      <c r="D167" s="57">
        <v>240</v>
      </c>
      <c r="E167" s="57">
        <v>40</v>
      </c>
      <c r="F167" s="57">
        <v>15</v>
      </c>
      <c r="G167" s="358"/>
      <c r="H167" s="358"/>
      <c r="I167" s="57">
        <v>110</v>
      </c>
      <c r="J167" s="358"/>
      <c r="K167" s="358"/>
      <c r="L167" s="358"/>
    </row>
    <row r="168" spans="1:12" s="48" customFormat="1" ht="17.25" customHeight="1" x14ac:dyDescent="0.25">
      <c r="A168" s="35" t="s">
        <v>9409</v>
      </c>
      <c r="B168" s="436" t="s">
        <v>9411</v>
      </c>
      <c r="C168" s="358"/>
      <c r="D168" s="358"/>
      <c r="E168" s="358"/>
      <c r="F168" s="358"/>
      <c r="G168" s="57">
        <v>120</v>
      </c>
      <c r="H168" s="358"/>
      <c r="I168" s="358"/>
      <c r="J168" s="358"/>
      <c r="K168" s="358"/>
      <c r="L168" s="358"/>
    </row>
    <row r="169" spans="1:12" s="48" customFormat="1" ht="17.25" customHeight="1" x14ac:dyDescent="0.25">
      <c r="A169" s="817" t="s">
        <v>9443</v>
      </c>
      <c r="B169" s="213" t="s">
        <v>9449</v>
      </c>
      <c r="C169" s="57">
        <v>260</v>
      </c>
      <c r="D169" s="57">
        <v>150</v>
      </c>
      <c r="E169" s="358"/>
      <c r="F169" s="57">
        <v>25</v>
      </c>
      <c r="G169" s="57">
        <v>50</v>
      </c>
      <c r="H169" s="358"/>
      <c r="I169" s="57">
        <v>20</v>
      </c>
      <c r="J169" s="358"/>
      <c r="K169" s="358"/>
      <c r="L169" s="358"/>
    </row>
    <row r="170" spans="1:12" s="48" customFormat="1" ht="17.25" customHeight="1" x14ac:dyDescent="0.25">
      <c r="A170" s="817" t="s">
        <v>9530</v>
      </c>
      <c r="B170" s="213" t="s">
        <v>9533</v>
      </c>
      <c r="C170" s="57">
        <v>80</v>
      </c>
      <c r="D170" s="358"/>
      <c r="E170" s="57">
        <v>30</v>
      </c>
      <c r="F170" s="57">
        <v>6</v>
      </c>
      <c r="G170" s="57">
        <v>20</v>
      </c>
      <c r="H170" s="358"/>
      <c r="I170" s="57">
        <v>75</v>
      </c>
      <c r="J170" s="358"/>
      <c r="K170" s="57">
        <v>60</v>
      </c>
      <c r="L170" s="358"/>
    </row>
    <row r="171" spans="1:12" s="48" customFormat="1" ht="17.25" customHeight="1" thickBot="1" x14ac:dyDescent="0.3">
      <c r="A171" s="817" t="s">
        <v>9540</v>
      </c>
      <c r="B171" s="213" t="s">
        <v>9543</v>
      </c>
      <c r="C171" s="57">
        <v>160</v>
      </c>
      <c r="D171" s="57">
        <v>240</v>
      </c>
      <c r="E171" s="358"/>
      <c r="F171" s="358"/>
      <c r="G171" s="57">
        <v>12</v>
      </c>
      <c r="H171" s="358"/>
      <c r="I171" s="57">
        <v>45</v>
      </c>
      <c r="J171" s="358"/>
      <c r="K171" s="358"/>
      <c r="L171" s="358"/>
    </row>
    <row r="172" spans="1:12" s="6" customFormat="1" ht="17" thickBot="1" x14ac:dyDescent="0.3">
      <c r="A172" s="40" t="s">
        <v>9583</v>
      </c>
      <c r="B172" s="41"/>
      <c r="C172" s="41">
        <f>SUM(C166:C171)</f>
        <v>1469</v>
      </c>
      <c r="D172" s="41">
        <f t="shared" ref="D172:L172" si="26">SUM(D166:D171)</f>
        <v>2827</v>
      </c>
      <c r="E172" s="41">
        <f t="shared" si="26"/>
        <v>117</v>
      </c>
      <c r="F172" s="41">
        <f t="shared" si="26"/>
        <v>192</v>
      </c>
      <c r="G172" s="41">
        <f t="shared" si="26"/>
        <v>757</v>
      </c>
      <c r="H172" s="41">
        <f t="shared" si="26"/>
        <v>181</v>
      </c>
      <c r="I172" s="41">
        <f t="shared" si="26"/>
        <v>566</v>
      </c>
      <c r="J172" s="41">
        <f t="shared" si="26"/>
        <v>0</v>
      </c>
      <c r="K172" s="41">
        <f>SUM(K166:K171)</f>
        <v>63</v>
      </c>
      <c r="L172" s="41">
        <f t="shared" si="26"/>
        <v>0</v>
      </c>
    </row>
    <row r="173" spans="1:12" s="48" customFormat="1" ht="17.25" customHeight="1" x14ac:dyDescent="0.25">
      <c r="A173" s="1344"/>
      <c r="B173" s="537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</row>
    <row r="174" spans="1:12" s="48" customFormat="1" ht="17.25" customHeight="1" x14ac:dyDescent="0.25">
      <c r="A174" s="1344"/>
      <c r="B174" s="537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</row>
    <row r="175" spans="1:12" ht="17" thickBot="1" x14ac:dyDescent="0.3">
      <c r="A175" s="141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</row>
    <row r="176" spans="1:12" ht="17" thickBot="1" x14ac:dyDescent="0.3">
      <c r="C176" s="10" t="s">
        <v>3</v>
      </c>
      <c r="D176" s="10" t="s">
        <v>4</v>
      </c>
      <c r="E176" s="10" t="s">
        <v>27</v>
      </c>
      <c r="F176" s="10" t="s">
        <v>28</v>
      </c>
      <c r="G176" s="10" t="s">
        <v>10</v>
      </c>
      <c r="H176" s="10" t="s">
        <v>26</v>
      </c>
      <c r="I176" s="10" t="s">
        <v>2</v>
      </c>
      <c r="J176" s="10" t="s">
        <v>5776</v>
      </c>
      <c r="K176" s="10" t="s">
        <v>32</v>
      </c>
    </row>
    <row r="177" spans="1:7" x14ac:dyDescent="0.25">
      <c r="A177" s="283" t="s">
        <v>6464</v>
      </c>
      <c r="B177" s="48"/>
      <c r="C177" s="48"/>
      <c r="D177" s="48"/>
      <c r="E177" s="48"/>
      <c r="F177" s="48"/>
    </row>
    <row r="178" spans="1:7" x14ac:dyDescent="0.25">
      <c r="A178" s="283" t="s">
        <v>6465</v>
      </c>
      <c r="B178" s="284"/>
      <c r="C178" s="284"/>
      <c r="D178" s="284"/>
      <c r="E178" s="284"/>
      <c r="F178" s="284"/>
      <c r="G178" s="1491"/>
    </row>
  </sheetData>
  <pageMargins left="0.7" right="0.7" top="0.75" bottom="0.75" header="0.3" footer="0.3"/>
  <pageSetup orientation="portrait" r:id="rId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F23"/>
  <sheetViews>
    <sheetView topLeftCell="A4" workbookViewId="0">
      <selection activeCell="F19" sqref="F19"/>
    </sheetView>
  </sheetViews>
  <sheetFormatPr baseColWidth="10" defaultColWidth="9" defaultRowHeight="16" x14ac:dyDescent="0.25"/>
  <cols>
    <col min="1" max="1" width="12.33203125" style="137" customWidth="1"/>
    <col min="2" max="2" width="20.6640625" style="4" customWidth="1"/>
    <col min="3" max="3" width="22.33203125" style="4" customWidth="1"/>
    <col min="4" max="4" width="8.6640625" style="4" customWidth="1"/>
    <col min="5" max="5" width="8.83203125" style="4" customWidth="1"/>
    <col min="6" max="6" width="12.6640625" style="4" bestFit="1" customWidth="1"/>
    <col min="7" max="16384" width="9" style="4"/>
  </cols>
  <sheetData>
    <row r="1" spans="1:6" x14ac:dyDescent="0.25">
      <c r="A1" s="128" t="s">
        <v>23</v>
      </c>
      <c r="B1" s="48"/>
    </row>
    <row r="2" spans="1:6" x14ac:dyDescent="0.25">
      <c r="A2" s="128"/>
      <c r="B2" s="48"/>
    </row>
    <row r="3" spans="1:6" x14ac:dyDescent="0.25">
      <c r="A3" s="139" t="s">
        <v>1938</v>
      </c>
    </row>
    <row r="4" spans="1:6" x14ac:dyDescent="0.25">
      <c r="A4" s="703" t="s">
        <v>4964</v>
      </c>
      <c r="B4" s="5"/>
      <c r="C4" s="1040">
        <v>260000</v>
      </c>
      <c r="D4" s="1040"/>
      <c r="E4" s="361"/>
    </row>
    <row r="5" spans="1:6" s="422" customFormat="1" ht="17" thickBot="1" x14ac:dyDescent="0.3">
      <c r="A5" s="705"/>
      <c r="B5" s="421"/>
      <c r="C5" s="7">
        <v>8350</v>
      </c>
      <c r="D5" s="7">
        <v>25000</v>
      </c>
      <c r="E5" s="7"/>
    </row>
    <row r="6" spans="1:6" ht="17" thickBot="1" x14ac:dyDescent="0.3">
      <c r="A6" s="160" t="s">
        <v>0</v>
      </c>
      <c r="B6" s="51" t="s">
        <v>1</v>
      </c>
      <c r="C6" s="10" t="s">
        <v>4965</v>
      </c>
      <c r="D6" s="32" t="s">
        <v>14</v>
      </c>
      <c r="E6" s="138"/>
    </row>
    <row r="7" spans="1:6" s="1" customFormat="1" ht="17" thickBot="1" x14ac:dyDescent="0.3">
      <c r="A7" s="76" t="s">
        <v>4959</v>
      </c>
      <c r="B7" s="14" t="s">
        <v>4966</v>
      </c>
      <c r="C7" s="14">
        <v>88</v>
      </c>
      <c r="D7" s="14">
        <v>60</v>
      </c>
      <c r="E7" s="115"/>
    </row>
    <row r="8" spans="1:6" s="1" customFormat="1" ht="17" thickBot="1" x14ac:dyDescent="0.3">
      <c r="A8" s="33" t="s">
        <v>5061</v>
      </c>
      <c r="B8" s="34"/>
      <c r="C8" s="34">
        <f>SUM(C7)</f>
        <v>88</v>
      </c>
      <c r="D8" s="34">
        <f>SUM(D7)</f>
        <v>60</v>
      </c>
      <c r="E8" s="54"/>
    </row>
    <row r="9" spans="1:6" s="1" customFormat="1" ht="17" thickBot="1" x14ac:dyDescent="0.3">
      <c r="A9" s="301"/>
      <c r="B9" s="53"/>
      <c r="C9" s="53"/>
      <c r="D9" s="53"/>
      <c r="E9" s="354"/>
    </row>
    <row r="10" spans="1:6" s="1" customFormat="1" ht="17" thickBot="1" x14ac:dyDescent="0.3">
      <c r="A10" s="33" t="s">
        <v>5278</v>
      </c>
      <c r="B10" s="34"/>
      <c r="C10" s="34">
        <f>SUM(C8:C9)</f>
        <v>88</v>
      </c>
      <c r="D10" s="34">
        <f>SUM(D8:D9)</f>
        <v>60</v>
      </c>
      <c r="E10" s="54"/>
    </row>
    <row r="11" spans="1:6" s="1" customFormat="1" ht="17" thickBot="1" x14ac:dyDescent="0.3">
      <c r="A11" s="12"/>
      <c r="B11" s="13"/>
      <c r="C11" s="13"/>
      <c r="D11" s="13"/>
      <c r="E11" s="43"/>
    </row>
    <row r="12" spans="1:6" s="1" customFormat="1" ht="17" thickBot="1" x14ac:dyDescent="0.3">
      <c r="A12" s="33" t="s">
        <v>5326</v>
      </c>
      <c r="B12" s="34"/>
      <c r="C12" s="34">
        <f>SUM(C10:C11)</f>
        <v>88</v>
      </c>
      <c r="D12" s="34">
        <f>SUM(D10:D11)</f>
        <v>60</v>
      </c>
      <c r="E12" s="54"/>
    </row>
    <row r="13" spans="1:6" s="2" customFormat="1" ht="17" thickBot="1" x14ac:dyDescent="0.3">
      <c r="A13" s="12" t="s">
        <v>5548</v>
      </c>
      <c r="B13" s="13" t="s">
        <v>63</v>
      </c>
      <c r="C13" s="13">
        <v>-85</v>
      </c>
      <c r="D13" s="13">
        <v>-17</v>
      </c>
      <c r="E13" s="13"/>
    </row>
    <row r="14" spans="1:6" s="1" customFormat="1" ht="17" thickBot="1" x14ac:dyDescent="0.3">
      <c r="A14" s="33" t="s">
        <v>5443</v>
      </c>
      <c r="B14" s="34"/>
      <c r="C14" s="34">
        <f>SUM(C12:C13)</f>
        <v>3</v>
      </c>
      <c r="D14" s="34">
        <f>SUM(D12:D13)</f>
        <v>43</v>
      </c>
      <c r="E14" s="54"/>
    </row>
    <row r="15" spans="1:6" ht="17" thickBot="1" x14ac:dyDescent="0.3">
      <c r="A15" s="99" t="s">
        <v>5839</v>
      </c>
      <c r="B15" s="13" t="s">
        <v>63</v>
      </c>
      <c r="C15" s="57"/>
      <c r="D15" s="39">
        <v>-16</v>
      </c>
      <c r="E15" s="57"/>
    </row>
    <row r="16" spans="1:6" s="1" customFormat="1" ht="17" thickBot="1" x14ac:dyDescent="0.3">
      <c r="A16" s="40" t="s">
        <v>5934</v>
      </c>
      <c r="B16" s="41"/>
      <c r="C16" s="42">
        <f>SUM(C14:C15)</f>
        <v>3</v>
      </c>
      <c r="D16" s="42">
        <f>SUM(D14:D15)</f>
        <v>27</v>
      </c>
      <c r="E16" s="233"/>
      <c r="F16" s="1" t="s">
        <v>6012</v>
      </c>
    </row>
    <row r="17" spans="1:6" x14ac:dyDescent="0.25">
      <c r="A17" s="99">
        <v>45200</v>
      </c>
      <c r="B17" s="13" t="s">
        <v>63</v>
      </c>
      <c r="C17" s="57"/>
      <c r="D17" s="57">
        <v>-9</v>
      </c>
      <c r="E17" s="57"/>
    </row>
    <row r="18" spans="1:6" s="49" customFormat="1" x14ac:dyDescent="0.25">
      <c r="A18" s="699"/>
      <c r="B18" s="185" t="s">
        <v>967</v>
      </c>
      <c r="C18" s="185">
        <v>-3</v>
      </c>
      <c r="D18" s="185"/>
      <c r="E18" s="185"/>
      <c r="F18" s="49" t="s">
        <v>211</v>
      </c>
    </row>
    <row r="19" spans="1:6" x14ac:dyDescent="0.25">
      <c r="A19" s="141"/>
      <c r="B19" s="57"/>
      <c r="C19" s="57"/>
      <c r="D19" s="57"/>
      <c r="E19" s="57"/>
    </row>
    <row r="20" spans="1:6" s="48" customFormat="1" x14ac:dyDescent="0.25">
      <c r="A20" s="960"/>
      <c r="B20" s="358"/>
      <c r="C20" s="358"/>
      <c r="D20" s="358"/>
      <c r="E20" s="358"/>
    </row>
    <row r="22" spans="1:6" x14ac:dyDescent="0.25">
      <c r="A22" s="285" t="s">
        <v>6013</v>
      </c>
      <c r="B22" s="260"/>
      <c r="C22" s="260"/>
    </row>
    <row r="23" spans="1:6" x14ac:dyDescent="0.25">
      <c r="A23" s="285" t="s">
        <v>6014</v>
      </c>
      <c r="B23" s="260"/>
      <c r="C23" s="260"/>
    </row>
  </sheetData>
  <pageMargins left="0.7" right="0.7" top="0.75" bottom="0.75" header="0.3" footer="0.3"/>
  <pageSetup orientation="portrait" r:id="rId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L82"/>
  <sheetViews>
    <sheetView topLeftCell="A52" workbookViewId="0">
      <selection activeCell="C65" sqref="C65"/>
    </sheetView>
  </sheetViews>
  <sheetFormatPr baseColWidth="10" defaultColWidth="9" defaultRowHeight="16" x14ac:dyDescent="0.25"/>
  <cols>
    <col min="1" max="1" width="12.33203125" style="137" customWidth="1"/>
    <col min="2" max="2" width="25.83203125" style="4" customWidth="1"/>
    <col min="3" max="11" width="16.5" style="4" customWidth="1"/>
    <col min="12" max="12" width="12.6640625" style="4" bestFit="1" customWidth="1"/>
    <col min="13" max="16384" width="9" style="4"/>
  </cols>
  <sheetData>
    <row r="1" spans="1:11" x14ac:dyDescent="0.25">
      <c r="A1" s="128" t="s">
        <v>23</v>
      </c>
      <c r="B1" s="48"/>
    </row>
    <row r="2" spans="1:11" x14ac:dyDescent="0.25">
      <c r="A2" s="998" t="s">
        <v>5152</v>
      </c>
      <c r="B2" s="260"/>
    </row>
    <row r="3" spans="1:11" x14ac:dyDescent="0.25">
      <c r="A3" s="139" t="s">
        <v>1938</v>
      </c>
    </row>
    <row r="4" spans="1:11" x14ac:dyDescent="0.25">
      <c r="A4" s="703" t="s">
        <v>5750</v>
      </c>
      <c r="B4" s="5"/>
      <c r="C4" s="30"/>
      <c r="D4" s="30"/>
      <c r="E4" s="30"/>
      <c r="F4" s="30"/>
      <c r="G4" s="30"/>
      <c r="H4" s="30"/>
      <c r="I4" s="30"/>
      <c r="J4" s="30"/>
      <c r="K4" s="30"/>
    </row>
    <row r="5" spans="1:11" s="591" customFormat="1" x14ac:dyDescent="0.25">
      <c r="A5" s="1485" t="s">
        <v>6383</v>
      </c>
      <c r="B5" s="1486"/>
      <c r="C5" s="30"/>
      <c r="D5" s="30"/>
      <c r="E5" s="30"/>
      <c r="F5" s="30"/>
      <c r="G5" s="30"/>
      <c r="H5" s="30"/>
      <c r="I5" s="30"/>
      <c r="J5" s="30"/>
      <c r="K5" s="30"/>
    </row>
    <row r="6" spans="1:11" ht="17" thickBot="1" x14ac:dyDescent="0.3">
      <c r="A6" s="703"/>
      <c r="B6" s="5"/>
      <c r="C6" s="1040">
        <v>24000</v>
      </c>
      <c r="D6" s="1040">
        <v>12000</v>
      </c>
      <c r="E6" s="1040">
        <v>19800</v>
      </c>
      <c r="F6" s="1040"/>
      <c r="G6" s="1040"/>
      <c r="H6" s="1040"/>
      <c r="I6" s="1040"/>
      <c r="J6" s="1040"/>
      <c r="K6" s="1040"/>
    </row>
    <row r="7" spans="1:11" ht="17" thickBot="1" x14ac:dyDescent="0.3">
      <c r="A7" s="132" t="s">
        <v>0</v>
      </c>
      <c r="B7" s="27" t="s">
        <v>1</v>
      </c>
      <c r="C7" s="10" t="s">
        <v>5700</v>
      </c>
      <c r="D7" s="32" t="s">
        <v>5720</v>
      </c>
      <c r="E7" s="32" t="s">
        <v>2407</v>
      </c>
      <c r="F7" s="32" t="s">
        <v>6788</v>
      </c>
      <c r="G7" s="32" t="s">
        <v>5621</v>
      </c>
      <c r="H7" s="32" t="s">
        <v>2562</v>
      </c>
      <c r="I7" s="32" t="s">
        <v>6696</v>
      </c>
      <c r="J7" s="32" t="s">
        <v>5608</v>
      </c>
      <c r="K7" s="32" t="s">
        <v>7101</v>
      </c>
    </row>
    <row r="8" spans="1:11" s="2" customFormat="1" ht="17" thickBot="1" x14ac:dyDescent="0.3">
      <c r="A8" s="78" t="s">
        <v>6062</v>
      </c>
      <c r="B8" s="14" t="s">
        <v>6091</v>
      </c>
      <c r="C8" s="14">
        <v>300</v>
      </c>
      <c r="D8" s="14"/>
      <c r="E8" s="14"/>
      <c r="F8" s="14"/>
      <c r="G8" s="14"/>
      <c r="H8" s="14"/>
      <c r="I8" s="14"/>
      <c r="J8" s="14"/>
      <c r="K8" s="14"/>
    </row>
    <row r="9" spans="1:11" s="2" customFormat="1" ht="17" thickBot="1" x14ac:dyDescent="0.3">
      <c r="A9" s="33" t="s">
        <v>6093</v>
      </c>
      <c r="B9" s="34"/>
      <c r="C9" s="34">
        <f>SUM(C8)</f>
        <v>300</v>
      </c>
      <c r="D9" s="204"/>
      <c r="E9" s="204"/>
      <c r="F9" s="364"/>
      <c r="G9" s="364"/>
      <c r="H9" s="364"/>
      <c r="I9" s="364"/>
      <c r="J9" s="364"/>
      <c r="K9" s="364"/>
    </row>
    <row r="10" spans="1:11" s="2" customFormat="1" x14ac:dyDescent="0.25">
      <c r="A10" s="55">
        <v>44928</v>
      </c>
      <c r="B10" s="53" t="s">
        <v>6108</v>
      </c>
      <c r="C10" s="53">
        <v>400</v>
      </c>
      <c r="D10" s="53"/>
      <c r="E10" s="53"/>
      <c r="F10" s="53"/>
      <c r="G10" s="53"/>
      <c r="H10" s="53"/>
      <c r="I10" s="53"/>
      <c r="J10" s="53"/>
      <c r="K10" s="53"/>
    </row>
    <row r="11" spans="1:11" s="2" customFormat="1" x14ac:dyDescent="0.25">
      <c r="A11" s="12">
        <v>44959</v>
      </c>
      <c r="B11" s="13" t="s">
        <v>6114</v>
      </c>
      <c r="C11" s="13"/>
      <c r="D11" s="13">
        <v>200</v>
      </c>
      <c r="E11" s="13"/>
      <c r="F11" s="13"/>
      <c r="G11" s="13"/>
      <c r="H11" s="13"/>
      <c r="I11" s="13"/>
      <c r="J11" s="13"/>
      <c r="K11" s="13"/>
    </row>
    <row r="12" spans="1:11" s="2" customFormat="1" x14ac:dyDescent="0.25">
      <c r="A12" s="12">
        <v>44987</v>
      </c>
      <c r="B12" s="13" t="s">
        <v>6119</v>
      </c>
      <c r="C12" s="13">
        <v>100</v>
      </c>
      <c r="D12" s="13">
        <v>200</v>
      </c>
      <c r="E12" s="13"/>
      <c r="F12" s="13"/>
      <c r="G12" s="13"/>
      <c r="H12" s="13"/>
      <c r="I12" s="13"/>
      <c r="J12" s="13"/>
      <c r="K12" s="13"/>
    </row>
    <row r="13" spans="1:11" s="2" customFormat="1" x14ac:dyDescent="0.25">
      <c r="A13" s="12">
        <v>45018</v>
      </c>
      <c r="B13" s="13" t="s">
        <v>6128</v>
      </c>
      <c r="C13" s="13">
        <v>155</v>
      </c>
      <c r="D13" s="13">
        <v>30</v>
      </c>
      <c r="E13" s="13"/>
      <c r="F13" s="13"/>
      <c r="G13" s="13"/>
      <c r="H13" s="13"/>
      <c r="I13" s="13"/>
      <c r="J13" s="13"/>
      <c r="K13" s="13"/>
    </row>
    <row r="14" spans="1:11" s="2" customFormat="1" x14ac:dyDescent="0.25">
      <c r="A14" s="12">
        <v>45079</v>
      </c>
      <c r="B14" s="13" t="s">
        <v>6135</v>
      </c>
      <c r="C14" s="13">
        <v>120</v>
      </c>
      <c r="D14" s="13">
        <v>64</v>
      </c>
      <c r="E14" s="13"/>
      <c r="F14" s="13"/>
      <c r="G14" s="13"/>
      <c r="H14" s="13"/>
      <c r="I14" s="13"/>
      <c r="J14" s="13"/>
      <c r="K14" s="13"/>
    </row>
    <row r="15" spans="1:11" s="2" customFormat="1" x14ac:dyDescent="0.25">
      <c r="A15" s="12">
        <v>45109</v>
      </c>
      <c r="B15" s="13" t="s">
        <v>6139</v>
      </c>
      <c r="C15" s="13"/>
      <c r="D15" s="13"/>
      <c r="E15" s="13">
        <v>100</v>
      </c>
      <c r="F15" s="13"/>
      <c r="G15" s="13"/>
      <c r="H15" s="13"/>
      <c r="I15" s="13"/>
      <c r="J15" s="13"/>
      <c r="K15" s="13"/>
    </row>
    <row r="16" spans="1:11" s="2" customFormat="1" ht="17" thickBot="1" x14ac:dyDescent="0.3">
      <c r="A16" s="76">
        <v>45171</v>
      </c>
      <c r="B16" s="14" t="s">
        <v>6150</v>
      </c>
      <c r="C16" s="14">
        <v>142</v>
      </c>
      <c r="D16" s="14"/>
      <c r="E16" s="14"/>
      <c r="F16" s="14"/>
      <c r="G16" s="14"/>
      <c r="H16" s="14"/>
      <c r="I16" s="14"/>
      <c r="J16" s="14"/>
      <c r="K16" s="14"/>
    </row>
    <row r="17" spans="1:12" s="2" customFormat="1" ht="17" thickBot="1" x14ac:dyDescent="0.3">
      <c r="A17" s="33" t="s">
        <v>6204</v>
      </c>
      <c r="B17" s="34"/>
      <c r="C17" s="34">
        <f>SUM(C9:C16)</f>
        <v>1217</v>
      </c>
      <c r="D17" s="34">
        <f t="shared" ref="D17:E17" si="0">SUM(D9:D16)</f>
        <v>494</v>
      </c>
      <c r="E17" s="34">
        <f t="shared" si="0"/>
        <v>100</v>
      </c>
      <c r="F17" s="390"/>
      <c r="G17" s="390"/>
      <c r="H17" s="390"/>
      <c r="I17" s="390"/>
      <c r="J17" s="390"/>
      <c r="K17" s="390"/>
    </row>
    <row r="18" spans="1:12" s="2" customFormat="1" ht="17" thickBot="1" x14ac:dyDescent="0.3">
      <c r="A18" s="55"/>
      <c r="B18" s="53"/>
      <c r="C18" s="53"/>
      <c r="D18" s="53"/>
      <c r="E18" s="53"/>
      <c r="F18" s="53"/>
      <c r="G18" s="53"/>
      <c r="H18" s="53"/>
      <c r="I18" s="53"/>
      <c r="J18" s="53"/>
      <c r="K18" s="53"/>
    </row>
    <row r="19" spans="1:12" s="2" customFormat="1" ht="17" thickBot="1" x14ac:dyDescent="0.3">
      <c r="A19" s="33" t="s">
        <v>6370</v>
      </c>
      <c r="B19" s="34"/>
      <c r="C19" s="34">
        <f>SUM(C17:C18)</f>
        <v>1217</v>
      </c>
      <c r="D19" s="34">
        <f t="shared" ref="D19:E21" si="1">SUM(D17:D18)</f>
        <v>494</v>
      </c>
      <c r="E19" s="34">
        <f t="shared" si="1"/>
        <v>100</v>
      </c>
      <c r="F19" s="390"/>
      <c r="G19" s="390"/>
      <c r="H19" s="390"/>
      <c r="I19" s="390"/>
      <c r="J19" s="390"/>
      <c r="K19" s="390"/>
    </row>
    <row r="20" spans="1:12" s="2" customFormat="1" ht="17" thickBot="1" x14ac:dyDescent="0.3">
      <c r="A20" s="55"/>
      <c r="B20" s="53"/>
      <c r="C20" s="53"/>
      <c r="D20" s="53"/>
      <c r="E20" s="53"/>
      <c r="F20" s="53"/>
      <c r="G20" s="53"/>
      <c r="H20" s="53"/>
      <c r="I20" s="53"/>
      <c r="J20" s="53"/>
      <c r="K20" s="53"/>
    </row>
    <row r="21" spans="1:12" s="2" customFormat="1" ht="17" thickBot="1" x14ac:dyDescent="0.3">
      <c r="A21" s="33" t="s">
        <v>6555</v>
      </c>
      <c r="B21" s="34"/>
      <c r="C21" s="34">
        <f>SUM(C19:C20)</f>
        <v>1217</v>
      </c>
      <c r="D21" s="34">
        <f t="shared" si="1"/>
        <v>494</v>
      </c>
      <c r="E21" s="34">
        <f t="shared" si="1"/>
        <v>100</v>
      </c>
      <c r="F21" s="390"/>
      <c r="G21" s="390"/>
      <c r="H21" s="390"/>
      <c r="I21" s="390"/>
      <c r="J21" s="390"/>
      <c r="K21" s="390"/>
    </row>
    <row r="22" spans="1:12" s="2" customFormat="1" x14ac:dyDescent="0.25">
      <c r="A22" s="55">
        <v>45265</v>
      </c>
      <c r="B22" s="14" t="s">
        <v>63</v>
      </c>
      <c r="C22" s="53">
        <v>-258</v>
      </c>
      <c r="D22" s="1587"/>
      <c r="E22" s="53"/>
      <c r="F22" s="53"/>
      <c r="G22" s="53"/>
      <c r="H22" s="53"/>
      <c r="I22" s="53"/>
      <c r="J22" s="53"/>
      <c r="K22" s="53"/>
    </row>
    <row r="23" spans="1:12" s="1" customFormat="1" x14ac:dyDescent="0.25">
      <c r="A23" s="55" t="s">
        <v>6652</v>
      </c>
      <c r="B23" s="38" t="s">
        <v>63</v>
      </c>
      <c r="C23" s="53">
        <v>-262</v>
      </c>
      <c r="D23" s="1588"/>
      <c r="E23" s="354"/>
      <c r="F23" s="354"/>
      <c r="G23" s="354"/>
      <c r="H23" s="354"/>
      <c r="I23" s="354"/>
      <c r="J23" s="354"/>
      <c r="K23" s="354"/>
    </row>
    <row r="24" spans="1:12" s="2" customFormat="1" ht="17" thickBot="1" x14ac:dyDescent="0.3">
      <c r="A24" s="55" t="s">
        <v>6673</v>
      </c>
      <c r="B24" s="13" t="s">
        <v>63</v>
      </c>
      <c r="C24" s="53">
        <v>-281</v>
      </c>
      <c r="D24" s="1587"/>
      <c r="E24" s="53"/>
      <c r="F24" s="53"/>
      <c r="G24" s="53"/>
      <c r="H24" s="53"/>
      <c r="I24" s="53"/>
      <c r="J24" s="53"/>
      <c r="K24" s="53"/>
    </row>
    <row r="25" spans="1:12" s="2" customFormat="1" ht="17" thickBot="1" x14ac:dyDescent="0.3">
      <c r="A25" s="33" t="s">
        <v>6799</v>
      </c>
      <c r="B25" s="34"/>
      <c r="C25" s="34">
        <f>SUM(C21:C24)</f>
        <v>416</v>
      </c>
      <c r="D25" s="34">
        <f t="shared" ref="D25:E25" si="2">SUM(D21:D24)</f>
        <v>494</v>
      </c>
      <c r="E25" s="34">
        <f t="shared" si="2"/>
        <v>100</v>
      </c>
      <c r="F25" s="390"/>
      <c r="G25" s="390"/>
      <c r="H25" s="390"/>
      <c r="I25" s="390"/>
      <c r="J25" s="390"/>
      <c r="K25" s="390"/>
    </row>
    <row r="26" spans="1:12" s="2" customFormat="1" x14ac:dyDescent="0.25">
      <c r="A26" s="55">
        <v>45113</v>
      </c>
      <c r="B26" s="53" t="s">
        <v>63</v>
      </c>
      <c r="C26" s="53">
        <v>-272</v>
      </c>
      <c r="D26" s="1587"/>
      <c r="E26" s="53"/>
      <c r="F26" s="53"/>
      <c r="G26" s="53"/>
      <c r="H26" s="53"/>
      <c r="I26" s="53"/>
      <c r="J26" s="53"/>
      <c r="K26" s="53"/>
    </row>
    <row r="27" spans="1:12" s="1" customFormat="1" ht="17" thickBot="1" x14ac:dyDescent="0.3">
      <c r="A27" s="12" t="s">
        <v>6906</v>
      </c>
      <c r="B27" s="13" t="s">
        <v>63</v>
      </c>
      <c r="C27" s="13">
        <v>-94</v>
      </c>
      <c r="D27" s="13">
        <v>-245</v>
      </c>
      <c r="E27" s="43"/>
      <c r="F27" s="43"/>
      <c r="G27" s="43"/>
      <c r="H27" s="43"/>
      <c r="I27" s="43"/>
      <c r="J27" s="13">
        <v>-2</v>
      </c>
      <c r="K27" s="13"/>
    </row>
    <row r="28" spans="1:12" s="2" customFormat="1" ht="17" thickBot="1" x14ac:dyDescent="0.3">
      <c r="A28" s="33" t="s">
        <v>6933</v>
      </c>
      <c r="B28" s="34"/>
      <c r="C28" s="34">
        <f>SUM(C25:C27)</f>
        <v>50</v>
      </c>
      <c r="D28" s="34">
        <f t="shared" ref="D28:J28" si="3">SUM(D25:D27)</f>
        <v>249</v>
      </c>
      <c r="E28" s="34">
        <f t="shared" si="3"/>
        <v>100</v>
      </c>
      <c r="F28" s="34"/>
      <c r="G28" s="34"/>
      <c r="H28" s="34"/>
      <c r="I28" s="34"/>
      <c r="J28" s="56">
        <f t="shared" si="3"/>
        <v>-2</v>
      </c>
      <c r="K28" s="34">
        <f t="shared" ref="K28" si="4">SUM(K25:K27)</f>
        <v>0</v>
      </c>
      <c r="L28" s="2" t="s">
        <v>6790</v>
      </c>
    </row>
    <row r="29" spans="1:12" s="1" customFormat="1" ht="17" thickBot="1" x14ac:dyDescent="0.3">
      <c r="A29" s="12" t="s">
        <v>7094</v>
      </c>
      <c r="B29" s="75" t="s">
        <v>63</v>
      </c>
      <c r="C29" s="13">
        <v>-39</v>
      </c>
      <c r="D29" s="13">
        <v>-173</v>
      </c>
      <c r="E29" s="13">
        <v>-18</v>
      </c>
      <c r="F29" s="13"/>
      <c r="G29" s="13"/>
      <c r="H29" s="13"/>
      <c r="I29" s="13"/>
      <c r="J29" s="13">
        <v>-2</v>
      </c>
      <c r="K29" s="13">
        <v>-2</v>
      </c>
    </row>
    <row r="30" spans="1:12" s="2" customFormat="1" ht="17" thickBot="1" x14ac:dyDescent="0.3">
      <c r="A30" s="33" t="s">
        <v>7103</v>
      </c>
      <c r="B30" s="34"/>
      <c r="C30" s="34">
        <f>SUM(C28:C29)</f>
        <v>11</v>
      </c>
      <c r="D30" s="34">
        <f>SUM(D28:D29)</f>
        <v>76</v>
      </c>
      <c r="E30" s="34">
        <f>SUM(E28:E29)</f>
        <v>82</v>
      </c>
      <c r="F30" s="34"/>
      <c r="G30" s="34"/>
      <c r="H30" s="34"/>
      <c r="I30" s="34"/>
      <c r="J30" s="56">
        <f t="shared" ref="J30:K30" si="5">SUM(J28:J29)</f>
        <v>-4</v>
      </c>
      <c r="K30" s="56">
        <f t="shared" si="5"/>
        <v>-2</v>
      </c>
    </row>
    <row r="31" spans="1:12" s="1" customFormat="1" ht="17" thickBot="1" x14ac:dyDescent="0.3">
      <c r="A31" s="12">
        <v>45024</v>
      </c>
      <c r="B31" s="14" t="s">
        <v>63</v>
      </c>
      <c r="C31" s="13">
        <v>-3</v>
      </c>
      <c r="D31" s="43"/>
      <c r="E31" s="13">
        <v>-18</v>
      </c>
      <c r="F31" s="13"/>
      <c r="G31" s="13"/>
      <c r="H31" s="13"/>
      <c r="I31" s="13"/>
      <c r="J31" s="43"/>
      <c r="K31" s="43"/>
    </row>
    <row r="32" spans="1:12" s="2" customFormat="1" ht="17" thickBot="1" x14ac:dyDescent="0.3">
      <c r="A32" s="33" t="s">
        <v>7353</v>
      </c>
      <c r="B32" s="34"/>
      <c r="C32" s="34">
        <f>SUM(C30:C31)</f>
        <v>8</v>
      </c>
      <c r="D32" s="34">
        <f t="shared" ref="D32:K32" si="6">SUM(D30:D31)</f>
        <v>76</v>
      </c>
      <c r="E32" s="34">
        <f t="shared" si="6"/>
        <v>64</v>
      </c>
      <c r="F32" s="34"/>
      <c r="G32" s="34"/>
      <c r="H32" s="34"/>
      <c r="I32" s="34"/>
      <c r="J32" s="56">
        <f t="shared" si="6"/>
        <v>-4</v>
      </c>
      <c r="K32" s="56">
        <f t="shared" si="6"/>
        <v>-2</v>
      </c>
      <c r="L32" s="2" t="s">
        <v>6790</v>
      </c>
    </row>
    <row r="33" spans="1:11" s="2" customFormat="1" x14ac:dyDescent="0.25">
      <c r="A33" s="12">
        <v>45025</v>
      </c>
      <c r="B33" s="75" t="s">
        <v>401</v>
      </c>
      <c r="C33" s="13"/>
      <c r="D33" s="13">
        <v>-34</v>
      </c>
      <c r="E33" s="13">
        <v>-24</v>
      </c>
      <c r="F33" s="13"/>
      <c r="G33" s="13"/>
      <c r="H33" s="13"/>
      <c r="I33" s="13"/>
      <c r="J33" s="13"/>
      <c r="K33" s="13"/>
    </row>
    <row r="34" spans="1:11" s="1" customFormat="1" ht="17" thickBot="1" x14ac:dyDescent="0.3">
      <c r="A34" s="55" t="s">
        <v>7397</v>
      </c>
      <c r="B34" s="53" t="s">
        <v>63</v>
      </c>
      <c r="C34" s="43"/>
      <c r="D34" s="13">
        <v>-9</v>
      </c>
      <c r="E34" s="13">
        <v>-12</v>
      </c>
      <c r="F34" s="13"/>
      <c r="G34" s="13"/>
      <c r="H34" s="13"/>
      <c r="I34" s="13"/>
      <c r="J34" s="43"/>
      <c r="K34" s="43"/>
    </row>
    <row r="35" spans="1:11" s="2" customFormat="1" ht="17" thickBot="1" x14ac:dyDescent="0.3">
      <c r="A35" s="33" t="s">
        <v>7516</v>
      </c>
      <c r="B35" s="34"/>
      <c r="C35" s="34">
        <f>SUM(C32:C34)</f>
        <v>8</v>
      </c>
      <c r="D35" s="34">
        <f t="shared" ref="D35:K35" si="7">SUM(D32:D34)</f>
        <v>33</v>
      </c>
      <c r="E35" s="34">
        <f t="shared" si="7"/>
        <v>28</v>
      </c>
      <c r="F35" s="34"/>
      <c r="G35" s="34"/>
      <c r="H35" s="34"/>
      <c r="I35" s="34"/>
      <c r="J35" s="56">
        <f t="shared" si="7"/>
        <v>-4</v>
      </c>
      <c r="K35" s="56">
        <f t="shared" si="7"/>
        <v>-2</v>
      </c>
    </row>
    <row r="36" spans="1:11" s="2" customFormat="1" x14ac:dyDescent="0.25">
      <c r="A36" s="55" t="s">
        <v>7668</v>
      </c>
      <c r="B36" s="77" t="s">
        <v>7677</v>
      </c>
      <c r="C36" s="13"/>
      <c r="D36" s="13"/>
      <c r="E36" s="13"/>
      <c r="F36" s="13">
        <v>300</v>
      </c>
      <c r="G36" s="13"/>
      <c r="H36" s="13"/>
      <c r="I36" s="13"/>
      <c r="J36" s="13"/>
      <c r="K36" s="13"/>
    </row>
    <row r="37" spans="1:11" s="1" customFormat="1" x14ac:dyDescent="0.25">
      <c r="A37" s="12" t="s">
        <v>7661</v>
      </c>
      <c r="B37" s="77" t="s">
        <v>6189</v>
      </c>
      <c r="C37" s="43"/>
      <c r="D37" s="13">
        <v>400</v>
      </c>
      <c r="E37" s="43"/>
      <c r="F37" s="43"/>
      <c r="G37" s="13">
        <v>50</v>
      </c>
      <c r="H37" s="13"/>
      <c r="I37" s="13"/>
      <c r="J37" s="43"/>
      <c r="K37" s="43"/>
    </row>
    <row r="38" spans="1:11" s="2" customFormat="1" x14ac:dyDescent="0.25">
      <c r="A38" s="55" t="s">
        <v>7687</v>
      </c>
      <c r="B38" s="77" t="s">
        <v>7689</v>
      </c>
      <c r="C38" s="13"/>
      <c r="D38" s="13"/>
      <c r="E38" s="13"/>
      <c r="F38" s="13">
        <v>400</v>
      </c>
      <c r="G38" s="13"/>
      <c r="H38" s="13"/>
      <c r="I38" s="13"/>
      <c r="J38" s="13"/>
      <c r="K38" s="13"/>
    </row>
    <row r="39" spans="1:11" s="2" customFormat="1" x14ac:dyDescent="0.25">
      <c r="A39" s="12" t="s">
        <v>7695</v>
      </c>
      <c r="B39" s="77" t="s">
        <v>7700</v>
      </c>
      <c r="C39" s="13"/>
      <c r="D39" s="13"/>
      <c r="E39" s="13"/>
      <c r="F39" s="13">
        <v>150</v>
      </c>
      <c r="G39" s="13"/>
      <c r="H39" s="13"/>
      <c r="I39" s="13"/>
      <c r="J39" s="13"/>
      <c r="K39" s="13"/>
    </row>
    <row r="40" spans="1:11" s="2" customFormat="1" ht="17" thickBot="1" x14ac:dyDescent="0.3">
      <c r="A40" s="13" t="s">
        <v>7726</v>
      </c>
      <c r="B40" s="13" t="s">
        <v>7732</v>
      </c>
      <c r="C40" s="13"/>
      <c r="D40" s="13">
        <v>100</v>
      </c>
      <c r="E40" s="13"/>
      <c r="F40" s="13"/>
      <c r="G40" s="13"/>
      <c r="H40" s="13"/>
      <c r="I40" s="13"/>
      <c r="J40" s="13"/>
      <c r="K40" s="13"/>
    </row>
    <row r="41" spans="1:11" s="2" customFormat="1" ht="17" thickBot="1" x14ac:dyDescent="0.3">
      <c r="A41" s="33" t="s">
        <v>7577</v>
      </c>
      <c r="B41" s="34"/>
      <c r="C41" s="34">
        <f>SUM(C35:C40)</f>
        <v>8</v>
      </c>
      <c r="D41" s="34">
        <f t="shared" ref="D41:K41" si="8">SUM(D35:D40)</f>
        <v>533</v>
      </c>
      <c r="E41" s="34">
        <f t="shared" si="8"/>
        <v>28</v>
      </c>
      <c r="F41" s="34">
        <f t="shared" si="8"/>
        <v>850</v>
      </c>
      <c r="G41" s="34">
        <f t="shared" si="8"/>
        <v>50</v>
      </c>
      <c r="H41" s="34"/>
      <c r="I41" s="34"/>
      <c r="J41" s="56">
        <f t="shared" si="8"/>
        <v>-4</v>
      </c>
      <c r="K41" s="56">
        <f t="shared" si="8"/>
        <v>-2</v>
      </c>
    </row>
    <row r="42" spans="1:11" s="2" customFormat="1" x14ac:dyDescent="0.25">
      <c r="A42" s="12">
        <v>45088</v>
      </c>
      <c r="B42" s="13" t="s">
        <v>7865</v>
      </c>
      <c r="C42" s="13"/>
      <c r="D42" s="13"/>
      <c r="E42" s="13"/>
      <c r="F42" s="13"/>
      <c r="G42" s="13"/>
      <c r="H42" s="13">
        <v>400</v>
      </c>
      <c r="I42" s="13"/>
      <c r="J42" s="13"/>
      <c r="K42" s="13"/>
    </row>
    <row r="43" spans="1:11" s="2" customFormat="1" ht="17" thickBot="1" x14ac:dyDescent="0.3">
      <c r="A43" s="12">
        <v>45088</v>
      </c>
      <c r="B43" s="13" t="s">
        <v>6189</v>
      </c>
      <c r="C43" s="13"/>
      <c r="D43" s="13"/>
      <c r="E43" s="13"/>
      <c r="F43" s="13"/>
      <c r="G43" s="13"/>
      <c r="H43" s="13">
        <v>400</v>
      </c>
      <c r="I43" s="13"/>
      <c r="J43" s="13"/>
      <c r="K43" s="13"/>
    </row>
    <row r="44" spans="1:11" s="2" customFormat="1" ht="17" thickBot="1" x14ac:dyDescent="0.3">
      <c r="A44" s="33" t="s">
        <v>8093</v>
      </c>
      <c r="B44" s="34"/>
      <c r="C44" s="34">
        <f>SUM(C41:C43)</f>
        <v>8</v>
      </c>
      <c r="D44" s="34">
        <f t="shared" ref="D44:H44" si="9">SUM(D41:D43)</f>
        <v>533</v>
      </c>
      <c r="E44" s="34">
        <f t="shared" si="9"/>
        <v>28</v>
      </c>
      <c r="F44" s="34">
        <f t="shared" si="9"/>
        <v>850</v>
      </c>
      <c r="G44" s="34">
        <f t="shared" si="9"/>
        <v>50</v>
      </c>
      <c r="H44" s="34">
        <f t="shared" si="9"/>
        <v>800</v>
      </c>
      <c r="I44" s="34"/>
      <c r="J44" s="56">
        <f>SUM(J41:J43)</f>
        <v>-4</v>
      </c>
      <c r="K44" s="56">
        <f>SUM(K41:K43)</f>
        <v>-2</v>
      </c>
    </row>
    <row r="45" spans="1:11" s="8" customFormat="1" ht="17" thickBot="1" x14ac:dyDescent="0.3">
      <c r="A45" s="428"/>
      <c r="B45" s="609"/>
      <c r="C45" s="609"/>
      <c r="D45" s="609"/>
      <c r="E45" s="609"/>
      <c r="F45" s="609"/>
      <c r="G45" s="609"/>
      <c r="H45" s="609"/>
      <c r="I45" s="609"/>
      <c r="J45" s="609"/>
      <c r="K45" s="609"/>
    </row>
    <row r="46" spans="1:11" s="2" customFormat="1" ht="17" thickBot="1" x14ac:dyDescent="0.3">
      <c r="A46" s="33" t="s">
        <v>8219</v>
      </c>
      <c r="B46" s="34"/>
      <c r="C46" s="34">
        <f>SUM(C44:C45)</f>
        <v>8</v>
      </c>
      <c r="D46" s="34">
        <f>SUM(D44:D45)</f>
        <v>533</v>
      </c>
      <c r="E46" s="34">
        <f>SUM(E44:E45)</f>
        <v>28</v>
      </c>
      <c r="F46" s="34">
        <f>SUM(F44:F45)</f>
        <v>850</v>
      </c>
      <c r="G46" s="34">
        <f t="shared" ref="G46:K46" si="10">SUM(G44:G45)</f>
        <v>50</v>
      </c>
      <c r="H46" s="34">
        <f>SUM(H44:H45)</f>
        <v>800</v>
      </c>
      <c r="I46" s="34"/>
      <c r="J46" s="56">
        <f t="shared" si="10"/>
        <v>-4</v>
      </c>
      <c r="K46" s="56">
        <f t="shared" si="10"/>
        <v>-2</v>
      </c>
    </row>
    <row r="47" spans="1:11" s="1" customFormat="1" x14ac:dyDescent="0.25">
      <c r="A47" s="17" t="s">
        <v>8395</v>
      </c>
      <c r="B47" s="13" t="s">
        <v>63</v>
      </c>
      <c r="C47" s="43"/>
      <c r="D47" s="13">
        <v>-157</v>
      </c>
      <c r="E47" s="43"/>
      <c r="F47" s="43"/>
      <c r="G47" s="43"/>
      <c r="H47" s="13">
        <v>-139</v>
      </c>
      <c r="I47" s="13"/>
      <c r="J47" s="43"/>
      <c r="K47" s="43"/>
    </row>
    <row r="48" spans="1:11" s="1" customFormat="1" ht="17" thickBot="1" x14ac:dyDescent="0.3">
      <c r="A48" s="36" t="s">
        <v>8404</v>
      </c>
      <c r="B48" s="53" t="s">
        <v>63</v>
      </c>
      <c r="C48" s="43"/>
      <c r="D48" s="13">
        <v>-120</v>
      </c>
      <c r="E48" s="43"/>
      <c r="F48" s="13">
        <v>-96</v>
      </c>
      <c r="G48" s="43"/>
      <c r="H48" s="13">
        <v>-18</v>
      </c>
      <c r="I48" s="13"/>
      <c r="J48" s="43"/>
      <c r="K48" s="43"/>
    </row>
    <row r="49" spans="1:11" s="2" customFormat="1" ht="17" thickBot="1" x14ac:dyDescent="0.3">
      <c r="A49" s="33" t="s">
        <v>8290</v>
      </c>
      <c r="B49" s="34"/>
      <c r="C49" s="34">
        <f>SUM(C46:C48)</f>
        <v>8</v>
      </c>
      <c r="D49" s="34">
        <f>SUM(D46:D48)</f>
        <v>256</v>
      </c>
      <c r="E49" s="34">
        <f t="shared" ref="E49:K49" si="11">SUM(E46:E48)</f>
        <v>28</v>
      </c>
      <c r="F49" s="34">
        <f>SUM(F46:F48)</f>
        <v>754</v>
      </c>
      <c r="G49" s="34">
        <f>SUM(G46:G48)</f>
        <v>50</v>
      </c>
      <c r="H49" s="34">
        <f>SUM(H46:H48)</f>
        <v>643</v>
      </c>
      <c r="I49" s="34"/>
      <c r="J49" s="56">
        <f t="shared" si="11"/>
        <v>-4</v>
      </c>
      <c r="K49" s="56">
        <f t="shared" si="11"/>
        <v>-2</v>
      </c>
    </row>
    <row r="50" spans="1:11" x14ac:dyDescent="0.25">
      <c r="A50" s="817">
        <v>45293</v>
      </c>
      <c r="B50" s="84" t="s">
        <v>63</v>
      </c>
      <c r="C50" s="57"/>
      <c r="D50" s="39">
        <v>-14</v>
      </c>
      <c r="E50" s="57"/>
      <c r="F50" s="57"/>
      <c r="G50" s="39">
        <v>-16</v>
      </c>
      <c r="H50" s="39">
        <v>-200</v>
      </c>
      <c r="I50" s="39"/>
      <c r="J50" s="57"/>
      <c r="K50" s="57"/>
    </row>
    <row r="51" spans="1:11" x14ac:dyDescent="0.25">
      <c r="A51" s="256">
        <v>45475</v>
      </c>
      <c r="B51" s="436" t="s">
        <v>63</v>
      </c>
      <c r="C51" s="57"/>
      <c r="D51" s="39">
        <v>-48</v>
      </c>
      <c r="E51" s="57"/>
      <c r="F51" s="39">
        <v>-54</v>
      </c>
      <c r="G51" s="39"/>
      <c r="H51" s="39">
        <v>-161</v>
      </c>
      <c r="I51" s="39"/>
      <c r="J51" s="57"/>
      <c r="K51" s="57"/>
    </row>
    <row r="52" spans="1:11" x14ac:dyDescent="0.25">
      <c r="A52" s="256" t="s">
        <v>8538</v>
      </c>
      <c r="B52" s="14" t="s">
        <v>401</v>
      </c>
      <c r="C52" s="57"/>
      <c r="D52" s="39">
        <v>-70</v>
      </c>
      <c r="E52" s="57"/>
      <c r="F52" s="39">
        <v>-119</v>
      </c>
      <c r="G52" s="39"/>
      <c r="H52" s="39">
        <v>-110</v>
      </c>
      <c r="I52" s="39"/>
      <c r="J52" s="57"/>
      <c r="K52" s="57"/>
    </row>
    <row r="53" spans="1:11" ht="17" thickBot="1" x14ac:dyDescent="0.3">
      <c r="A53" s="84" t="s">
        <v>8620</v>
      </c>
      <c r="B53" s="436" t="s">
        <v>63</v>
      </c>
      <c r="C53" s="57"/>
      <c r="D53" s="39">
        <v>-58</v>
      </c>
      <c r="E53" s="57"/>
      <c r="F53" s="39">
        <v>-280</v>
      </c>
      <c r="G53" s="39"/>
      <c r="H53" s="39"/>
      <c r="I53" s="39"/>
      <c r="J53" s="57"/>
      <c r="K53" s="57"/>
    </row>
    <row r="54" spans="1:11" s="2" customFormat="1" ht="17" thickBot="1" x14ac:dyDescent="0.3">
      <c r="A54" s="40" t="s">
        <v>8663</v>
      </c>
      <c r="B54" s="41"/>
      <c r="C54" s="42">
        <f>SUM(C49:C53)</f>
        <v>8</v>
      </c>
      <c r="D54" s="42">
        <f t="shared" ref="D54:H54" si="12">SUM(D49:D53)</f>
        <v>66</v>
      </c>
      <c r="E54" s="42">
        <f t="shared" si="12"/>
        <v>28</v>
      </c>
      <c r="F54" s="42">
        <f t="shared" si="12"/>
        <v>301</v>
      </c>
      <c r="G54" s="42">
        <f t="shared" si="12"/>
        <v>34</v>
      </c>
      <c r="H54" s="42">
        <f t="shared" si="12"/>
        <v>172</v>
      </c>
      <c r="I54" s="42"/>
      <c r="J54" s="56">
        <f>SUM(J49:J53)</f>
        <v>-4</v>
      </c>
      <c r="K54" s="56">
        <f>SUM(K49:K53)</f>
        <v>-2</v>
      </c>
    </row>
    <row r="55" spans="1:11" x14ac:dyDescent="0.25">
      <c r="A55" s="256">
        <v>45415</v>
      </c>
      <c r="B55" s="436" t="s">
        <v>63</v>
      </c>
      <c r="C55" s="57"/>
      <c r="D55" s="39">
        <v>-18</v>
      </c>
      <c r="E55" s="57"/>
      <c r="F55" s="39">
        <v>-217</v>
      </c>
      <c r="G55" s="39">
        <v>-9</v>
      </c>
      <c r="H55" s="39">
        <v>-74</v>
      </c>
      <c r="I55" s="57"/>
      <c r="J55" s="57"/>
      <c r="K55" s="57"/>
    </row>
    <row r="56" spans="1:11" s="48" customFormat="1" ht="17" thickBot="1" x14ac:dyDescent="0.3">
      <c r="A56" s="256">
        <v>45507</v>
      </c>
      <c r="B56" s="13" t="s">
        <v>63</v>
      </c>
      <c r="C56" s="358"/>
      <c r="D56" s="39">
        <v>-23</v>
      </c>
      <c r="E56" s="358"/>
      <c r="F56" s="39">
        <v>-79</v>
      </c>
      <c r="G56" s="39">
        <v>-23</v>
      </c>
      <c r="H56" s="39">
        <v>-96</v>
      </c>
      <c r="I56" s="57">
        <v>-2</v>
      </c>
      <c r="J56" s="358"/>
      <c r="K56" s="358"/>
    </row>
    <row r="57" spans="1:11" s="2" customFormat="1" ht="17" thickBot="1" x14ac:dyDescent="0.3">
      <c r="A57" s="40" t="s">
        <v>8735</v>
      </c>
      <c r="B57" s="41"/>
      <c r="C57" s="42">
        <f>SUM(C54:C56)</f>
        <v>8</v>
      </c>
      <c r="D57" s="42">
        <f t="shared" ref="D57:K57" si="13">SUM(D54:D56)</f>
        <v>25</v>
      </c>
      <c r="E57" s="42">
        <f>SUM(E54:E56)</f>
        <v>28</v>
      </c>
      <c r="F57" s="42">
        <f>SUM(F54:F56)</f>
        <v>5</v>
      </c>
      <c r="G57" s="42">
        <f t="shared" si="13"/>
        <v>2</v>
      </c>
      <c r="H57" s="42">
        <f t="shared" si="13"/>
        <v>2</v>
      </c>
      <c r="I57" s="56">
        <f t="shared" si="13"/>
        <v>-2</v>
      </c>
      <c r="J57" s="56">
        <f t="shared" si="13"/>
        <v>-4</v>
      </c>
      <c r="K57" s="56">
        <f t="shared" si="13"/>
        <v>-2</v>
      </c>
    </row>
    <row r="58" spans="1:11" s="48" customFormat="1" ht="17" thickBot="1" x14ac:dyDescent="0.3">
      <c r="A58" s="80">
        <v>45295</v>
      </c>
      <c r="B58" s="13" t="s">
        <v>63</v>
      </c>
      <c r="C58" s="39">
        <v>-2</v>
      </c>
      <c r="D58" s="39">
        <v>-24</v>
      </c>
      <c r="E58" s="39">
        <v>-28</v>
      </c>
      <c r="F58" s="358"/>
      <c r="G58" s="39">
        <v>-2</v>
      </c>
      <c r="H58" s="358"/>
      <c r="I58" s="358"/>
      <c r="J58" s="358"/>
      <c r="K58" s="358"/>
    </row>
    <row r="59" spans="1:11" s="2" customFormat="1" ht="17" thickBot="1" x14ac:dyDescent="0.3">
      <c r="A59" s="40" t="s">
        <v>8984</v>
      </c>
      <c r="B59" s="41"/>
      <c r="C59" s="42">
        <f>SUM(C57:C58)</f>
        <v>6</v>
      </c>
      <c r="D59" s="42">
        <f t="shared" ref="D59:J63" si="14">SUM(D57:D58)</f>
        <v>1</v>
      </c>
      <c r="E59" s="42">
        <f t="shared" si="14"/>
        <v>0</v>
      </c>
      <c r="F59" s="42">
        <f t="shared" si="14"/>
        <v>5</v>
      </c>
      <c r="G59" s="42">
        <f t="shared" si="14"/>
        <v>0</v>
      </c>
      <c r="H59" s="42">
        <f t="shared" si="14"/>
        <v>2</v>
      </c>
      <c r="I59" s="56">
        <f t="shared" si="14"/>
        <v>-2</v>
      </c>
      <c r="J59" s="56">
        <f t="shared" si="14"/>
        <v>-4</v>
      </c>
      <c r="K59" s="56">
        <f>SUM(K57:K58)</f>
        <v>-2</v>
      </c>
    </row>
    <row r="60" spans="1:11" s="48" customFormat="1" ht="17" thickBot="1" x14ac:dyDescent="0.3">
      <c r="A60" s="80"/>
      <c r="B60" s="13"/>
      <c r="C60" s="57"/>
      <c r="D60" s="57"/>
      <c r="E60" s="57"/>
      <c r="F60" s="358"/>
      <c r="G60" s="57"/>
      <c r="H60" s="358"/>
      <c r="I60" s="358"/>
      <c r="J60" s="358"/>
      <c r="K60" s="358"/>
    </row>
    <row r="61" spans="1:11" s="2" customFormat="1" ht="17" thickBot="1" x14ac:dyDescent="0.3">
      <c r="A61" s="40" t="s">
        <v>9293</v>
      </c>
      <c r="B61" s="41"/>
      <c r="C61" s="204">
        <f>SUM(C59:C60)</f>
        <v>6</v>
      </c>
      <c r="D61" s="204">
        <f>SUM(D59:D60)</f>
        <v>1</v>
      </c>
      <c r="E61" s="204">
        <f>SUM(E59:E60)</f>
        <v>0</v>
      </c>
      <c r="F61" s="204">
        <f>SUM(F59:F60)</f>
        <v>5</v>
      </c>
      <c r="G61" s="204">
        <f t="shared" si="14"/>
        <v>0</v>
      </c>
      <c r="H61" s="204">
        <f t="shared" si="14"/>
        <v>2</v>
      </c>
      <c r="I61" s="56">
        <f t="shared" si="14"/>
        <v>-2</v>
      </c>
      <c r="J61" s="56">
        <f t="shared" si="14"/>
        <v>-4</v>
      </c>
      <c r="K61" s="56">
        <f>SUM(K59:K60)</f>
        <v>-2</v>
      </c>
    </row>
    <row r="62" spans="1:11" s="1" customFormat="1" ht="17" thickBot="1" x14ac:dyDescent="0.3">
      <c r="A62" s="76"/>
      <c r="B62" s="13"/>
      <c r="C62" s="13"/>
      <c r="D62" s="13"/>
      <c r="E62" s="13"/>
      <c r="F62" s="43"/>
      <c r="G62" s="13"/>
      <c r="H62" s="43"/>
      <c r="I62" s="43"/>
      <c r="J62" s="43"/>
      <c r="K62" s="43"/>
    </row>
    <row r="63" spans="1:11" s="2" customFormat="1" ht="17" thickBot="1" x14ac:dyDescent="0.3">
      <c r="A63" s="40" t="s">
        <v>9583</v>
      </c>
      <c r="B63" s="41"/>
      <c r="C63" s="204">
        <f>SUM(C61:C62)</f>
        <v>6</v>
      </c>
      <c r="D63" s="204">
        <f>SUM(D61:D62)</f>
        <v>1</v>
      </c>
      <c r="E63" s="204">
        <f t="shared" si="14"/>
        <v>0</v>
      </c>
      <c r="F63" s="204">
        <f t="shared" si="14"/>
        <v>5</v>
      </c>
      <c r="G63" s="204">
        <f t="shared" si="14"/>
        <v>0</v>
      </c>
      <c r="H63" s="204">
        <f t="shared" si="14"/>
        <v>2</v>
      </c>
      <c r="I63" s="56">
        <f t="shared" si="14"/>
        <v>-2</v>
      </c>
      <c r="J63" s="56">
        <f t="shared" si="14"/>
        <v>-4</v>
      </c>
      <c r="K63" s="56">
        <f>SUM(K61:K62)</f>
        <v>-2</v>
      </c>
    </row>
    <row r="64" spans="1:11" s="48" customFormat="1" x14ac:dyDescent="0.25">
      <c r="A64" s="80"/>
      <c r="B64" s="13"/>
      <c r="C64" s="57"/>
      <c r="D64" s="57"/>
      <c r="E64" s="57"/>
      <c r="F64" s="358"/>
      <c r="G64" s="57"/>
      <c r="H64" s="358"/>
      <c r="I64" s="358"/>
      <c r="J64" s="358"/>
      <c r="K64" s="358"/>
    </row>
    <row r="65" spans="1:12" x14ac:dyDescent="0.25">
      <c r="A65" s="817"/>
      <c r="B65" s="84"/>
      <c r="C65" s="57"/>
      <c r="D65" s="57"/>
      <c r="E65" s="57"/>
      <c r="F65" s="57"/>
      <c r="G65" s="57"/>
      <c r="H65" s="57"/>
      <c r="I65" s="57"/>
      <c r="J65" s="57"/>
      <c r="K65" s="57"/>
    </row>
    <row r="66" spans="1:12" ht="17" thickBot="1" x14ac:dyDescent="0.3">
      <c r="A66" s="141"/>
      <c r="B66" s="57"/>
      <c r="C66" s="57"/>
      <c r="D66" s="57"/>
      <c r="E66" s="57"/>
      <c r="F66" s="57"/>
      <c r="G66" s="57"/>
      <c r="H66" s="57"/>
      <c r="I66" s="57"/>
      <c r="J66" s="57"/>
      <c r="K66" s="57"/>
    </row>
    <row r="67" spans="1:12" ht="17" thickBot="1" x14ac:dyDescent="0.3">
      <c r="C67" s="10" t="s">
        <v>5700</v>
      </c>
      <c r="D67" s="32" t="s">
        <v>5720</v>
      </c>
      <c r="E67" s="32" t="s">
        <v>2407</v>
      </c>
      <c r="F67" s="32" t="s">
        <v>6788</v>
      </c>
      <c r="G67" s="32" t="s">
        <v>5621</v>
      </c>
      <c r="H67" s="32" t="s">
        <v>2562</v>
      </c>
      <c r="I67" s="32" t="s">
        <v>6696</v>
      </c>
      <c r="J67" s="32" t="s">
        <v>5608</v>
      </c>
      <c r="K67" s="32" t="s">
        <v>7101</v>
      </c>
    </row>
    <row r="68" spans="1:12" x14ac:dyDescent="0.25">
      <c r="A68" s="283" t="s">
        <v>6464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</row>
    <row r="69" spans="1:12" x14ac:dyDescent="0.25">
      <c r="A69" s="283" t="s">
        <v>6465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144"/>
    </row>
    <row r="82" spans="4:4" x14ac:dyDescent="0.25">
      <c r="D82" s="1529"/>
    </row>
  </sheetData>
  <pageMargins left="0.7" right="0.7" top="0.75" bottom="0.75" header="0.3" footer="0.3"/>
  <pageSetup orientation="portrait" r:id="rId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AV63"/>
  <sheetViews>
    <sheetView topLeftCell="AI52" workbookViewId="0">
      <selection activeCell="AV56" sqref="AV56"/>
    </sheetView>
  </sheetViews>
  <sheetFormatPr baseColWidth="10" defaultColWidth="9" defaultRowHeight="16" x14ac:dyDescent="0.25"/>
  <cols>
    <col min="1" max="1" width="12.33203125" style="137" customWidth="1"/>
    <col min="2" max="2" width="22.83203125" style="4" customWidth="1"/>
    <col min="3" max="4" width="10.5" style="4" customWidth="1"/>
    <col min="5" max="5" width="9.5" style="4" customWidth="1"/>
    <col min="6" max="6" width="9.6640625" style="4" customWidth="1"/>
    <col min="7" max="11" width="10.5" style="4" customWidth="1"/>
    <col min="12" max="13" width="11.6640625" style="4" customWidth="1"/>
    <col min="14" max="14" width="10.6640625" style="4" customWidth="1"/>
    <col min="15" max="15" width="12.5" style="4" bestFit="1" customWidth="1"/>
    <col min="16" max="20" width="15.6640625" style="4" customWidth="1"/>
    <col min="21" max="21" width="17.5" style="4" customWidth="1"/>
    <col min="22" max="24" width="17.1640625" style="4" customWidth="1"/>
    <col min="25" max="40" width="12.5" style="4" customWidth="1"/>
    <col min="41" max="41" width="14.5" style="4" customWidth="1"/>
    <col min="42" max="43" width="13.5" style="4" customWidth="1"/>
    <col min="44" max="46" width="12.5" style="4" customWidth="1"/>
    <col min="47" max="47" width="8.83203125" style="4" customWidth="1"/>
    <col min="48" max="48" width="12.6640625" style="4" bestFit="1" customWidth="1"/>
    <col min="49" max="16384" width="9" style="4"/>
  </cols>
  <sheetData>
    <row r="1" spans="1:47" x14ac:dyDescent="0.25">
      <c r="A1" s="128" t="s">
        <v>23</v>
      </c>
      <c r="B1" s="48"/>
    </row>
    <row r="2" spans="1:47" x14ac:dyDescent="0.25">
      <c r="A2" s="128"/>
      <c r="B2" s="48"/>
    </row>
    <row r="3" spans="1:47" x14ac:dyDescent="0.25">
      <c r="A3" s="139" t="s">
        <v>1938</v>
      </c>
    </row>
    <row r="4" spans="1:47" x14ac:dyDescent="0.25">
      <c r="A4" s="703" t="s">
        <v>3633</v>
      </c>
      <c r="B4" s="5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208" t="s">
        <v>5809</v>
      </c>
      <c r="AO4" s="208"/>
      <c r="AP4" s="208"/>
      <c r="AQ4" s="208"/>
      <c r="AR4" s="1040"/>
      <c r="AS4" s="1040"/>
      <c r="AT4" s="1040"/>
    </row>
    <row r="5" spans="1:47" x14ac:dyDescent="0.25">
      <c r="A5" s="703" t="s">
        <v>6801</v>
      </c>
      <c r="B5" s="5"/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1040"/>
      <c r="O5" s="1040"/>
      <c r="P5" s="1040"/>
      <c r="Q5" s="1040"/>
      <c r="R5" s="1040"/>
      <c r="S5" s="1040"/>
      <c r="T5" s="1040"/>
      <c r="U5" s="1040"/>
      <c r="V5" s="1040"/>
      <c r="W5" s="1040"/>
      <c r="X5" s="1040"/>
      <c r="Y5" s="1040"/>
      <c r="Z5" s="1040"/>
      <c r="AA5" s="1040"/>
      <c r="AB5" s="1040"/>
      <c r="AC5" s="1040"/>
      <c r="AD5" s="1040"/>
      <c r="AE5" s="1040"/>
      <c r="AF5" s="1040"/>
      <c r="AG5" s="1040"/>
      <c r="AH5" s="1040"/>
      <c r="AI5" s="1040"/>
      <c r="AJ5" s="1040"/>
      <c r="AK5" s="1040"/>
      <c r="AL5" s="1040"/>
      <c r="AM5" s="1040"/>
      <c r="AN5" s="208"/>
      <c r="AO5" s="208"/>
      <c r="AP5" s="208"/>
      <c r="AQ5" s="208"/>
      <c r="AR5" s="1040"/>
      <c r="AS5" s="1040"/>
      <c r="AT5" s="1040"/>
    </row>
    <row r="6" spans="1:47" ht="17" thickBot="1" x14ac:dyDescent="0.3">
      <c r="A6" s="703"/>
      <c r="B6" s="5"/>
      <c r="C6" s="7">
        <v>6250</v>
      </c>
      <c r="D6" s="7">
        <v>4500</v>
      </c>
      <c r="E6" s="7">
        <v>19400</v>
      </c>
      <c r="F6" s="7">
        <v>4500</v>
      </c>
      <c r="G6" s="7">
        <v>30000</v>
      </c>
      <c r="H6" s="7">
        <v>2500</v>
      </c>
      <c r="I6" s="7">
        <v>15000</v>
      </c>
      <c r="J6" s="7">
        <v>1500</v>
      </c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382" t="s">
        <v>5810</v>
      </c>
      <c r="AO6" s="382"/>
      <c r="AP6" s="382"/>
      <c r="AQ6" s="382"/>
      <c r="AR6" s="7"/>
      <c r="AS6" s="7"/>
      <c r="AT6" s="7"/>
    </row>
    <row r="7" spans="1:47" ht="17" thickBot="1" x14ac:dyDescent="0.3">
      <c r="A7" s="160" t="s">
        <v>0</v>
      </c>
      <c r="B7" s="51" t="s">
        <v>1</v>
      </c>
      <c r="C7" s="271" t="s">
        <v>26</v>
      </c>
      <c r="D7" s="10" t="s">
        <v>3</v>
      </c>
      <c r="E7" s="271" t="s">
        <v>10</v>
      </c>
      <c r="F7" s="32" t="s">
        <v>27</v>
      </c>
      <c r="G7" s="1098" t="s">
        <v>28</v>
      </c>
      <c r="H7" s="1098" t="s">
        <v>31</v>
      </c>
      <c r="I7" s="667" t="s">
        <v>378</v>
      </c>
      <c r="J7" s="1098" t="s">
        <v>4</v>
      </c>
      <c r="K7" s="667" t="s">
        <v>17</v>
      </c>
      <c r="L7" s="667" t="s">
        <v>5116</v>
      </c>
      <c r="M7" s="667" t="s">
        <v>4428</v>
      </c>
      <c r="N7" s="667" t="s">
        <v>5698</v>
      </c>
      <c r="O7" s="667" t="s">
        <v>5699</v>
      </c>
      <c r="P7" s="667" t="s">
        <v>5700</v>
      </c>
      <c r="Q7" s="667" t="s">
        <v>2406</v>
      </c>
      <c r="R7" s="667" t="s">
        <v>3078</v>
      </c>
      <c r="S7" s="667" t="s">
        <v>1940</v>
      </c>
      <c r="T7" s="667" t="s">
        <v>4438</v>
      </c>
      <c r="U7" s="667" t="s">
        <v>6055</v>
      </c>
      <c r="V7" s="667" t="s">
        <v>6056</v>
      </c>
      <c r="W7" s="667" t="s">
        <v>6214</v>
      </c>
      <c r="X7" s="667" t="s">
        <v>6215</v>
      </c>
      <c r="Y7" s="667" t="s">
        <v>1317</v>
      </c>
      <c r="Z7" s="667" t="s">
        <v>386</v>
      </c>
      <c r="AA7" s="667" t="s">
        <v>548</v>
      </c>
      <c r="AB7" s="667" t="s">
        <v>4413</v>
      </c>
      <c r="AC7" s="667" t="s">
        <v>1473</v>
      </c>
      <c r="AD7" s="667" t="s">
        <v>5763</v>
      </c>
      <c r="AE7" s="667" t="s">
        <v>380</v>
      </c>
      <c r="AF7" s="667" t="s">
        <v>5762</v>
      </c>
      <c r="AG7" s="667" t="s">
        <v>3149</v>
      </c>
      <c r="AH7" s="667" t="s">
        <v>4728</v>
      </c>
      <c r="AI7" s="667" t="s">
        <v>3150</v>
      </c>
      <c r="AJ7" s="667" t="s">
        <v>5559</v>
      </c>
      <c r="AK7" s="667" t="s">
        <v>5828</v>
      </c>
      <c r="AL7" s="667" t="s">
        <v>5829</v>
      </c>
      <c r="AM7" s="667" t="s">
        <v>5894</v>
      </c>
      <c r="AN7" s="667" t="s">
        <v>5808</v>
      </c>
      <c r="AO7" s="667" t="s">
        <v>5859</v>
      </c>
      <c r="AP7" s="667" t="s">
        <v>676</v>
      </c>
      <c r="AQ7" s="667" t="s">
        <v>1368</v>
      </c>
      <c r="AR7" s="667" t="s">
        <v>3154</v>
      </c>
      <c r="AS7" s="667" t="s">
        <v>547</v>
      </c>
      <c r="AT7" s="667" t="s">
        <v>6216</v>
      </c>
      <c r="AU7" s="138"/>
    </row>
    <row r="8" spans="1:47" ht="17" thickBot="1" x14ac:dyDescent="0.3">
      <c r="A8" s="80" t="s">
        <v>5627</v>
      </c>
      <c r="B8" s="14" t="s">
        <v>5650</v>
      </c>
      <c r="C8" s="14">
        <v>35</v>
      </c>
      <c r="D8" s="14">
        <v>38</v>
      </c>
      <c r="E8" s="14">
        <v>19</v>
      </c>
      <c r="F8" s="14">
        <v>58</v>
      </c>
      <c r="G8" s="14">
        <v>17</v>
      </c>
      <c r="H8" s="14"/>
      <c r="I8" s="14"/>
      <c r="J8" s="14"/>
      <c r="K8" s="14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</row>
    <row r="9" spans="1:47" ht="17" thickBot="1" x14ac:dyDescent="0.3">
      <c r="A9" s="33" t="s">
        <v>5443</v>
      </c>
      <c r="B9" s="34"/>
      <c r="C9" s="34">
        <f>SUM(C8)</f>
        <v>35</v>
      </c>
      <c r="D9" s="34">
        <f t="shared" ref="D9:G9" si="0">SUM(D8)</f>
        <v>38</v>
      </c>
      <c r="E9" s="34">
        <f t="shared" si="0"/>
        <v>19</v>
      </c>
      <c r="F9" s="34">
        <f t="shared" si="0"/>
        <v>58</v>
      </c>
      <c r="G9" s="34">
        <f t="shared" si="0"/>
        <v>17</v>
      </c>
      <c r="H9" s="34"/>
      <c r="I9" s="34"/>
      <c r="J9" s="34"/>
      <c r="K9" s="34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2"/>
    </row>
    <row r="10" spans="1:47" s="2" customFormat="1" x14ac:dyDescent="0.25">
      <c r="A10" s="55">
        <v>44604</v>
      </c>
      <c r="B10" s="53" t="s">
        <v>5674</v>
      </c>
      <c r="C10" s="53">
        <v>5</v>
      </c>
      <c r="D10" s="53">
        <v>2</v>
      </c>
      <c r="E10" s="53">
        <v>1</v>
      </c>
      <c r="F10" s="53">
        <v>22</v>
      </c>
      <c r="G10" s="53">
        <v>3</v>
      </c>
      <c r="H10" s="53">
        <v>60</v>
      </c>
      <c r="I10" s="53">
        <v>50</v>
      </c>
      <c r="J10" s="53">
        <v>58</v>
      </c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</row>
    <row r="11" spans="1:47" s="2" customFormat="1" x14ac:dyDescent="0.25">
      <c r="A11" s="12">
        <v>44754</v>
      </c>
      <c r="B11" s="13" t="s">
        <v>5697</v>
      </c>
      <c r="C11" s="13"/>
      <c r="D11" s="13"/>
      <c r="E11" s="13"/>
      <c r="F11" s="13"/>
      <c r="G11" s="13"/>
      <c r="H11" s="13"/>
      <c r="I11" s="13"/>
      <c r="J11" s="13"/>
      <c r="K11" s="13"/>
      <c r="L11" s="13">
        <v>70</v>
      </c>
      <c r="M11" s="13"/>
      <c r="N11" s="13">
        <v>16</v>
      </c>
      <c r="O11" s="13">
        <v>91</v>
      </c>
      <c r="P11" s="13">
        <v>100</v>
      </c>
      <c r="Q11" s="13"/>
      <c r="R11" s="13"/>
      <c r="S11" s="13">
        <v>100</v>
      </c>
      <c r="T11" s="13">
        <v>50</v>
      </c>
      <c r="U11" s="13">
        <v>100</v>
      </c>
      <c r="V11" s="13">
        <v>100</v>
      </c>
      <c r="W11" s="13"/>
      <c r="X11" s="13"/>
      <c r="Y11" s="13">
        <v>100</v>
      </c>
      <c r="Z11" s="13">
        <v>100</v>
      </c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</row>
    <row r="12" spans="1:47" s="2" customFormat="1" x14ac:dyDescent="0.25">
      <c r="A12" s="12">
        <v>44785</v>
      </c>
      <c r="B12" s="13" t="s">
        <v>5714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>
        <v>120</v>
      </c>
      <c r="S12" s="13">
        <v>280</v>
      </c>
      <c r="T12" s="13">
        <v>218</v>
      </c>
      <c r="U12" s="13"/>
      <c r="V12" s="13">
        <v>779</v>
      </c>
      <c r="W12" s="13"/>
      <c r="X12" s="13"/>
      <c r="Y12" s="13">
        <v>100</v>
      </c>
      <c r="Z12" s="13">
        <v>100</v>
      </c>
      <c r="AA12" s="13"/>
      <c r="AB12" s="13">
        <v>70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</row>
    <row r="13" spans="1:47" s="2" customFormat="1" x14ac:dyDescent="0.25">
      <c r="A13" s="12">
        <v>44816</v>
      </c>
      <c r="B13" s="13" t="s">
        <v>5722</v>
      </c>
      <c r="C13" s="13"/>
      <c r="D13" s="13"/>
      <c r="E13" s="13"/>
      <c r="F13" s="13"/>
      <c r="G13" s="13"/>
      <c r="H13" s="13"/>
      <c r="I13" s="13"/>
      <c r="J13" s="13"/>
      <c r="K13" s="13"/>
      <c r="L13" s="13">
        <v>92</v>
      </c>
      <c r="M13" s="13"/>
      <c r="N13" s="13"/>
      <c r="O13" s="13"/>
      <c r="P13" s="13"/>
      <c r="Q13" s="13"/>
      <c r="R13" s="13"/>
      <c r="S13" s="13"/>
      <c r="T13" s="13"/>
      <c r="U13" s="13"/>
      <c r="V13" s="13">
        <v>200</v>
      </c>
      <c r="W13" s="13"/>
      <c r="X13" s="13"/>
      <c r="Y13" s="13">
        <v>200</v>
      </c>
      <c r="Z13" s="13">
        <v>200</v>
      </c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</row>
    <row r="14" spans="1:47" s="2" customFormat="1" x14ac:dyDescent="0.25">
      <c r="A14" s="12">
        <v>44907</v>
      </c>
      <c r="B14" s="13" t="s">
        <v>5761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>
        <v>14</v>
      </c>
      <c r="P14" s="13"/>
      <c r="Q14" s="13"/>
      <c r="R14" s="13"/>
      <c r="S14" s="13"/>
      <c r="T14" s="13"/>
      <c r="U14" s="13">
        <v>18</v>
      </c>
      <c r="V14" s="13"/>
      <c r="W14" s="13"/>
      <c r="X14" s="13"/>
      <c r="Y14" s="13"/>
      <c r="Z14" s="13"/>
      <c r="AA14" s="13"/>
      <c r="AB14" s="13">
        <v>200</v>
      </c>
      <c r="AC14" s="13">
        <v>90</v>
      </c>
      <c r="AD14" s="13">
        <v>20</v>
      </c>
      <c r="AE14" s="13">
        <v>336</v>
      </c>
      <c r="AF14" s="13">
        <v>30</v>
      </c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</row>
    <row r="15" spans="1:47" s="2" customFormat="1" x14ac:dyDescent="0.25">
      <c r="A15" s="12" t="s">
        <v>5713</v>
      </c>
      <c r="B15" s="13" t="s">
        <v>5798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>
        <v>126</v>
      </c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</row>
    <row r="16" spans="1:47" s="2" customFormat="1" x14ac:dyDescent="0.25">
      <c r="A16" s="12" t="s">
        <v>5801</v>
      </c>
      <c r="B16" s="13" t="s">
        <v>5806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>
        <v>100</v>
      </c>
      <c r="AF16" s="13"/>
      <c r="AG16" s="13">
        <v>100</v>
      </c>
      <c r="AH16" s="13"/>
      <c r="AI16" s="13"/>
      <c r="AJ16" s="13">
        <v>100</v>
      </c>
      <c r="AK16" s="13"/>
      <c r="AL16" s="13"/>
      <c r="AM16" s="13"/>
      <c r="AN16" s="13">
        <v>64</v>
      </c>
      <c r="AO16" s="13"/>
      <c r="AP16" s="13"/>
      <c r="AQ16" s="13"/>
      <c r="AR16" s="13"/>
      <c r="AS16" s="13"/>
      <c r="AT16" s="13"/>
      <c r="AU16" s="13"/>
    </row>
    <row r="17" spans="1:47" s="2" customFormat="1" x14ac:dyDescent="0.25">
      <c r="A17" s="12" t="s">
        <v>5801</v>
      </c>
      <c r="B17" s="13" t="s">
        <v>5807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>
        <v>348</v>
      </c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>
        <v>76</v>
      </c>
      <c r="AF17" s="13">
        <v>220</v>
      </c>
      <c r="AG17" s="13"/>
      <c r="AH17" s="13">
        <v>76</v>
      </c>
      <c r="AI17" s="13"/>
      <c r="AJ17" s="13">
        <v>76</v>
      </c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</row>
    <row r="18" spans="1:47" s="2" customFormat="1" x14ac:dyDescent="0.25">
      <c r="A18" s="12" t="s">
        <v>5801</v>
      </c>
      <c r="B18" s="13" t="s">
        <v>5811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>
        <v>120</v>
      </c>
      <c r="AF18" s="13"/>
      <c r="AG18" s="13">
        <v>120</v>
      </c>
      <c r="AH18" s="13"/>
      <c r="AI18" s="13"/>
      <c r="AJ18" s="13">
        <v>120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</row>
    <row r="19" spans="1:47" s="2" customFormat="1" x14ac:dyDescent="0.25">
      <c r="A19" s="12" t="s">
        <v>5818</v>
      </c>
      <c r="B19" s="13" t="s">
        <v>5822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>
        <v>464</v>
      </c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</row>
    <row r="20" spans="1:47" s="2" customFormat="1" x14ac:dyDescent="0.25">
      <c r="A20" s="12" t="s">
        <v>5818</v>
      </c>
      <c r="B20" s="13" t="s">
        <v>5823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>
        <v>174</v>
      </c>
      <c r="Z20" s="13">
        <v>145</v>
      </c>
      <c r="AA20" s="13"/>
      <c r="AB20" s="13">
        <v>73</v>
      </c>
      <c r="AC20" s="13"/>
      <c r="AD20" s="13"/>
      <c r="AE20" s="13">
        <v>150</v>
      </c>
      <c r="AF20" s="13"/>
      <c r="AG20" s="13">
        <v>140</v>
      </c>
      <c r="AH20" s="13"/>
      <c r="AI20" s="13">
        <v>65</v>
      </c>
      <c r="AJ20" s="13">
        <v>110</v>
      </c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</row>
    <row r="21" spans="1:47" s="2" customFormat="1" x14ac:dyDescent="0.25">
      <c r="A21" s="12" t="s">
        <v>5826</v>
      </c>
      <c r="B21" s="13" t="s">
        <v>5827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>
        <v>19</v>
      </c>
      <c r="N21" s="13">
        <v>30</v>
      </c>
      <c r="O21" s="13"/>
      <c r="P21" s="13">
        <v>311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>
        <v>100</v>
      </c>
      <c r="AF21" s="13"/>
      <c r="AG21" s="13">
        <v>100</v>
      </c>
      <c r="AH21" s="13"/>
      <c r="AI21" s="13"/>
      <c r="AJ21" s="13"/>
      <c r="AK21" s="13">
        <v>60</v>
      </c>
      <c r="AL21" s="13">
        <v>40</v>
      </c>
      <c r="AM21" s="13"/>
      <c r="AN21" s="13"/>
      <c r="AO21" s="13"/>
      <c r="AP21" s="13"/>
      <c r="AQ21" s="13"/>
      <c r="AR21" s="13"/>
      <c r="AS21" s="13"/>
      <c r="AT21" s="13"/>
      <c r="AU21" s="13"/>
    </row>
    <row r="22" spans="1:47" s="2" customFormat="1" x14ac:dyDescent="0.25">
      <c r="A22" s="12" t="s">
        <v>5830</v>
      </c>
      <c r="B22" s="13" t="s">
        <v>5831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141</v>
      </c>
      <c r="AH22" s="13"/>
      <c r="AI22" s="13">
        <v>90</v>
      </c>
      <c r="AJ22" s="13">
        <v>10</v>
      </c>
      <c r="AK22" s="13">
        <v>290</v>
      </c>
      <c r="AL22" s="13">
        <v>26</v>
      </c>
      <c r="AM22" s="13"/>
      <c r="AN22" s="13"/>
      <c r="AO22" s="13"/>
      <c r="AP22" s="13"/>
      <c r="AQ22" s="13"/>
      <c r="AR22" s="13"/>
      <c r="AS22" s="13"/>
      <c r="AT22" s="13"/>
      <c r="AU22" s="13"/>
    </row>
    <row r="23" spans="1:47" s="2" customFormat="1" x14ac:dyDescent="0.25">
      <c r="A23" s="12" t="s">
        <v>5830</v>
      </c>
      <c r="B23" s="13" t="s">
        <v>5832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>
        <v>227</v>
      </c>
      <c r="O23" s="13"/>
      <c r="P23" s="13"/>
      <c r="Q23" s="13"/>
      <c r="R23" s="13"/>
      <c r="S23" s="13"/>
      <c r="T23" s="13">
        <v>15</v>
      </c>
      <c r="U23" s="13"/>
      <c r="V23" s="13"/>
      <c r="W23" s="13"/>
      <c r="X23" s="13"/>
      <c r="Y23" s="13"/>
      <c r="Z23" s="13"/>
      <c r="AA23" s="13">
        <v>142</v>
      </c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</row>
    <row r="24" spans="1:47" s="2" customFormat="1" x14ac:dyDescent="0.25">
      <c r="A24" s="12" t="s">
        <v>5856</v>
      </c>
      <c r="B24" s="13" t="s">
        <v>5858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>
        <v>87</v>
      </c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>
        <v>113</v>
      </c>
      <c r="AP24" s="13"/>
      <c r="AQ24" s="13"/>
      <c r="AR24" s="13"/>
      <c r="AS24" s="13"/>
      <c r="AT24" s="13"/>
      <c r="AU24" s="13"/>
    </row>
    <row r="25" spans="1:47" s="2" customFormat="1" x14ac:dyDescent="0.25">
      <c r="A25" s="12" t="s">
        <v>5892</v>
      </c>
      <c r="B25" s="13" t="s">
        <v>5893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>
        <v>400</v>
      </c>
      <c r="AF25" s="13"/>
      <c r="AG25" s="13"/>
      <c r="AH25" s="13"/>
      <c r="AI25" s="13"/>
      <c r="AJ25" s="13"/>
      <c r="AK25" s="13"/>
      <c r="AL25" s="13"/>
      <c r="AM25" s="13">
        <v>250</v>
      </c>
      <c r="AN25" s="13"/>
      <c r="AO25" s="13"/>
      <c r="AP25" s="13"/>
      <c r="AQ25" s="13"/>
      <c r="AR25" s="13"/>
      <c r="AS25" s="13"/>
      <c r="AT25" s="13"/>
      <c r="AU25" s="13"/>
    </row>
    <row r="26" spans="1:47" s="2" customFormat="1" ht="17" thickBot="1" x14ac:dyDescent="0.3">
      <c r="A26" s="12" t="s">
        <v>5902</v>
      </c>
      <c r="B26" s="13" t="s">
        <v>5907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>
        <v>150</v>
      </c>
      <c r="AN26" s="13"/>
      <c r="AO26" s="13"/>
      <c r="AP26" s="13"/>
      <c r="AQ26" s="13"/>
      <c r="AR26" s="13"/>
      <c r="AS26" s="13"/>
      <c r="AT26" s="13"/>
      <c r="AU26" s="13"/>
    </row>
    <row r="27" spans="1:47" s="2" customFormat="1" ht="17" thickBot="1" x14ac:dyDescent="0.3">
      <c r="A27" s="33" t="s">
        <v>5934</v>
      </c>
      <c r="B27" s="34"/>
      <c r="C27" s="34">
        <f t="shared" ref="C27:P27" si="1">SUM(C9:C26)</f>
        <v>40</v>
      </c>
      <c r="D27" s="34">
        <f t="shared" si="1"/>
        <v>40</v>
      </c>
      <c r="E27" s="34">
        <f t="shared" si="1"/>
        <v>20</v>
      </c>
      <c r="F27" s="34">
        <f t="shared" si="1"/>
        <v>80</v>
      </c>
      <c r="G27" s="34">
        <f t="shared" si="1"/>
        <v>20</v>
      </c>
      <c r="H27" s="34">
        <f t="shared" si="1"/>
        <v>60</v>
      </c>
      <c r="I27" s="34">
        <f t="shared" si="1"/>
        <v>50</v>
      </c>
      <c r="J27" s="34">
        <f t="shared" si="1"/>
        <v>58</v>
      </c>
      <c r="K27" s="34"/>
      <c r="L27" s="34">
        <f t="shared" si="1"/>
        <v>162</v>
      </c>
      <c r="M27" s="34">
        <f t="shared" si="1"/>
        <v>19</v>
      </c>
      <c r="N27" s="34">
        <f t="shared" si="1"/>
        <v>273</v>
      </c>
      <c r="O27" s="34">
        <f t="shared" si="1"/>
        <v>192</v>
      </c>
      <c r="P27" s="34">
        <f t="shared" si="1"/>
        <v>411</v>
      </c>
      <c r="Q27" s="34">
        <f t="shared" ref="Q27:AU27" si="2">SUM(Q9:Q26)</f>
        <v>348</v>
      </c>
      <c r="R27" s="34">
        <f t="shared" si="2"/>
        <v>246</v>
      </c>
      <c r="S27" s="34">
        <f t="shared" si="2"/>
        <v>380</v>
      </c>
      <c r="T27" s="34">
        <f t="shared" si="2"/>
        <v>283</v>
      </c>
      <c r="U27" s="34">
        <f t="shared" si="2"/>
        <v>118</v>
      </c>
      <c r="V27" s="34">
        <f t="shared" si="2"/>
        <v>1543</v>
      </c>
      <c r="W27" s="34"/>
      <c r="X27" s="34"/>
      <c r="Y27" s="34">
        <f t="shared" si="2"/>
        <v>574</v>
      </c>
      <c r="Z27" s="34">
        <f t="shared" si="2"/>
        <v>545</v>
      </c>
      <c r="AA27" s="34">
        <f>SUM(AA9:AA26)</f>
        <v>142</v>
      </c>
      <c r="AB27" s="34">
        <f t="shared" si="2"/>
        <v>343</v>
      </c>
      <c r="AC27" s="34">
        <f t="shared" si="2"/>
        <v>90</v>
      </c>
      <c r="AD27" s="34">
        <f t="shared" si="2"/>
        <v>20</v>
      </c>
      <c r="AE27" s="34">
        <f t="shared" si="2"/>
        <v>1282</v>
      </c>
      <c r="AF27" s="34">
        <f t="shared" si="2"/>
        <v>250</v>
      </c>
      <c r="AG27" s="34">
        <f t="shared" si="2"/>
        <v>601</v>
      </c>
      <c r="AH27" s="34">
        <f t="shared" si="2"/>
        <v>76</v>
      </c>
      <c r="AI27" s="34">
        <f t="shared" si="2"/>
        <v>155</v>
      </c>
      <c r="AJ27" s="34">
        <f t="shared" si="2"/>
        <v>416</v>
      </c>
      <c r="AK27" s="34">
        <f t="shared" si="2"/>
        <v>350</v>
      </c>
      <c r="AL27" s="34">
        <f t="shared" si="2"/>
        <v>66</v>
      </c>
      <c r="AM27" s="34">
        <f t="shared" si="2"/>
        <v>400</v>
      </c>
      <c r="AN27" s="34">
        <f t="shared" si="2"/>
        <v>64</v>
      </c>
      <c r="AO27" s="34">
        <f t="shared" si="2"/>
        <v>113</v>
      </c>
      <c r="AP27" s="34">
        <f t="shared" si="2"/>
        <v>0</v>
      </c>
      <c r="AQ27" s="34">
        <f t="shared" si="2"/>
        <v>0</v>
      </c>
      <c r="AR27" s="34"/>
      <c r="AS27" s="34"/>
      <c r="AT27" s="34"/>
      <c r="AU27" s="34">
        <f t="shared" si="2"/>
        <v>0</v>
      </c>
    </row>
    <row r="28" spans="1:47" s="2" customFormat="1" x14ac:dyDescent="0.25">
      <c r="A28" s="12">
        <v>45047</v>
      </c>
      <c r="B28" s="14" t="s">
        <v>5926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>
        <v>150</v>
      </c>
      <c r="AQ28" s="13">
        <v>150</v>
      </c>
      <c r="AR28" s="13"/>
      <c r="AS28" s="13"/>
      <c r="AT28" s="13"/>
      <c r="AU28" s="13"/>
    </row>
    <row r="29" spans="1:47" s="2" customFormat="1" x14ac:dyDescent="0.25">
      <c r="A29" s="12" t="s">
        <v>5970</v>
      </c>
      <c r="B29" s="14" t="s">
        <v>63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>
        <v>-315</v>
      </c>
      <c r="AH29" s="13">
        <v>-8</v>
      </c>
      <c r="AI29" s="13">
        <v>-83</v>
      </c>
      <c r="AJ29" s="13"/>
      <c r="AK29" s="13"/>
      <c r="AL29" s="13"/>
      <c r="AM29" s="13"/>
      <c r="AN29" s="13"/>
      <c r="AO29" s="13"/>
      <c r="AP29" s="13"/>
      <c r="AQ29" s="13"/>
      <c r="AR29" s="13">
        <v>-1</v>
      </c>
      <c r="AS29" s="13"/>
      <c r="AT29" s="13"/>
      <c r="AU29" s="13"/>
    </row>
    <row r="30" spans="1:47" s="2" customFormat="1" x14ac:dyDescent="0.25">
      <c r="A30" s="12" t="s">
        <v>6042</v>
      </c>
      <c r="B30" s="14" t="s">
        <v>63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>
        <v>-305</v>
      </c>
      <c r="Q30" s="13"/>
      <c r="R30" s="13"/>
      <c r="S30" s="13"/>
      <c r="T30" s="13"/>
      <c r="U30" s="13"/>
      <c r="V30" s="13"/>
      <c r="W30" s="13"/>
      <c r="X30" s="13"/>
      <c r="Y30" s="13"/>
      <c r="Z30" s="13">
        <v>-1</v>
      </c>
      <c r="AA30" s="13">
        <v>-75</v>
      </c>
      <c r="AB30" s="13"/>
      <c r="AC30" s="13"/>
      <c r="AD30" s="13"/>
      <c r="AE30" s="13"/>
      <c r="AF30" s="13"/>
      <c r="AG30" s="13">
        <v>-214</v>
      </c>
      <c r="AH30" s="13">
        <v>-52</v>
      </c>
      <c r="AI30" s="13">
        <v>-81</v>
      </c>
      <c r="AJ30" s="13"/>
      <c r="AK30" s="13"/>
      <c r="AL30" s="13"/>
      <c r="AM30" s="13"/>
      <c r="AN30" s="13"/>
      <c r="AO30" s="13"/>
      <c r="AP30" s="13">
        <v>-136</v>
      </c>
      <c r="AQ30" s="13">
        <v>-52</v>
      </c>
      <c r="AR30" s="13"/>
      <c r="AS30" s="13">
        <v>-2</v>
      </c>
      <c r="AT30" s="13"/>
      <c r="AU30" s="13"/>
    </row>
    <row r="31" spans="1:47" s="2" customFormat="1" ht="17" thickBot="1" x14ac:dyDescent="0.3">
      <c r="A31" s="38" t="s">
        <v>6062</v>
      </c>
      <c r="B31" s="38" t="s">
        <v>63</v>
      </c>
      <c r="C31" s="13"/>
      <c r="D31" s="13"/>
      <c r="E31" s="13"/>
      <c r="F31" s="13"/>
      <c r="G31" s="13"/>
      <c r="H31" s="13"/>
      <c r="I31" s="13"/>
      <c r="J31" s="13"/>
      <c r="K31" s="13"/>
      <c r="L31" s="13">
        <v>-150</v>
      </c>
      <c r="M31" s="13"/>
      <c r="N31" s="13">
        <v>-155</v>
      </c>
      <c r="O31" s="13">
        <v>-8</v>
      </c>
      <c r="P31" s="13"/>
      <c r="Q31" s="13"/>
      <c r="R31" s="13"/>
      <c r="S31" s="13">
        <v>-145</v>
      </c>
      <c r="T31" s="13"/>
      <c r="U31" s="13"/>
      <c r="V31" s="13">
        <v>-180</v>
      </c>
      <c r="W31" s="13"/>
      <c r="X31" s="13"/>
      <c r="Y31" s="13">
        <v>-70</v>
      </c>
      <c r="Z31" s="13">
        <v>-80</v>
      </c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</row>
    <row r="32" spans="1:47" s="2" customFormat="1" ht="17" thickBot="1" x14ac:dyDescent="0.3">
      <c r="A32" s="33" t="s">
        <v>6093</v>
      </c>
      <c r="B32" s="34"/>
      <c r="C32" s="34">
        <f>SUM(C27:C31)</f>
        <v>40</v>
      </c>
      <c r="D32" s="34">
        <f t="shared" ref="D32:AU32" si="3">SUM(D27:D31)</f>
        <v>40</v>
      </c>
      <c r="E32" s="34">
        <f t="shared" si="3"/>
        <v>20</v>
      </c>
      <c r="F32" s="34">
        <f t="shared" si="3"/>
        <v>80</v>
      </c>
      <c r="G32" s="34">
        <f t="shared" si="3"/>
        <v>20</v>
      </c>
      <c r="H32" s="34">
        <f t="shared" si="3"/>
        <v>60</v>
      </c>
      <c r="I32" s="34">
        <f t="shared" si="3"/>
        <v>50</v>
      </c>
      <c r="J32" s="34">
        <f t="shared" si="3"/>
        <v>58</v>
      </c>
      <c r="K32" s="34"/>
      <c r="L32" s="34">
        <f t="shared" si="3"/>
        <v>12</v>
      </c>
      <c r="M32" s="34">
        <f t="shared" si="3"/>
        <v>19</v>
      </c>
      <c r="N32" s="34">
        <f t="shared" si="3"/>
        <v>118</v>
      </c>
      <c r="O32" s="34">
        <f t="shared" si="3"/>
        <v>184</v>
      </c>
      <c r="P32" s="34">
        <f t="shared" si="3"/>
        <v>106</v>
      </c>
      <c r="Q32" s="34">
        <f t="shared" si="3"/>
        <v>348</v>
      </c>
      <c r="R32" s="34">
        <f t="shared" si="3"/>
        <v>246</v>
      </c>
      <c r="S32" s="34">
        <f t="shared" si="3"/>
        <v>235</v>
      </c>
      <c r="T32" s="34">
        <f t="shared" si="3"/>
        <v>283</v>
      </c>
      <c r="U32" s="34">
        <f t="shared" si="3"/>
        <v>118</v>
      </c>
      <c r="V32" s="34">
        <f t="shared" si="3"/>
        <v>1363</v>
      </c>
      <c r="W32" s="34">
        <f t="shared" si="3"/>
        <v>0</v>
      </c>
      <c r="X32" s="34">
        <f t="shared" si="3"/>
        <v>0</v>
      </c>
      <c r="Y32" s="34">
        <f t="shared" si="3"/>
        <v>504</v>
      </c>
      <c r="Z32" s="34">
        <f t="shared" si="3"/>
        <v>464</v>
      </c>
      <c r="AA32" s="34">
        <f t="shared" si="3"/>
        <v>67</v>
      </c>
      <c r="AB32" s="34">
        <f t="shared" si="3"/>
        <v>343</v>
      </c>
      <c r="AC32" s="34">
        <f t="shared" si="3"/>
        <v>90</v>
      </c>
      <c r="AD32" s="34">
        <f t="shared" si="3"/>
        <v>20</v>
      </c>
      <c r="AE32" s="34">
        <f t="shared" si="3"/>
        <v>1282</v>
      </c>
      <c r="AF32" s="34">
        <f t="shared" si="3"/>
        <v>250</v>
      </c>
      <c r="AG32" s="34">
        <f t="shared" si="3"/>
        <v>72</v>
      </c>
      <c r="AH32" s="34">
        <f t="shared" si="3"/>
        <v>16</v>
      </c>
      <c r="AI32" s="56">
        <f t="shared" si="3"/>
        <v>-9</v>
      </c>
      <c r="AJ32" s="34">
        <f t="shared" si="3"/>
        <v>416</v>
      </c>
      <c r="AK32" s="34">
        <f t="shared" si="3"/>
        <v>350</v>
      </c>
      <c r="AL32" s="34">
        <f t="shared" si="3"/>
        <v>66</v>
      </c>
      <c r="AM32" s="34">
        <f t="shared" si="3"/>
        <v>400</v>
      </c>
      <c r="AN32" s="34">
        <f t="shared" si="3"/>
        <v>64</v>
      </c>
      <c r="AO32" s="34">
        <f t="shared" si="3"/>
        <v>113</v>
      </c>
      <c r="AP32" s="34">
        <f t="shared" si="3"/>
        <v>14</v>
      </c>
      <c r="AQ32" s="34">
        <f t="shared" si="3"/>
        <v>98</v>
      </c>
      <c r="AR32" s="56">
        <f t="shared" si="3"/>
        <v>-1</v>
      </c>
      <c r="AS32" s="56">
        <f t="shared" si="3"/>
        <v>-2</v>
      </c>
      <c r="AT32" s="34">
        <f t="shared" si="3"/>
        <v>0</v>
      </c>
      <c r="AU32" s="34">
        <f t="shared" si="3"/>
        <v>0</v>
      </c>
    </row>
    <row r="33" spans="1:48" s="1" customFormat="1" x14ac:dyDescent="0.25">
      <c r="A33" s="37">
        <v>44987</v>
      </c>
      <c r="B33" s="74" t="s">
        <v>63</v>
      </c>
      <c r="C33" s="13"/>
      <c r="D33" s="13"/>
      <c r="E33" s="13"/>
      <c r="F33" s="13"/>
      <c r="G33" s="43"/>
      <c r="H33" s="43"/>
      <c r="I33" s="43"/>
      <c r="J33" s="43"/>
      <c r="K33" s="43"/>
      <c r="L33" s="43"/>
      <c r="M33" s="43"/>
      <c r="N33" s="13">
        <v>-28</v>
      </c>
      <c r="O33" s="13">
        <v>-55</v>
      </c>
      <c r="P33" s="13">
        <v>-67</v>
      </c>
      <c r="Q33" s="13">
        <v>-150</v>
      </c>
      <c r="R33" s="13">
        <v>-99</v>
      </c>
      <c r="S33" s="13">
        <v>-5</v>
      </c>
      <c r="T33" s="13">
        <v>-116</v>
      </c>
      <c r="U33" s="43"/>
      <c r="V33" s="13">
        <v>-646</v>
      </c>
      <c r="W33" s="13"/>
      <c r="X33" s="13"/>
      <c r="Y33" s="13">
        <v>-152</v>
      </c>
      <c r="Z33" s="13">
        <v>-118</v>
      </c>
      <c r="AA33" s="43"/>
      <c r="AB33" s="43"/>
      <c r="AC33" s="43"/>
      <c r="AD33" s="43"/>
      <c r="AE33" s="43"/>
      <c r="AF33" s="13">
        <v>-90</v>
      </c>
      <c r="AG33" s="43"/>
      <c r="AH33" s="43"/>
      <c r="AI33" s="43"/>
      <c r="AJ33" s="43"/>
      <c r="AK33" s="43"/>
      <c r="AL33" s="43"/>
      <c r="AM33" s="43"/>
      <c r="AN33" s="13">
        <v>-64</v>
      </c>
      <c r="AO33" s="43"/>
      <c r="AP33" s="13">
        <v>-12</v>
      </c>
      <c r="AQ33" s="13">
        <v>-64</v>
      </c>
      <c r="AR33" s="43"/>
      <c r="AS33" s="43"/>
      <c r="AT33" s="43"/>
      <c r="AU33" s="43"/>
    </row>
    <row r="34" spans="1:48" s="2" customFormat="1" x14ac:dyDescent="0.25">
      <c r="A34" s="12">
        <v>45079</v>
      </c>
      <c r="B34" s="74" t="s">
        <v>63</v>
      </c>
      <c r="C34" s="13"/>
      <c r="D34" s="13"/>
      <c r="E34" s="13"/>
      <c r="F34" s="13">
        <v>-21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>
        <v>-74</v>
      </c>
      <c r="T34" s="13">
        <v>-26</v>
      </c>
      <c r="U34" s="13"/>
      <c r="V34" s="13"/>
      <c r="W34" s="13"/>
      <c r="X34" s="13"/>
      <c r="Y34" s="13">
        <v>-115</v>
      </c>
      <c r="Z34" s="13">
        <v>-165</v>
      </c>
      <c r="AA34" s="13">
        <v>-48</v>
      </c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>
        <v>-7</v>
      </c>
      <c r="AR34" s="13"/>
      <c r="AS34" s="13"/>
      <c r="AT34" s="13"/>
      <c r="AU34" s="13"/>
    </row>
    <row r="35" spans="1:48" s="2" customFormat="1" x14ac:dyDescent="0.25">
      <c r="A35" s="12">
        <v>45140</v>
      </c>
      <c r="B35" s="13" t="s">
        <v>63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-124</v>
      </c>
      <c r="R35" s="13">
        <v>-44</v>
      </c>
      <c r="S35" s="13">
        <v>-28</v>
      </c>
      <c r="T35" s="13">
        <v>-44</v>
      </c>
      <c r="U35" s="13">
        <v>-27</v>
      </c>
      <c r="V35" s="13">
        <v>-454</v>
      </c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</row>
    <row r="36" spans="1:48" s="2" customFormat="1" x14ac:dyDescent="0.25">
      <c r="A36" s="12">
        <v>45201</v>
      </c>
      <c r="B36" s="14" t="s">
        <v>63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>
        <v>-60</v>
      </c>
      <c r="R36" s="13">
        <v>-73</v>
      </c>
      <c r="S36" s="13">
        <v>-50</v>
      </c>
      <c r="T36" s="13">
        <v>-43</v>
      </c>
      <c r="U36" s="13"/>
      <c r="V36" s="13">
        <v>-208</v>
      </c>
      <c r="W36" s="13"/>
      <c r="X36" s="13"/>
      <c r="Y36" s="13">
        <v>-65</v>
      </c>
      <c r="Z36" s="13">
        <v>-135</v>
      </c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</row>
    <row r="37" spans="1:48" s="1" customFormat="1" x14ac:dyDescent="0.25">
      <c r="A37" s="12">
        <v>45232</v>
      </c>
      <c r="B37" s="74" t="s">
        <v>63</v>
      </c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13">
        <v>-14</v>
      </c>
      <c r="N37" s="13">
        <v>-47</v>
      </c>
      <c r="O37" s="13">
        <v>-127</v>
      </c>
      <c r="P37" s="13">
        <v>-39</v>
      </c>
      <c r="Q37" s="43"/>
      <c r="R37" s="43"/>
      <c r="S37" s="43"/>
      <c r="T37" s="43"/>
      <c r="U37" s="43"/>
      <c r="V37" s="43"/>
      <c r="W37" s="43"/>
      <c r="X37" s="43"/>
      <c r="Y37" s="13">
        <v>-98</v>
      </c>
      <c r="Z37" s="13">
        <v>-31</v>
      </c>
      <c r="AA37" s="43"/>
      <c r="AB37" s="43"/>
      <c r="AC37" s="43"/>
      <c r="AD37" s="43"/>
      <c r="AE37" s="43"/>
      <c r="AF37" s="13">
        <v>-129</v>
      </c>
      <c r="AG37" s="43"/>
      <c r="AH37" s="43"/>
      <c r="AI37" s="43"/>
      <c r="AJ37" s="43"/>
      <c r="AK37" s="43"/>
      <c r="AL37" s="43"/>
      <c r="AM37" s="43"/>
      <c r="AN37" s="43"/>
      <c r="AO37" s="13">
        <v>-80</v>
      </c>
      <c r="AP37" s="43"/>
      <c r="AQ37" s="43"/>
      <c r="AR37" s="43"/>
      <c r="AS37" s="43"/>
      <c r="AT37" s="43"/>
      <c r="AU37" s="43"/>
    </row>
    <row r="38" spans="1:48" s="1" customFormat="1" x14ac:dyDescent="0.25">
      <c r="A38" s="12" t="s">
        <v>6198</v>
      </c>
      <c r="B38" s="13" t="s">
        <v>63</v>
      </c>
      <c r="C38" s="43"/>
      <c r="D38" s="43"/>
      <c r="E38" s="43"/>
      <c r="F38" s="43"/>
      <c r="G38" s="13">
        <v>-12</v>
      </c>
      <c r="H38" s="43"/>
      <c r="I38" s="13">
        <v>-36</v>
      </c>
      <c r="J38" s="43"/>
      <c r="K38" s="43"/>
      <c r="L38" s="13">
        <v>-5</v>
      </c>
      <c r="M38" s="13">
        <v>-5</v>
      </c>
      <c r="N38" s="13">
        <v>-19</v>
      </c>
      <c r="O38" s="43"/>
      <c r="P38" s="43"/>
      <c r="Q38" s="13">
        <v>-5</v>
      </c>
      <c r="R38" s="13">
        <v>-7</v>
      </c>
      <c r="S38" s="13">
        <v>-9</v>
      </c>
      <c r="T38" s="13">
        <v>-11</v>
      </c>
      <c r="U38" s="13">
        <v>-26</v>
      </c>
      <c r="V38" s="13">
        <v>-34</v>
      </c>
      <c r="W38" s="13">
        <v>-7</v>
      </c>
      <c r="X38" s="13">
        <v>-1</v>
      </c>
      <c r="Y38" s="43"/>
      <c r="Z38" s="43"/>
      <c r="AA38" s="43"/>
      <c r="AB38" s="13">
        <v>-318</v>
      </c>
      <c r="AC38" s="13">
        <v>-78</v>
      </c>
      <c r="AD38" s="13">
        <v>-20</v>
      </c>
      <c r="AE38" s="13">
        <v>-623</v>
      </c>
      <c r="AF38" s="13">
        <v>-3</v>
      </c>
      <c r="AG38" s="43"/>
      <c r="AH38" s="43"/>
      <c r="AI38" s="43"/>
      <c r="AJ38" s="13">
        <v>-319</v>
      </c>
      <c r="AK38" s="13">
        <v>-193</v>
      </c>
      <c r="AL38" s="13">
        <v>-27</v>
      </c>
      <c r="AM38" s="13">
        <v>-107</v>
      </c>
      <c r="AN38" s="43"/>
      <c r="AO38" s="13">
        <v>-3</v>
      </c>
      <c r="AP38" s="43"/>
      <c r="AQ38" s="43"/>
      <c r="AR38" s="43"/>
      <c r="AS38" s="43"/>
      <c r="AT38" s="13">
        <v>-248</v>
      </c>
      <c r="AU38" s="43"/>
    </row>
    <row r="39" spans="1:48" s="1" customFormat="1" x14ac:dyDescent="0.25">
      <c r="A39" s="250" t="s">
        <v>6223</v>
      </c>
      <c r="B39" s="43" t="s">
        <v>6226</v>
      </c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>
        <v>248</v>
      </c>
      <c r="AU39" s="43"/>
      <c r="AV39" s="1" t="s">
        <v>1224</v>
      </c>
    </row>
    <row r="40" spans="1:48" s="1" customFormat="1" ht="17" thickBot="1" x14ac:dyDescent="0.3">
      <c r="A40" s="12" t="s">
        <v>6223</v>
      </c>
      <c r="B40" s="75" t="s">
        <v>63</v>
      </c>
      <c r="C40" s="43"/>
      <c r="D40" s="43"/>
      <c r="E40" s="13">
        <v>-8</v>
      </c>
      <c r="F40" s="13">
        <v>-23</v>
      </c>
      <c r="G40" s="43"/>
      <c r="H40" s="43"/>
      <c r="I40" s="13">
        <v>-10</v>
      </c>
      <c r="J40" s="43"/>
      <c r="K40" s="43"/>
      <c r="L40" s="13">
        <v>-7</v>
      </c>
      <c r="M40" s="43"/>
      <c r="N40" s="13">
        <v>-11</v>
      </c>
      <c r="O40" s="43"/>
      <c r="P40" s="43"/>
      <c r="Q40" s="13">
        <v>-4</v>
      </c>
      <c r="R40" s="13">
        <v>-2</v>
      </c>
      <c r="S40" s="13">
        <v>-5</v>
      </c>
      <c r="T40" s="13">
        <v>-17</v>
      </c>
      <c r="U40" s="43"/>
      <c r="V40" s="13">
        <v>-14</v>
      </c>
      <c r="W40" s="13">
        <v>-1</v>
      </c>
      <c r="X40" s="43"/>
      <c r="Y40" s="13">
        <v>-19</v>
      </c>
      <c r="Z40" s="13">
        <v>-4</v>
      </c>
      <c r="AA40" s="13">
        <v>-36</v>
      </c>
      <c r="AB40" s="13">
        <v>-3</v>
      </c>
      <c r="AC40" s="13">
        <v>-1</v>
      </c>
      <c r="AD40" s="43"/>
      <c r="AE40" s="13">
        <v>-303</v>
      </c>
      <c r="AF40" s="13">
        <v>-24</v>
      </c>
      <c r="AG40" s="13">
        <v>-39</v>
      </c>
      <c r="AH40" s="13">
        <v>-15</v>
      </c>
      <c r="AI40" s="13">
        <v>-23</v>
      </c>
      <c r="AJ40" s="13">
        <v>-68</v>
      </c>
      <c r="AK40" s="13">
        <v>-39</v>
      </c>
      <c r="AL40" s="13">
        <v>-3</v>
      </c>
      <c r="AM40" s="13">
        <v>-260</v>
      </c>
      <c r="AN40" s="43"/>
      <c r="AO40" s="13">
        <v>-26</v>
      </c>
      <c r="AP40" s="13">
        <v>-2</v>
      </c>
      <c r="AQ40" s="13">
        <v>-3</v>
      </c>
      <c r="AR40" s="13">
        <v>-1</v>
      </c>
      <c r="AS40" s="43"/>
      <c r="AT40" s="43"/>
      <c r="AU40" s="43"/>
    </row>
    <row r="41" spans="1:48" s="2" customFormat="1" ht="17" thickBot="1" x14ac:dyDescent="0.3">
      <c r="A41" s="33" t="s">
        <v>6204</v>
      </c>
      <c r="B41" s="34"/>
      <c r="C41" s="34">
        <f>SUM(C32:C40)</f>
        <v>40</v>
      </c>
      <c r="D41" s="34">
        <f t="shared" ref="D41:AU41" si="4">SUM(D32:D40)</f>
        <v>40</v>
      </c>
      <c r="E41" s="34">
        <f t="shared" si="4"/>
        <v>12</v>
      </c>
      <c r="F41" s="34">
        <f t="shared" si="4"/>
        <v>36</v>
      </c>
      <c r="G41" s="34">
        <f t="shared" si="4"/>
        <v>8</v>
      </c>
      <c r="H41" s="34">
        <f t="shared" si="4"/>
        <v>60</v>
      </c>
      <c r="I41" s="34">
        <f t="shared" si="4"/>
        <v>4</v>
      </c>
      <c r="J41" s="34">
        <f t="shared" si="4"/>
        <v>58</v>
      </c>
      <c r="K41" s="34"/>
      <c r="L41" s="34">
        <f t="shared" si="4"/>
        <v>0</v>
      </c>
      <c r="M41" s="34">
        <f t="shared" si="4"/>
        <v>0</v>
      </c>
      <c r="N41" s="34">
        <f t="shared" si="4"/>
        <v>13</v>
      </c>
      <c r="O41" s="34">
        <f t="shared" si="4"/>
        <v>2</v>
      </c>
      <c r="P41" s="34">
        <f t="shared" si="4"/>
        <v>0</v>
      </c>
      <c r="Q41" s="34">
        <f t="shared" si="4"/>
        <v>5</v>
      </c>
      <c r="R41" s="34">
        <f t="shared" si="4"/>
        <v>21</v>
      </c>
      <c r="S41" s="34">
        <f t="shared" si="4"/>
        <v>64</v>
      </c>
      <c r="T41" s="34">
        <f t="shared" si="4"/>
        <v>26</v>
      </c>
      <c r="U41" s="34">
        <f t="shared" si="4"/>
        <v>65</v>
      </c>
      <c r="V41" s="34">
        <f t="shared" si="4"/>
        <v>7</v>
      </c>
      <c r="W41" s="56">
        <f t="shared" si="4"/>
        <v>-8</v>
      </c>
      <c r="X41" s="56">
        <f t="shared" si="4"/>
        <v>-1</v>
      </c>
      <c r="Y41" s="34">
        <f t="shared" si="4"/>
        <v>55</v>
      </c>
      <c r="Z41" s="34">
        <f t="shared" si="4"/>
        <v>11</v>
      </c>
      <c r="AA41" s="56">
        <f t="shared" si="4"/>
        <v>-17</v>
      </c>
      <c r="AB41" s="34">
        <f t="shared" si="4"/>
        <v>22</v>
      </c>
      <c r="AC41" s="34">
        <f t="shared" si="4"/>
        <v>11</v>
      </c>
      <c r="AD41" s="34">
        <f t="shared" si="4"/>
        <v>0</v>
      </c>
      <c r="AE41" s="34">
        <f t="shared" si="4"/>
        <v>356</v>
      </c>
      <c r="AF41" s="34">
        <f t="shared" si="4"/>
        <v>4</v>
      </c>
      <c r="AG41" s="34">
        <f t="shared" si="4"/>
        <v>33</v>
      </c>
      <c r="AH41" s="34">
        <f t="shared" si="4"/>
        <v>1</v>
      </c>
      <c r="AI41" s="56">
        <f t="shared" si="4"/>
        <v>-32</v>
      </c>
      <c r="AJ41" s="34">
        <f t="shared" si="4"/>
        <v>29</v>
      </c>
      <c r="AK41" s="34">
        <f t="shared" si="4"/>
        <v>118</v>
      </c>
      <c r="AL41" s="34">
        <f t="shared" si="4"/>
        <v>36</v>
      </c>
      <c r="AM41" s="34">
        <f t="shared" si="4"/>
        <v>33</v>
      </c>
      <c r="AN41" s="34">
        <f t="shared" si="4"/>
        <v>0</v>
      </c>
      <c r="AO41" s="34">
        <f t="shared" si="4"/>
        <v>4</v>
      </c>
      <c r="AP41" s="34">
        <f t="shared" si="4"/>
        <v>0</v>
      </c>
      <c r="AQ41" s="34">
        <f t="shared" si="4"/>
        <v>24</v>
      </c>
      <c r="AR41" s="56">
        <f t="shared" si="4"/>
        <v>-2</v>
      </c>
      <c r="AS41" s="56">
        <f t="shared" si="4"/>
        <v>-2</v>
      </c>
      <c r="AT41" s="34">
        <f t="shared" si="4"/>
        <v>0</v>
      </c>
      <c r="AU41" s="34">
        <f t="shared" si="4"/>
        <v>0</v>
      </c>
    </row>
    <row r="42" spans="1:48" s="2" customFormat="1" ht="17" thickBot="1" x14ac:dyDescent="0.3">
      <c r="A42" s="12">
        <v>44988</v>
      </c>
      <c r="B42" s="14" t="s">
        <v>63</v>
      </c>
      <c r="C42" s="13"/>
      <c r="D42" s="13"/>
      <c r="E42" s="13"/>
      <c r="F42" s="13"/>
      <c r="G42" s="13"/>
      <c r="H42" s="13"/>
      <c r="I42" s="13">
        <v>-3</v>
      </c>
      <c r="J42" s="13"/>
      <c r="K42" s="13"/>
      <c r="L42" s="13"/>
      <c r="M42" s="13"/>
      <c r="N42" s="13">
        <v>-4</v>
      </c>
      <c r="O42" s="13">
        <v>-2</v>
      </c>
      <c r="P42" s="13"/>
      <c r="Q42" s="13"/>
      <c r="R42" s="13"/>
      <c r="S42" s="13">
        <v>-8</v>
      </c>
      <c r="T42" s="13"/>
      <c r="U42" s="13"/>
      <c r="V42" s="13">
        <v>-9</v>
      </c>
      <c r="W42" s="13"/>
      <c r="X42" s="13"/>
      <c r="Y42" s="13">
        <v>-11</v>
      </c>
      <c r="Z42" s="13">
        <v>-7</v>
      </c>
      <c r="AA42" s="13">
        <v>-3</v>
      </c>
      <c r="AB42" s="13">
        <v>-23</v>
      </c>
      <c r="AC42" s="13"/>
      <c r="AD42" s="13"/>
      <c r="AE42" s="13">
        <v>-89</v>
      </c>
      <c r="AF42" s="13">
        <v>-1</v>
      </c>
      <c r="AG42" s="13">
        <v>-2</v>
      </c>
      <c r="AH42" s="13">
        <v>-1</v>
      </c>
      <c r="AI42" s="13"/>
      <c r="AJ42" s="13">
        <v>-52</v>
      </c>
      <c r="AK42" s="13"/>
      <c r="AL42" s="13">
        <v>-12</v>
      </c>
      <c r="AM42" s="13">
        <v>-23</v>
      </c>
      <c r="AN42" s="13"/>
      <c r="AO42" s="13">
        <v>-3</v>
      </c>
      <c r="AP42" s="13"/>
      <c r="AQ42" s="13">
        <v>-2</v>
      </c>
      <c r="AR42" s="13"/>
      <c r="AS42" s="13"/>
      <c r="AT42" s="13"/>
      <c r="AU42" s="13"/>
    </row>
    <row r="43" spans="1:48" s="2" customFormat="1" ht="17" thickBot="1" x14ac:dyDescent="0.3">
      <c r="A43" s="33" t="s">
        <v>6370</v>
      </c>
      <c r="B43" s="34"/>
      <c r="C43" s="34">
        <f>SUM(C41:C42)</f>
        <v>40</v>
      </c>
      <c r="D43" s="34">
        <f t="shared" ref="D43:AU43" si="5">SUM(D41:D42)</f>
        <v>40</v>
      </c>
      <c r="E43" s="34">
        <f t="shared" si="5"/>
        <v>12</v>
      </c>
      <c r="F43" s="34">
        <f t="shared" si="5"/>
        <v>36</v>
      </c>
      <c r="G43" s="34">
        <f t="shared" si="5"/>
        <v>8</v>
      </c>
      <c r="H43" s="34">
        <f t="shared" si="5"/>
        <v>60</v>
      </c>
      <c r="I43" s="34">
        <f t="shared" si="5"/>
        <v>1</v>
      </c>
      <c r="J43" s="34">
        <f t="shared" si="5"/>
        <v>58</v>
      </c>
      <c r="K43" s="34"/>
      <c r="L43" s="34">
        <f t="shared" si="5"/>
        <v>0</v>
      </c>
      <c r="M43" s="34">
        <f t="shared" si="5"/>
        <v>0</v>
      </c>
      <c r="N43" s="34">
        <f t="shared" si="5"/>
        <v>9</v>
      </c>
      <c r="O43" s="34">
        <f t="shared" si="5"/>
        <v>0</v>
      </c>
      <c r="P43" s="34">
        <f t="shared" si="5"/>
        <v>0</v>
      </c>
      <c r="Q43" s="34">
        <f t="shared" si="5"/>
        <v>5</v>
      </c>
      <c r="R43" s="34">
        <f t="shared" si="5"/>
        <v>21</v>
      </c>
      <c r="S43" s="34">
        <f t="shared" si="5"/>
        <v>56</v>
      </c>
      <c r="T43" s="34">
        <f t="shared" si="5"/>
        <v>26</v>
      </c>
      <c r="U43" s="34">
        <f t="shared" si="5"/>
        <v>65</v>
      </c>
      <c r="V43" s="56">
        <f>SUM(V41:V42)</f>
        <v>-2</v>
      </c>
      <c r="W43" s="56">
        <f t="shared" si="5"/>
        <v>-8</v>
      </c>
      <c r="X43" s="56">
        <f t="shared" si="5"/>
        <v>-1</v>
      </c>
      <c r="Y43" s="34">
        <f t="shared" si="5"/>
        <v>44</v>
      </c>
      <c r="Z43" s="34">
        <f t="shared" si="5"/>
        <v>4</v>
      </c>
      <c r="AA43" s="56">
        <f t="shared" si="5"/>
        <v>-20</v>
      </c>
      <c r="AB43" s="56">
        <f t="shared" si="5"/>
        <v>-1</v>
      </c>
      <c r="AC43" s="34">
        <f t="shared" si="5"/>
        <v>11</v>
      </c>
      <c r="AD43" s="34">
        <f t="shared" si="5"/>
        <v>0</v>
      </c>
      <c r="AE43" s="34">
        <f t="shared" si="5"/>
        <v>267</v>
      </c>
      <c r="AF43" s="34">
        <f t="shared" si="5"/>
        <v>3</v>
      </c>
      <c r="AG43" s="34">
        <f t="shared" si="5"/>
        <v>31</v>
      </c>
      <c r="AH43" s="34">
        <f t="shared" si="5"/>
        <v>0</v>
      </c>
      <c r="AI43" s="56">
        <f t="shared" si="5"/>
        <v>-32</v>
      </c>
      <c r="AJ43" s="56">
        <f t="shared" si="5"/>
        <v>-23</v>
      </c>
      <c r="AK43" s="34">
        <f t="shared" si="5"/>
        <v>118</v>
      </c>
      <c r="AL43" s="34">
        <f t="shared" si="5"/>
        <v>24</v>
      </c>
      <c r="AM43" s="34">
        <f t="shared" si="5"/>
        <v>10</v>
      </c>
      <c r="AN43" s="34">
        <f t="shared" si="5"/>
        <v>0</v>
      </c>
      <c r="AO43" s="34">
        <f t="shared" si="5"/>
        <v>1</v>
      </c>
      <c r="AP43" s="34">
        <f t="shared" si="5"/>
        <v>0</v>
      </c>
      <c r="AQ43" s="34">
        <f t="shared" si="5"/>
        <v>22</v>
      </c>
      <c r="AR43" s="56">
        <f t="shared" si="5"/>
        <v>-2</v>
      </c>
      <c r="AS43" s="56">
        <f t="shared" si="5"/>
        <v>-2</v>
      </c>
      <c r="AT43" s="34">
        <f t="shared" si="5"/>
        <v>0</v>
      </c>
      <c r="AU43" s="34">
        <f t="shared" si="5"/>
        <v>0</v>
      </c>
    </row>
    <row r="44" spans="1:48" s="2" customFormat="1" ht="17" thickBot="1" x14ac:dyDescent="0.3">
      <c r="A44" s="12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</row>
    <row r="45" spans="1:48" s="2" customFormat="1" ht="17" thickBot="1" x14ac:dyDescent="0.3">
      <c r="A45" s="33" t="s">
        <v>6555</v>
      </c>
      <c r="B45" s="34"/>
      <c r="C45" s="34">
        <f>SUM(C43:C44)</f>
        <v>40</v>
      </c>
      <c r="D45" s="34">
        <f t="shared" ref="D45:AU45" si="6">SUM(D43:D44)</f>
        <v>40</v>
      </c>
      <c r="E45" s="34">
        <f t="shared" si="6"/>
        <v>12</v>
      </c>
      <c r="F45" s="34">
        <f t="shared" si="6"/>
        <v>36</v>
      </c>
      <c r="G45" s="34">
        <f t="shared" si="6"/>
        <v>8</v>
      </c>
      <c r="H45" s="34">
        <f t="shared" si="6"/>
        <v>60</v>
      </c>
      <c r="I45" s="34">
        <f t="shared" si="6"/>
        <v>1</v>
      </c>
      <c r="J45" s="34">
        <f t="shared" si="6"/>
        <v>58</v>
      </c>
      <c r="K45" s="34"/>
      <c r="L45" s="34">
        <f t="shared" si="6"/>
        <v>0</v>
      </c>
      <c r="M45" s="34">
        <f t="shared" si="6"/>
        <v>0</v>
      </c>
      <c r="N45" s="34">
        <f t="shared" si="6"/>
        <v>9</v>
      </c>
      <c r="O45" s="34">
        <f t="shared" si="6"/>
        <v>0</v>
      </c>
      <c r="P45" s="34">
        <f t="shared" si="6"/>
        <v>0</v>
      </c>
      <c r="Q45" s="34">
        <f t="shared" si="6"/>
        <v>5</v>
      </c>
      <c r="R45" s="34">
        <f t="shared" si="6"/>
        <v>21</v>
      </c>
      <c r="S45" s="34">
        <f t="shared" si="6"/>
        <v>56</v>
      </c>
      <c r="T45" s="34">
        <f t="shared" si="6"/>
        <v>26</v>
      </c>
      <c r="U45" s="34">
        <f t="shared" si="6"/>
        <v>65</v>
      </c>
      <c r="V45" s="56">
        <f t="shared" si="6"/>
        <v>-2</v>
      </c>
      <c r="W45" s="56">
        <f t="shared" si="6"/>
        <v>-8</v>
      </c>
      <c r="X45" s="56">
        <f t="shared" si="6"/>
        <v>-1</v>
      </c>
      <c r="Y45" s="34">
        <f t="shared" si="6"/>
        <v>44</v>
      </c>
      <c r="Z45" s="34">
        <f t="shared" si="6"/>
        <v>4</v>
      </c>
      <c r="AA45" s="56">
        <f t="shared" si="6"/>
        <v>-20</v>
      </c>
      <c r="AB45" s="56">
        <f t="shared" si="6"/>
        <v>-1</v>
      </c>
      <c r="AC45" s="34">
        <f t="shared" si="6"/>
        <v>11</v>
      </c>
      <c r="AD45" s="34">
        <f t="shared" si="6"/>
        <v>0</v>
      </c>
      <c r="AE45" s="34">
        <f t="shared" si="6"/>
        <v>267</v>
      </c>
      <c r="AF45" s="34">
        <f t="shared" si="6"/>
        <v>3</v>
      </c>
      <c r="AG45" s="34">
        <f t="shared" si="6"/>
        <v>31</v>
      </c>
      <c r="AH45" s="34">
        <f t="shared" si="6"/>
        <v>0</v>
      </c>
      <c r="AI45" s="56">
        <f t="shared" si="6"/>
        <v>-32</v>
      </c>
      <c r="AJ45" s="56">
        <f t="shared" si="6"/>
        <v>-23</v>
      </c>
      <c r="AK45" s="34">
        <f t="shared" si="6"/>
        <v>118</v>
      </c>
      <c r="AL45" s="34">
        <f t="shared" si="6"/>
        <v>24</v>
      </c>
      <c r="AM45" s="34">
        <f t="shared" si="6"/>
        <v>10</v>
      </c>
      <c r="AN45" s="34">
        <f t="shared" si="6"/>
        <v>0</v>
      </c>
      <c r="AO45" s="34">
        <f t="shared" si="6"/>
        <v>1</v>
      </c>
      <c r="AP45" s="34">
        <f t="shared" si="6"/>
        <v>0</v>
      </c>
      <c r="AQ45" s="34">
        <f t="shared" si="6"/>
        <v>22</v>
      </c>
      <c r="AR45" s="56">
        <f t="shared" si="6"/>
        <v>-2</v>
      </c>
      <c r="AS45" s="56">
        <f t="shared" si="6"/>
        <v>-2</v>
      </c>
      <c r="AT45" s="34">
        <f t="shared" si="6"/>
        <v>0</v>
      </c>
      <c r="AU45" s="34">
        <f t="shared" si="6"/>
        <v>0</v>
      </c>
    </row>
    <row r="46" spans="1:48" s="6" customFormat="1" x14ac:dyDescent="0.25">
      <c r="A46" s="1419">
        <v>44931</v>
      </c>
      <c r="B46" s="609" t="s">
        <v>7051</v>
      </c>
      <c r="C46" s="609"/>
      <c r="D46" s="609"/>
      <c r="E46" s="609"/>
      <c r="F46" s="609"/>
      <c r="G46" s="609"/>
      <c r="H46" s="609"/>
      <c r="I46" s="609"/>
      <c r="J46" s="609"/>
      <c r="K46" s="609"/>
      <c r="L46" s="609"/>
      <c r="M46" s="609"/>
      <c r="N46" s="609"/>
      <c r="O46" s="609"/>
      <c r="P46" s="609"/>
      <c r="Q46" s="609"/>
      <c r="R46" s="609"/>
      <c r="S46" s="609">
        <v>-3</v>
      </c>
      <c r="T46" s="609"/>
      <c r="U46" s="609"/>
      <c r="V46" s="609"/>
      <c r="W46" s="609"/>
      <c r="X46" s="609"/>
      <c r="Y46" s="609"/>
      <c r="Z46" s="609"/>
      <c r="AA46" s="609"/>
      <c r="AB46" s="609"/>
      <c r="AC46" s="609"/>
      <c r="AD46" s="609"/>
      <c r="AE46" s="609"/>
      <c r="AF46" s="609"/>
      <c r="AG46" s="609"/>
      <c r="AH46" s="609"/>
      <c r="AI46" s="609"/>
      <c r="AJ46" s="609"/>
      <c r="AK46" s="609"/>
      <c r="AL46" s="609"/>
      <c r="AM46" s="609"/>
      <c r="AN46" s="609"/>
      <c r="AO46" s="609"/>
      <c r="AP46" s="609"/>
      <c r="AQ46" s="609"/>
      <c r="AR46" s="609"/>
      <c r="AS46" s="609"/>
      <c r="AT46" s="609"/>
      <c r="AU46" s="609"/>
    </row>
    <row r="47" spans="1:48" s="1" customFormat="1" x14ac:dyDescent="0.25">
      <c r="A47" s="365">
        <v>44990</v>
      </c>
      <c r="B47" s="43" t="s">
        <v>7050</v>
      </c>
      <c r="C47" s="43">
        <v>-1</v>
      </c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</row>
    <row r="48" spans="1:48" s="1" customFormat="1" x14ac:dyDescent="0.25">
      <c r="A48" s="365">
        <v>45265</v>
      </c>
      <c r="B48" s="115" t="s">
        <v>7050</v>
      </c>
      <c r="C48" s="43">
        <v>-82</v>
      </c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</row>
    <row r="49" spans="1:48" s="1" customFormat="1" ht="17" thickBot="1" x14ac:dyDescent="0.3">
      <c r="A49" s="365" t="s">
        <v>6702</v>
      </c>
      <c r="B49" s="115" t="s">
        <v>7050</v>
      </c>
      <c r="C49" s="43">
        <v>-41</v>
      </c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</row>
    <row r="50" spans="1:48" s="8" customFormat="1" ht="17" thickBot="1" x14ac:dyDescent="0.3">
      <c r="A50" s="33" t="s">
        <v>6799</v>
      </c>
      <c r="B50" s="34"/>
      <c r="C50" s="56">
        <f>SUM(C45:C49)</f>
        <v>-84</v>
      </c>
      <c r="D50" s="34">
        <f t="shared" ref="D50:AU50" si="7">SUM(D45:D49)</f>
        <v>40</v>
      </c>
      <c r="E50" s="34">
        <f t="shared" si="7"/>
        <v>12</v>
      </c>
      <c r="F50" s="34">
        <f t="shared" si="7"/>
        <v>36</v>
      </c>
      <c r="G50" s="34">
        <f t="shared" si="7"/>
        <v>8</v>
      </c>
      <c r="H50" s="34">
        <f t="shared" si="7"/>
        <v>60</v>
      </c>
      <c r="I50" s="34">
        <f t="shared" si="7"/>
        <v>1</v>
      </c>
      <c r="J50" s="34">
        <f t="shared" si="7"/>
        <v>58</v>
      </c>
      <c r="K50" s="34"/>
      <c r="L50" s="34">
        <f t="shared" si="7"/>
        <v>0</v>
      </c>
      <c r="M50" s="34">
        <f t="shared" si="7"/>
        <v>0</v>
      </c>
      <c r="N50" s="34">
        <f t="shared" si="7"/>
        <v>9</v>
      </c>
      <c r="O50" s="34">
        <f t="shared" si="7"/>
        <v>0</v>
      </c>
      <c r="P50" s="34">
        <f t="shared" si="7"/>
        <v>0</v>
      </c>
      <c r="Q50" s="34">
        <f t="shared" si="7"/>
        <v>5</v>
      </c>
      <c r="R50" s="34">
        <f t="shared" si="7"/>
        <v>21</v>
      </c>
      <c r="S50" s="34">
        <f t="shared" si="7"/>
        <v>53</v>
      </c>
      <c r="T50" s="34">
        <f t="shared" si="7"/>
        <v>26</v>
      </c>
      <c r="U50" s="34">
        <f t="shared" si="7"/>
        <v>65</v>
      </c>
      <c r="V50" s="56">
        <f t="shared" si="7"/>
        <v>-2</v>
      </c>
      <c r="W50" s="56">
        <f t="shared" si="7"/>
        <v>-8</v>
      </c>
      <c r="X50" s="56">
        <f t="shared" si="7"/>
        <v>-1</v>
      </c>
      <c r="Y50" s="34">
        <f t="shared" si="7"/>
        <v>44</v>
      </c>
      <c r="Z50" s="34">
        <f t="shared" si="7"/>
        <v>4</v>
      </c>
      <c r="AA50" s="56">
        <f t="shared" si="7"/>
        <v>-20</v>
      </c>
      <c r="AB50" s="56">
        <f t="shared" si="7"/>
        <v>-1</v>
      </c>
      <c r="AC50" s="34">
        <f t="shared" si="7"/>
        <v>11</v>
      </c>
      <c r="AD50" s="34">
        <f t="shared" si="7"/>
        <v>0</v>
      </c>
      <c r="AE50" s="34">
        <f t="shared" si="7"/>
        <v>267</v>
      </c>
      <c r="AF50" s="34">
        <f t="shared" si="7"/>
        <v>3</v>
      </c>
      <c r="AG50" s="34">
        <f t="shared" si="7"/>
        <v>31</v>
      </c>
      <c r="AH50" s="34">
        <f t="shared" si="7"/>
        <v>0</v>
      </c>
      <c r="AI50" s="56">
        <f t="shared" si="7"/>
        <v>-32</v>
      </c>
      <c r="AJ50" s="56">
        <f t="shared" si="7"/>
        <v>-23</v>
      </c>
      <c r="AK50" s="34">
        <f t="shared" si="7"/>
        <v>118</v>
      </c>
      <c r="AL50" s="34">
        <f t="shared" si="7"/>
        <v>24</v>
      </c>
      <c r="AM50" s="34">
        <f t="shared" si="7"/>
        <v>10</v>
      </c>
      <c r="AN50" s="34">
        <f t="shared" si="7"/>
        <v>0</v>
      </c>
      <c r="AO50" s="34">
        <f t="shared" si="7"/>
        <v>1</v>
      </c>
      <c r="AP50" s="34">
        <f t="shared" si="7"/>
        <v>0</v>
      </c>
      <c r="AQ50" s="34">
        <f t="shared" si="7"/>
        <v>22</v>
      </c>
      <c r="AR50" s="56">
        <f t="shared" si="7"/>
        <v>-2</v>
      </c>
      <c r="AS50" s="56">
        <f t="shared" si="7"/>
        <v>-2</v>
      </c>
      <c r="AT50" s="34">
        <f t="shared" si="7"/>
        <v>0</v>
      </c>
      <c r="AU50" s="34">
        <f t="shared" si="7"/>
        <v>0</v>
      </c>
    </row>
    <row r="51" spans="1:48" s="2" customFormat="1" ht="17" thickBot="1" x14ac:dyDescent="0.3">
      <c r="A51" s="55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</row>
    <row r="52" spans="1:48" s="8" customFormat="1" ht="17" thickBot="1" x14ac:dyDescent="0.3">
      <c r="A52" s="33" t="s">
        <v>6933</v>
      </c>
      <c r="B52" s="34"/>
      <c r="C52" s="56">
        <f>SUM(C50:C51)</f>
        <v>-84</v>
      </c>
      <c r="D52" s="34">
        <f t="shared" ref="D52:AU54" si="8">SUM(D50:D51)</f>
        <v>40</v>
      </c>
      <c r="E52" s="34">
        <f t="shared" si="8"/>
        <v>12</v>
      </c>
      <c r="F52" s="34">
        <f t="shared" si="8"/>
        <v>36</v>
      </c>
      <c r="G52" s="34">
        <f t="shared" si="8"/>
        <v>8</v>
      </c>
      <c r="H52" s="34">
        <f t="shared" si="8"/>
        <v>60</v>
      </c>
      <c r="I52" s="34">
        <f t="shared" si="8"/>
        <v>1</v>
      </c>
      <c r="J52" s="34">
        <f t="shared" si="8"/>
        <v>58</v>
      </c>
      <c r="K52" s="34"/>
      <c r="L52" s="34">
        <f t="shared" si="8"/>
        <v>0</v>
      </c>
      <c r="M52" s="34">
        <f t="shared" si="8"/>
        <v>0</v>
      </c>
      <c r="N52" s="34">
        <f t="shared" si="8"/>
        <v>9</v>
      </c>
      <c r="O52" s="34">
        <f t="shared" si="8"/>
        <v>0</v>
      </c>
      <c r="P52" s="34">
        <f t="shared" si="8"/>
        <v>0</v>
      </c>
      <c r="Q52" s="34">
        <f t="shared" si="8"/>
        <v>5</v>
      </c>
      <c r="R52" s="34">
        <f t="shared" si="8"/>
        <v>21</v>
      </c>
      <c r="S52" s="34">
        <f t="shared" si="8"/>
        <v>53</v>
      </c>
      <c r="T52" s="34">
        <f t="shared" si="8"/>
        <v>26</v>
      </c>
      <c r="U52" s="34">
        <f t="shared" si="8"/>
        <v>65</v>
      </c>
      <c r="V52" s="56">
        <f t="shared" si="8"/>
        <v>-2</v>
      </c>
      <c r="W52" s="56">
        <f t="shared" si="8"/>
        <v>-8</v>
      </c>
      <c r="X52" s="56">
        <f t="shared" si="8"/>
        <v>-1</v>
      </c>
      <c r="Y52" s="34">
        <f t="shared" si="8"/>
        <v>44</v>
      </c>
      <c r="Z52" s="34">
        <f t="shared" si="8"/>
        <v>4</v>
      </c>
      <c r="AA52" s="56">
        <f t="shared" si="8"/>
        <v>-20</v>
      </c>
      <c r="AB52" s="56">
        <f t="shared" si="8"/>
        <v>-1</v>
      </c>
      <c r="AC52" s="34">
        <f t="shared" si="8"/>
        <v>11</v>
      </c>
      <c r="AD52" s="34">
        <f t="shared" si="8"/>
        <v>0</v>
      </c>
      <c r="AE52" s="34">
        <f t="shared" si="8"/>
        <v>267</v>
      </c>
      <c r="AF52" s="34">
        <f t="shared" si="8"/>
        <v>3</v>
      </c>
      <c r="AG52" s="34">
        <f t="shared" si="8"/>
        <v>31</v>
      </c>
      <c r="AH52" s="34">
        <f t="shared" si="8"/>
        <v>0</v>
      </c>
      <c r="AI52" s="56">
        <f t="shared" si="8"/>
        <v>-32</v>
      </c>
      <c r="AJ52" s="56">
        <f t="shared" si="8"/>
        <v>-23</v>
      </c>
      <c r="AK52" s="34">
        <f t="shared" si="8"/>
        <v>118</v>
      </c>
      <c r="AL52" s="34">
        <f t="shared" si="8"/>
        <v>24</v>
      </c>
      <c r="AM52" s="34">
        <f t="shared" si="8"/>
        <v>10</v>
      </c>
      <c r="AN52" s="34">
        <f t="shared" si="8"/>
        <v>0</v>
      </c>
      <c r="AO52" s="34">
        <f t="shared" si="8"/>
        <v>1</v>
      </c>
      <c r="AP52" s="34">
        <f t="shared" si="8"/>
        <v>0</v>
      </c>
      <c r="AQ52" s="34">
        <f t="shared" si="8"/>
        <v>22</v>
      </c>
      <c r="AR52" s="56">
        <f t="shared" si="8"/>
        <v>-2</v>
      </c>
      <c r="AS52" s="56">
        <f t="shared" si="8"/>
        <v>-2</v>
      </c>
      <c r="AT52" s="34">
        <f t="shared" si="8"/>
        <v>0</v>
      </c>
      <c r="AU52" s="34">
        <f t="shared" si="8"/>
        <v>0</v>
      </c>
    </row>
    <row r="53" spans="1:48" s="2" customFormat="1" ht="17" thickBot="1" x14ac:dyDescent="0.3">
      <c r="A53" s="55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</row>
    <row r="54" spans="1:48" s="8" customFormat="1" ht="17" thickBot="1" x14ac:dyDescent="0.3">
      <c r="A54" s="33" t="s">
        <v>7103</v>
      </c>
      <c r="B54" s="34"/>
      <c r="C54" s="56">
        <f>SUM(C52:C53)</f>
        <v>-84</v>
      </c>
      <c r="D54" s="34">
        <f t="shared" si="8"/>
        <v>40</v>
      </c>
      <c r="E54" s="34">
        <f t="shared" si="8"/>
        <v>12</v>
      </c>
      <c r="F54" s="34">
        <f t="shared" si="8"/>
        <v>36</v>
      </c>
      <c r="G54" s="34">
        <f t="shared" si="8"/>
        <v>8</v>
      </c>
      <c r="H54" s="34">
        <f t="shared" si="8"/>
        <v>60</v>
      </c>
      <c r="I54" s="34">
        <f t="shared" si="8"/>
        <v>1</v>
      </c>
      <c r="J54" s="34">
        <f t="shared" si="8"/>
        <v>58</v>
      </c>
      <c r="K54" s="34"/>
      <c r="L54" s="34">
        <f t="shared" si="8"/>
        <v>0</v>
      </c>
      <c r="M54" s="34">
        <f t="shared" si="8"/>
        <v>0</v>
      </c>
      <c r="N54" s="34">
        <f t="shared" si="8"/>
        <v>9</v>
      </c>
      <c r="O54" s="34">
        <f t="shared" si="8"/>
        <v>0</v>
      </c>
      <c r="P54" s="34">
        <f t="shared" si="8"/>
        <v>0</v>
      </c>
      <c r="Q54" s="34">
        <f t="shared" si="8"/>
        <v>5</v>
      </c>
      <c r="R54" s="34">
        <f t="shared" si="8"/>
        <v>21</v>
      </c>
      <c r="S54" s="34">
        <f t="shared" si="8"/>
        <v>53</v>
      </c>
      <c r="T54" s="34">
        <f t="shared" si="8"/>
        <v>26</v>
      </c>
      <c r="U54" s="34">
        <f t="shared" si="8"/>
        <v>65</v>
      </c>
      <c r="V54" s="56">
        <f t="shared" si="8"/>
        <v>-2</v>
      </c>
      <c r="W54" s="56">
        <f t="shared" si="8"/>
        <v>-8</v>
      </c>
      <c r="X54" s="56">
        <f t="shared" si="8"/>
        <v>-1</v>
      </c>
      <c r="Y54" s="34">
        <f t="shared" si="8"/>
        <v>44</v>
      </c>
      <c r="Z54" s="34">
        <f t="shared" si="8"/>
        <v>4</v>
      </c>
      <c r="AA54" s="56">
        <f t="shared" si="8"/>
        <v>-20</v>
      </c>
      <c r="AB54" s="56">
        <f t="shared" si="8"/>
        <v>-1</v>
      </c>
      <c r="AC54" s="34">
        <f t="shared" si="8"/>
        <v>11</v>
      </c>
      <c r="AD54" s="34">
        <f t="shared" si="8"/>
        <v>0</v>
      </c>
      <c r="AE54" s="34">
        <f t="shared" si="8"/>
        <v>267</v>
      </c>
      <c r="AF54" s="34">
        <f t="shared" si="8"/>
        <v>3</v>
      </c>
      <c r="AG54" s="34">
        <f t="shared" si="8"/>
        <v>31</v>
      </c>
      <c r="AH54" s="34">
        <f t="shared" si="8"/>
        <v>0</v>
      </c>
      <c r="AI54" s="56">
        <f t="shared" si="8"/>
        <v>-32</v>
      </c>
      <c r="AJ54" s="56">
        <f t="shared" si="8"/>
        <v>-23</v>
      </c>
      <c r="AK54" s="34">
        <f t="shared" si="8"/>
        <v>118</v>
      </c>
      <c r="AL54" s="34">
        <f t="shared" si="8"/>
        <v>24</v>
      </c>
      <c r="AM54" s="34">
        <f t="shared" si="8"/>
        <v>10</v>
      </c>
      <c r="AN54" s="34">
        <f t="shared" si="8"/>
        <v>0</v>
      </c>
      <c r="AO54" s="34">
        <f t="shared" si="8"/>
        <v>1</v>
      </c>
      <c r="AP54" s="34">
        <f t="shared" si="8"/>
        <v>0</v>
      </c>
      <c r="AQ54" s="34">
        <f t="shared" si="8"/>
        <v>22</v>
      </c>
      <c r="AR54" s="56">
        <f t="shared" si="8"/>
        <v>-2</v>
      </c>
      <c r="AS54" s="56">
        <f t="shared" si="8"/>
        <v>-2</v>
      </c>
      <c r="AT54" s="34">
        <f t="shared" si="8"/>
        <v>0</v>
      </c>
      <c r="AU54" s="34">
        <f t="shared" si="8"/>
        <v>0</v>
      </c>
    </row>
    <row r="55" spans="1:48" s="49" customFormat="1" x14ac:dyDescent="0.25">
      <c r="A55" s="507"/>
      <c r="B55" s="824" t="s">
        <v>967</v>
      </c>
      <c r="C55" s="185"/>
      <c r="D55" s="185">
        <v>-40</v>
      </c>
      <c r="E55" s="185">
        <v>-12</v>
      </c>
      <c r="F55" s="185">
        <v>-36</v>
      </c>
      <c r="G55" s="185">
        <v>-8</v>
      </c>
      <c r="H55" s="185">
        <v>-60</v>
      </c>
      <c r="I55" s="185">
        <v>-1</v>
      </c>
      <c r="J55" s="185">
        <v>-58</v>
      </c>
      <c r="K55" s="185"/>
      <c r="L55" s="185"/>
      <c r="M55" s="185"/>
      <c r="N55" s="185">
        <v>-9</v>
      </c>
      <c r="O55" s="185"/>
      <c r="P55" s="185"/>
      <c r="Q55" s="185">
        <v>-5</v>
      </c>
      <c r="R55" s="185">
        <v>-21</v>
      </c>
      <c r="S55" s="185">
        <v>-53</v>
      </c>
      <c r="T55" s="185">
        <v>-26</v>
      </c>
      <c r="U55" s="185">
        <v>-65</v>
      </c>
      <c r="V55" s="185"/>
      <c r="W55" s="185"/>
      <c r="X55" s="185"/>
      <c r="Y55" s="185">
        <v>-44</v>
      </c>
      <c r="Z55" s="185">
        <v>-4</v>
      </c>
      <c r="AA55" s="185"/>
      <c r="AB55" s="185"/>
      <c r="AC55" s="185">
        <v>-11</v>
      </c>
      <c r="AD55" s="185"/>
      <c r="AE55" s="185">
        <v>-267</v>
      </c>
      <c r="AF55" s="185">
        <v>-3</v>
      </c>
      <c r="AG55" s="185">
        <v>-31</v>
      </c>
      <c r="AH55" s="185"/>
      <c r="AI55" s="185"/>
      <c r="AJ55" s="185"/>
      <c r="AK55" s="185">
        <v>-118</v>
      </c>
      <c r="AL55" s="185">
        <v>-24</v>
      </c>
      <c r="AM55" s="185">
        <v>-10</v>
      </c>
      <c r="AN55" s="185"/>
      <c r="AO55" s="185">
        <v>-1</v>
      </c>
      <c r="AP55" s="185"/>
      <c r="AQ55" s="185">
        <v>-22</v>
      </c>
      <c r="AR55" s="185"/>
      <c r="AS55" s="185"/>
      <c r="AT55" s="185"/>
      <c r="AU55" s="185"/>
      <c r="AV55" s="49" t="s">
        <v>211</v>
      </c>
    </row>
    <row r="56" spans="1:48" s="2" customFormat="1" x14ac:dyDescent="0.25">
      <c r="A56" s="55" t="s">
        <v>8205</v>
      </c>
      <c r="B56" s="75" t="s">
        <v>401</v>
      </c>
      <c r="C56" s="13"/>
      <c r="D56" s="13"/>
      <c r="E56" s="13"/>
      <c r="F56" s="13"/>
      <c r="G56" s="13">
        <v>-8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>
        <v>-19</v>
      </c>
      <c r="S56" s="13">
        <v>-22</v>
      </c>
      <c r="T56" s="13">
        <v>-16</v>
      </c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</row>
    <row r="57" spans="1:48" x14ac:dyDescent="0.25">
      <c r="A57" s="741"/>
      <c r="B57" s="213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</row>
    <row r="58" spans="1:48" s="48" customFormat="1" x14ac:dyDescent="0.25">
      <c r="A58" s="960"/>
      <c r="B58" s="358"/>
      <c r="C58" s="358">
        <f>SUM(C54:C55)</f>
        <v>-84</v>
      </c>
      <c r="D58" s="358">
        <f t="shared" ref="D58:AU58" si="9">SUM(D54:D55)</f>
        <v>0</v>
      </c>
      <c r="E58" s="358">
        <f t="shared" si="9"/>
        <v>0</v>
      </c>
      <c r="F58" s="358">
        <f t="shared" si="9"/>
        <v>0</v>
      </c>
      <c r="G58" s="358">
        <f t="shared" si="9"/>
        <v>0</v>
      </c>
      <c r="H58" s="358">
        <f t="shared" si="9"/>
        <v>0</v>
      </c>
      <c r="I58" s="358">
        <f t="shared" si="9"/>
        <v>0</v>
      </c>
      <c r="J58" s="358">
        <f t="shared" si="9"/>
        <v>0</v>
      </c>
      <c r="K58" s="358">
        <f t="shared" si="9"/>
        <v>0</v>
      </c>
      <c r="L58" s="358">
        <f t="shared" si="9"/>
        <v>0</v>
      </c>
      <c r="M58" s="358">
        <f t="shared" si="9"/>
        <v>0</v>
      </c>
      <c r="N58" s="358">
        <f t="shared" si="9"/>
        <v>0</v>
      </c>
      <c r="O58" s="358">
        <f t="shared" si="9"/>
        <v>0</v>
      </c>
      <c r="P58" s="358">
        <f t="shared" si="9"/>
        <v>0</v>
      </c>
      <c r="Q58" s="358">
        <f t="shared" si="9"/>
        <v>0</v>
      </c>
      <c r="R58" s="358">
        <f t="shared" si="9"/>
        <v>0</v>
      </c>
      <c r="S58" s="358">
        <f t="shared" si="9"/>
        <v>0</v>
      </c>
      <c r="T58" s="358">
        <f t="shared" si="9"/>
        <v>0</v>
      </c>
      <c r="U58" s="358">
        <f t="shared" si="9"/>
        <v>0</v>
      </c>
      <c r="V58" s="358">
        <f t="shared" si="9"/>
        <v>-2</v>
      </c>
      <c r="W58" s="358">
        <f t="shared" si="9"/>
        <v>-8</v>
      </c>
      <c r="X58" s="358">
        <f t="shared" si="9"/>
        <v>-1</v>
      </c>
      <c r="Y58" s="358">
        <f t="shared" si="9"/>
        <v>0</v>
      </c>
      <c r="Z58" s="358">
        <f t="shared" si="9"/>
        <v>0</v>
      </c>
      <c r="AA58" s="358">
        <f t="shared" si="9"/>
        <v>-20</v>
      </c>
      <c r="AB58" s="358">
        <f t="shared" si="9"/>
        <v>-1</v>
      </c>
      <c r="AC58" s="358">
        <f t="shared" si="9"/>
        <v>0</v>
      </c>
      <c r="AD58" s="358">
        <f t="shared" si="9"/>
        <v>0</v>
      </c>
      <c r="AE58" s="358">
        <f t="shared" si="9"/>
        <v>0</v>
      </c>
      <c r="AF58" s="358">
        <f t="shared" si="9"/>
        <v>0</v>
      </c>
      <c r="AG58" s="358">
        <f t="shared" si="9"/>
        <v>0</v>
      </c>
      <c r="AH58" s="358">
        <f t="shared" si="9"/>
        <v>0</v>
      </c>
      <c r="AI58" s="358">
        <f t="shared" si="9"/>
        <v>-32</v>
      </c>
      <c r="AJ58" s="358">
        <f t="shared" si="9"/>
        <v>-23</v>
      </c>
      <c r="AK58" s="358">
        <f t="shared" si="9"/>
        <v>0</v>
      </c>
      <c r="AL58" s="358">
        <f t="shared" si="9"/>
        <v>0</v>
      </c>
      <c r="AM58" s="358">
        <f t="shared" si="9"/>
        <v>0</v>
      </c>
      <c r="AN58" s="358">
        <f t="shared" si="9"/>
        <v>0</v>
      </c>
      <c r="AO58" s="358">
        <f t="shared" si="9"/>
        <v>0</v>
      </c>
      <c r="AP58" s="358">
        <f t="shared" si="9"/>
        <v>0</v>
      </c>
      <c r="AQ58" s="358">
        <f t="shared" si="9"/>
        <v>0</v>
      </c>
      <c r="AR58" s="358">
        <f t="shared" si="9"/>
        <v>-2</v>
      </c>
      <c r="AS58" s="358">
        <f t="shared" si="9"/>
        <v>-2</v>
      </c>
      <c r="AT58" s="358">
        <f t="shared" si="9"/>
        <v>0</v>
      </c>
      <c r="AU58" s="358">
        <f t="shared" si="9"/>
        <v>0</v>
      </c>
    </row>
    <row r="59" spans="1:48" ht="17" thickBot="1" x14ac:dyDescent="0.3"/>
    <row r="60" spans="1:48" ht="17" thickBot="1" x14ac:dyDescent="0.3">
      <c r="C60" s="271" t="s">
        <v>26</v>
      </c>
      <c r="D60" s="10" t="s">
        <v>3</v>
      </c>
      <c r="E60" s="271" t="s">
        <v>10</v>
      </c>
      <c r="F60" s="32" t="s">
        <v>27</v>
      </c>
      <c r="G60" s="1098" t="s">
        <v>28</v>
      </c>
      <c r="H60" s="1098" t="s">
        <v>31</v>
      </c>
      <c r="I60" s="667" t="s">
        <v>378</v>
      </c>
      <c r="J60" s="1098" t="s">
        <v>4</v>
      </c>
      <c r="K60" s="667" t="s">
        <v>17</v>
      </c>
      <c r="L60" s="667" t="s">
        <v>5116</v>
      </c>
      <c r="M60" s="667" t="s">
        <v>4428</v>
      </c>
      <c r="N60" s="667" t="s">
        <v>5698</v>
      </c>
      <c r="O60" s="667" t="s">
        <v>5699</v>
      </c>
      <c r="P60" s="667" t="s">
        <v>5700</v>
      </c>
      <c r="Q60" s="667" t="s">
        <v>2406</v>
      </c>
      <c r="R60" s="667" t="s">
        <v>3078</v>
      </c>
      <c r="S60" s="667" t="s">
        <v>1940</v>
      </c>
      <c r="T60" s="667" t="s">
        <v>4438</v>
      </c>
      <c r="U60" s="667" t="s">
        <v>6055</v>
      </c>
      <c r="V60" s="667" t="s">
        <v>6056</v>
      </c>
      <c r="W60" s="667" t="s">
        <v>6214</v>
      </c>
      <c r="X60" s="667" t="s">
        <v>6215</v>
      </c>
      <c r="Y60" s="667" t="s">
        <v>1317</v>
      </c>
      <c r="Z60" s="667" t="s">
        <v>386</v>
      </c>
      <c r="AA60" s="667" t="s">
        <v>548</v>
      </c>
      <c r="AB60" s="667" t="s">
        <v>4413</v>
      </c>
      <c r="AC60" s="667" t="s">
        <v>1473</v>
      </c>
      <c r="AD60" s="667" t="s">
        <v>5763</v>
      </c>
      <c r="AE60" s="667" t="s">
        <v>380</v>
      </c>
      <c r="AF60" s="667" t="s">
        <v>5762</v>
      </c>
      <c r="AG60" s="667" t="s">
        <v>3149</v>
      </c>
      <c r="AH60" s="667" t="s">
        <v>4728</v>
      </c>
      <c r="AI60" s="667" t="s">
        <v>3150</v>
      </c>
      <c r="AJ60" s="667" t="s">
        <v>5559</v>
      </c>
      <c r="AK60" s="667" t="s">
        <v>5828</v>
      </c>
      <c r="AL60" s="667" t="s">
        <v>5829</v>
      </c>
      <c r="AM60" s="667" t="s">
        <v>5894</v>
      </c>
      <c r="AN60" s="667" t="s">
        <v>5808</v>
      </c>
      <c r="AO60" s="667" t="s">
        <v>5859</v>
      </c>
      <c r="AP60" s="667" t="s">
        <v>676</v>
      </c>
      <c r="AQ60" s="667" t="s">
        <v>1368</v>
      </c>
      <c r="AR60" s="667" t="s">
        <v>3154</v>
      </c>
      <c r="AS60" s="667" t="s">
        <v>547</v>
      </c>
      <c r="AT60" s="667" t="s">
        <v>6216</v>
      </c>
      <c r="AU60" s="138"/>
    </row>
    <row r="62" spans="1:48" x14ac:dyDescent="0.25">
      <c r="A62" s="128" t="s">
        <v>7360</v>
      </c>
    </row>
    <row r="63" spans="1:48" s="48" customFormat="1" x14ac:dyDescent="0.25">
      <c r="A63" s="128" t="s">
        <v>7361</v>
      </c>
    </row>
  </sheetData>
  <pageMargins left="0.7" right="0.7" top="0.75" bottom="0.75" header="0.3" footer="0.3"/>
  <pageSetup orientation="portrait" r:id="rId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>
    <tabColor rgb="FFC00000"/>
  </sheetPr>
  <dimension ref="A1:N85"/>
  <sheetViews>
    <sheetView topLeftCell="A66" workbookViewId="0">
      <selection activeCell="G77" sqref="G77"/>
    </sheetView>
  </sheetViews>
  <sheetFormatPr baseColWidth="10" defaultColWidth="9" defaultRowHeight="16" x14ac:dyDescent="0.25"/>
  <cols>
    <col min="1" max="1" width="12" style="4" customWidth="1"/>
    <col min="2" max="2" width="29.6640625" style="4" customWidth="1"/>
    <col min="3" max="8" width="9.6640625" style="4" customWidth="1"/>
    <col min="9" max="9" width="11.5" style="4" customWidth="1"/>
    <col min="10" max="10" width="19.33203125" style="4" customWidth="1"/>
    <col min="11" max="12" width="9.5" style="4" customWidth="1"/>
    <col min="13" max="13" width="12" style="4" customWidth="1"/>
    <col min="14" max="16384" width="9" style="4"/>
  </cols>
  <sheetData>
    <row r="1" spans="1:13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</row>
    <row r="2" spans="1:13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1:13" x14ac:dyDescent="0.25">
      <c r="A3" s="3" t="s">
        <v>1938</v>
      </c>
    </row>
    <row r="4" spans="1:13" x14ac:dyDescent="0.25">
      <c r="A4" s="5" t="s">
        <v>2719</v>
      </c>
      <c r="B4" s="5"/>
    </row>
    <row r="5" spans="1:13" x14ac:dyDescent="0.25">
      <c r="A5" s="5" t="s">
        <v>3080</v>
      </c>
      <c r="B5" s="5"/>
    </row>
    <row r="6" spans="1:13" x14ac:dyDescent="0.25">
      <c r="A6" s="420" t="s">
        <v>3081</v>
      </c>
      <c r="B6" s="420"/>
      <c r="C6" s="413"/>
      <c r="D6" s="413"/>
      <c r="E6" s="144"/>
      <c r="F6" s="144"/>
      <c r="G6" s="144"/>
      <c r="H6" s="144"/>
      <c r="I6" s="144"/>
      <c r="J6" s="144"/>
      <c r="K6" s="144"/>
      <c r="L6" s="144"/>
      <c r="M6" s="144"/>
    </row>
    <row r="7" spans="1:13" x14ac:dyDescent="0.25">
      <c r="A7" s="1087" t="s">
        <v>3630</v>
      </c>
      <c r="B7" s="1087"/>
      <c r="C7" s="1088"/>
      <c r="D7" s="1088"/>
      <c r="E7" s="144"/>
      <c r="F7" s="144"/>
      <c r="G7" s="144"/>
      <c r="H7" s="144"/>
      <c r="I7" s="144"/>
      <c r="J7" s="144"/>
      <c r="K7" s="144"/>
      <c r="L7" s="144"/>
      <c r="M7" s="144"/>
    </row>
    <row r="8" spans="1:13" s="8" customFormat="1" ht="17" thickBot="1" x14ac:dyDescent="0.3">
      <c r="A8" s="6"/>
      <c r="B8" s="6"/>
      <c r="C8" s="7">
        <v>17500</v>
      </c>
      <c r="D8" s="7">
        <v>1250</v>
      </c>
      <c r="E8" s="7">
        <v>3250</v>
      </c>
      <c r="F8" s="7">
        <v>22500</v>
      </c>
      <c r="G8" s="7">
        <v>4250</v>
      </c>
      <c r="H8" s="7">
        <v>3250</v>
      </c>
      <c r="I8" s="7">
        <v>9900</v>
      </c>
      <c r="J8" s="7">
        <v>45000</v>
      </c>
      <c r="K8" s="7">
        <v>3250</v>
      </c>
      <c r="L8" s="7"/>
      <c r="M8" s="30"/>
    </row>
    <row r="9" spans="1:13" ht="17" thickBot="1" x14ac:dyDescent="0.3">
      <c r="A9" s="26" t="s">
        <v>0</v>
      </c>
      <c r="B9" s="27" t="s">
        <v>1</v>
      </c>
      <c r="C9" s="133" t="s">
        <v>10</v>
      </c>
      <c r="D9" s="133" t="s">
        <v>4</v>
      </c>
      <c r="E9" s="133" t="s">
        <v>3</v>
      </c>
      <c r="F9" s="133" t="s">
        <v>28</v>
      </c>
      <c r="G9" s="133" t="s">
        <v>26</v>
      </c>
      <c r="H9" s="133" t="s">
        <v>27</v>
      </c>
      <c r="I9" s="133" t="s">
        <v>4088</v>
      </c>
      <c r="J9" s="133" t="s">
        <v>4089</v>
      </c>
      <c r="K9" s="133" t="s">
        <v>32</v>
      </c>
      <c r="L9" s="133" t="s">
        <v>377</v>
      </c>
      <c r="M9" s="138" t="s">
        <v>1940</v>
      </c>
    </row>
    <row r="10" spans="1:13" s="2" customFormat="1" ht="17" thickBot="1" x14ac:dyDescent="0.3">
      <c r="A10" s="14" t="s">
        <v>2716</v>
      </c>
      <c r="B10" s="14" t="s">
        <v>2720</v>
      </c>
      <c r="C10" s="14">
        <v>15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</row>
    <row r="11" spans="1:13" s="2" customFormat="1" ht="17" thickBot="1" x14ac:dyDescent="0.3">
      <c r="A11" s="170" t="s">
        <v>2903</v>
      </c>
      <c r="B11" s="34"/>
      <c r="C11" s="34">
        <f>SUM(C10)</f>
        <v>15</v>
      </c>
      <c r="D11" s="390"/>
      <c r="E11" s="390"/>
      <c r="F11" s="390"/>
      <c r="G11" s="390"/>
      <c r="H11" s="390"/>
      <c r="I11" s="390"/>
      <c r="J11" s="390"/>
      <c r="K11" s="390"/>
      <c r="L11" s="390"/>
      <c r="M11" s="194"/>
    </row>
    <row r="12" spans="1:13" s="2" customFormat="1" ht="17" thickBot="1" x14ac:dyDescent="0.3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</row>
    <row r="13" spans="1:13" s="2" customFormat="1" ht="17" thickBot="1" x14ac:dyDescent="0.3">
      <c r="A13" s="170" t="s">
        <v>2906</v>
      </c>
      <c r="B13" s="34"/>
      <c r="C13" s="34">
        <f>SUM(C11:C12)</f>
        <v>15</v>
      </c>
      <c r="D13" s="390"/>
      <c r="E13" s="390"/>
      <c r="F13" s="390"/>
      <c r="G13" s="390"/>
      <c r="H13" s="390"/>
      <c r="I13" s="390"/>
      <c r="J13" s="390"/>
      <c r="K13" s="390"/>
      <c r="L13" s="390"/>
      <c r="M13" s="194"/>
    </row>
    <row r="14" spans="1:13" s="2" customFormat="1" ht="17" thickBot="1" x14ac:dyDescent="0.3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</row>
    <row r="15" spans="1:13" s="8" customFormat="1" ht="17" thickBot="1" x14ac:dyDescent="0.3">
      <c r="A15" s="170" t="s">
        <v>3032</v>
      </c>
      <c r="B15" s="34"/>
      <c r="C15" s="34">
        <f>SUM(C13:C14)</f>
        <v>15</v>
      </c>
      <c r="D15" s="390"/>
      <c r="E15" s="390"/>
      <c r="F15" s="390"/>
      <c r="G15" s="390"/>
      <c r="H15" s="390"/>
      <c r="I15" s="390"/>
      <c r="J15" s="390"/>
      <c r="K15" s="390"/>
      <c r="L15" s="390"/>
      <c r="M15" s="194"/>
    </row>
    <row r="16" spans="1:13" s="2" customFormat="1" ht="17" thickBot="1" x14ac:dyDescent="0.3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</row>
    <row r="17" spans="1:14" s="8" customFormat="1" ht="17" thickBot="1" x14ac:dyDescent="0.3">
      <c r="A17" s="170" t="s">
        <v>3181</v>
      </c>
      <c r="B17" s="34"/>
      <c r="C17" s="34">
        <f>SUM(C15:C16)</f>
        <v>15</v>
      </c>
      <c r="D17" s="390"/>
      <c r="E17" s="390"/>
      <c r="F17" s="390"/>
      <c r="G17" s="390"/>
      <c r="H17" s="390"/>
      <c r="I17" s="390"/>
      <c r="J17" s="390"/>
      <c r="K17" s="390"/>
      <c r="L17" s="390"/>
      <c r="M17" s="194"/>
    </row>
    <row r="18" spans="1:14" s="2" customFormat="1" ht="17" thickBot="1" x14ac:dyDescent="0.3">
      <c r="A18" s="13" t="s">
        <v>3212</v>
      </c>
      <c r="B18" s="13" t="s">
        <v>3214</v>
      </c>
      <c r="C18" s="13"/>
      <c r="D18" s="13">
        <v>80</v>
      </c>
      <c r="E18" s="13"/>
      <c r="F18" s="13"/>
      <c r="G18" s="13"/>
      <c r="H18" s="13"/>
      <c r="I18" s="13"/>
      <c r="J18" s="13"/>
      <c r="K18" s="13"/>
      <c r="L18" s="13"/>
      <c r="M18" s="13"/>
    </row>
    <row r="19" spans="1:14" s="8" customFormat="1" ht="17" thickBot="1" x14ac:dyDescent="0.3">
      <c r="A19" s="170" t="s">
        <v>3232</v>
      </c>
      <c r="B19" s="34"/>
      <c r="C19" s="34">
        <f>SUM(C17:C18)</f>
        <v>15</v>
      </c>
      <c r="D19" s="34">
        <f>SUM(D17:D18)</f>
        <v>80</v>
      </c>
      <c r="E19" s="390"/>
      <c r="F19" s="390"/>
      <c r="G19" s="390"/>
      <c r="H19" s="390"/>
      <c r="I19" s="390"/>
      <c r="J19" s="390"/>
      <c r="K19" s="390"/>
      <c r="L19" s="390"/>
      <c r="M19" s="194"/>
    </row>
    <row r="20" spans="1:14" s="2" customFormat="1" ht="17" thickBot="1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</row>
    <row r="21" spans="1:14" s="8" customFormat="1" ht="17" thickBot="1" x14ac:dyDescent="0.3">
      <c r="A21" s="170" t="s">
        <v>3396</v>
      </c>
      <c r="B21" s="34"/>
      <c r="C21" s="34">
        <f>SUM(C19:C20)</f>
        <v>15</v>
      </c>
      <c r="D21" s="34">
        <f>SUM(D19:D20)</f>
        <v>80</v>
      </c>
      <c r="E21" s="390"/>
      <c r="F21" s="390"/>
      <c r="G21" s="390"/>
      <c r="H21" s="390"/>
      <c r="I21" s="390"/>
      <c r="J21" s="390"/>
      <c r="K21" s="390"/>
      <c r="L21" s="390"/>
      <c r="M21" s="194"/>
    </row>
    <row r="22" spans="1:14" s="2" customFormat="1" ht="17" thickBot="1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</row>
    <row r="23" spans="1:14" s="8" customFormat="1" ht="17" thickBot="1" x14ac:dyDescent="0.3">
      <c r="A23" s="170" t="s">
        <v>3397</v>
      </c>
      <c r="B23" s="34"/>
      <c r="C23" s="34">
        <f>SUM(C21:C22)</f>
        <v>15</v>
      </c>
      <c r="D23" s="34">
        <f>SUM(D21:D22)</f>
        <v>80</v>
      </c>
      <c r="E23" s="390"/>
      <c r="F23" s="390"/>
      <c r="G23" s="390"/>
      <c r="H23" s="390"/>
      <c r="I23" s="390"/>
      <c r="J23" s="390"/>
      <c r="K23" s="390"/>
      <c r="L23" s="390"/>
      <c r="M23" s="194"/>
    </row>
    <row r="24" spans="1:14" s="2" customFormat="1" ht="17" thickBot="1" x14ac:dyDescent="0.3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</row>
    <row r="25" spans="1:14" s="8" customFormat="1" ht="17" thickBot="1" x14ac:dyDescent="0.3">
      <c r="A25" s="170" t="s">
        <v>3603</v>
      </c>
      <c r="B25" s="34"/>
      <c r="C25" s="34">
        <f>SUM(C23:C24)</f>
        <v>15</v>
      </c>
      <c r="D25" s="34">
        <f>SUM(D23:D24)</f>
        <v>80</v>
      </c>
      <c r="E25" s="390"/>
      <c r="F25" s="390"/>
      <c r="G25" s="390"/>
      <c r="H25" s="390"/>
      <c r="I25" s="390"/>
      <c r="J25" s="390"/>
      <c r="K25" s="390"/>
      <c r="L25" s="390"/>
      <c r="M25" s="194"/>
    </row>
    <row r="26" spans="1:14" s="2" customFormat="1" x14ac:dyDescent="0.25">
      <c r="A26" s="15" t="s">
        <v>3643</v>
      </c>
      <c r="B26" s="22" t="s">
        <v>3648</v>
      </c>
      <c r="C26" s="13">
        <v>16</v>
      </c>
      <c r="D26" s="13"/>
      <c r="E26" s="13">
        <v>40</v>
      </c>
      <c r="F26" s="13"/>
      <c r="G26" s="13"/>
      <c r="H26" s="13"/>
      <c r="I26" s="13"/>
      <c r="J26" s="13"/>
      <c r="K26" s="13"/>
      <c r="L26" s="13"/>
      <c r="M26" s="13"/>
    </row>
    <row r="27" spans="1:14" s="1" customFormat="1" x14ac:dyDescent="0.25">
      <c r="A27" s="15" t="s">
        <v>3663</v>
      </c>
      <c r="B27" s="13" t="s">
        <v>3669</v>
      </c>
      <c r="C27" s="13">
        <v>25</v>
      </c>
      <c r="D27" s="13">
        <v>162</v>
      </c>
      <c r="E27" s="13">
        <v>100</v>
      </c>
      <c r="F27" s="13">
        <v>10</v>
      </c>
      <c r="G27" s="13">
        <v>93</v>
      </c>
      <c r="H27" s="13">
        <v>52</v>
      </c>
      <c r="I27" s="13"/>
      <c r="J27" s="13"/>
      <c r="K27" s="13"/>
      <c r="L27" s="13"/>
      <c r="M27" s="43"/>
    </row>
    <row r="28" spans="1:14" s="1" customFormat="1" ht="17" thickBot="1" x14ac:dyDescent="0.3">
      <c r="A28" s="15" t="s">
        <v>3663</v>
      </c>
      <c r="B28" s="13" t="s">
        <v>3670</v>
      </c>
      <c r="C28" s="13">
        <v>27</v>
      </c>
      <c r="D28" s="43"/>
      <c r="E28" s="13">
        <v>20</v>
      </c>
      <c r="F28" s="13">
        <v>32</v>
      </c>
      <c r="G28" s="13">
        <v>27</v>
      </c>
      <c r="H28" s="43"/>
      <c r="I28" s="43"/>
      <c r="J28" s="43"/>
      <c r="K28" s="43"/>
      <c r="L28" s="43"/>
      <c r="M28" s="43"/>
    </row>
    <row r="29" spans="1:14" s="8" customFormat="1" ht="17" thickBot="1" x14ac:dyDescent="0.3">
      <c r="A29" s="170" t="s">
        <v>3743</v>
      </c>
      <c r="B29" s="34"/>
      <c r="C29" s="34">
        <f>SUM(C25:C28)</f>
        <v>83</v>
      </c>
      <c r="D29" s="34">
        <f t="shared" ref="D29:H29" si="0">SUM(D25:D28)</f>
        <v>242</v>
      </c>
      <c r="E29" s="34">
        <f t="shared" si="0"/>
        <v>160</v>
      </c>
      <c r="F29" s="34">
        <f t="shared" si="0"/>
        <v>42</v>
      </c>
      <c r="G29" s="34">
        <f t="shared" si="0"/>
        <v>120</v>
      </c>
      <c r="H29" s="34">
        <f t="shared" si="0"/>
        <v>52</v>
      </c>
      <c r="I29" s="34"/>
      <c r="J29" s="34"/>
      <c r="K29" s="34"/>
      <c r="L29" s="34"/>
      <c r="M29" s="34"/>
      <c r="N29" s="8" t="s">
        <v>4214</v>
      </c>
    </row>
    <row r="30" spans="1:14" s="2" customFormat="1" ht="17" thickBot="1" x14ac:dyDescent="0.3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</row>
    <row r="31" spans="1:14" s="8" customFormat="1" ht="17" thickBot="1" x14ac:dyDescent="0.3">
      <c r="A31" s="170" t="s">
        <v>3907</v>
      </c>
      <c r="B31" s="34"/>
      <c r="C31" s="34">
        <f>SUM(C29:C30)</f>
        <v>83</v>
      </c>
      <c r="D31" s="34">
        <f t="shared" ref="D31:H31" si="1">SUM(D29:D30)</f>
        <v>242</v>
      </c>
      <c r="E31" s="34">
        <f t="shared" si="1"/>
        <v>160</v>
      </c>
      <c r="F31" s="34">
        <f t="shared" si="1"/>
        <v>42</v>
      </c>
      <c r="G31" s="34">
        <f t="shared" si="1"/>
        <v>120</v>
      </c>
      <c r="H31" s="34">
        <f t="shared" si="1"/>
        <v>52</v>
      </c>
      <c r="I31" s="34"/>
      <c r="J31" s="34"/>
      <c r="K31" s="34"/>
      <c r="L31" s="34"/>
      <c r="M31" s="34"/>
      <c r="N31" s="8" t="s">
        <v>4214</v>
      </c>
    </row>
    <row r="32" spans="1:14" s="2" customFormat="1" ht="17" thickBot="1" x14ac:dyDescent="0.3">
      <c r="A32" s="12" t="s">
        <v>3989</v>
      </c>
      <c r="B32" s="53" t="s">
        <v>3992</v>
      </c>
      <c r="C32" s="13">
        <v>18</v>
      </c>
      <c r="D32" s="13"/>
      <c r="E32" s="13">
        <v>64</v>
      </c>
      <c r="F32" s="13"/>
      <c r="G32" s="13"/>
      <c r="H32" s="13"/>
      <c r="I32" s="13"/>
      <c r="J32" s="13"/>
      <c r="K32" s="13"/>
      <c r="L32" s="13"/>
      <c r="M32" s="13"/>
    </row>
    <row r="33" spans="1:14" s="8" customFormat="1" ht="17" thickBot="1" x14ac:dyDescent="0.3">
      <c r="A33" s="33" t="s">
        <v>4109</v>
      </c>
      <c r="B33" s="34"/>
      <c r="C33" s="34">
        <f>SUM(C31:C32)</f>
        <v>101</v>
      </c>
      <c r="D33" s="34">
        <f t="shared" ref="D33:H33" si="2">SUM(D31:D32)</f>
        <v>242</v>
      </c>
      <c r="E33" s="34">
        <f>SUM(E31:E32)</f>
        <v>224</v>
      </c>
      <c r="F33" s="34">
        <f t="shared" si="2"/>
        <v>42</v>
      </c>
      <c r="G33" s="34">
        <f t="shared" si="2"/>
        <v>120</v>
      </c>
      <c r="H33" s="34">
        <f t="shared" si="2"/>
        <v>52</v>
      </c>
      <c r="I33" s="34"/>
      <c r="J33" s="34"/>
      <c r="K33" s="34"/>
      <c r="L33" s="34"/>
      <c r="M33" s="34"/>
      <c r="N33" s="8" t="s">
        <v>4214</v>
      </c>
    </row>
    <row r="34" spans="1:14" s="2" customFormat="1" x14ac:dyDescent="0.25">
      <c r="A34" s="12">
        <v>44654</v>
      </c>
      <c r="B34" s="13" t="s">
        <v>4052</v>
      </c>
      <c r="C34" s="13">
        <v>90</v>
      </c>
      <c r="D34" s="13"/>
      <c r="E34" s="13">
        <v>90</v>
      </c>
      <c r="F34" s="13"/>
      <c r="G34" s="13"/>
      <c r="H34" s="13"/>
      <c r="I34" s="13"/>
      <c r="J34" s="13"/>
      <c r="K34" s="13"/>
      <c r="L34" s="13"/>
      <c r="M34" s="13"/>
    </row>
    <row r="35" spans="1:14" s="2" customFormat="1" x14ac:dyDescent="0.25">
      <c r="A35" s="12">
        <v>44837</v>
      </c>
      <c r="B35" s="13" t="s">
        <v>4087</v>
      </c>
      <c r="C35" s="13"/>
      <c r="D35" s="13"/>
      <c r="E35" s="13"/>
      <c r="F35" s="13"/>
      <c r="G35" s="13"/>
      <c r="H35" s="13"/>
      <c r="I35" s="13">
        <v>100</v>
      </c>
      <c r="J35" s="13">
        <v>40</v>
      </c>
      <c r="K35" s="13"/>
      <c r="L35" s="13"/>
      <c r="M35" s="13"/>
    </row>
    <row r="36" spans="1:14" s="2" customFormat="1" ht="17" thickBot="1" x14ac:dyDescent="0.3">
      <c r="A36" s="12">
        <v>44898</v>
      </c>
      <c r="B36" s="13" t="s">
        <v>4090</v>
      </c>
      <c r="C36" s="13"/>
      <c r="D36" s="13"/>
      <c r="E36" s="13"/>
      <c r="F36" s="13"/>
      <c r="G36" s="13"/>
      <c r="H36" s="13"/>
      <c r="I36" s="13">
        <v>100</v>
      </c>
      <c r="J36" s="13"/>
      <c r="K36" s="13"/>
      <c r="L36" s="13"/>
      <c r="M36" s="13"/>
    </row>
    <row r="37" spans="1:14" s="8" customFormat="1" ht="17" thickBot="1" x14ac:dyDescent="0.3">
      <c r="A37" s="33" t="s">
        <v>4272</v>
      </c>
      <c r="B37" s="34"/>
      <c r="C37" s="34">
        <f>SUM(C33:C36)</f>
        <v>191</v>
      </c>
      <c r="D37" s="34">
        <f t="shared" ref="D37:J37" si="3">SUM(D33:D36)</f>
        <v>242</v>
      </c>
      <c r="E37" s="34">
        <f t="shared" si="3"/>
        <v>314</v>
      </c>
      <c r="F37" s="34">
        <f t="shared" si="3"/>
        <v>42</v>
      </c>
      <c r="G37" s="34">
        <f t="shared" si="3"/>
        <v>120</v>
      </c>
      <c r="H37" s="34">
        <f t="shared" si="3"/>
        <v>52</v>
      </c>
      <c r="I37" s="34">
        <f t="shared" si="3"/>
        <v>200</v>
      </c>
      <c r="J37" s="34">
        <f t="shared" si="3"/>
        <v>40</v>
      </c>
      <c r="K37" s="34"/>
      <c r="L37" s="34"/>
      <c r="M37" s="34"/>
      <c r="N37" s="8" t="s">
        <v>4214</v>
      </c>
    </row>
    <row r="38" spans="1:14" s="2" customFormat="1" ht="17" thickBot="1" x14ac:dyDescent="0.3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</row>
    <row r="39" spans="1:14" s="8" customFormat="1" ht="17" thickBot="1" x14ac:dyDescent="0.3">
      <c r="A39" s="33" t="s">
        <v>4352</v>
      </c>
      <c r="B39" s="34"/>
      <c r="C39" s="34">
        <f>SUM(C37:C38)</f>
        <v>191</v>
      </c>
      <c r="D39" s="34">
        <f t="shared" ref="D39:J41" si="4">SUM(D37:D38)</f>
        <v>242</v>
      </c>
      <c r="E39" s="34">
        <f t="shared" si="4"/>
        <v>314</v>
      </c>
      <c r="F39" s="34">
        <f t="shared" si="4"/>
        <v>42</v>
      </c>
      <c r="G39" s="34">
        <f t="shared" si="4"/>
        <v>120</v>
      </c>
      <c r="H39" s="34">
        <f t="shared" si="4"/>
        <v>52</v>
      </c>
      <c r="I39" s="34">
        <f t="shared" si="4"/>
        <v>200</v>
      </c>
      <c r="J39" s="34">
        <f t="shared" si="4"/>
        <v>40</v>
      </c>
      <c r="K39" s="34"/>
      <c r="L39" s="34"/>
      <c r="M39" s="34"/>
      <c r="N39" s="8" t="s">
        <v>4214</v>
      </c>
    </row>
    <row r="40" spans="1:14" s="2" customFormat="1" ht="17" thickBot="1" x14ac:dyDescent="0.3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43"/>
    </row>
    <row r="41" spans="1:14" s="8" customFormat="1" ht="17" thickBot="1" x14ac:dyDescent="0.3">
      <c r="A41" s="33" t="s">
        <v>4519</v>
      </c>
      <c r="B41" s="34"/>
      <c r="C41" s="34">
        <f>SUM(C39:C40)</f>
        <v>191</v>
      </c>
      <c r="D41" s="34">
        <f t="shared" si="4"/>
        <v>242</v>
      </c>
      <c r="E41" s="34">
        <f t="shared" si="4"/>
        <v>314</v>
      </c>
      <c r="F41" s="34">
        <f t="shared" si="4"/>
        <v>42</v>
      </c>
      <c r="G41" s="34">
        <f t="shared" si="4"/>
        <v>120</v>
      </c>
      <c r="H41" s="34">
        <f t="shared" si="4"/>
        <v>52</v>
      </c>
      <c r="I41" s="34">
        <f t="shared" si="4"/>
        <v>200</v>
      </c>
      <c r="J41" s="34">
        <f t="shared" si="4"/>
        <v>40</v>
      </c>
      <c r="K41" s="34"/>
      <c r="L41" s="34"/>
      <c r="M41" s="34"/>
      <c r="N41" s="8" t="s">
        <v>4214</v>
      </c>
    </row>
    <row r="42" spans="1:14" s="2" customFormat="1" ht="17" thickBot="1" x14ac:dyDescent="0.3">
      <c r="A42" s="12">
        <v>44626</v>
      </c>
      <c r="B42" s="13" t="s">
        <v>63</v>
      </c>
      <c r="C42" s="13"/>
      <c r="D42" s="13"/>
      <c r="E42" s="13"/>
      <c r="F42" s="13"/>
      <c r="G42" s="13"/>
      <c r="H42" s="13"/>
      <c r="I42" s="13">
        <v>-98</v>
      </c>
      <c r="J42" s="13">
        <v>-37</v>
      </c>
      <c r="K42" s="13"/>
      <c r="L42" s="13"/>
      <c r="M42" s="43">
        <v>-3</v>
      </c>
    </row>
    <row r="43" spans="1:14" s="8" customFormat="1" ht="17" thickBot="1" x14ac:dyDescent="0.3">
      <c r="A43" s="33" t="s">
        <v>4791</v>
      </c>
      <c r="B43" s="34"/>
      <c r="C43" s="34">
        <f>SUM(C41:C42)</f>
        <v>191</v>
      </c>
      <c r="D43" s="34">
        <f t="shared" ref="D43:M43" si="5">SUM(D41:D42)</f>
        <v>242</v>
      </c>
      <c r="E43" s="34">
        <f t="shared" si="5"/>
        <v>314</v>
      </c>
      <c r="F43" s="34">
        <f t="shared" si="5"/>
        <v>42</v>
      </c>
      <c r="G43" s="34">
        <f t="shared" si="5"/>
        <v>120</v>
      </c>
      <c r="H43" s="34">
        <f t="shared" si="5"/>
        <v>52</v>
      </c>
      <c r="I43" s="34">
        <f t="shared" si="5"/>
        <v>102</v>
      </c>
      <c r="J43" s="34">
        <f t="shared" si="5"/>
        <v>3</v>
      </c>
      <c r="K43" s="34"/>
      <c r="L43" s="34"/>
      <c r="M43" s="56">
        <f t="shared" si="5"/>
        <v>-3</v>
      </c>
      <c r="N43" s="8" t="s">
        <v>4214</v>
      </c>
    </row>
    <row r="44" spans="1:14" s="2" customFormat="1" ht="17" thickBot="1" x14ac:dyDescent="0.3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43"/>
    </row>
    <row r="45" spans="1:14" s="8" customFormat="1" ht="17" thickBot="1" x14ac:dyDescent="0.3">
      <c r="A45" s="33" t="s">
        <v>4910</v>
      </c>
      <c r="B45" s="34"/>
      <c r="C45" s="34">
        <f>SUM(C43:C44)</f>
        <v>191</v>
      </c>
      <c r="D45" s="34">
        <f t="shared" ref="D45:J51" si="6">SUM(D43:D44)</f>
        <v>242</v>
      </c>
      <c r="E45" s="34">
        <f t="shared" si="6"/>
        <v>314</v>
      </c>
      <c r="F45" s="34">
        <f t="shared" si="6"/>
        <v>42</v>
      </c>
      <c r="G45" s="34">
        <f t="shared" si="6"/>
        <v>120</v>
      </c>
      <c r="H45" s="34">
        <f t="shared" si="6"/>
        <v>52</v>
      </c>
      <c r="I45" s="34">
        <f t="shared" si="6"/>
        <v>102</v>
      </c>
      <c r="J45" s="34">
        <f t="shared" si="6"/>
        <v>3</v>
      </c>
      <c r="K45" s="34"/>
      <c r="L45" s="34"/>
      <c r="M45" s="56">
        <f>SUM(M43:M44)</f>
        <v>-3</v>
      </c>
      <c r="N45" s="8" t="s">
        <v>4214</v>
      </c>
    </row>
    <row r="46" spans="1:14" s="2" customFormat="1" ht="17" thickBot="1" x14ac:dyDescent="0.3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43"/>
    </row>
    <row r="47" spans="1:14" s="8" customFormat="1" ht="17" thickBot="1" x14ac:dyDescent="0.3">
      <c r="A47" s="33" t="s">
        <v>4939</v>
      </c>
      <c r="B47" s="34"/>
      <c r="C47" s="34">
        <f>SUM(C45:C46)</f>
        <v>191</v>
      </c>
      <c r="D47" s="34">
        <f>SUM(D45:D46)</f>
        <v>242</v>
      </c>
      <c r="E47" s="34">
        <f>SUM(E45:E46)</f>
        <v>314</v>
      </c>
      <c r="F47" s="34">
        <f t="shared" si="6"/>
        <v>42</v>
      </c>
      <c r="G47" s="34">
        <f t="shared" si="6"/>
        <v>120</v>
      </c>
      <c r="H47" s="34">
        <f t="shared" si="6"/>
        <v>52</v>
      </c>
      <c r="I47" s="34">
        <f t="shared" si="6"/>
        <v>102</v>
      </c>
      <c r="J47" s="34">
        <f t="shared" si="6"/>
        <v>3</v>
      </c>
      <c r="K47" s="34"/>
      <c r="L47" s="34"/>
      <c r="M47" s="56">
        <f>SUM(M45:M46)</f>
        <v>-3</v>
      </c>
      <c r="N47" s="8" t="s">
        <v>4214</v>
      </c>
    </row>
    <row r="48" spans="1:14" s="2" customFormat="1" ht="17" thickBot="1" x14ac:dyDescent="0.3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</row>
    <row r="49" spans="1:14" s="8" customFormat="1" ht="17" thickBot="1" x14ac:dyDescent="0.3">
      <c r="A49" s="33" t="s">
        <v>5253</v>
      </c>
      <c r="B49" s="34"/>
      <c r="C49" s="34">
        <f>SUM(C47:C48)</f>
        <v>191</v>
      </c>
      <c r="D49" s="34">
        <f>SUM(D47:D48)</f>
        <v>242</v>
      </c>
      <c r="E49" s="34">
        <f>SUM(E47:E48)</f>
        <v>314</v>
      </c>
      <c r="F49" s="34">
        <f t="shared" si="6"/>
        <v>42</v>
      </c>
      <c r="G49" s="34">
        <f t="shared" si="6"/>
        <v>120</v>
      </c>
      <c r="H49" s="34">
        <f t="shared" si="6"/>
        <v>52</v>
      </c>
      <c r="I49" s="34">
        <f t="shared" si="6"/>
        <v>102</v>
      </c>
      <c r="J49" s="34">
        <f t="shared" si="6"/>
        <v>3</v>
      </c>
      <c r="K49" s="34"/>
      <c r="L49" s="34"/>
      <c r="M49" s="56">
        <f>SUM(M47:M48)</f>
        <v>-3</v>
      </c>
      <c r="N49" s="8" t="s">
        <v>4214</v>
      </c>
    </row>
    <row r="50" spans="1:14" s="2" customFormat="1" ht="17" thickBot="1" x14ac:dyDescent="0.3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</row>
    <row r="51" spans="1:14" s="8" customFormat="1" ht="17" thickBot="1" x14ac:dyDescent="0.3">
      <c r="A51" s="33" t="s">
        <v>5475</v>
      </c>
      <c r="B51" s="34"/>
      <c r="C51" s="34">
        <f>SUM(C49:C50)</f>
        <v>191</v>
      </c>
      <c r="D51" s="34">
        <f>SUM(D49:D50)</f>
        <v>242</v>
      </c>
      <c r="E51" s="34">
        <f>SUM(E49:E50)</f>
        <v>314</v>
      </c>
      <c r="F51" s="34">
        <f t="shared" si="6"/>
        <v>42</v>
      </c>
      <c r="G51" s="34">
        <f t="shared" si="6"/>
        <v>120</v>
      </c>
      <c r="H51" s="34">
        <f t="shared" si="6"/>
        <v>52</v>
      </c>
      <c r="I51" s="34">
        <f t="shared" si="6"/>
        <v>102</v>
      </c>
      <c r="J51" s="34">
        <f t="shared" si="6"/>
        <v>3</v>
      </c>
      <c r="K51" s="34"/>
      <c r="L51" s="34"/>
      <c r="M51" s="56">
        <f>SUM(M49:M50)</f>
        <v>-3</v>
      </c>
      <c r="N51" s="8" t="s">
        <v>4214</v>
      </c>
    </row>
    <row r="52" spans="1:14" s="2" customFormat="1" ht="17" thickBot="1" x14ac:dyDescent="0.3">
      <c r="A52" s="17">
        <v>44876</v>
      </c>
      <c r="B52" s="13" t="s">
        <v>63</v>
      </c>
      <c r="C52" s="13"/>
      <c r="D52" s="13"/>
      <c r="E52" s="13"/>
      <c r="F52" s="13">
        <v>-9</v>
      </c>
      <c r="G52" s="13">
        <v>-4</v>
      </c>
      <c r="H52" s="13"/>
      <c r="I52" s="13">
        <v>-97</v>
      </c>
      <c r="J52" s="13"/>
      <c r="K52" s="13"/>
      <c r="L52" s="13"/>
      <c r="M52" s="13"/>
    </row>
    <row r="53" spans="1:14" s="8" customFormat="1" ht="17" thickBot="1" x14ac:dyDescent="0.3">
      <c r="A53" s="33" t="s">
        <v>5594</v>
      </c>
      <c r="B53" s="34"/>
      <c r="C53" s="34">
        <f>SUM(C51:C52)</f>
        <v>191</v>
      </c>
      <c r="D53" s="34">
        <f t="shared" ref="D53:J53" si="7">SUM(D51:D52)</f>
        <v>242</v>
      </c>
      <c r="E53" s="34">
        <f t="shared" si="7"/>
        <v>314</v>
      </c>
      <c r="F53" s="34">
        <f t="shared" si="7"/>
        <v>33</v>
      </c>
      <c r="G53" s="34">
        <f t="shared" si="7"/>
        <v>116</v>
      </c>
      <c r="H53" s="34">
        <f t="shared" si="7"/>
        <v>52</v>
      </c>
      <c r="I53" s="34">
        <f t="shared" si="7"/>
        <v>5</v>
      </c>
      <c r="J53" s="34">
        <f t="shared" si="7"/>
        <v>3</v>
      </c>
      <c r="K53" s="34"/>
      <c r="L53" s="34"/>
      <c r="M53" s="56">
        <f>SUM(M51:M52)</f>
        <v>-3</v>
      </c>
      <c r="N53" s="8" t="s">
        <v>4214</v>
      </c>
    </row>
    <row r="54" spans="1:14" s="2" customFormat="1" x14ac:dyDescent="0.25">
      <c r="A54" s="12">
        <v>44816</v>
      </c>
      <c r="B54" s="13" t="s">
        <v>63</v>
      </c>
      <c r="C54" s="13">
        <v>-11</v>
      </c>
      <c r="D54" s="13">
        <v>-30</v>
      </c>
      <c r="E54" s="13"/>
      <c r="F54" s="13">
        <v>-7</v>
      </c>
      <c r="G54" s="13">
        <v>-25</v>
      </c>
      <c r="H54" s="13">
        <v>-6</v>
      </c>
      <c r="I54" s="13"/>
      <c r="J54" s="13"/>
      <c r="K54" s="13"/>
      <c r="L54" s="13"/>
      <c r="M54" s="13"/>
    </row>
    <row r="55" spans="1:14" s="2" customFormat="1" ht="17" thickBot="1" x14ac:dyDescent="0.3">
      <c r="A55" s="12" t="s">
        <v>5766</v>
      </c>
      <c r="B55" s="13" t="s">
        <v>5771</v>
      </c>
      <c r="C55" s="13"/>
      <c r="D55" s="13">
        <v>216</v>
      </c>
      <c r="E55" s="13">
        <v>144</v>
      </c>
      <c r="F55" s="13"/>
      <c r="G55" s="13"/>
      <c r="H55" s="13">
        <v>72</v>
      </c>
      <c r="I55" s="13"/>
      <c r="J55" s="13"/>
      <c r="K55" s="13"/>
      <c r="L55" s="13"/>
      <c r="M55" s="13"/>
    </row>
    <row r="56" spans="1:14" s="8" customFormat="1" ht="17" thickBot="1" x14ac:dyDescent="0.3">
      <c r="A56" s="33" t="s">
        <v>5738</v>
      </c>
      <c r="B56" s="34"/>
      <c r="C56" s="34">
        <f>SUM(C53:C55)</f>
        <v>180</v>
      </c>
      <c r="D56" s="34">
        <f t="shared" ref="D56:M56" si="8">SUM(D53:D55)</f>
        <v>428</v>
      </c>
      <c r="E56" s="34">
        <f t="shared" si="8"/>
        <v>458</v>
      </c>
      <c r="F56" s="34">
        <f t="shared" si="8"/>
        <v>26</v>
      </c>
      <c r="G56" s="34">
        <f t="shared" si="8"/>
        <v>91</v>
      </c>
      <c r="H56" s="34">
        <f t="shared" si="8"/>
        <v>118</v>
      </c>
      <c r="I56" s="34">
        <f t="shared" si="8"/>
        <v>5</v>
      </c>
      <c r="J56" s="34">
        <f t="shared" si="8"/>
        <v>3</v>
      </c>
      <c r="K56" s="34">
        <f t="shared" si="8"/>
        <v>0</v>
      </c>
      <c r="L56" s="34"/>
      <c r="M56" s="56">
        <f t="shared" si="8"/>
        <v>-3</v>
      </c>
      <c r="N56" s="8" t="s">
        <v>4214</v>
      </c>
    </row>
    <row r="57" spans="1:14" s="2" customFormat="1" ht="17" thickBot="1" x14ac:dyDescent="0.3">
      <c r="A57" s="36" t="s">
        <v>6064</v>
      </c>
      <c r="B57" s="36" t="s">
        <v>63</v>
      </c>
      <c r="C57" s="13">
        <v>-22</v>
      </c>
      <c r="D57" s="13">
        <v>-122</v>
      </c>
      <c r="E57" s="13">
        <v>-125</v>
      </c>
      <c r="F57" s="13"/>
      <c r="G57" s="13">
        <v>-25</v>
      </c>
      <c r="H57" s="13">
        <v>-52</v>
      </c>
      <c r="I57" s="13"/>
      <c r="J57" s="13"/>
      <c r="K57" s="13">
        <v>-6</v>
      </c>
      <c r="L57" s="13"/>
      <c r="M57" s="13"/>
    </row>
    <row r="58" spans="1:14" s="8" customFormat="1" ht="17" thickBot="1" x14ac:dyDescent="0.3">
      <c r="A58" s="33" t="s">
        <v>6094</v>
      </c>
      <c r="B58" s="34"/>
      <c r="C58" s="34">
        <f>SUM(C56:C57)</f>
        <v>158</v>
      </c>
      <c r="D58" s="34">
        <f t="shared" ref="D58:K58" si="9">SUM(D56:D57)</f>
        <v>306</v>
      </c>
      <c r="E58" s="34">
        <f t="shared" si="9"/>
        <v>333</v>
      </c>
      <c r="F58" s="34">
        <f t="shared" si="9"/>
        <v>26</v>
      </c>
      <c r="G58" s="34">
        <f t="shared" si="9"/>
        <v>66</v>
      </c>
      <c r="H58" s="34">
        <f t="shared" si="9"/>
        <v>66</v>
      </c>
      <c r="I58" s="34">
        <f t="shared" si="9"/>
        <v>5</v>
      </c>
      <c r="J58" s="34">
        <f t="shared" si="9"/>
        <v>3</v>
      </c>
      <c r="K58" s="56">
        <f t="shared" si="9"/>
        <v>-6</v>
      </c>
      <c r="L58" s="56"/>
      <c r="M58" s="56">
        <f t="shared" ref="M58" si="10">SUM(M55:M57)</f>
        <v>-3</v>
      </c>
      <c r="N58" s="8" t="s">
        <v>4214</v>
      </c>
    </row>
    <row r="59" spans="1:14" s="2" customFormat="1" ht="17" thickBot="1" x14ac:dyDescent="0.3">
      <c r="A59" s="76" t="s">
        <v>6223</v>
      </c>
      <c r="B59" s="14" t="s">
        <v>6227</v>
      </c>
      <c r="C59" s="14"/>
      <c r="D59" s="14"/>
      <c r="E59" s="14">
        <v>100</v>
      </c>
      <c r="F59" s="14"/>
      <c r="G59" s="14"/>
      <c r="H59" s="14">
        <v>50</v>
      </c>
      <c r="I59" s="14"/>
      <c r="J59" s="14"/>
      <c r="K59" s="14"/>
      <c r="L59" s="14"/>
      <c r="M59" s="14"/>
    </row>
    <row r="60" spans="1:14" s="2" customFormat="1" ht="17" thickBot="1" x14ac:dyDescent="0.3">
      <c r="A60" s="33" t="s">
        <v>6381</v>
      </c>
      <c r="B60" s="34"/>
      <c r="C60" s="34">
        <f t="shared" ref="C60:J60" si="11">SUM(C58:C59)</f>
        <v>158</v>
      </c>
      <c r="D60" s="34">
        <f t="shared" si="11"/>
        <v>306</v>
      </c>
      <c r="E60" s="34">
        <f t="shared" si="11"/>
        <v>433</v>
      </c>
      <c r="F60" s="34">
        <f t="shared" si="11"/>
        <v>26</v>
      </c>
      <c r="G60" s="34">
        <f t="shared" si="11"/>
        <v>66</v>
      </c>
      <c r="H60" s="34">
        <f t="shared" si="11"/>
        <v>116</v>
      </c>
      <c r="I60" s="34">
        <f t="shared" si="11"/>
        <v>5</v>
      </c>
      <c r="J60" s="34">
        <f t="shared" si="11"/>
        <v>3</v>
      </c>
      <c r="K60" s="56">
        <f t="shared" ref="K60:M60" si="12">SUM(K58:K59)</f>
        <v>-6</v>
      </c>
      <c r="L60" s="56"/>
      <c r="M60" s="56">
        <f t="shared" si="12"/>
        <v>-3</v>
      </c>
    </row>
    <row r="61" spans="1:14" s="49" customFormat="1" x14ac:dyDescent="0.25">
      <c r="A61" s="1554">
        <v>44929</v>
      </c>
      <c r="B61" s="619" t="s">
        <v>967</v>
      </c>
      <c r="C61" s="439">
        <v>-23</v>
      </c>
      <c r="D61" s="439">
        <v>-32</v>
      </c>
      <c r="E61" s="439">
        <v>-178</v>
      </c>
      <c r="F61" s="439"/>
      <c r="G61" s="439"/>
      <c r="H61" s="439">
        <v>-17</v>
      </c>
      <c r="I61" s="439">
        <v>-5</v>
      </c>
      <c r="J61" s="439">
        <v>-3</v>
      </c>
      <c r="K61" s="439"/>
      <c r="L61" s="439"/>
      <c r="M61" s="1555"/>
      <c r="N61" s="49" t="s">
        <v>3022</v>
      </c>
    </row>
    <row r="62" spans="1:14" s="2" customFormat="1" x14ac:dyDescent="0.25">
      <c r="A62" s="12">
        <v>44988</v>
      </c>
      <c r="B62" s="13" t="s">
        <v>6281</v>
      </c>
      <c r="C62" s="13"/>
      <c r="D62" s="13">
        <v>140</v>
      </c>
      <c r="E62" s="13">
        <v>130</v>
      </c>
      <c r="F62" s="13"/>
      <c r="G62" s="13">
        <v>130</v>
      </c>
      <c r="H62" s="13">
        <v>30</v>
      </c>
      <c r="I62" s="13"/>
      <c r="J62" s="13"/>
      <c r="K62" s="13">
        <v>20</v>
      </c>
      <c r="L62" s="13"/>
      <c r="M62" s="13"/>
    </row>
    <row r="63" spans="1:14" s="1" customFormat="1" x14ac:dyDescent="0.25">
      <c r="A63" s="12">
        <v>45019</v>
      </c>
      <c r="B63" s="13" t="s">
        <v>6291</v>
      </c>
      <c r="C63" s="13">
        <v>80</v>
      </c>
      <c r="D63" s="13">
        <v>100</v>
      </c>
      <c r="E63" s="13">
        <v>30</v>
      </c>
      <c r="F63" s="13">
        <v>16</v>
      </c>
      <c r="G63" s="13">
        <v>20</v>
      </c>
      <c r="H63" s="13">
        <v>50</v>
      </c>
      <c r="I63" s="43"/>
      <c r="J63" s="43"/>
      <c r="K63" s="43"/>
      <c r="L63" s="43"/>
      <c r="M63" s="43"/>
    </row>
    <row r="64" spans="1:14" s="2" customFormat="1" x14ac:dyDescent="0.25">
      <c r="A64" s="12">
        <v>45080</v>
      </c>
      <c r="B64" s="13" t="s">
        <v>6296</v>
      </c>
      <c r="C64" s="13"/>
      <c r="D64" s="13"/>
      <c r="E64" s="13"/>
      <c r="F64" s="13">
        <v>24</v>
      </c>
      <c r="G64" s="13">
        <v>10</v>
      </c>
      <c r="H64" s="13"/>
      <c r="I64" s="13"/>
      <c r="J64" s="13"/>
      <c r="K64" s="13"/>
      <c r="L64" s="13"/>
      <c r="M64" s="13"/>
    </row>
    <row r="65" spans="1:13" s="1" customFormat="1" x14ac:dyDescent="0.25">
      <c r="A65" s="12">
        <v>45233</v>
      </c>
      <c r="B65" s="13" t="s">
        <v>6341</v>
      </c>
      <c r="C65" s="13">
        <v>80</v>
      </c>
      <c r="D65" s="13">
        <v>240</v>
      </c>
      <c r="E65" s="13">
        <v>160</v>
      </c>
      <c r="F65" s="13">
        <v>40</v>
      </c>
      <c r="G65" s="13">
        <v>160</v>
      </c>
      <c r="H65" s="13">
        <v>80</v>
      </c>
      <c r="I65" s="43"/>
      <c r="J65" s="43"/>
      <c r="K65" s="13">
        <v>20</v>
      </c>
      <c r="L65" s="13"/>
      <c r="M65" s="43"/>
    </row>
    <row r="66" spans="1:13" s="1" customFormat="1" ht="17" thickBot="1" x14ac:dyDescent="0.3">
      <c r="A66" s="55" t="s">
        <v>6444</v>
      </c>
      <c r="B66" s="436" t="s">
        <v>63</v>
      </c>
      <c r="C66" s="13">
        <v>-9</v>
      </c>
      <c r="D66" s="13">
        <v>-242</v>
      </c>
      <c r="E66" s="13">
        <v>-152</v>
      </c>
      <c r="F66" s="13">
        <v>-27</v>
      </c>
      <c r="G66" s="13">
        <v>-125</v>
      </c>
      <c r="H66" s="13">
        <v>-48</v>
      </c>
      <c r="I66" s="43"/>
      <c r="J66" s="43"/>
      <c r="K66" s="13">
        <v>-5</v>
      </c>
      <c r="L66" s="13"/>
      <c r="M66" s="43"/>
    </row>
    <row r="67" spans="1:13" s="2" customFormat="1" ht="17" thickBot="1" x14ac:dyDescent="0.3">
      <c r="A67" s="33" t="s">
        <v>6471</v>
      </c>
      <c r="B67" s="34"/>
      <c r="C67" s="34">
        <f>SUM(C60:C66)</f>
        <v>286</v>
      </c>
      <c r="D67" s="34">
        <f t="shared" ref="D67:M67" si="13">SUM(D60:D66)</f>
        <v>512</v>
      </c>
      <c r="E67" s="34">
        <f t="shared" si="13"/>
        <v>423</v>
      </c>
      <c r="F67" s="34">
        <f>SUM(F60:F66)</f>
        <v>79</v>
      </c>
      <c r="G67" s="34">
        <f t="shared" si="13"/>
        <v>261</v>
      </c>
      <c r="H67" s="34">
        <f t="shared" si="13"/>
        <v>211</v>
      </c>
      <c r="I67" s="34">
        <f t="shared" si="13"/>
        <v>0</v>
      </c>
      <c r="J67" s="34">
        <f t="shared" si="13"/>
        <v>0</v>
      </c>
      <c r="K67" s="34">
        <f t="shared" si="13"/>
        <v>29</v>
      </c>
      <c r="L67" s="34"/>
      <c r="M67" s="56">
        <f t="shared" si="13"/>
        <v>-3</v>
      </c>
    </row>
    <row r="68" spans="1:13" s="2" customFormat="1" x14ac:dyDescent="0.25">
      <c r="A68" s="76">
        <v>45050</v>
      </c>
      <c r="B68" s="77" t="s">
        <v>63</v>
      </c>
      <c r="C68" s="13">
        <v>-1</v>
      </c>
      <c r="D68" s="13">
        <v>-94</v>
      </c>
      <c r="E68" s="13">
        <v>-154</v>
      </c>
      <c r="F68" s="13">
        <v>-9</v>
      </c>
      <c r="G68" s="13">
        <v>-89</v>
      </c>
      <c r="H68" s="13">
        <v>-34</v>
      </c>
      <c r="I68" s="13"/>
      <c r="J68" s="13"/>
      <c r="K68" s="13">
        <v>-5</v>
      </c>
      <c r="L68" s="13"/>
      <c r="M68" s="13"/>
    </row>
    <row r="69" spans="1:13" s="2" customFormat="1" x14ac:dyDescent="0.25">
      <c r="A69" s="12">
        <v>45234</v>
      </c>
      <c r="B69" s="13" t="s">
        <v>63</v>
      </c>
      <c r="C69" s="13">
        <v>-26</v>
      </c>
      <c r="D69" s="13">
        <v>-108</v>
      </c>
      <c r="E69" s="13">
        <v>-62</v>
      </c>
      <c r="F69" s="13">
        <v>-6</v>
      </c>
      <c r="G69" s="13">
        <v>-55</v>
      </c>
      <c r="H69" s="13">
        <v>-46</v>
      </c>
      <c r="I69" s="13"/>
      <c r="J69" s="13"/>
      <c r="K69" s="13">
        <v>-3</v>
      </c>
      <c r="L69" s="13"/>
      <c r="M69" s="13"/>
    </row>
    <row r="70" spans="1:13" s="1" customFormat="1" ht="17" thickBot="1" x14ac:dyDescent="0.3">
      <c r="A70" s="12" t="s">
        <v>6533</v>
      </c>
      <c r="B70" s="13" t="s">
        <v>63</v>
      </c>
      <c r="C70" s="13">
        <v>-36</v>
      </c>
      <c r="D70" s="13">
        <v>-50</v>
      </c>
      <c r="E70" s="43"/>
      <c r="F70" s="13">
        <v>-22</v>
      </c>
      <c r="G70" s="13">
        <v>-47</v>
      </c>
      <c r="H70" s="13">
        <v>-48</v>
      </c>
      <c r="I70" s="43"/>
      <c r="J70" s="43"/>
      <c r="K70" s="13">
        <v>-11</v>
      </c>
      <c r="L70" s="13"/>
      <c r="M70" s="43"/>
    </row>
    <row r="71" spans="1:13" s="2" customFormat="1" ht="17" thickBot="1" x14ac:dyDescent="0.3">
      <c r="A71" s="33" t="s">
        <v>6548</v>
      </c>
      <c r="B71" s="34"/>
      <c r="C71" s="34">
        <f>SUM(C67:C70)</f>
        <v>223</v>
      </c>
      <c r="D71" s="34">
        <f t="shared" ref="D71:K71" si="14">SUM(D67:D70)</f>
        <v>260</v>
      </c>
      <c r="E71" s="34">
        <f t="shared" si="14"/>
        <v>207</v>
      </c>
      <c r="F71" s="34">
        <f t="shared" si="14"/>
        <v>42</v>
      </c>
      <c r="G71" s="34">
        <f t="shared" si="14"/>
        <v>70</v>
      </c>
      <c r="H71" s="34">
        <f t="shared" si="14"/>
        <v>83</v>
      </c>
      <c r="I71" s="34">
        <f t="shared" si="14"/>
        <v>0</v>
      </c>
      <c r="J71" s="34">
        <f t="shared" si="14"/>
        <v>0</v>
      </c>
      <c r="K71" s="34">
        <f t="shared" si="14"/>
        <v>10</v>
      </c>
      <c r="L71" s="34"/>
      <c r="M71" s="56">
        <f t="shared" ref="M71" si="15">SUM(M65:M70)</f>
        <v>-3</v>
      </c>
    </row>
    <row r="72" spans="1:13" s="2" customFormat="1" x14ac:dyDescent="0.25">
      <c r="A72" s="1419">
        <v>44931</v>
      </c>
      <c r="B72" s="609" t="s">
        <v>7049</v>
      </c>
      <c r="C72" s="370"/>
      <c r="D72" s="370"/>
      <c r="E72" s="370"/>
      <c r="F72" s="370"/>
      <c r="G72" s="370"/>
      <c r="H72" s="370"/>
      <c r="I72" s="370"/>
      <c r="J72" s="370"/>
      <c r="K72" s="370"/>
      <c r="L72" s="370"/>
      <c r="M72" s="609">
        <v>3</v>
      </c>
    </row>
    <row r="73" spans="1:13" s="1" customFormat="1" x14ac:dyDescent="0.25">
      <c r="A73" s="55">
        <v>44990</v>
      </c>
      <c r="B73" s="13" t="s">
        <v>63</v>
      </c>
      <c r="C73" s="13">
        <v>-27</v>
      </c>
      <c r="D73" s="13">
        <v>-71</v>
      </c>
      <c r="E73" s="13">
        <v>-34</v>
      </c>
      <c r="F73" s="13">
        <v>-8</v>
      </c>
      <c r="G73" s="13">
        <v>-70</v>
      </c>
      <c r="H73" s="13">
        <v>-18</v>
      </c>
      <c r="I73" s="43"/>
      <c r="J73" s="43"/>
      <c r="K73" s="13">
        <v>-4</v>
      </c>
      <c r="L73" s="13"/>
      <c r="M73" s="43"/>
    </row>
    <row r="74" spans="1:13" s="1" customFormat="1" x14ac:dyDescent="0.25">
      <c r="A74" s="55">
        <v>45265</v>
      </c>
      <c r="B74" s="14" t="s">
        <v>63</v>
      </c>
      <c r="C74" s="13">
        <v>-24</v>
      </c>
      <c r="D74" s="13">
        <v>-180</v>
      </c>
      <c r="E74" s="13">
        <v>-100</v>
      </c>
      <c r="F74" s="13">
        <v>-9</v>
      </c>
      <c r="G74" s="13"/>
      <c r="H74" s="13">
        <v>-33</v>
      </c>
      <c r="I74" s="43"/>
      <c r="J74" s="43"/>
      <c r="K74" s="13">
        <v>-19</v>
      </c>
      <c r="L74" s="13">
        <v>-4</v>
      </c>
      <c r="M74" s="43"/>
    </row>
    <row r="75" spans="1:13" s="1" customFormat="1" x14ac:dyDescent="0.25">
      <c r="A75" s="12" t="s">
        <v>6649</v>
      </c>
      <c r="B75" s="38" t="s">
        <v>63</v>
      </c>
      <c r="C75" s="13">
        <v>-119</v>
      </c>
      <c r="D75" s="43"/>
      <c r="E75" s="43"/>
      <c r="F75" s="13">
        <v>-8</v>
      </c>
      <c r="G75" s="43"/>
      <c r="H75" s="43"/>
      <c r="I75" s="43"/>
      <c r="J75" s="43"/>
      <c r="K75" s="43"/>
      <c r="L75" s="43"/>
      <c r="M75" s="43"/>
    </row>
    <row r="76" spans="1:13" s="1" customFormat="1" x14ac:dyDescent="0.25">
      <c r="A76" s="55" t="s">
        <v>6702</v>
      </c>
      <c r="B76" s="14" t="s">
        <v>63</v>
      </c>
      <c r="C76" s="13">
        <v>-20</v>
      </c>
      <c r="D76" s="13">
        <v>-5</v>
      </c>
      <c r="E76" s="13">
        <v>-10</v>
      </c>
      <c r="F76" s="13">
        <v>-9</v>
      </c>
      <c r="G76" s="13"/>
      <c r="H76" s="13">
        <v>-10</v>
      </c>
      <c r="I76" s="43"/>
      <c r="J76" s="43"/>
      <c r="K76" s="43"/>
      <c r="L76" s="43"/>
      <c r="M76" s="43"/>
    </row>
    <row r="77" spans="1:13" s="1" customFormat="1" ht="17" thickBot="1" x14ac:dyDescent="0.3">
      <c r="A77" s="55" t="s">
        <v>6741</v>
      </c>
      <c r="B77" s="13" t="s">
        <v>63</v>
      </c>
      <c r="C77" s="13">
        <v>-33</v>
      </c>
      <c r="D77" s="13">
        <v>-4</v>
      </c>
      <c r="E77" s="13">
        <v>-63</v>
      </c>
      <c r="F77" s="13">
        <v>-8</v>
      </c>
      <c r="G77" s="43"/>
      <c r="H77" s="13">
        <v>-22</v>
      </c>
      <c r="I77" s="43"/>
      <c r="J77" s="43"/>
      <c r="K77" s="43"/>
      <c r="L77" s="43"/>
      <c r="M77" s="43"/>
    </row>
    <row r="78" spans="1:13" s="2" customFormat="1" ht="17" thickBot="1" x14ac:dyDescent="0.3">
      <c r="A78" s="33" t="s">
        <v>6751</v>
      </c>
      <c r="B78" s="34"/>
      <c r="C78" s="34">
        <f>SUM(C71:C77)</f>
        <v>0</v>
      </c>
      <c r="D78" s="34">
        <f t="shared" ref="D78:M78" si="16">SUM(D71:D77)</f>
        <v>0</v>
      </c>
      <c r="E78" s="34">
        <f t="shared" si="16"/>
        <v>0</v>
      </c>
      <c r="F78" s="34">
        <f t="shared" si="16"/>
        <v>0</v>
      </c>
      <c r="G78" s="34">
        <f t="shared" si="16"/>
        <v>0</v>
      </c>
      <c r="H78" s="34">
        <f t="shared" si="16"/>
        <v>0</v>
      </c>
      <c r="I78" s="34">
        <f t="shared" si="16"/>
        <v>0</v>
      </c>
      <c r="J78" s="34">
        <f t="shared" si="16"/>
        <v>0</v>
      </c>
      <c r="K78" s="56">
        <f t="shared" si="16"/>
        <v>-13</v>
      </c>
      <c r="L78" s="56">
        <f t="shared" si="16"/>
        <v>-4</v>
      </c>
      <c r="M78" s="41">
        <f t="shared" si="16"/>
        <v>0</v>
      </c>
    </row>
    <row r="79" spans="1:13" s="2" customFormat="1" x14ac:dyDescent="0.25">
      <c r="A79" s="741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</row>
    <row r="80" spans="1:13" s="1" customFormat="1" x14ac:dyDescent="0.25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</row>
    <row r="81" spans="1:13" ht="17" thickBot="1" x14ac:dyDescent="0.3"/>
    <row r="82" spans="1:13" ht="17" thickBot="1" x14ac:dyDescent="0.3">
      <c r="C82" s="133" t="s">
        <v>10</v>
      </c>
      <c r="D82" s="133" t="s">
        <v>4</v>
      </c>
      <c r="E82" s="133" t="s">
        <v>3</v>
      </c>
      <c r="F82" s="133" t="s">
        <v>28</v>
      </c>
      <c r="G82" s="133" t="s">
        <v>26</v>
      </c>
      <c r="H82" s="133" t="s">
        <v>27</v>
      </c>
      <c r="I82" s="133" t="s">
        <v>4088</v>
      </c>
      <c r="J82" s="133" t="s">
        <v>4089</v>
      </c>
      <c r="K82" s="133" t="s">
        <v>32</v>
      </c>
      <c r="L82" s="133" t="s">
        <v>377</v>
      </c>
      <c r="M82" s="138" t="s">
        <v>1940</v>
      </c>
    </row>
    <row r="84" spans="1:13" x14ac:dyDescent="0.25">
      <c r="A84" s="1033" t="s">
        <v>4607</v>
      </c>
      <c r="B84" s="1033"/>
      <c r="C84" s="1033"/>
      <c r="D84" s="1274"/>
      <c r="E84" s="1274"/>
      <c r="F84" s="1274"/>
    </row>
    <row r="85" spans="1:13" x14ac:dyDescent="0.25">
      <c r="A85" s="1033" t="s">
        <v>4608</v>
      </c>
      <c r="B85" s="1033"/>
      <c r="C85" s="1033"/>
      <c r="D85" s="1274"/>
      <c r="E85" s="1274"/>
      <c r="F85" s="127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L63"/>
  <sheetViews>
    <sheetView topLeftCell="A29" workbookViewId="0">
      <selection activeCell="B50" sqref="B50"/>
    </sheetView>
  </sheetViews>
  <sheetFormatPr baseColWidth="10" defaultColWidth="9" defaultRowHeight="16" x14ac:dyDescent="0.25"/>
  <cols>
    <col min="1" max="1" width="12.33203125" style="137" customWidth="1"/>
    <col min="2" max="2" width="22.83203125" style="4" customWidth="1"/>
    <col min="3" max="4" width="10.5" style="4" customWidth="1"/>
    <col min="5" max="5" width="9.5" style="4" customWidth="1"/>
    <col min="6" max="6" width="10.5" style="4" customWidth="1"/>
    <col min="7" max="8" width="14.5" style="4" customWidth="1"/>
    <col min="9" max="10" width="12" style="4" customWidth="1"/>
    <col min="11" max="11" width="10.5" style="4" customWidth="1"/>
    <col min="12" max="16384" width="9" style="4"/>
  </cols>
  <sheetData>
    <row r="1" spans="1:12" x14ac:dyDescent="0.25">
      <c r="A1" s="128" t="s">
        <v>23</v>
      </c>
      <c r="B1" s="48"/>
    </row>
    <row r="2" spans="1:12" s="794" customFormat="1" x14ac:dyDescent="0.25">
      <c r="A2" s="793"/>
      <c r="B2" s="793"/>
      <c r="C2" s="793"/>
    </row>
    <row r="3" spans="1:12" x14ac:dyDescent="0.25">
      <c r="A3" s="139" t="s">
        <v>1938</v>
      </c>
    </row>
    <row r="4" spans="1:12" x14ac:dyDescent="0.25">
      <c r="A4" s="703" t="s">
        <v>3633</v>
      </c>
      <c r="B4" s="5"/>
      <c r="C4" s="1719" t="s">
        <v>5545</v>
      </c>
      <c r="D4" s="1719"/>
      <c r="E4" s="1040"/>
      <c r="F4" s="1040"/>
      <c r="G4" s="1040"/>
      <c r="H4" s="1040"/>
      <c r="I4" s="1040"/>
      <c r="J4" s="1040"/>
      <c r="K4" s="1040"/>
    </row>
    <row r="5" spans="1:12" x14ac:dyDescent="0.25">
      <c r="A5" s="703" t="s">
        <v>8502</v>
      </c>
      <c r="B5" s="5"/>
      <c r="C5" s="1719">
        <v>6250</v>
      </c>
      <c r="D5" s="1719">
        <v>4500</v>
      </c>
      <c r="E5" s="1719">
        <v>16500</v>
      </c>
      <c r="F5" s="1719">
        <v>5000</v>
      </c>
      <c r="G5" s="1719"/>
      <c r="H5" s="1719">
        <v>1200</v>
      </c>
      <c r="I5" s="1719">
        <v>30000</v>
      </c>
      <c r="J5" s="1719">
        <v>4500</v>
      </c>
      <c r="K5" s="1040"/>
    </row>
    <row r="6" spans="1:12" ht="17" thickBot="1" x14ac:dyDescent="0.3">
      <c r="A6" s="703"/>
      <c r="B6" s="5"/>
      <c r="C6" s="7">
        <v>6250</v>
      </c>
      <c r="D6" s="7">
        <v>4500</v>
      </c>
      <c r="E6" s="7">
        <v>19400</v>
      </c>
      <c r="F6" s="7">
        <v>5500</v>
      </c>
      <c r="G6" s="7">
        <v>9000</v>
      </c>
      <c r="H6" s="7">
        <v>1500</v>
      </c>
      <c r="I6" s="7">
        <v>30000</v>
      </c>
      <c r="J6" s="7">
        <v>4500</v>
      </c>
      <c r="K6" s="7"/>
    </row>
    <row r="7" spans="1:12" ht="17" thickBot="1" x14ac:dyDescent="0.3">
      <c r="A7" s="160" t="s">
        <v>0</v>
      </c>
      <c r="B7" s="51" t="s">
        <v>1</v>
      </c>
      <c r="C7" s="271" t="s">
        <v>26</v>
      </c>
      <c r="D7" s="10" t="s">
        <v>3</v>
      </c>
      <c r="E7" s="271" t="s">
        <v>10</v>
      </c>
      <c r="F7" s="667" t="s">
        <v>17</v>
      </c>
      <c r="G7" s="667" t="s">
        <v>7796</v>
      </c>
      <c r="H7" s="1098" t="s">
        <v>4</v>
      </c>
      <c r="I7" s="667" t="s">
        <v>28</v>
      </c>
      <c r="J7" s="667" t="s">
        <v>27</v>
      </c>
      <c r="K7" s="667"/>
    </row>
    <row r="8" spans="1:12" x14ac:dyDescent="0.25">
      <c r="A8" s="55" t="s">
        <v>7284</v>
      </c>
      <c r="B8" s="75" t="s">
        <v>7287</v>
      </c>
      <c r="C8" s="13">
        <v>74</v>
      </c>
      <c r="D8" s="13">
        <v>100</v>
      </c>
      <c r="E8" s="13">
        <v>30</v>
      </c>
      <c r="F8" s="13">
        <v>30</v>
      </c>
      <c r="G8" s="39"/>
      <c r="H8" s="13"/>
      <c r="I8" s="13"/>
      <c r="J8" s="13"/>
      <c r="K8" s="39"/>
    </row>
    <row r="9" spans="1:12" ht="17" thickBot="1" x14ac:dyDescent="0.3">
      <c r="A9" s="28" t="s">
        <v>7291</v>
      </c>
      <c r="B9" s="77" t="s">
        <v>7295</v>
      </c>
      <c r="C9" s="14"/>
      <c r="D9" s="14">
        <v>274</v>
      </c>
      <c r="E9" s="14">
        <v>40</v>
      </c>
      <c r="F9" s="14">
        <v>60</v>
      </c>
      <c r="G9" s="247"/>
      <c r="H9" s="14"/>
      <c r="I9" s="14"/>
      <c r="J9" s="14"/>
      <c r="K9" s="247"/>
    </row>
    <row r="10" spans="1:12" ht="17" thickBot="1" x14ac:dyDescent="0.3">
      <c r="A10" s="33" t="s">
        <v>7316</v>
      </c>
      <c r="B10" s="34"/>
      <c r="C10" s="34">
        <f>SUM(C8:C9)</f>
        <v>74</v>
      </c>
      <c r="D10" s="34">
        <f t="shared" ref="D10:F10" si="0">SUM(D8:D9)</f>
        <v>374</v>
      </c>
      <c r="E10" s="34">
        <f t="shared" si="0"/>
        <v>70</v>
      </c>
      <c r="F10" s="34">
        <f t="shared" si="0"/>
        <v>90</v>
      </c>
      <c r="G10" s="42"/>
      <c r="H10" s="204"/>
      <c r="I10" s="204"/>
      <c r="J10" s="204"/>
      <c r="K10" s="42"/>
      <c r="L10" s="144"/>
    </row>
    <row r="11" spans="1:12" s="48" customFormat="1" x14ac:dyDescent="0.25">
      <c r="A11" s="55">
        <v>45025</v>
      </c>
      <c r="B11" s="436" t="s">
        <v>401</v>
      </c>
      <c r="C11" s="53">
        <v>-30</v>
      </c>
      <c r="D11" s="53">
        <v>-150</v>
      </c>
      <c r="E11" s="53">
        <v>-20</v>
      </c>
      <c r="F11" s="53">
        <v>-40</v>
      </c>
      <c r="G11" s="226"/>
      <c r="H11" s="53"/>
      <c r="I11" s="53"/>
      <c r="J11" s="53"/>
      <c r="K11" s="226"/>
    </row>
    <row r="12" spans="1:12" s="48" customFormat="1" ht="17" thickBot="1" x14ac:dyDescent="0.3">
      <c r="A12" s="12">
        <v>45147</v>
      </c>
      <c r="B12" s="53" t="s">
        <v>63</v>
      </c>
      <c r="C12" s="13">
        <v>-44</v>
      </c>
      <c r="D12" s="13">
        <v>-221</v>
      </c>
      <c r="E12" s="13">
        <v>-50</v>
      </c>
      <c r="F12" s="13">
        <v>-49</v>
      </c>
      <c r="G12" s="39"/>
      <c r="H12" s="13"/>
      <c r="I12" s="13"/>
      <c r="J12" s="13"/>
      <c r="K12" s="39"/>
    </row>
    <row r="13" spans="1:12" ht="17" thickBot="1" x14ac:dyDescent="0.3">
      <c r="A13" s="33" t="s">
        <v>7516</v>
      </c>
      <c r="B13" s="34"/>
      <c r="C13" s="34">
        <f>SUM(C10:C12)</f>
        <v>0</v>
      </c>
      <c r="D13" s="34">
        <f t="shared" ref="D13:F13" si="1">SUM(D10:D12)</f>
        <v>3</v>
      </c>
      <c r="E13" s="34">
        <f t="shared" si="1"/>
        <v>0</v>
      </c>
      <c r="F13" s="34">
        <f t="shared" si="1"/>
        <v>1</v>
      </c>
      <c r="G13" s="42"/>
      <c r="H13" s="204"/>
      <c r="I13" s="204"/>
      <c r="J13" s="204"/>
      <c r="K13" s="42"/>
    </row>
    <row r="14" spans="1:12" ht="17" thickBot="1" x14ac:dyDescent="0.3">
      <c r="A14" s="12" t="s">
        <v>7786</v>
      </c>
      <c r="B14" s="13" t="s">
        <v>7795</v>
      </c>
      <c r="C14" s="13"/>
      <c r="D14" s="13"/>
      <c r="E14" s="13"/>
      <c r="F14" s="13"/>
      <c r="G14" s="39">
        <v>29</v>
      </c>
      <c r="H14" s="13"/>
      <c r="I14" s="13"/>
      <c r="J14" s="13"/>
      <c r="K14" s="57"/>
    </row>
    <row r="15" spans="1:12" s="2" customFormat="1" ht="17" thickBot="1" x14ac:dyDescent="0.3">
      <c r="A15" s="33" t="s">
        <v>7577</v>
      </c>
      <c r="B15" s="34"/>
      <c r="C15" s="34">
        <f>SUM(C13:C14)</f>
        <v>0</v>
      </c>
      <c r="D15" s="34">
        <f t="shared" ref="D15:K15" si="2">SUM(D13:D14)</f>
        <v>3</v>
      </c>
      <c r="E15" s="34">
        <f t="shared" si="2"/>
        <v>0</v>
      </c>
      <c r="F15" s="34">
        <f t="shared" si="2"/>
        <v>1</v>
      </c>
      <c r="G15" s="42">
        <f t="shared" si="2"/>
        <v>29</v>
      </c>
      <c r="H15" s="204">
        <f t="shared" si="2"/>
        <v>0</v>
      </c>
      <c r="I15" s="204"/>
      <c r="J15" s="204"/>
      <c r="K15" s="204">
        <f t="shared" si="2"/>
        <v>0</v>
      </c>
    </row>
    <row r="16" spans="1:12" x14ac:dyDescent="0.25">
      <c r="A16" s="12">
        <v>44937</v>
      </c>
      <c r="B16" s="13" t="s">
        <v>7814</v>
      </c>
      <c r="C16" s="13"/>
      <c r="D16" s="13"/>
      <c r="E16" s="13"/>
      <c r="F16" s="13"/>
      <c r="G16" s="39">
        <v>31</v>
      </c>
      <c r="H16" s="13"/>
      <c r="I16" s="13"/>
      <c r="J16" s="13"/>
      <c r="K16" s="57"/>
    </row>
    <row r="17" spans="1:11" s="48" customFormat="1" ht="17" thickBot="1" x14ac:dyDescent="0.3">
      <c r="A17" s="55" t="s">
        <v>7948</v>
      </c>
      <c r="B17" s="53" t="s">
        <v>7954</v>
      </c>
      <c r="C17" s="43"/>
      <c r="D17" s="13">
        <v>50</v>
      </c>
      <c r="E17" s="13">
        <v>80</v>
      </c>
      <c r="F17" s="43"/>
      <c r="G17" s="44"/>
      <c r="H17" s="13">
        <v>100</v>
      </c>
      <c r="I17" s="13"/>
      <c r="J17" s="13"/>
      <c r="K17" s="358"/>
    </row>
    <row r="18" spans="1:11" s="2" customFormat="1" ht="17" thickBot="1" x14ac:dyDescent="0.3">
      <c r="A18" s="33" t="s">
        <v>8093</v>
      </c>
      <c r="B18" s="34"/>
      <c r="C18" s="34">
        <f>SUM(C15:C17)</f>
        <v>0</v>
      </c>
      <c r="D18" s="34">
        <f t="shared" ref="D18:K18" si="3">SUM(D15:D17)</f>
        <v>53</v>
      </c>
      <c r="E18" s="34">
        <f t="shared" si="3"/>
        <v>80</v>
      </c>
      <c r="F18" s="34">
        <f t="shared" si="3"/>
        <v>1</v>
      </c>
      <c r="G18" s="42">
        <f t="shared" si="3"/>
        <v>60</v>
      </c>
      <c r="H18" s="34">
        <f t="shared" si="3"/>
        <v>100</v>
      </c>
      <c r="I18" s="204">
        <f t="shared" si="3"/>
        <v>0</v>
      </c>
      <c r="J18" s="204">
        <f t="shared" si="3"/>
        <v>0</v>
      </c>
      <c r="K18" s="204">
        <f t="shared" si="3"/>
        <v>0</v>
      </c>
    </row>
    <row r="19" spans="1:11" s="48" customFormat="1" x14ac:dyDescent="0.25">
      <c r="A19" s="55">
        <v>45150</v>
      </c>
      <c r="B19" s="53" t="s">
        <v>8129</v>
      </c>
      <c r="C19" s="13">
        <v>100</v>
      </c>
      <c r="D19" s="13">
        <v>100</v>
      </c>
      <c r="E19" s="13">
        <v>50</v>
      </c>
      <c r="F19" s="43"/>
      <c r="G19" s="358"/>
      <c r="H19" s="13">
        <v>200</v>
      </c>
      <c r="I19" s="13"/>
      <c r="J19" s="13"/>
      <c r="K19" s="358"/>
    </row>
    <row r="20" spans="1:11" s="48" customFormat="1" x14ac:dyDescent="0.25">
      <c r="A20" s="55">
        <v>45150</v>
      </c>
      <c r="B20" s="53" t="s">
        <v>6189</v>
      </c>
      <c r="C20" s="13">
        <v>100</v>
      </c>
      <c r="D20" s="13">
        <v>100</v>
      </c>
      <c r="E20" s="13">
        <v>20</v>
      </c>
      <c r="F20" s="43"/>
      <c r="G20" s="358"/>
      <c r="H20" s="13">
        <v>200</v>
      </c>
      <c r="I20" s="13"/>
      <c r="J20" s="13"/>
      <c r="K20" s="358"/>
    </row>
    <row r="21" spans="1:11" x14ac:dyDescent="0.25">
      <c r="A21" s="38" t="s">
        <v>8197</v>
      </c>
      <c r="B21" s="13" t="s">
        <v>8200</v>
      </c>
      <c r="C21" s="13">
        <v>160</v>
      </c>
      <c r="D21" s="13"/>
      <c r="E21" s="13"/>
      <c r="F21" s="13"/>
      <c r="G21" s="57"/>
      <c r="H21" s="13"/>
      <c r="I21" s="13"/>
      <c r="J21" s="13"/>
      <c r="K21" s="57"/>
    </row>
    <row r="22" spans="1:11" x14ac:dyDescent="0.25">
      <c r="A22" s="15" t="s">
        <v>8197</v>
      </c>
      <c r="B22" s="13" t="s">
        <v>8202</v>
      </c>
      <c r="C22" s="13"/>
      <c r="D22" s="13">
        <v>80</v>
      </c>
      <c r="E22" s="13">
        <v>30</v>
      </c>
      <c r="F22" s="13"/>
      <c r="G22" s="57"/>
      <c r="H22" s="13">
        <v>300</v>
      </c>
      <c r="I22" s="13">
        <v>10</v>
      </c>
      <c r="J22" s="13"/>
      <c r="K22" s="57"/>
    </row>
    <row r="23" spans="1:11" x14ac:dyDescent="0.25">
      <c r="A23" s="12" t="s">
        <v>8197</v>
      </c>
      <c r="B23" s="75" t="s">
        <v>6189</v>
      </c>
      <c r="C23" s="13"/>
      <c r="D23" s="13">
        <v>80</v>
      </c>
      <c r="E23" s="13"/>
      <c r="F23" s="13"/>
      <c r="G23" s="57"/>
      <c r="H23" s="13"/>
      <c r="I23" s="13"/>
      <c r="J23" s="13"/>
      <c r="K23" s="57"/>
    </row>
    <row r="24" spans="1:11" s="48" customFormat="1" x14ac:dyDescent="0.25">
      <c r="A24" s="38" t="s">
        <v>8205</v>
      </c>
      <c r="B24" s="436" t="s">
        <v>8210</v>
      </c>
      <c r="C24" s="43"/>
      <c r="D24" s="43"/>
      <c r="E24" s="13">
        <v>20</v>
      </c>
      <c r="F24" s="43"/>
      <c r="G24" s="358"/>
      <c r="H24" s="43"/>
      <c r="I24" s="43"/>
      <c r="J24" s="43"/>
      <c r="K24" s="358"/>
    </row>
    <row r="25" spans="1:11" x14ac:dyDescent="0.25">
      <c r="A25" s="38" t="s">
        <v>8205</v>
      </c>
      <c r="B25" s="13" t="s">
        <v>63</v>
      </c>
      <c r="C25" s="13"/>
      <c r="D25" s="13"/>
      <c r="E25" s="13"/>
      <c r="F25" s="13"/>
      <c r="G25" s="57"/>
      <c r="H25" s="13"/>
      <c r="I25" s="13"/>
      <c r="J25" s="13"/>
      <c r="K25" s="57"/>
    </row>
    <row r="26" spans="1:11" x14ac:dyDescent="0.25">
      <c r="A26" s="53" t="s">
        <v>8193</v>
      </c>
      <c r="B26" s="53" t="s">
        <v>8227</v>
      </c>
      <c r="C26" s="13"/>
      <c r="D26" s="13"/>
      <c r="E26" s="13">
        <v>20</v>
      </c>
      <c r="F26" s="13"/>
      <c r="G26" s="57"/>
      <c r="H26" s="13"/>
      <c r="I26" s="13"/>
      <c r="J26" s="13"/>
      <c r="K26" s="57"/>
    </row>
    <row r="27" spans="1:11" x14ac:dyDescent="0.25">
      <c r="A27" s="53" t="s">
        <v>8230</v>
      </c>
      <c r="B27" s="53" t="s">
        <v>8233</v>
      </c>
      <c r="C27" s="13"/>
      <c r="D27" s="13"/>
      <c r="E27" s="13">
        <v>25</v>
      </c>
      <c r="F27" s="13"/>
      <c r="G27" s="57"/>
      <c r="H27" s="13"/>
      <c r="I27" s="13"/>
      <c r="J27" s="13"/>
      <c r="K27" s="57"/>
    </row>
    <row r="28" spans="1:11" x14ac:dyDescent="0.25">
      <c r="A28" s="53" t="s">
        <v>8196</v>
      </c>
      <c r="B28" s="436" t="s">
        <v>8245</v>
      </c>
      <c r="C28" s="13"/>
      <c r="D28" s="13">
        <v>60</v>
      </c>
      <c r="E28" s="13">
        <v>35</v>
      </c>
      <c r="F28" s="13"/>
      <c r="G28" s="57"/>
      <c r="H28" s="13"/>
      <c r="I28" s="13"/>
      <c r="J28" s="13"/>
      <c r="K28" s="57"/>
    </row>
    <row r="29" spans="1:11" s="48" customFormat="1" ht="17" thickBot="1" x14ac:dyDescent="0.3">
      <c r="A29" s="53" t="s">
        <v>8263</v>
      </c>
      <c r="B29" s="436" t="s">
        <v>8265</v>
      </c>
      <c r="C29" s="43"/>
      <c r="D29" s="43"/>
      <c r="E29" s="13">
        <v>20</v>
      </c>
      <c r="F29" s="43"/>
      <c r="G29" s="358"/>
      <c r="H29" s="43"/>
      <c r="I29" s="43"/>
      <c r="J29" s="43"/>
      <c r="K29" s="358"/>
    </row>
    <row r="30" spans="1:11" s="2" customFormat="1" ht="17" thickBot="1" x14ac:dyDescent="0.3">
      <c r="A30" s="33" t="s">
        <v>8219</v>
      </c>
      <c r="B30" s="34"/>
      <c r="C30" s="34">
        <f>SUM(C18:C29)</f>
        <v>360</v>
      </c>
      <c r="D30" s="34">
        <f>SUM(D18:D29)</f>
        <v>473</v>
      </c>
      <c r="E30" s="34">
        <f t="shared" ref="E30:K30" si="4">SUM(E18:E29)</f>
        <v>300</v>
      </c>
      <c r="F30" s="34">
        <f t="shared" si="4"/>
        <v>1</v>
      </c>
      <c r="G30" s="42">
        <f t="shared" si="4"/>
        <v>60</v>
      </c>
      <c r="H30" s="34">
        <f t="shared" si="4"/>
        <v>800</v>
      </c>
      <c r="I30" s="34">
        <f t="shared" si="4"/>
        <v>10</v>
      </c>
      <c r="J30" s="204">
        <f>SUM(J18:J29)</f>
        <v>0</v>
      </c>
      <c r="K30" s="204">
        <f t="shared" si="4"/>
        <v>0</v>
      </c>
    </row>
    <row r="31" spans="1:11" s="48" customFormat="1" x14ac:dyDescent="0.25">
      <c r="A31" s="55">
        <v>45566</v>
      </c>
      <c r="B31" s="436" t="s">
        <v>401</v>
      </c>
      <c r="C31" s="13">
        <v>-72</v>
      </c>
      <c r="D31" s="13">
        <v>-50</v>
      </c>
      <c r="E31" s="43"/>
      <c r="F31" s="43"/>
      <c r="G31" s="39">
        <v>-60</v>
      </c>
      <c r="H31" s="13">
        <v>-400</v>
      </c>
      <c r="I31" s="43"/>
      <c r="J31" s="43"/>
      <c r="K31" s="358"/>
    </row>
    <row r="32" spans="1:11" s="48" customFormat="1" ht="17" thickBot="1" x14ac:dyDescent="0.3">
      <c r="A32" s="53" t="s">
        <v>8398</v>
      </c>
      <c r="B32" s="436" t="s">
        <v>8399</v>
      </c>
      <c r="C32" s="13">
        <v>40</v>
      </c>
      <c r="D32" s="13">
        <v>40</v>
      </c>
      <c r="E32" s="43"/>
      <c r="F32" s="43"/>
      <c r="G32" s="44"/>
      <c r="H32" s="43"/>
      <c r="I32" s="43"/>
      <c r="J32" s="13">
        <v>30</v>
      </c>
      <c r="K32" s="358"/>
    </row>
    <row r="33" spans="1:12" s="2" customFormat="1" ht="17" thickBot="1" x14ac:dyDescent="0.3">
      <c r="A33" s="33" t="s">
        <v>8290</v>
      </c>
      <c r="B33" s="34"/>
      <c r="C33" s="34">
        <f>SUM(C30:C32)</f>
        <v>328</v>
      </c>
      <c r="D33" s="34">
        <f t="shared" ref="D33:K33" si="5">SUM(D30:D32)</f>
        <v>463</v>
      </c>
      <c r="E33" s="34">
        <f t="shared" si="5"/>
        <v>300</v>
      </c>
      <c r="F33" s="34">
        <f t="shared" si="5"/>
        <v>1</v>
      </c>
      <c r="G33" s="42">
        <f t="shared" si="5"/>
        <v>0</v>
      </c>
      <c r="H33" s="34">
        <f t="shared" si="5"/>
        <v>400</v>
      </c>
      <c r="I33" s="34">
        <f t="shared" si="5"/>
        <v>10</v>
      </c>
      <c r="J33" s="34">
        <f>SUM(J30:J32)</f>
        <v>30</v>
      </c>
      <c r="K33" s="204">
        <f t="shared" si="5"/>
        <v>0</v>
      </c>
    </row>
    <row r="34" spans="1:12" s="48" customFormat="1" ht="17" thickBot="1" x14ac:dyDescent="0.3">
      <c r="A34" s="256" t="s">
        <v>8533</v>
      </c>
      <c r="B34" s="75" t="s">
        <v>63</v>
      </c>
      <c r="C34" s="39">
        <v>-55</v>
      </c>
      <c r="D34" s="39">
        <v>-125</v>
      </c>
      <c r="E34" s="39">
        <v>-25</v>
      </c>
      <c r="F34" s="358"/>
      <c r="G34" s="358"/>
      <c r="H34" s="39">
        <v>-38</v>
      </c>
      <c r="I34" s="44"/>
      <c r="J34" s="39">
        <v>-15</v>
      </c>
      <c r="K34" s="358"/>
    </row>
    <row r="35" spans="1:12" s="2" customFormat="1" ht="17" thickBot="1" x14ac:dyDescent="0.3">
      <c r="A35" s="40" t="s">
        <v>8663</v>
      </c>
      <c r="B35" s="41"/>
      <c r="C35" s="42">
        <f>SUM(C33:C34)</f>
        <v>273</v>
      </c>
      <c r="D35" s="42">
        <f t="shared" ref="D35:I35" si="6">SUM(D33:D34)</f>
        <v>338</v>
      </c>
      <c r="E35" s="42">
        <f t="shared" si="6"/>
        <v>275</v>
      </c>
      <c r="F35" s="42">
        <f t="shared" si="6"/>
        <v>1</v>
      </c>
      <c r="G35" s="204">
        <f t="shared" si="6"/>
        <v>0</v>
      </c>
      <c r="H35" s="42">
        <f t="shared" si="6"/>
        <v>362</v>
      </c>
      <c r="I35" s="42">
        <f t="shared" si="6"/>
        <v>10</v>
      </c>
      <c r="J35" s="42">
        <f>SUM(J33:J34)</f>
        <v>15</v>
      </c>
      <c r="K35" s="204">
        <f>SUM(K33:K34)</f>
        <v>0</v>
      </c>
    </row>
    <row r="36" spans="1:12" s="48" customFormat="1" x14ac:dyDescent="0.25">
      <c r="A36" s="256" t="s">
        <v>8783</v>
      </c>
      <c r="B36" s="582" t="s">
        <v>63</v>
      </c>
      <c r="C36" s="39">
        <v>-63</v>
      </c>
      <c r="D36" s="39">
        <v>-50</v>
      </c>
      <c r="E36" s="39">
        <v>-55</v>
      </c>
      <c r="F36" s="44"/>
      <c r="G36" s="358"/>
      <c r="H36" s="39">
        <v>-5</v>
      </c>
      <c r="I36" s="39">
        <v>-5</v>
      </c>
      <c r="J36" s="358"/>
      <c r="K36" s="358"/>
    </row>
    <row r="37" spans="1:12" s="48" customFormat="1" ht="17" thickBot="1" x14ac:dyDescent="0.3">
      <c r="A37" s="55" t="s">
        <v>8838</v>
      </c>
      <c r="B37" s="84" t="s">
        <v>63</v>
      </c>
      <c r="C37" s="39">
        <v>-59</v>
      </c>
      <c r="D37" s="39">
        <v>-28</v>
      </c>
      <c r="E37" s="39">
        <v>-26</v>
      </c>
      <c r="F37" s="44"/>
      <c r="G37" s="358"/>
      <c r="H37" s="39">
        <v>-158</v>
      </c>
      <c r="I37" s="44"/>
      <c r="J37" s="39">
        <v>-15</v>
      </c>
      <c r="K37" s="358"/>
    </row>
    <row r="38" spans="1:12" s="8" customFormat="1" ht="17" thickBot="1" x14ac:dyDescent="0.3">
      <c r="A38" s="40" t="s">
        <v>8735</v>
      </c>
      <c r="B38" s="41"/>
      <c r="C38" s="181">
        <f>SUM(C35:C37)</f>
        <v>151</v>
      </c>
      <c r="D38" s="181">
        <f t="shared" ref="D38:I38" si="7">SUM(D35:D37)</f>
        <v>260</v>
      </c>
      <c r="E38" s="181">
        <f t="shared" si="7"/>
        <v>194</v>
      </c>
      <c r="F38" s="181">
        <f t="shared" si="7"/>
        <v>1</v>
      </c>
      <c r="G38" s="41">
        <f t="shared" si="7"/>
        <v>0</v>
      </c>
      <c r="H38" s="181">
        <f t="shared" si="7"/>
        <v>199</v>
      </c>
      <c r="I38" s="181">
        <f t="shared" si="7"/>
        <v>5</v>
      </c>
      <c r="J38" s="181">
        <f>SUM(J35:J37)</f>
        <v>0</v>
      </c>
      <c r="K38" s="41">
        <f>SUM(K35:K37)</f>
        <v>0</v>
      </c>
    </row>
    <row r="39" spans="1:12" x14ac:dyDescent="0.25">
      <c r="A39" s="256">
        <v>45386</v>
      </c>
      <c r="B39" s="13" t="s">
        <v>63</v>
      </c>
      <c r="C39" s="39">
        <v>-66</v>
      </c>
      <c r="D39" s="39">
        <v>-150</v>
      </c>
      <c r="E39" s="39">
        <v>-86</v>
      </c>
      <c r="F39" s="57"/>
      <c r="G39" s="57"/>
      <c r="H39" s="39">
        <v>-71</v>
      </c>
      <c r="I39" s="39">
        <v>-5</v>
      </c>
      <c r="J39" s="57"/>
      <c r="K39" s="57"/>
    </row>
    <row r="40" spans="1:12" s="48" customFormat="1" x14ac:dyDescent="0.25">
      <c r="A40" s="84" t="s">
        <v>8937</v>
      </c>
      <c r="B40" s="13" t="s">
        <v>401</v>
      </c>
      <c r="C40" s="39">
        <v>-21</v>
      </c>
      <c r="D40" s="39">
        <v>-81</v>
      </c>
      <c r="E40" s="39">
        <v>-55</v>
      </c>
      <c r="F40" s="358"/>
      <c r="G40" s="358"/>
      <c r="H40" s="39">
        <v>-50</v>
      </c>
      <c r="I40" s="44"/>
      <c r="J40" s="358"/>
      <c r="K40" s="358"/>
    </row>
    <row r="41" spans="1:12" ht="17" thickBot="1" x14ac:dyDescent="0.3">
      <c r="A41" s="55" t="s">
        <v>8999</v>
      </c>
      <c r="B41" s="13" t="s">
        <v>63</v>
      </c>
      <c r="C41" s="39">
        <v>-30</v>
      </c>
      <c r="D41" s="39">
        <v>-28</v>
      </c>
      <c r="E41" s="39">
        <v>-26</v>
      </c>
      <c r="F41" s="57"/>
      <c r="G41" s="57"/>
      <c r="H41" s="39">
        <v>-74</v>
      </c>
      <c r="I41" s="39"/>
      <c r="J41" s="57"/>
      <c r="K41" s="57"/>
    </row>
    <row r="42" spans="1:12" s="8" customFormat="1" ht="17" thickBot="1" x14ac:dyDescent="0.3">
      <c r="A42" s="40" t="s">
        <v>8984</v>
      </c>
      <c r="B42" s="41"/>
      <c r="C42" s="181">
        <f>SUM(C38:C41)</f>
        <v>34</v>
      </c>
      <c r="D42" s="181">
        <f t="shared" ref="D42:K42" si="8">SUM(D38:D41)</f>
        <v>1</v>
      </c>
      <c r="E42" s="181">
        <f t="shared" si="8"/>
        <v>27</v>
      </c>
      <c r="F42" s="181">
        <f t="shared" si="8"/>
        <v>1</v>
      </c>
      <c r="G42" s="41">
        <f t="shared" si="8"/>
        <v>0</v>
      </c>
      <c r="H42" s="181">
        <f t="shared" si="8"/>
        <v>4</v>
      </c>
      <c r="I42" s="181">
        <f t="shared" si="8"/>
        <v>0</v>
      </c>
      <c r="J42" s="41">
        <f t="shared" si="8"/>
        <v>0</v>
      </c>
      <c r="K42" s="41">
        <f t="shared" si="8"/>
        <v>0</v>
      </c>
    </row>
    <row r="43" spans="1:12" s="1" customFormat="1" x14ac:dyDescent="0.25">
      <c r="A43" s="55">
        <v>45570</v>
      </c>
      <c r="B43" s="53" t="s">
        <v>401</v>
      </c>
      <c r="C43" s="13">
        <v>-30</v>
      </c>
      <c r="D43" s="13">
        <v>-1</v>
      </c>
      <c r="E43" s="13">
        <v>-27</v>
      </c>
      <c r="F43" s="43"/>
      <c r="G43" s="43"/>
      <c r="H43" s="13">
        <v>-4</v>
      </c>
      <c r="I43" s="43"/>
      <c r="J43" s="43"/>
      <c r="K43" s="43"/>
    </row>
    <row r="44" spans="1:12" s="49" customFormat="1" x14ac:dyDescent="0.25">
      <c r="A44" s="507">
        <v>45570</v>
      </c>
      <c r="B44" s="508" t="s">
        <v>967</v>
      </c>
      <c r="C44" s="185">
        <v>-4</v>
      </c>
      <c r="D44" s="185"/>
      <c r="E44" s="185"/>
      <c r="F44" s="185">
        <v>-1</v>
      </c>
      <c r="G44" s="185"/>
      <c r="H44" s="185"/>
      <c r="I44" s="185"/>
      <c r="J44" s="185"/>
      <c r="K44" s="185"/>
      <c r="L44" s="49" t="s">
        <v>1773</v>
      </c>
    </row>
    <row r="45" spans="1:12" x14ac:dyDescent="0.25">
      <c r="A45" s="55"/>
      <c r="B45" s="53"/>
      <c r="C45" s="57"/>
      <c r="D45" s="57"/>
      <c r="E45" s="57"/>
      <c r="F45" s="57"/>
      <c r="G45" s="57"/>
      <c r="H45" s="57"/>
      <c r="I45" s="57"/>
      <c r="J45" s="57"/>
      <c r="K45" s="57"/>
    </row>
    <row r="46" spans="1:12" x14ac:dyDescent="0.25">
      <c r="A46" s="168"/>
      <c r="B46" s="436"/>
      <c r="C46" s="57"/>
      <c r="D46" s="57"/>
      <c r="E46" s="57"/>
      <c r="F46" s="57"/>
      <c r="G46" s="57"/>
      <c r="H46" s="57"/>
      <c r="I46" s="57"/>
      <c r="J46" s="57"/>
      <c r="K46" s="57"/>
    </row>
    <row r="47" spans="1:12" s="48" customFormat="1" x14ac:dyDescent="0.25">
      <c r="A47" s="960"/>
      <c r="B47" s="358"/>
      <c r="C47" s="358">
        <f t="shared" ref="C47:K47" si="9">SUM(C42:C44)</f>
        <v>0</v>
      </c>
      <c r="D47" s="358">
        <f t="shared" si="9"/>
        <v>0</v>
      </c>
      <c r="E47" s="358">
        <f t="shared" si="9"/>
        <v>0</v>
      </c>
      <c r="F47" s="358">
        <f t="shared" si="9"/>
        <v>0</v>
      </c>
      <c r="G47" s="358">
        <f t="shared" si="9"/>
        <v>0</v>
      </c>
      <c r="H47" s="358">
        <f t="shared" si="9"/>
        <v>0</v>
      </c>
      <c r="I47" s="358">
        <f t="shared" si="9"/>
        <v>0</v>
      </c>
      <c r="J47" s="358">
        <f t="shared" si="9"/>
        <v>0</v>
      </c>
      <c r="K47" s="358">
        <f t="shared" si="9"/>
        <v>0</v>
      </c>
    </row>
    <row r="48" spans="1:12" ht="17" thickBot="1" x14ac:dyDescent="0.3"/>
    <row r="49" spans="1:11" ht="17" thickBot="1" x14ac:dyDescent="0.3">
      <c r="C49" s="271" t="s">
        <v>26</v>
      </c>
      <c r="D49" s="10" t="s">
        <v>3</v>
      </c>
      <c r="E49" s="271" t="s">
        <v>10</v>
      </c>
      <c r="F49" s="667" t="s">
        <v>17</v>
      </c>
      <c r="G49" s="667" t="s">
        <v>7796</v>
      </c>
      <c r="H49" s="1098" t="s">
        <v>4</v>
      </c>
      <c r="I49" s="667" t="s">
        <v>28</v>
      </c>
      <c r="J49" s="667" t="s">
        <v>27</v>
      </c>
      <c r="K49" s="667"/>
    </row>
    <row r="51" spans="1:11" x14ac:dyDescent="0.25">
      <c r="A51" s="1724" t="s">
        <v>8960</v>
      </c>
      <c r="B51" s="1349"/>
      <c r="C51" s="1350"/>
      <c r="D51" s="1350"/>
    </row>
    <row r="54" spans="1:11" s="149" customFormat="1" ht="17" x14ac:dyDescent="0.25">
      <c r="A54" s="157" t="s">
        <v>8857</v>
      </c>
      <c r="B54" s="158"/>
      <c r="C54" s="158"/>
      <c r="D54" s="158"/>
      <c r="E54" s="1610"/>
      <c r="F54" s="1610"/>
      <c r="G54" s="1610"/>
      <c r="H54" s="1610"/>
      <c r="I54" s="1610"/>
      <c r="J54" s="158"/>
    </row>
    <row r="55" spans="1:11" s="149" customFormat="1" ht="17" x14ac:dyDescent="0.25">
      <c r="A55" s="157" t="s">
        <v>8861</v>
      </c>
      <c r="B55" s="158"/>
      <c r="C55" s="158"/>
      <c r="D55" s="158"/>
      <c r="E55" s="1610"/>
      <c r="F55" s="1610"/>
      <c r="G55" s="1610"/>
      <c r="H55" s="1610"/>
      <c r="I55" s="1610"/>
      <c r="J55" s="158"/>
    </row>
    <row r="56" spans="1:11" s="149" customFormat="1" ht="17" x14ac:dyDescent="0.25">
      <c r="A56" s="157" t="s">
        <v>8862</v>
      </c>
      <c r="B56" s="158"/>
      <c r="C56" s="158"/>
      <c r="D56" s="158"/>
      <c r="E56" s="1610"/>
      <c r="F56" s="1610"/>
      <c r="G56" s="1610"/>
      <c r="H56" s="1610"/>
      <c r="I56" s="1610"/>
      <c r="J56" s="158"/>
    </row>
    <row r="57" spans="1:11" s="149" customFormat="1" ht="17" x14ac:dyDescent="0.25">
      <c r="A57" s="157" t="s">
        <v>8863</v>
      </c>
      <c r="B57" s="158"/>
      <c r="C57" s="158"/>
      <c r="D57" s="158"/>
      <c r="E57" s="1610"/>
      <c r="F57" s="1610"/>
      <c r="G57" s="1610"/>
      <c r="H57" s="1610"/>
      <c r="I57" s="1610"/>
      <c r="J57" s="158"/>
    </row>
    <row r="58" spans="1:11" s="149" customFormat="1" ht="17" x14ac:dyDescent="0.25">
      <c r="A58" s="157" t="s">
        <v>8864</v>
      </c>
      <c r="B58" s="158"/>
      <c r="C58" s="158"/>
      <c r="D58" s="158"/>
      <c r="E58" s="1610"/>
      <c r="F58" s="1610"/>
      <c r="G58" s="1610"/>
      <c r="H58" s="1610"/>
      <c r="I58" s="1610"/>
      <c r="J58" s="158"/>
    </row>
    <row r="59" spans="1:11" s="149" customFormat="1" ht="17" x14ac:dyDescent="0.25">
      <c r="A59" s="157" t="s">
        <v>8860</v>
      </c>
      <c r="B59" s="158"/>
      <c r="C59" s="158"/>
      <c r="D59" s="158"/>
      <c r="E59" s="1610"/>
      <c r="F59" s="1610"/>
      <c r="G59" s="1610"/>
      <c r="H59" s="1610"/>
      <c r="I59" s="1610"/>
      <c r="J59" s="158"/>
    </row>
    <row r="60" spans="1:11" s="149" customFormat="1" ht="17" x14ac:dyDescent="0.25">
      <c r="A60" s="157" t="s">
        <v>8865</v>
      </c>
      <c r="B60" s="158"/>
      <c r="C60" s="158"/>
      <c r="D60" s="158"/>
      <c r="E60" s="1610"/>
      <c r="F60" s="1610"/>
      <c r="G60" s="1610"/>
      <c r="H60" s="1610"/>
      <c r="I60" s="1610"/>
      <c r="J60" s="158"/>
    </row>
    <row r="61" spans="1:11" s="149" customFormat="1" ht="17" x14ac:dyDescent="0.25">
      <c r="A61" s="157"/>
      <c r="B61" s="158"/>
      <c r="C61" s="158"/>
      <c r="D61" s="158"/>
      <c r="E61" s="1610"/>
      <c r="F61" s="1610"/>
      <c r="G61" s="1610"/>
      <c r="H61" s="1610"/>
      <c r="I61" s="1610"/>
      <c r="J61" s="158"/>
    </row>
    <row r="62" spans="1:11" s="149" customFormat="1" ht="17" x14ac:dyDescent="0.25">
      <c r="A62" s="157" t="s">
        <v>8858</v>
      </c>
      <c r="B62" s="158"/>
      <c r="C62" s="158"/>
      <c r="D62" s="158"/>
      <c r="E62" s="1610"/>
      <c r="F62" s="1610"/>
      <c r="G62" s="1610"/>
      <c r="H62" s="1610"/>
      <c r="I62" s="1610"/>
      <c r="J62" s="158"/>
    </row>
    <row r="63" spans="1:11" s="149" customFormat="1" ht="17" x14ac:dyDescent="0.25">
      <c r="A63" s="157" t="s">
        <v>8859</v>
      </c>
      <c r="B63" s="158"/>
      <c r="C63" s="158"/>
      <c r="D63" s="158"/>
      <c r="E63" s="1610"/>
      <c r="F63" s="1610"/>
      <c r="G63" s="1610"/>
      <c r="H63" s="1610"/>
      <c r="I63" s="1610"/>
      <c r="J63" s="158"/>
    </row>
  </sheetData>
  <pageMargins left="0.7" right="0.7" top="0.75" bottom="0.75" header="0.3" footer="0.3"/>
  <pageSetup orientation="portrait" r:id="rId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M84"/>
  <sheetViews>
    <sheetView topLeftCell="A61" workbookViewId="0">
      <selection activeCell="A73" sqref="A73:XFD75"/>
    </sheetView>
  </sheetViews>
  <sheetFormatPr baseColWidth="10" defaultColWidth="9" defaultRowHeight="16" x14ac:dyDescent="0.25"/>
  <cols>
    <col min="1" max="1" width="12.33203125" style="137" customWidth="1"/>
    <col min="2" max="2" width="20" style="4" customWidth="1"/>
    <col min="3" max="4" width="10.5" style="4" customWidth="1"/>
    <col min="5" max="5" width="9.5" style="4" customWidth="1"/>
    <col min="6" max="6" width="9.6640625" style="4" customWidth="1"/>
    <col min="7" max="11" width="10.5" style="4" customWidth="1"/>
    <col min="12" max="12" width="8.83203125" style="4" customWidth="1"/>
    <col min="13" max="13" width="12.6640625" style="4" bestFit="1" customWidth="1"/>
    <col min="14" max="16384" width="9" style="4"/>
  </cols>
  <sheetData>
    <row r="1" spans="1:12" x14ac:dyDescent="0.25">
      <c r="A1" s="128" t="s">
        <v>23</v>
      </c>
      <c r="B1" s="48"/>
    </row>
    <row r="2" spans="1:12" x14ac:dyDescent="0.25">
      <c r="A2" s="128"/>
      <c r="B2" s="48"/>
    </row>
    <row r="3" spans="1:12" x14ac:dyDescent="0.25">
      <c r="A3" s="139" t="s">
        <v>1938</v>
      </c>
    </row>
    <row r="4" spans="1:12" x14ac:dyDescent="0.25">
      <c r="A4" s="703" t="s">
        <v>4227</v>
      </c>
      <c r="B4" s="5"/>
      <c r="C4" s="1040">
        <v>55800</v>
      </c>
      <c r="D4" s="1040">
        <v>400000</v>
      </c>
      <c r="E4" s="1040"/>
      <c r="F4" s="1040"/>
      <c r="G4" s="1040"/>
      <c r="H4" s="1040"/>
      <c r="I4" s="1040"/>
      <c r="J4" s="1040"/>
      <c r="K4" s="1040"/>
    </row>
    <row r="5" spans="1:12" x14ac:dyDescent="0.25">
      <c r="A5" s="703" t="s">
        <v>5908</v>
      </c>
      <c r="B5" s="5"/>
      <c r="C5" s="1040">
        <v>55800</v>
      </c>
      <c r="D5" s="1040">
        <v>400000</v>
      </c>
      <c r="E5" s="1040"/>
      <c r="F5" s="1040">
        <v>55700</v>
      </c>
      <c r="G5" s="1040"/>
      <c r="H5" s="1040">
        <v>280000</v>
      </c>
      <c r="I5" s="1040"/>
      <c r="J5" s="1040"/>
      <c r="K5" s="1040"/>
    </row>
    <row r="6" spans="1:12" ht="17" thickBot="1" x14ac:dyDescent="0.3">
      <c r="A6" s="703"/>
      <c r="B6" s="5"/>
      <c r="C6" s="7">
        <v>2700</v>
      </c>
      <c r="D6" s="7">
        <v>16250</v>
      </c>
      <c r="E6" s="7">
        <v>3950</v>
      </c>
      <c r="F6" s="7">
        <v>2700</v>
      </c>
      <c r="G6" s="7">
        <v>1000</v>
      </c>
      <c r="H6" s="7">
        <v>14500</v>
      </c>
      <c r="I6" s="7">
        <v>1350</v>
      </c>
      <c r="J6" s="7">
        <v>2400</v>
      </c>
      <c r="K6" s="7">
        <v>2700</v>
      </c>
    </row>
    <row r="7" spans="1:12" ht="17" thickBot="1" x14ac:dyDescent="0.3">
      <c r="A7" s="160" t="s">
        <v>0</v>
      </c>
      <c r="B7" s="51" t="s">
        <v>1</v>
      </c>
      <c r="C7" s="32" t="s">
        <v>3</v>
      </c>
      <c r="D7" s="10" t="s">
        <v>28</v>
      </c>
      <c r="E7" s="271" t="s">
        <v>26</v>
      </c>
      <c r="F7" s="32" t="s">
        <v>18</v>
      </c>
      <c r="G7" s="1098" t="s">
        <v>4</v>
      </c>
      <c r="H7" s="32" t="s">
        <v>10</v>
      </c>
      <c r="I7" s="1098" t="s">
        <v>31</v>
      </c>
      <c r="J7" s="667" t="s">
        <v>27</v>
      </c>
      <c r="K7" s="667" t="s">
        <v>17</v>
      </c>
      <c r="L7" s="138" t="s">
        <v>32</v>
      </c>
    </row>
    <row r="8" spans="1:12" s="1" customFormat="1" ht="17" thickBot="1" x14ac:dyDescent="0.3">
      <c r="A8" s="28" t="s">
        <v>4185</v>
      </c>
      <c r="B8" s="22" t="s">
        <v>4228</v>
      </c>
      <c r="C8" s="22">
        <v>50</v>
      </c>
      <c r="D8" s="22">
        <v>10</v>
      </c>
      <c r="E8" s="22"/>
      <c r="F8" s="22"/>
      <c r="G8" s="22"/>
      <c r="H8" s="22"/>
      <c r="I8" s="22"/>
      <c r="J8" s="22"/>
      <c r="K8" s="22"/>
      <c r="L8" s="370"/>
    </row>
    <row r="9" spans="1:12" s="1" customFormat="1" ht="17" thickBot="1" x14ac:dyDescent="0.3">
      <c r="A9" s="33" t="s">
        <v>4207</v>
      </c>
      <c r="B9" s="34"/>
      <c r="C9" s="34">
        <f>SUM(C8)</f>
        <v>50</v>
      </c>
      <c r="D9" s="34">
        <f>SUM(D8)</f>
        <v>10</v>
      </c>
      <c r="E9" s="390"/>
      <c r="F9" s="390"/>
      <c r="G9" s="390"/>
      <c r="H9" s="390"/>
      <c r="I9" s="390"/>
      <c r="J9" s="390"/>
      <c r="K9" s="390"/>
      <c r="L9" s="54"/>
    </row>
    <row r="10" spans="1:12" s="2" customFormat="1" ht="17" thickBot="1" x14ac:dyDescent="0.3">
      <c r="A10" s="55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</row>
    <row r="11" spans="1:12" s="1" customFormat="1" ht="17" thickBot="1" x14ac:dyDescent="0.3">
      <c r="A11" s="33" t="s">
        <v>4351</v>
      </c>
      <c r="B11" s="34"/>
      <c r="C11" s="34">
        <f>SUM(C9:C10)</f>
        <v>50</v>
      </c>
      <c r="D11" s="34">
        <f>SUM(D9:D10)</f>
        <v>10</v>
      </c>
      <c r="E11" s="390"/>
      <c r="F11" s="390"/>
      <c r="G11" s="390"/>
      <c r="H11" s="390"/>
      <c r="I11" s="390"/>
      <c r="J11" s="390"/>
      <c r="K11" s="390"/>
      <c r="L11" s="54"/>
    </row>
    <row r="12" spans="1:12" s="1" customFormat="1" ht="17" thickBot="1" x14ac:dyDescent="0.3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43"/>
    </row>
    <row r="13" spans="1:12" s="1" customFormat="1" ht="17" thickBot="1" x14ac:dyDescent="0.3">
      <c r="A13" s="33" t="s">
        <v>4477</v>
      </c>
      <c r="B13" s="34"/>
      <c r="C13" s="34">
        <f>SUM(C11:C12)</f>
        <v>50</v>
      </c>
      <c r="D13" s="34">
        <f>SUM(D11:D12)</f>
        <v>10</v>
      </c>
      <c r="E13" s="390"/>
      <c r="F13" s="390"/>
      <c r="G13" s="390"/>
      <c r="H13" s="390"/>
      <c r="I13" s="390"/>
      <c r="J13" s="390"/>
      <c r="K13" s="390"/>
      <c r="L13" s="54"/>
    </row>
    <row r="14" spans="1:12" s="1" customFormat="1" ht="17" thickBot="1" x14ac:dyDescent="0.3">
      <c r="A14" s="12" t="s">
        <v>4565</v>
      </c>
      <c r="B14" s="13" t="s">
        <v>4567</v>
      </c>
      <c r="C14" s="13">
        <v>50</v>
      </c>
      <c r="D14" s="13">
        <v>10</v>
      </c>
      <c r="E14" s="13">
        <v>85</v>
      </c>
      <c r="F14" s="13">
        <v>60</v>
      </c>
      <c r="G14" s="13">
        <v>200</v>
      </c>
      <c r="H14" s="13">
        <v>30</v>
      </c>
      <c r="I14" s="13"/>
      <c r="J14" s="13"/>
      <c r="K14" s="13"/>
      <c r="L14" s="43"/>
    </row>
    <row r="15" spans="1:12" s="1" customFormat="1" ht="17" thickBot="1" x14ac:dyDescent="0.3">
      <c r="A15" s="33" t="s">
        <v>4760</v>
      </c>
      <c r="B15" s="34"/>
      <c r="C15" s="34">
        <f>SUM(C13:C14)</f>
        <v>100</v>
      </c>
      <c r="D15" s="34">
        <f t="shared" ref="D15:H15" si="0">SUM(D13:D14)</f>
        <v>20</v>
      </c>
      <c r="E15" s="34">
        <f t="shared" si="0"/>
        <v>85</v>
      </c>
      <c r="F15" s="34">
        <f t="shared" si="0"/>
        <v>60</v>
      </c>
      <c r="G15" s="34">
        <f t="shared" si="0"/>
        <v>200</v>
      </c>
      <c r="H15" s="34">
        <f t="shared" si="0"/>
        <v>30</v>
      </c>
      <c r="I15" s="390"/>
      <c r="J15" s="390"/>
      <c r="K15" s="390"/>
      <c r="L15" s="54"/>
    </row>
    <row r="16" spans="1:12" s="2" customFormat="1" ht="17" thickBot="1" x14ac:dyDescent="0.3">
      <c r="A16" s="15" t="s">
        <v>4810</v>
      </c>
      <c r="B16" s="13" t="s">
        <v>4811</v>
      </c>
      <c r="C16" s="13"/>
      <c r="D16" s="13">
        <v>10</v>
      </c>
      <c r="E16" s="13">
        <v>100</v>
      </c>
      <c r="F16" s="13">
        <v>60</v>
      </c>
      <c r="G16" s="13">
        <v>200</v>
      </c>
      <c r="H16" s="13">
        <v>40</v>
      </c>
      <c r="I16" s="13"/>
      <c r="J16" s="13"/>
      <c r="K16" s="13"/>
      <c r="L16" s="13"/>
    </row>
    <row r="17" spans="1:12" s="6" customFormat="1" ht="17" thickBot="1" x14ac:dyDescent="0.3">
      <c r="A17" s="33" t="s">
        <v>4861</v>
      </c>
      <c r="B17" s="34"/>
      <c r="C17" s="34">
        <f>SUM(C15:C16)</f>
        <v>100</v>
      </c>
      <c r="D17" s="34">
        <f t="shared" ref="D17:H17" si="1">SUM(D15:D16)</f>
        <v>30</v>
      </c>
      <c r="E17" s="34">
        <f t="shared" si="1"/>
        <v>185</v>
      </c>
      <c r="F17" s="34">
        <f t="shared" si="1"/>
        <v>120</v>
      </c>
      <c r="G17" s="34">
        <f t="shared" si="1"/>
        <v>400</v>
      </c>
      <c r="H17" s="34">
        <f t="shared" si="1"/>
        <v>70</v>
      </c>
      <c r="I17" s="390"/>
      <c r="J17" s="390"/>
      <c r="K17" s="390"/>
      <c r="L17" s="54"/>
    </row>
    <row r="18" spans="1:12" s="2" customFormat="1" ht="17" thickBot="1" x14ac:dyDescent="0.3">
      <c r="A18" s="15" t="s">
        <v>4912</v>
      </c>
      <c r="B18" s="13" t="s">
        <v>4915</v>
      </c>
      <c r="C18" s="13"/>
      <c r="D18" s="13"/>
      <c r="E18" s="13"/>
      <c r="F18" s="13"/>
      <c r="G18" s="13"/>
      <c r="H18" s="13">
        <v>40</v>
      </c>
      <c r="I18" s="13"/>
      <c r="J18" s="13"/>
      <c r="K18" s="13"/>
      <c r="L18" s="13"/>
    </row>
    <row r="19" spans="1:12" s="6" customFormat="1" ht="17" thickBot="1" x14ac:dyDescent="0.3">
      <c r="A19" s="33" t="s">
        <v>5061</v>
      </c>
      <c r="B19" s="34"/>
      <c r="C19" s="34">
        <f>SUM(C17:C18)</f>
        <v>100</v>
      </c>
      <c r="D19" s="34">
        <f t="shared" ref="D19:H19" si="2">SUM(D17:D18)</f>
        <v>30</v>
      </c>
      <c r="E19" s="34">
        <f t="shared" si="2"/>
        <v>185</v>
      </c>
      <c r="F19" s="34">
        <f t="shared" si="2"/>
        <v>120</v>
      </c>
      <c r="G19" s="34">
        <f t="shared" si="2"/>
        <v>400</v>
      </c>
      <c r="H19" s="34">
        <f t="shared" si="2"/>
        <v>110</v>
      </c>
      <c r="I19" s="390"/>
      <c r="J19" s="390"/>
      <c r="K19" s="390"/>
      <c r="L19" s="54"/>
    </row>
    <row r="20" spans="1:12" ht="17" thickBot="1" x14ac:dyDescent="0.3">
      <c r="A20" s="141" t="s">
        <v>5220</v>
      </c>
      <c r="B20" s="57" t="s">
        <v>5745</v>
      </c>
      <c r="C20" s="57">
        <v>80</v>
      </c>
      <c r="D20" s="57"/>
      <c r="E20" s="57"/>
      <c r="F20" s="57"/>
      <c r="G20" s="57">
        <v>96</v>
      </c>
      <c r="H20" s="57"/>
      <c r="I20" s="57"/>
      <c r="J20" s="57">
        <v>96</v>
      </c>
      <c r="K20" s="57"/>
      <c r="L20" s="57"/>
    </row>
    <row r="21" spans="1:12" s="6" customFormat="1" ht="17" thickBot="1" x14ac:dyDescent="0.3">
      <c r="A21" s="33" t="s">
        <v>5278</v>
      </c>
      <c r="B21" s="34"/>
      <c r="C21" s="34">
        <f t="shared" ref="C21:H21" si="3">SUM(C19:C20)</f>
        <v>180</v>
      </c>
      <c r="D21" s="34">
        <f t="shared" si="3"/>
        <v>30</v>
      </c>
      <c r="E21" s="34">
        <f t="shared" si="3"/>
        <v>185</v>
      </c>
      <c r="F21" s="34">
        <f t="shared" si="3"/>
        <v>120</v>
      </c>
      <c r="G21" s="34">
        <f t="shared" si="3"/>
        <v>496</v>
      </c>
      <c r="H21" s="34">
        <f t="shared" si="3"/>
        <v>110</v>
      </c>
      <c r="I21" s="34"/>
      <c r="J21" s="34">
        <f>SUM(J19:J20)</f>
        <v>96</v>
      </c>
      <c r="K21" s="390"/>
      <c r="L21" s="54"/>
    </row>
    <row r="22" spans="1:12" s="2" customFormat="1" x14ac:dyDescent="0.25">
      <c r="A22" s="12">
        <v>44905</v>
      </c>
      <c r="B22" s="13" t="s">
        <v>5307</v>
      </c>
      <c r="C22" s="13">
        <v>66</v>
      </c>
      <c r="D22" s="13"/>
      <c r="E22" s="13"/>
      <c r="F22" s="13"/>
      <c r="G22" s="13">
        <v>192</v>
      </c>
      <c r="H22" s="13">
        <v>82</v>
      </c>
      <c r="I22" s="13"/>
      <c r="J22" s="13"/>
      <c r="K22" s="13"/>
      <c r="L22" s="13"/>
    </row>
    <row r="23" spans="1:12" s="2" customFormat="1" ht="17" thickBot="1" x14ac:dyDescent="0.3">
      <c r="A23" s="12" t="s">
        <v>5410</v>
      </c>
      <c r="B23" s="13" t="s">
        <v>5411</v>
      </c>
      <c r="C23" s="13"/>
      <c r="D23" s="13"/>
      <c r="E23" s="13"/>
      <c r="F23" s="13"/>
      <c r="G23" s="13"/>
      <c r="H23" s="13">
        <v>100</v>
      </c>
      <c r="I23" s="13"/>
      <c r="J23" s="13"/>
      <c r="K23" s="13"/>
      <c r="L23" s="13"/>
    </row>
    <row r="24" spans="1:12" s="6" customFormat="1" ht="17" thickBot="1" x14ac:dyDescent="0.3">
      <c r="A24" s="33" t="s">
        <v>5326</v>
      </c>
      <c r="B24" s="34"/>
      <c r="C24" s="34">
        <f>SUM(C21:C23)</f>
        <v>246</v>
      </c>
      <c r="D24" s="34">
        <f t="shared" ref="D24:J24" si="4">SUM(D21:D23)</f>
        <v>30</v>
      </c>
      <c r="E24" s="34">
        <f t="shared" si="4"/>
        <v>185</v>
      </c>
      <c r="F24" s="34">
        <f t="shared" si="4"/>
        <v>120</v>
      </c>
      <c r="G24" s="34">
        <f t="shared" si="4"/>
        <v>688</v>
      </c>
      <c r="H24" s="34">
        <f t="shared" si="4"/>
        <v>292</v>
      </c>
      <c r="I24" s="390"/>
      <c r="J24" s="34">
        <f t="shared" si="4"/>
        <v>96</v>
      </c>
      <c r="K24" s="390"/>
      <c r="L24" s="54"/>
    </row>
    <row r="25" spans="1:12" s="2" customFormat="1" x14ac:dyDescent="0.25">
      <c r="A25" s="12">
        <v>44692</v>
      </c>
      <c r="B25" s="13" t="s">
        <v>5458</v>
      </c>
      <c r="C25" s="13"/>
      <c r="D25" s="13"/>
      <c r="E25" s="13"/>
      <c r="F25" s="13"/>
      <c r="G25" s="13">
        <v>126</v>
      </c>
      <c r="H25" s="13"/>
      <c r="I25" s="13"/>
      <c r="J25" s="13"/>
      <c r="K25" s="13"/>
      <c r="L25" s="13"/>
    </row>
    <row r="26" spans="1:12" s="2" customFormat="1" x14ac:dyDescent="0.25">
      <c r="A26" s="12">
        <v>44845</v>
      </c>
      <c r="B26" s="14" t="s">
        <v>5481</v>
      </c>
      <c r="C26" s="13">
        <v>50</v>
      </c>
      <c r="D26" s="13"/>
      <c r="E26" s="13">
        <v>50</v>
      </c>
      <c r="F26" s="13"/>
      <c r="G26" s="13">
        <v>200</v>
      </c>
      <c r="H26" s="13">
        <v>20</v>
      </c>
      <c r="I26" s="13"/>
      <c r="J26" s="13"/>
      <c r="K26" s="13"/>
      <c r="L26" s="13"/>
    </row>
    <row r="27" spans="1:12" s="2" customFormat="1" ht="17" thickBot="1" x14ac:dyDescent="0.3">
      <c r="A27" s="12">
        <v>44876</v>
      </c>
      <c r="B27" s="14" t="s">
        <v>5499</v>
      </c>
      <c r="C27" s="13">
        <v>90</v>
      </c>
      <c r="D27" s="13"/>
      <c r="E27" s="13">
        <v>65</v>
      </c>
      <c r="F27" s="13"/>
      <c r="G27" s="13">
        <v>120</v>
      </c>
      <c r="H27" s="13">
        <v>100</v>
      </c>
      <c r="I27" s="13"/>
      <c r="J27" s="13"/>
      <c r="K27" s="13"/>
      <c r="L27" s="13"/>
    </row>
    <row r="28" spans="1:12" s="6" customFormat="1" ht="17" thickBot="1" x14ac:dyDescent="0.3">
      <c r="A28" s="33" t="s">
        <v>5443</v>
      </c>
      <c r="B28" s="34"/>
      <c r="C28" s="34">
        <f>SUM(C24:C27)</f>
        <v>386</v>
      </c>
      <c r="D28" s="34">
        <f t="shared" ref="D28:G28" si="5">SUM(D24:D27)</f>
        <v>30</v>
      </c>
      <c r="E28" s="34">
        <f t="shared" si="5"/>
        <v>300</v>
      </c>
      <c r="F28" s="34">
        <f t="shared" si="5"/>
        <v>120</v>
      </c>
      <c r="G28" s="34">
        <f t="shared" si="5"/>
        <v>1134</v>
      </c>
      <c r="H28" s="34">
        <f>SUM(H24:H27)</f>
        <v>412</v>
      </c>
      <c r="I28" s="390"/>
      <c r="J28" s="34">
        <f>SUM(J24:J27)</f>
        <v>96</v>
      </c>
      <c r="K28" s="390"/>
      <c r="L28" s="54"/>
    </row>
    <row r="29" spans="1:12" s="2" customFormat="1" x14ac:dyDescent="0.25">
      <c r="A29" s="12">
        <v>44573</v>
      </c>
      <c r="B29" s="14" t="s">
        <v>5657</v>
      </c>
      <c r="C29" s="13">
        <v>70</v>
      </c>
      <c r="D29" s="13"/>
      <c r="E29" s="13">
        <v>67</v>
      </c>
      <c r="F29" s="13"/>
      <c r="G29" s="13"/>
      <c r="H29" s="13">
        <v>35</v>
      </c>
      <c r="I29" s="13">
        <v>100</v>
      </c>
      <c r="J29" s="13">
        <v>70</v>
      </c>
      <c r="K29" s="13">
        <v>32</v>
      </c>
      <c r="L29" s="13"/>
    </row>
    <row r="30" spans="1:12" s="2" customFormat="1" x14ac:dyDescent="0.25">
      <c r="A30" s="55">
        <v>44604</v>
      </c>
      <c r="B30" s="13" t="s">
        <v>5673</v>
      </c>
      <c r="C30" s="13"/>
      <c r="D30" s="13"/>
      <c r="E30" s="13">
        <v>33</v>
      </c>
      <c r="F30" s="13"/>
      <c r="G30" s="13"/>
      <c r="H30" s="13">
        <v>35</v>
      </c>
      <c r="I30" s="13">
        <v>400</v>
      </c>
      <c r="J30" s="13">
        <v>100</v>
      </c>
      <c r="K30" s="13">
        <v>18</v>
      </c>
      <c r="L30" s="13"/>
    </row>
    <row r="31" spans="1:12" s="1" customFormat="1" x14ac:dyDescent="0.25">
      <c r="A31" s="12" t="s">
        <v>5737</v>
      </c>
      <c r="B31" s="13" t="s">
        <v>5779</v>
      </c>
      <c r="C31" s="13">
        <v>150</v>
      </c>
      <c r="D31" s="13">
        <v>10</v>
      </c>
      <c r="E31" s="13">
        <v>35</v>
      </c>
      <c r="F31" s="13"/>
      <c r="G31" s="13">
        <v>200</v>
      </c>
      <c r="H31" s="13">
        <v>50</v>
      </c>
      <c r="I31" s="13"/>
      <c r="J31" s="13">
        <v>40</v>
      </c>
      <c r="K31" s="13"/>
      <c r="L31" s="43"/>
    </row>
    <row r="32" spans="1:12" s="2" customFormat="1" x14ac:dyDescent="0.25">
      <c r="A32" s="12" t="s">
        <v>5737</v>
      </c>
      <c r="B32" s="13" t="s">
        <v>5817</v>
      </c>
      <c r="C32" s="13">
        <v>50</v>
      </c>
      <c r="D32" s="13"/>
      <c r="E32" s="13">
        <v>40</v>
      </c>
      <c r="F32" s="13"/>
      <c r="G32" s="13">
        <v>200</v>
      </c>
      <c r="H32" s="13">
        <v>10</v>
      </c>
      <c r="I32" s="13"/>
      <c r="J32" s="13"/>
      <c r="K32" s="13"/>
      <c r="L32" s="13"/>
    </row>
    <row r="33" spans="1:13" s="2" customFormat="1" ht="17" thickBot="1" x14ac:dyDescent="0.3">
      <c r="A33" s="12" t="s">
        <v>5713</v>
      </c>
      <c r="B33" s="13" t="s">
        <v>5799</v>
      </c>
      <c r="C33" s="13"/>
      <c r="D33" s="13"/>
      <c r="E33" s="13">
        <v>60</v>
      </c>
      <c r="F33" s="13"/>
      <c r="G33" s="13"/>
      <c r="H33" s="13"/>
      <c r="I33" s="13"/>
      <c r="J33" s="13"/>
      <c r="K33" s="13"/>
      <c r="L33" s="13"/>
    </row>
    <row r="34" spans="1:13" s="6" customFormat="1" ht="17" thickBot="1" x14ac:dyDescent="0.3">
      <c r="A34" s="33" t="s">
        <v>5934</v>
      </c>
      <c r="B34" s="34"/>
      <c r="C34" s="34">
        <f>SUM(C28:C33)</f>
        <v>656</v>
      </c>
      <c r="D34" s="34">
        <f t="shared" ref="D34:K34" si="6">SUM(D28:D33)</f>
        <v>40</v>
      </c>
      <c r="E34" s="34">
        <f t="shared" si="6"/>
        <v>535</v>
      </c>
      <c r="F34" s="34">
        <f t="shared" si="6"/>
        <v>120</v>
      </c>
      <c r="G34" s="34">
        <f t="shared" si="6"/>
        <v>1534</v>
      </c>
      <c r="H34" s="34">
        <f t="shared" si="6"/>
        <v>542</v>
      </c>
      <c r="I34" s="34">
        <f t="shared" si="6"/>
        <v>500</v>
      </c>
      <c r="J34" s="34">
        <f t="shared" si="6"/>
        <v>306</v>
      </c>
      <c r="K34" s="34">
        <f t="shared" si="6"/>
        <v>50</v>
      </c>
      <c r="L34" s="54"/>
    </row>
    <row r="35" spans="1:13" ht="17" thickBot="1" x14ac:dyDescent="0.3">
      <c r="A35" s="12"/>
      <c r="B35" s="14"/>
      <c r="C35" s="57"/>
      <c r="D35" s="57"/>
      <c r="E35" s="57"/>
      <c r="F35" s="57"/>
      <c r="G35" s="57"/>
      <c r="H35" s="57"/>
      <c r="I35" s="57"/>
      <c r="J35" s="57"/>
      <c r="K35" s="57"/>
      <c r="L35" s="57"/>
    </row>
    <row r="36" spans="1:13" s="6" customFormat="1" ht="17" thickBot="1" x14ac:dyDescent="0.3">
      <c r="A36" s="33" t="s">
        <v>6093</v>
      </c>
      <c r="B36" s="34"/>
      <c r="C36" s="34">
        <f>SUM(C34:C35)</f>
        <v>656</v>
      </c>
      <c r="D36" s="34">
        <f t="shared" ref="D36:K36" si="7">SUM(D34:D35)</f>
        <v>40</v>
      </c>
      <c r="E36" s="34">
        <f t="shared" si="7"/>
        <v>535</v>
      </c>
      <c r="F36" s="34">
        <f t="shared" si="7"/>
        <v>120</v>
      </c>
      <c r="G36" s="34">
        <f t="shared" si="7"/>
        <v>1534</v>
      </c>
      <c r="H36" s="34">
        <f t="shared" si="7"/>
        <v>542</v>
      </c>
      <c r="I36" s="34">
        <f t="shared" si="7"/>
        <v>500</v>
      </c>
      <c r="J36" s="34">
        <f t="shared" si="7"/>
        <v>306</v>
      </c>
      <c r="K36" s="34">
        <f t="shared" si="7"/>
        <v>50</v>
      </c>
      <c r="L36" s="54"/>
    </row>
    <row r="37" spans="1:13" s="2" customFormat="1" ht="17" thickBot="1" x14ac:dyDescent="0.3">
      <c r="A37" s="12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</row>
    <row r="38" spans="1:13" s="6" customFormat="1" ht="17" thickBot="1" x14ac:dyDescent="0.3">
      <c r="A38" s="33" t="s">
        <v>6204</v>
      </c>
      <c r="B38" s="34"/>
      <c r="C38" s="34">
        <f>SUM(C36:C37)</f>
        <v>656</v>
      </c>
      <c r="D38" s="34">
        <f t="shared" ref="D38" si="8">SUM(D36:D37)</f>
        <v>40</v>
      </c>
      <c r="E38" s="34">
        <f t="shared" ref="E38" si="9">SUM(E36:E37)</f>
        <v>535</v>
      </c>
      <c r="F38" s="34">
        <f t="shared" ref="F38" si="10">SUM(F36:F37)</f>
        <v>120</v>
      </c>
      <c r="G38" s="34">
        <f t="shared" ref="G38" si="11">SUM(G36:G37)</f>
        <v>1534</v>
      </c>
      <c r="H38" s="34">
        <f t="shared" ref="H38" si="12">SUM(H36:H37)</f>
        <v>542</v>
      </c>
      <c r="I38" s="34">
        <f t="shared" ref="I38" si="13">SUM(I36:I37)</f>
        <v>500</v>
      </c>
      <c r="J38" s="34">
        <f t="shared" ref="J38" si="14">SUM(J36:J37)</f>
        <v>306</v>
      </c>
      <c r="K38" s="34">
        <f t="shared" ref="K38" si="15">SUM(K36:K37)</f>
        <v>50</v>
      </c>
      <c r="L38" s="54"/>
    </row>
    <row r="39" spans="1:13" s="2" customFormat="1" x14ac:dyDescent="0.25">
      <c r="A39" s="12">
        <v>45202</v>
      </c>
      <c r="B39" s="14" t="s">
        <v>63</v>
      </c>
      <c r="C39" s="13"/>
      <c r="D39" s="13"/>
      <c r="E39" s="13">
        <v>-60</v>
      </c>
      <c r="F39" s="13"/>
      <c r="G39" s="13"/>
      <c r="H39" s="13"/>
      <c r="I39" s="13"/>
      <c r="J39" s="13"/>
      <c r="K39" s="13">
        <v>-30</v>
      </c>
      <c r="L39" s="13"/>
    </row>
    <row r="40" spans="1:13" s="2" customFormat="1" x14ac:dyDescent="0.25">
      <c r="A40" s="12">
        <v>45233</v>
      </c>
      <c r="B40" s="13" t="s">
        <v>63</v>
      </c>
      <c r="C40" s="13"/>
      <c r="D40" s="13">
        <v>-5</v>
      </c>
      <c r="E40" s="13">
        <v>-35</v>
      </c>
      <c r="F40" s="13"/>
      <c r="G40" s="13">
        <v>-640</v>
      </c>
      <c r="H40" s="13">
        <v>-30</v>
      </c>
      <c r="I40" s="13">
        <v>-172</v>
      </c>
      <c r="J40" s="13"/>
      <c r="K40" s="13"/>
      <c r="L40" s="13"/>
    </row>
    <row r="41" spans="1:13" s="2" customFormat="1" x14ac:dyDescent="0.25">
      <c r="A41" s="12" t="s">
        <v>6345</v>
      </c>
      <c r="B41" s="13" t="s">
        <v>63</v>
      </c>
      <c r="C41" s="13"/>
      <c r="D41" s="13">
        <v>-3</v>
      </c>
      <c r="E41" s="13">
        <v>-45</v>
      </c>
      <c r="F41" s="13"/>
      <c r="G41" s="13">
        <v>-362</v>
      </c>
      <c r="H41" s="13">
        <v>-17</v>
      </c>
      <c r="I41" s="13">
        <v>-279</v>
      </c>
      <c r="J41" s="13"/>
      <c r="K41" s="13"/>
      <c r="L41" s="13"/>
    </row>
    <row r="42" spans="1:13" s="1" customFormat="1" x14ac:dyDescent="0.25">
      <c r="A42" s="301" t="s">
        <v>6426</v>
      </c>
      <c r="B42" s="53" t="s">
        <v>63</v>
      </c>
      <c r="C42" s="354"/>
      <c r="D42" s="354"/>
      <c r="E42" s="53">
        <v>-48</v>
      </c>
      <c r="F42" s="354"/>
      <c r="G42" s="53">
        <v>-170</v>
      </c>
      <c r="H42" s="53">
        <v>-20</v>
      </c>
      <c r="I42" s="53">
        <v>-45</v>
      </c>
      <c r="J42" s="354"/>
      <c r="K42" s="354"/>
      <c r="L42" s="354"/>
    </row>
    <row r="43" spans="1:13" s="1" customFormat="1" ht="17" thickBot="1" x14ac:dyDescent="0.3">
      <c r="A43" s="55" t="s">
        <v>6444</v>
      </c>
      <c r="B43" s="436" t="s">
        <v>63</v>
      </c>
      <c r="C43" s="43"/>
      <c r="D43" s="43"/>
      <c r="E43" s="13">
        <v>-36</v>
      </c>
      <c r="F43" s="43"/>
      <c r="G43" s="43"/>
      <c r="H43" s="13">
        <v>-34</v>
      </c>
      <c r="I43" s="43"/>
      <c r="J43" s="13">
        <v>-24</v>
      </c>
      <c r="K43" s="13"/>
      <c r="L43" s="13">
        <v>-1</v>
      </c>
    </row>
    <row r="44" spans="1:13" s="6" customFormat="1" ht="17" thickBot="1" x14ac:dyDescent="0.3">
      <c r="A44" s="33" t="s">
        <v>6370</v>
      </c>
      <c r="B44" s="34"/>
      <c r="C44" s="34">
        <f>SUM(C38:C43)</f>
        <v>656</v>
      </c>
      <c r="D44" s="34">
        <f t="shared" ref="D44:L44" si="16">SUM(D38:D43)</f>
        <v>32</v>
      </c>
      <c r="E44" s="34">
        <f t="shared" si="16"/>
        <v>311</v>
      </c>
      <c r="F44" s="34">
        <f t="shared" si="16"/>
        <v>120</v>
      </c>
      <c r="G44" s="34">
        <f t="shared" si="16"/>
        <v>362</v>
      </c>
      <c r="H44" s="34">
        <f t="shared" si="16"/>
        <v>441</v>
      </c>
      <c r="I44" s="34">
        <f t="shared" si="16"/>
        <v>4</v>
      </c>
      <c r="J44" s="34">
        <f t="shared" si="16"/>
        <v>282</v>
      </c>
      <c r="K44" s="34">
        <f t="shared" si="16"/>
        <v>20</v>
      </c>
      <c r="L44" s="56">
        <f t="shared" si="16"/>
        <v>-1</v>
      </c>
      <c r="M44" s="6" t="s">
        <v>6790</v>
      </c>
    </row>
    <row r="45" spans="1:13" s="2" customFormat="1" x14ac:dyDescent="0.25">
      <c r="A45" s="12">
        <v>45020</v>
      </c>
      <c r="B45" s="436" t="s">
        <v>63</v>
      </c>
      <c r="C45" s="13">
        <v>-50</v>
      </c>
      <c r="D45" s="13"/>
      <c r="E45" s="13"/>
      <c r="F45" s="13"/>
      <c r="G45" s="13">
        <v>-120</v>
      </c>
      <c r="H45" s="13">
        <v>-80</v>
      </c>
      <c r="I45" s="13"/>
      <c r="J45" s="13">
        <v>-100</v>
      </c>
      <c r="K45" s="13"/>
      <c r="L45" s="13"/>
    </row>
    <row r="46" spans="1:13" s="1" customFormat="1" ht="17" thickBot="1" x14ac:dyDescent="0.3">
      <c r="A46" s="55" t="s">
        <v>6542</v>
      </c>
      <c r="B46" s="301" t="s">
        <v>63</v>
      </c>
      <c r="C46" s="43"/>
      <c r="D46" s="13">
        <v>-6</v>
      </c>
      <c r="E46" s="13">
        <v>-36</v>
      </c>
      <c r="F46" s="43"/>
      <c r="G46" s="13">
        <v>-6</v>
      </c>
      <c r="H46" s="13">
        <v>-24</v>
      </c>
      <c r="I46" s="43"/>
      <c r="J46" s="43"/>
      <c r="K46" s="13">
        <v>-9</v>
      </c>
      <c r="L46" s="43"/>
    </row>
    <row r="47" spans="1:13" s="6" customFormat="1" ht="17" thickBot="1" x14ac:dyDescent="0.3">
      <c r="A47" s="33" t="s">
        <v>6555</v>
      </c>
      <c r="B47" s="34"/>
      <c r="C47" s="34">
        <f>SUM(C44:C46)</f>
        <v>606</v>
      </c>
      <c r="D47" s="34">
        <f t="shared" ref="D47:L49" si="17">SUM(D44:D46)</f>
        <v>26</v>
      </c>
      <c r="E47" s="34">
        <f t="shared" si="17"/>
        <v>275</v>
      </c>
      <c r="F47" s="34">
        <f t="shared" si="17"/>
        <v>120</v>
      </c>
      <c r="G47" s="34">
        <f t="shared" si="17"/>
        <v>236</v>
      </c>
      <c r="H47" s="34">
        <f t="shared" si="17"/>
        <v>337</v>
      </c>
      <c r="I47" s="34">
        <f t="shared" si="17"/>
        <v>4</v>
      </c>
      <c r="J47" s="34">
        <f t="shared" si="17"/>
        <v>182</v>
      </c>
      <c r="K47" s="34">
        <f t="shared" si="17"/>
        <v>11</v>
      </c>
      <c r="L47" s="56">
        <f t="shared" si="17"/>
        <v>-1</v>
      </c>
      <c r="M47" s="6" t="s">
        <v>6790</v>
      </c>
    </row>
    <row r="48" spans="1:13" s="1" customFormat="1" ht="17" thickBot="1" x14ac:dyDescent="0.3">
      <c r="A48" s="12" t="s">
        <v>6700</v>
      </c>
      <c r="B48" s="13" t="s">
        <v>63</v>
      </c>
      <c r="C48" s="13">
        <v>-15</v>
      </c>
      <c r="D48" s="43"/>
      <c r="E48" s="13">
        <v>-24</v>
      </c>
      <c r="F48" s="43"/>
      <c r="G48" s="43"/>
      <c r="H48" s="13">
        <v>-28</v>
      </c>
      <c r="I48" s="43"/>
      <c r="J48" s="43"/>
      <c r="K48" s="13">
        <v>-14</v>
      </c>
      <c r="L48" s="43"/>
    </row>
    <row r="49" spans="1:13" s="6" customFormat="1" ht="17" thickBot="1" x14ac:dyDescent="0.3">
      <c r="A49" s="33" t="s">
        <v>6799</v>
      </c>
      <c r="B49" s="34"/>
      <c r="C49" s="34">
        <f>SUM(C47:C48)</f>
        <v>591</v>
      </c>
      <c r="D49" s="34">
        <f t="shared" ref="D49:K49" si="18">SUM(D47:D48)</f>
        <v>26</v>
      </c>
      <c r="E49" s="34">
        <f t="shared" si="18"/>
        <v>251</v>
      </c>
      <c r="F49" s="34">
        <f t="shared" si="18"/>
        <v>120</v>
      </c>
      <c r="G49" s="34">
        <f t="shared" si="18"/>
        <v>236</v>
      </c>
      <c r="H49" s="34">
        <f t="shared" si="18"/>
        <v>309</v>
      </c>
      <c r="I49" s="34">
        <f t="shared" si="18"/>
        <v>4</v>
      </c>
      <c r="J49" s="34">
        <f t="shared" si="18"/>
        <v>182</v>
      </c>
      <c r="K49" s="56">
        <f t="shared" si="18"/>
        <v>-3</v>
      </c>
      <c r="L49" s="56">
        <f t="shared" si="17"/>
        <v>-1</v>
      </c>
      <c r="M49" s="6" t="s">
        <v>6790</v>
      </c>
    </row>
    <row r="50" spans="1:13" s="1" customFormat="1" x14ac:dyDescent="0.25">
      <c r="A50" s="55">
        <v>45175</v>
      </c>
      <c r="B50" s="436" t="s">
        <v>63</v>
      </c>
      <c r="C50" s="13">
        <v>-31</v>
      </c>
      <c r="D50" s="43"/>
      <c r="E50" s="13">
        <v>-28</v>
      </c>
      <c r="F50" s="43"/>
      <c r="G50" s="13">
        <v>-46</v>
      </c>
      <c r="H50" s="13">
        <v>-23</v>
      </c>
      <c r="I50" s="43"/>
      <c r="J50" s="13">
        <v>-16</v>
      </c>
      <c r="K50" s="43"/>
      <c r="L50" s="43"/>
    </row>
    <row r="51" spans="1:13" s="1" customFormat="1" ht="17" thickBot="1" x14ac:dyDescent="0.3">
      <c r="A51" s="55" t="s">
        <v>6910</v>
      </c>
      <c r="B51" s="53" t="s">
        <v>63</v>
      </c>
      <c r="C51" s="13">
        <v>-45</v>
      </c>
      <c r="D51" s="43"/>
      <c r="E51" s="13">
        <v>-30</v>
      </c>
      <c r="F51" s="43"/>
      <c r="G51" s="13">
        <v>-60</v>
      </c>
      <c r="H51" s="13">
        <v>-29</v>
      </c>
      <c r="I51" s="13">
        <v>-4</v>
      </c>
      <c r="J51" s="43"/>
      <c r="K51" s="13">
        <v>-3</v>
      </c>
      <c r="L51" s="43"/>
    </row>
    <row r="52" spans="1:13" s="6" customFormat="1" ht="17" thickBot="1" x14ac:dyDescent="0.3">
      <c r="A52" s="33" t="s">
        <v>6933</v>
      </c>
      <c r="B52" s="34"/>
      <c r="C52" s="34">
        <f>SUM(C49:C51)</f>
        <v>515</v>
      </c>
      <c r="D52" s="34">
        <f t="shared" ref="D52:L52" si="19">SUM(D49:D51)</f>
        <v>26</v>
      </c>
      <c r="E52" s="34">
        <f t="shared" si="19"/>
        <v>193</v>
      </c>
      <c r="F52" s="34">
        <f t="shared" si="19"/>
        <v>120</v>
      </c>
      <c r="G52" s="34">
        <f t="shared" si="19"/>
        <v>130</v>
      </c>
      <c r="H52" s="34">
        <f t="shared" si="19"/>
        <v>257</v>
      </c>
      <c r="I52" s="34">
        <f t="shared" si="19"/>
        <v>0</v>
      </c>
      <c r="J52" s="34">
        <f t="shared" si="19"/>
        <v>166</v>
      </c>
      <c r="K52" s="56">
        <f t="shared" si="19"/>
        <v>-6</v>
      </c>
      <c r="L52" s="56">
        <f t="shared" si="19"/>
        <v>-1</v>
      </c>
      <c r="M52" s="6" t="s">
        <v>6790</v>
      </c>
    </row>
    <row r="53" spans="1:13" s="1" customFormat="1" x14ac:dyDescent="0.25">
      <c r="A53" s="12">
        <v>45114</v>
      </c>
      <c r="B53" s="75" t="s">
        <v>63</v>
      </c>
      <c r="C53" s="13">
        <v>-20</v>
      </c>
      <c r="D53" s="43"/>
      <c r="E53" s="13">
        <v>-65</v>
      </c>
      <c r="F53" s="43"/>
      <c r="G53" s="13">
        <v>-160</v>
      </c>
      <c r="H53" s="13">
        <v>-25</v>
      </c>
      <c r="I53" s="43"/>
      <c r="J53" s="43"/>
      <c r="K53" s="43"/>
      <c r="L53" s="43"/>
    </row>
    <row r="54" spans="1:13" s="1" customFormat="1" x14ac:dyDescent="0.25">
      <c r="A54" s="55" t="s">
        <v>7010</v>
      </c>
      <c r="B54" s="36" t="s">
        <v>63</v>
      </c>
      <c r="C54" s="13">
        <v>-150</v>
      </c>
      <c r="D54" s="43"/>
      <c r="E54" s="13">
        <v>-35</v>
      </c>
      <c r="F54" s="43"/>
      <c r="G54" s="13">
        <v>-20</v>
      </c>
      <c r="H54" s="13">
        <v>-39</v>
      </c>
      <c r="I54" s="43"/>
      <c r="J54" s="13">
        <v>-33</v>
      </c>
      <c r="K54" s="43"/>
      <c r="L54" s="43"/>
    </row>
    <row r="55" spans="1:13" s="1" customFormat="1" x14ac:dyDescent="0.25">
      <c r="A55" s="15" t="s">
        <v>7053</v>
      </c>
      <c r="B55" s="436" t="s">
        <v>63</v>
      </c>
      <c r="C55" s="13">
        <v>-38</v>
      </c>
      <c r="D55" s="13">
        <v>-11</v>
      </c>
      <c r="E55" s="13">
        <v>-28</v>
      </c>
      <c r="F55" s="43"/>
      <c r="G55" s="43"/>
      <c r="H55" s="13">
        <v>-28</v>
      </c>
      <c r="I55" s="43"/>
      <c r="J55" s="43"/>
      <c r="K55" s="43"/>
      <c r="L55" s="43"/>
    </row>
    <row r="56" spans="1:13" s="1" customFormat="1" x14ac:dyDescent="0.25">
      <c r="A56" s="12" t="s">
        <v>7104</v>
      </c>
      <c r="B56" s="13" t="s">
        <v>63</v>
      </c>
      <c r="C56" s="13">
        <v>-30</v>
      </c>
      <c r="D56" s="13">
        <v>-2</v>
      </c>
      <c r="E56" s="13">
        <v>-31</v>
      </c>
      <c r="F56" s="43"/>
      <c r="G56" s="43"/>
      <c r="H56" s="13">
        <v>-19</v>
      </c>
      <c r="I56" s="43"/>
      <c r="J56" s="13">
        <v>-27</v>
      </c>
      <c r="K56" s="43"/>
      <c r="L56" s="43"/>
    </row>
    <row r="57" spans="1:13" s="1" customFormat="1" ht="17" thickBot="1" x14ac:dyDescent="0.3">
      <c r="A57" s="12" t="s">
        <v>7113</v>
      </c>
      <c r="B57" s="38" t="s">
        <v>63</v>
      </c>
      <c r="C57" s="13">
        <v>-47</v>
      </c>
      <c r="D57" s="43"/>
      <c r="E57" s="13">
        <v>-35</v>
      </c>
      <c r="F57" s="43"/>
      <c r="G57" s="43"/>
      <c r="H57" s="13">
        <v>-22</v>
      </c>
      <c r="I57" s="43"/>
      <c r="J57" s="13">
        <v>-8</v>
      </c>
      <c r="K57" s="43"/>
      <c r="L57" s="43"/>
    </row>
    <row r="58" spans="1:13" s="6" customFormat="1" ht="17" thickBot="1" x14ac:dyDescent="0.3">
      <c r="A58" s="33" t="s">
        <v>7103</v>
      </c>
      <c r="B58" s="34"/>
      <c r="C58" s="34">
        <f>SUM(C52:C57)</f>
        <v>230</v>
      </c>
      <c r="D58" s="34">
        <f t="shared" ref="D58:L58" si="20">SUM(D52:D57)</f>
        <v>13</v>
      </c>
      <c r="E58" s="56">
        <f>SUM(E52:E57)</f>
        <v>-1</v>
      </c>
      <c r="F58" s="34">
        <f t="shared" si="20"/>
        <v>120</v>
      </c>
      <c r="G58" s="56">
        <f t="shared" si="20"/>
        <v>-50</v>
      </c>
      <c r="H58" s="34">
        <f t="shared" si="20"/>
        <v>124</v>
      </c>
      <c r="I58" s="34">
        <f t="shared" si="20"/>
        <v>0</v>
      </c>
      <c r="J58" s="34">
        <f>SUM(J52:J57)</f>
        <v>98</v>
      </c>
      <c r="K58" s="56">
        <f t="shared" si="20"/>
        <v>-6</v>
      </c>
      <c r="L58" s="56">
        <f t="shared" si="20"/>
        <v>-1</v>
      </c>
      <c r="M58" s="6" t="s">
        <v>6790</v>
      </c>
    </row>
    <row r="59" spans="1:13" s="1" customFormat="1" x14ac:dyDescent="0.25">
      <c r="A59" s="12" t="s">
        <v>7214</v>
      </c>
      <c r="B59" s="38" t="s">
        <v>63</v>
      </c>
      <c r="C59" s="13">
        <v>-69</v>
      </c>
      <c r="D59" s="13">
        <v>-9</v>
      </c>
      <c r="E59" s="43"/>
      <c r="F59" s="43"/>
      <c r="G59" s="43"/>
      <c r="H59" s="13">
        <v>-48</v>
      </c>
      <c r="I59" s="43"/>
      <c r="J59" s="13">
        <v>-33</v>
      </c>
      <c r="K59" s="43"/>
      <c r="L59" s="43"/>
    </row>
    <row r="60" spans="1:13" s="1" customFormat="1" ht="17" thickBot="1" x14ac:dyDescent="0.3">
      <c r="A60" s="12" t="s">
        <v>7282</v>
      </c>
      <c r="B60" s="77" t="s">
        <v>63</v>
      </c>
      <c r="C60" s="13">
        <v>-74</v>
      </c>
      <c r="D60" s="13">
        <v>-3</v>
      </c>
      <c r="E60" s="43"/>
      <c r="F60" s="13">
        <v>-37</v>
      </c>
      <c r="G60" s="43"/>
      <c r="H60" s="13">
        <v>-63</v>
      </c>
      <c r="I60" s="43"/>
      <c r="J60" s="13">
        <v>-65</v>
      </c>
      <c r="K60" s="43"/>
      <c r="L60" s="43"/>
    </row>
    <row r="61" spans="1:13" s="6" customFormat="1" ht="17" thickBot="1" x14ac:dyDescent="0.3">
      <c r="A61" s="33" t="s">
        <v>7316</v>
      </c>
      <c r="B61" s="34"/>
      <c r="C61" s="34">
        <f>SUM(C58:C60)</f>
        <v>87</v>
      </c>
      <c r="D61" s="34">
        <f t="shared" ref="D61:L61" si="21">SUM(D58:D60)</f>
        <v>1</v>
      </c>
      <c r="E61" s="56">
        <f t="shared" si="21"/>
        <v>-1</v>
      </c>
      <c r="F61" s="34">
        <f t="shared" si="21"/>
        <v>83</v>
      </c>
      <c r="G61" s="56">
        <f t="shared" si="21"/>
        <v>-50</v>
      </c>
      <c r="H61" s="34">
        <f t="shared" si="21"/>
        <v>13</v>
      </c>
      <c r="I61" s="34">
        <f t="shared" si="21"/>
        <v>0</v>
      </c>
      <c r="J61" s="34">
        <f t="shared" si="21"/>
        <v>0</v>
      </c>
      <c r="K61" s="56">
        <f t="shared" si="21"/>
        <v>-6</v>
      </c>
      <c r="L61" s="56">
        <f t="shared" si="21"/>
        <v>-1</v>
      </c>
      <c r="M61" s="6" t="s">
        <v>6790</v>
      </c>
    </row>
    <row r="62" spans="1:13" s="1" customFormat="1" ht="17" thickBot="1" x14ac:dyDescent="0.3">
      <c r="A62" s="12"/>
      <c r="B62" s="77"/>
      <c r="C62" s="13"/>
      <c r="D62" s="13"/>
      <c r="E62" s="43"/>
      <c r="F62" s="13"/>
      <c r="G62" s="43"/>
      <c r="H62" s="13"/>
      <c r="I62" s="43"/>
      <c r="J62" s="13"/>
      <c r="K62" s="43"/>
      <c r="L62" s="43"/>
    </row>
    <row r="63" spans="1:13" s="6" customFormat="1" ht="17" thickBot="1" x14ac:dyDescent="0.3">
      <c r="A63" s="33" t="s">
        <v>7516</v>
      </c>
      <c r="B63" s="34"/>
      <c r="C63" s="34">
        <f>SUM(C61:C62)</f>
        <v>87</v>
      </c>
      <c r="D63" s="34">
        <f t="shared" ref="D63:L75" si="22">SUM(D61:D62)</f>
        <v>1</v>
      </c>
      <c r="E63" s="56">
        <f t="shared" si="22"/>
        <v>-1</v>
      </c>
      <c r="F63" s="34">
        <f t="shared" si="22"/>
        <v>83</v>
      </c>
      <c r="G63" s="56">
        <f t="shared" si="22"/>
        <v>-50</v>
      </c>
      <c r="H63" s="34">
        <f t="shared" si="22"/>
        <v>13</v>
      </c>
      <c r="I63" s="34">
        <f t="shared" si="22"/>
        <v>0</v>
      </c>
      <c r="J63" s="34">
        <f t="shared" si="22"/>
        <v>0</v>
      </c>
      <c r="K63" s="56">
        <f t="shared" si="22"/>
        <v>-6</v>
      </c>
      <c r="L63" s="56">
        <f t="shared" si="22"/>
        <v>-1</v>
      </c>
      <c r="M63" s="6" t="s">
        <v>6790</v>
      </c>
    </row>
    <row r="64" spans="1:13" ht="17" thickBot="1" x14ac:dyDescent="0.3">
      <c r="A64" s="12"/>
      <c r="B64" s="13"/>
      <c r="C64" s="57"/>
      <c r="D64" s="57"/>
      <c r="E64" s="57"/>
      <c r="F64" s="57"/>
      <c r="G64" s="57"/>
      <c r="H64" s="57"/>
      <c r="I64" s="57"/>
      <c r="J64" s="57"/>
      <c r="K64" s="57"/>
      <c r="L64" s="57"/>
    </row>
    <row r="65" spans="1:13" s="6" customFormat="1" ht="17" thickBot="1" x14ac:dyDescent="0.3">
      <c r="A65" s="33" t="s">
        <v>7577</v>
      </c>
      <c r="B65" s="34"/>
      <c r="C65" s="34">
        <f>SUM(C63:C64)</f>
        <v>87</v>
      </c>
      <c r="D65" s="34">
        <f t="shared" si="22"/>
        <v>1</v>
      </c>
      <c r="E65" s="56">
        <f t="shared" si="22"/>
        <v>-1</v>
      </c>
      <c r="F65" s="34">
        <f t="shared" si="22"/>
        <v>83</v>
      </c>
      <c r="G65" s="56">
        <f t="shared" si="22"/>
        <v>-50</v>
      </c>
      <c r="H65" s="34">
        <f t="shared" si="22"/>
        <v>13</v>
      </c>
      <c r="I65" s="34">
        <f t="shared" si="22"/>
        <v>0</v>
      </c>
      <c r="J65" s="34">
        <f t="shared" si="22"/>
        <v>0</v>
      </c>
      <c r="K65" s="56">
        <f t="shared" si="22"/>
        <v>-6</v>
      </c>
      <c r="L65" s="56">
        <f t="shared" si="22"/>
        <v>-1</v>
      </c>
    </row>
    <row r="66" spans="1:13" s="2" customFormat="1" ht="17" thickBot="1" x14ac:dyDescent="0.3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</row>
    <row r="67" spans="1:13" s="6" customFormat="1" ht="17" thickBot="1" x14ac:dyDescent="0.3">
      <c r="A67" s="33" t="s">
        <v>8093</v>
      </c>
      <c r="B67" s="34"/>
      <c r="C67" s="34">
        <f>SUM(C65:C66)</f>
        <v>87</v>
      </c>
      <c r="D67" s="34">
        <f t="shared" si="22"/>
        <v>1</v>
      </c>
      <c r="E67" s="56">
        <f t="shared" si="22"/>
        <v>-1</v>
      </c>
      <c r="F67" s="34">
        <f t="shared" si="22"/>
        <v>83</v>
      </c>
      <c r="G67" s="56">
        <f t="shared" si="22"/>
        <v>-50</v>
      </c>
      <c r="H67" s="34">
        <f t="shared" si="22"/>
        <v>13</v>
      </c>
      <c r="I67" s="34">
        <f t="shared" si="22"/>
        <v>0</v>
      </c>
      <c r="J67" s="34">
        <f t="shared" si="22"/>
        <v>0</v>
      </c>
      <c r="K67" s="56">
        <f t="shared" si="22"/>
        <v>-6</v>
      </c>
      <c r="L67" s="56">
        <f t="shared" si="22"/>
        <v>-1</v>
      </c>
    </row>
    <row r="68" spans="1:13" s="2" customFormat="1" ht="17" thickBot="1" x14ac:dyDescent="0.3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</row>
    <row r="69" spans="1:13" s="6" customFormat="1" ht="17" thickBot="1" x14ac:dyDescent="0.3">
      <c r="A69" s="33" t="s">
        <v>8219</v>
      </c>
      <c r="B69" s="34"/>
      <c r="C69" s="34">
        <f>SUM(C67:C68)</f>
        <v>87</v>
      </c>
      <c r="D69" s="34">
        <f t="shared" si="22"/>
        <v>1</v>
      </c>
      <c r="E69" s="56">
        <f t="shared" si="22"/>
        <v>-1</v>
      </c>
      <c r="F69" s="34">
        <f t="shared" si="22"/>
        <v>83</v>
      </c>
      <c r="G69" s="56">
        <f t="shared" si="22"/>
        <v>-50</v>
      </c>
      <c r="H69" s="34">
        <f t="shared" si="22"/>
        <v>13</v>
      </c>
      <c r="I69" s="34">
        <f t="shared" si="22"/>
        <v>0</v>
      </c>
      <c r="J69" s="34">
        <f t="shared" si="22"/>
        <v>0</v>
      </c>
      <c r="K69" s="56">
        <f t="shared" si="22"/>
        <v>-6</v>
      </c>
      <c r="L69" s="56">
        <f t="shared" si="22"/>
        <v>-1</v>
      </c>
    </row>
    <row r="70" spans="1:13" s="2" customFormat="1" ht="17" thickBot="1" x14ac:dyDescent="0.3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</row>
    <row r="71" spans="1:13" s="6" customFormat="1" ht="17" thickBot="1" x14ac:dyDescent="0.3">
      <c r="A71" s="33" t="s">
        <v>8290</v>
      </c>
      <c r="B71" s="34"/>
      <c r="C71" s="34">
        <f>SUM(C69:C70)</f>
        <v>87</v>
      </c>
      <c r="D71" s="34">
        <f t="shared" si="22"/>
        <v>1</v>
      </c>
      <c r="E71" s="56">
        <f t="shared" si="22"/>
        <v>-1</v>
      </c>
      <c r="F71" s="34">
        <f t="shared" si="22"/>
        <v>83</v>
      </c>
      <c r="G71" s="56">
        <f t="shared" si="22"/>
        <v>-50</v>
      </c>
      <c r="H71" s="34">
        <f t="shared" si="22"/>
        <v>13</v>
      </c>
      <c r="I71" s="34">
        <f t="shared" si="22"/>
        <v>0</v>
      </c>
      <c r="J71" s="34">
        <f t="shared" si="22"/>
        <v>0</v>
      </c>
      <c r="K71" s="56">
        <f t="shared" si="22"/>
        <v>-6</v>
      </c>
      <c r="L71" s="56">
        <f t="shared" si="22"/>
        <v>-1</v>
      </c>
    </row>
    <row r="72" spans="1:13" ht="17" thickBot="1" x14ac:dyDescent="0.3">
      <c r="A72" s="12"/>
      <c r="B72" s="13"/>
      <c r="C72" s="57"/>
      <c r="D72" s="57"/>
      <c r="E72" s="57"/>
      <c r="F72" s="57"/>
      <c r="G72" s="57"/>
      <c r="H72" s="57"/>
      <c r="I72" s="57"/>
      <c r="J72" s="57"/>
      <c r="K72" s="57"/>
      <c r="L72" s="57"/>
    </row>
    <row r="73" spans="1:13" s="6" customFormat="1" ht="17" thickBot="1" x14ac:dyDescent="0.3">
      <c r="A73" s="40" t="s">
        <v>8663</v>
      </c>
      <c r="B73" s="41"/>
      <c r="C73" s="181">
        <f>SUM(C71:C72)</f>
        <v>87</v>
      </c>
      <c r="D73" s="181">
        <f t="shared" si="22"/>
        <v>1</v>
      </c>
      <c r="E73" s="56">
        <f t="shared" si="22"/>
        <v>-1</v>
      </c>
      <c r="F73" s="181">
        <f t="shared" si="22"/>
        <v>83</v>
      </c>
      <c r="G73" s="56">
        <f t="shared" si="22"/>
        <v>-50</v>
      </c>
      <c r="H73" s="181">
        <f t="shared" si="22"/>
        <v>13</v>
      </c>
      <c r="I73" s="41">
        <f t="shared" si="22"/>
        <v>0</v>
      </c>
      <c r="J73" s="41">
        <f t="shared" si="22"/>
        <v>0</v>
      </c>
      <c r="K73" s="56">
        <f t="shared" si="22"/>
        <v>-6</v>
      </c>
      <c r="L73" s="56">
        <f t="shared" si="22"/>
        <v>-1</v>
      </c>
    </row>
    <row r="74" spans="1:13" s="49" customFormat="1" ht="17" thickBot="1" x14ac:dyDescent="0.3">
      <c r="A74" s="699">
        <v>45294</v>
      </c>
      <c r="B74" s="185" t="s">
        <v>967</v>
      </c>
      <c r="C74" s="185">
        <v>-87</v>
      </c>
      <c r="D74" s="185">
        <v>-1</v>
      </c>
      <c r="E74" s="185"/>
      <c r="F74" s="185">
        <v>-83</v>
      </c>
      <c r="G74" s="185"/>
      <c r="H74" s="185">
        <v>-13</v>
      </c>
      <c r="I74" s="185"/>
      <c r="J74" s="185"/>
      <c r="K74" s="185"/>
      <c r="L74" s="185"/>
      <c r="M74" s="49" t="s">
        <v>8998</v>
      </c>
    </row>
    <row r="75" spans="1:13" s="6" customFormat="1" ht="17" thickBot="1" x14ac:dyDescent="0.3">
      <c r="A75" s="40" t="s">
        <v>8735</v>
      </c>
      <c r="B75" s="41"/>
      <c r="C75" s="181">
        <f>SUM(C73:C74)</f>
        <v>0</v>
      </c>
      <c r="D75" s="181">
        <f t="shared" si="22"/>
        <v>0</v>
      </c>
      <c r="E75" s="56">
        <f t="shared" si="22"/>
        <v>-1</v>
      </c>
      <c r="F75" s="181">
        <f t="shared" si="22"/>
        <v>0</v>
      </c>
      <c r="G75" s="56">
        <f t="shared" si="22"/>
        <v>-50</v>
      </c>
      <c r="H75" s="181">
        <f t="shared" si="22"/>
        <v>0</v>
      </c>
      <c r="I75" s="41">
        <f t="shared" si="22"/>
        <v>0</v>
      </c>
      <c r="J75" s="41">
        <f t="shared" si="22"/>
        <v>0</v>
      </c>
      <c r="K75" s="56">
        <f t="shared" si="22"/>
        <v>-6</v>
      </c>
      <c r="L75" s="56">
        <f t="shared" si="22"/>
        <v>-1</v>
      </c>
    </row>
    <row r="76" spans="1:13" x14ac:dyDescent="0.25">
      <c r="A76" s="12"/>
      <c r="B76" s="13"/>
      <c r="C76" s="57"/>
      <c r="D76" s="57"/>
      <c r="E76" s="57"/>
      <c r="F76" s="57"/>
      <c r="G76" s="57"/>
      <c r="H76" s="57"/>
      <c r="I76" s="57"/>
      <c r="J76" s="57"/>
      <c r="K76" s="57"/>
      <c r="L76" s="57"/>
    </row>
    <row r="77" spans="1:13" x14ac:dyDescent="0.25">
      <c r="A77" s="12"/>
      <c r="B77" s="13"/>
      <c r="C77" s="57"/>
      <c r="D77" s="57"/>
      <c r="E77" s="57"/>
      <c r="F77" s="57"/>
      <c r="G77" s="57"/>
      <c r="H77" s="57"/>
      <c r="I77" s="57"/>
      <c r="J77" s="57"/>
      <c r="K77" s="57"/>
      <c r="L77" s="57"/>
    </row>
    <row r="78" spans="1:13" x14ac:dyDescent="0.25">
      <c r="A78" s="12"/>
      <c r="B78" s="13"/>
      <c r="C78" s="57"/>
      <c r="D78" s="57"/>
      <c r="E78" s="57"/>
      <c r="F78" s="57"/>
      <c r="G78" s="57"/>
      <c r="H78" s="57"/>
      <c r="I78" s="57"/>
      <c r="J78" s="57"/>
      <c r="K78" s="57"/>
      <c r="L78" s="57"/>
    </row>
    <row r="79" spans="1:13" x14ac:dyDescent="0.25">
      <c r="A79" s="12"/>
      <c r="B79" s="13"/>
      <c r="C79" s="57"/>
      <c r="D79" s="57"/>
      <c r="E79" s="57"/>
      <c r="F79" s="57"/>
      <c r="G79" s="57"/>
      <c r="H79" s="57"/>
      <c r="I79" s="57"/>
      <c r="J79" s="57"/>
      <c r="K79" s="57"/>
      <c r="L79" s="57"/>
    </row>
    <row r="80" spans="1:13" x14ac:dyDescent="0.25">
      <c r="A80" s="12"/>
      <c r="B80" s="13"/>
      <c r="C80" s="57"/>
      <c r="D80" s="57"/>
      <c r="E80" s="57"/>
      <c r="F80" s="57"/>
      <c r="G80" s="57"/>
      <c r="H80" s="57"/>
      <c r="I80" s="57"/>
      <c r="J80" s="57"/>
      <c r="K80" s="57"/>
      <c r="L80" s="57"/>
    </row>
    <row r="81" spans="1:12" x14ac:dyDescent="0.25">
      <c r="A81" s="12"/>
      <c r="B81" s="13"/>
      <c r="C81" s="57"/>
      <c r="D81" s="57"/>
      <c r="E81" s="57"/>
      <c r="F81" s="57"/>
      <c r="G81" s="57"/>
      <c r="H81" s="57"/>
      <c r="I81" s="57"/>
      <c r="J81" s="57"/>
      <c r="K81" s="57"/>
      <c r="L81" s="57"/>
    </row>
    <row r="82" spans="1:12" x14ac:dyDescent="0.25">
      <c r="A82" s="141"/>
      <c r="B82" s="57"/>
      <c r="C82" s="358"/>
      <c r="D82" s="358"/>
      <c r="E82" s="358"/>
      <c r="F82" s="358"/>
      <c r="G82" s="358"/>
      <c r="H82" s="358"/>
      <c r="I82" s="358"/>
      <c r="J82" s="358"/>
      <c r="K82" s="358"/>
      <c r="L82" s="358"/>
    </row>
    <row r="83" spans="1:12" ht="17" thickBot="1" x14ac:dyDescent="0.3"/>
    <row r="84" spans="1:12" ht="17" thickBot="1" x14ac:dyDescent="0.3">
      <c r="C84" s="32" t="s">
        <v>3</v>
      </c>
      <c r="D84" s="10" t="s">
        <v>28</v>
      </c>
      <c r="E84" s="271" t="s">
        <v>26</v>
      </c>
      <c r="F84" s="32" t="s">
        <v>18</v>
      </c>
      <c r="G84" s="1098" t="s">
        <v>4</v>
      </c>
      <c r="H84" s="32" t="s">
        <v>10</v>
      </c>
      <c r="I84" s="1098" t="s">
        <v>31</v>
      </c>
      <c r="J84" s="667" t="s">
        <v>27</v>
      </c>
      <c r="K84" s="667" t="s">
        <v>17</v>
      </c>
      <c r="L84" s="138" t="s">
        <v>32</v>
      </c>
    </row>
  </sheetData>
  <pageMargins left="0.7" right="0.7" top="0.75" bottom="0.75" header="0.3" footer="0.3"/>
  <pageSetup orientation="portrait" r:id="rId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>
    <tabColor rgb="FFC00000"/>
  </sheetPr>
  <dimension ref="A1:H68"/>
  <sheetViews>
    <sheetView topLeftCell="A43" workbookViewId="0">
      <selection activeCell="C60" sqref="C60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4" width="13.83203125" style="4" customWidth="1"/>
    <col min="5" max="6" width="11.5" style="4" customWidth="1"/>
    <col min="7" max="7" width="9" style="4" customWidth="1"/>
    <col min="8" max="16384" width="9" style="4"/>
  </cols>
  <sheetData>
    <row r="1" spans="1:7" x14ac:dyDescent="0.25">
      <c r="A1" s="48" t="s">
        <v>23</v>
      </c>
      <c r="B1" s="48"/>
      <c r="C1" s="48"/>
      <c r="D1" s="48"/>
      <c r="E1" s="48"/>
      <c r="F1" s="48"/>
      <c r="G1" s="48"/>
    </row>
    <row r="2" spans="1:7" x14ac:dyDescent="0.25">
      <c r="A2" s="48"/>
      <c r="B2" s="48"/>
      <c r="C2" s="48"/>
      <c r="D2" s="48"/>
      <c r="E2" s="48"/>
      <c r="F2" s="48"/>
      <c r="G2" s="48"/>
    </row>
    <row r="3" spans="1:7" x14ac:dyDescent="0.25">
      <c r="A3" s="3" t="s">
        <v>1938</v>
      </c>
    </row>
    <row r="4" spans="1:7" x14ac:dyDescent="0.25">
      <c r="A4" s="3" t="s">
        <v>2557</v>
      </c>
      <c r="B4" s="3"/>
      <c r="C4" s="3"/>
      <c r="D4" s="3"/>
      <c r="E4" s="3"/>
      <c r="F4" s="3"/>
      <c r="G4" s="3"/>
    </row>
    <row r="5" spans="1:7" ht="17" thickBot="1" x14ac:dyDescent="0.3">
      <c r="A5" s="3" t="s">
        <v>2568</v>
      </c>
      <c r="B5" s="3"/>
      <c r="C5" s="31">
        <v>13500</v>
      </c>
      <c r="D5" s="31">
        <v>9000</v>
      </c>
      <c r="E5" s="31">
        <v>7500</v>
      </c>
      <c r="F5" s="31">
        <v>7500</v>
      </c>
      <c r="G5" s="3"/>
    </row>
    <row r="6" spans="1:7" ht="17" thickBot="1" x14ac:dyDescent="0.3">
      <c r="A6" s="50" t="s">
        <v>0</v>
      </c>
      <c r="B6" s="51" t="s">
        <v>1</v>
      </c>
      <c r="C6" s="51" t="s">
        <v>252</v>
      </c>
      <c r="D6" s="51" t="s">
        <v>354</v>
      </c>
      <c r="E6" s="51" t="s">
        <v>1318</v>
      </c>
      <c r="F6" s="51" t="s">
        <v>2600</v>
      </c>
      <c r="G6" s="27"/>
    </row>
    <row r="7" spans="1:7" s="2" customFormat="1" x14ac:dyDescent="0.25">
      <c r="A7" s="28" t="s">
        <v>2555</v>
      </c>
      <c r="B7" s="22" t="s">
        <v>2558</v>
      </c>
      <c r="C7" s="22">
        <v>150</v>
      </c>
      <c r="D7" s="22"/>
      <c r="E7" s="22"/>
      <c r="F7" s="22"/>
      <c r="G7" s="22"/>
    </row>
    <row r="8" spans="1:7" s="2" customFormat="1" ht="17" thickBot="1" x14ac:dyDescent="0.3">
      <c r="A8" s="76" t="s">
        <v>2555</v>
      </c>
      <c r="B8" s="14" t="s">
        <v>2559</v>
      </c>
      <c r="C8" s="14">
        <v>100</v>
      </c>
      <c r="D8" s="14">
        <v>150</v>
      </c>
      <c r="E8" s="14"/>
      <c r="F8" s="14"/>
      <c r="G8" s="14"/>
    </row>
    <row r="9" spans="1:7" s="2" customFormat="1" ht="17" thickBot="1" x14ac:dyDescent="0.3">
      <c r="A9" s="33" t="s">
        <v>2567</v>
      </c>
      <c r="B9" s="34"/>
      <c r="C9" s="34">
        <f>SUM(C7:C8)</f>
        <v>250</v>
      </c>
      <c r="D9" s="34">
        <f>SUM(D7:D8)</f>
        <v>150</v>
      </c>
      <c r="E9" s="390"/>
      <c r="F9" s="390"/>
      <c r="G9" s="54"/>
    </row>
    <row r="10" spans="1:7" s="136" customFormat="1" ht="17" thickBot="1" x14ac:dyDescent="0.3">
      <c r="A10" s="741">
        <v>44319</v>
      </c>
      <c r="B10" s="192" t="s">
        <v>2601</v>
      </c>
      <c r="C10" s="192"/>
      <c r="D10" s="192"/>
      <c r="E10" s="192">
        <v>210</v>
      </c>
      <c r="F10" s="192">
        <v>90</v>
      </c>
      <c r="G10" s="192"/>
    </row>
    <row r="11" spans="1:7" s="8" customFormat="1" ht="17" thickBot="1" x14ac:dyDescent="0.3">
      <c r="A11" s="290" t="s">
        <v>2704</v>
      </c>
      <c r="B11" s="269"/>
      <c r="C11" s="269">
        <f>SUM(C9:C10)</f>
        <v>250</v>
      </c>
      <c r="D11" s="269">
        <f t="shared" ref="D11:F11" si="0">SUM(D9:D10)</f>
        <v>150</v>
      </c>
      <c r="E11" s="269">
        <f t="shared" si="0"/>
        <v>210</v>
      </c>
      <c r="F11" s="269">
        <f t="shared" si="0"/>
        <v>90</v>
      </c>
      <c r="G11" s="269"/>
    </row>
    <row r="12" spans="1:7" ht="17" thickBot="1" x14ac:dyDescent="0.3">
      <c r="A12" s="99"/>
      <c r="C12" s="57"/>
      <c r="D12" s="57"/>
      <c r="E12" s="57"/>
      <c r="F12" s="57"/>
      <c r="G12" s="57"/>
    </row>
    <row r="13" spans="1:7" s="8" customFormat="1" ht="17" thickBot="1" x14ac:dyDescent="0.3">
      <c r="A13" s="33" t="s">
        <v>2849</v>
      </c>
      <c r="B13" s="34"/>
      <c r="C13" s="34">
        <f>SUM(C11:C12)</f>
        <v>250</v>
      </c>
      <c r="D13" s="34">
        <f t="shared" ref="D13:F13" si="1">SUM(D11:D12)</f>
        <v>150</v>
      </c>
      <c r="E13" s="34">
        <f t="shared" si="1"/>
        <v>210</v>
      </c>
      <c r="F13" s="34">
        <f t="shared" si="1"/>
        <v>90</v>
      </c>
      <c r="G13" s="34"/>
    </row>
    <row r="14" spans="1:7" ht="17" thickBot="1" x14ac:dyDescent="0.3">
      <c r="A14" s="57"/>
      <c r="B14" s="57"/>
      <c r="C14" s="57"/>
      <c r="D14" s="57"/>
      <c r="E14" s="57"/>
      <c r="F14" s="57"/>
      <c r="G14" s="57"/>
    </row>
    <row r="15" spans="1:7" s="8" customFormat="1" ht="17" thickBot="1" x14ac:dyDescent="0.3">
      <c r="A15" s="33" t="s">
        <v>2909</v>
      </c>
      <c r="B15" s="34"/>
      <c r="C15" s="34">
        <f>SUM(C13:C14)</f>
        <v>250</v>
      </c>
      <c r="D15" s="34">
        <f>SUM(D13:D14)</f>
        <v>150</v>
      </c>
      <c r="E15" s="34">
        <f>SUM(E13:E14)</f>
        <v>210</v>
      </c>
      <c r="F15" s="34">
        <f>SUM(F13:F14)</f>
        <v>90</v>
      </c>
      <c r="G15" s="34"/>
    </row>
    <row r="16" spans="1:7" s="1" customFormat="1" x14ac:dyDescent="0.25">
      <c r="A16" s="13" t="s">
        <v>2956</v>
      </c>
      <c r="B16" s="13" t="s">
        <v>63</v>
      </c>
      <c r="C16" s="13">
        <v>-54</v>
      </c>
      <c r="D16" s="43"/>
      <c r="E16" s="43"/>
      <c r="F16" s="43"/>
      <c r="G16" s="43"/>
    </row>
    <row r="17" spans="1:7" s="1" customFormat="1" ht="17" thickBot="1" x14ac:dyDescent="0.3">
      <c r="A17" s="12" t="s">
        <v>2964</v>
      </c>
      <c r="B17" s="13" t="s">
        <v>63</v>
      </c>
      <c r="C17" s="13">
        <v>-60</v>
      </c>
      <c r="D17" s="13">
        <v>-30</v>
      </c>
      <c r="E17" s="43"/>
      <c r="F17" s="43"/>
      <c r="G17" s="43"/>
    </row>
    <row r="18" spans="1:7" s="8" customFormat="1" ht="17" thickBot="1" x14ac:dyDescent="0.3">
      <c r="A18" s="33" t="s">
        <v>3040</v>
      </c>
      <c r="B18" s="34"/>
      <c r="C18" s="34">
        <f>SUM(C15:C17)</f>
        <v>136</v>
      </c>
      <c r="D18" s="34">
        <f t="shared" ref="D18:F18" si="2">SUM(D15:D17)</f>
        <v>120</v>
      </c>
      <c r="E18" s="34">
        <f t="shared" si="2"/>
        <v>210</v>
      </c>
      <c r="F18" s="34">
        <f t="shared" si="2"/>
        <v>90</v>
      </c>
      <c r="G18" s="34"/>
    </row>
    <row r="19" spans="1:7" s="48" customFormat="1" ht="17" thickBot="1" x14ac:dyDescent="0.3">
      <c r="A19" s="99"/>
      <c r="B19" s="57"/>
      <c r="C19" s="57"/>
      <c r="D19" s="57"/>
      <c r="E19" s="358"/>
      <c r="F19" s="358"/>
      <c r="G19" s="358"/>
    </row>
    <row r="20" spans="1:7" s="8" customFormat="1" ht="17" thickBot="1" x14ac:dyDescent="0.3">
      <c r="A20" s="33" t="s">
        <v>3144</v>
      </c>
      <c r="B20" s="34"/>
      <c r="C20" s="34">
        <f>SUM(C18:C19)</f>
        <v>136</v>
      </c>
      <c r="D20" s="34">
        <f>SUM(D18:D19)</f>
        <v>120</v>
      </c>
      <c r="E20" s="34">
        <f>SUM(E18:E19)</f>
        <v>210</v>
      </c>
      <c r="F20" s="34">
        <f>SUM(F18:F19)</f>
        <v>90</v>
      </c>
      <c r="G20" s="34"/>
    </row>
    <row r="21" spans="1:7" s="1" customFormat="1" ht="17" thickBot="1" x14ac:dyDescent="0.3">
      <c r="A21" s="12" t="s">
        <v>3192</v>
      </c>
      <c r="B21" s="13" t="s">
        <v>63</v>
      </c>
      <c r="C21" s="13">
        <v>-80</v>
      </c>
      <c r="D21" s="43"/>
      <c r="E21" s="13">
        <v>-2</v>
      </c>
      <c r="F21" s="13">
        <v>-2</v>
      </c>
      <c r="G21" s="43"/>
    </row>
    <row r="22" spans="1:7" s="8" customFormat="1" ht="17" thickBot="1" x14ac:dyDescent="0.3">
      <c r="A22" s="33" t="s">
        <v>3225</v>
      </c>
      <c r="B22" s="34"/>
      <c r="C22" s="34">
        <f>SUM(C20:C21)</f>
        <v>56</v>
      </c>
      <c r="D22" s="34">
        <f t="shared" ref="D22:F22" si="3">SUM(D20:D21)</f>
        <v>120</v>
      </c>
      <c r="E22" s="34">
        <f t="shared" si="3"/>
        <v>208</v>
      </c>
      <c r="F22" s="34">
        <f t="shared" si="3"/>
        <v>88</v>
      </c>
      <c r="G22" s="34"/>
    </row>
    <row r="23" spans="1:7" s="1" customFormat="1" ht="17" thickBot="1" x14ac:dyDescent="0.3">
      <c r="A23" s="12">
        <v>44356</v>
      </c>
      <c r="B23" s="13" t="s">
        <v>63</v>
      </c>
      <c r="C23" s="13">
        <v>-56</v>
      </c>
      <c r="D23" s="13">
        <v>-19</v>
      </c>
      <c r="E23" s="13">
        <v>-26</v>
      </c>
      <c r="F23" s="13">
        <v>-13</v>
      </c>
      <c r="G23" s="43"/>
    </row>
    <row r="24" spans="1:7" s="8" customFormat="1" ht="17" thickBot="1" x14ac:dyDescent="0.3">
      <c r="A24" s="170" t="s">
        <v>3429</v>
      </c>
      <c r="B24" s="34"/>
      <c r="C24" s="34">
        <f>SUM(C22:C23)</f>
        <v>0</v>
      </c>
      <c r="D24" s="34">
        <f t="shared" ref="D24:F24" si="4">SUM(D22:D23)</f>
        <v>101</v>
      </c>
      <c r="E24" s="34">
        <f t="shared" si="4"/>
        <v>182</v>
      </c>
      <c r="F24" s="34">
        <f t="shared" si="4"/>
        <v>75</v>
      </c>
      <c r="G24" s="34"/>
    </row>
    <row r="25" spans="1:7" ht="17" thickBot="1" x14ac:dyDescent="0.3">
      <c r="A25" s="57"/>
      <c r="B25" s="57"/>
      <c r="C25" s="57"/>
      <c r="D25" s="57"/>
      <c r="E25" s="57"/>
      <c r="F25" s="57"/>
      <c r="G25" s="57"/>
    </row>
    <row r="26" spans="1:7" s="8" customFormat="1" ht="17" thickBot="1" x14ac:dyDescent="0.3">
      <c r="A26" s="170" t="s">
        <v>3502</v>
      </c>
      <c r="B26" s="34"/>
      <c r="C26" s="34">
        <f>SUM(C24:C25)</f>
        <v>0</v>
      </c>
      <c r="D26" s="34">
        <f>SUM(D24:D25)</f>
        <v>101</v>
      </c>
      <c r="E26" s="34">
        <f t="shared" ref="E26:F26" si="5">SUM(E24:E25)</f>
        <v>182</v>
      </c>
      <c r="F26" s="34">
        <f t="shared" si="5"/>
        <v>75</v>
      </c>
      <c r="G26" s="34"/>
    </row>
    <row r="27" spans="1:7" ht="17" thickBot="1" x14ac:dyDescent="0.3">
      <c r="A27" s="57"/>
      <c r="B27" s="57"/>
      <c r="C27" s="57"/>
      <c r="D27" s="57"/>
      <c r="E27" s="57"/>
      <c r="F27" s="57"/>
      <c r="G27" s="57"/>
    </row>
    <row r="28" spans="1:7" s="8" customFormat="1" ht="17" thickBot="1" x14ac:dyDescent="0.3">
      <c r="A28" s="33" t="s">
        <v>3605</v>
      </c>
      <c r="B28" s="34"/>
      <c r="C28" s="34">
        <f>SUM(C26:C27)</f>
        <v>0</v>
      </c>
      <c r="D28" s="34">
        <f>SUM(D26:D27)</f>
        <v>101</v>
      </c>
      <c r="E28" s="34">
        <f>SUM(E26:E27)</f>
        <v>182</v>
      </c>
      <c r="F28" s="34">
        <f>SUM(F26:F27)</f>
        <v>75</v>
      </c>
      <c r="G28" s="34"/>
    </row>
    <row r="29" spans="1:7" ht="17" thickBot="1" x14ac:dyDescent="0.3">
      <c r="A29" s="57"/>
      <c r="B29" s="57"/>
      <c r="C29" s="57"/>
      <c r="D29" s="57"/>
      <c r="E29" s="57"/>
      <c r="F29" s="57"/>
      <c r="G29" s="57"/>
    </row>
    <row r="30" spans="1:7" s="8" customFormat="1" ht="17" thickBot="1" x14ac:dyDescent="0.3">
      <c r="A30" s="33" t="s">
        <v>3744</v>
      </c>
      <c r="B30" s="34"/>
      <c r="C30" s="34">
        <f>SUM(C28:C29)</f>
        <v>0</v>
      </c>
      <c r="D30" s="34">
        <f t="shared" ref="D30:F32" si="6">SUM(D28:D29)</f>
        <v>101</v>
      </c>
      <c r="E30" s="34">
        <f t="shared" si="6"/>
        <v>182</v>
      </c>
      <c r="F30" s="34">
        <f t="shared" si="6"/>
        <v>75</v>
      </c>
      <c r="G30" s="34"/>
    </row>
    <row r="31" spans="1:7" ht="17" thickBot="1" x14ac:dyDescent="0.3">
      <c r="A31" s="57"/>
      <c r="B31" s="57"/>
      <c r="C31" s="57"/>
      <c r="D31" s="57"/>
      <c r="E31" s="57"/>
      <c r="F31" s="57"/>
      <c r="G31" s="57"/>
    </row>
    <row r="32" spans="1:7" s="8" customFormat="1" ht="17" thickBot="1" x14ac:dyDescent="0.3">
      <c r="A32" s="33" t="s">
        <v>3908</v>
      </c>
      <c r="B32" s="34"/>
      <c r="C32" s="34">
        <f>SUM(C30:C31)</f>
        <v>0</v>
      </c>
      <c r="D32" s="34">
        <f t="shared" si="6"/>
        <v>101</v>
      </c>
      <c r="E32" s="34">
        <f t="shared" si="6"/>
        <v>182</v>
      </c>
      <c r="F32" s="34">
        <f t="shared" si="6"/>
        <v>75</v>
      </c>
      <c r="G32" s="34"/>
    </row>
    <row r="33" spans="1:8" s="1" customFormat="1" ht="17" thickBot="1" x14ac:dyDescent="0.3">
      <c r="A33" s="12" t="s">
        <v>3994</v>
      </c>
      <c r="B33" s="13" t="s">
        <v>63</v>
      </c>
      <c r="C33" s="43"/>
      <c r="D33" s="13">
        <v>-15</v>
      </c>
      <c r="E33" s="13">
        <v>-19</v>
      </c>
      <c r="F33" s="13">
        <v>-10</v>
      </c>
      <c r="G33" s="43"/>
    </row>
    <row r="34" spans="1:8" s="8" customFormat="1" ht="17" thickBot="1" x14ac:dyDescent="0.3">
      <c r="A34" s="33" t="s">
        <v>4069</v>
      </c>
      <c r="B34" s="34"/>
      <c r="C34" s="34">
        <f>SUM(C32:C33)</f>
        <v>0</v>
      </c>
      <c r="D34" s="34">
        <f>SUM(D32:D33)</f>
        <v>86</v>
      </c>
      <c r="E34" s="34">
        <f t="shared" ref="E34:F34" si="7">SUM(E32:E33)</f>
        <v>163</v>
      </c>
      <c r="F34" s="34">
        <f t="shared" si="7"/>
        <v>65</v>
      </c>
      <c r="G34" s="34"/>
      <c r="H34" s="6" t="s">
        <v>4214</v>
      </c>
    </row>
    <row r="35" spans="1:8" s="2" customFormat="1" ht="17" thickBot="1" x14ac:dyDescent="0.3">
      <c r="A35" s="13"/>
      <c r="B35" s="13"/>
      <c r="C35" s="13"/>
      <c r="D35" s="13"/>
      <c r="E35" s="13"/>
      <c r="F35" s="13"/>
      <c r="G35" s="13"/>
    </row>
    <row r="36" spans="1:8" s="8" customFormat="1" ht="17" thickBot="1" x14ac:dyDescent="0.3">
      <c r="A36" s="33" t="s">
        <v>4207</v>
      </c>
      <c r="B36" s="34"/>
      <c r="C36" s="34">
        <f>SUM(C34:C35)</f>
        <v>0</v>
      </c>
      <c r="D36" s="34">
        <f t="shared" ref="D36:F36" si="8">SUM(D34:D35)</f>
        <v>86</v>
      </c>
      <c r="E36" s="34">
        <f t="shared" si="8"/>
        <v>163</v>
      </c>
      <c r="F36" s="34">
        <f t="shared" si="8"/>
        <v>65</v>
      </c>
      <c r="G36" s="34"/>
      <c r="H36" s="6" t="s">
        <v>4214</v>
      </c>
    </row>
    <row r="37" spans="1:8" ht="17" thickBot="1" x14ac:dyDescent="0.3">
      <c r="A37" s="57"/>
      <c r="B37" s="57"/>
      <c r="C37" s="57"/>
      <c r="D37" s="57"/>
      <c r="E37" s="57"/>
      <c r="F37" s="57"/>
      <c r="G37" s="57"/>
    </row>
    <row r="38" spans="1:8" s="8" customFormat="1" ht="17" thickBot="1" x14ac:dyDescent="0.3">
      <c r="A38" s="33" t="s">
        <v>4351</v>
      </c>
      <c r="B38" s="34"/>
      <c r="C38" s="34">
        <f>SUM(C36:C37)</f>
        <v>0</v>
      </c>
      <c r="D38" s="34">
        <f>SUM(D36:D37)</f>
        <v>86</v>
      </c>
      <c r="E38" s="34">
        <f>SUM(E36:E37)</f>
        <v>163</v>
      </c>
      <c r="F38" s="34">
        <f>SUM(F36:F37)</f>
        <v>65</v>
      </c>
      <c r="G38" s="34"/>
      <c r="H38" s="6" t="s">
        <v>4214</v>
      </c>
    </row>
    <row r="39" spans="1:8" ht="17" thickBot="1" x14ac:dyDescent="0.3">
      <c r="A39" s="81"/>
      <c r="B39" s="81"/>
      <c r="C39" s="81"/>
      <c r="D39" s="81"/>
      <c r="E39" s="81"/>
      <c r="F39" s="81"/>
      <c r="G39" s="81"/>
    </row>
    <row r="40" spans="1:8" ht="17" thickBot="1" x14ac:dyDescent="0.3">
      <c r="A40" s="33" t="s">
        <v>4477</v>
      </c>
      <c r="B40" s="34"/>
      <c r="C40" s="34">
        <f>SUM(C38:C39)</f>
        <v>0</v>
      </c>
      <c r="D40" s="34">
        <f t="shared" ref="D40:F40" si="9">SUM(D38:D39)</f>
        <v>86</v>
      </c>
      <c r="E40" s="34">
        <f t="shared" si="9"/>
        <v>163</v>
      </c>
      <c r="F40" s="34">
        <f t="shared" si="9"/>
        <v>65</v>
      </c>
      <c r="G40" s="194"/>
    </row>
    <row r="41" spans="1:8" ht="17" thickBot="1" x14ac:dyDescent="0.3">
      <c r="A41" s="256"/>
      <c r="B41" s="168"/>
      <c r="C41" s="168"/>
      <c r="D41" s="168"/>
      <c r="E41" s="168"/>
      <c r="F41" s="168"/>
      <c r="G41" s="168"/>
    </row>
    <row r="42" spans="1:8" s="2" customFormat="1" ht="17" thickBot="1" x14ac:dyDescent="0.3">
      <c r="A42" s="33" t="s">
        <v>4760</v>
      </c>
      <c r="B42" s="34"/>
      <c r="C42" s="34">
        <f>SUM(C40:C41)</f>
        <v>0</v>
      </c>
      <c r="D42" s="34">
        <f>SUM(D40:D41)</f>
        <v>86</v>
      </c>
      <c r="E42" s="34">
        <f>SUM(E40:E41)</f>
        <v>163</v>
      </c>
      <c r="F42" s="34">
        <f>SUM(F40:F41)</f>
        <v>65</v>
      </c>
      <c r="G42" s="194"/>
    </row>
    <row r="43" spans="1:8" s="2" customFormat="1" ht="17" thickBot="1" x14ac:dyDescent="0.3">
      <c r="A43" s="55">
        <v>44688</v>
      </c>
      <c r="B43" s="53" t="s">
        <v>63</v>
      </c>
      <c r="C43" s="53"/>
      <c r="D43" s="53"/>
      <c r="E43" s="53">
        <v>-23</v>
      </c>
      <c r="F43" s="53">
        <v>-6</v>
      </c>
      <c r="G43" s="53"/>
    </row>
    <row r="44" spans="1:8" s="8" customFormat="1" ht="17" thickBot="1" x14ac:dyDescent="0.3">
      <c r="A44" s="33" t="s">
        <v>4861</v>
      </c>
      <c r="B44" s="34"/>
      <c r="C44" s="34">
        <f>SUM(C42:C43)</f>
        <v>0</v>
      </c>
      <c r="D44" s="34">
        <f>SUM(D42:D43)</f>
        <v>86</v>
      </c>
      <c r="E44" s="34">
        <f>SUM(E42:E43)</f>
        <v>140</v>
      </c>
      <c r="F44" s="34">
        <f>SUM(F42:F43)</f>
        <v>59</v>
      </c>
      <c r="G44" s="194"/>
    </row>
    <row r="45" spans="1:8" s="2" customFormat="1" ht="17" thickBot="1" x14ac:dyDescent="0.3">
      <c r="A45" s="55"/>
      <c r="B45" s="53"/>
      <c r="C45" s="53"/>
      <c r="D45" s="53"/>
      <c r="E45" s="53"/>
      <c r="F45" s="53"/>
      <c r="G45" s="53"/>
    </row>
    <row r="46" spans="1:8" s="8" customFormat="1" ht="17" thickBot="1" x14ac:dyDescent="0.3">
      <c r="A46" s="33" t="s">
        <v>5061</v>
      </c>
      <c r="B46" s="34"/>
      <c r="C46" s="34">
        <f>SUM(C44:C45)</f>
        <v>0</v>
      </c>
      <c r="D46" s="34">
        <f>SUM(D44:D45)</f>
        <v>86</v>
      </c>
      <c r="E46" s="34">
        <f>SUM(E44:E45)</f>
        <v>140</v>
      </c>
      <c r="F46" s="34">
        <f>SUM(F44:F45)</f>
        <v>59</v>
      </c>
      <c r="G46" s="194"/>
    </row>
    <row r="47" spans="1:8" ht="17" thickBot="1" x14ac:dyDescent="0.3">
      <c r="A47" s="392"/>
      <c r="B47" s="392"/>
      <c r="C47" s="57"/>
      <c r="D47" s="57"/>
      <c r="E47" s="57"/>
      <c r="F47" s="57"/>
      <c r="G47" s="57"/>
    </row>
    <row r="48" spans="1:8" s="8" customFormat="1" ht="17" thickBot="1" x14ac:dyDescent="0.3">
      <c r="A48" s="33" t="s">
        <v>5278</v>
      </c>
      <c r="B48" s="34"/>
      <c r="C48" s="34">
        <f>SUM(C46:C47)</f>
        <v>0</v>
      </c>
      <c r="D48" s="34">
        <f>SUM(D46:D47)</f>
        <v>86</v>
      </c>
      <c r="E48" s="34">
        <f>SUM(E46:E47)</f>
        <v>140</v>
      </c>
      <c r="F48" s="34">
        <f>SUM(F46:F47)</f>
        <v>59</v>
      </c>
      <c r="G48" s="194"/>
    </row>
    <row r="49" spans="1:8" s="49" customFormat="1" ht="17" thickBot="1" x14ac:dyDescent="0.3">
      <c r="A49" s="658">
        <v>44571</v>
      </c>
      <c r="B49" s="659" t="s">
        <v>210</v>
      </c>
      <c r="C49" s="508"/>
      <c r="D49" s="508">
        <v>-86</v>
      </c>
      <c r="E49" s="508">
        <v>-132</v>
      </c>
      <c r="F49" s="508">
        <v>-59</v>
      </c>
      <c r="G49" s="508"/>
      <c r="H49" s="49" t="s">
        <v>211</v>
      </c>
    </row>
    <row r="50" spans="1:8" s="8" customFormat="1" ht="17" thickBot="1" x14ac:dyDescent="0.3">
      <c r="A50" s="40" t="s">
        <v>5326</v>
      </c>
      <c r="B50" s="41"/>
      <c r="C50" s="41">
        <f>SUM(C48:C49)</f>
        <v>0</v>
      </c>
      <c r="D50" s="181">
        <f t="shared" ref="D50:F50" si="10">SUM(D48:D49)</f>
        <v>0</v>
      </c>
      <c r="E50" s="181">
        <f t="shared" si="10"/>
        <v>8</v>
      </c>
      <c r="F50" s="181">
        <f t="shared" si="10"/>
        <v>0</v>
      </c>
      <c r="G50" s="861"/>
      <c r="H50" s="1497" t="s">
        <v>6470</v>
      </c>
    </row>
    <row r="51" spans="1:8" ht="17" thickBot="1" x14ac:dyDescent="0.3">
      <c r="A51" s="397"/>
      <c r="B51" s="397"/>
      <c r="C51" s="168"/>
      <c r="D51" s="168"/>
      <c r="E51" s="168"/>
      <c r="F51" s="168"/>
      <c r="G51" s="168"/>
    </row>
    <row r="52" spans="1:8" s="8" customFormat="1" ht="17" thickBot="1" x14ac:dyDescent="0.3">
      <c r="A52" s="40" t="s">
        <v>5443</v>
      </c>
      <c r="B52" s="41"/>
      <c r="C52" s="41">
        <f>SUM(C50:C51)</f>
        <v>0</v>
      </c>
      <c r="D52" s="41">
        <f>SUM(D50:D51)</f>
        <v>0</v>
      </c>
      <c r="E52" s="181">
        <f>SUM(E50:E51)</f>
        <v>8</v>
      </c>
      <c r="F52" s="41">
        <f>SUM(F50:F51)</f>
        <v>0</v>
      </c>
      <c r="G52" s="861"/>
      <c r="H52" s="1497" t="s">
        <v>6470</v>
      </c>
    </row>
    <row r="53" spans="1:8" ht="17" thickBot="1" x14ac:dyDescent="0.3">
      <c r="A53" s="397"/>
      <c r="B53" s="397"/>
      <c r="C53" s="168"/>
      <c r="D53" s="168"/>
      <c r="E53" s="168"/>
      <c r="F53" s="168"/>
      <c r="G53" s="168"/>
    </row>
    <row r="54" spans="1:8" s="8" customFormat="1" ht="17" thickBot="1" x14ac:dyDescent="0.3">
      <c r="A54" s="40" t="s">
        <v>5934</v>
      </c>
      <c r="B54" s="41"/>
      <c r="C54" s="41">
        <f>SUM(C52:C53)</f>
        <v>0</v>
      </c>
      <c r="D54" s="41">
        <f>SUM(D52:D53)</f>
        <v>0</v>
      </c>
      <c r="E54" s="181">
        <f>SUM(E52:E53)</f>
        <v>8</v>
      </c>
      <c r="F54" s="41">
        <f>SUM(F52:F53)</f>
        <v>0</v>
      </c>
      <c r="G54" s="861"/>
      <c r="H54" s="1497" t="s">
        <v>6470</v>
      </c>
    </row>
    <row r="55" spans="1:8" ht="17" thickBot="1" x14ac:dyDescent="0.3">
      <c r="A55" s="397"/>
      <c r="B55" s="397"/>
      <c r="C55" s="168"/>
      <c r="D55" s="168"/>
      <c r="E55" s="168"/>
      <c r="F55" s="168"/>
      <c r="G55" s="168"/>
    </row>
    <row r="56" spans="1:8" s="8" customFormat="1" ht="17" thickBot="1" x14ac:dyDescent="0.3">
      <c r="A56" s="40" t="s">
        <v>6093</v>
      </c>
      <c r="B56" s="41"/>
      <c r="C56" s="41">
        <f>SUM(C54:C55)</f>
        <v>0</v>
      </c>
      <c r="D56" s="41">
        <f>SUM(D54:D55)</f>
        <v>0</v>
      </c>
      <c r="E56" s="181">
        <f>SUM(E54:E55)</f>
        <v>8</v>
      </c>
      <c r="F56" s="41">
        <f>SUM(F54:F55)</f>
        <v>0</v>
      </c>
      <c r="G56" s="861"/>
      <c r="H56" s="1497" t="s">
        <v>6470</v>
      </c>
    </row>
    <row r="57" spans="1:8" ht="17" thickBot="1" x14ac:dyDescent="0.3">
      <c r="A57" s="397"/>
      <c r="B57" s="397"/>
      <c r="C57" s="168"/>
      <c r="D57" s="168"/>
      <c r="E57" s="168"/>
      <c r="F57" s="168"/>
      <c r="G57" s="168"/>
    </row>
    <row r="58" spans="1:8" s="8" customFormat="1" ht="17" thickBot="1" x14ac:dyDescent="0.3">
      <c r="A58" s="40" t="s">
        <v>6204</v>
      </c>
      <c r="B58" s="41"/>
      <c r="C58" s="41">
        <f>SUM(C56:C57)</f>
        <v>0</v>
      </c>
      <c r="D58" s="41">
        <f>SUM(D56:D57)</f>
        <v>0</v>
      </c>
      <c r="E58" s="181">
        <f>SUM(E56:E57)</f>
        <v>8</v>
      </c>
      <c r="F58" s="41">
        <f>SUM(F56:F57)</f>
        <v>0</v>
      </c>
      <c r="G58" s="861"/>
      <c r="H58" s="1497" t="s">
        <v>6470</v>
      </c>
    </row>
    <row r="59" spans="1:8" s="49" customFormat="1" x14ac:dyDescent="0.25">
      <c r="A59" s="659"/>
      <c r="B59" s="659" t="s">
        <v>967</v>
      </c>
      <c r="C59" s="508"/>
      <c r="D59" s="508"/>
      <c r="E59" s="508">
        <v>-8</v>
      </c>
      <c r="F59" s="508"/>
      <c r="G59" s="508"/>
      <c r="H59" s="49" t="s">
        <v>2882</v>
      </c>
    </row>
    <row r="60" spans="1:8" x14ac:dyDescent="0.25">
      <c r="A60" s="397"/>
      <c r="B60" s="397"/>
      <c r="C60" s="168"/>
      <c r="D60" s="168"/>
      <c r="E60" s="168"/>
      <c r="F60" s="168"/>
      <c r="G60" s="168"/>
    </row>
    <row r="61" spans="1:8" x14ac:dyDescent="0.25">
      <c r="A61" s="397"/>
      <c r="B61" s="397"/>
      <c r="C61" s="168"/>
      <c r="D61" s="168"/>
      <c r="E61" s="168"/>
      <c r="F61" s="168"/>
      <c r="G61" s="168"/>
    </row>
    <row r="62" spans="1:8" x14ac:dyDescent="0.25">
      <c r="A62" s="397"/>
      <c r="B62" s="397"/>
      <c r="C62" s="168"/>
      <c r="D62" s="168"/>
      <c r="E62" s="168"/>
      <c r="F62" s="168"/>
      <c r="G62" s="168"/>
    </row>
    <row r="63" spans="1:8" ht="17" thickBot="1" x14ac:dyDescent="0.3">
      <c r="A63" s="168"/>
      <c r="B63" s="168"/>
      <c r="C63" s="168">
        <f>SUM(C58:C59)</f>
        <v>0</v>
      </c>
      <c r="D63" s="168">
        <f t="shared" ref="D63:G63" si="11">SUM(D58:D59)</f>
        <v>0</v>
      </c>
      <c r="E63" s="168">
        <f t="shared" si="11"/>
        <v>0</v>
      </c>
      <c r="F63" s="168">
        <f t="shared" si="11"/>
        <v>0</v>
      </c>
      <c r="G63" s="168">
        <f t="shared" si="11"/>
        <v>0</v>
      </c>
    </row>
    <row r="64" spans="1:8" ht="17" thickBot="1" x14ac:dyDescent="0.3">
      <c r="C64" s="51" t="s">
        <v>252</v>
      </c>
      <c r="D64" s="51" t="s">
        <v>354</v>
      </c>
      <c r="E64" s="51" t="s">
        <v>1318</v>
      </c>
      <c r="F64" s="51" t="s">
        <v>2600</v>
      </c>
      <c r="G64" s="27"/>
    </row>
    <row r="65" spans="1:3" x14ac:dyDescent="0.25">
      <c r="A65" s="48" t="s">
        <v>2578</v>
      </c>
      <c r="B65" s="48"/>
      <c r="C65" s="48"/>
    </row>
    <row r="66" spans="1:3" x14ac:dyDescent="0.25">
      <c r="A66" s="48" t="s">
        <v>2579</v>
      </c>
      <c r="B66" s="48"/>
      <c r="C66" s="48"/>
    </row>
    <row r="67" spans="1:3" x14ac:dyDescent="0.25">
      <c r="A67" s="48" t="s">
        <v>2580</v>
      </c>
      <c r="B67" s="48"/>
      <c r="C67" s="48"/>
    </row>
    <row r="68" spans="1:3" x14ac:dyDescent="0.25">
      <c r="A68" s="48" t="s">
        <v>2581</v>
      </c>
      <c r="B68" s="48"/>
      <c r="C68" s="4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>
    <tabColor rgb="FFC00000"/>
  </sheetPr>
  <dimension ref="A1:V114"/>
  <sheetViews>
    <sheetView topLeftCell="A88" workbookViewId="0">
      <selection activeCell="K107" sqref="C107:K107"/>
    </sheetView>
  </sheetViews>
  <sheetFormatPr baseColWidth="10" defaultColWidth="9" defaultRowHeight="16" x14ac:dyDescent="0.25"/>
  <cols>
    <col min="1" max="1" width="12.33203125" style="4" customWidth="1"/>
    <col min="2" max="2" width="20.5" style="4" customWidth="1"/>
    <col min="3" max="3" width="13.83203125" style="4" customWidth="1"/>
    <col min="4" max="4" width="14.83203125" style="4" customWidth="1"/>
    <col min="5" max="5" width="12.83203125" style="4" customWidth="1"/>
    <col min="6" max="7" width="10.33203125" style="4" bestFit="1" customWidth="1"/>
    <col min="8" max="20" width="10.33203125" style="4" customWidth="1"/>
    <col min="21" max="16384" width="9" style="4"/>
  </cols>
  <sheetData>
    <row r="1" spans="1:21" x14ac:dyDescent="0.25">
      <c r="A1" s="48" t="s">
        <v>23</v>
      </c>
      <c r="B1" s="48"/>
      <c r="C1" s="48"/>
      <c r="D1" s="48"/>
      <c r="E1" s="48"/>
    </row>
    <row r="2" spans="1:21" x14ac:dyDescent="0.25">
      <c r="A2" s="48"/>
      <c r="B2" s="48"/>
      <c r="C2" s="48"/>
      <c r="D2" s="48"/>
      <c r="E2" s="48"/>
    </row>
    <row r="3" spans="1:21" x14ac:dyDescent="0.25">
      <c r="A3" s="3" t="s">
        <v>1938</v>
      </c>
    </row>
    <row r="4" spans="1:21" x14ac:dyDescent="0.25">
      <c r="A4" s="3" t="s">
        <v>2557</v>
      </c>
      <c r="B4" s="3"/>
      <c r="C4" s="3"/>
      <c r="D4" s="3"/>
      <c r="E4" s="3"/>
    </row>
    <row r="5" spans="1:21" x14ac:dyDescent="0.25">
      <c r="A5" s="3" t="s">
        <v>3082</v>
      </c>
      <c r="B5" s="3"/>
      <c r="C5" s="3"/>
      <c r="D5" s="3"/>
      <c r="E5" s="3"/>
    </row>
    <row r="6" spans="1:21" x14ac:dyDescent="0.25">
      <c r="A6" s="420" t="s">
        <v>3081</v>
      </c>
      <c r="B6" s="420"/>
      <c r="C6" s="413"/>
      <c r="D6" s="413"/>
    </row>
    <row r="7" spans="1:21" s="144" customFormat="1" x14ac:dyDescent="0.25">
      <c r="A7" s="925" t="s">
        <v>3109</v>
      </c>
      <c r="B7" s="925"/>
    </row>
    <row r="8" spans="1:21" ht="17" thickBot="1" x14ac:dyDescent="0.3">
      <c r="A8" s="3"/>
      <c r="B8" s="3"/>
      <c r="C8" s="31">
        <v>40000</v>
      </c>
      <c r="D8" s="31">
        <v>75000</v>
      </c>
      <c r="E8" s="31">
        <v>3250</v>
      </c>
      <c r="F8" s="30">
        <v>3250</v>
      </c>
      <c r="G8" s="30">
        <v>3550</v>
      </c>
      <c r="H8" s="30">
        <v>60000</v>
      </c>
      <c r="I8" s="30">
        <v>42000</v>
      </c>
      <c r="J8" s="30">
        <v>69000</v>
      </c>
      <c r="K8" s="30">
        <v>15000</v>
      </c>
      <c r="L8" s="30">
        <v>1250</v>
      </c>
      <c r="M8" s="30">
        <v>4250</v>
      </c>
      <c r="N8" s="30">
        <v>22500</v>
      </c>
      <c r="O8" s="30">
        <v>17500</v>
      </c>
      <c r="P8" s="30">
        <v>2250</v>
      </c>
      <c r="Q8" s="30">
        <v>12000</v>
      </c>
      <c r="R8" s="30">
        <v>3250</v>
      </c>
      <c r="S8" s="30">
        <v>9000</v>
      </c>
      <c r="T8" s="30">
        <v>13500</v>
      </c>
    </row>
    <row r="9" spans="1:21" x14ac:dyDescent="0.25">
      <c r="A9" s="760" t="s">
        <v>0</v>
      </c>
      <c r="B9" s="760" t="s">
        <v>1</v>
      </c>
      <c r="C9" s="760" t="s">
        <v>767</v>
      </c>
      <c r="D9" s="760" t="s">
        <v>2597</v>
      </c>
      <c r="E9" s="760" t="s">
        <v>18</v>
      </c>
      <c r="F9" s="760" t="s">
        <v>3</v>
      </c>
      <c r="G9" s="760" t="s">
        <v>17</v>
      </c>
      <c r="H9" s="760" t="s">
        <v>2739</v>
      </c>
      <c r="I9" s="760" t="s">
        <v>2740</v>
      </c>
      <c r="J9" s="760" t="s">
        <v>2740</v>
      </c>
      <c r="K9" s="829" t="s">
        <v>2743</v>
      </c>
      <c r="L9" s="829" t="s">
        <v>4</v>
      </c>
      <c r="M9" s="829" t="s">
        <v>26</v>
      </c>
      <c r="N9" s="829" t="s">
        <v>28</v>
      </c>
      <c r="O9" s="829" t="s">
        <v>10</v>
      </c>
      <c r="P9" s="829" t="s">
        <v>31</v>
      </c>
      <c r="Q9" s="829" t="s">
        <v>378</v>
      </c>
      <c r="R9" s="829" t="s">
        <v>27</v>
      </c>
      <c r="S9" s="829" t="s">
        <v>30</v>
      </c>
      <c r="T9" s="829" t="s">
        <v>29</v>
      </c>
      <c r="U9" s="760"/>
    </row>
    <row r="10" spans="1:21" ht="17" thickBot="1" x14ac:dyDescent="0.3">
      <c r="A10" s="761"/>
      <c r="B10" s="761"/>
      <c r="C10" s="761"/>
      <c r="D10" s="762" t="s">
        <v>2598</v>
      </c>
      <c r="E10" s="761"/>
      <c r="F10" s="808"/>
      <c r="G10" s="808"/>
      <c r="H10" s="762" t="s">
        <v>2738</v>
      </c>
      <c r="I10" s="762" t="s">
        <v>2741</v>
      </c>
      <c r="J10" s="762" t="s">
        <v>2742</v>
      </c>
      <c r="K10" s="762" t="s">
        <v>2744</v>
      </c>
      <c r="L10" s="762"/>
      <c r="M10" s="762"/>
      <c r="N10" s="762"/>
      <c r="O10" s="762"/>
      <c r="P10" s="762"/>
      <c r="Q10" s="762"/>
      <c r="R10" s="762"/>
      <c r="S10" s="762"/>
      <c r="T10" s="762"/>
      <c r="U10" s="762"/>
    </row>
    <row r="11" spans="1:21" s="2" customFormat="1" x14ac:dyDescent="0.25">
      <c r="A11" s="809">
        <v>44258</v>
      </c>
      <c r="B11" s="582" t="s">
        <v>2587</v>
      </c>
      <c r="C11" s="857">
        <v>20</v>
      </c>
      <c r="D11" s="857"/>
      <c r="E11" s="582"/>
      <c r="F11" s="582"/>
      <c r="G11" s="582"/>
      <c r="H11" s="582"/>
      <c r="I11" s="582"/>
      <c r="J11" s="582"/>
      <c r="K11" s="582"/>
      <c r="L11" s="582"/>
      <c r="M11" s="582"/>
      <c r="N11" s="582"/>
      <c r="O11" s="582"/>
      <c r="P11" s="582"/>
      <c r="Q11" s="582"/>
      <c r="R11" s="582"/>
      <c r="S11" s="582"/>
      <c r="T11" s="582"/>
      <c r="U11" s="582"/>
    </row>
    <row r="12" spans="1:21" ht="17" thickBot="1" x14ac:dyDescent="0.3">
      <c r="A12" s="80">
        <v>44319</v>
      </c>
      <c r="B12" s="81" t="s">
        <v>2599</v>
      </c>
      <c r="C12" s="858"/>
      <c r="D12" s="858">
        <v>20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</row>
    <row r="13" spans="1:21" ht="17" thickBot="1" x14ac:dyDescent="0.3">
      <c r="A13" s="268" t="s">
        <v>2708</v>
      </c>
      <c r="B13" s="269"/>
      <c r="C13" s="269">
        <f>SUM(C11:C12)</f>
        <v>20</v>
      </c>
      <c r="D13" s="269">
        <f t="shared" ref="D13" si="0">SUM(D11:D12)</f>
        <v>20</v>
      </c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</row>
    <row r="14" spans="1:21" s="2" customFormat="1" x14ac:dyDescent="0.25">
      <c r="A14" s="55">
        <v>44200</v>
      </c>
      <c r="B14" s="53" t="s">
        <v>2699</v>
      </c>
      <c r="C14" s="53"/>
      <c r="D14" s="53"/>
      <c r="E14" s="53">
        <v>100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</row>
    <row r="15" spans="1:21" s="2" customFormat="1" x14ac:dyDescent="0.25">
      <c r="A15" s="12">
        <v>44200</v>
      </c>
      <c r="B15" s="13" t="s">
        <v>2700</v>
      </c>
      <c r="C15" s="13"/>
      <c r="D15" s="13"/>
      <c r="E15" s="13"/>
      <c r="F15" s="43">
        <v>100</v>
      </c>
      <c r="G15" s="13">
        <v>50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 spans="1:21" s="2" customFormat="1" x14ac:dyDescent="0.25">
      <c r="A16" s="12">
        <v>44320</v>
      </c>
      <c r="B16" s="13" t="s">
        <v>63</v>
      </c>
      <c r="C16" s="13"/>
      <c r="D16" s="13"/>
      <c r="E16" s="13"/>
      <c r="F16" s="43">
        <v>-100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 spans="1:21" s="1" customFormat="1" ht="17" thickBot="1" x14ac:dyDescent="0.3">
      <c r="A17" s="12" t="s">
        <v>2736</v>
      </c>
      <c r="B17" s="13" t="s">
        <v>2737</v>
      </c>
      <c r="C17" s="43"/>
      <c r="D17" s="43"/>
      <c r="E17" s="43"/>
      <c r="F17" s="43"/>
      <c r="G17" s="43"/>
      <c r="H17" s="13">
        <v>1</v>
      </c>
      <c r="I17" s="13">
        <v>10</v>
      </c>
      <c r="J17" s="13">
        <v>10</v>
      </c>
      <c r="K17" s="13">
        <v>50</v>
      </c>
      <c r="L17" s="13"/>
      <c r="M17" s="13"/>
      <c r="N17" s="13"/>
      <c r="O17" s="13"/>
      <c r="P17" s="13"/>
      <c r="Q17" s="13"/>
      <c r="R17" s="13"/>
      <c r="S17" s="13"/>
      <c r="T17" s="13"/>
      <c r="U17" s="43"/>
    </row>
    <row r="18" spans="1:21" s="8" customFormat="1" ht="17" thickBot="1" x14ac:dyDescent="0.3">
      <c r="A18" s="170" t="s">
        <v>2873</v>
      </c>
      <c r="B18" s="34"/>
      <c r="C18" s="34">
        <f>SUM(C13:C17)</f>
        <v>20</v>
      </c>
      <c r="D18" s="34">
        <f>SUM(D13:D17)</f>
        <v>20</v>
      </c>
      <c r="E18" s="34">
        <f>SUM(E13:E17)</f>
        <v>100</v>
      </c>
      <c r="F18" s="34">
        <f t="shared" ref="F18" si="1">SUM(F13:F17)</f>
        <v>0</v>
      </c>
      <c r="G18" s="34">
        <f>SUM(G13:G17)</f>
        <v>50</v>
      </c>
      <c r="H18" s="34">
        <f>SUM(H13:H17)</f>
        <v>1</v>
      </c>
      <c r="I18" s="34">
        <f>SUM(I13:I17)</f>
        <v>10</v>
      </c>
      <c r="J18" s="34">
        <f>SUM(J13:J17)</f>
        <v>10</v>
      </c>
      <c r="K18" s="34">
        <f>SUM(K13:K17)</f>
        <v>50</v>
      </c>
      <c r="L18" s="34"/>
      <c r="M18" s="34"/>
      <c r="N18" s="34"/>
      <c r="O18" s="34"/>
      <c r="P18" s="34"/>
      <c r="Q18" s="34"/>
      <c r="R18" s="34"/>
      <c r="S18" s="34"/>
      <c r="T18" s="34"/>
      <c r="U18" s="34"/>
    </row>
    <row r="19" spans="1:21" s="1" customFormat="1" x14ac:dyDescent="0.25">
      <c r="A19" s="12" t="s">
        <v>2839</v>
      </c>
      <c r="B19" s="13" t="s">
        <v>2864</v>
      </c>
      <c r="C19" s="43"/>
      <c r="D19" s="43"/>
      <c r="E19" s="43"/>
      <c r="F19" s="13">
        <v>150</v>
      </c>
      <c r="G19" s="43"/>
      <c r="H19" s="43"/>
      <c r="I19" s="43"/>
      <c r="J19" s="43"/>
      <c r="K19" s="43"/>
      <c r="L19" s="13">
        <v>300</v>
      </c>
      <c r="M19" s="13">
        <v>85</v>
      </c>
      <c r="N19" s="13">
        <v>14</v>
      </c>
      <c r="O19" s="13">
        <v>15</v>
      </c>
      <c r="P19" s="13"/>
      <c r="Q19" s="13"/>
      <c r="R19" s="13"/>
      <c r="S19" s="13"/>
      <c r="T19" s="13"/>
      <c r="U19" s="43"/>
    </row>
    <row r="20" spans="1:21" s="1" customFormat="1" x14ac:dyDescent="0.25">
      <c r="A20" s="12" t="s">
        <v>2865</v>
      </c>
      <c r="B20" s="13" t="s">
        <v>2867</v>
      </c>
      <c r="C20" s="43"/>
      <c r="D20" s="43"/>
      <c r="E20" s="43"/>
      <c r="F20" s="13"/>
      <c r="G20" s="43"/>
      <c r="H20" s="43"/>
      <c r="I20" s="43"/>
      <c r="J20" s="43"/>
      <c r="K20" s="43"/>
      <c r="L20" s="13"/>
      <c r="M20" s="13"/>
      <c r="N20" s="13"/>
      <c r="O20" s="13">
        <v>105</v>
      </c>
      <c r="P20" s="13"/>
      <c r="Q20" s="13"/>
      <c r="R20" s="13"/>
      <c r="S20" s="13"/>
      <c r="T20" s="13"/>
      <c r="U20" s="43"/>
    </row>
    <row r="21" spans="1:21" s="1" customFormat="1" x14ac:dyDescent="0.25">
      <c r="A21" s="12" t="s">
        <v>2865</v>
      </c>
      <c r="B21" s="13" t="s">
        <v>2868</v>
      </c>
      <c r="C21" s="43"/>
      <c r="D21" s="43"/>
      <c r="E21" s="43"/>
      <c r="F21" s="13">
        <v>150</v>
      </c>
      <c r="G21" s="43"/>
      <c r="H21" s="43"/>
      <c r="I21" s="43"/>
      <c r="J21" s="43"/>
      <c r="K21" s="43"/>
      <c r="L21" s="43"/>
      <c r="M21" s="13">
        <v>65</v>
      </c>
      <c r="N21" s="13">
        <v>17</v>
      </c>
      <c r="O21" s="13">
        <v>55</v>
      </c>
      <c r="P21" s="13"/>
      <c r="Q21" s="13"/>
      <c r="R21" s="13"/>
      <c r="S21" s="13"/>
      <c r="T21" s="13"/>
      <c r="U21" s="43"/>
    </row>
    <row r="22" spans="1:21" s="1" customFormat="1" x14ac:dyDescent="0.25">
      <c r="A22" s="12" t="s">
        <v>2865</v>
      </c>
      <c r="B22" s="13" t="s">
        <v>2869</v>
      </c>
      <c r="C22" s="43"/>
      <c r="D22" s="43"/>
      <c r="E22" s="43"/>
      <c r="F22" s="13"/>
      <c r="G22" s="43"/>
      <c r="H22" s="43"/>
      <c r="I22" s="43"/>
      <c r="J22" s="43"/>
      <c r="K22" s="43"/>
      <c r="L22" s="43"/>
      <c r="M22" s="13"/>
      <c r="N22" s="13">
        <v>19</v>
      </c>
      <c r="O22" s="13">
        <v>124</v>
      </c>
      <c r="P22" s="13"/>
      <c r="Q22" s="13"/>
      <c r="R22" s="13"/>
      <c r="S22" s="13"/>
      <c r="T22" s="13"/>
      <c r="U22" s="43"/>
    </row>
    <row r="23" spans="1:21" s="1" customFormat="1" ht="17" thickBot="1" x14ac:dyDescent="0.3">
      <c r="A23" s="12" t="s">
        <v>2877</v>
      </c>
      <c r="B23" s="13" t="s">
        <v>2880</v>
      </c>
      <c r="C23" s="43"/>
      <c r="D23" s="43"/>
      <c r="E23" s="43"/>
      <c r="F23" s="13"/>
      <c r="G23" s="43"/>
      <c r="H23" s="43"/>
      <c r="I23" s="43"/>
      <c r="J23" s="43"/>
      <c r="K23" s="43"/>
      <c r="L23" s="43"/>
      <c r="M23" s="13"/>
      <c r="N23" s="13"/>
      <c r="O23" s="13">
        <v>1</v>
      </c>
      <c r="P23" s="13"/>
      <c r="Q23" s="13"/>
      <c r="R23" s="13"/>
      <c r="S23" s="13"/>
      <c r="T23" s="13"/>
      <c r="U23" s="43"/>
    </row>
    <row r="24" spans="1:21" s="8" customFormat="1" ht="17" thickBot="1" x14ac:dyDescent="0.3">
      <c r="A24" s="170" t="s">
        <v>2907</v>
      </c>
      <c r="B24" s="34"/>
      <c r="C24" s="34">
        <f>SUM(C18:C23)</f>
        <v>20</v>
      </c>
      <c r="D24" s="34">
        <f t="shared" ref="D24:U24" si="2">SUM(D18:D23)</f>
        <v>20</v>
      </c>
      <c r="E24" s="34">
        <f t="shared" si="2"/>
        <v>100</v>
      </c>
      <c r="F24" s="34">
        <f t="shared" si="2"/>
        <v>300</v>
      </c>
      <c r="G24" s="34">
        <f t="shared" si="2"/>
        <v>50</v>
      </c>
      <c r="H24" s="34">
        <f t="shared" si="2"/>
        <v>1</v>
      </c>
      <c r="I24" s="34">
        <f t="shared" si="2"/>
        <v>10</v>
      </c>
      <c r="J24" s="34">
        <f t="shared" si="2"/>
        <v>10</v>
      </c>
      <c r="K24" s="34">
        <f t="shared" si="2"/>
        <v>50</v>
      </c>
      <c r="L24" s="34">
        <f t="shared" si="2"/>
        <v>300</v>
      </c>
      <c r="M24" s="34">
        <f t="shared" si="2"/>
        <v>150</v>
      </c>
      <c r="N24" s="34">
        <f t="shared" si="2"/>
        <v>50</v>
      </c>
      <c r="O24" s="34">
        <f t="shared" si="2"/>
        <v>300</v>
      </c>
      <c r="P24" s="34"/>
      <c r="Q24" s="34"/>
      <c r="R24" s="34"/>
      <c r="S24" s="34"/>
      <c r="T24" s="34"/>
      <c r="U24" s="34">
        <f t="shared" si="2"/>
        <v>0</v>
      </c>
    </row>
    <row r="25" spans="1:21" s="1" customFormat="1" x14ac:dyDescent="0.25">
      <c r="A25" s="12">
        <v>44322</v>
      </c>
      <c r="B25" s="13" t="s">
        <v>2926</v>
      </c>
      <c r="C25" s="43"/>
      <c r="D25" s="43"/>
      <c r="E25" s="13">
        <v>30</v>
      </c>
      <c r="F25" s="13">
        <v>90</v>
      </c>
      <c r="G25" s="13">
        <v>30</v>
      </c>
      <c r="H25" s="43"/>
      <c r="I25" s="43"/>
      <c r="J25" s="43"/>
      <c r="K25" s="43"/>
      <c r="L25" s="13">
        <v>200</v>
      </c>
      <c r="M25" s="13">
        <v>85</v>
      </c>
      <c r="N25" s="43"/>
      <c r="O25" s="43"/>
      <c r="P25" s="13">
        <v>200</v>
      </c>
      <c r="Q25" s="13"/>
      <c r="R25" s="13"/>
      <c r="S25" s="13"/>
      <c r="T25" s="13"/>
      <c r="U25" s="43"/>
    </row>
    <row r="26" spans="1:21" s="1" customFormat="1" x14ac:dyDescent="0.25">
      <c r="A26" s="12">
        <v>44383</v>
      </c>
      <c r="B26" s="13" t="s">
        <v>2928</v>
      </c>
      <c r="C26" s="43"/>
      <c r="D26" s="43"/>
      <c r="E26" s="13">
        <v>70</v>
      </c>
      <c r="F26" s="13">
        <v>210</v>
      </c>
      <c r="G26" s="13">
        <v>70</v>
      </c>
      <c r="H26" s="43"/>
      <c r="I26" s="43"/>
      <c r="J26" s="43"/>
      <c r="K26" s="43"/>
      <c r="L26" s="13">
        <v>400</v>
      </c>
      <c r="M26" s="13">
        <v>215</v>
      </c>
      <c r="N26" s="43"/>
      <c r="O26" s="43"/>
      <c r="P26" s="13">
        <v>300</v>
      </c>
      <c r="Q26" s="13"/>
      <c r="R26" s="13"/>
      <c r="S26" s="13"/>
      <c r="T26" s="13"/>
      <c r="U26" s="43"/>
    </row>
    <row r="27" spans="1:21" s="1" customFormat="1" ht="17" thickBot="1" x14ac:dyDescent="0.3">
      <c r="A27" s="12" t="s">
        <v>2964</v>
      </c>
      <c r="B27" s="13" t="s">
        <v>63</v>
      </c>
      <c r="C27" s="43"/>
      <c r="D27" s="13">
        <v>-20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</row>
    <row r="28" spans="1:21" s="8" customFormat="1" ht="17" thickBot="1" x14ac:dyDescent="0.3">
      <c r="A28" s="170" t="s">
        <v>3034</v>
      </c>
      <c r="B28" s="34"/>
      <c r="C28" s="34">
        <f>SUM(C24:C27)</f>
        <v>20</v>
      </c>
      <c r="D28" s="34">
        <f t="shared" ref="D28:U28" si="3">SUM(D24:D27)</f>
        <v>0</v>
      </c>
      <c r="E28" s="34">
        <f t="shared" si="3"/>
        <v>200</v>
      </c>
      <c r="F28" s="34">
        <f t="shared" si="3"/>
        <v>600</v>
      </c>
      <c r="G28" s="34">
        <f t="shared" si="3"/>
        <v>150</v>
      </c>
      <c r="H28" s="34">
        <f t="shared" si="3"/>
        <v>1</v>
      </c>
      <c r="I28" s="34">
        <f t="shared" si="3"/>
        <v>10</v>
      </c>
      <c r="J28" s="34">
        <f t="shared" si="3"/>
        <v>10</v>
      </c>
      <c r="K28" s="34">
        <f t="shared" si="3"/>
        <v>50</v>
      </c>
      <c r="L28" s="34">
        <f t="shared" si="3"/>
        <v>900</v>
      </c>
      <c r="M28" s="34">
        <f t="shared" si="3"/>
        <v>450</v>
      </c>
      <c r="N28" s="34">
        <f t="shared" si="3"/>
        <v>50</v>
      </c>
      <c r="O28" s="34">
        <f t="shared" si="3"/>
        <v>300</v>
      </c>
      <c r="P28" s="34">
        <f t="shared" si="3"/>
        <v>500</v>
      </c>
      <c r="Q28" s="34"/>
      <c r="R28" s="34"/>
      <c r="S28" s="34"/>
      <c r="T28" s="34"/>
      <c r="U28" s="34">
        <f t="shared" si="3"/>
        <v>0</v>
      </c>
    </row>
    <row r="29" spans="1:21" s="48" customFormat="1" ht="17" thickBot="1" x14ac:dyDescent="0.3">
      <c r="A29" s="99"/>
      <c r="B29" s="57"/>
      <c r="C29" s="358"/>
      <c r="D29" s="358"/>
      <c r="E29" s="57"/>
      <c r="F29" s="57"/>
      <c r="G29" s="57"/>
      <c r="H29" s="358"/>
      <c r="I29" s="358"/>
      <c r="J29" s="358"/>
      <c r="K29" s="358"/>
      <c r="L29" s="57"/>
      <c r="M29" s="57"/>
      <c r="N29" s="358"/>
      <c r="O29" s="358"/>
      <c r="P29" s="57"/>
      <c r="Q29" s="57"/>
      <c r="R29" s="57"/>
      <c r="S29" s="57"/>
      <c r="T29" s="57"/>
      <c r="U29" s="358"/>
    </row>
    <row r="30" spans="1:21" s="8" customFormat="1" ht="17" thickBot="1" x14ac:dyDescent="0.3">
      <c r="A30" s="170" t="s">
        <v>3164</v>
      </c>
      <c r="B30" s="34"/>
      <c r="C30" s="34">
        <f>SUM(C28:C29)</f>
        <v>20</v>
      </c>
      <c r="D30" s="34">
        <f t="shared" ref="D30:O30" si="4">SUM(D28:D29)</f>
        <v>0</v>
      </c>
      <c r="E30" s="34">
        <f t="shared" si="4"/>
        <v>200</v>
      </c>
      <c r="F30" s="34">
        <f t="shared" si="4"/>
        <v>600</v>
      </c>
      <c r="G30" s="34">
        <f t="shared" si="4"/>
        <v>150</v>
      </c>
      <c r="H30" s="34">
        <f t="shared" si="4"/>
        <v>1</v>
      </c>
      <c r="I30" s="34">
        <f t="shared" si="4"/>
        <v>10</v>
      </c>
      <c r="J30" s="34">
        <f t="shared" si="4"/>
        <v>10</v>
      </c>
      <c r="K30" s="34">
        <f t="shared" si="4"/>
        <v>50</v>
      </c>
      <c r="L30" s="34">
        <f t="shared" si="4"/>
        <v>900</v>
      </c>
      <c r="M30" s="34">
        <f t="shared" si="4"/>
        <v>450</v>
      </c>
      <c r="N30" s="34">
        <f t="shared" si="4"/>
        <v>50</v>
      </c>
      <c r="O30" s="34">
        <f t="shared" si="4"/>
        <v>300</v>
      </c>
      <c r="P30" s="34">
        <f>SUM(P28:P29)</f>
        <v>500</v>
      </c>
      <c r="Q30" s="34"/>
      <c r="R30" s="34"/>
      <c r="S30" s="34"/>
      <c r="T30" s="34"/>
      <c r="U30" s="34">
        <f>SUM(U28:U29)</f>
        <v>0</v>
      </c>
    </row>
    <row r="31" spans="1:21" s="48" customFormat="1" ht="17" thickBot="1" x14ac:dyDescent="0.3">
      <c r="A31" s="99"/>
      <c r="B31" s="57"/>
      <c r="C31" s="358"/>
      <c r="D31" s="358"/>
      <c r="E31" s="57"/>
      <c r="F31" s="57"/>
      <c r="G31" s="57"/>
      <c r="H31" s="358"/>
      <c r="I31" s="358"/>
      <c r="J31" s="358"/>
      <c r="K31" s="358"/>
      <c r="L31" s="57"/>
      <c r="M31" s="57"/>
      <c r="N31" s="358"/>
      <c r="O31" s="358"/>
      <c r="P31" s="57"/>
      <c r="Q31" s="57"/>
      <c r="R31" s="57"/>
      <c r="S31" s="57"/>
      <c r="T31" s="57"/>
      <c r="U31" s="358"/>
    </row>
    <row r="32" spans="1:21" s="8" customFormat="1" ht="17" thickBot="1" x14ac:dyDescent="0.3">
      <c r="A32" s="170" t="s">
        <v>3226</v>
      </c>
      <c r="B32" s="34"/>
      <c r="C32" s="34">
        <f>SUM(C30:C31)</f>
        <v>20</v>
      </c>
      <c r="D32" s="34">
        <f t="shared" ref="D32:U32" si="5">SUM(D30:D31)</f>
        <v>0</v>
      </c>
      <c r="E32" s="34">
        <f t="shared" si="5"/>
        <v>200</v>
      </c>
      <c r="F32" s="34">
        <f t="shared" si="5"/>
        <v>600</v>
      </c>
      <c r="G32" s="34">
        <f t="shared" si="5"/>
        <v>150</v>
      </c>
      <c r="H32" s="34">
        <f t="shared" si="5"/>
        <v>1</v>
      </c>
      <c r="I32" s="34">
        <f t="shared" si="5"/>
        <v>10</v>
      </c>
      <c r="J32" s="34">
        <f t="shared" si="5"/>
        <v>10</v>
      </c>
      <c r="K32" s="34">
        <f t="shared" si="5"/>
        <v>50</v>
      </c>
      <c r="L32" s="34">
        <f t="shared" si="5"/>
        <v>900</v>
      </c>
      <c r="M32" s="34">
        <f t="shared" si="5"/>
        <v>450</v>
      </c>
      <c r="N32" s="34">
        <f t="shared" si="5"/>
        <v>50</v>
      </c>
      <c r="O32" s="34">
        <f t="shared" si="5"/>
        <v>300</v>
      </c>
      <c r="P32" s="34">
        <f t="shared" si="5"/>
        <v>500</v>
      </c>
      <c r="Q32" s="34"/>
      <c r="R32" s="34"/>
      <c r="S32" s="34"/>
      <c r="T32" s="34"/>
      <c r="U32" s="34">
        <f t="shared" si="5"/>
        <v>0</v>
      </c>
    </row>
    <row r="33" spans="1:21" s="8" customFormat="1" ht="17" thickBot="1" x14ac:dyDescent="0.3">
      <c r="A33" s="657"/>
      <c r="B33" s="609"/>
      <c r="C33" s="609"/>
      <c r="D33" s="609"/>
      <c r="E33" s="609"/>
      <c r="F33" s="609"/>
      <c r="G33" s="609"/>
      <c r="H33" s="609"/>
      <c r="I33" s="609"/>
      <c r="J33" s="609"/>
      <c r="K33" s="609"/>
      <c r="L33" s="609"/>
      <c r="M33" s="609"/>
      <c r="N33" s="609"/>
      <c r="O33" s="609"/>
      <c r="P33" s="609"/>
      <c r="Q33" s="609"/>
      <c r="R33" s="609"/>
      <c r="S33" s="609"/>
      <c r="T33" s="609"/>
      <c r="U33" s="609"/>
    </row>
    <row r="34" spans="1:21" s="8" customFormat="1" ht="17" thickBot="1" x14ac:dyDescent="0.3">
      <c r="A34" s="170" t="s">
        <v>3399</v>
      </c>
      <c r="B34" s="34"/>
      <c r="C34" s="34">
        <f>SUM(C32:C33)</f>
        <v>20</v>
      </c>
      <c r="D34" s="34">
        <f t="shared" ref="D34:U34" si="6">SUM(D32:D33)</f>
        <v>0</v>
      </c>
      <c r="E34" s="34">
        <f t="shared" si="6"/>
        <v>200</v>
      </c>
      <c r="F34" s="34">
        <f t="shared" si="6"/>
        <v>600</v>
      </c>
      <c r="G34" s="34">
        <f t="shared" si="6"/>
        <v>150</v>
      </c>
      <c r="H34" s="34">
        <f t="shared" si="6"/>
        <v>1</v>
      </c>
      <c r="I34" s="34">
        <f t="shared" si="6"/>
        <v>10</v>
      </c>
      <c r="J34" s="34">
        <f t="shared" si="6"/>
        <v>10</v>
      </c>
      <c r="K34" s="34">
        <f t="shared" si="6"/>
        <v>50</v>
      </c>
      <c r="L34" s="34">
        <f t="shared" si="6"/>
        <v>900</v>
      </c>
      <c r="M34" s="34">
        <f t="shared" si="6"/>
        <v>450</v>
      </c>
      <c r="N34" s="34">
        <f t="shared" si="6"/>
        <v>50</v>
      </c>
      <c r="O34" s="34">
        <f t="shared" si="6"/>
        <v>300</v>
      </c>
      <c r="P34" s="34">
        <f t="shared" si="6"/>
        <v>500</v>
      </c>
      <c r="Q34" s="34">
        <f t="shared" si="6"/>
        <v>0</v>
      </c>
      <c r="R34" s="34">
        <f t="shared" si="6"/>
        <v>0</v>
      </c>
      <c r="S34" s="34"/>
      <c r="T34" s="34"/>
      <c r="U34" s="34">
        <f t="shared" si="6"/>
        <v>0</v>
      </c>
    </row>
    <row r="35" spans="1:21" s="1" customFormat="1" x14ac:dyDescent="0.25">
      <c r="A35" s="12">
        <v>44449</v>
      </c>
      <c r="B35" s="13" t="s">
        <v>3362</v>
      </c>
      <c r="C35" s="43"/>
      <c r="D35" s="43"/>
      <c r="E35" s="13"/>
      <c r="F35" s="13"/>
      <c r="G35" s="13"/>
      <c r="H35" s="43"/>
      <c r="I35" s="43"/>
      <c r="J35" s="43"/>
      <c r="K35" s="43"/>
      <c r="L35" s="13"/>
      <c r="M35" s="13"/>
      <c r="N35" s="43"/>
      <c r="O35" s="43"/>
      <c r="P35" s="13"/>
      <c r="Q35" s="13">
        <v>180</v>
      </c>
      <c r="R35" s="13"/>
      <c r="S35" s="13"/>
      <c r="T35" s="13"/>
      <c r="U35" s="43"/>
    </row>
    <row r="36" spans="1:21" s="1" customFormat="1" x14ac:dyDescent="0.25">
      <c r="A36" s="12">
        <v>44449</v>
      </c>
      <c r="B36" s="13" t="s">
        <v>3363</v>
      </c>
      <c r="C36" s="43"/>
      <c r="D36" s="43"/>
      <c r="E36" s="13"/>
      <c r="F36" s="13"/>
      <c r="G36" s="13"/>
      <c r="H36" s="43"/>
      <c r="I36" s="43"/>
      <c r="J36" s="43"/>
      <c r="K36" s="43"/>
      <c r="L36" s="13"/>
      <c r="M36" s="13"/>
      <c r="N36" s="43"/>
      <c r="O36" s="43"/>
      <c r="P36" s="13"/>
      <c r="Q36" s="13">
        <v>150</v>
      </c>
      <c r="R36" s="13">
        <v>360</v>
      </c>
      <c r="S36" s="13"/>
      <c r="T36" s="13"/>
      <c r="U36" s="43"/>
    </row>
    <row r="37" spans="1:21" s="1" customFormat="1" ht="17" thickBot="1" x14ac:dyDescent="0.3">
      <c r="A37" s="12">
        <v>44510</v>
      </c>
      <c r="B37" s="13" t="s">
        <v>3364</v>
      </c>
      <c r="C37" s="43"/>
      <c r="D37" s="43"/>
      <c r="E37" s="13"/>
      <c r="F37" s="13"/>
      <c r="G37" s="13"/>
      <c r="H37" s="43"/>
      <c r="I37" s="43"/>
      <c r="J37" s="43"/>
      <c r="K37" s="43"/>
      <c r="L37" s="13"/>
      <c r="M37" s="13"/>
      <c r="N37" s="43"/>
      <c r="O37" s="43"/>
      <c r="P37" s="13"/>
      <c r="Q37" s="13">
        <v>30</v>
      </c>
      <c r="R37" s="13"/>
      <c r="S37" s="13"/>
      <c r="T37" s="13"/>
      <c r="U37" s="43"/>
    </row>
    <row r="38" spans="1:21" s="8" customFormat="1" ht="17" thickBot="1" x14ac:dyDescent="0.3">
      <c r="A38" s="170" t="s">
        <v>3455</v>
      </c>
      <c r="B38" s="34"/>
      <c r="C38" s="34">
        <f>SUM(C34:C37)</f>
        <v>20</v>
      </c>
      <c r="D38" s="34">
        <f t="shared" ref="D38:U38" si="7">SUM(D34:D37)</f>
        <v>0</v>
      </c>
      <c r="E38" s="34">
        <f t="shared" si="7"/>
        <v>200</v>
      </c>
      <c r="F38" s="34">
        <f t="shared" si="7"/>
        <v>600</v>
      </c>
      <c r="G38" s="34">
        <f t="shared" si="7"/>
        <v>150</v>
      </c>
      <c r="H38" s="34">
        <f t="shared" si="7"/>
        <v>1</v>
      </c>
      <c r="I38" s="34">
        <f t="shared" si="7"/>
        <v>10</v>
      </c>
      <c r="J38" s="34">
        <f t="shared" si="7"/>
        <v>10</v>
      </c>
      <c r="K38" s="34">
        <f t="shared" si="7"/>
        <v>50</v>
      </c>
      <c r="L38" s="34">
        <f t="shared" si="7"/>
        <v>900</v>
      </c>
      <c r="M38" s="34">
        <f t="shared" si="7"/>
        <v>450</v>
      </c>
      <c r="N38" s="34">
        <f t="shared" si="7"/>
        <v>50</v>
      </c>
      <c r="O38" s="34">
        <f t="shared" si="7"/>
        <v>300</v>
      </c>
      <c r="P38" s="34">
        <f t="shared" si="7"/>
        <v>500</v>
      </c>
      <c r="Q38" s="34">
        <f>SUM(Q34:Q37)</f>
        <v>360</v>
      </c>
      <c r="R38" s="34">
        <f t="shared" si="7"/>
        <v>360</v>
      </c>
      <c r="S38" s="34"/>
      <c r="T38" s="34"/>
      <c r="U38" s="34">
        <f t="shared" si="7"/>
        <v>0</v>
      </c>
    </row>
    <row r="39" spans="1:21" s="2" customFormat="1" x14ac:dyDescent="0.25">
      <c r="A39" s="12" t="s">
        <v>3514</v>
      </c>
      <c r="B39" s="13" t="s">
        <v>3519</v>
      </c>
      <c r="C39" s="13"/>
      <c r="D39" s="13"/>
      <c r="E39" s="13"/>
      <c r="F39" s="13">
        <v>160</v>
      </c>
      <c r="G39" s="13"/>
      <c r="H39" s="13"/>
      <c r="I39" s="13"/>
      <c r="J39" s="13"/>
      <c r="K39" s="13"/>
      <c r="L39" s="13">
        <v>400</v>
      </c>
      <c r="M39" s="13">
        <v>80</v>
      </c>
      <c r="N39" s="13">
        <v>15</v>
      </c>
      <c r="O39" s="13">
        <v>50</v>
      </c>
      <c r="P39" s="13"/>
      <c r="Q39" s="13"/>
      <c r="R39" s="13"/>
      <c r="S39" s="13"/>
      <c r="T39" s="13"/>
      <c r="U39" s="13"/>
    </row>
    <row r="40" spans="1:21" s="1" customFormat="1" x14ac:dyDescent="0.25">
      <c r="A40" s="12" t="s">
        <v>3538</v>
      </c>
      <c r="B40" s="13" t="s">
        <v>63</v>
      </c>
      <c r="C40" s="43"/>
      <c r="D40" s="43"/>
      <c r="E40" s="13"/>
      <c r="F40" s="13"/>
      <c r="G40" s="13"/>
      <c r="H40" s="43"/>
      <c r="I40" s="43"/>
      <c r="J40" s="43"/>
      <c r="K40" s="43"/>
      <c r="L40" s="13"/>
      <c r="M40" s="13"/>
      <c r="N40" s="43"/>
      <c r="O40" s="43"/>
      <c r="P40" s="13"/>
      <c r="Q40" s="13">
        <v>-200</v>
      </c>
      <c r="R40" s="13">
        <v>-100</v>
      </c>
      <c r="S40" s="13"/>
      <c r="T40" s="13"/>
      <c r="U40" s="43"/>
    </row>
    <row r="41" spans="1:21" s="1" customFormat="1" ht="17" thickBot="1" x14ac:dyDescent="0.3">
      <c r="A41" s="12" t="s">
        <v>3562</v>
      </c>
      <c r="B41" s="13" t="s">
        <v>63</v>
      </c>
      <c r="C41" s="43"/>
      <c r="D41" s="43"/>
      <c r="E41" s="13"/>
      <c r="F41" s="13"/>
      <c r="G41" s="13"/>
      <c r="H41" s="43"/>
      <c r="I41" s="43"/>
      <c r="J41" s="43"/>
      <c r="K41" s="43"/>
      <c r="L41" s="13"/>
      <c r="M41" s="13"/>
      <c r="N41" s="43"/>
      <c r="O41" s="43"/>
      <c r="P41" s="13"/>
      <c r="Q41" s="13">
        <v>-156</v>
      </c>
      <c r="R41" s="13">
        <v>-264</v>
      </c>
      <c r="S41" s="13"/>
      <c r="T41" s="13"/>
      <c r="U41" s="43"/>
    </row>
    <row r="42" spans="1:21" s="8" customFormat="1" ht="17" thickBot="1" x14ac:dyDescent="0.3">
      <c r="A42" s="33" t="s">
        <v>3602</v>
      </c>
      <c r="B42" s="34"/>
      <c r="C42" s="34">
        <f>SUM(C38:C41)</f>
        <v>20</v>
      </c>
      <c r="D42" s="34">
        <f t="shared" ref="D42:U42" si="8">SUM(D38:D41)</f>
        <v>0</v>
      </c>
      <c r="E42" s="34">
        <f t="shared" si="8"/>
        <v>200</v>
      </c>
      <c r="F42" s="34">
        <f t="shared" si="8"/>
        <v>760</v>
      </c>
      <c r="G42" s="34">
        <f t="shared" si="8"/>
        <v>150</v>
      </c>
      <c r="H42" s="34">
        <f t="shared" si="8"/>
        <v>1</v>
      </c>
      <c r="I42" s="34">
        <f t="shared" si="8"/>
        <v>10</v>
      </c>
      <c r="J42" s="34">
        <f t="shared" si="8"/>
        <v>10</v>
      </c>
      <c r="K42" s="34">
        <f t="shared" si="8"/>
        <v>50</v>
      </c>
      <c r="L42" s="34">
        <f>SUM(L38:L41)</f>
        <v>1300</v>
      </c>
      <c r="M42" s="34">
        <f t="shared" si="8"/>
        <v>530</v>
      </c>
      <c r="N42" s="34">
        <f t="shared" si="8"/>
        <v>65</v>
      </c>
      <c r="O42" s="34">
        <f t="shared" si="8"/>
        <v>350</v>
      </c>
      <c r="P42" s="34">
        <f t="shared" si="8"/>
        <v>500</v>
      </c>
      <c r="Q42" s="34">
        <f t="shared" si="8"/>
        <v>4</v>
      </c>
      <c r="R42" s="56">
        <f t="shared" si="8"/>
        <v>-4</v>
      </c>
      <c r="S42" s="56"/>
      <c r="T42" s="56"/>
      <c r="U42" s="34">
        <f t="shared" si="8"/>
        <v>0</v>
      </c>
    </row>
    <row r="43" spans="1:21" s="1" customFormat="1" x14ac:dyDescent="0.25">
      <c r="A43" s="12" t="s">
        <v>3631</v>
      </c>
      <c r="B43" s="13" t="s">
        <v>3632</v>
      </c>
      <c r="C43" s="43"/>
      <c r="D43" s="43"/>
      <c r="E43" s="43"/>
      <c r="F43" s="13">
        <v>160</v>
      </c>
      <c r="G43" s="43"/>
      <c r="H43" s="43"/>
      <c r="I43" s="43"/>
      <c r="J43" s="43"/>
      <c r="K43" s="43"/>
      <c r="L43" s="13">
        <v>100</v>
      </c>
      <c r="M43" s="13">
        <v>80</v>
      </c>
      <c r="N43" s="13">
        <v>10</v>
      </c>
      <c r="O43" s="13">
        <v>46</v>
      </c>
      <c r="P43" s="43"/>
      <c r="Q43" s="43"/>
      <c r="R43" s="43"/>
      <c r="S43" s="43"/>
      <c r="T43" s="43"/>
      <c r="U43" s="43"/>
    </row>
    <row r="44" spans="1:21" s="1" customFormat="1" x14ac:dyDescent="0.25">
      <c r="A44" s="12" t="s">
        <v>3635</v>
      </c>
      <c r="B44" s="13" t="s">
        <v>3636</v>
      </c>
      <c r="C44" s="43"/>
      <c r="D44" s="43"/>
      <c r="E44" s="13"/>
      <c r="F44" s="13"/>
      <c r="G44" s="13"/>
      <c r="H44" s="43"/>
      <c r="I44" s="43"/>
      <c r="J44" s="43"/>
      <c r="K44" s="43"/>
      <c r="L44" s="13"/>
      <c r="M44" s="13"/>
      <c r="N44" s="43"/>
      <c r="O44" s="13">
        <v>34</v>
      </c>
      <c r="P44" s="13"/>
      <c r="Q44" s="13"/>
      <c r="R44" s="13"/>
      <c r="S44" s="13"/>
      <c r="T44" s="13"/>
      <c r="U44" s="43"/>
    </row>
    <row r="45" spans="1:21" s="1" customFormat="1" x14ac:dyDescent="0.25">
      <c r="A45" s="12" t="s">
        <v>3638</v>
      </c>
      <c r="B45" s="13" t="s">
        <v>63</v>
      </c>
      <c r="C45" s="43"/>
      <c r="D45" s="43"/>
      <c r="E45" s="13">
        <v>-52</v>
      </c>
      <c r="F45" s="13">
        <v>-42</v>
      </c>
      <c r="G45" s="43"/>
      <c r="H45" s="43"/>
      <c r="I45" s="13">
        <v>-2</v>
      </c>
      <c r="J45" s="13">
        <v>-4</v>
      </c>
      <c r="K45" s="13">
        <v>-2</v>
      </c>
      <c r="L45" s="43"/>
      <c r="M45" s="43"/>
      <c r="N45" s="43"/>
      <c r="O45" s="43"/>
      <c r="P45" s="43"/>
      <c r="Q45" s="43"/>
      <c r="R45" s="43"/>
      <c r="S45" s="43"/>
      <c r="T45" s="43"/>
      <c r="U45" s="43"/>
    </row>
    <row r="46" spans="1:21" s="1" customFormat="1" x14ac:dyDescent="0.25">
      <c r="A46" s="12" t="s">
        <v>3649</v>
      </c>
      <c r="B46" s="13" t="s">
        <v>3654</v>
      </c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13">
        <v>150</v>
      </c>
      <c r="R46" s="43"/>
      <c r="S46" s="43"/>
      <c r="T46" s="43"/>
      <c r="U46" s="43"/>
    </row>
    <row r="47" spans="1:21" s="1" customFormat="1" ht="17" thickBot="1" x14ac:dyDescent="0.3">
      <c r="A47" s="12" t="s">
        <v>3649</v>
      </c>
      <c r="B47" s="13" t="s">
        <v>3655</v>
      </c>
      <c r="C47" s="43"/>
      <c r="D47" s="43"/>
      <c r="E47" s="43"/>
      <c r="F47" s="13">
        <v>300</v>
      </c>
      <c r="G47" s="43"/>
      <c r="H47" s="43"/>
      <c r="I47" s="43"/>
      <c r="J47" s="43"/>
      <c r="K47" s="43"/>
      <c r="L47" s="13">
        <v>200</v>
      </c>
      <c r="M47" s="43"/>
      <c r="N47" s="43"/>
      <c r="O47" s="43"/>
      <c r="P47" s="43"/>
      <c r="Q47" s="13">
        <v>100</v>
      </c>
      <c r="R47" s="43"/>
      <c r="S47" s="43"/>
      <c r="T47" s="43"/>
      <c r="U47" s="43"/>
    </row>
    <row r="48" spans="1:21" s="8" customFormat="1" ht="17" thickBot="1" x14ac:dyDescent="0.3">
      <c r="A48" s="33" t="s">
        <v>3683</v>
      </c>
      <c r="B48" s="34"/>
      <c r="C48" s="34">
        <f>SUM(C42:C47)</f>
        <v>20</v>
      </c>
      <c r="D48" s="34">
        <f t="shared" ref="D48:U48" si="9">SUM(D42:D47)</f>
        <v>0</v>
      </c>
      <c r="E48" s="34">
        <f t="shared" si="9"/>
        <v>148</v>
      </c>
      <c r="F48" s="34">
        <f t="shared" si="9"/>
        <v>1178</v>
      </c>
      <c r="G48" s="34">
        <f t="shared" si="9"/>
        <v>150</v>
      </c>
      <c r="H48" s="34">
        <f t="shared" si="9"/>
        <v>1</v>
      </c>
      <c r="I48" s="34">
        <f t="shared" si="9"/>
        <v>8</v>
      </c>
      <c r="J48" s="34">
        <f t="shared" si="9"/>
        <v>6</v>
      </c>
      <c r="K48" s="34">
        <f t="shared" si="9"/>
        <v>48</v>
      </c>
      <c r="L48" s="34">
        <f t="shared" si="9"/>
        <v>1600</v>
      </c>
      <c r="M48" s="34">
        <f t="shared" si="9"/>
        <v>610</v>
      </c>
      <c r="N48" s="34">
        <f t="shared" si="9"/>
        <v>75</v>
      </c>
      <c r="O48" s="34">
        <f t="shared" si="9"/>
        <v>430</v>
      </c>
      <c r="P48" s="34">
        <f t="shared" si="9"/>
        <v>500</v>
      </c>
      <c r="Q48" s="34">
        <f>SUM(Q42:Q47)</f>
        <v>254</v>
      </c>
      <c r="R48" s="56">
        <f t="shared" si="9"/>
        <v>-4</v>
      </c>
      <c r="S48" s="56"/>
      <c r="T48" s="56"/>
      <c r="U48" s="34">
        <f t="shared" si="9"/>
        <v>0</v>
      </c>
    </row>
    <row r="49" spans="1:22" s="1" customFormat="1" x14ac:dyDescent="0.25">
      <c r="A49" s="12" t="s">
        <v>3757</v>
      </c>
      <c r="B49" s="13" t="s">
        <v>63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13">
        <v>-148</v>
      </c>
      <c r="R49" s="43"/>
      <c r="S49" s="43"/>
      <c r="T49" s="43"/>
      <c r="U49" s="43"/>
    </row>
    <row r="50" spans="1:22" s="1" customFormat="1" ht="17" thickBot="1" x14ac:dyDescent="0.3">
      <c r="A50" s="12" t="s">
        <v>3792</v>
      </c>
      <c r="B50" s="13" t="s">
        <v>63</v>
      </c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13">
        <v>-108</v>
      </c>
      <c r="R50" s="43"/>
      <c r="S50" s="43"/>
      <c r="T50" s="43"/>
      <c r="U50" s="43"/>
    </row>
    <row r="51" spans="1:22" s="8" customFormat="1" ht="17" thickBot="1" x14ac:dyDescent="0.3">
      <c r="A51" s="33" t="s">
        <v>3926</v>
      </c>
      <c r="B51" s="34"/>
      <c r="C51" s="34">
        <f>SUM(C48:C50)</f>
        <v>20</v>
      </c>
      <c r="D51" s="34">
        <f t="shared" ref="D51:U51" si="10">SUM(D48:D50)</f>
        <v>0</v>
      </c>
      <c r="E51" s="34">
        <f t="shared" si="10"/>
        <v>148</v>
      </c>
      <c r="F51" s="34">
        <f t="shared" si="10"/>
        <v>1178</v>
      </c>
      <c r="G51" s="34">
        <f t="shared" si="10"/>
        <v>150</v>
      </c>
      <c r="H51" s="34">
        <f t="shared" si="10"/>
        <v>1</v>
      </c>
      <c r="I51" s="34">
        <f t="shared" si="10"/>
        <v>8</v>
      </c>
      <c r="J51" s="34">
        <f t="shared" si="10"/>
        <v>6</v>
      </c>
      <c r="K51" s="34">
        <f t="shared" si="10"/>
        <v>48</v>
      </c>
      <c r="L51" s="34">
        <f t="shared" si="10"/>
        <v>1600</v>
      </c>
      <c r="M51" s="34">
        <f t="shared" si="10"/>
        <v>610</v>
      </c>
      <c r="N51" s="34">
        <f t="shared" si="10"/>
        <v>75</v>
      </c>
      <c r="O51" s="34">
        <f t="shared" si="10"/>
        <v>430</v>
      </c>
      <c r="P51" s="34">
        <f t="shared" si="10"/>
        <v>500</v>
      </c>
      <c r="Q51" s="56">
        <f t="shared" si="10"/>
        <v>-2</v>
      </c>
      <c r="R51" s="56">
        <f t="shared" si="10"/>
        <v>-4</v>
      </c>
      <c r="S51" s="56"/>
      <c r="T51" s="56"/>
      <c r="U51" s="34">
        <f t="shared" si="10"/>
        <v>0</v>
      </c>
    </row>
    <row r="52" spans="1:22" s="1" customFormat="1" ht="17" thickBot="1" x14ac:dyDescent="0.3">
      <c r="A52" s="12" t="s">
        <v>3994</v>
      </c>
      <c r="B52" s="13" t="s">
        <v>63</v>
      </c>
      <c r="C52" s="13">
        <v>-15</v>
      </c>
      <c r="D52" s="43"/>
      <c r="E52" s="13">
        <v>-20</v>
      </c>
      <c r="F52" s="13">
        <v>-74</v>
      </c>
      <c r="G52" s="43"/>
      <c r="H52" s="43"/>
      <c r="I52" s="13">
        <v>-2</v>
      </c>
      <c r="J52" s="13">
        <v>-3</v>
      </c>
      <c r="K52" s="13">
        <v>-3</v>
      </c>
      <c r="L52" s="43"/>
      <c r="M52" s="43"/>
      <c r="N52" s="13">
        <v>-6</v>
      </c>
      <c r="O52" s="43"/>
      <c r="P52" s="43"/>
      <c r="Q52" s="43"/>
      <c r="R52" s="43"/>
      <c r="S52" s="43"/>
      <c r="T52" s="43"/>
      <c r="U52" s="43"/>
    </row>
    <row r="53" spans="1:22" s="8" customFormat="1" ht="17" thickBot="1" x14ac:dyDescent="0.3">
      <c r="A53" s="33" t="s">
        <v>4108</v>
      </c>
      <c r="B53" s="34"/>
      <c r="C53" s="34">
        <f>SUM(C51:C52)</f>
        <v>5</v>
      </c>
      <c r="D53" s="34">
        <f t="shared" ref="D53:U53" si="11">SUM(D51:D52)</f>
        <v>0</v>
      </c>
      <c r="E53" s="34">
        <f t="shared" si="11"/>
        <v>128</v>
      </c>
      <c r="F53" s="34">
        <f t="shared" si="11"/>
        <v>1104</v>
      </c>
      <c r="G53" s="34">
        <f t="shared" si="11"/>
        <v>150</v>
      </c>
      <c r="H53" s="34">
        <f t="shared" si="11"/>
        <v>1</v>
      </c>
      <c r="I53" s="34">
        <f t="shared" si="11"/>
        <v>6</v>
      </c>
      <c r="J53" s="34">
        <f t="shared" si="11"/>
        <v>3</v>
      </c>
      <c r="K53" s="34">
        <f t="shared" si="11"/>
        <v>45</v>
      </c>
      <c r="L53" s="34">
        <f t="shared" si="11"/>
        <v>1600</v>
      </c>
      <c r="M53" s="34">
        <f t="shared" si="11"/>
        <v>610</v>
      </c>
      <c r="N53" s="34">
        <f t="shared" si="11"/>
        <v>69</v>
      </c>
      <c r="O53" s="34">
        <f t="shared" si="11"/>
        <v>430</v>
      </c>
      <c r="P53" s="34">
        <f t="shared" si="11"/>
        <v>500</v>
      </c>
      <c r="Q53" s="56">
        <f t="shared" si="11"/>
        <v>-2</v>
      </c>
      <c r="R53" s="56">
        <f t="shared" si="11"/>
        <v>-4</v>
      </c>
      <c r="S53" s="34">
        <f t="shared" si="11"/>
        <v>0</v>
      </c>
      <c r="T53" s="34">
        <f t="shared" si="11"/>
        <v>0</v>
      </c>
      <c r="U53" s="34">
        <f t="shared" si="11"/>
        <v>0</v>
      </c>
      <c r="V53" s="6" t="s">
        <v>4214</v>
      </c>
    </row>
    <row r="54" spans="1:22" s="1" customFormat="1" x14ac:dyDescent="0.25">
      <c r="A54" s="12">
        <v>44564</v>
      </c>
      <c r="B54" s="13" t="s">
        <v>4050</v>
      </c>
      <c r="C54" s="43"/>
      <c r="D54" s="43"/>
      <c r="E54" s="43"/>
      <c r="F54" s="13">
        <v>80</v>
      </c>
      <c r="G54" s="43"/>
      <c r="H54" s="43"/>
      <c r="I54" s="43"/>
      <c r="J54" s="43"/>
      <c r="K54" s="43"/>
      <c r="L54" s="13">
        <v>100</v>
      </c>
      <c r="M54" s="13">
        <v>75</v>
      </c>
      <c r="N54" s="13">
        <v>5</v>
      </c>
      <c r="O54" s="13">
        <v>50</v>
      </c>
      <c r="P54" s="13">
        <v>100</v>
      </c>
      <c r="Q54" s="43"/>
      <c r="R54" s="43"/>
      <c r="S54" s="43"/>
      <c r="T54" s="43"/>
      <c r="U54" s="43"/>
    </row>
    <row r="55" spans="1:22" s="1" customFormat="1" x14ac:dyDescent="0.25">
      <c r="A55" s="12">
        <v>44595</v>
      </c>
      <c r="B55" s="13" t="s">
        <v>4053</v>
      </c>
      <c r="C55" s="43"/>
      <c r="D55" s="43"/>
      <c r="E55" s="43"/>
      <c r="F55" s="13">
        <v>220</v>
      </c>
      <c r="G55" s="43"/>
      <c r="H55" s="43"/>
      <c r="I55" s="43"/>
      <c r="J55" s="43"/>
      <c r="K55" s="43"/>
      <c r="L55" s="43"/>
      <c r="M55" s="13">
        <v>225</v>
      </c>
      <c r="N55" s="13">
        <v>10</v>
      </c>
      <c r="O55" s="13">
        <v>150</v>
      </c>
      <c r="P55" s="13">
        <v>400</v>
      </c>
      <c r="Q55" s="43"/>
      <c r="R55" s="43"/>
      <c r="S55" s="43"/>
      <c r="T55" s="43"/>
      <c r="U55" s="43"/>
    </row>
    <row r="56" spans="1:22" s="2" customFormat="1" x14ac:dyDescent="0.25">
      <c r="A56" s="12">
        <v>44654</v>
      </c>
      <c r="B56" s="13" t="s">
        <v>4054</v>
      </c>
      <c r="C56" s="13"/>
      <c r="D56" s="13"/>
      <c r="E56" s="13"/>
      <c r="F56" s="13"/>
      <c r="G56" s="13"/>
      <c r="H56" s="13"/>
      <c r="I56" s="13"/>
      <c r="J56" s="13"/>
      <c r="K56" s="13"/>
      <c r="L56" s="13">
        <v>300</v>
      </c>
      <c r="M56" s="13"/>
      <c r="N56" s="13"/>
      <c r="O56" s="13">
        <v>2</v>
      </c>
      <c r="P56" s="13"/>
      <c r="Q56" s="13"/>
      <c r="R56" s="13"/>
      <c r="S56" s="13"/>
      <c r="T56" s="13"/>
      <c r="U56" s="13"/>
    </row>
    <row r="57" spans="1:22" s="2" customFormat="1" x14ac:dyDescent="0.25">
      <c r="A57" s="12">
        <v>44654</v>
      </c>
      <c r="B57" s="13" t="s">
        <v>4055</v>
      </c>
      <c r="C57" s="13"/>
      <c r="D57" s="13"/>
      <c r="E57" s="13"/>
      <c r="F57" s="13">
        <v>200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</row>
    <row r="58" spans="1:22" s="2" customFormat="1" x14ac:dyDescent="0.25">
      <c r="A58" s="12">
        <v>44745</v>
      </c>
      <c r="B58" s="13" t="s">
        <v>4066</v>
      </c>
      <c r="C58" s="13"/>
      <c r="D58" s="13"/>
      <c r="E58" s="13"/>
      <c r="F58" s="13">
        <v>200</v>
      </c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 spans="1:22" s="1" customFormat="1" x14ac:dyDescent="0.25">
      <c r="A59" s="12">
        <v>44837</v>
      </c>
      <c r="B59" s="13" t="s">
        <v>4097</v>
      </c>
      <c r="C59" s="43"/>
      <c r="D59" s="43"/>
      <c r="E59" s="43"/>
      <c r="F59" s="13">
        <v>120</v>
      </c>
      <c r="G59" s="43"/>
      <c r="H59" s="43"/>
      <c r="I59" s="43"/>
      <c r="J59" s="43"/>
      <c r="K59" s="43"/>
      <c r="L59" s="13">
        <v>200</v>
      </c>
      <c r="M59" s="13">
        <v>74</v>
      </c>
      <c r="N59" s="43"/>
      <c r="O59" s="13">
        <v>37</v>
      </c>
      <c r="P59" s="13">
        <v>50</v>
      </c>
      <c r="Q59" s="43"/>
      <c r="R59" s="13">
        <v>25</v>
      </c>
      <c r="S59" s="13">
        <v>25</v>
      </c>
      <c r="T59" s="13">
        <v>25</v>
      </c>
      <c r="U59" s="43"/>
    </row>
    <row r="60" spans="1:22" s="1" customFormat="1" x14ac:dyDescent="0.25">
      <c r="A60" s="12">
        <v>44868</v>
      </c>
      <c r="B60" s="13" t="s">
        <v>4095</v>
      </c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13">
        <v>160</v>
      </c>
      <c r="P60" s="43"/>
      <c r="Q60" s="43"/>
      <c r="R60" s="43"/>
      <c r="S60" s="43"/>
      <c r="T60" s="43"/>
      <c r="U60" s="43"/>
    </row>
    <row r="61" spans="1:22" s="1" customFormat="1" x14ac:dyDescent="0.25">
      <c r="A61" s="12">
        <v>44868</v>
      </c>
      <c r="B61" s="13" t="s">
        <v>4096</v>
      </c>
      <c r="C61" s="43"/>
      <c r="D61" s="43"/>
      <c r="E61" s="43"/>
      <c r="F61" s="13">
        <v>180</v>
      </c>
      <c r="G61" s="43"/>
      <c r="H61" s="43"/>
      <c r="I61" s="43"/>
      <c r="J61" s="43"/>
      <c r="K61" s="43"/>
      <c r="L61" s="13">
        <v>600</v>
      </c>
      <c r="M61" s="13">
        <v>17</v>
      </c>
      <c r="N61" s="43"/>
      <c r="O61" s="13">
        <v>80</v>
      </c>
      <c r="P61" s="13">
        <v>150</v>
      </c>
      <c r="Q61" s="43"/>
      <c r="R61" s="13">
        <v>25</v>
      </c>
      <c r="S61" s="13">
        <v>25</v>
      </c>
      <c r="T61" s="13">
        <v>25</v>
      </c>
      <c r="U61" s="43"/>
    </row>
    <row r="62" spans="1:22" s="1" customFormat="1" x14ac:dyDescent="0.25">
      <c r="A62" s="12">
        <v>44898</v>
      </c>
      <c r="B62" s="13" t="s">
        <v>4098</v>
      </c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13">
        <v>59</v>
      </c>
      <c r="N62" s="43"/>
      <c r="O62" s="13">
        <v>70</v>
      </c>
      <c r="P62" s="43"/>
      <c r="Q62" s="43"/>
      <c r="R62" s="43"/>
      <c r="S62" s="43"/>
      <c r="T62" s="43"/>
      <c r="U62" s="43"/>
    </row>
    <row r="63" spans="1:22" s="1" customFormat="1" ht="17" thickBot="1" x14ac:dyDescent="0.3">
      <c r="A63" s="12">
        <v>44898</v>
      </c>
      <c r="B63" s="13" t="s">
        <v>4099</v>
      </c>
      <c r="C63" s="43"/>
      <c r="D63" s="43"/>
      <c r="E63" s="43"/>
      <c r="F63" s="13">
        <v>200</v>
      </c>
      <c r="G63" s="43"/>
      <c r="H63" s="43"/>
      <c r="I63" s="43"/>
      <c r="J63" s="43"/>
      <c r="K63" s="43"/>
      <c r="L63" s="43"/>
      <c r="M63" s="13">
        <v>100</v>
      </c>
      <c r="N63" s="43"/>
      <c r="O63" s="43"/>
      <c r="P63" s="43"/>
      <c r="Q63" s="43"/>
      <c r="R63" s="43"/>
      <c r="S63" s="43"/>
      <c r="T63" s="43"/>
      <c r="U63" s="43"/>
    </row>
    <row r="64" spans="1:22" s="8" customFormat="1" ht="17" thickBot="1" x14ac:dyDescent="0.3">
      <c r="A64" s="33" t="s">
        <v>4239</v>
      </c>
      <c r="B64" s="34"/>
      <c r="C64" s="34">
        <f>SUM(C53:C63)</f>
        <v>5</v>
      </c>
      <c r="D64" s="34">
        <f t="shared" ref="D64:U64" si="12">SUM(D53:D63)</f>
        <v>0</v>
      </c>
      <c r="E64" s="34">
        <f t="shared" si="12"/>
        <v>128</v>
      </c>
      <c r="F64" s="34">
        <f t="shared" si="12"/>
        <v>2304</v>
      </c>
      <c r="G64" s="34">
        <f t="shared" si="12"/>
        <v>150</v>
      </c>
      <c r="H64" s="34">
        <f t="shared" si="12"/>
        <v>1</v>
      </c>
      <c r="I64" s="34">
        <f t="shared" si="12"/>
        <v>6</v>
      </c>
      <c r="J64" s="34">
        <f t="shared" si="12"/>
        <v>3</v>
      </c>
      <c r="K64" s="34">
        <f t="shared" si="12"/>
        <v>45</v>
      </c>
      <c r="L64" s="34">
        <f t="shared" si="12"/>
        <v>2800</v>
      </c>
      <c r="M64" s="34">
        <f t="shared" si="12"/>
        <v>1160</v>
      </c>
      <c r="N64" s="34">
        <f t="shared" si="12"/>
        <v>84</v>
      </c>
      <c r="O64" s="34">
        <f t="shared" si="12"/>
        <v>979</v>
      </c>
      <c r="P64" s="34">
        <f t="shared" si="12"/>
        <v>1200</v>
      </c>
      <c r="Q64" s="56">
        <f t="shared" si="12"/>
        <v>-2</v>
      </c>
      <c r="R64" s="34">
        <f t="shared" si="12"/>
        <v>46</v>
      </c>
      <c r="S64" s="34">
        <f t="shared" si="12"/>
        <v>50</v>
      </c>
      <c r="T64" s="34">
        <f t="shared" si="12"/>
        <v>50</v>
      </c>
      <c r="U64" s="34">
        <f t="shared" si="12"/>
        <v>0</v>
      </c>
      <c r="V64" s="6" t="s">
        <v>4214</v>
      </c>
    </row>
    <row r="65" spans="1:22" s="1" customFormat="1" x14ac:dyDescent="0.25">
      <c r="A65" s="12" t="s">
        <v>4312</v>
      </c>
      <c r="B65" s="13" t="s">
        <v>63</v>
      </c>
      <c r="C65" s="43"/>
      <c r="D65" s="43"/>
      <c r="E65" s="43"/>
      <c r="F65" s="43"/>
      <c r="G65" s="43"/>
      <c r="H65" s="43"/>
      <c r="I65" s="43"/>
      <c r="J65" s="43"/>
      <c r="K65" s="43"/>
      <c r="L65" s="13">
        <v>-108</v>
      </c>
      <c r="M65" s="13">
        <v>-52</v>
      </c>
      <c r="N65" s="43"/>
      <c r="O65" s="13">
        <v>-20</v>
      </c>
      <c r="P65" s="13">
        <v>-247</v>
      </c>
      <c r="Q65" s="43"/>
      <c r="R65" s="13">
        <v>-25</v>
      </c>
      <c r="S65" s="43"/>
      <c r="T65" s="43"/>
      <c r="U65" s="43"/>
    </row>
    <row r="66" spans="1:22" s="1" customFormat="1" x14ac:dyDescent="0.25">
      <c r="A66" s="12" t="s">
        <v>4313</v>
      </c>
      <c r="B66" s="13" t="s">
        <v>63</v>
      </c>
      <c r="C66" s="43"/>
      <c r="D66" s="43"/>
      <c r="E66" s="43"/>
      <c r="F66" s="13">
        <v>-115</v>
      </c>
      <c r="G66" s="43"/>
      <c r="H66" s="43"/>
      <c r="I66" s="43"/>
      <c r="J66" s="43"/>
      <c r="K66" s="43"/>
      <c r="L66" s="13">
        <v>-91</v>
      </c>
      <c r="M66" s="13">
        <v>-114</v>
      </c>
      <c r="N66" s="43"/>
      <c r="O66" s="13">
        <v>-86</v>
      </c>
      <c r="P66" s="13">
        <v>-100</v>
      </c>
      <c r="Q66" s="43"/>
      <c r="R66" s="43"/>
      <c r="S66" s="43"/>
      <c r="T66" s="43"/>
      <c r="U66" s="43"/>
    </row>
    <row r="67" spans="1:22" s="1" customFormat="1" x14ac:dyDescent="0.25">
      <c r="A67" s="12" t="s">
        <v>4314</v>
      </c>
      <c r="B67" s="13" t="s">
        <v>63</v>
      </c>
      <c r="C67" s="43"/>
      <c r="D67" s="43"/>
      <c r="E67" s="43"/>
      <c r="F67" s="13">
        <v>-148</v>
      </c>
      <c r="G67" s="13">
        <v>-12</v>
      </c>
      <c r="H67" s="43"/>
      <c r="I67" s="43"/>
      <c r="J67" s="43"/>
      <c r="K67" s="43"/>
      <c r="L67" s="13">
        <v>-552</v>
      </c>
      <c r="M67" s="13">
        <v>-109</v>
      </c>
      <c r="N67" s="43"/>
      <c r="O67" s="13">
        <v>-60</v>
      </c>
      <c r="P67" s="43"/>
      <c r="Q67" s="43"/>
      <c r="R67" s="43"/>
      <c r="S67" s="43"/>
      <c r="T67" s="43"/>
      <c r="U67" s="43"/>
    </row>
    <row r="68" spans="1:22" s="1" customFormat="1" x14ac:dyDescent="0.25">
      <c r="A68" s="12" t="s">
        <v>4310</v>
      </c>
      <c r="B68" s="13" t="s">
        <v>63</v>
      </c>
      <c r="C68" s="43"/>
      <c r="D68" s="43"/>
      <c r="E68" s="43"/>
      <c r="F68" s="13">
        <v>-187</v>
      </c>
      <c r="G68" s="13">
        <v>-24</v>
      </c>
      <c r="H68" s="43"/>
      <c r="I68" s="43"/>
      <c r="J68" s="43"/>
      <c r="K68" s="43"/>
      <c r="L68" s="13">
        <v>-410</v>
      </c>
      <c r="M68" s="13">
        <v>-96</v>
      </c>
      <c r="N68" s="43"/>
      <c r="O68" s="13">
        <v>-87</v>
      </c>
      <c r="P68" s="13">
        <v>-2</v>
      </c>
      <c r="Q68" s="43"/>
      <c r="R68" s="43"/>
      <c r="S68" s="43"/>
      <c r="T68" s="43"/>
      <c r="U68" s="43"/>
    </row>
    <row r="69" spans="1:22" s="1" customFormat="1" x14ac:dyDescent="0.25">
      <c r="A69" s="12" t="s">
        <v>4327</v>
      </c>
      <c r="B69" s="13" t="s">
        <v>63</v>
      </c>
      <c r="C69" s="43"/>
      <c r="D69" s="43"/>
      <c r="E69" s="43"/>
      <c r="F69" s="13">
        <v>-200</v>
      </c>
      <c r="G69" s="43"/>
      <c r="H69" s="43"/>
      <c r="I69" s="43"/>
      <c r="J69" s="43"/>
      <c r="K69" s="43"/>
      <c r="L69" s="43"/>
      <c r="M69" s="13">
        <v>-85</v>
      </c>
      <c r="N69" s="43"/>
      <c r="O69" s="13">
        <v>-32</v>
      </c>
      <c r="P69" s="43"/>
      <c r="Q69" s="43"/>
      <c r="R69" s="43"/>
      <c r="S69" s="43"/>
      <c r="T69" s="43"/>
      <c r="U69" s="43"/>
    </row>
    <row r="70" spans="1:22" s="1" customFormat="1" x14ac:dyDescent="0.25">
      <c r="A70" s="12" t="s">
        <v>4327</v>
      </c>
      <c r="B70" s="13" t="s">
        <v>63</v>
      </c>
      <c r="C70" s="43"/>
      <c r="D70" s="43"/>
      <c r="E70" s="43"/>
      <c r="F70" s="43"/>
      <c r="G70" s="13">
        <v>-8</v>
      </c>
      <c r="H70" s="43"/>
      <c r="I70" s="43"/>
      <c r="J70" s="43"/>
      <c r="K70" s="43"/>
      <c r="L70" s="13">
        <v>-7</v>
      </c>
      <c r="M70" s="13">
        <v>-50</v>
      </c>
      <c r="N70" s="43"/>
      <c r="O70" s="13">
        <v>-20</v>
      </c>
      <c r="P70" s="43"/>
      <c r="Q70" s="43"/>
      <c r="R70" s="43"/>
      <c r="S70" s="43"/>
      <c r="T70" s="43"/>
      <c r="U70" s="43"/>
    </row>
    <row r="71" spans="1:22" s="1" customFormat="1" x14ac:dyDescent="0.25">
      <c r="A71" s="12" t="s">
        <v>4335</v>
      </c>
      <c r="B71" s="13" t="s">
        <v>63</v>
      </c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13">
        <v>-261</v>
      </c>
      <c r="P71" s="43"/>
      <c r="Q71" s="43"/>
      <c r="R71" s="43"/>
      <c r="S71" s="43"/>
      <c r="T71" s="43"/>
      <c r="U71" s="43"/>
    </row>
    <row r="72" spans="1:22" s="1" customFormat="1" x14ac:dyDescent="0.25">
      <c r="A72" s="12" t="s">
        <v>4335</v>
      </c>
      <c r="B72" s="13" t="s">
        <v>63</v>
      </c>
      <c r="C72" s="43"/>
      <c r="D72" s="43"/>
      <c r="E72" s="43"/>
      <c r="F72" s="43"/>
      <c r="G72" s="43"/>
      <c r="H72" s="43"/>
      <c r="I72" s="43"/>
      <c r="J72" s="43"/>
      <c r="K72" s="43"/>
      <c r="L72" s="13">
        <v>-600</v>
      </c>
      <c r="M72" s="13">
        <v>-214</v>
      </c>
      <c r="N72" s="43"/>
      <c r="O72" s="13">
        <v>-15</v>
      </c>
      <c r="P72" s="13">
        <v>-350</v>
      </c>
      <c r="Q72" s="43"/>
      <c r="R72" s="43"/>
      <c r="S72" s="43"/>
      <c r="T72" s="43"/>
      <c r="U72" s="43"/>
    </row>
    <row r="73" spans="1:22" s="1" customFormat="1" ht="17" thickBot="1" x14ac:dyDescent="0.3">
      <c r="A73" s="12" t="s">
        <v>4335</v>
      </c>
      <c r="B73" s="13" t="s">
        <v>63</v>
      </c>
      <c r="C73" s="43"/>
      <c r="D73" s="43"/>
      <c r="E73" s="43"/>
      <c r="F73" s="13">
        <v>-208</v>
      </c>
      <c r="G73" s="43"/>
      <c r="H73" s="43"/>
      <c r="I73" s="43"/>
      <c r="J73" s="43"/>
      <c r="K73" s="43"/>
      <c r="L73" s="43"/>
      <c r="M73" s="13">
        <v>-16</v>
      </c>
      <c r="N73" s="13">
        <v>-23</v>
      </c>
      <c r="O73" s="13">
        <v>-42</v>
      </c>
      <c r="P73" s="13">
        <v>-350</v>
      </c>
      <c r="Q73" s="43"/>
      <c r="R73" s="43"/>
      <c r="S73" s="13">
        <v>-50</v>
      </c>
      <c r="T73" s="13">
        <v>-50</v>
      </c>
      <c r="U73" s="43"/>
    </row>
    <row r="74" spans="1:22" s="8" customFormat="1" ht="17" thickBot="1" x14ac:dyDescent="0.3">
      <c r="A74" s="33" t="s">
        <v>4354</v>
      </c>
      <c r="B74" s="34"/>
      <c r="C74" s="34">
        <f>SUM(C64:C73)</f>
        <v>5</v>
      </c>
      <c r="D74" s="34">
        <f t="shared" ref="D74:U74" si="13">SUM(D64:D73)</f>
        <v>0</v>
      </c>
      <c r="E74" s="34">
        <f t="shared" si="13"/>
        <v>128</v>
      </c>
      <c r="F74" s="34">
        <f t="shared" si="13"/>
        <v>1446</v>
      </c>
      <c r="G74" s="34">
        <f t="shared" si="13"/>
        <v>106</v>
      </c>
      <c r="H74" s="34">
        <f t="shared" si="13"/>
        <v>1</v>
      </c>
      <c r="I74" s="34">
        <f t="shared" si="13"/>
        <v>6</v>
      </c>
      <c r="J74" s="34">
        <f t="shared" si="13"/>
        <v>3</v>
      </c>
      <c r="K74" s="34">
        <f t="shared" si="13"/>
        <v>45</v>
      </c>
      <c r="L74" s="34">
        <f t="shared" si="13"/>
        <v>1032</v>
      </c>
      <c r="M74" s="34">
        <f t="shared" si="13"/>
        <v>424</v>
      </c>
      <c r="N74" s="34">
        <f t="shared" si="13"/>
        <v>61</v>
      </c>
      <c r="O74" s="34">
        <f>SUM(O64:O73)</f>
        <v>356</v>
      </c>
      <c r="P74" s="34">
        <f t="shared" si="13"/>
        <v>151</v>
      </c>
      <c r="Q74" s="56">
        <f t="shared" si="13"/>
        <v>-2</v>
      </c>
      <c r="R74" s="34">
        <f t="shared" si="13"/>
        <v>21</v>
      </c>
      <c r="S74" s="34">
        <f t="shared" si="13"/>
        <v>0</v>
      </c>
      <c r="T74" s="34">
        <f t="shared" si="13"/>
        <v>0</v>
      </c>
      <c r="U74" s="34">
        <f t="shared" si="13"/>
        <v>0</v>
      </c>
      <c r="V74" s="6" t="s">
        <v>4214</v>
      </c>
    </row>
    <row r="75" spans="1:22" s="1" customFormat="1" x14ac:dyDescent="0.25">
      <c r="A75" s="12">
        <v>44900</v>
      </c>
      <c r="B75" s="13" t="s">
        <v>63</v>
      </c>
      <c r="C75" s="43"/>
      <c r="D75" s="43"/>
      <c r="E75" s="43"/>
      <c r="F75" s="13">
        <v>-220</v>
      </c>
      <c r="G75" s="13">
        <v>-32</v>
      </c>
      <c r="H75" s="43"/>
      <c r="I75" s="43"/>
      <c r="J75" s="43"/>
      <c r="K75" s="43"/>
      <c r="L75" s="13">
        <v>-204</v>
      </c>
      <c r="M75" s="13">
        <v>-68</v>
      </c>
      <c r="N75" s="43"/>
      <c r="O75" s="43">
        <v>-30</v>
      </c>
      <c r="P75" s="43"/>
      <c r="Q75" s="43"/>
      <c r="R75" s="13">
        <v>-21</v>
      </c>
      <c r="S75" s="43"/>
      <c r="T75" s="43"/>
      <c r="U75" s="43"/>
    </row>
    <row r="76" spans="1:22" s="1" customFormat="1" x14ac:dyDescent="0.25">
      <c r="A76" s="12">
        <v>44900</v>
      </c>
      <c r="B76" s="13" t="s">
        <v>63</v>
      </c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13">
        <v>-16</v>
      </c>
      <c r="O76" s="43">
        <v>-45</v>
      </c>
      <c r="P76" s="43"/>
      <c r="Q76" s="43"/>
      <c r="R76" s="43"/>
      <c r="S76" s="43"/>
      <c r="T76" s="43"/>
      <c r="U76" s="43"/>
    </row>
    <row r="77" spans="1:22" s="1" customFormat="1" x14ac:dyDescent="0.25">
      <c r="A77" s="12" t="s">
        <v>4409</v>
      </c>
      <c r="B77" s="13" t="s">
        <v>4411</v>
      </c>
      <c r="C77" s="43"/>
      <c r="D77" s="43"/>
      <c r="E77" s="43"/>
      <c r="F77" s="43"/>
      <c r="G77" s="43"/>
      <c r="H77" s="43"/>
      <c r="I77" s="43"/>
      <c r="J77" s="43"/>
      <c r="K77" s="43"/>
      <c r="L77" s="13">
        <v>150</v>
      </c>
      <c r="M77" s="43"/>
      <c r="N77" s="43"/>
      <c r="O77" s="43"/>
      <c r="P77" s="43"/>
      <c r="Q77" s="43"/>
      <c r="R77" s="43"/>
      <c r="S77" s="43"/>
      <c r="T77" s="43"/>
      <c r="U77" s="43"/>
    </row>
    <row r="78" spans="1:22" s="1" customFormat="1" x14ac:dyDescent="0.25">
      <c r="A78" s="12" t="s">
        <v>4409</v>
      </c>
      <c r="B78" s="13" t="s">
        <v>63</v>
      </c>
      <c r="C78" s="43"/>
      <c r="D78" s="43"/>
      <c r="E78" s="43"/>
      <c r="F78" s="13">
        <v>-210</v>
      </c>
      <c r="G78" s="13">
        <v>-14</v>
      </c>
      <c r="H78" s="43"/>
      <c r="I78" s="43"/>
      <c r="J78" s="43"/>
      <c r="K78" s="43"/>
      <c r="L78" s="13">
        <v>-4</v>
      </c>
      <c r="M78" s="13">
        <v>-25</v>
      </c>
      <c r="N78" s="43"/>
      <c r="O78" s="43">
        <v>-61</v>
      </c>
      <c r="P78" s="43"/>
      <c r="Q78" s="43"/>
      <c r="R78" s="43"/>
      <c r="S78" s="43"/>
      <c r="T78" s="43"/>
      <c r="U78" s="43"/>
    </row>
    <row r="79" spans="1:22" s="1" customFormat="1" x14ac:dyDescent="0.25">
      <c r="A79" s="55" t="s">
        <v>4450</v>
      </c>
      <c r="B79" s="53" t="s">
        <v>63</v>
      </c>
      <c r="C79" s="43"/>
      <c r="D79" s="43"/>
      <c r="E79" s="13">
        <v>-21</v>
      </c>
      <c r="F79" s="13">
        <v>-268</v>
      </c>
      <c r="G79" s="13">
        <v>-4</v>
      </c>
      <c r="H79" s="43"/>
      <c r="I79" s="43"/>
      <c r="J79" s="43"/>
      <c r="K79" s="43"/>
      <c r="L79" s="13">
        <v>-275</v>
      </c>
      <c r="M79" s="13">
        <v>-19</v>
      </c>
      <c r="N79" s="43"/>
      <c r="O79" s="43">
        <v>-26</v>
      </c>
      <c r="P79" s="43"/>
      <c r="Q79" s="43"/>
      <c r="R79" s="43"/>
      <c r="S79" s="43"/>
      <c r="T79" s="43"/>
      <c r="U79" s="43"/>
    </row>
    <row r="80" spans="1:22" s="1" customFormat="1" ht="17" thickBot="1" x14ac:dyDescent="0.3">
      <c r="A80" s="55" t="s">
        <v>4450</v>
      </c>
      <c r="B80" s="53" t="s">
        <v>63</v>
      </c>
      <c r="C80" s="43"/>
      <c r="D80" s="43"/>
      <c r="E80" s="43"/>
      <c r="F80" s="43"/>
      <c r="G80" s="13">
        <v>-12</v>
      </c>
      <c r="H80" s="43"/>
      <c r="I80" s="43"/>
      <c r="J80" s="43"/>
      <c r="K80" s="43"/>
      <c r="L80" s="13">
        <v>-10</v>
      </c>
      <c r="M80" s="13">
        <v>-99</v>
      </c>
      <c r="N80" s="13">
        <v>-23</v>
      </c>
      <c r="O80" s="43">
        <v>-95</v>
      </c>
      <c r="P80" s="13">
        <v>-151</v>
      </c>
      <c r="Q80" s="43"/>
      <c r="R80" s="43"/>
      <c r="S80" s="43"/>
      <c r="T80" s="43"/>
      <c r="U80" s="43"/>
    </row>
    <row r="81" spans="1:22" s="8" customFormat="1" ht="17" thickBot="1" x14ac:dyDescent="0.3">
      <c r="A81" s="33" t="s">
        <v>4543</v>
      </c>
      <c r="B81" s="34"/>
      <c r="C81" s="34">
        <f>SUM(C74:C80)</f>
        <v>5</v>
      </c>
      <c r="D81" s="34">
        <f t="shared" ref="D81:U81" si="14">SUM(D74:D80)</f>
        <v>0</v>
      </c>
      <c r="E81" s="34">
        <f t="shared" si="14"/>
        <v>107</v>
      </c>
      <c r="F81" s="34">
        <f t="shared" si="14"/>
        <v>748</v>
      </c>
      <c r="G81" s="34">
        <f t="shared" si="14"/>
        <v>44</v>
      </c>
      <c r="H81" s="34">
        <f t="shared" si="14"/>
        <v>1</v>
      </c>
      <c r="I81" s="34">
        <f t="shared" si="14"/>
        <v>6</v>
      </c>
      <c r="J81" s="34">
        <f t="shared" si="14"/>
        <v>3</v>
      </c>
      <c r="K81" s="34">
        <f t="shared" si="14"/>
        <v>45</v>
      </c>
      <c r="L81" s="34">
        <f t="shared" si="14"/>
        <v>689</v>
      </c>
      <c r="M81" s="34">
        <f t="shared" si="14"/>
        <v>213</v>
      </c>
      <c r="N81" s="34">
        <f t="shared" si="14"/>
        <v>22</v>
      </c>
      <c r="O81" s="34">
        <f>SUM(O74:O80)</f>
        <v>99</v>
      </c>
      <c r="P81" s="34">
        <f t="shared" si="14"/>
        <v>0</v>
      </c>
      <c r="Q81" s="56">
        <f t="shared" si="14"/>
        <v>-2</v>
      </c>
      <c r="R81" s="34">
        <f t="shared" si="14"/>
        <v>0</v>
      </c>
      <c r="S81" s="34">
        <f t="shared" si="14"/>
        <v>0</v>
      </c>
      <c r="T81" s="34">
        <f t="shared" si="14"/>
        <v>0</v>
      </c>
      <c r="U81" s="34">
        <f t="shared" si="14"/>
        <v>0</v>
      </c>
      <c r="V81" s="6" t="s">
        <v>4214</v>
      </c>
    </row>
    <row r="82" spans="1:22" s="48" customFormat="1" ht="17" thickBot="1" x14ac:dyDescent="0.3">
      <c r="A82" s="256"/>
      <c r="B82" s="168"/>
      <c r="C82" s="358"/>
      <c r="D82" s="358"/>
      <c r="E82" s="358"/>
      <c r="F82" s="57"/>
      <c r="G82" s="57"/>
      <c r="H82" s="358"/>
      <c r="I82" s="358"/>
      <c r="J82" s="358"/>
      <c r="K82" s="358"/>
      <c r="L82" s="57"/>
      <c r="M82" s="57"/>
      <c r="N82" s="57"/>
      <c r="O82" s="57"/>
      <c r="P82" s="57"/>
      <c r="Q82" s="358"/>
      <c r="R82" s="358"/>
      <c r="S82" s="358"/>
      <c r="T82" s="358"/>
      <c r="U82" s="358"/>
    </row>
    <row r="83" spans="1:22" s="8" customFormat="1" ht="17" thickBot="1" x14ac:dyDescent="0.3">
      <c r="A83" s="33" t="s">
        <v>4761</v>
      </c>
      <c r="B83" s="34"/>
      <c r="C83" s="34">
        <f>SUM(C81:C82)</f>
        <v>5</v>
      </c>
      <c r="D83" s="34">
        <f t="shared" ref="D83:U83" si="15">SUM(D81:D82)</f>
        <v>0</v>
      </c>
      <c r="E83" s="34">
        <f t="shared" si="15"/>
        <v>107</v>
      </c>
      <c r="F83" s="34">
        <f t="shared" si="15"/>
        <v>748</v>
      </c>
      <c r="G83" s="34">
        <f t="shared" si="15"/>
        <v>44</v>
      </c>
      <c r="H83" s="34">
        <f t="shared" si="15"/>
        <v>1</v>
      </c>
      <c r="I83" s="34">
        <f t="shared" si="15"/>
        <v>6</v>
      </c>
      <c r="J83" s="34">
        <f t="shared" si="15"/>
        <v>3</v>
      </c>
      <c r="K83" s="34">
        <f t="shared" si="15"/>
        <v>45</v>
      </c>
      <c r="L83" s="34">
        <f t="shared" si="15"/>
        <v>689</v>
      </c>
      <c r="M83" s="34">
        <f t="shared" si="15"/>
        <v>213</v>
      </c>
      <c r="N83" s="34">
        <f t="shared" si="15"/>
        <v>22</v>
      </c>
      <c r="O83" s="34">
        <f t="shared" si="15"/>
        <v>99</v>
      </c>
      <c r="P83" s="34">
        <f t="shared" si="15"/>
        <v>0</v>
      </c>
      <c r="Q83" s="56">
        <f t="shared" si="15"/>
        <v>-2</v>
      </c>
      <c r="R83" s="34">
        <f t="shared" si="15"/>
        <v>0</v>
      </c>
      <c r="S83" s="34">
        <f t="shared" si="15"/>
        <v>0</v>
      </c>
      <c r="T83" s="34">
        <f t="shared" si="15"/>
        <v>0</v>
      </c>
      <c r="U83" s="34">
        <f t="shared" si="15"/>
        <v>0</v>
      </c>
      <c r="V83" s="6" t="s">
        <v>4214</v>
      </c>
    </row>
    <row r="84" spans="1:22" s="1" customFormat="1" x14ac:dyDescent="0.25">
      <c r="A84" s="55">
        <v>44688</v>
      </c>
      <c r="B84" s="53" t="s">
        <v>63</v>
      </c>
      <c r="C84" s="43"/>
      <c r="D84" s="43"/>
      <c r="E84" s="43"/>
      <c r="F84" s="13">
        <v>-68</v>
      </c>
      <c r="G84" s="13"/>
      <c r="H84" s="43"/>
      <c r="I84" s="43"/>
      <c r="J84" s="43"/>
      <c r="K84" s="43"/>
      <c r="L84" s="13">
        <v>-98</v>
      </c>
      <c r="M84" s="13">
        <v>-60</v>
      </c>
      <c r="N84" s="13"/>
      <c r="O84" s="13">
        <v>-20</v>
      </c>
      <c r="P84" s="13"/>
      <c r="Q84" s="43"/>
      <c r="R84" s="43"/>
      <c r="S84" s="43"/>
      <c r="T84" s="43"/>
      <c r="U84" s="43"/>
    </row>
    <row r="85" spans="1:22" s="1" customFormat="1" ht="17" thickBot="1" x14ac:dyDescent="0.3">
      <c r="A85" s="55">
        <v>44719</v>
      </c>
      <c r="B85" s="53" t="s">
        <v>63</v>
      </c>
      <c r="C85" s="43"/>
      <c r="D85" s="43"/>
      <c r="E85" s="43"/>
      <c r="F85" s="43"/>
      <c r="G85" s="13">
        <v>-28</v>
      </c>
      <c r="H85" s="43"/>
      <c r="I85" s="43"/>
      <c r="J85" s="43"/>
      <c r="K85" s="43"/>
      <c r="L85" s="43"/>
      <c r="M85" s="43"/>
      <c r="N85" s="43"/>
      <c r="O85" s="13">
        <v>-79</v>
      </c>
      <c r="P85" s="43"/>
      <c r="Q85" s="43"/>
      <c r="R85" s="43"/>
      <c r="S85" s="43"/>
      <c r="T85" s="43"/>
      <c r="U85" s="43"/>
    </row>
    <row r="86" spans="1:22" s="8" customFormat="1" ht="17" thickBot="1" x14ac:dyDescent="0.3">
      <c r="A86" s="33" t="s">
        <v>4911</v>
      </c>
      <c r="B86" s="34"/>
      <c r="C86" s="34">
        <f>SUM(C83:C85)</f>
        <v>5</v>
      </c>
      <c r="D86" s="34">
        <f t="shared" ref="D86:U88" si="16">SUM(D83:D85)</f>
        <v>0</v>
      </c>
      <c r="E86" s="34">
        <f t="shared" si="16"/>
        <v>107</v>
      </c>
      <c r="F86" s="34">
        <f t="shared" si="16"/>
        <v>680</v>
      </c>
      <c r="G86" s="34">
        <f t="shared" si="16"/>
        <v>16</v>
      </c>
      <c r="H86" s="34">
        <f t="shared" si="16"/>
        <v>1</v>
      </c>
      <c r="I86" s="34">
        <f t="shared" si="16"/>
        <v>6</v>
      </c>
      <c r="J86" s="34">
        <f t="shared" si="16"/>
        <v>3</v>
      </c>
      <c r="K86" s="34">
        <f t="shared" si="16"/>
        <v>45</v>
      </c>
      <c r="L86" s="34">
        <f t="shared" si="16"/>
        <v>591</v>
      </c>
      <c r="M86" s="34">
        <f t="shared" si="16"/>
        <v>153</v>
      </c>
      <c r="N86" s="34">
        <f t="shared" si="16"/>
        <v>22</v>
      </c>
      <c r="O86" s="34">
        <f t="shared" si="16"/>
        <v>0</v>
      </c>
      <c r="P86" s="34">
        <f t="shared" si="16"/>
        <v>0</v>
      </c>
      <c r="Q86" s="56">
        <f t="shared" si="16"/>
        <v>-2</v>
      </c>
      <c r="R86" s="34">
        <f t="shared" si="16"/>
        <v>0</v>
      </c>
      <c r="S86" s="34">
        <f t="shared" si="16"/>
        <v>0</v>
      </c>
      <c r="T86" s="34">
        <f t="shared" si="16"/>
        <v>0</v>
      </c>
      <c r="U86" s="34">
        <f t="shared" si="16"/>
        <v>0</v>
      </c>
      <c r="V86" s="6" t="s">
        <v>4214</v>
      </c>
    </row>
    <row r="87" spans="1:22" s="1" customFormat="1" ht="17" thickBot="1" x14ac:dyDescent="0.3">
      <c r="A87" s="55" t="s">
        <v>4977</v>
      </c>
      <c r="B87" s="53" t="s">
        <v>63</v>
      </c>
      <c r="C87" s="43"/>
      <c r="D87" s="43"/>
      <c r="E87" s="13">
        <v>-21</v>
      </c>
      <c r="F87" s="13">
        <v>-66</v>
      </c>
      <c r="G87" s="13">
        <v>-11</v>
      </c>
      <c r="H87" s="43"/>
      <c r="I87" s="43"/>
      <c r="J87" s="43"/>
      <c r="K87" s="43"/>
      <c r="L87" s="13">
        <v>-100</v>
      </c>
      <c r="M87" s="13">
        <v>-51</v>
      </c>
      <c r="N87" s="13">
        <v>-5</v>
      </c>
      <c r="O87" s="43"/>
      <c r="P87" s="43"/>
      <c r="Q87" s="43"/>
      <c r="R87" s="43"/>
      <c r="S87" s="43"/>
      <c r="T87" s="43"/>
      <c r="U87" s="43"/>
    </row>
    <row r="88" spans="1:22" s="8" customFormat="1" ht="17" thickBot="1" x14ac:dyDescent="0.3">
      <c r="A88" s="33" t="s">
        <v>5074</v>
      </c>
      <c r="B88" s="34"/>
      <c r="C88" s="34">
        <f>SUM(C86:C87)</f>
        <v>5</v>
      </c>
      <c r="D88" s="34">
        <f t="shared" ref="D88:P88" si="17">SUM(D86:D87)</f>
        <v>0</v>
      </c>
      <c r="E88" s="34">
        <f t="shared" si="17"/>
        <v>86</v>
      </c>
      <c r="F88" s="34">
        <f t="shared" si="17"/>
        <v>614</v>
      </c>
      <c r="G88" s="34">
        <f t="shared" si="17"/>
        <v>5</v>
      </c>
      <c r="H88" s="34">
        <f t="shared" si="17"/>
        <v>1</v>
      </c>
      <c r="I88" s="34">
        <f t="shared" si="17"/>
        <v>6</v>
      </c>
      <c r="J88" s="34">
        <f t="shared" si="17"/>
        <v>3</v>
      </c>
      <c r="K88" s="34">
        <f t="shared" si="17"/>
        <v>45</v>
      </c>
      <c r="L88" s="34">
        <f t="shared" si="17"/>
        <v>491</v>
      </c>
      <c r="M88" s="34">
        <f t="shared" si="17"/>
        <v>102</v>
      </c>
      <c r="N88" s="34">
        <f t="shared" si="17"/>
        <v>17</v>
      </c>
      <c r="O88" s="34">
        <f t="shared" si="17"/>
        <v>0</v>
      </c>
      <c r="P88" s="34">
        <f t="shared" si="17"/>
        <v>0</v>
      </c>
      <c r="Q88" s="56">
        <f t="shared" si="16"/>
        <v>-2</v>
      </c>
      <c r="R88" s="34">
        <f t="shared" si="16"/>
        <v>0</v>
      </c>
      <c r="S88" s="34">
        <f t="shared" si="16"/>
        <v>0</v>
      </c>
      <c r="T88" s="34">
        <f t="shared" si="16"/>
        <v>0</v>
      </c>
      <c r="U88" s="34">
        <f t="shared" si="16"/>
        <v>0</v>
      </c>
      <c r="V88" s="6" t="s">
        <v>4214</v>
      </c>
    </row>
    <row r="89" spans="1:22" s="2" customFormat="1" x14ac:dyDescent="0.25">
      <c r="A89" s="55" t="s">
        <v>5231</v>
      </c>
      <c r="B89" s="53" t="s">
        <v>5232</v>
      </c>
      <c r="C89" s="13"/>
      <c r="D89" s="13"/>
      <c r="E89" s="13"/>
      <c r="F89" s="13">
        <v>100</v>
      </c>
      <c r="G89" s="13"/>
      <c r="H89" s="13"/>
      <c r="I89" s="13"/>
      <c r="J89" s="13"/>
      <c r="K89" s="13"/>
      <c r="L89" s="13"/>
      <c r="M89" s="13">
        <v>85</v>
      </c>
      <c r="N89" s="13"/>
      <c r="O89" s="13">
        <v>25</v>
      </c>
      <c r="P89" s="13">
        <v>100</v>
      </c>
      <c r="Q89" s="13"/>
      <c r="R89" s="13">
        <v>100</v>
      </c>
      <c r="S89" s="13">
        <v>50</v>
      </c>
      <c r="T89" s="13"/>
      <c r="U89" s="13"/>
    </row>
    <row r="90" spans="1:22" s="1" customFormat="1" ht="17" thickBot="1" x14ac:dyDescent="0.3">
      <c r="A90" s="55" t="s">
        <v>5238</v>
      </c>
      <c r="B90" s="53" t="s">
        <v>5239</v>
      </c>
      <c r="C90" s="43"/>
      <c r="D90" s="43"/>
      <c r="E90" s="13"/>
      <c r="F90" s="13"/>
      <c r="G90" s="13"/>
      <c r="H90" s="43"/>
      <c r="I90" s="43"/>
      <c r="J90" s="43"/>
      <c r="K90" s="43"/>
      <c r="L90" s="13">
        <v>200</v>
      </c>
      <c r="M90" s="13">
        <v>15</v>
      </c>
      <c r="N90" s="13"/>
      <c r="O90" s="43"/>
      <c r="P90" s="43"/>
      <c r="Q90" s="43"/>
      <c r="R90" s="13">
        <v>100</v>
      </c>
      <c r="S90" s="13">
        <v>50</v>
      </c>
      <c r="T90" s="43"/>
      <c r="U90" s="43"/>
    </row>
    <row r="91" spans="1:22" s="8" customFormat="1" ht="17" thickBot="1" x14ac:dyDescent="0.3">
      <c r="A91" s="33" t="s">
        <v>5279</v>
      </c>
      <c r="B91" s="34"/>
      <c r="C91" s="34">
        <f>SUM(C88:C90)</f>
        <v>5</v>
      </c>
      <c r="D91" s="34">
        <f t="shared" ref="D91:P91" si="18">SUM(D88:D90)</f>
        <v>0</v>
      </c>
      <c r="E91" s="34">
        <f t="shared" si="18"/>
        <v>86</v>
      </c>
      <c r="F91" s="34">
        <f t="shared" si="18"/>
        <v>714</v>
      </c>
      <c r="G91" s="34">
        <f t="shared" si="18"/>
        <v>5</v>
      </c>
      <c r="H91" s="34">
        <f t="shared" si="18"/>
        <v>1</v>
      </c>
      <c r="I91" s="34">
        <f t="shared" si="18"/>
        <v>6</v>
      </c>
      <c r="J91" s="34">
        <f t="shared" si="18"/>
        <v>3</v>
      </c>
      <c r="K91" s="34">
        <f t="shared" si="18"/>
        <v>45</v>
      </c>
      <c r="L91" s="34">
        <f t="shared" si="18"/>
        <v>691</v>
      </c>
      <c r="M91" s="34">
        <f t="shared" si="18"/>
        <v>202</v>
      </c>
      <c r="N91" s="34">
        <f t="shared" si="18"/>
        <v>17</v>
      </c>
      <c r="O91" s="34">
        <f t="shared" si="18"/>
        <v>25</v>
      </c>
      <c r="P91" s="34">
        <f t="shared" si="18"/>
        <v>100</v>
      </c>
      <c r="Q91" s="56">
        <f>SUM(Q88:Q90)</f>
        <v>-2</v>
      </c>
      <c r="R91" s="34">
        <f t="shared" ref="R91" si="19">SUM(R88:R90)</f>
        <v>200</v>
      </c>
      <c r="S91" s="34">
        <f t="shared" ref="S91" si="20">SUM(S88:S90)</f>
        <v>100</v>
      </c>
      <c r="T91" s="34">
        <f t="shared" ref="T91" si="21">SUM(T88:T90)</f>
        <v>0</v>
      </c>
      <c r="U91" s="34">
        <f t="shared" ref="U91" si="22">SUM(U88:U90)</f>
        <v>0</v>
      </c>
      <c r="V91" s="6" t="s">
        <v>4214</v>
      </c>
    </row>
    <row r="92" spans="1:22" s="49" customFormat="1" x14ac:dyDescent="0.25">
      <c r="A92" s="658">
        <v>44571</v>
      </c>
      <c r="B92" s="659" t="s">
        <v>210</v>
      </c>
      <c r="C92" s="185"/>
      <c r="D92" s="185"/>
      <c r="E92" s="185"/>
      <c r="F92" s="185"/>
      <c r="G92" s="185"/>
      <c r="H92" s="185">
        <v>-1</v>
      </c>
      <c r="I92" s="185">
        <v>-6</v>
      </c>
      <c r="J92" s="185">
        <v>-3</v>
      </c>
      <c r="K92" s="185">
        <v>-45</v>
      </c>
      <c r="L92" s="185"/>
      <c r="M92" s="185"/>
      <c r="N92" s="185"/>
      <c r="O92" s="185"/>
      <c r="P92" s="185"/>
      <c r="Q92" s="185"/>
      <c r="R92" s="185"/>
      <c r="S92" s="185"/>
      <c r="T92" s="185"/>
      <c r="U92" s="185"/>
      <c r="V92" s="49" t="s">
        <v>211</v>
      </c>
    </row>
    <row r="93" spans="1:22" s="48" customFormat="1" x14ac:dyDescent="0.25">
      <c r="A93" s="256" t="s">
        <v>5403</v>
      </c>
      <c r="B93" s="168" t="s">
        <v>63</v>
      </c>
      <c r="C93" s="358"/>
      <c r="D93" s="358"/>
      <c r="E93" s="57"/>
      <c r="F93" s="39">
        <v>-100</v>
      </c>
      <c r="G93" s="57"/>
      <c r="H93" s="358"/>
      <c r="I93" s="358"/>
      <c r="J93" s="358"/>
      <c r="K93" s="358"/>
      <c r="L93" s="57"/>
      <c r="M93" s="39">
        <v>-60</v>
      </c>
      <c r="N93" s="57"/>
      <c r="O93" s="358"/>
      <c r="P93" s="358"/>
      <c r="Q93" s="358"/>
      <c r="R93" s="39">
        <v>-100</v>
      </c>
      <c r="S93" s="57"/>
      <c r="T93" s="358"/>
      <c r="U93" s="358"/>
    </row>
    <row r="94" spans="1:22" x14ac:dyDescent="0.25">
      <c r="A94" s="256" t="s">
        <v>5403</v>
      </c>
      <c r="B94" s="168" t="s">
        <v>63</v>
      </c>
      <c r="C94" s="57"/>
      <c r="D94" s="57"/>
      <c r="E94" s="57"/>
      <c r="F94" s="57"/>
      <c r="G94" s="39">
        <v>-5</v>
      </c>
      <c r="H94" s="57"/>
      <c r="I94" s="57"/>
      <c r="J94" s="57"/>
      <c r="K94" s="57"/>
      <c r="L94" s="39">
        <v>-150</v>
      </c>
      <c r="M94" s="39">
        <v>-40</v>
      </c>
      <c r="N94" s="39">
        <v>-6</v>
      </c>
      <c r="O94" s="57"/>
      <c r="P94" s="57"/>
      <c r="Q94" s="57"/>
      <c r="R94" s="39">
        <v>-60</v>
      </c>
      <c r="S94" s="39">
        <v>-46</v>
      </c>
      <c r="T94" s="57"/>
      <c r="U94" s="57"/>
    </row>
    <row r="95" spans="1:22" ht="17" thickBot="1" x14ac:dyDescent="0.3">
      <c r="A95" s="256" t="s">
        <v>5426</v>
      </c>
      <c r="B95" s="168" t="s">
        <v>63</v>
      </c>
      <c r="C95" s="57"/>
      <c r="D95" s="57"/>
      <c r="E95" s="57"/>
      <c r="F95" s="39">
        <v>-120</v>
      </c>
      <c r="G95" s="39"/>
      <c r="H95" s="57"/>
      <c r="I95" s="57"/>
      <c r="J95" s="57"/>
      <c r="K95" s="57"/>
      <c r="L95" s="57"/>
      <c r="M95" s="39">
        <v>-50</v>
      </c>
      <c r="N95" s="57"/>
      <c r="O95" s="39">
        <v>-15</v>
      </c>
      <c r="P95" s="57"/>
      <c r="Q95" s="57"/>
      <c r="R95" s="39"/>
      <c r="S95" s="39"/>
      <c r="T95" s="57"/>
      <c r="U95" s="57"/>
    </row>
    <row r="96" spans="1:22" s="8" customFormat="1" ht="17" thickBot="1" x14ac:dyDescent="0.3">
      <c r="A96" s="40" t="s">
        <v>5542</v>
      </c>
      <c r="B96" s="41"/>
      <c r="C96" s="181">
        <f>SUM(C91:C95)</f>
        <v>5</v>
      </c>
      <c r="D96" s="41">
        <f t="shared" ref="D96:U96" si="23">SUM(D91:D95)</f>
        <v>0</v>
      </c>
      <c r="E96" s="181">
        <f t="shared" si="23"/>
        <v>86</v>
      </c>
      <c r="F96" s="181">
        <f t="shared" si="23"/>
        <v>494</v>
      </c>
      <c r="G96" s="181">
        <f t="shared" si="23"/>
        <v>0</v>
      </c>
      <c r="H96" s="181">
        <f t="shared" si="23"/>
        <v>0</v>
      </c>
      <c r="I96" s="181">
        <f t="shared" si="23"/>
        <v>0</v>
      </c>
      <c r="J96" s="181">
        <f t="shared" si="23"/>
        <v>0</v>
      </c>
      <c r="K96" s="181">
        <f t="shared" si="23"/>
        <v>0</v>
      </c>
      <c r="L96" s="181">
        <f t="shared" si="23"/>
        <v>541</v>
      </c>
      <c r="M96" s="181">
        <f t="shared" si="23"/>
        <v>52</v>
      </c>
      <c r="N96" s="181">
        <f t="shared" si="23"/>
        <v>11</v>
      </c>
      <c r="O96" s="181">
        <f t="shared" si="23"/>
        <v>10</v>
      </c>
      <c r="P96" s="181">
        <f t="shared" si="23"/>
        <v>100</v>
      </c>
      <c r="Q96" s="56">
        <f t="shared" si="23"/>
        <v>-2</v>
      </c>
      <c r="R96" s="181">
        <f t="shared" si="23"/>
        <v>40</v>
      </c>
      <c r="S96" s="181">
        <f t="shared" si="23"/>
        <v>54</v>
      </c>
      <c r="T96" s="41">
        <f t="shared" si="23"/>
        <v>0</v>
      </c>
      <c r="U96" s="41">
        <f t="shared" si="23"/>
        <v>0</v>
      </c>
      <c r="V96" s="1497" t="s">
        <v>6470</v>
      </c>
    </row>
    <row r="97" spans="1:22" s="49" customFormat="1" ht="17" thickBot="1" x14ac:dyDescent="0.3">
      <c r="A97" s="507">
        <v>44572</v>
      </c>
      <c r="B97" s="508" t="s">
        <v>210</v>
      </c>
      <c r="C97" s="185"/>
      <c r="D97" s="185"/>
      <c r="E97" s="185">
        <v>-86</v>
      </c>
      <c r="F97" s="185">
        <v>-324</v>
      </c>
      <c r="G97" s="185"/>
      <c r="H97" s="185"/>
      <c r="I97" s="185"/>
      <c r="J97" s="185"/>
      <c r="K97" s="185"/>
      <c r="L97" s="185">
        <v>-319</v>
      </c>
      <c r="M97" s="185"/>
      <c r="N97" s="185"/>
      <c r="O97" s="185"/>
      <c r="P97" s="185"/>
      <c r="Q97" s="185"/>
      <c r="R97" s="185"/>
      <c r="S97" s="185"/>
      <c r="T97" s="185"/>
      <c r="U97" s="185"/>
      <c r="V97" s="49" t="s">
        <v>211</v>
      </c>
    </row>
    <row r="98" spans="1:22" s="8" customFormat="1" ht="17" thickBot="1" x14ac:dyDescent="0.3">
      <c r="A98" s="40" t="s">
        <v>5443</v>
      </c>
      <c r="B98" s="41"/>
      <c r="C98" s="181">
        <f>SUM(C96:C97)</f>
        <v>5</v>
      </c>
      <c r="D98" s="41">
        <f t="shared" ref="D98:P104" si="24">SUM(D96:D97)</f>
        <v>0</v>
      </c>
      <c r="E98" s="181">
        <f t="shared" si="24"/>
        <v>0</v>
      </c>
      <c r="F98" s="181">
        <f t="shared" si="24"/>
        <v>170</v>
      </c>
      <c r="G98" s="41">
        <f t="shared" si="24"/>
        <v>0</v>
      </c>
      <c r="H98" s="41">
        <f t="shared" si="24"/>
        <v>0</v>
      </c>
      <c r="I98" s="41">
        <f t="shared" si="24"/>
        <v>0</v>
      </c>
      <c r="J98" s="41">
        <f t="shared" si="24"/>
        <v>0</v>
      </c>
      <c r="K98" s="41">
        <f t="shared" si="24"/>
        <v>0</v>
      </c>
      <c r="L98" s="181">
        <f t="shared" si="24"/>
        <v>222</v>
      </c>
      <c r="M98" s="181">
        <f t="shared" si="24"/>
        <v>52</v>
      </c>
      <c r="N98" s="181">
        <f t="shared" si="24"/>
        <v>11</v>
      </c>
      <c r="O98" s="181">
        <f t="shared" si="24"/>
        <v>10</v>
      </c>
      <c r="P98" s="181">
        <f t="shared" si="24"/>
        <v>100</v>
      </c>
      <c r="Q98" s="56">
        <f>SUM(Q96:Q97)</f>
        <v>-2</v>
      </c>
      <c r="R98" s="181">
        <f t="shared" ref="R98:R104" si="25">SUM(R96:R97)</f>
        <v>40</v>
      </c>
      <c r="S98" s="181">
        <f t="shared" ref="S98:S104" si="26">SUM(S96:S97)</f>
        <v>54</v>
      </c>
      <c r="T98" s="41">
        <f t="shared" ref="T98:T104" si="27">SUM(T96:T97)</f>
        <v>0</v>
      </c>
      <c r="U98" s="41">
        <f t="shared" ref="U98:U104" si="28">SUM(U96:U97)</f>
        <v>0</v>
      </c>
      <c r="V98" s="1497" t="s">
        <v>6470</v>
      </c>
    </row>
    <row r="99" spans="1:22" ht="17" thickBot="1" x14ac:dyDescent="0.3">
      <c r="A99" s="193" t="s">
        <v>5847</v>
      </c>
      <c r="B99" s="193" t="s">
        <v>63</v>
      </c>
      <c r="C99" s="168"/>
      <c r="D99" s="168"/>
      <c r="E99" s="168"/>
      <c r="F99" s="226">
        <v>-90</v>
      </c>
      <c r="G99" s="168"/>
      <c r="H99" s="168"/>
      <c r="I99" s="168"/>
      <c r="J99" s="168"/>
      <c r="K99" s="168"/>
      <c r="L99" s="226">
        <v>-200</v>
      </c>
      <c r="M99" s="226">
        <v>-52</v>
      </c>
      <c r="N99" s="226">
        <v>-11</v>
      </c>
      <c r="O99" s="226">
        <v>-10</v>
      </c>
      <c r="P99" s="226">
        <v>-100</v>
      </c>
      <c r="Q99" s="168"/>
      <c r="R99" s="226">
        <v>-40</v>
      </c>
      <c r="S99" s="226">
        <v>-54</v>
      </c>
      <c r="T99" s="168"/>
      <c r="U99" s="168"/>
    </row>
    <row r="100" spans="1:22" s="8" customFormat="1" ht="17" thickBot="1" x14ac:dyDescent="0.3">
      <c r="A100" s="40" t="s">
        <v>5934</v>
      </c>
      <c r="B100" s="41"/>
      <c r="C100" s="181">
        <f>SUM(C98:C99)</f>
        <v>5</v>
      </c>
      <c r="D100" s="41">
        <f>SUM(D98:D99)</f>
        <v>0</v>
      </c>
      <c r="E100" s="41">
        <f>SUM(E98:E99)</f>
        <v>0</v>
      </c>
      <c r="F100" s="181">
        <f>SUM(F98:F99)</f>
        <v>80</v>
      </c>
      <c r="G100" s="41">
        <f t="shared" si="24"/>
        <v>0</v>
      </c>
      <c r="H100" s="41">
        <f t="shared" si="24"/>
        <v>0</v>
      </c>
      <c r="I100" s="41">
        <f t="shared" si="24"/>
        <v>0</v>
      </c>
      <c r="J100" s="41">
        <f t="shared" si="24"/>
        <v>0</v>
      </c>
      <c r="K100" s="41">
        <f t="shared" si="24"/>
        <v>0</v>
      </c>
      <c r="L100" s="181">
        <f t="shared" ref="L100:Q100" si="29">SUM(L98:L99)</f>
        <v>22</v>
      </c>
      <c r="M100" s="181">
        <f t="shared" si="29"/>
        <v>0</v>
      </c>
      <c r="N100" s="181">
        <f t="shared" si="29"/>
        <v>0</v>
      </c>
      <c r="O100" s="181">
        <f t="shared" si="29"/>
        <v>0</v>
      </c>
      <c r="P100" s="181">
        <f t="shared" si="29"/>
        <v>0</v>
      </c>
      <c r="Q100" s="56">
        <f t="shared" si="29"/>
        <v>-2</v>
      </c>
      <c r="R100" s="181">
        <f t="shared" si="25"/>
        <v>0</v>
      </c>
      <c r="S100" s="181">
        <f t="shared" si="26"/>
        <v>0</v>
      </c>
      <c r="T100" s="41">
        <f t="shared" si="27"/>
        <v>0</v>
      </c>
      <c r="U100" s="41">
        <f t="shared" si="28"/>
        <v>0</v>
      </c>
      <c r="V100" s="1497" t="s">
        <v>6470</v>
      </c>
    </row>
    <row r="101" spans="1:22" s="48" customFormat="1" ht="17" thickBot="1" x14ac:dyDescent="0.3">
      <c r="A101" s="392"/>
      <c r="B101" s="392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</row>
    <row r="102" spans="1:22" s="8" customFormat="1" ht="17" thickBot="1" x14ac:dyDescent="0.3">
      <c r="A102" s="40" t="s">
        <v>6093</v>
      </c>
      <c r="B102" s="41"/>
      <c r="C102" s="181">
        <f>SUM(C100:C101)</f>
        <v>5</v>
      </c>
      <c r="D102" s="41">
        <f>SUM(D100:D101)</f>
        <v>0</v>
      </c>
      <c r="E102" s="41">
        <f>SUM(E100:E101)</f>
        <v>0</v>
      </c>
      <c r="F102" s="181">
        <f>SUM(F100:F101)</f>
        <v>80</v>
      </c>
      <c r="G102" s="41">
        <f t="shared" si="24"/>
        <v>0</v>
      </c>
      <c r="H102" s="41">
        <f t="shared" si="24"/>
        <v>0</v>
      </c>
      <c r="I102" s="41">
        <f t="shared" si="24"/>
        <v>0</v>
      </c>
      <c r="J102" s="41">
        <f t="shared" si="24"/>
        <v>0</v>
      </c>
      <c r="K102" s="41">
        <f t="shared" si="24"/>
        <v>0</v>
      </c>
      <c r="L102" s="181">
        <f t="shared" ref="L102:Q104" si="30">SUM(L100:L101)</f>
        <v>22</v>
      </c>
      <c r="M102" s="41">
        <f t="shared" si="30"/>
        <v>0</v>
      </c>
      <c r="N102" s="41">
        <f t="shared" si="30"/>
        <v>0</v>
      </c>
      <c r="O102" s="41">
        <f t="shared" si="30"/>
        <v>0</v>
      </c>
      <c r="P102" s="41">
        <f t="shared" si="30"/>
        <v>0</v>
      </c>
      <c r="Q102" s="56">
        <f t="shared" si="30"/>
        <v>-2</v>
      </c>
      <c r="R102" s="41">
        <f t="shared" si="25"/>
        <v>0</v>
      </c>
      <c r="S102" s="41">
        <f t="shared" si="26"/>
        <v>0</v>
      </c>
      <c r="T102" s="41">
        <f t="shared" si="27"/>
        <v>0</v>
      </c>
      <c r="U102" s="41">
        <f t="shared" si="28"/>
        <v>0</v>
      </c>
      <c r="V102" s="1497" t="s">
        <v>6470</v>
      </c>
    </row>
    <row r="103" spans="1:22" s="48" customFormat="1" ht="17" thickBot="1" x14ac:dyDescent="0.3">
      <c r="A103" s="392"/>
      <c r="B103" s="392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</row>
    <row r="104" spans="1:22" s="8" customFormat="1" ht="17" thickBot="1" x14ac:dyDescent="0.3">
      <c r="A104" s="40" t="s">
        <v>6204</v>
      </c>
      <c r="B104" s="41"/>
      <c r="C104" s="181">
        <f>SUM(C102:C103)</f>
        <v>5</v>
      </c>
      <c r="D104" s="41">
        <f>SUM(D102:D103)</f>
        <v>0</v>
      </c>
      <c r="E104" s="41">
        <f>SUM(E102:E103)</f>
        <v>0</v>
      </c>
      <c r="F104" s="181">
        <f>SUM(F102:F103)</f>
        <v>80</v>
      </c>
      <c r="G104" s="41">
        <f t="shared" si="24"/>
        <v>0</v>
      </c>
      <c r="H104" s="41">
        <f t="shared" si="24"/>
        <v>0</v>
      </c>
      <c r="I104" s="41">
        <f t="shared" si="24"/>
        <v>0</v>
      </c>
      <c r="J104" s="41">
        <f t="shared" si="24"/>
        <v>0</v>
      </c>
      <c r="K104" s="41">
        <f t="shared" si="24"/>
        <v>0</v>
      </c>
      <c r="L104" s="181">
        <f t="shared" si="30"/>
        <v>22</v>
      </c>
      <c r="M104" s="41">
        <f t="shared" si="30"/>
        <v>0</v>
      </c>
      <c r="N104" s="41">
        <f t="shared" si="30"/>
        <v>0</v>
      </c>
      <c r="O104" s="41">
        <f t="shared" si="30"/>
        <v>0</v>
      </c>
      <c r="P104" s="41">
        <f t="shared" si="30"/>
        <v>0</v>
      </c>
      <c r="Q104" s="56">
        <f t="shared" si="30"/>
        <v>-2</v>
      </c>
      <c r="R104" s="41">
        <f t="shared" si="25"/>
        <v>0</v>
      </c>
      <c r="S104" s="41">
        <f t="shared" si="26"/>
        <v>0</v>
      </c>
      <c r="T104" s="41">
        <f t="shared" si="27"/>
        <v>0</v>
      </c>
      <c r="U104" s="41">
        <f t="shared" si="28"/>
        <v>0</v>
      </c>
      <c r="V104" s="1497" t="s">
        <v>6470</v>
      </c>
    </row>
    <row r="105" spans="1:22" s="49" customFormat="1" x14ac:dyDescent="0.25">
      <c r="A105" s="660"/>
      <c r="B105" s="659" t="s">
        <v>967</v>
      </c>
      <c r="C105" s="185">
        <v>-5</v>
      </c>
      <c r="D105" s="185"/>
      <c r="E105" s="185"/>
      <c r="F105" s="185">
        <v>-80</v>
      </c>
      <c r="G105" s="185"/>
      <c r="H105" s="185"/>
      <c r="I105" s="185"/>
      <c r="J105" s="185"/>
      <c r="K105" s="185"/>
      <c r="L105" s="185">
        <v>-22</v>
      </c>
      <c r="M105" s="185"/>
      <c r="N105" s="185"/>
      <c r="O105" s="185"/>
      <c r="P105" s="185"/>
      <c r="Q105" s="185"/>
      <c r="R105" s="185"/>
      <c r="S105" s="185"/>
      <c r="T105" s="185"/>
      <c r="U105" s="185"/>
      <c r="V105" s="49" t="s">
        <v>211</v>
      </c>
    </row>
    <row r="106" spans="1:22" s="48" customFormat="1" x14ac:dyDescent="0.25">
      <c r="A106" s="392"/>
      <c r="B106" s="392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</row>
    <row r="107" spans="1:22" s="48" customFormat="1" x14ac:dyDescent="0.25">
      <c r="A107" s="358"/>
      <c r="B107" s="358"/>
      <c r="C107" s="358">
        <f>SUM(C104:C105)</f>
        <v>0</v>
      </c>
      <c r="D107" s="358">
        <f t="shared" ref="D107:U107" si="31">SUM(D104:D105)</f>
        <v>0</v>
      </c>
      <c r="E107" s="358">
        <f t="shared" si="31"/>
        <v>0</v>
      </c>
      <c r="F107" s="358">
        <f t="shared" si="31"/>
        <v>0</v>
      </c>
      <c r="G107" s="358">
        <f t="shared" si="31"/>
        <v>0</v>
      </c>
      <c r="H107" s="358">
        <f t="shared" si="31"/>
        <v>0</v>
      </c>
      <c r="I107" s="358">
        <f t="shared" si="31"/>
        <v>0</v>
      </c>
      <c r="J107" s="358">
        <f t="shared" si="31"/>
        <v>0</v>
      </c>
      <c r="K107" s="358">
        <f t="shared" si="31"/>
        <v>0</v>
      </c>
      <c r="L107" s="358">
        <f t="shared" si="31"/>
        <v>0</v>
      </c>
      <c r="M107" s="358">
        <f t="shared" si="31"/>
        <v>0</v>
      </c>
      <c r="N107" s="358">
        <f t="shared" si="31"/>
        <v>0</v>
      </c>
      <c r="O107" s="358">
        <f t="shared" si="31"/>
        <v>0</v>
      </c>
      <c r="P107" s="358">
        <f t="shared" si="31"/>
        <v>0</v>
      </c>
      <c r="Q107" s="395">
        <f t="shared" si="31"/>
        <v>-2</v>
      </c>
      <c r="R107" s="358">
        <f t="shared" si="31"/>
        <v>0</v>
      </c>
      <c r="S107" s="358">
        <f t="shared" si="31"/>
        <v>0</v>
      </c>
      <c r="T107" s="358">
        <f t="shared" si="31"/>
        <v>0</v>
      </c>
      <c r="U107" s="358">
        <f t="shared" si="31"/>
        <v>0</v>
      </c>
    </row>
    <row r="108" spans="1:22" ht="17" thickBot="1" x14ac:dyDescent="0.3"/>
    <row r="109" spans="1:22" x14ac:dyDescent="0.25">
      <c r="C109" s="760" t="s">
        <v>767</v>
      </c>
      <c r="D109" s="760" t="s">
        <v>2597</v>
      </c>
      <c r="E109" s="760" t="s">
        <v>18</v>
      </c>
      <c r="F109" s="760" t="s">
        <v>3</v>
      </c>
      <c r="G109" s="760" t="s">
        <v>17</v>
      </c>
      <c r="H109" s="760" t="s">
        <v>2739</v>
      </c>
      <c r="I109" s="760" t="s">
        <v>2740</v>
      </c>
      <c r="J109" s="760" t="s">
        <v>2740</v>
      </c>
      <c r="K109" s="829" t="s">
        <v>2743</v>
      </c>
      <c r="L109" s="829" t="s">
        <v>4</v>
      </c>
      <c r="M109" s="829" t="s">
        <v>26</v>
      </c>
      <c r="N109" s="829" t="s">
        <v>28</v>
      </c>
      <c r="O109" s="829" t="s">
        <v>10</v>
      </c>
      <c r="P109" s="829" t="s">
        <v>31</v>
      </c>
      <c r="Q109" s="829" t="s">
        <v>378</v>
      </c>
      <c r="R109" s="829" t="s">
        <v>27</v>
      </c>
      <c r="S109" s="829" t="s">
        <v>30</v>
      </c>
      <c r="T109" s="829" t="s">
        <v>29</v>
      </c>
      <c r="U109" s="760"/>
    </row>
    <row r="110" spans="1:22" ht="17" thickBot="1" x14ac:dyDescent="0.3">
      <c r="C110" s="761"/>
      <c r="D110" s="762" t="s">
        <v>2598</v>
      </c>
      <c r="E110" s="761"/>
      <c r="F110" s="808"/>
      <c r="G110" s="808"/>
      <c r="H110" s="762" t="s">
        <v>2738</v>
      </c>
      <c r="I110" s="762" t="s">
        <v>2741</v>
      </c>
      <c r="J110" s="762" t="s">
        <v>2742</v>
      </c>
      <c r="K110" s="762" t="s">
        <v>2744</v>
      </c>
      <c r="L110" s="762"/>
      <c r="M110" s="762"/>
      <c r="N110" s="762"/>
      <c r="O110" s="762"/>
      <c r="P110" s="762"/>
      <c r="Q110" s="762"/>
      <c r="R110" s="762"/>
      <c r="S110" s="762"/>
      <c r="T110" s="762"/>
      <c r="U110" s="762"/>
    </row>
    <row r="111" spans="1:22" x14ac:dyDescent="0.25">
      <c r="A111" s="48" t="s">
        <v>2578</v>
      </c>
      <c r="B111" s="48"/>
      <c r="C111" s="48"/>
      <c r="D111" s="48"/>
      <c r="E111" s="48" t="s">
        <v>2701</v>
      </c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</row>
    <row r="112" spans="1:22" x14ac:dyDescent="0.25">
      <c r="A112" s="48" t="s">
        <v>2579</v>
      </c>
      <c r="B112" s="48"/>
      <c r="C112" s="48"/>
      <c r="D112" s="48"/>
      <c r="E112" s="260" t="s">
        <v>2745</v>
      </c>
      <c r="F112" s="260"/>
      <c r="G112" s="260"/>
      <c r="H112" s="260"/>
      <c r="I112" s="260"/>
    </row>
    <row r="113" spans="1:4" x14ac:dyDescent="0.25">
      <c r="A113" s="48" t="s">
        <v>2580</v>
      </c>
      <c r="B113" s="48"/>
      <c r="C113" s="48"/>
      <c r="D113" s="48"/>
    </row>
    <row r="114" spans="1:4" x14ac:dyDescent="0.25">
      <c r="A114" s="48" t="s">
        <v>2581</v>
      </c>
      <c r="B114" s="48"/>
      <c r="C114" s="48"/>
      <c r="D114" s="4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H22"/>
  <sheetViews>
    <sheetView workbookViewId="0">
      <selection activeCell="B19" sqref="B19"/>
    </sheetView>
  </sheetViews>
  <sheetFormatPr baseColWidth="10" defaultColWidth="8.83203125" defaultRowHeight="16" x14ac:dyDescent="0.25"/>
  <cols>
    <col min="1" max="1" width="12.5" style="20" customWidth="1"/>
    <col min="2" max="2" width="18.6640625" style="20" customWidth="1"/>
    <col min="3" max="3" width="16.83203125" style="20" customWidth="1"/>
    <col min="4" max="4" width="13" style="20" customWidth="1"/>
    <col min="5" max="5" width="9.5" style="20" customWidth="1"/>
    <col min="6" max="6" width="10.5" style="20" customWidth="1"/>
    <col min="7" max="7" width="11.83203125" style="20" customWidth="1"/>
    <col min="8" max="16384" width="8.83203125" style="20"/>
  </cols>
  <sheetData>
    <row r="1" spans="1:8" s="4" customFormat="1" x14ac:dyDescent="0.25">
      <c r="A1" s="128" t="s">
        <v>23</v>
      </c>
      <c r="B1" s="48"/>
    </row>
    <row r="2" spans="1:8" s="794" customFormat="1" x14ac:dyDescent="0.25">
      <c r="A2" s="998" t="s">
        <v>6998</v>
      </c>
      <c r="B2" s="998"/>
      <c r="C2" s="793"/>
      <c r="D2" s="793"/>
      <c r="E2" s="793"/>
    </row>
    <row r="3" spans="1:8" s="4" customFormat="1" x14ac:dyDescent="0.25">
      <c r="A3" s="139" t="s">
        <v>1938</v>
      </c>
    </row>
    <row r="4" spans="1:8" s="18" customFormat="1" x14ac:dyDescent="0.25">
      <c r="A4" s="18" t="s">
        <v>6846</v>
      </c>
      <c r="C4" s="770"/>
      <c r="D4" s="770"/>
      <c r="E4" s="770"/>
      <c r="F4" s="770">
        <v>580000</v>
      </c>
      <c r="G4" s="770"/>
    </row>
    <row r="5" spans="1:8" ht="17" thickBot="1" x14ac:dyDescent="0.3">
      <c r="C5" s="518">
        <v>11800</v>
      </c>
      <c r="D5" s="518">
        <v>6900</v>
      </c>
      <c r="E5" s="518">
        <v>16500</v>
      </c>
      <c r="F5" s="518">
        <v>30000</v>
      </c>
      <c r="G5" s="518"/>
    </row>
    <row r="6" spans="1:8" ht="17" thickBot="1" x14ac:dyDescent="0.3">
      <c r="A6" s="1351" t="s">
        <v>0</v>
      </c>
      <c r="B6" s="1273" t="s">
        <v>1</v>
      </c>
      <c r="C6" s="1273" t="s">
        <v>6848</v>
      </c>
      <c r="D6" s="1273" t="s">
        <v>676</v>
      </c>
      <c r="E6" s="1273" t="s">
        <v>10</v>
      </c>
      <c r="F6" s="1273" t="s">
        <v>28</v>
      </c>
      <c r="G6" s="1273"/>
    </row>
    <row r="7" spans="1:8" s="19" customFormat="1" ht="17" thickBot="1" x14ac:dyDescent="0.3">
      <c r="A7" s="28">
        <v>45266</v>
      </c>
      <c r="B7" s="188" t="s">
        <v>6847</v>
      </c>
      <c r="C7" s="188">
        <v>426</v>
      </c>
      <c r="D7" s="188">
        <v>107</v>
      </c>
      <c r="E7" s="188">
        <v>250</v>
      </c>
      <c r="F7" s="188">
        <v>50</v>
      </c>
      <c r="G7" s="188"/>
    </row>
    <row r="8" spans="1:8" s="19" customFormat="1" ht="17" thickBot="1" x14ac:dyDescent="0.3">
      <c r="A8" s="33" t="s">
        <v>6933</v>
      </c>
      <c r="B8" s="34"/>
      <c r="C8" s="434">
        <f>SUM(C7)</f>
        <v>426</v>
      </c>
      <c r="D8" s="434">
        <f t="shared" ref="D8:F8" si="0">SUM(D7)</f>
        <v>107</v>
      </c>
      <c r="E8" s="434">
        <f t="shared" si="0"/>
        <v>250</v>
      </c>
      <c r="F8" s="434">
        <f t="shared" si="0"/>
        <v>50</v>
      </c>
      <c r="G8" s="982"/>
    </row>
    <row r="9" spans="1:8" s="19" customFormat="1" ht="17" thickBot="1" x14ac:dyDescent="0.3">
      <c r="A9" s="55"/>
      <c r="B9" s="436"/>
      <c r="C9" s="436"/>
      <c r="D9" s="436"/>
      <c r="E9" s="436"/>
      <c r="F9" s="436"/>
      <c r="G9" s="436"/>
    </row>
    <row r="10" spans="1:8" s="19" customFormat="1" ht="17" thickBot="1" x14ac:dyDescent="0.3">
      <c r="A10" s="33" t="s">
        <v>7103</v>
      </c>
      <c r="B10" s="34"/>
      <c r="C10" s="434">
        <f>SUM(C8:C9)</f>
        <v>426</v>
      </c>
      <c r="D10" s="434">
        <f t="shared" ref="D10:F12" si="1">SUM(D8:D9)</f>
        <v>107</v>
      </c>
      <c r="E10" s="434">
        <f t="shared" si="1"/>
        <v>250</v>
      </c>
      <c r="F10" s="434">
        <f t="shared" si="1"/>
        <v>50</v>
      </c>
      <c r="G10" s="982"/>
    </row>
    <row r="11" spans="1:8" s="23" customFormat="1" ht="17" thickBot="1" x14ac:dyDescent="0.3">
      <c r="A11" s="12"/>
      <c r="B11" s="77"/>
      <c r="C11" s="75"/>
      <c r="D11" s="75"/>
      <c r="E11" s="75"/>
      <c r="F11" s="75"/>
      <c r="G11" s="75"/>
    </row>
    <row r="12" spans="1:8" s="19" customFormat="1" ht="17" thickBot="1" x14ac:dyDescent="0.3">
      <c r="A12" s="33" t="s">
        <v>7316</v>
      </c>
      <c r="B12" s="34"/>
      <c r="C12" s="434">
        <f>SUM(C10:C11)</f>
        <v>426</v>
      </c>
      <c r="D12" s="434">
        <f t="shared" si="1"/>
        <v>107</v>
      </c>
      <c r="E12" s="434">
        <f t="shared" si="1"/>
        <v>250</v>
      </c>
      <c r="F12" s="434">
        <f t="shared" si="1"/>
        <v>50</v>
      </c>
      <c r="G12" s="982"/>
    </row>
    <row r="13" spans="1:8" s="23" customFormat="1" x14ac:dyDescent="0.25">
      <c r="A13" s="12">
        <v>45086</v>
      </c>
      <c r="B13" s="75" t="s">
        <v>401</v>
      </c>
      <c r="C13" s="75"/>
      <c r="D13" s="75"/>
      <c r="E13" s="75">
        <v>-167</v>
      </c>
      <c r="F13" s="75"/>
      <c r="G13" s="75"/>
    </row>
    <row r="14" spans="1:8" s="19" customFormat="1" ht="17" thickBot="1" x14ac:dyDescent="0.3">
      <c r="A14" s="76">
        <v>45147</v>
      </c>
      <c r="B14" s="22" t="s">
        <v>63</v>
      </c>
      <c r="C14" s="77">
        <v>-426</v>
      </c>
      <c r="D14" s="77">
        <v>-107</v>
      </c>
      <c r="E14" s="77">
        <v>-86</v>
      </c>
      <c r="F14" s="77">
        <v>-48</v>
      </c>
      <c r="G14" s="442"/>
    </row>
    <row r="15" spans="1:8" s="19" customFormat="1" ht="17" thickBot="1" x14ac:dyDescent="0.3">
      <c r="A15" s="33" t="s">
        <v>7516</v>
      </c>
      <c r="B15" s="34"/>
      <c r="C15" s="434">
        <f>SUM(C12:C14)</f>
        <v>0</v>
      </c>
      <c r="D15" s="434">
        <f t="shared" ref="D15:F15" si="2">SUM(D12:D14)</f>
        <v>0</v>
      </c>
      <c r="E15" s="443">
        <f t="shared" si="2"/>
        <v>-3</v>
      </c>
      <c r="F15" s="434">
        <f t="shared" si="2"/>
        <v>2</v>
      </c>
      <c r="G15" s="982"/>
    </row>
    <row r="16" spans="1:8" s="18" customFormat="1" x14ac:dyDescent="0.25">
      <c r="A16" s="365" t="s">
        <v>7661</v>
      </c>
      <c r="B16" s="1079" t="s">
        <v>7681</v>
      </c>
      <c r="C16" s="947"/>
      <c r="D16" s="947"/>
      <c r="E16" s="947">
        <v>3</v>
      </c>
      <c r="F16" s="947"/>
      <c r="G16" s="947"/>
      <c r="H16" s="18" t="s">
        <v>5107</v>
      </c>
    </row>
    <row r="17" spans="1:8" s="441" customFormat="1" x14ac:dyDescent="0.25">
      <c r="A17" s="699"/>
      <c r="B17" s="185" t="s">
        <v>967</v>
      </c>
      <c r="C17" s="824"/>
      <c r="D17" s="824"/>
      <c r="E17" s="824"/>
      <c r="F17" s="824">
        <v>-2</v>
      </c>
      <c r="G17" s="824"/>
      <c r="H17" s="441" t="s">
        <v>3022</v>
      </c>
    </row>
    <row r="18" spans="1:8" x14ac:dyDescent="0.25">
      <c r="A18" s="943"/>
      <c r="B18" s="213"/>
      <c r="C18" s="213"/>
      <c r="D18" s="213"/>
      <c r="E18" s="213"/>
      <c r="F18" s="213"/>
      <c r="G18" s="213"/>
    </row>
    <row r="19" spans="1:8" x14ac:dyDescent="0.25">
      <c r="A19" s="213"/>
      <c r="B19" s="213"/>
      <c r="C19" s="213">
        <f>SUM(C15:C16)</f>
        <v>0</v>
      </c>
      <c r="D19" s="213">
        <f t="shared" ref="D19:E19" si="3">SUM(D15:D16)</f>
        <v>0</v>
      </c>
      <c r="E19" s="213">
        <f t="shared" si="3"/>
        <v>0</v>
      </c>
      <c r="F19" s="213">
        <f>SUM(F15:F17)</f>
        <v>0</v>
      </c>
      <c r="G19" s="213"/>
    </row>
    <row r="21" spans="1:8" s="18" customFormat="1" x14ac:dyDescent="0.25">
      <c r="A21" s="18" t="s">
        <v>7938</v>
      </c>
    </row>
    <row r="22" spans="1:8" s="18" customFormat="1" x14ac:dyDescent="0.25">
      <c r="A22" s="18" t="s">
        <v>7939</v>
      </c>
    </row>
  </sheetData>
  <pageMargins left="0.7" right="0.7" top="0.75" bottom="0.75" header="0.3" footer="0.3"/>
  <pageSetup orientation="portrait" r:id="rId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AS170"/>
  <sheetViews>
    <sheetView topLeftCell="A124" workbookViewId="0">
      <selection activeCell="D143" sqref="D143"/>
    </sheetView>
  </sheetViews>
  <sheetFormatPr baseColWidth="10" defaultColWidth="9" defaultRowHeight="16" x14ac:dyDescent="0.25"/>
  <cols>
    <col min="1" max="1" width="12.33203125" style="137" customWidth="1"/>
    <col min="2" max="2" width="20.6640625" style="4" customWidth="1"/>
    <col min="3" max="3" width="12.1640625" style="4" customWidth="1"/>
    <col min="4" max="4" width="10" style="4" customWidth="1"/>
    <col min="5" max="5" width="8.6640625" style="4" customWidth="1"/>
    <col min="6" max="6" width="12.1640625" style="4" customWidth="1"/>
    <col min="7" max="7" width="18.83203125" style="4" customWidth="1"/>
    <col min="8" max="8" width="13.83203125" style="4" customWidth="1"/>
    <col min="9" max="12" width="16" style="4" customWidth="1"/>
    <col min="13" max="13" width="10.5" style="4" customWidth="1"/>
    <col min="14" max="14" width="11.5" style="4" customWidth="1"/>
    <col min="15" max="16" width="13.33203125" style="4" customWidth="1"/>
    <col min="17" max="17" width="15" style="4" bestFit="1" customWidth="1"/>
    <col min="18" max="18" width="16.83203125" style="4" customWidth="1"/>
    <col min="19" max="25" width="15.6640625" style="4" customWidth="1"/>
    <col min="26" max="26" width="10.5" style="4" customWidth="1"/>
    <col min="27" max="27" width="10.33203125" style="4" customWidth="1"/>
    <col min="28" max="28" width="10.83203125" style="4" customWidth="1"/>
    <col min="29" max="29" width="11.33203125" style="4" customWidth="1"/>
    <col min="30" max="30" width="21" style="4" customWidth="1"/>
    <col min="31" max="31" width="15.5" style="4" customWidth="1"/>
    <col min="32" max="33" width="15.33203125" style="4" customWidth="1"/>
    <col min="34" max="34" width="11.5" style="4" customWidth="1"/>
    <col min="35" max="37" width="11.33203125" style="4" customWidth="1"/>
    <col min="38" max="38" width="16.6640625" style="4" customWidth="1"/>
    <col min="39" max="39" width="11.33203125" style="4" customWidth="1"/>
    <col min="40" max="40" width="11.1640625" style="4" customWidth="1"/>
    <col min="41" max="42" width="14.5" style="4" customWidth="1"/>
    <col min="43" max="43" width="10.83203125" style="4" customWidth="1"/>
    <col min="44" max="44" width="14.5" style="2" customWidth="1"/>
    <col min="45" max="16384" width="9" style="4"/>
  </cols>
  <sheetData>
    <row r="1" spans="1:44" x14ac:dyDescent="0.25">
      <c r="A1" s="128" t="s">
        <v>23</v>
      </c>
      <c r="B1" s="48"/>
    </row>
    <row r="2" spans="1:44" x14ac:dyDescent="0.25">
      <c r="A2" s="128"/>
      <c r="B2" s="48"/>
    </row>
    <row r="3" spans="1:44" x14ac:dyDescent="0.25">
      <c r="A3" s="139" t="s">
        <v>1938</v>
      </c>
    </row>
    <row r="4" spans="1:44" x14ac:dyDescent="0.25">
      <c r="A4" s="703" t="s">
        <v>8503</v>
      </c>
      <c r="B4" s="5"/>
      <c r="C4" s="1040"/>
      <c r="D4" s="1040">
        <v>400000</v>
      </c>
      <c r="E4" s="1040">
        <v>78000</v>
      </c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361"/>
      <c r="AP4" s="361"/>
      <c r="AQ4" s="361"/>
      <c r="AR4" s="1"/>
    </row>
    <row r="5" spans="1:44" s="422" customFormat="1" ht="17" thickBot="1" x14ac:dyDescent="0.3">
      <c r="A5" s="705" t="s">
        <v>6841</v>
      </c>
      <c r="B5" s="421"/>
      <c r="C5" s="7">
        <v>1500</v>
      </c>
      <c r="D5" s="7">
        <v>19400</v>
      </c>
      <c r="E5" s="7">
        <v>4500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382"/>
    </row>
    <row r="6" spans="1:44" ht="17" thickBot="1" x14ac:dyDescent="0.3">
      <c r="A6" s="160" t="s">
        <v>0</v>
      </c>
      <c r="B6" s="51" t="s">
        <v>1</v>
      </c>
      <c r="C6" s="10" t="s">
        <v>4</v>
      </c>
      <c r="D6" s="32" t="s">
        <v>10</v>
      </c>
      <c r="E6" s="32" t="s">
        <v>27</v>
      </c>
      <c r="F6" s="32" t="s">
        <v>4999</v>
      </c>
      <c r="G6" s="32" t="s">
        <v>4968</v>
      </c>
      <c r="H6" s="32" t="s">
        <v>2562</v>
      </c>
      <c r="I6" s="32" t="s">
        <v>5483</v>
      </c>
      <c r="J6" s="32" t="s">
        <v>5732</v>
      </c>
      <c r="K6" s="32" t="s">
        <v>5484</v>
      </c>
      <c r="L6" s="32" t="s">
        <v>5531</v>
      </c>
      <c r="M6" s="32" t="s">
        <v>380</v>
      </c>
      <c r="N6" s="32" t="s">
        <v>2879</v>
      </c>
      <c r="O6" s="32" t="s">
        <v>3093</v>
      </c>
      <c r="P6" s="32" t="s">
        <v>5559</v>
      </c>
      <c r="Q6" s="32" t="s">
        <v>5731</v>
      </c>
      <c r="R6" s="32" t="s">
        <v>5821</v>
      </c>
      <c r="S6" s="32" t="s">
        <v>2407</v>
      </c>
      <c r="T6" s="32" t="s">
        <v>5608</v>
      </c>
      <c r="U6" s="32" t="s">
        <v>5621</v>
      </c>
      <c r="V6" s="32" t="s">
        <v>5720</v>
      </c>
      <c r="W6" s="32" t="s">
        <v>6052</v>
      </c>
      <c r="X6" s="32" t="s">
        <v>6053</v>
      </c>
      <c r="Y6" s="32" t="s">
        <v>6054</v>
      </c>
      <c r="Z6" s="32" t="s">
        <v>26</v>
      </c>
      <c r="AA6" s="32" t="s">
        <v>3</v>
      </c>
      <c r="AB6" s="32" t="s">
        <v>28</v>
      </c>
      <c r="AC6" s="32" t="s">
        <v>5776</v>
      </c>
      <c r="AD6" s="32" t="s">
        <v>5797</v>
      </c>
      <c r="AE6" s="32" t="s">
        <v>5869</v>
      </c>
      <c r="AF6" s="32" t="s">
        <v>5870</v>
      </c>
      <c r="AG6" s="32" t="s">
        <v>5871</v>
      </c>
      <c r="AH6" s="32" t="s">
        <v>5828</v>
      </c>
      <c r="AI6" s="32" t="s">
        <v>5829</v>
      </c>
      <c r="AJ6" s="32" t="s">
        <v>1317</v>
      </c>
      <c r="AK6" s="32" t="s">
        <v>386</v>
      </c>
      <c r="AL6" s="32" t="s">
        <v>6406</v>
      </c>
      <c r="AM6" s="32" t="s">
        <v>6408</v>
      </c>
      <c r="AN6" s="32" t="s">
        <v>6407</v>
      </c>
      <c r="AO6" s="32" t="s">
        <v>6696</v>
      </c>
      <c r="AP6" s="32" t="s">
        <v>6788</v>
      </c>
      <c r="AQ6" s="32" t="s">
        <v>6022</v>
      </c>
      <c r="AR6" s="32" t="s">
        <v>31</v>
      </c>
    </row>
    <row r="7" spans="1:44" s="48" customFormat="1" x14ac:dyDescent="0.25">
      <c r="A7" s="1353" t="s">
        <v>4959</v>
      </c>
      <c r="B7" s="395" t="s">
        <v>4962</v>
      </c>
      <c r="C7" s="395">
        <v>26</v>
      </c>
      <c r="D7" s="396"/>
      <c r="E7" s="396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  <c r="AA7" s="396"/>
      <c r="AB7" s="396"/>
      <c r="AC7" s="396"/>
      <c r="AD7" s="396"/>
      <c r="AE7" s="396"/>
      <c r="AF7" s="396"/>
      <c r="AG7" s="396"/>
      <c r="AH7" s="396"/>
      <c r="AI7" s="396"/>
      <c r="AJ7" s="396"/>
      <c r="AK7" s="396"/>
      <c r="AL7" s="396"/>
      <c r="AM7" s="396"/>
      <c r="AN7" s="396"/>
      <c r="AO7" s="358"/>
      <c r="AP7" s="358"/>
      <c r="AQ7" s="358"/>
      <c r="AR7" s="43"/>
    </row>
    <row r="8" spans="1:44" s="1" customFormat="1" ht="17" thickBot="1" x14ac:dyDescent="0.3">
      <c r="A8" s="78" t="s">
        <v>5206</v>
      </c>
      <c r="B8" s="14" t="s">
        <v>5208</v>
      </c>
      <c r="C8" s="14"/>
      <c r="D8" s="14">
        <v>40</v>
      </c>
      <c r="E8" s="14">
        <v>30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15"/>
      <c r="AP8" s="115"/>
      <c r="AQ8" s="115"/>
      <c r="AR8" s="115"/>
    </row>
    <row r="9" spans="1:44" s="1" customFormat="1" ht="17" thickBot="1" x14ac:dyDescent="0.3">
      <c r="A9" s="33" t="s">
        <v>5278</v>
      </c>
      <c r="B9" s="34"/>
      <c r="C9" s="34"/>
      <c r="D9" s="34">
        <f>SUM(D7:D8)</f>
        <v>40</v>
      </c>
      <c r="E9" s="34">
        <f>SUM(E7:E8)</f>
        <v>30</v>
      </c>
      <c r="F9" s="364"/>
      <c r="G9" s="364"/>
      <c r="H9" s="364"/>
      <c r="I9" s="364"/>
      <c r="J9" s="364"/>
      <c r="K9" s="364"/>
      <c r="L9" s="364"/>
      <c r="M9" s="364"/>
      <c r="N9" s="364"/>
      <c r="O9" s="364"/>
      <c r="P9" s="364"/>
      <c r="Q9" s="364"/>
      <c r="R9" s="364"/>
      <c r="S9" s="364"/>
      <c r="T9" s="364"/>
      <c r="U9" s="364"/>
      <c r="V9" s="364"/>
      <c r="W9" s="364"/>
      <c r="X9" s="364"/>
      <c r="Y9" s="364"/>
      <c r="Z9" s="364"/>
      <c r="AA9" s="364"/>
      <c r="AB9" s="364"/>
      <c r="AC9" s="364"/>
      <c r="AD9" s="364"/>
      <c r="AE9" s="364"/>
      <c r="AF9" s="364"/>
      <c r="AG9" s="364"/>
      <c r="AH9" s="364"/>
      <c r="AI9" s="364"/>
      <c r="AJ9" s="364"/>
      <c r="AK9" s="364"/>
      <c r="AL9" s="364"/>
      <c r="AM9" s="364"/>
      <c r="AN9" s="364"/>
      <c r="AO9" s="233"/>
      <c r="AP9" s="233"/>
      <c r="AQ9" s="233"/>
      <c r="AR9" s="233"/>
    </row>
    <row r="10" spans="1:44" s="48" customFormat="1" ht="17" thickBot="1" x14ac:dyDescent="0.3">
      <c r="A10" s="256">
        <v>44571</v>
      </c>
      <c r="B10" s="168" t="s">
        <v>5259</v>
      </c>
      <c r="C10" s="168"/>
      <c r="D10" s="53">
        <v>50</v>
      </c>
      <c r="E10" s="53">
        <v>50</v>
      </c>
      <c r="F10" s="226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800"/>
      <c r="AP10" s="800"/>
      <c r="AQ10" s="800"/>
      <c r="AR10" s="354"/>
    </row>
    <row r="11" spans="1:44" s="1" customFormat="1" ht="17" thickBot="1" x14ac:dyDescent="0.3">
      <c r="A11" s="33" t="s">
        <v>5326</v>
      </c>
      <c r="B11" s="34"/>
      <c r="C11" s="34"/>
      <c r="D11" s="34">
        <f>SUM(D9:D10)</f>
        <v>90</v>
      </c>
      <c r="E11" s="34">
        <f>SUM(E9:E10)</f>
        <v>80</v>
      </c>
      <c r="F11" s="1086"/>
      <c r="G11" s="364"/>
      <c r="H11" s="364"/>
      <c r="I11" s="364"/>
      <c r="J11" s="364"/>
      <c r="K11" s="364"/>
      <c r="L11" s="364"/>
      <c r="M11" s="364"/>
      <c r="N11" s="364"/>
      <c r="O11" s="364"/>
      <c r="P11" s="364"/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/>
      <c r="AC11" s="364"/>
      <c r="AD11" s="364"/>
      <c r="AE11" s="364"/>
      <c r="AF11" s="364"/>
      <c r="AG11" s="364"/>
      <c r="AH11" s="364"/>
      <c r="AI11" s="364"/>
      <c r="AJ11" s="364"/>
      <c r="AK11" s="364"/>
      <c r="AL11" s="364"/>
      <c r="AM11" s="364"/>
      <c r="AN11" s="364"/>
      <c r="AO11" s="233"/>
      <c r="AP11" s="233"/>
      <c r="AQ11" s="233"/>
      <c r="AR11" s="233"/>
    </row>
    <row r="12" spans="1:44" s="1" customFormat="1" x14ac:dyDescent="0.25">
      <c r="A12" s="55">
        <v>44845</v>
      </c>
      <c r="B12" s="53" t="s">
        <v>5482</v>
      </c>
      <c r="C12" s="13"/>
      <c r="D12" s="13"/>
      <c r="E12" s="13"/>
      <c r="F12" s="13"/>
      <c r="G12" s="13">
        <v>396</v>
      </c>
      <c r="H12" s="13">
        <v>130</v>
      </c>
      <c r="I12" s="13">
        <v>15</v>
      </c>
      <c r="J12" s="13"/>
      <c r="K12" s="13">
        <v>250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43"/>
      <c r="AP12" s="43"/>
      <c r="AQ12" s="43"/>
      <c r="AR12" s="43"/>
    </row>
    <row r="13" spans="1:44" s="1" customFormat="1" x14ac:dyDescent="0.25">
      <c r="A13" s="12">
        <v>44906</v>
      </c>
      <c r="B13" s="53" t="s">
        <v>5503</v>
      </c>
      <c r="C13" s="13"/>
      <c r="D13" s="13"/>
      <c r="E13" s="13"/>
      <c r="F13" s="13"/>
      <c r="G13" s="13"/>
      <c r="H13" s="13"/>
      <c r="I13" s="13"/>
      <c r="J13" s="13"/>
      <c r="K13" s="13">
        <v>166</v>
      </c>
      <c r="L13" s="13"/>
      <c r="M13" s="13">
        <v>416</v>
      </c>
      <c r="N13" s="13">
        <v>416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43"/>
      <c r="AP13" s="43"/>
      <c r="AQ13" s="43"/>
      <c r="AR13" s="43"/>
    </row>
    <row r="14" spans="1:44" s="1" customFormat="1" x14ac:dyDescent="0.25">
      <c r="A14" s="12" t="s">
        <v>5517</v>
      </c>
      <c r="B14" s="53" t="s">
        <v>5520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13">
        <v>100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43"/>
      <c r="AP14" s="43"/>
      <c r="AQ14" s="43"/>
      <c r="AR14" s="43"/>
    </row>
    <row r="15" spans="1:44" s="2" customFormat="1" x14ac:dyDescent="0.25">
      <c r="A15" s="12" t="s">
        <v>5528</v>
      </c>
      <c r="B15" s="53" t="s">
        <v>5530</v>
      </c>
      <c r="C15" s="13"/>
      <c r="D15" s="13"/>
      <c r="E15" s="13"/>
      <c r="F15" s="13"/>
      <c r="G15" s="13"/>
      <c r="H15" s="13"/>
      <c r="I15" s="13"/>
      <c r="J15" s="13"/>
      <c r="K15" s="13">
        <v>74</v>
      </c>
      <c r="L15" s="13">
        <v>134</v>
      </c>
      <c r="M15" s="13">
        <v>416</v>
      </c>
      <c r="N15" s="13">
        <v>208</v>
      </c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</row>
    <row r="16" spans="1:44" s="2" customFormat="1" x14ac:dyDescent="0.25">
      <c r="A16" s="12" t="s">
        <v>5556</v>
      </c>
      <c r="B16" s="14" t="s">
        <v>5558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>
        <v>792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</row>
    <row r="17" spans="1:44" s="2" customFormat="1" x14ac:dyDescent="0.25">
      <c r="A17" s="12" t="s">
        <v>5581</v>
      </c>
      <c r="B17" s="14" t="s">
        <v>5585</v>
      </c>
      <c r="C17" s="13"/>
      <c r="D17" s="13"/>
      <c r="E17" s="13"/>
      <c r="F17" s="13"/>
      <c r="G17" s="13">
        <v>450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</row>
    <row r="18" spans="1:44" s="2" customFormat="1" x14ac:dyDescent="0.25">
      <c r="A18" s="12" t="s">
        <v>5544</v>
      </c>
      <c r="B18" s="14" t="s">
        <v>5598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>
        <v>170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</row>
    <row r="19" spans="1:44" s="2" customFormat="1" x14ac:dyDescent="0.25">
      <c r="A19" s="301" t="s">
        <v>5593</v>
      </c>
      <c r="B19" s="13" t="s">
        <v>5607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>
        <v>381</v>
      </c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</row>
    <row r="20" spans="1:44" s="2" customFormat="1" x14ac:dyDescent="0.25">
      <c r="A20" s="301" t="s">
        <v>5592</v>
      </c>
      <c r="B20" s="13" t="s">
        <v>5620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>
        <v>100</v>
      </c>
      <c r="V20" s="13"/>
      <c r="W20" s="13">
        <v>100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</row>
    <row r="21" spans="1:44" s="2" customFormat="1" ht="17" thickBot="1" x14ac:dyDescent="0.3">
      <c r="A21" s="301" t="s">
        <v>5626</v>
      </c>
      <c r="B21" s="13" t="s">
        <v>5643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>
        <v>60</v>
      </c>
      <c r="U21" s="13"/>
      <c r="V21" s="13"/>
      <c r="W21" s="13">
        <v>50</v>
      </c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</row>
    <row r="22" spans="1:44" s="6" customFormat="1" ht="17" thickBot="1" x14ac:dyDescent="0.3">
      <c r="A22" s="33" t="s">
        <v>5443</v>
      </c>
      <c r="B22" s="34"/>
      <c r="C22" s="34"/>
      <c r="D22" s="34">
        <f>SUM(D11:D21)</f>
        <v>90</v>
      </c>
      <c r="E22" s="34">
        <f t="shared" ref="E22:W22" si="0">SUM(E11:E21)</f>
        <v>80</v>
      </c>
      <c r="F22" s="34"/>
      <c r="G22" s="34">
        <f t="shared" si="0"/>
        <v>846</v>
      </c>
      <c r="H22" s="34">
        <f t="shared" si="0"/>
        <v>130</v>
      </c>
      <c r="I22" s="34">
        <f t="shared" si="0"/>
        <v>15</v>
      </c>
      <c r="J22" s="34"/>
      <c r="K22" s="34">
        <f t="shared" si="0"/>
        <v>490</v>
      </c>
      <c r="L22" s="34">
        <f t="shared" si="0"/>
        <v>134</v>
      </c>
      <c r="M22" s="34">
        <f t="shared" si="0"/>
        <v>832</v>
      </c>
      <c r="N22" s="34">
        <f t="shared" si="0"/>
        <v>624</v>
      </c>
      <c r="O22" s="34">
        <f t="shared" si="0"/>
        <v>100</v>
      </c>
      <c r="P22" s="34">
        <f t="shared" si="0"/>
        <v>792</v>
      </c>
      <c r="Q22" s="34"/>
      <c r="R22" s="34"/>
      <c r="S22" s="34">
        <f t="shared" si="0"/>
        <v>170</v>
      </c>
      <c r="T22" s="34">
        <f t="shared" si="0"/>
        <v>441</v>
      </c>
      <c r="U22" s="34">
        <f t="shared" si="0"/>
        <v>100</v>
      </c>
      <c r="V22" s="34"/>
      <c r="W22" s="34">
        <f t="shared" si="0"/>
        <v>150</v>
      </c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</row>
    <row r="23" spans="1:44" s="2" customFormat="1" x14ac:dyDescent="0.25">
      <c r="A23" s="12">
        <v>44573</v>
      </c>
      <c r="B23" s="14" t="s">
        <v>5637</v>
      </c>
      <c r="C23" s="13"/>
      <c r="D23" s="13"/>
      <c r="E23" s="13"/>
      <c r="F23" s="13"/>
      <c r="G23" s="13">
        <v>50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>
        <v>150</v>
      </c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</row>
    <row r="24" spans="1:44" s="2" customFormat="1" x14ac:dyDescent="0.25">
      <c r="A24" s="55">
        <v>44632</v>
      </c>
      <c r="B24" s="13" t="s">
        <v>5676</v>
      </c>
      <c r="C24" s="13"/>
      <c r="D24" s="13">
        <v>20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>
        <v>82</v>
      </c>
      <c r="AA24" s="13">
        <v>90</v>
      </c>
      <c r="AB24" s="13">
        <v>15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</row>
    <row r="25" spans="1:44" s="2" customFormat="1" x14ac:dyDescent="0.25">
      <c r="A25" s="55">
        <v>44693</v>
      </c>
      <c r="B25" s="13" t="s">
        <v>5685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>
        <v>170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</row>
    <row r="26" spans="1:44" s="2" customFormat="1" x14ac:dyDescent="0.25">
      <c r="A26" s="55">
        <v>44724</v>
      </c>
      <c r="B26" s="13" t="s">
        <v>5690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>
        <v>30</v>
      </c>
      <c r="T26" s="13"/>
      <c r="U26" s="13"/>
      <c r="V26" s="13"/>
      <c r="W26" s="13">
        <v>150</v>
      </c>
      <c r="X26" s="13"/>
      <c r="Y26" s="13"/>
      <c r="Z26" s="13">
        <v>85</v>
      </c>
      <c r="AA26" s="13">
        <v>100</v>
      </c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</row>
    <row r="27" spans="1:44" s="2" customFormat="1" x14ac:dyDescent="0.25">
      <c r="A27" s="55">
        <v>44754</v>
      </c>
      <c r="B27" s="13" t="s">
        <v>5702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>
        <v>130</v>
      </c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</row>
    <row r="28" spans="1:44" s="2" customFormat="1" x14ac:dyDescent="0.25">
      <c r="A28" s="55">
        <v>44785</v>
      </c>
      <c r="B28" s="13" t="s">
        <v>5710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>
        <v>160</v>
      </c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</row>
    <row r="29" spans="1:44" s="2" customFormat="1" x14ac:dyDescent="0.25">
      <c r="A29" s="12">
        <v>44816</v>
      </c>
      <c r="B29" s="13" t="s">
        <v>5719</v>
      </c>
      <c r="C29" s="13"/>
      <c r="D29" s="13"/>
      <c r="E29" s="13"/>
      <c r="F29" s="13">
        <v>600</v>
      </c>
      <c r="G29" s="13">
        <v>70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>
        <v>115</v>
      </c>
      <c r="W29" s="13">
        <v>380</v>
      </c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</row>
    <row r="30" spans="1:44" s="2" customFormat="1" x14ac:dyDescent="0.25">
      <c r="A30" s="12">
        <v>44846</v>
      </c>
      <c r="B30" s="13" t="s">
        <v>5730</v>
      </c>
      <c r="C30" s="13"/>
      <c r="D30" s="13"/>
      <c r="E30" s="13"/>
      <c r="F30" s="13"/>
      <c r="G30" s="13">
        <v>30</v>
      </c>
      <c r="H30" s="13"/>
      <c r="I30" s="13"/>
      <c r="J30" s="13">
        <v>38</v>
      </c>
      <c r="K30" s="13"/>
      <c r="L30" s="13"/>
      <c r="M30" s="13"/>
      <c r="N30" s="13"/>
      <c r="O30" s="13"/>
      <c r="P30" s="13"/>
      <c r="Q30" s="13">
        <v>146</v>
      </c>
      <c r="R30" s="13"/>
      <c r="S30" s="13"/>
      <c r="T30" s="13">
        <v>3</v>
      </c>
      <c r="U30" s="13"/>
      <c r="V30" s="13"/>
      <c r="W30" s="13">
        <v>130</v>
      </c>
      <c r="X30" s="13"/>
      <c r="Y30" s="13"/>
      <c r="Z30" s="13"/>
      <c r="AA30" s="13"/>
      <c r="AB30" s="13"/>
      <c r="AC30" s="13">
        <v>250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</row>
    <row r="31" spans="1:44" s="2" customFormat="1" x14ac:dyDescent="0.25">
      <c r="A31" s="12">
        <v>44907</v>
      </c>
      <c r="B31" s="13" t="s">
        <v>5765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>
        <v>152</v>
      </c>
      <c r="T31" s="13">
        <v>42</v>
      </c>
      <c r="U31" s="13">
        <v>140</v>
      </c>
      <c r="V31" s="13">
        <v>88</v>
      </c>
      <c r="W31" s="13">
        <v>220</v>
      </c>
      <c r="X31" s="13"/>
      <c r="Y31" s="13"/>
      <c r="Z31" s="13"/>
      <c r="AA31" s="13"/>
      <c r="AB31" s="13"/>
      <c r="AC31" s="13">
        <v>996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</row>
    <row r="32" spans="1:44" s="2" customFormat="1" x14ac:dyDescent="0.25">
      <c r="A32" s="12" t="s">
        <v>5766</v>
      </c>
      <c r="B32" s="13" t="s">
        <v>5768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>
        <v>178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</row>
    <row r="33" spans="1:44" s="2" customFormat="1" x14ac:dyDescent="0.25">
      <c r="A33" s="12" t="s">
        <v>5737</v>
      </c>
      <c r="B33" s="53" t="s">
        <v>5774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>
        <v>553</v>
      </c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</row>
    <row r="34" spans="1:44" s="2" customFormat="1" x14ac:dyDescent="0.25">
      <c r="A34" s="12" t="s">
        <v>5737</v>
      </c>
      <c r="B34" s="53" t="s">
        <v>5777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>
        <v>420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</row>
    <row r="35" spans="1:44" s="2" customFormat="1" x14ac:dyDescent="0.25">
      <c r="A35" s="12" t="s">
        <v>5713</v>
      </c>
      <c r="B35" s="13" t="s">
        <v>5796</v>
      </c>
      <c r="C35" s="13"/>
      <c r="D35" s="13"/>
      <c r="E35" s="13"/>
      <c r="F35" s="13"/>
      <c r="G35" s="13">
        <v>82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>
        <v>170</v>
      </c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</row>
    <row r="36" spans="1:44" s="2" customFormat="1" x14ac:dyDescent="0.25">
      <c r="A36" s="12" t="s">
        <v>5801</v>
      </c>
      <c r="B36" s="13" t="s">
        <v>5812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>
        <v>50</v>
      </c>
      <c r="Z36" s="13"/>
      <c r="AA36" s="13"/>
      <c r="AB36" s="13"/>
      <c r="AC36" s="13"/>
      <c r="AD36" s="13">
        <v>150</v>
      </c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</row>
    <row r="37" spans="1:44" s="2" customFormat="1" x14ac:dyDescent="0.25">
      <c r="A37" s="12" t="s">
        <v>5818</v>
      </c>
      <c r="B37" s="14" t="s">
        <v>5820</v>
      </c>
      <c r="C37" s="13"/>
      <c r="D37" s="13"/>
      <c r="E37" s="13"/>
      <c r="F37" s="13"/>
      <c r="G37" s="13">
        <v>25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>
        <v>15</v>
      </c>
      <c r="S37" s="13">
        <v>101</v>
      </c>
      <c r="T37" s="13">
        <v>142</v>
      </c>
      <c r="U37" s="13"/>
      <c r="V37" s="13">
        <v>62</v>
      </c>
      <c r="W37" s="13"/>
      <c r="X37" s="13"/>
      <c r="Y37" s="13">
        <v>50</v>
      </c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</row>
    <row r="38" spans="1:44" s="2" customFormat="1" x14ac:dyDescent="0.25">
      <c r="A38" s="55" t="s">
        <v>5830</v>
      </c>
      <c r="B38" s="13" t="s">
        <v>5834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>
        <v>150</v>
      </c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</row>
    <row r="39" spans="1:44" s="2" customFormat="1" x14ac:dyDescent="0.25">
      <c r="A39" s="55" t="s">
        <v>5830</v>
      </c>
      <c r="B39" s="13" t="s">
        <v>5835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>
        <v>180</v>
      </c>
      <c r="Z39" s="13"/>
      <c r="AA39" s="13"/>
      <c r="AB39" s="13"/>
      <c r="AC39" s="13"/>
      <c r="AD39" s="13">
        <v>240</v>
      </c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</row>
    <row r="40" spans="1:44" s="2" customFormat="1" x14ac:dyDescent="0.25">
      <c r="A40" s="55" t="s">
        <v>5851</v>
      </c>
      <c r="B40" s="13" t="s">
        <v>5852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>
        <v>140</v>
      </c>
      <c r="Z40" s="13"/>
      <c r="AA40" s="13"/>
      <c r="AB40" s="13"/>
      <c r="AC40" s="13"/>
      <c r="AD40" s="13">
        <v>70</v>
      </c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</row>
    <row r="41" spans="1:44" s="2" customFormat="1" x14ac:dyDescent="0.25">
      <c r="A41" s="12" t="s">
        <v>5856</v>
      </c>
      <c r="B41" s="13" t="s">
        <v>5857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>
        <v>100</v>
      </c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</row>
    <row r="42" spans="1:44" s="2" customFormat="1" x14ac:dyDescent="0.25">
      <c r="A42" s="12" t="s">
        <v>5861</v>
      </c>
      <c r="B42" s="13" t="s">
        <v>5867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>
        <v>180</v>
      </c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</row>
    <row r="43" spans="1:44" s="2" customFormat="1" x14ac:dyDescent="0.25">
      <c r="A43" s="12" t="s">
        <v>5868</v>
      </c>
      <c r="B43" s="13" t="s">
        <v>5863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>
        <v>304</v>
      </c>
      <c r="N43" s="13"/>
      <c r="O43" s="13"/>
      <c r="P43" s="13">
        <v>30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165</v>
      </c>
      <c r="AF43" s="13">
        <v>90</v>
      </c>
      <c r="AG43" s="13">
        <v>60</v>
      </c>
      <c r="AH43" s="13">
        <v>10</v>
      </c>
      <c r="AI43" s="13">
        <v>70</v>
      </c>
      <c r="AJ43" s="13"/>
      <c r="AK43" s="13"/>
      <c r="AL43" s="13"/>
      <c r="AM43" s="13"/>
      <c r="AN43" s="13"/>
      <c r="AO43" s="13"/>
      <c r="AP43" s="13"/>
      <c r="AQ43" s="13"/>
      <c r="AR43" s="13"/>
    </row>
    <row r="44" spans="1:44" s="2" customFormat="1" ht="17" thickBot="1" x14ac:dyDescent="0.3">
      <c r="A44" s="12" t="s">
        <v>5872</v>
      </c>
      <c r="B44" s="13" t="s">
        <v>5873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>
        <v>290</v>
      </c>
      <c r="N44" s="13"/>
      <c r="O44" s="13"/>
      <c r="P44" s="13">
        <v>110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85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</row>
    <row r="45" spans="1:44" s="6" customFormat="1" ht="17" thickBot="1" x14ac:dyDescent="0.3">
      <c r="A45" s="33" t="s">
        <v>5934</v>
      </c>
      <c r="B45" s="34"/>
      <c r="C45" s="34"/>
      <c r="D45" s="34">
        <f>SUM(D22:D44)</f>
        <v>110</v>
      </c>
      <c r="E45" s="34">
        <f t="shared" ref="E45:AP45" si="1">SUM(E22:E44)</f>
        <v>80</v>
      </c>
      <c r="F45" s="34">
        <f t="shared" si="1"/>
        <v>600</v>
      </c>
      <c r="G45" s="34">
        <f t="shared" si="1"/>
        <v>1103</v>
      </c>
      <c r="H45" s="34">
        <f t="shared" si="1"/>
        <v>130</v>
      </c>
      <c r="I45" s="34">
        <f t="shared" si="1"/>
        <v>15</v>
      </c>
      <c r="J45" s="34">
        <f t="shared" si="1"/>
        <v>38</v>
      </c>
      <c r="K45" s="34">
        <f t="shared" si="1"/>
        <v>490</v>
      </c>
      <c r="L45" s="34">
        <f t="shared" si="1"/>
        <v>134</v>
      </c>
      <c r="M45" s="34">
        <f t="shared" si="1"/>
        <v>1426</v>
      </c>
      <c r="N45" s="34">
        <f t="shared" si="1"/>
        <v>624</v>
      </c>
      <c r="O45" s="34">
        <f t="shared" si="1"/>
        <v>100</v>
      </c>
      <c r="P45" s="34">
        <f t="shared" si="1"/>
        <v>932</v>
      </c>
      <c r="Q45" s="34">
        <f t="shared" si="1"/>
        <v>146</v>
      </c>
      <c r="R45" s="34">
        <f t="shared" si="1"/>
        <v>15</v>
      </c>
      <c r="S45" s="34">
        <f t="shared" si="1"/>
        <v>1043</v>
      </c>
      <c r="T45" s="34">
        <f t="shared" si="1"/>
        <v>628</v>
      </c>
      <c r="U45" s="34">
        <f t="shared" si="1"/>
        <v>240</v>
      </c>
      <c r="V45" s="34">
        <f t="shared" si="1"/>
        <v>265</v>
      </c>
      <c r="W45" s="34">
        <f t="shared" si="1"/>
        <v>1648</v>
      </c>
      <c r="X45" s="34">
        <f t="shared" si="1"/>
        <v>553</v>
      </c>
      <c r="Y45" s="34">
        <f t="shared" si="1"/>
        <v>420</v>
      </c>
      <c r="Z45" s="34">
        <f t="shared" si="1"/>
        <v>167</v>
      </c>
      <c r="AA45" s="34">
        <f t="shared" si="1"/>
        <v>190</v>
      </c>
      <c r="AB45" s="34">
        <f t="shared" si="1"/>
        <v>15</v>
      </c>
      <c r="AC45" s="34">
        <f t="shared" si="1"/>
        <v>1246</v>
      </c>
      <c r="AD45" s="34">
        <f t="shared" si="1"/>
        <v>1060</v>
      </c>
      <c r="AE45" s="34">
        <f t="shared" si="1"/>
        <v>165</v>
      </c>
      <c r="AF45" s="34">
        <f t="shared" si="1"/>
        <v>90</v>
      </c>
      <c r="AG45" s="34">
        <f t="shared" si="1"/>
        <v>145</v>
      </c>
      <c r="AH45" s="34">
        <f t="shared" si="1"/>
        <v>10</v>
      </c>
      <c r="AI45" s="34">
        <f t="shared" si="1"/>
        <v>70</v>
      </c>
      <c r="AJ45" s="34"/>
      <c r="AK45" s="34"/>
      <c r="AL45" s="34"/>
      <c r="AM45" s="34"/>
      <c r="AN45" s="34"/>
      <c r="AO45" s="34">
        <f t="shared" ref="AO45" si="2">SUM(AO22:AO44)</f>
        <v>0</v>
      </c>
      <c r="AP45" s="34">
        <f t="shared" si="1"/>
        <v>0</v>
      </c>
      <c r="AQ45" s="34"/>
      <c r="AR45" s="34"/>
    </row>
    <row r="46" spans="1:44" s="2" customFormat="1" x14ac:dyDescent="0.25">
      <c r="A46" s="12">
        <v>44958</v>
      </c>
      <c r="B46" s="13" t="s">
        <v>5912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180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>
        <v>145</v>
      </c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</row>
    <row r="47" spans="1:44" s="2" customFormat="1" x14ac:dyDescent="0.25">
      <c r="A47" s="12" t="s">
        <v>5993</v>
      </c>
      <c r="B47" s="75" t="s">
        <v>6037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>
        <v>350</v>
      </c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</row>
    <row r="48" spans="1:44" s="2" customFormat="1" x14ac:dyDescent="0.25">
      <c r="A48" s="12" t="s">
        <v>5993</v>
      </c>
      <c r="B48" s="75" t="s">
        <v>6038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150</v>
      </c>
      <c r="AK48" s="13"/>
      <c r="AL48" s="13"/>
      <c r="AM48" s="13"/>
      <c r="AN48" s="13"/>
      <c r="AO48" s="13"/>
      <c r="AP48" s="13"/>
      <c r="AQ48" s="13"/>
      <c r="AR48" s="13"/>
    </row>
    <row r="49" spans="1:44" s="2" customFormat="1" ht="17" thickBot="1" x14ac:dyDescent="0.3">
      <c r="A49" s="12" t="s">
        <v>5993</v>
      </c>
      <c r="B49" s="75" t="s">
        <v>6036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>
        <v>300</v>
      </c>
      <c r="AK49" s="13"/>
      <c r="AL49" s="13"/>
      <c r="AM49" s="13"/>
      <c r="AN49" s="13"/>
      <c r="AO49" s="13"/>
      <c r="AP49" s="13"/>
      <c r="AQ49" s="13"/>
      <c r="AR49" s="13"/>
    </row>
    <row r="50" spans="1:44" s="6" customFormat="1" ht="17" thickBot="1" x14ac:dyDescent="0.3">
      <c r="A50" s="33" t="s">
        <v>6093</v>
      </c>
      <c r="B50" s="34"/>
      <c r="C50" s="34"/>
      <c r="D50" s="34">
        <f>SUM(D45:D49)</f>
        <v>110</v>
      </c>
      <c r="E50" s="34">
        <f t="shared" ref="E50:AP50" si="3">SUM(E45:E49)</f>
        <v>80</v>
      </c>
      <c r="F50" s="34">
        <f t="shared" si="3"/>
        <v>600</v>
      </c>
      <c r="G50" s="34">
        <f t="shared" si="3"/>
        <v>1103</v>
      </c>
      <c r="H50" s="34">
        <f t="shared" si="3"/>
        <v>130</v>
      </c>
      <c r="I50" s="34">
        <f t="shared" si="3"/>
        <v>15</v>
      </c>
      <c r="J50" s="34">
        <f t="shared" si="3"/>
        <v>38</v>
      </c>
      <c r="K50" s="34">
        <f t="shared" si="3"/>
        <v>490</v>
      </c>
      <c r="L50" s="34">
        <f t="shared" si="3"/>
        <v>134</v>
      </c>
      <c r="M50" s="34">
        <f t="shared" si="3"/>
        <v>1426</v>
      </c>
      <c r="N50" s="34">
        <f t="shared" si="3"/>
        <v>624</v>
      </c>
      <c r="O50" s="34">
        <f t="shared" si="3"/>
        <v>100</v>
      </c>
      <c r="P50" s="34">
        <f t="shared" si="3"/>
        <v>1112</v>
      </c>
      <c r="Q50" s="34">
        <f t="shared" si="3"/>
        <v>146</v>
      </c>
      <c r="R50" s="34">
        <f t="shared" si="3"/>
        <v>15</v>
      </c>
      <c r="S50" s="34">
        <f t="shared" si="3"/>
        <v>1043</v>
      </c>
      <c r="T50" s="34">
        <f t="shared" si="3"/>
        <v>628</v>
      </c>
      <c r="U50" s="34">
        <f t="shared" si="3"/>
        <v>240</v>
      </c>
      <c r="V50" s="34">
        <f t="shared" si="3"/>
        <v>265</v>
      </c>
      <c r="W50" s="34">
        <f t="shared" si="3"/>
        <v>1998</v>
      </c>
      <c r="X50" s="34">
        <f t="shared" si="3"/>
        <v>553</v>
      </c>
      <c r="Y50" s="34">
        <f t="shared" si="3"/>
        <v>420</v>
      </c>
      <c r="Z50" s="34">
        <f t="shared" si="3"/>
        <v>167</v>
      </c>
      <c r="AA50" s="34">
        <f t="shared" si="3"/>
        <v>190</v>
      </c>
      <c r="AB50" s="34">
        <f t="shared" si="3"/>
        <v>15</v>
      </c>
      <c r="AC50" s="34">
        <f t="shared" si="3"/>
        <v>1246</v>
      </c>
      <c r="AD50" s="34">
        <f t="shared" si="3"/>
        <v>1205</v>
      </c>
      <c r="AE50" s="34">
        <f t="shared" si="3"/>
        <v>165</v>
      </c>
      <c r="AF50" s="34">
        <f t="shared" si="3"/>
        <v>90</v>
      </c>
      <c r="AG50" s="34">
        <f t="shared" si="3"/>
        <v>145</v>
      </c>
      <c r="AH50" s="34">
        <f t="shared" si="3"/>
        <v>10</v>
      </c>
      <c r="AI50" s="34">
        <f t="shared" si="3"/>
        <v>70</v>
      </c>
      <c r="AJ50" s="34">
        <f t="shared" si="3"/>
        <v>450</v>
      </c>
      <c r="AK50" s="34"/>
      <c r="AL50" s="34"/>
      <c r="AM50" s="34"/>
      <c r="AN50" s="34"/>
      <c r="AO50" s="34">
        <f t="shared" ref="AO50" si="4">SUM(AO45:AO49)</f>
        <v>0</v>
      </c>
      <c r="AP50" s="34">
        <f t="shared" si="3"/>
        <v>0</v>
      </c>
      <c r="AQ50" s="34"/>
      <c r="AR50" s="34"/>
    </row>
    <row r="51" spans="1:44" s="2" customFormat="1" x14ac:dyDescent="0.25">
      <c r="A51" s="12">
        <v>45018</v>
      </c>
      <c r="B51" s="75" t="s">
        <v>6131</v>
      </c>
      <c r="C51" s="13">
        <v>300</v>
      </c>
      <c r="D51" s="13">
        <v>50</v>
      </c>
      <c r="E51" s="13">
        <v>100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>
        <v>80</v>
      </c>
      <c r="AA51" s="13">
        <v>80</v>
      </c>
      <c r="AB51" s="13">
        <v>10</v>
      </c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</row>
    <row r="52" spans="1:44" s="2" customFormat="1" x14ac:dyDescent="0.25">
      <c r="A52" s="12">
        <v>45018</v>
      </c>
      <c r="B52" s="75" t="s">
        <v>6130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>
        <v>120</v>
      </c>
      <c r="AA52" s="13">
        <v>120</v>
      </c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</row>
    <row r="53" spans="1:44" s="2" customFormat="1" x14ac:dyDescent="0.25">
      <c r="A53" s="12">
        <v>45079</v>
      </c>
      <c r="B53" s="13" t="s">
        <v>6134</v>
      </c>
      <c r="C53" s="13"/>
      <c r="D53" s="13">
        <v>95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>
        <v>25</v>
      </c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</row>
    <row r="54" spans="1:44" s="2" customFormat="1" x14ac:dyDescent="0.25">
      <c r="A54" s="12">
        <v>45140</v>
      </c>
      <c r="B54" s="13" t="s">
        <v>63</v>
      </c>
      <c r="C54" s="13"/>
      <c r="D54" s="13"/>
      <c r="E54" s="13"/>
      <c r="F54" s="13"/>
      <c r="G54" s="13">
        <v>-2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>
        <v>-142</v>
      </c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</row>
    <row r="55" spans="1:44" s="2" customFormat="1" ht="17" thickBot="1" x14ac:dyDescent="0.3">
      <c r="A55" s="12">
        <v>45140</v>
      </c>
      <c r="B55" s="13" t="s">
        <v>6141</v>
      </c>
      <c r="C55" s="13"/>
      <c r="D55" s="13">
        <v>55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>
        <v>15</v>
      </c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</row>
    <row r="56" spans="1:44" s="6" customFormat="1" ht="17" thickBot="1" x14ac:dyDescent="0.3">
      <c r="A56" s="33" t="s">
        <v>6204</v>
      </c>
      <c r="B56" s="34"/>
      <c r="C56" s="34">
        <f>SUM(C50:C55)</f>
        <v>300</v>
      </c>
      <c r="D56" s="34">
        <f t="shared" ref="D56:AP56" si="5">SUM(D50:D55)</f>
        <v>310</v>
      </c>
      <c r="E56" s="34">
        <f t="shared" si="5"/>
        <v>180</v>
      </c>
      <c r="F56" s="34">
        <f t="shared" si="5"/>
        <v>600</v>
      </c>
      <c r="G56" s="34">
        <f t="shared" si="5"/>
        <v>1101</v>
      </c>
      <c r="H56" s="34">
        <f t="shared" si="5"/>
        <v>130</v>
      </c>
      <c r="I56" s="34">
        <f t="shared" si="5"/>
        <v>15</v>
      </c>
      <c r="J56" s="34">
        <f t="shared" si="5"/>
        <v>38</v>
      </c>
      <c r="K56" s="34">
        <f t="shared" si="5"/>
        <v>490</v>
      </c>
      <c r="L56" s="34">
        <f t="shared" si="5"/>
        <v>134</v>
      </c>
      <c r="M56" s="34">
        <f t="shared" si="5"/>
        <v>1426</v>
      </c>
      <c r="N56" s="34">
        <f t="shared" si="5"/>
        <v>624</v>
      </c>
      <c r="O56" s="34">
        <f t="shared" si="5"/>
        <v>100</v>
      </c>
      <c r="P56" s="34">
        <f t="shared" si="5"/>
        <v>1112</v>
      </c>
      <c r="Q56" s="34">
        <f t="shared" si="5"/>
        <v>146</v>
      </c>
      <c r="R56" s="34">
        <f t="shared" si="5"/>
        <v>15</v>
      </c>
      <c r="S56" s="34">
        <f t="shared" si="5"/>
        <v>1043</v>
      </c>
      <c r="T56" s="34">
        <f t="shared" si="5"/>
        <v>628</v>
      </c>
      <c r="U56" s="34">
        <f t="shared" si="5"/>
        <v>240</v>
      </c>
      <c r="V56" s="34">
        <f t="shared" si="5"/>
        <v>265</v>
      </c>
      <c r="W56" s="34">
        <f t="shared" si="5"/>
        <v>1998</v>
      </c>
      <c r="X56" s="34">
        <f t="shared" si="5"/>
        <v>553</v>
      </c>
      <c r="Y56" s="34">
        <f t="shared" si="5"/>
        <v>420</v>
      </c>
      <c r="Z56" s="34">
        <f t="shared" si="5"/>
        <v>367</v>
      </c>
      <c r="AA56" s="34">
        <f t="shared" si="5"/>
        <v>390</v>
      </c>
      <c r="AB56" s="34">
        <f t="shared" si="5"/>
        <v>65</v>
      </c>
      <c r="AC56" s="34">
        <f t="shared" si="5"/>
        <v>1246</v>
      </c>
      <c r="AD56" s="34">
        <f t="shared" si="5"/>
        <v>1063</v>
      </c>
      <c r="AE56" s="34">
        <f t="shared" si="5"/>
        <v>165</v>
      </c>
      <c r="AF56" s="34">
        <f t="shared" si="5"/>
        <v>90</v>
      </c>
      <c r="AG56" s="34">
        <f t="shared" si="5"/>
        <v>145</v>
      </c>
      <c r="AH56" s="34">
        <f t="shared" si="5"/>
        <v>10</v>
      </c>
      <c r="AI56" s="34">
        <f t="shared" si="5"/>
        <v>70</v>
      </c>
      <c r="AJ56" s="34">
        <f t="shared" si="5"/>
        <v>450</v>
      </c>
      <c r="AK56" s="34"/>
      <c r="AL56" s="34"/>
      <c r="AM56" s="34"/>
      <c r="AN56" s="34"/>
      <c r="AO56" s="34">
        <f t="shared" ref="AO56" si="6">SUM(AO50:AO55)</f>
        <v>0</v>
      </c>
      <c r="AP56" s="34">
        <f t="shared" si="5"/>
        <v>0</v>
      </c>
      <c r="AQ56" s="34"/>
      <c r="AR56" s="34"/>
    </row>
    <row r="57" spans="1:44" s="2" customFormat="1" x14ac:dyDescent="0.25">
      <c r="A57" s="12">
        <v>45049</v>
      </c>
      <c r="B57" s="13" t="s">
        <v>6290</v>
      </c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>
        <v>110</v>
      </c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</row>
    <row r="58" spans="1:44" s="2" customFormat="1" x14ac:dyDescent="0.25">
      <c r="A58" s="12">
        <v>45080</v>
      </c>
      <c r="B58" s="13" t="s">
        <v>6292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>
        <v>328</v>
      </c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</row>
    <row r="59" spans="1:44" s="2" customFormat="1" x14ac:dyDescent="0.25">
      <c r="A59" s="12">
        <v>45141</v>
      </c>
      <c r="B59" s="13" t="s">
        <v>6329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>
        <v>220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</row>
    <row r="60" spans="1:44" s="2" customFormat="1" x14ac:dyDescent="0.25">
      <c r="A60" s="12">
        <v>45202</v>
      </c>
      <c r="B60" s="53" t="s">
        <v>6337</v>
      </c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>
        <v>80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</row>
    <row r="61" spans="1:44" s="2" customFormat="1" x14ac:dyDescent="0.25">
      <c r="A61" s="12" t="s">
        <v>6345</v>
      </c>
      <c r="B61" s="13" t="s">
        <v>6347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>
        <v>200</v>
      </c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>
        <v>40</v>
      </c>
      <c r="AD61" s="13"/>
      <c r="AE61" s="13"/>
      <c r="AF61" s="13"/>
      <c r="AG61" s="13"/>
      <c r="AH61" s="13"/>
      <c r="AI61" s="13"/>
      <c r="AJ61" s="13">
        <v>50</v>
      </c>
      <c r="AK61" s="13"/>
      <c r="AL61" s="13"/>
      <c r="AM61" s="13"/>
      <c r="AN61" s="13"/>
      <c r="AO61" s="13"/>
      <c r="AP61" s="13"/>
      <c r="AQ61" s="13"/>
      <c r="AR61" s="13"/>
    </row>
    <row r="62" spans="1:44" s="2" customFormat="1" x14ac:dyDescent="0.25">
      <c r="A62" s="12" t="s">
        <v>6349</v>
      </c>
      <c r="B62" s="13" t="s">
        <v>6350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>
        <v>322</v>
      </c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>
        <v>150</v>
      </c>
      <c r="AK62" s="13"/>
      <c r="AL62" s="13"/>
      <c r="AM62" s="13"/>
      <c r="AN62" s="13"/>
      <c r="AO62" s="13"/>
      <c r="AP62" s="13"/>
      <c r="AQ62" s="13"/>
      <c r="AR62" s="13"/>
    </row>
    <row r="63" spans="1:44" s="2" customFormat="1" x14ac:dyDescent="0.25">
      <c r="A63" s="12" t="s">
        <v>6313</v>
      </c>
      <c r="B63" s="13" t="s">
        <v>6352</v>
      </c>
      <c r="C63" s="13">
        <v>38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>
        <v>674</v>
      </c>
      <c r="AD63" s="13"/>
      <c r="AE63" s="13"/>
      <c r="AF63" s="13"/>
      <c r="AG63" s="13"/>
      <c r="AH63" s="13"/>
      <c r="AI63" s="13"/>
      <c r="AJ63" s="13">
        <v>244</v>
      </c>
      <c r="AK63" s="13"/>
      <c r="AL63" s="13"/>
      <c r="AM63" s="13"/>
      <c r="AN63" s="13"/>
      <c r="AO63" s="13"/>
      <c r="AP63" s="13"/>
      <c r="AQ63" s="13"/>
      <c r="AR63" s="13"/>
    </row>
    <row r="64" spans="1:44" s="2" customFormat="1" x14ac:dyDescent="0.25">
      <c r="A64" s="12" t="s">
        <v>6372</v>
      </c>
      <c r="B64" s="13" t="s">
        <v>6373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>
        <v>40</v>
      </c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</row>
    <row r="65" spans="1:44" s="2" customFormat="1" x14ac:dyDescent="0.25">
      <c r="A65" s="12" t="s">
        <v>6377</v>
      </c>
      <c r="B65" s="13" t="s">
        <v>6380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>
        <v>100</v>
      </c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>
        <v>75</v>
      </c>
      <c r="AK65" s="13"/>
      <c r="AL65" s="13"/>
      <c r="AM65" s="13"/>
      <c r="AN65" s="13"/>
      <c r="AO65" s="13"/>
      <c r="AP65" s="13"/>
      <c r="AQ65" s="13"/>
      <c r="AR65" s="13"/>
    </row>
    <row r="66" spans="1:44" s="1" customFormat="1" x14ac:dyDescent="0.25">
      <c r="A66" s="12" t="s">
        <v>6371</v>
      </c>
      <c r="B66" s="13" t="s">
        <v>6387</v>
      </c>
      <c r="C66" s="43"/>
      <c r="D66" s="43"/>
      <c r="E66" s="43"/>
      <c r="F66" s="43"/>
      <c r="G66" s="13">
        <v>20</v>
      </c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13">
        <v>50</v>
      </c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13">
        <v>95</v>
      </c>
      <c r="AK66" s="13"/>
      <c r="AL66" s="13"/>
      <c r="AM66" s="13"/>
      <c r="AN66" s="13"/>
      <c r="AO66" s="43"/>
      <c r="AP66" s="43"/>
      <c r="AQ66" s="43"/>
      <c r="AR66" s="43"/>
    </row>
    <row r="67" spans="1:44" s="2" customFormat="1" x14ac:dyDescent="0.25">
      <c r="A67" s="12" t="s">
        <v>6371</v>
      </c>
      <c r="B67" s="13" t="s">
        <v>6389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>
        <v>80</v>
      </c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</row>
    <row r="68" spans="1:44" s="1" customFormat="1" x14ac:dyDescent="0.25">
      <c r="A68" s="12" t="s">
        <v>6404</v>
      </c>
      <c r="B68" s="13" t="s">
        <v>6405</v>
      </c>
      <c r="C68" s="13">
        <v>199</v>
      </c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13">
        <v>60</v>
      </c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13">
        <v>64</v>
      </c>
      <c r="AK68" s="13">
        <v>64</v>
      </c>
      <c r="AL68" s="13">
        <v>150</v>
      </c>
      <c r="AM68" s="13">
        <v>64</v>
      </c>
      <c r="AN68" s="13">
        <v>448</v>
      </c>
      <c r="AO68" s="43"/>
      <c r="AP68" s="43"/>
      <c r="AQ68" s="43"/>
      <c r="AR68" s="43"/>
    </row>
    <row r="69" spans="1:44" s="2" customFormat="1" x14ac:dyDescent="0.25">
      <c r="A69" s="12" t="s">
        <v>6413</v>
      </c>
      <c r="B69" s="13" t="s">
        <v>6421</v>
      </c>
      <c r="C69" s="13"/>
      <c r="D69" s="13"/>
      <c r="E69" s="13"/>
      <c r="F69" s="13"/>
      <c r="G69" s="13">
        <v>70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>
        <v>275</v>
      </c>
      <c r="AM69" s="13"/>
      <c r="AN69" s="13"/>
      <c r="AO69" s="13"/>
      <c r="AP69" s="13"/>
      <c r="AQ69" s="13"/>
      <c r="AR69" s="13"/>
    </row>
    <row r="70" spans="1:44" s="2" customFormat="1" x14ac:dyDescent="0.25">
      <c r="A70" s="12" t="s">
        <v>6444</v>
      </c>
      <c r="B70" s="13" t="s">
        <v>6446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>
        <v>200</v>
      </c>
      <c r="AM70" s="13"/>
      <c r="AN70" s="13"/>
      <c r="AO70" s="13"/>
      <c r="AP70" s="13"/>
      <c r="AQ70" s="13"/>
      <c r="AR70" s="13"/>
    </row>
    <row r="71" spans="1:44" s="2" customFormat="1" ht="17" thickBot="1" x14ac:dyDescent="0.3">
      <c r="A71" s="55" t="s">
        <v>6444</v>
      </c>
      <c r="B71" s="436" t="s">
        <v>63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>
        <v>-1000</v>
      </c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</row>
    <row r="72" spans="1:44" s="6" customFormat="1" ht="17" thickBot="1" x14ac:dyDescent="0.3">
      <c r="A72" s="33" t="s">
        <v>6370</v>
      </c>
      <c r="B72" s="34"/>
      <c r="C72" s="34">
        <f>SUM(C56:C71)</f>
        <v>537</v>
      </c>
      <c r="D72" s="34">
        <f t="shared" ref="D72:AP72" si="7">SUM(D56:D71)</f>
        <v>310</v>
      </c>
      <c r="E72" s="34">
        <f t="shared" si="7"/>
        <v>180</v>
      </c>
      <c r="F72" s="34">
        <f t="shared" si="7"/>
        <v>600</v>
      </c>
      <c r="G72" s="34">
        <f t="shared" si="7"/>
        <v>1191</v>
      </c>
      <c r="H72" s="34">
        <f t="shared" si="7"/>
        <v>130</v>
      </c>
      <c r="I72" s="34">
        <f t="shared" si="7"/>
        <v>15</v>
      </c>
      <c r="J72" s="34">
        <f t="shared" si="7"/>
        <v>38</v>
      </c>
      <c r="K72" s="34">
        <f t="shared" si="7"/>
        <v>490</v>
      </c>
      <c r="L72" s="34">
        <f t="shared" si="7"/>
        <v>134</v>
      </c>
      <c r="M72" s="34">
        <f t="shared" si="7"/>
        <v>1426</v>
      </c>
      <c r="N72" s="34">
        <f t="shared" si="7"/>
        <v>624</v>
      </c>
      <c r="O72" s="34">
        <f t="shared" si="7"/>
        <v>100</v>
      </c>
      <c r="P72" s="34">
        <f t="shared" si="7"/>
        <v>1112</v>
      </c>
      <c r="Q72" s="34">
        <f t="shared" si="7"/>
        <v>646</v>
      </c>
      <c r="R72" s="34">
        <f t="shared" si="7"/>
        <v>15</v>
      </c>
      <c r="S72" s="34">
        <f t="shared" si="7"/>
        <v>1043</v>
      </c>
      <c r="T72" s="34">
        <f t="shared" si="7"/>
        <v>628</v>
      </c>
      <c r="U72" s="34">
        <f t="shared" si="7"/>
        <v>240</v>
      </c>
      <c r="V72" s="34">
        <f t="shared" si="7"/>
        <v>265</v>
      </c>
      <c r="W72" s="34">
        <f t="shared" si="7"/>
        <v>2898</v>
      </c>
      <c r="X72" s="34">
        <f t="shared" si="7"/>
        <v>553</v>
      </c>
      <c r="Y72" s="34">
        <f t="shared" si="7"/>
        <v>530</v>
      </c>
      <c r="Z72" s="34">
        <f t="shared" si="7"/>
        <v>367</v>
      </c>
      <c r="AA72" s="34">
        <f t="shared" si="7"/>
        <v>390</v>
      </c>
      <c r="AB72" s="34">
        <f t="shared" si="7"/>
        <v>65</v>
      </c>
      <c r="AC72" s="34">
        <f t="shared" si="7"/>
        <v>960</v>
      </c>
      <c r="AD72" s="34">
        <f t="shared" si="7"/>
        <v>1143</v>
      </c>
      <c r="AE72" s="34">
        <f t="shared" si="7"/>
        <v>165</v>
      </c>
      <c r="AF72" s="34">
        <f t="shared" si="7"/>
        <v>90</v>
      </c>
      <c r="AG72" s="34">
        <f t="shared" si="7"/>
        <v>145</v>
      </c>
      <c r="AH72" s="34">
        <f t="shared" si="7"/>
        <v>10</v>
      </c>
      <c r="AI72" s="34">
        <f t="shared" si="7"/>
        <v>70</v>
      </c>
      <c r="AJ72" s="34">
        <f t="shared" si="7"/>
        <v>1128</v>
      </c>
      <c r="AK72" s="34">
        <f t="shared" si="7"/>
        <v>64</v>
      </c>
      <c r="AL72" s="34">
        <f t="shared" si="7"/>
        <v>625</v>
      </c>
      <c r="AM72" s="34">
        <f t="shared" si="7"/>
        <v>64</v>
      </c>
      <c r="AN72" s="34">
        <f t="shared" si="7"/>
        <v>448</v>
      </c>
      <c r="AO72" s="34">
        <f t="shared" ref="AO72" si="8">SUM(AO56:AO71)</f>
        <v>0</v>
      </c>
      <c r="AP72" s="34">
        <f t="shared" si="7"/>
        <v>0</v>
      </c>
      <c r="AQ72" s="34"/>
      <c r="AR72" s="34"/>
    </row>
    <row r="73" spans="1:44" s="2" customFormat="1" x14ac:dyDescent="0.25">
      <c r="A73" s="55">
        <v>44989</v>
      </c>
      <c r="B73" s="188" t="s">
        <v>6492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>
        <v>400</v>
      </c>
      <c r="AM73" s="13"/>
      <c r="AN73" s="13">
        <v>200</v>
      </c>
      <c r="AO73" s="13"/>
      <c r="AP73" s="13"/>
      <c r="AQ73" s="13"/>
      <c r="AR73" s="13"/>
    </row>
    <row r="74" spans="1:44" s="2" customFormat="1" x14ac:dyDescent="0.25">
      <c r="A74" s="55">
        <v>44989</v>
      </c>
      <c r="B74" s="75" t="s">
        <v>6491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>
        <v>160</v>
      </c>
      <c r="AM74" s="13"/>
      <c r="AN74" s="13"/>
      <c r="AO74" s="13"/>
      <c r="AP74" s="13"/>
      <c r="AQ74" s="13"/>
      <c r="AR74" s="13"/>
    </row>
    <row r="75" spans="1:44" s="2" customFormat="1" ht="17" thickBot="1" x14ac:dyDescent="0.3">
      <c r="A75" s="12" t="s">
        <v>6524</v>
      </c>
      <c r="B75" s="13" t="s">
        <v>63</v>
      </c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>
        <v>-960</v>
      </c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</row>
    <row r="76" spans="1:44" s="6" customFormat="1" ht="17" thickBot="1" x14ac:dyDescent="0.3">
      <c r="A76" s="33" t="s">
        <v>6555</v>
      </c>
      <c r="B76" s="34"/>
      <c r="C76" s="34">
        <f t="shared" ref="C76:AP76" si="9">SUM(C72:C75)</f>
        <v>537</v>
      </c>
      <c r="D76" s="34">
        <f t="shared" si="9"/>
        <v>310</v>
      </c>
      <c r="E76" s="34">
        <f t="shared" si="9"/>
        <v>180</v>
      </c>
      <c r="F76" s="34">
        <f t="shared" si="9"/>
        <v>600</v>
      </c>
      <c r="G76" s="34">
        <f t="shared" si="9"/>
        <v>1191</v>
      </c>
      <c r="H76" s="34">
        <f t="shared" si="9"/>
        <v>130</v>
      </c>
      <c r="I76" s="34">
        <f t="shared" si="9"/>
        <v>15</v>
      </c>
      <c r="J76" s="34">
        <f t="shared" si="9"/>
        <v>38</v>
      </c>
      <c r="K76" s="34">
        <f t="shared" si="9"/>
        <v>490</v>
      </c>
      <c r="L76" s="34">
        <f t="shared" si="9"/>
        <v>134</v>
      </c>
      <c r="M76" s="34">
        <f t="shared" si="9"/>
        <v>1426</v>
      </c>
      <c r="N76" s="34">
        <f t="shared" si="9"/>
        <v>624</v>
      </c>
      <c r="O76" s="34">
        <f t="shared" si="9"/>
        <v>100</v>
      </c>
      <c r="P76" s="34">
        <f t="shared" si="9"/>
        <v>1112</v>
      </c>
      <c r="Q76" s="34">
        <f t="shared" si="9"/>
        <v>646</v>
      </c>
      <c r="R76" s="34">
        <f t="shared" si="9"/>
        <v>15</v>
      </c>
      <c r="S76" s="34">
        <f t="shared" si="9"/>
        <v>1043</v>
      </c>
      <c r="T76" s="34">
        <f t="shared" si="9"/>
        <v>628</v>
      </c>
      <c r="U76" s="34">
        <f t="shared" si="9"/>
        <v>240</v>
      </c>
      <c r="V76" s="34">
        <f t="shared" si="9"/>
        <v>265</v>
      </c>
      <c r="W76" s="34">
        <f t="shared" si="9"/>
        <v>2898</v>
      </c>
      <c r="X76" s="34">
        <f t="shared" si="9"/>
        <v>553</v>
      </c>
      <c r="Y76" s="34">
        <f t="shared" si="9"/>
        <v>530</v>
      </c>
      <c r="Z76" s="34">
        <f t="shared" si="9"/>
        <v>367</v>
      </c>
      <c r="AA76" s="34">
        <f t="shared" si="9"/>
        <v>390</v>
      </c>
      <c r="AB76" s="34">
        <f t="shared" si="9"/>
        <v>65</v>
      </c>
      <c r="AC76" s="34">
        <f t="shared" si="9"/>
        <v>0</v>
      </c>
      <c r="AD76" s="34">
        <f t="shared" si="9"/>
        <v>1143</v>
      </c>
      <c r="AE76" s="34">
        <f t="shared" si="9"/>
        <v>165</v>
      </c>
      <c r="AF76" s="34">
        <f t="shared" si="9"/>
        <v>90</v>
      </c>
      <c r="AG76" s="34">
        <f t="shared" si="9"/>
        <v>145</v>
      </c>
      <c r="AH76" s="34">
        <f t="shared" si="9"/>
        <v>10</v>
      </c>
      <c r="AI76" s="34">
        <f t="shared" si="9"/>
        <v>70</v>
      </c>
      <c r="AJ76" s="34">
        <f t="shared" si="9"/>
        <v>1128</v>
      </c>
      <c r="AK76" s="34">
        <f t="shared" si="9"/>
        <v>64</v>
      </c>
      <c r="AL76" s="34">
        <f t="shared" si="9"/>
        <v>1185</v>
      </c>
      <c r="AM76" s="34">
        <f t="shared" si="9"/>
        <v>64</v>
      </c>
      <c r="AN76" s="34">
        <f t="shared" si="9"/>
        <v>648</v>
      </c>
      <c r="AO76" s="34">
        <f t="shared" ref="AO76" si="10">SUM(AO72:AO75)</f>
        <v>0</v>
      </c>
      <c r="AP76" s="34">
        <f t="shared" si="9"/>
        <v>0</v>
      </c>
      <c r="AQ76" s="34"/>
      <c r="AR76" s="34"/>
    </row>
    <row r="77" spans="1:44" s="2" customFormat="1" x14ac:dyDescent="0.25">
      <c r="A77" s="37">
        <v>45051</v>
      </c>
      <c r="B77" s="38" t="s">
        <v>63</v>
      </c>
      <c r="C77" s="13"/>
      <c r="D77" s="13"/>
      <c r="E77" s="13"/>
      <c r="F77" s="13"/>
      <c r="G77" s="13">
        <v>-74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>
        <v>-86</v>
      </c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</row>
    <row r="78" spans="1:44" s="2" customFormat="1" x14ac:dyDescent="0.25">
      <c r="A78" s="12">
        <v>45143</v>
      </c>
      <c r="B78" s="75" t="s">
        <v>63</v>
      </c>
      <c r="C78" s="13"/>
      <c r="D78" s="13"/>
      <c r="E78" s="13"/>
      <c r="F78" s="13"/>
      <c r="G78" s="13">
        <v>-151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>
        <v>-193</v>
      </c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</row>
    <row r="79" spans="1:44" s="1" customFormat="1" x14ac:dyDescent="0.25">
      <c r="A79" s="12">
        <v>45204</v>
      </c>
      <c r="B79" s="13" t="s">
        <v>6617</v>
      </c>
      <c r="C79" s="13">
        <v>400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13">
        <v>100</v>
      </c>
      <c r="AA79" s="13">
        <v>100</v>
      </c>
      <c r="AB79" s="13">
        <v>77</v>
      </c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</row>
    <row r="80" spans="1:44" s="1" customFormat="1" x14ac:dyDescent="0.25">
      <c r="A80" s="55">
        <v>45204</v>
      </c>
      <c r="B80" s="75" t="s">
        <v>63</v>
      </c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13">
        <v>-88</v>
      </c>
      <c r="R80" s="43"/>
      <c r="S80" s="13">
        <v>-309</v>
      </c>
      <c r="T80" s="13">
        <v>-2</v>
      </c>
      <c r="U80" s="43"/>
      <c r="V80" s="43"/>
      <c r="W80" s="43"/>
      <c r="X80" s="43"/>
      <c r="Y80" s="43"/>
      <c r="Z80" s="43"/>
      <c r="AA80" s="43"/>
      <c r="AB80" s="43"/>
      <c r="AC80" s="43"/>
      <c r="AD80" s="13">
        <v>-2</v>
      </c>
      <c r="AE80" s="43"/>
      <c r="AF80" s="43"/>
      <c r="AG80" s="43"/>
      <c r="AH80" s="43"/>
      <c r="AI80" s="43"/>
      <c r="AJ80" s="43"/>
      <c r="AK80" s="43"/>
      <c r="AL80" s="13">
        <v>-11</v>
      </c>
      <c r="AM80" s="13">
        <v>-64</v>
      </c>
      <c r="AN80" s="13">
        <v>-84</v>
      </c>
      <c r="AO80" s="43"/>
      <c r="AP80" s="43"/>
      <c r="AQ80" s="43"/>
      <c r="AR80" s="43"/>
    </row>
    <row r="81" spans="1:44" s="1" customFormat="1" x14ac:dyDescent="0.25">
      <c r="A81" s="28">
        <v>45265</v>
      </c>
      <c r="B81" s="14" t="s">
        <v>63</v>
      </c>
      <c r="C81" s="43"/>
      <c r="D81" s="43"/>
      <c r="E81" s="43"/>
      <c r="F81" s="13">
        <v>-151</v>
      </c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13">
        <v>-239</v>
      </c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13">
        <v>-246</v>
      </c>
      <c r="AK81" s="43"/>
      <c r="AL81" s="43"/>
      <c r="AM81" s="43"/>
      <c r="AN81" s="43"/>
      <c r="AO81" s="43"/>
      <c r="AP81" s="43"/>
      <c r="AQ81" s="43"/>
      <c r="AR81" s="43"/>
    </row>
    <row r="82" spans="1:44" s="1" customFormat="1" x14ac:dyDescent="0.25">
      <c r="A82" s="12">
        <v>45265</v>
      </c>
      <c r="B82" s="14" t="s">
        <v>63</v>
      </c>
      <c r="C82" s="43"/>
      <c r="D82" s="43"/>
      <c r="E82" s="43"/>
      <c r="F82" s="43"/>
      <c r="G82" s="13">
        <v>-1</v>
      </c>
      <c r="H82" s="13">
        <v>-13</v>
      </c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13">
        <v>-73</v>
      </c>
      <c r="T82" s="13">
        <v>-53</v>
      </c>
      <c r="U82" s="43"/>
      <c r="V82" s="13">
        <v>-22</v>
      </c>
      <c r="W82" s="43"/>
      <c r="X82" s="43"/>
      <c r="Y82" s="43"/>
      <c r="Z82" s="43"/>
      <c r="AA82" s="43"/>
      <c r="AB82" s="43"/>
      <c r="AC82" s="43"/>
      <c r="AD82" s="13">
        <v>-10</v>
      </c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</row>
    <row r="83" spans="1:44" s="1" customFormat="1" x14ac:dyDescent="0.25">
      <c r="A83" s="55" t="s">
        <v>6652</v>
      </c>
      <c r="B83" s="38" t="s">
        <v>63</v>
      </c>
      <c r="C83" s="43"/>
      <c r="D83" s="43"/>
      <c r="E83" s="43"/>
      <c r="F83" s="43"/>
      <c r="G83" s="13">
        <v>-46</v>
      </c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13">
        <v>-45</v>
      </c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13">
        <v>-43</v>
      </c>
      <c r="AE83" s="43"/>
      <c r="AF83" s="43"/>
      <c r="AG83" s="43"/>
      <c r="AH83" s="43"/>
      <c r="AI83" s="43"/>
      <c r="AJ83" s="13">
        <v>-26</v>
      </c>
      <c r="AK83" s="43"/>
      <c r="AL83" s="43"/>
      <c r="AM83" s="43"/>
      <c r="AN83" s="43"/>
      <c r="AO83" s="43"/>
      <c r="AP83" s="43"/>
      <c r="AQ83" s="43"/>
      <c r="AR83" s="43"/>
    </row>
    <row r="84" spans="1:44" s="1" customFormat="1" x14ac:dyDescent="0.25">
      <c r="A84" s="55" t="s">
        <v>6665</v>
      </c>
      <c r="B84" s="36" t="s">
        <v>63</v>
      </c>
      <c r="C84" s="43"/>
      <c r="D84" s="43"/>
      <c r="E84" s="43"/>
      <c r="F84" s="43"/>
      <c r="G84" s="13">
        <v>-30</v>
      </c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13">
        <v>-488</v>
      </c>
      <c r="X84" s="13">
        <v>-35</v>
      </c>
      <c r="Y84" s="43"/>
      <c r="Z84" s="43"/>
      <c r="AA84" s="43"/>
      <c r="AB84" s="43"/>
      <c r="AC84" s="43"/>
      <c r="AD84" s="13">
        <v>-24</v>
      </c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</row>
    <row r="85" spans="1:44" s="1" customFormat="1" x14ac:dyDescent="0.25">
      <c r="A85" s="55" t="s">
        <v>6673</v>
      </c>
      <c r="B85" s="13" t="s">
        <v>63</v>
      </c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13">
        <v>-76</v>
      </c>
      <c r="T85" s="13">
        <v>-100</v>
      </c>
      <c r="U85" s="43"/>
      <c r="V85" s="13">
        <v>-21</v>
      </c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</row>
    <row r="86" spans="1:44" s="1" customFormat="1" x14ac:dyDescent="0.25">
      <c r="A86" s="12" t="s">
        <v>6694</v>
      </c>
      <c r="B86" s="53" t="s">
        <v>63</v>
      </c>
      <c r="C86" s="43"/>
      <c r="D86" s="43"/>
      <c r="E86" s="43"/>
      <c r="F86" s="43"/>
      <c r="G86" s="13">
        <v>-234</v>
      </c>
      <c r="H86" s="43"/>
      <c r="I86" s="43"/>
      <c r="J86" s="43"/>
      <c r="K86" s="43"/>
      <c r="L86" s="43"/>
      <c r="M86" s="43"/>
      <c r="N86" s="43"/>
      <c r="O86" s="43"/>
      <c r="P86" s="43"/>
      <c r="Q86" s="13">
        <v>-2</v>
      </c>
      <c r="R86" s="43"/>
      <c r="S86" s="43"/>
      <c r="T86" s="43"/>
      <c r="U86" s="13">
        <v>-9</v>
      </c>
      <c r="V86" s="43"/>
      <c r="W86" s="43"/>
      <c r="X86" s="43"/>
      <c r="Y86" s="43"/>
      <c r="Z86" s="43"/>
      <c r="AA86" s="43"/>
      <c r="AB86" s="43"/>
      <c r="AC86" s="43"/>
      <c r="AD86" s="13">
        <v>-189</v>
      </c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1437">
        <v>-1</v>
      </c>
      <c r="AP86" s="25"/>
      <c r="AQ86" s="25"/>
      <c r="AR86" s="25"/>
    </row>
    <row r="87" spans="1:44" s="1" customFormat="1" x14ac:dyDescent="0.25">
      <c r="A87" s="28" t="s">
        <v>6694</v>
      </c>
      <c r="B87" s="53" t="s">
        <v>63</v>
      </c>
      <c r="C87" s="43"/>
      <c r="D87" s="43"/>
      <c r="E87" s="43"/>
      <c r="F87" s="13">
        <v>-75</v>
      </c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13">
        <v>-10</v>
      </c>
      <c r="AE87" s="43"/>
      <c r="AF87" s="43"/>
      <c r="AG87" s="43"/>
      <c r="AH87" s="43"/>
      <c r="AI87" s="43"/>
      <c r="AJ87" s="13">
        <v>-319</v>
      </c>
      <c r="AK87" s="43"/>
      <c r="AL87" s="43"/>
      <c r="AM87" s="43"/>
      <c r="AN87" s="43"/>
      <c r="AO87" s="43"/>
      <c r="AP87" s="43"/>
      <c r="AQ87" s="43"/>
      <c r="AR87" s="43"/>
    </row>
    <row r="88" spans="1:44" s="1" customFormat="1" x14ac:dyDescent="0.25">
      <c r="A88" s="15" t="s">
        <v>6702</v>
      </c>
      <c r="B88" s="13" t="s">
        <v>63</v>
      </c>
      <c r="C88" s="43"/>
      <c r="D88" s="43"/>
      <c r="E88" s="43"/>
      <c r="F88" s="13">
        <v>-3</v>
      </c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13">
        <v>-131</v>
      </c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</row>
    <row r="89" spans="1:44" s="1" customFormat="1" x14ac:dyDescent="0.25">
      <c r="A89" s="12" t="s">
        <v>6700</v>
      </c>
      <c r="B89" s="13" t="s">
        <v>63</v>
      </c>
      <c r="C89" s="43"/>
      <c r="D89" s="43"/>
      <c r="E89" s="43"/>
      <c r="F89" s="13">
        <v>-27</v>
      </c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13">
        <v>-385</v>
      </c>
      <c r="X89" s="13">
        <v>-27</v>
      </c>
      <c r="Y89" s="13">
        <v>-243</v>
      </c>
      <c r="Z89" s="43"/>
      <c r="AA89" s="43"/>
      <c r="AB89" s="43"/>
      <c r="AC89" s="43"/>
      <c r="AD89" s="13">
        <v>-6</v>
      </c>
      <c r="AE89" s="43"/>
      <c r="AF89" s="43"/>
      <c r="AG89" s="43"/>
      <c r="AH89" s="43"/>
      <c r="AI89" s="43"/>
      <c r="AJ89" s="13">
        <v>-21</v>
      </c>
      <c r="AK89" s="43"/>
      <c r="AL89" s="43"/>
      <c r="AM89" s="43"/>
      <c r="AN89" s="43"/>
      <c r="AO89" s="43"/>
      <c r="AP89" s="43"/>
      <c r="AQ89" s="43"/>
      <c r="AR89" s="43"/>
    </row>
    <row r="90" spans="1:44" s="1" customFormat="1" x14ac:dyDescent="0.25">
      <c r="A90" s="12" t="s">
        <v>6700</v>
      </c>
      <c r="B90" s="13" t="s">
        <v>63</v>
      </c>
      <c r="C90" s="43"/>
      <c r="D90" s="43"/>
      <c r="E90" s="43"/>
      <c r="F90" s="43"/>
      <c r="G90" s="13">
        <v>-50</v>
      </c>
      <c r="H90" s="43"/>
      <c r="I90" s="43"/>
      <c r="J90" s="43"/>
      <c r="K90" s="43"/>
      <c r="L90" s="43"/>
      <c r="M90" s="43"/>
      <c r="N90" s="43"/>
      <c r="O90" s="43"/>
      <c r="P90" s="43"/>
      <c r="Q90" s="13">
        <v>-78</v>
      </c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13">
        <v>-46</v>
      </c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</row>
    <row r="91" spans="1:44" s="1" customFormat="1" x14ac:dyDescent="0.25">
      <c r="A91" s="12" t="s">
        <v>6729</v>
      </c>
      <c r="B91" s="13" t="s">
        <v>63</v>
      </c>
      <c r="C91" s="43"/>
      <c r="D91" s="43"/>
      <c r="E91" s="43"/>
      <c r="F91" s="13">
        <v>-30</v>
      </c>
      <c r="G91" s="13">
        <v>-24</v>
      </c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13">
        <v>-40</v>
      </c>
      <c r="AE91" s="43"/>
      <c r="AF91" s="43"/>
      <c r="AG91" s="43"/>
      <c r="AH91" s="43"/>
      <c r="AI91" s="43"/>
      <c r="AJ91" s="13">
        <v>-200</v>
      </c>
      <c r="AK91" s="43"/>
      <c r="AL91" s="43"/>
      <c r="AM91" s="43"/>
      <c r="AN91" s="43"/>
      <c r="AO91" s="43"/>
      <c r="AP91" s="43"/>
      <c r="AQ91" s="43"/>
      <c r="AR91" s="43"/>
    </row>
    <row r="92" spans="1:44" s="1" customFormat="1" x14ac:dyDescent="0.25">
      <c r="A92" s="55" t="s">
        <v>6741</v>
      </c>
      <c r="B92" s="13" t="s">
        <v>63</v>
      </c>
      <c r="C92" s="43"/>
      <c r="D92" s="43"/>
      <c r="E92" s="43"/>
      <c r="F92" s="43"/>
      <c r="G92" s="13">
        <v>-14</v>
      </c>
      <c r="H92" s="13">
        <v>-1</v>
      </c>
      <c r="I92" s="43"/>
      <c r="J92" s="43"/>
      <c r="K92" s="43"/>
      <c r="L92" s="43"/>
      <c r="M92" s="43"/>
      <c r="N92" s="43"/>
      <c r="O92" s="43"/>
      <c r="P92" s="43"/>
      <c r="Q92" s="13">
        <v>-6</v>
      </c>
      <c r="R92" s="43"/>
      <c r="S92" s="13">
        <v>-60</v>
      </c>
      <c r="T92" s="13">
        <v>-13</v>
      </c>
      <c r="U92" s="43"/>
      <c r="V92" s="13">
        <v>-5</v>
      </c>
      <c r="W92" s="43"/>
      <c r="X92" s="43"/>
      <c r="Y92" s="43"/>
      <c r="Z92" s="43"/>
      <c r="AA92" s="43"/>
      <c r="AB92" s="43"/>
      <c r="AC92" s="43"/>
      <c r="AD92" s="13">
        <v>-53</v>
      </c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</row>
    <row r="93" spans="1:44" s="1" customFormat="1" x14ac:dyDescent="0.25">
      <c r="A93" s="55" t="s">
        <v>6759</v>
      </c>
      <c r="B93" s="13" t="s">
        <v>63</v>
      </c>
      <c r="C93" s="43"/>
      <c r="D93" s="43"/>
      <c r="E93" s="43"/>
      <c r="F93" s="13">
        <v>-65</v>
      </c>
      <c r="G93" s="13">
        <v>-42</v>
      </c>
      <c r="H93" s="13">
        <v>-14</v>
      </c>
      <c r="I93" s="13">
        <v>-13</v>
      </c>
      <c r="J93" s="43"/>
      <c r="K93" s="43"/>
      <c r="L93" s="43"/>
      <c r="M93" s="43"/>
      <c r="N93" s="43"/>
      <c r="O93" s="43"/>
      <c r="P93" s="43"/>
      <c r="Q93" s="13">
        <v>-15</v>
      </c>
      <c r="R93" s="43"/>
      <c r="S93" s="13">
        <v>-132</v>
      </c>
      <c r="T93" s="13">
        <v>-159</v>
      </c>
      <c r="U93" s="43"/>
      <c r="V93" s="13">
        <v>-49</v>
      </c>
      <c r="W93" s="43"/>
      <c r="X93" s="43"/>
      <c r="Y93" s="43"/>
      <c r="Z93" s="43"/>
      <c r="AA93" s="43"/>
      <c r="AB93" s="43"/>
      <c r="AC93" s="43"/>
      <c r="AD93" s="13">
        <v>-77</v>
      </c>
      <c r="AE93" s="43"/>
      <c r="AF93" s="43"/>
      <c r="AG93" s="43"/>
      <c r="AH93" s="43"/>
      <c r="AI93" s="43"/>
      <c r="AJ93" s="13">
        <v>-92</v>
      </c>
      <c r="AK93" s="43"/>
      <c r="AL93" s="43"/>
      <c r="AM93" s="43"/>
      <c r="AN93" s="43"/>
      <c r="AO93" s="43"/>
      <c r="AP93" s="43"/>
      <c r="AQ93" s="43"/>
      <c r="AR93" s="43"/>
    </row>
    <row r="94" spans="1:44" s="1" customFormat="1" ht="17" thickBot="1" x14ac:dyDescent="0.3">
      <c r="A94" s="55" t="s">
        <v>6768</v>
      </c>
      <c r="B94" s="13" t="s">
        <v>63</v>
      </c>
      <c r="C94" s="43"/>
      <c r="D94" s="43"/>
      <c r="E94" s="43"/>
      <c r="F94" s="13">
        <v>-67</v>
      </c>
      <c r="G94" s="13">
        <v>-15</v>
      </c>
      <c r="H94" s="13">
        <v>-7</v>
      </c>
      <c r="I94" s="43"/>
      <c r="J94" s="43"/>
      <c r="K94" s="43"/>
      <c r="L94" s="43"/>
      <c r="M94" s="43"/>
      <c r="N94" s="43"/>
      <c r="O94" s="43"/>
      <c r="P94" s="43"/>
      <c r="Q94" s="13">
        <v>-219</v>
      </c>
      <c r="R94" s="13">
        <v>-13</v>
      </c>
      <c r="S94" s="13">
        <v>-79</v>
      </c>
      <c r="T94" s="13">
        <v>-98</v>
      </c>
      <c r="U94" s="13">
        <v>-19</v>
      </c>
      <c r="V94" s="13">
        <v>-20</v>
      </c>
      <c r="W94" s="43"/>
      <c r="X94" s="43"/>
      <c r="Y94" s="43"/>
      <c r="Z94" s="43"/>
      <c r="AA94" s="43"/>
      <c r="AB94" s="43"/>
      <c r="AC94" s="43"/>
      <c r="AD94" s="13">
        <v>-35</v>
      </c>
      <c r="AE94" s="43"/>
      <c r="AF94" s="43"/>
      <c r="AG94" s="43"/>
      <c r="AH94" s="43"/>
      <c r="AI94" s="43"/>
      <c r="AJ94" s="13">
        <v>-50</v>
      </c>
      <c r="AK94" s="43"/>
      <c r="AL94" s="43"/>
      <c r="AM94" s="43"/>
      <c r="AN94" s="43"/>
      <c r="AO94" s="43"/>
      <c r="AP94" s="13">
        <v>-6</v>
      </c>
      <c r="AQ94" s="13"/>
      <c r="AR94" s="13"/>
    </row>
    <row r="95" spans="1:44" s="6" customFormat="1" ht="17" thickBot="1" x14ac:dyDescent="0.3">
      <c r="A95" s="33" t="s">
        <v>6799</v>
      </c>
      <c r="B95" s="34"/>
      <c r="C95" s="34">
        <f>SUM(C76:C94)</f>
        <v>937</v>
      </c>
      <c r="D95" s="34">
        <f t="shared" ref="D95:AP95" si="11">SUM(D76:D94)</f>
        <v>310</v>
      </c>
      <c r="E95" s="34">
        <f t="shared" si="11"/>
        <v>180</v>
      </c>
      <c r="F95" s="34">
        <f t="shared" si="11"/>
        <v>182</v>
      </c>
      <c r="G95" s="34">
        <f t="shared" si="11"/>
        <v>510</v>
      </c>
      <c r="H95" s="34">
        <f t="shared" si="11"/>
        <v>95</v>
      </c>
      <c r="I95" s="34">
        <f t="shared" si="11"/>
        <v>2</v>
      </c>
      <c r="J95" s="34">
        <f t="shared" si="11"/>
        <v>38</v>
      </c>
      <c r="K95" s="34">
        <f t="shared" si="11"/>
        <v>490</v>
      </c>
      <c r="L95" s="34">
        <f t="shared" si="11"/>
        <v>134</v>
      </c>
      <c r="M95" s="34">
        <f t="shared" si="11"/>
        <v>1426</v>
      </c>
      <c r="N95" s="34">
        <f t="shared" si="11"/>
        <v>624</v>
      </c>
      <c r="O95" s="34">
        <f t="shared" si="11"/>
        <v>100</v>
      </c>
      <c r="P95" s="34">
        <f t="shared" si="11"/>
        <v>1112</v>
      </c>
      <c r="Q95" s="34">
        <f t="shared" si="11"/>
        <v>238</v>
      </c>
      <c r="R95" s="34">
        <f t="shared" si="11"/>
        <v>2</v>
      </c>
      <c r="S95" s="34">
        <f t="shared" si="11"/>
        <v>269</v>
      </c>
      <c r="T95" s="34">
        <f t="shared" si="11"/>
        <v>203</v>
      </c>
      <c r="U95" s="34">
        <f t="shared" si="11"/>
        <v>212</v>
      </c>
      <c r="V95" s="34">
        <f t="shared" si="11"/>
        <v>148</v>
      </c>
      <c r="W95" s="34">
        <f t="shared" si="11"/>
        <v>1894</v>
      </c>
      <c r="X95" s="34">
        <f t="shared" si="11"/>
        <v>252</v>
      </c>
      <c r="Y95" s="34">
        <f t="shared" si="11"/>
        <v>287</v>
      </c>
      <c r="Z95" s="34">
        <f t="shared" si="11"/>
        <v>467</v>
      </c>
      <c r="AA95" s="34">
        <f t="shared" si="11"/>
        <v>490</v>
      </c>
      <c r="AB95" s="34">
        <f t="shared" si="11"/>
        <v>142</v>
      </c>
      <c r="AC95" s="34">
        <f t="shared" si="11"/>
        <v>0</v>
      </c>
      <c r="AD95" s="34">
        <f t="shared" si="11"/>
        <v>329</v>
      </c>
      <c r="AE95" s="34">
        <f t="shared" si="11"/>
        <v>165</v>
      </c>
      <c r="AF95" s="34">
        <f t="shared" si="11"/>
        <v>90</v>
      </c>
      <c r="AG95" s="34">
        <f t="shared" si="11"/>
        <v>145</v>
      </c>
      <c r="AH95" s="34">
        <f t="shared" si="11"/>
        <v>10</v>
      </c>
      <c r="AI95" s="34">
        <f t="shared" si="11"/>
        <v>70</v>
      </c>
      <c r="AJ95" s="34">
        <f t="shared" si="11"/>
        <v>174</v>
      </c>
      <c r="AK95" s="34">
        <f t="shared" si="11"/>
        <v>64</v>
      </c>
      <c r="AL95" s="34">
        <f t="shared" si="11"/>
        <v>1174</v>
      </c>
      <c r="AM95" s="34">
        <f t="shared" si="11"/>
        <v>0</v>
      </c>
      <c r="AN95" s="34">
        <f t="shared" si="11"/>
        <v>564</v>
      </c>
      <c r="AO95" s="56">
        <f t="shared" si="11"/>
        <v>-1</v>
      </c>
      <c r="AP95" s="56">
        <f t="shared" si="11"/>
        <v>-6</v>
      </c>
      <c r="AQ95" s="56"/>
      <c r="AR95" s="41"/>
    </row>
    <row r="96" spans="1:44" s="1" customFormat="1" x14ac:dyDescent="0.25">
      <c r="A96" s="12">
        <v>44991</v>
      </c>
      <c r="B96" s="36" t="s">
        <v>63</v>
      </c>
      <c r="C96" s="43"/>
      <c r="D96" s="43"/>
      <c r="E96" s="43"/>
      <c r="F96" s="13">
        <v>-37</v>
      </c>
      <c r="G96" s="13">
        <v>-49</v>
      </c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13">
        <v>-32</v>
      </c>
      <c r="V96" s="43"/>
      <c r="W96" s="43"/>
      <c r="X96" s="43"/>
      <c r="Y96" s="43"/>
      <c r="Z96" s="43"/>
      <c r="AA96" s="43"/>
      <c r="AB96" s="43"/>
      <c r="AC96" s="43"/>
      <c r="AD96" s="13">
        <v>-60</v>
      </c>
      <c r="AE96" s="43"/>
      <c r="AF96" s="43"/>
      <c r="AG96" s="43"/>
      <c r="AH96" s="43"/>
      <c r="AI96" s="43"/>
      <c r="AJ96" s="13">
        <v>-31</v>
      </c>
      <c r="AK96" s="43"/>
      <c r="AL96" s="43"/>
      <c r="AM96" s="43"/>
      <c r="AN96" s="43"/>
      <c r="AO96" s="43"/>
      <c r="AP96" s="43"/>
      <c r="AQ96" s="43"/>
      <c r="AR96" s="43"/>
    </row>
    <row r="97" spans="1:45" s="1" customFormat="1" x14ac:dyDescent="0.25">
      <c r="A97" s="12">
        <v>45052</v>
      </c>
      <c r="B97" s="13" t="s">
        <v>63</v>
      </c>
      <c r="C97" s="43"/>
      <c r="D97" s="43"/>
      <c r="E97" s="43"/>
      <c r="F97" s="13">
        <v>-26</v>
      </c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13">
        <v>-557</v>
      </c>
      <c r="X97" s="13">
        <v>-89</v>
      </c>
      <c r="Y97" s="13">
        <v>-118</v>
      </c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13">
        <v>-2</v>
      </c>
      <c r="AK97" s="43"/>
      <c r="AL97" s="13">
        <v>-1</v>
      </c>
      <c r="AM97" s="43"/>
      <c r="AN97" s="43"/>
      <c r="AO97" s="43"/>
      <c r="AP97" s="43"/>
      <c r="AQ97" s="43"/>
      <c r="AR97" s="43"/>
    </row>
    <row r="98" spans="1:45" s="1" customFormat="1" x14ac:dyDescent="0.25">
      <c r="A98" s="55">
        <v>45083</v>
      </c>
      <c r="B98" s="14" t="s">
        <v>63</v>
      </c>
      <c r="C98" s="43"/>
      <c r="D98" s="43"/>
      <c r="E98" s="43"/>
      <c r="F98" s="43"/>
      <c r="G98" s="43"/>
      <c r="H98" s="43"/>
      <c r="I98" s="43"/>
      <c r="J98" s="43"/>
      <c r="K98" s="13">
        <v>-38</v>
      </c>
      <c r="L98" s="13">
        <v>-13</v>
      </c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13">
        <v>-10</v>
      </c>
      <c r="AF98" s="13">
        <v>-4</v>
      </c>
      <c r="AG98" s="13">
        <v>-25</v>
      </c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</row>
    <row r="99" spans="1:45" s="1" customFormat="1" x14ac:dyDescent="0.25">
      <c r="A99" s="12">
        <v>45083</v>
      </c>
      <c r="B99" s="13" t="s">
        <v>63</v>
      </c>
      <c r="C99" s="43"/>
      <c r="D99" s="43"/>
      <c r="E99" s="43"/>
      <c r="F99" s="43"/>
      <c r="G99" s="13">
        <v>-43</v>
      </c>
      <c r="H99" s="13">
        <v>-47</v>
      </c>
      <c r="I99" s="13">
        <v>-6</v>
      </c>
      <c r="J99" s="43"/>
      <c r="K99" s="43"/>
      <c r="L99" s="43"/>
      <c r="M99" s="43"/>
      <c r="N99" s="43"/>
      <c r="O99" s="43"/>
      <c r="P99" s="43"/>
      <c r="Q99" s="13">
        <v>-73</v>
      </c>
      <c r="R99" s="13">
        <v>-7</v>
      </c>
      <c r="S99" s="13">
        <v>-77</v>
      </c>
      <c r="T99" s="13">
        <v>-79</v>
      </c>
      <c r="U99" s="13">
        <v>-50</v>
      </c>
      <c r="V99" s="13">
        <v>-67</v>
      </c>
      <c r="W99" s="43"/>
      <c r="X99" s="43"/>
      <c r="Y99" s="43"/>
      <c r="Z99" s="43"/>
      <c r="AA99" s="43"/>
      <c r="AB99" s="43"/>
      <c r="AC99" s="43"/>
      <c r="AD99" s="13">
        <v>-18</v>
      </c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</row>
    <row r="100" spans="1:45" s="2" customFormat="1" x14ac:dyDescent="0.25">
      <c r="A100" s="55">
        <v>45113</v>
      </c>
      <c r="B100" s="53" t="s">
        <v>63</v>
      </c>
      <c r="C100" s="13"/>
      <c r="D100" s="13"/>
      <c r="E100" s="13"/>
      <c r="F100" s="13"/>
      <c r="G100" s="13"/>
      <c r="H100" s="13"/>
      <c r="I100" s="13"/>
      <c r="J100" s="13"/>
      <c r="K100" s="13">
        <v>-246</v>
      </c>
      <c r="L100" s="13">
        <v>-95</v>
      </c>
      <c r="M100" s="13">
        <v>-10</v>
      </c>
      <c r="N100" s="13"/>
      <c r="O100" s="13"/>
      <c r="P100" s="13">
        <v>-10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>
        <v>-105</v>
      </c>
      <c r="AF100" s="13">
        <v>-39</v>
      </c>
      <c r="AG100" s="13">
        <v>-57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</row>
    <row r="101" spans="1:45" s="2" customFormat="1" x14ac:dyDescent="0.25">
      <c r="A101" s="12">
        <v>45144</v>
      </c>
      <c r="B101" s="53" t="s">
        <v>63</v>
      </c>
      <c r="C101" s="13"/>
      <c r="D101" s="13"/>
      <c r="E101" s="13"/>
      <c r="F101" s="13"/>
      <c r="G101" s="13">
        <v>-79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>
        <v>-71</v>
      </c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</row>
    <row r="102" spans="1:45" s="1" customFormat="1" x14ac:dyDescent="0.25">
      <c r="A102" s="12">
        <v>45266</v>
      </c>
      <c r="B102" s="53" t="s">
        <v>63</v>
      </c>
      <c r="C102" s="43"/>
      <c r="D102" s="43"/>
      <c r="E102" s="43"/>
      <c r="F102" s="13">
        <v>-2</v>
      </c>
      <c r="G102" s="13">
        <v>-53</v>
      </c>
      <c r="H102" s="13">
        <v>-8</v>
      </c>
      <c r="I102" s="43"/>
      <c r="J102" s="43"/>
      <c r="K102" s="43"/>
      <c r="L102" s="43"/>
      <c r="M102" s="43"/>
      <c r="N102" s="43"/>
      <c r="O102" s="43"/>
      <c r="P102" s="43"/>
      <c r="Q102" s="13">
        <v>-33</v>
      </c>
      <c r="R102" s="43"/>
      <c r="S102" s="13">
        <v>-27</v>
      </c>
      <c r="T102" s="13">
        <v>-22</v>
      </c>
      <c r="U102" s="13">
        <v>-22</v>
      </c>
      <c r="V102" s="13">
        <v>-7</v>
      </c>
      <c r="W102" s="43"/>
      <c r="X102" s="43"/>
      <c r="Y102" s="43"/>
      <c r="Z102" s="43"/>
      <c r="AA102" s="43"/>
      <c r="AB102" s="43"/>
      <c r="AC102" s="43"/>
      <c r="AD102" s="13">
        <v>-23</v>
      </c>
      <c r="AE102" s="43"/>
      <c r="AF102" s="43"/>
      <c r="AG102" s="43"/>
      <c r="AH102" s="43"/>
      <c r="AI102" s="43"/>
      <c r="AJ102" s="13">
        <v>-1</v>
      </c>
      <c r="AK102" s="43"/>
      <c r="AL102" s="43"/>
      <c r="AM102" s="43"/>
      <c r="AN102" s="43"/>
      <c r="AO102" s="13">
        <v>-1</v>
      </c>
      <c r="AP102" s="43"/>
      <c r="AQ102" s="43"/>
      <c r="AR102" s="43"/>
    </row>
    <row r="103" spans="1:45" s="1" customFormat="1" x14ac:dyDescent="0.25">
      <c r="A103" s="12" t="s">
        <v>6852</v>
      </c>
      <c r="B103" s="13" t="s">
        <v>63</v>
      </c>
      <c r="C103" s="43"/>
      <c r="D103" s="43"/>
      <c r="E103" s="43"/>
      <c r="F103" s="43"/>
      <c r="G103" s="13">
        <v>-29</v>
      </c>
      <c r="H103" s="43"/>
      <c r="I103" s="43"/>
      <c r="J103" s="43"/>
      <c r="K103" s="13">
        <v>-76</v>
      </c>
      <c r="L103" s="13">
        <v>-10</v>
      </c>
      <c r="M103" s="13">
        <v>-1</v>
      </c>
      <c r="N103" s="43"/>
      <c r="O103" s="43"/>
      <c r="P103" s="13">
        <v>-2</v>
      </c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13">
        <v>-17</v>
      </c>
      <c r="AE103" s="13">
        <v>-22</v>
      </c>
      <c r="AF103" s="13">
        <v>-6</v>
      </c>
      <c r="AG103" s="13">
        <v>-27</v>
      </c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</row>
    <row r="104" spans="1:45" s="1" customFormat="1" x14ac:dyDescent="0.25">
      <c r="A104" s="55" t="s">
        <v>6894</v>
      </c>
      <c r="B104" s="14" t="s">
        <v>63</v>
      </c>
      <c r="C104" s="43"/>
      <c r="D104" s="43"/>
      <c r="E104" s="43"/>
      <c r="F104" s="13">
        <v>-11</v>
      </c>
      <c r="G104" s="13">
        <v>-4</v>
      </c>
      <c r="H104" s="13">
        <v>-24</v>
      </c>
      <c r="I104" s="13">
        <v>-6</v>
      </c>
      <c r="J104" s="43"/>
      <c r="K104" s="43"/>
      <c r="L104" s="43"/>
      <c r="M104" s="43"/>
      <c r="N104" s="43"/>
      <c r="O104" s="43"/>
      <c r="P104" s="43"/>
      <c r="Q104" s="13">
        <v>-20</v>
      </c>
      <c r="R104" s="13">
        <v>-2</v>
      </c>
      <c r="S104" s="13">
        <v>-31</v>
      </c>
      <c r="T104" s="13">
        <v>-24</v>
      </c>
      <c r="U104" s="13">
        <v>-7</v>
      </c>
      <c r="V104" s="13">
        <v>-21</v>
      </c>
      <c r="W104" s="13">
        <v>-55</v>
      </c>
      <c r="X104" s="13">
        <v>-20</v>
      </c>
      <c r="Y104" s="13">
        <v>-2</v>
      </c>
      <c r="Z104" s="43"/>
      <c r="AA104" s="43"/>
      <c r="AB104" s="43"/>
      <c r="AC104" s="43"/>
      <c r="AD104" s="13">
        <v>-4</v>
      </c>
      <c r="AE104" s="43"/>
      <c r="AF104" s="43"/>
      <c r="AG104" s="43"/>
      <c r="AH104" s="43"/>
      <c r="AI104" s="43"/>
      <c r="AJ104" s="13">
        <v>-1</v>
      </c>
      <c r="AK104" s="43"/>
      <c r="AL104" s="43"/>
      <c r="AM104" s="43"/>
      <c r="AN104" s="43"/>
      <c r="AO104" s="43"/>
      <c r="AP104" s="43"/>
      <c r="AQ104" s="43"/>
      <c r="AR104" s="43"/>
    </row>
    <row r="105" spans="1:45" s="1" customFormat="1" ht="17" thickBot="1" x14ac:dyDescent="0.3">
      <c r="A105" s="55" t="s">
        <v>6918</v>
      </c>
      <c r="B105" s="14" t="s">
        <v>63</v>
      </c>
      <c r="C105" s="43"/>
      <c r="D105" s="43"/>
      <c r="E105" s="43"/>
      <c r="F105" s="13">
        <v>-9</v>
      </c>
      <c r="G105" s="13">
        <v>-47</v>
      </c>
      <c r="H105" s="43"/>
      <c r="I105" s="43"/>
      <c r="J105" s="43"/>
      <c r="K105" s="43"/>
      <c r="L105" s="43"/>
      <c r="M105" s="43"/>
      <c r="N105" s="43"/>
      <c r="O105" s="43"/>
      <c r="P105" s="43"/>
      <c r="Q105" s="13">
        <v>-19</v>
      </c>
      <c r="R105" s="43"/>
      <c r="S105" s="13">
        <v>-3</v>
      </c>
      <c r="T105" s="13">
        <v>-11</v>
      </c>
      <c r="U105" s="13">
        <v>-15</v>
      </c>
      <c r="V105" s="13">
        <v>-1</v>
      </c>
      <c r="W105" s="13">
        <v>-148</v>
      </c>
      <c r="X105" s="13">
        <v>-28</v>
      </c>
      <c r="Y105" s="13">
        <v>-32</v>
      </c>
      <c r="Z105" s="43"/>
      <c r="AA105" s="43"/>
      <c r="AB105" s="43"/>
      <c r="AC105" s="43"/>
      <c r="AD105" s="13">
        <v>-22</v>
      </c>
      <c r="AE105" s="43"/>
      <c r="AF105" s="43"/>
      <c r="AG105" s="43"/>
      <c r="AH105" s="43"/>
      <c r="AI105" s="43"/>
      <c r="AJ105" s="13">
        <v>-25</v>
      </c>
      <c r="AK105" s="43"/>
      <c r="AL105" s="43"/>
      <c r="AM105" s="43"/>
      <c r="AN105" s="43"/>
      <c r="AO105" s="43"/>
      <c r="AP105" s="43"/>
      <c r="AQ105" s="43"/>
      <c r="AR105" s="13">
        <v>-1</v>
      </c>
    </row>
    <row r="106" spans="1:45" s="6" customFormat="1" ht="17" thickBot="1" x14ac:dyDescent="0.3">
      <c r="A106" s="33" t="s">
        <v>6933</v>
      </c>
      <c r="B106" s="34"/>
      <c r="C106" s="34">
        <f>SUM(C95:C105)</f>
        <v>937</v>
      </c>
      <c r="D106" s="34">
        <f t="shared" ref="D106:AR106" si="12">SUM(D95:D105)</f>
        <v>310</v>
      </c>
      <c r="E106" s="34">
        <f t="shared" si="12"/>
        <v>180</v>
      </c>
      <c r="F106" s="34">
        <f t="shared" si="12"/>
        <v>97</v>
      </c>
      <c r="G106" s="34">
        <f t="shared" si="12"/>
        <v>206</v>
      </c>
      <c r="H106" s="34">
        <f t="shared" si="12"/>
        <v>16</v>
      </c>
      <c r="I106" s="56">
        <f t="shared" si="12"/>
        <v>-10</v>
      </c>
      <c r="J106" s="34">
        <f t="shared" si="12"/>
        <v>38</v>
      </c>
      <c r="K106" s="34">
        <f t="shared" si="12"/>
        <v>130</v>
      </c>
      <c r="L106" s="34">
        <f t="shared" si="12"/>
        <v>16</v>
      </c>
      <c r="M106" s="34">
        <f t="shared" si="12"/>
        <v>1415</v>
      </c>
      <c r="N106" s="34">
        <f t="shared" si="12"/>
        <v>624</v>
      </c>
      <c r="O106" s="34">
        <f t="shared" si="12"/>
        <v>100</v>
      </c>
      <c r="P106" s="34">
        <f t="shared" si="12"/>
        <v>1100</v>
      </c>
      <c r="Q106" s="34">
        <f t="shared" si="12"/>
        <v>93</v>
      </c>
      <c r="R106" s="56">
        <f t="shared" si="12"/>
        <v>-7</v>
      </c>
      <c r="S106" s="34">
        <f t="shared" si="12"/>
        <v>131</v>
      </c>
      <c r="T106" s="34">
        <f t="shared" si="12"/>
        <v>67</v>
      </c>
      <c r="U106" s="34">
        <f t="shared" si="12"/>
        <v>86</v>
      </c>
      <c r="V106" s="34">
        <f t="shared" si="12"/>
        <v>52</v>
      </c>
      <c r="W106" s="34">
        <f t="shared" si="12"/>
        <v>1134</v>
      </c>
      <c r="X106" s="34">
        <f t="shared" si="12"/>
        <v>115</v>
      </c>
      <c r="Y106" s="34">
        <f t="shared" si="12"/>
        <v>135</v>
      </c>
      <c r="Z106" s="34">
        <f t="shared" si="12"/>
        <v>467</v>
      </c>
      <c r="AA106" s="34">
        <f t="shared" si="12"/>
        <v>490</v>
      </c>
      <c r="AB106" s="34">
        <f t="shared" si="12"/>
        <v>142</v>
      </c>
      <c r="AC106" s="34">
        <f t="shared" si="12"/>
        <v>0</v>
      </c>
      <c r="AD106" s="34">
        <f t="shared" si="12"/>
        <v>114</v>
      </c>
      <c r="AE106" s="34">
        <f t="shared" si="12"/>
        <v>28</v>
      </c>
      <c r="AF106" s="34">
        <f t="shared" si="12"/>
        <v>41</v>
      </c>
      <c r="AG106" s="34">
        <f t="shared" si="12"/>
        <v>36</v>
      </c>
      <c r="AH106" s="34">
        <f t="shared" si="12"/>
        <v>10</v>
      </c>
      <c r="AI106" s="34">
        <f t="shared" si="12"/>
        <v>70</v>
      </c>
      <c r="AJ106" s="34">
        <f t="shared" si="12"/>
        <v>114</v>
      </c>
      <c r="AK106" s="34">
        <f t="shared" si="12"/>
        <v>64</v>
      </c>
      <c r="AL106" s="34">
        <f t="shared" si="12"/>
        <v>1173</v>
      </c>
      <c r="AM106" s="34">
        <f t="shared" si="12"/>
        <v>0</v>
      </c>
      <c r="AN106" s="34">
        <f t="shared" si="12"/>
        <v>564</v>
      </c>
      <c r="AO106" s="56">
        <f t="shared" si="12"/>
        <v>-2</v>
      </c>
      <c r="AP106" s="56">
        <f t="shared" si="12"/>
        <v>-6</v>
      </c>
      <c r="AQ106" s="56"/>
      <c r="AR106" s="56">
        <f t="shared" si="12"/>
        <v>-1</v>
      </c>
      <c r="AS106" s="6" t="s">
        <v>6790</v>
      </c>
    </row>
    <row r="107" spans="1:45" s="48" customFormat="1" ht="17" thickBot="1" x14ac:dyDescent="0.3">
      <c r="A107" s="256"/>
      <c r="B107" s="14"/>
      <c r="C107" s="358"/>
      <c r="D107" s="358"/>
      <c r="E107" s="358"/>
      <c r="F107" s="57"/>
      <c r="G107" s="57"/>
      <c r="H107" s="358"/>
      <c r="I107" s="358"/>
      <c r="J107" s="358"/>
      <c r="K107" s="358"/>
      <c r="L107" s="358"/>
      <c r="M107" s="358"/>
      <c r="N107" s="358"/>
      <c r="O107" s="358"/>
      <c r="P107" s="358"/>
      <c r="Q107" s="57"/>
      <c r="R107" s="358"/>
      <c r="S107" s="57"/>
      <c r="T107" s="57"/>
      <c r="U107" s="57"/>
      <c r="V107" s="57"/>
      <c r="W107" s="57"/>
      <c r="X107" s="57"/>
      <c r="Y107" s="57"/>
      <c r="Z107" s="358"/>
      <c r="AA107" s="358"/>
      <c r="AB107" s="358"/>
      <c r="AC107" s="358"/>
      <c r="AD107" s="57"/>
      <c r="AE107" s="358"/>
      <c r="AF107" s="358"/>
      <c r="AG107" s="358"/>
      <c r="AH107" s="358"/>
      <c r="AI107" s="358"/>
      <c r="AJ107" s="57"/>
      <c r="AK107" s="358"/>
      <c r="AL107" s="358"/>
      <c r="AM107" s="358"/>
      <c r="AN107" s="358"/>
      <c r="AO107" s="358"/>
      <c r="AP107" s="358"/>
      <c r="AQ107" s="358"/>
      <c r="AR107" s="13"/>
    </row>
    <row r="108" spans="1:45" s="6" customFormat="1" ht="17" thickBot="1" x14ac:dyDescent="0.3">
      <c r="A108" s="33" t="s">
        <v>7103</v>
      </c>
      <c r="B108" s="34"/>
      <c r="C108" s="34">
        <f>SUM(C106:C107)</f>
        <v>937</v>
      </c>
      <c r="D108" s="34">
        <f t="shared" ref="D108:AR108" si="13">SUM(D106:D107)</f>
        <v>310</v>
      </c>
      <c r="E108" s="34">
        <f t="shared" si="13"/>
        <v>180</v>
      </c>
      <c r="F108" s="34">
        <f t="shared" si="13"/>
        <v>97</v>
      </c>
      <c r="G108" s="34">
        <f t="shared" si="13"/>
        <v>206</v>
      </c>
      <c r="H108" s="34">
        <f t="shared" si="13"/>
        <v>16</v>
      </c>
      <c r="I108" s="56">
        <f t="shared" si="13"/>
        <v>-10</v>
      </c>
      <c r="J108" s="34">
        <f t="shared" si="13"/>
        <v>38</v>
      </c>
      <c r="K108" s="34">
        <f t="shared" si="13"/>
        <v>130</v>
      </c>
      <c r="L108" s="34">
        <f t="shared" si="13"/>
        <v>16</v>
      </c>
      <c r="M108" s="34">
        <f t="shared" si="13"/>
        <v>1415</v>
      </c>
      <c r="N108" s="34">
        <f t="shared" si="13"/>
        <v>624</v>
      </c>
      <c r="O108" s="34">
        <f t="shared" si="13"/>
        <v>100</v>
      </c>
      <c r="P108" s="34">
        <f t="shared" si="13"/>
        <v>1100</v>
      </c>
      <c r="Q108" s="34">
        <f t="shared" si="13"/>
        <v>93</v>
      </c>
      <c r="R108" s="56">
        <f t="shared" si="13"/>
        <v>-7</v>
      </c>
      <c r="S108" s="34">
        <f t="shared" si="13"/>
        <v>131</v>
      </c>
      <c r="T108" s="34">
        <f t="shared" si="13"/>
        <v>67</v>
      </c>
      <c r="U108" s="34">
        <f t="shared" si="13"/>
        <v>86</v>
      </c>
      <c r="V108" s="34">
        <f t="shared" si="13"/>
        <v>52</v>
      </c>
      <c r="W108" s="34">
        <f t="shared" si="13"/>
        <v>1134</v>
      </c>
      <c r="X108" s="34">
        <f t="shared" si="13"/>
        <v>115</v>
      </c>
      <c r="Y108" s="34">
        <f t="shared" si="13"/>
        <v>135</v>
      </c>
      <c r="Z108" s="34">
        <f t="shared" si="13"/>
        <v>467</v>
      </c>
      <c r="AA108" s="34">
        <f t="shared" si="13"/>
        <v>490</v>
      </c>
      <c r="AB108" s="34">
        <f t="shared" si="13"/>
        <v>142</v>
      </c>
      <c r="AC108" s="34">
        <f t="shared" si="13"/>
        <v>0</v>
      </c>
      <c r="AD108" s="34">
        <f t="shared" si="13"/>
        <v>114</v>
      </c>
      <c r="AE108" s="34">
        <f t="shared" si="13"/>
        <v>28</v>
      </c>
      <c r="AF108" s="34">
        <f t="shared" si="13"/>
        <v>41</v>
      </c>
      <c r="AG108" s="34">
        <f t="shared" si="13"/>
        <v>36</v>
      </c>
      <c r="AH108" s="34">
        <f t="shared" si="13"/>
        <v>10</v>
      </c>
      <c r="AI108" s="34">
        <f t="shared" si="13"/>
        <v>70</v>
      </c>
      <c r="AJ108" s="34">
        <f t="shared" si="13"/>
        <v>114</v>
      </c>
      <c r="AK108" s="34">
        <f t="shared" si="13"/>
        <v>64</v>
      </c>
      <c r="AL108" s="34">
        <f t="shared" si="13"/>
        <v>1173</v>
      </c>
      <c r="AM108" s="34">
        <f t="shared" si="13"/>
        <v>0</v>
      </c>
      <c r="AN108" s="34">
        <f t="shared" si="13"/>
        <v>564</v>
      </c>
      <c r="AO108" s="56">
        <f t="shared" si="13"/>
        <v>-2</v>
      </c>
      <c r="AP108" s="56">
        <f t="shared" si="13"/>
        <v>-6</v>
      </c>
      <c r="AQ108" s="56"/>
      <c r="AR108" s="56">
        <f t="shared" si="13"/>
        <v>-1</v>
      </c>
    </row>
    <row r="109" spans="1:45" s="1" customFormat="1" x14ac:dyDescent="0.25">
      <c r="A109" s="12">
        <v>45024</v>
      </c>
      <c r="B109" s="14" t="s">
        <v>63</v>
      </c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13">
        <v>-43</v>
      </c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</row>
    <row r="110" spans="1:45" s="1" customFormat="1" x14ac:dyDescent="0.25">
      <c r="A110" s="12">
        <v>45146</v>
      </c>
      <c r="B110" s="75" t="s">
        <v>401</v>
      </c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13">
        <v>-700</v>
      </c>
      <c r="AM110" s="43"/>
      <c r="AN110" s="13">
        <v>-433</v>
      </c>
      <c r="AO110" s="43"/>
      <c r="AP110" s="43"/>
      <c r="AQ110" s="43"/>
      <c r="AR110" s="43"/>
    </row>
    <row r="111" spans="1:45" s="1" customFormat="1" x14ac:dyDescent="0.25">
      <c r="A111" s="12">
        <v>45207</v>
      </c>
      <c r="B111" s="75" t="s">
        <v>63</v>
      </c>
      <c r="C111" s="43"/>
      <c r="D111" s="43"/>
      <c r="E111" s="43"/>
      <c r="F111" s="13">
        <v>-23</v>
      </c>
      <c r="G111" s="43"/>
      <c r="H111" s="13">
        <v>-3</v>
      </c>
      <c r="I111" s="43"/>
      <c r="J111" s="43"/>
      <c r="K111" s="43"/>
      <c r="L111" s="43"/>
      <c r="M111" s="43"/>
      <c r="N111" s="43"/>
      <c r="O111" s="43"/>
      <c r="P111" s="43"/>
      <c r="Q111" s="13">
        <v>-3</v>
      </c>
      <c r="R111" s="43"/>
      <c r="S111" s="13">
        <v>-23</v>
      </c>
      <c r="T111" s="13">
        <v>-10</v>
      </c>
      <c r="U111" s="13">
        <v>-12</v>
      </c>
      <c r="V111" s="13">
        <v>-7</v>
      </c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13">
        <v>-63</v>
      </c>
      <c r="AK111" s="13">
        <v>-64</v>
      </c>
      <c r="AL111" s="13">
        <v>-468</v>
      </c>
      <c r="AM111" s="43"/>
      <c r="AN111" s="13">
        <v>-131</v>
      </c>
      <c r="AO111" s="43"/>
      <c r="AP111" s="43"/>
      <c r="AQ111" s="43"/>
      <c r="AR111" s="43"/>
    </row>
    <row r="112" spans="1:45" s="1" customFormat="1" x14ac:dyDescent="0.25">
      <c r="A112" s="12">
        <v>45207</v>
      </c>
      <c r="B112" s="75" t="s">
        <v>63</v>
      </c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13">
        <v>-8</v>
      </c>
      <c r="N112" s="13">
        <v>-254</v>
      </c>
      <c r="O112" s="13">
        <v>-88</v>
      </c>
      <c r="P112" s="13">
        <v>-608</v>
      </c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13">
        <v>-12</v>
      </c>
      <c r="AI112" s="13">
        <v>-42</v>
      </c>
      <c r="AJ112" s="43"/>
      <c r="AK112" s="43"/>
      <c r="AL112" s="43"/>
      <c r="AM112" s="43"/>
      <c r="AN112" s="43"/>
      <c r="AO112" s="43"/>
      <c r="AP112" s="43"/>
      <c r="AQ112" s="43"/>
      <c r="AR112" s="43"/>
    </row>
    <row r="113" spans="1:44" s="1" customFormat="1" ht="17" thickBot="1" x14ac:dyDescent="0.3">
      <c r="A113" s="12">
        <v>45268</v>
      </c>
      <c r="B113" s="13" t="s">
        <v>63</v>
      </c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13">
        <v>-46</v>
      </c>
      <c r="R113" s="13">
        <v>-3</v>
      </c>
      <c r="S113" s="13">
        <v>-57</v>
      </c>
      <c r="T113" s="13">
        <v>-39</v>
      </c>
      <c r="U113" s="13">
        <v>-29</v>
      </c>
      <c r="V113" s="13">
        <v>-31</v>
      </c>
      <c r="W113" s="43"/>
      <c r="X113" s="43"/>
      <c r="Y113" s="43"/>
      <c r="Z113" s="43"/>
      <c r="AA113" s="43"/>
      <c r="AB113" s="43"/>
      <c r="AC113" s="43"/>
      <c r="AD113" s="13">
        <v>-18</v>
      </c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</row>
    <row r="114" spans="1:44" s="6" customFormat="1" ht="17" thickBot="1" x14ac:dyDescent="0.3">
      <c r="A114" s="33" t="s">
        <v>7316</v>
      </c>
      <c r="B114" s="34"/>
      <c r="C114" s="34">
        <f>SUM(C108:C113)</f>
        <v>937</v>
      </c>
      <c r="D114" s="34">
        <f t="shared" ref="D114:AR114" si="14">SUM(D108:D113)</f>
        <v>310</v>
      </c>
      <c r="E114" s="34">
        <f t="shared" si="14"/>
        <v>180</v>
      </c>
      <c r="F114" s="34">
        <f t="shared" si="14"/>
        <v>74</v>
      </c>
      <c r="G114" s="34">
        <f t="shared" si="14"/>
        <v>206</v>
      </c>
      <c r="H114" s="34">
        <f t="shared" si="14"/>
        <v>13</v>
      </c>
      <c r="I114" s="56">
        <f t="shared" si="14"/>
        <v>-10</v>
      </c>
      <c r="J114" s="34">
        <f t="shared" si="14"/>
        <v>38</v>
      </c>
      <c r="K114" s="34">
        <f t="shared" si="14"/>
        <v>130</v>
      </c>
      <c r="L114" s="34">
        <f t="shared" si="14"/>
        <v>16</v>
      </c>
      <c r="M114" s="34">
        <f t="shared" si="14"/>
        <v>1407</v>
      </c>
      <c r="N114" s="34">
        <f t="shared" si="14"/>
        <v>370</v>
      </c>
      <c r="O114" s="34">
        <f t="shared" si="14"/>
        <v>12</v>
      </c>
      <c r="P114" s="34">
        <f t="shared" si="14"/>
        <v>492</v>
      </c>
      <c r="Q114" s="34">
        <f t="shared" si="14"/>
        <v>44</v>
      </c>
      <c r="R114" s="56">
        <f t="shared" si="14"/>
        <v>-10</v>
      </c>
      <c r="S114" s="34">
        <f t="shared" si="14"/>
        <v>51</v>
      </c>
      <c r="T114" s="34">
        <f t="shared" si="14"/>
        <v>18</v>
      </c>
      <c r="U114" s="34">
        <f t="shared" si="14"/>
        <v>45</v>
      </c>
      <c r="V114" s="34">
        <f t="shared" si="14"/>
        <v>14</v>
      </c>
      <c r="W114" s="34">
        <f t="shared" si="14"/>
        <v>1134</v>
      </c>
      <c r="X114" s="34">
        <f t="shared" si="14"/>
        <v>115</v>
      </c>
      <c r="Y114" s="34">
        <f t="shared" si="14"/>
        <v>135</v>
      </c>
      <c r="Z114" s="34">
        <f t="shared" si="14"/>
        <v>467</v>
      </c>
      <c r="AA114" s="34">
        <f t="shared" si="14"/>
        <v>490</v>
      </c>
      <c r="AB114" s="34">
        <f t="shared" si="14"/>
        <v>99</v>
      </c>
      <c r="AC114" s="34">
        <f t="shared" si="14"/>
        <v>0</v>
      </c>
      <c r="AD114" s="34">
        <f t="shared" si="14"/>
        <v>96</v>
      </c>
      <c r="AE114" s="34">
        <f t="shared" si="14"/>
        <v>28</v>
      </c>
      <c r="AF114" s="34">
        <f t="shared" si="14"/>
        <v>41</v>
      </c>
      <c r="AG114" s="34">
        <f t="shared" si="14"/>
        <v>36</v>
      </c>
      <c r="AH114" s="56">
        <f t="shared" si="14"/>
        <v>-2</v>
      </c>
      <c r="AI114" s="34">
        <f t="shared" si="14"/>
        <v>28</v>
      </c>
      <c r="AJ114" s="34">
        <f t="shared" si="14"/>
        <v>51</v>
      </c>
      <c r="AK114" s="34">
        <f t="shared" si="14"/>
        <v>0</v>
      </c>
      <c r="AL114" s="34">
        <f t="shared" si="14"/>
        <v>5</v>
      </c>
      <c r="AM114" s="34">
        <f t="shared" si="14"/>
        <v>0</v>
      </c>
      <c r="AN114" s="34">
        <f t="shared" si="14"/>
        <v>0</v>
      </c>
      <c r="AO114" s="56">
        <f t="shared" si="14"/>
        <v>-2</v>
      </c>
      <c r="AP114" s="56">
        <f t="shared" si="14"/>
        <v>-6</v>
      </c>
      <c r="AQ114" s="56"/>
      <c r="AR114" s="56">
        <f t="shared" si="14"/>
        <v>-1</v>
      </c>
    </row>
    <row r="115" spans="1:44" s="1" customFormat="1" ht="17" thickBot="1" x14ac:dyDescent="0.3">
      <c r="A115" s="12" t="s">
        <v>7416</v>
      </c>
      <c r="B115" s="53" t="s">
        <v>63</v>
      </c>
      <c r="C115" s="43"/>
      <c r="D115" s="43"/>
      <c r="E115" s="43"/>
      <c r="F115" s="43"/>
      <c r="G115" s="43"/>
      <c r="H115" s="43"/>
      <c r="I115" s="43"/>
      <c r="J115" s="43"/>
      <c r="K115" s="13">
        <v>-3</v>
      </c>
      <c r="L115" s="13">
        <v>-1</v>
      </c>
      <c r="M115" s="13">
        <v>-800</v>
      </c>
      <c r="N115" s="13">
        <v>-15</v>
      </c>
      <c r="O115" s="43"/>
      <c r="P115" s="13">
        <v>-5</v>
      </c>
      <c r="Q115" s="13">
        <v>-1</v>
      </c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13">
        <v>-8</v>
      </c>
      <c r="AE115" s="43"/>
      <c r="AF115" s="43"/>
      <c r="AG115" s="13">
        <v>-1</v>
      </c>
      <c r="AH115" s="43"/>
      <c r="AI115" s="43"/>
      <c r="AJ115" s="13">
        <v>-1</v>
      </c>
      <c r="AK115" s="43"/>
      <c r="AL115" s="43"/>
      <c r="AM115" s="43"/>
      <c r="AN115" s="43"/>
      <c r="AO115" s="43"/>
      <c r="AP115" s="43"/>
      <c r="AQ115" s="43"/>
      <c r="AR115" s="43"/>
    </row>
    <row r="116" spans="1:44" s="6" customFormat="1" ht="17" thickBot="1" x14ac:dyDescent="0.3">
      <c r="A116" s="33" t="s">
        <v>7516</v>
      </c>
      <c r="B116" s="34"/>
      <c r="C116" s="34">
        <f t="shared" ref="C116:H116" si="15">SUM(C114:C115)</f>
        <v>937</v>
      </c>
      <c r="D116" s="34">
        <f t="shared" si="15"/>
        <v>310</v>
      </c>
      <c r="E116" s="34">
        <f t="shared" si="15"/>
        <v>180</v>
      </c>
      <c r="F116" s="34">
        <f t="shared" si="15"/>
        <v>74</v>
      </c>
      <c r="G116" s="34">
        <f t="shared" si="15"/>
        <v>206</v>
      </c>
      <c r="H116" s="34">
        <f t="shared" si="15"/>
        <v>13</v>
      </c>
      <c r="I116" s="56">
        <f t="shared" ref="I116:AR116" si="16">SUM(I114:I115)</f>
        <v>-10</v>
      </c>
      <c r="J116" s="34">
        <f t="shared" ref="J116:Q116" si="17">SUM(J114:J115)</f>
        <v>38</v>
      </c>
      <c r="K116" s="34">
        <f t="shared" si="17"/>
        <v>127</v>
      </c>
      <c r="L116" s="34">
        <f t="shared" si="17"/>
        <v>15</v>
      </c>
      <c r="M116" s="34">
        <f t="shared" si="17"/>
        <v>607</v>
      </c>
      <c r="N116" s="34">
        <f t="shared" si="17"/>
        <v>355</v>
      </c>
      <c r="O116" s="34">
        <f t="shared" si="17"/>
        <v>12</v>
      </c>
      <c r="P116" s="34">
        <f t="shared" si="17"/>
        <v>487</v>
      </c>
      <c r="Q116" s="34">
        <f t="shared" si="17"/>
        <v>43</v>
      </c>
      <c r="R116" s="56">
        <f t="shared" si="16"/>
        <v>-10</v>
      </c>
      <c r="S116" s="34">
        <f t="shared" ref="S116:AB116" si="18">SUM(S114:S115)</f>
        <v>51</v>
      </c>
      <c r="T116" s="34">
        <f t="shared" si="18"/>
        <v>18</v>
      </c>
      <c r="U116" s="34">
        <f t="shared" si="18"/>
        <v>45</v>
      </c>
      <c r="V116" s="34">
        <f t="shared" si="18"/>
        <v>14</v>
      </c>
      <c r="W116" s="34">
        <f t="shared" si="18"/>
        <v>1134</v>
      </c>
      <c r="X116" s="34">
        <f t="shared" si="18"/>
        <v>115</v>
      </c>
      <c r="Y116" s="34">
        <f t="shared" si="18"/>
        <v>135</v>
      </c>
      <c r="Z116" s="34">
        <f t="shared" si="18"/>
        <v>467</v>
      </c>
      <c r="AA116" s="34">
        <f t="shared" si="18"/>
        <v>490</v>
      </c>
      <c r="AB116" s="34">
        <f t="shared" si="18"/>
        <v>99</v>
      </c>
      <c r="AC116" s="34">
        <f t="shared" si="16"/>
        <v>0</v>
      </c>
      <c r="AD116" s="34">
        <f>SUM(AD114:AD115)</f>
        <v>88</v>
      </c>
      <c r="AE116" s="34">
        <f>SUM(AE114:AE115)</f>
        <v>28</v>
      </c>
      <c r="AF116" s="34">
        <f>SUM(AF114:AF115)</f>
        <v>41</v>
      </c>
      <c r="AG116" s="34">
        <f>SUM(AG114:AG115)</f>
        <v>35</v>
      </c>
      <c r="AH116" s="56">
        <f t="shared" si="16"/>
        <v>-2</v>
      </c>
      <c r="AI116" s="34">
        <f>SUM(AI114:AI115)</f>
        <v>28</v>
      </c>
      <c r="AJ116" s="34">
        <f t="shared" si="16"/>
        <v>50</v>
      </c>
      <c r="AK116" s="34">
        <f t="shared" si="16"/>
        <v>0</v>
      </c>
      <c r="AL116" s="34">
        <f t="shared" si="16"/>
        <v>5</v>
      </c>
      <c r="AM116" s="34">
        <f t="shared" si="16"/>
        <v>0</v>
      </c>
      <c r="AN116" s="34">
        <f t="shared" si="16"/>
        <v>0</v>
      </c>
      <c r="AO116" s="56">
        <f t="shared" si="16"/>
        <v>-2</v>
      </c>
      <c r="AP116" s="56">
        <f t="shared" si="16"/>
        <v>-6</v>
      </c>
      <c r="AQ116" s="56"/>
      <c r="AR116" s="56">
        <f t="shared" si="16"/>
        <v>-1</v>
      </c>
    </row>
    <row r="117" spans="1:44" s="1" customFormat="1" x14ac:dyDescent="0.25">
      <c r="A117" s="55">
        <v>44995</v>
      </c>
      <c r="B117" s="53" t="s">
        <v>63</v>
      </c>
      <c r="C117" s="43"/>
      <c r="D117" s="43"/>
      <c r="E117" s="43"/>
      <c r="F117" s="13">
        <v>-27</v>
      </c>
      <c r="G117" s="43"/>
      <c r="H117" s="43"/>
      <c r="I117" s="43"/>
      <c r="J117" s="43"/>
      <c r="K117" s="13">
        <v>-30</v>
      </c>
      <c r="L117" s="13">
        <v>-9</v>
      </c>
      <c r="M117" s="43"/>
      <c r="N117" s="43"/>
      <c r="O117" s="43"/>
      <c r="P117" s="13">
        <v>-165</v>
      </c>
      <c r="Q117" s="43"/>
      <c r="R117" s="43"/>
      <c r="S117" s="43"/>
      <c r="T117" s="43"/>
      <c r="U117" s="43"/>
      <c r="V117" s="43"/>
      <c r="W117" s="13">
        <v>-175</v>
      </c>
      <c r="X117" s="43"/>
      <c r="Y117" s="43"/>
      <c r="Z117" s="43"/>
      <c r="AA117" s="43"/>
      <c r="AB117" s="43"/>
      <c r="AC117" s="43"/>
      <c r="AD117" s="13">
        <v>-2</v>
      </c>
      <c r="AE117" s="13">
        <v>-10</v>
      </c>
      <c r="AF117" s="13">
        <v>-6</v>
      </c>
      <c r="AG117" s="43">
        <v>-28</v>
      </c>
      <c r="AH117" s="43"/>
      <c r="AI117" s="13">
        <v>-3</v>
      </c>
      <c r="AJ117" s="13">
        <v>-8</v>
      </c>
      <c r="AK117" s="43"/>
      <c r="AL117" s="43"/>
      <c r="AM117" s="43"/>
      <c r="AN117" s="43"/>
      <c r="AO117" s="43"/>
      <c r="AP117" s="43"/>
      <c r="AQ117" s="43"/>
      <c r="AR117" s="43"/>
    </row>
    <row r="118" spans="1:44" s="1" customFormat="1" x14ac:dyDescent="0.25">
      <c r="A118" s="55" t="s">
        <v>7609</v>
      </c>
      <c r="B118" s="13" t="s">
        <v>63</v>
      </c>
      <c r="C118" s="43"/>
      <c r="D118" s="43"/>
      <c r="E118" s="43"/>
      <c r="F118" s="43"/>
      <c r="G118" s="13">
        <v>-95</v>
      </c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13">
        <v>-55</v>
      </c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</row>
    <row r="119" spans="1:44" s="1" customFormat="1" x14ac:dyDescent="0.25">
      <c r="A119" s="55" t="s">
        <v>7663</v>
      </c>
      <c r="B119" s="436" t="s">
        <v>63</v>
      </c>
      <c r="C119" s="43"/>
      <c r="D119" s="43"/>
      <c r="E119" s="43"/>
      <c r="F119" s="13">
        <v>-21</v>
      </c>
      <c r="G119" s="13">
        <v>-29</v>
      </c>
      <c r="H119" s="13">
        <v>-4</v>
      </c>
      <c r="I119" s="43"/>
      <c r="J119" s="43"/>
      <c r="K119" s="43"/>
      <c r="L119" s="13">
        <v>-4</v>
      </c>
      <c r="M119" s="13">
        <v>-25</v>
      </c>
      <c r="N119" s="43"/>
      <c r="O119" s="43"/>
      <c r="P119" s="13">
        <v>-37</v>
      </c>
      <c r="Q119" s="43"/>
      <c r="R119" s="43"/>
      <c r="S119" s="13">
        <v>-12</v>
      </c>
      <c r="T119" s="13">
        <v>-1</v>
      </c>
      <c r="U119" s="13">
        <v>-18</v>
      </c>
      <c r="V119" s="13">
        <v>-4</v>
      </c>
      <c r="W119" s="13">
        <v>-284</v>
      </c>
      <c r="X119" s="13">
        <v>-58</v>
      </c>
      <c r="Y119" s="13">
        <v>-76</v>
      </c>
      <c r="Z119" s="43"/>
      <c r="AA119" s="43"/>
      <c r="AB119" s="43"/>
      <c r="AC119" s="43"/>
      <c r="AD119" s="43"/>
      <c r="AE119" s="13">
        <v>-28</v>
      </c>
      <c r="AF119" s="43"/>
      <c r="AG119" s="13">
        <v>-9</v>
      </c>
      <c r="AH119" s="43"/>
      <c r="AI119" s="43"/>
      <c r="AJ119" s="13">
        <v>-9</v>
      </c>
      <c r="AK119" s="43"/>
      <c r="AL119" s="43"/>
      <c r="AM119" s="43"/>
      <c r="AN119" s="43"/>
      <c r="AO119" s="43"/>
      <c r="AP119" s="43"/>
      <c r="AQ119" s="43"/>
      <c r="AR119" s="43"/>
    </row>
    <row r="120" spans="1:44" s="361" customFormat="1" ht="17" thickBot="1" x14ac:dyDescent="0.3">
      <c r="A120" s="359" t="s">
        <v>7725</v>
      </c>
      <c r="B120" s="1615"/>
      <c r="C120" s="360"/>
      <c r="D120" s="360"/>
      <c r="E120" s="360"/>
      <c r="F120" s="360"/>
      <c r="G120" s="44"/>
      <c r="H120" s="44"/>
      <c r="I120" s="360"/>
      <c r="J120" s="360"/>
      <c r="K120" s="44"/>
      <c r="L120" s="44"/>
      <c r="M120" s="44"/>
      <c r="N120" s="360"/>
      <c r="O120" s="360"/>
      <c r="P120" s="44"/>
      <c r="Q120" s="360"/>
      <c r="R120" s="360"/>
      <c r="S120" s="44"/>
      <c r="T120" s="360"/>
      <c r="U120" s="360"/>
      <c r="V120" s="360"/>
      <c r="W120" s="44"/>
      <c r="X120" s="360"/>
      <c r="Y120" s="360"/>
      <c r="Z120" s="360"/>
      <c r="AA120" s="360"/>
      <c r="AB120" s="360"/>
      <c r="AC120" s="360"/>
      <c r="AD120" s="44"/>
      <c r="AE120" s="360"/>
      <c r="AF120" s="360">
        <v>-2</v>
      </c>
      <c r="AG120" s="360">
        <v>2</v>
      </c>
      <c r="AH120" s="360">
        <v>2</v>
      </c>
      <c r="AI120" s="360">
        <v>-2</v>
      </c>
      <c r="AJ120" s="44"/>
      <c r="AK120" s="360"/>
      <c r="AL120" s="360"/>
      <c r="AM120" s="360"/>
      <c r="AN120" s="360"/>
      <c r="AO120" s="360"/>
      <c r="AP120" s="360"/>
      <c r="AQ120" s="360"/>
      <c r="AR120" s="360"/>
    </row>
    <row r="121" spans="1:44" s="6" customFormat="1" ht="17" thickBot="1" x14ac:dyDescent="0.3">
      <c r="A121" s="33" t="s">
        <v>7577</v>
      </c>
      <c r="B121" s="34"/>
      <c r="C121" s="34">
        <f t="shared" ref="C121:AR121" si="19">SUM(C116:C120)</f>
        <v>937</v>
      </c>
      <c r="D121" s="34">
        <f t="shared" si="19"/>
        <v>310</v>
      </c>
      <c r="E121" s="34">
        <f t="shared" si="19"/>
        <v>180</v>
      </c>
      <c r="F121" s="34">
        <f t="shared" si="19"/>
        <v>26</v>
      </c>
      <c r="G121" s="34">
        <f t="shared" si="19"/>
        <v>82</v>
      </c>
      <c r="H121" s="34">
        <f t="shared" si="19"/>
        <v>9</v>
      </c>
      <c r="I121" s="56">
        <f t="shared" si="19"/>
        <v>-10</v>
      </c>
      <c r="J121" s="34">
        <f t="shared" si="19"/>
        <v>38</v>
      </c>
      <c r="K121" s="34">
        <f t="shared" si="19"/>
        <v>97</v>
      </c>
      <c r="L121" s="34">
        <f t="shared" si="19"/>
        <v>2</v>
      </c>
      <c r="M121" s="34">
        <f t="shared" si="19"/>
        <v>582</v>
      </c>
      <c r="N121" s="34">
        <f t="shared" si="19"/>
        <v>355</v>
      </c>
      <c r="O121" s="34">
        <f t="shared" si="19"/>
        <v>12</v>
      </c>
      <c r="P121" s="34">
        <f t="shared" si="19"/>
        <v>285</v>
      </c>
      <c r="Q121" s="34">
        <f t="shared" si="19"/>
        <v>43</v>
      </c>
      <c r="R121" s="56">
        <f t="shared" si="19"/>
        <v>-10</v>
      </c>
      <c r="S121" s="34">
        <f t="shared" si="19"/>
        <v>39</v>
      </c>
      <c r="T121" s="34">
        <f t="shared" si="19"/>
        <v>17</v>
      </c>
      <c r="U121" s="34">
        <f t="shared" si="19"/>
        <v>27</v>
      </c>
      <c r="V121" s="34">
        <f t="shared" si="19"/>
        <v>10</v>
      </c>
      <c r="W121" s="34">
        <f t="shared" si="19"/>
        <v>675</v>
      </c>
      <c r="X121" s="34">
        <f t="shared" si="19"/>
        <v>57</v>
      </c>
      <c r="Y121" s="34">
        <f t="shared" si="19"/>
        <v>59</v>
      </c>
      <c r="Z121" s="34">
        <f t="shared" si="19"/>
        <v>467</v>
      </c>
      <c r="AA121" s="34">
        <f t="shared" si="19"/>
        <v>490</v>
      </c>
      <c r="AB121" s="34">
        <f t="shared" si="19"/>
        <v>99</v>
      </c>
      <c r="AC121" s="34">
        <f t="shared" si="19"/>
        <v>0</v>
      </c>
      <c r="AD121" s="34">
        <f t="shared" si="19"/>
        <v>31</v>
      </c>
      <c r="AE121" s="56">
        <f t="shared" si="19"/>
        <v>-10</v>
      </c>
      <c r="AF121" s="34">
        <f t="shared" si="19"/>
        <v>33</v>
      </c>
      <c r="AG121" s="34">
        <f t="shared" si="19"/>
        <v>0</v>
      </c>
      <c r="AH121" s="34">
        <f t="shared" si="19"/>
        <v>0</v>
      </c>
      <c r="AI121" s="34">
        <f t="shared" si="19"/>
        <v>23</v>
      </c>
      <c r="AJ121" s="34">
        <f t="shared" si="19"/>
        <v>33</v>
      </c>
      <c r="AK121" s="34">
        <f t="shared" si="19"/>
        <v>0</v>
      </c>
      <c r="AL121" s="34">
        <f t="shared" si="19"/>
        <v>5</v>
      </c>
      <c r="AM121" s="34">
        <f t="shared" si="19"/>
        <v>0</v>
      </c>
      <c r="AN121" s="34">
        <f t="shared" si="19"/>
        <v>0</v>
      </c>
      <c r="AO121" s="56">
        <f t="shared" si="19"/>
        <v>-2</v>
      </c>
      <c r="AP121" s="56">
        <f t="shared" si="19"/>
        <v>-6</v>
      </c>
      <c r="AQ121" s="56">
        <f t="shared" si="19"/>
        <v>0</v>
      </c>
      <c r="AR121" s="56">
        <f t="shared" si="19"/>
        <v>-1</v>
      </c>
    </row>
    <row r="122" spans="1:44" s="1" customFormat="1" x14ac:dyDescent="0.25">
      <c r="A122" s="12">
        <v>44968</v>
      </c>
      <c r="B122" s="436" t="s">
        <v>63</v>
      </c>
      <c r="C122" s="43"/>
      <c r="D122" s="43"/>
      <c r="E122" s="43"/>
      <c r="F122" s="13">
        <v>-1</v>
      </c>
      <c r="G122" s="43"/>
      <c r="H122" s="13">
        <v>-7</v>
      </c>
      <c r="I122" s="13">
        <v>-4</v>
      </c>
      <c r="J122" s="43"/>
      <c r="K122" s="43"/>
      <c r="L122" s="43"/>
      <c r="M122" s="13">
        <v>-41</v>
      </c>
      <c r="N122" s="43"/>
      <c r="O122" s="43"/>
      <c r="P122" s="13">
        <v>-74</v>
      </c>
      <c r="Q122" s="43"/>
      <c r="R122" s="43"/>
      <c r="S122" s="13">
        <v>-19</v>
      </c>
      <c r="T122" s="13">
        <v>-9</v>
      </c>
      <c r="U122" s="13">
        <v>-7</v>
      </c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13">
        <v>-5</v>
      </c>
      <c r="AJ122" s="43"/>
      <c r="AK122" s="43"/>
      <c r="AL122" s="43"/>
      <c r="AM122" s="43"/>
      <c r="AN122" s="43"/>
      <c r="AO122" s="43"/>
      <c r="AP122" s="43"/>
      <c r="AQ122" s="43"/>
      <c r="AR122" s="43"/>
    </row>
    <row r="123" spans="1:44" s="1" customFormat="1" x14ac:dyDescent="0.25">
      <c r="A123" s="12">
        <v>44968</v>
      </c>
      <c r="B123" s="436" t="s">
        <v>63</v>
      </c>
      <c r="C123" s="43"/>
      <c r="D123" s="43"/>
      <c r="E123" s="43"/>
      <c r="F123" s="43"/>
      <c r="G123" s="13">
        <v>-19</v>
      </c>
      <c r="H123" s="43"/>
      <c r="I123" s="43"/>
      <c r="J123" s="43"/>
      <c r="K123" s="13">
        <v>-14</v>
      </c>
      <c r="L123" s="13">
        <v>-2</v>
      </c>
      <c r="M123" s="43"/>
      <c r="N123" s="43"/>
      <c r="O123" s="43"/>
      <c r="P123" s="43"/>
      <c r="Q123" s="13">
        <v>-10</v>
      </c>
      <c r="R123" s="43"/>
      <c r="S123" s="43"/>
      <c r="T123" s="43"/>
      <c r="U123" s="43"/>
      <c r="V123" s="13">
        <v>-4</v>
      </c>
      <c r="W123" s="13">
        <v>-92</v>
      </c>
      <c r="X123" s="43"/>
      <c r="Y123" s="13">
        <v>-16</v>
      </c>
      <c r="Z123" s="43"/>
      <c r="AA123" s="43"/>
      <c r="AB123" s="43"/>
      <c r="AC123" s="43"/>
      <c r="AD123" s="13">
        <v>-12</v>
      </c>
      <c r="AE123" s="13">
        <v>-4</v>
      </c>
      <c r="AF123" s="13">
        <v>-3</v>
      </c>
      <c r="AG123" s="13">
        <v>-13</v>
      </c>
      <c r="AH123" s="43"/>
      <c r="AI123" s="43"/>
      <c r="AJ123" s="43"/>
      <c r="AK123" s="43"/>
      <c r="AL123" s="43"/>
      <c r="AM123" s="43"/>
      <c r="AN123" s="43"/>
      <c r="AO123" s="43"/>
      <c r="AP123" s="43"/>
      <c r="AQ123" s="13">
        <v>-16</v>
      </c>
      <c r="AR123" s="43"/>
    </row>
    <row r="124" spans="1:44" s="361" customFormat="1" x14ac:dyDescent="0.25">
      <c r="A124" s="359" t="s">
        <v>7725</v>
      </c>
      <c r="B124" s="1615"/>
      <c r="C124" s="360"/>
      <c r="D124" s="360"/>
      <c r="E124" s="360"/>
      <c r="F124" s="360"/>
      <c r="G124" s="44"/>
      <c r="H124" s="44"/>
      <c r="I124" s="360"/>
      <c r="J124" s="360"/>
      <c r="K124" s="44"/>
      <c r="L124" s="44"/>
      <c r="M124" s="44"/>
      <c r="N124" s="360"/>
      <c r="O124" s="360"/>
      <c r="P124" s="44"/>
      <c r="Q124" s="44"/>
      <c r="R124" s="360"/>
      <c r="S124" s="44"/>
      <c r="T124" s="44"/>
      <c r="U124" s="44"/>
      <c r="V124" s="44"/>
      <c r="W124" s="44"/>
      <c r="X124" s="360"/>
      <c r="Y124" s="44"/>
      <c r="Z124" s="360"/>
      <c r="AA124" s="360"/>
      <c r="AB124" s="360"/>
      <c r="AC124" s="360"/>
      <c r="AD124" s="44"/>
      <c r="AE124" s="360"/>
      <c r="AF124" s="44">
        <v>-13</v>
      </c>
      <c r="AG124" s="360">
        <v>13</v>
      </c>
      <c r="AH124" s="360"/>
      <c r="AI124" s="44"/>
      <c r="AJ124" s="360"/>
      <c r="AK124" s="360"/>
      <c r="AL124" s="360"/>
      <c r="AM124" s="360"/>
      <c r="AN124" s="360"/>
      <c r="AO124" s="360"/>
      <c r="AP124" s="360"/>
      <c r="AQ124" s="360"/>
      <c r="AR124" s="360"/>
    </row>
    <row r="125" spans="1:44" s="1" customFormat="1" x14ac:dyDescent="0.25">
      <c r="A125" s="12">
        <v>45180</v>
      </c>
      <c r="B125" s="13" t="s">
        <v>63</v>
      </c>
      <c r="C125" s="43"/>
      <c r="D125" s="13">
        <v>-56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13">
        <v>-50</v>
      </c>
      <c r="AA125" s="13">
        <v>-60</v>
      </c>
      <c r="AB125" s="13">
        <v>-17</v>
      </c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</row>
    <row r="126" spans="1:44" s="1" customFormat="1" ht="17" thickBot="1" x14ac:dyDescent="0.3">
      <c r="A126" s="12" t="s">
        <v>7984</v>
      </c>
      <c r="B126" s="13" t="s">
        <v>63</v>
      </c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13">
        <v>-55</v>
      </c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</row>
    <row r="127" spans="1:44" s="6" customFormat="1" ht="17" thickBot="1" x14ac:dyDescent="0.3">
      <c r="A127" s="33" t="s">
        <v>8093</v>
      </c>
      <c r="B127" s="34"/>
      <c r="C127" s="34">
        <f>SUM(C121:C126)</f>
        <v>937</v>
      </c>
      <c r="D127" s="34">
        <f t="shared" ref="D127:AR127" si="20">SUM(D121:D126)</f>
        <v>254</v>
      </c>
      <c r="E127" s="34">
        <f t="shared" si="20"/>
        <v>180</v>
      </c>
      <c r="F127" s="34">
        <f t="shared" si="20"/>
        <v>25</v>
      </c>
      <c r="G127" s="34">
        <f t="shared" si="20"/>
        <v>63</v>
      </c>
      <c r="H127" s="34">
        <f t="shared" si="20"/>
        <v>2</v>
      </c>
      <c r="I127" s="56">
        <f t="shared" si="20"/>
        <v>-14</v>
      </c>
      <c r="J127" s="34">
        <f t="shared" si="20"/>
        <v>38</v>
      </c>
      <c r="K127" s="34">
        <f t="shared" si="20"/>
        <v>83</v>
      </c>
      <c r="L127" s="34">
        <f>SUM(L121:L126)</f>
        <v>0</v>
      </c>
      <c r="M127" s="34">
        <f t="shared" si="20"/>
        <v>541</v>
      </c>
      <c r="N127" s="34">
        <f t="shared" si="20"/>
        <v>355</v>
      </c>
      <c r="O127" s="34">
        <f t="shared" si="20"/>
        <v>12</v>
      </c>
      <c r="P127" s="34">
        <f t="shared" si="20"/>
        <v>211</v>
      </c>
      <c r="Q127" s="34">
        <f t="shared" si="20"/>
        <v>33</v>
      </c>
      <c r="R127" s="56">
        <f t="shared" si="20"/>
        <v>-10</v>
      </c>
      <c r="S127" s="34">
        <f t="shared" si="20"/>
        <v>20</v>
      </c>
      <c r="T127" s="34">
        <f t="shared" si="20"/>
        <v>8</v>
      </c>
      <c r="U127" s="34">
        <f t="shared" si="20"/>
        <v>20</v>
      </c>
      <c r="V127" s="34">
        <f t="shared" si="20"/>
        <v>6</v>
      </c>
      <c r="W127" s="34">
        <f t="shared" si="20"/>
        <v>528</v>
      </c>
      <c r="X127" s="34">
        <f t="shared" si="20"/>
        <v>57</v>
      </c>
      <c r="Y127" s="34">
        <f t="shared" si="20"/>
        <v>43</v>
      </c>
      <c r="Z127" s="34">
        <f t="shared" si="20"/>
        <v>417</v>
      </c>
      <c r="AA127" s="34">
        <f t="shared" si="20"/>
        <v>430</v>
      </c>
      <c r="AB127" s="34">
        <f t="shared" si="20"/>
        <v>82</v>
      </c>
      <c r="AC127" s="34">
        <f t="shared" si="20"/>
        <v>0</v>
      </c>
      <c r="AD127" s="34">
        <f t="shared" si="20"/>
        <v>19</v>
      </c>
      <c r="AE127" s="56">
        <f t="shared" si="20"/>
        <v>-14</v>
      </c>
      <c r="AF127" s="34">
        <f t="shared" si="20"/>
        <v>17</v>
      </c>
      <c r="AG127" s="34">
        <f t="shared" si="20"/>
        <v>0</v>
      </c>
      <c r="AH127" s="34">
        <f t="shared" si="20"/>
        <v>0</v>
      </c>
      <c r="AI127" s="34">
        <f t="shared" si="20"/>
        <v>18</v>
      </c>
      <c r="AJ127" s="34">
        <f t="shared" si="20"/>
        <v>33</v>
      </c>
      <c r="AK127" s="34">
        <f t="shared" si="20"/>
        <v>0</v>
      </c>
      <c r="AL127" s="34">
        <f t="shared" si="20"/>
        <v>5</v>
      </c>
      <c r="AM127" s="34">
        <f t="shared" si="20"/>
        <v>0</v>
      </c>
      <c r="AN127" s="34">
        <f t="shared" si="20"/>
        <v>0</v>
      </c>
      <c r="AO127" s="56">
        <f t="shared" si="20"/>
        <v>-2</v>
      </c>
      <c r="AP127" s="56">
        <f t="shared" si="20"/>
        <v>-6</v>
      </c>
      <c r="AQ127" s="56">
        <f t="shared" si="20"/>
        <v>-16</v>
      </c>
      <c r="AR127" s="56">
        <f t="shared" si="20"/>
        <v>-1</v>
      </c>
    </row>
    <row r="128" spans="1:44" s="2" customFormat="1" ht="16.5" customHeight="1" thickBot="1" x14ac:dyDescent="0.3">
      <c r="A128" s="12" t="s">
        <v>8193</v>
      </c>
      <c r="B128" s="13" t="s">
        <v>63</v>
      </c>
      <c r="C128" s="13"/>
      <c r="D128" s="13"/>
      <c r="E128" s="13"/>
      <c r="F128" s="13">
        <v>-2</v>
      </c>
      <c r="G128" s="13">
        <v>-19</v>
      </c>
      <c r="H128" s="13"/>
      <c r="I128" s="13"/>
      <c r="J128" s="13"/>
      <c r="K128" s="13">
        <v>-2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>
        <v>-3</v>
      </c>
      <c r="V128" s="13"/>
      <c r="W128" s="13">
        <v>-95</v>
      </c>
      <c r="X128" s="13"/>
      <c r="Y128" s="13">
        <v>-13</v>
      </c>
      <c r="Z128" s="13"/>
      <c r="AA128" s="13"/>
      <c r="AB128" s="13">
        <v>-7</v>
      </c>
      <c r="AC128" s="13"/>
      <c r="AD128" s="13">
        <v>-2</v>
      </c>
      <c r="AE128" s="13">
        <v>-1</v>
      </c>
      <c r="AF128" s="13"/>
      <c r="AG128" s="13">
        <v>-8</v>
      </c>
      <c r="AH128" s="13"/>
      <c r="AI128" s="13"/>
      <c r="AJ128" s="13">
        <v>-1</v>
      </c>
      <c r="AK128" s="13"/>
      <c r="AL128" s="13"/>
      <c r="AM128" s="13"/>
      <c r="AN128" s="13"/>
      <c r="AO128" s="13"/>
      <c r="AP128" s="13"/>
      <c r="AQ128" s="13"/>
      <c r="AR128" s="13"/>
    </row>
    <row r="129" spans="1:45" s="6" customFormat="1" ht="17" thickBot="1" x14ac:dyDescent="0.3">
      <c r="A129" s="33" t="s">
        <v>8219</v>
      </c>
      <c r="B129" s="34"/>
      <c r="C129" s="34">
        <f>SUM(C127:C128)</f>
        <v>937</v>
      </c>
      <c r="D129" s="34">
        <f>SUM(D127:D128)</f>
        <v>254</v>
      </c>
      <c r="E129" s="34">
        <f t="shared" ref="E129:AR131" si="21">SUM(E127:E128)</f>
        <v>180</v>
      </c>
      <c r="F129" s="34">
        <f t="shared" si="21"/>
        <v>23</v>
      </c>
      <c r="G129" s="34">
        <f t="shared" si="21"/>
        <v>44</v>
      </c>
      <c r="H129" s="34">
        <f t="shared" si="21"/>
        <v>2</v>
      </c>
      <c r="I129" s="56">
        <f t="shared" si="21"/>
        <v>-14</v>
      </c>
      <c r="J129" s="34">
        <f t="shared" si="21"/>
        <v>38</v>
      </c>
      <c r="K129" s="34">
        <f t="shared" si="21"/>
        <v>81</v>
      </c>
      <c r="L129" s="34">
        <f t="shared" si="21"/>
        <v>0</v>
      </c>
      <c r="M129" s="34">
        <f t="shared" si="21"/>
        <v>541</v>
      </c>
      <c r="N129" s="34">
        <f t="shared" si="21"/>
        <v>355</v>
      </c>
      <c r="O129" s="34">
        <f t="shared" si="21"/>
        <v>12</v>
      </c>
      <c r="P129" s="34">
        <f t="shared" si="21"/>
        <v>211</v>
      </c>
      <c r="Q129" s="34">
        <f t="shared" si="21"/>
        <v>33</v>
      </c>
      <c r="R129" s="56">
        <f t="shared" si="21"/>
        <v>-10</v>
      </c>
      <c r="S129" s="34">
        <f t="shared" si="21"/>
        <v>20</v>
      </c>
      <c r="T129" s="34">
        <f t="shared" si="21"/>
        <v>8</v>
      </c>
      <c r="U129" s="34">
        <f t="shared" si="21"/>
        <v>17</v>
      </c>
      <c r="V129" s="34">
        <f t="shared" si="21"/>
        <v>6</v>
      </c>
      <c r="W129" s="34">
        <f t="shared" si="21"/>
        <v>433</v>
      </c>
      <c r="X129" s="34">
        <f t="shared" si="21"/>
        <v>57</v>
      </c>
      <c r="Y129" s="34">
        <f t="shared" si="21"/>
        <v>30</v>
      </c>
      <c r="Z129" s="34">
        <f t="shared" si="21"/>
        <v>417</v>
      </c>
      <c r="AA129" s="34">
        <f t="shared" si="21"/>
        <v>430</v>
      </c>
      <c r="AB129" s="34">
        <f t="shared" si="21"/>
        <v>75</v>
      </c>
      <c r="AC129" s="34">
        <f t="shared" si="21"/>
        <v>0</v>
      </c>
      <c r="AD129" s="34">
        <f t="shared" si="21"/>
        <v>17</v>
      </c>
      <c r="AE129" s="56">
        <f t="shared" si="21"/>
        <v>-15</v>
      </c>
      <c r="AF129" s="34">
        <f t="shared" si="21"/>
        <v>17</v>
      </c>
      <c r="AG129" s="56">
        <f t="shared" si="21"/>
        <v>-8</v>
      </c>
      <c r="AH129" s="34">
        <f t="shared" si="21"/>
        <v>0</v>
      </c>
      <c r="AI129" s="34">
        <f t="shared" si="21"/>
        <v>18</v>
      </c>
      <c r="AJ129" s="34">
        <f t="shared" si="21"/>
        <v>32</v>
      </c>
      <c r="AK129" s="34">
        <f t="shared" si="21"/>
        <v>0</v>
      </c>
      <c r="AL129" s="34">
        <f t="shared" si="21"/>
        <v>5</v>
      </c>
      <c r="AM129" s="34">
        <f t="shared" si="21"/>
        <v>0</v>
      </c>
      <c r="AN129" s="34">
        <f t="shared" si="21"/>
        <v>0</v>
      </c>
      <c r="AO129" s="56">
        <f t="shared" si="21"/>
        <v>-2</v>
      </c>
      <c r="AP129" s="56">
        <f t="shared" si="21"/>
        <v>-6</v>
      </c>
      <c r="AQ129" s="56">
        <f t="shared" si="21"/>
        <v>-16</v>
      </c>
      <c r="AR129" s="56">
        <f t="shared" si="21"/>
        <v>-1</v>
      </c>
      <c r="AS129" s="6" t="s">
        <v>8274</v>
      </c>
    </row>
    <row r="130" spans="1:45" s="1" customFormat="1" ht="17" thickBot="1" x14ac:dyDescent="0.3">
      <c r="A130" s="12"/>
      <c r="B130" s="1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</row>
    <row r="131" spans="1:45" s="6" customFormat="1" ht="17" thickBot="1" x14ac:dyDescent="0.3">
      <c r="A131" s="33" t="s">
        <v>8290</v>
      </c>
      <c r="B131" s="34"/>
      <c r="C131" s="34">
        <f>SUM(C129:C130)</f>
        <v>937</v>
      </c>
      <c r="D131" s="34">
        <f>SUM(D129:D130)</f>
        <v>254</v>
      </c>
      <c r="E131" s="34">
        <f t="shared" si="21"/>
        <v>180</v>
      </c>
      <c r="F131" s="34">
        <f t="shared" si="21"/>
        <v>23</v>
      </c>
      <c r="G131" s="34">
        <f t="shared" si="21"/>
        <v>44</v>
      </c>
      <c r="H131" s="34">
        <f t="shared" si="21"/>
        <v>2</v>
      </c>
      <c r="I131" s="56">
        <f t="shared" si="21"/>
        <v>-14</v>
      </c>
      <c r="J131" s="34">
        <f t="shared" si="21"/>
        <v>38</v>
      </c>
      <c r="K131" s="34">
        <f t="shared" si="21"/>
        <v>81</v>
      </c>
      <c r="L131" s="34">
        <f t="shared" si="21"/>
        <v>0</v>
      </c>
      <c r="M131" s="34">
        <f t="shared" si="21"/>
        <v>541</v>
      </c>
      <c r="N131" s="34">
        <f t="shared" si="21"/>
        <v>355</v>
      </c>
      <c r="O131" s="34">
        <f t="shared" si="21"/>
        <v>12</v>
      </c>
      <c r="P131" s="34">
        <f t="shared" si="21"/>
        <v>211</v>
      </c>
      <c r="Q131" s="34">
        <f t="shared" si="21"/>
        <v>33</v>
      </c>
      <c r="R131" s="56">
        <f t="shared" si="21"/>
        <v>-10</v>
      </c>
      <c r="S131" s="34">
        <f t="shared" si="21"/>
        <v>20</v>
      </c>
      <c r="T131" s="34">
        <f t="shared" si="21"/>
        <v>8</v>
      </c>
      <c r="U131" s="34">
        <f t="shared" si="21"/>
        <v>17</v>
      </c>
      <c r="V131" s="34">
        <f t="shared" si="21"/>
        <v>6</v>
      </c>
      <c r="W131" s="34">
        <f t="shared" si="21"/>
        <v>433</v>
      </c>
      <c r="X131" s="34">
        <f t="shared" si="21"/>
        <v>57</v>
      </c>
      <c r="Y131" s="34">
        <f t="shared" si="21"/>
        <v>30</v>
      </c>
      <c r="Z131" s="34">
        <f t="shared" si="21"/>
        <v>417</v>
      </c>
      <c r="AA131" s="34">
        <f t="shared" si="21"/>
        <v>430</v>
      </c>
      <c r="AB131" s="34">
        <f t="shared" si="21"/>
        <v>75</v>
      </c>
      <c r="AC131" s="34">
        <f t="shared" si="21"/>
        <v>0</v>
      </c>
      <c r="AD131" s="34">
        <f t="shared" si="21"/>
        <v>17</v>
      </c>
      <c r="AE131" s="56">
        <f t="shared" si="21"/>
        <v>-15</v>
      </c>
      <c r="AF131" s="34">
        <f t="shared" si="21"/>
        <v>17</v>
      </c>
      <c r="AG131" s="56">
        <f t="shared" si="21"/>
        <v>-8</v>
      </c>
      <c r="AH131" s="34">
        <f t="shared" si="21"/>
        <v>0</v>
      </c>
      <c r="AI131" s="34">
        <f t="shared" si="21"/>
        <v>18</v>
      </c>
      <c r="AJ131" s="34">
        <f t="shared" si="21"/>
        <v>32</v>
      </c>
      <c r="AK131" s="34">
        <f t="shared" si="21"/>
        <v>0</v>
      </c>
      <c r="AL131" s="34">
        <f t="shared" si="21"/>
        <v>5</v>
      </c>
      <c r="AM131" s="34">
        <f t="shared" si="21"/>
        <v>0</v>
      </c>
      <c r="AN131" s="34">
        <f t="shared" si="21"/>
        <v>0</v>
      </c>
      <c r="AO131" s="56">
        <f t="shared" si="21"/>
        <v>-2</v>
      </c>
      <c r="AP131" s="56">
        <f t="shared" si="21"/>
        <v>-6</v>
      </c>
      <c r="AQ131" s="56">
        <f t="shared" si="21"/>
        <v>-16</v>
      </c>
      <c r="AR131" s="56">
        <f t="shared" si="21"/>
        <v>-1</v>
      </c>
      <c r="AS131" s="6" t="s">
        <v>8274</v>
      </c>
    </row>
    <row r="132" spans="1:45" s="361" customFormat="1" x14ac:dyDescent="0.25">
      <c r="A132" s="359" t="s">
        <v>7725</v>
      </c>
      <c r="B132" s="360"/>
      <c r="C132" s="360"/>
      <c r="D132" s="360"/>
      <c r="E132" s="360"/>
      <c r="F132" s="360"/>
      <c r="G132" s="360"/>
      <c r="H132" s="360"/>
      <c r="I132" s="360">
        <v>14</v>
      </c>
      <c r="J132" s="360">
        <v>-14</v>
      </c>
      <c r="K132" s="360"/>
      <c r="L132" s="360"/>
      <c r="M132" s="360"/>
      <c r="N132" s="360"/>
      <c r="O132" s="360"/>
      <c r="P132" s="360"/>
      <c r="Q132" s="360">
        <v>-10</v>
      </c>
      <c r="R132" s="360">
        <v>10</v>
      </c>
      <c r="S132" s="360"/>
      <c r="T132" s="360"/>
      <c r="U132" s="360"/>
      <c r="V132" s="360"/>
      <c r="W132" s="360"/>
      <c r="X132" s="360"/>
      <c r="Y132" s="360"/>
      <c r="Z132" s="360"/>
      <c r="AA132" s="360"/>
      <c r="AB132" s="360"/>
      <c r="AC132" s="360"/>
      <c r="AD132" s="360"/>
      <c r="AE132" s="360">
        <v>15</v>
      </c>
      <c r="AF132" s="360">
        <v>-15</v>
      </c>
      <c r="AG132" s="360">
        <v>2</v>
      </c>
      <c r="AH132" s="360"/>
      <c r="AI132" s="360"/>
      <c r="AJ132" s="360"/>
      <c r="AK132" s="360"/>
      <c r="AL132" s="360"/>
      <c r="AM132" s="360"/>
      <c r="AN132" s="360"/>
      <c r="AO132" s="360">
        <v>2</v>
      </c>
      <c r="AP132" s="360">
        <v>6</v>
      </c>
      <c r="AQ132" s="360"/>
      <c r="AR132" s="360"/>
    </row>
    <row r="133" spans="1:45" s="361" customFormat="1" ht="17" thickBot="1" x14ac:dyDescent="0.3">
      <c r="A133" s="359" t="s">
        <v>7725</v>
      </c>
      <c r="B133" s="360"/>
      <c r="C133" s="360"/>
      <c r="D133" s="360"/>
      <c r="E133" s="360"/>
      <c r="F133" s="360"/>
      <c r="G133" s="360"/>
      <c r="H133" s="360"/>
      <c r="I133" s="360"/>
      <c r="J133" s="360">
        <v>-8</v>
      </c>
      <c r="K133" s="360">
        <v>-6</v>
      </c>
      <c r="L133" s="360"/>
      <c r="M133" s="360"/>
      <c r="N133" s="360"/>
      <c r="O133" s="360"/>
      <c r="P133" s="360"/>
      <c r="Q133" s="360"/>
      <c r="R133" s="360"/>
      <c r="S133" s="360"/>
      <c r="T133" s="360"/>
      <c r="U133" s="360"/>
      <c r="V133" s="360"/>
      <c r="W133" s="360"/>
      <c r="X133" s="360"/>
      <c r="Y133" s="360"/>
      <c r="Z133" s="360"/>
      <c r="AA133" s="360"/>
      <c r="AB133" s="360"/>
      <c r="AC133" s="360"/>
      <c r="AD133" s="360"/>
      <c r="AE133" s="360"/>
      <c r="AF133" s="360">
        <v>-2</v>
      </c>
      <c r="AG133" s="360">
        <v>6</v>
      </c>
      <c r="AH133" s="360"/>
      <c r="AI133" s="360"/>
      <c r="AJ133" s="360"/>
      <c r="AK133" s="360"/>
      <c r="AL133" s="360"/>
      <c r="AM133" s="360"/>
      <c r="AN133" s="360"/>
      <c r="AO133" s="360"/>
      <c r="AP133" s="360"/>
      <c r="AQ133" s="360"/>
      <c r="AR133" s="360"/>
    </row>
    <row r="134" spans="1:45" s="6" customFormat="1" ht="17" thickBot="1" x14ac:dyDescent="0.3">
      <c r="A134" s="33" t="s">
        <v>8663</v>
      </c>
      <c r="B134" s="34"/>
      <c r="C134" s="34">
        <f t="shared" ref="C134:AR134" si="22">SUM(C131:C133)</f>
        <v>937</v>
      </c>
      <c r="D134" s="34">
        <f t="shared" si="22"/>
        <v>254</v>
      </c>
      <c r="E134" s="34">
        <f t="shared" si="22"/>
        <v>180</v>
      </c>
      <c r="F134" s="34">
        <f t="shared" si="22"/>
        <v>23</v>
      </c>
      <c r="G134" s="34">
        <f t="shared" si="22"/>
        <v>44</v>
      </c>
      <c r="H134" s="34">
        <f t="shared" si="22"/>
        <v>2</v>
      </c>
      <c r="I134" s="34">
        <f t="shared" si="22"/>
        <v>0</v>
      </c>
      <c r="J134" s="34">
        <f t="shared" si="22"/>
        <v>16</v>
      </c>
      <c r="K134" s="34">
        <f t="shared" si="22"/>
        <v>75</v>
      </c>
      <c r="L134" s="34">
        <f t="shared" si="22"/>
        <v>0</v>
      </c>
      <c r="M134" s="34">
        <f t="shared" si="22"/>
        <v>541</v>
      </c>
      <c r="N134" s="34">
        <f t="shared" si="22"/>
        <v>355</v>
      </c>
      <c r="O134" s="34">
        <f t="shared" si="22"/>
        <v>12</v>
      </c>
      <c r="P134" s="34">
        <f t="shared" si="22"/>
        <v>211</v>
      </c>
      <c r="Q134" s="34">
        <f t="shared" si="22"/>
        <v>23</v>
      </c>
      <c r="R134" s="34">
        <f t="shared" si="22"/>
        <v>0</v>
      </c>
      <c r="S134" s="34">
        <f t="shared" si="22"/>
        <v>20</v>
      </c>
      <c r="T134" s="34">
        <f t="shared" si="22"/>
        <v>8</v>
      </c>
      <c r="U134" s="34">
        <f t="shared" si="22"/>
        <v>17</v>
      </c>
      <c r="V134" s="34">
        <f t="shared" si="22"/>
        <v>6</v>
      </c>
      <c r="W134" s="34">
        <f t="shared" si="22"/>
        <v>433</v>
      </c>
      <c r="X134" s="34">
        <f t="shared" si="22"/>
        <v>57</v>
      </c>
      <c r="Y134" s="34">
        <f t="shared" si="22"/>
        <v>30</v>
      </c>
      <c r="Z134" s="34">
        <f t="shared" si="22"/>
        <v>417</v>
      </c>
      <c r="AA134" s="34">
        <f t="shared" si="22"/>
        <v>430</v>
      </c>
      <c r="AB134" s="34">
        <f t="shared" si="22"/>
        <v>75</v>
      </c>
      <c r="AC134" s="34">
        <f t="shared" si="22"/>
        <v>0</v>
      </c>
      <c r="AD134" s="34">
        <f t="shared" si="22"/>
        <v>17</v>
      </c>
      <c r="AE134" s="34">
        <f t="shared" si="22"/>
        <v>0</v>
      </c>
      <c r="AF134" s="34">
        <f t="shared" si="22"/>
        <v>0</v>
      </c>
      <c r="AG134" s="34">
        <f t="shared" si="22"/>
        <v>0</v>
      </c>
      <c r="AH134" s="34">
        <f t="shared" si="22"/>
        <v>0</v>
      </c>
      <c r="AI134" s="34">
        <f t="shared" si="22"/>
        <v>18</v>
      </c>
      <c r="AJ134" s="34">
        <f t="shared" si="22"/>
        <v>32</v>
      </c>
      <c r="AK134" s="34">
        <f t="shared" si="22"/>
        <v>0</v>
      </c>
      <c r="AL134" s="34">
        <f t="shared" si="22"/>
        <v>5</v>
      </c>
      <c r="AM134" s="34">
        <f t="shared" si="22"/>
        <v>0</v>
      </c>
      <c r="AN134" s="34">
        <f t="shared" si="22"/>
        <v>0</v>
      </c>
      <c r="AO134" s="34">
        <f t="shared" si="22"/>
        <v>0</v>
      </c>
      <c r="AP134" s="34">
        <f t="shared" si="22"/>
        <v>0</v>
      </c>
      <c r="AQ134" s="56">
        <f t="shared" si="22"/>
        <v>-16</v>
      </c>
      <c r="AR134" s="56">
        <f t="shared" si="22"/>
        <v>-1</v>
      </c>
      <c r="AS134" s="6" t="s">
        <v>8274</v>
      </c>
    </row>
    <row r="135" spans="1:45" s="361" customFormat="1" ht="17" thickBot="1" x14ac:dyDescent="0.3">
      <c r="A135" s="359" t="s">
        <v>8783</v>
      </c>
      <c r="B135" s="360" t="s">
        <v>967</v>
      </c>
      <c r="C135" s="360"/>
      <c r="D135" s="360"/>
      <c r="E135" s="360"/>
      <c r="F135" s="360"/>
      <c r="G135" s="360">
        <v>-44</v>
      </c>
      <c r="H135" s="360">
        <v>-2</v>
      </c>
      <c r="I135" s="360"/>
      <c r="J135" s="360">
        <v>-16</v>
      </c>
      <c r="K135" s="360">
        <v>-75</v>
      </c>
      <c r="L135" s="360"/>
      <c r="M135" s="360">
        <v>-541</v>
      </c>
      <c r="N135" s="360">
        <v>-355</v>
      </c>
      <c r="O135" s="360">
        <v>-12</v>
      </c>
      <c r="P135" s="360">
        <v>-211</v>
      </c>
      <c r="Q135" s="360">
        <v>-23</v>
      </c>
      <c r="R135" s="360"/>
      <c r="S135" s="360">
        <v>-20</v>
      </c>
      <c r="T135" s="360">
        <v>-8</v>
      </c>
      <c r="U135" s="360">
        <v>-17</v>
      </c>
      <c r="V135" s="360">
        <v>-6</v>
      </c>
      <c r="W135" s="360">
        <v>-433</v>
      </c>
      <c r="X135" s="360">
        <v>-57</v>
      </c>
      <c r="Y135" s="360">
        <v>-30</v>
      </c>
      <c r="Z135" s="360"/>
      <c r="AA135" s="360"/>
      <c r="AB135" s="360"/>
      <c r="AC135" s="360"/>
      <c r="AD135" s="360">
        <v>-17</v>
      </c>
      <c r="AE135" s="360"/>
      <c r="AF135" s="360"/>
      <c r="AG135" s="360"/>
      <c r="AH135" s="360"/>
      <c r="AI135" s="360">
        <v>-18</v>
      </c>
      <c r="AJ135" s="360">
        <v>-32</v>
      </c>
      <c r="AK135" s="360"/>
      <c r="AL135" s="360">
        <v>-5</v>
      </c>
      <c r="AM135" s="360"/>
      <c r="AN135" s="360"/>
      <c r="AO135" s="360"/>
      <c r="AP135" s="360"/>
      <c r="AQ135" s="360"/>
      <c r="AR135" s="360"/>
      <c r="AS135" s="361" t="s">
        <v>1773</v>
      </c>
    </row>
    <row r="136" spans="1:45" s="6" customFormat="1" ht="17" thickBot="1" x14ac:dyDescent="0.3">
      <c r="A136" s="40" t="s">
        <v>8735</v>
      </c>
      <c r="B136" s="41"/>
      <c r="C136" s="181">
        <f>SUM(C134:C135)</f>
        <v>937</v>
      </c>
      <c r="D136" s="181">
        <f t="shared" ref="D136:AR136" si="23">SUM(D134:D135)</f>
        <v>254</v>
      </c>
      <c r="E136" s="181">
        <f t="shared" si="23"/>
        <v>180</v>
      </c>
      <c r="F136" s="181">
        <f t="shared" si="23"/>
        <v>23</v>
      </c>
      <c r="G136" s="181">
        <f t="shared" si="23"/>
        <v>0</v>
      </c>
      <c r="H136" s="181">
        <f t="shared" si="23"/>
        <v>0</v>
      </c>
      <c r="I136" s="41">
        <f t="shared" si="23"/>
        <v>0</v>
      </c>
      <c r="J136" s="181">
        <f t="shared" si="23"/>
        <v>0</v>
      </c>
      <c r="K136" s="181">
        <f t="shared" si="23"/>
        <v>0</v>
      </c>
      <c r="L136" s="41">
        <f t="shared" si="23"/>
        <v>0</v>
      </c>
      <c r="M136" s="181">
        <f t="shared" si="23"/>
        <v>0</v>
      </c>
      <c r="N136" s="181">
        <f t="shared" si="23"/>
        <v>0</v>
      </c>
      <c r="O136" s="181">
        <f t="shared" si="23"/>
        <v>0</v>
      </c>
      <c r="P136" s="181">
        <f t="shared" si="23"/>
        <v>0</v>
      </c>
      <c r="Q136" s="181">
        <f t="shared" si="23"/>
        <v>0</v>
      </c>
      <c r="R136" s="41">
        <f t="shared" si="23"/>
        <v>0</v>
      </c>
      <c r="S136" s="181">
        <f t="shared" si="23"/>
        <v>0</v>
      </c>
      <c r="T136" s="181">
        <f t="shared" si="23"/>
        <v>0</v>
      </c>
      <c r="U136" s="181">
        <f t="shared" si="23"/>
        <v>0</v>
      </c>
      <c r="V136" s="181">
        <f t="shared" si="23"/>
        <v>0</v>
      </c>
      <c r="W136" s="181">
        <f t="shared" si="23"/>
        <v>0</v>
      </c>
      <c r="X136" s="181">
        <f t="shared" si="23"/>
        <v>0</v>
      </c>
      <c r="Y136" s="181">
        <f t="shared" si="23"/>
        <v>0</v>
      </c>
      <c r="Z136" s="181">
        <f t="shared" si="23"/>
        <v>417</v>
      </c>
      <c r="AA136" s="181">
        <f t="shared" si="23"/>
        <v>430</v>
      </c>
      <c r="AB136" s="181">
        <f t="shared" si="23"/>
        <v>75</v>
      </c>
      <c r="AC136" s="41">
        <f t="shared" si="23"/>
        <v>0</v>
      </c>
      <c r="AD136" s="181">
        <f t="shared" si="23"/>
        <v>0</v>
      </c>
      <c r="AE136" s="41">
        <f t="shared" si="23"/>
        <v>0</v>
      </c>
      <c r="AF136" s="41">
        <f t="shared" si="23"/>
        <v>0</v>
      </c>
      <c r="AG136" s="41">
        <f t="shared" si="23"/>
        <v>0</v>
      </c>
      <c r="AH136" s="41">
        <f t="shared" si="23"/>
        <v>0</v>
      </c>
      <c r="AI136" s="181">
        <f t="shared" si="23"/>
        <v>0</v>
      </c>
      <c r="AJ136" s="181">
        <f t="shared" si="23"/>
        <v>0</v>
      </c>
      <c r="AK136" s="41">
        <f t="shared" si="23"/>
        <v>0</v>
      </c>
      <c r="AL136" s="181">
        <f t="shared" si="23"/>
        <v>0</v>
      </c>
      <c r="AM136" s="41">
        <f t="shared" si="23"/>
        <v>0</v>
      </c>
      <c r="AN136" s="41">
        <f t="shared" si="23"/>
        <v>0</v>
      </c>
      <c r="AO136" s="41">
        <f t="shared" si="23"/>
        <v>0</v>
      </c>
      <c r="AP136" s="41">
        <f t="shared" si="23"/>
        <v>0</v>
      </c>
      <c r="AQ136" s="56">
        <f t="shared" si="23"/>
        <v>-16</v>
      </c>
      <c r="AR136" s="56">
        <f t="shared" si="23"/>
        <v>-1</v>
      </c>
    </row>
    <row r="137" spans="1:45" s="361" customFormat="1" ht="17" thickBot="1" x14ac:dyDescent="0.3">
      <c r="A137" s="359"/>
      <c r="B137" s="360"/>
      <c r="C137" s="360"/>
      <c r="D137" s="360"/>
      <c r="E137" s="360"/>
      <c r="F137" s="360"/>
      <c r="G137" s="360"/>
      <c r="H137" s="360"/>
      <c r="I137" s="360"/>
      <c r="J137" s="360"/>
      <c r="K137" s="360"/>
      <c r="L137" s="360"/>
      <c r="M137" s="360"/>
      <c r="N137" s="360"/>
      <c r="O137" s="360"/>
      <c r="P137" s="360"/>
      <c r="Q137" s="360"/>
      <c r="R137" s="360"/>
      <c r="S137" s="360"/>
      <c r="T137" s="360"/>
      <c r="U137" s="360"/>
      <c r="V137" s="360"/>
      <c r="W137" s="360"/>
      <c r="X137" s="360"/>
      <c r="Y137" s="360"/>
      <c r="Z137" s="360"/>
      <c r="AA137" s="360"/>
      <c r="AB137" s="360"/>
      <c r="AC137" s="360"/>
      <c r="AD137" s="360"/>
      <c r="AE137" s="360"/>
      <c r="AF137" s="360"/>
      <c r="AG137" s="360"/>
      <c r="AH137" s="360"/>
      <c r="AI137" s="360"/>
      <c r="AJ137" s="360"/>
      <c r="AK137" s="360"/>
      <c r="AL137" s="360"/>
      <c r="AM137" s="360"/>
      <c r="AN137" s="360"/>
      <c r="AO137" s="360"/>
      <c r="AP137" s="360"/>
      <c r="AQ137" s="360"/>
      <c r="AR137" s="360"/>
    </row>
    <row r="138" spans="1:45" s="6" customFormat="1" ht="17" thickBot="1" x14ac:dyDescent="0.3">
      <c r="A138" s="40" t="s">
        <v>8984</v>
      </c>
      <c r="B138" s="41"/>
      <c r="C138" s="181">
        <f>SUM(C136:C137)</f>
        <v>937</v>
      </c>
      <c r="D138" s="181">
        <f>SUM(D136:D137)</f>
        <v>254</v>
      </c>
      <c r="E138" s="181">
        <f>SUM(E136:E137)</f>
        <v>180</v>
      </c>
      <c r="F138" s="181">
        <f>SUM(F136:F137)</f>
        <v>23</v>
      </c>
      <c r="G138" s="41">
        <f t="shared" ref="G138:AP140" si="24">SUM(G136:G137)</f>
        <v>0</v>
      </c>
      <c r="H138" s="41">
        <f t="shared" si="24"/>
        <v>0</v>
      </c>
      <c r="I138" s="41">
        <f t="shared" si="24"/>
        <v>0</v>
      </c>
      <c r="J138" s="41">
        <f t="shared" si="24"/>
        <v>0</v>
      </c>
      <c r="K138" s="41">
        <f t="shared" si="24"/>
        <v>0</v>
      </c>
      <c r="L138" s="41">
        <f t="shared" si="24"/>
        <v>0</v>
      </c>
      <c r="M138" s="41">
        <f t="shared" si="24"/>
        <v>0</v>
      </c>
      <c r="N138" s="41">
        <f t="shared" si="24"/>
        <v>0</v>
      </c>
      <c r="O138" s="41">
        <f t="shared" si="24"/>
        <v>0</v>
      </c>
      <c r="P138" s="41">
        <f t="shared" si="24"/>
        <v>0</v>
      </c>
      <c r="Q138" s="41">
        <f t="shared" si="24"/>
        <v>0</v>
      </c>
      <c r="R138" s="41">
        <f t="shared" si="24"/>
        <v>0</v>
      </c>
      <c r="S138" s="41">
        <f t="shared" si="24"/>
        <v>0</v>
      </c>
      <c r="T138" s="41">
        <f t="shared" si="24"/>
        <v>0</v>
      </c>
      <c r="U138" s="41">
        <f t="shared" si="24"/>
        <v>0</v>
      </c>
      <c r="V138" s="41">
        <f t="shared" si="24"/>
        <v>0</v>
      </c>
      <c r="W138" s="41">
        <f t="shared" si="24"/>
        <v>0</v>
      </c>
      <c r="X138" s="41">
        <f t="shared" si="24"/>
        <v>0</v>
      </c>
      <c r="Y138" s="41">
        <f t="shared" si="24"/>
        <v>0</v>
      </c>
      <c r="Z138" s="181">
        <f t="shared" si="24"/>
        <v>417</v>
      </c>
      <c r="AA138" s="181">
        <f t="shared" si="24"/>
        <v>430</v>
      </c>
      <c r="AB138" s="181">
        <f t="shared" si="24"/>
        <v>75</v>
      </c>
      <c r="AC138" s="41">
        <f t="shared" si="24"/>
        <v>0</v>
      </c>
      <c r="AD138" s="41">
        <f t="shared" si="24"/>
        <v>0</v>
      </c>
      <c r="AE138" s="41">
        <f t="shared" si="24"/>
        <v>0</v>
      </c>
      <c r="AF138" s="41">
        <f t="shared" si="24"/>
        <v>0</v>
      </c>
      <c r="AG138" s="41">
        <f t="shared" si="24"/>
        <v>0</v>
      </c>
      <c r="AH138" s="41">
        <f t="shared" si="24"/>
        <v>0</v>
      </c>
      <c r="AI138" s="41">
        <f t="shared" si="24"/>
        <v>0</v>
      </c>
      <c r="AJ138" s="41">
        <f t="shared" si="24"/>
        <v>0</v>
      </c>
      <c r="AK138" s="41">
        <f t="shared" si="24"/>
        <v>0</v>
      </c>
      <c r="AL138" s="41">
        <f t="shared" si="24"/>
        <v>0</v>
      </c>
      <c r="AM138" s="41">
        <f t="shared" si="24"/>
        <v>0</v>
      </c>
      <c r="AN138" s="41">
        <f t="shared" si="24"/>
        <v>0</v>
      </c>
      <c r="AO138" s="41">
        <f t="shared" si="24"/>
        <v>0</v>
      </c>
      <c r="AP138" s="41">
        <f t="shared" si="24"/>
        <v>0</v>
      </c>
      <c r="AQ138" s="56">
        <f>SUM(AQ136:AQ137)</f>
        <v>-16</v>
      </c>
      <c r="AR138" s="56">
        <f>SUM(AR136:AR137)</f>
        <v>-1</v>
      </c>
    </row>
    <row r="139" spans="1:45" s="361" customFormat="1" ht="17" thickBot="1" x14ac:dyDescent="0.3">
      <c r="A139" s="359"/>
      <c r="B139" s="360"/>
      <c r="C139" s="360"/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  <c r="AA139" s="360"/>
      <c r="AB139" s="360"/>
      <c r="AC139" s="360"/>
      <c r="AD139" s="360"/>
      <c r="AE139" s="360"/>
      <c r="AF139" s="360"/>
      <c r="AG139" s="360"/>
      <c r="AH139" s="360"/>
      <c r="AI139" s="360"/>
      <c r="AJ139" s="360"/>
      <c r="AK139" s="360"/>
      <c r="AL139" s="360"/>
      <c r="AM139" s="360"/>
      <c r="AN139" s="360"/>
      <c r="AO139" s="360"/>
      <c r="AP139" s="360"/>
      <c r="AQ139" s="360"/>
      <c r="AR139" s="360"/>
    </row>
    <row r="140" spans="1:45" s="6" customFormat="1" ht="17" thickBot="1" x14ac:dyDescent="0.3">
      <c r="A140" s="40" t="s">
        <v>9293</v>
      </c>
      <c r="B140" s="41"/>
      <c r="C140" s="181">
        <f>SUM(C138:C139)</f>
        <v>937</v>
      </c>
      <c r="D140" s="181">
        <f>SUM(D138:D139)</f>
        <v>254</v>
      </c>
      <c r="E140" s="181">
        <f>SUM(E138:E139)</f>
        <v>180</v>
      </c>
      <c r="F140" s="181">
        <f>SUM(F138:F139)</f>
        <v>23</v>
      </c>
      <c r="G140" s="41">
        <f t="shared" si="24"/>
        <v>0</v>
      </c>
      <c r="H140" s="41">
        <f t="shared" si="24"/>
        <v>0</v>
      </c>
      <c r="I140" s="41">
        <f t="shared" si="24"/>
        <v>0</v>
      </c>
      <c r="J140" s="41">
        <f t="shared" si="24"/>
        <v>0</v>
      </c>
      <c r="K140" s="41">
        <f t="shared" si="24"/>
        <v>0</v>
      </c>
      <c r="L140" s="41">
        <f t="shared" si="24"/>
        <v>0</v>
      </c>
      <c r="M140" s="41">
        <f t="shared" si="24"/>
        <v>0</v>
      </c>
      <c r="N140" s="41">
        <f t="shared" si="24"/>
        <v>0</v>
      </c>
      <c r="O140" s="41">
        <f t="shared" si="24"/>
        <v>0</v>
      </c>
      <c r="P140" s="41">
        <f t="shared" si="24"/>
        <v>0</v>
      </c>
      <c r="Q140" s="41">
        <f t="shared" si="24"/>
        <v>0</v>
      </c>
      <c r="R140" s="41">
        <f t="shared" si="24"/>
        <v>0</v>
      </c>
      <c r="S140" s="41">
        <f t="shared" si="24"/>
        <v>0</v>
      </c>
      <c r="T140" s="41">
        <f t="shared" si="24"/>
        <v>0</v>
      </c>
      <c r="U140" s="41">
        <f t="shared" si="24"/>
        <v>0</v>
      </c>
      <c r="V140" s="41">
        <f t="shared" si="24"/>
        <v>0</v>
      </c>
      <c r="W140" s="41">
        <f t="shared" si="24"/>
        <v>0</v>
      </c>
      <c r="X140" s="41">
        <f t="shared" si="24"/>
        <v>0</v>
      </c>
      <c r="Y140" s="41">
        <f t="shared" si="24"/>
        <v>0</v>
      </c>
      <c r="Z140" s="181">
        <f t="shared" si="24"/>
        <v>417</v>
      </c>
      <c r="AA140" s="181">
        <f t="shared" si="24"/>
        <v>430</v>
      </c>
      <c r="AB140" s="181">
        <f t="shared" si="24"/>
        <v>75</v>
      </c>
      <c r="AC140" s="41">
        <f t="shared" si="24"/>
        <v>0</v>
      </c>
      <c r="AD140" s="41">
        <f t="shared" si="24"/>
        <v>0</v>
      </c>
      <c r="AE140" s="41">
        <f t="shared" si="24"/>
        <v>0</v>
      </c>
      <c r="AF140" s="41">
        <f t="shared" si="24"/>
        <v>0</v>
      </c>
      <c r="AG140" s="41">
        <f t="shared" si="24"/>
        <v>0</v>
      </c>
      <c r="AH140" s="41">
        <f t="shared" si="24"/>
        <v>0</v>
      </c>
      <c r="AI140" s="41">
        <f t="shared" si="24"/>
        <v>0</v>
      </c>
      <c r="AJ140" s="41">
        <f t="shared" si="24"/>
        <v>0</v>
      </c>
      <c r="AK140" s="41">
        <f t="shared" si="24"/>
        <v>0</v>
      </c>
      <c r="AL140" s="41">
        <f t="shared" si="24"/>
        <v>0</v>
      </c>
      <c r="AM140" s="41">
        <f t="shared" si="24"/>
        <v>0</v>
      </c>
      <c r="AN140" s="41">
        <f t="shared" si="24"/>
        <v>0</v>
      </c>
      <c r="AO140" s="41">
        <f t="shared" si="24"/>
        <v>0</v>
      </c>
      <c r="AP140" s="41">
        <f t="shared" si="24"/>
        <v>0</v>
      </c>
      <c r="AQ140" s="56">
        <f>SUM(AQ138:AQ139)</f>
        <v>-16</v>
      </c>
      <c r="AR140" s="56">
        <f>SUM(AR138:AR139)</f>
        <v>-1</v>
      </c>
    </row>
    <row r="141" spans="1:45" s="361" customFormat="1" x14ac:dyDescent="0.25">
      <c r="A141" s="359"/>
      <c r="B141" s="360"/>
      <c r="C141" s="360"/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  <c r="AA141" s="360"/>
      <c r="AB141" s="360"/>
      <c r="AC141" s="360"/>
      <c r="AD141" s="360"/>
      <c r="AE141" s="360"/>
      <c r="AF141" s="360"/>
      <c r="AG141" s="360"/>
      <c r="AH141" s="360"/>
      <c r="AI141" s="360"/>
      <c r="AJ141" s="360"/>
      <c r="AK141" s="360"/>
      <c r="AL141" s="360"/>
      <c r="AM141" s="360"/>
      <c r="AN141" s="360"/>
      <c r="AO141" s="360"/>
      <c r="AP141" s="360"/>
      <c r="AQ141" s="360"/>
      <c r="AR141" s="360"/>
    </row>
    <row r="142" spans="1:45" s="361" customFormat="1" x14ac:dyDescent="0.25">
      <c r="A142" s="359"/>
      <c r="B142" s="360"/>
      <c r="C142" s="360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  <c r="AA142" s="360"/>
      <c r="AB142" s="360"/>
      <c r="AC142" s="360"/>
      <c r="AD142" s="360"/>
      <c r="AE142" s="360"/>
      <c r="AF142" s="360"/>
      <c r="AG142" s="360"/>
      <c r="AH142" s="360"/>
      <c r="AI142" s="360"/>
      <c r="AJ142" s="360"/>
      <c r="AK142" s="360"/>
      <c r="AL142" s="360"/>
      <c r="AM142" s="360"/>
      <c r="AN142" s="360"/>
      <c r="AO142" s="360"/>
      <c r="AP142" s="360"/>
      <c r="AQ142" s="360"/>
      <c r="AR142" s="360"/>
    </row>
    <row r="143" spans="1:45" x14ac:dyDescent="0.25">
      <c r="A143" s="12"/>
      <c r="B143" s="13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13"/>
    </row>
    <row r="144" spans="1:45" s="48" customFormat="1" x14ac:dyDescent="0.25">
      <c r="A144" s="960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  <c r="AD144" s="358"/>
      <c r="AE144" s="358"/>
      <c r="AF144" s="358"/>
      <c r="AG144" s="358"/>
      <c r="AH144" s="358"/>
      <c r="AI144" s="358"/>
      <c r="AJ144" s="358"/>
      <c r="AK144" s="358"/>
      <c r="AL144" s="358"/>
      <c r="AM144" s="358"/>
      <c r="AN144" s="358"/>
      <c r="AO144" s="358"/>
      <c r="AP144" s="358"/>
      <c r="AQ144" s="396"/>
      <c r="AR144" s="396"/>
    </row>
    <row r="145" spans="1:44" ht="17" thickBot="1" x14ac:dyDescent="0.3"/>
    <row r="146" spans="1:44" ht="17" thickBot="1" x14ac:dyDescent="0.3">
      <c r="C146" s="10" t="s">
        <v>4</v>
      </c>
      <c r="D146" s="32" t="s">
        <v>10</v>
      </c>
      <c r="E146" s="32" t="s">
        <v>27</v>
      </c>
      <c r="F146" s="32" t="s">
        <v>4999</v>
      </c>
      <c r="G146" s="32" t="s">
        <v>4968</v>
      </c>
      <c r="H146" s="32" t="s">
        <v>2562</v>
      </c>
      <c r="I146" s="32" t="s">
        <v>5483</v>
      </c>
      <c r="J146" s="32" t="s">
        <v>5732</v>
      </c>
      <c r="K146" s="32" t="s">
        <v>5484</v>
      </c>
      <c r="L146" s="32" t="s">
        <v>5531</v>
      </c>
      <c r="M146" s="32" t="s">
        <v>380</v>
      </c>
      <c r="N146" s="32" t="s">
        <v>2879</v>
      </c>
      <c r="O146" s="32" t="s">
        <v>3093</v>
      </c>
      <c r="P146" s="32" t="s">
        <v>5559</v>
      </c>
      <c r="Q146" s="32" t="s">
        <v>5731</v>
      </c>
      <c r="R146" s="32" t="s">
        <v>5821</v>
      </c>
      <c r="S146" s="32" t="s">
        <v>2407</v>
      </c>
      <c r="T146" s="32" t="s">
        <v>5608</v>
      </c>
      <c r="U146" s="32" t="s">
        <v>5621</v>
      </c>
      <c r="V146" s="32" t="s">
        <v>5720</v>
      </c>
      <c r="W146" s="32" t="s">
        <v>6052</v>
      </c>
      <c r="X146" s="32" t="s">
        <v>6053</v>
      </c>
      <c r="Y146" s="32" t="s">
        <v>6054</v>
      </c>
      <c r="Z146" s="32" t="s">
        <v>26</v>
      </c>
      <c r="AA146" s="32" t="s">
        <v>3</v>
      </c>
      <c r="AB146" s="32" t="s">
        <v>28</v>
      </c>
      <c r="AC146" s="32" t="s">
        <v>5776</v>
      </c>
      <c r="AD146" s="32" t="s">
        <v>5797</v>
      </c>
      <c r="AE146" s="32" t="s">
        <v>5869</v>
      </c>
      <c r="AF146" s="32" t="s">
        <v>5870</v>
      </c>
      <c r="AG146" s="32" t="s">
        <v>5871</v>
      </c>
      <c r="AH146" s="32" t="s">
        <v>5828</v>
      </c>
      <c r="AI146" s="32" t="s">
        <v>5829</v>
      </c>
      <c r="AJ146" s="32" t="s">
        <v>1317</v>
      </c>
      <c r="AK146" s="32" t="s">
        <v>386</v>
      </c>
      <c r="AL146" s="32" t="s">
        <v>6406</v>
      </c>
      <c r="AM146" s="32" t="s">
        <v>6408</v>
      </c>
      <c r="AN146" s="32" t="s">
        <v>6407</v>
      </c>
      <c r="AO146" s="32" t="s">
        <v>6696</v>
      </c>
      <c r="AP146" s="32" t="s">
        <v>6788</v>
      </c>
      <c r="AQ146" s="32" t="s">
        <v>6022</v>
      </c>
      <c r="AR146" s="32" t="s">
        <v>31</v>
      </c>
    </row>
    <row r="148" spans="1:44" x14ac:dyDescent="0.25">
      <c r="A148" s="128" t="s">
        <v>7851</v>
      </c>
      <c r="F148" s="1" t="s">
        <v>8586</v>
      </c>
      <c r="G148" s="1"/>
      <c r="H148" s="1"/>
      <c r="I148" s="2"/>
    </row>
    <row r="149" spans="1:44" x14ac:dyDescent="0.25">
      <c r="A149" s="128" t="s">
        <v>7852</v>
      </c>
      <c r="F149" s="1" t="s">
        <v>8587</v>
      </c>
      <c r="G149" s="1"/>
      <c r="H149" s="1"/>
      <c r="I149" s="2"/>
    </row>
    <row r="150" spans="1:44" x14ac:dyDescent="0.25">
      <c r="A150" s="128"/>
      <c r="F150" s="1" t="s">
        <v>8588</v>
      </c>
      <c r="G150" s="1"/>
      <c r="H150" s="1"/>
      <c r="I150" s="2"/>
    </row>
    <row r="151" spans="1:44" s="48" customFormat="1" x14ac:dyDescent="0.25">
      <c r="A151" s="128" t="s">
        <v>7902</v>
      </c>
      <c r="F151" s="1" t="s">
        <v>8512</v>
      </c>
      <c r="G151" s="1"/>
      <c r="H151" s="1"/>
      <c r="I151" s="1"/>
      <c r="AR151" s="1"/>
    </row>
    <row r="152" spans="1:44" s="48" customFormat="1" x14ac:dyDescent="0.25">
      <c r="A152" s="128" t="s">
        <v>7903</v>
      </c>
      <c r="F152" s="1" t="s">
        <v>8513</v>
      </c>
      <c r="G152" s="1"/>
      <c r="H152" s="1"/>
      <c r="I152" s="1"/>
      <c r="AR152" s="1"/>
    </row>
    <row r="153" spans="1:44" s="48" customFormat="1" x14ac:dyDescent="0.25">
      <c r="A153" s="128" t="s">
        <v>7904</v>
      </c>
      <c r="F153" s="1" t="s">
        <v>8514</v>
      </c>
      <c r="G153" s="1"/>
      <c r="H153" s="1"/>
      <c r="I153" s="1"/>
      <c r="AR153" s="1"/>
    </row>
    <row r="154" spans="1:44" s="48" customFormat="1" x14ac:dyDescent="0.25">
      <c r="A154" s="128" t="s">
        <v>7905</v>
      </c>
      <c r="F154" s="1"/>
      <c r="G154" s="1"/>
      <c r="H154" s="1"/>
      <c r="I154" s="1"/>
      <c r="AR154" s="1"/>
    </row>
    <row r="155" spans="1:44" x14ac:dyDescent="0.25">
      <c r="F155" s="1" t="s">
        <v>8515</v>
      </c>
      <c r="G155" s="1"/>
      <c r="H155" s="1"/>
      <c r="I155" s="2"/>
    </row>
    <row r="156" spans="1:44" x14ac:dyDescent="0.25">
      <c r="F156" s="1" t="s">
        <v>8516</v>
      </c>
      <c r="G156" s="1"/>
      <c r="H156" s="1"/>
      <c r="I156" s="2"/>
    </row>
    <row r="157" spans="1:44" x14ac:dyDescent="0.25">
      <c r="F157" s="1"/>
      <c r="G157" s="1"/>
      <c r="H157" s="1"/>
      <c r="I157" s="2"/>
    </row>
    <row r="158" spans="1:44" x14ac:dyDescent="0.25">
      <c r="F158" s="1" t="s">
        <v>8522</v>
      </c>
      <c r="G158" s="1"/>
      <c r="H158" s="1"/>
      <c r="I158" s="2"/>
    </row>
    <row r="159" spans="1:44" x14ac:dyDescent="0.25">
      <c r="F159" s="1"/>
      <c r="G159" s="1"/>
      <c r="H159" s="1"/>
      <c r="I159" s="2"/>
    </row>
    <row r="160" spans="1:44" x14ac:dyDescent="0.25">
      <c r="F160" s="1" t="s">
        <v>8523</v>
      </c>
      <c r="G160" s="1"/>
      <c r="H160" s="1"/>
      <c r="I160" s="2"/>
    </row>
    <row r="161" spans="6:9" x14ac:dyDescent="0.25">
      <c r="F161" s="1" t="s">
        <v>8517</v>
      </c>
      <c r="G161" s="1"/>
      <c r="H161" s="1"/>
      <c r="I161" s="2"/>
    </row>
    <row r="162" spans="6:9" x14ac:dyDescent="0.25">
      <c r="F162" s="1" t="s">
        <v>8518</v>
      </c>
      <c r="G162" s="1"/>
      <c r="H162" s="1"/>
      <c r="I162" s="2"/>
    </row>
    <row r="163" spans="6:9" x14ac:dyDescent="0.25">
      <c r="F163" s="1"/>
      <c r="G163" s="1"/>
      <c r="H163" s="1"/>
      <c r="I163" s="2"/>
    </row>
    <row r="164" spans="6:9" x14ac:dyDescent="0.25">
      <c r="F164" s="1" t="s">
        <v>8524</v>
      </c>
      <c r="G164" s="1"/>
      <c r="H164" s="1"/>
      <c r="I164" s="2"/>
    </row>
    <row r="165" spans="6:9" x14ac:dyDescent="0.25">
      <c r="F165" s="1" t="s">
        <v>8519</v>
      </c>
      <c r="G165" s="1"/>
      <c r="H165" s="1"/>
      <c r="I165" s="2"/>
    </row>
    <row r="166" spans="6:9" x14ac:dyDescent="0.25">
      <c r="F166" s="1"/>
      <c r="G166" s="1"/>
      <c r="H166" s="1"/>
      <c r="I166" s="2"/>
    </row>
    <row r="167" spans="6:9" x14ac:dyDescent="0.25">
      <c r="F167" s="1" t="s">
        <v>8520</v>
      </c>
      <c r="G167" s="1"/>
      <c r="H167" s="1"/>
      <c r="I167" s="2"/>
    </row>
    <row r="168" spans="6:9" x14ac:dyDescent="0.25">
      <c r="F168" s="1" t="s">
        <v>8521</v>
      </c>
      <c r="G168" s="1"/>
      <c r="H168" s="1"/>
      <c r="I168" s="2"/>
    </row>
    <row r="169" spans="6:9" x14ac:dyDescent="0.25">
      <c r="F169" s="48"/>
      <c r="G169" s="48"/>
      <c r="H169" s="48"/>
    </row>
    <row r="170" spans="6:9" x14ac:dyDescent="0.25">
      <c r="F170" s="48"/>
      <c r="G170" s="48"/>
      <c r="H170" s="48"/>
    </row>
  </sheetData>
  <pageMargins left="0.7" right="0.7" top="0.75" bottom="0.75" header="0.3" footer="0.3"/>
  <pageSetup orientation="portrait" r:id="rId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>
    <tabColor rgb="FF92D050"/>
  </sheetPr>
  <dimension ref="A1:F11"/>
  <sheetViews>
    <sheetView workbookViewId="0">
      <selection activeCell="B14" sqref="B14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5" width="13.83203125" style="4" customWidth="1"/>
    <col min="6" max="16384" width="9" style="4"/>
  </cols>
  <sheetData>
    <row r="1" spans="1:6" x14ac:dyDescent="0.25">
      <c r="A1" s="48" t="s">
        <v>23</v>
      </c>
      <c r="B1" s="48"/>
      <c r="C1" s="48"/>
      <c r="D1" s="48"/>
      <c r="E1" s="48"/>
    </row>
    <row r="2" spans="1:6" x14ac:dyDescent="0.25">
      <c r="A2" s="48"/>
      <c r="B2" s="48"/>
      <c r="C2" s="48"/>
      <c r="D2" s="48"/>
      <c r="E2" s="48"/>
    </row>
    <row r="3" spans="1:6" x14ac:dyDescent="0.25">
      <c r="A3" s="3" t="s">
        <v>1938</v>
      </c>
    </row>
    <row r="4" spans="1:6" x14ac:dyDescent="0.25">
      <c r="A4" s="3" t="s">
        <v>2557</v>
      </c>
      <c r="B4" s="3"/>
      <c r="C4" s="3"/>
      <c r="D4" s="3"/>
      <c r="E4" s="3"/>
    </row>
    <row r="5" spans="1:6" ht="17" thickBot="1" x14ac:dyDescent="0.3">
      <c r="A5" s="3" t="s">
        <v>2876</v>
      </c>
      <c r="B5" s="3"/>
      <c r="C5" s="31"/>
      <c r="D5" s="31"/>
      <c r="E5" s="31"/>
    </row>
    <row r="6" spans="1:6" ht="17" thickBot="1" x14ac:dyDescent="0.3">
      <c r="A6" s="50" t="s">
        <v>0</v>
      </c>
      <c r="B6" s="51" t="s">
        <v>1</v>
      </c>
      <c r="C6" s="51" t="s">
        <v>2879</v>
      </c>
      <c r="D6" s="51" t="s">
        <v>380</v>
      </c>
      <c r="E6" s="51" t="s">
        <v>3093</v>
      </c>
    </row>
    <row r="7" spans="1:6" s="49" customFormat="1" x14ac:dyDescent="0.25">
      <c r="A7" s="725" t="s">
        <v>2877</v>
      </c>
      <c r="B7" s="439" t="s">
        <v>2878</v>
      </c>
      <c r="C7" s="439">
        <v>200</v>
      </c>
      <c r="D7" s="439">
        <v>400</v>
      </c>
      <c r="E7" s="439"/>
      <c r="F7" s="49" t="s">
        <v>2882</v>
      </c>
    </row>
    <row r="8" spans="1:6" s="49" customFormat="1" x14ac:dyDescent="0.25">
      <c r="A8" s="431" t="s">
        <v>3090</v>
      </c>
      <c r="B8" s="432" t="s">
        <v>3092</v>
      </c>
      <c r="C8" s="432"/>
      <c r="D8" s="432">
        <v>300</v>
      </c>
      <c r="E8" s="432">
        <v>150</v>
      </c>
      <c r="F8" s="49" t="s">
        <v>2882</v>
      </c>
    </row>
    <row r="9" spans="1:6" x14ac:dyDescent="0.25">
      <c r="A9" s="57"/>
      <c r="B9" s="57"/>
      <c r="C9" s="57"/>
      <c r="D9" s="57"/>
      <c r="E9" s="57"/>
    </row>
    <row r="10" spans="1:6" x14ac:dyDescent="0.25">
      <c r="A10" s="57"/>
      <c r="B10" s="57"/>
      <c r="C10" s="57"/>
      <c r="D10" s="57"/>
      <c r="E10" s="57"/>
    </row>
    <row r="11" spans="1:6" x14ac:dyDescent="0.25">
      <c r="A11" s="57"/>
      <c r="B11" s="57"/>
      <c r="C11" s="57"/>
      <c r="D11" s="57"/>
      <c r="E11" s="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L88"/>
  <sheetViews>
    <sheetView topLeftCell="A46" workbookViewId="0">
      <selection activeCell="E81" sqref="E81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3" width="10.5" style="4" customWidth="1"/>
    <col min="4" max="4" width="10.6640625" style="4" customWidth="1"/>
    <col min="5" max="10" width="9.5" style="4" customWidth="1"/>
    <col min="11" max="11" width="9" style="4" customWidth="1"/>
    <col min="12" max="16384" width="9" style="4"/>
  </cols>
  <sheetData>
    <row r="1" spans="1:11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1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</row>
    <row r="3" spans="1:11" x14ac:dyDescent="0.25">
      <c r="A3" s="3" t="s">
        <v>1938</v>
      </c>
    </row>
    <row r="4" spans="1:11" x14ac:dyDescent="0.25">
      <c r="A4" s="3" t="s">
        <v>2932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1" x14ac:dyDescent="0.25">
      <c r="A5" s="3" t="s">
        <v>3107</v>
      </c>
      <c r="B5" s="3"/>
      <c r="C5" s="3"/>
      <c r="D5" s="3"/>
      <c r="E5" s="3"/>
      <c r="F5" s="3"/>
      <c r="G5" s="3"/>
      <c r="H5" s="3"/>
      <c r="I5" s="3"/>
      <c r="J5" s="3"/>
      <c r="K5" s="3"/>
    </row>
    <row r="6" spans="1:11" x14ac:dyDescent="0.25">
      <c r="A6" s="656" t="s">
        <v>3108</v>
      </c>
      <c r="B6" s="656"/>
      <c r="C6" s="656"/>
      <c r="D6" s="656"/>
      <c r="E6" s="656"/>
      <c r="F6" s="103"/>
      <c r="G6" s="103"/>
      <c r="H6" s="103"/>
      <c r="I6" s="103"/>
      <c r="J6" s="103"/>
      <c r="K6" s="3"/>
    </row>
    <row r="7" spans="1:11" x14ac:dyDescent="0.25">
      <c r="A7" s="656" t="s">
        <v>3619</v>
      </c>
      <c r="B7" s="656"/>
      <c r="C7" s="656"/>
      <c r="D7" s="656"/>
      <c r="E7" s="656"/>
      <c r="F7" s="103"/>
      <c r="G7" s="103"/>
      <c r="H7" s="103"/>
      <c r="I7" s="103"/>
      <c r="J7" s="103"/>
      <c r="K7" s="3"/>
    </row>
    <row r="8" spans="1:11" s="144" customFormat="1" x14ac:dyDescent="0.25">
      <c r="A8" s="925" t="s">
        <v>3109</v>
      </c>
      <c r="B8" s="925"/>
      <c r="C8" s="103"/>
      <c r="D8" s="103"/>
      <c r="E8" s="103"/>
      <c r="F8" s="103"/>
      <c r="G8" s="103"/>
      <c r="H8" s="103"/>
      <c r="I8" s="103"/>
      <c r="J8" s="103"/>
      <c r="K8" s="103"/>
    </row>
    <row r="9" spans="1:11" ht="17" thickBot="1" x14ac:dyDescent="0.3">
      <c r="A9" s="3"/>
      <c r="B9" s="3"/>
      <c r="C9" s="30">
        <v>3250</v>
      </c>
      <c r="D9" s="30">
        <v>17500</v>
      </c>
      <c r="E9" s="30">
        <v>22500</v>
      </c>
      <c r="F9" s="30">
        <v>4250</v>
      </c>
      <c r="G9" s="30">
        <v>1250</v>
      </c>
      <c r="H9" s="30">
        <v>3250</v>
      </c>
      <c r="I9" s="30">
        <v>3550</v>
      </c>
      <c r="J9" s="30">
        <v>3250</v>
      </c>
      <c r="K9" s="3"/>
    </row>
    <row r="10" spans="1:11" ht="17" thickBot="1" x14ac:dyDescent="0.3">
      <c r="A10" s="50" t="s">
        <v>0</v>
      </c>
      <c r="B10" s="51" t="s">
        <v>1</v>
      </c>
      <c r="C10" s="51" t="s">
        <v>3</v>
      </c>
      <c r="D10" s="51" t="s">
        <v>10</v>
      </c>
      <c r="E10" s="51" t="s">
        <v>28</v>
      </c>
      <c r="F10" s="51" t="s">
        <v>26</v>
      </c>
      <c r="G10" s="51" t="s">
        <v>4</v>
      </c>
      <c r="H10" s="51" t="s">
        <v>18</v>
      </c>
      <c r="I10" s="51" t="s">
        <v>17</v>
      </c>
      <c r="J10" s="51" t="s">
        <v>27</v>
      </c>
      <c r="K10" s="27"/>
    </row>
    <row r="11" spans="1:11" s="2" customFormat="1" ht="17" thickBot="1" x14ac:dyDescent="0.3">
      <c r="A11" s="28">
        <v>44475</v>
      </c>
      <c r="B11" s="22" t="s">
        <v>2933</v>
      </c>
      <c r="C11" s="22">
        <v>100</v>
      </c>
      <c r="D11" s="22">
        <v>32</v>
      </c>
      <c r="E11" s="22">
        <v>16</v>
      </c>
      <c r="F11" s="22"/>
      <c r="G11" s="22"/>
      <c r="H11" s="22"/>
      <c r="I11" s="22"/>
      <c r="J11" s="22"/>
      <c r="K11" s="22"/>
    </row>
    <row r="12" spans="1:11" s="2" customFormat="1" ht="17" thickBot="1" x14ac:dyDescent="0.3">
      <c r="A12" s="170" t="s">
        <v>3034</v>
      </c>
      <c r="B12" s="34"/>
      <c r="C12" s="34">
        <f>SUM(C11)</f>
        <v>100</v>
      </c>
      <c r="D12" s="34">
        <f t="shared" ref="D12:E12" si="0">SUM(D11)</f>
        <v>32</v>
      </c>
      <c r="E12" s="34">
        <f t="shared" si="0"/>
        <v>16</v>
      </c>
      <c r="F12" s="390"/>
      <c r="G12" s="390"/>
      <c r="H12" s="390"/>
      <c r="I12" s="390"/>
      <c r="J12" s="390"/>
      <c r="K12" s="194"/>
    </row>
    <row r="13" spans="1:11" ht="17" thickBot="1" x14ac:dyDescent="0.3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</row>
    <row r="14" spans="1:11" s="8" customFormat="1" ht="17" thickBot="1" x14ac:dyDescent="0.3">
      <c r="A14" s="170" t="s">
        <v>3164</v>
      </c>
      <c r="B14" s="34"/>
      <c r="C14" s="34">
        <f>SUM(C12:C13)</f>
        <v>100</v>
      </c>
      <c r="D14" s="34">
        <f t="shared" ref="D14:E14" si="1">SUM(D12:D13)</f>
        <v>32</v>
      </c>
      <c r="E14" s="34">
        <f t="shared" si="1"/>
        <v>16</v>
      </c>
      <c r="F14" s="390"/>
      <c r="G14" s="390"/>
      <c r="H14" s="390"/>
      <c r="I14" s="390"/>
      <c r="J14" s="390"/>
      <c r="K14" s="194"/>
    </row>
    <row r="15" spans="1:11" ht="17" thickBot="1" x14ac:dyDescent="0.3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</row>
    <row r="16" spans="1:11" s="8" customFormat="1" ht="17" thickBot="1" x14ac:dyDescent="0.3">
      <c r="A16" s="170" t="s">
        <v>3226</v>
      </c>
      <c r="B16" s="34"/>
      <c r="C16" s="34">
        <f>SUM(C14:C15)</f>
        <v>100</v>
      </c>
      <c r="D16" s="34">
        <f>SUM(D14:D15)</f>
        <v>32</v>
      </c>
      <c r="E16" s="34">
        <f>SUM(E14:E15)</f>
        <v>16</v>
      </c>
      <c r="F16" s="390"/>
      <c r="G16" s="390"/>
      <c r="H16" s="390"/>
      <c r="I16" s="390"/>
      <c r="J16" s="390"/>
      <c r="K16" s="194"/>
    </row>
    <row r="17" spans="1:11" ht="17" thickBot="1" x14ac:dyDescent="0.3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</row>
    <row r="18" spans="1:11" s="8" customFormat="1" ht="17" thickBot="1" x14ac:dyDescent="0.3">
      <c r="A18" s="170" t="s">
        <v>3399</v>
      </c>
      <c r="B18" s="34"/>
      <c r="C18" s="34">
        <f>SUM(C16:C17)</f>
        <v>100</v>
      </c>
      <c r="D18" s="34">
        <f>SUM(D16:D17)</f>
        <v>32</v>
      </c>
      <c r="E18" s="34">
        <f>SUM(E16:E17)</f>
        <v>16</v>
      </c>
      <c r="F18" s="390"/>
      <c r="G18" s="390"/>
      <c r="H18" s="390"/>
      <c r="I18" s="390"/>
      <c r="J18" s="390"/>
      <c r="K18" s="194"/>
    </row>
    <row r="19" spans="1:11" ht="17" thickBot="1" x14ac:dyDescent="0.3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</row>
    <row r="20" spans="1:11" s="8" customFormat="1" ht="17" thickBot="1" x14ac:dyDescent="0.3">
      <c r="A20" s="170" t="s">
        <v>3455</v>
      </c>
      <c r="B20" s="34"/>
      <c r="C20" s="34">
        <f>SUM(C18:C19)</f>
        <v>100</v>
      </c>
      <c r="D20" s="34">
        <f>SUM(D18:D19)</f>
        <v>32</v>
      </c>
      <c r="E20" s="34">
        <f>SUM(E18:E19)</f>
        <v>16</v>
      </c>
      <c r="F20" s="390"/>
      <c r="G20" s="390"/>
      <c r="H20" s="390"/>
      <c r="I20" s="390"/>
      <c r="J20" s="390"/>
      <c r="K20" s="194"/>
    </row>
    <row r="21" spans="1:11" s="2" customFormat="1" x14ac:dyDescent="0.25">
      <c r="A21" s="13" t="s">
        <v>3558</v>
      </c>
      <c r="B21" s="13" t="s">
        <v>3564</v>
      </c>
      <c r="C21" s="13">
        <v>500</v>
      </c>
      <c r="D21" s="13"/>
      <c r="E21" s="13"/>
      <c r="F21" s="13">
        <v>500</v>
      </c>
      <c r="G21" s="13">
        <v>1000</v>
      </c>
      <c r="H21" s="13"/>
      <c r="I21" s="13"/>
      <c r="J21" s="13"/>
      <c r="K21" s="13"/>
    </row>
    <row r="22" spans="1:11" s="2" customFormat="1" x14ac:dyDescent="0.25">
      <c r="A22" s="13" t="s">
        <v>3562</v>
      </c>
      <c r="B22" s="13" t="s">
        <v>3563</v>
      </c>
      <c r="C22" s="13">
        <v>500</v>
      </c>
      <c r="D22" s="13"/>
      <c r="E22" s="13"/>
      <c r="F22" s="13"/>
      <c r="G22" s="13"/>
      <c r="H22" s="13"/>
      <c r="I22" s="13"/>
      <c r="J22" s="13"/>
      <c r="K22" s="13"/>
    </row>
    <row r="23" spans="1:11" s="1" customFormat="1" ht="17" thickBot="1" x14ac:dyDescent="0.3">
      <c r="A23" s="13" t="s">
        <v>3568</v>
      </c>
      <c r="B23" s="13" t="s">
        <v>3569</v>
      </c>
      <c r="C23" s="13">
        <v>1000</v>
      </c>
      <c r="D23" s="13">
        <v>30</v>
      </c>
      <c r="E23" s="43"/>
      <c r="F23" s="13">
        <v>475</v>
      </c>
      <c r="G23" s="13">
        <v>1000</v>
      </c>
      <c r="H23" s="13"/>
      <c r="I23" s="13"/>
      <c r="J23" s="13"/>
      <c r="K23" s="43"/>
    </row>
    <row r="24" spans="1:11" s="8" customFormat="1" ht="17" thickBot="1" x14ac:dyDescent="0.3">
      <c r="A24" s="170" t="s">
        <v>3606</v>
      </c>
      <c r="B24" s="34"/>
      <c r="C24" s="34">
        <f>SUM(C20:C23)</f>
        <v>2100</v>
      </c>
      <c r="D24" s="34">
        <f t="shared" ref="D24:G24" si="2">SUM(D20:D23)</f>
        <v>62</v>
      </c>
      <c r="E24" s="34">
        <f t="shared" si="2"/>
        <v>16</v>
      </c>
      <c r="F24" s="34">
        <f t="shared" si="2"/>
        <v>975</v>
      </c>
      <c r="G24" s="34">
        <f t="shared" si="2"/>
        <v>2000</v>
      </c>
      <c r="H24" s="390"/>
      <c r="I24" s="390"/>
      <c r="J24" s="390"/>
      <c r="K24" s="194"/>
    </row>
    <row r="25" spans="1:11" s="1" customFormat="1" x14ac:dyDescent="0.25">
      <c r="A25" s="12">
        <v>44208</v>
      </c>
      <c r="B25" s="13" t="s">
        <v>3580</v>
      </c>
      <c r="C25" s="43"/>
      <c r="D25" s="13">
        <v>250</v>
      </c>
      <c r="E25" s="43"/>
      <c r="F25" s="13">
        <v>25</v>
      </c>
      <c r="G25" s="43"/>
      <c r="H25" s="13">
        <v>400</v>
      </c>
      <c r="I25" s="13">
        <v>164</v>
      </c>
      <c r="J25" s="13">
        <v>500</v>
      </c>
      <c r="K25" s="43"/>
    </row>
    <row r="26" spans="1:11" s="1" customFormat="1" x14ac:dyDescent="0.25">
      <c r="A26" s="12">
        <v>44298</v>
      </c>
      <c r="B26" s="13" t="s">
        <v>3607</v>
      </c>
      <c r="C26" s="13">
        <v>1000</v>
      </c>
      <c r="D26" s="13"/>
      <c r="E26" s="43"/>
      <c r="F26" s="13">
        <v>500</v>
      </c>
      <c r="G26" s="13">
        <v>1000</v>
      </c>
      <c r="H26" s="13"/>
      <c r="I26" s="13"/>
      <c r="J26" s="13"/>
      <c r="K26" s="43"/>
    </row>
    <row r="27" spans="1:11" s="1" customFormat="1" x14ac:dyDescent="0.25">
      <c r="A27" s="12">
        <v>44451</v>
      </c>
      <c r="B27" s="13" t="s">
        <v>3624</v>
      </c>
      <c r="C27" s="13"/>
      <c r="D27" s="13">
        <v>165</v>
      </c>
      <c r="E27" s="43"/>
      <c r="F27" s="13"/>
      <c r="G27" s="13"/>
      <c r="H27" s="13"/>
      <c r="I27" s="13"/>
      <c r="J27" s="13"/>
      <c r="K27" s="43"/>
    </row>
    <row r="28" spans="1:11" s="1" customFormat="1" x14ac:dyDescent="0.25">
      <c r="A28" s="12">
        <v>44481</v>
      </c>
      <c r="B28" s="13" t="s">
        <v>3626</v>
      </c>
      <c r="C28" s="13"/>
      <c r="D28" s="13">
        <v>165</v>
      </c>
      <c r="E28" s="43"/>
      <c r="F28" s="13"/>
      <c r="G28" s="13"/>
      <c r="H28" s="13"/>
      <c r="I28" s="13"/>
      <c r="J28" s="13"/>
      <c r="K28" s="43"/>
    </row>
    <row r="29" spans="1:11" s="1" customFormat="1" ht="17" thickBot="1" x14ac:dyDescent="0.3">
      <c r="A29" s="12">
        <v>44481</v>
      </c>
      <c r="B29" s="13" t="s">
        <v>3627</v>
      </c>
      <c r="C29" s="13"/>
      <c r="D29" s="13">
        <v>165</v>
      </c>
      <c r="E29" s="43"/>
      <c r="F29" s="13"/>
      <c r="G29" s="13"/>
      <c r="H29" s="13"/>
      <c r="I29" s="13"/>
      <c r="J29" s="13"/>
      <c r="K29" s="43"/>
    </row>
    <row r="30" spans="1:11" s="8" customFormat="1" ht="17" thickBot="1" x14ac:dyDescent="0.3">
      <c r="A30" s="170" t="s">
        <v>3755</v>
      </c>
      <c r="B30" s="34"/>
      <c r="C30" s="34">
        <f>SUM(C24:C29)</f>
        <v>3100</v>
      </c>
      <c r="D30" s="34">
        <f t="shared" ref="D30:J30" si="3">SUM(D24:D29)</f>
        <v>807</v>
      </c>
      <c r="E30" s="34">
        <f t="shared" si="3"/>
        <v>16</v>
      </c>
      <c r="F30" s="34">
        <f t="shared" si="3"/>
        <v>1500</v>
      </c>
      <c r="G30" s="34">
        <f t="shared" si="3"/>
        <v>3000</v>
      </c>
      <c r="H30" s="34">
        <f t="shared" si="3"/>
        <v>400</v>
      </c>
      <c r="I30" s="34">
        <f t="shared" si="3"/>
        <v>164</v>
      </c>
      <c r="J30" s="34">
        <f t="shared" si="3"/>
        <v>500</v>
      </c>
      <c r="K30" s="194"/>
    </row>
    <row r="31" spans="1:11" s="1" customFormat="1" x14ac:dyDescent="0.25">
      <c r="A31" s="12">
        <v>44682</v>
      </c>
      <c r="B31" s="13" t="s">
        <v>3717</v>
      </c>
      <c r="C31" s="13">
        <v>500</v>
      </c>
      <c r="D31" s="13">
        <v>100</v>
      </c>
      <c r="E31" s="43"/>
      <c r="F31" s="13">
        <v>300</v>
      </c>
      <c r="G31" s="13">
        <v>500</v>
      </c>
      <c r="H31" s="43"/>
      <c r="I31" s="43"/>
      <c r="J31" s="13">
        <v>500</v>
      </c>
      <c r="K31" s="43"/>
    </row>
    <row r="32" spans="1:11" s="1" customFormat="1" x14ac:dyDescent="0.25">
      <c r="A32" s="12">
        <v>44682</v>
      </c>
      <c r="B32" s="13" t="s">
        <v>3718</v>
      </c>
      <c r="C32" s="13">
        <v>240</v>
      </c>
      <c r="D32" s="13">
        <v>31</v>
      </c>
      <c r="E32" s="43"/>
      <c r="F32" s="13">
        <v>85</v>
      </c>
      <c r="G32" s="43"/>
      <c r="H32" s="43"/>
      <c r="I32" s="43"/>
      <c r="J32" s="13">
        <v>87</v>
      </c>
      <c r="K32" s="43"/>
    </row>
    <row r="33" spans="1:12" s="1" customFormat="1" x14ac:dyDescent="0.25">
      <c r="A33" s="12">
        <v>44713</v>
      </c>
      <c r="B33" s="13" t="s">
        <v>3719</v>
      </c>
      <c r="C33" s="13">
        <v>140</v>
      </c>
      <c r="D33" s="43"/>
      <c r="E33" s="43"/>
      <c r="F33" s="13">
        <v>140</v>
      </c>
      <c r="G33" s="13">
        <v>280</v>
      </c>
      <c r="H33" s="43"/>
      <c r="I33" s="43"/>
      <c r="J33" s="43"/>
      <c r="K33" s="43"/>
    </row>
    <row r="34" spans="1:12" s="1" customFormat="1" x14ac:dyDescent="0.25">
      <c r="A34" s="12">
        <v>44743</v>
      </c>
      <c r="B34" s="13" t="s">
        <v>3726</v>
      </c>
      <c r="C34" s="13">
        <v>350</v>
      </c>
      <c r="D34" s="43"/>
      <c r="E34" s="43"/>
      <c r="F34" s="13">
        <v>350</v>
      </c>
      <c r="G34" s="13">
        <v>700</v>
      </c>
      <c r="H34" s="43"/>
      <c r="I34" s="43"/>
      <c r="J34" s="43"/>
      <c r="K34" s="43"/>
    </row>
    <row r="35" spans="1:12" s="1" customFormat="1" x14ac:dyDescent="0.25">
      <c r="A35" s="12">
        <v>44743</v>
      </c>
      <c r="B35" s="13" t="s">
        <v>3727</v>
      </c>
      <c r="C35" s="13">
        <v>260</v>
      </c>
      <c r="D35" s="13">
        <v>140</v>
      </c>
      <c r="E35" s="43"/>
      <c r="F35" s="13">
        <v>260</v>
      </c>
      <c r="G35" s="13">
        <v>520</v>
      </c>
      <c r="H35" s="43"/>
      <c r="I35" s="43"/>
      <c r="J35" s="43"/>
      <c r="K35" s="43"/>
    </row>
    <row r="36" spans="1:12" s="1" customFormat="1" x14ac:dyDescent="0.25">
      <c r="A36" s="12">
        <v>44896</v>
      </c>
      <c r="B36" s="13" t="s">
        <v>3766</v>
      </c>
      <c r="C36" s="13">
        <v>160</v>
      </c>
      <c r="D36" s="13">
        <v>225</v>
      </c>
      <c r="E36" s="43"/>
      <c r="F36" s="13">
        <v>160</v>
      </c>
      <c r="G36" s="13">
        <v>320</v>
      </c>
      <c r="H36" s="43"/>
      <c r="I36" s="43"/>
      <c r="J36" s="43"/>
      <c r="K36" s="43"/>
    </row>
    <row r="37" spans="1:12" s="1" customFormat="1" ht="17" thickBot="1" x14ac:dyDescent="0.3">
      <c r="A37" s="12">
        <v>44896</v>
      </c>
      <c r="B37" s="13" t="s">
        <v>3791</v>
      </c>
      <c r="C37" s="13">
        <v>140</v>
      </c>
      <c r="D37" s="13">
        <v>38</v>
      </c>
      <c r="E37" s="43"/>
      <c r="F37" s="13">
        <v>85</v>
      </c>
      <c r="G37" s="13">
        <v>550</v>
      </c>
      <c r="H37" s="13"/>
      <c r="I37" s="13"/>
      <c r="J37" s="13"/>
      <c r="K37" s="43"/>
    </row>
    <row r="38" spans="1:12" s="8" customFormat="1" ht="17" thickBot="1" x14ac:dyDescent="0.3">
      <c r="A38" s="170" t="s">
        <v>3929</v>
      </c>
      <c r="B38" s="34"/>
      <c r="C38" s="34">
        <f>SUM(C30:C37)</f>
        <v>4890</v>
      </c>
      <c r="D38" s="34">
        <f t="shared" ref="D38:J38" si="4">SUM(D30:D37)</f>
        <v>1341</v>
      </c>
      <c r="E38" s="34">
        <f t="shared" si="4"/>
        <v>16</v>
      </c>
      <c r="F38" s="34">
        <f t="shared" si="4"/>
        <v>2880</v>
      </c>
      <c r="G38" s="34">
        <f>SUM(G30:G37)</f>
        <v>5870</v>
      </c>
      <c r="H38" s="34">
        <f t="shared" si="4"/>
        <v>400</v>
      </c>
      <c r="I38" s="34">
        <f t="shared" si="4"/>
        <v>164</v>
      </c>
      <c r="J38" s="34">
        <f t="shared" si="4"/>
        <v>1087</v>
      </c>
      <c r="K38" s="194"/>
    </row>
    <row r="39" spans="1:12" s="1" customFormat="1" x14ac:dyDescent="0.25">
      <c r="A39" s="12" t="s">
        <v>3962</v>
      </c>
      <c r="B39" s="13" t="s">
        <v>3966</v>
      </c>
      <c r="C39" s="13">
        <v>120</v>
      </c>
      <c r="D39" s="43"/>
      <c r="E39" s="43"/>
      <c r="F39" s="13">
        <v>120</v>
      </c>
      <c r="G39" s="43"/>
      <c r="H39" s="43"/>
      <c r="I39" s="43"/>
      <c r="J39" s="43"/>
      <c r="K39" s="43"/>
    </row>
    <row r="40" spans="1:12" s="1" customFormat="1" ht="17" thickBot="1" x14ac:dyDescent="0.3">
      <c r="A40" s="12" t="s">
        <v>3967</v>
      </c>
      <c r="B40" s="13" t="s">
        <v>3968</v>
      </c>
      <c r="C40" s="13">
        <v>500</v>
      </c>
      <c r="D40" s="43"/>
      <c r="E40" s="43"/>
      <c r="F40" s="13">
        <v>500</v>
      </c>
      <c r="G40" s="43"/>
      <c r="H40" s="43"/>
      <c r="I40" s="43"/>
      <c r="J40" s="43"/>
      <c r="K40" s="43"/>
    </row>
    <row r="41" spans="1:12" s="8" customFormat="1" ht="17" thickBot="1" x14ac:dyDescent="0.3">
      <c r="A41" s="1520" t="s">
        <v>4108</v>
      </c>
      <c r="B41" s="948"/>
      <c r="C41" s="948">
        <f>SUM(C38:C40)</f>
        <v>5510</v>
      </c>
      <c r="D41" s="948">
        <f t="shared" ref="D41:J41" si="5">SUM(D38:D40)</f>
        <v>1341</v>
      </c>
      <c r="E41" s="948">
        <f t="shared" si="5"/>
        <v>16</v>
      </c>
      <c r="F41" s="948">
        <f t="shared" si="5"/>
        <v>3500</v>
      </c>
      <c r="G41" s="948">
        <f t="shared" si="5"/>
        <v>5870</v>
      </c>
      <c r="H41" s="948">
        <f t="shared" si="5"/>
        <v>400</v>
      </c>
      <c r="I41" s="948">
        <f t="shared" si="5"/>
        <v>164</v>
      </c>
      <c r="J41" s="948">
        <f t="shared" si="5"/>
        <v>1087</v>
      </c>
      <c r="K41" s="1521"/>
      <c r="L41" s="8" t="s">
        <v>4214</v>
      </c>
    </row>
    <row r="42" spans="1:12" s="1" customFormat="1" x14ac:dyDescent="0.25">
      <c r="A42" s="12" t="s">
        <v>4141</v>
      </c>
      <c r="B42" s="13" t="s">
        <v>63</v>
      </c>
      <c r="C42" s="13">
        <v>-500</v>
      </c>
      <c r="D42" s="43"/>
      <c r="E42" s="43"/>
      <c r="F42" s="13">
        <v>-343</v>
      </c>
      <c r="G42" s="13">
        <v>-400</v>
      </c>
      <c r="H42" s="43"/>
      <c r="I42" s="43"/>
      <c r="J42" s="43"/>
      <c r="K42" s="43"/>
    </row>
    <row r="43" spans="1:12" s="1" customFormat="1" x14ac:dyDescent="0.25">
      <c r="A43" s="12" t="s">
        <v>4168</v>
      </c>
      <c r="B43" s="13" t="s">
        <v>63</v>
      </c>
      <c r="C43" s="13">
        <v>-207</v>
      </c>
      <c r="D43" s="43"/>
      <c r="E43" s="43"/>
      <c r="F43" s="13">
        <v>-262</v>
      </c>
      <c r="G43" s="13">
        <v>-563</v>
      </c>
      <c r="H43" s="13">
        <v>-65</v>
      </c>
      <c r="I43" s="43"/>
      <c r="J43" s="43"/>
      <c r="K43" s="43"/>
    </row>
    <row r="44" spans="1:12" s="1" customFormat="1" ht="17" thickBot="1" x14ac:dyDescent="0.3">
      <c r="A44" s="12" t="s">
        <v>4205</v>
      </c>
      <c r="B44" s="13" t="s">
        <v>63</v>
      </c>
      <c r="C44" s="13">
        <v>-515</v>
      </c>
      <c r="D44" s="43"/>
      <c r="E44" s="43"/>
      <c r="F44" s="13">
        <v>-275</v>
      </c>
      <c r="G44" s="13">
        <v>-280</v>
      </c>
      <c r="H44" s="13">
        <v>-28</v>
      </c>
      <c r="I44" s="43"/>
      <c r="J44" s="13">
        <v>-91</v>
      </c>
      <c r="K44" s="43"/>
    </row>
    <row r="45" spans="1:12" s="8" customFormat="1" ht="17" thickBot="1" x14ac:dyDescent="0.3">
      <c r="A45" s="1520" t="s">
        <v>4239</v>
      </c>
      <c r="B45" s="948"/>
      <c r="C45" s="948">
        <f>SUM(C41:C44)</f>
        <v>4288</v>
      </c>
      <c r="D45" s="948">
        <f t="shared" ref="D45:J45" si="6">SUM(D41:D44)</f>
        <v>1341</v>
      </c>
      <c r="E45" s="948">
        <f t="shared" si="6"/>
        <v>16</v>
      </c>
      <c r="F45" s="948">
        <f t="shared" si="6"/>
        <v>2620</v>
      </c>
      <c r="G45" s="948">
        <f t="shared" si="6"/>
        <v>4627</v>
      </c>
      <c r="H45" s="948">
        <f t="shared" si="6"/>
        <v>307</v>
      </c>
      <c r="I45" s="948">
        <f t="shared" si="6"/>
        <v>164</v>
      </c>
      <c r="J45" s="948">
        <f t="shared" si="6"/>
        <v>996</v>
      </c>
      <c r="K45" s="1521"/>
      <c r="L45" s="8" t="s">
        <v>4214</v>
      </c>
    </row>
    <row r="46" spans="1:12" s="1" customFormat="1" x14ac:dyDescent="0.25">
      <c r="A46" s="12">
        <v>44716</v>
      </c>
      <c r="B46" s="13" t="s">
        <v>63</v>
      </c>
      <c r="C46" s="13">
        <v>-200</v>
      </c>
      <c r="D46" s="43"/>
      <c r="E46" s="43"/>
      <c r="F46" s="13">
        <v>-276</v>
      </c>
      <c r="G46" s="13">
        <v>-10</v>
      </c>
      <c r="H46" s="43"/>
      <c r="I46" s="43"/>
      <c r="J46" s="43"/>
      <c r="K46" s="43"/>
    </row>
    <row r="47" spans="1:12" s="1" customFormat="1" x14ac:dyDescent="0.25">
      <c r="A47" s="73">
        <v>44808</v>
      </c>
      <c r="B47" s="74" t="s">
        <v>63</v>
      </c>
      <c r="C47" s="13">
        <v>-109</v>
      </c>
      <c r="D47" s="13">
        <v>-90</v>
      </c>
      <c r="E47" s="43"/>
      <c r="F47" s="13">
        <v>-154</v>
      </c>
      <c r="G47" s="13">
        <v>-242</v>
      </c>
      <c r="H47" s="43"/>
      <c r="I47" s="43"/>
      <c r="J47" s="13">
        <v>-60</v>
      </c>
      <c r="K47" s="43"/>
    </row>
    <row r="48" spans="1:12" s="1" customFormat="1" x14ac:dyDescent="0.25">
      <c r="A48" s="73" t="s">
        <v>4311</v>
      </c>
      <c r="B48" s="74" t="s">
        <v>63</v>
      </c>
      <c r="C48" s="13">
        <v>-270</v>
      </c>
      <c r="D48" s="43"/>
      <c r="E48" s="43"/>
      <c r="F48" s="13">
        <v>-265</v>
      </c>
      <c r="G48" s="13">
        <v>-9</v>
      </c>
      <c r="H48" s="43"/>
      <c r="I48" s="43"/>
      <c r="J48" s="43"/>
      <c r="K48" s="43"/>
    </row>
    <row r="49" spans="1:12" s="1" customFormat="1" ht="17" thickBot="1" x14ac:dyDescent="0.3">
      <c r="A49" s="73" t="s">
        <v>4335</v>
      </c>
      <c r="B49" s="74" t="s">
        <v>63</v>
      </c>
      <c r="C49" s="43"/>
      <c r="D49" s="43"/>
      <c r="E49" s="43"/>
      <c r="F49" s="13">
        <v>-263</v>
      </c>
      <c r="G49" s="13">
        <v>-49</v>
      </c>
      <c r="H49" s="43"/>
      <c r="I49" s="43"/>
      <c r="J49" s="13">
        <v>-179</v>
      </c>
      <c r="K49" s="43"/>
    </row>
    <row r="50" spans="1:12" s="8" customFormat="1" ht="17" thickBot="1" x14ac:dyDescent="0.3">
      <c r="A50" s="1520" t="s">
        <v>4354</v>
      </c>
      <c r="B50" s="948"/>
      <c r="C50" s="948">
        <f>SUM(C45:C49)</f>
        <v>3709</v>
      </c>
      <c r="D50" s="948">
        <f t="shared" ref="D50:J50" si="7">SUM(D45:D49)</f>
        <v>1251</v>
      </c>
      <c r="E50" s="948">
        <f t="shared" si="7"/>
        <v>16</v>
      </c>
      <c r="F50" s="948">
        <f t="shared" si="7"/>
        <v>1662</v>
      </c>
      <c r="G50" s="948">
        <f t="shared" si="7"/>
        <v>4317</v>
      </c>
      <c r="H50" s="948">
        <f t="shared" si="7"/>
        <v>307</v>
      </c>
      <c r="I50" s="948">
        <f t="shared" si="7"/>
        <v>164</v>
      </c>
      <c r="J50" s="948">
        <f t="shared" si="7"/>
        <v>757</v>
      </c>
      <c r="K50" s="948"/>
      <c r="L50" s="8" t="s">
        <v>4214</v>
      </c>
    </row>
    <row r="51" spans="1:12" s="1" customFormat="1" x14ac:dyDescent="0.25">
      <c r="A51" s="73" t="s">
        <v>4407</v>
      </c>
      <c r="B51" s="74" t="s">
        <v>63</v>
      </c>
      <c r="C51" s="13">
        <v>-201</v>
      </c>
      <c r="D51" s="43"/>
      <c r="E51" s="43"/>
      <c r="F51" s="13">
        <v>-69</v>
      </c>
      <c r="G51" s="13">
        <v>-918</v>
      </c>
      <c r="H51" s="43"/>
      <c r="I51" s="13">
        <v>-50</v>
      </c>
      <c r="J51" s="13">
        <v>-411</v>
      </c>
      <c r="K51" s="43"/>
    </row>
    <row r="52" spans="1:12" s="1" customFormat="1" ht="17" thickBot="1" x14ac:dyDescent="0.3">
      <c r="A52" s="73" t="s">
        <v>4473</v>
      </c>
      <c r="B52" s="74" t="s">
        <v>63</v>
      </c>
      <c r="C52" s="13">
        <v>-452</v>
      </c>
      <c r="D52" s="43"/>
      <c r="E52" s="43"/>
      <c r="F52" s="13">
        <v>-196</v>
      </c>
      <c r="G52" s="13">
        <v>-690</v>
      </c>
      <c r="H52" s="43"/>
      <c r="I52" s="13">
        <v>-34</v>
      </c>
      <c r="J52" s="43"/>
      <c r="K52" s="43"/>
    </row>
    <row r="53" spans="1:12" s="8" customFormat="1" ht="17" thickBot="1" x14ac:dyDescent="0.3">
      <c r="A53" s="1520" t="s">
        <v>4543</v>
      </c>
      <c r="B53" s="948"/>
      <c r="C53" s="948">
        <f>SUM(C50:C52)</f>
        <v>3056</v>
      </c>
      <c r="D53" s="948">
        <f t="shared" ref="D53:E53" si="8">SUM(D50:D52)</f>
        <v>1251</v>
      </c>
      <c r="E53" s="948">
        <f t="shared" si="8"/>
        <v>16</v>
      </c>
      <c r="F53" s="948">
        <f>SUM(F50:F52)</f>
        <v>1397</v>
      </c>
      <c r="G53" s="948">
        <f>SUM(G50:G52)</f>
        <v>2709</v>
      </c>
      <c r="H53" s="948">
        <f>SUM(H50:H52)</f>
        <v>307</v>
      </c>
      <c r="I53" s="948">
        <f>SUM(I50:I52)</f>
        <v>80</v>
      </c>
      <c r="J53" s="948">
        <f>SUM(J50:J52)</f>
        <v>346</v>
      </c>
      <c r="K53" s="948"/>
      <c r="L53" s="8" t="s">
        <v>4214</v>
      </c>
    </row>
    <row r="54" spans="1:12" s="1" customFormat="1" x14ac:dyDescent="0.25">
      <c r="A54" s="73">
        <v>44718</v>
      </c>
      <c r="B54" s="74" t="s">
        <v>63</v>
      </c>
      <c r="C54" s="13">
        <v>-300</v>
      </c>
      <c r="D54" s="13">
        <v>-95</v>
      </c>
      <c r="E54" s="43"/>
      <c r="F54" s="13">
        <v>-142</v>
      </c>
      <c r="G54" s="13">
        <v>-294</v>
      </c>
      <c r="H54" s="43"/>
      <c r="I54" s="13">
        <v>-8</v>
      </c>
      <c r="J54" s="43"/>
      <c r="K54" s="43"/>
    </row>
    <row r="55" spans="1:12" s="1" customFormat="1" x14ac:dyDescent="0.25">
      <c r="A55" s="73">
        <v>44779</v>
      </c>
      <c r="B55" s="74" t="s">
        <v>63</v>
      </c>
      <c r="C55" s="13">
        <v>-223</v>
      </c>
      <c r="D55" s="13">
        <v>-102</v>
      </c>
      <c r="E55" s="43"/>
      <c r="F55" s="13">
        <v>-87</v>
      </c>
      <c r="G55" s="13">
        <v>-147</v>
      </c>
      <c r="H55" s="13">
        <v>-106</v>
      </c>
      <c r="I55" s="43"/>
      <c r="J55" s="43"/>
      <c r="K55" s="43"/>
    </row>
    <row r="56" spans="1:12" s="2" customFormat="1" x14ac:dyDescent="0.25">
      <c r="A56" s="13" t="s">
        <v>4653</v>
      </c>
      <c r="B56" s="13" t="s">
        <v>63</v>
      </c>
      <c r="C56" s="13">
        <v>-100</v>
      </c>
      <c r="D56" s="13"/>
      <c r="E56" s="13"/>
      <c r="F56" s="13">
        <v>-230</v>
      </c>
      <c r="G56" s="13">
        <v>-261</v>
      </c>
      <c r="H56" s="13"/>
      <c r="I56" s="13"/>
      <c r="J56" s="13"/>
      <c r="K56" s="13"/>
    </row>
    <row r="57" spans="1:12" s="2" customFormat="1" x14ac:dyDescent="0.25">
      <c r="A57" s="13" t="s">
        <v>4671</v>
      </c>
      <c r="B57" s="13" t="s">
        <v>63</v>
      </c>
      <c r="C57" s="13"/>
      <c r="D57" s="13">
        <v>-219</v>
      </c>
      <c r="E57" s="13"/>
      <c r="F57" s="13">
        <v>-63</v>
      </c>
      <c r="G57" s="13"/>
      <c r="H57" s="13"/>
      <c r="I57" s="13"/>
      <c r="J57" s="13"/>
      <c r="K57" s="13"/>
    </row>
    <row r="58" spans="1:12" s="1" customFormat="1" x14ac:dyDescent="0.25">
      <c r="A58" s="13" t="s">
        <v>4681</v>
      </c>
      <c r="B58" s="13" t="s">
        <v>63</v>
      </c>
      <c r="C58" s="13">
        <v>-148</v>
      </c>
      <c r="D58" s="43"/>
      <c r="E58" s="43"/>
      <c r="F58" s="13">
        <v>-264</v>
      </c>
      <c r="G58" s="13">
        <v>-389</v>
      </c>
      <c r="H58" s="43"/>
      <c r="I58" s="13">
        <v>-4</v>
      </c>
      <c r="J58" s="43"/>
      <c r="K58" s="43"/>
    </row>
    <row r="59" spans="1:12" s="1" customFormat="1" ht="17" thickBot="1" x14ac:dyDescent="0.3">
      <c r="A59" s="13" t="s">
        <v>4687</v>
      </c>
      <c r="B59" s="13" t="s">
        <v>63</v>
      </c>
      <c r="C59" s="43"/>
      <c r="D59" s="13">
        <v>-139</v>
      </c>
      <c r="E59" s="43"/>
      <c r="F59" s="13">
        <v>-168</v>
      </c>
      <c r="G59" s="13">
        <v>-245</v>
      </c>
      <c r="H59" s="43"/>
      <c r="I59" s="43"/>
      <c r="J59" s="43"/>
      <c r="K59" s="43"/>
    </row>
    <row r="60" spans="1:12" s="8" customFormat="1" ht="17" thickBot="1" x14ac:dyDescent="0.3">
      <c r="A60" s="1520" t="s">
        <v>4761</v>
      </c>
      <c r="B60" s="948"/>
      <c r="C60" s="948">
        <f>SUM(C53:C59)</f>
        <v>2285</v>
      </c>
      <c r="D60" s="948">
        <f t="shared" ref="D60:K60" si="9">SUM(D53:D59)</f>
        <v>696</v>
      </c>
      <c r="E60" s="948">
        <f t="shared" si="9"/>
        <v>16</v>
      </c>
      <c r="F60" s="948">
        <f t="shared" si="9"/>
        <v>443</v>
      </c>
      <c r="G60" s="948">
        <f t="shared" si="9"/>
        <v>1373</v>
      </c>
      <c r="H60" s="948">
        <f t="shared" si="9"/>
        <v>201</v>
      </c>
      <c r="I60" s="948">
        <f t="shared" si="9"/>
        <v>68</v>
      </c>
      <c r="J60" s="948">
        <f t="shared" si="9"/>
        <v>346</v>
      </c>
      <c r="K60" s="948">
        <f t="shared" si="9"/>
        <v>0</v>
      </c>
      <c r="L60" s="8" t="s">
        <v>4214</v>
      </c>
    </row>
    <row r="61" spans="1:12" s="1" customFormat="1" x14ac:dyDescent="0.25">
      <c r="A61" s="12">
        <v>44568</v>
      </c>
      <c r="B61" s="13" t="s">
        <v>63</v>
      </c>
      <c r="C61" s="13"/>
      <c r="D61" s="13">
        <v>-27</v>
      </c>
      <c r="E61" s="43"/>
      <c r="F61" s="13">
        <v>-206</v>
      </c>
      <c r="G61" s="13">
        <v>-386</v>
      </c>
      <c r="H61" s="43"/>
      <c r="I61" s="13">
        <v>-52</v>
      </c>
      <c r="J61" s="43"/>
      <c r="K61" s="43"/>
    </row>
    <row r="62" spans="1:12" s="2" customFormat="1" x14ac:dyDescent="0.25">
      <c r="A62" s="12">
        <v>44568</v>
      </c>
      <c r="B62" s="13" t="s">
        <v>63</v>
      </c>
      <c r="C62" s="13"/>
      <c r="D62" s="13">
        <v>-454</v>
      </c>
      <c r="E62" s="13"/>
      <c r="F62" s="13"/>
      <c r="G62" s="13"/>
      <c r="H62" s="13"/>
      <c r="I62" s="13"/>
      <c r="J62" s="13"/>
      <c r="K62" s="13"/>
    </row>
    <row r="63" spans="1:12" s="2" customFormat="1" x14ac:dyDescent="0.25">
      <c r="A63" s="12">
        <v>44599</v>
      </c>
      <c r="B63" s="13" t="s">
        <v>63</v>
      </c>
      <c r="C63" s="13">
        <v>-1440</v>
      </c>
      <c r="D63" s="13"/>
      <c r="E63" s="13"/>
      <c r="F63" s="13">
        <v>-17</v>
      </c>
      <c r="G63" s="13">
        <v>-156</v>
      </c>
      <c r="H63" s="13">
        <v>-71</v>
      </c>
      <c r="I63" s="13">
        <v>-11</v>
      </c>
      <c r="J63" s="13"/>
      <c r="K63" s="13"/>
    </row>
    <row r="64" spans="1:12" s="2" customFormat="1" ht="17" thickBot="1" x14ac:dyDescent="0.3">
      <c r="A64" s="12">
        <v>44902</v>
      </c>
      <c r="B64" s="13" t="s">
        <v>63</v>
      </c>
      <c r="C64" s="13"/>
      <c r="D64" s="13">
        <v>-16</v>
      </c>
      <c r="E64" s="13"/>
      <c r="F64" s="13">
        <v>-54</v>
      </c>
      <c r="G64" s="13">
        <v>-56</v>
      </c>
      <c r="H64" s="13"/>
      <c r="I64" s="13"/>
      <c r="J64" s="13">
        <v>-70</v>
      </c>
      <c r="K64" s="13"/>
    </row>
    <row r="65" spans="1:12" s="8" customFormat="1" ht="17" thickBot="1" x14ac:dyDescent="0.3">
      <c r="A65" s="1520" t="s">
        <v>4911</v>
      </c>
      <c r="B65" s="948"/>
      <c r="C65" s="948">
        <f>SUM(C60:C64)</f>
        <v>845</v>
      </c>
      <c r="D65" s="948">
        <f t="shared" ref="D65:K65" si="10">SUM(D60:D64)</f>
        <v>199</v>
      </c>
      <c r="E65" s="948">
        <f t="shared" si="10"/>
        <v>16</v>
      </c>
      <c r="F65" s="948">
        <f t="shared" si="10"/>
        <v>166</v>
      </c>
      <c r="G65" s="948">
        <f t="shared" si="10"/>
        <v>775</v>
      </c>
      <c r="H65" s="948">
        <f t="shared" si="10"/>
        <v>130</v>
      </c>
      <c r="I65" s="948">
        <f t="shared" si="10"/>
        <v>5</v>
      </c>
      <c r="J65" s="948">
        <f t="shared" si="10"/>
        <v>276</v>
      </c>
      <c r="K65" s="948">
        <f t="shared" si="10"/>
        <v>0</v>
      </c>
      <c r="L65" s="8" t="s">
        <v>4214</v>
      </c>
    </row>
    <row r="66" spans="1:12" s="1" customFormat="1" x14ac:dyDescent="0.25">
      <c r="A66" s="12">
        <v>44628</v>
      </c>
      <c r="B66" s="13" t="s">
        <v>63</v>
      </c>
      <c r="C66" s="13">
        <v>-135</v>
      </c>
      <c r="D66" s="13">
        <v>-21</v>
      </c>
      <c r="E66" s="13">
        <v>-1</v>
      </c>
      <c r="F66" s="13">
        <v>-17</v>
      </c>
      <c r="G66" s="13">
        <v>-52</v>
      </c>
      <c r="H66" s="13">
        <v>-13</v>
      </c>
      <c r="I66" s="13">
        <v>-2</v>
      </c>
      <c r="J66" s="43"/>
      <c r="K66" s="43"/>
    </row>
    <row r="67" spans="1:12" s="2" customFormat="1" x14ac:dyDescent="0.25">
      <c r="A67" s="12">
        <v>44903</v>
      </c>
      <c r="B67" s="13" t="s">
        <v>63</v>
      </c>
      <c r="C67" s="13"/>
      <c r="D67" s="13">
        <v>-39</v>
      </c>
      <c r="E67" s="13"/>
      <c r="F67" s="13">
        <v>-21</v>
      </c>
      <c r="G67" s="13"/>
      <c r="H67" s="13"/>
      <c r="I67" s="13"/>
      <c r="J67" s="13"/>
      <c r="K67" s="13"/>
    </row>
    <row r="68" spans="1:12" s="1" customFormat="1" x14ac:dyDescent="0.25">
      <c r="A68" s="15" t="s">
        <v>4973</v>
      </c>
      <c r="B68" s="13" t="s">
        <v>63</v>
      </c>
      <c r="C68" s="13">
        <v>-26</v>
      </c>
      <c r="D68" s="13">
        <v>-14</v>
      </c>
      <c r="E68" s="43"/>
      <c r="F68" s="13">
        <v>-52</v>
      </c>
      <c r="G68" s="13">
        <v>-8</v>
      </c>
      <c r="H68" s="43"/>
      <c r="I68" s="43"/>
      <c r="J68" s="13">
        <v>-61</v>
      </c>
      <c r="K68" s="43"/>
    </row>
    <row r="69" spans="1:12" s="1" customFormat="1" ht="17" thickBot="1" x14ac:dyDescent="0.3">
      <c r="A69" s="15" t="s">
        <v>4973</v>
      </c>
      <c r="B69" s="13" t="s">
        <v>63</v>
      </c>
      <c r="C69" s="13">
        <v>-89</v>
      </c>
      <c r="D69" s="13">
        <v>-23</v>
      </c>
      <c r="E69" s="43"/>
      <c r="F69" s="13">
        <v>-36</v>
      </c>
      <c r="G69" s="13">
        <v>-114</v>
      </c>
      <c r="H69" s="13">
        <v>-7</v>
      </c>
      <c r="I69" s="13">
        <v>-3</v>
      </c>
      <c r="J69" s="13">
        <v>-5</v>
      </c>
      <c r="K69" s="43"/>
    </row>
    <row r="70" spans="1:12" s="8" customFormat="1" ht="17" thickBot="1" x14ac:dyDescent="0.3">
      <c r="A70" s="1520" t="s">
        <v>5074</v>
      </c>
      <c r="B70" s="948"/>
      <c r="C70" s="948">
        <f>SUM(C65:C69)</f>
        <v>595</v>
      </c>
      <c r="D70" s="948">
        <f t="shared" ref="D70:K72" si="11">SUM(D65:D69)</f>
        <v>102</v>
      </c>
      <c r="E70" s="948">
        <f t="shared" si="11"/>
        <v>15</v>
      </c>
      <c r="F70" s="948">
        <f t="shared" si="11"/>
        <v>40</v>
      </c>
      <c r="G70" s="948">
        <f t="shared" si="11"/>
        <v>601</v>
      </c>
      <c r="H70" s="948">
        <f t="shared" si="11"/>
        <v>110</v>
      </c>
      <c r="I70" s="948">
        <f t="shared" si="11"/>
        <v>0</v>
      </c>
      <c r="J70" s="948">
        <f t="shared" si="11"/>
        <v>210</v>
      </c>
      <c r="K70" s="948">
        <f t="shared" si="11"/>
        <v>0</v>
      </c>
      <c r="L70" s="8" t="s">
        <v>4214</v>
      </c>
    </row>
    <row r="71" spans="1:12" s="2" customFormat="1" ht="17" thickBot="1" x14ac:dyDescent="0.3">
      <c r="A71" s="12" t="s">
        <v>5238</v>
      </c>
      <c r="B71" s="13" t="s">
        <v>63</v>
      </c>
      <c r="C71" s="13">
        <v>-60</v>
      </c>
      <c r="D71" s="13">
        <v>-35</v>
      </c>
      <c r="E71" s="13">
        <v>-9</v>
      </c>
      <c r="F71" s="13">
        <v>-44</v>
      </c>
      <c r="G71" s="13">
        <v>-55</v>
      </c>
      <c r="H71" s="13"/>
      <c r="I71" s="13"/>
      <c r="J71" s="13">
        <v>-39</v>
      </c>
      <c r="K71" s="13"/>
    </row>
    <row r="72" spans="1:12" s="8" customFormat="1" ht="17" thickBot="1" x14ac:dyDescent="0.3">
      <c r="A72" s="1520" t="s">
        <v>5286</v>
      </c>
      <c r="B72" s="948"/>
      <c r="C72" s="948">
        <f>SUM(C70:C71)</f>
        <v>535</v>
      </c>
      <c r="D72" s="948">
        <f t="shared" ref="D72:J72" si="12">SUM(D70:D71)</f>
        <v>67</v>
      </c>
      <c r="E72" s="948">
        <f t="shared" si="12"/>
        <v>6</v>
      </c>
      <c r="F72" s="56">
        <f t="shared" si="12"/>
        <v>-4</v>
      </c>
      <c r="G72" s="948">
        <f t="shared" si="12"/>
        <v>546</v>
      </c>
      <c r="H72" s="948">
        <f t="shared" si="12"/>
        <v>110</v>
      </c>
      <c r="I72" s="948">
        <f t="shared" si="12"/>
        <v>0</v>
      </c>
      <c r="J72" s="948">
        <f t="shared" si="12"/>
        <v>171</v>
      </c>
      <c r="K72" s="948">
        <f t="shared" si="11"/>
        <v>0</v>
      </c>
      <c r="L72" s="8" t="s">
        <v>4214</v>
      </c>
    </row>
    <row r="73" spans="1:12" s="49" customFormat="1" x14ac:dyDescent="0.25">
      <c r="A73" s="699"/>
      <c r="B73" s="185" t="s">
        <v>967</v>
      </c>
      <c r="C73" s="185">
        <v>-535</v>
      </c>
      <c r="D73" s="185">
        <v>-67</v>
      </c>
      <c r="E73" s="185">
        <v>-6</v>
      </c>
      <c r="F73" s="590"/>
      <c r="G73" s="185">
        <v>-546</v>
      </c>
      <c r="H73" s="185">
        <v>-110</v>
      </c>
      <c r="I73" s="590"/>
      <c r="J73" s="185">
        <v>-171</v>
      </c>
      <c r="K73" s="590"/>
      <c r="L73" s="49" t="s">
        <v>211</v>
      </c>
    </row>
    <row r="74" spans="1:12" x14ac:dyDescent="0.25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</row>
    <row r="75" spans="1:12" x14ac:dyDescent="0.25">
      <c r="A75" s="57"/>
      <c r="B75" s="57"/>
      <c r="C75" s="57">
        <f>SUM(C72:C74)</f>
        <v>0</v>
      </c>
      <c r="D75" s="57">
        <f t="shared" ref="D75:K75" si="13">SUM(D72:D74)</f>
        <v>0</v>
      </c>
      <c r="E75" s="57">
        <f t="shared" si="13"/>
        <v>0</v>
      </c>
      <c r="F75" s="395">
        <f t="shared" si="13"/>
        <v>-4</v>
      </c>
      <c r="G75" s="57">
        <f t="shared" si="13"/>
        <v>0</v>
      </c>
      <c r="H75" s="57">
        <f t="shared" si="13"/>
        <v>0</v>
      </c>
      <c r="I75" s="57">
        <f t="shared" si="13"/>
        <v>0</v>
      </c>
      <c r="J75" s="57">
        <f t="shared" si="13"/>
        <v>0</v>
      </c>
      <c r="K75" s="57">
        <f t="shared" si="13"/>
        <v>0</v>
      </c>
    </row>
    <row r="76" spans="1:12" ht="17" thickBot="1" x14ac:dyDescent="0.3"/>
    <row r="77" spans="1:12" s="2" customFormat="1" ht="17" thickBot="1" x14ac:dyDescent="0.3">
      <c r="A77" s="1"/>
      <c r="B77" s="1"/>
      <c r="C77" s="271" t="s">
        <v>3</v>
      </c>
      <c r="D77" s="271" t="s">
        <v>10</v>
      </c>
      <c r="E77" s="271" t="s">
        <v>28</v>
      </c>
      <c r="F77" s="271" t="s">
        <v>26</v>
      </c>
      <c r="G77" s="271" t="s">
        <v>4</v>
      </c>
      <c r="H77" s="271" t="s">
        <v>18</v>
      </c>
      <c r="I77" s="271" t="s">
        <v>17</v>
      </c>
      <c r="J77" s="271" t="s">
        <v>27</v>
      </c>
      <c r="K77" s="10"/>
    </row>
    <row r="78" spans="1:12" x14ac:dyDescent="0.25">
      <c r="A78" s="48"/>
      <c r="B78" s="48"/>
      <c r="C78" s="48"/>
    </row>
    <row r="79" spans="1:12" x14ac:dyDescent="0.25">
      <c r="A79" s="1522" t="s">
        <v>6551</v>
      </c>
      <c r="B79" s="1522"/>
      <c r="C79" s="1522"/>
      <c r="D79" s="1523"/>
    </row>
    <row r="80" spans="1:12" x14ac:dyDescent="0.25">
      <c r="A80" s="48"/>
      <c r="B80" s="48"/>
      <c r="C80" s="48"/>
    </row>
    <row r="81" spans="1:6" x14ac:dyDescent="0.25">
      <c r="A81" s="1033" t="s">
        <v>4607</v>
      </c>
      <c r="B81" s="1033"/>
      <c r="C81" s="1033"/>
      <c r="D81" s="1274"/>
      <c r="E81" s="1274"/>
      <c r="F81" s="1274"/>
    </row>
    <row r="82" spans="1:6" x14ac:dyDescent="0.25">
      <c r="A82" s="1033" t="s">
        <v>4608</v>
      </c>
      <c r="B82" s="1033"/>
      <c r="C82" s="1033"/>
      <c r="D82" s="1274"/>
      <c r="E82" s="1274"/>
      <c r="F82" s="1274"/>
    </row>
    <row r="84" spans="1:6" x14ac:dyDescent="0.25">
      <c r="A84" s="260" t="s">
        <v>5282</v>
      </c>
      <c r="B84" s="48"/>
      <c r="C84" s="48"/>
      <c r="D84" s="48"/>
    </row>
    <row r="85" spans="1:6" x14ac:dyDescent="0.25">
      <c r="A85" s="260" t="s">
        <v>5283</v>
      </c>
      <c r="B85" s="260"/>
      <c r="C85" s="260"/>
      <c r="D85" s="260"/>
    </row>
    <row r="87" spans="1:6" x14ac:dyDescent="0.25">
      <c r="A87" s="1349" t="s">
        <v>5284</v>
      </c>
      <c r="B87" s="1350"/>
      <c r="C87" s="1350"/>
    </row>
    <row r="88" spans="1:6" x14ac:dyDescent="0.25">
      <c r="A88" s="1349" t="s">
        <v>5285</v>
      </c>
      <c r="B88" s="1350"/>
      <c r="C88" s="1350"/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J47"/>
  <sheetViews>
    <sheetView topLeftCell="A34" workbookViewId="0">
      <selection activeCell="G43" sqref="G43"/>
    </sheetView>
  </sheetViews>
  <sheetFormatPr baseColWidth="10" defaultColWidth="8.83203125" defaultRowHeight="17" x14ac:dyDescent="0.25"/>
  <cols>
    <col min="1" max="1" width="11.5" style="47" customWidth="1"/>
    <col min="2" max="2" width="19.83203125" style="47" customWidth="1"/>
    <col min="3" max="16384" width="8.83203125" style="47"/>
  </cols>
  <sheetData>
    <row r="1" spans="1:10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</row>
    <row r="3" spans="1:10" s="461" customFormat="1" x14ac:dyDescent="0.25">
      <c r="A3" s="3" t="s">
        <v>1938</v>
      </c>
      <c r="B3" s="48"/>
      <c r="C3" s="48"/>
      <c r="D3" s="48"/>
      <c r="E3" s="48"/>
      <c r="F3" s="48"/>
      <c r="G3" s="48"/>
      <c r="H3" s="48"/>
      <c r="I3" s="48"/>
      <c r="J3" s="48"/>
    </row>
    <row r="4" spans="1:10" s="461" customFormat="1" x14ac:dyDescent="0.25">
      <c r="A4" s="3" t="s">
        <v>2645</v>
      </c>
      <c r="B4" s="3"/>
      <c r="C4" s="3"/>
      <c r="D4" s="3"/>
      <c r="E4" s="3"/>
      <c r="F4" s="3"/>
      <c r="G4" s="3"/>
      <c r="H4" s="3"/>
      <c r="I4" s="3"/>
      <c r="J4" s="3"/>
    </row>
    <row r="5" spans="1:10" ht="18" thickBot="1" x14ac:dyDescent="0.3">
      <c r="A5" s="3"/>
      <c r="B5" s="3"/>
      <c r="C5" s="31">
        <v>3540</v>
      </c>
      <c r="D5" s="31">
        <v>1300</v>
      </c>
      <c r="E5" s="31">
        <v>18000</v>
      </c>
      <c r="F5" s="31">
        <v>4880</v>
      </c>
      <c r="G5" s="31">
        <v>3540</v>
      </c>
      <c r="H5" s="31">
        <v>3540</v>
      </c>
      <c r="I5" s="31">
        <v>25000</v>
      </c>
      <c r="J5" s="3"/>
    </row>
    <row r="6" spans="1:10" ht="18" thickBot="1" x14ac:dyDescent="0.3">
      <c r="A6" s="26" t="s">
        <v>0</v>
      </c>
      <c r="B6" s="27" t="s">
        <v>1</v>
      </c>
      <c r="C6" s="27" t="s">
        <v>3</v>
      </c>
      <c r="D6" s="27" t="s">
        <v>4</v>
      </c>
      <c r="E6" s="133" t="s">
        <v>10</v>
      </c>
      <c r="F6" s="133" t="s">
        <v>2</v>
      </c>
      <c r="G6" s="133" t="s">
        <v>27</v>
      </c>
      <c r="H6" s="133" t="s">
        <v>32</v>
      </c>
      <c r="I6" s="133" t="s">
        <v>28</v>
      </c>
      <c r="J6" s="138"/>
    </row>
    <row r="7" spans="1:10" s="414" customFormat="1" x14ac:dyDescent="0.25">
      <c r="A7" s="55" t="s">
        <v>2627</v>
      </c>
      <c r="B7" s="53" t="s">
        <v>2648</v>
      </c>
      <c r="C7" s="53">
        <v>200</v>
      </c>
      <c r="D7" s="53">
        <v>300</v>
      </c>
      <c r="E7" s="53"/>
      <c r="F7" s="53"/>
      <c r="G7" s="53"/>
      <c r="H7" s="53"/>
      <c r="I7" s="53"/>
      <c r="J7" s="53"/>
    </row>
    <row r="8" spans="1:10" s="414" customFormat="1" ht="18" thickBot="1" x14ac:dyDescent="0.3">
      <c r="A8" s="76" t="s">
        <v>2675</v>
      </c>
      <c r="B8" s="14" t="s">
        <v>2678</v>
      </c>
      <c r="C8" s="14"/>
      <c r="D8" s="14"/>
      <c r="E8" s="14">
        <v>30</v>
      </c>
      <c r="F8" s="14"/>
      <c r="G8" s="14"/>
      <c r="H8" s="14"/>
      <c r="I8" s="14"/>
      <c r="J8" s="14"/>
    </row>
    <row r="9" spans="1:10" ht="18" thickBot="1" x14ac:dyDescent="0.3">
      <c r="A9" s="170" t="s">
        <v>2708</v>
      </c>
      <c r="B9" s="34"/>
      <c r="C9" s="34">
        <f>SUM(C7:C8)</f>
        <v>200</v>
      </c>
      <c r="D9" s="34">
        <f t="shared" ref="D9:E9" si="0">SUM(D7:D8)</f>
        <v>300</v>
      </c>
      <c r="E9" s="34">
        <f t="shared" si="0"/>
        <v>30</v>
      </c>
      <c r="F9" s="390"/>
      <c r="G9" s="390"/>
      <c r="H9" s="390"/>
      <c r="I9" s="390"/>
      <c r="J9" s="54"/>
    </row>
    <row r="10" spans="1:10" s="414" customFormat="1" ht="18" thickBot="1" x14ac:dyDescent="0.3">
      <c r="A10" s="53" t="s">
        <v>2728</v>
      </c>
      <c r="B10" s="53" t="s">
        <v>63</v>
      </c>
      <c r="C10" s="53">
        <v>-4</v>
      </c>
      <c r="D10" s="53">
        <v>-4</v>
      </c>
      <c r="E10" s="53">
        <v>-23</v>
      </c>
      <c r="F10" s="53"/>
      <c r="G10" s="53"/>
      <c r="H10" s="53"/>
      <c r="I10" s="53"/>
      <c r="J10" s="53"/>
    </row>
    <row r="11" spans="1:10" s="520" customFormat="1" ht="18" thickBot="1" x14ac:dyDescent="0.3">
      <c r="A11" s="170" t="s">
        <v>2873</v>
      </c>
      <c r="B11" s="34"/>
      <c r="C11" s="34">
        <f>SUM(C9:C10)</f>
        <v>196</v>
      </c>
      <c r="D11" s="34">
        <f>SUM(D9:D10)</f>
        <v>296</v>
      </c>
      <c r="E11" s="34">
        <f>SUM(E9:E10)</f>
        <v>7</v>
      </c>
      <c r="F11" s="390"/>
      <c r="G11" s="390"/>
      <c r="H11" s="390"/>
      <c r="I11" s="390"/>
      <c r="J11" s="54"/>
    </row>
    <row r="12" spans="1:10" s="414" customFormat="1" x14ac:dyDescent="0.25">
      <c r="A12" s="12">
        <v>44321</v>
      </c>
      <c r="B12" s="13" t="s">
        <v>63</v>
      </c>
      <c r="C12" s="13">
        <v>-32</v>
      </c>
      <c r="D12" s="13">
        <v>-41</v>
      </c>
      <c r="E12" s="13">
        <v>-7</v>
      </c>
      <c r="F12" s="13"/>
      <c r="G12" s="13"/>
      <c r="H12" s="13"/>
      <c r="I12" s="13"/>
      <c r="J12" s="13"/>
    </row>
    <row r="13" spans="1:10" s="836" customFormat="1" ht="18" thickBot="1" x14ac:dyDescent="0.3">
      <c r="A13" s="12" t="s">
        <v>2860</v>
      </c>
      <c r="B13" s="13" t="s">
        <v>63</v>
      </c>
      <c r="C13" s="13">
        <v>-47</v>
      </c>
      <c r="D13" s="13">
        <v>-51</v>
      </c>
      <c r="E13" s="43"/>
      <c r="F13" s="43"/>
      <c r="G13" s="43"/>
      <c r="H13" s="43"/>
      <c r="I13" s="43"/>
      <c r="J13" s="43"/>
    </row>
    <row r="14" spans="1:10" s="520" customFormat="1" ht="18" thickBot="1" x14ac:dyDescent="0.3">
      <c r="A14" s="170" t="s">
        <v>2907</v>
      </c>
      <c r="B14" s="34"/>
      <c r="C14" s="34">
        <f>SUM(C11:C13)</f>
        <v>117</v>
      </c>
      <c r="D14" s="34">
        <f>SUM(D11:D13)</f>
        <v>204</v>
      </c>
      <c r="E14" s="34">
        <f>SUM(E11:E13)</f>
        <v>0</v>
      </c>
      <c r="F14" s="390"/>
      <c r="G14" s="390"/>
      <c r="H14" s="390"/>
      <c r="I14" s="390"/>
      <c r="J14" s="54"/>
    </row>
    <row r="15" spans="1:10" s="836" customFormat="1" x14ac:dyDescent="0.25">
      <c r="A15" s="12" t="s">
        <v>2949</v>
      </c>
      <c r="B15" s="13" t="s">
        <v>2952</v>
      </c>
      <c r="C15" s="13">
        <v>111</v>
      </c>
      <c r="D15" s="13">
        <v>100</v>
      </c>
      <c r="E15" s="43"/>
      <c r="F15" s="13">
        <v>100</v>
      </c>
      <c r="G15" s="13">
        <v>100</v>
      </c>
      <c r="H15" s="13">
        <v>100</v>
      </c>
      <c r="I15" s="13">
        <v>6</v>
      </c>
      <c r="J15" s="43"/>
    </row>
    <row r="16" spans="1:10" s="836" customFormat="1" x14ac:dyDescent="0.25">
      <c r="A16" s="12" t="s">
        <v>2956</v>
      </c>
      <c r="B16" s="13" t="s">
        <v>2957</v>
      </c>
      <c r="C16" s="13">
        <v>111</v>
      </c>
      <c r="D16" s="13">
        <v>100</v>
      </c>
      <c r="E16" s="43"/>
      <c r="F16" s="13">
        <v>100</v>
      </c>
      <c r="G16" s="13">
        <v>100</v>
      </c>
      <c r="H16" s="43"/>
      <c r="I16" s="43"/>
      <c r="J16" s="43"/>
    </row>
    <row r="17" spans="1:10" s="836" customFormat="1" ht="18" thickBot="1" x14ac:dyDescent="0.3">
      <c r="A17" s="12" t="s">
        <v>2964</v>
      </c>
      <c r="B17" s="13" t="s">
        <v>2965</v>
      </c>
      <c r="C17" s="13">
        <v>111</v>
      </c>
      <c r="D17" s="13">
        <v>100</v>
      </c>
      <c r="E17" s="13">
        <v>20</v>
      </c>
      <c r="F17" s="13">
        <v>100</v>
      </c>
      <c r="G17" s="13">
        <v>100</v>
      </c>
      <c r="H17" s="13">
        <v>100</v>
      </c>
      <c r="I17" s="43"/>
      <c r="J17" s="43"/>
    </row>
    <row r="18" spans="1:10" s="520" customFormat="1" ht="18" thickBot="1" x14ac:dyDescent="0.3">
      <c r="A18" s="170" t="s">
        <v>3034</v>
      </c>
      <c r="B18" s="34"/>
      <c r="C18" s="34">
        <f>SUM(C14:C17)</f>
        <v>450</v>
      </c>
      <c r="D18" s="34">
        <f t="shared" ref="D18:I18" si="1">SUM(D14:D17)</f>
        <v>504</v>
      </c>
      <c r="E18" s="34">
        <f t="shared" si="1"/>
        <v>20</v>
      </c>
      <c r="F18" s="34">
        <f t="shared" si="1"/>
        <v>300</v>
      </c>
      <c r="G18" s="34">
        <f t="shared" si="1"/>
        <v>300</v>
      </c>
      <c r="H18" s="34">
        <f t="shared" si="1"/>
        <v>200</v>
      </c>
      <c r="I18" s="34">
        <f t="shared" si="1"/>
        <v>6</v>
      </c>
      <c r="J18" s="34"/>
    </row>
    <row r="19" spans="1:10" s="836" customFormat="1" x14ac:dyDescent="0.25">
      <c r="A19" s="12">
        <v>44323</v>
      </c>
      <c r="B19" s="13" t="s">
        <v>3020</v>
      </c>
      <c r="C19" s="13">
        <v>100</v>
      </c>
      <c r="D19" s="13">
        <v>100</v>
      </c>
      <c r="E19" s="43"/>
      <c r="F19" s="13">
        <v>50</v>
      </c>
      <c r="G19" s="43"/>
      <c r="H19" s="43"/>
      <c r="I19" s="43"/>
      <c r="J19" s="43"/>
    </row>
    <row r="20" spans="1:10" s="836" customFormat="1" x14ac:dyDescent="0.25">
      <c r="A20" s="12">
        <v>44446</v>
      </c>
      <c r="B20" s="13" t="s">
        <v>3029</v>
      </c>
      <c r="C20" s="13">
        <v>100</v>
      </c>
      <c r="D20" s="13">
        <v>100</v>
      </c>
      <c r="E20" s="43"/>
      <c r="F20" s="13">
        <v>50</v>
      </c>
      <c r="G20" s="43"/>
      <c r="H20" s="43"/>
      <c r="I20" s="43"/>
      <c r="J20" s="43"/>
    </row>
    <row r="21" spans="1:10" s="836" customFormat="1" x14ac:dyDescent="0.25">
      <c r="A21" s="12" t="s">
        <v>3060</v>
      </c>
      <c r="B21" s="13" t="s">
        <v>63</v>
      </c>
      <c r="C21" s="13">
        <v>-61</v>
      </c>
      <c r="D21" s="43"/>
      <c r="E21" s="43"/>
      <c r="F21" s="13">
        <v>-30</v>
      </c>
      <c r="G21" s="13">
        <v>-46</v>
      </c>
      <c r="H21" s="13">
        <v>-85</v>
      </c>
      <c r="I21" s="43"/>
      <c r="J21" s="43"/>
    </row>
    <row r="22" spans="1:10" s="836" customFormat="1" x14ac:dyDescent="0.25">
      <c r="A22" s="12" t="s">
        <v>3060</v>
      </c>
      <c r="B22" s="13" t="s">
        <v>63</v>
      </c>
      <c r="C22" s="13">
        <v>-45</v>
      </c>
      <c r="D22" s="13">
        <v>-50</v>
      </c>
      <c r="E22" s="43"/>
      <c r="F22" s="13">
        <v>-40</v>
      </c>
      <c r="G22" s="13">
        <v>-10</v>
      </c>
      <c r="H22" s="13">
        <v>-10</v>
      </c>
      <c r="I22" s="43"/>
      <c r="J22" s="43"/>
    </row>
    <row r="23" spans="1:10" s="836" customFormat="1" x14ac:dyDescent="0.25">
      <c r="A23" s="12" t="s">
        <v>3063</v>
      </c>
      <c r="B23" s="13" t="s">
        <v>63</v>
      </c>
      <c r="C23" s="43"/>
      <c r="D23" s="13">
        <v>-320</v>
      </c>
      <c r="E23" s="43"/>
      <c r="F23" s="13">
        <v>-54</v>
      </c>
      <c r="G23" s="13">
        <v>-59</v>
      </c>
      <c r="H23" s="13">
        <v>-90</v>
      </c>
      <c r="I23" s="43"/>
      <c r="J23" s="43"/>
    </row>
    <row r="24" spans="1:10" s="836" customFormat="1" ht="18" thickBot="1" x14ac:dyDescent="0.3">
      <c r="A24" s="12" t="s">
        <v>3063</v>
      </c>
      <c r="B24" s="13" t="s">
        <v>63</v>
      </c>
      <c r="C24" s="13">
        <v>-94</v>
      </c>
      <c r="D24" s="43"/>
      <c r="E24" s="43"/>
      <c r="F24" s="13">
        <v>-45</v>
      </c>
      <c r="G24" s="13">
        <v>-7</v>
      </c>
      <c r="H24" s="13">
        <v>-1</v>
      </c>
      <c r="I24" s="43"/>
      <c r="J24" s="43"/>
    </row>
    <row r="25" spans="1:10" s="520" customFormat="1" ht="18" thickBot="1" x14ac:dyDescent="0.3">
      <c r="A25" s="170" t="s">
        <v>3164</v>
      </c>
      <c r="B25" s="34"/>
      <c r="C25" s="34">
        <f>SUM(C18:C24)</f>
        <v>450</v>
      </c>
      <c r="D25" s="34">
        <f t="shared" ref="D25:J25" si="2">SUM(D18:D24)</f>
        <v>334</v>
      </c>
      <c r="E25" s="34">
        <f t="shared" si="2"/>
        <v>20</v>
      </c>
      <c r="F25" s="34">
        <f t="shared" si="2"/>
        <v>231</v>
      </c>
      <c r="G25" s="34">
        <f t="shared" si="2"/>
        <v>178</v>
      </c>
      <c r="H25" s="34">
        <f t="shared" si="2"/>
        <v>14</v>
      </c>
      <c r="I25" s="34">
        <f t="shared" si="2"/>
        <v>6</v>
      </c>
      <c r="J25" s="34">
        <f t="shared" si="2"/>
        <v>0</v>
      </c>
    </row>
    <row r="26" spans="1:10" s="836" customFormat="1" x14ac:dyDescent="0.25">
      <c r="A26" s="12" t="s">
        <v>3170</v>
      </c>
      <c r="B26" s="13" t="s">
        <v>63</v>
      </c>
      <c r="C26" s="13">
        <v>-74</v>
      </c>
      <c r="D26" s="13">
        <v>-120</v>
      </c>
      <c r="E26" s="43"/>
      <c r="F26" s="13">
        <v>-33</v>
      </c>
      <c r="G26" s="13">
        <v>-19</v>
      </c>
      <c r="H26" s="13">
        <v>-5</v>
      </c>
      <c r="I26" s="13">
        <v>-3</v>
      </c>
      <c r="J26" s="43"/>
    </row>
    <row r="27" spans="1:10" s="414" customFormat="1" ht="18" thickBot="1" x14ac:dyDescent="0.3">
      <c r="A27" s="12" t="s">
        <v>3204</v>
      </c>
      <c r="B27" s="13" t="s">
        <v>63</v>
      </c>
      <c r="C27" s="13">
        <v>-36</v>
      </c>
      <c r="D27" s="13">
        <v>-58</v>
      </c>
      <c r="E27" s="13"/>
      <c r="F27" s="13">
        <v>-19</v>
      </c>
      <c r="G27" s="13">
        <v>-22</v>
      </c>
      <c r="H27" s="13"/>
      <c r="I27" s="13"/>
      <c r="J27" s="13"/>
    </row>
    <row r="28" spans="1:10" s="520" customFormat="1" ht="18" thickBot="1" x14ac:dyDescent="0.3">
      <c r="A28" s="170" t="s">
        <v>3226</v>
      </c>
      <c r="B28" s="34"/>
      <c r="C28" s="34">
        <f>SUM(C25:C27)</f>
        <v>340</v>
      </c>
      <c r="D28" s="34">
        <f t="shared" ref="D28:J28" si="3">SUM(D25:D27)</f>
        <v>156</v>
      </c>
      <c r="E28" s="34">
        <f t="shared" si="3"/>
        <v>20</v>
      </c>
      <c r="F28" s="34">
        <f t="shared" si="3"/>
        <v>179</v>
      </c>
      <c r="G28" s="34">
        <f t="shared" si="3"/>
        <v>137</v>
      </c>
      <c r="H28" s="34">
        <f t="shared" si="3"/>
        <v>9</v>
      </c>
      <c r="I28" s="34">
        <f t="shared" si="3"/>
        <v>3</v>
      </c>
      <c r="J28" s="34">
        <f t="shared" si="3"/>
        <v>0</v>
      </c>
    </row>
    <row r="29" spans="1:10" s="414" customFormat="1" x14ac:dyDescent="0.25">
      <c r="A29" s="12">
        <v>44417</v>
      </c>
      <c r="B29" s="13" t="s">
        <v>63</v>
      </c>
      <c r="C29" s="13">
        <v>-65</v>
      </c>
      <c r="D29" s="13">
        <v>-43</v>
      </c>
      <c r="E29" s="13">
        <v>-5</v>
      </c>
      <c r="F29" s="13">
        <v>-29</v>
      </c>
      <c r="G29" s="13">
        <v>-42</v>
      </c>
      <c r="H29" s="13"/>
      <c r="I29" s="13"/>
      <c r="J29" s="13"/>
    </row>
    <row r="30" spans="1:10" s="836" customFormat="1" x14ac:dyDescent="0.25">
      <c r="A30" s="12">
        <v>44478</v>
      </c>
      <c r="B30" s="13" t="s">
        <v>63</v>
      </c>
      <c r="C30" s="13">
        <v>-23</v>
      </c>
      <c r="D30" s="13">
        <v>-14</v>
      </c>
      <c r="E30" s="13">
        <v>-2</v>
      </c>
      <c r="F30" s="13">
        <v>-18</v>
      </c>
      <c r="G30" s="13">
        <v>-5</v>
      </c>
      <c r="H30" s="13">
        <v>-3</v>
      </c>
      <c r="I30" s="13">
        <v>-3</v>
      </c>
      <c r="J30" s="43"/>
    </row>
    <row r="31" spans="1:10" s="836" customFormat="1" x14ac:dyDescent="0.25">
      <c r="A31" s="12" t="s">
        <v>3267</v>
      </c>
      <c r="B31" s="13" t="s">
        <v>63</v>
      </c>
      <c r="C31" s="13">
        <v>-9</v>
      </c>
      <c r="D31" s="13">
        <v>-5</v>
      </c>
      <c r="E31" s="13">
        <v>-7</v>
      </c>
      <c r="F31" s="13">
        <v>-14</v>
      </c>
      <c r="G31" s="13">
        <v>-18</v>
      </c>
      <c r="H31" s="13">
        <v>-5</v>
      </c>
      <c r="I31" s="43"/>
      <c r="J31" s="43"/>
    </row>
    <row r="32" spans="1:10" s="836" customFormat="1" x14ac:dyDescent="0.25">
      <c r="A32" s="12" t="s">
        <v>3272</v>
      </c>
      <c r="B32" s="13" t="s">
        <v>63</v>
      </c>
      <c r="C32" s="13">
        <v>-35</v>
      </c>
      <c r="D32" s="13">
        <v>-2</v>
      </c>
      <c r="E32" s="13">
        <v>-11</v>
      </c>
      <c r="F32" s="13">
        <v>-20</v>
      </c>
      <c r="G32" s="13">
        <v>-24</v>
      </c>
      <c r="H32" s="43"/>
      <c r="I32" s="43"/>
      <c r="J32" s="43"/>
    </row>
    <row r="33" spans="1:10" s="836" customFormat="1" x14ac:dyDescent="0.25">
      <c r="A33" s="12" t="s">
        <v>3274</v>
      </c>
      <c r="B33" s="13" t="s">
        <v>63</v>
      </c>
      <c r="C33" s="13">
        <v>-20</v>
      </c>
      <c r="D33" s="43"/>
      <c r="E33" s="43"/>
      <c r="F33" s="13">
        <v>-10</v>
      </c>
      <c r="G33" s="13">
        <v>-23</v>
      </c>
      <c r="H33" s="43"/>
      <c r="I33" s="43"/>
      <c r="J33" s="43"/>
    </row>
    <row r="34" spans="1:10" s="836" customFormat="1" ht="18" thickBot="1" x14ac:dyDescent="0.3">
      <c r="A34" s="12" t="s">
        <v>3310</v>
      </c>
      <c r="B34" s="13" t="s">
        <v>63</v>
      </c>
      <c r="C34" s="13">
        <v>-23</v>
      </c>
      <c r="D34" s="13">
        <v>-75</v>
      </c>
      <c r="E34" s="43"/>
      <c r="F34" s="13">
        <v>-18</v>
      </c>
      <c r="G34" s="13">
        <v>-5</v>
      </c>
      <c r="H34" s="43"/>
      <c r="I34" s="43"/>
      <c r="J34" s="43"/>
    </row>
    <row r="35" spans="1:10" s="520" customFormat="1" ht="18" thickBot="1" x14ac:dyDescent="0.3">
      <c r="A35" s="170" t="s">
        <v>3399</v>
      </c>
      <c r="B35" s="34"/>
      <c r="C35" s="34">
        <f>SUM(C28:C34)</f>
        <v>165</v>
      </c>
      <c r="D35" s="34">
        <f t="shared" ref="D35:I35" si="4">SUM(D28:D34)</f>
        <v>17</v>
      </c>
      <c r="E35" s="56">
        <f t="shared" si="4"/>
        <v>-5</v>
      </c>
      <c r="F35" s="34">
        <f t="shared" si="4"/>
        <v>70</v>
      </c>
      <c r="G35" s="34">
        <f t="shared" si="4"/>
        <v>20</v>
      </c>
      <c r="H35" s="34">
        <f t="shared" si="4"/>
        <v>1</v>
      </c>
      <c r="I35" s="34">
        <f t="shared" si="4"/>
        <v>0</v>
      </c>
      <c r="J35" s="34">
        <f>SUM(J28:J34)</f>
        <v>0</v>
      </c>
    </row>
    <row r="36" spans="1:10" s="836" customFormat="1" x14ac:dyDescent="0.25">
      <c r="A36" s="12" t="s">
        <v>3368</v>
      </c>
      <c r="B36" s="13" t="s">
        <v>63</v>
      </c>
      <c r="C36" s="13">
        <v>-56</v>
      </c>
      <c r="D36" s="13">
        <v>-2</v>
      </c>
      <c r="E36" s="43"/>
      <c r="F36" s="13">
        <v>-56</v>
      </c>
      <c r="G36" s="13">
        <v>-12</v>
      </c>
      <c r="H36" s="43"/>
      <c r="I36" s="43"/>
      <c r="J36" s="43"/>
    </row>
    <row r="37" spans="1:10" s="836" customFormat="1" ht="18" thickBot="1" x14ac:dyDescent="0.3">
      <c r="A37" s="12" t="s">
        <v>3372</v>
      </c>
      <c r="B37" s="13" t="s">
        <v>63</v>
      </c>
      <c r="C37" s="43"/>
      <c r="D37" s="43"/>
      <c r="E37" s="43"/>
      <c r="F37" s="13">
        <v>-11</v>
      </c>
      <c r="G37" s="43"/>
      <c r="H37" s="43"/>
      <c r="I37" s="43"/>
      <c r="J37" s="43"/>
    </row>
    <row r="38" spans="1:10" s="520" customFormat="1" ht="18" thickBot="1" x14ac:dyDescent="0.3">
      <c r="A38" s="170" t="s">
        <v>3455</v>
      </c>
      <c r="B38" s="34"/>
      <c r="C38" s="34">
        <f>SUM(C35:C37)</f>
        <v>109</v>
      </c>
      <c r="D38" s="34">
        <f t="shared" ref="D38:J38" si="5">SUM(D35:D37)</f>
        <v>15</v>
      </c>
      <c r="E38" s="56">
        <f t="shared" si="5"/>
        <v>-5</v>
      </c>
      <c r="F38" s="34">
        <f t="shared" si="5"/>
        <v>3</v>
      </c>
      <c r="G38" s="34">
        <f t="shared" si="5"/>
        <v>8</v>
      </c>
      <c r="H38" s="34">
        <f t="shared" si="5"/>
        <v>1</v>
      </c>
      <c r="I38" s="34">
        <f t="shared" si="5"/>
        <v>0</v>
      </c>
      <c r="J38" s="34">
        <f t="shared" si="5"/>
        <v>0</v>
      </c>
    </row>
    <row r="39" spans="1:10" s="836" customFormat="1" x14ac:dyDescent="0.25">
      <c r="A39" s="12">
        <v>44480</v>
      </c>
      <c r="B39" s="13" t="s">
        <v>63</v>
      </c>
      <c r="C39" s="13">
        <v>-68</v>
      </c>
      <c r="D39" s="13">
        <v>-9</v>
      </c>
      <c r="E39" s="43"/>
      <c r="F39" s="13">
        <v>-4</v>
      </c>
      <c r="G39" s="13">
        <v>-10</v>
      </c>
      <c r="H39" s="43"/>
      <c r="I39" s="43"/>
      <c r="J39" s="43"/>
    </row>
    <row r="40" spans="1:10" s="836" customFormat="1" ht="18" thickBot="1" x14ac:dyDescent="0.3">
      <c r="A40" s="12" t="s">
        <v>3558</v>
      </c>
      <c r="B40" s="13" t="s">
        <v>3561</v>
      </c>
      <c r="C40" s="13">
        <v>16</v>
      </c>
      <c r="D40" s="13"/>
      <c r="E40" s="43"/>
      <c r="F40" s="13"/>
      <c r="G40" s="13"/>
      <c r="H40" s="43"/>
      <c r="I40" s="43"/>
      <c r="J40" s="43"/>
    </row>
    <row r="41" spans="1:10" s="520" customFormat="1" ht="18" thickBot="1" x14ac:dyDescent="0.3">
      <c r="A41" s="170" t="s">
        <v>3606</v>
      </c>
      <c r="B41" s="34"/>
      <c r="C41" s="34">
        <f>SUM(C38:C40)</f>
        <v>57</v>
      </c>
      <c r="D41" s="34">
        <f t="shared" ref="D41:J41" si="6">SUM(D38:D40)</f>
        <v>6</v>
      </c>
      <c r="E41" s="56">
        <f t="shared" si="6"/>
        <v>-5</v>
      </c>
      <c r="F41" s="56">
        <f t="shared" si="6"/>
        <v>-1</v>
      </c>
      <c r="G41" s="56">
        <f t="shared" si="6"/>
        <v>-2</v>
      </c>
      <c r="H41" s="34">
        <f t="shared" si="6"/>
        <v>1</v>
      </c>
      <c r="I41" s="34">
        <f t="shared" si="6"/>
        <v>0</v>
      </c>
      <c r="J41" s="34">
        <f t="shared" si="6"/>
        <v>0</v>
      </c>
    </row>
    <row r="42" spans="1:10" x14ac:dyDescent="0.25">
      <c r="A42" s="99" t="s">
        <v>3651</v>
      </c>
      <c r="B42" s="57" t="s">
        <v>63</v>
      </c>
      <c r="C42" s="57"/>
      <c r="D42" s="57"/>
      <c r="E42" s="57">
        <v>-7</v>
      </c>
      <c r="F42" s="57"/>
      <c r="G42" s="57"/>
      <c r="H42" s="57"/>
      <c r="I42" s="57"/>
      <c r="J42" s="57"/>
    </row>
    <row r="43" spans="1:10" x14ac:dyDescent="0.25">
      <c r="A43" s="99"/>
      <c r="B43" s="57"/>
      <c r="C43" s="57"/>
      <c r="D43" s="57"/>
      <c r="E43" s="57"/>
      <c r="F43" s="57"/>
      <c r="G43" s="57"/>
      <c r="H43" s="57"/>
      <c r="I43" s="57"/>
      <c r="J43" s="57"/>
    </row>
    <row r="44" spans="1:10" ht="18" thickBot="1" x14ac:dyDescent="0.3">
      <c r="A44" s="57"/>
      <c r="B44" s="57"/>
      <c r="C44" s="57"/>
      <c r="D44" s="57"/>
      <c r="E44" s="57"/>
      <c r="F44" s="57"/>
      <c r="G44" s="57"/>
      <c r="H44" s="57"/>
      <c r="I44" s="57"/>
      <c r="J44" s="57"/>
    </row>
    <row r="45" spans="1:10" ht="18" thickBot="1" x14ac:dyDescent="0.3">
      <c r="A45" s="778"/>
      <c r="B45" s="778"/>
      <c r="C45" s="27" t="s">
        <v>3</v>
      </c>
      <c r="D45" s="27" t="s">
        <v>4</v>
      </c>
      <c r="E45" s="133" t="s">
        <v>10</v>
      </c>
      <c r="F45" s="133" t="s">
        <v>2</v>
      </c>
      <c r="G45" s="133" t="s">
        <v>27</v>
      </c>
      <c r="H45" s="133" t="s">
        <v>32</v>
      </c>
      <c r="I45" s="133" t="s">
        <v>28</v>
      </c>
      <c r="J45" s="138"/>
    </row>
    <row r="47" spans="1:10" x14ac:dyDescent="0.25">
      <c r="A47" s="452" t="s">
        <v>3640</v>
      </c>
      <c r="B47" s="452"/>
      <c r="C47" s="452"/>
      <c r="D47" s="452"/>
      <c r="E47" s="452"/>
      <c r="F47" s="452"/>
      <c r="G47" s="452"/>
      <c r="H47" s="937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O113"/>
  <sheetViews>
    <sheetView topLeftCell="A100" workbookViewId="0">
      <selection activeCell="A107" sqref="A107:B107"/>
    </sheetView>
  </sheetViews>
  <sheetFormatPr baseColWidth="10" defaultColWidth="9" defaultRowHeight="16" x14ac:dyDescent="0.25"/>
  <cols>
    <col min="1" max="1" width="12.33203125" style="137" customWidth="1"/>
    <col min="2" max="2" width="27.1640625" style="4" customWidth="1"/>
    <col min="3" max="13" width="10.5" style="4" customWidth="1"/>
    <col min="14" max="14" width="8.83203125" style="4" customWidth="1"/>
    <col min="15" max="15" width="12.6640625" style="4" bestFit="1" customWidth="1"/>
    <col min="16" max="16384" width="9" style="4"/>
  </cols>
  <sheetData>
    <row r="1" spans="1:15" x14ac:dyDescent="0.25">
      <c r="A1" s="128" t="s">
        <v>23</v>
      </c>
      <c r="B1" s="48"/>
    </row>
    <row r="2" spans="1:15" s="144" customFormat="1" x14ac:dyDescent="0.25">
      <c r="A2" s="680"/>
      <c r="B2" s="129"/>
    </row>
    <row r="3" spans="1:15" x14ac:dyDescent="0.25">
      <c r="A3" s="139" t="s">
        <v>1938</v>
      </c>
      <c r="C3" s="260" t="s">
        <v>8893</v>
      </c>
      <c r="D3" s="413"/>
      <c r="E3" s="413"/>
    </row>
    <row r="4" spans="1:15" x14ac:dyDescent="0.25">
      <c r="A4" s="703" t="s">
        <v>6510</v>
      </c>
      <c r="B4" s="5"/>
      <c r="C4" s="1666">
        <v>1200</v>
      </c>
      <c r="D4" s="1666">
        <v>4500</v>
      </c>
      <c r="E4" s="1666">
        <v>4500</v>
      </c>
      <c r="F4" s="1666">
        <v>30000</v>
      </c>
      <c r="G4" s="1666">
        <v>6250</v>
      </c>
      <c r="H4" s="1666">
        <v>16500</v>
      </c>
      <c r="I4" s="1666">
        <v>6250</v>
      </c>
      <c r="J4" s="1666">
        <v>4500</v>
      </c>
      <c r="K4" s="1666">
        <v>13500</v>
      </c>
      <c r="L4" s="1666">
        <v>2500</v>
      </c>
      <c r="M4" s="1666">
        <v>7000</v>
      </c>
    </row>
    <row r="5" spans="1:15" x14ac:dyDescent="0.25">
      <c r="A5" s="703" t="s">
        <v>8428</v>
      </c>
      <c r="B5" s="5"/>
      <c r="C5" s="1040">
        <v>13000</v>
      </c>
      <c r="D5" s="1040">
        <v>73000</v>
      </c>
      <c r="E5" s="1040">
        <v>78000</v>
      </c>
      <c r="F5" s="1040">
        <v>580000</v>
      </c>
      <c r="G5" s="1040">
        <v>255000</v>
      </c>
      <c r="H5" s="1040">
        <v>400000</v>
      </c>
      <c r="I5" s="1040">
        <v>245000</v>
      </c>
      <c r="J5" s="1040">
        <v>80000</v>
      </c>
      <c r="K5" s="1040">
        <v>325000</v>
      </c>
      <c r="L5" s="1040">
        <v>30000</v>
      </c>
      <c r="M5" s="1040">
        <v>175000</v>
      </c>
    </row>
    <row r="6" spans="1:15" s="591" customFormat="1" ht="17" thickBot="1" x14ac:dyDescent="0.3">
      <c r="A6" s="1485"/>
      <c r="B6" s="1486"/>
      <c r="C6" s="518">
        <v>1500</v>
      </c>
      <c r="D6" s="518">
        <v>4500</v>
      </c>
      <c r="E6" s="518">
        <v>4500</v>
      </c>
      <c r="F6" s="518">
        <v>30000</v>
      </c>
      <c r="G6" s="518">
        <v>6250</v>
      </c>
      <c r="H6" s="518">
        <v>19400</v>
      </c>
      <c r="I6" s="518">
        <v>6250</v>
      </c>
      <c r="J6" s="31">
        <v>4500</v>
      </c>
      <c r="K6" s="31">
        <v>14750</v>
      </c>
      <c r="L6" s="31">
        <v>2500</v>
      </c>
      <c r="M6" s="31">
        <v>7500</v>
      </c>
    </row>
    <row r="7" spans="1:15" ht="17" thickBot="1" x14ac:dyDescent="0.3">
      <c r="A7" s="160" t="s">
        <v>0</v>
      </c>
      <c r="B7" s="51" t="s">
        <v>1</v>
      </c>
      <c r="C7" s="1098" t="s">
        <v>4</v>
      </c>
      <c r="D7" s="667" t="s">
        <v>3</v>
      </c>
      <c r="E7" s="667" t="s">
        <v>27</v>
      </c>
      <c r="F7" s="667" t="s">
        <v>28</v>
      </c>
      <c r="G7" s="667" t="s">
        <v>26</v>
      </c>
      <c r="H7" s="667" t="s">
        <v>10</v>
      </c>
      <c r="I7" s="667" t="s">
        <v>2</v>
      </c>
      <c r="J7" s="667" t="s">
        <v>32</v>
      </c>
      <c r="K7" s="667" t="s">
        <v>29</v>
      </c>
      <c r="L7" s="667" t="s">
        <v>31</v>
      </c>
      <c r="M7" s="667" t="s">
        <v>30</v>
      </c>
      <c r="N7" s="138"/>
    </row>
    <row r="8" spans="1:15" s="2" customFormat="1" ht="17" thickBot="1" x14ac:dyDescent="0.3">
      <c r="A8" s="76">
        <v>45142</v>
      </c>
      <c r="B8" s="188" t="s">
        <v>6511</v>
      </c>
      <c r="C8" s="14">
        <v>20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</row>
    <row r="9" spans="1:15" s="2" customFormat="1" ht="17" thickBot="1" x14ac:dyDescent="0.3">
      <c r="A9" s="33" t="s">
        <v>6555</v>
      </c>
      <c r="B9" s="34"/>
      <c r="C9" s="34">
        <f>SUM(C8)</f>
        <v>20</v>
      </c>
      <c r="D9" s="364"/>
      <c r="E9" s="364"/>
      <c r="F9" s="364"/>
      <c r="G9" s="364"/>
      <c r="H9" s="364"/>
      <c r="I9" s="364"/>
      <c r="J9" s="364"/>
      <c r="K9" s="364"/>
      <c r="L9" s="364"/>
      <c r="M9" s="364"/>
      <c r="N9" s="233"/>
      <c r="O9" s="1" t="s">
        <v>6790</v>
      </c>
    </row>
    <row r="10" spans="1:15" s="2" customFormat="1" ht="17" thickBot="1" x14ac:dyDescent="0.3">
      <c r="A10" s="55"/>
      <c r="B10" s="436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1"/>
    </row>
    <row r="11" spans="1:15" s="2" customFormat="1" ht="17" thickBot="1" x14ac:dyDescent="0.3">
      <c r="A11" s="33" t="s">
        <v>6799</v>
      </c>
      <c r="B11" s="34"/>
      <c r="C11" s="34">
        <f>SUM(C9:C10)</f>
        <v>20</v>
      </c>
      <c r="D11" s="364"/>
      <c r="E11" s="364"/>
      <c r="F11" s="364"/>
      <c r="G11" s="364"/>
      <c r="H11" s="364"/>
      <c r="I11" s="364"/>
      <c r="J11" s="364"/>
      <c r="K11" s="364"/>
      <c r="L11" s="364"/>
      <c r="M11" s="364"/>
      <c r="N11" s="233"/>
      <c r="O11" s="1" t="s">
        <v>6790</v>
      </c>
    </row>
    <row r="12" spans="1:15" s="2" customFormat="1" ht="17" thickBot="1" x14ac:dyDescent="0.3">
      <c r="A12" s="55"/>
      <c r="B12" s="436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1"/>
    </row>
    <row r="13" spans="1:15" s="2" customFormat="1" ht="17" thickBot="1" x14ac:dyDescent="0.3">
      <c r="A13" s="33" t="s">
        <v>6933</v>
      </c>
      <c r="B13" s="34"/>
      <c r="C13" s="34">
        <f>SUM(C11:C12)</f>
        <v>20</v>
      </c>
      <c r="D13" s="364"/>
      <c r="E13" s="364"/>
      <c r="F13" s="364"/>
      <c r="G13" s="364"/>
      <c r="H13" s="364"/>
      <c r="I13" s="364"/>
      <c r="J13" s="364"/>
      <c r="K13" s="364"/>
      <c r="L13" s="364"/>
      <c r="M13" s="364"/>
      <c r="N13" s="233"/>
      <c r="O13" s="1" t="s">
        <v>6790</v>
      </c>
    </row>
    <row r="14" spans="1:15" s="2" customFormat="1" ht="17" thickBot="1" x14ac:dyDescent="0.3">
      <c r="A14" s="12"/>
      <c r="B14" s="75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"/>
    </row>
    <row r="15" spans="1:15" s="2" customFormat="1" ht="17" thickBot="1" x14ac:dyDescent="0.3">
      <c r="A15" s="33" t="s">
        <v>7103</v>
      </c>
      <c r="B15" s="34"/>
      <c r="C15" s="34">
        <f>SUM(C13:C14)</f>
        <v>20</v>
      </c>
      <c r="D15" s="364"/>
      <c r="E15" s="364"/>
      <c r="F15" s="364"/>
      <c r="G15" s="364"/>
      <c r="H15" s="364"/>
      <c r="I15" s="364"/>
      <c r="J15" s="364"/>
      <c r="K15" s="364"/>
      <c r="L15" s="364"/>
      <c r="M15" s="364"/>
      <c r="N15" s="233"/>
      <c r="O15" s="1" t="s">
        <v>6790</v>
      </c>
    </row>
    <row r="16" spans="1:15" s="2" customFormat="1" x14ac:dyDescent="0.25">
      <c r="A16" s="12">
        <v>45024</v>
      </c>
      <c r="B16" s="75" t="s">
        <v>7145</v>
      </c>
      <c r="C16" s="13"/>
      <c r="D16" s="13">
        <v>30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"/>
    </row>
    <row r="17" spans="1:15" s="2" customFormat="1" ht="17" thickBot="1" x14ac:dyDescent="0.3">
      <c r="A17" s="12">
        <v>45268</v>
      </c>
      <c r="B17" s="75" t="s">
        <v>7171</v>
      </c>
      <c r="C17" s="13"/>
      <c r="D17" s="13">
        <v>100</v>
      </c>
      <c r="E17" s="13">
        <v>200</v>
      </c>
      <c r="F17" s="13">
        <v>20</v>
      </c>
      <c r="G17" s="13"/>
      <c r="H17" s="13"/>
      <c r="I17" s="13"/>
      <c r="J17" s="13"/>
      <c r="K17" s="13"/>
      <c r="L17" s="13"/>
      <c r="M17" s="13"/>
      <c r="N17" s="13"/>
      <c r="O17" s="1"/>
    </row>
    <row r="18" spans="1:15" s="2" customFormat="1" ht="17" thickBot="1" x14ac:dyDescent="0.3">
      <c r="A18" s="33" t="s">
        <v>7316</v>
      </c>
      <c r="B18" s="34"/>
      <c r="C18" s="34">
        <f>SUM(C15:C17)</f>
        <v>20</v>
      </c>
      <c r="D18" s="34">
        <f t="shared" ref="D18:F18" si="0">SUM(D15:D17)</f>
        <v>130</v>
      </c>
      <c r="E18" s="34">
        <f t="shared" si="0"/>
        <v>200</v>
      </c>
      <c r="F18" s="34">
        <f t="shared" si="0"/>
        <v>20</v>
      </c>
      <c r="G18" s="364"/>
      <c r="H18" s="364"/>
      <c r="I18" s="364"/>
      <c r="J18" s="364"/>
      <c r="K18" s="364"/>
      <c r="L18" s="364"/>
      <c r="M18" s="364"/>
      <c r="N18" s="233"/>
      <c r="O18" s="1" t="s">
        <v>6790</v>
      </c>
    </row>
    <row r="19" spans="1:15" s="1" customFormat="1" x14ac:dyDescent="0.25">
      <c r="A19" s="12">
        <v>45239</v>
      </c>
      <c r="B19" s="75" t="s">
        <v>7391</v>
      </c>
      <c r="C19" s="13">
        <v>144</v>
      </c>
      <c r="D19" s="13">
        <v>100</v>
      </c>
      <c r="E19" s="13">
        <v>100</v>
      </c>
      <c r="F19" s="43"/>
      <c r="G19" s="13">
        <v>75</v>
      </c>
      <c r="H19" s="13">
        <v>35</v>
      </c>
      <c r="I19" s="13"/>
      <c r="J19" s="13"/>
      <c r="K19" s="13"/>
      <c r="L19" s="13"/>
      <c r="M19" s="13"/>
      <c r="N19" s="43"/>
    </row>
    <row r="20" spans="1:15" s="2" customFormat="1" x14ac:dyDescent="0.25">
      <c r="A20" s="12">
        <v>45269</v>
      </c>
      <c r="B20" s="75" t="s">
        <v>7393</v>
      </c>
      <c r="C20" s="13">
        <v>100</v>
      </c>
      <c r="D20" s="13">
        <v>100</v>
      </c>
      <c r="E20" s="13">
        <v>100</v>
      </c>
      <c r="F20" s="13"/>
      <c r="G20" s="13">
        <v>75</v>
      </c>
      <c r="H20" s="13">
        <v>40</v>
      </c>
      <c r="I20" s="13"/>
      <c r="J20" s="13"/>
      <c r="K20" s="13"/>
      <c r="L20" s="13"/>
      <c r="M20" s="13"/>
      <c r="N20" s="13"/>
    </row>
    <row r="21" spans="1:15" s="2" customFormat="1" x14ac:dyDescent="0.25">
      <c r="A21" s="12" t="s">
        <v>7496</v>
      </c>
      <c r="B21" s="13" t="s">
        <v>7500</v>
      </c>
      <c r="C21" s="13"/>
      <c r="D21" s="13"/>
      <c r="E21" s="13"/>
      <c r="F21" s="13">
        <v>15</v>
      </c>
      <c r="G21" s="13"/>
      <c r="H21" s="13"/>
      <c r="I21" s="13"/>
      <c r="J21" s="13"/>
      <c r="K21" s="13"/>
      <c r="L21" s="13"/>
      <c r="M21" s="13"/>
      <c r="N21" s="13"/>
    </row>
    <row r="22" spans="1:15" s="1" customFormat="1" ht="17" thickBot="1" x14ac:dyDescent="0.3">
      <c r="A22" s="76" t="s">
        <v>7511</v>
      </c>
      <c r="B22" s="14" t="s">
        <v>7514</v>
      </c>
      <c r="C22" s="14">
        <v>80</v>
      </c>
      <c r="D22" s="14">
        <v>80</v>
      </c>
      <c r="E22" s="115"/>
      <c r="F22" s="14">
        <v>35</v>
      </c>
      <c r="G22" s="115"/>
      <c r="H22" s="115"/>
      <c r="I22" s="115"/>
      <c r="J22" s="115"/>
      <c r="K22" s="115"/>
      <c r="L22" s="115"/>
      <c r="M22" s="115"/>
      <c r="N22" s="115"/>
    </row>
    <row r="23" spans="1:15" s="1" customFormat="1" ht="17" thickBot="1" x14ac:dyDescent="0.3">
      <c r="A23" s="33" t="s">
        <v>7516</v>
      </c>
      <c r="B23" s="34"/>
      <c r="C23" s="34">
        <f>SUM(C18:C22)</f>
        <v>344</v>
      </c>
      <c r="D23" s="34">
        <f t="shared" ref="D23:N23" si="1">SUM(D18:D22)</f>
        <v>410</v>
      </c>
      <c r="E23" s="34">
        <f t="shared" si="1"/>
        <v>400</v>
      </c>
      <c r="F23" s="34">
        <f t="shared" si="1"/>
        <v>70</v>
      </c>
      <c r="G23" s="34">
        <f t="shared" si="1"/>
        <v>150</v>
      </c>
      <c r="H23" s="34">
        <f t="shared" si="1"/>
        <v>75</v>
      </c>
      <c r="I23" s="34">
        <f t="shared" si="1"/>
        <v>0</v>
      </c>
      <c r="J23" s="34">
        <f t="shared" si="1"/>
        <v>0</v>
      </c>
      <c r="K23" s="34"/>
      <c r="L23" s="34"/>
      <c r="M23" s="34"/>
      <c r="N23" s="34">
        <f t="shared" si="1"/>
        <v>0</v>
      </c>
    </row>
    <row r="24" spans="1:15" s="1" customFormat="1" x14ac:dyDescent="0.25">
      <c r="A24" s="28">
        <v>45117</v>
      </c>
      <c r="B24" s="22" t="s">
        <v>7598</v>
      </c>
      <c r="C24" s="53">
        <v>300</v>
      </c>
      <c r="D24" s="53">
        <v>200</v>
      </c>
      <c r="E24" s="53">
        <v>300</v>
      </c>
      <c r="F24" s="354"/>
      <c r="G24" s="354"/>
      <c r="H24" s="53">
        <v>50</v>
      </c>
      <c r="I24" s="53">
        <v>100</v>
      </c>
      <c r="J24" s="53"/>
      <c r="K24" s="53"/>
      <c r="L24" s="53"/>
      <c r="M24" s="53"/>
      <c r="N24" s="354"/>
    </row>
    <row r="25" spans="1:15" s="1" customFormat="1" x14ac:dyDescent="0.25">
      <c r="A25" s="12" t="s">
        <v>7663</v>
      </c>
      <c r="B25" s="75" t="s">
        <v>7665</v>
      </c>
      <c r="C25" s="13">
        <v>100</v>
      </c>
      <c r="D25" s="13">
        <v>100</v>
      </c>
      <c r="E25" s="13">
        <v>100</v>
      </c>
      <c r="F25" s="43"/>
      <c r="G25" s="43"/>
      <c r="H25" s="43"/>
      <c r="I25" s="43"/>
      <c r="J25" s="13">
        <v>100</v>
      </c>
      <c r="K25" s="13"/>
      <c r="L25" s="13"/>
      <c r="M25" s="13"/>
      <c r="N25" s="43"/>
    </row>
    <row r="26" spans="1:15" s="1" customFormat="1" x14ac:dyDescent="0.25">
      <c r="A26" s="55" t="s">
        <v>7668</v>
      </c>
      <c r="B26" s="77" t="s">
        <v>7672</v>
      </c>
      <c r="C26" s="13">
        <v>500</v>
      </c>
      <c r="D26" s="13">
        <v>300</v>
      </c>
      <c r="E26" s="13">
        <v>200</v>
      </c>
      <c r="F26" s="43"/>
      <c r="G26" s="13">
        <v>361</v>
      </c>
      <c r="H26" s="43"/>
      <c r="I26" s="43"/>
      <c r="J26" s="43"/>
      <c r="K26" s="43"/>
      <c r="L26" s="43"/>
      <c r="M26" s="43"/>
      <c r="N26" s="43"/>
    </row>
    <row r="27" spans="1:15" s="1" customFormat="1" x14ac:dyDescent="0.25">
      <c r="A27" s="55" t="s">
        <v>7668</v>
      </c>
      <c r="B27" s="77" t="s">
        <v>7676</v>
      </c>
      <c r="C27" s="43"/>
      <c r="D27" s="43"/>
      <c r="E27" s="13">
        <v>150</v>
      </c>
      <c r="F27" s="43"/>
      <c r="G27" s="13">
        <v>50</v>
      </c>
      <c r="H27" s="43"/>
      <c r="I27" s="43"/>
      <c r="J27" s="13">
        <v>200</v>
      </c>
      <c r="K27" s="13"/>
      <c r="L27" s="13"/>
      <c r="M27" s="13"/>
      <c r="N27" s="43"/>
    </row>
    <row r="28" spans="1:15" s="1" customFormat="1" x14ac:dyDescent="0.25">
      <c r="A28" s="12" t="s">
        <v>7661</v>
      </c>
      <c r="B28" s="75" t="s">
        <v>7684</v>
      </c>
      <c r="C28" s="43"/>
      <c r="D28" s="43"/>
      <c r="E28" s="43"/>
      <c r="F28" s="43"/>
      <c r="G28" s="43"/>
      <c r="H28" s="13">
        <v>100</v>
      </c>
      <c r="I28" s="43"/>
      <c r="J28" s="43"/>
      <c r="K28" s="43"/>
      <c r="L28" s="43"/>
      <c r="M28" s="43"/>
      <c r="N28" s="43"/>
    </row>
    <row r="29" spans="1:15" s="1" customFormat="1" x14ac:dyDescent="0.25">
      <c r="A29" s="55" t="s">
        <v>7687</v>
      </c>
      <c r="B29" s="77" t="s">
        <v>6189</v>
      </c>
      <c r="C29" s="43"/>
      <c r="D29" s="43"/>
      <c r="E29" s="43"/>
      <c r="F29" s="43"/>
      <c r="G29" s="13">
        <v>65</v>
      </c>
      <c r="H29" s="43"/>
      <c r="I29" s="43"/>
      <c r="J29" s="43"/>
      <c r="K29" s="43"/>
      <c r="L29" s="43"/>
      <c r="M29" s="43"/>
      <c r="N29" s="43"/>
    </row>
    <row r="30" spans="1:15" s="1" customFormat="1" x14ac:dyDescent="0.25">
      <c r="A30" s="12" t="s">
        <v>7695</v>
      </c>
      <c r="B30" s="77" t="s">
        <v>6189</v>
      </c>
      <c r="C30" s="43"/>
      <c r="D30" s="13">
        <v>100</v>
      </c>
      <c r="E30" s="43"/>
      <c r="F30" s="43"/>
      <c r="G30" s="13">
        <v>85</v>
      </c>
      <c r="H30" s="43"/>
      <c r="I30" s="43"/>
      <c r="J30" s="43"/>
      <c r="K30" s="43"/>
      <c r="L30" s="43"/>
      <c r="M30" s="43"/>
      <c r="N30" s="43"/>
    </row>
    <row r="31" spans="1:15" s="1" customFormat="1" x14ac:dyDescent="0.25">
      <c r="A31" s="53" t="s">
        <v>7708</v>
      </c>
      <c r="B31" s="13" t="s">
        <v>7714</v>
      </c>
      <c r="C31" s="13">
        <v>200</v>
      </c>
      <c r="D31" s="43"/>
      <c r="E31" s="43"/>
      <c r="F31" s="43"/>
      <c r="G31" s="43"/>
      <c r="H31" s="13">
        <v>25</v>
      </c>
      <c r="I31" s="43"/>
      <c r="J31" s="43"/>
      <c r="K31" s="43"/>
      <c r="L31" s="43"/>
      <c r="M31" s="43"/>
      <c r="N31" s="43"/>
    </row>
    <row r="32" spans="1:15" s="1" customFormat="1" x14ac:dyDescent="0.25">
      <c r="A32" s="13" t="s">
        <v>7726</v>
      </c>
      <c r="B32" s="77" t="s">
        <v>6189</v>
      </c>
      <c r="C32" s="43"/>
      <c r="D32" s="13"/>
      <c r="E32" s="43"/>
      <c r="F32" s="43"/>
      <c r="G32" s="13"/>
      <c r="H32" s="13">
        <v>50</v>
      </c>
      <c r="I32" s="43"/>
      <c r="J32" s="43"/>
      <c r="K32" s="43"/>
      <c r="L32" s="43"/>
      <c r="M32" s="43"/>
      <c r="N32" s="43"/>
    </row>
    <row r="33" spans="1:14" s="1" customFormat="1" x14ac:dyDescent="0.25">
      <c r="A33" s="12" t="s">
        <v>7733</v>
      </c>
      <c r="B33" s="75" t="s">
        <v>6189</v>
      </c>
      <c r="C33" s="43"/>
      <c r="D33" s="43"/>
      <c r="E33" s="43"/>
      <c r="F33" s="43"/>
      <c r="G33" s="43"/>
      <c r="H33" s="13">
        <v>50</v>
      </c>
      <c r="I33" s="43"/>
      <c r="J33" s="43"/>
      <c r="K33" s="43"/>
      <c r="L33" s="43"/>
      <c r="M33" s="43"/>
      <c r="N33" s="43"/>
    </row>
    <row r="34" spans="1:14" s="1" customFormat="1" x14ac:dyDescent="0.25">
      <c r="A34" s="12" t="s">
        <v>7786</v>
      </c>
      <c r="B34" s="13" t="s">
        <v>7787</v>
      </c>
      <c r="C34" s="43"/>
      <c r="D34" s="43"/>
      <c r="E34" s="43"/>
      <c r="F34" s="43"/>
      <c r="G34" s="43"/>
      <c r="H34" s="13">
        <v>50</v>
      </c>
      <c r="I34" s="43"/>
      <c r="J34" s="43"/>
      <c r="K34" s="43"/>
      <c r="L34" s="43"/>
      <c r="M34" s="43"/>
      <c r="N34" s="43"/>
    </row>
    <row r="35" spans="1:14" s="1" customFormat="1" x14ac:dyDescent="0.25">
      <c r="A35" s="53" t="s">
        <v>7797</v>
      </c>
      <c r="B35" s="53" t="s">
        <v>7808</v>
      </c>
      <c r="C35" s="43"/>
      <c r="D35" s="43"/>
      <c r="E35" s="43"/>
      <c r="F35" s="43"/>
      <c r="G35" s="43"/>
      <c r="H35" s="13">
        <v>61</v>
      </c>
      <c r="I35" s="43"/>
      <c r="J35" s="43"/>
      <c r="K35" s="43"/>
      <c r="L35" s="43"/>
      <c r="M35" s="43"/>
      <c r="N35" s="43"/>
    </row>
    <row r="36" spans="1:14" s="1" customFormat="1" ht="17" thickBot="1" x14ac:dyDescent="0.3">
      <c r="A36" s="53" t="s">
        <v>7797</v>
      </c>
      <c r="B36" s="53" t="s">
        <v>7810</v>
      </c>
      <c r="C36" s="13">
        <v>200</v>
      </c>
      <c r="D36" s="13">
        <v>150</v>
      </c>
      <c r="E36" s="43"/>
      <c r="F36" s="43"/>
      <c r="G36" s="13">
        <v>39</v>
      </c>
      <c r="H36" s="13">
        <v>25</v>
      </c>
      <c r="I36" s="43"/>
      <c r="J36" s="43"/>
      <c r="K36" s="43"/>
      <c r="L36" s="43"/>
      <c r="M36" s="43"/>
      <c r="N36" s="43"/>
    </row>
    <row r="37" spans="1:14" s="1" customFormat="1" ht="17" thickBot="1" x14ac:dyDescent="0.3">
      <c r="A37" s="33" t="s">
        <v>7577</v>
      </c>
      <c r="B37" s="34"/>
      <c r="C37" s="34">
        <f>SUM(C23:C36)</f>
        <v>1644</v>
      </c>
      <c r="D37" s="34">
        <f t="shared" ref="D37:N37" si="2">SUM(D23:D36)</f>
        <v>1260</v>
      </c>
      <c r="E37" s="34">
        <f>SUM(E23:E36)</f>
        <v>1150</v>
      </c>
      <c r="F37" s="34">
        <f t="shared" si="2"/>
        <v>70</v>
      </c>
      <c r="G37" s="34">
        <f t="shared" si="2"/>
        <v>750</v>
      </c>
      <c r="H37" s="34">
        <f>SUM(H23:H36)</f>
        <v>486</v>
      </c>
      <c r="I37" s="34">
        <f t="shared" si="2"/>
        <v>100</v>
      </c>
      <c r="J37" s="34">
        <f t="shared" si="2"/>
        <v>300</v>
      </c>
      <c r="K37" s="34">
        <f t="shared" si="2"/>
        <v>0</v>
      </c>
      <c r="L37" s="34">
        <f t="shared" si="2"/>
        <v>0</v>
      </c>
      <c r="M37" s="34"/>
      <c r="N37" s="34">
        <f t="shared" si="2"/>
        <v>0</v>
      </c>
    </row>
    <row r="38" spans="1:14" s="1" customFormat="1" x14ac:dyDescent="0.25">
      <c r="A38" s="12">
        <v>44937</v>
      </c>
      <c r="B38" s="13" t="s">
        <v>6189</v>
      </c>
      <c r="C38" s="13">
        <v>500</v>
      </c>
      <c r="D38" s="13">
        <v>50</v>
      </c>
      <c r="E38" s="43"/>
      <c r="F38" s="43"/>
      <c r="G38" s="13">
        <v>100</v>
      </c>
      <c r="H38" s="13">
        <v>50</v>
      </c>
      <c r="I38" s="43"/>
      <c r="J38" s="43"/>
      <c r="K38" s="43"/>
      <c r="L38" s="43"/>
      <c r="M38" s="43"/>
      <c r="N38" s="43"/>
    </row>
    <row r="39" spans="1:14" s="1" customFormat="1" x14ac:dyDescent="0.25">
      <c r="A39" s="12">
        <v>44968</v>
      </c>
      <c r="B39" s="53" t="s">
        <v>7826</v>
      </c>
      <c r="C39" s="13">
        <v>100</v>
      </c>
      <c r="D39" s="13">
        <v>50</v>
      </c>
      <c r="E39" s="43"/>
      <c r="F39" s="43"/>
      <c r="G39" s="13">
        <v>50</v>
      </c>
      <c r="H39" s="43"/>
      <c r="I39" s="43"/>
      <c r="J39" s="43"/>
      <c r="K39" s="43"/>
      <c r="L39" s="43"/>
      <c r="M39" s="43"/>
      <c r="N39" s="43"/>
    </row>
    <row r="40" spans="1:14" s="1" customFormat="1" x14ac:dyDescent="0.25">
      <c r="A40" s="12">
        <v>44968</v>
      </c>
      <c r="B40" s="53" t="s">
        <v>7831</v>
      </c>
      <c r="C40" s="43"/>
      <c r="D40" s="43"/>
      <c r="E40" s="43"/>
      <c r="F40" s="43"/>
      <c r="G40" s="43"/>
      <c r="H40" s="13">
        <v>75</v>
      </c>
      <c r="I40" s="43"/>
      <c r="J40" s="43"/>
      <c r="K40" s="43"/>
      <c r="L40" s="43"/>
      <c r="M40" s="43"/>
      <c r="N40" s="43"/>
    </row>
    <row r="41" spans="1:14" s="1" customFormat="1" x14ac:dyDescent="0.25">
      <c r="A41" s="12">
        <v>44996</v>
      </c>
      <c r="B41" s="53" t="s">
        <v>7835</v>
      </c>
      <c r="C41" s="13">
        <v>510</v>
      </c>
      <c r="D41" s="13">
        <v>338</v>
      </c>
      <c r="E41" s="13">
        <v>18</v>
      </c>
      <c r="F41" s="13">
        <v>24</v>
      </c>
      <c r="G41" s="13">
        <v>140</v>
      </c>
      <c r="H41" s="13">
        <v>159</v>
      </c>
      <c r="I41" s="43"/>
      <c r="J41" s="43"/>
      <c r="K41" s="13">
        <v>30</v>
      </c>
      <c r="L41" s="13">
        <v>152</v>
      </c>
      <c r="M41" s="13"/>
      <c r="N41" s="43"/>
    </row>
    <row r="42" spans="1:14" s="1" customFormat="1" x14ac:dyDescent="0.25">
      <c r="A42" s="12">
        <v>44996</v>
      </c>
      <c r="B42" s="75" t="s">
        <v>6189</v>
      </c>
      <c r="C42" s="43"/>
      <c r="D42" s="43"/>
      <c r="E42" s="43"/>
      <c r="F42" s="43"/>
      <c r="G42" s="13">
        <v>100</v>
      </c>
      <c r="H42" s="13"/>
      <c r="I42" s="43"/>
      <c r="J42" s="43"/>
      <c r="K42" s="43"/>
      <c r="L42" s="43"/>
      <c r="M42" s="43"/>
      <c r="N42" s="43"/>
    </row>
    <row r="43" spans="1:14" s="1" customFormat="1" x14ac:dyDescent="0.25">
      <c r="A43" s="55">
        <v>45027</v>
      </c>
      <c r="B43" s="75" t="s">
        <v>7840</v>
      </c>
      <c r="C43" s="13">
        <v>110</v>
      </c>
      <c r="D43" s="13">
        <v>138</v>
      </c>
      <c r="E43" s="13">
        <v>18</v>
      </c>
      <c r="F43" s="43"/>
      <c r="G43" s="13">
        <v>30</v>
      </c>
      <c r="H43" s="13">
        <v>25</v>
      </c>
      <c r="I43" s="43"/>
      <c r="J43" s="43"/>
      <c r="K43" s="43"/>
      <c r="L43" s="43"/>
      <c r="M43" s="43"/>
      <c r="N43" s="43"/>
    </row>
    <row r="44" spans="1:14" s="1" customFormat="1" x14ac:dyDescent="0.25">
      <c r="A44" s="55">
        <v>45057</v>
      </c>
      <c r="B44" s="75" t="s">
        <v>7843</v>
      </c>
      <c r="C44" s="13">
        <v>400</v>
      </c>
      <c r="D44" s="13">
        <v>140</v>
      </c>
      <c r="E44" s="43"/>
      <c r="F44" s="43"/>
      <c r="G44" s="13">
        <v>50</v>
      </c>
      <c r="H44" s="13">
        <v>103</v>
      </c>
      <c r="I44" s="43"/>
      <c r="J44" s="43"/>
      <c r="K44" s="43"/>
      <c r="L44" s="43"/>
      <c r="M44" s="43"/>
      <c r="N44" s="43"/>
    </row>
    <row r="45" spans="1:14" s="1" customFormat="1" x14ac:dyDescent="0.25">
      <c r="A45" s="12">
        <v>45149</v>
      </c>
      <c r="B45" s="53" t="s">
        <v>7881</v>
      </c>
      <c r="C45" s="43"/>
      <c r="D45" s="43"/>
      <c r="E45" s="13">
        <v>50</v>
      </c>
      <c r="F45" s="43"/>
      <c r="G45" s="43"/>
      <c r="H45" s="13">
        <v>60</v>
      </c>
      <c r="I45" s="43"/>
      <c r="J45" s="43"/>
      <c r="K45" s="43"/>
      <c r="L45" s="43"/>
      <c r="M45" s="43"/>
      <c r="N45" s="43"/>
    </row>
    <row r="46" spans="1:14" s="1" customFormat="1" x14ac:dyDescent="0.25">
      <c r="A46" s="12">
        <v>45149</v>
      </c>
      <c r="B46" s="75" t="s">
        <v>6189</v>
      </c>
      <c r="C46" s="43"/>
      <c r="D46" s="13">
        <v>170</v>
      </c>
      <c r="E46" s="43"/>
      <c r="F46" s="43"/>
      <c r="G46" s="43"/>
      <c r="H46" s="13">
        <v>110</v>
      </c>
      <c r="I46" s="43"/>
      <c r="J46" s="43"/>
      <c r="K46" s="43"/>
      <c r="L46" s="43"/>
      <c r="M46" s="43"/>
      <c r="N46" s="43"/>
    </row>
    <row r="47" spans="1:14" s="1" customFormat="1" x14ac:dyDescent="0.25">
      <c r="A47" s="28">
        <v>45180</v>
      </c>
      <c r="B47" s="77" t="s">
        <v>6189</v>
      </c>
      <c r="C47" s="115"/>
      <c r="D47" s="14">
        <v>60</v>
      </c>
      <c r="E47" s="115"/>
      <c r="F47" s="115"/>
      <c r="G47" s="14">
        <v>50</v>
      </c>
      <c r="H47" s="14">
        <v>56</v>
      </c>
      <c r="I47" s="115"/>
      <c r="J47" s="115"/>
      <c r="K47" s="115"/>
      <c r="L47" s="115"/>
      <c r="M47" s="115"/>
      <c r="N47" s="115"/>
    </row>
    <row r="48" spans="1:14" s="1" customFormat="1" x14ac:dyDescent="0.25">
      <c r="A48" s="250">
        <v>45180</v>
      </c>
      <c r="B48" s="43" t="s">
        <v>7890</v>
      </c>
      <c r="C48" s="43">
        <v>200</v>
      </c>
      <c r="D48" s="43">
        <v>100</v>
      </c>
      <c r="E48" s="43">
        <v>50</v>
      </c>
      <c r="F48" s="43"/>
      <c r="G48" s="43"/>
      <c r="H48" s="43"/>
      <c r="I48" s="43">
        <v>110</v>
      </c>
      <c r="J48" s="43"/>
      <c r="K48" s="43"/>
      <c r="L48" s="43">
        <v>100</v>
      </c>
      <c r="M48" s="43">
        <v>60</v>
      </c>
      <c r="N48" s="43"/>
    </row>
    <row r="49" spans="1:15" s="1" customFormat="1" x14ac:dyDescent="0.25">
      <c r="A49" s="55">
        <v>45241</v>
      </c>
      <c r="B49" s="53" t="s">
        <v>7898</v>
      </c>
      <c r="C49" s="13">
        <v>200</v>
      </c>
      <c r="D49" s="13">
        <v>200</v>
      </c>
      <c r="E49" s="43"/>
      <c r="F49" s="43"/>
      <c r="G49" s="13">
        <v>100</v>
      </c>
      <c r="H49" s="43"/>
      <c r="I49" s="43"/>
      <c r="J49" s="43"/>
      <c r="K49" s="13">
        <v>30</v>
      </c>
      <c r="L49" s="13">
        <v>152</v>
      </c>
      <c r="M49" s="13"/>
      <c r="N49" s="43"/>
    </row>
    <row r="50" spans="1:15" s="2" customFormat="1" x14ac:dyDescent="0.25">
      <c r="A50" s="55" t="s">
        <v>7907</v>
      </c>
      <c r="B50" s="53" t="s">
        <v>7909</v>
      </c>
      <c r="C50" s="13">
        <v>200</v>
      </c>
      <c r="D50" s="13">
        <v>300</v>
      </c>
      <c r="E50" s="13"/>
      <c r="F50" s="13"/>
      <c r="G50" s="13">
        <v>120</v>
      </c>
      <c r="H50" s="13">
        <v>50</v>
      </c>
      <c r="I50" s="13"/>
      <c r="J50" s="13"/>
      <c r="K50" s="13"/>
      <c r="L50" s="13"/>
      <c r="M50" s="13"/>
      <c r="N50" s="13"/>
    </row>
    <row r="51" spans="1:15" s="1" customFormat="1" x14ac:dyDescent="0.25">
      <c r="A51" s="55" t="s">
        <v>7907</v>
      </c>
      <c r="B51" s="53" t="s">
        <v>7911</v>
      </c>
      <c r="C51" s="13">
        <v>140</v>
      </c>
      <c r="D51" s="13">
        <v>123</v>
      </c>
      <c r="E51" s="43"/>
      <c r="F51" s="43"/>
      <c r="G51" s="13">
        <v>120</v>
      </c>
      <c r="H51" s="43"/>
      <c r="I51" s="43"/>
      <c r="J51" s="43"/>
      <c r="K51" s="43"/>
      <c r="L51" s="43"/>
      <c r="M51" s="43"/>
      <c r="N51" s="43"/>
    </row>
    <row r="52" spans="1:15" s="2" customFormat="1" x14ac:dyDescent="0.25">
      <c r="A52" s="55" t="s">
        <v>7921</v>
      </c>
      <c r="B52" s="53" t="s">
        <v>6189</v>
      </c>
      <c r="C52" s="13"/>
      <c r="D52" s="13">
        <v>17</v>
      </c>
      <c r="E52" s="13"/>
      <c r="F52" s="13">
        <v>11</v>
      </c>
      <c r="G52" s="13"/>
      <c r="H52" s="13">
        <v>111</v>
      </c>
      <c r="I52" s="13"/>
      <c r="J52" s="13"/>
      <c r="K52" s="13"/>
      <c r="L52" s="13"/>
      <c r="M52" s="13"/>
      <c r="N52" s="13"/>
    </row>
    <row r="53" spans="1:15" s="1" customFormat="1" x14ac:dyDescent="0.25">
      <c r="A53" s="53" t="s">
        <v>7931</v>
      </c>
      <c r="B53" s="53" t="s">
        <v>7936</v>
      </c>
      <c r="C53" s="13">
        <v>141</v>
      </c>
      <c r="D53" s="13">
        <v>93</v>
      </c>
      <c r="E53" s="43"/>
      <c r="F53" s="43"/>
      <c r="G53" s="13">
        <v>50</v>
      </c>
      <c r="H53" s="43"/>
      <c r="I53" s="43"/>
      <c r="J53" s="43"/>
      <c r="K53" s="43"/>
      <c r="L53" s="43"/>
      <c r="M53" s="43"/>
      <c r="N53" s="43"/>
    </row>
    <row r="54" spans="1:15" s="2" customFormat="1" x14ac:dyDescent="0.25">
      <c r="A54" s="55" t="s">
        <v>7948</v>
      </c>
      <c r="B54" s="53" t="s">
        <v>7952</v>
      </c>
      <c r="C54" s="13">
        <v>97</v>
      </c>
      <c r="D54" s="13">
        <v>73</v>
      </c>
      <c r="E54" s="13"/>
      <c r="F54" s="13"/>
      <c r="G54" s="13">
        <v>60</v>
      </c>
      <c r="H54" s="13">
        <v>50</v>
      </c>
      <c r="I54" s="13"/>
      <c r="J54" s="13"/>
      <c r="K54" s="13"/>
      <c r="L54" s="13"/>
      <c r="M54" s="13"/>
      <c r="N54" s="13"/>
    </row>
    <row r="55" spans="1:15" s="2" customFormat="1" x14ac:dyDescent="0.25">
      <c r="A55" s="55" t="s">
        <v>7940</v>
      </c>
      <c r="B55" s="53" t="s">
        <v>7958</v>
      </c>
      <c r="C55" s="13"/>
      <c r="D55" s="13">
        <v>50</v>
      </c>
      <c r="E55" s="13">
        <v>4</v>
      </c>
      <c r="F55" s="13"/>
      <c r="G55" s="13">
        <v>70</v>
      </c>
      <c r="H55" s="13"/>
      <c r="I55" s="13"/>
      <c r="J55" s="13"/>
      <c r="K55" s="13"/>
      <c r="L55" s="13"/>
      <c r="M55" s="13"/>
      <c r="N55" s="13"/>
    </row>
    <row r="56" spans="1:15" s="2" customFormat="1" x14ac:dyDescent="0.25">
      <c r="A56" s="55" t="s">
        <v>7960</v>
      </c>
      <c r="B56" s="13" t="s">
        <v>7964</v>
      </c>
      <c r="C56" s="13"/>
      <c r="D56" s="13"/>
      <c r="E56" s="13"/>
      <c r="F56" s="13">
        <v>20</v>
      </c>
      <c r="G56" s="13"/>
      <c r="H56" s="13">
        <v>25</v>
      </c>
      <c r="I56" s="13"/>
      <c r="J56" s="13"/>
      <c r="K56" s="13"/>
      <c r="L56" s="13"/>
      <c r="M56" s="13"/>
      <c r="N56" s="13"/>
    </row>
    <row r="57" spans="1:15" s="1" customFormat="1" x14ac:dyDescent="0.25">
      <c r="A57" s="55" t="s">
        <v>7984</v>
      </c>
      <c r="B57" s="13" t="s">
        <v>7996</v>
      </c>
      <c r="C57" s="13">
        <v>35</v>
      </c>
      <c r="D57" s="13">
        <v>35</v>
      </c>
      <c r="E57" s="13">
        <v>100</v>
      </c>
      <c r="F57" s="43"/>
      <c r="G57" s="43"/>
      <c r="H57" s="43"/>
      <c r="I57" s="13">
        <v>35</v>
      </c>
      <c r="J57" s="43"/>
      <c r="K57" s="43"/>
      <c r="L57" s="13">
        <v>320</v>
      </c>
      <c r="M57" s="13">
        <v>50</v>
      </c>
      <c r="N57" s="43"/>
    </row>
    <row r="58" spans="1:15" s="2" customFormat="1" x14ac:dyDescent="0.25">
      <c r="A58" s="12" t="s">
        <v>8023</v>
      </c>
      <c r="B58" s="13" t="s">
        <v>8029</v>
      </c>
      <c r="C58" s="13"/>
      <c r="D58" s="13"/>
      <c r="E58" s="13"/>
      <c r="F58" s="13"/>
      <c r="G58" s="13"/>
      <c r="H58" s="13">
        <v>12</v>
      </c>
      <c r="I58" s="13"/>
      <c r="J58" s="13"/>
      <c r="K58" s="13"/>
      <c r="L58" s="13"/>
      <c r="M58" s="13"/>
      <c r="N58" s="13"/>
    </row>
    <row r="59" spans="1:15" s="1" customFormat="1" ht="17" thickBot="1" x14ac:dyDescent="0.3">
      <c r="A59" s="55" t="s">
        <v>8060</v>
      </c>
      <c r="B59" s="13" t="s">
        <v>8061</v>
      </c>
      <c r="C59" s="43"/>
      <c r="D59" s="13">
        <v>130</v>
      </c>
      <c r="E59" s="43"/>
      <c r="F59" s="43"/>
      <c r="G59" s="13">
        <v>130</v>
      </c>
      <c r="H59" s="43"/>
      <c r="I59" s="43"/>
      <c r="J59" s="43"/>
      <c r="K59" s="43"/>
      <c r="L59" s="43"/>
      <c r="M59" s="43"/>
      <c r="N59" s="43"/>
    </row>
    <row r="60" spans="1:15" s="6" customFormat="1" ht="17" thickBot="1" x14ac:dyDescent="0.3">
      <c r="A60" s="33" t="s">
        <v>8093</v>
      </c>
      <c r="B60" s="34"/>
      <c r="C60" s="34">
        <f t="shared" ref="C60:M60" si="3">SUM(C37:C59)</f>
        <v>4277</v>
      </c>
      <c r="D60" s="34">
        <f t="shared" si="3"/>
        <v>3327</v>
      </c>
      <c r="E60" s="34">
        <f t="shared" si="3"/>
        <v>1390</v>
      </c>
      <c r="F60" s="34">
        <f t="shared" si="3"/>
        <v>125</v>
      </c>
      <c r="G60" s="34">
        <f t="shared" si="3"/>
        <v>1920</v>
      </c>
      <c r="H60" s="34">
        <f t="shared" si="3"/>
        <v>1372</v>
      </c>
      <c r="I60" s="34">
        <f t="shared" si="3"/>
        <v>245</v>
      </c>
      <c r="J60" s="34">
        <f t="shared" si="3"/>
        <v>300</v>
      </c>
      <c r="K60" s="34">
        <f t="shared" si="3"/>
        <v>60</v>
      </c>
      <c r="L60" s="34">
        <f t="shared" si="3"/>
        <v>724</v>
      </c>
      <c r="M60" s="34">
        <f t="shared" si="3"/>
        <v>110</v>
      </c>
      <c r="N60" s="34">
        <f t="shared" ref="N60" si="4">SUM(N37:N59)</f>
        <v>0</v>
      </c>
      <c r="O60" s="6" t="s">
        <v>8274</v>
      </c>
    </row>
    <row r="61" spans="1:15" s="1" customFormat="1" x14ac:dyDescent="0.25">
      <c r="A61" s="12">
        <v>45181</v>
      </c>
      <c r="B61" s="13" t="s">
        <v>8132</v>
      </c>
      <c r="C61" s="13">
        <v>300</v>
      </c>
      <c r="D61" s="13">
        <v>220</v>
      </c>
      <c r="E61" s="13">
        <v>80</v>
      </c>
      <c r="F61" s="43"/>
      <c r="G61" s="13">
        <v>215</v>
      </c>
      <c r="H61" s="43"/>
      <c r="I61" s="43"/>
      <c r="J61" s="13">
        <v>80</v>
      </c>
      <c r="K61" s="43"/>
      <c r="L61" s="43"/>
      <c r="M61" s="43"/>
      <c r="N61" s="43"/>
    </row>
    <row r="62" spans="1:15" s="1" customFormat="1" x14ac:dyDescent="0.25">
      <c r="A62" s="12">
        <v>45272</v>
      </c>
      <c r="B62" s="53" t="s">
        <v>8144</v>
      </c>
      <c r="C62" s="13">
        <v>400</v>
      </c>
      <c r="D62" s="13">
        <v>425</v>
      </c>
      <c r="E62" s="43"/>
      <c r="F62" s="43"/>
      <c r="G62" s="13">
        <v>420</v>
      </c>
      <c r="H62" s="43"/>
      <c r="I62" s="43"/>
      <c r="J62" s="43"/>
      <c r="K62" s="43"/>
      <c r="L62" s="43"/>
      <c r="M62" s="43"/>
      <c r="N62" s="43"/>
    </row>
    <row r="63" spans="1:15" s="1" customFormat="1" x14ac:dyDescent="0.25">
      <c r="A63" s="12" t="s">
        <v>8197</v>
      </c>
      <c r="B63" s="75" t="s">
        <v>6189</v>
      </c>
      <c r="C63" s="43"/>
      <c r="D63" s="43"/>
      <c r="E63" s="43"/>
      <c r="F63" s="43"/>
      <c r="G63" s="13">
        <v>110</v>
      </c>
      <c r="H63" s="43"/>
      <c r="I63" s="43"/>
      <c r="J63" s="43"/>
      <c r="K63" s="43"/>
      <c r="L63" s="43"/>
      <c r="M63" s="43"/>
      <c r="N63" s="43"/>
    </row>
    <row r="64" spans="1:15" s="1" customFormat="1" x14ac:dyDescent="0.25">
      <c r="A64" s="38" t="s">
        <v>8214</v>
      </c>
      <c r="B64" s="436" t="s">
        <v>8216</v>
      </c>
      <c r="C64" s="43"/>
      <c r="D64" s="13">
        <v>110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</row>
    <row r="65" spans="1:15" s="1" customFormat="1" ht="17" thickBot="1" x14ac:dyDescent="0.3">
      <c r="A65" s="38" t="s">
        <v>8221</v>
      </c>
      <c r="B65" s="436" t="s">
        <v>8222</v>
      </c>
      <c r="C65" s="43"/>
      <c r="D65" s="13">
        <v>45</v>
      </c>
      <c r="E65" s="43"/>
      <c r="F65" s="43"/>
      <c r="G65" s="13">
        <v>55</v>
      </c>
      <c r="H65" s="43"/>
      <c r="I65" s="43"/>
      <c r="J65" s="43"/>
      <c r="K65" s="43"/>
      <c r="L65" s="43"/>
      <c r="M65" s="43"/>
      <c r="N65" s="43"/>
    </row>
    <row r="66" spans="1:15" s="6" customFormat="1" ht="17" thickBot="1" x14ac:dyDescent="0.3">
      <c r="A66" s="33" t="s">
        <v>8219</v>
      </c>
      <c r="B66" s="34"/>
      <c r="C66" s="34">
        <f t="shared" ref="C66:M66" si="5">SUM(C60:C65)</f>
        <v>4977</v>
      </c>
      <c r="D66" s="34">
        <f t="shared" si="5"/>
        <v>4127</v>
      </c>
      <c r="E66" s="34">
        <f t="shared" si="5"/>
        <v>1470</v>
      </c>
      <c r="F66" s="34">
        <f t="shared" si="5"/>
        <v>125</v>
      </c>
      <c r="G66" s="34">
        <f t="shared" si="5"/>
        <v>2720</v>
      </c>
      <c r="H66" s="34">
        <f t="shared" si="5"/>
        <v>1372</v>
      </c>
      <c r="I66" s="34">
        <f t="shared" si="5"/>
        <v>245</v>
      </c>
      <c r="J66" s="34">
        <f t="shared" si="5"/>
        <v>380</v>
      </c>
      <c r="K66" s="34">
        <f t="shared" si="5"/>
        <v>60</v>
      </c>
      <c r="L66" s="34">
        <f t="shared" si="5"/>
        <v>724</v>
      </c>
      <c r="M66" s="34">
        <f t="shared" si="5"/>
        <v>110</v>
      </c>
      <c r="N66" s="34">
        <f t="shared" ref="N66" si="6">SUM(N60:N65)</f>
        <v>0</v>
      </c>
      <c r="O66" s="1" t="s">
        <v>8274</v>
      </c>
    </row>
    <row r="67" spans="1:15" s="1" customFormat="1" x14ac:dyDescent="0.25">
      <c r="A67" s="53" t="s">
        <v>8374</v>
      </c>
      <c r="B67" s="75" t="s">
        <v>8381</v>
      </c>
      <c r="C67" s="43"/>
      <c r="D67" s="13">
        <v>66</v>
      </c>
      <c r="E67" s="43"/>
      <c r="F67" s="43"/>
      <c r="G67" s="43"/>
      <c r="H67" s="13">
        <v>25</v>
      </c>
      <c r="I67" s="43"/>
      <c r="J67" s="43"/>
      <c r="K67" s="43"/>
      <c r="L67" s="43"/>
      <c r="M67" s="43"/>
      <c r="N67" s="43"/>
    </row>
    <row r="68" spans="1:15" s="1" customFormat="1" x14ac:dyDescent="0.25">
      <c r="A68" s="38" t="s">
        <v>8293</v>
      </c>
      <c r="B68" s="436" t="s">
        <v>63</v>
      </c>
      <c r="C68" s="13">
        <v>-2</v>
      </c>
      <c r="D68" s="13"/>
      <c r="E68" s="43"/>
      <c r="F68" s="43"/>
      <c r="G68" s="13">
        <v>-110</v>
      </c>
      <c r="H68" s="43"/>
      <c r="I68" s="43"/>
      <c r="J68" s="43"/>
      <c r="K68" s="43"/>
      <c r="L68" s="43"/>
      <c r="M68" s="43"/>
      <c r="N68" s="43"/>
    </row>
    <row r="69" spans="1:15" s="1" customFormat="1" x14ac:dyDescent="0.25">
      <c r="A69" s="38" t="s">
        <v>8433</v>
      </c>
      <c r="B69" s="436" t="s">
        <v>63</v>
      </c>
      <c r="C69" s="43"/>
      <c r="D69" s="13">
        <v>-145</v>
      </c>
      <c r="E69" s="43"/>
      <c r="F69" s="43"/>
      <c r="G69" s="13">
        <v>-55</v>
      </c>
      <c r="H69" s="13">
        <v>-10</v>
      </c>
      <c r="I69" s="43"/>
      <c r="J69" s="43"/>
      <c r="K69" s="43"/>
      <c r="L69" s="43"/>
      <c r="M69" s="43"/>
      <c r="N69" s="43"/>
    </row>
    <row r="70" spans="1:15" s="1" customFormat="1" ht="17" thickBot="1" x14ac:dyDescent="0.3">
      <c r="A70" s="38" t="s">
        <v>8433</v>
      </c>
      <c r="B70" s="436" t="s">
        <v>63</v>
      </c>
      <c r="C70" s="43"/>
      <c r="D70" s="13">
        <v>-120</v>
      </c>
      <c r="E70" s="43"/>
      <c r="F70" s="43"/>
      <c r="G70" s="13">
        <v>-60</v>
      </c>
      <c r="H70" s="13">
        <v>-5</v>
      </c>
      <c r="I70" s="43"/>
      <c r="J70" s="43"/>
      <c r="K70" s="43"/>
      <c r="L70" s="43"/>
      <c r="M70" s="43"/>
      <c r="N70" s="43"/>
    </row>
    <row r="71" spans="1:15" s="6" customFormat="1" ht="17" thickBot="1" x14ac:dyDescent="0.3">
      <c r="A71" s="33" t="s">
        <v>8290</v>
      </c>
      <c r="B71" s="34"/>
      <c r="C71" s="34">
        <f t="shared" ref="C71:M71" si="7">SUM(C66:C70)</f>
        <v>4975</v>
      </c>
      <c r="D71" s="34">
        <f t="shared" si="7"/>
        <v>3928</v>
      </c>
      <c r="E71" s="34">
        <f t="shared" si="7"/>
        <v>1470</v>
      </c>
      <c r="F71" s="34">
        <f t="shared" si="7"/>
        <v>125</v>
      </c>
      <c r="G71" s="34">
        <f t="shared" si="7"/>
        <v>2495</v>
      </c>
      <c r="H71" s="34">
        <f t="shared" si="7"/>
        <v>1382</v>
      </c>
      <c r="I71" s="34">
        <f t="shared" si="7"/>
        <v>245</v>
      </c>
      <c r="J71" s="34">
        <f t="shared" si="7"/>
        <v>380</v>
      </c>
      <c r="K71" s="34">
        <f t="shared" si="7"/>
        <v>60</v>
      </c>
      <c r="L71" s="34">
        <f t="shared" si="7"/>
        <v>724</v>
      </c>
      <c r="M71" s="34">
        <f t="shared" si="7"/>
        <v>110</v>
      </c>
      <c r="N71" s="34">
        <f t="shared" ref="N71" si="8">SUM(N66:N70)</f>
        <v>0</v>
      </c>
      <c r="O71" s="1" t="s">
        <v>8274</v>
      </c>
    </row>
    <row r="72" spans="1:15" s="1" customFormat="1" x14ac:dyDescent="0.25">
      <c r="A72" s="35">
        <v>45353</v>
      </c>
      <c r="B72" s="436" t="s">
        <v>63</v>
      </c>
      <c r="C72" s="43"/>
      <c r="D72" s="13"/>
      <c r="E72" s="43"/>
      <c r="F72" s="43"/>
      <c r="G72" s="13"/>
      <c r="H72" s="13">
        <v>-112</v>
      </c>
      <c r="I72" s="43"/>
      <c r="J72" s="43"/>
      <c r="K72" s="43"/>
      <c r="L72" s="43"/>
      <c r="M72" s="43"/>
      <c r="N72" s="43"/>
    </row>
    <row r="73" spans="1:15" s="1" customFormat="1" x14ac:dyDescent="0.25">
      <c r="A73" s="35">
        <v>45353</v>
      </c>
      <c r="B73" s="436" t="s">
        <v>63</v>
      </c>
      <c r="C73" s="13">
        <v>-11</v>
      </c>
      <c r="D73" s="13"/>
      <c r="E73" s="43"/>
      <c r="F73" s="43"/>
      <c r="G73" s="13">
        <v>-22</v>
      </c>
      <c r="H73" s="13">
        <v>-61</v>
      </c>
      <c r="I73" s="43"/>
      <c r="J73" s="43"/>
      <c r="K73" s="43"/>
      <c r="L73" s="43"/>
      <c r="M73" s="43"/>
      <c r="N73" s="43"/>
    </row>
    <row r="74" spans="1:15" s="1" customFormat="1" x14ac:dyDescent="0.25">
      <c r="A74" s="55">
        <v>45445</v>
      </c>
      <c r="B74" s="436" t="s">
        <v>63</v>
      </c>
      <c r="C74" s="13">
        <v>-50</v>
      </c>
      <c r="D74" s="43"/>
      <c r="E74" s="13">
        <v>-17</v>
      </c>
      <c r="F74" s="43"/>
      <c r="G74" s="13">
        <v>-23</v>
      </c>
      <c r="H74" s="13">
        <v>-66</v>
      </c>
      <c r="I74" s="43"/>
      <c r="J74" s="43"/>
      <c r="K74" s="43"/>
      <c r="L74" s="43"/>
      <c r="M74" s="43"/>
      <c r="N74" s="43"/>
    </row>
    <row r="75" spans="1:15" s="1" customFormat="1" x14ac:dyDescent="0.25">
      <c r="A75" s="55">
        <v>45445</v>
      </c>
      <c r="B75" s="436" t="s">
        <v>63</v>
      </c>
      <c r="C75" s="13">
        <v>-112</v>
      </c>
      <c r="D75" s="43"/>
      <c r="E75" s="13">
        <v>-24</v>
      </c>
      <c r="F75" s="43"/>
      <c r="G75" s="13">
        <v>-65</v>
      </c>
      <c r="H75" s="43"/>
      <c r="I75" s="43"/>
      <c r="J75" s="13">
        <v>-30</v>
      </c>
      <c r="K75" s="43"/>
      <c r="L75" s="43"/>
      <c r="M75" s="43"/>
      <c r="N75" s="43"/>
    </row>
    <row r="76" spans="1:15" s="2" customFormat="1" x14ac:dyDescent="0.25">
      <c r="A76" s="55">
        <v>45475</v>
      </c>
      <c r="B76" s="436" t="s">
        <v>63</v>
      </c>
      <c r="C76" s="13"/>
      <c r="D76" s="13"/>
      <c r="E76" s="13"/>
      <c r="F76" s="13"/>
      <c r="G76" s="13"/>
      <c r="H76" s="13">
        <v>-24</v>
      </c>
      <c r="I76" s="13">
        <v>-60</v>
      </c>
      <c r="J76" s="13"/>
      <c r="K76" s="13"/>
      <c r="L76" s="13"/>
      <c r="M76" s="13"/>
      <c r="N76" s="13"/>
    </row>
    <row r="77" spans="1:15" s="1" customFormat="1" x14ac:dyDescent="0.25">
      <c r="A77" s="55">
        <v>45475</v>
      </c>
      <c r="B77" s="436" t="s">
        <v>63</v>
      </c>
      <c r="C77" s="43"/>
      <c r="D77" s="13">
        <v>-69</v>
      </c>
      <c r="E77" s="43"/>
      <c r="F77" s="43"/>
      <c r="G77" s="13">
        <v>-55</v>
      </c>
      <c r="H77" s="13">
        <v>-18</v>
      </c>
      <c r="I77" s="43"/>
      <c r="J77" s="43"/>
      <c r="K77" s="43"/>
      <c r="L77" s="43"/>
      <c r="M77" s="43"/>
      <c r="N77" s="43"/>
    </row>
    <row r="78" spans="1:15" s="1" customFormat="1" ht="17" thickBot="1" x14ac:dyDescent="0.3">
      <c r="A78" s="38" t="s">
        <v>8620</v>
      </c>
      <c r="B78" s="436" t="s">
        <v>63</v>
      </c>
      <c r="C78" s="43"/>
      <c r="D78" s="13">
        <v>-180</v>
      </c>
      <c r="E78" s="43"/>
      <c r="F78" s="43"/>
      <c r="G78" s="13">
        <v>-58</v>
      </c>
      <c r="H78" s="43"/>
      <c r="I78" s="43"/>
      <c r="J78" s="43"/>
      <c r="K78" s="43"/>
      <c r="L78" s="43"/>
      <c r="M78" s="43"/>
      <c r="N78" s="43"/>
    </row>
    <row r="79" spans="1:15" s="6" customFormat="1" ht="17" thickBot="1" x14ac:dyDescent="0.3">
      <c r="A79" s="33" t="s">
        <v>8663</v>
      </c>
      <c r="B79" s="34"/>
      <c r="C79" s="34">
        <f>SUM(C71:C78)</f>
        <v>4802</v>
      </c>
      <c r="D79" s="34">
        <f t="shared" ref="D79:N79" si="9">SUM(D71:D78)</f>
        <v>3679</v>
      </c>
      <c r="E79" s="34">
        <f t="shared" si="9"/>
        <v>1429</v>
      </c>
      <c r="F79" s="34">
        <f t="shared" si="9"/>
        <v>125</v>
      </c>
      <c r="G79" s="34">
        <f t="shared" si="9"/>
        <v>2272</v>
      </c>
      <c r="H79" s="34">
        <f t="shared" si="9"/>
        <v>1101</v>
      </c>
      <c r="I79" s="34">
        <f t="shared" si="9"/>
        <v>185</v>
      </c>
      <c r="J79" s="34">
        <f t="shared" si="9"/>
        <v>350</v>
      </c>
      <c r="K79" s="34">
        <f t="shared" si="9"/>
        <v>60</v>
      </c>
      <c r="L79" s="34">
        <f t="shared" si="9"/>
        <v>724</v>
      </c>
      <c r="M79" s="34">
        <f t="shared" si="9"/>
        <v>110</v>
      </c>
      <c r="N79" s="34">
        <f t="shared" si="9"/>
        <v>0</v>
      </c>
      <c r="O79" s="1" t="s">
        <v>8274</v>
      </c>
    </row>
    <row r="80" spans="1:15" s="1" customFormat="1" x14ac:dyDescent="0.25">
      <c r="A80" s="36" t="s">
        <v>8794</v>
      </c>
      <c r="B80" s="75" t="s">
        <v>401</v>
      </c>
      <c r="C80" s="13">
        <v>-1</v>
      </c>
      <c r="D80" s="13">
        <v>-65</v>
      </c>
      <c r="E80" s="43"/>
      <c r="F80" s="43"/>
      <c r="G80" s="13">
        <v>-66</v>
      </c>
      <c r="H80" s="13">
        <v>-13</v>
      </c>
      <c r="I80" s="43"/>
      <c r="J80" s="43"/>
      <c r="K80" s="43"/>
      <c r="L80" s="43"/>
      <c r="M80" s="43"/>
      <c r="N80" s="43"/>
    </row>
    <row r="81" spans="1:15" s="1" customFormat="1" x14ac:dyDescent="0.25">
      <c r="A81" s="12" t="s">
        <v>8831</v>
      </c>
      <c r="B81" s="14" t="s">
        <v>63</v>
      </c>
      <c r="C81" s="13">
        <v>-365</v>
      </c>
      <c r="D81" s="13">
        <v>-81</v>
      </c>
      <c r="E81" s="13">
        <v>-50</v>
      </c>
      <c r="F81" s="13">
        <v>-15</v>
      </c>
      <c r="G81" s="13">
        <v>-46</v>
      </c>
      <c r="H81" s="43"/>
      <c r="I81" s="43"/>
      <c r="J81" s="43"/>
      <c r="K81" s="43"/>
      <c r="L81" s="43"/>
      <c r="M81" s="43"/>
      <c r="N81" s="43"/>
    </row>
    <row r="82" spans="1:15" s="1" customFormat="1" ht="17" thickBot="1" x14ac:dyDescent="0.3">
      <c r="A82" s="55" t="s">
        <v>8838</v>
      </c>
      <c r="B82" s="38" t="s">
        <v>63</v>
      </c>
      <c r="C82" s="13">
        <v>-157</v>
      </c>
      <c r="D82" s="13">
        <v>-81</v>
      </c>
      <c r="E82" s="13">
        <v>-20</v>
      </c>
      <c r="F82" s="43"/>
      <c r="G82" s="13">
        <v>-70</v>
      </c>
      <c r="H82" s="13">
        <v>-14</v>
      </c>
      <c r="I82" s="43"/>
      <c r="J82" s="43"/>
      <c r="K82" s="43"/>
      <c r="L82" s="43"/>
      <c r="M82" s="43"/>
      <c r="N82" s="43"/>
    </row>
    <row r="83" spans="1:15" s="6" customFormat="1" ht="17" thickBot="1" x14ac:dyDescent="0.3">
      <c r="A83" s="33" t="s">
        <v>8735</v>
      </c>
      <c r="B83" s="34"/>
      <c r="C83" s="34">
        <f>SUM(C79:C82)</f>
        <v>4279</v>
      </c>
      <c r="D83" s="34">
        <f t="shared" ref="D83:N83" si="10">SUM(D79:D82)</f>
        <v>3452</v>
      </c>
      <c r="E83" s="34">
        <f t="shared" si="10"/>
        <v>1359</v>
      </c>
      <c r="F83" s="34">
        <f t="shared" si="10"/>
        <v>110</v>
      </c>
      <c r="G83" s="34">
        <f t="shared" si="10"/>
        <v>2090</v>
      </c>
      <c r="H83" s="34">
        <f t="shared" si="10"/>
        <v>1074</v>
      </c>
      <c r="I83" s="34">
        <f t="shared" si="10"/>
        <v>185</v>
      </c>
      <c r="J83" s="34">
        <f t="shared" si="10"/>
        <v>350</v>
      </c>
      <c r="K83" s="34">
        <f t="shared" si="10"/>
        <v>60</v>
      </c>
      <c r="L83" s="34">
        <f t="shared" si="10"/>
        <v>724</v>
      </c>
      <c r="M83" s="34">
        <f t="shared" si="10"/>
        <v>110</v>
      </c>
      <c r="N83" s="34">
        <f t="shared" si="10"/>
        <v>0</v>
      </c>
      <c r="O83" s="1" t="s">
        <v>8274</v>
      </c>
    </row>
    <row r="84" spans="1:15" s="48" customFormat="1" x14ac:dyDescent="0.25">
      <c r="A84" s="55">
        <v>45326</v>
      </c>
      <c r="B84" s="69" t="s">
        <v>63</v>
      </c>
      <c r="C84" s="39">
        <v>-208</v>
      </c>
      <c r="D84" s="39">
        <v>-46</v>
      </c>
      <c r="E84" s="39">
        <v>-20</v>
      </c>
      <c r="F84" s="358"/>
      <c r="G84" s="39">
        <v>-61</v>
      </c>
      <c r="H84" s="39">
        <v>-19</v>
      </c>
      <c r="I84" s="358"/>
      <c r="J84" s="358"/>
      <c r="K84" s="358"/>
      <c r="L84" s="39">
        <v>-50</v>
      </c>
      <c r="M84" s="358"/>
      <c r="N84" s="358"/>
    </row>
    <row r="85" spans="1:15" s="48" customFormat="1" x14ac:dyDescent="0.25">
      <c r="A85" s="55">
        <v>45355</v>
      </c>
      <c r="B85" s="69" t="s">
        <v>63</v>
      </c>
      <c r="C85" s="39">
        <v>-84</v>
      </c>
      <c r="D85" s="39">
        <v>-87</v>
      </c>
      <c r="E85" s="39">
        <v>-11</v>
      </c>
      <c r="F85" s="358"/>
      <c r="G85" s="39">
        <v>-56</v>
      </c>
      <c r="H85" s="39">
        <v>-23</v>
      </c>
      <c r="I85" s="358"/>
      <c r="J85" s="358"/>
      <c r="K85" s="358"/>
      <c r="L85" s="358"/>
      <c r="M85" s="358"/>
      <c r="N85" s="358"/>
    </row>
    <row r="86" spans="1:15" x14ac:dyDescent="0.25">
      <c r="A86" s="55">
        <v>45355</v>
      </c>
      <c r="B86" s="69" t="s">
        <v>63</v>
      </c>
      <c r="C86" s="57"/>
      <c r="D86" s="39">
        <v>-40</v>
      </c>
      <c r="E86" s="39">
        <v>-22</v>
      </c>
      <c r="F86" s="57"/>
      <c r="G86" s="39">
        <v>-66</v>
      </c>
      <c r="H86" s="39">
        <v>-22</v>
      </c>
      <c r="I86" s="57"/>
      <c r="J86" s="57"/>
      <c r="K86" s="57"/>
      <c r="L86" s="57"/>
      <c r="M86" s="57"/>
      <c r="N86" s="57"/>
    </row>
    <row r="87" spans="1:15" s="48" customFormat="1" x14ac:dyDescent="0.25">
      <c r="A87" s="256">
        <v>45386</v>
      </c>
      <c r="B87" s="13" t="s">
        <v>63</v>
      </c>
      <c r="C87" s="39">
        <v>-177</v>
      </c>
      <c r="D87" s="57"/>
      <c r="E87" s="39">
        <v>-17</v>
      </c>
      <c r="F87" s="358"/>
      <c r="G87" s="39">
        <v>-60</v>
      </c>
      <c r="H87" s="39">
        <v>-18</v>
      </c>
      <c r="I87" s="358"/>
      <c r="J87" s="358"/>
      <c r="K87" s="358"/>
      <c r="L87" s="358"/>
      <c r="M87" s="358"/>
      <c r="N87" s="358"/>
    </row>
    <row r="88" spans="1:15" s="48" customFormat="1" x14ac:dyDescent="0.25">
      <c r="A88" s="256">
        <v>45386</v>
      </c>
      <c r="B88" s="13" t="s">
        <v>63</v>
      </c>
      <c r="C88" s="39">
        <v>-103</v>
      </c>
      <c r="D88" s="39">
        <v>-130</v>
      </c>
      <c r="E88" s="39">
        <v>-21</v>
      </c>
      <c r="F88" s="39">
        <v>-12</v>
      </c>
      <c r="G88" s="358"/>
      <c r="H88" s="39">
        <v>-58</v>
      </c>
      <c r="I88" s="358"/>
      <c r="J88" s="39">
        <v>-6</v>
      </c>
      <c r="K88" s="358"/>
      <c r="L88" s="39">
        <v>-26</v>
      </c>
      <c r="M88" s="358"/>
      <c r="N88" s="358"/>
    </row>
    <row r="89" spans="1:15" s="48" customFormat="1" x14ac:dyDescent="0.25">
      <c r="A89" s="256">
        <v>45416</v>
      </c>
      <c r="B89" s="53" t="s">
        <v>63</v>
      </c>
      <c r="C89" s="39">
        <v>-96</v>
      </c>
      <c r="D89" s="39">
        <v>-61</v>
      </c>
      <c r="E89" s="39">
        <v>-22</v>
      </c>
      <c r="F89" s="44"/>
      <c r="G89" s="39">
        <v>-53</v>
      </c>
      <c r="H89" s="39">
        <v>-30</v>
      </c>
      <c r="I89" s="358"/>
      <c r="J89" s="39">
        <v>-5</v>
      </c>
      <c r="K89" s="358"/>
      <c r="L89" s="39">
        <v>-28</v>
      </c>
      <c r="M89" s="358"/>
      <c r="N89" s="358"/>
    </row>
    <row r="90" spans="1:15" s="48" customFormat="1" ht="17" thickBot="1" x14ac:dyDescent="0.3">
      <c r="A90" s="256">
        <v>45416</v>
      </c>
      <c r="B90" s="53" t="s">
        <v>63</v>
      </c>
      <c r="C90" s="39">
        <v>-98</v>
      </c>
      <c r="D90" s="44"/>
      <c r="E90" s="39">
        <v>-12</v>
      </c>
      <c r="F90" s="39">
        <v>-4</v>
      </c>
      <c r="G90" s="39">
        <v>-60</v>
      </c>
      <c r="H90" s="39">
        <v>-25</v>
      </c>
      <c r="I90" s="358"/>
      <c r="J90" s="44"/>
      <c r="K90" s="358"/>
      <c r="L90" s="39">
        <v>-180</v>
      </c>
      <c r="M90" s="358"/>
      <c r="N90" s="358"/>
    </row>
    <row r="91" spans="1:15" s="6" customFormat="1" ht="17" thickBot="1" x14ac:dyDescent="0.3">
      <c r="A91" s="40" t="s">
        <v>8984</v>
      </c>
      <c r="B91" s="41"/>
      <c r="C91" s="181">
        <f>SUM(C83:C90)</f>
        <v>3513</v>
      </c>
      <c r="D91" s="181">
        <f t="shared" ref="D91:L91" si="11">SUM(D83:D90)</f>
        <v>3088</v>
      </c>
      <c r="E91" s="181">
        <f t="shared" si="11"/>
        <v>1234</v>
      </c>
      <c r="F91" s="181">
        <f t="shared" si="11"/>
        <v>94</v>
      </c>
      <c r="G91" s="181">
        <f t="shared" si="11"/>
        <v>1734</v>
      </c>
      <c r="H91" s="181">
        <f t="shared" si="11"/>
        <v>879</v>
      </c>
      <c r="I91" s="181">
        <f t="shared" si="11"/>
        <v>185</v>
      </c>
      <c r="J91" s="181">
        <f t="shared" si="11"/>
        <v>339</v>
      </c>
      <c r="K91" s="181">
        <f t="shared" si="11"/>
        <v>60</v>
      </c>
      <c r="L91" s="181">
        <f t="shared" si="11"/>
        <v>440</v>
      </c>
      <c r="M91" s="181">
        <f>SUM(M83:M90)</f>
        <v>110</v>
      </c>
      <c r="N91" s="41">
        <f>SUM(N83:N90)</f>
        <v>0</v>
      </c>
    </row>
    <row r="92" spans="1:15" s="48" customFormat="1" x14ac:dyDescent="0.25">
      <c r="A92" s="256">
        <v>45601</v>
      </c>
      <c r="B92" s="53" t="s">
        <v>63</v>
      </c>
      <c r="C92" s="358"/>
      <c r="D92" s="39">
        <v>-179</v>
      </c>
      <c r="E92" s="358"/>
      <c r="F92" s="358"/>
      <c r="G92" s="39">
        <v>-55</v>
      </c>
      <c r="H92" s="358"/>
      <c r="I92" s="39">
        <v>-11</v>
      </c>
      <c r="J92" s="358"/>
      <c r="K92" s="358"/>
      <c r="L92" s="358"/>
      <c r="M92" s="39">
        <v>-8</v>
      </c>
      <c r="N92" s="358"/>
    </row>
    <row r="93" spans="1:15" s="48" customFormat="1" x14ac:dyDescent="0.25">
      <c r="A93" s="256" t="s">
        <v>9120</v>
      </c>
      <c r="B93" s="53" t="s">
        <v>63</v>
      </c>
      <c r="C93" s="39">
        <v>-172</v>
      </c>
      <c r="D93" s="39">
        <v>-90</v>
      </c>
      <c r="E93" s="39">
        <v>-16</v>
      </c>
      <c r="F93" s="358"/>
      <c r="G93" s="39">
        <v>-32</v>
      </c>
      <c r="H93" s="39">
        <v>-15</v>
      </c>
      <c r="I93" s="39">
        <v>-13</v>
      </c>
      <c r="J93" s="39">
        <v>-7</v>
      </c>
      <c r="K93" s="358"/>
      <c r="L93" s="39">
        <v>-84</v>
      </c>
      <c r="M93" s="44"/>
      <c r="N93" s="358"/>
    </row>
    <row r="94" spans="1:15" s="48" customFormat="1" x14ac:dyDescent="0.25">
      <c r="A94" s="168" t="s">
        <v>9144</v>
      </c>
      <c r="B94" s="53" t="s">
        <v>63</v>
      </c>
      <c r="C94" s="39">
        <v>-110</v>
      </c>
      <c r="D94" s="358"/>
      <c r="E94" s="39">
        <v>-2</v>
      </c>
      <c r="F94" s="358"/>
      <c r="G94" s="39">
        <v>-60</v>
      </c>
      <c r="H94" s="39">
        <v>-30</v>
      </c>
      <c r="I94" s="358"/>
      <c r="J94" s="358"/>
      <c r="K94" s="358"/>
      <c r="L94" s="39">
        <v>-35</v>
      </c>
      <c r="M94" s="44"/>
      <c r="N94" s="358"/>
    </row>
    <row r="95" spans="1:15" s="48" customFormat="1" x14ac:dyDescent="0.25">
      <c r="A95" s="35" t="s">
        <v>9156</v>
      </c>
      <c r="B95" s="53" t="s">
        <v>63</v>
      </c>
      <c r="C95" s="39">
        <v>-161</v>
      </c>
      <c r="D95" s="39">
        <v>-134</v>
      </c>
      <c r="E95" s="39">
        <v>-30</v>
      </c>
      <c r="F95" s="358"/>
      <c r="G95" s="39">
        <v>-50</v>
      </c>
      <c r="H95" s="39">
        <v>-14</v>
      </c>
      <c r="I95" s="39">
        <v>-20</v>
      </c>
      <c r="J95" s="39">
        <v>-5</v>
      </c>
      <c r="K95" s="358"/>
      <c r="L95" s="358"/>
      <c r="M95" s="44"/>
      <c r="N95" s="358"/>
    </row>
    <row r="96" spans="1:15" s="48" customFormat="1" x14ac:dyDescent="0.25">
      <c r="A96" s="1181" t="s">
        <v>9165</v>
      </c>
      <c r="B96" s="53" t="s">
        <v>63</v>
      </c>
      <c r="C96" s="39">
        <v>-218</v>
      </c>
      <c r="D96" s="39">
        <v>-199</v>
      </c>
      <c r="E96" s="39">
        <v>-24</v>
      </c>
      <c r="F96" s="358"/>
      <c r="G96" s="39">
        <v>-64</v>
      </c>
      <c r="H96" s="39">
        <v>-12</v>
      </c>
      <c r="I96" s="358"/>
      <c r="J96" s="358"/>
      <c r="K96" s="358"/>
      <c r="L96" s="39">
        <v>-147</v>
      </c>
      <c r="M96" s="44"/>
      <c r="N96" s="358"/>
    </row>
    <row r="97" spans="1:14" s="48" customFormat="1" x14ac:dyDescent="0.25">
      <c r="A97" s="1181" t="s">
        <v>9165</v>
      </c>
      <c r="B97" s="53" t="s">
        <v>63</v>
      </c>
      <c r="C97" s="358"/>
      <c r="D97" s="358"/>
      <c r="E97" s="358"/>
      <c r="F97" s="358"/>
      <c r="G97" s="39">
        <v>-56</v>
      </c>
      <c r="H97" s="39">
        <v>-20</v>
      </c>
      <c r="I97" s="39">
        <v>-6</v>
      </c>
      <c r="J97" s="358"/>
      <c r="K97" s="358"/>
      <c r="L97" s="44"/>
      <c r="M97" s="44"/>
      <c r="N97" s="358"/>
    </row>
    <row r="98" spans="1:14" s="48" customFormat="1" x14ac:dyDescent="0.25">
      <c r="A98" s="741" t="s">
        <v>9191</v>
      </c>
      <c r="B98" s="529" t="s">
        <v>63</v>
      </c>
      <c r="C98" s="39">
        <v>-81</v>
      </c>
      <c r="D98" s="39">
        <v>-69</v>
      </c>
      <c r="E98" s="39">
        <v>-30</v>
      </c>
      <c r="F98" s="358"/>
      <c r="G98" s="39">
        <v>-42</v>
      </c>
      <c r="H98" s="39">
        <v>-38</v>
      </c>
      <c r="I98" s="358"/>
      <c r="J98" s="358"/>
      <c r="K98" s="358"/>
      <c r="L98" s="39">
        <v>-199</v>
      </c>
      <c r="M98" s="44"/>
      <c r="N98" s="358"/>
    </row>
    <row r="99" spans="1:14" s="48" customFormat="1" x14ac:dyDescent="0.25">
      <c r="A99" s="55" t="s">
        <v>9203</v>
      </c>
      <c r="B99" s="529" t="s">
        <v>63</v>
      </c>
      <c r="C99" s="39">
        <v>-121</v>
      </c>
      <c r="D99" s="39">
        <v>-59</v>
      </c>
      <c r="E99" s="39">
        <v>-20</v>
      </c>
      <c r="F99" s="358"/>
      <c r="G99" s="39">
        <v>-58</v>
      </c>
      <c r="H99" s="39">
        <v>-11</v>
      </c>
      <c r="I99" s="39">
        <v>-10</v>
      </c>
      <c r="J99" s="39">
        <v>-1</v>
      </c>
      <c r="K99" s="358"/>
      <c r="L99" s="57">
        <v>-54</v>
      </c>
      <c r="M99" s="44"/>
      <c r="N99" s="358"/>
    </row>
    <row r="100" spans="1:14" s="48" customFormat="1" ht="17" thickBot="1" x14ac:dyDescent="0.3">
      <c r="A100" s="1181" t="s">
        <v>9239</v>
      </c>
      <c r="B100" s="529" t="s">
        <v>63</v>
      </c>
      <c r="C100" s="39">
        <v>-128</v>
      </c>
      <c r="D100" s="39">
        <v>-98</v>
      </c>
      <c r="E100" s="39">
        <v>-1</v>
      </c>
      <c r="F100" s="358"/>
      <c r="G100" s="39">
        <v>-54</v>
      </c>
      <c r="H100" s="39">
        <v>-21</v>
      </c>
      <c r="I100" s="44"/>
      <c r="J100" s="39">
        <v>-38</v>
      </c>
      <c r="K100" s="358"/>
      <c r="L100" s="358"/>
      <c r="M100" s="44"/>
      <c r="N100" s="358"/>
    </row>
    <row r="101" spans="1:14" s="6" customFormat="1" ht="17" thickBot="1" x14ac:dyDescent="0.3">
      <c r="A101" s="40" t="s">
        <v>9293</v>
      </c>
      <c r="B101" s="41"/>
      <c r="C101" s="181">
        <f>SUM(C91:C100)</f>
        <v>2522</v>
      </c>
      <c r="D101" s="181">
        <f t="shared" ref="D101:N101" si="12">SUM(D91:D100)</f>
        <v>2260</v>
      </c>
      <c r="E101" s="181">
        <f t="shared" si="12"/>
        <v>1111</v>
      </c>
      <c r="F101" s="181">
        <f t="shared" si="12"/>
        <v>94</v>
      </c>
      <c r="G101" s="181">
        <f t="shared" si="12"/>
        <v>1263</v>
      </c>
      <c r="H101" s="181">
        <f t="shared" si="12"/>
        <v>718</v>
      </c>
      <c r="I101" s="181">
        <f t="shared" si="12"/>
        <v>125</v>
      </c>
      <c r="J101" s="181">
        <f t="shared" si="12"/>
        <v>288</v>
      </c>
      <c r="K101" s="181">
        <f t="shared" si="12"/>
        <v>60</v>
      </c>
      <c r="L101" s="56">
        <f>SUM(L91:L100)</f>
        <v>-79</v>
      </c>
      <c r="M101" s="181">
        <f>SUM(M91:M100)</f>
        <v>102</v>
      </c>
      <c r="N101" s="41">
        <f t="shared" si="12"/>
        <v>0</v>
      </c>
    </row>
    <row r="102" spans="1:14" s="48" customFormat="1" x14ac:dyDescent="0.25">
      <c r="A102" s="1181">
        <v>45357</v>
      </c>
      <c r="B102" s="529" t="s">
        <v>63</v>
      </c>
      <c r="C102" s="57">
        <v>-62</v>
      </c>
      <c r="D102" s="57">
        <v>-74</v>
      </c>
      <c r="E102" s="57">
        <v>-21</v>
      </c>
      <c r="F102" s="358"/>
      <c r="G102" s="57">
        <v>-48</v>
      </c>
      <c r="H102" s="57">
        <v>-30</v>
      </c>
      <c r="I102" s="57">
        <v>-16</v>
      </c>
      <c r="J102" s="57">
        <v>-2</v>
      </c>
      <c r="K102" s="358"/>
      <c r="L102" s="358"/>
      <c r="M102" s="57">
        <v>-15</v>
      </c>
      <c r="N102" s="358"/>
    </row>
    <row r="103" spans="1:14" s="48" customFormat="1" x14ac:dyDescent="0.25">
      <c r="A103" s="55">
        <v>45418</v>
      </c>
      <c r="B103" s="213" t="s">
        <v>63</v>
      </c>
      <c r="C103" s="358"/>
      <c r="D103" s="57">
        <v>-49</v>
      </c>
      <c r="E103" s="358"/>
      <c r="F103" s="57">
        <v>-19</v>
      </c>
      <c r="G103" s="57">
        <v>-12</v>
      </c>
      <c r="H103" s="57">
        <v>-57</v>
      </c>
      <c r="I103" s="57">
        <v>-7</v>
      </c>
      <c r="J103" s="358"/>
      <c r="K103" s="358"/>
      <c r="L103" s="358"/>
      <c r="M103" s="358"/>
      <c r="N103" s="358"/>
    </row>
    <row r="104" spans="1:14" s="48" customFormat="1" x14ac:dyDescent="0.25">
      <c r="A104" s="55">
        <v>45571</v>
      </c>
      <c r="B104" s="529" t="s">
        <v>63</v>
      </c>
      <c r="C104" s="57">
        <v>-112</v>
      </c>
      <c r="D104" s="57">
        <v>-125</v>
      </c>
      <c r="E104" s="57">
        <v>-7</v>
      </c>
      <c r="F104" s="358"/>
      <c r="G104" s="57">
        <v>-70</v>
      </c>
      <c r="H104" s="57">
        <v>-11</v>
      </c>
      <c r="I104" s="358"/>
      <c r="J104" s="57">
        <v>-12</v>
      </c>
      <c r="K104" s="358"/>
      <c r="L104" s="358"/>
      <c r="M104" s="358"/>
      <c r="N104" s="358"/>
    </row>
    <row r="105" spans="1:14" s="48" customFormat="1" x14ac:dyDescent="0.25">
      <c r="A105" s="1181">
        <v>45602</v>
      </c>
      <c r="B105" s="529" t="s">
        <v>401</v>
      </c>
      <c r="C105" s="57">
        <v>-58</v>
      </c>
      <c r="D105" s="57">
        <v>-12</v>
      </c>
      <c r="E105" s="57">
        <v>-19</v>
      </c>
      <c r="F105" s="358"/>
      <c r="G105" s="57">
        <v>-66</v>
      </c>
      <c r="H105" s="57">
        <v>-25</v>
      </c>
      <c r="I105" s="358"/>
      <c r="J105" s="57">
        <v>-11</v>
      </c>
      <c r="K105" s="358"/>
      <c r="L105" s="358"/>
      <c r="M105" s="358"/>
      <c r="N105" s="358"/>
    </row>
    <row r="106" spans="1:14" s="48" customFormat="1" x14ac:dyDescent="0.25">
      <c r="A106" s="817" t="s">
        <v>9466</v>
      </c>
      <c r="B106" s="13" t="s">
        <v>63</v>
      </c>
      <c r="C106" s="57">
        <v>-50</v>
      </c>
      <c r="D106" s="57">
        <v>-58</v>
      </c>
      <c r="E106" s="57">
        <v>-9</v>
      </c>
      <c r="F106" s="358"/>
      <c r="G106" s="57">
        <v>-70</v>
      </c>
      <c r="H106" s="57">
        <v>-25</v>
      </c>
      <c r="I106" s="358"/>
      <c r="J106" s="358"/>
      <c r="K106" s="358"/>
      <c r="L106" s="358"/>
      <c r="M106" s="358"/>
      <c r="N106" s="358"/>
    </row>
    <row r="107" spans="1:14" s="48" customFormat="1" x14ac:dyDescent="0.25">
      <c r="A107" s="1181" t="s">
        <v>9557</v>
      </c>
      <c r="B107" s="529" t="s">
        <v>63</v>
      </c>
      <c r="C107" s="57">
        <v>-7</v>
      </c>
      <c r="D107" s="57">
        <v>-164</v>
      </c>
      <c r="E107" s="358"/>
      <c r="F107" s="57">
        <v>-7</v>
      </c>
      <c r="G107" s="57">
        <v>-25</v>
      </c>
      <c r="H107" s="57">
        <v>-15</v>
      </c>
      <c r="I107" s="358"/>
      <c r="J107" s="358"/>
      <c r="K107" s="358"/>
      <c r="L107" s="358"/>
      <c r="M107" s="358"/>
      <c r="N107" s="358"/>
    </row>
    <row r="108" spans="1:14" s="48" customFormat="1" x14ac:dyDescent="0.25">
      <c r="A108" s="1653"/>
      <c r="B108" s="947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</row>
    <row r="109" spans="1:14" s="48" customFormat="1" x14ac:dyDescent="0.25">
      <c r="A109" s="1653"/>
      <c r="B109" s="947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</row>
    <row r="110" spans="1:14" s="48" customFormat="1" x14ac:dyDescent="0.25">
      <c r="A110" s="55"/>
      <c r="B110" s="529"/>
      <c r="C110" s="358"/>
      <c r="D110" s="57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</row>
    <row r="111" spans="1:14" s="48" customFormat="1" x14ac:dyDescent="0.25">
      <c r="A111" s="84"/>
      <c r="B111" s="436"/>
      <c r="C111" s="358"/>
      <c r="D111" s="57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</row>
    <row r="112" spans="1:14" ht="17" thickBot="1" x14ac:dyDescent="0.3"/>
    <row r="113" spans="3:14" ht="17" thickBot="1" x14ac:dyDescent="0.3">
      <c r="C113" s="1098" t="s">
        <v>4</v>
      </c>
      <c r="D113" s="667" t="s">
        <v>3</v>
      </c>
      <c r="E113" s="667" t="s">
        <v>27</v>
      </c>
      <c r="F113" s="667" t="s">
        <v>28</v>
      </c>
      <c r="G113" s="667" t="s">
        <v>26</v>
      </c>
      <c r="H113" s="667" t="s">
        <v>10</v>
      </c>
      <c r="I113" s="667" t="s">
        <v>2</v>
      </c>
      <c r="J113" s="667" t="s">
        <v>32</v>
      </c>
      <c r="K113" s="667" t="s">
        <v>29</v>
      </c>
      <c r="L113" s="667" t="s">
        <v>31</v>
      </c>
      <c r="M113" s="667" t="s">
        <v>30</v>
      </c>
      <c r="N113" s="138"/>
    </row>
  </sheetData>
  <pageMargins left="0.7" right="0.7" top="0.75" bottom="0.75" header="0.3" footer="0.3"/>
  <pageSetup orientation="portrait" r:id="rId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N46"/>
  <sheetViews>
    <sheetView topLeftCell="A34" workbookViewId="0">
      <selection activeCell="E38" sqref="E38"/>
    </sheetView>
  </sheetViews>
  <sheetFormatPr baseColWidth="10" defaultColWidth="9" defaultRowHeight="16" x14ac:dyDescent="0.25"/>
  <cols>
    <col min="1" max="1" width="12.33203125" style="137" customWidth="1"/>
    <col min="2" max="2" width="24.33203125" style="4" customWidth="1"/>
    <col min="3" max="12" width="10.5" style="4" customWidth="1"/>
    <col min="13" max="13" width="8.83203125" style="4" customWidth="1"/>
    <col min="14" max="14" width="12.6640625" style="4" bestFit="1" customWidth="1"/>
    <col min="15" max="16384" width="9" style="4"/>
  </cols>
  <sheetData>
    <row r="1" spans="1:14" x14ac:dyDescent="0.25">
      <c r="A1" s="128" t="s">
        <v>23</v>
      </c>
      <c r="B1" s="48"/>
    </row>
    <row r="2" spans="1:14" s="144" customFormat="1" x14ac:dyDescent="0.25">
      <c r="A2" s="680"/>
      <c r="B2" s="129"/>
    </row>
    <row r="3" spans="1:14" x14ac:dyDescent="0.25">
      <c r="A3" s="139" t="s">
        <v>1938</v>
      </c>
    </row>
    <row r="4" spans="1:14" x14ac:dyDescent="0.25">
      <c r="A4" s="703" t="s">
        <v>7889</v>
      </c>
      <c r="B4" s="5"/>
      <c r="C4" s="260" t="s">
        <v>8893</v>
      </c>
      <c r="D4" s="413"/>
      <c r="E4" s="413"/>
      <c r="F4" s="1040"/>
      <c r="G4" s="1040"/>
      <c r="H4" s="1040"/>
      <c r="I4" s="1040"/>
      <c r="J4" s="1040"/>
      <c r="K4" s="1040"/>
      <c r="L4" s="1040"/>
    </row>
    <row r="5" spans="1:14" x14ac:dyDescent="0.25">
      <c r="A5" s="703" t="s">
        <v>7854</v>
      </c>
      <c r="B5" s="5"/>
      <c r="C5" s="1666">
        <v>6250</v>
      </c>
      <c r="D5" s="1666">
        <v>4500</v>
      </c>
      <c r="E5" s="1666">
        <v>2500</v>
      </c>
      <c r="F5" s="1666">
        <v>13500</v>
      </c>
      <c r="G5" s="1666">
        <v>30000</v>
      </c>
      <c r="H5" s="1666">
        <v>4500</v>
      </c>
      <c r="I5" s="1666">
        <v>1200</v>
      </c>
      <c r="J5" s="1666">
        <v>16500</v>
      </c>
      <c r="K5" s="1666">
        <v>7000</v>
      </c>
      <c r="L5" s="1666">
        <v>5000</v>
      </c>
    </row>
    <row r="6" spans="1:14" x14ac:dyDescent="0.25">
      <c r="A6" s="1618" t="s">
        <v>7853</v>
      </c>
      <c r="B6" s="1619"/>
      <c r="C6" s="1040">
        <v>245000</v>
      </c>
      <c r="D6" s="1040">
        <v>73000</v>
      </c>
      <c r="E6" s="1040">
        <v>30000</v>
      </c>
      <c r="F6" s="1040">
        <v>325000</v>
      </c>
      <c r="G6" s="1040">
        <v>580000</v>
      </c>
      <c r="H6" s="1040">
        <v>78000</v>
      </c>
      <c r="I6" s="1040">
        <v>13000</v>
      </c>
      <c r="J6" s="1040">
        <v>400000</v>
      </c>
      <c r="K6" s="1040">
        <v>175000</v>
      </c>
      <c r="L6" s="1040">
        <v>175000</v>
      </c>
    </row>
    <row r="7" spans="1:14" ht="17" thickBot="1" x14ac:dyDescent="0.3">
      <c r="A7" s="703"/>
      <c r="B7" s="5"/>
      <c r="C7" s="518">
        <v>6250</v>
      </c>
      <c r="D7" s="518">
        <v>4500</v>
      </c>
      <c r="E7" s="518">
        <v>2500</v>
      </c>
      <c r="F7" s="518">
        <v>14750</v>
      </c>
      <c r="G7" s="518">
        <v>30000</v>
      </c>
      <c r="H7" s="518">
        <v>4500</v>
      </c>
      <c r="I7" s="518">
        <v>1500</v>
      </c>
      <c r="J7" s="31">
        <v>19400</v>
      </c>
      <c r="K7" s="31">
        <v>7500</v>
      </c>
      <c r="L7" s="31">
        <v>5500</v>
      </c>
      <c r="M7" s="697"/>
    </row>
    <row r="8" spans="1:14" ht="17" thickBot="1" x14ac:dyDescent="0.3">
      <c r="A8" s="160" t="s">
        <v>0</v>
      </c>
      <c r="B8" s="51" t="s">
        <v>1</v>
      </c>
      <c r="C8" s="667" t="s">
        <v>2</v>
      </c>
      <c r="D8" s="667" t="s">
        <v>3</v>
      </c>
      <c r="E8" s="667" t="s">
        <v>31</v>
      </c>
      <c r="F8" s="667" t="s">
        <v>29</v>
      </c>
      <c r="G8" s="667" t="s">
        <v>1235</v>
      </c>
      <c r="H8" s="667" t="s">
        <v>27</v>
      </c>
      <c r="I8" s="1098" t="s">
        <v>4</v>
      </c>
      <c r="J8" s="667" t="s">
        <v>10</v>
      </c>
      <c r="K8" s="667" t="s">
        <v>30</v>
      </c>
      <c r="L8" s="667" t="s">
        <v>17</v>
      </c>
      <c r="M8" s="138"/>
    </row>
    <row r="9" spans="1:14" s="1" customFormat="1" x14ac:dyDescent="0.25">
      <c r="A9" s="55">
        <v>45210</v>
      </c>
      <c r="B9" s="13" t="s">
        <v>7894</v>
      </c>
      <c r="C9" s="13">
        <v>90</v>
      </c>
      <c r="D9" s="13">
        <v>162</v>
      </c>
      <c r="E9" s="13">
        <v>100</v>
      </c>
      <c r="F9" s="43"/>
      <c r="G9" s="43"/>
      <c r="H9" s="43"/>
      <c r="I9" s="13">
        <v>150</v>
      </c>
      <c r="J9" s="43"/>
      <c r="K9" s="13">
        <v>50</v>
      </c>
      <c r="L9" s="13">
        <v>20</v>
      </c>
      <c r="M9" s="43"/>
    </row>
    <row r="10" spans="1:14" s="1" customFormat="1" x14ac:dyDescent="0.25">
      <c r="A10" s="55">
        <v>45241</v>
      </c>
      <c r="B10" s="53" t="s">
        <v>7899</v>
      </c>
      <c r="C10" s="13">
        <v>100</v>
      </c>
      <c r="D10" s="13">
        <v>38</v>
      </c>
      <c r="E10" s="43"/>
      <c r="F10" s="43"/>
      <c r="G10" s="43"/>
      <c r="H10" s="13">
        <v>50</v>
      </c>
      <c r="I10" s="13">
        <v>200</v>
      </c>
      <c r="J10" s="43"/>
      <c r="K10" s="13">
        <v>40</v>
      </c>
      <c r="L10" s="13">
        <v>30</v>
      </c>
      <c r="M10" s="43"/>
    </row>
    <row r="11" spans="1:14" s="1" customFormat="1" x14ac:dyDescent="0.25">
      <c r="A11" s="55" t="s">
        <v>7907</v>
      </c>
      <c r="B11" s="53" t="s">
        <v>7908</v>
      </c>
      <c r="C11" s="13">
        <v>100</v>
      </c>
      <c r="D11" s="13">
        <v>200</v>
      </c>
      <c r="E11" s="43"/>
      <c r="F11" s="43"/>
      <c r="G11" s="43"/>
      <c r="H11" s="43"/>
      <c r="I11" s="13">
        <v>200</v>
      </c>
      <c r="J11" s="13">
        <v>50</v>
      </c>
      <c r="K11" s="43"/>
      <c r="L11" s="13">
        <v>100</v>
      </c>
      <c r="M11" s="43"/>
    </row>
    <row r="12" spans="1:14" s="2" customFormat="1" x14ac:dyDescent="0.25">
      <c r="A12" s="55" t="s">
        <v>7907</v>
      </c>
      <c r="B12" s="53" t="s">
        <v>7910</v>
      </c>
      <c r="C12" s="13">
        <v>94</v>
      </c>
      <c r="D12" s="13">
        <v>36</v>
      </c>
      <c r="E12" s="13"/>
      <c r="F12" s="13"/>
      <c r="G12" s="13"/>
      <c r="H12" s="13"/>
      <c r="I12" s="13">
        <v>45</v>
      </c>
      <c r="J12" s="13"/>
      <c r="K12" s="13"/>
      <c r="L12" s="13"/>
      <c r="M12" s="13"/>
    </row>
    <row r="13" spans="1:14" s="1" customFormat="1" x14ac:dyDescent="0.25">
      <c r="A13" s="55" t="s">
        <v>7921</v>
      </c>
      <c r="B13" s="75" t="s">
        <v>6189</v>
      </c>
      <c r="C13" s="13">
        <v>50</v>
      </c>
      <c r="D13" s="13">
        <v>40</v>
      </c>
      <c r="E13" s="43"/>
      <c r="F13" s="43"/>
      <c r="G13" s="43"/>
      <c r="H13" s="43"/>
      <c r="I13" s="13">
        <v>100</v>
      </c>
      <c r="J13" s="43"/>
      <c r="K13" s="43"/>
      <c r="L13" s="13">
        <v>50</v>
      </c>
      <c r="M13" s="43"/>
    </row>
    <row r="14" spans="1:14" s="1" customFormat="1" x14ac:dyDescent="0.25">
      <c r="A14" s="1288" t="s">
        <v>7921</v>
      </c>
      <c r="B14" s="1000" t="s">
        <v>9490</v>
      </c>
      <c r="C14" s="391"/>
      <c r="D14" s="391"/>
      <c r="E14" s="391"/>
      <c r="F14" s="391"/>
      <c r="G14" s="391">
        <v>5</v>
      </c>
      <c r="H14" s="43"/>
      <c r="I14" s="43"/>
      <c r="J14" s="43"/>
      <c r="K14" s="43"/>
      <c r="L14" s="43"/>
      <c r="M14" s="43"/>
      <c r="N14" s="1" t="s">
        <v>9491</v>
      </c>
    </row>
    <row r="15" spans="1:14" s="1" customFormat="1" x14ac:dyDescent="0.25">
      <c r="A15" s="55" t="s">
        <v>7924</v>
      </c>
      <c r="B15" s="53" t="s">
        <v>7925</v>
      </c>
      <c r="C15" s="13"/>
      <c r="D15" s="13"/>
      <c r="E15" s="43"/>
      <c r="F15" s="43"/>
      <c r="G15" s="13">
        <v>70</v>
      </c>
      <c r="H15" s="43"/>
      <c r="I15" s="13"/>
      <c r="J15" s="43"/>
      <c r="K15" s="43"/>
      <c r="L15" s="13"/>
      <c r="M15" s="43"/>
    </row>
    <row r="16" spans="1:14" s="1" customFormat="1" x14ac:dyDescent="0.25">
      <c r="A16" s="55" t="s">
        <v>7924</v>
      </c>
      <c r="B16" s="53" t="s">
        <v>7929</v>
      </c>
      <c r="C16" s="13">
        <v>80</v>
      </c>
      <c r="D16" s="13">
        <v>190</v>
      </c>
      <c r="E16" s="43"/>
      <c r="F16" s="43"/>
      <c r="G16" s="43"/>
      <c r="H16" s="43"/>
      <c r="I16" s="13">
        <v>100</v>
      </c>
      <c r="J16" s="43"/>
      <c r="K16" s="43"/>
      <c r="L16" s="13"/>
      <c r="M16" s="43"/>
    </row>
    <row r="17" spans="1:14" s="1" customFormat="1" x14ac:dyDescent="0.25">
      <c r="A17" s="365" t="s">
        <v>7924</v>
      </c>
      <c r="B17" s="354" t="s">
        <v>63</v>
      </c>
      <c r="C17" s="43"/>
      <c r="D17" s="43"/>
      <c r="E17" s="43"/>
      <c r="F17" s="43"/>
      <c r="G17" s="43"/>
      <c r="H17" s="43"/>
      <c r="I17" s="43"/>
      <c r="J17" s="43"/>
      <c r="K17" s="43"/>
      <c r="L17" s="43">
        <v>-89</v>
      </c>
      <c r="M17" s="43"/>
      <c r="N17" s="1" t="s">
        <v>7934</v>
      </c>
    </row>
    <row r="18" spans="1:14" s="1" customFormat="1" x14ac:dyDescent="0.25">
      <c r="A18" s="53" t="s">
        <v>7940</v>
      </c>
      <c r="B18" s="13" t="s">
        <v>7</v>
      </c>
      <c r="C18" s="13">
        <v>57</v>
      </c>
      <c r="D18" s="13">
        <v>54</v>
      </c>
      <c r="E18" s="43"/>
      <c r="F18" s="43"/>
      <c r="G18" s="43"/>
      <c r="H18" s="43"/>
      <c r="I18" s="13">
        <v>332</v>
      </c>
      <c r="J18" s="43"/>
      <c r="K18" s="43"/>
      <c r="L18" s="43"/>
      <c r="M18" s="43"/>
    </row>
    <row r="19" spans="1:14" s="2" customFormat="1" x14ac:dyDescent="0.25">
      <c r="A19" s="55" t="s">
        <v>7960</v>
      </c>
      <c r="B19" s="13" t="s">
        <v>7965</v>
      </c>
      <c r="C19" s="13"/>
      <c r="D19" s="13"/>
      <c r="E19" s="13"/>
      <c r="F19" s="13"/>
      <c r="G19" s="13">
        <v>10</v>
      </c>
      <c r="H19" s="13"/>
      <c r="I19" s="13"/>
      <c r="J19" s="13">
        <v>25</v>
      </c>
      <c r="K19" s="13"/>
      <c r="L19" s="13"/>
      <c r="M19" s="13"/>
    </row>
    <row r="20" spans="1:14" s="2" customFormat="1" x14ac:dyDescent="0.25">
      <c r="A20" s="12" t="s">
        <v>7984</v>
      </c>
      <c r="B20" s="13" t="s">
        <v>6189</v>
      </c>
      <c r="C20" s="13">
        <v>50</v>
      </c>
      <c r="D20" s="13">
        <v>50</v>
      </c>
      <c r="E20" s="13"/>
      <c r="F20" s="13"/>
      <c r="G20" s="13"/>
      <c r="H20" s="13">
        <v>50</v>
      </c>
      <c r="I20" s="13">
        <v>10</v>
      </c>
      <c r="J20" s="13"/>
      <c r="K20" s="13"/>
      <c r="L20" s="13"/>
      <c r="M20" s="13"/>
    </row>
    <row r="21" spans="1:14" s="1" customFormat="1" x14ac:dyDescent="0.25">
      <c r="A21" s="53" t="s">
        <v>7998</v>
      </c>
      <c r="B21" s="13" t="s">
        <v>8002</v>
      </c>
      <c r="C21" s="13">
        <v>17</v>
      </c>
      <c r="D21" s="13">
        <v>20</v>
      </c>
      <c r="E21" s="43"/>
      <c r="F21" s="43"/>
      <c r="G21" s="13">
        <v>30</v>
      </c>
      <c r="H21" s="43"/>
      <c r="I21" s="43"/>
      <c r="J21" s="43"/>
      <c r="K21" s="43"/>
      <c r="L21" s="43"/>
      <c r="M21" s="43"/>
    </row>
    <row r="22" spans="1:14" s="1" customFormat="1" ht="17" thickBot="1" x14ac:dyDescent="0.3">
      <c r="A22" s="28" t="s">
        <v>8009</v>
      </c>
      <c r="B22" s="14" t="s">
        <v>8010</v>
      </c>
      <c r="C22" s="115"/>
      <c r="D22" s="115"/>
      <c r="E22" s="14">
        <v>50</v>
      </c>
      <c r="F22" s="115"/>
      <c r="G22" s="14">
        <v>30</v>
      </c>
      <c r="H22" s="14">
        <v>25</v>
      </c>
      <c r="I22" s="115"/>
      <c r="J22" s="115"/>
      <c r="K22" s="14">
        <v>25</v>
      </c>
      <c r="L22" s="115"/>
      <c r="M22" s="115"/>
    </row>
    <row r="23" spans="1:14" s="1" customFormat="1" ht="17" thickBot="1" x14ac:dyDescent="0.3">
      <c r="A23" s="33" t="s">
        <v>8093</v>
      </c>
      <c r="B23" s="34"/>
      <c r="C23" s="34">
        <f t="shared" ref="C23:I23" si="0">SUM(C9:C22)</f>
        <v>638</v>
      </c>
      <c r="D23" s="34">
        <f t="shared" si="0"/>
        <v>790</v>
      </c>
      <c r="E23" s="34">
        <f t="shared" si="0"/>
        <v>150</v>
      </c>
      <c r="F23" s="34">
        <f t="shared" si="0"/>
        <v>0</v>
      </c>
      <c r="G23" s="34">
        <f>SUM(G9:G22)</f>
        <v>145</v>
      </c>
      <c r="H23" s="34">
        <f t="shared" si="0"/>
        <v>125</v>
      </c>
      <c r="I23" s="34">
        <f t="shared" si="0"/>
        <v>1137</v>
      </c>
      <c r="J23" s="34">
        <f t="shared" ref="J23:M23" si="1">SUM(J9:J22)</f>
        <v>75</v>
      </c>
      <c r="K23" s="34">
        <f>SUM(K9:K22)</f>
        <v>115</v>
      </c>
      <c r="L23" s="34">
        <f>SUM(L9:L22)</f>
        <v>111</v>
      </c>
      <c r="M23" s="34">
        <f t="shared" si="1"/>
        <v>0</v>
      </c>
      <c r="N23" s="1" t="s">
        <v>8274</v>
      </c>
    </row>
    <row r="24" spans="1:14" s="1" customFormat="1" ht="17" thickBot="1" x14ac:dyDescent="0.3">
      <c r="A24" s="38" t="s">
        <v>8193</v>
      </c>
      <c r="B24" s="436" t="s">
        <v>63</v>
      </c>
      <c r="C24" s="354"/>
      <c r="D24" s="354"/>
      <c r="E24" s="53"/>
      <c r="F24" s="354"/>
      <c r="G24" s="53">
        <v>-86</v>
      </c>
      <c r="H24" s="53"/>
      <c r="I24" s="354"/>
      <c r="J24" s="354"/>
      <c r="K24" s="53"/>
      <c r="L24" s="354"/>
      <c r="M24" s="354"/>
    </row>
    <row r="25" spans="1:14" s="1" customFormat="1" ht="17" thickBot="1" x14ac:dyDescent="0.3">
      <c r="A25" s="33" t="s">
        <v>8219</v>
      </c>
      <c r="B25" s="34"/>
      <c r="C25" s="34">
        <f>SUM(C23:C24)</f>
        <v>638</v>
      </c>
      <c r="D25" s="34">
        <f t="shared" ref="D25:M25" si="2">SUM(D23:D24)</f>
        <v>790</v>
      </c>
      <c r="E25" s="34">
        <f t="shared" si="2"/>
        <v>150</v>
      </c>
      <c r="F25" s="34">
        <f t="shared" si="2"/>
        <v>0</v>
      </c>
      <c r="G25" s="34">
        <f>SUM(G23:G24)</f>
        <v>59</v>
      </c>
      <c r="H25" s="34">
        <f t="shared" si="2"/>
        <v>125</v>
      </c>
      <c r="I25" s="34">
        <f t="shared" si="2"/>
        <v>1137</v>
      </c>
      <c r="J25" s="34">
        <f t="shared" si="2"/>
        <v>75</v>
      </c>
      <c r="K25" s="34">
        <f t="shared" si="2"/>
        <v>115</v>
      </c>
      <c r="L25" s="34">
        <f t="shared" si="2"/>
        <v>111</v>
      </c>
      <c r="M25" s="34">
        <f t="shared" si="2"/>
        <v>0</v>
      </c>
      <c r="N25" s="1" t="s">
        <v>8274</v>
      </c>
    </row>
    <row r="26" spans="1:14" s="2" customFormat="1" ht="17" thickBot="1" x14ac:dyDescent="0.3">
      <c r="A26" s="55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</row>
    <row r="27" spans="1:14" s="1" customFormat="1" ht="17" thickBot="1" x14ac:dyDescent="0.3">
      <c r="A27" s="33" t="s">
        <v>8290</v>
      </c>
      <c r="B27" s="34"/>
      <c r="C27" s="34">
        <f>SUM(C25:C26)</f>
        <v>638</v>
      </c>
      <c r="D27" s="34">
        <f>SUM(D25:D26)</f>
        <v>790</v>
      </c>
      <c r="E27" s="34">
        <f>SUM(E25:E26)</f>
        <v>150</v>
      </c>
      <c r="F27" s="34">
        <f t="shared" ref="F27:F29" si="3">SUM(F25:F26)</f>
        <v>0</v>
      </c>
      <c r="G27" s="34">
        <f t="shared" ref="G27:L29" si="4">SUM(G25:G26)</f>
        <v>59</v>
      </c>
      <c r="H27" s="34">
        <f t="shared" si="4"/>
        <v>125</v>
      </c>
      <c r="I27" s="34">
        <f t="shared" si="4"/>
        <v>1137</v>
      </c>
      <c r="J27" s="34">
        <f t="shared" si="4"/>
        <v>75</v>
      </c>
      <c r="K27" s="34">
        <f t="shared" si="4"/>
        <v>115</v>
      </c>
      <c r="L27" s="34">
        <f t="shared" si="4"/>
        <v>111</v>
      </c>
      <c r="M27" s="34">
        <f t="shared" ref="M27:M29" si="5">SUM(M25:M26)</f>
        <v>0</v>
      </c>
      <c r="N27" s="1" t="s">
        <v>8274</v>
      </c>
    </row>
    <row r="28" spans="1:14" ht="17" thickBot="1" x14ac:dyDescent="0.3">
      <c r="A28" s="55"/>
      <c r="B28" s="13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</row>
    <row r="29" spans="1:14" s="6" customFormat="1" ht="17" thickBot="1" x14ac:dyDescent="0.3">
      <c r="A29" s="33" t="s">
        <v>8663</v>
      </c>
      <c r="B29" s="34"/>
      <c r="C29" s="34">
        <f>SUM(C27:C28)</f>
        <v>638</v>
      </c>
      <c r="D29" s="34">
        <f>SUM(D27:D28)</f>
        <v>790</v>
      </c>
      <c r="E29" s="34">
        <f>SUM(E27:E28)</f>
        <v>150</v>
      </c>
      <c r="F29" s="34">
        <f t="shared" si="3"/>
        <v>0</v>
      </c>
      <c r="G29" s="34">
        <f t="shared" si="4"/>
        <v>59</v>
      </c>
      <c r="H29" s="34">
        <f t="shared" si="4"/>
        <v>125</v>
      </c>
      <c r="I29" s="34">
        <f t="shared" si="4"/>
        <v>1137</v>
      </c>
      <c r="J29" s="34">
        <f t="shared" si="4"/>
        <v>75</v>
      </c>
      <c r="K29" s="34">
        <f t="shared" si="4"/>
        <v>115</v>
      </c>
      <c r="L29" s="34">
        <f t="shared" si="4"/>
        <v>111</v>
      </c>
      <c r="M29" s="34">
        <f t="shared" si="5"/>
        <v>0</v>
      </c>
      <c r="N29" s="1" t="s">
        <v>8274</v>
      </c>
    </row>
    <row r="30" spans="1:14" s="1" customFormat="1" x14ac:dyDescent="0.25">
      <c r="A30" s="12">
        <v>44929</v>
      </c>
      <c r="B30" s="436" t="s">
        <v>63</v>
      </c>
      <c r="C30" s="13">
        <v>-130</v>
      </c>
      <c r="D30" s="13">
        <v>-150</v>
      </c>
      <c r="E30" s="13">
        <v>-13</v>
      </c>
      <c r="F30" s="43"/>
      <c r="G30" s="13">
        <v>-8</v>
      </c>
      <c r="H30" s="43"/>
      <c r="I30" s="13">
        <v>-136</v>
      </c>
      <c r="J30" s="43"/>
      <c r="K30" s="43"/>
      <c r="L30" s="43"/>
      <c r="M30" s="43"/>
    </row>
    <row r="31" spans="1:14" s="1" customFormat="1" x14ac:dyDescent="0.25">
      <c r="A31" s="36" t="s">
        <v>8745</v>
      </c>
      <c r="B31" s="13" t="s">
        <v>63</v>
      </c>
      <c r="C31" s="13">
        <v>-121</v>
      </c>
      <c r="D31" s="13">
        <v>-213</v>
      </c>
      <c r="E31" s="13">
        <v>-83</v>
      </c>
      <c r="F31" s="43"/>
      <c r="G31" s="13">
        <v>-14</v>
      </c>
      <c r="H31" s="13">
        <v>-6</v>
      </c>
      <c r="I31" s="13">
        <v>-167</v>
      </c>
      <c r="J31" s="13">
        <v>-29</v>
      </c>
      <c r="K31" s="13">
        <v>-38</v>
      </c>
      <c r="L31" s="43"/>
      <c r="M31" s="43"/>
    </row>
    <row r="32" spans="1:14" s="1" customFormat="1" ht="17" thickBot="1" x14ac:dyDescent="0.3">
      <c r="A32" s="36" t="s">
        <v>8748</v>
      </c>
      <c r="B32" s="75" t="s">
        <v>63</v>
      </c>
      <c r="C32" s="13">
        <v>-86</v>
      </c>
      <c r="D32" s="13">
        <v>-92</v>
      </c>
      <c r="E32" s="43"/>
      <c r="F32" s="43"/>
      <c r="G32" s="43"/>
      <c r="H32" s="43"/>
      <c r="I32" s="13">
        <v>-116</v>
      </c>
      <c r="J32" s="13">
        <v>-4</v>
      </c>
      <c r="K32" s="13">
        <v>-5</v>
      </c>
      <c r="L32" s="13">
        <v>-4</v>
      </c>
      <c r="M32" s="43"/>
    </row>
    <row r="33" spans="1:14" s="6" customFormat="1" ht="17" thickBot="1" x14ac:dyDescent="0.3">
      <c r="A33" s="33" t="s">
        <v>8735</v>
      </c>
      <c r="B33" s="34"/>
      <c r="C33" s="34">
        <f>SUM(C29:C32)</f>
        <v>301</v>
      </c>
      <c r="D33" s="34">
        <f t="shared" ref="D33:M33" si="6">SUM(D29:D32)</f>
        <v>335</v>
      </c>
      <c r="E33" s="34">
        <f t="shared" si="6"/>
        <v>54</v>
      </c>
      <c r="F33" s="34">
        <f t="shared" si="6"/>
        <v>0</v>
      </c>
      <c r="G33" s="34">
        <f t="shared" si="6"/>
        <v>37</v>
      </c>
      <c r="H33" s="34">
        <f t="shared" si="6"/>
        <v>119</v>
      </c>
      <c r="I33" s="34">
        <f t="shared" si="6"/>
        <v>718</v>
      </c>
      <c r="J33" s="34">
        <f t="shared" si="6"/>
        <v>42</v>
      </c>
      <c r="K33" s="34">
        <f t="shared" si="6"/>
        <v>72</v>
      </c>
      <c r="L33" s="34">
        <f>SUM(L29:L32)</f>
        <v>107</v>
      </c>
      <c r="M33" s="34">
        <f t="shared" si="6"/>
        <v>0</v>
      </c>
      <c r="N33" s="1" t="s">
        <v>8274</v>
      </c>
    </row>
    <row r="34" spans="1:14" s="48" customFormat="1" x14ac:dyDescent="0.25">
      <c r="A34" s="817">
        <v>45355</v>
      </c>
      <c r="B34" s="436" t="s">
        <v>63</v>
      </c>
      <c r="C34" s="247">
        <v>-70</v>
      </c>
      <c r="D34" s="247">
        <v>-70</v>
      </c>
      <c r="E34" s="247">
        <v>-54</v>
      </c>
      <c r="F34" s="199"/>
      <c r="G34" s="199"/>
      <c r="H34" s="247">
        <v>-18</v>
      </c>
      <c r="I34" s="247">
        <v>-148</v>
      </c>
      <c r="J34" s="247">
        <v>-16</v>
      </c>
      <c r="K34" s="247">
        <v>-25</v>
      </c>
      <c r="L34" s="199"/>
      <c r="M34" s="199"/>
    </row>
    <row r="35" spans="1:14" s="48" customFormat="1" ht="17" thickBot="1" x14ac:dyDescent="0.3">
      <c r="A35" s="12" t="s">
        <v>8926</v>
      </c>
      <c r="B35" s="436" t="s">
        <v>63</v>
      </c>
      <c r="C35" s="247">
        <v>-76</v>
      </c>
      <c r="D35" s="247">
        <v>-76</v>
      </c>
      <c r="E35" s="246"/>
      <c r="F35" s="199"/>
      <c r="G35" s="247">
        <v>-15</v>
      </c>
      <c r="H35" s="246"/>
      <c r="I35" s="247">
        <v>-50</v>
      </c>
      <c r="J35" s="247">
        <v>-15</v>
      </c>
      <c r="K35" s="247">
        <v>-19</v>
      </c>
      <c r="L35" s="199"/>
      <c r="M35" s="199"/>
    </row>
    <row r="36" spans="1:14" s="6" customFormat="1" ht="17" thickBot="1" x14ac:dyDescent="0.3">
      <c r="A36" s="40" t="s">
        <v>8984</v>
      </c>
      <c r="B36" s="41"/>
      <c r="C36" s="181">
        <f>SUM(C33:C35)</f>
        <v>155</v>
      </c>
      <c r="D36" s="181">
        <f t="shared" ref="D36:H36" si="7">SUM(D33:D35)</f>
        <v>189</v>
      </c>
      <c r="E36" s="181">
        <f t="shared" si="7"/>
        <v>0</v>
      </c>
      <c r="F36" s="41">
        <f t="shared" si="7"/>
        <v>0</v>
      </c>
      <c r="G36" s="181">
        <f t="shared" si="7"/>
        <v>22</v>
      </c>
      <c r="H36" s="181">
        <f t="shared" si="7"/>
        <v>101</v>
      </c>
      <c r="I36" s="181">
        <f>SUM(I33:I35)</f>
        <v>520</v>
      </c>
      <c r="J36" s="181">
        <f>SUM(J33:J35)</f>
        <v>11</v>
      </c>
      <c r="K36" s="181">
        <f>SUM(K33:K35)</f>
        <v>28</v>
      </c>
      <c r="L36" s="181">
        <f>SUM(L33:L35)</f>
        <v>107</v>
      </c>
      <c r="M36" s="41">
        <f>SUM(M33:M35)</f>
        <v>0</v>
      </c>
    </row>
    <row r="37" spans="1:14" s="48" customFormat="1" x14ac:dyDescent="0.25">
      <c r="A37" s="12">
        <v>45327</v>
      </c>
      <c r="B37" s="13" t="s">
        <v>63</v>
      </c>
      <c r="C37" s="247">
        <v>-32</v>
      </c>
      <c r="D37" s="247">
        <v>-189</v>
      </c>
      <c r="E37" s="199"/>
      <c r="F37" s="199"/>
      <c r="G37" s="199"/>
      <c r="H37" s="199"/>
      <c r="I37" s="199"/>
      <c r="J37" s="247">
        <v>-5</v>
      </c>
      <c r="K37" s="247">
        <v>-16</v>
      </c>
      <c r="L37" s="199"/>
      <c r="M37" s="199"/>
    </row>
    <row r="38" spans="1:14" s="48" customFormat="1" ht="17" thickBot="1" x14ac:dyDescent="0.3">
      <c r="A38" s="1181" t="s">
        <v>9226</v>
      </c>
      <c r="B38" s="14" t="s">
        <v>63</v>
      </c>
      <c r="C38" s="247">
        <v>-20</v>
      </c>
      <c r="D38" s="246"/>
      <c r="E38" s="199"/>
      <c r="F38" s="199"/>
      <c r="G38" s="199"/>
      <c r="H38" s="247">
        <v>-8</v>
      </c>
      <c r="I38" s="246"/>
      <c r="J38" s="247">
        <v>-6</v>
      </c>
      <c r="K38" s="247">
        <v>-12</v>
      </c>
      <c r="L38" s="247">
        <v>-6</v>
      </c>
      <c r="M38" s="199"/>
    </row>
    <row r="39" spans="1:14" s="6" customFormat="1" ht="17" thickBot="1" x14ac:dyDescent="0.3">
      <c r="A39" s="40" t="s">
        <v>9293</v>
      </c>
      <c r="B39" s="41"/>
      <c r="C39" s="181">
        <f>SUM(C36:C38)</f>
        <v>103</v>
      </c>
      <c r="D39" s="181">
        <f t="shared" ref="D39:M39" si="8">SUM(D36:D38)</f>
        <v>0</v>
      </c>
      <c r="E39" s="41">
        <f t="shared" si="8"/>
        <v>0</v>
      </c>
      <c r="F39" s="41">
        <f t="shared" si="8"/>
        <v>0</v>
      </c>
      <c r="G39" s="181">
        <f t="shared" si="8"/>
        <v>22</v>
      </c>
      <c r="H39" s="181">
        <f t="shared" si="8"/>
        <v>93</v>
      </c>
      <c r="I39" s="181">
        <f t="shared" si="8"/>
        <v>520</v>
      </c>
      <c r="J39" s="181">
        <f t="shared" si="8"/>
        <v>0</v>
      </c>
      <c r="K39" s="181">
        <f t="shared" si="8"/>
        <v>0</v>
      </c>
      <c r="L39" s="181">
        <f t="shared" si="8"/>
        <v>101</v>
      </c>
      <c r="M39" s="41">
        <f t="shared" si="8"/>
        <v>0</v>
      </c>
    </row>
    <row r="40" spans="1:14" s="48" customFormat="1" x14ac:dyDescent="0.25">
      <c r="A40" s="1181"/>
      <c r="B40" s="14"/>
      <c r="C40" s="81"/>
      <c r="D40" s="199"/>
      <c r="E40" s="199"/>
      <c r="F40" s="199"/>
      <c r="G40" s="199"/>
      <c r="H40" s="81"/>
      <c r="I40" s="199"/>
      <c r="J40" s="81"/>
      <c r="K40" s="81"/>
      <c r="L40" s="81"/>
      <c r="M40" s="199"/>
    </row>
    <row r="41" spans="1:14" s="48" customFormat="1" x14ac:dyDescent="0.25">
      <c r="A41" s="250"/>
      <c r="B41" s="115"/>
      <c r="C41" s="199"/>
      <c r="D41" s="199"/>
      <c r="E41" s="199"/>
      <c r="F41" s="199"/>
      <c r="G41" s="199"/>
      <c r="H41" s="199"/>
      <c r="I41" s="199"/>
      <c r="J41" s="199"/>
      <c r="K41" s="199"/>
      <c r="L41" s="199"/>
      <c r="M41" s="199"/>
    </row>
    <row r="42" spans="1:14" s="48" customFormat="1" x14ac:dyDescent="0.25">
      <c r="A42" s="84"/>
      <c r="B42" s="527"/>
      <c r="C42" s="199"/>
      <c r="D42" s="199"/>
      <c r="E42" s="199"/>
      <c r="F42" s="199"/>
      <c r="G42" s="199"/>
      <c r="H42" s="81"/>
      <c r="I42" s="199"/>
      <c r="J42" s="199"/>
      <c r="K42" s="199"/>
      <c r="L42" s="199"/>
      <c r="M42" s="199"/>
    </row>
    <row r="43" spans="1:14" s="48" customFormat="1" ht="17" thickBot="1" x14ac:dyDescent="0.3">
      <c r="A43" s="866"/>
      <c r="B43" s="527"/>
      <c r="C43" s="199"/>
      <c r="D43" s="199"/>
      <c r="E43" s="199"/>
      <c r="F43" s="199"/>
      <c r="G43" s="199"/>
      <c r="H43" s="81"/>
      <c r="I43" s="199"/>
      <c r="J43" s="199"/>
      <c r="K43" s="199"/>
      <c r="L43" s="199"/>
      <c r="M43" s="199"/>
    </row>
    <row r="44" spans="1:14" ht="17" thickBot="1" x14ac:dyDescent="0.3">
      <c r="A44" s="1616" t="s">
        <v>7855</v>
      </c>
      <c r="B44" s="908"/>
      <c r="C44" s="908">
        <v>1552</v>
      </c>
      <c r="D44" s="908">
        <v>1552</v>
      </c>
      <c r="E44" s="908">
        <v>608</v>
      </c>
      <c r="F44" s="908">
        <v>304</v>
      </c>
      <c r="G44" s="908">
        <v>778</v>
      </c>
      <c r="H44" s="908">
        <v>172</v>
      </c>
      <c r="I44" s="908">
        <v>3106</v>
      </c>
      <c r="J44" s="908">
        <v>778</v>
      </c>
      <c r="K44" s="909"/>
      <c r="L44" s="909">
        <f>SUM(L36:L41)</f>
        <v>202</v>
      </c>
      <c r="M44" s="1617"/>
    </row>
    <row r="45" spans="1:14" ht="17" thickBot="1" x14ac:dyDescent="0.3"/>
    <row r="46" spans="1:14" ht="17" thickBot="1" x14ac:dyDescent="0.3">
      <c r="C46" s="667" t="s">
        <v>2</v>
      </c>
      <c r="D46" s="667" t="s">
        <v>3</v>
      </c>
      <c r="E46" s="667" t="s">
        <v>31</v>
      </c>
      <c r="F46" s="667" t="s">
        <v>29</v>
      </c>
      <c r="G46" s="667" t="s">
        <v>1235</v>
      </c>
      <c r="H46" s="667" t="s">
        <v>27</v>
      </c>
      <c r="I46" s="1098" t="s">
        <v>4</v>
      </c>
      <c r="J46" s="667" t="s">
        <v>10</v>
      </c>
      <c r="K46" s="667" t="s">
        <v>30</v>
      </c>
      <c r="L46" s="667" t="s">
        <v>17</v>
      </c>
      <c r="M46" s="138"/>
    </row>
  </sheetData>
  <pageMargins left="0.7" right="0.7" top="0.75" bottom="0.75" header="0.3" footer="0.3"/>
  <pageSetup orientation="portrait" r:id="rId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>
    <tabColor rgb="FFC00000"/>
  </sheetPr>
  <dimension ref="A1:J27"/>
  <sheetViews>
    <sheetView topLeftCell="A4" workbookViewId="0">
      <selection activeCell="B21" sqref="B21"/>
    </sheetView>
  </sheetViews>
  <sheetFormatPr baseColWidth="10" defaultColWidth="9" defaultRowHeight="16" x14ac:dyDescent="0.25"/>
  <cols>
    <col min="1" max="1" width="12.33203125" style="137" customWidth="1"/>
    <col min="2" max="2" width="24.33203125" style="4" customWidth="1"/>
    <col min="3" max="5" width="10.5" style="4" customWidth="1"/>
    <col min="6" max="8" width="15.5" style="4" customWidth="1"/>
    <col min="9" max="9" width="8.83203125" style="4" customWidth="1"/>
    <col min="10" max="10" width="12.6640625" style="4" bestFit="1" customWidth="1"/>
    <col min="11" max="16384" width="9" style="4"/>
  </cols>
  <sheetData>
    <row r="1" spans="1:9" x14ac:dyDescent="0.25">
      <c r="A1" s="128" t="s">
        <v>23</v>
      </c>
      <c r="B1" s="48"/>
    </row>
    <row r="2" spans="1:9" s="144" customFormat="1" x14ac:dyDescent="0.25">
      <c r="A2" s="680"/>
      <c r="B2" s="129"/>
    </row>
    <row r="3" spans="1:9" x14ac:dyDescent="0.25">
      <c r="A3" s="139" t="s">
        <v>1938</v>
      </c>
    </row>
    <row r="4" spans="1:9" x14ac:dyDescent="0.25">
      <c r="A4" s="703" t="s">
        <v>8311</v>
      </c>
      <c r="B4" s="5"/>
      <c r="C4" s="1040"/>
      <c r="D4" s="1040"/>
      <c r="E4" s="1040"/>
      <c r="F4" s="1040"/>
      <c r="G4" s="1040"/>
      <c r="H4" s="1040"/>
    </row>
    <row r="5" spans="1:9" x14ac:dyDescent="0.25">
      <c r="A5" s="703" t="s">
        <v>8714</v>
      </c>
      <c r="B5" s="5"/>
      <c r="C5" s="30">
        <v>275000</v>
      </c>
      <c r="D5" s="30">
        <v>350000</v>
      </c>
      <c r="E5" s="30">
        <v>195000</v>
      </c>
      <c r="F5" s="30">
        <v>165000</v>
      </c>
      <c r="G5" s="30">
        <v>230000</v>
      </c>
      <c r="H5" s="30">
        <v>215000</v>
      </c>
      <c r="I5" s="1682"/>
    </row>
    <row r="6" spans="1:9" ht="17" thickBot="1" x14ac:dyDescent="0.3">
      <c r="A6" s="703"/>
      <c r="B6" s="5"/>
      <c r="C6" s="770">
        <v>8000</v>
      </c>
      <c r="D6" s="770">
        <v>9950</v>
      </c>
      <c r="E6" s="770">
        <v>7000</v>
      </c>
      <c r="F6" s="770">
        <v>6000</v>
      </c>
      <c r="G6" s="770">
        <v>7500</v>
      </c>
      <c r="H6" s="770">
        <v>16000</v>
      </c>
      <c r="I6" s="697"/>
    </row>
    <row r="7" spans="1:9" ht="17" thickBot="1" x14ac:dyDescent="0.3">
      <c r="A7" s="160" t="s">
        <v>0</v>
      </c>
      <c r="B7" s="51" t="s">
        <v>1</v>
      </c>
      <c r="C7" s="667" t="s">
        <v>492</v>
      </c>
      <c r="D7" s="667" t="s">
        <v>494</v>
      </c>
      <c r="E7" s="667" t="s">
        <v>1317</v>
      </c>
      <c r="F7" s="667" t="s">
        <v>4675</v>
      </c>
      <c r="G7" s="667" t="s">
        <v>1466</v>
      </c>
      <c r="H7" s="667" t="s">
        <v>8314</v>
      </c>
      <c r="I7" s="138"/>
    </row>
    <row r="8" spans="1:9" s="2" customFormat="1" x14ac:dyDescent="0.25">
      <c r="A8" s="55">
        <v>45505</v>
      </c>
      <c r="B8" s="13" t="s">
        <v>8313</v>
      </c>
      <c r="C8" s="13">
        <v>526</v>
      </c>
      <c r="D8" s="13"/>
      <c r="E8" s="13">
        <v>44</v>
      </c>
      <c r="F8" s="13">
        <v>98</v>
      </c>
      <c r="G8" s="13"/>
      <c r="H8" s="13"/>
      <c r="I8" s="13"/>
    </row>
    <row r="9" spans="1:9" s="2" customFormat="1" x14ac:dyDescent="0.25">
      <c r="A9" s="55">
        <v>45505</v>
      </c>
      <c r="B9" s="13" t="s">
        <v>8315</v>
      </c>
      <c r="C9" s="13"/>
      <c r="D9" s="13"/>
      <c r="E9" s="13"/>
      <c r="F9" s="13"/>
      <c r="G9" s="13"/>
      <c r="H9" s="13">
        <v>40</v>
      </c>
      <c r="I9" s="13"/>
    </row>
    <row r="10" spans="1:9" s="2" customFormat="1" ht="17" thickBot="1" x14ac:dyDescent="0.3">
      <c r="A10" s="28">
        <v>45505</v>
      </c>
      <c r="B10" s="14" t="s">
        <v>8316</v>
      </c>
      <c r="C10" s="14"/>
      <c r="D10" s="14">
        <v>119</v>
      </c>
      <c r="E10" s="14"/>
      <c r="F10" s="14">
        <v>100</v>
      </c>
      <c r="G10" s="14">
        <v>378</v>
      </c>
      <c r="H10" s="14"/>
      <c r="I10" s="14"/>
    </row>
    <row r="11" spans="1:9" s="2" customFormat="1" ht="17" thickBot="1" x14ac:dyDescent="0.3">
      <c r="A11" s="33" t="s">
        <v>8290</v>
      </c>
      <c r="B11" s="34"/>
      <c r="C11" s="34">
        <f>SUM(C8:C10)</f>
        <v>526</v>
      </c>
      <c r="D11" s="34">
        <f t="shared" ref="D11:I11" si="0">SUM(D8:D10)</f>
        <v>119</v>
      </c>
      <c r="E11" s="34">
        <f t="shared" si="0"/>
        <v>44</v>
      </c>
      <c r="F11" s="34">
        <f t="shared" si="0"/>
        <v>198</v>
      </c>
      <c r="G11" s="34">
        <f t="shared" si="0"/>
        <v>378</v>
      </c>
      <c r="H11" s="34">
        <f t="shared" si="0"/>
        <v>40</v>
      </c>
      <c r="I11" s="34">
        <f t="shared" si="0"/>
        <v>0</v>
      </c>
    </row>
    <row r="12" spans="1:9" s="2" customFormat="1" ht="17" thickBot="1" x14ac:dyDescent="0.3">
      <c r="A12" s="35" t="s">
        <v>8578</v>
      </c>
      <c r="B12" s="53" t="s">
        <v>63</v>
      </c>
      <c r="C12" s="53">
        <v>-338</v>
      </c>
      <c r="D12" s="53"/>
      <c r="E12" s="53"/>
      <c r="F12" s="53"/>
      <c r="G12" s="53"/>
      <c r="H12" s="53">
        <v>-26</v>
      </c>
      <c r="I12" s="53"/>
    </row>
    <row r="13" spans="1:9" s="2" customFormat="1" ht="17" thickBot="1" x14ac:dyDescent="0.3">
      <c r="A13" s="33" t="s">
        <v>8663</v>
      </c>
      <c r="B13" s="34"/>
      <c r="C13" s="34">
        <f>SUM(C11:C12)</f>
        <v>188</v>
      </c>
      <c r="D13" s="34">
        <f t="shared" ref="D13:I13" si="1">SUM(D11:D12)</f>
        <v>119</v>
      </c>
      <c r="E13" s="34">
        <f t="shared" si="1"/>
        <v>44</v>
      </c>
      <c r="F13" s="34">
        <f t="shared" si="1"/>
        <v>198</v>
      </c>
      <c r="G13" s="34">
        <f t="shared" si="1"/>
        <v>378</v>
      </c>
      <c r="H13" s="34">
        <f t="shared" si="1"/>
        <v>14</v>
      </c>
      <c r="I13" s="34">
        <f t="shared" si="1"/>
        <v>0</v>
      </c>
    </row>
    <row r="14" spans="1:9" s="1" customFormat="1" x14ac:dyDescent="0.25">
      <c r="A14" s="55">
        <v>45385</v>
      </c>
      <c r="B14" s="75" t="s">
        <v>63</v>
      </c>
      <c r="C14" s="13">
        <v>-80</v>
      </c>
      <c r="D14" s="13">
        <v>-49</v>
      </c>
      <c r="E14" s="43"/>
      <c r="F14" s="13">
        <v>-20</v>
      </c>
      <c r="G14" s="13">
        <v>-95</v>
      </c>
      <c r="H14" s="13">
        <v>-5</v>
      </c>
      <c r="I14" s="43"/>
    </row>
    <row r="15" spans="1:9" s="1" customFormat="1" x14ac:dyDescent="0.25">
      <c r="A15" s="55">
        <v>45385</v>
      </c>
      <c r="B15" s="75" t="s">
        <v>63</v>
      </c>
      <c r="C15" s="13">
        <v>-87</v>
      </c>
      <c r="D15" s="13">
        <v>-16</v>
      </c>
      <c r="E15" s="13">
        <v>-7</v>
      </c>
      <c r="F15" s="13">
        <v>-130</v>
      </c>
      <c r="G15" s="13">
        <v>-71</v>
      </c>
      <c r="H15" s="43"/>
      <c r="I15" s="43"/>
    </row>
    <row r="16" spans="1:9" s="1" customFormat="1" x14ac:dyDescent="0.25">
      <c r="A16" s="55">
        <v>45141</v>
      </c>
      <c r="B16" s="13" t="s">
        <v>63</v>
      </c>
      <c r="C16" s="13">
        <v>-9</v>
      </c>
      <c r="D16" s="13">
        <v>-44</v>
      </c>
      <c r="E16" s="13">
        <v>-31</v>
      </c>
      <c r="F16" s="13">
        <v>-38</v>
      </c>
      <c r="G16" s="13">
        <v>-129</v>
      </c>
      <c r="H16" s="13">
        <v>-8</v>
      </c>
      <c r="I16" s="43"/>
    </row>
    <row r="17" spans="1:10" s="1" customFormat="1" ht="17" thickBot="1" x14ac:dyDescent="0.3">
      <c r="A17" s="36" t="s">
        <v>8745</v>
      </c>
      <c r="B17" s="13" t="s">
        <v>63</v>
      </c>
      <c r="C17" s="13">
        <v>-3</v>
      </c>
      <c r="D17" s="43"/>
      <c r="E17" s="13">
        <v>-3</v>
      </c>
      <c r="F17" s="13">
        <v>-4</v>
      </c>
      <c r="G17" s="13">
        <v>-42</v>
      </c>
      <c r="H17" s="43"/>
      <c r="I17" s="43"/>
    </row>
    <row r="18" spans="1:10" s="2" customFormat="1" ht="17" thickBot="1" x14ac:dyDescent="0.3">
      <c r="A18" s="33" t="s">
        <v>8735</v>
      </c>
      <c r="B18" s="34"/>
      <c r="C18" s="34">
        <f>SUM(C13:C17)</f>
        <v>9</v>
      </c>
      <c r="D18" s="34">
        <f t="shared" ref="D18:I18" si="2">SUM(D13:D17)</f>
        <v>10</v>
      </c>
      <c r="E18" s="34">
        <f t="shared" si="2"/>
        <v>3</v>
      </c>
      <c r="F18" s="34">
        <f t="shared" si="2"/>
        <v>6</v>
      </c>
      <c r="G18" s="34">
        <f t="shared" si="2"/>
        <v>41</v>
      </c>
      <c r="H18" s="34">
        <f t="shared" si="2"/>
        <v>1</v>
      </c>
      <c r="I18" s="34">
        <f t="shared" si="2"/>
        <v>0</v>
      </c>
    </row>
    <row r="19" spans="1:10" s="49" customFormat="1" x14ac:dyDescent="0.25">
      <c r="A19" s="507"/>
      <c r="B19" s="185" t="s">
        <v>967</v>
      </c>
      <c r="C19" s="185">
        <v>-9</v>
      </c>
      <c r="D19" s="185">
        <v>-10</v>
      </c>
      <c r="E19" s="185">
        <v>-3</v>
      </c>
      <c r="F19" s="185">
        <v>-6</v>
      </c>
      <c r="G19" s="185">
        <v>-41</v>
      </c>
      <c r="H19" s="185">
        <v>-1</v>
      </c>
      <c r="I19" s="185"/>
      <c r="J19" s="49" t="s">
        <v>211</v>
      </c>
    </row>
    <row r="20" spans="1:10" s="48" customFormat="1" x14ac:dyDescent="0.25">
      <c r="A20" s="256"/>
      <c r="B20" s="75"/>
      <c r="C20" s="358"/>
      <c r="D20" s="358"/>
      <c r="E20" s="358"/>
      <c r="F20" s="358"/>
      <c r="G20" s="358"/>
      <c r="H20" s="358"/>
      <c r="I20" s="358"/>
    </row>
    <row r="21" spans="1:10" s="48" customFormat="1" x14ac:dyDescent="0.25">
      <c r="A21" s="99"/>
      <c r="B21" s="213"/>
      <c r="C21" s="358">
        <f>SUM(C18:C19)</f>
        <v>0</v>
      </c>
      <c r="D21" s="358">
        <f t="shared" ref="D21:H21" si="3">SUM(D18:D19)</f>
        <v>0</v>
      </c>
      <c r="E21" s="358">
        <f t="shared" si="3"/>
        <v>0</v>
      </c>
      <c r="F21" s="358">
        <f t="shared" si="3"/>
        <v>0</v>
      </c>
      <c r="G21" s="358">
        <f t="shared" si="3"/>
        <v>0</v>
      </c>
      <c r="H21" s="358">
        <f t="shared" si="3"/>
        <v>0</v>
      </c>
      <c r="I21" s="358"/>
    </row>
    <row r="23" spans="1:10" x14ac:dyDescent="0.25">
      <c r="A23" s="285" t="s">
        <v>8711</v>
      </c>
      <c r="B23" s="413"/>
      <c r="C23" s="413"/>
    </row>
    <row r="24" spans="1:10" x14ac:dyDescent="0.25">
      <c r="A24" s="285" t="s">
        <v>8712</v>
      </c>
      <c r="B24" s="413"/>
      <c r="C24" s="413"/>
    </row>
    <row r="26" spans="1:10" x14ac:dyDescent="0.25">
      <c r="A26" s="128" t="s">
        <v>8744</v>
      </c>
    </row>
    <row r="27" spans="1:10" x14ac:dyDescent="0.25">
      <c r="A27" s="128" t="s">
        <v>8453</v>
      </c>
    </row>
  </sheetData>
  <pageMargins left="0.7" right="0.7" top="0.75" bottom="0.75" header="0.3" footer="0.3"/>
  <pageSetup orientation="portrait" r:id="rId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I23"/>
  <sheetViews>
    <sheetView workbookViewId="0">
      <selection activeCell="F19" sqref="F19"/>
    </sheetView>
  </sheetViews>
  <sheetFormatPr baseColWidth="10" defaultColWidth="9" defaultRowHeight="16" x14ac:dyDescent="0.25"/>
  <cols>
    <col min="1" max="1" width="13.1640625" style="137" customWidth="1"/>
    <col min="2" max="2" width="19.5" style="4" customWidth="1"/>
    <col min="3" max="3" width="13.5" style="4" customWidth="1"/>
    <col min="4" max="4" width="10.5" style="4" customWidth="1"/>
    <col min="5" max="5" width="11.83203125" style="4" customWidth="1"/>
    <col min="6" max="6" width="19" style="4" customWidth="1"/>
    <col min="7" max="7" width="13.5" style="4" customWidth="1"/>
    <col min="8" max="8" width="17.83203125" style="4" customWidth="1"/>
    <col min="9" max="9" width="8.83203125" style="4" customWidth="1"/>
    <col min="10" max="10" width="12.6640625" style="4" bestFit="1" customWidth="1"/>
    <col min="11" max="16384" width="9" style="4"/>
  </cols>
  <sheetData>
    <row r="1" spans="1:9" x14ac:dyDescent="0.25">
      <c r="A1" s="128" t="s">
        <v>23</v>
      </c>
      <c r="B1" s="48"/>
    </row>
    <row r="2" spans="1:9" s="144" customFormat="1" x14ac:dyDescent="0.25">
      <c r="A2" s="680"/>
      <c r="B2" s="129"/>
    </row>
    <row r="3" spans="1:9" x14ac:dyDescent="0.25">
      <c r="A3" s="139" t="s">
        <v>1938</v>
      </c>
    </row>
    <row r="4" spans="1:9" x14ac:dyDescent="0.25">
      <c r="A4" s="703" t="s">
        <v>8874</v>
      </c>
      <c r="B4" s="5"/>
      <c r="C4" s="1040"/>
      <c r="D4" s="1040"/>
      <c r="E4" s="1040"/>
      <c r="F4" s="1040"/>
      <c r="G4" s="1040"/>
      <c r="H4" s="1040"/>
    </row>
    <row r="5" spans="1:9" x14ac:dyDescent="0.25">
      <c r="A5" s="703"/>
      <c r="B5" s="5"/>
      <c r="C5" s="30" t="s">
        <v>9377</v>
      </c>
      <c r="D5" s="30"/>
      <c r="E5" s="30"/>
      <c r="F5" s="30"/>
      <c r="G5" s="30"/>
      <c r="H5" s="30"/>
      <c r="I5" s="1682"/>
    </row>
    <row r="6" spans="1:9" ht="17" thickBot="1" x14ac:dyDescent="0.3">
      <c r="A6" s="703"/>
      <c r="B6" s="5"/>
      <c r="C6" s="770">
        <v>8880</v>
      </c>
      <c r="D6" s="1686">
        <v>8300</v>
      </c>
      <c r="E6" s="770">
        <v>48000</v>
      </c>
      <c r="F6" s="770">
        <v>24000</v>
      </c>
      <c r="G6" s="1686">
        <v>7500</v>
      </c>
      <c r="H6" s="770">
        <v>18000</v>
      </c>
      <c r="I6" s="697"/>
    </row>
    <row r="7" spans="1:9" ht="17" thickBot="1" x14ac:dyDescent="0.3">
      <c r="A7" s="160" t="s">
        <v>0</v>
      </c>
      <c r="B7" s="51" t="s">
        <v>1</v>
      </c>
      <c r="C7" s="667" t="s">
        <v>2585</v>
      </c>
      <c r="D7" s="667" t="s">
        <v>546</v>
      </c>
      <c r="E7" s="667" t="s">
        <v>2231</v>
      </c>
      <c r="F7" s="667" t="s">
        <v>8872</v>
      </c>
      <c r="G7" s="667" t="s">
        <v>3167</v>
      </c>
      <c r="H7" s="667" t="s">
        <v>7118</v>
      </c>
      <c r="I7" s="138"/>
    </row>
    <row r="8" spans="1:9" s="1" customFormat="1" x14ac:dyDescent="0.25">
      <c r="A8" s="55">
        <v>45295</v>
      </c>
      <c r="B8" s="13" t="s">
        <v>8873</v>
      </c>
      <c r="C8" s="13">
        <v>100</v>
      </c>
      <c r="D8" s="13">
        <v>40</v>
      </c>
      <c r="E8" s="13">
        <v>2</v>
      </c>
      <c r="F8" s="13">
        <v>2</v>
      </c>
      <c r="G8" s="13">
        <v>40</v>
      </c>
      <c r="H8" s="13">
        <v>10</v>
      </c>
      <c r="I8" s="43"/>
    </row>
    <row r="9" spans="1:9" s="2" customFormat="1" x14ac:dyDescent="0.25">
      <c r="A9" s="55">
        <v>45295</v>
      </c>
      <c r="B9" s="13" t="s">
        <v>6189</v>
      </c>
      <c r="C9" s="13"/>
      <c r="D9" s="13"/>
      <c r="E9" s="13"/>
      <c r="F9" s="13"/>
      <c r="G9" s="13"/>
      <c r="H9" s="13">
        <v>19</v>
      </c>
      <c r="I9" s="13"/>
    </row>
    <row r="10" spans="1:9" s="2" customFormat="1" x14ac:dyDescent="0.25">
      <c r="A10" s="256">
        <v>45355</v>
      </c>
      <c r="B10" s="529" t="s">
        <v>8882</v>
      </c>
      <c r="C10" s="14"/>
      <c r="D10" s="14"/>
      <c r="E10" s="14"/>
      <c r="F10" s="14"/>
      <c r="G10" s="14"/>
      <c r="H10" s="14">
        <v>23</v>
      </c>
      <c r="I10" s="14"/>
    </row>
    <row r="11" spans="1:9" s="1" customFormat="1" x14ac:dyDescent="0.25">
      <c r="A11" s="1181" t="s">
        <v>9257</v>
      </c>
      <c r="B11" s="529" t="s">
        <v>63</v>
      </c>
      <c r="C11" s="14">
        <v>-100</v>
      </c>
      <c r="D11" s="14">
        <v>-40</v>
      </c>
      <c r="E11" s="14">
        <v>-2</v>
      </c>
      <c r="F11" s="14">
        <v>-2</v>
      </c>
      <c r="G11" s="14">
        <v>-40</v>
      </c>
      <c r="H11" s="14">
        <v>-18</v>
      </c>
      <c r="I11" s="115"/>
    </row>
    <row r="12" spans="1:9" s="2" customFormat="1" x14ac:dyDescent="0.25">
      <c r="A12" s="256" t="s">
        <v>9416</v>
      </c>
      <c r="B12" s="529" t="s">
        <v>63</v>
      </c>
      <c r="C12" s="14"/>
      <c r="D12" s="14"/>
      <c r="E12" s="14"/>
      <c r="F12" s="14"/>
      <c r="G12" s="14"/>
      <c r="H12" s="14">
        <v>-15</v>
      </c>
      <c r="I12" s="14"/>
    </row>
    <row r="13" spans="1:9" s="2" customFormat="1" x14ac:dyDescent="0.25">
      <c r="A13" s="256"/>
      <c r="B13" s="529"/>
      <c r="C13" s="14"/>
      <c r="D13" s="14"/>
      <c r="E13" s="14"/>
      <c r="F13" s="14"/>
      <c r="G13" s="14"/>
      <c r="H13" s="14"/>
      <c r="I13" s="14"/>
    </row>
    <row r="14" spans="1:9" s="2" customFormat="1" x14ac:dyDescent="0.25">
      <c r="A14" s="256"/>
      <c r="B14" s="529"/>
      <c r="C14" s="14"/>
      <c r="D14" s="14"/>
      <c r="E14" s="14"/>
      <c r="F14" s="14"/>
      <c r="G14" s="14"/>
      <c r="H14" s="14"/>
      <c r="I14" s="14"/>
    </row>
    <row r="15" spans="1:9" s="1" customFormat="1" x14ac:dyDescent="0.25">
      <c r="A15" s="55"/>
      <c r="B15" s="436"/>
      <c r="C15" s="43"/>
      <c r="D15" s="43"/>
      <c r="E15" s="43"/>
      <c r="F15" s="43"/>
      <c r="G15" s="43"/>
      <c r="H15" s="43"/>
      <c r="I15" s="43"/>
    </row>
    <row r="16" spans="1:9" s="1" customFormat="1" x14ac:dyDescent="0.25">
      <c r="A16" s="12"/>
      <c r="B16" s="75"/>
      <c r="C16" s="43"/>
      <c r="D16" s="43"/>
      <c r="E16" s="43"/>
      <c r="F16" s="43"/>
      <c r="G16" s="43"/>
      <c r="H16" s="43"/>
      <c r="I16" s="43"/>
    </row>
    <row r="18" spans="1:3" x14ac:dyDescent="0.25">
      <c r="A18" s="285" t="s">
        <v>9205</v>
      </c>
      <c r="B18" s="260"/>
    </row>
    <row r="19" spans="1:3" x14ac:dyDescent="0.25">
      <c r="A19" s="1032" t="s">
        <v>9331</v>
      </c>
      <c r="B19" s="1033"/>
      <c r="C19" s="1033"/>
    </row>
    <row r="20" spans="1:3" x14ac:dyDescent="0.25">
      <c r="A20" s="1032" t="s">
        <v>9332</v>
      </c>
      <c r="B20" s="1033"/>
      <c r="C20" s="1033"/>
    </row>
    <row r="21" spans="1:3" x14ac:dyDescent="0.25">
      <c r="A21" s="1032" t="s">
        <v>9333</v>
      </c>
      <c r="B21" s="1033"/>
      <c r="C21" s="1033"/>
    </row>
    <row r="22" spans="1:3" x14ac:dyDescent="0.25">
      <c r="A22" s="1032" t="s">
        <v>9334</v>
      </c>
      <c r="B22" s="1033"/>
      <c r="C22" s="1033"/>
    </row>
    <row r="23" spans="1:3" x14ac:dyDescent="0.25">
      <c r="A23" s="1032" t="s">
        <v>9335</v>
      </c>
      <c r="B23" s="1033"/>
      <c r="C23" s="1033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H13"/>
  <sheetViews>
    <sheetView workbookViewId="0">
      <selection activeCell="A8" sqref="A8"/>
    </sheetView>
  </sheetViews>
  <sheetFormatPr baseColWidth="10" defaultColWidth="9" defaultRowHeight="16" x14ac:dyDescent="0.25"/>
  <cols>
    <col min="1" max="1" width="13.1640625" style="137" customWidth="1"/>
    <col min="2" max="2" width="19.5" style="4" customWidth="1"/>
    <col min="3" max="4" width="10.5" style="4" customWidth="1"/>
    <col min="5" max="5" width="11.83203125" style="4" customWidth="1"/>
    <col min="6" max="7" width="11.6640625" style="4" customWidth="1"/>
    <col min="8" max="8" width="8.83203125" style="4" customWidth="1"/>
    <col min="9" max="9" width="12.6640625" style="4" bestFit="1" customWidth="1"/>
    <col min="10" max="16384" width="9" style="4"/>
  </cols>
  <sheetData>
    <row r="1" spans="1:8" x14ac:dyDescent="0.25">
      <c r="A1" s="128" t="s">
        <v>23</v>
      </c>
      <c r="B1" s="48"/>
    </row>
    <row r="2" spans="1:8" s="144" customFormat="1" x14ac:dyDescent="0.25">
      <c r="A2" s="680"/>
      <c r="B2" s="129"/>
    </row>
    <row r="3" spans="1:8" x14ac:dyDescent="0.25">
      <c r="A3" s="139" t="s">
        <v>1938</v>
      </c>
    </row>
    <row r="4" spans="1:8" x14ac:dyDescent="0.25">
      <c r="A4" s="703" t="s">
        <v>9406</v>
      </c>
      <c r="B4" s="5"/>
      <c r="C4" s="1040"/>
      <c r="D4" s="1040"/>
      <c r="E4" s="1040"/>
      <c r="F4" s="1040"/>
      <c r="G4" s="1040"/>
    </row>
    <row r="5" spans="1:8" ht="17" thickBot="1" x14ac:dyDescent="0.3">
      <c r="A5" s="703"/>
      <c r="B5" s="5"/>
      <c r="C5" s="30"/>
      <c r="D5" s="30"/>
      <c r="E5" s="30"/>
      <c r="F5" s="30"/>
      <c r="G5" s="30"/>
      <c r="H5" s="1682"/>
    </row>
    <row r="6" spans="1:8" ht="17" thickBot="1" x14ac:dyDescent="0.3">
      <c r="A6" s="160" t="s">
        <v>0</v>
      </c>
      <c r="B6" s="51" t="s">
        <v>1</v>
      </c>
      <c r="C6" s="667" t="s">
        <v>3</v>
      </c>
      <c r="D6" s="667" t="s">
        <v>31</v>
      </c>
      <c r="E6" s="667" t="s">
        <v>4</v>
      </c>
      <c r="F6" s="667" t="s">
        <v>10</v>
      </c>
      <c r="G6" s="667" t="s">
        <v>26</v>
      </c>
      <c r="H6" s="138"/>
    </row>
    <row r="7" spans="1:8" s="1" customFormat="1" x14ac:dyDescent="0.25">
      <c r="A7" s="55" t="s">
        <v>9402</v>
      </c>
      <c r="B7" s="13" t="s">
        <v>9405</v>
      </c>
      <c r="C7" s="13">
        <v>40</v>
      </c>
      <c r="D7" s="13">
        <v>100</v>
      </c>
      <c r="E7" s="13">
        <v>120</v>
      </c>
      <c r="F7" s="13">
        <v>20</v>
      </c>
      <c r="G7" s="13"/>
      <c r="H7" s="43"/>
    </row>
    <row r="8" spans="1:8" s="1" customFormat="1" x14ac:dyDescent="0.25">
      <c r="A8" s="55" t="s">
        <v>9416</v>
      </c>
      <c r="B8" s="529" t="s">
        <v>9425</v>
      </c>
      <c r="C8" s="43"/>
      <c r="D8" s="43"/>
      <c r="E8" s="43"/>
      <c r="F8" s="43"/>
      <c r="G8" s="13">
        <v>120</v>
      </c>
      <c r="H8" s="43"/>
    </row>
    <row r="9" spans="1:8" s="2" customFormat="1" x14ac:dyDescent="0.25">
      <c r="A9" s="256"/>
      <c r="B9" s="529"/>
      <c r="C9" s="14"/>
      <c r="D9" s="14"/>
      <c r="E9" s="14"/>
      <c r="F9" s="14"/>
      <c r="G9" s="14"/>
      <c r="H9" s="14"/>
    </row>
    <row r="10" spans="1:8" s="1" customFormat="1" x14ac:dyDescent="0.25">
      <c r="A10" s="1181"/>
      <c r="B10" s="529"/>
      <c r="C10" s="14"/>
      <c r="D10" s="14"/>
      <c r="E10" s="14"/>
      <c r="F10" s="14"/>
      <c r="G10" s="14"/>
      <c r="H10" s="115"/>
    </row>
    <row r="11" spans="1:8" s="2" customFormat="1" x14ac:dyDescent="0.25">
      <c r="A11" s="256"/>
      <c r="B11" s="529"/>
      <c r="C11" s="14"/>
      <c r="D11" s="14"/>
      <c r="E11" s="14"/>
      <c r="F11" s="14"/>
      <c r="G11" s="14"/>
      <c r="H11" s="14"/>
    </row>
    <row r="12" spans="1:8" s="1" customFormat="1" x14ac:dyDescent="0.25">
      <c r="A12" s="55"/>
      <c r="B12" s="436"/>
      <c r="C12" s="43"/>
      <c r="D12" s="43"/>
      <c r="E12" s="43"/>
      <c r="F12" s="43"/>
      <c r="G12" s="43"/>
      <c r="H12" s="43"/>
    </row>
    <row r="13" spans="1:8" s="1" customFormat="1" x14ac:dyDescent="0.25">
      <c r="A13" s="12"/>
      <c r="B13" s="75"/>
      <c r="C13" s="43"/>
      <c r="D13" s="43"/>
      <c r="E13" s="43"/>
      <c r="F13" s="43"/>
      <c r="G13" s="43"/>
      <c r="H13" s="43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R121"/>
  <sheetViews>
    <sheetView topLeftCell="A97" workbookViewId="0">
      <selection activeCell="N103" sqref="N103:N111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10.1640625" style="4" customWidth="1"/>
    <col min="4" max="4" width="10.83203125" style="4" customWidth="1"/>
    <col min="5" max="5" width="9.5" style="4" customWidth="1"/>
    <col min="6" max="6" width="8.6640625" style="4" customWidth="1"/>
    <col min="7" max="7" width="9.33203125" style="4" customWidth="1"/>
    <col min="8" max="16" width="9.33203125" style="2" customWidth="1"/>
    <col min="17" max="17" width="9.1640625" style="2" customWidth="1"/>
    <col min="18" max="16384" width="9" style="136"/>
  </cols>
  <sheetData>
    <row r="1" spans="1:18" s="48" customFormat="1" x14ac:dyDescent="0.25">
      <c r="A1" s="48" t="s">
        <v>23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spans="1:18" s="129" customFormat="1" x14ac:dyDescent="0.25">
      <c r="A2" s="1015" t="s">
        <v>7854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</row>
    <row r="3" spans="1:18" s="4" customFormat="1" x14ac:dyDescent="0.25">
      <c r="A3" s="139" t="s">
        <v>1938</v>
      </c>
    </row>
    <row r="4" spans="1:18" s="4" customFormat="1" x14ac:dyDescent="0.25">
      <c r="A4" s="703" t="s">
        <v>7025</v>
      </c>
      <c r="B4" s="5"/>
      <c r="C4" s="1666" t="s">
        <v>8891</v>
      </c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</row>
    <row r="5" spans="1:18" s="4" customFormat="1" x14ac:dyDescent="0.25">
      <c r="A5" s="703" t="s">
        <v>8124</v>
      </c>
      <c r="B5" s="5"/>
      <c r="C5" s="1666">
        <v>6250</v>
      </c>
      <c r="D5" s="1666">
        <v>4500</v>
      </c>
      <c r="E5" s="1666">
        <v>5000</v>
      </c>
      <c r="F5" s="1666">
        <v>4500</v>
      </c>
      <c r="G5" s="1666">
        <v>4500</v>
      </c>
      <c r="H5" s="1666">
        <v>4500</v>
      </c>
      <c r="I5" s="1666">
        <v>1200</v>
      </c>
      <c r="J5" s="1666">
        <v>30000</v>
      </c>
      <c r="K5" s="1666">
        <v>16500</v>
      </c>
      <c r="L5" s="1666">
        <v>2500</v>
      </c>
      <c r="M5" s="1666">
        <v>6250</v>
      </c>
      <c r="N5" s="1666">
        <v>13500</v>
      </c>
      <c r="O5" s="1666">
        <v>7000</v>
      </c>
      <c r="P5" s="1666"/>
    </row>
    <row r="6" spans="1:18" s="361" customFormat="1" x14ac:dyDescent="0.25">
      <c r="A6" s="764" t="s">
        <v>8123</v>
      </c>
      <c r="B6" s="764"/>
      <c r="C6" s="319"/>
      <c r="D6" s="319">
        <v>4500</v>
      </c>
      <c r="E6" s="319">
        <v>5500</v>
      </c>
      <c r="F6" s="319">
        <v>4500</v>
      </c>
      <c r="G6" s="319"/>
      <c r="H6" s="319"/>
      <c r="I6" s="319">
        <v>1500</v>
      </c>
      <c r="J6" s="319"/>
      <c r="K6" s="319">
        <v>19400</v>
      </c>
      <c r="L6" s="319"/>
      <c r="M6" s="319"/>
      <c r="N6" s="319"/>
      <c r="O6" s="319"/>
      <c r="P6" s="319"/>
      <c r="Q6" s="319"/>
    </row>
    <row r="7" spans="1:18" s="257" customFormat="1" ht="17" thickBot="1" x14ac:dyDescent="0.3">
      <c r="A7" s="3"/>
      <c r="B7" s="3"/>
      <c r="C7" s="31">
        <v>6250</v>
      </c>
      <c r="D7" s="31">
        <v>3990</v>
      </c>
      <c r="E7" s="31">
        <v>5000</v>
      </c>
      <c r="F7" s="31">
        <v>3990</v>
      </c>
      <c r="G7" s="31">
        <v>4500</v>
      </c>
      <c r="H7" s="31">
        <v>4500</v>
      </c>
      <c r="I7" s="31">
        <v>1000</v>
      </c>
      <c r="J7" s="31">
        <v>30000</v>
      </c>
      <c r="K7" s="31">
        <v>16500</v>
      </c>
      <c r="L7" s="31">
        <v>2500</v>
      </c>
      <c r="M7" s="31">
        <v>6250</v>
      </c>
      <c r="N7" s="31">
        <v>14750</v>
      </c>
      <c r="O7" s="31">
        <v>7500</v>
      </c>
      <c r="P7" s="31"/>
      <c r="Q7" s="31"/>
    </row>
    <row r="8" spans="1:18" s="4" customFormat="1" ht="17" thickBot="1" x14ac:dyDescent="0.3">
      <c r="A8" s="140" t="s">
        <v>0</v>
      </c>
      <c r="B8" s="140" t="s">
        <v>1</v>
      </c>
      <c r="C8" s="140" t="s">
        <v>26</v>
      </c>
      <c r="D8" s="140" t="s">
        <v>3</v>
      </c>
      <c r="E8" s="140" t="s">
        <v>17</v>
      </c>
      <c r="F8" s="140" t="s">
        <v>18</v>
      </c>
      <c r="G8" s="140" t="s">
        <v>27</v>
      </c>
      <c r="H8" s="209" t="s">
        <v>32</v>
      </c>
      <c r="I8" s="209" t="s">
        <v>4</v>
      </c>
      <c r="J8" s="209" t="s">
        <v>28</v>
      </c>
      <c r="K8" s="209" t="s">
        <v>10</v>
      </c>
      <c r="L8" s="209" t="s">
        <v>31</v>
      </c>
      <c r="M8" s="140" t="s">
        <v>2</v>
      </c>
      <c r="N8" s="140" t="s">
        <v>29</v>
      </c>
      <c r="O8" s="140" t="s">
        <v>30</v>
      </c>
      <c r="P8" s="140" t="s">
        <v>365</v>
      </c>
      <c r="Q8" s="209"/>
    </row>
    <row r="9" spans="1:18" s="1" customFormat="1" x14ac:dyDescent="0.25">
      <c r="A9" s="12" t="s">
        <v>7001</v>
      </c>
      <c r="B9" s="14" t="s">
        <v>7026</v>
      </c>
      <c r="C9" s="13">
        <v>60</v>
      </c>
      <c r="D9" s="13">
        <v>60</v>
      </c>
      <c r="E9" s="13">
        <v>60</v>
      </c>
      <c r="F9" s="13">
        <v>16</v>
      </c>
      <c r="G9" s="13">
        <v>100</v>
      </c>
      <c r="H9" s="13">
        <v>100</v>
      </c>
      <c r="I9" s="13">
        <v>200</v>
      </c>
      <c r="J9" s="13"/>
      <c r="K9" s="13"/>
      <c r="L9" s="13"/>
      <c r="M9" s="13"/>
      <c r="N9" s="13"/>
      <c r="O9" s="13"/>
      <c r="P9" s="13"/>
      <c r="Q9" s="43"/>
    </row>
    <row r="10" spans="1:18" s="1" customFormat="1" x14ac:dyDescent="0.25">
      <c r="A10" s="12" t="s">
        <v>7027</v>
      </c>
      <c r="B10" s="14" t="s">
        <v>7028</v>
      </c>
      <c r="C10" s="13">
        <v>430</v>
      </c>
      <c r="D10" s="13">
        <v>430</v>
      </c>
      <c r="E10" s="13"/>
      <c r="F10" s="13"/>
      <c r="G10" s="13">
        <v>141</v>
      </c>
      <c r="H10" s="43"/>
      <c r="I10" s="13">
        <v>600</v>
      </c>
      <c r="J10" s="13"/>
      <c r="K10" s="13"/>
      <c r="L10" s="13"/>
      <c r="M10" s="13"/>
      <c r="N10" s="13"/>
      <c r="O10" s="13"/>
      <c r="P10" s="13"/>
      <c r="Q10" s="43"/>
    </row>
    <row r="11" spans="1:18" s="1" customFormat="1" x14ac:dyDescent="0.25">
      <c r="A11" s="12" t="s">
        <v>7033</v>
      </c>
      <c r="B11" s="14" t="s">
        <v>7034</v>
      </c>
      <c r="C11" s="13">
        <v>110</v>
      </c>
      <c r="D11" s="13">
        <v>90</v>
      </c>
      <c r="E11" s="13">
        <v>100</v>
      </c>
      <c r="F11" s="13">
        <v>154</v>
      </c>
      <c r="G11" s="13">
        <v>959</v>
      </c>
      <c r="H11" s="43"/>
      <c r="I11" s="13">
        <v>400</v>
      </c>
      <c r="J11" s="13"/>
      <c r="K11" s="13"/>
      <c r="L11" s="13"/>
      <c r="M11" s="13"/>
      <c r="N11" s="13"/>
      <c r="O11" s="13"/>
      <c r="P11" s="13"/>
      <c r="Q11" s="43"/>
    </row>
    <row r="12" spans="1:18" s="1" customFormat="1" x14ac:dyDescent="0.25">
      <c r="A12" s="12" t="s">
        <v>7033</v>
      </c>
      <c r="B12" s="14" t="s">
        <v>7035</v>
      </c>
      <c r="C12" s="43"/>
      <c r="D12" s="13"/>
      <c r="E12" s="13"/>
      <c r="F12" s="13"/>
      <c r="G12" s="13"/>
      <c r="H12" s="13">
        <v>300</v>
      </c>
      <c r="I12" s="43"/>
      <c r="J12" s="43"/>
      <c r="K12" s="43"/>
      <c r="L12" s="43"/>
      <c r="M12" s="43"/>
      <c r="N12" s="43"/>
      <c r="O12" s="43"/>
      <c r="P12" s="43"/>
      <c r="Q12" s="43"/>
    </row>
    <row r="13" spans="1:18" s="1" customFormat="1" x14ac:dyDescent="0.25">
      <c r="A13" s="12" t="s">
        <v>7053</v>
      </c>
      <c r="B13" s="14" t="s">
        <v>7054</v>
      </c>
      <c r="C13" s="43"/>
      <c r="D13" s="13"/>
      <c r="E13" s="13"/>
      <c r="F13" s="13"/>
      <c r="G13" s="13"/>
      <c r="H13" s="13">
        <v>460</v>
      </c>
      <c r="I13" s="43"/>
      <c r="J13" s="43"/>
      <c r="K13" s="43"/>
      <c r="L13" s="43"/>
      <c r="M13" s="43"/>
      <c r="N13" s="43"/>
      <c r="O13" s="43"/>
      <c r="P13" s="43"/>
      <c r="Q13" s="43"/>
    </row>
    <row r="14" spans="1:18" s="2" customFormat="1" x14ac:dyDescent="0.25">
      <c r="A14" s="12" t="s">
        <v>7084</v>
      </c>
      <c r="B14" s="13" t="s">
        <v>7086</v>
      </c>
      <c r="C14" s="13"/>
      <c r="D14" s="13"/>
      <c r="E14" s="13"/>
      <c r="F14" s="13"/>
      <c r="G14" s="13"/>
      <c r="H14" s="13"/>
      <c r="I14" s="13"/>
      <c r="J14" s="13">
        <v>50</v>
      </c>
      <c r="K14" s="13">
        <v>50</v>
      </c>
      <c r="L14" s="13"/>
      <c r="M14" s="13"/>
      <c r="N14" s="13"/>
      <c r="O14" s="13"/>
      <c r="P14" s="13"/>
      <c r="Q14" s="13"/>
    </row>
    <row r="15" spans="1:18" s="2" customFormat="1" ht="17" thickBot="1" x14ac:dyDescent="0.3">
      <c r="A15" s="76" t="s">
        <v>7121</v>
      </c>
      <c r="B15" s="14" t="s">
        <v>7122</v>
      </c>
      <c r="C15" s="14"/>
      <c r="D15" s="14"/>
      <c r="E15" s="14"/>
      <c r="F15" s="14"/>
      <c r="G15" s="14"/>
      <c r="H15" s="14"/>
      <c r="I15" s="14"/>
      <c r="J15" s="14"/>
      <c r="K15" s="14"/>
      <c r="L15" s="14">
        <v>500</v>
      </c>
      <c r="M15" s="14"/>
      <c r="N15" s="14"/>
      <c r="O15" s="14"/>
      <c r="P15" s="14"/>
      <c r="Q15" s="14"/>
    </row>
    <row r="16" spans="1:18" ht="17" thickBot="1" x14ac:dyDescent="0.3">
      <c r="A16" s="33" t="s">
        <v>7103</v>
      </c>
      <c r="B16" s="34"/>
      <c r="C16" s="34">
        <f>SUM(C9:C15)</f>
        <v>600</v>
      </c>
      <c r="D16" s="34">
        <f t="shared" ref="D16:L16" si="0">SUM(D9:D15)</f>
        <v>580</v>
      </c>
      <c r="E16" s="34">
        <f t="shared" si="0"/>
        <v>160</v>
      </c>
      <c r="F16" s="34">
        <f t="shared" si="0"/>
        <v>170</v>
      </c>
      <c r="G16" s="34">
        <f t="shared" si="0"/>
        <v>1200</v>
      </c>
      <c r="H16" s="34">
        <f t="shared" si="0"/>
        <v>860</v>
      </c>
      <c r="I16" s="34">
        <f t="shared" si="0"/>
        <v>1200</v>
      </c>
      <c r="J16" s="34">
        <f t="shared" si="0"/>
        <v>50</v>
      </c>
      <c r="K16" s="34">
        <f t="shared" si="0"/>
        <v>50</v>
      </c>
      <c r="L16" s="34">
        <f t="shared" si="0"/>
        <v>500</v>
      </c>
      <c r="M16" s="390"/>
      <c r="N16" s="390"/>
      <c r="O16" s="390"/>
      <c r="P16" s="390"/>
      <c r="Q16" s="54"/>
      <c r="R16" s="200" t="s">
        <v>8892</v>
      </c>
    </row>
    <row r="17" spans="1:18" s="2" customFormat="1" x14ac:dyDescent="0.25">
      <c r="A17" s="28">
        <v>44934</v>
      </c>
      <c r="B17" s="22" t="s">
        <v>7135</v>
      </c>
      <c r="C17" s="53"/>
      <c r="D17" s="53"/>
      <c r="E17" s="53">
        <v>103</v>
      </c>
      <c r="F17" s="53">
        <v>103</v>
      </c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</row>
    <row r="18" spans="1:18" s="1" customFormat="1" x14ac:dyDescent="0.25">
      <c r="A18" s="12">
        <v>44993</v>
      </c>
      <c r="B18" s="75" t="s">
        <v>7</v>
      </c>
      <c r="C18" s="43"/>
      <c r="D18" s="43"/>
      <c r="E18" s="13">
        <v>126</v>
      </c>
      <c r="F18" s="13">
        <v>97</v>
      </c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8" s="1" customFormat="1" x14ac:dyDescent="0.25">
      <c r="A19" s="12">
        <v>45238</v>
      </c>
      <c r="B19" s="22" t="s">
        <v>7164</v>
      </c>
      <c r="C19" s="115"/>
      <c r="D19" s="14">
        <v>180</v>
      </c>
      <c r="E19" s="115"/>
      <c r="F19" s="14">
        <v>100</v>
      </c>
      <c r="G19" s="115"/>
      <c r="H19" s="115"/>
      <c r="I19" s="14">
        <v>180</v>
      </c>
      <c r="J19" s="115"/>
      <c r="K19" s="115"/>
      <c r="L19" s="115"/>
      <c r="M19" s="115"/>
      <c r="N19" s="115"/>
      <c r="O19" s="115"/>
      <c r="P19" s="115"/>
      <c r="Q19" s="115"/>
    </row>
    <row r="20" spans="1:18" s="1" customFormat="1" ht="17" thickBot="1" x14ac:dyDescent="0.3">
      <c r="A20" s="12" t="s">
        <v>7210</v>
      </c>
      <c r="B20" s="13" t="s">
        <v>7212</v>
      </c>
      <c r="C20" s="13">
        <v>150</v>
      </c>
      <c r="D20" s="13">
        <v>300</v>
      </c>
      <c r="E20" s="13">
        <v>60</v>
      </c>
      <c r="F20" s="13">
        <v>60</v>
      </c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8" s="2" customFormat="1" ht="17" thickBot="1" x14ac:dyDescent="0.3">
      <c r="A21" s="33" t="s">
        <v>7316</v>
      </c>
      <c r="B21" s="34"/>
      <c r="C21" s="34">
        <f>SUM(C16:C20)</f>
        <v>750</v>
      </c>
      <c r="D21" s="34">
        <f t="shared" ref="D21:L21" si="1">SUM(D16:D20)</f>
        <v>1060</v>
      </c>
      <c r="E21" s="34">
        <f t="shared" si="1"/>
        <v>449</v>
      </c>
      <c r="F21" s="34">
        <f t="shared" si="1"/>
        <v>530</v>
      </c>
      <c r="G21" s="34">
        <f t="shared" si="1"/>
        <v>1200</v>
      </c>
      <c r="H21" s="34">
        <f t="shared" si="1"/>
        <v>860</v>
      </c>
      <c r="I21" s="34">
        <f t="shared" si="1"/>
        <v>1380</v>
      </c>
      <c r="J21" s="34">
        <f t="shared" si="1"/>
        <v>50</v>
      </c>
      <c r="K21" s="34">
        <f t="shared" si="1"/>
        <v>50</v>
      </c>
      <c r="L21" s="34">
        <f t="shared" si="1"/>
        <v>500</v>
      </c>
      <c r="M21" s="390"/>
      <c r="N21" s="390"/>
      <c r="O21" s="390"/>
      <c r="P21" s="390"/>
      <c r="Q21" s="54"/>
      <c r="R21" s="1" t="s">
        <v>8885</v>
      </c>
    </row>
    <row r="22" spans="1:18" s="1" customFormat="1" x14ac:dyDescent="0.25">
      <c r="A22" s="55">
        <v>44966</v>
      </c>
      <c r="B22" s="75" t="s">
        <v>63</v>
      </c>
      <c r="C22" s="43"/>
      <c r="D22" s="43"/>
      <c r="E22" s="43"/>
      <c r="F22" s="43"/>
      <c r="G22" s="13">
        <v>-290</v>
      </c>
      <c r="H22" s="13">
        <v>-100</v>
      </c>
      <c r="I22" s="43"/>
      <c r="J22" s="43"/>
      <c r="K22" s="43"/>
      <c r="L22" s="43"/>
      <c r="M22" s="43"/>
      <c r="N22" s="43"/>
      <c r="O22" s="43"/>
      <c r="P22" s="43"/>
      <c r="Q22" s="43"/>
    </row>
    <row r="23" spans="1:18" s="2" customFormat="1" x14ac:dyDescent="0.25">
      <c r="A23" s="55">
        <v>45086</v>
      </c>
      <c r="B23" s="75" t="s">
        <v>7370</v>
      </c>
      <c r="C23" s="13"/>
      <c r="D23" s="13"/>
      <c r="E23" s="13"/>
      <c r="F23" s="13"/>
      <c r="G23" s="13"/>
      <c r="H23" s="13"/>
      <c r="I23" s="13"/>
      <c r="J23" s="13">
        <v>15</v>
      </c>
      <c r="K23" s="13">
        <v>100</v>
      </c>
      <c r="L23" s="13"/>
      <c r="M23" s="13"/>
      <c r="N23" s="13"/>
      <c r="O23" s="13"/>
      <c r="P23" s="13"/>
      <c r="Q23" s="13"/>
    </row>
    <row r="24" spans="1:18" s="2" customFormat="1" x14ac:dyDescent="0.25">
      <c r="A24" s="12" t="s">
        <v>7397</v>
      </c>
      <c r="B24" s="75" t="s">
        <v>7405</v>
      </c>
      <c r="C24" s="13"/>
      <c r="D24" s="13"/>
      <c r="E24" s="13"/>
      <c r="F24" s="13"/>
      <c r="G24" s="13"/>
      <c r="H24" s="13"/>
      <c r="I24" s="13"/>
      <c r="J24" s="13">
        <v>18</v>
      </c>
      <c r="K24" s="13">
        <v>80</v>
      </c>
      <c r="L24" s="13"/>
      <c r="M24" s="13"/>
      <c r="N24" s="13"/>
      <c r="O24" s="13"/>
      <c r="P24" s="13"/>
      <c r="Q24" s="13"/>
    </row>
    <row r="25" spans="1:18" s="2" customFormat="1" x14ac:dyDescent="0.25">
      <c r="A25" s="12" t="s">
        <v>7397</v>
      </c>
      <c r="B25" s="75" t="s">
        <v>7407</v>
      </c>
      <c r="C25" s="13">
        <v>170</v>
      </c>
      <c r="D25" s="13">
        <v>170</v>
      </c>
      <c r="E25" s="13"/>
      <c r="F25" s="13"/>
      <c r="G25" s="13">
        <v>100</v>
      </c>
      <c r="H25" s="13"/>
      <c r="I25" s="13">
        <v>300</v>
      </c>
      <c r="J25" s="13"/>
      <c r="K25" s="13"/>
      <c r="L25" s="13"/>
      <c r="M25" s="13"/>
      <c r="N25" s="13"/>
      <c r="O25" s="13"/>
      <c r="P25" s="13"/>
      <c r="Q25" s="13"/>
    </row>
    <row r="26" spans="1:18" s="1" customFormat="1" x14ac:dyDescent="0.25">
      <c r="A26" s="12" t="s">
        <v>7367</v>
      </c>
      <c r="B26" s="75" t="s">
        <v>7413</v>
      </c>
      <c r="C26" s="13">
        <v>80</v>
      </c>
      <c r="D26" s="13">
        <v>130</v>
      </c>
      <c r="E26" s="43"/>
      <c r="F26" s="43"/>
      <c r="G26" s="43"/>
      <c r="H26" s="43"/>
      <c r="I26" s="43"/>
      <c r="J26" s="13">
        <v>2</v>
      </c>
      <c r="K26" s="13">
        <v>110</v>
      </c>
      <c r="L26" s="43"/>
      <c r="M26" s="43"/>
      <c r="N26" s="43"/>
      <c r="O26" s="43"/>
      <c r="P26" s="43"/>
      <c r="Q26" s="43"/>
    </row>
    <row r="27" spans="1:18" s="2" customFormat="1" x14ac:dyDescent="0.25">
      <c r="A27" s="12" t="s">
        <v>7421</v>
      </c>
      <c r="B27" s="75" t="s">
        <v>7422</v>
      </c>
      <c r="C27" s="13"/>
      <c r="D27" s="13"/>
      <c r="E27" s="13"/>
      <c r="F27" s="13"/>
      <c r="G27" s="13"/>
      <c r="H27" s="13"/>
      <c r="I27" s="13"/>
      <c r="J27" s="13">
        <v>20</v>
      </c>
      <c r="K27" s="13"/>
      <c r="L27" s="13"/>
      <c r="M27" s="13"/>
      <c r="N27" s="13"/>
      <c r="O27" s="13"/>
      <c r="P27" s="13"/>
      <c r="Q27" s="13"/>
    </row>
    <row r="28" spans="1:18" s="2" customFormat="1" x14ac:dyDescent="0.25">
      <c r="A28" s="55" t="s">
        <v>7534</v>
      </c>
      <c r="B28" s="13" t="s">
        <v>7537</v>
      </c>
      <c r="C28" s="13"/>
      <c r="D28" s="13"/>
      <c r="E28" s="13"/>
      <c r="F28" s="13"/>
      <c r="G28" s="13"/>
      <c r="H28" s="13"/>
      <c r="I28" s="13"/>
      <c r="J28" s="13"/>
      <c r="K28" s="13">
        <v>150</v>
      </c>
      <c r="L28" s="13"/>
      <c r="M28" s="13"/>
      <c r="N28" s="13"/>
      <c r="O28" s="13"/>
      <c r="P28" s="13"/>
      <c r="Q28" s="13"/>
    </row>
    <row r="29" spans="1:18" s="1" customFormat="1" ht="17" thickBot="1" x14ac:dyDescent="0.3">
      <c r="A29" s="55" t="s">
        <v>7529</v>
      </c>
      <c r="B29" s="13" t="s">
        <v>7531</v>
      </c>
      <c r="C29" s="43"/>
      <c r="D29" s="43"/>
      <c r="E29" s="43"/>
      <c r="F29" s="43"/>
      <c r="G29" s="43"/>
      <c r="H29" s="43"/>
      <c r="I29" s="43"/>
      <c r="J29" s="13">
        <v>22</v>
      </c>
      <c r="K29" s="13">
        <v>110</v>
      </c>
      <c r="L29" s="43"/>
      <c r="M29" s="43"/>
      <c r="N29" s="43"/>
      <c r="O29" s="43"/>
      <c r="P29" s="43"/>
      <c r="Q29" s="43"/>
    </row>
    <row r="30" spans="1:18" s="2" customFormat="1" ht="17" thickBot="1" x14ac:dyDescent="0.3">
      <c r="A30" s="33" t="s">
        <v>7516</v>
      </c>
      <c r="B30" s="34"/>
      <c r="C30" s="34">
        <f t="shared" ref="C30:L30" si="2">SUM(C21:C29)</f>
        <v>1000</v>
      </c>
      <c r="D30" s="34">
        <f t="shared" si="2"/>
        <v>1360</v>
      </c>
      <c r="E30" s="34">
        <f t="shared" si="2"/>
        <v>449</v>
      </c>
      <c r="F30" s="34">
        <f t="shared" si="2"/>
        <v>530</v>
      </c>
      <c r="G30" s="34">
        <f t="shared" si="2"/>
        <v>1010</v>
      </c>
      <c r="H30" s="34">
        <f t="shared" si="2"/>
        <v>760</v>
      </c>
      <c r="I30" s="34">
        <f t="shared" si="2"/>
        <v>1680</v>
      </c>
      <c r="J30" s="34">
        <f t="shared" si="2"/>
        <v>127</v>
      </c>
      <c r="K30" s="34">
        <f t="shared" si="2"/>
        <v>600</v>
      </c>
      <c r="L30" s="34">
        <f t="shared" si="2"/>
        <v>500</v>
      </c>
      <c r="M30" s="34"/>
      <c r="N30" s="34"/>
      <c r="O30" s="34"/>
      <c r="P30" s="34"/>
      <c r="Q30" s="34">
        <f t="shared" ref="Q30" si="3">SUM(Q21:Q29)</f>
        <v>0</v>
      </c>
      <c r="R30" s="1" t="s">
        <v>8885</v>
      </c>
    </row>
    <row r="31" spans="1:18" s="2" customFormat="1" x14ac:dyDescent="0.25">
      <c r="A31" s="12">
        <v>44967</v>
      </c>
      <c r="B31" s="13" t="s">
        <v>7557</v>
      </c>
      <c r="C31" s="13"/>
      <c r="D31" s="13"/>
      <c r="E31" s="13"/>
      <c r="F31" s="13"/>
      <c r="G31" s="13"/>
      <c r="H31" s="13"/>
      <c r="I31" s="13"/>
      <c r="J31" s="13"/>
      <c r="K31" s="13">
        <v>140</v>
      </c>
      <c r="L31" s="13"/>
      <c r="M31" s="13"/>
      <c r="N31" s="13"/>
      <c r="O31" s="13"/>
      <c r="P31" s="13"/>
      <c r="Q31" s="13"/>
    </row>
    <row r="32" spans="1:18" s="2" customFormat="1" x14ac:dyDescent="0.25">
      <c r="A32" s="12" t="s">
        <v>7766</v>
      </c>
      <c r="B32" s="13" t="s">
        <v>7767</v>
      </c>
      <c r="C32" s="13"/>
      <c r="D32" s="13"/>
      <c r="E32" s="13"/>
      <c r="F32" s="13"/>
      <c r="G32" s="13"/>
      <c r="H32" s="13"/>
      <c r="I32" s="13">
        <v>100</v>
      </c>
      <c r="J32" s="13"/>
      <c r="K32" s="13"/>
      <c r="L32" s="13"/>
      <c r="M32" s="13"/>
      <c r="N32" s="13"/>
      <c r="O32" s="13"/>
      <c r="P32" s="13"/>
      <c r="Q32" s="13"/>
    </row>
    <row r="33" spans="1:18" s="1" customFormat="1" x14ac:dyDescent="0.25">
      <c r="A33" s="12" t="s">
        <v>7786</v>
      </c>
      <c r="B33" s="13" t="s">
        <v>7789</v>
      </c>
      <c r="C33" s="13">
        <v>81</v>
      </c>
      <c r="D33" s="13">
        <v>100</v>
      </c>
      <c r="E33" s="43"/>
      <c r="F33" s="43"/>
      <c r="G33" s="13">
        <v>100</v>
      </c>
      <c r="H33" s="13">
        <v>100</v>
      </c>
      <c r="I33" s="13">
        <v>100</v>
      </c>
      <c r="J33" s="43"/>
      <c r="K33" s="43"/>
      <c r="L33" s="43"/>
      <c r="M33" s="13">
        <v>132</v>
      </c>
      <c r="N33" s="13"/>
      <c r="O33" s="13"/>
      <c r="P33" s="13"/>
      <c r="Q33" s="43"/>
    </row>
    <row r="34" spans="1:18" s="2" customFormat="1" x14ac:dyDescent="0.25">
      <c r="A34" s="12" t="s">
        <v>7786</v>
      </c>
      <c r="B34" s="13" t="s">
        <v>7794</v>
      </c>
      <c r="C34" s="13">
        <v>60</v>
      </c>
      <c r="D34" s="13">
        <v>60</v>
      </c>
      <c r="E34" s="13"/>
      <c r="F34" s="13"/>
      <c r="G34" s="13"/>
      <c r="H34" s="13"/>
      <c r="I34" s="13">
        <v>60</v>
      </c>
      <c r="J34" s="13"/>
      <c r="K34" s="13"/>
      <c r="L34" s="13"/>
      <c r="M34" s="13"/>
      <c r="N34" s="13"/>
      <c r="O34" s="13"/>
      <c r="P34" s="13"/>
      <c r="Q34" s="13"/>
    </row>
    <row r="35" spans="1:18" s="1" customFormat="1" x14ac:dyDescent="0.25">
      <c r="A35" s="12" t="s">
        <v>7797</v>
      </c>
      <c r="B35" s="13" t="s">
        <v>7803</v>
      </c>
      <c r="C35" s="43"/>
      <c r="D35" s="13">
        <v>100</v>
      </c>
      <c r="E35" s="43"/>
      <c r="F35" s="43"/>
      <c r="G35" s="13">
        <v>50</v>
      </c>
      <c r="H35" s="13">
        <v>50</v>
      </c>
      <c r="I35" s="13">
        <v>100</v>
      </c>
      <c r="J35" s="43"/>
      <c r="K35" s="43"/>
      <c r="L35" s="43"/>
      <c r="M35" s="43"/>
      <c r="N35" s="43"/>
      <c r="O35" s="43"/>
      <c r="P35" s="43"/>
      <c r="Q35" s="43"/>
    </row>
    <row r="36" spans="1:18" s="2" customFormat="1" ht="17" thickBot="1" x14ac:dyDescent="0.3">
      <c r="A36" s="53" t="s">
        <v>7797</v>
      </c>
      <c r="B36" s="13" t="s">
        <v>7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>
        <v>115</v>
      </c>
      <c r="N36" s="13"/>
      <c r="O36" s="13"/>
      <c r="P36" s="13"/>
      <c r="Q36" s="13"/>
    </row>
    <row r="37" spans="1:18" s="2" customFormat="1" ht="17" thickBot="1" x14ac:dyDescent="0.3">
      <c r="A37" s="33" t="s">
        <v>7577</v>
      </c>
      <c r="B37" s="34"/>
      <c r="C37" s="34">
        <f>SUM(C30:C36)</f>
        <v>1141</v>
      </c>
      <c r="D37" s="34">
        <f t="shared" ref="D37:Q37" si="4">SUM(D30:D36)</f>
        <v>1620</v>
      </c>
      <c r="E37" s="34">
        <f>SUM(E30:E36)</f>
        <v>449</v>
      </c>
      <c r="F37" s="34">
        <f t="shared" si="4"/>
        <v>530</v>
      </c>
      <c r="G37" s="34">
        <f t="shared" si="4"/>
        <v>1160</v>
      </c>
      <c r="H37" s="34">
        <f t="shared" si="4"/>
        <v>910</v>
      </c>
      <c r="I37" s="34">
        <f t="shared" si="4"/>
        <v>2040</v>
      </c>
      <c r="J37" s="34">
        <f t="shared" si="4"/>
        <v>127</v>
      </c>
      <c r="K37" s="34">
        <f t="shared" si="4"/>
        <v>740</v>
      </c>
      <c r="L37" s="34">
        <f t="shared" si="4"/>
        <v>500</v>
      </c>
      <c r="M37" s="34">
        <f t="shared" si="4"/>
        <v>247</v>
      </c>
      <c r="N37" s="34"/>
      <c r="O37" s="34"/>
      <c r="P37" s="34"/>
      <c r="Q37" s="34">
        <f t="shared" si="4"/>
        <v>0</v>
      </c>
      <c r="R37" s="1" t="s">
        <v>8885</v>
      </c>
    </row>
    <row r="38" spans="1:18" s="2" customFormat="1" x14ac:dyDescent="0.25">
      <c r="A38" s="12">
        <v>44937</v>
      </c>
      <c r="B38" s="13" t="s">
        <v>7812</v>
      </c>
      <c r="C38" s="13"/>
      <c r="D38" s="13"/>
      <c r="E38" s="13"/>
      <c r="F38" s="13"/>
      <c r="G38" s="13">
        <v>100</v>
      </c>
      <c r="H38" s="13">
        <v>100</v>
      </c>
      <c r="I38" s="13"/>
      <c r="J38" s="13"/>
      <c r="K38" s="13"/>
      <c r="L38" s="13"/>
      <c r="M38" s="13"/>
      <c r="N38" s="13"/>
      <c r="O38" s="13"/>
      <c r="P38" s="13"/>
      <c r="Q38" s="13"/>
    </row>
    <row r="39" spans="1:18" s="1" customFormat="1" x14ac:dyDescent="0.25">
      <c r="A39" s="12">
        <v>44937</v>
      </c>
      <c r="B39" s="13" t="s">
        <v>7813</v>
      </c>
      <c r="C39" s="43"/>
      <c r="D39" s="13">
        <v>100</v>
      </c>
      <c r="E39" s="13">
        <v>100</v>
      </c>
      <c r="F39" s="13">
        <v>100</v>
      </c>
      <c r="G39" s="43"/>
      <c r="H39" s="43"/>
      <c r="I39" s="13">
        <v>100</v>
      </c>
      <c r="J39" s="43"/>
      <c r="K39" s="43"/>
      <c r="L39" s="43"/>
      <c r="M39" s="43"/>
      <c r="N39" s="43"/>
      <c r="O39" s="43"/>
      <c r="P39" s="43"/>
      <c r="Q39" s="43"/>
    </row>
    <row r="40" spans="1:18" s="2" customFormat="1" x14ac:dyDescent="0.25">
      <c r="A40" s="12">
        <v>44937</v>
      </c>
      <c r="B40" s="13" t="s">
        <v>7</v>
      </c>
      <c r="C40" s="13">
        <v>155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</row>
    <row r="41" spans="1:18" s="1" customFormat="1" x14ac:dyDescent="0.25">
      <c r="A41" s="12">
        <v>44968</v>
      </c>
      <c r="B41" s="53" t="s">
        <v>7830</v>
      </c>
      <c r="C41" s="43"/>
      <c r="D41" s="43"/>
      <c r="E41" s="13">
        <v>30</v>
      </c>
      <c r="F41" s="13">
        <v>100</v>
      </c>
      <c r="G41" s="13">
        <v>100</v>
      </c>
      <c r="H41" s="13">
        <v>100</v>
      </c>
      <c r="I41" s="13">
        <v>100</v>
      </c>
      <c r="J41" s="43"/>
      <c r="K41" s="43"/>
      <c r="L41" s="43"/>
      <c r="M41" s="43"/>
      <c r="N41" s="43"/>
      <c r="O41" s="43"/>
      <c r="P41" s="43"/>
      <c r="Q41" s="43"/>
    </row>
    <row r="42" spans="1:18" s="1" customFormat="1" x14ac:dyDescent="0.25">
      <c r="A42" s="12">
        <v>44996</v>
      </c>
      <c r="B42" s="75" t="s">
        <v>6189</v>
      </c>
      <c r="C42" s="43"/>
      <c r="D42" s="43"/>
      <c r="E42" s="13">
        <v>32</v>
      </c>
      <c r="F42" s="43"/>
      <c r="G42" s="13">
        <v>69</v>
      </c>
      <c r="H42" s="13">
        <v>117</v>
      </c>
      <c r="I42" s="43"/>
      <c r="J42" s="43"/>
      <c r="K42" s="43"/>
      <c r="L42" s="43"/>
      <c r="M42" s="43"/>
      <c r="N42" s="43"/>
      <c r="O42" s="43"/>
      <c r="P42" s="43"/>
      <c r="Q42" s="43"/>
    </row>
    <row r="43" spans="1:18" s="2" customFormat="1" x14ac:dyDescent="0.25">
      <c r="A43" s="55" t="s">
        <v>7907</v>
      </c>
      <c r="B43" s="53" t="s">
        <v>7912</v>
      </c>
      <c r="C43" s="13"/>
      <c r="D43" s="13"/>
      <c r="E43" s="13"/>
      <c r="F43" s="13"/>
      <c r="G43" s="13"/>
      <c r="H43" s="13">
        <v>160</v>
      </c>
      <c r="I43" s="13"/>
      <c r="J43" s="13"/>
      <c r="K43" s="13"/>
      <c r="L43" s="13"/>
      <c r="M43" s="13"/>
      <c r="N43" s="13"/>
      <c r="O43" s="13"/>
      <c r="P43" s="13"/>
      <c r="Q43" s="13"/>
    </row>
    <row r="44" spans="1:18" s="1" customFormat="1" ht="17" thickBot="1" x14ac:dyDescent="0.3">
      <c r="A44" s="55" t="s">
        <v>8054</v>
      </c>
      <c r="B44" s="75" t="s">
        <v>63</v>
      </c>
      <c r="C44" s="13">
        <v>-100</v>
      </c>
      <c r="D44" s="43"/>
      <c r="E44" s="13">
        <v>-45</v>
      </c>
      <c r="F44" s="43"/>
      <c r="G44" s="43"/>
      <c r="H44" s="43"/>
      <c r="I44" s="13">
        <v>-43</v>
      </c>
      <c r="J44" s="43"/>
      <c r="K44" s="43"/>
      <c r="L44" s="43"/>
      <c r="M44" s="13">
        <v>-89</v>
      </c>
      <c r="N44" s="13"/>
      <c r="O44" s="13"/>
      <c r="P44" s="13"/>
      <c r="Q44" s="43"/>
    </row>
    <row r="45" spans="1:18" s="2" customFormat="1" ht="17" thickBot="1" x14ac:dyDescent="0.3">
      <c r="A45" s="33" t="s">
        <v>8093</v>
      </c>
      <c r="B45" s="34"/>
      <c r="C45" s="34">
        <f>SUM(C37:C44)</f>
        <v>1196</v>
      </c>
      <c r="D45" s="34">
        <f t="shared" ref="D45:Q45" si="5">SUM(D37:D44)</f>
        <v>1720</v>
      </c>
      <c r="E45" s="34">
        <f t="shared" si="5"/>
        <v>566</v>
      </c>
      <c r="F45" s="34">
        <f t="shared" si="5"/>
        <v>730</v>
      </c>
      <c r="G45" s="34">
        <f t="shared" si="5"/>
        <v>1429</v>
      </c>
      <c r="H45" s="34">
        <f t="shared" si="5"/>
        <v>1387</v>
      </c>
      <c r="I45" s="34">
        <f t="shared" si="5"/>
        <v>2197</v>
      </c>
      <c r="J45" s="34">
        <f t="shared" si="5"/>
        <v>127</v>
      </c>
      <c r="K45" s="34">
        <f t="shared" si="5"/>
        <v>740</v>
      </c>
      <c r="L45" s="34">
        <f t="shared" si="5"/>
        <v>500</v>
      </c>
      <c r="M45" s="34">
        <f>SUM(M37:M44)</f>
        <v>158</v>
      </c>
      <c r="N45" s="34"/>
      <c r="O45" s="34"/>
      <c r="P45" s="34"/>
      <c r="Q45" s="34">
        <f t="shared" si="5"/>
        <v>0</v>
      </c>
      <c r="R45" s="2" t="s">
        <v>9204</v>
      </c>
    </row>
    <row r="46" spans="1:18" s="1" customFormat="1" x14ac:dyDescent="0.25">
      <c r="A46" s="436" t="s">
        <v>8214</v>
      </c>
      <c r="B46" s="436" t="s">
        <v>63</v>
      </c>
      <c r="C46" s="13"/>
      <c r="D46" s="43"/>
      <c r="E46" s="13"/>
      <c r="F46" s="43"/>
      <c r="G46" s="13">
        <v>-125</v>
      </c>
      <c r="H46" s="13">
        <v>-374</v>
      </c>
      <c r="I46" s="13"/>
      <c r="J46" s="43"/>
      <c r="K46" s="43"/>
      <c r="L46" s="43"/>
      <c r="M46" s="13"/>
      <c r="N46" s="13"/>
      <c r="O46" s="13"/>
      <c r="P46" s="13"/>
      <c r="Q46" s="43"/>
    </row>
    <row r="47" spans="1:18" s="2" customFormat="1" x14ac:dyDescent="0.25">
      <c r="A47" s="38" t="s">
        <v>8193</v>
      </c>
      <c r="B47" s="436" t="s">
        <v>63</v>
      </c>
      <c r="C47" s="13"/>
      <c r="D47" s="13"/>
      <c r="E47" s="13"/>
      <c r="F47" s="13"/>
      <c r="G47" s="13">
        <v>-10</v>
      </c>
      <c r="H47" s="13">
        <v>-12</v>
      </c>
      <c r="I47" s="13"/>
      <c r="J47" s="13"/>
      <c r="K47" s="13"/>
      <c r="L47" s="13"/>
      <c r="M47" s="13"/>
      <c r="N47" s="13"/>
      <c r="O47" s="13"/>
      <c r="P47" s="13"/>
      <c r="Q47" s="13"/>
    </row>
    <row r="48" spans="1:18" s="1" customFormat="1" ht="17" thickBot="1" x14ac:dyDescent="0.3">
      <c r="A48" s="53" t="s">
        <v>8193</v>
      </c>
      <c r="B48" s="53" t="s">
        <v>63</v>
      </c>
      <c r="C48" s="43"/>
      <c r="D48" s="43"/>
      <c r="E48" s="43"/>
      <c r="F48" s="43"/>
      <c r="G48" s="13">
        <v>-46</v>
      </c>
      <c r="H48" s="13">
        <v>-342</v>
      </c>
      <c r="I48" s="43"/>
      <c r="J48" s="43"/>
      <c r="K48" s="43"/>
      <c r="L48" s="43"/>
      <c r="M48" s="43"/>
      <c r="N48" s="43"/>
      <c r="O48" s="43"/>
      <c r="P48" s="43"/>
      <c r="Q48" s="43"/>
    </row>
    <row r="49" spans="1:18" s="8" customFormat="1" ht="17" thickBot="1" x14ac:dyDescent="0.3">
      <c r="A49" s="33" t="s">
        <v>8219</v>
      </c>
      <c r="B49" s="34"/>
      <c r="C49" s="34">
        <f>SUM(C45:C48)</f>
        <v>1196</v>
      </c>
      <c r="D49" s="34">
        <f t="shared" ref="D49:Q49" si="6">SUM(D45:D48)</f>
        <v>1720</v>
      </c>
      <c r="E49" s="34">
        <f t="shared" si="6"/>
        <v>566</v>
      </c>
      <c r="F49" s="34">
        <f t="shared" si="6"/>
        <v>730</v>
      </c>
      <c r="G49" s="34">
        <f t="shared" si="6"/>
        <v>1248</v>
      </c>
      <c r="H49" s="34">
        <f t="shared" si="6"/>
        <v>659</v>
      </c>
      <c r="I49" s="34">
        <f t="shared" si="6"/>
        <v>2197</v>
      </c>
      <c r="J49" s="34">
        <f t="shared" si="6"/>
        <v>127</v>
      </c>
      <c r="K49" s="34">
        <f t="shared" si="6"/>
        <v>740</v>
      </c>
      <c r="L49" s="34">
        <f t="shared" si="6"/>
        <v>500</v>
      </c>
      <c r="M49" s="34">
        <f t="shared" si="6"/>
        <v>158</v>
      </c>
      <c r="N49" s="34"/>
      <c r="O49" s="34"/>
      <c r="P49" s="34"/>
      <c r="Q49" s="34">
        <f t="shared" si="6"/>
        <v>0</v>
      </c>
      <c r="R49" s="8" t="s">
        <v>8274</v>
      </c>
    </row>
    <row r="50" spans="1:18" s="200" customFormat="1" x14ac:dyDescent="0.25">
      <c r="A50" s="168" t="s">
        <v>8341</v>
      </c>
      <c r="B50" s="168" t="s">
        <v>8342</v>
      </c>
      <c r="C50" s="39">
        <v>90</v>
      </c>
      <c r="D50" s="39">
        <v>90</v>
      </c>
      <c r="E50" s="358"/>
      <c r="F50" s="358"/>
      <c r="G50" s="39">
        <v>48</v>
      </c>
      <c r="H50" s="43"/>
      <c r="I50" s="39">
        <v>50</v>
      </c>
      <c r="J50" s="43"/>
      <c r="K50" s="39">
        <v>15</v>
      </c>
      <c r="L50" s="43"/>
      <c r="M50" s="43"/>
      <c r="N50" s="43"/>
      <c r="O50" s="43"/>
      <c r="P50" s="43"/>
      <c r="Q50" s="43"/>
    </row>
    <row r="51" spans="1:18" s="200" customFormat="1" x14ac:dyDescent="0.25">
      <c r="A51" s="53" t="s">
        <v>8357</v>
      </c>
      <c r="B51" s="53" t="s">
        <v>8359</v>
      </c>
      <c r="C51" s="39">
        <v>80</v>
      </c>
      <c r="D51" s="39">
        <v>80</v>
      </c>
      <c r="E51" s="358"/>
      <c r="F51" s="358"/>
      <c r="G51" s="57"/>
      <c r="H51" s="43"/>
      <c r="I51" s="39">
        <v>100</v>
      </c>
      <c r="J51" s="43"/>
      <c r="K51" s="13"/>
      <c r="L51" s="43"/>
      <c r="M51" s="43"/>
      <c r="N51" s="43"/>
      <c r="O51" s="43"/>
      <c r="P51" s="43"/>
      <c r="Q51" s="43"/>
    </row>
    <row r="52" spans="1:18" s="200" customFormat="1" x14ac:dyDescent="0.25">
      <c r="A52" s="12" t="s">
        <v>8357</v>
      </c>
      <c r="B52" s="53" t="s">
        <v>63</v>
      </c>
      <c r="C52" s="358"/>
      <c r="D52" s="358"/>
      <c r="E52" s="358"/>
      <c r="F52" s="358"/>
      <c r="G52" s="39">
        <v>-21</v>
      </c>
      <c r="H52" s="39">
        <v>-22</v>
      </c>
      <c r="I52" s="43"/>
      <c r="J52" s="43"/>
      <c r="K52" s="43"/>
      <c r="L52" s="43"/>
      <c r="M52" s="43"/>
      <c r="N52" s="43"/>
      <c r="O52" s="43"/>
      <c r="P52" s="43"/>
      <c r="Q52" s="43"/>
    </row>
    <row r="53" spans="1:18" s="200" customFormat="1" x14ac:dyDescent="0.25">
      <c r="A53" s="256" t="s">
        <v>8366</v>
      </c>
      <c r="B53" s="168" t="s">
        <v>8362</v>
      </c>
      <c r="C53" s="358"/>
      <c r="D53" s="39">
        <v>152</v>
      </c>
      <c r="E53" s="358"/>
      <c r="F53" s="358"/>
      <c r="G53" s="358"/>
      <c r="H53" s="43"/>
      <c r="I53" s="39">
        <v>138</v>
      </c>
      <c r="J53" s="43"/>
      <c r="K53" s="43"/>
      <c r="L53" s="43"/>
      <c r="M53" s="43"/>
      <c r="N53" s="43"/>
      <c r="O53" s="43"/>
      <c r="P53" s="43"/>
      <c r="Q53" s="43"/>
    </row>
    <row r="54" spans="1:18" s="200" customFormat="1" x14ac:dyDescent="0.25">
      <c r="A54" s="256" t="s">
        <v>8366</v>
      </c>
      <c r="B54" s="53" t="s">
        <v>63</v>
      </c>
      <c r="C54" s="358"/>
      <c r="D54" s="358"/>
      <c r="E54" s="358"/>
      <c r="F54" s="358"/>
      <c r="G54" s="39">
        <v>-8</v>
      </c>
      <c r="H54" s="43"/>
      <c r="I54" s="43"/>
      <c r="J54" s="43"/>
      <c r="K54" s="43"/>
      <c r="L54" s="43"/>
      <c r="M54" s="43"/>
      <c r="N54" s="43"/>
      <c r="O54" s="43"/>
      <c r="P54" s="43"/>
      <c r="Q54" s="43"/>
    </row>
    <row r="55" spans="1:18" s="200" customFormat="1" x14ac:dyDescent="0.25">
      <c r="A55" s="55" t="s">
        <v>8278</v>
      </c>
      <c r="B55" s="213" t="s">
        <v>63</v>
      </c>
      <c r="C55" s="358"/>
      <c r="D55" s="358"/>
      <c r="E55" s="358"/>
      <c r="F55" s="358"/>
      <c r="G55" s="39">
        <v>-30</v>
      </c>
      <c r="H55" s="39">
        <v>-36</v>
      </c>
      <c r="I55" s="43"/>
      <c r="J55" s="43"/>
      <c r="K55" s="43"/>
      <c r="L55" s="43"/>
      <c r="M55" s="43"/>
      <c r="N55" s="43"/>
      <c r="O55" s="43"/>
      <c r="P55" s="43"/>
      <c r="Q55" s="43"/>
    </row>
    <row r="56" spans="1:18" s="200" customFormat="1" x14ac:dyDescent="0.25">
      <c r="A56" s="69" t="s">
        <v>8289</v>
      </c>
      <c r="B56" s="168" t="s">
        <v>8393</v>
      </c>
      <c r="C56" s="358"/>
      <c r="D56" s="358"/>
      <c r="E56" s="358"/>
      <c r="F56" s="358"/>
      <c r="G56" s="358"/>
      <c r="H56" s="43"/>
      <c r="I56" s="43"/>
      <c r="J56" s="43"/>
      <c r="K56" s="39">
        <v>50</v>
      </c>
      <c r="L56" s="43"/>
      <c r="M56" s="43"/>
      <c r="N56" s="43"/>
      <c r="O56" s="43"/>
      <c r="P56" s="43"/>
      <c r="Q56" s="43"/>
    </row>
    <row r="57" spans="1:18" s="200" customFormat="1" x14ac:dyDescent="0.25">
      <c r="A57" s="164" t="s">
        <v>8395</v>
      </c>
      <c r="B57" s="57" t="s">
        <v>63</v>
      </c>
      <c r="C57" s="358"/>
      <c r="D57" s="358"/>
      <c r="E57" s="358"/>
      <c r="F57" s="358"/>
      <c r="G57" s="39">
        <v>-85</v>
      </c>
      <c r="H57" s="39">
        <v>-78</v>
      </c>
      <c r="I57" s="43"/>
      <c r="J57" s="43"/>
      <c r="K57" s="43"/>
      <c r="L57" s="43"/>
      <c r="M57" s="43"/>
      <c r="N57" s="43"/>
      <c r="O57" s="43"/>
      <c r="P57" s="43"/>
      <c r="Q57" s="43"/>
    </row>
    <row r="58" spans="1:18" s="200" customFormat="1" x14ac:dyDescent="0.25">
      <c r="A58" s="164" t="s">
        <v>8395</v>
      </c>
      <c r="B58" s="57" t="s">
        <v>63</v>
      </c>
      <c r="C58" s="358"/>
      <c r="D58" s="358"/>
      <c r="E58" s="358"/>
      <c r="F58" s="358"/>
      <c r="G58" s="39">
        <v>-105</v>
      </c>
      <c r="H58" s="43"/>
      <c r="I58" s="43"/>
      <c r="J58" s="43"/>
      <c r="K58" s="43"/>
      <c r="L58" s="43"/>
      <c r="M58" s="43"/>
      <c r="N58" s="43"/>
      <c r="O58" s="43"/>
      <c r="P58" s="43"/>
      <c r="Q58" s="43"/>
    </row>
    <row r="59" spans="1:18" s="200" customFormat="1" x14ac:dyDescent="0.25">
      <c r="A59" s="164" t="s">
        <v>8395</v>
      </c>
      <c r="B59" s="57" t="s">
        <v>63</v>
      </c>
      <c r="C59" s="358"/>
      <c r="D59" s="358"/>
      <c r="E59" s="358"/>
      <c r="F59" s="358"/>
      <c r="G59" s="39">
        <v>-22</v>
      </c>
      <c r="H59" s="43"/>
      <c r="I59" s="43"/>
      <c r="J59" s="43"/>
      <c r="K59" s="43"/>
      <c r="L59" s="43"/>
      <c r="M59" s="43"/>
      <c r="N59" s="43"/>
      <c r="O59" s="43"/>
      <c r="P59" s="43"/>
      <c r="Q59" s="43"/>
    </row>
    <row r="60" spans="1:18" s="200" customFormat="1" ht="15.75" customHeight="1" thickBot="1" x14ac:dyDescent="0.3">
      <c r="A60" s="55" t="s">
        <v>8425</v>
      </c>
      <c r="B60" s="14" t="s">
        <v>401</v>
      </c>
      <c r="C60" s="358"/>
      <c r="D60" s="358"/>
      <c r="E60" s="358"/>
      <c r="F60" s="358"/>
      <c r="G60" s="39">
        <v>-1</v>
      </c>
      <c r="H60" s="39">
        <v>-4</v>
      </c>
      <c r="I60" s="43"/>
      <c r="J60" s="43"/>
      <c r="K60" s="43"/>
      <c r="L60" s="43"/>
      <c r="M60" s="43"/>
      <c r="N60" s="43"/>
      <c r="O60" s="43"/>
      <c r="P60" s="43"/>
      <c r="Q60" s="43"/>
    </row>
    <row r="61" spans="1:18" s="8" customFormat="1" ht="17" thickBot="1" x14ac:dyDescent="0.3">
      <c r="A61" s="40" t="s">
        <v>8290</v>
      </c>
      <c r="B61" s="41"/>
      <c r="C61" s="181">
        <f>SUM(C49:C60)</f>
        <v>1366</v>
      </c>
      <c r="D61" s="181">
        <f t="shared" ref="D61:Q61" si="7">SUM(D49:D60)</f>
        <v>2042</v>
      </c>
      <c r="E61" s="181">
        <f t="shared" si="7"/>
        <v>566</v>
      </c>
      <c r="F61" s="181">
        <f t="shared" si="7"/>
        <v>730</v>
      </c>
      <c r="G61" s="181">
        <f t="shared" si="7"/>
        <v>1024</v>
      </c>
      <c r="H61" s="181">
        <f t="shared" si="7"/>
        <v>519</v>
      </c>
      <c r="I61" s="181">
        <f t="shared" si="7"/>
        <v>2485</v>
      </c>
      <c r="J61" s="181">
        <f t="shared" si="7"/>
        <v>127</v>
      </c>
      <c r="K61" s="181">
        <f t="shared" si="7"/>
        <v>805</v>
      </c>
      <c r="L61" s="181">
        <f t="shared" si="7"/>
        <v>500</v>
      </c>
      <c r="M61" s="181">
        <f t="shared" si="7"/>
        <v>158</v>
      </c>
      <c r="N61" s="181"/>
      <c r="O61" s="181"/>
      <c r="P61" s="181"/>
      <c r="Q61" s="41">
        <f t="shared" si="7"/>
        <v>0</v>
      </c>
      <c r="R61" s="8" t="s">
        <v>8274</v>
      </c>
    </row>
    <row r="62" spans="1:18" x14ac:dyDescent="0.25">
      <c r="A62" s="1181">
        <v>45445</v>
      </c>
      <c r="B62" s="84" t="s">
        <v>8475</v>
      </c>
      <c r="C62" s="39">
        <v>90</v>
      </c>
      <c r="D62" s="57"/>
      <c r="E62" s="57"/>
      <c r="F62" s="57"/>
      <c r="G62" s="57"/>
      <c r="H62" s="13"/>
      <c r="I62" s="39">
        <v>100</v>
      </c>
      <c r="J62" s="39">
        <v>16</v>
      </c>
      <c r="K62" s="39">
        <v>30</v>
      </c>
      <c r="L62" s="13"/>
      <c r="M62" s="13"/>
      <c r="N62" s="13"/>
      <c r="O62" s="13"/>
      <c r="P62" s="13"/>
      <c r="Q62" s="13"/>
    </row>
    <row r="63" spans="1:18" x14ac:dyDescent="0.25">
      <c r="A63" s="1181">
        <v>45445</v>
      </c>
      <c r="B63" s="84" t="s">
        <v>8476</v>
      </c>
      <c r="C63" s="39"/>
      <c r="D63" s="39">
        <v>100</v>
      </c>
      <c r="E63" s="57"/>
      <c r="F63" s="57"/>
      <c r="G63" s="57"/>
      <c r="H63" s="13"/>
      <c r="I63" s="39"/>
      <c r="J63" s="39"/>
      <c r="K63" s="13"/>
      <c r="L63" s="13"/>
      <c r="M63" s="13"/>
      <c r="N63" s="13"/>
      <c r="O63" s="13"/>
      <c r="P63" s="13"/>
      <c r="Q63" s="13"/>
    </row>
    <row r="64" spans="1:18" x14ac:dyDescent="0.25">
      <c r="A64" s="1181">
        <v>45475</v>
      </c>
      <c r="B64" s="84" t="s">
        <v>8479</v>
      </c>
      <c r="C64" s="39">
        <v>310</v>
      </c>
      <c r="D64" s="39">
        <v>300</v>
      </c>
      <c r="E64" s="57"/>
      <c r="F64" s="57"/>
      <c r="G64" s="39">
        <v>100</v>
      </c>
      <c r="H64" s="13"/>
      <c r="I64" s="39">
        <v>550</v>
      </c>
      <c r="J64" s="39"/>
      <c r="K64" s="39">
        <v>110</v>
      </c>
      <c r="L64" s="13"/>
      <c r="M64" s="13"/>
      <c r="N64" s="13"/>
      <c r="O64" s="13"/>
      <c r="P64" s="13"/>
      <c r="Q64" s="13"/>
    </row>
    <row r="65" spans="1:17" x14ac:dyDescent="0.25">
      <c r="A65" s="1181">
        <v>45537</v>
      </c>
      <c r="B65" s="84" t="s">
        <v>8486</v>
      </c>
      <c r="C65" s="57"/>
      <c r="D65" s="57"/>
      <c r="E65" s="57"/>
      <c r="F65" s="57"/>
      <c r="G65" s="39"/>
      <c r="H65" s="13"/>
      <c r="I65" s="39"/>
      <c r="J65" s="39"/>
      <c r="K65" s="39">
        <v>165</v>
      </c>
      <c r="L65" s="13"/>
      <c r="M65" s="13"/>
      <c r="N65" s="13"/>
      <c r="O65" s="13"/>
      <c r="P65" s="13"/>
      <c r="Q65" s="13"/>
    </row>
    <row r="66" spans="1:17" x14ac:dyDescent="0.25">
      <c r="A66" s="69" t="s">
        <v>8559</v>
      </c>
      <c r="B66" s="84" t="s">
        <v>8565</v>
      </c>
      <c r="C66" s="57"/>
      <c r="D66" s="57"/>
      <c r="E66" s="57"/>
      <c r="F66" s="57"/>
      <c r="G66" s="39"/>
      <c r="H66" s="13"/>
      <c r="I66" s="39"/>
      <c r="J66" s="39"/>
      <c r="K66" s="13"/>
      <c r="L66" s="39">
        <v>200</v>
      </c>
      <c r="M66" s="13"/>
      <c r="N66" s="39">
        <v>50</v>
      </c>
      <c r="O66" s="39">
        <v>50</v>
      </c>
      <c r="P66" s="39"/>
      <c r="Q66" s="13"/>
    </row>
    <row r="67" spans="1:17" s="200" customFormat="1" x14ac:dyDescent="0.25">
      <c r="A67" s="55" t="s">
        <v>8566</v>
      </c>
      <c r="B67" s="84" t="s">
        <v>63</v>
      </c>
      <c r="C67" s="358"/>
      <c r="D67" s="358"/>
      <c r="E67" s="358"/>
      <c r="F67" s="358"/>
      <c r="G67" s="39">
        <v>-18</v>
      </c>
      <c r="H67" s="39">
        <v>-23</v>
      </c>
      <c r="I67" s="44"/>
      <c r="J67" s="44"/>
      <c r="K67" s="43"/>
      <c r="L67" s="44"/>
      <c r="M67" s="43"/>
      <c r="N67" s="44"/>
      <c r="O67" s="44"/>
      <c r="P67" s="44"/>
      <c r="Q67" s="43"/>
    </row>
    <row r="68" spans="1:17" x14ac:dyDescent="0.25">
      <c r="A68" s="55" t="s">
        <v>8566</v>
      </c>
      <c r="B68" s="436" t="s">
        <v>63</v>
      </c>
      <c r="C68" s="57"/>
      <c r="D68" s="57"/>
      <c r="E68" s="57"/>
      <c r="F68" s="57"/>
      <c r="G68" s="39">
        <v>-10</v>
      </c>
      <c r="H68" s="39">
        <v>-15</v>
      </c>
      <c r="I68" s="39"/>
      <c r="J68" s="39"/>
      <c r="K68" s="13"/>
      <c r="L68" s="39"/>
      <c r="M68" s="13"/>
      <c r="N68" s="39"/>
      <c r="O68" s="39"/>
      <c r="P68" s="39"/>
      <c r="Q68" s="13"/>
    </row>
    <row r="69" spans="1:17" x14ac:dyDescent="0.25">
      <c r="A69" s="84" t="s">
        <v>8620</v>
      </c>
      <c r="B69" s="53" t="s">
        <v>8622</v>
      </c>
      <c r="C69" s="57"/>
      <c r="D69" s="57"/>
      <c r="E69" s="57"/>
      <c r="F69" s="57"/>
      <c r="G69" s="39"/>
      <c r="H69" s="39"/>
      <c r="I69" s="39"/>
      <c r="J69" s="39">
        <v>50</v>
      </c>
      <c r="K69" s="13"/>
      <c r="L69" s="39"/>
      <c r="M69" s="13"/>
      <c r="N69" s="39"/>
      <c r="O69" s="39"/>
      <c r="P69" s="39"/>
      <c r="Q69" s="13"/>
    </row>
    <row r="70" spans="1:17" s="200" customFormat="1" ht="17" thickBot="1" x14ac:dyDescent="0.3">
      <c r="A70" s="212" t="s">
        <v>8649</v>
      </c>
      <c r="B70" s="213" t="s">
        <v>401</v>
      </c>
      <c r="C70" s="358"/>
      <c r="D70" s="358"/>
      <c r="E70" s="358"/>
      <c r="F70" s="358"/>
      <c r="G70" s="39">
        <v>-33</v>
      </c>
      <c r="H70" s="39">
        <v>-64</v>
      </c>
      <c r="I70" s="44"/>
      <c r="J70" s="44"/>
      <c r="K70" s="43"/>
      <c r="L70" s="44"/>
      <c r="M70" s="43"/>
      <c r="N70" s="44"/>
      <c r="O70" s="44"/>
      <c r="P70" s="44"/>
      <c r="Q70" s="43"/>
    </row>
    <row r="71" spans="1:17" s="8" customFormat="1" ht="17" thickBot="1" x14ac:dyDescent="0.3">
      <c r="A71" s="40" t="s">
        <v>8663</v>
      </c>
      <c r="B71" s="41"/>
      <c r="C71" s="181">
        <f t="shared" ref="C71:Q71" si="8">SUM(C61:C70)</f>
        <v>1766</v>
      </c>
      <c r="D71" s="181">
        <f t="shared" si="8"/>
        <v>2442</v>
      </c>
      <c r="E71" s="181">
        <f t="shared" si="8"/>
        <v>566</v>
      </c>
      <c r="F71" s="181">
        <f t="shared" si="8"/>
        <v>730</v>
      </c>
      <c r="G71" s="181">
        <f t="shared" si="8"/>
        <v>1063</v>
      </c>
      <c r="H71" s="181">
        <f t="shared" si="8"/>
        <v>417</v>
      </c>
      <c r="I71" s="181">
        <f t="shared" si="8"/>
        <v>3135</v>
      </c>
      <c r="J71" s="181">
        <f t="shared" si="8"/>
        <v>193</v>
      </c>
      <c r="K71" s="181">
        <f t="shared" si="8"/>
        <v>1110</v>
      </c>
      <c r="L71" s="181">
        <f t="shared" si="8"/>
        <v>700</v>
      </c>
      <c r="M71" s="181">
        <f t="shared" si="8"/>
        <v>158</v>
      </c>
      <c r="N71" s="181">
        <f t="shared" si="8"/>
        <v>50</v>
      </c>
      <c r="O71" s="181">
        <f t="shared" si="8"/>
        <v>50</v>
      </c>
      <c r="P71" s="181"/>
      <c r="Q71" s="41">
        <f t="shared" si="8"/>
        <v>0</v>
      </c>
    </row>
    <row r="72" spans="1:17" s="200" customFormat="1" ht="17" thickBot="1" x14ac:dyDescent="0.3">
      <c r="A72" s="99" t="s">
        <v>8804</v>
      </c>
      <c r="B72" s="582" t="s">
        <v>401</v>
      </c>
      <c r="C72" s="39">
        <v>-109</v>
      </c>
      <c r="D72" s="39">
        <v>-82</v>
      </c>
      <c r="E72" s="39">
        <v>-4</v>
      </c>
      <c r="F72" s="39">
        <v>-16</v>
      </c>
      <c r="G72" s="358"/>
      <c r="H72" s="43"/>
      <c r="I72" s="39">
        <v>-176</v>
      </c>
      <c r="J72" s="43"/>
      <c r="K72" s="43"/>
      <c r="L72" s="43"/>
      <c r="M72" s="39">
        <v>-4</v>
      </c>
      <c r="N72" s="43"/>
      <c r="O72" s="43"/>
      <c r="P72" s="43"/>
      <c r="Q72" s="43"/>
    </row>
    <row r="73" spans="1:17" s="8" customFormat="1" ht="17" thickBot="1" x14ac:dyDescent="0.3">
      <c r="A73" s="40" t="s">
        <v>8735</v>
      </c>
      <c r="B73" s="41"/>
      <c r="C73" s="181">
        <f>SUM(C71:C72)</f>
        <v>1657</v>
      </c>
      <c r="D73" s="181">
        <f>SUM(D71:D72)</f>
        <v>2360</v>
      </c>
      <c r="E73" s="181">
        <f t="shared" ref="E73:Q73" si="9">SUM(E71:E72)</f>
        <v>562</v>
      </c>
      <c r="F73" s="181">
        <f t="shared" si="9"/>
        <v>714</v>
      </c>
      <c r="G73" s="181">
        <f t="shared" si="9"/>
        <v>1063</v>
      </c>
      <c r="H73" s="181">
        <f t="shared" si="9"/>
        <v>417</v>
      </c>
      <c r="I73" s="181">
        <f t="shared" si="9"/>
        <v>2959</v>
      </c>
      <c r="J73" s="181">
        <f t="shared" si="9"/>
        <v>193</v>
      </c>
      <c r="K73" s="181">
        <f t="shared" si="9"/>
        <v>1110</v>
      </c>
      <c r="L73" s="181">
        <f t="shared" si="9"/>
        <v>700</v>
      </c>
      <c r="M73" s="181">
        <f t="shared" si="9"/>
        <v>154</v>
      </c>
      <c r="N73" s="181">
        <f t="shared" si="9"/>
        <v>50</v>
      </c>
      <c r="O73" s="181">
        <f>SUM(O71:O72)</f>
        <v>50</v>
      </c>
      <c r="P73" s="181"/>
      <c r="Q73" s="41">
        <f t="shared" si="9"/>
        <v>0</v>
      </c>
    </row>
    <row r="74" spans="1:17" s="200" customFormat="1" x14ac:dyDescent="0.25">
      <c r="A74" s="12" t="s">
        <v>8926</v>
      </c>
      <c r="B74" s="14" t="s">
        <v>8933</v>
      </c>
      <c r="C74" s="39">
        <v>250</v>
      </c>
      <c r="D74" s="39">
        <v>250</v>
      </c>
      <c r="E74" s="358"/>
      <c r="F74" s="358"/>
      <c r="G74" s="39">
        <v>100</v>
      </c>
      <c r="H74" s="43"/>
      <c r="I74" s="39">
        <v>500</v>
      </c>
      <c r="J74" s="39">
        <v>20</v>
      </c>
      <c r="K74" s="39">
        <v>113</v>
      </c>
      <c r="L74" s="43"/>
      <c r="M74" s="43"/>
      <c r="N74" s="43"/>
      <c r="O74" s="43"/>
      <c r="P74" s="43"/>
      <c r="Q74" s="43"/>
    </row>
    <row r="75" spans="1:17" s="200" customFormat="1" x14ac:dyDescent="0.25">
      <c r="A75" s="84" t="s">
        <v>8937</v>
      </c>
      <c r="B75" s="13" t="s">
        <v>8938</v>
      </c>
      <c r="C75" s="39">
        <v>200</v>
      </c>
      <c r="D75" s="39">
        <v>200</v>
      </c>
      <c r="E75" s="358"/>
      <c r="F75" s="358"/>
      <c r="G75" s="39">
        <v>100</v>
      </c>
      <c r="H75" s="43"/>
      <c r="I75" s="39">
        <v>500</v>
      </c>
      <c r="J75" s="39">
        <v>90</v>
      </c>
      <c r="K75" s="39">
        <v>110</v>
      </c>
      <c r="L75" s="43"/>
      <c r="M75" s="43"/>
      <c r="N75" s="43"/>
      <c r="O75" s="43"/>
      <c r="P75" s="43"/>
      <c r="Q75" s="43"/>
    </row>
    <row r="76" spans="1:17" s="200" customFormat="1" x14ac:dyDescent="0.25">
      <c r="A76" s="55" t="s">
        <v>8955</v>
      </c>
      <c r="B76" s="529" t="s">
        <v>8958</v>
      </c>
      <c r="C76" s="39">
        <v>150</v>
      </c>
      <c r="D76" s="39">
        <v>200</v>
      </c>
      <c r="E76" s="358"/>
      <c r="F76" s="358"/>
      <c r="G76" s="39">
        <v>100</v>
      </c>
      <c r="H76" s="43"/>
      <c r="I76" s="39">
        <v>500</v>
      </c>
      <c r="J76" s="39">
        <v>63</v>
      </c>
      <c r="K76" s="39">
        <v>180</v>
      </c>
      <c r="L76" s="43"/>
      <c r="M76" s="43"/>
      <c r="N76" s="43"/>
      <c r="O76" s="43"/>
      <c r="P76" s="43"/>
      <c r="Q76" s="43"/>
    </row>
    <row r="77" spans="1:17" s="200" customFormat="1" x14ac:dyDescent="0.25">
      <c r="A77" s="55" t="s">
        <v>8952</v>
      </c>
      <c r="B77" s="529" t="s">
        <v>8962</v>
      </c>
      <c r="C77" s="57"/>
      <c r="D77" s="57"/>
      <c r="E77" s="358"/>
      <c r="F77" s="358"/>
      <c r="G77" s="57"/>
      <c r="H77" s="43"/>
      <c r="I77" s="13"/>
      <c r="J77" s="39"/>
      <c r="K77" s="13"/>
      <c r="L77" s="39">
        <v>300</v>
      </c>
      <c r="M77" s="43"/>
      <c r="N77" s="43"/>
      <c r="O77" s="43"/>
      <c r="P77" s="43"/>
      <c r="Q77" s="43"/>
    </row>
    <row r="78" spans="1:17" s="200" customFormat="1" x14ac:dyDescent="0.25">
      <c r="A78" s="55" t="s">
        <v>8969</v>
      </c>
      <c r="B78" s="529" t="s">
        <v>8970</v>
      </c>
      <c r="C78" s="39">
        <v>50</v>
      </c>
      <c r="D78" s="39">
        <v>50</v>
      </c>
      <c r="E78" s="358"/>
      <c r="F78" s="358"/>
      <c r="G78" s="39">
        <v>100</v>
      </c>
      <c r="H78" s="43"/>
      <c r="I78" s="39">
        <v>100</v>
      </c>
      <c r="J78" s="44"/>
      <c r="K78" s="43"/>
      <c r="L78" s="39">
        <v>350</v>
      </c>
      <c r="M78" s="43"/>
      <c r="N78" s="43"/>
      <c r="O78" s="43"/>
      <c r="P78" s="43"/>
      <c r="Q78" s="43"/>
    </row>
    <row r="79" spans="1:17" s="200" customFormat="1" x14ac:dyDescent="0.25">
      <c r="A79" s="99" t="s">
        <v>8973</v>
      </c>
      <c r="B79" s="529" t="s">
        <v>8979</v>
      </c>
      <c r="C79" s="39">
        <v>150</v>
      </c>
      <c r="D79" s="39">
        <v>100</v>
      </c>
      <c r="E79" s="358"/>
      <c r="F79" s="358"/>
      <c r="G79" s="358"/>
      <c r="H79" s="43"/>
      <c r="I79" s="43"/>
      <c r="J79" s="44"/>
      <c r="K79" s="39">
        <v>60</v>
      </c>
      <c r="L79" s="44"/>
      <c r="M79" s="43"/>
      <c r="N79" s="43"/>
      <c r="O79" s="43"/>
      <c r="P79" s="43"/>
      <c r="Q79" s="43"/>
    </row>
    <row r="80" spans="1:17" ht="17" thickBot="1" x14ac:dyDescent="0.3">
      <c r="A80" s="55" t="s">
        <v>8999</v>
      </c>
      <c r="B80" s="53" t="s">
        <v>9006</v>
      </c>
      <c r="C80" s="57"/>
      <c r="D80" s="39">
        <v>250</v>
      </c>
      <c r="E80" s="57"/>
      <c r="F80" s="57"/>
      <c r="G80" s="57"/>
      <c r="H80" s="13"/>
      <c r="I80" s="13"/>
      <c r="J80" s="39"/>
      <c r="K80" s="39">
        <v>80</v>
      </c>
      <c r="L80" s="39"/>
      <c r="M80" s="13"/>
      <c r="N80" s="13"/>
      <c r="O80" s="13"/>
      <c r="P80" s="13"/>
      <c r="Q80" s="13"/>
    </row>
    <row r="81" spans="1:17" s="8" customFormat="1" ht="17" thickBot="1" x14ac:dyDescent="0.3">
      <c r="A81" s="40" t="s">
        <v>8984</v>
      </c>
      <c r="B81" s="41"/>
      <c r="C81" s="181">
        <f>SUM(C73:C80)</f>
        <v>2457</v>
      </c>
      <c r="D81" s="181">
        <f t="shared" ref="D81:N81" si="10">SUM(D73:D80)</f>
        <v>3410</v>
      </c>
      <c r="E81" s="181">
        <f t="shared" si="10"/>
        <v>562</v>
      </c>
      <c r="F81" s="181">
        <f t="shared" si="10"/>
        <v>714</v>
      </c>
      <c r="G81" s="181">
        <f t="shared" si="10"/>
        <v>1463</v>
      </c>
      <c r="H81" s="181">
        <f t="shared" si="10"/>
        <v>417</v>
      </c>
      <c r="I81" s="181">
        <f t="shared" si="10"/>
        <v>4559</v>
      </c>
      <c r="J81" s="181">
        <f t="shared" si="10"/>
        <v>366</v>
      </c>
      <c r="K81" s="181">
        <f t="shared" si="10"/>
        <v>1653</v>
      </c>
      <c r="L81" s="181">
        <f t="shared" si="10"/>
        <v>1350</v>
      </c>
      <c r="M81" s="181">
        <f t="shared" si="10"/>
        <v>154</v>
      </c>
      <c r="N81" s="181">
        <f t="shared" si="10"/>
        <v>50</v>
      </c>
      <c r="O81" s="181">
        <f>SUM(O73:O80)</f>
        <v>50</v>
      </c>
      <c r="P81" s="181"/>
      <c r="Q81" s="41">
        <f>SUM(Q73:Q80)</f>
        <v>0</v>
      </c>
    </row>
    <row r="82" spans="1:17" x14ac:dyDescent="0.25">
      <c r="A82" s="55">
        <v>45327</v>
      </c>
      <c r="B82" s="53" t="s">
        <v>9036</v>
      </c>
      <c r="C82" s="57"/>
      <c r="D82" s="39">
        <v>300</v>
      </c>
      <c r="E82" s="57"/>
      <c r="F82" s="57"/>
      <c r="G82" s="57"/>
      <c r="H82" s="13"/>
      <c r="I82" s="13"/>
      <c r="J82" s="13"/>
      <c r="K82" s="39">
        <v>65</v>
      </c>
      <c r="L82" s="13"/>
      <c r="M82" s="13"/>
      <c r="N82" s="13"/>
      <c r="O82" s="13"/>
      <c r="P82" s="13"/>
      <c r="Q82" s="13"/>
    </row>
    <row r="83" spans="1:17" x14ac:dyDescent="0.25">
      <c r="A83" s="55">
        <v>45356</v>
      </c>
      <c r="B83" s="53" t="s">
        <v>7</v>
      </c>
      <c r="C83" s="57"/>
      <c r="D83" s="57"/>
      <c r="E83" s="57"/>
      <c r="F83" s="57"/>
      <c r="G83" s="57"/>
      <c r="H83" s="13"/>
      <c r="I83" s="13"/>
      <c r="J83" s="13"/>
      <c r="K83" s="39">
        <v>90</v>
      </c>
      <c r="L83" s="13"/>
      <c r="M83" s="13"/>
      <c r="N83" s="13"/>
      <c r="O83" s="13"/>
      <c r="P83" s="13"/>
      <c r="Q83" s="13"/>
    </row>
    <row r="84" spans="1:17" x14ac:dyDescent="0.25">
      <c r="A84" s="55">
        <v>45448</v>
      </c>
      <c r="B84" s="53" t="s">
        <v>9078</v>
      </c>
      <c r="C84" s="57"/>
      <c r="D84" s="57"/>
      <c r="E84" s="57"/>
      <c r="F84" s="57"/>
      <c r="G84" s="57"/>
      <c r="H84" s="13"/>
      <c r="I84" s="13"/>
      <c r="J84" s="13"/>
      <c r="K84" s="39">
        <v>50</v>
      </c>
      <c r="L84" s="13"/>
      <c r="M84" s="13"/>
      <c r="N84" s="13"/>
      <c r="O84" s="13"/>
      <c r="P84" s="13"/>
      <c r="Q84" s="13"/>
    </row>
    <row r="85" spans="1:17" x14ac:dyDescent="0.25">
      <c r="A85" s="55">
        <v>45478</v>
      </c>
      <c r="B85" s="53" t="s">
        <v>9060</v>
      </c>
      <c r="C85" s="57"/>
      <c r="D85" s="57"/>
      <c r="E85" s="57"/>
      <c r="F85" s="57"/>
      <c r="G85" s="57"/>
      <c r="H85" s="13"/>
      <c r="I85" s="13"/>
      <c r="J85" s="13"/>
      <c r="K85" s="39">
        <v>52</v>
      </c>
      <c r="L85" s="13"/>
      <c r="M85" s="13"/>
      <c r="N85" s="13"/>
      <c r="O85" s="13"/>
      <c r="P85" s="13"/>
      <c r="Q85" s="13"/>
    </row>
    <row r="86" spans="1:17" x14ac:dyDescent="0.25">
      <c r="A86" s="55">
        <v>45509</v>
      </c>
      <c r="B86" s="13" t="s">
        <v>9074</v>
      </c>
      <c r="C86" s="39">
        <v>100</v>
      </c>
      <c r="D86" s="57"/>
      <c r="E86" s="57"/>
      <c r="F86" s="57"/>
      <c r="G86" s="57"/>
      <c r="H86" s="13"/>
      <c r="I86" s="39">
        <v>100</v>
      </c>
      <c r="J86" s="13"/>
      <c r="K86" s="13"/>
      <c r="L86" s="13"/>
      <c r="M86" s="13"/>
      <c r="N86" s="13"/>
      <c r="O86" s="13"/>
      <c r="P86" s="13"/>
      <c r="Q86" s="13"/>
    </row>
    <row r="87" spans="1:17" s="200" customFormat="1" x14ac:dyDescent="0.25">
      <c r="A87" s="55">
        <v>45509</v>
      </c>
      <c r="B87" s="13" t="s">
        <v>9077</v>
      </c>
      <c r="C87" s="358"/>
      <c r="D87" s="39">
        <v>100</v>
      </c>
      <c r="E87" s="358"/>
      <c r="F87" s="358"/>
      <c r="G87" s="358"/>
      <c r="H87" s="43"/>
      <c r="I87" s="39">
        <v>200</v>
      </c>
      <c r="J87" s="43"/>
      <c r="K87" s="43"/>
      <c r="L87" s="43"/>
      <c r="M87" s="39">
        <v>100</v>
      </c>
      <c r="N87" s="43"/>
      <c r="O87" s="43"/>
      <c r="P87" s="43"/>
      <c r="Q87" s="43"/>
    </row>
    <row r="88" spans="1:17" x14ac:dyDescent="0.25">
      <c r="A88" s="12">
        <v>45509</v>
      </c>
      <c r="B88" s="36" t="s">
        <v>63</v>
      </c>
      <c r="C88" s="57"/>
      <c r="D88" s="57"/>
      <c r="E88" s="57"/>
      <c r="F88" s="57"/>
      <c r="G88" s="39">
        <v>-2</v>
      </c>
      <c r="H88" s="39">
        <v>-2</v>
      </c>
      <c r="I88" s="13"/>
      <c r="J88" s="13"/>
      <c r="K88" s="13"/>
      <c r="L88" s="13"/>
      <c r="M88" s="13"/>
      <c r="N88" s="13"/>
      <c r="O88" s="13"/>
      <c r="P88" s="13"/>
      <c r="Q88" s="13"/>
    </row>
    <row r="89" spans="1:17" s="200" customFormat="1" x14ac:dyDescent="0.25">
      <c r="A89" s="256">
        <v>45570</v>
      </c>
      <c r="B89" s="75" t="s">
        <v>9087</v>
      </c>
      <c r="C89" s="39">
        <v>50</v>
      </c>
      <c r="D89" s="39">
        <v>50</v>
      </c>
      <c r="E89" s="358"/>
      <c r="F89" s="358"/>
      <c r="G89" s="358"/>
      <c r="H89" s="43"/>
      <c r="I89" s="39">
        <v>100</v>
      </c>
      <c r="J89" s="43"/>
      <c r="K89" s="39">
        <v>70</v>
      </c>
      <c r="L89" s="43"/>
      <c r="M89" s="43"/>
      <c r="N89" s="43"/>
      <c r="O89" s="43"/>
      <c r="P89" s="43"/>
      <c r="Q89" s="43"/>
    </row>
    <row r="90" spans="1:17" x14ac:dyDescent="0.25">
      <c r="A90" s="256" t="s">
        <v>9110</v>
      </c>
      <c r="B90" s="75" t="s">
        <v>9115</v>
      </c>
      <c r="C90" s="57"/>
      <c r="D90" s="39">
        <v>100</v>
      </c>
      <c r="E90" s="57"/>
      <c r="F90" s="57"/>
      <c r="G90" s="57"/>
      <c r="H90" s="13"/>
      <c r="I90" s="39">
        <v>200</v>
      </c>
      <c r="J90" s="13"/>
      <c r="K90" s="39">
        <v>100</v>
      </c>
      <c r="L90" s="13"/>
      <c r="M90" s="39">
        <v>100</v>
      </c>
      <c r="N90" s="13"/>
      <c r="O90" s="13"/>
      <c r="P90" s="13"/>
      <c r="Q90" s="13"/>
    </row>
    <row r="91" spans="1:17" x14ac:dyDescent="0.25">
      <c r="A91" s="1181" t="s">
        <v>9120</v>
      </c>
      <c r="B91" s="529" t="s">
        <v>9121</v>
      </c>
      <c r="C91" s="57"/>
      <c r="D91" s="57"/>
      <c r="E91" s="57"/>
      <c r="F91" s="57"/>
      <c r="G91" s="57"/>
      <c r="H91" s="13"/>
      <c r="I91" s="13"/>
      <c r="J91" s="13"/>
      <c r="K91" s="39">
        <v>126</v>
      </c>
      <c r="L91" s="39">
        <v>300</v>
      </c>
      <c r="M91" s="13"/>
      <c r="N91" s="13"/>
      <c r="O91" s="13"/>
      <c r="P91" s="13"/>
      <c r="Q91" s="13"/>
    </row>
    <row r="92" spans="1:17" x14ac:dyDescent="0.25">
      <c r="A92" s="1181" t="s">
        <v>9120</v>
      </c>
      <c r="B92" s="38" t="s">
        <v>7</v>
      </c>
      <c r="C92" s="57"/>
      <c r="D92" s="57"/>
      <c r="E92" s="57"/>
      <c r="F92" s="57"/>
      <c r="G92" s="57"/>
      <c r="H92" s="13"/>
      <c r="I92" s="13"/>
      <c r="J92" s="13"/>
      <c r="K92" s="39">
        <v>35</v>
      </c>
      <c r="L92" s="13"/>
      <c r="M92" s="13"/>
      <c r="N92" s="13"/>
      <c r="O92" s="13"/>
      <c r="P92" s="13"/>
      <c r="Q92" s="13"/>
    </row>
    <row r="93" spans="1:17" s="200" customFormat="1" x14ac:dyDescent="0.25">
      <c r="A93" s="1181" t="s">
        <v>9156</v>
      </c>
      <c r="B93" s="529" t="s">
        <v>9158</v>
      </c>
      <c r="C93" s="39">
        <v>50</v>
      </c>
      <c r="D93" s="39">
        <v>50</v>
      </c>
      <c r="E93" s="358"/>
      <c r="F93" s="358"/>
      <c r="G93" s="39">
        <v>20</v>
      </c>
      <c r="H93" s="43"/>
      <c r="I93" s="39">
        <v>100</v>
      </c>
      <c r="J93" s="39">
        <v>20</v>
      </c>
      <c r="K93" s="39">
        <v>30</v>
      </c>
      <c r="L93" s="43"/>
      <c r="M93" s="43"/>
      <c r="N93" s="43"/>
      <c r="O93" s="43"/>
      <c r="P93" s="43"/>
      <c r="Q93" s="43"/>
    </row>
    <row r="94" spans="1:17" x14ac:dyDescent="0.25">
      <c r="A94" s="1181" t="s">
        <v>9165</v>
      </c>
      <c r="B94" s="529" t="s">
        <v>9167</v>
      </c>
      <c r="C94" s="39"/>
      <c r="D94" s="39">
        <v>384</v>
      </c>
      <c r="E94" s="57"/>
      <c r="F94" s="57"/>
      <c r="G94" s="39">
        <v>36</v>
      </c>
      <c r="H94" s="13"/>
      <c r="I94" s="39">
        <v>384</v>
      </c>
      <c r="J94" s="39"/>
      <c r="K94" s="39">
        <v>42</v>
      </c>
      <c r="L94" s="13"/>
      <c r="M94" s="39">
        <v>192</v>
      </c>
      <c r="N94" s="13"/>
      <c r="O94" s="13"/>
      <c r="P94" s="13"/>
      <c r="Q94" s="13"/>
    </row>
    <row r="95" spans="1:17" x14ac:dyDescent="0.25">
      <c r="A95" s="817" t="s">
        <v>9161</v>
      </c>
      <c r="B95" s="213" t="s">
        <v>9185</v>
      </c>
      <c r="C95" s="39">
        <v>79</v>
      </c>
      <c r="D95" s="39">
        <v>100</v>
      </c>
      <c r="E95" s="57"/>
      <c r="F95" s="57"/>
      <c r="G95" s="57"/>
      <c r="H95" s="13"/>
      <c r="I95" s="39">
        <v>200</v>
      </c>
      <c r="J95" s="39"/>
      <c r="K95" s="39">
        <v>50</v>
      </c>
      <c r="L95" s="13"/>
      <c r="M95" s="13"/>
      <c r="N95" s="13"/>
      <c r="O95" s="13"/>
      <c r="P95" s="13"/>
      <c r="Q95" s="13"/>
    </row>
    <row r="96" spans="1:17" s="200" customFormat="1" x14ac:dyDescent="0.25">
      <c r="A96" s="55" t="s">
        <v>9199</v>
      </c>
      <c r="B96" s="75" t="s">
        <v>9202</v>
      </c>
      <c r="C96" s="358"/>
      <c r="D96" s="358"/>
      <c r="E96" s="358"/>
      <c r="F96" s="358"/>
      <c r="G96" s="358"/>
      <c r="H96" s="43"/>
      <c r="I96" s="43"/>
      <c r="J96" s="44"/>
      <c r="K96" s="39">
        <v>50</v>
      </c>
      <c r="L96" s="39">
        <v>300</v>
      </c>
      <c r="M96" s="43"/>
      <c r="N96" s="43"/>
      <c r="O96" s="43"/>
      <c r="P96" s="43"/>
      <c r="Q96" s="43"/>
    </row>
    <row r="97" spans="1:17" x14ac:dyDescent="0.25">
      <c r="A97" s="1181" t="s">
        <v>9203</v>
      </c>
      <c r="B97" s="75" t="s">
        <v>9209</v>
      </c>
      <c r="C97" s="57"/>
      <c r="D97" s="57"/>
      <c r="E97" s="57"/>
      <c r="F97" s="57"/>
      <c r="G97" s="57"/>
      <c r="H97" s="13"/>
      <c r="I97" s="13"/>
      <c r="J97" s="39"/>
      <c r="K97" s="13"/>
      <c r="L97" s="39">
        <v>1200</v>
      </c>
      <c r="M97" s="13"/>
      <c r="N97" s="13"/>
      <c r="O97" s="13"/>
      <c r="P97" s="13"/>
      <c r="Q97" s="13"/>
    </row>
    <row r="98" spans="1:17" x14ac:dyDescent="0.25">
      <c r="A98" s="1181" t="s">
        <v>9203</v>
      </c>
      <c r="B98" s="75" t="s">
        <v>9210</v>
      </c>
      <c r="C98" s="57"/>
      <c r="D98" s="57"/>
      <c r="E98" s="57"/>
      <c r="F98" s="57"/>
      <c r="G98" s="57"/>
      <c r="H98" s="13"/>
      <c r="I98" s="13"/>
      <c r="J98" s="39"/>
      <c r="K98" s="39">
        <v>60</v>
      </c>
      <c r="L98" s="39">
        <v>300</v>
      </c>
      <c r="M98" s="13"/>
      <c r="N98" s="13"/>
      <c r="O98" s="13"/>
      <c r="P98" s="13"/>
      <c r="Q98" s="13"/>
    </row>
    <row r="99" spans="1:17" x14ac:dyDescent="0.25">
      <c r="A99" s="1181" t="s">
        <v>9239</v>
      </c>
      <c r="B99" s="529" t="s">
        <v>9242</v>
      </c>
      <c r="C99" s="57"/>
      <c r="D99" s="57"/>
      <c r="E99" s="57"/>
      <c r="F99" s="57"/>
      <c r="G99" s="57"/>
      <c r="H99" s="13"/>
      <c r="I99" s="13"/>
      <c r="J99" s="39"/>
      <c r="K99" s="39">
        <v>50</v>
      </c>
      <c r="L99" s="39">
        <v>200</v>
      </c>
      <c r="M99" s="13"/>
      <c r="N99" s="13"/>
      <c r="O99" s="13"/>
      <c r="P99" s="13"/>
      <c r="Q99" s="13"/>
    </row>
    <row r="100" spans="1:17" x14ac:dyDescent="0.25">
      <c r="A100" s="1181" t="s">
        <v>9239</v>
      </c>
      <c r="B100" s="529" t="s">
        <v>9244</v>
      </c>
      <c r="C100" s="39">
        <v>60</v>
      </c>
      <c r="D100" s="39">
        <v>60</v>
      </c>
      <c r="E100" s="57"/>
      <c r="F100" s="57"/>
      <c r="G100" s="57"/>
      <c r="H100" s="13"/>
      <c r="I100" s="39">
        <v>120</v>
      </c>
      <c r="J100" s="39"/>
      <c r="K100" s="13"/>
      <c r="L100" s="39"/>
      <c r="M100" s="13"/>
      <c r="N100" s="13"/>
      <c r="O100" s="13"/>
      <c r="P100" s="13"/>
      <c r="Q100" s="13"/>
    </row>
    <row r="101" spans="1:17" s="200" customFormat="1" ht="17" thickBot="1" x14ac:dyDescent="0.3">
      <c r="A101" s="1181" t="s">
        <v>9248</v>
      </c>
      <c r="B101" s="529" t="s">
        <v>9263</v>
      </c>
      <c r="C101" s="358"/>
      <c r="D101" s="39">
        <v>60</v>
      </c>
      <c r="E101" s="358"/>
      <c r="F101" s="358"/>
      <c r="G101" s="358"/>
      <c r="H101" s="43"/>
      <c r="I101" s="39">
        <v>120</v>
      </c>
      <c r="J101" s="44"/>
      <c r="K101" s="43"/>
      <c r="L101" s="44"/>
      <c r="M101" s="39">
        <v>60</v>
      </c>
      <c r="N101" s="43"/>
      <c r="O101" s="43"/>
      <c r="P101" s="43"/>
      <c r="Q101" s="43"/>
    </row>
    <row r="102" spans="1:17" s="8" customFormat="1" ht="17" thickBot="1" x14ac:dyDescent="0.3">
      <c r="A102" s="40" t="s">
        <v>9293</v>
      </c>
      <c r="B102" s="41"/>
      <c r="C102" s="181">
        <f>SUM(C81:C101)</f>
        <v>2796</v>
      </c>
      <c r="D102" s="181">
        <f t="shared" ref="D102:O102" si="11">SUM(D81:D101)</f>
        <v>4614</v>
      </c>
      <c r="E102" s="181">
        <f t="shared" si="11"/>
        <v>562</v>
      </c>
      <c r="F102" s="181">
        <f t="shared" si="11"/>
        <v>714</v>
      </c>
      <c r="G102" s="181">
        <f t="shared" si="11"/>
        <v>1517</v>
      </c>
      <c r="H102" s="181">
        <f t="shared" si="11"/>
        <v>415</v>
      </c>
      <c r="I102" s="181">
        <f t="shared" si="11"/>
        <v>6083</v>
      </c>
      <c r="J102" s="181">
        <f t="shared" si="11"/>
        <v>386</v>
      </c>
      <c r="K102" s="181">
        <f t="shared" si="11"/>
        <v>2523</v>
      </c>
      <c r="L102" s="181">
        <f t="shared" si="11"/>
        <v>3650</v>
      </c>
      <c r="M102" s="181">
        <f t="shared" si="11"/>
        <v>606</v>
      </c>
      <c r="N102" s="181">
        <f t="shared" si="11"/>
        <v>50</v>
      </c>
      <c r="O102" s="181">
        <f t="shared" si="11"/>
        <v>50</v>
      </c>
      <c r="P102" s="181"/>
      <c r="Q102" s="41">
        <f>SUM(Q81:Q101)</f>
        <v>0</v>
      </c>
    </row>
    <row r="103" spans="1:17" x14ac:dyDescent="0.25">
      <c r="A103" s="1181">
        <v>45357</v>
      </c>
      <c r="B103" s="529" t="s">
        <v>63</v>
      </c>
      <c r="C103" s="57"/>
      <c r="D103" s="57"/>
      <c r="E103" s="57"/>
      <c r="F103" s="57"/>
      <c r="G103" s="57"/>
      <c r="H103" s="13"/>
      <c r="I103" s="13"/>
      <c r="J103" s="13">
        <v>-106</v>
      </c>
      <c r="K103" s="13"/>
      <c r="L103" s="13"/>
      <c r="M103" s="13"/>
      <c r="N103" s="13"/>
      <c r="O103" s="13"/>
      <c r="P103" s="13"/>
      <c r="Q103" s="13"/>
    </row>
    <row r="104" spans="1:17" s="200" customFormat="1" x14ac:dyDescent="0.25">
      <c r="A104" s="35">
        <v>45571</v>
      </c>
      <c r="B104" s="36" t="s">
        <v>63</v>
      </c>
      <c r="C104" s="358"/>
      <c r="D104" s="358"/>
      <c r="E104" s="358"/>
      <c r="F104" s="358"/>
      <c r="G104" s="57">
        <v>-18</v>
      </c>
      <c r="H104" s="13">
        <v>-46</v>
      </c>
      <c r="I104" s="43"/>
      <c r="J104" s="43"/>
      <c r="K104" s="43"/>
      <c r="L104" s="43"/>
      <c r="M104" s="43"/>
      <c r="N104" s="43"/>
      <c r="O104" s="43"/>
      <c r="P104" s="43"/>
      <c r="Q104" s="43"/>
    </row>
    <row r="105" spans="1:17" s="200" customFormat="1" x14ac:dyDescent="0.25">
      <c r="A105" s="256" t="s">
        <v>9416</v>
      </c>
      <c r="B105" s="529" t="s">
        <v>63</v>
      </c>
      <c r="C105" s="57">
        <v>-182</v>
      </c>
      <c r="D105" s="57">
        <v>-194</v>
      </c>
      <c r="E105" s="358"/>
      <c r="F105" s="358"/>
      <c r="G105" s="57">
        <v>-65</v>
      </c>
      <c r="H105" s="13">
        <v>-3</v>
      </c>
      <c r="I105" s="13">
        <v>-118</v>
      </c>
      <c r="J105" s="13">
        <v>-5</v>
      </c>
      <c r="K105" s="13">
        <v>-22</v>
      </c>
      <c r="L105" s="43"/>
      <c r="M105" s="13">
        <v>-25</v>
      </c>
      <c r="N105" s="43"/>
      <c r="O105" s="43"/>
      <c r="P105" s="43"/>
      <c r="Q105" s="43"/>
    </row>
    <row r="106" spans="1:17" s="200" customFormat="1" x14ac:dyDescent="0.25">
      <c r="A106" s="36" t="s">
        <v>9493</v>
      </c>
      <c r="B106" s="36" t="s">
        <v>63</v>
      </c>
      <c r="C106" s="57">
        <v>-33</v>
      </c>
      <c r="D106" s="57">
        <v>-18</v>
      </c>
      <c r="E106" s="57">
        <v>-7</v>
      </c>
      <c r="F106" s="57">
        <v>-9</v>
      </c>
      <c r="G106" s="57">
        <v>-35</v>
      </c>
      <c r="H106" s="13">
        <v>-5</v>
      </c>
      <c r="I106" s="43"/>
      <c r="J106" s="43"/>
      <c r="K106" s="13">
        <v>-24</v>
      </c>
      <c r="L106" s="43"/>
      <c r="M106" s="13">
        <v>-7</v>
      </c>
      <c r="N106" s="43"/>
      <c r="O106" s="43"/>
      <c r="P106" s="43"/>
      <c r="Q106" s="43"/>
    </row>
    <row r="107" spans="1:17" s="200" customFormat="1" x14ac:dyDescent="0.25">
      <c r="A107" s="817" t="s">
        <v>9549</v>
      </c>
      <c r="B107" s="36" t="s">
        <v>63</v>
      </c>
      <c r="C107" s="358"/>
      <c r="D107" s="57">
        <v>-416</v>
      </c>
      <c r="E107" s="358"/>
      <c r="F107" s="57">
        <v>-45</v>
      </c>
      <c r="G107" s="358"/>
      <c r="H107" s="43"/>
      <c r="I107" s="43"/>
      <c r="J107" s="43"/>
      <c r="K107" s="13">
        <v>-275</v>
      </c>
      <c r="L107" s="43"/>
      <c r="M107" s="43"/>
      <c r="N107" s="43"/>
      <c r="O107" s="43"/>
      <c r="P107" s="43"/>
      <c r="Q107" s="43"/>
    </row>
    <row r="108" spans="1:17" s="200" customFormat="1" x14ac:dyDescent="0.25">
      <c r="A108" s="1181" t="s">
        <v>9557</v>
      </c>
      <c r="B108" s="529" t="s">
        <v>63</v>
      </c>
      <c r="C108" s="57">
        <v>-100</v>
      </c>
      <c r="D108" s="358"/>
      <c r="E108" s="57">
        <v>-13</v>
      </c>
      <c r="F108" s="358"/>
      <c r="G108" s="358"/>
      <c r="H108" s="43"/>
      <c r="I108" s="13">
        <v>-310</v>
      </c>
      <c r="J108" s="43"/>
      <c r="K108" s="13">
        <v>-24</v>
      </c>
      <c r="L108" s="13">
        <v>-195</v>
      </c>
      <c r="M108" s="43"/>
      <c r="N108" s="43"/>
      <c r="O108" s="43"/>
      <c r="P108" s="13">
        <v>-5</v>
      </c>
      <c r="Q108" s="43"/>
    </row>
    <row r="109" spans="1:17" s="200" customFormat="1" ht="17" thickBot="1" x14ac:dyDescent="0.3">
      <c r="A109" s="1181" t="s">
        <v>9557</v>
      </c>
      <c r="B109" s="529" t="s">
        <v>9561</v>
      </c>
      <c r="C109" s="358"/>
      <c r="D109" s="358"/>
      <c r="E109" s="358"/>
      <c r="F109" s="358"/>
      <c r="G109" s="358"/>
      <c r="H109" s="13">
        <v>136</v>
      </c>
      <c r="I109" s="43"/>
      <c r="J109" s="43"/>
      <c r="K109" s="43"/>
      <c r="L109" s="43"/>
      <c r="M109" s="43"/>
      <c r="N109" s="43"/>
      <c r="O109" s="43"/>
      <c r="P109" s="43"/>
      <c r="Q109" s="43"/>
    </row>
    <row r="110" spans="1:17" s="8" customFormat="1" ht="17" thickBot="1" x14ac:dyDescent="0.3">
      <c r="A110" s="40" t="s">
        <v>9574</v>
      </c>
      <c r="B110" s="41"/>
      <c r="C110" s="41">
        <f>SUM(C102:C109)</f>
        <v>2481</v>
      </c>
      <c r="D110" s="41">
        <f t="shared" ref="D110:M110" si="12">SUM(D102:D109)</f>
        <v>3986</v>
      </c>
      <c r="E110" s="41">
        <f t="shared" si="12"/>
        <v>542</v>
      </c>
      <c r="F110" s="41">
        <f t="shared" si="12"/>
        <v>660</v>
      </c>
      <c r="G110" s="41">
        <f t="shared" si="12"/>
        <v>1399</v>
      </c>
      <c r="H110" s="41">
        <f t="shared" si="12"/>
        <v>497</v>
      </c>
      <c r="I110" s="41">
        <f t="shared" si="12"/>
        <v>5655</v>
      </c>
      <c r="J110" s="41">
        <f t="shared" si="12"/>
        <v>275</v>
      </c>
      <c r="K110" s="41">
        <f t="shared" si="12"/>
        <v>2178</v>
      </c>
      <c r="L110" s="41">
        <f t="shared" si="12"/>
        <v>3455</v>
      </c>
      <c r="M110" s="41">
        <f t="shared" si="12"/>
        <v>574</v>
      </c>
      <c r="N110" s="41">
        <f>SUM(N102:N109)</f>
        <v>50</v>
      </c>
      <c r="O110" s="41">
        <f>SUM(O102:O109)</f>
        <v>50</v>
      </c>
      <c r="P110" s="41">
        <f>SUM(P102:P109)</f>
        <v>-5</v>
      </c>
      <c r="Q110" s="41">
        <f>SUM(Q102:Q109)</f>
        <v>0</v>
      </c>
    </row>
    <row r="111" spans="1:17" s="200" customFormat="1" x14ac:dyDescent="0.25">
      <c r="A111" s="1181"/>
      <c r="B111" s="1078"/>
      <c r="C111" s="358"/>
      <c r="D111" s="358"/>
      <c r="E111" s="358"/>
      <c r="F111" s="358"/>
      <c r="G111" s="358"/>
      <c r="H111" s="13"/>
      <c r="I111" s="43"/>
      <c r="J111" s="43"/>
      <c r="K111" s="43"/>
      <c r="L111" s="43"/>
      <c r="M111" s="43"/>
      <c r="N111" s="43"/>
      <c r="O111" s="43"/>
      <c r="P111" s="43"/>
      <c r="Q111" s="43"/>
    </row>
    <row r="112" spans="1:17" s="200" customFormat="1" x14ac:dyDescent="0.25">
      <c r="A112" s="1181"/>
      <c r="B112" s="1078"/>
      <c r="C112" s="358"/>
      <c r="D112" s="358"/>
      <c r="E112" s="358"/>
      <c r="F112" s="358"/>
      <c r="G112" s="358"/>
      <c r="H112" s="13"/>
      <c r="I112" s="43"/>
      <c r="J112" s="43"/>
      <c r="K112" s="43"/>
      <c r="L112" s="43"/>
      <c r="M112" s="43"/>
      <c r="N112" s="43"/>
      <c r="O112" s="43"/>
      <c r="P112" s="43"/>
      <c r="Q112" s="43"/>
    </row>
    <row r="113" spans="1:17" s="200" customFormat="1" x14ac:dyDescent="0.25">
      <c r="A113" s="1344"/>
      <c r="B113" s="115"/>
      <c r="C113" s="358"/>
      <c r="D113" s="358"/>
      <c r="E113" s="358"/>
      <c r="F113" s="358"/>
      <c r="G113" s="358"/>
      <c r="H113" s="43"/>
      <c r="I113" s="43"/>
      <c r="J113" s="43"/>
      <c r="K113" s="43"/>
      <c r="L113" s="43"/>
      <c r="M113" s="43"/>
      <c r="N113" s="43"/>
      <c r="O113" s="43"/>
      <c r="P113" s="43"/>
      <c r="Q113" s="43"/>
    </row>
    <row r="114" spans="1:17" s="200" customFormat="1" x14ac:dyDescent="0.25">
      <c r="A114" s="1344"/>
      <c r="B114" s="115"/>
      <c r="C114" s="358"/>
      <c r="D114" s="358"/>
      <c r="E114" s="358"/>
      <c r="F114" s="358"/>
      <c r="G114" s="358"/>
      <c r="H114" s="43"/>
      <c r="I114" s="43"/>
      <c r="J114" s="43"/>
      <c r="K114" s="43"/>
      <c r="L114" s="43"/>
      <c r="M114" s="43"/>
      <c r="N114" s="43"/>
      <c r="O114" s="43"/>
      <c r="P114" s="43"/>
      <c r="Q114" s="43"/>
    </row>
    <row r="115" spans="1:17" x14ac:dyDescent="0.25">
      <c r="A115" s="57"/>
      <c r="B115" s="57"/>
      <c r="C115" s="57"/>
      <c r="D115" s="57"/>
      <c r="E115" s="57"/>
      <c r="F115" s="57"/>
      <c r="G115" s="57"/>
      <c r="H115" s="13"/>
      <c r="I115" s="13"/>
      <c r="J115" s="13"/>
      <c r="K115" s="13"/>
      <c r="L115" s="13"/>
      <c r="M115" s="13"/>
      <c r="N115" s="13"/>
      <c r="O115" s="13"/>
      <c r="P115" s="13"/>
      <c r="Q115" s="13"/>
    </row>
    <row r="116" spans="1:17" ht="17" thickBot="1" x14ac:dyDescent="0.3"/>
    <row r="117" spans="1:17" ht="17" thickBot="1" x14ac:dyDescent="0.3">
      <c r="C117" s="140" t="s">
        <v>26</v>
      </c>
      <c r="D117" s="140" t="s">
        <v>3</v>
      </c>
      <c r="E117" s="140" t="s">
        <v>17</v>
      </c>
      <c r="F117" s="140" t="s">
        <v>18</v>
      </c>
      <c r="G117" s="140" t="s">
        <v>27</v>
      </c>
      <c r="H117" s="209" t="s">
        <v>32</v>
      </c>
      <c r="I117" s="209" t="s">
        <v>4</v>
      </c>
      <c r="J117" s="209" t="s">
        <v>28</v>
      </c>
      <c r="K117" s="209" t="s">
        <v>10</v>
      </c>
      <c r="L117" s="209" t="s">
        <v>31</v>
      </c>
      <c r="M117" s="140" t="s">
        <v>2</v>
      </c>
      <c r="N117" s="140" t="s">
        <v>29</v>
      </c>
      <c r="O117" s="140" t="s">
        <v>30</v>
      </c>
      <c r="P117" s="140" t="s">
        <v>365</v>
      </c>
      <c r="Q117" s="209"/>
    </row>
    <row r="119" spans="1:17" x14ac:dyDescent="0.25">
      <c r="A119" s="260" t="s">
        <v>9153</v>
      </c>
      <c r="B119" s="260"/>
    </row>
    <row r="120" spans="1:17" x14ac:dyDescent="0.25">
      <c r="A120" s="260" t="s">
        <v>9154</v>
      </c>
      <c r="B120" s="260"/>
    </row>
    <row r="121" spans="1:17" x14ac:dyDescent="0.25">
      <c r="A121" s="260" t="s">
        <v>9155</v>
      </c>
      <c r="B121" s="260"/>
    </row>
  </sheetData>
  <pageMargins left="0.7" right="0.7" top="0.75" bottom="0.75" header="0.3" footer="0.3"/>
  <pageSetup orientation="portrait" r:id="rId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BB117"/>
  <sheetViews>
    <sheetView topLeftCell="A97" workbookViewId="0">
      <selection activeCell="D109" sqref="D109"/>
    </sheetView>
  </sheetViews>
  <sheetFormatPr baseColWidth="10" defaultColWidth="9" defaultRowHeight="16" x14ac:dyDescent="0.25"/>
  <cols>
    <col min="1" max="1" width="14.33203125" style="4" customWidth="1"/>
    <col min="2" max="2" width="24" style="4" customWidth="1"/>
    <col min="3" max="10" width="9.33203125" style="2" customWidth="1"/>
    <col min="11" max="11" width="11.5" style="2" customWidth="1"/>
    <col min="12" max="13" width="9.33203125" style="2" customWidth="1"/>
    <col min="14" max="19" width="13.5" style="2" customWidth="1"/>
    <col min="20" max="20" width="15.5" style="2" customWidth="1"/>
    <col min="21" max="21" width="11.83203125" style="2" customWidth="1"/>
    <col min="22" max="23" width="15.5" style="2" customWidth="1"/>
    <col min="24" max="28" width="11.6640625" style="2" customWidth="1"/>
    <col min="29" max="34" width="13.5" style="2" customWidth="1"/>
    <col min="35" max="35" width="16.33203125" style="2" customWidth="1"/>
    <col min="36" max="38" width="11.83203125" style="2" customWidth="1"/>
    <col min="39" max="39" width="12.5" style="2" customWidth="1"/>
    <col min="40" max="46" width="11.83203125" style="2" customWidth="1"/>
    <col min="47" max="52" width="14.33203125" style="2" customWidth="1"/>
    <col min="53" max="53" width="9.1640625" style="2" customWidth="1"/>
    <col min="54" max="16384" width="9" style="136"/>
  </cols>
  <sheetData>
    <row r="1" spans="1:53" s="48" customFormat="1" x14ac:dyDescent="0.25">
      <c r="A1" s="48" t="s">
        <v>23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s="48" customFormat="1" x14ac:dyDescent="0.25">
      <c r="A2" s="355" t="s">
        <v>7152</v>
      </c>
      <c r="B2" s="355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 s="4" customFormat="1" x14ac:dyDescent="0.25">
      <c r="A3" s="139" t="s">
        <v>1938</v>
      </c>
    </row>
    <row r="4" spans="1:53" s="4" customFormat="1" x14ac:dyDescent="0.25">
      <c r="A4" s="703" t="s">
        <v>7025</v>
      </c>
      <c r="B4" s="5"/>
    </row>
    <row r="5" spans="1:53" s="257" customFormat="1" x14ac:dyDescent="0.25">
      <c r="A5" s="3"/>
      <c r="B5" s="3"/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  <c r="N5" s="1013"/>
      <c r="O5" s="1013"/>
      <c r="P5" s="1013"/>
      <c r="Q5" s="1013"/>
      <c r="R5" s="1013"/>
      <c r="S5" s="1013"/>
      <c r="T5" s="1013"/>
      <c r="U5" s="1013"/>
      <c r="V5" s="1013"/>
      <c r="W5" s="1013"/>
      <c r="X5" s="1013"/>
      <c r="Y5" s="1013"/>
      <c r="Z5" s="1013"/>
      <c r="AA5" s="1013"/>
      <c r="AB5" s="1013"/>
      <c r="AC5" s="1013"/>
      <c r="AD5" s="1013"/>
      <c r="AE5" s="1013"/>
      <c r="AF5" s="1013"/>
      <c r="AG5" s="1013"/>
      <c r="AH5" s="1013"/>
      <c r="AI5" s="1013"/>
      <c r="AJ5" s="1013"/>
      <c r="AK5" s="1013"/>
      <c r="AL5" s="1013"/>
      <c r="AM5" s="1013"/>
      <c r="AN5" s="1013"/>
      <c r="AO5" s="1013"/>
      <c r="AP5" s="1013"/>
      <c r="AQ5" s="1013"/>
      <c r="AR5" s="1013"/>
      <c r="AS5" s="1013"/>
      <c r="AT5" s="1013"/>
      <c r="AU5" s="1013"/>
      <c r="AV5" s="1013"/>
      <c r="AW5" s="1013"/>
      <c r="AX5" s="1013"/>
      <c r="AY5" s="1013"/>
      <c r="AZ5" s="1013"/>
      <c r="BA5" s="1013"/>
    </row>
    <row r="6" spans="1:53" s="257" customFormat="1" ht="17" thickBot="1" x14ac:dyDescent="0.3">
      <c r="A6" s="3"/>
      <c r="B6" s="3"/>
      <c r="C6" s="31">
        <v>5900</v>
      </c>
      <c r="D6" s="31">
        <v>7500</v>
      </c>
      <c r="E6" s="31">
        <v>8300</v>
      </c>
      <c r="F6" s="7">
        <v>9850</v>
      </c>
      <c r="G6" s="31">
        <v>7000</v>
      </c>
      <c r="H6" s="31">
        <v>7000</v>
      </c>
      <c r="I6" s="31">
        <v>7000</v>
      </c>
      <c r="J6" s="31">
        <v>7000</v>
      </c>
      <c r="K6" s="31">
        <v>7000</v>
      </c>
      <c r="L6" s="31">
        <v>6750</v>
      </c>
      <c r="M6" s="31">
        <v>5850</v>
      </c>
      <c r="N6" s="31">
        <v>10800</v>
      </c>
      <c r="O6" s="31">
        <v>6350</v>
      </c>
      <c r="P6" s="31">
        <v>6900</v>
      </c>
      <c r="Q6" s="31">
        <v>9000</v>
      </c>
      <c r="R6" s="7">
        <v>11500</v>
      </c>
      <c r="S6" s="7">
        <v>13500</v>
      </c>
      <c r="T6" s="31">
        <v>18000</v>
      </c>
      <c r="U6" s="31"/>
      <c r="V6" s="31">
        <v>8250</v>
      </c>
      <c r="W6" s="31">
        <v>8250</v>
      </c>
      <c r="X6" s="31">
        <v>8250</v>
      </c>
      <c r="Y6" s="31">
        <v>8250</v>
      </c>
      <c r="Z6" s="31">
        <v>5000</v>
      </c>
      <c r="AA6" s="31">
        <v>4350</v>
      </c>
      <c r="AB6" s="31">
        <v>3600</v>
      </c>
      <c r="AC6" s="7">
        <v>6525</v>
      </c>
      <c r="AD6" s="7">
        <v>13500</v>
      </c>
      <c r="AE6" s="7">
        <v>5400</v>
      </c>
      <c r="AF6" s="7">
        <v>5625</v>
      </c>
      <c r="AG6" s="7">
        <v>21750</v>
      </c>
      <c r="AH6" s="7">
        <v>14500</v>
      </c>
      <c r="AI6" s="7">
        <v>24000</v>
      </c>
      <c r="AJ6" s="31">
        <v>8250</v>
      </c>
      <c r="AK6" s="31">
        <v>5000</v>
      </c>
      <c r="AL6" s="31">
        <v>9000</v>
      </c>
      <c r="AM6" s="7">
        <v>11500</v>
      </c>
      <c r="AN6" s="31">
        <v>27600</v>
      </c>
      <c r="AO6" s="31">
        <v>5000</v>
      </c>
      <c r="AP6" s="31">
        <v>5000</v>
      </c>
      <c r="AQ6" s="31">
        <v>5000</v>
      </c>
      <c r="AR6" s="31">
        <v>11800</v>
      </c>
      <c r="AS6" s="31">
        <v>6000</v>
      </c>
      <c r="AT6" s="31">
        <v>6960</v>
      </c>
      <c r="AU6" s="31">
        <v>34000</v>
      </c>
      <c r="AV6" s="31">
        <v>6000</v>
      </c>
      <c r="AW6" s="31">
        <v>16100</v>
      </c>
      <c r="AX6" s="31">
        <v>18400</v>
      </c>
      <c r="AY6" s="31">
        <v>8250</v>
      </c>
      <c r="AZ6" s="7">
        <f>13500/2</f>
        <v>6750</v>
      </c>
      <c r="BA6" s="31"/>
    </row>
    <row r="7" spans="1:53" s="4" customFormat="1" ht="17" thickBot="1" x14ac:dyDescent="0.3">
      <c r="A7" s="140" t="s">
        <v>0</v>
      </c>
      <c r="B7" s="140" t="s">
        <v>1</v>
      </c>
      <c r="C7" s="209" t="s">
        <v>1309</v>
      </c>
      <c r="D7" s="209" t="s">
        <v>492</v>
      </c>
      <c r="E7" s="209" t="s">
        <v>546</v>
      </c>
      <c r="F7" s="209" t="s">
        <v>494</v>
      </c>
      <c r="G7" s="209" t="s">
        <v>386</v>
      </c>
      <c r="H7" s="209" t="s">
        <v>1317</v>
      </c>
      <c r="I7" s="209" t="s">
        <v>547</v>
      </c>
      <c r="J7" s="209" t="s">
        <v>548</v>
      </c>
      <c r="K7" s="209" t="s">
        <v>1368</v>
      </c>
      <c r="L7" s="209" t="s">
        <v>3763</v>
      </c>
      <c r="M7" s="209" t="s">
        <v>7297</v>
      </c>
      <c r="N7" s="209" t="s">
        <v>5859</v>
      </c>
      <c r="O7" s="209" t="s">
        <v>7306</v>
      </c>
      <c r="P7" s="209" t="s">
        <v>5699</v>
      </c>
      <c r="Q7" s="209" t="s">
        <v>5698</v>
      </c>
      <c r="R7" s="209" t="s">
        <v>7338</v>
      </c>
      <c r="S7" s="209" t="s">
        <v>4073</v>
      </c>
      <c r="T7" s="209" t="s">
        <v>6496</v>
      </c>
      <c r="U7" s="209" t="s">
        <v>7230</v>
      </c>
      <c r="V7" s="209" t="s">
        <v>4728</v>
      </c>
      <c r="W7" s="209" t="s">
        <v>7388</v>
      </c>
      <c r="X7" s="209" t="s">
        <v>3157</v>
      </c>
      <c r="Y7" s="209" t="s">
        <v>3149</v>
      </c>
      <c r="Z7" s="209" t="s">
        <v>7231</v>
      </c>
      <c r="AA7" s="209" t="s">
        <v>2879</v>
      </c>
      <c r="AB7" s="209" t="s">
        <v>380</v>
      </c>
      <c r="AC7" s="209" t="s">
        <v>3898</v>
      </c>
      <c r="AD7" s="209" t="s">
        <v>3161</v>
      </c>
      <c r="AE7" s="209" t="s">
        <v>5762</v>
      </c>
      <c r="AF7" s="209" t="s">
        <v>7572</v>
      </c>
      <c r="AG7" s="209" t="s">
        <v>4198</v>
      </c>
      <c r="AH7" s="209" t="s">
        <v>4428</v>
      </c>
      <c r="AI7" s="209" t="s">
        <v>5700</v>
      </c>
      <c r="AJ7" s="209" t="s">
        <v>7334</v>
      </c>
      <c r="AK7" s="209" t="s">
        <v>5559</v>
      </c>
      <c r="AL7" s="209" t="s">
        <v>3162</v>
      </c>
      <c r="AM7" s="209" t="s">
        <v>7749</v>
      </c>
      <c r="AN7" s="209" t="s">
        <v>7728</v>
      </c>
      <c r="AO7" s="209" t="s">
        <v>5828</v>
      </c>
      <c r="AP7" s="209" t="s">
        <v>5829</v>
      </c>
      <c r="AQ7" s="209" t="s">
        <v>6883</v>
      </c>
      <c r="AR7" s="209" t="s">
        <v>7759</v>
      </c>
      <c r="AS7" s="209" t="s">
        <v>7760</v>
      </c>
      <c r="AT7" s="209" t="s">
        <v>7761</v>
      </c>
      <c r="AU7" s="209" t="s">
        <v>6739</v>
      </c>
      <c r="AV7" s="209" t="s">
        <v>7799</v>
      </c>
      <c r="AW7" s="209" t="s">
        <v>7802</v>
      </c>
      <c r="AX7" s="209" t="s">
        <v>4234</v>
      </c>
      <c r="AY7" s="209" t="s">
        <v>3150</v>
      </c>
      <c r="AZ7" s="209" t="s">
        <v>8945</v>
      </c>
      <c r="BA7" s="209"/>
    </row>
    <row r="8" spans="1:53" s="2" customFormat="1" x14ac:dyDescent="0.25">
      <c r="A8" s="55" t="s">
        <v>7291</v>
      </c>
      <c r="B8" s="75" t="s">
        <v>7296</v>
      </c>
      <c r="C8" s="13"/>
      <c r="D8" s="13"/>
      <c r="E8" s="13">
        <v>200</v>
      </c>
      <c r="F8" s="13"/>
      <c r="G8" s="13">
        <v>200</v>
      </c>
      <c r="H8" s="13">
        <v>200</v>
      </c>
      <c r="I8" s="13"/>
      <c r="J8" s="13"/>
      <c r="K8" s="13"/>
      <c r="L8" s="13">
        <v>200</v>
      </c>
      <c r="M8" s="13">
        <v>127</v>
      </c>
      <c r="N8" s="13">
        <v>66</v>
      </c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1:53" s="2" customFormat="1" x14ac:dyDescent="0.25">
      <c r="A9" s="55" t="s">
        <v>7282</v>
      </c>
      <c r="B9" s="75" t="s">
        <v>7298</v>
      </c>
      <c r="C9" s="13"/>
      <c r="D9" s="13"/>
      <c r="E9" s="13">
        <v>150</v>
      </c>
      <c r="F9" s="13"/>
      <c r="G9" s="13"/>
      <c r="H9" s="13"/>
      <c r="I9" s="13"/>
      <c r="J9" s="13"/>
      <c r="K9" s="13"/>
      <c r="L9" s="13">
        <v>200</v>
      </c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</row>
    <row r="10" spans="1:53" s="2" customFormat="1" x14ac:dyDescent="0.25">
      <c r="A10" s="55" t="s">
        <v>7301</v>
      </c>
      <c r="B10" s="53" t="s">
        <v>7305</v>
      </c>
      <c r="C10" s="13"/>
      <c r="D10" s="13"/>
      <c r="E10" s="13">
        <v>100</v>
      </c>
      <c r="F10" s="13"/>
      <c r="G10" s="13"/>
      <c r="H10" s="13"/>
      <c r="I10" s="13"/>
      <c r="J10" s="13"/>
      <c r="K10" s="13"/>
      <c r="L10" s="13"/>
      <c r="M10" s="13"/>
      <c r="N10" s="13"/>
      <c r="O10" s="13">
        <v>100</v>
      </c>
      <c r="P10" s="13">
        <v>36</v>
      </c>
      <c r="Q10" s="13">
        <v>189</v>
      </c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</row>
    <row r="11" spans="1:53" s="1" customFormat="1" ht="17" thickBot="1" x14ac:dyDescent="0.3">
      <c r="A11" s="76" t="s">
        <v>7313</v>
      </c>
      <c r="B11" s="14" t="s">
        <v>7</v>
      </c>
      <c r="C11" s="115"/>
      <c r="D11" s="115"/>
      <c r="E11" s="115"/>
      <c r="F11" s="115"/>
      <c r="G11" s="115"/>
      <c r="H11" s="115"/>
      <c r="I11" s="14">
        <v>39</v>
      </c>
      <c r="J11" s="14">
        <v>3</v>
      </c>
      <c r="K11" s="14">
        <v>8</v>
      </c>
      <c r="L11" s="14">
        <v>336</v>
      </c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</row>
    <row r="12" spans="1:53" s="1" customFormat="1" ht="17" thickBot="1" x14ac:dyDescent="0.3">
      <c r="A12" s="33" t="s">
        <v>7316</v>
      </c>
      <c r="B12" s="34"/>
      <c r="C12" s="34">
        <f>SUM(C8:C11)</f>
        <v>0</v>
      </c>
      <c r="D12" s="34">
        <f t="shared" ref="D12:BA12" si="0">SUM(D8:D11)</f>
        <v>0</v>
      </c>
      <c r="E12" s="34">
        <f t="shared" si="0"/>
        <v>450</v>
      </c>
      <c r="F12" s="34">
        <f t="shared" si="0"/>
        <v>0</v>
      </c>
      <c r="G12" s="34">
        <f t="shared" si="0"/>
        <v>200</v>
      </c>
      <c r="H12" s="34">
        <f t="shared" si="0"/>
        <v>200</v>
      </c>
      <c r="I12" s="34">
        <f t="shared" si="0"/>
        <v>39</v>
      </c>
      <c r="J12" s="34">
        <f t="shared" si="0"/>
        <v>3</v>
      </c>
      <c r="K12" s="34">
        <f t="shared" si="0"/>
        <v>8</v>
      </c>
      <c r="L12" s="34">
        <f t="shared" si="0"/>
        <v>736</v>
      </c>
      <c r="M12" s="34">
        <f t="shared" si="0"/>
        <v>127</v>
      </c>
      <c r="N12" s="34">
        <f t="shared" si="0"/>
        <v>66</v>
      </c>
      <c r="O12" s="34">
        <f t="shared" si="0"/>
        <v>100</v>
      </c>
      <c r="P12" s="34">
        <f t="shared" si="0"/>
        <v>36</v>
      </c>
      <c r="Q12" s="34">
        <f t="shared" si="0"/>
        <v>189</v>
      </c>
      <c r="R12" s="34">
        <f t="shared" si="0"/>
        <v>0</v>
      </c>
      <c r="S12" s="34">
        <f t="shared" si="0"/>
        <v>0</v>
      </c>
      <c r="T12" s="34">
        <f t="shared" si="0"/>
        <v>0</v>
      </c>
      <c r="U12" s="34"/>
      <c r="V12" s="34">
        <f t="shared" si="0"/>
        <v>0</v>
      </c>
      <c r="W12" s="34">
        <f t="shared" si="0"/>
        <v>0</v>
      </c>
      <c r="X12" s="34">
        <f t="shared" si="0"/>
        <v>0</v>
      </c>
      <c r="Y12" s="34"/>
      <c r="Z12" s="34">
        <f t="shared" si="0"/>
        <v>0</v>
      </c>
      <c r="AA12" s="34">
        <f t="shared" si="0"/>
        <v>0</v>
      </c>
      <c r="AB12" s="34">
        <f t="shared" si="0"/>
        <v>0</v>
      </c>
      <c r="AC12" s="34">
        <f t="shared" si="0"/>
        <v>0</v>
      </c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>
        <f t="shared" si="0"/>
        <v>0</v>
      </c>
    </row>
    <row r="13" spans="1:53" s="2" customFormat="1" x14ac:dyDescent="0.25">
      <c r="A13" s="55">
        <v>44935</v>
      </c>
      <c r="B13" s="436" t="s">
        <v>7337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>
        <v>189</v>
      </c>
      <c r="S13" s="53"/>
      <c r="T13" s="53">
        <v>100</v>
      </c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</row>
    <row r="14" spans="1:53" s="1" customFormat="1" x14ac:dyDescent="0.25">
      <c r="A14" s="55">
        <v>45025</v>
      </c>
      <c r="B14" s="75" t="s">
        <v>7350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13">
        <v>40</v>
      </c>
      <c r="U14" s="13"/>
      <c r="V14" s="13"/>
      <c r="W14" s="13"/>
      <c r="X14" s="13">
        <v>50</v>
      </c>
      <c r="Y14" s="13"/>
      <c r="Z14" s="13">
        <v>190</v>
      </c>
      <c r="AA14" s="13">
        <v>100</v>
      </c>
      <c r="AB14" s="13">
        <v>200</v>
      </c>
      <c r="AC14" s="13"/>
      <c r="AD14" s="13"/>
      <c r="AE14" s="1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</row>
    <row r="15" spans="1:53" s="1" customFormat="1" x14ac:dyDescent="0.25">
      <c r="A15" s="55">
        <v>45025</v>
      </c>
      <c r="B15" s="75" t="s">
        <v>7351</v>
      </c>
      <c r="C15" s="43"/>
      <c r="D15" s="43"/>
      <c r="E15" s="13">
        <v>300</v>
      </c>
      <c r="F15" s="13"/>
      <c r="G15" s="13">
        <v>200</v>
      </c>
      <c r="H15" s="13">
        <v>150</v>
      </c>
      <c r="I15" s="43"/>
      <c r="J15" s="43"/>
      <c r="K15" s="43"/>
      <c r="L15" s="13">
        <v>500</v>
      </c>
      <c r="M15" s="13">
        <v>23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</row>
    <row r="16" spans="1:53" s="1" customFormat="1" x14ac:dyDescent="0.25">
      <c r="A16" s="55">
        <v>45116</v>
      </c>
      <c r="B16" s="75" t="s">
        <v>7372</v>
      </c>
      <c r="C16" s="43"/>
      <c r="D16" s="43"/>
      <c r="E16" s="43"/>
      <c r="F16" s="43"/>
      <c r="G16" s="13">
        <v>66</v>
      </c>
      <c r="H16" s="13">
        <v>89</v>
      </c>
      <c r="I16" s="43"/>
      <c r="J16" s="43"/>
      <c r="K16" s="43"/>
      <c r="L16" s="13">
        <v>824</v>
      </c>
      <c r="M16" s="43"/>
      <c r="N16" s="43"/>
      <c r="O16" s="13">
        <v>625</v>
      </c>
      <c r="P16" s="43"/>
      <c r="Q16" s="43"/>
      <c r="R16" s="13">
        <v>97</v>
      </c>
      <c r="S16" s="13"/>
      <c r="T16" s="13">
        <v>70</v>
      </c>
      <c r="U16" s="13"/>
      <c r="V16" s="13"/>
      <c r="W16" s="13"/>
      <c r="X16" s="43"/>
      <c r="Y16" s="43"/>
      <c r="Z16" s="43"/>
      <c r="AA16" s="43"/>
      <c r="AB16" s="43"/>
      <c r="AC16" s="43"/>
      <c r="AD16" s="43"/>
      <c r="AE16" s="4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43"/>
    </row>
    <row r="17" spans="1:53" s="1" customFormat="1" x14ac:dyDescent="0.25">
      <c r="A17" s="12">
        <v>45147</v>
      </c>
      <c r="B17" s="13" t="s">
        <v>7380</v>
      </c>
      <c r="C17" s="43"/>
      <c r="D17" s="13">
        <v>120</v>
      </c>
      <c r="E17" s="13">
        <v>120</v>
      </c>
      <c r="F17" s="1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</row>
    <row r="18" spans="1:53" s="1" customFormat="1" x14ac:dyDescent="0.25">
      <c r="A18" s="55">
        <v>45178</v>
      </c>
      <c r="B18" s="53" t="s">
        <v>7390</v>
      </c>
      <c r="C18" s="43"/>
      <c r="D18" s="13">
        <v>30</v>
      </c>
      <c r="E18" s="13">
        <v>84</v>
      </c>
      <c r="F18" s="13"/>
      <c r="G18" s="43"/>
      <c r="H18" s="43"/>
      <c r="I18" s="43"/>
      <c r="J18" s="43"/>
      <c r="K18" s="43"/>
      <c r="L18" s="43"/>
      <c r="M18" s="43"/>
      <c r="N18" s="43"/>
      <c r="O18" s="43"/>
      <c r="P18" s="13">
        <v>23</v>
      </c>
      <c r="Q18" s="43"/>
      <c r="R18" s="43"/>
      <c r="S18" s="43"/>
      <c r="T18" s="13">
        <v>23</v>
      </c>
      <c r="U18" s="13"/>
      <c r="V18" s="13">
        <v>50</v>
      </c>
      <c r="W18" s="13"/>
      <c r="X18" s="43"/>
      <c r="Y18" s="43"/>
      <c r="Z18" s="13">
        <v>100</v>
      </c>
      <c r="AA18" s="43"/>
      <c r="AB18" s="13">
        <v>100</v>
      </c>
      <c r="AC18" s="13"/>
      <c r="AD18" s="13"/>
      <c r="AE18" s="1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</row>
    <row r="19" spans="1:53" s="1" customFormat="1" x14ac:dyDescent="0.25">
      <c r="A19" s="12">
        <v>45239</v>
      </c>
      <c r="B19" s="75" t="s">
        <v>7389</v>
      </c>
      <c r="C19" s="43"/>
      <c r="D19" s="13">
        <v>90</v>
      </c>
      <c r="E19" s="13">
        <v>120</v>
      </c>
      <c r="F19" s="13"/>
      <c r="G19" s="43"/>
      <c r="H19" s="43"/>
      <c r="I19" s="43"/>
      <c r="J19" s="43"/>
      <c r="K19" s="43"/>
      <c r="L19" s="43"/>
      <c r="M19" s="43"/>
      <c r="N19" s="43"/>
      <c r="O19" s="43"/>
      <c r="P19" s="13">
        <v>36</v>
      </c>
      <c r="Q19" s="43"/>
      <c r="R19" s="43"/>
      <c r="S19" s="43"/>
      <c r="T19" s="43"/>
      <c r="U19" s="43"/>
      <c r="V19" s="13">
        <v>90</v>
      </c>
      <c r="W19" s="13">
        <v>100</v>
      </c>
      <c r="X19" s="43"/>
      <c r="Y19" s="43"/>
      <c r="Z19" s="43"/>
      <c r="AA19" s="43"/>
      <c r="AB19" s="13">
        <v>123</v>
      </c>
      <c r="AC19" s="13"/>
      <c r="AD19" s="13"/>
      <c r="AE19" s="1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</row>
    <row r="20" spans="1:53" s="2" customFormat="1" x14ac:dyDescent="0.25">
      <c r="A20" s="12">
        <v>45239</v>
      </c>
      <c r="B20" s="75" t="s">
        <v>7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>
        <v>160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</row>
    <row r="21" spans="1:53" s="2" customFormat="1" x14ac:dyDescent="0.25">
      <c r="A21" s="55">
        <v>45239</v>
      </c>
      <c r="B21" s="53" t="s">
        <v>63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>
        <v>-100</v>
      </c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</row>
    <row r="22" spans="1:53" s="2" customFormat="1" x14ac:dyDescent="0.25">
      <c r="A22" s="12" t="s">
        <v>7397</v>
      </c>
      <c r="B22" s="75" t="s">
        <v>7406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>
        <v>62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</row>
    <row r="23" spans="1:53" s="1" customFormat="1" x14ac:dyDescent="0.25">
      <c r="A23" s="12" t="s">
        <v>7397</v>
      </c>
      <c r="B23" s="75" t="s">
        <v>7408</v>
      </c>
      <c r="C23" s="43"/>
      <c r="D23" s="43"/>
      <c r="E23" s="43"/>
      <c r="F23" s="13">
        <v>300</v>
      </c>
      <c r="G23" s="13">
        <v>100</v>
      </c>
      <c r="H23" s="13">
        <v>100</v>
      </c>
      <c r="I23" s="43"/>
      <c r="J23" s="43"/>
      <c r="K23" s="43"/>
      <c r="L23" s="13">
        <v>250</v>
      </c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</row>
    <row r="24" spans="1:53" s="1" customFormat="1" x14ac:dyDescent="0.25">
      <c r="A24" s="12" t="s">
        <v>7369</v>
      </c>
      <c r="B24" s="75" t="s">
        <v>7410</v>
      </c>
      <c r="C24" s="13">
        <v>234</v>
      </c>
      <c r="D24" s="13">
        <v>254</v>
      </c>
      <c r="E24" s="43"/>
      <c r="F24" s="43"/>
      <c r="G24" s="43"/>
      <c r="H24" s="43"/>
      <c r="I24" s="43"/>
      <c r="J24" s="43"/>
      <c r="K24" s="43"/>
      <c r="L24" s="13">
        <v>350</v>
      </c>
      <c r="M24" s="43"/>
      <c r="N24" s="43"/>
      <c r="O24" s="43"/>
      <c r="P24" s="43"/>
      <c r="Q24" s="43"/>
      <c r="R24" s="43"/>
      <c r="S24" s="13">
        <v>496</v>
      </c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</row>
    <row r="25" spans="1:53" s="1" customFormat="1" ht="17.25" customHeight="1" x14ac:dyDescent="0.25">
      <c r="A25" s="12" t="s">
        <v>7369</v>
      </c>
      <c r="B25" s="75" t="s">
        <v>7411</v>
      </c>
      <c r="C25" s="43"/>
      <c r="D25" s="13">
        <v>68</v>
      </c>
      <c r="E25" s="13">
        <v>225</v>
      </c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13">
        <v>61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</row>
    <row r="26" spans="1:53" s="2" customFormat="1" x14ac:dyDescent="0.25">
      <c r="A26" s="12" t="s">
        <v>7367</v>
      </c>
      <c r="B26" s="75" t="s">
        <v>7414</v>
      </c>
      <c r="C26" s="13"/>
      <c r="D26" s="13"/>
      <c r="E26" s="13">
        <v>105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</row>
    <row r="27" spans="1:53" s="1" customFormat="1" x14ac:dyDescent="0.25">
      <c r="A27" s="12" t="s">
        <v>7367</v>
      </c>
      <c r="B27" s="75" t="s">
        <v>7415</v>
      </c>
      <c r="C27" s="13">
        <v>20</v>
      </c>
      <c r="D27" s="43"/>
      <c r="E27" s="43"/>
      <c r="F27" s="43"/>
      <c r="G27" s="13">
        <v>16</v>
      </c>
      <c r="H27" s="13">
        <v>200</v>
      </c>
      <c r="I27" s="43"/>
      <c r="J27" s="43"/>
      <c r="K27" s="43"/>
      <c r="L27" s="13">
        <v>500</v>
      </c>
      <c r="M27" s="13">
        <v>380</v>
      </c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</row>
    <row r="28" spans="1:53" s="2" customFormat="1" x14ac:dyDescent="0.25">
      <c r="A28" s="12" t="s">
        <v>7367</v>
      </c>
      <c r="B28" s="14" t="s">
        <v>401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>
        <v>-61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</row>
    <row r="29" spans="1:53" s="1" customFormat="1" x14ac:dyDescent="0.25">
      <c r="A29" s="12" t="s">
        <v>7518</v>
      </c>
      <c r="B29" s="75" t="s">
        <v>7521</v>
      </c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13">
        <v>200</v>
      </c>
      <c r="AC29" s="13">
        <v>100</v>
      </c>
      <c r="AD29" s="13">
        <v>130</v>
      </c>
      <c r="AE29" s="13">
        <v>131</v>
      </c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</row>
    <row r="30" spans="1:53" s="2" customFormat="1" ht="17" thickBot="1" x14ac:dyDescent="0.3">
      <c r="A30" s="55" t="s">
        <v>7529</v>
      </c>
      <c r="B30" s="13" t="s">
        <v>7531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>
        <v>200</v>
      </c>
      <c r="AC30" s="13">
        <v>100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</row>
    <row r="31" spans="1:53" s="1" customFormat="1" ht="17" thickBot="1" x14ac:dyDescent="0.3">
      <c r="A31" s="33" t="s">
        <v>7516</v>
      </c>
      <c r="B31" s="34"/>
      <c r="C31" s="34">
        <f>SUM(C12:C30)</f>
        <v>254</v>
      </c>
      <c r="D31" s="34">
        <f t="shared" ref="D31:BA31" si="1">SUM(D12:D30)</f>
        <v>562</v>
      </c>
      <c r="E31" s="34">
        <f t="shared" si="1"/>
        <v>1404</v>
      </c>
      <c r="F31" s="34">
        <f t="shared" si="1"/>
        <v>300</v>
      </c>
      <c r="G31" s="34">
        <f t="shared" si="1"/>
        <v>582</v>
      </c>
      <c r="H31" s="34">
        <f t="shared" si="1"/>
        <v>739</v>
      </c>
      <c r="I31" s="34">
        <f t="shared" si="1"/>
        <v>39</v>
      </c>
      <c r="J31" s="34">
        <f t="shared" si="1"/>
        <v>3</v>
      </c>
      <c r="K31" s="34">
        <f t="shared" si="1"/>
        <v>8</v>
      </c>
      <c r="L31" s="34">
        <f>SUM(L12:L30)</f>
        <v>3160</v>
      </c>
      <c r="M31" s="34">
        <f>SUM(M12:M30)</f>
        <v>530</v>
      </c>
      <c r="N31" s="34">
        <f t="shared" si="1"/>
        <v>66</v>
      </c>
      <c r="O31" s="34">
        <f t="shared" si="1"/>
        <v>725</v>
      </c>
      <c r="P31" s="34">
        <f t="shared" si="1"/>
        <v>156</v>
      </c>
      <c r="Q31" s="34">
        <f t="shared" si="1"/>
        <v>189</v>
      </c>
      <c r="R31" s="34">
        <f t="shared" si="1"/>
        <v>286</v>
      </c>
      <c r="S31" s="34">
        <f t="shared" si="1"/>
        <v>496</v>
      </c>
      <c r="T31" s="34">
        <f t="shared" si="1"/>
        <v>234</v>
      </c>
      <c r="U31" s="34"/>
      <c r="V31" s="34">
        <f t="shared" si="1"/>
        <v>140</v>
      </c>
      <c r="W31" s="34">
        <f t="shared" si="1"/>
        <v>100</v>
      </c>
      <c r="X31" s="34">
        <f t="shared" si="1"/>
        <v>50</v>
      </c>
      <c r="Y31" s="34">
        <f t="shared" si="1"/>
        <v>0</v>
      </c>
      <c r="Z31" s="34">
        <f t="shared" si="1"/>
        <v>290</v>
      </c>
      <c r="AA31" s="34">
        <f t="shared" si="1"/>
        <v>0</v>
      </c>
      <c r="AB31" s="34">
        <f t="shared" si="1"/>
        <v>823</v>
      </c>
      <c r="AC31" s="34">
        <f t="shared" si="1"/>
        <v>360</v>
      </c>
      <c r="AD31" s="34">
        <f t="shared" si="1"/>
        <v>130</v>
      </c>
      <c r="AE31" s="34">
        <f>SUM(AE12:AE30)</f>
        <v>131</v>
      </c>
      <c r="AF31" s="34">
        <f t="shared" si="1"/>
        <v>0</v>
      </c>
      <c r="AG31" s="34">
        <f t="shared" si="1"/>
        <v>0</v>
      </c>
      <c r="AH31" s="34">
        <f t="shared" si="1"/>
        <v>0</v>
      </c>
      <c r="AI31" s="34">
        <f t="shared" si="1"/>
        <v>0</v>
      </c>
      <c r="AJ31" s="34">
        <f t="shared" si="1"/>
        <v>0</v>
      </c>
      <c r="AK31" s="34">
        <f t="shared" si="1"/>
        <v>0</v>
      </c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>
        <f t="shared" si="1"/>
        <v>0</v>
      </c>
    </row>
    <row r="32" spans="1:53" s="2" customFormat="1" x14ac:dyDescent="0.25">
      <c r="A32" s="12">
        <v>45056</v>
      </c>
      <c r="B32" s="75" t="s">
        <v>7626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35</v>
      </c>
      <c r="AF32" s="13">
        <v>40</v>
      </c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</row>
    <row r="33" spans="1:53" s="2" customFormat="1" x14ac:dyDescent="0.25">
      <c r="A33" s="12">
        <v>45240</v>
      </c>
      <c r="B33" s="75" t="s">
        <v>7627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>
        <v>160</v>
      </c>
      <c r="AH33" s="13">
        <v>41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</row>
    <row r="34" spans="1:53" s="1" customFormat="1" x14ac:dyDescent="0.25">
      <c r="A34" s="12">
        <v>45270</v>
      </c>
      <c r="B34" s="13" t="s">
        <v>7636</v>
      </c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13">
        <v>100</v>
      </c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13">
        <v>88</v>
      </c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</row>
    <row r="35" spans="1:53" s="2" customFormat="1" x14ac:dyDescent="0.25">
      <c r="A35" s="55" t="s">
        <v>7644</v>
      </c>
      <c r="B35" s="77" t="s">
        <v>7646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>
        <v>150</v>
      </c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</row>
    <row r="36" spans="1:53" s="1" customFormat="1" x14ac:dyDescent="0.25">
      <c r="A36" s="55" t="s">
        <v>7668</v>
      </c>
      <c r="B36" s="77" t="s">
        <v>7671</v>
      </c>
      <c r="C36" s="43"/>
      <c r="D36" s="43"/>
      <c r="E36" s="43"/>
      <c r="F36" s="43"/>
      <c r="G36" s="43"/>
      <c r="H36" s="43"/>
      <c r="I36" s="43"/>
      <c r="J36" s="13">
        <v>230</v>
      </c>
      <c r="K36" s="13">
        <v>70</v>
      </c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13">
        <v>100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43"/>
    </row>
    <row r="37" spans="1:53" s="1" customFormat="1" x14ac:dyDescent="0.25">
      <c r="A37" s="55" t="s">
        <v>7661</v>
      </c>
      <c r="B37" s="77" t="s">
        <v>7679</v>
      </c>
      <c r="C37" s="43"/>
      <c r="D37" s="43"/>
      <c r="E37" s="43"/>
      <c r="F37" s="13">
        <v>300</v>
      </c>
      <c r="G37" s="43"/>
      <c r="H37" s="43"/>
      <c r="I37" s="43"/>
      <c r="J37" s="13"/>
      <c r="K37" s="13"/>
      <c r="L37" s="43"/>
      <c r="M37" s="43"/>
      <c r="N37" s="43"/>
      <c r="O37" s="43"/>
      <c r="P37" s="43"/>
      <c r="Q37" s="43"/>
      <c r="R37" s="43"/>
      <c r="S37" s="13">
        <v>100</v>
      </c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43"/>
    </row>
    <row r="38" spans="1:53" s="1" customFormat="1" x14ac:dyDescent="0.25">
      <c r="A38" s="55" t="s">
        <v>7661</v>
      </c>
      <c r="B38" s="77" t="s">
        <v>7680</v>
      </c>
      <c r="C38" s="43"/>
      <c r="D38" s="13">
        <v>50</v>
      </c>
      <c r="E38" s="13">
        <v>50</v>
      </c>
      <c r="F38" s="43"/>
      <c r="G38" s="43"/>
      <c r="H38" s="43"/>
      <c r="I38" s="13">
        <v>100</v>
      </c>
      <c r="J38" s="43"/>
      <c r="K38" s="43"/>
      <c r="L38" s="13">
        <v>50</v>
      </c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</row>
    <row r="39" spans="1:53" s="1" customFormat="1" x14ac:dyDescent="0.25">
      <c r="A39" s="55" t="s">
        <v>7687</v>
      </c>
      <c r="B39" s="77" t="s">
        <v>7688</v>
      </c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13">
        <v>100</v>
      </c>
      <c r="U39" s="13"/>
      <c r="V39" s="43"/>
      <c r="W39" s="43"/>
      <c r="X39" s="43"/>
      <c r="Y39" s="43"/>
      <c r="Z39" s="43"/>
      <c r="AA39" s="43"/>
      <c r="AB39" s="13">
        <v>200</v>
      </c>
      <c r="AC39" s="43"/>
      <c r="AD39" s="13">
        <v>193</v>
      </c>
      <c r="AE39" s="43"/>
      <c r="AF39" s="43"/>
      <c r="AG39" s="43"/>
      <c r="AH39" s="43"/>
      <c r="AI39" s="43"/>
      <c r="AJ39" s="13">
        <v>100</v>
      </c>
      <c r="AK39" s="13">
        <v>200</v>
      </c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43"/>
    </row>
    <row r="40" spans="1:53" s="2" customFormat="1" x14ac:dyDescent="0.25">
      <c r="A40" s="55" t="s">
        <v>7695</v>
      </c>
      <c r="B40" s="77" t="s">
        <v>7696</v>
      </c>
      <c r="C40" s="13"/>
      <c r="D40" s="13"/>
      <c r="E40" s="13">
        <v>200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</row>
    <row r="41" spans="1:53" s="1" customFormat="1" x14ac:dyDescent="0.25">
      <c r="A41" s="53" t="s">
        <v>7708</v>
      </c>
      <c r="B41" s="13" t="s">
        <v>7715</v>
      </c>
      <c r="C41" s="43"/>
      <c r="D41" s="43"/>
      <c r="E41" s="43"/>
      <c r="F41" s="43"/>
      <c r="G41" s="43"/>
      <c r="H41" s="43"/>
      <c r="I41" s="13">
        <v>500</v>
      </c>
      <c r="J41" s="13">
        <v>200</v>
      </c>
      <c r="K41" s="43"/>
      <c r="L41" s="43"/>
      <c r="M41" s="43"/>
      <c r="N41" s="43"/>
      <c r="O41" s="43"/>
      <c r="P41" s="43"/>
      <c r="Q41" s="43"/>
      <c r="R41" s="43"/>
      <c r="S41" s="13">
        <v>100</v>
      </c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13">
        <v>300</v>
      </c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</row>
    <row r="42" spans="1:53" s="1" customFormat="1" x14ac:dyDescent="0.25">
      <c r="A42" s="53" t="s">
        <v>7718</v>
      </c>
      <c r="B42" s="13" t="s">
        <v>7719</v>
      </c>
      <c r="C42" s="43"/>
      <c r="D42" s="43"/>
      <c r="E42" s="43"/>
      <c r="F42" s="43"/>
      <c r="G42" s="43"/>
      <c r="H42" s="43"/>
      <c r="I42" s="43"/>
      <c r="J42" s="43"/>
      <c r="K42" s="43"/>
      <c r="L42" s="13">
        <v>171</v>
      </c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</row>
    <row r="43" spans="1:53" s="1" customFormat="1" x14ac:dyDescent="0.25">
      <c r="A43" s="53" t="s">
        <v>7726</v>
      </c>
      <c r="B43" s="13" t="s">
        <v>7727</v>
      </c>
      <c r="C43" s="43"/>
      <c r="D43" s="43"/>
      <c r="E43" s="43"/>
      <c r="F43" s="43"/>
      <c r="G43" s="43"/>
      <c r="H43" s="43"/>
      <c r="I43" s="43"/>
      <c r="J43" s="13">
        <v>100</v>
      </c>
      <c r="K43" s="43"/>
      <c r="L43" s="43"/>
      <c r="M43" s="43"/>
      <c r="N43" s="43"/>
      <c r="O43" s="43"/>
      <c r="P43" s="13">
        <v>100</v>
      </c>
      <c r="Q43" s="13">
        <v>14</v>
      </c>
      <c r="R43" s="43"/>
      <c r="S43" s="13">
        <v>200</v>
      </c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13">
        <v>123</v>
      </c>
      <c r="AM43" s="13"/>
      <c r="AN43" s="13">
        <v>110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43"/>
    </row>
    <row r="44" spans="1:53" s="1" customFormat="1" x14ac:dyDescent="0.25">
      <c r="A44" s="53" t="s">
        <v>7733</v>
      </c>
      <c r="B44" s="13" t="s">
        <v>7748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13">
        <v>12</v>
      </c>
      <c r="AL44" s="13">
        <v>15</v>
      </c>
      <c r="AM44" s="13">
        <v>56</v>
      </c>
      <c r="AN44" s="43"/>
      <c r="AO44" s="13">
        <v>8</v>
      </c>
      <c r="AP44" s="13">
        <v>5</v>
      </c>
      <c r="AQ44" s="13">
        <v>28</v>
      </c>
      <c r="AR44" s="13"/>
      <c r="AS44" s="13"/>
      <c r="AT44" s="13"/>
      <c r="AU44" s="13"/>
      <c r="AV44" s="13"/>
      <c r="AW44" s="13"/>
      <c r="AX44" s="13"/>
      <c r="AY44" s="13"/>
      <c r="AZ44" s="13"/>
      <c r="BA44" s="43"/>
    </row>
    <row r="45" spans="1:53" s="1" customFormat="1" x14ac:dyDescent="0.25">
      <c r="A45" s="53" t="s">
        <v>7739</v>
      </c>
      <c r="B45" s="13" t="s">
        <v>7750</v>
      </c>
      <c r="C45" s="43"/>
      <c r="D45" s="43"/>
      <c r="E45" s="43"/>
      <c r="F45" s="43"/>
      <c r="G45" s="43"/>
      <c r="H45" s="43"/>
      <c r="I45" s="43"/>
      <c r="J45" s="13">
        <v>173</v>
      </c>
      <c r="K45" s="13">
        <v>127</v>
      </c>
      <c r="L45" s="43"/>
      <c r="M45" s="43"/>
      <c r="N45" s="43"/>
      <c r="O45" s="43"/>
      <c r="P45" s="13"/>
      <c r="Q45" s="13"/>
      <c r="R45" s="43"/>
      <c r="S45" s="1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43"/>
    </row>
    <row r="46" spans="1:53" s="1" customFormat="1" x14ac:dyDescent="0.25">
      <c r="A46" s="53" t="s">
        <v>7751</v>
      </c>
      <c r="B46" s="13" t="s">
        <v>7758</v>
      </c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13">
        <v>75</v>
      </c>
      <c r="S46" s="43"/>
      <c r="T46" s="43"/>
      <c r="U46" s="43"/>
      <c r="V46" s="43"/>
      <c r="W46" s="43"/>
      <c r="X46" s="43"/>
      <c r="Y46" s="43"/>
      <c r="Z46" s="43"/>
      <c r="AA46" s="43"/>
      <c r="AB46" s="13">
        <v>100</v>
      </c>
      <c r="AC46" s="43"/>
      <c r="AD46" s="43"/>
      <c r="AE46" s="43"/>
      <c r="AF46" s="43"/>
      <c r="AG46" s="43"/>
      <c r="AH46" s="43"/>
      <c r="AI46" s="43"/>
      <c r="AJ46" s="13">
        <v>50</v>
      </c>
      <c r="AK46" s="43"/>
      <c r="AL46" s="43"/>
      <c r="AM46" s="43"/>
      <c r="AN46" s="43"/>
      <c r="AO46" s="43"/>
      <c r="AP46" s="43"/>
      <c r="AQ46" s="13">
        <v>50</v>
      </c>
      <c r="AR46" s="13">
        <v>200</v>
      </c>
      <c r="AS46" s="13">
        <v>200</v>
      </c>
      <c r="AT46" s="13">
        <v>200</v>
      </c>
      <c r="AU46" s="13"/>
      <c r="AV46" s="13"/>
      <c r="AW46" s="13"/>
      <c r="AX46" s="13"/>
      <c r="AY46" s="13"/>
      <c r="AZ46" s="13"/>
      <c r="BA46" s="43"/>
    </row>
    <row r="47" spans="1:53" s="1" customFormat="1" x14ac:dyDescent="0.25">
      <c r="A47" s="12" t="s">
        <v>7766</v>
      </c>
      <c r="B47" s="13" t="s">
        <v>7771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13">
        <v>150</v>
      </c>
      <c r="AJ47" s="43"/>
      <c r="AK47" s="43"/>
      <c r="AL47" s="43"/>
      <c r="AM47" s="43"/>
      <c r="AN47" s="43"/>
      <c r="AO47" s="43"/>
      <c r="AP47" s="43"/>
      <c r="AQ47" s="43"/>
      <c r="AR47" s="13">
        <v>20</v>
      </c>
      <c r="AS47" s="13">
        <v>50</v>
      </c>
      <c r="AT47" s="13">
        <v>150</v>
      </c>
      <c r="AU47" s="13">
        <v>150</v>
      </c>
      <c r="AV47" s="13"/>
      <c r="AW47" s="13"/>
      <c r="AX47" s="13"/>
      <c r="AY47" s="13"/>
      <c r="AZ47" s="13"/>
      <c r="BA47" s="43"/>
    </row>
    <row r="48" spans="1:53" s="2" customFormat="1" x14ac:dyDescent="0.25">
      <c r="A48" s="12" t="s">
        <v>7786</v>
      </c>
      <c r="B48" s="13" t="s">
        <v>7790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>
        <v>227</v>
      </c>
      <c r="AS48" s="13"/>
      <c r="AT48" s="13"/>
      <c r="AU48" s="13"/>
      <c r="AV48" s="13"/>
      <c r="AW48" s="13"/>
      <c r="AX48" s="13"/>
      <c r="AY48" s="13"/>
      <c r="AZ48" s="13"/>
      <c r="BA48" s="13"/>
    </row>
    <row r="49" spans="1:54" s="1" customFormat="1" x14ac:dyDescent="0.25">
      <c r="A49" s="12" t="s">
        <v>7797</v>
      </c>
      <c r="B49" s="13" t="s">
        <v>7798</v>
      </c>
      <c r="C49" s="43"/>
      <c r="D49" s="43"/>
      <c r="E49" s="43"/>
      <c r="F49" s="43"/>
      <c r="G49" s="43"/>
      <c r="H49" s="43"/>
      <c r="I49" s="43"/>
      <c r="J49" s="43"/>
      <c r="K49" s="13">
        <v>90</v>
      </c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13">
        <v>85</v>
      </c>
      <c r="AT49" s="13">
        <v>51</v>
      </c>
      <c r="AU49" s="43"/>
      <c r="AV49" s="13">
        <v>254</v>
      </c>
      <c r="AW49" s="13"/>
      <c r="AX49" s="13"/>
      <c r="AY49" s="13"/>
      <c r="AZ49" s="13"/>
      <c r="BA49" s="43"/>
    </row>
    <row r="50" spans="1:54" s="1" customFormat="1" ht="17" thickBot="1" x14ac:dyDescent="0.3">
      <c r="A50" s="12" t="s">
        <v>7797</v>
      </c>
      <c r="B50" s="13" t="s">
        <v>7801</v>
      </c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13">
        <v>7</v>
      </c>
      <c r="R50" s="13">
        <v>3</v>
      </c>
      <c r="S50" s="13">
        <v>29</v>
      </c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13">
        <v>7</v>
      </c>
      <c r="AE50" s="43"/>
      <c r="AF50" s="43"/>
      <c r="AG50" s="43"/>
      <c r="AH50" s="43"/>
      <c r="AI50" s="43"/>
      <c r="AJ50" s="43"/>
      <c r="AK50" s="43"/>
      <c r="AL50" s="13">
        <v>26</v>
      </c>
      <c r="AM50" s="13">
        <v>2</v>
      </c>
      <c r="AN50" s="43"/>
      <c r="AO50" s="43"/>
      <c r="AP50" s="43"/>
      <c r="AQ50" s="43"/>
      <c r="AR50" s="43"/>
      <c r="AS50" s="43"/>
      <c r="AT50" s="43"/>
      <c r="AU50" s="43"/>
      <c r="AV50" s="43"/>
      <c r="AW50" s="13">
        <v>2</v>
      </c>
      <c r="AX50" s="13">
        <v>233</v>
      </c>
      <c r="AY50" s="13"/>
      <c r="AZ50" s="13"/>
      <c r="BA50" s="43"/>
    </row>
    <row r="51" spans="1:54" s="1" customFormat="1" ht="17" thickBot="1" x14ac:dyDescent="0.3">
      <c r="A51" s="33" t="s">
        <v>7577</v>
      </c>
      <c r="B51" s="34"/>
      <c r="C51" s="34">
        <f>SUM(C31:C50)</f>
        <v>254</v>
      </c>
      <c r="D51" s="34">
        <f>SUM(D31:D50)</f>
        <v>612</v>
      </c>
      <c r="E51" s="34">
        <f t="shared" ref="E51:BA51" si="2">SUM(E31:E50)</f>
        <v>1654</v>
      </c>
      <c r="F51" s="34">
        <f t="shared" si="2"/>
        <v>600</v>
      </c>
      <c r="G51" s="34">
        <f>SUM(G31:G50)</f>
        <v>582</v>
      </c>
      <c r="H51" s="34">
        <f t="shared" si="2"/>
        <v>739</v>
      </c>
      <c r="I51" s="34">
        <f t="shared" si="2"/>
        <v>639</v>
      </c>
      <c r="J51" s="34">
        <f t="shared" si="2"/>
        <v>706</v>
      </c>
      <c r="K51" s="34">
        <f t="shared" si="2"/>
        <v>295</v>
      </c>
      <c r="L51" s="34">
        <f t="shared" si="2"/>
        <v>3381</v>
      </c>
      <c r="M51" s="34">
        <f t="shared" si="2"/>
        <v>530</v>
      </c>
      <c r="N51" s="34">
        <f t="shared" si="2"/>
        <v>166</v>
      </c>
      <c r="O51" s="34">
        <f t="shared" si="2"/>
        <v>725</v>
      </c>
      <c r="P51" s="34">
        <f t="shared" si="2"/>
        <v>256</v>
      </c>
      <c r="Q51" s="34">
        <f t="shared" si="2"/>
        <v>210</v>
      </c>
      <c r="R51" s="34">
        <f t="shared" si="2"/>
        <v>364</v>
      </c>
      <c r="S51" s="34">
        <f t="shared" si="2"/>
        <v>925</v>
      </c>
      <c r="T51" s="34">
        <f t="shared" si="2"/>
        <v>334</v>
      </c>
      <c r="U51" s="34"/>
      <c r="V51" s="34">
        <f t="shared" si="2"/>
        <v>140</v>
      </c>
      <c r="W51" s="34">
        <f t="shared" si="2"/>
        <v>100</v>
      </c>
      <c r="X51" s="34">
        <f t="shared" si="2"/>
        <v>50</v>
      </c>
      <c r="Y51" s="34">
        <f t="shared" si="2"/>
        <v>150</v>
      </c>
      <c r="Z51" s="34">
        <f t="shared" si="2"/>
        <v>290</v>
      </c>
      <c r="AA51" s="34">
        <f t="shared" si="2"/>
        <v>0</v>
      </c>
      <c r="AB51" s="34">
        <f t="shared" si="2"/>
        <v>1123</v>
      </c>
      <c r="AC51" s="34">
        <f t="shared" si="2"/>
        <v>360</v>
      </c>
      <c r="AD51" s="34">
        <f t="shared" si="2"/>
        <v>330</v>
      </c>
      <c r="AE51" s="34">
        <f t="shared" si="2"/>
        <v>166</v>
      </c>
      <c r="AF51" s="34">
        <f t="shared" si="2"/>
        <v>40</v>
      </c>
      <c r="AG51" s="34">
        <f t="shared" si="2"/>
        <v>248</v>
      </c>
      <c r="AH51" s="34">
        <f t="shared" si="2"/>
        <v>41</v>
      </c>
      <c r="AI51" s="34">
        <f t="shared" si="2"/>
        <v>550</v>
      </c>
      <c r="AJ51" s="34">
        <f t="shared" si="2"/>
        <v>150</v>
      </c>
      <c r="AK51" s="34">
        <f t="shared" si="2"/>
        <v>212</v>
      </c>
      <c r="AL51" s="34">
        <f t="shared" si="2"/>
        <v>164</v>
      </c>
      <c r="AM51" s="34">
        <f t="shared" si="2"/>
        <v>58</v>
      </c>
      <c r="AN51" s="34">
        <f t="shared" si="2"/>
        <v>110</v>
      </c>
      <c r="AO51" s="34">
        <f t="shared" si="2"/>
        <v>8</v>
      </c>
      <c r="AP51" s="34">
        <f t="shared" si="2"/>
        <v>5</v>
      </c>
      <c r="AQ51" s="34">
        <f t="shared" si="2"/>
        <v>78</v>
      </c>
      <c r="AR51" s="34">
        <f t="shared" si="2"/>
        <v>447</v>
      </c>
      <c r="AS51" s="34">
        <f t="shared" si="2"/>
        <v>335</v>
      </c>
      <c r="AT51" s="34">
        <f t="shared" si="2"/>
        <v>401</v>
      </c>
      <c r="AU51" s="34">
        <f t="shared" si="2"/>
        <v>150</v>
      </c>
      <c r="AV51" s="34">
        <f t="shared" si="2"/>
        <v>254</v>
      </c>
      <c r="AW51" s="34">
        <f t="shared" si="2"/>
        <v>2</v>
      </c>
      <c r="AX51" s="34">
        <f t="shared" si="2"/>
        <v>233</v>
      </c>
      <c r="AY51" s="34"/>
      <c r="AZ51" s="34"/>
      <c r="BA51" s="34">
        <f t="shared" si="2"/>
        <v>0</v>
      </c>
    </row>
    <row r="52" spans="1:54" s="1" customFormat="1" x14ac:dyDescent="0.25">
      <c r="A52" s="12">
        <v>44937</v>
      </c>
      <c r="B52" s="13" t="s">
        <v>7812</v>
      </c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13"/>
      <c r="R52" s="13"/>
      <c r="S52" s="1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13"/>
      <c r="AE52" s="43"/>
      <c r="AF52" s="43"/>
      <c r="AG52" s="43"/>
      <c r="AH52" s="43"/>
      <c r="AI52" s="13">
        <v>125</v>
      </c>
      <c r="AJ52" s="43"/>
      <c r="AK52" s="43"/>
      <c r="AL52" s="13"/>
      <c r="AM52" s="13"/>
      <c r="AN52" s="43"/>
      <c r="AO52" s="43"/>
      <c r="AP52" s="43"/>
      <c r="AQ52" s="43"/>
      <c r="AR52" s="43"/>
      <c r="AS52" s="43"/>
      <c r="AT52" s="43"/>
      <c r="AU52" s="43"/>
      <c r="AV52" s="43"/>
      <c r="AW52" s="13"/>
      <c r="AX52" s="13"/>
      <c r="AY52" s="13"/>
      <c r="AZ52" s="13"/>
      <c r="BA52" s="43"/>
    </row>
    <row r="53" spans="1:54" s="1" customFormat="1" x14ac:dyDescent="0.25">
      <c r="A53" s="12">
        <v>44968</v>
      </c>
      <c r="B53" s="53" t="s">
        <v>7829</v>
      </c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13"/>
      <c r="R53" s="13"/>
      <c r="S53" s="1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13"/>
      <c r="AE53" s="43"/>
      <c r="AF53" s="43"/>
      <c r="AG53" s="43"/>
      <c r="AH53" s="43"/>
      <c r="AI53" s="13">
        <v>100</v>
      </c>
      <c r="AJ53" s="43"/>
      <c r="AK53" s="43"/>
      <c r="AL53" s="13"/>
      <c r="AM53" s="13"/>
      <c r="AN53" s="43"/>
      <c r="AO53" s="43"/>
      <c r="AP53" s="43"/>
      <c r="AQ53" s="43"/>
      <c r="AR53" s="43"/>
      <c r="AS53" s="43"/>
      <c r="AT53" s="43"/>
      <c r="AU53" s="43"/>
      <c r="AV53" s="43"/>
      <c r="AW53" s="13"/>
      <c r="AX53" s="13"/>
      <c r="AY53" s="13"/>
      <c r="AZ53" s="13"/>
      <c r="BA53" s="43"/>
    </row>
    <row r="54" spans="1:54" s="1" customFormat="1" x14ac:dyDescent="0.25">
      <c r="A54" s="55">
        <v>45027</v>
      </c>
      <c r="B54" s="75" t="s">
        <v>7838</v>
      </c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13">
        <v>200</v>
      </c>
      <c r="Z54" s="43"/>
      <c r="AA54" s="13">
        <v>10</v>
      </c>
      <c r="AB54" s="13">
        <v>193</v>
      </c>
      <c r="AC54" s="13">
        <v>43</v>
      </c>
      <c r="AD54" s="43"/>
      <c r="AE54" s="43"/>
      <c r="AF54" s="43"/>
      <c r="AG54" s="43"/>
      <c r="AH54" s="43"/>
      <c r="AI54" s="43"/>
      <c r="AJ54" s="43"/>
      <c r="AK54" s="13">
        <v>70</v>
      </c>
      <c r="AL54" s="43"/>
      <c r="AM54" s="43"/>
      <c r="AN54" s="43"/>
      <c r="AO54" s="43"/>
      <c r="AP54" s="13">
        <v>5</v>
      </c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</row>
    <row r="55" spans="1:54" s="1" customFormat="1" x14ac:dyDescent="0.25">
      <c r="A55" s="12">
        <v>45088</v>
      </c>
      <c r="B55" s="13" t="s">
        <v>7866</v>
      </c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13">
        <v>120</v>
      </c>
      <c r="AC55" s="13">
        <v>59</v>
      </c>
      <c r="AD55" s="43"/>
      <c r="AE55" s="43"/>
      <c r="AF55" s="43"/>
      <c r="AG55" s="43"/>
      <c r="AH55" s="43"/>
      <c r="AI55" s="13">
        <v>150</v>
      </c>
      <c r="AJ55" s="43"/>
      <c r="AK55" s="43"/>
      <c r="AL55" s="13">
        <v>102</v>
      </c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</row>
    <row r="56" spans="1:54" s="1" customFormat="1" x14ac:dyDescent="0.25">
      <c r="A56" s="55">
        <v>45118</v>
      </c>
      <c r="B56" s="53" t="s">
        <v>7871</v>
      </c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13">
        <v>50</v>
      </c>
      <c r="AA56" s="43"/>
      <c r="AB56" s="13">
        <v>50</v>
      </c>
      <c r="AC56" s="43"/>
      <c r="AD56" s="43"/>
      <c r="AE56" s="43"/>
      <c r="AF56" s="43"/>
      <c r="AG56" s="43"/>
      <c r="AH56" s="43"/>
      <c r="AI56" s="13">
        <v>100</v>
      </c>
      <c r="AJ56" s="43"/>
      <c r="AK56" s="43"/>
      <c r="AL56" s="13">
        <v>104</v>
      </c>
      <c r="AM56" s="43"/>
      <c r="AN56" s="43"/>
      <c r="AO56" s="43"/>
      <c r="AP56" s="43"/>
      <c r="AQ56" s="43"/>
      <c r="AR56" s="43"/>
      <c r="AS56" s="43"/>
      <c r="AT56" s="43"/>
      <c r="AU56" s="13">
        <v>20</v>
      </c>
      <c r="AV56" s="43"/>
      <c r="AW56" s="43"/>
      <c r="AX56" s="43"/>
      <c r="AY56" s="43"/>
      <c r="AZ56" s="43"/>
      <c r="BA56" s="43"/>
    </row>
    <row r="57" spans="1:54" s="1" customFormat="1" x14ac:dyDescent="0.25">
      <c r="A57" s="12">
        <v>45149</v>
      </c>
      <c r="B57" s="53" t="s">
        <v>7884</v>
      </c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13">
        <v>10</v>
      </c>
      <c r="U57" s="13"/>
      <c r="V57" s="43"/>
      <c r="W57" s="43"/>
      <c r="X57" s="43"/>
      <c r="Y57" s="13">
        <v>13</v>
      </c>
      <c r="Z57" s="43"/>
      <c r="AA57" s="43"/>
      <c r="AB57" s="43"/>
      <c r="AC57" s="43"/>
      <c r="AD57" s="43"/>
      <c r="AE57" s="43"/>
      <c r="AF57" s="43"/>
      <c r="AG57" s="43"/>
      <c r="AH57" s="43"/>
      <c r="AI57" s="13">
        <v>100</v>
      </c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13">
        <v>50</v>
      </c>
      <c r="AZ57" s="13"/>
      <c r="BA57" s="43"/>
    </row>
    <row r="58" spans="1:54" s="2" customFormat="1" x14ac:dyDescent="0.25">
      <c r="A58" s="55" t="s">
        <v>7907</v>
      </c>
      <c r="B58" s="53" t="s">
        <v>7913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100</v>
      </c>
      <c r="AB58" s="13">
        <v>70</v>
      </c>
      <c r="AC58" s="13">
        <v>100</v>
      </c>
      <c r="AD58" s="13"/>
      <c r="AE58" s="13"/>
      <c r="AF58" s="13"/>
      <c r="AG58" s="13"/>
      <c r="AH58" s="13"/>
      <c r="AI58" s="13">
        <v>60</v>
      </c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</row>
    <row r="59" spans="1:54" s="1" customFormat="1" ht="17" thickBot="1" x14ac:dyDescent="0.3">
      <c r="A59" s="55" t="s">
        <v>8054</v>
      </c>
      <c r="B59" s="75" t="s">
        <v>63</v>
      </c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13">
        <v>-3</v>
      </c>
      <c r="U59" s="1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13">
        <v>-75</v>
      </c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13">
        <v>-12</v>
      </c>
      <c r="AV59" s="43"/>
      <c r="AW59" s="43"/>
      <c r="AX59" s="43"/>
      <c r="AY59" s="43"/>
      <c r="AZ59" s="43"/>
      <c r="BA59" s="43"/>
    </row>
    <row r="60" spans="1:54" s="1" customFormat="1" ht="17" thickBot="1" x14ac:dyDescent="0.3">
      <c r="A60" s="33" t="s">
        <v>8093</v>
      </c>
      <c r="B60" s="34"/>
      <c r="C60" s="34">
        <f t="shared" ref="C60:AE60" si="3">SUM(C51:C59)</f>
        <v>254</v>
      </c>
      <c r="D60" s="34">
        <f t="shared" si="3"/>
        <v>612</v>
      </c>
      <c r="E60" s="34">
        <f t="shared" si="3"/>
        <v>1654</v>
      </c>
      <c r="F60" s="34">
        <f t="shared" si="3"/>
        <v>600</v>
      </c>
      <c r="G60" s="34">
        <f t="shared" si="3"/>
        <v>582</v>
      </c>
      <c r="H60" s="34">
        <f t="shared" si="3"/>
        <v>739</v>
      </c>
      <c r="I60" s="34">
        <f t="shared" si="3"/>
        <v>639</v>
      </c>
      <c r="J60" s="34">
        <f t="shared" si="3"/>
        <v>706</v>
      </c>
      <c r="K60" s="34">
        <f t="shared" si="3"/>
        <v>295</v>
      </c>
      <c r="L60" s="34">
        <f t="shared" si="3"/>
        <v>3381</v>
      </c>
      <c r="M60" s="34">
        <f t="shared" si="3"/>
        <v>530</v>
      </c>
      <c r="N60" s="34">
        <f t="shared" si="3"/>
        <v>166</v>
      </c>
      <c r="O60" s="34">
        <f t="shared" si="3"/>
        <v>725</v>
      </c>
      <c r="P60" s="34">
        <f t="shared" si="3"/>
        <v>256</v>
      </c>
      <c r="Q60" s="34">
        <f t="shared" si="3"/>
        <v>210</v>
      </c>
      <c r="R60" s="34">
        <f t="shared" si="3"/>
        <v>364</v>
      </c>
      <c r="S60" s="34">
        <f t="shared" si="3"/>
        <v>925</v>
      </c>
      <c r="T60" s="34">
        <f t="shared" si="3"/>
        <v>341</v>
      </c>
      <c r="U60" s="34"/>
      <c r="V60" s="34">
        <f t="shared" si="3"/>
        <v>140</v>
      </c>
      <c r="W60" s="34">
        <f t="shared" si="3"/>
        <v>100</v>
      </c>
      <c r="X60" s="34">
        <f t="shared" si="3"/>
        <v>50</v>
      </c>
      <c r="Y60" s="34">
        <f t="shared" si="3"/>
        <v>363</v>
      </c>
      <c r="Z60" s="34">
        <f t="shared" si="3"/>
        <v>340</v>
      </c>
      <c r="AA60" s="34">
        <f t="shared" si="3"/>
        <v>110</v>
      </c>
      <c r="AB60" s="34">
        <f t="shared" si="3"/>
        <v>1556</v>
      </c>
      <c r="AC60" s="34">
        <f t="shared" si="3"/>
        <v>562</v>
      </c>
      <c r="AD60" s="34">
        <f t="shared" si="3"/>
        <v>330</v>
      </c>
      <c r="AE60" s="34">
        <f t="shared" si="3"/>
        <v>166</v>
      </c>
      <c r="AF60" s="34">
        <f t="shared" ref="AF60:AY60" si="4">SUM(AF51:AF59)</f>
        <v>40</v>
      </c>
      <c r="AG60" s="34">
        <f t="shared" si="4"/>
        <v>248</v>
      </c>
      <c r="AH60" s="34">
        <f t="shared" si="4"/>
        <v>41</v>
      </c>
      <c r="AI60" s="34">
        <f>SUM(AI51:AI59)</f>
        <v>1110</v>
      </c>
      <c r="AJ60" s="34">
        <f>SUM(AJ51:AJ59)</f>
        <v>150</v>
      </c>
      <c r="AK60" s="34">
        <f>SUM(AK51:AK59)</f>
        <v>282</v>
      </c>
      <c r="AL60" s="34">
        <f>SUM(AL51:AL59)</f>
        <v>370</v>
      </c>
      <c r="AM60" s="34">
        <f>SUM(AM51:AM59)</f>
        <v>58</v>
      </c>
      <c r="AN60" s="34">
        <f t="shared" si="4"/>
        <v>110</v>
      </c>
      <c r="AO60" s="34">
        <f t="shared" si="4"/>
        <v>8</v>
      </c>
      <c r="AP60" s="34">
        <f t="shared" si="4"/>
        <v>10</v>
      </c>
      <c r="AQ60" s="34">
        <f t="shared" si="4"/>
        <v>78</v>
      </c>
      <c r="AR60" s="34">
        <f t="shared" si="4"/>
        <v>447</v>
      </c>
      <c r="AS60" s="34">
        <f t="shared" si="4"/>
        <v>335</v>
      </c>
      <c r="AT60" s="34">
        <f t="shared" si="4"/>
        <v>401</v>
      </c>
      <c r="AU60" s="34">
        <f>SUM(AU51:AU59)</f>
        <v>158</v>
      </c>
      <c r="AV60" s="34">
        <f t="shared" si="4"/>
        <v>254</v>
      </c>
      <c r="AW60" s="34">
        <f t="shared" si="4"/>
        <v>2</v>
      </c>
      <c r="AX60" s="34">
        <f>SUM(AX51:AX59)</f>
        <v>233</v>
      </c>
      <c r="AY60" s="34">
        <f t="shared" si="4"/>
        <v>50</v>
      </c>
      <c r="AZ60" s="34"/>
      <c r="BA60" s="34">
        <f>SUM(BA51:BA59)</f>
        <v>0</v>
      </c>
      <c r="BB60" s="1" t="s">
        <v>8667</v>
      </c>
    </row>
    <row r="61" spans="1:54" s="1" customFormat="1" x14ac:dyDescent="0.25">
      <c r="A61" s="55">
        <v>44969</v>
      </c>
      <c r="B61" s="75" t="s">
        <v>63</v>
      </c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13">
        <v>-144</v>
      </c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13">
        <v>-33</v>
      </c>
      <c r="AV61" s="43"/>
      <c r="AW61" s="43"/>
      <c r="AX61" s="43"/>
      <c r="AY61" s="43"/>
      <c r="AZ61" s="43"/>
      <c r="BA61" s="43"/>
    </row>
    <row r="62" spans="1:54" s="1" customFormat="1" x14ac:dyDescent="0.25">
      <c r="A62" s="55">
        <v>45150</v>
      </c>
      <c r="B62" s="75" t="s">
        <v>63</v>
      </c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13">
        <v>-133</v>
      </c>
      <c r="AJ62" s="43"/>
      <c r="AK62" s="43"/>
      <c r="AL62" s="43"/>
      <c r="AM62" s="43"/>
      <c r="AN62" s="13">
        <v>-51</v>
      </c>
      <c r="AO62" s="43"/>
      <c r="AP62" s="43"/>
      <c r="AQ62" s="43"/>
      <c r="AR62" s="43"/>
      <c r="AS62" s="43"/>
      <c r="AT62" s="43"/>
      <c r="AU62" s="13">
        <v>-16</v>
      </c>
      <c r="AV62" s="43"/>
      <c r="AW62" s="43"/>
      <c r="AX62" s="43"/>
      <c r="AY62" s="43"/>
      <c r="AZ62" s="43"/>
      <c r="BA62" s="43"/>
    </row>
    <row r="63" spans="1:54" s="1" customFormat="1" x14ac:dyDescent="0.25">
      <c r="A63" s="12">
        <v>45242</v>
      </c>
      <c r="B63" s="75" t="s">
        <v>63</v>
      </c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13">
        <v>-22</v>
      </c>
      <c r="V63" s="13">
        <v>-4</v>
      </c>
      <c r="W63" s="13">
        <v>-16</v>
      </c>
      <c r="X63" s="13">
        <v>-12</v>
      </c>
      <c r="Y63" s="13">
        <v>-88</v>
      </c>
      <c r="Z63" s="43"/>
      <c r="AA63" s="43"/>
      <c r="AB63" s="43"/>
      <c r="AC63" s="43"/>
      <c r="AD63" s="43"/>
      <c r="AE63" s="43"/>
      <c r="AF63" s="43"/>
      <c r="AG63" s="43"/>
      <c r="AH63" s="43"/>
      <c r="AI63" s="13">
        <v>-71</v>
      </c>
      <c r="AJ63" s="13">
        <v>-20</v>
      </c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13">
        <v>-6</v>
      </c>
      <c r="AV63" s="43"/>
      <c r="AW63" s="43"/>
      <c r="AX63" s="43"/>
      <c r="AY63" s="13">
        <v>-10</v>
      </c>
      <c r="AZ63" s="13"/>
      <c r="BA63" s="43"/>
    </row>
    <row r="64" spans="1:54" s="1" customFormat="1" x14ac:dyDescent="0.25">
      <c r="A64" s="12">
        <v>45242</v>
      </c>
      <c r="B64" s="75" t="s">
        <v>63</v>
      </c>
      <c r="C64" s="43"/>
      <c r="D64" s="43"/>
      <c r="E64" s="43"/>
      <c r="F64" s="43"/>
      <c r="G64" s="43"/>
      <c r="H64" s="13">
        <v>-20</v>
      </c>
      <c r="I64" s="13">
        <v>-78</v>
      </c>
      <c r="J64" s="13">
        <v>-65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</row>
    <row r="65" spans="1:54" s="1" customFormat="1" x14ac:dyDescent="0.25">
      <c r="A65" s="12" t="s">
        <v>8146</v>
      </c>
      <c r="B65" s="14" t="s">
        <v>63</v>
      </c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13">
        <v>-8</v>
      </c>
      <c r="O65" s="43"/>
      <c r="P65" s="43"/>
      <c r="Q65" s="43"/>
      <c r="R65" s="43"/>
      <c r="S65" s="13">
        <v>-51</v>
      </c>
      <c r="T65" s="13">
        <v>-66</v>
      </c>
      <c r="U65" s="43"/>
      <c r="V65" s="43"/>
      <c r="W65" s="43"/>
      <c r="X65" s="43"/>
      <c r="Y65" s="43"/>
      <c r="Z65" s="43"/>
      <c r="AA65" s="43"/>
      <c r="AB65" s="43"/>
      <c r="AC65" s="43"/>
      <c r="AD65" s="13">
        <v>-218</v>
      </c>
      <c r="AE65" s="43"/>
      <c r="AF65" s="43"/>
      <c r="AG65" s="43"/>
      <c r="AH65" s="43"/>
      <c r="AI65" s="13">
        <v>-189</v>
      </c>
      <c r="AJ65" s="43"/>
      <c r="AK65" s="43"/>
      <c r="AL65" s="43"/>
      <c r="AM65" s="13">
        <v>-139</v>
      </c>
      <c r="AN65" s="43"/>
      <c r="AO65" s="43"/>
      <c r="AP65" s="43"/>
      <c r="AQ65" s="43"/>
      <c r="AR65" s="43"/>
      <c r="AS65" s="43"/>
      <c r="AT65" s="43"/>
      <c r="AU65" s="13">
        <v>-8</v>
      </c>
      <c r="AV65" s="43"/>
      <c r="AW65" s="43"/>
      <c r="AX65" s="43"/>
      <c r="AY65" s="43"/>
      <c r="AZ65" s="43"/>
      <c r="BA65" s="43"/>
    </row>
    <row r="66" spans="1:54" s="1" customFormat="1" x14ac:dyDescent="0.25">
      <c r="A66" s="12" t="s">
        <v>8146</v>
      </c>
      <c r="B66" s="13" t="s">
        <v>63</v>
      </c>
      <c r="C66" s="43"/>
      <c r="D66" s="13">
        <v>-35</v>
      </c>
      <c r="E66" s="13">
        <v>-78</v>
      </c>
      <c r="F66" s="13">
        <v>-59</v>
      </c>
      <c r="G66" s="43"/>
      <c r="H66" s="43"/>
      <c r="I66" s="43"/>
      <c r="J66" s="43"/>
      <c r="K66" s="43"/>
      <c r="L66" s="13">
        <v>-260</v>
      </c>
      <c r="M66" s="13">
        <v>-189</v>
      </c>
      <c r="N66" s="43"/>
      <c r="O66" s="13">
        <v>-119</v>
      </c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</row>
    <row r="67" spans="1:54" s="1" customFormat="1" x14ac:dyDescent="0.25">
      <c r="A67" s="436" t="s">
        <v>8214</v>
      </c>
      <c r="B67" s="436" t="s">
        <v>63</v>
      </c>
      <c r="C67" s="43"/>
      <c r="D67" s="43"/>
      <c r="E67" s="43"/>
      <c r="F67" s="13">
        <v>-4</v>
      </c>
      <c r="G67" s="13">
        <v>-65</v>
      </c>
      <c r="H67" s="13">
        <v>-68</v>
      </c>
      <c r="I67" s="13">
        <v>-2</v>
      </c>
      <c r="J67" s="13">
        <v>-26</v>
      </c>
      <c r="K67" s="43"/>
      <c r="L67" s="13">
        <v>-8</v>
      </c>
      <c r="M67" s="43"/>
      <c r="N67" s="13">
        <v>-2</v>
      </c>
      <c r="O67" s="43"/>
      <c r="P67" s="13">
        <v>-7</v>
      </c>
      <c r="Q67" s="13">
        <v>-4</v>
      </c>
      <c r="R67" s="43"/>
      <c r="S67" s="13">
        <v>-1</v>
      </c>
      <c r="T67" s="13">
        <v>-14</v>
      </c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13">
        <v>-81</v>
      </c>
      <c r="AJ67" s="43"/>
      <c r="AK67" s="43"/>
      <c r="AL67" s="43"/>
      <c r="AM67" s="43"/>
      <c r="AN67" s="13">
        <v>-16</v>
      </c>
      <c r="AO67" s="43"/>
      <c r="AP67" s="43"/>
      <c r="AQ67" s="43"/>
      <c r="AR67" s="43"/>
      <c r="AS67" s="43"/>
      <c r="AT67" s="43"/>
      <c r="AU67" s="13">
        <v>-26</v>
      </c>
      <c r="AV67" s="43"/>
      <c r="AW67" s="43"/>
      <c r="AX67" s="13">
        <v>-102</v>
      </c>
      <c r="AY67" s="43"/>
      <c r="AZ67" s="43"/>
      <c r="BA67" s="43"/>
    </row>
    <row r="68" spans="1:54" s="1" customFormat="1" x14ac:dyDescent="0.25">
      <c r="A68" s="38" t="s">
        <v>8193</v>
      </c>
      <c r="B68" s="436" t="s">
        <v>63</v>
      </c>
      <c r="C68" s="43"/>
      <c r="D68" s="43"/>
      <c r="E68" s="43"/>
      <c r="F68" s="43"/>
      <c r="G68" s="13">
        <v>-57</v>
      </c>
      <c r="H68" s="13">
        <v>-59</v>
      </c>
      <c r="I68" s="43"/>
      <c r="J68" s="13">
        <v>-21</v>
      </c>
      <c r="K68" s="13">
        <v>-14</v>
      </c>
      <c r="L68" s="43"/>
      <c r="M68" s="43"/>
      <c r="N68" s="13">
        <v>-2</v>
      </c>
      <c r="O68" s="43"/>
      <c r="P68" s="43"/>
      <c r="Q68" s="43"/>
      <c r="R68" s="43"/>
      <c r="S68" s="43"/>
      <c r="T68" s="13">
        <v>-53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13">
        <v>-69</v>
      </c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13">
        <v>-10</v>
      </c>
      <c r="AV68" s="43"/>
      <c r="AW68" s="43"/>
      <c r="AX68" s="43"/>
      <c r="AY68" s="43"/>
      <c r="AZ68" s="43"/>
      <c r="BA68" s="43"/>
    </row>
    <row r="69" spans="1:54" s="1" customFormat="1" ht="17" thickBot="1" x14ac:dyDescent="0.3">
      <c r="A69" s="53" t="s">
        <v>8193</v>
      </c>
      <c r="B69" s="53" t="s">
        <v>63</v>
      </c>
      <c r="C69" s="13">
        <v>-4</v>
      </c>
      <c r="D69" s="13">
        <v>-2</v>
      </c>
      <c r="E69" s="13">
        <v>-12</v>
      </c>
      <c r="F69" s="13">
        <v>-76</v>
      </c>
      <c r="G69" s="13">
        <v>-12</v>
      </c>
      <c r="H69" s="13">
        <v>-1</v>
      </c>
      <c r="I69" s="13">
        <v>-5</v>
      </c>
      <c r="J69" s="13">
        <v>-3</v>
      </c>
      <c r="K69" s="13">
        <v>-1</v>
      </c>
      <c r="L69" s="13">
        <v>-2</v>
      </c>
      <c r="M69" s="13">
        <v>-1</v>
      </c>
      <c r="N69" s="43"/>
      <c r="O69" s="43"/>
      <c r="P69" s="13">
        <v>-4</v>
      </c>
      <c r="Q69" s="13">
        <v>-12</v>
      </c>
      <c r="R69" s="13">
        <v>-56</v>
      </c>
      <c r="S69" s="13">
        <v>-10</v>
      </c>
      <c r="T69" s="13">
        <v>-3</v>
      </c>
      <c r="U69" s="43"/>
      <c r="V69" s="13">
        <v>-32</v>
      </c>
      <c r="W69" s="13">
        <v>-28</v>
      </c>
      <c r="X69" s="13">
        <v>-12</v>
      </c>
      <c r="Y69" s="13">
        <v>-80</v>
      </c>
      <c r="Z69" s="43"/>
      <c r="AA69" s="43"/>
      <c r="AB69" s="43"/>
      <c r="AC69" s="43"/>
      <c r="AD69" s="43"/>
      <c r="AE69" s="43"/>
      <c r="AF69" s="43"/>
      <c r="AG69" s="43"/>
      <c r="AH69" s="43"/>
      <c r="AI69" s="13">
        <v>-3</v>
      </c>
      <c r="AJ69" s="13">
        <v>-26</v>
      </c>
      <c r="AK69" s="43"/>
      <c r="AL69" s="13">
        <v>-90</v>
      </c>
      <c r="AM69" s="43"/>
      <c r="AN69" s="13">
        <v>-4</v>
      </c>
      <c r="AO69" s="43"/>
      <c r="AP69" s="43"/>
      <c r="AQ69" s="43"/>
      <c r="AR69" s="43"/>
      <c r="AS69" s="43"/>
      <c r="AT69" s="43"/>
      <c r="AU69" s="43"/>
      <c r="AV69" s="13">
        <v>-311</v>
      </c>
      <c r="AW69" s="43"/>
      <c r="AX69" s="43"/>
      <c r="AY69" s="13">
        <v>-16</v>
      </c>
      <c r="AZ69" s="13"/>
      <c r="BA69" s="43"/>
    </row>
    <row r="70" spans="1:54" s="1" customFormat="1" ht="17" thickBot="1" x14ac:dyDescent="0.3">
      <c r="A70" s="33" t="s">
        <v>8219</v>
      </c>
      <c r="B70" s="34"/>
      <c r="C70" s="34">
        <f>SUM(C60:C69)</f>
        <v>250</v>
      </c>
      <c r="D70" s="34">
        <f t="shared" ref="D70:BA70" si="5">SUM(D60:D69)</f>
        <v>575</v>
      </c>
      <c r="E70" s="34">
        <f t="shared" si="5"/>
        <v>1564</v>
      </c>
      <c r="F70" s="34">
        <f t="shared" si="5"/>
        <v>461</v>
      </c>
      <c r="G70" s="34">
        <f t="shared" si="5"/>
        <v>448</v>
      </c>
      <c r="H70" s="34">
        <f t="shared" si="5"/>
        <v>591</v>
      </c>
      <c r="I70" s="34">
        <f t="shared" si="5"/>
        <v>554</v>
      </c>
      <c r="J70" s="34">
        <f t="shared" si="5"/>
        <v>591</v>
      </c>
      <c r="K70" s="34">
        <f t="shared" si="5"/>
        <v>280</v>
      </c>
      <c r="L70" s="34">
        <f t="shared" si="5"/>
        <v>3111</v>
      </c>
      <c r="M70" s="34">
        <f t="shared" si="5"/>
        <v>340</v>
      </c>
      <c r="N70" s="34">
        <f t="shared" si="5"/>
        <v>154</v>
      </c>
      <c r="O70" s="34">
        <f t="shared" si="5"/>
        <v>606</v>
      </c>
      <c r="P70" s="34">
        <f>SUM(P60:P69)</f>
        <v>245</v>
      </c>
      <c r="Q70" s="34">
        <f t="shared" si="5"/>
        <v>194</v>
      </c>
      <c r="R70" s="34">
        <f t="shared" si="5"/>
        <v>308</v>
      </c>
      <c r="S70" s="34">
        <f t="shared" si="5"/>
        <v>863</v>
      </c>
      <c r="T70" s="34">
        <f t="shared" si="5"/>
        <v>205</v>
      </c>
      <c r="U70" s="56">
        <f t="shared" si="5"/>
        <v>-22</v>
      </c>
      <c r="V70" s="34">
        <f t="shared" si="5"/>
        <v>104</v>
      </c>
      <c r="W70" s="34">
        <f t="shared" si="5"/>
        <v>56</v>
      </c>
      <c r="X70" s="34">
        <f t="shared" si="5"/>
        <v>26</v>
      </c>
      <c r="Y70" s="34">
        <f t="shared" si="5"/>
        <v>195</v>
      </c>
      <c r="Z70" s="34">
        <f t="shared" si="5"/>
        <v>340</v>
      </c>
      <c r="AA70" s="34">
        <f t="shared" si="5"/>
        <v>110</v>
      </c>
      <c r="AB70" s="34">
        <f t="shared" si="5"/>
        <v>1556</v>
      </c>
      <c r="AC70" s="34">
        <f t="shared" si="5"/>
        <v>562</v>
      </c>
      <c r="AD70" s="34">
        <f t="shared" si="5"/>
        <v>112</v>
      </c>
      <c r="AE70" s="34">
        <f t="shared" si="5"/>
        <v>166</v>
      </c>
      <c r="AF70" s="34">
        <f t="shared" si="5"/>
        <v>40</v>
      </c>
      <c r="AG70" s="34">
        <f t="shared" si="5"/>
        <v>248</v>
      </c>
      <c r="AH70" s="34">
        <f t="shared" si="5"/>
        <v>41</v>
      </c>
      <c r="AI70" s="34">
        <f>SUM(AI60:AI69)</f>
        <v>420</v>
      </c>
      <c r="AJ70" s="34">
        <f t="shared" si="5"/>
        <v>104</v>
      </c>
      <c r="AK70" s="34">
        <f t="shared" si="5"/>
        <v>282</v>
      </c>
      <c r="AL70" s="34">
        <f t="shared" si="5"/>
        <v>280</v>
      </c>
      <c r="AM70" s="56">
        <f t="shared" si="5"/>
        <v>-81</v>
      </c>
      <c r="AN70" s="34">
        <f t="shared" si="5"/>
        <v>39</v>
      </c>
      <c r="AO70" s="34">
        <f t="shared" si="5"/>
        <v>8</v>
      </c>
      <c r="AP70" s="34">
        <f t="shared" si="5"/>
        <v>10</v>
      </c>
      <c r="AQ70" s="34">
        <f t="shared" si="5"/>
        <v>78</v>
      </c>
      <c r="AR70" s="34">
        <f t="shared" si="5"/>
        <v>447</v>
      </c>
      <c r="AS70" s="34">
        <f t="shared" si="5"/>
        <v>335</v>
      </c>
      <c r="AT70" s="34">
        <f t="shared" si="5"/>
        <v>401</v>
      </c>
      <c r="AU70" s="34">
        <f t="shared" si="5"/>
        <v>59</v>
      </c>
      <c r="AV70" s="56">
        <f t="shared" si="5"/>
        <v>-57</v>
      </c>
      <c r="AW70" s="34">
        <f t="shared" si="5"/>
        <v>2</v>
      </c>
      <c r="AX70" s="34">
        <f t="shared" si="5"/>
        <v>131</v>
      </c>
      <c r="AY70" s="34">
        <f t="shared" si="5"/>
        <v>24</v>
      </c>
      <c r="AZ70" s="34"/>
      <c r="BA70" s="34">
        <f t="shared" si="5"/>
        <v>0</v>
      </c>
      <c r="BB70" s="1" t="s">
        <v>8667</v>
      </c>
    </row>
    <row r="71" spans="1:54" s="1" customFormat="1" x14ac:dyDescent="0.25">
      <c r="A71" s="55">
        <v>45352</v>
      </c>
      <c r="B71" s="53" t="s">
        <v>63</v>
      </c>
      <c r="C71" s="43"/>
      <c r="D71" s="43"/>
      <c r="E71" s="13">
        <v>-383</v>
      </c>
      <c r="F71" s="13">
        <v>-119</v>
      </c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13">
        <v>-192</v>
      </c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</row>
    <row r="72" spans="1:54" s="1" customFormat="1" x14ac:dyDescent="0.25">
      <c r="A72" s="12">
        <v>45413</v>
      </c>
      <c r="B72" s="75" t="s">
        <v>63</v>
      </c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13">
        <v>-41</v>
      </c>
      <c r="O72" s="43"/>
      <c r="P72" s="13">
        <v>-43</v>
      </c>
      <c r="Q72" s="13">
        <v>-17</v>
      </c>
      <c r="R72" s="13">
        <v>-110</v>
      </c>
      <c r="S72" s="13">
        <v>-70</v>
      </c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13">
        <v>-200</v>
      </c>
      <c r="AH72" s="13">
        <v>-20</v>
      </c>
      <c r="AI72" s="13">
        <v>-4</v>
      </c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13">
        <v>-3</v>
      </c>
      <c r="AV72" s="43"/>
      <c r="AW72" s="43"/>
      <c r="AX72" s="43"/>
      <c r="AY72" s="43"/>
      <c r="AZ72" s="43"/>
      <c r="BA72" s="43"/>
    </row>
    <row r="73" spans="1:54" s="1" customFormat="1" x14ac:dyDescent="0.25">
      <c r="A73" s="37">
        <v>45444</v>
      </c>
      <c r="B73" s="38" t="s">
        <v>63</v>
      </c>
      <c r="C73" s="13">
        <v>-3</v>
      </c>
      <c r="D73" s="13">
        <v>-6</v>
      </c>
      <c r="E73" s="13">
        <v>-196</v>
      </c>
      <c r="F73" s="43"/>
      <c r="G73" s="43"/>
      <c r="H73" s="43"/>
      <c r="I73" s="43"/>
      <c r="J73" s="43"/>
      <c r="K73" s="43"/>
      <c r="L73" s="13">
        <v>-750</v>
      </c>
      <c r="M73" s="13">
        <v>-14</v>
      </c>
      <c r="N73" s="43"/>
      <c r="O73" s="13">
        <v>-28</v>
      </c>
      <c r="P73" s="43"/>
      <c r="Q73" s="43"/>
      <c r="R73" s="43"/>
      <c r="S73" s="13">
        <v>-217</v>
      </c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13">
        <v>-1</v>
      </c>
      <c r="AE73" s="43"/>
      <c r="AF73" s="43"/>
      <c r="AG73" s="43"/>
      <c r="AH73" s="43"/>
      <c r="AI73" s="43"/>
      <c r="AJ73" s="43"/>
      <c r="AK73" s="43"/>
      <c r="AL73" s="43"/>
      <c r="AM73" s="43"/>
      <c r="AN73" s="13">
        <v>-7</v>
      </c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</row>
    <row r="74" spans="1:54" s="2" customFormat="1" x14ac:dyDescent="0.25">
      <c r="A74" s="53" t="s">
        <v>8341</v>
      </c>
      <c r="B74" s="53" t="s">
        <v>8343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>
        <v>40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</row>
    <row r="75" spans="1:54" s="1" customFormat="1" x14ac:dyDescent="0.25">
      <c r="A75" s="12" t="s">
        <v>8357</v>
      </c>
      <c r="B75" s="53" t="s">
        <v>63</v>
      </c>
      <c r="C75" s="43"/>
      <c r="D75" s="13">
        <v>-84</v>
      </c>
      <c r="E75" s="13">
        <v>-16</v>
      </c>
      <c r="F75" s="43"/>
      <c r="G75" s="13">
        <v>-163</v>
      </c>
      <c r="H75" s="13">
        <v>-142</v>
      </c>
      <c r="I75" s="13">
        <v>-4</v>
      </c>
      <c r="J75" s="13">
        <v>-26</v>
      </c>
      <c r="K75" s="13">
        <v>-6</v>
      </c>
      <c r="L75" s="13">
        <v>-251</v>
      </c>
      <c r="M75" s="13">
        <v>-166</v>
      </c>
      <c r="N75" s="13">
        <v>-3</v>
      </c>
      <c r="O75" s="13">
        <v>-12</v>
      </c>
      <c r="P75" s="43"/>
      <c r="Q75" s="43"/>
      <c r="R75" s="43"/>
      <c r="S75" s="43"/>
      <c r="T75" s="13">
        <v>-35</v>
      </c>
      <c r="U75" s="43"/>
      <c r="V75" s="43"/>
      <c r="W75" s="13">
        <v>-1</v>
      </c>
      <c r="X75" s="43"/>
      <c r="Y75" s="13">
        <v>-3</v>
      </c>
      <c r="Z75" s="43"/>
      <c r="AA75" s="43"/>
      <c r="AB75" s="43"/>
      <c r="AC75" s="43"/>
      <c r="AD75" s="43"/>
      <c r="AE75" s="43"/>
      <c r="AF75" s="43"/>
      <c r="AG75" s="43"/>
      <c r="AH75" s="43"/>
      <c r="AI75" s="13">
        <v>-57</v>
      </c>
      <c r="AJ75" s="13">
        <v>-5</v>
      </c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</row>
    <row r="76" spans="1:54" s="1" customFormat="1" x14ac:dyDescent="0.25">
      <c r="A76" s="55" t="s">
        <v>8366</v>
      </c>
      <c r="B76" s="53" t="s">
        <v>63</v>
      </c>
      <c r="C76" s="13">
        <v>-27</v>
      </c>
      <c r="D76" s="13">
        <v>-22</v>
      </c>
      <c r="E76" s="13">
        <v>-15</v>
      </c>
      <c r="F76" s="13">
        <v>-21</v>
      </c>
      <c r="G76" s="13">
        <v>-66</v>
      </c>
      <c r="H76" s="13">
        <v>-71</v>
      </c>
      <c r="I76" s="43"/>
      <c r="J76" s="13">
        <v>-14</v>
      </c>
      <c r="K76" s="13">
        <v>-28</v>
      </c>
      <c r="L76" s="13">
        <v>-8</v>
      </c>
      <c r="M76" s="43"/>
      <c r="N76" s="13">
        <v>-54</v>
      </c>
      <c r="O76" s="13">
        <v>-9</v>
      </c>
      <c r="P76" s="13">
        <v>-71</v>
      </c>
      <c r="Q76" s="13">
        <v>-58</v>
      </c>
      <c r="R76" s="13">
        <v>-56</v>
      </c>
      <c r="S76" s="13">
        <v>-200</v>
      </c>
      <c r="T76" s="13">
        <v>-4</v>
      </c>
      <c r="U76" s="43"/>
      <c r="V76" s="13">
        <v>-8</v>
      </c>
      <c r="W76" s="13">
        <v>-5</v>
      </c>
      <c r="X76" s="13">
        <v>-10</v>
      </c>
      <c r="Y76" s="43"/>
      <c r="Z76" s="43"/>
      <c r="AA76" s="43"/>
      <c r="AB76" s="43"/>
      <c r="AC76" s="43"/>
      <c r="AD76" s="43"/>
      <c r="AE76" s="43"/>
      <c r="AF76" s="43"/>
      <c r="AG76" s="13">
        <v>-23</v>
      </c>
      <c r="AH76" s="13">
        <v>-16</v>
      </c>
      <c r="AI76" s="13">
        <v>-15</v>
      </c>
      <c r="AJ76" s="13">
        <v>-10</v>
      </c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13">
        <v>-19</v>
      </c>
      <c r="AV76" s="43"/>
      <c r="AW76" s="43"/>
      <c r="AX76" s="43"/>
      <c r="AY76" s="43"/>
      <c r="AZ76" s="43"/>
      <c r="BA76" s="43"/>
    </row>
    <row r="77" spans="1:54" s="1" customFormat="1" x14ac:dyDescent="0.25">
      <c r="A77" s="55" t="s">
        <v>8278</v>
      </c>
      <c r="B77" s="77" t="s">
        <v>63</v>
      </c>
      <c r="C77" s="43"/>
      <c r="D77" s="13">
        <v>-8</v>
      </c>
      <c r="E77" s="13">
        <v>-12</v>
      </c>
      <c r="F77" s="43"/>
      <c r="G77" s="13">
        <v>-88</v>
      </c>
      <c r="H77" s="13">
        <v>-133</v>
      </c>
      <c r="I77" s="13">
        <v>-14</v>
      </c>
      <c r="J77" s="13">
        <v>-52</v>
      </c>
      <c r="K77" s="13">
        <v>-37</v>
      </c>
      <c r="L77" s="13">
        <v>-148</v>
      </c>
      <c r="M77" s="43"/>
      <c r="N77" s="13">
        <v>-1</v>
      </c>
      <c r="O77" s="13">
        <v>-12</v>
      </c>
      <c r="P77" s="13">
        <v>-3</v>
      </c>
      <c r="Q77" s="43"/>
      <c r="R77" s="43"/>
      <c r="S77" s="13">
        <v>-29</v>
      </c>
      <c r="T77" s="13">
        <v>-5</v>
      </c>
      <c r="U77" s="43"/>
      <c r="V77" s="13">
        <v>-3</v>
      </c>
      <c r="W77" s="13">
        <v>-2</v>
      </c>
      <c r="X77" s="13">
        <v>-1</v>
      </c>
      <c r="Y77" s="13">
        <v>-21</v>
      </c>
      <c r="Z77" s="43"/>
      <c r="AA77" s="43"/>
      <c r="AB77" s="43"/>
      <c r="AC77" s="43"/>
      <c r="AD77" s="43"/>
      <c r="AE77" s="43"/>
      <c r="AF77" s="43"/>
      <c r="AG77" s="43"/>
      <c r="AH77" s="43"/>
      <c r="AI77" s="13">
        <v>-16</v>
      </c>
      <c r="AJ77" s="13">
        <v>-10</v>
      </c>
      <c r="AK77" s="43"/>
      <c r="AL77" s="43"/>
      <c r="AM77" s="43"/>
      <c r="AN77" s="43"/>
      <c r="AO77" s="43"/>
      <c r="AP77" s="43"/>
      <c r="AQ77" s="43"/>
      <c r="AR77" s="13">
        <v>-80</v>
      </c>
      <c r="AS77" s="43"/>
      <c r="AT77" s="43"/>
      <c r="AU77" s="13">
        <v>-11</v>
      </c>
      <c r="AV77" s="43"/>
      <c r="AW77" s="43"/>
      <c r="AX77" s="13">
        <v>-20</v>
      </c>
      <c r="AY77" s="43"/>
      <c r="AZ77" s="43"/>
      <c r="BA77" s="43"/>
    </row>
    <row r="78" spans="1:54" s="1" customFormat="1" x14ac:dyDescent="0.25">
      <c r="A78" s="12" t="s">
        <v>8382</v>
      </c>
      <c r="B78" s="13" t="s">
        <v>8385</v>
      </c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13">
        <v>40</v>
      </c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</row>
    <row r="79" spans="1:54" s="1" customFormat="1" x14ac:dyDescent="0.25">
      <c r="A79" s="17" t="s">
        <v>8395</v>
      </c>
      <c r="B79" s="13" t="s">
        <v>63</v>
      </c>
      <c r="C79" s="43"/>
      <c r="D79" s="13">
        <v>-2</v>
      </c>
      <c r="E79" s="13">
        <v>-181</v>
      </c>
      <c r="F79" s="13">
        <v>-28</v>
      </c>
      <c r="G79" s="13">
        <v>-3</v>
      </c>
      <c r="H79" s="13">
        <v>-39</v>
      </c>
      <c r="I79" s="43"/>
      <c r="J79" s="43"/>
      <c r="K79" s="43"/>
      <c r="L79" s="13">
        <v>-207</v>
      </c>
      <c r="M79" s="43"/>
      <c r="N79" s="43"/>
      <c r="O79" s="13">
        <v>-80</v>
      </c>
      <c r="P79" s="43"/>
      <c r="Q79" s="43"/>
      <c r="R79" s="43"/>
      <c r="S79" s="43"/>
      <c r="T79" s="13">
        <v>-34</v>
      </c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13">
        <v>-8</v>
      </c>
      <c r="AJ79" s="43"/>
      <c r="AK79" s="43"/>
      <c r="AL79" s="43"/>
      <c r="AM79" s="43"/>
      <c r="AN79" s="43"/>
      <c r="AO79" s="43"/>
      <c r="AP79" s="43"/>
      <c r="AQ79" s="43"/>
      <c r="AR79" s="13">
        <v>-12</v>
      </c>
      <c r="AS79" s="43"/>
      <c r="AT79" s="43"/>
      <c r="AU79" s="43"/>
      <c r="AV79" s="13">
        <v>-2</v>
      </c>
      <c r="AW79" s="43"/>
      <c r="AX79" s="43"/>
      <c r="AY79" s="43"/>
      <c r="AZ79" s="43"/>
      <c r="BA79" s="43"/>
    </row>
    <row r="80" spans="1:54" s="1" customFormat="1" x14ac:dyDescent="0.25">
      <c r="A80" s="36" t="s">
        <v>8404</v>
      </c>
      <c r="B80" s="53" t="s">
        <v>63</v>
      </c>
      <c r="C80" s="13">
        <v>-4</v>
      </c>
      <c r="D80" s="13">
        <v>-4</v>
      </c>
      <c r="E80" s="13">
        <v>-4</v>
      </c>
      <c r="F80" s="13">
        <v>-60</v>
      </c>
      <c r="G80" s="43"/>
      <c r="H80" s="43"/>
      <c r="I80" s="43"/>
      <c r="J80" s="43"/>
      <c r="K80" s="43"/>
      <c r="L80" s="13">
        <v>-314</v>
      </c>
      <c r="M80" s="43"/>
      <c r="N80" s="43"/>
      <c r="O80" s="13">
        <v>-4</v>
      </c>
      <c r="P80" s="43"/>
      <c r="Q80" s="43"/>
      <c r="R80" s="43"/>
      <c r="S80" s="43"/>
      <c r="T80" s="13">
        <v>-3</v>
      </c>
      <c r="U80" s="43"/>
      <c r="V80" s="13">
        <v>-4</v>
      </c>
      <c r="W80" s="13">
        <v>-2</v>
      </c>
      <c r="X80" s="43"/>
      <c r="Y80" s="13">
        <v>-11</v>
      </c>
      <c r="Z80" s="43"/>
      <c r="AA80" s="43"/>
      <c r="AB80" s="43"/>
      <c r="AC80" s="43"/>
      <c r="AD80" s="43"/>
      <c r="AE80" s="43"/>
      <c r="AF80" s="43"/>
      <c r="AG80" s="43"/>
      <c r="AH80" s="43"/>
      <c r="AI80" s="13">
        <v>-26</v>
      </c>
      <c r="AJ80" s="13">
        <v>-2</v>
      </c>
      <c r="AK80" s="43"/>
      <c r="AL80" s="43"/>
      <c r="AM80" s="43"/>
      <c r="AN80" s="43"/>
      <c r="AO80" s="43"/>
      <c r="AP80" s="43"/>
      <c r="AQ80" s="43"/>
      <c r="AR80" s="43"/>
      <c r="AS80" s="43"/>
      <c r="AT80" s="13">
        <v>-181</v>
      </c>
      <c r="AU80" s="13">
        <v>-15</v>
      </c>
      <c r="AV80" s="43"/>
      <c r="AW80" s="43"/>
      <c r="AX80" s="43"/>
      <c r="AY80" s="43"/>
      <c r="AZ80" s="43"/>
      <c r="BA80" s="43"/>
    </row>
    <row r="81" spans="1:54" s="1" customFormat="1" x14ac:dyDescent="0.25">
      <c r="A81" s="53" t="s">
        <v>8423</v>
      </c>
      <c r="B81" s="13" t="s">
        <v>63</v>
      </c>
      <c r="C81" s="13">
        <v>-7</v>
      </c>
      <c r="D81" s="13">
        <v>-22</v>
      </c>
      <c r="E81" s="13">
        <v>-50</v>
      </c>
      <c r="F81" s="13">
        <v>-77</v>
      </c>
      <c r="G81" s="13">
        <v>-47</v>
      </c>
      <c r="H81" s="13">
        <v>-80</v>
      </c>
      <c r="I81" s="43"/>
      <c r="J81" s="43"/>
      <c r="K81" s="43"/>
      <c r="L81" s="13">
        <v>-123</v>
      </c>
      <c r="M81" s="13">
        <v>-2</v>
      </c>
      <c r="N81" s="43"/>
      <c r="O81" s="13">
        <v>-194</v>
      </c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13">
        <v>-5</v>
      </c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13">
        <v>-3</v>
      </c>
      <c r="AV81" s="43"/>
      <c r="AW81" s="43"/>
      <c r="AX81" s="43"/>
      <c r="AY81" s="43"/>
      <c r="AZ81" s="43"/>
      <c r="BA81" s="43"/>
    </row>
    <row r="82" spans="1:54" s="1" customFormat="1" ht="17" thickBot="1" x14ac:dyDescent="0.3">
      <c r="A82" s="55" t="s">
        <v>8425</v>
      </c>
      <c r="B82" s="14" t="s">
        <v>401</v>
      </c>
      <c r="C82" s="43"/>
      <c r="D82" s="13">
        <v>-108</v>
      </c>
      <c r="E82" s="43"/>
      <c r="F82" s="43"/>
      <c r="G82" s="43"/>
      <c r="H82" s="43"/>
      <c r="I82" s="13">
        <v>-106</v>
      </c>
      <c r="J82" s="13">
        <v>-100</v>
      </c>
      <c r="K82" s="13">
        <v>-30</v>
      </c>
      <c r="L82" s="13">
        <v>-4</v>
      </c>
      <c r="M82" s="13">
        <v>-18</v>
      </c>
      <c r="N82" s="13"/>
      <c r="O82" s="13">
        <v>-4</v>
      </c>
      <c r="P82" s="43"/>
      <c r="Q82" s="43"/>
      <c r="R82" s="43"/>
      <c r="S82" s="43"/>
      <c r="T82" s="43"/>
      <c r="U82" s="43"/>
      <c r="V82" s="43"/>
      <c r="W82" s="43"/>
      <c r="X82" s="43"/>
      <c r="Y82" s="13">
        <v>-10</v>
      </c>
      <c r="Z82" s="43"/>
      <c r="AA82" s="43"/>
      <c r="AB82" s="43"/>
      <c r="AC82" s="43"/>
      <c r="AD82" s="43"/>
      <c r="AE82" s="43"/>
      <c r="AF82" s="43"/>
      <c r="AG82" s="43"/>
      <c r="AH82" s="43"/>
      <c r="AI82" s="13">
        <v>-4</v>
      </c>
      <c r="AJ82" s="13">
        <v>-5</v>
      </c>
      <c r="AK82" s="43"/>
      <c r="AL82" s="43"/>
      <c r="AM82" s="43"/>
      <c r="AN82" s="43"/>
      <c r="AO82" s="43"/>
      <c r="AP82" s="43"/>
      <c r="AQ82" s="43"/>
      <c r="AR82" s="13">
        <v>-64</v>
      </c>
      <c r="AS82" s="43"/>
      <c r="AT82" s="13">
        <v>-54</v>
      </c>
      <c r="AU82" s="43"/>
      <c r="AV82" s="43"/>
      <c r="AW82" s="43"/>
      <c r="AX82" s="43"/>
      <c r="AY82" s="43"/>
      <c r="AZ82" s="43"/>
      <c r="BA82" s="43"/>
    </row>
    <row r="83" spans="1:54" s="1" customFormat="1" ht="17" thickBot="1" x14ac:dyDescent="0.3">
      <c r="A83" s="33" t="s">
        <v>8290</v>
      </c>
      <c r="B83" s="34"/>
      <c r="C83" s="34">
        <f>SUM(C70:C82)</f>
        <v>209</v>
      </c>
      <c r="D83" s="34">
        <f t="shared" ref="D83:BA83" si="6">SUM(D70:D82)</f>
        <v>319</v>
      </c>
      <c r="E83" s="34">
        <f t="shared" si="6"/>
        <v>707</v>
      </c>
      <c r="F83" s="34">
        <f t="shared" si="6"/>
        <v>156</v>
      </c>
      <c r="G83" s="34">
        <f t="shared" si="6"/>
        <v>81</v>
      </c>
      <c r="H83" s="34">
        <f t="shared" si="6"/>
        <v>126</v>
      </c>
      <c r="I83" s="34">
        <f t="shared" si="6"/>
        <v>430</v>
      </c>
      <c r="J83" s="34">
        <f t="shared" si="6"/>
        <v>399</v>
      </c>
      <c r="K83" s="34">
        <f t="shared" si="6"/>
        <v>179</v>
      </c>
      <c r="L83" s="34">
        <f t="shared" si="6"/>
        <v>1306</v>
      </c>
      <c r="M83" s="34">
        <f t="shared" si="6"/>
        <v>140</v>
      </c>
      <c r="N83" s="34">
        <f t="shared" si="6"/>
        <v>55</v>
      </c>
      <c r="O83" s="34">
        <f t="shared" si="6"/>
        <v>263</v>
      </c>
      <c r="P83" s="34">
        <f>SUM(P70:P82)</f>
        <v>128</v>
      </c>
      <c r="Q83" s="34">
        <f t="shared" si="6"/>
        <v>119</v>
      </c>
      <c r="R83" s="34">
        <f t="shared" si="6"/>
        <v>142</v>
      </c>
      <c r="S83" s="34">
        <f t="shared" si="6"/>
        <v>347</v>
      </c>
      <c r="T83" s="34">
        <f t="shared" si="6"/>
        <v>124</v>
      </c>
      <c r="U83" s="56">
        <f t="shared" si="6"/>
        <v>-22</v>
      </c>
      <c r="V83" s="34">
        <f t="shared" si="6"/>
        <v>89</v>
      </c>
      <c r="W83" s="34">
        <f t="shared" si="6"/>
        <v>46</v>
      </c>
      <c r="X83" s="34">
        <f t="shared" si="6"/>
        <v>15</v>
      </c>
      <c r="Y83" s="34">
        <f t="shared" si="6"/>
        <v>150</v>
      </c>
      <c r="Z83" s="34">
        <f t="shared" si="6"/>
        <v>340</v>
      </c>
      <c r="AA83" s="34">
        <f t="shared" si="6"/>
        <v>110</v>
      </c>
      <c r="AB83" s="34">
        <f t="shared" si="6"/>
        <v>1364</v>
      </c>
      <c r="AC83" s="34">
        <f t="shared" si="6"/>
        <v>562</v>
      </c>
      <c r="AD83" s="34">
        <f t="shared" si="6"/>
        <v>111</v>
      </c>
      <c r="AE83" s="34">
        <f t="shared" si="6"/>
        <v>166</v>
      </c>
      <c r="AF83" s="34">
        <f t="shared" si="6"/>
        <v>40</v>
      </c>
      <c r="AG83" s="34">
        <f t="shared" si="6"/>
        <v>25</v>
      </c>
      <c r="AH83" s="34">
        <f t="shared" si="6"/>
        <v>5</v>
      </c>
      <c r="AI83" s="34">
        <f t="shared" si="6"/>
        <v>285</v>
      </c>
      <c r="AJ83" s="34">
        <f t="shared" si="6"/>
        <v>72</v>
      </c>
      <c r="AK83" s="34">
        <f t="shared" si="6"/>
        <v>282</v>
      </c>
      <c r="AL83" s="34">
        <f t="shared" si="6"/>
        <v>280</v>
      </c>
      <c r="AM83" s="56">
        <f t="shared" si="6"/>
        <v>-81</v>
      </c>
      <c r="AN83" s="34">
        <f t="shared" si="6"/>
        <v>112</v>
      </c>
      <c r="AO83" s="34">
        <f t="shared" si="6"/>
        <v>8</v>
      </c>
      <c r="AP83" s="34">
        <f t="shared" si="6"/>
        <v>10</v>
      </c>
      <c r="AQ83" s="34">
        <f t="shared" si="6"/>
        <v>78</v>
      </c>
      <c r="AR83" s="34">
        <f t="shared" si="6"/>
        <v>291</v>
      </c>
      <c r="AS83" s="34">
        <f t="shared" si="6"/>
        <v>335</v>
      </c>
      <c r="AT83" s="34">
        <f t="shared" si="6"/>
        <v>166</v>
      </c>
      <c r="AU83" s="34">
        <f t="shared" si="6"/>
        <v>8</v>
      </c>
      <c r="AV83" s="56">
        <f t="shared" si="6"/>
        <v>-59</v>
      </c>
      <c r="AW83" s="34">
        <f t="shared" si="6"/>
        <v>2</v>
      </c>
      <c r="AX83" s="34">
        <f t="shared" si="6"/>
        <v>111</v>
      </c>
      <c r="AY83" s="34">
        <f t="shared" si="6"/>
        <v>24</v>
      </c>
      <c r="AZ83" s="34"/>
      <c r="BA83" s="34">
        <f t="shared" si="6"/>
        <v>0</v>
      </c>
      <c r="BB83" s="1" t="s">
        <v>8667</v>
      </c>
    </row>
    <row r="84" spans="1:54" s="2" customFormat="1" x14ac:dyDescent="0.25">
      <c r="A84" s="55">
        <v>45475</v>
      </c>
      <c r="B84" s="436" t="s">
        <v>63</v>
      </c>
      <c r="C84" s="13">
        <v>-8</v>
      </c>
      <c r="D84" s="13">
        <v>-12</v>
      </c>
      <c r="E84" s="13"/>
      <c r="F84" s="13"/>
      <c r="G84" s="13"/>
      <c r="H84" s="13"/>
      <c r="I84" s="13"/>
      <c r="J84" s="13"/>
      <c r="K84" s="13"/>
      <c r="L84" s="13">
        <v>-222</v>
      </c>
      <c r="M84" s="13">
        <v>-2</v>
      </c>
      <c r="N84" s="13"/>
      <c r="O84" s="13">
        <v>-3</v>
      </c>
      <c r="P84" s="13"/>
      <c r="Q84" s="13"/>
      <c r="R84" s="13"/>
      <c r="S84" s="13"/>
      <c r="T84" s="13">
        <v>-4</v>
      </c>
      <c r="U84" s="13"/>
      <c r="V84" s="13">
        <v>-2</v>
      </c>
      <c r="W84" s="13">
        <v>-2</v>
      </c>
      <c r="X84" s="13">
        <v>-4</v>
      </c>
      <c r="Y84" s="13">
        <v>-42</v>
      </c>
      <c r="Z84" s="13"/>
      <c r="AA84" s="13"/>
      <c r="AB84" s="13"/>
      <c r="AC84" s="13"/>
      <c r="AD84" s="13"/>
      <c r="AE84" s="13"/>
      <c r="AF84" s="13"/>
      <c r="AG84" s="13"/>
      <c r="AH84" s="13"/>
      <c r="AI84" s="13">
        <v>-76</v>
      </c>
      <c r="AJ84" s="13">
        <v>-19</v>
      </c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>
        <v>-1</v>
      </c>
      <c r="AZ84" s="13"/>
      <c r="BA84" s="13"/>
    </row>
    <row r="85" spans="1:54" s="1" customFormat="1" x14ac:dyDescent="0.25">
      <c r="A85" s="55" t="s">
        <v>8566</v>
      </c>
      <c r="B85" s="38" t="s">
        <v>63</v>
      </c>
      <c r="C85" s="13">
        <v>-9</v>
      </c>
      <c r="D85" s="13">
        <v>-19</v>
      </c>
      <c r="E85" s="43"/>
      <c r="F85" s="43"/>
      <c r="G85" s="43"/>
      <c r="H85" s="13">
        <v>-17</v>
      </c>
      <c r="I85" s="13">
        <v>-91</v>
      </c>
      <c r="J85" s="13">
        <v>-56</v>
      </c>
      <c r="K85" s="43"/>
      <c r="L85" s="43"/>
      <c r="M85" s="43"/>
      <c r="N85" s="43"/>
      <c r="O85" s="43"/>
      <c r="P85" s="13">
        <v>-4</v>
      </c>
      <c r="Q85" s="43"/>
      <c r="R85" s="43"/>
      <c r="S85" s="43"/>
      <c r="T85" s="13">
        <v>-3</v>
      </c>
      <c r="U85" s="43"/>
      <c r="V85" s="13">
        <v>-7</v>
      </c>
      <c r="W85" s="43"/>
      <c r="X85" s="13">
        <v>-1</v>
      </c>
      <c r="Y85" s="13">
        <v>-14</v>
      </c>
      <c r="Z85" s="43"/>
      <c r="AA85" s="43"/>
      <c r="AB85" s="43"/>
      <c r="AC85" s="43"/>
      <c r="AD85" s="43"/>
      <c r="AE85" s="43"/>
      <c r="AF85" s="43"/>
      <c r="AG85" s="43"/>
      <c r="AH85" s="44"/>
      <c r="AI85" s="13">
        <v>-54</v>
      </c>
      <c r="AJ85" s="13">
        <v>-8</v>
      </c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4">
        <v>-2</v>
      </c>
      <c r="AV85" s="43"/>
      <c r="AW85" s="43"/>
      <c r="AX85" s="43"/>
      <c r="AY85" s="43"/>
      <c r="AZ85" s="43"/>
      <c r="BA85" s="43"/>
    </row>
    <row r="86" spans="1:54" s="2" customFormat="1" x14ac:dyDescent="0.25">
      <c r="A86" s="55" t="s">
        <v>8566</v>
      </c>
      <c r="B86" s="38" t="s">
        <v>8568</v>
      </c>
      <c r="C86" s="13"/>
      <c r="D86" s="13"/>
      <c r="E86" s="13"/>
      <c r="F86" s="13"/>
      <c r="G86" s="13"/>
      <c r="H86" s="13"/>
      <c r="I86" s="13">
        <v>-3</v>
      </c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</row>
    <row r="87" spans="1:54" s="2" customFormat="1" x14ac:dyDescent="0.25">
      <c r="A87" s="55" t="s">
        <v>8566</v>
      </c>
      <c r="B87" s="38" t="s">
        <v>8569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>
        <v>-28</v>
      </c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>
        <v>-16</v>
      </c>
      <c r="AW87" s="13"/>
      <c r="AX87" s="13"/>
      <c r="AY87" s="13"/>
      <c r="AZ87" s="13"/>
      <c r="BA87" s="13"/>
    </row>
    <row r="88" spans="1:54" s="2" customFormat="1" x14ac:dyDescent="0.25">
      <c r="A88" s="55" t="s">
        <v>8566</v>
      </c>
      <c r="B88" s="436" t="s">
        <v>63</v>
      </c>
      <c r="C88" s="13">
        <v>-5</v>
      </c>
      <c r="D88" s="13">
        <v>-20</v>
      </c>
      <c r="E88" s="13">
        <v>-5</v>
      </c>
      <c r="F88" s="13">
        <v>-34</v>
      </c>
      <c r="G88" s="13">
        <v>-8</v>
      </c>
      <c r="H88" s="13"/>
      <c r="I88" s="13">
        <v>-12</v>
      </c>
      <c r="J88" s="13">
        <v>-5</v>
      </c>
      <c r="K88" s="13"/>
      <c r="L88" s="13">
        <v>-160</v>
      </c>
      <c r="M88" s="13"/>
      <c r="N88" s="13">
        <v>-3</v>
      </c>
      <c r="O88" s="13"/>
      <c r="P88" s="13">
        <v>-14</v>
      </c>
      <c r="Q88" s="13">
        <v>-22</v>
      </c>
      <c r="R88" s="13">
        <v>-45</v>
      </c>
      <c r="S88" s="13">
        <v>-159</v>
      </c>
      <c r="T88" s="13"/>
      <c r="U88" s="13"/>
      <c r="V88" s="44">
        <v>-5</v>
      </c>
      <c r="W88" s="13">
        <v>-8</v>
      </c>
      <c r="X88" s="13">
        <v>-3</v>
      </c>
      <c r="Y88" s="13">
        <v>-30</v>
      </c>
      <c r="Z88" s="13"/>
      <c r="AA88" s="13"/>
      <c r="AB88" s="13"/>
      <c r="AC88" s="13"/>
      <c r="AD88" s="13"/>
      <c r="AE88" s="13"/>
      <c r="AF88" s="13"/>
      <c r="AG88" s="13">
        <v>-13</v>
      </c>
      <c r="AH88" s="13">
        <v>-2</v>
      </c>
      <c r="AI88" s="13"/>
      <c r="AJ88" s="13">
        <v>-14</v>
      </c>
      <c r="AK88" s="13"/>
      <c r="AL88" s="13"/>
      <c r="AM88" s="13"/>
      <c r="AN88" s="13"/>
      <c r="AO88" s="13"/>
      <c r="AP88" s="13"/>
      <c r="AQ88" s="13"/>
      <c r="AR88" s="13">
        <v>-67</v>
      </c>
      <c r="AS88" s="13">
        <v>-9</v>
      </c>
      <c r="AT88" s="13">
        <v>-19</v>
      </c>
      <c r="AU88" s="13"/>
      <c r="AV88" s="13"/>
      <c r="AW88" s="13"/>
      <c r="AX88" s="13">
        <v>-20</v>
      </c>
      <c r="AY88" s="13"/>
      <c r="AZ88" s="13"/>
      <c r="BA88" s="13"/>
    </row>
    <row r="89" spans="1:54" s="1" customFormat="1" x14ac:dyDescent="0.25">
      <c r="A89" s="37" t="s">
        <v>8570</v>
      </c>
      <c r="B89" s="75" t="s">
        <v>401</v>
      </c>
      <c r="C89" s="13">
        <v>-3</v>
      </c>
      <c r="D89" s="13">
        <v>-8</v>
      </c>
      <c r="E89" s="13">
        <v>-369</v>
      </c>
      <c r="F89" s="43"/>
      <c r="G89" s="43"/>
      <c r="H89" s="43"/>
      <c r="I89" s="43"/>
      <c r="J89" s="43"/>
      <c r="K89" s="43"/>
      <c r="L89" s="13">
        <v>-299</v>
      </c>
      <c r="M89" s="43"/>
      <c r="N89" s="43"/>
      <c r="O89" s="13">
        <v>-6</v>
      </c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</row>
    <row r="90" spans="1:54" s="1" customFormat="1" ht="15.75" customHeight="1" x14ac:dyDescent="0.25">
      <c r="A90" s="37" t="s">
        <v>8570</v>
      </c>
      <c r="B90" s="38" t="s">
        <v>8569</v>
      </c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13">
        <v>-2</v>
      </c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</row>
    <row r="91" spans="1:54" s="1" customFormat="1" x14ac:dyDescent="0.25">
      <c r="A91" s="12" t="s">
        <v>8649</v>
      </c>
      <c r="B91" s="75" t="s">
        <v>401</v>
      </c>
      <c r="C91" s="13">
        <v>-5</v>
      </c>
      <c r="D91" s="43"/>
      <c r="E91" s="43"/>
      <c r="F91" s="43"/>
      <c r="G91" s="13">
        <v>-29</v>
      </c>
      <c r="H91" s="13">
        <v>-37</v>
      </c>
      <c r="I91" s="13">
        <v>-31</v>
      </c>
      <c r="J91" s="13">
        <v>-46</v>
      </c>
      <c r="K91" s="13">
        <v>-37</v>
      </c>
      <c r="L91" s="43"/>
      <c r="M91" s="43"/>
      <c r="N91" s="43"/>
      <c r="O91" s="43"/>
      <c r="P91" s="43"/>
      <c r="Q91" s="43"/>
      <c r="R91" s="43"/>
      <c r="S91" s="43"/>
      <c r="T91" s="13">
        <v>-15</v>
      </c>
      <c r="U91" s="43"/>
      <c r="V91" s="13">
        <v>-1</v>
      </c>
      <c r="W91" s="13">
        <v>-1</v>
      </c>
      <c r="X91" s="43"/>
      <c r="Y91" s="13">
        <v>-5</v>
      </c>
      <c r="Z91" s="43"/>
      <c r="AA91" s="43"/>
      <c r="AB91" s="43"/>
      <c r="AC91" s="43"/>
      <c r="AD91" s="43"/>
      <c r="AE91" s="43"/>
      <c r="AF91" s="43"/>
      <c r="AG91" s="43"/>
      <c r="AH91" s="43"/>
      <c r="AI91" s="13">
        <v>-29</v>
      </c>
      <c r="AJ91" s="13">
        <v>-1</v>
      </c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</row>
    <row r="92" spans="1:54" s="1" customFormat="1" x14ac:dyDescent="0.25">
      <c r="A92" s="12" t="s">
        <v>8649</v>
      </c>
      <c r="B92" s="38" t="s">
        <v>8568</v>
      </c>
      <c r="C92" s="43"/>
      <c r="D92" s="43"/>
      <c r="E92" s="43"/>
      <c r="F92" s="43"/>
      <c r="G92" s="43"/>
      <c r="H92" s="43"/>
      <c r="I92" s="13">
        <v>-8</v>
      </c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</row>
    <row r="93" spans="1:54" s="361" customFormat="1" ht="17" thickBot="1" x14ac:dyDescent="0.3">
      <c r="A93" s="359" t="s">
        <v>8649</v>
      </c>
      <c r="B93" s="1471" t="s">
        <v>8653</v>
      </c>
      <c r="C93" s="44"/>
      <c r="D93" s="360"/>
      <c r="E93" s="44"/>
      <c r="F93" s="44"/>
      <c r="G93" s="44"/>
      <c r="H93" s="44"/>
      <c r="I93" s="44"/>
      <c r="J93" s="44"/>
      <c r="K93" s="44"/>
      <c r="L93" s="44"/>
      <c r="M93" s="360"/>
      <c r="N93" s="44"/>
      <c r="O93" s="44"/>
      <c r="P93" s="44"/>
      <c r="Q93" s="360"/>
      <c r="R93" s="360"/>
      <c r="S93" s="360"/>
      <c r="T93" s="44">
        <v>-3</v>
      </c>
      <c r="U93" s="360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360"/>
      <c r="AL93" s="360"/>
      <c r="AM93" s="360"/>
      <c r="AN93" s="44"/>
      <c r="AO93" s="44"/>
      <c r="AP93" s="44"/>
      <c r="AQ93" s="44"/>
      <c r="AR93" s="44"/>
      <c r="AS93" s="44"/>
      <c r="AT93" s="44"/>
      <c r="AU93" s="360"/>
      <c r="AV93" s="360"/>
      <c r="AW93" s="360"/>
      <c r="AX93" s="44"/>
      <c r="AY93" s="44"/>
      <c r="AZ93" s="44"/>
      <c r="BA93" s="360"/>
    </row>
    <row r="94" spans="1:54" s="1" customFormat="1" ht="17" thickBot="1" x14ac:dyDescent="0.3">
      <c r="A94" s="33" t="s">
        <v>8663</v>
      </c>
      <c r="B94" s="34"/>
      <c r="C94" s="34">
        <f>SUM(C83:C93)</f>
        <v>179</v>
      </c>
      <c r="D94" s="34">
        <f>SUM(D83:D93)</f>
        <v>260</v>
      </c>
      <c r="E94" s="34">
        <f>SUM(E83:E93)</f>
        <v>333</v>
      </c>
      <c r="F94" s="34">
        <f>SUM(F83:F93)</f>
        <v>122</v>
      </c>
      <c r="G94" s="34">
        <f t="shared" ref="G94:AX94" si="7">SUM(G83:G93)</f>
        <v>44</v>
      </c>
      <c r="H94" s="34">
        <f t="shared" si="7"/>
        <v>72</v>
      </c>
      <c r="I94" s="34">
        <f t="shared" si="7"/>
        <v>285</v>
      </c>
      <c r="J94" s="34">
        <f t="shared" si="7"/>
        <v>292</v>
      </c>
      <c r="K94" s="34">
        <f t="shared" si="7"/>
        <v>142</v>
      </c>
      <c r="L94" s="34">
        <f t="shared" si="7"/>
        <v>625</v>
      </c>
      <c r="M94" s="34">
        <f t="shared" si="7"/>
        <v>108</v>
      </c>
      <c r="N94" s="34">
        <f t="shared" si="7"/>
        <v>52</v>
      </c>
      <c r="O94" s="34">
        <f t="shared" si="7"/>
        <v>254</v>
      </c>
      <c r="P94" s="34">
        <f t="shared" si="7"/>
        <v>110</v>
      </c>
      <c r="Q94" s="34">
        <f t="shared" si="7"/>
        <v>97</v>
      </c>
      <c r="R94" s="34">
        <f t="shared" si="7"/>
        <v>97</v>
      </c>
      <c r="S94" s="34">
        <f t="shared" si="7"/>
        <v>188</v>
      </c>
      <c r="T94" s="34">
        <f t="shared" si="7"/>
        <v>99</v>
      </c>
      <c r="U94" s="56">
        <f t="shared" si="7"/>
        <v>-22</v>
      </c>
      <c r="V94" s="34">
        <f t="shared" si="7"/>
        <v>74</v>
      </c>
      <c r="W94" s="34">
        <f t="shared" si="7"/>
        <v>35</v>
      </c>
      <c r="X94" s="34">
        <f t="shared" si="7"/>
        <v>7</v>
      </c>
      <c r="Y94" s="34">
        <f t="shared" si="7"/>
        <v>59</v>
      </c>
      <c r="Z94" s="34">
        <f t="shared" si="7"/>
        <v>340</v>
      </c>
      <c r="AA94" s="34">
        <f t="shared" si="7"/>
        <v>110</v>
      </c>
      <c r="AB94" s="34">
        <f t="shared" si="7"/>
        <v>1364</v>
      </c>
      <c r="AC94" s="34">
        <f t="shared" si="7"/>
        <v>562</v>
      </c>
      <c r="AD94" s="34">
        <f t="shared" si="7"/>
        <v>111</v>
      </c>
      <c r="AE94" s="34">
        <f t="shared" si="7"/>
        <v>166</v>
      </c>
      <c r="AF94" s="34">
        <f t="shared" si="7"/>
        <v>40</v>
      </c>
      <c r="AG94" s="34">
        <f t="shared" si="7"/>
        <v>12</v>
      </c>
      <c r="AH94" s="34">
        <f t="shared" si="7"/>
        <v>3</v>
      </c>
      <c r="AI94" s="34">
        <f t="shared" si="7"/>
        <v>126</v>
      </c>
      <c r="AJ94" s="34">
        <f t="shared" si="7"/>
        <v>30</v>
      </c>
      <c r="AK94" s="34">
        <f t="shared" si="7"/>
        <v>282</v>
      </c>
      <c r="AL94" s="34">
        <f t="shared" si="7"/>
        <v>280</v>
      </c>
      <c r="AM94" s="56">
        <f t="shared" si="7"/>
        <v>-81</v>
      </c>
      <c r="AN94" s="34">
        <f t="shared" si="7"/>
        <v>112</v>
      </c>
      <c r="AO94" s="34">
        <f t="shared" si="7"/>
        <v>8</v>
      </c>
      <c r="AP94" s="34">
        <f t="shared" si="7"/>
        <v>10</v>
      </c>
      <c r="AQ94" s="34">
        <f t="shared" si="7"/>
        <v>78</v>
      </c>
      <c r="AR94" s="34">
        <f t="shared" si="7"/>
        <v>224</v>
      </c>
      <c r="AS94" s="34">
        <f t="shared" si="7"/>
        <v>326</v>
      </c>
      <c r="AT94" s="34">
        <f t="shared" si="7"/>
        <v>147</v>
      </c>
      <c r="AU94" s="34">
        <f t="shared" si="7"/>
        <v>6</v>
      </c>
      <c r="AV94" s="56">
        <f t="shared" si="7"/>
        <v>-75</v>
      </c>
      <c r="AW94" s="34">
        <f t="shared" si="7"/>
        <v>2</v>
      </c>
      <c r="AX94" s="34">
        <f t="shared" si="7"/>
        <v>91</v>
      </c>
      <c r="AY94" s="34">
        <f>SUM(AY83:AY93)</f>
        <v>23</v>
      </c>
      <c r="AZ94" s="34"/>
      <c r="BA94" s="34">
        <f>SUM(BA83:BA93)</f>
        <v>0</v>
      </c>
      <c r="BB94" s="1" t="s">
        <v>8667</v>
      </c>
    </row>
    <row r="95" spans="1:54" s="1" customFormat="1" ht="17" thickBot="1" x14ac:dyDescent="0.3">
      <c r="A95" s="55" t="s">
        <v>8748</v>
      </c>
      <c r="B95" s="75" t="s">
        <v>63</v>
      </c>
      <c r="C95" s="13">
        <v>-48</v>
      </c>
      <c r="D95" s="13">
        <v>-105</v>
      </c>
      <c r="E95" s="13">
        <v>-118</v>
      </c>
      <c r="F95" s="43"/>
      <c r="G95" s="13">
        <v>-14</v>
      </c>
      <c r="H95" s="13">
        <v>-4</v>
      </c>
      <c r="I95" s="13">
        <v>-1</v>
      </c>
      <c r="J95" s="43"/>
      <c r="K95" s="43"/>
      <c r="L95" s="43"/>
      <c r="M95" s="13">
        <v>-20</v>
      </c>
      <c r="N95" s="13">
        <v>-6</v>
      </c>
      <c r="O95" s="13">
        <v>-83</v>
      </c>
      <c r="P95" s="43"/>
      <c r="Q95" s="13">
        <v>-23</v>
      </c>
      <c r="R95" s="43"/>
      <c r="S95" s="43"/>
      <c r="T95" s="13">
        <v>-33</v>
      </c>
      <c r="U95" s="43"/>
      <c r="V95" s="13">
        <v>-1</v>
      </c>
      <c r="W95" s="43"/>
      <c r="X95" s="43"/>
      <c r="Y95" s="13">
        <v>-6</v>
      </c>
      <c r="Z95" s="43"/>
      <c r="AA95" s="43"/>
      <c r="AB95" s="43"/>
      <c r="AC95" s="43"/>
      <c r="AD95" s="43"/>
      <c r="AE95" s="43"/>
      <c r="AF95" s="43"/>
      <c r="AG95" s="43"/>
      <c r="AH95" s="43"/>
      <c r="AI95" s="13">
        <v>-3</v>
      </c>
      <c r="AJ95" s="13">
        <v>-1</v>
      </c>
      <c r="AK95" s="43"/>
      <c r="AL95" s="43"/>
      <c r="AM95" s="43"/>
      <c r="AN95" s="43"/>
      <c r="AO95" s="43"/>
      <c r="AP95" s="43"/>
      <c r="AQ95" s="43"/>
      <c r="AR95" s="13">
        <v>-27</v>
      </c>
      <c r="AS95" s="13">
        <v>-60</v>
      </c>
      <c r="AT95" s="43"/>
      <c r="AU95" s="43"/>
      <c r="AV95" s="13">
        <v>-6</v>
      </c>
      <c r="AW95" s="43"/>
      <c r="AX95" s="13">
        <v>-18</v>
      </c>
      <c r="AY95" s="43"/>
      <c r="AZ95" s="43"/>
      <c r="BA95" s="43"/>
    </row>
    <row r="96" spans="1:54" s="6" customFormat="1" ht="17" thickBot="1" x14ac:dyDescent="0.3">
      <c r="A96" s="33" t="s">
        <v>8735</v>
      </c>
      <c r="B96" s="34"/>
      <c r="C96" s="34">
        <f>SUM(C94:C95)</f>
        <v>131</v>
      </c>
      <c r="D96" s="34">
        <f t="shared" ref="D96:BA96" si="8">SUM(D94:D95)</f>
        <v>155</v>
      </c>
      <c r="E96" s="34">
        <f t="shared" si="8"/>
        <v>215</v>
      </c>
      <c r="F96" s="34">
        <f t="shared" si="8"/>
        <v>122</v>
      </c>
      <c r="G96" s="34">
        <f t="shared" si="8"/>
        <v>30</v>
      </c>
      <c r="H96" s="34">
        <f t="shared" si="8"/>
        <v>68</v>
      </c>
      <c r="I96" s="34">
        <f t="shared" si="8"/>
        <v>284</v>
      </c>
      <c r="J96" s="34">
        <f t="shared" si="8"/>
        <v>292</v>
      </c>
      <c r="K96" s="34">
        <f t="shared" si="8"/>
        <v>142</v>
      </c>
      <c r="L96" s="34">
        <f t="shared" si="8"/>
        <v>625</v>
      </c>
      <c r="M96" s="34">
        <f t="shared" si="8"/>
        <v>88</v>
      </c>
      <c r="N96" s="34">
        <f t="shared" si="8"/>
        <v>46</v>
      </c>
      <c r="O96" s="34">
        <f t="shared" si="8"/>
        <v>171</v>
      </c>
      <c r="P96" s="34">
        <f t="shared" si="8"/>
        <v>110</v>
      </c>
      <c r="Q96" s="34">
        <f t="shared" si="8"/>
        <v>74</v>
      </c>
      <c r="R96" s="34">
        <f t="shared" si="8"/>
        <v>97</v>
      </c>
      <c r="S96" s="34">
        <f t="shared" si="8"/>
        <v>188</v>
      </c>
      <c r="T96" s="34">
        <f t="shared" si="8"/>
        <v>66</v>
      </c>
      <c r="U96" s="56">
        <f t="shared" si="8"/>
        <v>-22</v>
      </c>
      <c r="V96" s="34">
        <f t="shared" si="8"/>
        <v>73</v>
      </c>
      <c r="W96" s="34">
        <f t="shared" si="8"/>
        <v>35</v>
      </c>
      <c r="X96" s="34">
        <f t="shared" si="8"/>
        <v>7</v>
      </c>
      <c r="Y96" s="34">
        <f t="shared" si="8"/>
        <v>53</v>
      </c>
      <c r="Z96" s="34">
        <f t="shared" si="8"/>
        <v>340</v>
      </c>
      <c r="AA96" s="34">
        <f t="shared" si="8"/>
        <v>110</v>
      </c>
      <c r="AB96" s="34">
        <f t="shared" si="8"/>
        <v>1364</v>
      </c>
      <c r="AC96" s="34">
        <f t="shared" si="8"/>
        <v>562</v>
      </c>
      <c r="AD96" s="34">
        <f t="shared" si="8"/>
        <v>111</v>
      </c>
      <c r="AE96" s="34">
        <f t="shared" si="8"/>
        <v>166</v>
      </c>
      <c r="AF96" s="34">
        <f t="shared" si="8"/>
        <v>40</v>
      </c>
      <c r="AG96" s="34">
        <f t="shared" si="8"/>
        <v>12</v>
      </c>
      <c r="AH96" s="34">
        <f t="shared" si="8"/>
        <v>3</v>
      </c>
      <c r="AI96" s="34">
        <f t="shared" si="8"/>
        <v>123</v>
      </c>
      <c r="AJ96" s="34">
        <f t="shared" si="8"/>
        <v>29</v>
      </c>
      <c r="AK96" s="34">
        <f t="shared" si="8"/>
        <v>282</v>
      </c>
      <c r="AL96" s="34">
        <f t="shared" si="8"/>
        <v>280</v>
      </c>
      <c r="AM96" s="56">
        <f t="shared" si="8"/>
        <v>-81</v>
      </c>
      <c r="AN96" s="34">
        <f t="shared" si="8"/>
        <v>112</v>
      </c>
      <c r="AO96" s="34">
        <f t="shared" si="8"/>
        <v>8</v>
      </c>
      <c r="AP96" s="34">
        <f t="shared" si="8"/>
        <v>10</v>
      </c>
      <c r="AQ96" s="34">
        <f t="shared" si="8"/>
        <v>78</v>
      </c>
      <c r="AR96" s="34">
        <f t="shared" si="8"/>
        <v>197</v>
      </c>
      <c r="AS96" s="34">
        <f t="shared" si="8"/>
        <v>266</v>
      </c>
      <c r="AT96" s="34">
        <f t="shared" si="8"/>
        <v>147</v>
      </c>
      <c r="AU96" s="34">
        <f t="shared" si="8"/>
        <v>6</v>
      </c>
      <c r="AV96" s="56">
        <f t="shared" si="8"/>
        <v>-81</v>
      </c>
      <c r="AW96" s="34">
        <f t="shared" si="8"/>
        <v>2</v>
      </c>
      <c r="AX96" s="34">
        <f t="shared" si="8"/>
        <v>73</v>
      </c>
      <c r="AY96" s="34">
        <f t="shared" si="8"/>
        <v>23</v>
      </c>
      <c r="AZ96" s="34"/>
      <c r="BA96" s="34">
        <f t="shared" si="8"/>
        <v>0</v>
      </c>
      <c r="BB96" s="6" t="s">
        <v>8667</v>
      </c>
    </row>
    <row r="97" spans="1:54" s="1" customFormat="1" x14ac:dyDescent="0.25">
      <c r="A97" s="55">
        <v>45355</v>
      </c>
      <c r="B97" s="36" t="s">
        <v>63</v>
      </c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13">
        <v>-6</v>
      </c>
      <c r="U97" s="43"/>
      <c r="V97" s="13">
        <v>-5</v>
      </c>
      <c r="W97" s="13">
        <v>-6</v>
      </c>
      <c r="X97" s="13">
        <v>-1</v>
      </c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13">
        <v>-66</v>
      </c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13">
        <v>-4</v>
      </c>
      <c r="AV97" s="43"/>
      <c r="AW97" s="43"/>
      <c r="AX97" s="43"/>
      <c r="AY97" s="13">
        <v>-2</v>
      </c>
      <c r="AZ97" s="13"/>
      <c r="BA97" s="43"/>
    </row>
    <row r="98" spans="1:54" s="1" customFormat="1" x14ac:dyDescent="0.25">
      <c r="A98" s="12" t="s">
        <v>8973</v>
      </c>
      <c r="B98" s="36" t="s">
        <v>63</v>
      </c>
      <c r="C98" s="13">
        <v>-9</v>
      </c>
      <c r="D98" s="13">
        <v>-75</v>
      </c>
      <c r="E98" s="13">
        <v>-60</v>
      </c>
      <c r="F98" s="13">
        <v>-37</v>
      </c>
      <c r="G98" s="43"/>
      <c r="H98" s="43"/>
      <c r="I98" s="43"/>
      <c r="J98" s="43"/>
      <c r="K98" s="43"/>
      <c r="L98" s="13">
        <v>-225</v>
      </c>
      <c r="M98" s="13">
        <v>-16</v>
      </c>
      <c r="N98" s="13">
        <v>-3</v>
      </c>
      <c r="O98" s="13">
        <v>-71</v>
      </c>
      <c r="P98" s="43"/>
      <c r="Q98" s="13">
        <v>-10</v>
      </c>
      <c r="R98" s="43"/>
      <c r="S98" s="13">
        <v>-43</v>
      </c>
      <c r="T98" s="43"/>
      <c r="U98" s="13">
        <v>-34</v>
      </c>
      <c r="V98" s="43"/>
      <c r="W98" s="43"/>
      <c r="X98" s="43"/>
      <c r="Y98" s="43"/>
      <c r="Z98" s="43"/>
      <c r="AA98" s="43"/>
      <c r="AB98" s="43"/>
      <c r="AC98" s="43"/>
      <c r="AD98" s="13">
        <v>-4</v>
      </c>
      <c r="AE98" s="43"/>
      <c r="AF98" s="43"/>
      <c r="AG98" s="43"/>
      <c r="AH98" s="43"/>
      <c r="AI98" s="13">
        <v>-29</v>
      </c>
      <c r="AJ98" s="43"/>
      <c r="AK98" s="43"/>
      <c r="AL98" s="43"/>
      <c r="AM98" s="43"/>
      <c r="AN98" s="43"/>
      <c r="AO98" s="43"/>
      <c r="AP98" s="43"/>
      <c r="AQ98" s="43"/>
      <c r="AR98" s="43"/>
      <c r="AS98" s="13">
        <v>-38</v>
      </c>
      <c r="AT98" s="43"/>
      <c r="AU98" s="43"/>
      <c r="AV98" s="43"/>
      <c r="AW98" s="43"/>
      <c r="AX98" s="13">
        <v>-9</v>
      </c>
      <c r="AY98" s="43"/>
      <c r="AZ98" s="43"/>
      <c r="BA98" s="43"/>
    </row>
    <row r="99" spans="1:54" s="1" customFormat="1" ht="17" thickBot="1" x14ac:dyDescent="0.3">
      <c r="A99" s="12" t="s">
        <v>8973</v>
      </c>
      <c r="B99" s="36" t="s">
        <v>63</v>
      </c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13">
        <v>-3</v>
      </c>
      <c r="U99" s="43"/>
      <c r="V99" s="43"/>
      <c r="W99" s="13">
        <v>-19</v>
      </c>
      <c r="X99" s="13">
        <v>-9</v>
      </c>
      <c r="Y99" s="13">
        <v>-61</v>
      </c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13">
        <v>-22</v>
      </c>
      <c r="AK99" s="43"/>
      <c r="AL99" s="43"/>
      <c r="AM99" s="43"/>
      <c r="AN99" s="43"/>
      <c r="AO99" s="43"/>
      <c r="AP99" s="43"/>
      <c r="AQ99" s="43"/>
      <c r="AR99" s="43"/>
      <c r="AS99" s="43"/>
      <c r="AT99" s="13">
        <v>-30</v>
      </c>
      <c r="AU99" s="43"/>
      <c r="AV99" s="43"/>
      <c r="AW99" s="43"/>
      <c r="AX99" s="43"/>
      <c r="AY99" s="43"/>
      <c r="AZ99" s="43"/>
      <c r="BA99" s="43"/>
    </row>
    <row r="100" spans="1:54" s="6" customFormat="1" ht="17" thickBot="1" x14ac:dyDescent="0.3">
      <c r="A100" s="33" t="s">
        <v>8984</v>
      </c>
      <c r="B100" s="34"/>
      <c r="C100" s="34">
        <f>SUM(C96:C99)</f>
        <v>122</v>
      </c>
      <c r="D100" s="34">
        <f t="shared" ref="D100:AX100" si="9">SUM(D96:D99)</f>
        <v>80</v>
      </c>
      <c r="E100" s="34">
        <f t="shared" si="9"/>
        <v>155</v>
      </c>
      <c r="F100" s="34">
        <f t="shared" si="9"/>
        <v>85</v>
      </c>
      <c r="G100" s="34">
        <f t="shared" si="9"/>
        <v>30</v>
      </c>
      <c r="H100" s="34">
        <f t="shared" si="9"/>
        <v>68</v>
      </c>
      <c r="I100" s="34">
        <f t="shared" si="9"/>
        <v>284</v>
      </c>
      <c r="J100" s="34">
        <f t="shared" si="9"/>
        <v>292</v>
      </c>
      <c r="K100" s="34">
        <f t="shared" si="9"/>
        <v>142</v>
      </c>
      <c r="L100" s="34">
        <f t="shared" si="9"/>
        <v>400</v>
      </c>
      <c r="M100" s="34">
        <f t="shared" si="9"/>
        <v>72</v>
      </c>
      <c r="N100" s="34">
        <f t="shared" si="9"/>
        <v>43</v>
      </c>
      <c r="O100" s="34">
        <f t="shared" si="9"/>
        <v>100</v>
      </c>
      <c r="P100" s="34">
        <f t="shared" si="9"/>
        <v>110</v>
      </c>
      <c r="Q100" s="34">
        <f t="shared" si="9"/>
        <v>64</v>
      </c>
      <c r="R100" s="34">
        <f t="shared" si="9"/>
        <v>97</v>
      </c>
      <c r="S100" s="34">
        <f t="shared" si="9"/>
        <v>145</v>
      </c>
      <c r="T100" s="34">
        <f t="shared" si="9"/>
        <v>57</v>
      </c>
      <c r="U100" s="56">
        <f t="shared" si="9"/>
        <v>-56</v>
      </c>
      <c r="V100" s="34">
        <f t="shared" si="9"/>
        <v>68</v>
      </c>
      <c r="W100" s="34">
        <f t="shared" si="9"/>
        <v>10</v>
      </c>
      <c r="X100" s="56">
        <f t="shared" si="9"/>
        <v>-3</v>
      </c>
      <c r="Y100" s="56">
        <f t="shared" si="9"/>
        <v>-8</v>
      </c>
      <c r="Z100" s="34">
        <f t="shared" si="9"/>
        <v>340</v>
      </c>
      <c r="AA100" s="34">
        <f t="shared" si="9"/>
        <v>110</v>
      </c>
      <c r="AB100" s="34">
        <f t="shared" si="9"/>
        <v>1364</v>
      </c>
      <c r="AC100" s="34">
        <f t="shared" si="9"/>
        <v>562</v>
      </c>
      <c r="AD100" s="34">
        <f t="shared" si="9"/>
        <v>107</v>
      </c>
      <c r="AE100" s="34">
        <f t="shared" si="9"/>
        <v>166</v>
      </c>
      <c r="AF100" s="34">
        <f t="shared" si="9"/>
        <v>40</v>
      </c>
      <c r="AG100" s="34">
        <f t="shared" si="9"/>
        <v>12</v>
      </c>
      <c r="AH100" s="34">
        <f t="shared" si="9"/>
        <v>3</v>
      </c>
      <c r="AI100" s="34">
        <f t="shared" si="9"/>
        <v>28</v>
      </c>
      <c r="AJ100" s="34">
        <f t="shared" si="9"/>
        <v>7</v>
      </c>
      <c r="AK100" s="34">
        <f t="shared" si="9"/>
        <v>282</v>
      </c>
      <c r="AL100" s="34">
        <f t="shared" si="9"/>
        <v>280</v>
      </c>
      <c r="AM100" s="56">
        <f t="shared" si="9"/>
        <v>-81</v>
      </c>
      <c r="AN100" s="34">
        <f t="shared" si="9"/>
        <v>112</v>
      </c>
      <c r="AO100" s="34">
        <f t="shared" si="9"/>
        <v>8</v>
      </c>
      <c r="AP100" s="34">
        <f t="shared" si="9"/>
        <v>10</v>
      </c>
      <c r="AQ100" s="34">
        <f t="shared" si="9"/>
        <v>78</v>
      </c>
      <c r="AR100" s="34">
        <f t="shared" si="9"/>
        <v>197</v>
      </c>
      <c r="AS100" s="34">
        <f t="shared" si="9"/>
        <v>228</v>
      </c>
      <c r="AT100" s="34">
        <f t="shared" si="9"/>
        <v>117</v>
      </c>
      <c r="AU100" s="34">
        <f t="shared" si="9"/>
        <v>2</v>
      </c>
      <c r="AV100" s="56">
        <f t="shared" si="9"/>
        <v>-81</v>
      </c>
      <c r="AW100" s="34">
        <f t="shared" si="9"/>
        <v>2</v>
      </c>
      <c r="AX100" s="34">
        <f t="shared" si="9"/>
        <v>64</v>
      </c>
      <c r="AY100" s="34">
        <f>SUM(AY96:AY99)</f>
        <v>21</v>
      </c>
      <c r="AZ100" s="34"/>
      <c r="BA100" s="34">
        <f>SUM(BA96:BA99)</f>
        <v>0</v>
      </c>
      <c r="BB100" s="6" t="s">
        <v>8667</v>
      </c>
    </row>
    <row r="101" spans="1:54" s="1" customFormat="1" ht="17" thickBot="1" x14ac:dyDescent="0.3">
      <c r="A101" s="12">
        <v>45509</v>
      </c>
      <c r="B101" s="36" t="s">
        <v>63</v>
      </c>
      <c r="C101" s="39">
        <v>-9</v>
      </c>
      <c r="D101" s="39">
        <v>-21</v>
      </c>
      <c r="E101" s="39">
        <v>-18</v>
      </c>
      <c r="F101" s="39">
        <v>-9</v>
      </c>
      <c r="G101" s="39">
        <v>-2</v>
      </c>
      <c r="H101" s="39">
        <v>-2</v>
      </c>
      <c r="I101" s="44">
        <v>-17</v>
      </c>
      <c r="J101" s="39">
        <v>-42</v>
      </c>
      <c r="K101" s="39">
        <v>-24</v>
      </c>
      <c r="L101" s="39">
        <v>-59</v>
      </c>
      <c r="M101" s="39">
        <v>-23</v>
      </c>
      <c r="N101" s="43"/>
      <c r="O101" s="39">
        <v>-15</v>
      </c>
      <c r="P101" s="39">
        <v>-48</v>
      </c>
      <c r="Q101" s="39">
        <v>-10</v>
      </c>
      <c r="R101" s="39">
        <v>-10</v>
      </c>
      <c r="S101" s="39">
        <v>-25</v>
      </c>
      <c r="T101" s="39">
        <v>-16</v>
      </c>
      <c r="U101" s="43"/>
      <c r="V101" s="43"/>
      <c r="W101" s="39">
        <v>-6</v>
      </c>
      <c r="X101" s="13">
        <v>-4</v>
      </c>
      <c r="Y101" s="13">
        <v>-3</v>
      </c>
      <c r="Z101" s="43"/>
      <c r="AA101" s="43"/>
      <c r="AB101" s="43"/>
      <c r="AC101" s="43"/>
      <c r="AD101" s="39">
        <v>-2</v>
      </c>
      <c r="AE101" s="43"/>
      <c r="AF101" s="43"/>
      <c r="AG101" s="43"/>
      <c r="AH101" s="43"/>
      <c r="AI101" s="39">
        <v>-7</v>
      </c>
      <c r="AJ101" s="39">
        <v>-5</v>
      </c>
      <c r="AK101" s="43"/>
      <c r="AL101" s="43"/>
      <c r="AM101" s="43">
        <v>-5</v>
      </c>
      <c r="AN101" s="43"/>
      <c r="AO101" s="43"/>
      <c r="AP101" s="43"/>
      <c r="AQ101" s="43"/>
      <c r="AR101" s="43"/>
      <c r="AS101" s="39">
        <v>-5</v>
      </c>
      <c r="AT101" s="43"/>
      <c r="AU101" s="43"/>
      <c r="AV101" s="43">
        <v>-10</v>
      </c>
      <c r="AW101" s="43"/>
      <c r="AX101" s="39">
        <v>-7</v>
      </c>
      <c r="AY101" s="39">
        <v>-8</v>
      </c>
      <c r="AZ101" s="39"/>
      <c r="BA101" s="43"/>
    </row>
    <row r="102" spans="1:54" s="6" customFormat="1" ht="17" thickBot="1" x14ac:dyDescent="0.3">
      <c r="A102" s="40" t="s">
        <v>9293</v>
      </c>
      <c r="B102" s="41"/>
      <c r="C102" s="181">
        <f>SUM(C100:C101)</f>
        <v>113</v>
      </c>
      <c r="D102" s="181">
        <f t="shared" ref="D102:BA102" si="10">SUM(D100:D101)</f>
        <v>59</v>
      </c>
      <c r="E102" s="181">
        <f t="shared" si="10"/>
        <v>137</v>
      </c>
      <c r="F102" s="181">
        <f t="shared" si="10"/>
        <v>76</v>
      </c>
      <c r="G102" s="181">
        <f t="shared" si="10"/>
        <v>28</v>
      </c>
      <c r="H102" s="181">
        <f t="shared" si="10"/>
        <v>66</v>
      </c>
      <c r="I102" s="181">
        <f t="shared" si="10"/>
        <v>267</v>
      </c>
      <c r="J102" s="181">
        <f t="shared" si="10"/>
        <v>250</v>
      </c>
      <c r="K102" s="181">
        <f t="shared" si="10"/>
        <v>118</v>
      </c>
      <c r="L102" s="181">
        <f t="shared" si="10"/>
        <v>341</v>
      </c>
      <c r="M102" s="181">
        <f t="shared" si="10"/>
        <v>49</v>
      </c>
      <c r="N102" s="181">
        <f t="shared" si="10"/>
        <v>43</v>
      </c>
      <c r="O102" s="181">
        <f t="shared" si="10"/>
        <v>85</v>
      </c>
      <c r="P102" s="181">
        <f t="shared" si="10"/>
        <v>62</v>
      </c>
      <c r="Q102" s="181">
        <f t="shared" si="10"/>
        <v>54</v>
      </c>
      <c r="R102" s="181">
        <f t="shared" si="10"/>
        <v>87</v>
      </c>
      <c r="S102" s="181">
        <f t="shared" si="10"/>
        <v>120</v>
      </c>
      <c r="T102" s="181">
        <f t="shared" si="10"/>
        <v>41</v>
      </c>
      <c r="U102" s="56">
        <f t="shared" si="10"/>
        <v>-56</v>
      </c>
      <c r="V102" s="181">
        <f t="shared" si="10"/>
        <v>68</v>
      </c>
      <c r="W102" s="181">
        <f t="shared" si="10"/>
        <v>4</v>
      </c>
      <c r="X102" s="56">
        <f t="shared" si="10"/>
        <v>-7</v>
      </c>
      <c r="Y102" s="56">
        <f>SUM(Y100:Y101)</f>
        <v>-11</v>
      </c>
      <c r="Z102" s="181">
        <f t="shared" si="10"/>
        <v>340</v>
      </c>
      <c r="AA102" s="181">
        <f t="shared" si="10"/>
        <v>110</v>
      </c>
      <c r="AB102" s="181">
        <f t="shared" si="10"/>
        <v>1364</v>
      </c>
      <c r="AC102" s="181">
        <f t="shared" si="10"/>
        <v>562</v>
      </c>
      <c r="AD102" s="181">
        <f t="shared" si="10"/>
        <v>105</v>
      </c>
      <c r="AE102" s="181">
        <f t="shared" si="10"/>
        <v>166</v>
      </c>
      <c r="AF102" s="181">
        <f t="shared" si="10"/>
        <v>40</v>
      </c>
      <c r="AG102" s="181">
        <f t="shared" si="10"/>
        <v>12</v>
      </c>
      <c r="AH102" s="181">
        <f t="shared" si="10"/>
        <v>3</v>
      </c>
      <c r="AI102" s="181">
        <f t="shared" si="10"/>
        <v>21</v>
      </c>
      <c r="AJ102" s="181">
        <f t="shared" si="10"/>
        <v>2</v>
      </c>
      <c r="AK102" s="181">
        <f t="shared" si="10"/>
        <v>282</v>
      </c>
      <c r="AL102" s="181">
        <f t="shared" si="10"/>
        <v>280</v>
      </c>
      <c r="AM102" s="56">
        <f t="shared" si="10"/>
        <v>-86</v>
      </c>
      <c r="AN102" s="181">
        <f t="shared" si="10"/>
        <v>112</v>
      </c>
      <c r="AO102" s="181">
        <f t="shared" si="10"/>
        <v>8</v>
      </c>
      <c r="AP102" s="181">
        <f t="shared" si="10"/>
        <v>10</v>
      </c>
      <c r="AQ102" s="181">
        <f t="shared" si="10"/>
        <v>78</v>
      </c>
      <c r="AR102" s="181">
        <f t="shared" si="10"/>
        <v>197</v>
      </c>
      <c r="AS102" s="181">
        <f t="shared" si="10"/>
        <v>223</v>
      </c>
      <c r="AT102" s="181">
        <f t="shared" si="10"/>
        <v>117</v>
      </c>
      <c r="AU102" s="181">
        <f t="shared" si="10"/>
        <v>2</v>
      </c>
      <c r="AV102" s="56">
        <f t="shared" si="10"/>
        <v>-91</v>
      </c>
      <c r="AW102" s="181">
        <f t="shared" si="10"/>
        <v>2</v>
      </c>
      <c r="AX102" s="181">
        <f t="shared" si="10"/>
        <v>57</v>
      </c>
      <c r="AY102" s="181">
        <f t="shared" si="10"/>
        <v>13</v>
      </c>
      <c r="AZ102" s="181"/>
      <c r="BA102" s="41">
        <f t="shared" si="10"/>
        <v>0</v>
      </c>
    </row>
    <row r="103" spans="1:54" s="1" customFormat="1" x14ac:dyDescent="0.25">
      <c r="A103" s="35">
        <v>45571</v>
      </c>
      <c r="B103" s="36" t="s">
        <v>63</v>
      </c>
      <c r="C103" s="13">
        <v>-19</v>
      </c>
      <c r="D103" s="13">
        <v>-20</v>
      </c>
      <c r="E103" s="13">
        <v>-25</v>
      </c>
      <c r="F103" s="13">
        <v>-18</v>
      </c>
      <c r="G103" s="13">
        <v>-7</v>
      </c>
      <c r="H103" s="13">
        <v>-5</v>
      </c>
      <c r="I103" s="13">
        <v>-9</v>
      </c>
      <c r="J103" s="13">
        <v>-14</v>
      </c>
      <c r="K103" s="13">
        <v>-11</v>
      </c>
      <c r="L103" s="13">
        <v>-40</v>
      </c>
      <c r="M103" s="43"/>
      <c r="N103" s="43"/>
      <c r="O103" s="13">
        <v>-17</v>
      </c>
      <c r="P103" s="13">
        <v>-11</v>
      </c>
      <c r="Q103" s="13">
        <v>-7</v>
      </c>
      <c r="R103" s="13">
        <v>-11</v>
      </c>
      <c r="S103" s="13">
        <v>-24</v>
      </c>
      <c r="T103" s="13">
        <v>-6</v>
      </c>
      <c r="U103" s="43"/>
      <c r="V103" s="43"/>
      <c r="W103" s="43"/>
      <c r="X103" s="43"/>
      <c r="Y103" s="43"/>
      <c r="Z103" s="43"/>
      <c r="AA103" s="43"/>
      <c r="AB103" s="43"/>
      <c r="AC103" s="43"/>
      <c r="AD103" s="13">
        <v>-16</v>
      </c>
      <c r="AE103" s="43"/>
      <c r="AF103" s="43"/>
      <c r="AG103" s="43"/>
      <c r="AH103" s="43"/>
      <c r="AI103" s="13">
        <v>-1</v>
      </c>
      <c r="AJ103" s="43"/>
      <c r="AK103" s="43"/>
      <c r="AL103" s="13">
        <v>-5</v>
      </c>
      <c r="AM103" s="43"/>
      <c r="AN103" s="13">
        <v>-42</v>
      </c>
      <c r="AO103" s="43"/>
      <c r="AP103" s="43"/>
      <c r="AQ103" s="43"/>
      <c r="AR103" s="13">
        <v>-12</v>
      </c>
      <c r="AS103" s="13">
        <v>-21</v>
      </c>
      <c r="AT103" s="43"/>
      <c r="AU103" s="43"/>
      <c r="AV103" s="43"/>
      <c r="AW103" s="43"/>
      <c r="AX103" s="13">
        <v>-11</v>
      </c>
      <c r="AY103" s="43"/>
      <c r="AZ103" s="43"/>
      <c r="BA103" s="43"/>
    </row>
    <row r="104" spans="1:54" s="1" customFormat="1" x14ac:dyDescent="0.25">
      <c r="A104" s="36" t="s">
        <v>9493</v>
      </c>
      <c r="B104" s="36" t="s">
        <v>63</v>
      </c>
      <c r="C104" s="13">
        <v>-36</v>
      </c>
      <c r="D104" s="13">
        <v>-15</v>
      </c>
      <c r="E104" s="13">
        <v>-42</v>
      </c>
      <c r="F104" s="13">
        <v>-16</v>
      </c>
      <c r="G104" s="43"/>
      <c r="H104" s="43"/>
      <c r="I104" s="43"/>
      <c r="J104" s="43"/>
      <c r="K104" s="43"/>
      <c r="L104" s="13">
        <v>-80</v>
      </c>
      <c r="M104" s="13">
        <v>-6</v>
      </c>
      <c r="N104" s="43"/>
      <c r="O104" s="13">
        <v>-14</v>
      </c>
      <c r="P104" s="43"/>
      <c r="Q104" s="43"/>
      <c r="R104" s="43"/>
      <c r="S104" s="43"/>
      <c r="T104" s="13">
        <v>-1</v>
      </c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13">
        <v>-1</v>
      </c>
      <c r="AS104" s="43"/>
      <c r="AT104" s="13">
        <v>-5</v>
      </c>
      <c r="AU104" s="43"/>
      <c r="AV104" s="13">
        <v>-1</v>
      </c>
      <c r="AW104" s="43"/>
      <c r="AX104" s="43"/>
      <c r="AY104" s="43"/>
      <c r="AZ104" s="43"/>
      <c r="BA104" s="43"/>
    </row>
    <row r="105" spans="1:54" s="1" customFormat="1" ht="17" thickBot="1" x14ac:dyDescent="0.3">
      <c r="A105" s="1181" t="s">
        <v>9557</v>
      </c>
      <c r="B105" s="529" t="s">
        <v>9561</v>
      </c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13">
        <v>20</v>
      </c>
      <c r="AM105" s="13">
        <v>66</v>
      </c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13">
        <v>30</v>
      </c>
      <c r="BA105" s="43"/>
    </row>
    <row r="106" spans="1:54" s="6" customFormat="1" ht="17" thickBot="1" x14ac:dyDescent="0.3">
      <c r="A106" s="40" t="s">
        <v>9574</v>
      </c>
      <c r="B106" s="41"/>
      <c r="C106" s="41">
        <f>SUM(C102:C105)</f>
        <v>58</v>
      </c>
      <c r="D106" s="41">
        <f t="shared" ref="D106:BA106" si="11">SUM(D102:D105)</f>
        <v>24</v>
      </c>
      <c r="E106" s="41">
        <f t="shared" si="11"/>
        <v>70</v>
      </c>
      <c r="F106" s="41">
        <f t="shared" si="11"/>
        <v>42</v>
      </c>
      <c r="G106" s="41">
        <f t="shared" si="11"/>
        <v>21</v>
      </c>
      <c r="H106" s="41">
        <f t="shared" si="11"/>
        <v>61</v>
      </c>
      <c r="I106" s="41">
        <f t="shared" si="11"/>
        <v>258</v>
      </c>
      <c r="J106" s="41">
        <f t="shared" si="11"/>
        <v>236</v>
      </c>
      <c r="K106" s="41">
        <f t="shared" si="11"/>
        <v>107</v>
      </c>
      <c r="L106" s="41">
        <f t="shared" si="11"/>
        <v>221</v>
      </c>
      <c r="M106" s="41">
        <f t="shared" si="11"/>
        <v>43</v>
      </c>
      <c r="N106" s="41">
        <f t="shared" si="11"/>
        <v>43</v>
      </c>
      <c r="O106" s="41">
        <f t="shared" si="11"/>
        <v>54</v>
      </c>
      <c r="P106" s="41">
        <f t="shared" si="11"/>
        <v>51</v>
      </c>
      <c r="Q106" s="41">
        <f t="shared" si="11"/>
        <v>47</v>
      </c>
      <c r="R106" s="41">
        <f t="shared" si="11"/>
        <v>76</v>
      </c>
      <c r="S106" s="41">
        <f t="shared" si="11"/>
        <v>96</v>
      </c>
      <c r="T106" s="41">
        <f t="shared" si="11"/>
        <v>34</v>
      </c>
      <c r="U106" s="41">
        <f t="shared" si="11"/>
        <v>-56</v>
      </c>
      <c r="V106" s="41">
        <f t="shared" si="11"/>
        <v>68</v>
      </c>
      <c r="W106" s="41">
        <f t="shared" si="11"/>
        <v>4</v>
      </c>
      <c r="X106" s="41">
        <f t="shared" si="11"/>
        <v>-7</v>
      </c>
      <c r="Y106" s="41">
        <f t="shared" si="11"/>
        <v>-11</v>
      </c>
      <c r="Z106" s="41">
        <f t="shared" si="11"/>
        <v>340</v>
      </c>
      <c r="AA106" s="41">
        <f t="shared" si="11"/>
        <v>110</v>
      </c>
      <c r="AB106" s="41">
        <f t="shared" si="11"/>
        <v>1364</v>
      </c>
      <c r="AC106" s="41">
        <f t="shared" si="11"/>
        <v>562</v>
      </c>
      <c r="AD106" s="41">
        <f t="shared" si="11"/>
        <v>89</v>
      </c>
      <c r="AE106" s="41">
        <f t="shared" si="11"/>
        <v>166</v>
      </c>
      <c r="AF106" s="41">
        <f t="shared" si="11"/>
        <v>40</v>
      </c>
      <c r="AG106" s="41">
        <f t="shared" si="11"/>
        <v>12</v>
      </c>
      <c r="AH106" s="41">
        <f t="shared" si="11"/>
        <v>3</v>
      </c>
      <c r="AI106" s="41">
        <f t="shared" si="11"/>
        <v>20</v>
      </c>
      <c r="AJ106" s="41">
        <f t="shared" si="11"/>
        <v>2</v>
      </c>
      <c r="AK106" s="41">
        <f t="shared" si="11"/>
        <v>282</v>
      </c>
      <c r="AL106" s="41">
        <f t="shared" si="11"/>
        <v>295</v>
      </c>
      <c r="AM106" s="41">
        <f t="shared" si="11"/>
        <v>-20</v>
      </c>
      <c r="AN106" s="41">
        <f t="shared" si="11"/>
        <v>70</v>
      </c>
      <c r="AO106" s="41">
        <f t="shared" si="11"/>
        <v>8</v>
      </c>
      <c r="AP106" s="41">
        <f t="shared" si="11"/>
        <v>10</v>
      </c>
      <c r="AQ106" s="41">
        <f t="shared" si="11"/>
        <v>78</v>
      </c>
      <c r="AR106" s="41">
        <f t="shared" si="11"/>
        <v>184</v>
      </c>
      <c r="AS106" s="41">
        <f t="shared" si="11"/>
        <v>202</v>
      </c>
      <c r="AT106" s="41">
        <f t="shared" si="11"/>
        <v>112</v>
      </c>
      <c r="AU106" s="41">
        <f t="shared" si="11"/>
        <v>2</v>
      </c>
      <c r="AV106" s="41">
        <f t="shared" si="11"/>
        <v>-92</v>
      </c>
      <c r="AW106" s="41">
        <f t="shared" si="11"/>
        <v>2</v>
      </c>
      <c r="AX106" s="41">
        <f t="shared" si="11"/>
        <v>46</v>
      </c>
      <c r="AY106" s="41">
        <f t="shared" si="11"/>
        <v>13</v>
      </c>
      <c r="AZ106" s="41">
        <f>SUM(AZ102:AZ105)</f>
        <v>30</v>
      </c>
      <c r="BA106" s="41">
        <f t="shared" si="11"/>
        <v>0</v>
      </c>
    </row>
    <row r="107" spans="1:54" s="1" customFormat="1" x14ac:dyDescent="0.25">
      <c r="A107" s="1181"/>
      <c r="B107" s="529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13"/>
      <c r="AM107" s="1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13"/>
      <c r="BA107" s="43"/>
    </row>
    <row r="108" spans="1:54" s="1" customFormat="1" x14ac:dyDescent="0.25">
      <c r="A108" s="12"/>
      <c r="B108" s="36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13"/>
      <c r="U108" s="43"/>
      <c r="V108" s="43"/>
      <c r="W108" s="13"/>
      <c r="X108" s="13"/>
      <c r="Y108" s="1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13"/>
      <c r="AK108" s="43"/>
      <c r="AL108" s="43"/>
      <c r="AM108" s="43"/>
      <c r="AN108" s="43"/>
      <c r="AO108" s="43"/>
      <c r="AP108" s="43"/>
      <c r="AQ108" s="43"/>
      <c r="AR108" s="43"/>
      <c r="AS108" s="43"/>
      <c r="AT108" s="13"/>
      <c r="AU108" s="43"/>
      <c r="AV108" s="43"/>
      <c r="AW108" s="43"/>
      <c r="AX108" s="43"/>
      <c r="AY108" s="43"/>
      <c r="AZ108" s="43"/>
      <c r="BA108" s="43"/>
    </row>
    <row r="109" spans="1:54" s="1" customFormat="1" x14ac:dyDescent="0.25">
      <c r="A109" s="12"/>
      <c r="B109" s="36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13"/>
      <c r="U109" s="43"/>
      <c r="V109" s="43"/>
      <c r="W109" s="13"/>
      <c r="X109" s="13"/>
      <c r="Y109" s="1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13"/>
      <c r="AK109" s="43"/>
      <c r="AL109" s="43"/>
      <c r="AM109" s="43"/>
      <c r="AN109" s="43"/>
      <c r="AO109" s="43"/>
      <c r="AP109" s="43"/>
      <c r="AQ109" s="43"/>
      <c r="AR109" s="43"/>
      <c r="AS109" s="43"/>
      <c r="AT109" s="13"/>
      <c r="AU109" s="43"/>
      <c r="AV109" s="43"/>
      <c r="AW109" s="43"/>
      <c r="AX109" s="43"/>
      <c r="AY109" s="43"/>
      <c r="AZ109" s="43"/>
      <c r="BA109" s="43"/>
    </row>
    <row r="110" spans="1:54" x14ac:dyDescent="0.25">
      <c r="A110" s="212"/>
      <c r="B110" s="2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</row>
    <row r="111" spans="1:54" x14ac:dyDescent="0.25">
      <c r="A111" s="12"/>
      <c r="B111" s="57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</row>
    <row r="112" spans="1:54" ht="17" thickBot="1" x14ac:dyDescent="0.3"/>
    <row r="113" spans="1:53" ht="17" thickBot="1" x14ac:dyDescent="0.3">
      <c r="C113" s="209" t="s">
        <v>1309</v>
      </c>
      <c r="D113" s="209" t="s">
        <v>492</v>
      </c>
      <c r="E113" s="209" t="s">
        <v>546</v>
      </c>
      <c r="F113" s="209" t="s">
        <v>494</v>
      </c>
      <c r="G113" s="209" t="s">
        <v>386</v>
      </c>
      <c r="H113" s="209" t="s">
        <v>1317</v>
      </c>
      <c r="I113" s="209" t="s">
        <v>547</v>
      </c>
      <c r="J113" s="209" t="s">
        <v>548</v>
      </c>
      <c r="K113" s="209" t="s">
        <v>1368</v>
      </c>
      <c r="L113" s="209" t="s">
        <v>3763</v>
      </c>
      <c r="M113" s="209" t="s">
        <v>7297</v>
      </c>
      <c r="N113" s="209" t="s">
        <v>5859</v>
      </c>
      <c r="O113" s="209" t="s">
        <v>7306</v>
      </c>
      <c r="P113" s="209" t="s">
        <v>5699</v>
      </c>
      <c r="Q113" s="209" t="s">
        <v>5698</v>
      </c>
      <c r="R113" s="209" t="s">
        <v>7338</v>
      </c>
      <c r="S113" s="209" t="s">
        <v>4073</v>
      </c>
      <c r="T113" s="209" t="s">
        <v>6496</v>
      </c>
      <c r="U113" s="209" t="s">
        <v>7230</v>
      </c>
      <c r="V113" s="209" t="s">
        <v>4728</v>
      </c>
      <c r="W113" s="209" t="s">
        <v>7388</v>
      </c>
      <c r="X113" s="209" t="s">
        <v>3157</v>
      </c>
      <c r="Y113" s="209" t="s">
        <v>3149</v>
      </c>
      <c r="Z113" s="209" t="s">
        <v>7231</v>
      </c>
      <c r="AA113" s="209" t="s">
        <v>2879</v>
      </c>
      <c r="AB113" s="209" t="s">
        <v>380</v>
      </c>
      <c r="AC113" s="209" t="s">
        <v>3898</v>
      </c>
      <c r="AD113" s="209" t="s">
        <v>3161</v>
      </c>
      <c r="AE113" s="209" t="s">
        <v>5762</v>
      </c>
      <c r="AF113" s="209" t="s">
        <v>7572</v>
      </c>
      <c r="AG113" s="209" t="s">
        <v>4198</v>
      </c>
      <c r="AH113" s="209" t="s">
        <v>4428</v>
      </c>
      <c r="AI113" s="209" t="s">
        <v>5700</v>
      </c>
      <c r="AJ113" s="209" t="s">
        <v>7334</v>
      </c>
      <c r="AK113" s="209" t="s">
        <v>5559</v>
      </c>
      <c r="AL113" s="209" t="s">
        <v>3162</v>
      </c>
      <c r="AM113" s="209" t="s">
        <v>7749</v>
      </c>
      <c r="AN113" s="209" t="s">
        <v>7728</v>
      </c>
      <c r="AO113" s="209" t="s">
        <v>5828</v>
      </c>
      <c r="AP113" s="209" t="s">
        <v>5829</v>
      </c>
      <c r="AQ113" s="209" t="s">
        <v>6883</v>
      </c>
      <c r="AR113" s="209" t="s">
        <v>7759</v>
      </c>
      <c r="AS113" s="209" t="s">
        <v>7760</v>
      </c>
      <c r="AT113" s="209" t="s">
        <v>7761</v>
      </c>
      <c r="AU113" s="209" t="s">
        <v>6739</v>
      </c>
      <c r="AV113" s="209" t="s">
        <v>7799</v>
      </c>
      <c r="AW113" s="209" t="s">
        <v>7802</v>
      </c>
      <c r="AX113" s="209" t="s">
        <v>4234</v>
      </c>
      <c r="AY113" s="209" t="s">
        <v>3150</v>
      </c>
      <c r="AZ113" s="209" t="s">
        <v>8945</v>
      </c>
      <c r="BA113" s="209"/>
    </row>
    <row r="114" spans="1:53" x14ac:dyDescent="0.25">
      <c r="A114" s="48" t="s">
        <v>8540</v>
      </c>
    </row>
    <row r="115" spans="1:53" x14ac:dyDescent="0.25">
      <c r="A115" s="48"/>
    </row>
    <row r="116" spans="1:53" x14ac:dyDescent="0.25">
      <c r="A116" s="48" t="s">
        <v>8541</v>
      </c>
    </row>
    <row r="117" spans="1:53" x14ac:dyDescent="0.25">
      <c r="A117" s="48" t="s">
        <v>8542</v>
      </c>
    </row>
  </sheetData>
  <pageMargins left="0.7" right="0.7" top="0.75" bottom="0.75" header="0.3" footer="0.3"/>
  <pageSetup orientation="portrait" r:id="rId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>
    <tabColor rgb="FFC00000"/>
  </sheetPr>
  <dimension ref="A1:M87"/>
  <sheetViews>
    <sheetView topLeftCell="A65" workbookViewId="0">
      <selection activeCell="E85" sqref="E85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4" width="10" style="4" customWidth="1"/>
    <col min="5" max="10" width="9" style="4" customWidth="1"/>
    <col min="11" max="16384" width="9" style="4"/>
  </cols>
  <sheetData>
    <row r="1" spans="1:10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</row>
    <row r="3" spans="1:10" x14ac:dyDescent="0.25">
      <c r="A3" s="3" t="s">
        <v>1938</v>
      </c>
    </row>
    <row r="4" spans="1:10" x14ac:dyDescent="0.25">
      <c r="A4" s="3" t="s">
        <v>1971</v>
      </c>
      <c r="B4" s="3"/>
      <c r="C4" s="3"/>
      <c r="D4" s="3"/>
      <c r="E4" s="3"/>
      <c r="F4" s="3"/>
      <c r="G4" s="3"/>
      <c r="H4" s="3"/>
      <c r="I4" s="3"/>
      <c r="J4" s="3"/>
    </row>
    <row r="5" spans="1:10" x14ac:dyDescent="0.25">
      <c r="A5" s="3" t="s">
        <v>1972</v>
      </c>
      <c r="B5" s="3"/>
      <c r="C5" s="3"/>
      <c r="D5" s="3"/>
      <c r="E5" s="3"/>
      <c r="F5" s="3"/>
      <c r="G5" s="3"/>
      <c r="H5" s="3"/>
      <c r="I5" s="3"/>
      <c r="J5" s="3"/>
    </row>
    <row r="6" spans="1:10" s="606" customFormat="1" ht="17" thickBot="1" x14ac:dyDescent="0.3">
      <c r="A6" s="195" t="s">
        <v>133</v>
      </c>
      <c r="C6" s="30">
        <v>3540</v>
      </c>
      <c r="D6" s="30">
        <v>25000</v>
      </c>
      <c r="E6" s="30">
        <v>12000</v>
      </c>
      <c r="F6" s="30">
        <v>3540</v>
      </c>
      <c r="G6" s="30">
        <v>4930</v>
      </c>
      <c r="H6" s="30">
        <v>18000</v>
      </c>
      <c r="I6" s="30">
        <v>3540</v>
      </c>
      <c r="J6" s="30"/>
    </row>
    <row r="7" spans="1:10" ht="17" thickBot="1" x14ac:dyDescent="0.3">
      <c r="A7" s="50" t="s">
        <v>0</v>
      </c>
      <c r="B7" s="51" t="s">
        <v>1</v>
      </c>
      <c r="C7" s="51" t="s">
        <v>3</v>
      </c>
      <c r="D7" s="51" t="s">
        <v>28</v>
      </c>
      <c r="E7" s="51" t="s">
        <v>1635</v>
      </c>
      <c r="F7" s="51" t="s">
        <v>27</v>
      </c>
      <c r="G7" s="27" t="s">
        <v>26</v>
      </c>
      <c r="H7" s="27" t="s">
        <v>10</v>
      </c>
      <c r="I7" s="27" t="s">
        <v>32</v>
      </c>
      <c r="J7" s="27" t="s">
        <v>4</v>
      </c>
    </row>
    <row r="8" spans="1:10" s="2" customFormat="1" x14ac:dyDescent="0.25">
      <c r="A8" s="28">
        <v>44015</v>
      </c>
      <c r="B8" s="22" t="s">
        <v>1973</v>
      </c>
      <c r="C8" s="22">
        <v>140</v>
      </c>
      <c r="D8" s="22">
        <v>40</v>
      </c>
      <c r="E8" s="22"/>
      <c r="F8" s="22"/>
      <c r="G8" s="22"/>
      <c r="H8" s="22"/>
      <c r="I8" s="22"/>
      <c r="J8" s="22"/>
    </row>
    <row r="9" spans="1:10" s="2" customFormat="1" x14ac:dyDescent="0.25">
      <c r="A9" s="12" t="s">
        <v>627</v>
      </c>
      <c r="B9" s="13" t="s">
        <v>1974</v>
      </c>
      <c r="C9" s="13"/>
      <c r="D9" s="13"/>
      <c r="E9" s="13">
        <v>650</v>
      </c>
      <c r="F9" s="13"/>
      <c r="G9" s="13"/>
      <c r="H9" s="13"/>
      <c r="I9" s="13"/>
      <c r="J9" s="13"/>
    </row>
    <row r="10" spans="1:10" s="2" customFormat="1" x14ac:dyDescent="0.25">
      <c r="A10" s="12" t="s">
        <v>629</v>
      </c>
      <c r="B10" s="13" t="s">
        <v>1975</v>
      </c>
      <c r="C10" s="13"/>
      <c r="D10" s="13"/>
      <c r="E10" s="13">
        <v>150</v>
      </c>
      <c r="F10" s="13">
        <v>800</v>
      </c>
      <c r="G10" s="13"/>
      <c r="H10" s="13"/>
      <c r="I10" s="13"/>
      <c r="J10" s="13"/>
    </row>
    <row r="11" spans="1:10" s="2" customFormat="1" ht="17" thickBot="1" x14ac:dyDescent="0.3">
      <c r="A11" s="76" t="s">
        <v>636</v>
      </c>
      <c r="B11" s="14" t="s">
        <v>1976</v>
      </c>
      <c r="C11" s="14"/>
      <c r="D11" s="14"/>
      <c r="E11" s="14">
        <v>100</v>
      </c>
      <c r="F11" s="14">
        <v>1638</v>
      </c>
      <c r="G11" s="14"/>
      <c r="H11" s="14"/>
      <c r="I11" s="14"/>
      <c r="J11" s="14"/>
    </row>
    <row r="12" spans="1:10" s="48" customFormat="1" ht="17" thickBot="1" x14ac:dyDescent="0.3">
      <c r="A12" s="170" t="s">
        <v>1943</v>
      </c>
      <c r="B12" s="34"/>
      <c r="C12" s="34">
        <f>SUM(C8:C11)</f>
        <v>140</v>
      </c>
      <c r="D12" s="34">
        <f>SUM(D8:D11)</f>
        <v>40</v>
      </c>
      <c r="E12" s="34">
        <f t="shared" ref="E12:F12" si="0">SUM(E8:E11)</f>
        <v>900</v>
      </c>
      <c r="F12" s="34">
        <f t="shared" si="0"/>
        <v>2438</v>
      </c>
      <c r="G12" s="34"/>
      <c r="H12" s="34"/>
      <c r="I12" s="34"/>
      <c r="J12" s="34"/>
    </row>
    <row r="13" spans="1:10" ht="17" thickBot="1" x14ac:dyDescent="0.3">
      <c r="A13" s="168"/>
      <c r="B13" s="168"/>
      <c r="C13" s="168"/>
      <c r="D13" s="168"/>
      <c r="E13" s="168"/>
      <c r="F13" s="168"/>
      <c r="G13" s="168"/>
      <c r="H13" s="168"/>
      <c r="I13" s="168"/>
      <c r="J13" s="168"/>
    </row>
    <row r="14" spans="1:10" s="1" customFormat="1" ht="17" thickBot="1" x14ac:dyDescent="0.3">
      <c r="A14" s="170" t="s">
        <v>1944</v>
      </c>
      <c r="B14" s="34"/>
      <c r="C14" s="34">
        <f>SUM(C12:C13)</f>
        <v>140</v>
      </c>
      <c r="D14" s="34">
        <f t="shared" ref="D14:F14" si="1">SUM(D12:D13)</f>
        <v>40</v>
      </c>
      <c r="E14" s="34">
        <f t="shared" si="1"/>
        <v>900</v>
      </c>
      <c r="F14" s="34">
        <f t="shared" si="1"/>
        <v>2438</v>
      </c>
      <c r="G14" s="34"/>
      <c r="H14" s="34"/>
      <c r="I14" s="34"/>
      <c r="J14" s="34"/>
    </row>
    <row r="15" spans="1:10" ht="17" thickBot="1" x14ac:dyDescent="0.3">
      <c r="A15" s="168"/>
      <c r="B15" s="168"/>
      <c r="C15" s="168"/>
      <c r="D15" s="168"/>
      <c r="E15" s="168"/>
      <c r="F15" s="168"/>
      <c r="G15" s="168"/>
      <c r="H15" s="168"/>
      <c r="I15" s="168"/>
      <c r="J15" s="168"/>
    </row>
    <row r="16" spans="1:10" s="6" customFormat="1" ht="17" thickBot="1" x14ac:dyDescent="0.3">
      <c r="A16" s="170" t="s">
        <v>1945</v>
      </c>
      <c r="B16" s="34"/>
      <c r="C16" s="34">
        <f>SUM(C14:C15)</f>
        <v>140</v>
      </c>
      <c r="D16" s="34">
        <f>SUM(D14:D15)</f>
        <v>40</v>
      </c>
      <c r="E16" s="34">
        <f>SUM(E14:E15)</f>
        <v>900</v>
      </c>
      <c r="F16" s="34">
        <f>SUM(F14:F15)</f>
        <v>2438</v>
      </c>
      <c r="G16" s="34"/>
      <c r="H16" s="34"/>
      <c r="I16" s="34"/>
      <c r="J16" s="34"/>
    </row>
    <row r="17" spans="1:10" ht="17" thickBot="1" x14ac:dyDescent="0.3">
      <c r="A17" s="168"/>
      <c r="B17" s="168"/>
      <c r="C17" s="168"/>
      <c r="D17" s="168"/>
      <c r="E17" s="168"/>
      <c r="F17" s="168"/>
      <c r="G17" s="168"/>
      <c r="H17" s="168"/>
      <c r="I17" s="168"/>
      <c r="J17" s="168"/>
    </row>
    <row r="18" spans="1:10" s="6" customFormat="1" ht="17" thickBot="1" x14ac:dyDescent="0.3">
      <c r="A18" s="170" t="s">
        <v>1962</v>
      </c>
      <c r="B18" s="34"/>
      <c r="C18" s="34">
        <f>SUM(C16:C17)</f>
        <v>140</v>
      </c>
      <c r="D18" s="34">
        <f>SUM(D16:D17)</f>
        <v>40</v>
      </c>
      <c r="E18" s="34">
        <f>SUM(E16:E17)</f>
        <v>900</v>
      </c>
      <c r="F18" s="34">
        <f>SUM(F16:F17)</f>
        <v>2438</v>
      </c>
      <c r="G18" s="34"/>
      <c r="H18" s="34"/>
      <c r="I18" s="34"/>
      <c r="J18" s="34"/>
    </row>
    <row r="19" spans="1:10" ht="17" thickBot="1" x14ac:dyDescent="0.3">
      <c r="A19" s="168"/>
      <c r="B19" s="168"/>
      <c r="C19" s="168"/>
      <c r="D19" s="168"/>
      <c r="E19" s="168"/>
      <c r="F19" s="168"/>
      <c r="G19" s="168"/>
      <c r="H19" s="168"/>
      <c r="I19" s="168"/>
      <c r="J19" s="168"/>
    </row>
    <row r="20" spans="1:10" s="6" customFormat="1" ht="17" thickBot="1" x14ac:dyDescent="0.3">
      <c r="A20" s="170" t="s">
        <v>1965</v>
      </c>
      <c r="B20" s="34"/>
      <c r="C20" s="269">
        <f>SUM(C18:C19)</f>
        <v>140</v>
      </c>
      <c r="D20" s="34">
        <f>SUM(D18:D19)</f>
        <v>40</v>
      </c>
      <c r="E20" s="34">
        <f>SUM(E18:E19)</f>
        <v>900</v>
      </c>
      <c r="F20" s="34">
        <f>SUM(F18:F19)</f>
        <v>2438</v>
      </c>
      <c r="G20" s="34"/>
      <c r="H20" s="34"/>
      <c r="I20" s="34"/>
      <c r="J20" s="34"/>
    </row>
    <row r="21" spans="1:10" s="2" customFormat="1" x14ac:dyDescent="0.25">
      <c r="A21" s="53" t="s">
        <v>1216</v>
      </c>
      <c r="B21" s="53" t="s">
        <v>1977</v>
      </c>
      <c r="C21" s="53">
        <v>130</v>
      </c>
      <c r="D21" s="53"/>
      <c r="E21" s="53"/>
      <c r="F21" s="53"/>
      <c r="G21" s="53">
        <v>130</v>
      </c>
      <c r="H21" s="53">
        <v>100</v>
      </c>
      <c r="I21" s="53">
        <v>10</v>
      </c>
      <c r="J21" s="53"/>
    </row>
    <row r="22" spans="1:10" s="2" customFormat="1" ht="17" thickBot="1" x14ac:dyDescent="0.3">
      <c r="A22" s="53" t="s">
        <v>1216</v>
      </c>
      <c r="B22" s="53" t="s">
        <v>1978</v>
      </c>
      <c r="C22" s="53">
        <v>130</v>
      </c>
      <c r="D22" s="53"/>
      <c r="E22" s="53"/>
      <c r="F22" s="53"/>
      <c r="G22" s="53">
        <v>130</v>
      </c>
      <c r="H22" s="53">
        <v>100</v>
      </c>
      <c r="I22" s="53">
        <v>10</v>
      </c>
      <c r="J22" s="53"/>
    </row>
    <row r="23" spans="1:10" s="6" customFormat="1" ht="17" thickBot="1" x14ac:dyDescent="0.3">
      <c r="A23" s="170" t="s">
        <v>1966</v>
      </c>
      <c r="B23" s="34"/>
      <c r="C23" s="34">
        <f>SUM(C20:C22)</f>
        <v>400</v>
      </c>
      <c r="D23" s="34">
        <f t="shared" ref="D23:I23" si="2">SUM(D20:D22)</f>
        <v>40</v>
      </c>
      <c r="E23" s="34">
        <f t="shared" si="2"/>
        <v>900</v>
      </c>
      <c r="F23" s="34">
        <f t="shared" si="2"/>
        <v>2438</v>
      </c>
      <c r="G23" s="34">
        <f t="shared" si="2"/>
        <v>260</v>
      </c>
      <c r="H23" s="34">
        <f t="shared" si="2"/>
        <v>200</v>
      </c>
      <c r="I23" s="34">
        <f t="shared" si="2"/>
        <v>20</v>
      </c>
      <c r="J23" s="34"/>
    </row>
    <row r="24" spans="1:10" ht="17" thickBot="1" x14ac:dyDescent="0.3">
      <c r="A24" s="168"/>
      <c r="B24" s="168"/>
      <c r="C24" s="168"/>
      <c r="D24" s="168"/>
      <c r="E24" s="168"/>
      <c r="F24" s="168"/>
      <c r="G24" s="168"/>
      <c r="H24" s="168"/>
      <c r="I24" s="168"/>
      <c r="J24" s="168"/>
    </row>
    <row r="25" spans="1:10" s="6" customFormat="1" ht="17" thickBot="1" x14ac:dyDescent="0.3">
      <c r="A25" s="170" t="s">
        <v>1967</v>
      </c>
      <c r="B25" s="34"/>
      <c r="C25" s="34">
        <f>SUM(C23:C24)</f>
        <v>400</v>
      </c>
      <c r="D25" s="34">
        <f t="shared" ref="D25:I25" si="3">SUM(D23:D24)</f>
        <v>40</v>
      </c>
      <c r="E25" s="34">
        <f t="shared" si="3"/>
        <v>900</v>
      </c>
      <c r="F25" s="34">
        <f t="shared" si="3"/>
        <v>2438</v>
      </c>
      <c r="G25" s="34">
        <f t="shared" si="3"/>
        <v>260</v>
      </c>
      <c r="H25" s="34">
        <f t="shared" si="3"/>
        <v>200</v>
      </c>
      <c r="I25" s="34">
        <f t="shared" si="3"/>
        <v>20</v>
      </c>
      <c r="J25" s="34"/>
    </row>
    <row r="26" spans="1:10" ht="17" thickBot="1" x14ac:dyDescent="0.3">
      <c r="A26" s="168"/>
      <c r="B26" s="168"/>
      <c r="C26" s="168"/>
      <c r="D26" s="168"/>
      <c r="E26" s="168"/>
      <c r="F26" s="168"/>
      <c r="G26" s="168"/>
      <c r="H26" s="168"/>
      <c r="I26" s="168"/>
      <c r="J26" s="168"/>
    </row>
    <row r="27" spans="1:10" s="6" customFormat="1" ht="17" thickBot="1" x14ac:dyDescent="0.3">
      <c r="A27" s="170" t="s">
        <v>1968</v>
      </c>
      <c r="B27" s="34"/>
      <c r="C27" s="34">
        <f t="shared" ref="C27:I27" si="4">SUM(C25:C26)</f>
        <v>400</v>
      </c>
      <c r="D27" s="34">
        <f t="shared" si="4"/>
        <v>40</v>
      </c>
      <c r="E27" s="34">
        <f t="shared" si="4"/>
        <v>900</v>
      </c>
      <c r="F27" s="34">
        <f t="shared" si="4"/>
        <v>2438</v>
      </c>
      <c r="G27" s="34">
        <f t="shared" si="4"/>
        <v>260</v>
      </c>
      <c r="H27" s="34">
        <f t="shared" si="4"/>
        <v>200</v>
      </c>
      <c r="I27" s="34">
        <f t="shared" si="4"/>
        <v>20</v>
      </c>
      <c r="J27" s="34"/>
    </row>
    <row r="28" spans="1:10" s="2" customFormat="1" ht="17" thickBot="1" x14ac:dyDescent="0.3">
      <c r="A28" s="53" t="s">
        <v>1171</v>
      </c>
      <c r="B28" s="53" t="s">
        <v>63</v>
      </c>
      <c r="C28" s="53"/>
      <c r="D28" s="53"/>
      <c r="E28" s="53">
        <v>-350</v>
      </c>
      <c r="F28" s="53">
        <v>-360</v>
      </c>
      <c r="G28" s="53"/>
      <c r="H28" s="53"/>
      <c r="I28" s="53"/>
      <c r="J28" s="53"/>
    </row>
    <row r="29" spans="1:10" s="6" customFormat="1" ht="17" thickBot="1" x14ac:dyDescent="0.3">
      <c r="A29" s="170" t="s">
        <v>1969</v>
      </c>
      <c r="B29" s="34"/>
      <c r="C29" s="34">
        <f t="shared" ref="C29:I29" si="5">SUM(C27:C28)</f>
        <v>400</v>
      </c>
      <c r="D29" s="34">
        <f t="shared" si="5"/>
        <v>40</v>
      </c>
      <c r="E29" s="34">
        <f t="shared" si="5"/>
        <v>550</v>
      </c>
      <c r="F29" s="34">
        <f t="shared" si="5"/>
        <v>2078</v>
      </c>
      <c r="G29" s="34">
        <f t="shared" si="5"/>
        <v>260</v>
      </c>
      <c r="H29" s="34">
        <f t="shared" si="5"/>
        <v>200</v>
      </c>
      <c r="I29" s="34">
        <f t="shared" si="5"/>
        <v>20</v>
      </c>
      <c r="J29" s="34"/>
    </row>
    <row r="30" spans="1:10" s="2" customFormat="1" ht="17" thickBot="1" x14ac:dyDescent="0.3">
      <c r="A30" s="12">
        <v>43902</v>
      </c>
      <c r="B30" s="13" t="s">
        <v>63</v>
      </c>
      <c r="C30" s="53"/>
      <c r="D30" s="53"/>
      <c r="E30" s="53">
        <v>-290</v>
      </c>
      <c r="F30" s="53">
        <v>-112</v>
      </c>
      <c r="G30" s="53"/>
      <c r="H30" s="53"/>
      <c r="I30" s="53"/>
      <c r="J30" s="53"/>
    </row>
    <row r="31" spans="1:10" s="6" customFormat="1" ht="17" thickBot="1" x14ac:dyDescent="0.3">
      <c r="A31" s="170" t="s">
        <v>1970</v>
      </c>
      <c r="B31" s="34"/>
      <c r="C31" s="34">
        <f t="shared" ref="C31:I31" si="6">SUM(C29:C30)</f>
        <v>400</v>
      </c>
      <c r="D31" s="34">
        <f t="shared" si="6"/>
        <v>40</v>
      </c>
      <c r="E31" s="34">
        <f t="shared" si="6"/>
        <v>260</v>
      </c>
      <c r="F31" s="34">
        <f t="shared" si="6"/>
        <v>1966</v>
      </c>
      <c r="G31" s="34">
        <f t="shared" si="6"/>
        <v>260</v>
      </c>
      <c r="H31" s="34">
        <f t="shared" si="6"/>
        <v>200</v>
      </c>
      <c r="I31" s="34">
        <f t="shared" si="6"/>
        <v>20</v>
      </c>
      <c r="J31" s="34"/>
    </row>
    <row r="32" spans="1:10" ht="17" thickBot="1" x14ac:dyDescent="0.3">
      <c r="A32" s="55"/>
      <c r="B32" s="53"/>
      <c r="C32" s="168"/>
      <c r="D32" s="168"/>
      <c r="E32" s="168"/>
      <c r="F32" s="168"/>
      <c r="G32" s="168"/>
      <c r="H32" s="168"/>
      <c r="I32" s="168"/>
      <c r="J32" s="168"/>
    </row>
    <row r="33" spans="1:11" s="6" customFormat="1" ht="17" thickBot="1" x14ac:dyDescent="0.3">
      <c r="A33" s="268" t="s">
        <v>2482</v>
      </c>
      <c r="B33" s="269"/>
      <c r="C33" s="269">
        <f t="shared" ref="C33:I33" si="7">SUM(C31:C32)</f>
        <v>400</v>
      </c>
      <c r="D33" s="269">
        <f t="shared" si="7"/>
        <v>40</v>
      </c>
      <c r="E33" s="269">
        <f t="shared" si="7"/>
        <v>260</v>
      </c>
      <c r="F33" s="269">
        <f t="shared" si="7"/>
        <v>1966</v>
      </c>
      <c r="G33" s="269">
        <f t="shared" si="7"/>
        <v>260</v>
      </c>
      <c r="H33" s="269">
        <f t="shared" si="7"/>
        <v>200</v>
      </c>
      <c r="I33" s="269">
        <f t="shared" si="7"/>
        <v>20</v>
      </c>
      <c r="J33" s="269"/>
    </row>
    <row r="34" spans="1:11" ht="17" thickBot="1" x14ac:dyDescent="0.3">
      <c r="A34" s="55"/>
      <c r="B34" s="53"/>
      <c r="C34" s="168"/>
      <c r="D34" s="168"/>
      <c r="E34" s="168"/>
      <c r="F34" s="168"/>
      <c r="G34" s="168"/>
      <c r="H34" s="168"/>
      <c r="I34" s="168"/>
      <c r="J34" s="168"/>
    </row>
    <row r="35" spans="1:11" s="6" customFormat="1" ht="17" thickBot="1" x14ac:dyDescent="0.3">
      <c r="A35" s="170" t="s">
        <v>2565</v>
      </c>
      <c r="B35" s="34"/>
      <c r="C35" s="34">
        <f>SUM(C33:C34)</f>
        <v>400</v>
      </c>
      <c r="D35" s="34">
        <f t="shared" ref="D35:I35" si="8">SUM(D33:D34)</f>
        <v>40</v>
      </c>
      <c r="E35" s="34">
        <f t="shared" si="8"/>
        <v>260</v>
      </c>
      <c r="F35" s="34">
        <f t="shared" si="8"/>
        <v>1966</v>
      </c>
      <c r="G35" s="34">
        <f t="shared" si="8"/>
        <v>260</v>
      </c>
      <c r="H35" s="34">
        <f t="shared" si="8"/>
        <v>200</v>
      </c>
      <c r="I35" s="34">
        <f t="shared" si="8"/>
        <v>20</v>
      </c>
      <c r="J35" s="34"/>
    </row>
    <row r="36" spans="1:11" s="200" customFormat="1" ht="17" thickBot="1" x14ac:dyDescent="0.3">
      <c r="A36" s="741" t="s">
        <v>2681</v>
      </c>
      <c r="B36" s="192" t="s">
        <v>63</v>
      </c>
      <c r="C36" s="753"/>
      <c r="D36" s="192">
        <v>-14</v>
      </c>
      <c r="E36" s="192">
        <v>-60</v>
      </c>
      <c r="F36" s="192">
        <v>-473</v>
      </c>
      <c r="G36" s="753"/>
      <c r="H36" s="192">
        <v>-11</v>
      </c>
      <c r="I36" s="753"/>
      <c r="J36" s="753"/>
    </row>
    <row r="37" spans="1:11" s="6" customFormat="1" ht="17" thickBot="1" x14ac:dyDescent="0.3">
      <c r="A37" s="268" t="s">
        <v>2708</v>
      </c>
      <c r="B37" s="269"/>
      <c r="C37" s="269">
        <f t="shared" ref="C37:I37" si="9">SUM(C35:C36)</f>
        <v>400</v>
      </c>
      <c r="D37" s="269">
        <f t="shared" si="9"/>
        <v>26</v>
      </c>
      <c r="E37" s="269">
        <f t="shared" si="9"/>
        <v>200</v>
      </c>
      <c r="F37" s="269">
        <f t="shared" si="9"/>
        <v>1493</v>
      </c>
      <c r="G37" s="269">
        <f t="shared" si="9"/>
        <v>260</v>
      </c>
      <c r="H37" s="269">
        <f t="shared" si="9"/>
        <v>189</v>
      </c>
      <c r="I37" s="269">
        <f t="shared" si="9"/>
        <v>20</v>
      </c>
      <c r="J37" s="269"/>
    </row>
    <row r="38" spans="1:11" s="48" customFormat="1" ht="17" thickBot="1" x14ac:dyDescent="0.3">
      <c r="A38" s="55"/>
      <c r="B38" s="53"/>
      <c r="C38" s="800"/>
      <c r="D38" s="168"/>
      <c r="E38" s="168"/>
      <c r="F38" s="168"/>
      <c r="G38" s="800"/>
      <c r="H38" s="168"/>
      <c r="I38" s="800"/>
      <c r="J38" s="800"/>
    </row>
    <row r="39" spans="1:11" s="6" customFormat="1" ht="17" thickBot="1" x14ac:dyDescent="0.3">
      <c r="A39" s="170" t="s">
        <v>2873</v>
      </c>
      <c r="B39" s="34"/>
      <c r="C39" s="34">
        <f>SUM(C37:C38)</f>
        <v>400</v>
      </c>
      <c r="D39" s="34">
        <f t="shared" ref="D39:I39" si="10">SUM(D37:D38)</f>
        <v>26</v>
      </c>
      <c r="E39" s="34">
        <f t="shared" si="10"/>
        <v>200</v>
      </c>
      <c r="F39" s="34">
        <f t="shared" si="10"/>
        <v>1493</v>
      </c>
      <c r="G39" s="34">
        <f t="shared" si="10"/>
        <v>260</v>
      </c>
      <c r="H39" s="34">
        <f t="shared" si="10"/>
        <v>189</v>
      </c>
      <c r="I39" s="34">
        <f t="shared" si="10"/>
        <v>20</v>
      </c>
      <c r="J39" s="34"/>
    </row>
    <row r="40" spans="1:11" s="48" customFormat="1" ht="17" thickBot="1" x14ac:dyDescent="0.3">
      <c r="A40" s="55"/>
      <c r="B40" s="53"/>
      <c r="C40" s="168"/>
      <c r="D40" s="168"/>
      <c r="E40" s="168"/>
      <c r="F40" s="168"/>
      <c r="G40" s="168"/>
      <c r="H40" s="168"/>
      <c r="I40" s="168"/>
      <c r="J40" s="168"/>
    </row>
    <row r="41" spans="1:11" s="6" customFormat="1" ht="17" thickBot="1" x14ac:dyDescent="0.3">
      <c r="A41" s="170" t="s">
        <v>2907</v>
      </c>
      <c r="B41" s="34"/>
      <c r="C41" s="34">
        <f t="shared" ref="C41:I41" si="11">SUM(C39:C40)</f>
        <v>400</v>
      </c>
      <c r="D41" s="34">
        <f t="shared" si="11"/>
        <v>26</v>
      </c>
      <c r="E41" s="34">
        <f t="shared" si="11"/>
        <v>200</v>
      </c>
      <c r="F41" s="34">
        <f t="shared" si="11"/>
        <v>1493</v>
      </c>
      <c r="G41" s="34">
        <f t="shared" si="11"/>
        <v>260</v>
      </c>
      <c r="H41" s="34">
        <f t="shared" si="11"/>
        <v>189</v>
      </c>
      <c r="I41" s="34">
        <f t="shared" si="11"/>
        <v>20</v>
      </c>
      <c r="J41" s="34"/>
    </row>
    <row r="42" spans="1:11" s="1" customFormat="1" ht="17" thickBot="1" x14ac:dyDescent="0.3">
      <c r="A42" s="55">
        <v>44261</v>
      </c>
      <c r="B42" s="53" t="s">
        <v>63</v>
      </c>
      <c r="C42" s="53">
        <v>-120</v>
      </c>
      <c r="D42" s="53">
        <v>-5</v>
      </c>
      <c r="E42" s="53">
        <v>-18</v>
      </c>
      <c r="F42" s="53">
        <v>-118</v>
      </c>
      <c r="G42" s="53">
        <v>-13</v>
      </c>
      <c r="H42" s="53">
        <v>-20</v>
      </c>
      <c r="I42" s="53">
        <v>-2</v>
      </c>
      <c r="J42" s="53"/>
      <c r="K42" s="1" t="s">
        <v>2900</v>
      </c>
    </row>
    <row r="43" spans="1:11" s="6" customFormat="1" ht="17" thickBot="1" x14ac:dyDescent="0.3">
      <c r="A43" s="170" t="s">
        <v>3034</v>
      </c>
      <c r="B43" s="34"/>
      <c r="C43" s="34">
        <f>SUM(C41:C42)</f>
        <v>280</v>
      </c>
      <c r="D43" s="34">
        <f t="shared" ref="D43:H43" si="12">SUM(D41:D42)</f>
        <v>21</v>
      </c>
      <c r="E43" s="34">
        <f t="shared" si="12"/>
        <v>182</v>
      </c>
      <c r="F43" s="34">
        <f t="shared" si="12"/>
        <v>1375</v>
      </c>
      <c r="G43" s="34">
        <f t="shared" si="12"/>
        <v>247</v>
      </c>
      <c r="H43" s="34">
        <f t="shared" si="12"/>
        <v>169</v>
      </c>
      <c r="I43" s="34">
        <f>SUM(I41:I42)</f>
        <v>18</v>
      </c>
      <c r="J43" s="34"/>
    </row>
    <row r="44" spans="1:11" ht="17" thickBot="1" x14ac:dyDescent="0.3">
      <c r="A44" s="55"/>
      <c r="B44" s="53"/>
      <c r="C44" s="168"/>
      <c r="D44" s="168"/>
      <c r="E44" s="168"/>
      <c r="F44" s="168"/>
      <c r="G44" s="168"/>
      <c r="H44" s="168"/>
      <c r="I44" s="168"/>
      <c r="J44" s="168"/>
    </row>
    <row r="45" spans="1:11" s="6" customFormat="1" ht="17" thickBot="1" x14ac:dyDescent="0.3">
      <c r="A45" s="170" t="s">
        <v>3164</v>
      </c>
      <c r="B45" s="34"/>
      <c r="C45" s="34">
        <f>SUM(C43:C44)</f>
        <v>280</v>
      </c>
      <c r="D45" s="34">
        <f t="shared" ref="D45:I45" si="13">SUM(D43:D44)</f>
        <v>21</v>
      </c>
      <c r="E45" s="34">
        <f t="shared" si="13"/>
        <v>182</v>
      </c>
      <c r="F45" s="34">
        <f t="shared" si="13"/>
        <v>1375</v>
      </c>
      <c r="G45" s="34">
        <f t="shared" si="13"/>
        <v>247</v>
      </c>
      <c r="H45" s="34">
        <f t="shared" si="13"/>
        <v>169</v>
      </c>
      <c r="I45" s="34">
        <f t="shared" si="13"/>
        <v>18</v>
      </c>
      <c r="J45" s="34"/>
    </row>
    <row r="46" spans="1:11" ht="17" thickBot="1" x14ac:dyDescent="0.3">
      <c r="A46" s="55"/>
      <c r="B46" s="53"/>
      <c r="C46" s="168"/>
      <c r="D46" s="168"/>
      <c r="E46" s="168"/>
      <c r="F46" s="168"/>
      <c r="G46" s="168"/>
      <c r="H46" s="168"/>
      <c r="I46" s="168"/>
      <c r="J46" s="168"/>
    </row>
    <row r="47" spans="1:11" s="6" customFormat="1" ht="17" thickBot="1" x14ac:dyDescent="0.3">
      <c r="A47" s="170" t="s">
        <v>3226</v>
      </c>
      <c r="B47" s="34"/>
      <c r="C47" s="34">
        <f>SUM(C45:C46)</f>
        <v>280</v>
      </c>
      <c r="D47" s="34">
        <f t="shared" ref="D47:I47" si="14">SUM(D45:D46)</f>
        <v>21</v>
      </c>
      <c r="E47" s="34">
        <f t="shared" si="14"/>
        <v>182</v>
      </c>
      <c r="F47" s="34">
        <f t="shared" si="14"/>
        <v>1375</v>
      </c>
      <c r="G47" s="34">
        <f t="shared" si="14"/>
        <v>247</v>
      </c>
      <c r="H47" s="34">
        <f t="shared" si="14"/>
        <v>169</v>
      </c>
      <c r="I47" s="34">
        <f t="shared" si="14"/>
        <v>18</v>
      </c>
      <c r="J47" s="34"/>
    </row>
    <row r="48" spans="1:11" s="2" customFormat="1" ht="17" thickBot="1" x14ac:dyDescent="0.3">
      <c r="A48" s="55">
        <v>44356</v>
      </c>
      <c r="B48" s="53" t="s">
        <v>63</v>
      </c>
      <c r="C48" s="53"/>
      <c r="D48" s="53">
        <v>-1</v>
      </c>
      <c r="E48" s="53">
        <v>-56</v>
      </c>
      <c r="F48" s="53">
        <v>-117</v>
      </c>
      <c r="G48" s="53"/>
      <c r="H48" s="53">
        <v>-21</v>
      </c>
      <c r="I48" s="53">
        <v>-4</v>
      </c>
      <c r="J48" s="53"/>
    </row>
    <row r="49" spans="1:11" s="6" customFormat="1" ht="17" thickBot="1" x14ac:dyDescent="0.3">
      <c r="A49" s="170" t="s">
        <v>3399</v>
      </c>
      <c r="B49" s="34"/>
      <c r="C49" s="34">
        <f>SUM(C47:C48)</f>
        <v>280</v>
      </c>
      <c r="D49" s="34">
        <f t="shared" ref="D49:I49" si="15">SUM(D47:D48)</f>
        <v>20</v>
      </c>
      <c r="E49" s="34">
        <f t="shared" si="15"/>
        <v>126</v>
      </c>
      <c r="F49" s="34">
        <f t="shared" si="15"/>
        <v>1258</v>
      </c>
      <c r="G49" s="34">
        <f t="shared" si="15"/>
        <v>247</v>
      </c>
      <c r="H49" s="34">
        <f t="shared" si="15"/>
        <v>148</v>
      </c>
      <c r="I49" s="34">
        <f t="shared" si="15"/>
        <v>14</v>
      </c>
      <c r="J49" s="34"/>
    </row>
    <row r="50" spans="1:11" s="2" customFormat="1" ht="17" thickBot="1" x14ac:dyDescent="0.3">
      <c r="A50" s="55"/>
      <c r="B50" s="53"/>
      <c r="C50" s="53"/>
      <c r="D50" s="53"/>
      <c r="E50" s="53"/>
      <c r="F50" s="53"/>
      <c r="G50" s="53"/>
      <c r="H50" s="53"/>
      <c r="I50" s="53"/>
      <c r="J50" s="53"/>
    </row>
    <row r="51" spans="1:11" s="6" customFormat="1" ht="17" thickBot="1" x14ac:dyDescent="0.3">
      <c r="A51" s="170" t="s">
        <v>3455</v>
      </c>
      <c r="B51" s="34"/>
      <c r="C51" s="34">
        <f>SUM(C49:C50)</f>
        <v>280</v>
      </c>
      <c r="D51" s="34">
        <f t="shared" ref="D51:I51" si="16">SUM(D49:D50)</f>
        <v>20</v>
      </c>
      <c r="E51" s="34">
        <f t="shared" si="16"/>
        <v>126</v>
      </c>
      <c r="F51" s="34">
        <f t="shared" si="16"/>
        <v>1258</v>
      </c>
      <c r="G51" s="34">
        <f t="shared" si="16"/>
        <v>247</v>
      </c>
      <c r="H51" s="34">
        <f t="shared" si="16"/>
        <v>148</v>
      </c>
      <c r="I51" s="34">
        <f t="shared" si="16"/>
        <v>14</v>
      </c>
      <c r="J51" s="34"/>
    </row>
    <row r="52" spans="1:11" s="2" customFormat="1" ht="17" thickBot="1" x14ac:dyDescent="0.3">
      <c r="A52" s="28" t="s">
        <v>3558</v>
      </c>
      <c r="B52" s="22" t="s">
        <v>63</v>
      </c>
      <c r="C52" s="22">
        <v>-34</v>
      </c>
      <c r="D52" s="22"/>
      <c r="E52" s="22">
        <v>-14</v>
      </c>
      <c r="F52" s="22">
        <v>-24</v>
      </c>
      <c r="G52" s="22">
        <v>-55</v>
      </c>
      <c r="H52" s="22">
        <v>-33</v>
      </c>
      <c r="I52" s="22"/>
      <c r="J52" s="22"/>
    </row>
    <row r="53" spans="1:11" s="2" customFormat="1" ht="17" thickBot="1" x14ac:dyDescent="0.3">
      <c r="A53" s="170" t="s">
        <v>3606</v>
      </c>
      <c r="B53" s="34"/>
      <c r="C53" s="34">
        <f>SUM(C51:C52)</f>
        <v>246</v>
      </c>
      <c r="D53" s="34">
        <f t="shared" ref="D53:I53" si="17">SUM(D51:D52)</f>
        <v>20</v>
      </c>
      <c r="E53" s="34">
        <f t="shared" si="17"/>
        <v>112</v>
      </c>
      <c r="F53" s="34">
        <f t="shared" si="17"/>
        <v>1234</v>
      </c>
      <c r="G53" s="34">
        <f t="shared" si="17"/>
        <v>192</v>
      </c>
      <c r="H53" s="34">
        <f t="shared" si="17"/>
        <v>115</v>
      </c>
      <c r="I53" s="34">
        <f t="shared" si="17"/>
        <v>14</v>
      </c>
      <c r="J53" s="34"/>
    </row>
    <row r="54" spans="1:11" ht="17" thickBot="1" x14ac:dyDescent="0.3">
      <c r="A54" s="55"/>
      <c r="B54" s="53"/>
      <c r="C54" s="168"/>
      <c r="D54" s="168"/>
      <c r="E54" s="168"/>
      <c r="F54" s="168"/>
      <c r="G54" s="168"/>
      <c r="H54" s="168"/>
      <c r="I54" s="168"/>
      <c r="J54" s="168"/>
    </row>
    <row r="55" spans="1:11" s="8" customFormat="1" ht="17" thickBot="1" x14ac:dyDescent="0.3">
      <c r="A55" s="170" t="s">
        <v>3755</v>
      </c>
      <c r="B55" s="34"/>
      <c r="C55" s="34">
        <f>SUM(C53:C54)</f>
        <v>246</v>
      </c>
      <c r="D55" s="34">
        <f t="shared" ref="D55:I55" si="18">SUM(D53:D54)</f>
        <v>20</v>
      </c>
      <c r="E55" s="34">
        <f t="shared" si="18"/>
        <v>112</v>
      </c>
      <c r="F55" s="34">
        <f t="shared" si="18"/>
        <v>1234</v>
      </c>
      <c r="G55" s="34">
        <f t="shared" si="18"/>
        <v>192</v>
      </c>
      <c r="H55" s="34">
        <f t="shared" si="18"/>
        <v>115</v>
      </c>
      <c r="I55" s="34">
        <f t="shared" si="18"/>
        <v>14</v>
      </c>
      <c r="J55" s="34"/>
    </row>
    <row r="56" spans="1:11" ht="17" thickBot="1" x14ac:dyDescent="0.3">
      <c r="A56" s="55"/>
      <c r="B56" s="53"/>
      <c r="C56" s="168"/>
      <c r="D56" s="168"/>
      <c r="E56" s="168"/>
      <c r="F56" s="168"/>
      <c r="G56" s="168"/>
      <c r="H56" s="168"/>
      <c r="I56" s="168"/>
      <c r="J56" s="168"/>
    </row>
    <row r="57" spans="1:11" s="8" customFormat="1" ht="17" thickBot="1" x14ac:dyDescent="0.3">
      <c r="A57" s="170" t="s">
        <v>3929</v>
      </c>
      <c r="B57" s="34"/>
      <c r="C57" s="34">
        <f>SUM(C55:C56)</f>
        <v>246</v>
      </c>
      <c r="D57" s="34">
        <f t="shared" ref="D57:I57" si="19">SUM(D55:D56)</f>
        <v>20</v>
      </c>
      <c r="E57" s="34">
        <f t="shared" si="19"/>
        <v>112</v>
      </c>
      <c r="F57" s="34">
        <f t="shared" si="19"/>
        <v>1234</v>
      </c>
      <c r="G57" s="34">
        <f t="shared" si="19"/>
        <v>192</v>
      </c>
      <c r="H57" s="34">
        <f t="shared" si="19"/>
        <v>115</v>
      </c>
      <c r="I57" s="34">
        <f t="shared" si="19"/>
        <v>14</v>
      </c>
      <c r="J57" s="34"/>
    </row>
    <row r="58" spans="1:11" ht="17" thickBot="1" x14ac:dyDescent="0.3">
      <c r="A58" s="55"/>
      <c r="B58" s="53"/>
      <c r="C58" s="168"/>
      <c r="D58" s="168"/>
      <c r="E58" s="168"/>
      <c r="F58" s="168"/>
      <c r="G58" s="168"/>
      <c r="H58" s="168"/>
      <c r="I58" s="168"/>
      <c r="J58" s="168"/>
    </row>
    <row r="59" spans="1:11" s="8" customFormat="1" ht="17" thickBot="1" x14ac:dyDescent="0.3">
      <c r="A59" s="33" t="s">
        <v>4108</v>
      </c>
      <c r="B59" s="34"/>
      <c r="C59" s="34">
        <f t="shared" ref="C59:I59" si="20">SUM(C57:C58)</f>
        <v>246</v>
      </c>
      <c r="D59" s="34">
        <f t="shared" si="20"/>
        <v>20</v>
      </c>
      <c r="E59" s="34">
        <f t="shared" si="20"/>
        <v>112</v>
      </c>
      <c r="F59" s="34">
        <f t="shared" si="20"/>
        <v>1234</v>
      </c>
      <c r="G59" s="34">
        <f t="shared" si="20"/>
        <v>192</v>
      </c>
      <c r="H59" s="34">
        <f t="shared" si="20"/>
        <v>115</v>
      </c>
      <c r="I59" s="34">
        <f t="shared" si="20"/>
        <v>14</v>
      </c>
      <c r="J59" s="34"/>
    </row>
    <row r="60" spans="1:11" ht="17" thickBot="1" x14ac:dyDescent="0.3">
      <c r="A60" s="55"/>
      <c r="B60" s="53"/>
      <c r="C60" s="168"/>
      <c r="D60" s="168"/>
      <c r="E60" s="168"/>
      <c r="F60" s="168"/>
      <c r="G60" s="168"/>
      <c r="H60" s="168"/>
      <c r="I60" s="168"/>
      <c r="J60" s="168"/>
    </row>
    <row r="61" spans="1:11" s="8" customFormat="1" ht="17" thickBot="1" x14ac:dyDescent="0.3">
      <c r="A61" s="33" t="s">
        <v>4239</v>
      </c>
      <c r="B61" s="34"/>
      <c r="C61" s="34">
        <f>SUM(C59:C60)</f>
        <v>246</v>
      </c>
      <c r="D61" s="34">
        <f t="shared" ref="D61:I61" si="21">SUM(D59:D60)</f>
        <v>20</v>
      </c>
      <c r="E61" s="34">
        <f t="shared" si="21"/>
        <v>112</v>
      </c>
      <c r="F61" s="34">
        <f t="shared" si="21"/>
        <v>1234</v>
      </c>
      <c r="G61" s="34">
        <f t="shared" si="21"/>
        <v>192</v>
      </c>
      <c r="H61" s="34">
        <f t="shared" si="21"/>
        <v>115</v>
      </c>
      <c r="I61" s="34">
        <f t="shared" si="21"/>
        <v>14</v>
      </c>
      <c r="J61" s="34"/>
      <c r="K61" s="6" t="s">
        <v>4214</v>
      </c>
    </row>
    <row r="62" spans="1:11" s="1" customFormat="1" ht="17" thickBot="1" x14ac:dyDescent="0.3">
      <c r="A62" s="55">
        <v>44899</v>
      </c>
      <c r="B62" s="53" t="s">
        <v>63</v>
      </c>
      <c r="C62" s="354"/>
      <c r="D62" s="354"/>
      <c r="E62" s="53">
        <v>-36</v>
      </c>
      <c r="F62" s="53">
        <v>-188</v>
      </c>
      <c r="G62" s="354"/>
      <c r="H62" s="354"/>
      <c r="I62" s="53">
        <v>-15</v>
      </c>
      <c r="J62" s="53">
        <v>-50</v>
      </c>
    </row>
    <row r="63" spans="1:11" s="8" customFormat="1" ht="17" thickBot="1" x14ac:dyDescent="0.3">
      <c r="A63" s="33" t="s">
        <v>4354</v>
      </c>
      <c r="B63" s="34"/>
      <c r="C63" s="34">
        <f>SUM(C61:C62)</f>
        <v>246</v>
      </c>
      <c r="D63" s="34">
        <f t="shared" ref="D63:J63" si="22">SUM(D61:D62)</f>
        <v>20</v>
      </c>
      <c r="E63" s="34">
        <f t="shared" si="22"/>
        <v>76</v>
      </c>
      <c r="F63" s="34">
        <f t="shared" si="22"/>
        <v>1046</v>
      </c>
      <c r="G63" s="34">
        <f t="shared" si="22"/>
        <v>192</v>
      </c>
      <c r="H63" s="34">
        <f t="shared" si="22"/>
        <v>115</v>
      </c>
      <c r="I63" s="56">
        <f t="shared" si="22"/>
        <v>-1</v>
      </c>
      <c r="J63" s="56">
        <f t="shared" si="22"/>
        <v>-50</v>
      </c>
      <c r="K63" s="6" t="s">
        <v>4214</v>
      </c>
    </row>
    <row r="64" spans="1:11" ht="17" thickBot="1" x14ac:dyDescent="0.3">
      <c r="A64" s="55"/>
      <c r="B64" s="53"/>
      <c r="C64" s="168"/>
      <c r="D64" s="168"/>
      <c r="E64" s="168"/>
      <c r="F64" s="168"/>
      <c r="G64" s="168"/>
      <c r="H64" s="168"/>
      <c r="I64" s="168"/>
      <c r="J64" s="168"/>
    </row>
    <row r="65" spans="1:13" s="8" customFormat="1" ht="17" thickBot="1" x14ac:dyDescent="0.3">
      <c r="A65" s="33" t="s">
        <v>4543</v>
      </c>
      <c r="B65" s="34"/>
      <c r="C65" s="34">
        <f>SUM(C63:C64)</f>
        <v>246</v>
      </c>
      <c r="D65" s="34">
        <f t="shared" ref="D65:J65" si="23">SUM(D63:D64)</f>
        <v>20</v>
      </c>
      <c r="E65" s="34">
        <f t="shared" si="23"/>
        <v>76</v>
      </c>
      <c r="F65" s="34">
        <f t="shared" si="23"/>
        <v>1046</v>
      </c>
      <c r="G65" s="34">
        <f t="shared" si="23"/>
        <v>192</v>
      </c>
      <c r="H65" s="34">
        <f t="shared" si="23"/>
        <v>115</v>
      </c>
      <c r="I65" s="56">
        <f t="shared" si="23"/>
        <v>-1</v>
      </c>
      <c r="J65" s="56">
        <f t="shared" si="23"/>
        <v>-50</v>
      </c>
      <c r="K65" s="6" t="s">
        <v>4214</v>
      </c>
    </row>
    <row r="66" spans="1:13" s="1" customFormat="1" ht="17" thickBot="1" x14ac:dyDescent="0.3">
      <c r="A66" s="55" t="s">
        <v>4694</v>
      </c>
      <c r="B66" s="53" t="s">
        <v>63</v>
      </c>
      <c r="C66" s="53">
        <v>-35</v>
      </c>
      <c r="D66" s="53">
        <v>-4</v>
      </c>
      <c r="E66" s="53">
        <v>-31</v>
      </c>
      <c r="F66" s="53">
        <v>-38</v>
      </c>
      <c r="G66" s="53">
        <v>-67</v>
      </c>
      <c r="H66" s="53">
        <v>-9</v>
      </c>
      <c r="I66" s="354"/>
      <c r="J66" s="53">
        <v>-10</v>
      </c>
      <c r="K66" s="1" t="s">
        <v>4699</v>
      </c>
    </row>
    <row r="67" spans="1:13" s="8" customFormat="1" ht="17" thickBot="1" x14ac:dyDescent="0.3">
      <c r="A67" s="33" t="s">
        <v>4761</v>
      </c>
      <c r="B67" s="34"/>
      <c r="C67" s="34">
        <f>SUM(C65:C66)</f>
        <v>211</v>
      </c>
      <c r="D67" s="34">
        <f t="shared" ref="D67:J69" si="24">SUM(D65:D66)</f>
        <v>16</v>
      </c>
      <c r="E67" s="34">
        <f t="shared" si="24"/>
        <v>45</v>
      </c>
      <c r="F67" s="34">
        <f t="shared" si="24"/>
        <v>1008</v>
      </c>
      <c r="G67" s="34">
        <f t="shared" si="24"/>
        <v>125</v>
      </c>
      <c r="H67" s="34">
        <f t="shared" si="24"/>
        <v>106</v>
      </c>
      <c r="I67" s="56">
        <f t="shared" si="24"/>
        <v>-1</v>
      </c>
      <c r="J67" s="56">
        <f t="shared" si="24"/>
        <v>-60</v>
      </c>
      <c r="K67" s="6" t="s">
        <v>4214</v>
      </c>
    </row>
    <row r="68" spans="1:13" s="2" customFormat="1" ht="17" thickBot="1" x14ac:dyDescent="0.3">
      <c r="A68" s="55" t="s">
        <v>4774</v>
      </c>
      <c r="B68" s="53" t="s">
        <v>63</v>
      </c>
      <c r="C68" s="53">
        <v>-86</v>
      </c>
      <c r="D68" s="53"/>
      <c r="E68" s="53"/>
      <c r="F68" s="53">
        <v>-164</v>
      </c>
      <c r="G68" s="53">
        <v>-98</v>
      </c>
      <c r="H68" s="53">
        <v>-20</v>
      </c>
      <c r="I68" s="53"/>
      <c r="J68" s="53"/>
    </row>
    <row r="69" spans="1:13" s="8" customFormat="1" ht="17" thickBot="1" x14ac:dyDescent="0.3">
      <c r="A69" s="33" t="s">
        <v>4911</v>
      </c>
      <c r="B69" s="34"/>
      <c r="C69" s="34">
        <f>SUM(C67:C68)</f>
        <v>125</v>
      </c>
      <c r="D69" s="34">
        <f t="shared" ref="D69:H69" si="25">SUM(D67:D68)</f>
        <v>16</v>
      </c>
      <c r="E69" s="34">
        <f t="shared" si="25"/>
        <v>45</v>
      </c>
      <c r="F69" s="34">
        <f t="shared" si="25"/>
        <v>844</v>
      </c>
      <c r="G69" s="34">
        <f t="shared" si="25"/>
        <v>27</v>
      </c>
      <c r="H69" s="34">
        <f t="shared" si="25"/>
        <v>86</v>
      </c>
      <c r="I69" s="56">
        <f t="shared" si="24"/>
        <v>-1</v>
      </c>
      <c r="J69" s="56">
        <f t="shared" si="24"/>
        <v>-60</v>
      </c>
      <c r="K69" s="6" t="s">
        <v>4214</v>
      </c>
    </row>
    <row r="70" spans="1:13" ht="17" thickBot="1" x14ac:dyDescent="0.3">
      <c r="A70" s="55"/>
      <c r="B70" s="53"/>
      <c r="C70" s="168"/>
      <c r="D70" s="168"/>
      <c r="E70" s="168"/>
      <c r="F70" s="168"/>
      <c r="G70" s="168"/>
      <c r="H70" s="168"/>
      <c r="I70" s="168"/>
      <c r="J70" s="168"/>
    </row>
    <row r="71" spans="1:13" s="8" customFormat="1" ht="17" thickBot="1" x14ac:dyDescent="0.3">
      <c r="A71" s="33" t="s">
        <v>5074</v>
      </c>
      <c r="B71" s="34"/>
      <c r="C71" s="34">
        <f>SUM(C69:C70)</f>
        <v>125</v>
      </c>
      <c r="D71" s="34">
        <f t="shared" ref="D71:J73" si="26">SUM(D69:D70)</f>
        <v>16</v>
      </c>
      <c r="E71" s="34">
        <f t="shared" si="26"/>
        <v>45</v>
      </c>
      <c r="F71" s="34">
        <f t="shared" si="26"/>
        <v>844</v>
      </c>
      <c r="G71" s="34">
        <f t="shared" si="26"/>
        <v>27</v>
      </c>
      <c r="H71" s="34">
        <f t="shared" si="26"/>
        <v>86</v>
      </c>
      <c r="I71" s="56">
        <f t="shared" si="26"/>
        <v>-1</v>
      </c>
      <c r="J71" s="56">
        <f t="shared" si="26"/>
        <v>-60</v>
      </c>
      <c r="K71" s="6" t="s">
        <v>4214</v>
      </c>
    </row>
    <row r="72" spans="1:13" s="8" customFormat="1" ht="17" thickBot="1" x14ac:dyDescent="0.3">
      <c r="A72" s="428"/>
      <c r="B72" s="609"/>
      <c r="C72" s="430"/>
      <c r="D72" s="430"/>
      <c r="E72" s="430"/>
      <c r="F72" s="430"/>
      <c r="G72" s="430"/>
      <c r="H72" s="430"/>
      <c r="I72" s="1100"/>
      <c r="J72" s="1100"/>
      <c r="K72" s="6"/>
    </row>
    <row r="73" spans="1:13" s="8" customFormat="1" ht="17" thickBot="1" x14ac:dyDescent="0.3">
      <c r="A73" s="33" t="s">
        <v>5279</v>
      </c>
      <c r="B73" s="34"/>
      <c r="C73" s="34">
        <f>SUM(C71:C72)</f>
        <v>125</v>
      </c>
      <c r="D73" s="34">
        <f t="shared" si="26"/>
        <v>16</v>
      </c>
      <c r="E73" s="34">
        <f>SUM(E71:E72)</f>
        <v>45</v>
      </c>
      <c r="F73" s="34">
        <f t="shared" si="26"/>
        <v>844</v>
      </c>
      <c r="G73" s="34">
        <f t="shared" si="26"/>
        <v>27</v>
      </c>
      <c r="H73" s="34">
        <f t="shared" si="26"/>
        <v>86</v>
      </c>
      <c r="I73" s="56">
        <f t="shared" si="26"/>
        <v>-1</v>
      </c>
      <c r="J73" s="56">
        <f t="shared" si="26"/>
        <v>-60</v>
      </c>
      <c r="K73" s="6" t="s">
        <v>4214</v>
      </c>
    </row>
    <row r="74" spans="1:13" s="2" customFormat="1" x14ac:dyDescent="0.25">
      <c r="A74" s="55">
        <v>44571</v>
      </c>
      <c r="B74" s="53" t="s">
        <v>63</v>
      </c>
      <c r="C74" s="53">
        <v>-75</v>
      </c>
      <c r="D74" s="53">
        <v>-13</v>
      </c>
      <c r="E74" s="53"/>
      <c r="F74" s="53">
        <v>-105</v>
      </c>
      <c r="G74" s="53">
        <v>-8</v>
      </c>
      <c r="H74" s="53">
        <v>-34</v>
      </c>
      <c r="I74" s="53"/>
      <c r="J74" s="53"/>
      <c r="K74" s="55" t="s">
        <v>5527</v>
      </c>
    </row>
    <row r="75" spans="1:13" s="49" customFormat="1" ht="17" thickBot="1" x14ac:dyDescent="0.3">
      <c r="A75" s="507">
        <v>44722</v>
      </c>
      <c r="B75" s="508" t="s">
        <v>967</v>
      </c>
      <c r="C75" s="842"/>
      <c r="D75" s="842"/>
      <c r="E75" s="508">
        <v>-40</v>
      </c>
      <c r="F75" s="508">
        <v>-662</v>
      </c>
      <c r="G75" s="508"/>
      <c r="H75" s="842"/>
      <c r="I75" s="508"/>
      <c r="J75" s="508"/>
      <c r="K75" s="49" t="s">
        <v>211</v>
      </c>
    </row>
    <row r="76" spans="1:13" s="8" customFormat="1" ht="17" thickBot="1" x14ac:dyDescent="0.3">
      <c r="A76" s="33" t="s">
        <v>5543</v>
      </c>
      <c r="B76" s="34"/>
      <c r="C76" s="34">
        <f>SUM(C73:C75)</f>
        <v>50</v>
      </c>
      <c r="D76" s="34">
        <f t="shared" ref="D76:J78" si="27">SUM(D73:D75)</f>
        <v>3</v>
      </c>
      <c r="E76" s="34">
        <f t="shared" si="27"/>
        <v>5</v>
      </c>
      <c r="F76" s="34">
        <f t="shared" si="27"/>
        <v>77</v>
      </c>
      <c r="G76" s="34">
        <f t="shared" si="27"/>
        <v>19</v>
      </c>
      <c r="H76" s="34">
        <f t="shared" si="27"/>
        <v>52</v>
      </c>
      <c r="I76" s="56">
        <f t="shared" si="27"/>
        <v>-1</v>
      </c>
      <c r="J76" s="56">
        <f t="shared" si="27"/>
        <v>-60</v>
      </c>
      <c r="K76" s="6" t="s">
        <v>4214</v>
      </c>
      <c r="L76" s="6" t="s">
        <v>5874</v>
      </c>
      <c r="M76" s="6"/>
    </row>
    <row r="77" spans="1:13" s="48" customFormat="1" ht="17" thickBot="1" x14ac:dyDescent="0.3">
      <c r="A77" s="365"/>
      <c r="B77" s="354"/>
      <c r="C77" s="508"/>
      <c r="D77" s="800"/>
      <c r="E77" s="800"/>
      <c r="F77" s="800"/>
      <c r="G77" s="800"/>
      <c r="H77" s="508"/>
      <c r="I77" s="800"/>
      <c r="J77" s="800"/>
    </row>
    <row r="78" spans="1:13" s="8" customFormat="1" ht="17" thickBot="1" x14ac:dyDescent="0.3">
      <c r="A78" s="33" t="s">
        <v>5751</v>
      </c>
      <c r="B78" s="34"/>
      <c r="C78" s="34">
        <f>SUM(C76:C77)</f>
        <v>50</v>
      </c>
      <c r="D78" s="34">
        <f t="shared" ref="D78:H78" si="28">SUM(D76:D77)</f>
        <v>3</v>
      </c>
      <c r="E78" s="34">
        <f t="shared" si="28"/>
        <v>5</v>
      </c>
      <c r="F78" s="34">
        <f t="shared" si="28"/>
        <v>77</v>
      </c>
      <c r="G78" s="34">
        <f t="shared" si="28"/>
        <v>19</v>
      </c>
      <c r="H78" s="34">
        <f t="shared" si="28"/>
        <v>52</v>
      </c>
      <c r="I78" s="56">
        <f t="shared" si="27"/>
        <v>-1</v>
      </c>
      <c r="J78" s="56">
        <f t="shared" si="27"/>
        <v>-60</v>
      </c>
      <c r="K78" s="6" t="s">
        <v>4214</v>
      </c>
      <c r="L78" s="6"/>
      <c r="M78" s="6"/>
    </row>
    <row r="79" spans="1:13" s="2" customFormat="1" x14ac:dyDescent="0.25">
      <c r="A79" s="12" t="s">
        <v>5737</v>
      </c>
      <c r="B79" s="13" t="s">
        <v>63</v>
      </c>
      <c r="C79" s="53">
        <v>-68</v>
      </c>
      <c r="D79" s="53">
        <v>-3</v>
      </c>
      <c r="E79" s="53">
        <v>-3</v>
      </c>
      <c r="F79" s="53">
        <v>-72</v>
      </c>
      <c r="G79" s="53">
        <v>-27</v>
      </c>
      <c r="H79" s="53">
        <v>-31</v>
      </c>
      <c r="I79" s="53"/>
      <c r="J79" s="53"/>
    </row>
    <row r="80" spans="1:13" s="48" customFormat="1" x14ac:dyDescent="0.25">
      <c r="A80" s="365" t="s">
        <v>6198</v>
      </c>
      <c r="B80" s="354" t="s">
        <v>6209</v>
      </c>
      <c r="C80" s="800"/>
      <c r="D80" s="800"/>
      <c r="E80" s="800"/>
      <c r="F80" s="800"/>
      <c r="G80" s="800"/>
      <c r="H80" s="800"/>
      <c r="I80" s="800">
        <v>1</v>
      </c>
      <c r="J80" s="800">
        <v>60</v>
      </c>
      <c r="K80" s="48" t="s">
        <v>2951</v>
      </c>
    </row>
    <row r="81" spans="1:10" s="48" customFormat="1" x14ac:dyDescent="0.25">
      <c r="A81" s="12">
        <v>45084</v>
      </c>
      <c r="B81" s="53" t="s">
        <v>63</v>
      </c>
      <c r="C81" s="800"/>
      <c r="D81" s="800"/>
      <c r="E81" s="800"/>
      <c r="F81" s="800"/>
      <c r="G81" s="800"/>
      <c r="H81" s="168">
        <v>-17</v>
      </c>
      <c r="I81" s="800"/>
      <c r="J81" s="800"/>
    </row>
    <row r="82" spans="1:10" s="48" customFormat="1" x14ac:dyDescent="0.25">
      <c r="A82" s="12"/>
      <c r="B82" s="53"/>
      <c r="C82" s="800"/>
      <c r="D82" s="800"/>
      <c r="E82" s="800"/>
      <c r="F82" s="800"/>
      <c r="G82" s="800"/>
      <c r="H82" s="168"/>
      <c r="I82" s="800"/>
      <c r="J82" s="800"/>
    </row>
    <row r="83" spans="1:10" s="48" customFormat="1" x14ac:dyDescent="0.25">
      <c r="A83" s="12"/>
      <c r="B83" s="53"/>
      <c r="C83" s="800"/>
      <c r="D83" s="800"/>
      <c r="E83" s="800"/>
      <c r="F83" s="800"/>
      <c r="G83" s="800"/>
      <c r="H83" s="168"/>
      <c r="I83" s="800"/>
      <c r="J83" s="800"/>
    </row>
    <row r="84" spans="1:10" s="48" customFormat="1" x14ac:dyDescent="0.25">
      <c r="A84" s="12"/>
      <c r="B84" s="53"/>
      <c r="C84" s="800"/>
      <c r="D84" s="800"/>
      <c r="E84" s="800"/>
      <c r="F84" s="800"/>
      <c r="G84" s="800"/>
      <c r="H84" s="800"/>
      <c r="I84" s="800"/>
      <c r="J84" s="800"/>
    </row>
    <row r="85" spans="1:10" s="48" customFormat="1" ht="17" thickBot="1" x14ac:dyDescent="0.3">
      <c r="A85" s="358"/>
      <c r="B85" s="358"/>
      <c r="C85" s="395">
        <f t="shared" ref="C85:J85" si="29">SUM(C78:C81)</f>
        <v>-18</v>
      </c>
      <c r="D85" s="358">
        <f t="shared" si="29"/>
        <v>0</v>
      </c>
      <c r="E85" s="358">
        <f t="shared" si="29"/>
        <v>2</v>
      </c>
      <c r="F85" s="358">
        <f t="shared" si="29"/>
        <v>5</v>
      </c>
      <c r="G85" s="395">
        <f t="shared" si="29"/>
        <v>-8</v>
      </c>
      <c r="H85" s="358">
        <f t="shared" si="29"/>
        <v>4</v>
      </c>
      <c r="I85" s="358">
        <f t="shared" si="29"/>
        <v>0</v>
      </c>
      <c r="J85" s="358">
        <f t="shared" si="29"/>
        <v>0</v>
      </c>
    </row>
    <row r="86" spans="1:10" ht="17" thickBot="1" x14ac:dyDescent="0.3">
      <c r="C86" s="51" t="s">
        <v>3</v>
      </c>
      <c r="D86" s="51" t="s">
        <v>28</v>
      </c>
      <c r="E86" s="51" t="s">
        <v>1635</v>
      </c>
      <c r="F86" s="51" t="s">
        <v>27</v>
      </c>
      <c r="G86" s="27" t="s">
        <v>26</v>
      </c>
      <c r="H86" s="27" t="s">
        <v>10</v>
      </c>
      <c r="I86" s="27" t="s">
        <v>32</v>
      </c>
      <c r="J86" s="27" t="s">
        <v>4</v>
      </c>
    </row>
    <row r="87" spans="1:10" x14ac:dyDescent="0.25">
      <c r="A87" s="129" t="s">
        <v>1979</v>
      </c>
      <c r="B87" s="129"/>
      <c r="C87" s="27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>
    <tabColor rgb="FFC00000"/>
  </sheetPr>
  <dimension ref="A1:K122"/>
  <sheetViews>
    <sheetView topLeftCell="A103" workbookViewId="0">
      <selection activeCell="D116" sqref="D116"/>
    </sheetView>
  </sheetViews>
  <sheetFormatPr baseColWidth="10" defaultColWidth="9" defaultRowHeight="16" x14ac:dyDescent="0.25"/>
  <cols>
    <col min="1" max="1" width="12" style="4" customWidth="1"/>
    <col min="2" max="2" width="20.5" style="4" customWidth="1"/>
    <col min="3" max="3" width="9" style="4" customWidth="1"/>
    <col min="4" max="4" width="8.33203125" style="4" customWidth="1"/>
    <col min="5" max="8" width="9.6640625" style="4" customWidth="1"/>
    <col min="9" max="9" width="12" style="4" customWidth="1"/>
    <col min="10" max="16384" width="9" style="4"/>
  </cols>
  <sheetData>
    <row r="1" spans="1:9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</row>
    <row r="2" spans="1:9" x14ac:dyDescent="0.25">
      <c r="A2" s="48"/>
      <c r="B2" s="48"/>
      <c r="C2" s="48"/>
      <c r="D2" s="48"/>
      <c r="E2" s="48"/>
      <c r="F2" s="48"/>
      <c r="G2" s="48"/>
      <c r="H2" s="48"/>
      <c r="I2" s="48"/>
    </row>
    <row r="3" spans="1:9" x14ac:dyDescent="0.25">
      <c r="A3" s="3" t="s">
        <v>1938</v>
      </c>
    </row>
    <row r="4" spans="1:9" x14ac:dyDescent="0.25">
      <c r="A4" s="5" t="s">
        <v>1307</v>
      </c>
      <c r="B4" s="5"/>
      <c r="C4" s="3"/>
      <c r="F4" s="30">
        <v>55800</v>
      </c>
    </row>
    <row r="5" spans="1:9" s="8" customFormat="1" ht="17" thickBot="1" x14ac:dyDescent="0.3">
      <c r="A5" s="6" t="s">
        <v>8710</v>
      </c>
      <c r="B5" s="6"/>
      <c r="C5" s="30">
        <v>3550</v>
      </c>
      <c r="D5" s="30">
        <v>3540</v>
      </c>
      <c r="E5" s="30">
        <v>18000</v>
      </c>
      <c r="F5" s="30">
        <v>3540</v>
      </c>
      <c r="G5" s="30">
        <v>3540</v>
      </c>
      <c r="H5" s="30"/>
      <c r="I5" s="30">
        <v>25000</v>
      </c>
    </row>
    <row r="6" spans="1:9" ht="17" thickBot="1" x14ac:dyDescent="0.3">
      <c r="A6" s="26" t="s">
        <v>0</v>
      </c>
      <c r="B6" s="27" t="s">
        <v>1</v>
      </c>
      <c r="C6" s="27" t="s">
        <v>17</v>
      </c>
      <c r="D6" s="27" t="s">
        <v>18</v>
      </c>
      <c r="E6" s="27" t="s">
        <v>10</v>
      </c>
      <c r="F6" s="133" t="s">
        <v>3</v>
      </c>
      <c r="G6" s="133" t="s">
        <v>27</v>
      </c>
      <c r="H6" s="133" t="s">
        <v>26</v>
      </c>
      <c r="I6" s="133" t="s">
        <v>4692</v>
      </c>
    </row>
    <row r="7" spans="1:9" s="2" customFormat="1" ht="17" thickBot="1" x14ac:dyDescent="0.3">
      <c r="A7" s="79" t="s">
        <v>1319</v>
      </c>
      <c r="B7" s="14" t="s">
        <v>1320</v>
      </c>
      <c r="C7" s="14">
        <v>20</v>
      </c>
      <c r="D7" s="14">
        <v>20</v>
      </c>
      <c r="E7" s="14">
        <v>10</v>
      </c>
      <c r="F7" s="14"/>
      <c r="G7" s="14"/>
      <c r="H7" s="14"/>
      <c r="I7" s="790"/>
    </row>
    <row r="8" spans="1:9" s="2" customFormat="1" ht="17" thickBot="1" x14ac:dyDescent="0.3">
      <c r="A8" s="33" t="s">
        <v>1321</v>
      </c>
      <c r="B8" s="34"/>
      <c r="C8" s="34">
        <f>SUM(C7)</f>
        <v>20</v>
      </c>
      <c r="D8" s="34">
        <f t="shared" ref="D8:E8" si="0">SUM(D7)</f>
        <v>20</v>
      </c>
      <c r="E8" s="34">
        <f t="shared" si="0"/>
        <v>10</v>
      </c>
      <c r="F8" s="390"/>
      <c r="G8" s="390"/>
      <c r="H8" s="390"/>
      <c r="I8" s="34"/>
    </row>
    <row r="9" spans="1:9" ht="17" thickBot="1" x14ac:dyDescent="0.3">
      <c r="A9" s="211"/>
      <c r="B9" s="168"/>
      <c r="C9" s="168"/>
      <c r="D9" s="168"/>
      <c r="E9" s="168"/>
      <c r="F9" s="168"/>
      <c r="G9" s="168"/>
      <c r="H9" s="168"/>
      <c r="I9" s="168"/>
    </row>
    <row r="10" spans="1:9" ht="17" thickBot="1" x14ac:dyDescent="0.3">
      <c r="A10" s="33" t="s">
        <v>1322</v>
      </c>
      <c r="B10" s="34"/>
      <c r="C10" s="34">
        <f>SUM(C8:C9)</f>
        <v>20</v>
      </c>
      <c r="D10" s="34">
        <f t="shared" ref="D10:E10" si="1">SUM(D8:D9)</f>
        <v>20</v>
      </c>
      <c r="E10" s="34">
        <f t="shared" si="1"/>
        <v>10</v>
      </c>
      <c r="F10" s="390"/>
      <c r="G10" s="390"/>
      <c r="H10" s="390"/>
      <c r="I10" s="34"/>
    </row>
    <row r="11" spans="1:9" ht="17" thickBot="1" x14ac:dyDescent="0.3">
      <c r="A11" s="164"/>
      <c r="B11" s="57"/>
      <c r="C11" s="57"/>
      <c r="D11" s="57"/>
      <c r="E11" s="57"/>
      <c r="F11" s="57"/>
      <c r="G11" s="57"/>
      <c r="H11" s="57"/>
      <c r="I11" s="57"/>
    </row>
    <row r="12" spans="1:9" s="144" customFormat="1" ht="17" thickBot="1" x14ac:dyDescent="0.3">
      <c r="A12" s="33" t="s">
        <v>1323</v>
      </c>
      <c r="B12" s="34"/>
      <c r="C12" s="34">
        <f>SUM(C10:C11)</f>
        <v>20</v>
      </c>
      <c r="D12" s="34">
        <f>SUM(D10:D11)</f>
        <v>20</v>
      </c>
      <c r="E12" s="34">
        <f>SUM(E10:E11)</f>
        <v>10</v>
      </c>
      <c r="F12" s="390"/>
      <c r="G12" s="390"/>
      <c r="H12" s="390"/>
      <c r="I12" s="34"/>
    </row>
    <row r="13" spans="1:9" s="2" customFormat="1" ht="17" thickBot="1" x14ac:dyDescent="0.3">
      <c r="A13" s="13" t="s">
        <v>845</v>
      </c>
      <c r="B13" s="13" t="s">
        <v>1324</v>
      </c>
      <c r="C13" s="13"/>
      <c r="D13" s="13"/>
      <c r="E13" s="13">
        <v>20</v>
      </c>
      <c r="F13" s="13">
        <v>100</v>
      </c>
      <c r="G13" s="13"/>
      <c r="H13" s="13"/>
      <c r="I13" s="13"/>
    </row>
    <row r="14" spans="1:9" s="144" customFormat="1" ht="17" thickBot="1" x14ac:dyDescent="0.3">
      <c r="A14" s="33" t="s">
        <v>1325</v>
      </c>
      <c r="B14" s="34"/>
      <c r="C14" s="34">
        <f>SUM(C12:C13)</f>
        <v>20</v>
      </c>
      <c r="D14" s="34">
        <f>SUM(D12:D13)</f>
        <v>20</v>
      </c>
      <c r="E14" s="34">
        <f>SUM(E12:E13)</f>
        <v>30</v>
      </c>
      <c r="F14" s="34">
        <f>SUM(F12:F13)</f>
        <v>100</v>
      </c>
      <c r="G14" s="390"/>
      <c r="H14" s="390"/>
      <c r="I14" s="34"/>
    </row>
    <row r="15" spans="1:9" ht="17" thickBot="1" x14ac:dyDescent="0.3">
      <c r="A15" s="57"/>
      <c r="B15" s="57"/>
      <c r="C15" s="57"/>
      <c r="D15" s="57"/>
      <c r="E15" s="57"/>
      <c r="F15" s="57"/>
      <c r="G15" s="57"/>
      <c r="H15" s="57"/>
      <c r="I15" s="57"/>
    </row>
    <row r="16" spans="1:9" s="8" customFormat="1" ht="17" thickBot="1" x14ac:dyDescent="0.3">
      <c r="A16" s="33" t="s">
        <v>1326</v>
      </c>
      <c r="B16" s="34"/>
      <c r="C16" s="34">
        <f>SUM(C14:C15)</f>
        <v>20</v>
      </c>
      <c r="D16" s="34">
        <f>SUM(D14:D15)</f>
        <v>20</v>
      </c>
      <c r="E16" s="34">
        <f>SUM(E14:E15)</f>
        <v>30</v>
      </c>
      <c r="F16" s="34">
        <f>SUM(F14:F15)</f>
        <v>100</v>
      </c>
      <c r="G16" s="390"/>
      <c r="H16" s="390"/>
      <c r="I16" s="34"/>
    </row>
    <row r="17" spans="1:9" ht="17" thickBot="1" x14ac:dyDescent="0.3">
      <c r="A17" s="57"/>
      <c r="B17" s="57"/>
      <c r="C17" s="57"/>
      <c r="D17" s="57"/>
      <c r="E17" s="57"/>
      <c r="F17" s="57"/>
      <c r="G17" s="57"/>
      <c r="H17" s="57"/>
      <c r="I17" s="57"/>
    </row>
    <row r="18" spans="1:9" s="8" customFormat="1" ht="17" thickBot="1" x14ac:dyDescent="0.3">
      <c r="A18" s="33" t="s">
        <v>1327</v>
      </c>
      <c r="B18" s="34"/>
      <c r="C18" s="34">
        <f>SUM(C16:C17)</f>
        <v>20</v>
      </c>
      <c r="D18" s="34">
        <f>SUM(D16:D17)</f>
        <v>20</v>
      </c>
      <c r="E18" s="34">
        <f>SUM(E16:E17)</f>
        <v>30</v>
      </c>
      <c r="F18" s="34">
        <f>SUM(F16:F17)</f>
        <v>100</v>
      </c>
      <c r="G18" s="390"/>
      <c r="H18" s="390"/>
      <c r="I18" s="34"/>
    </row>
    <row r="19" spans="1:9" ht="17" thickBot="1" x14ac:dyDescent="0.3">
      <c r="A19" s="57"/>
      <c r="B19" s="57"/>
      <c r="C19" s="57"/>
      <c r="D19" s="57"/>
      <c r="E19" s="57"/>
      <c r="F19" s="57"/>
      <c r="G19" s="57"/>
      <c r="H19" s="57"/>
      <c r="I19" s="57"/>
    </row>
    <row r="20" spans="1:9" s="8" customFormat="1" ht="17" thickBot="1" x14ac:dyDescent="0.3">
      <c r="A20" s="33" t="s">
        <v>1328</v>
      </c>
      <c r="B20" s="34"/>
      <c r="C20" s="34">
        <f>SUM(C18:C19)</f>
        <v>20</v>
      </c>
      <c r="D20" s="34">
        <f>SUM(D18:D19)</f>
        <v>20</v>
      </c>
      <c r="E20" s="34">
        <f>SUM(E18:E19)</f>
        <v>30</v>
      </c>
      <c r="F20" s="34">
        <f>SUM(F18:F19)</f>
        <v>100</v>
      </c>
      <c r="G20" s="390"/>
      <c r="H20" s="390"/>
      <c r="I20" s="34"/>
    </row>
    <row r="21" spans="1:9" s="2" customFormat="1" ht="17" thickBot="1" x14ac:dyDescent="0.3">
      <c r="A21" s="55" t="s">
        <v>664</v>
      </c>
      <c r="B21" s="53" t="s">
        <v>1329</v>
      </c>
      <c r="C21" s="13"/>
      <c r="D21" s="13"/>
      <c r="E21" s="13">
        <v>50</v>
      </c>
      <c r="F21" s="13"/>
      <c r="G21" s="13">
        <v>150</v>
      </c>
      <c r="H21" s="13"/>
      <c r="I21" s="13"/>
    </row>
    <row r="22" spans="1:9" s="8" customFormat="1" ht="17" thickBot="1" x14ac:dyDescent="0.3">
      <c r="A22" s="33" t="s">
        <v>1330</v>
      </c>
      <c r="B22" s="34"/>
      <c r="C22" s="34">
        <f>SUM(C20:C21)</f>
        <v>20</v>
      </c>
      <c r="D22" s="34">
        <f>SUM(D20:D21)</f>
        <v>20</v>
      </c>
      <c r="E22" s="34">
        <f>SUM(E20:E21)</f>
        <v>80</v>
      </c>
      <c r="F22" s="34">
        <f>SUM(F20:F21)</f>
        <v>100</v>
      </c>
      <c r="G22" s="34">
        <f>SUM(G20:G21)</f>
        <v>150</v>
      </c>
      <c r="H22" s="390"/>
      <c r="I22" s="34"/>
    </row>
    <row r="23" spans="1:9" s="2" customFormat="1" ht="17" thickBot="1" x14ac:dyDescent="0.3">
      <c r="A23" s="13"/>
      <c r="B23" s="13"/>
      <c r="C23" s="13"/>
      <c r="D23" s="13"/>
      <c r="E23" s="13"/>
      <c r="F23" s="13"/>
      <c r="G23" s="13"/>
      <c r="H23" s="13"/>
      <c r="I23" s="13"/>
    </row>
    <row r="24" spans="1:9" s="8" customFormat="1" ht="17" thickBot="1" x14ac:dyDescent="0.3">
      <c r="A24" s="33" t="s">
        <v>1343</v>
      </c>
      <c r="B24" s="34"/>
      <c r="C24" s="34">
        <f>SUM(C22:C23)</f>
        <v>20</v>
      </c>
      <c r="D24" s="34">
        <f>SUM(D22:D23)</f>
        <v>20</v>
      </c>
      <c r="E24" s="34">
        <f>SUM(E22:E23)</f>
        <v>80</v>
      </c>
      <c r="F24" s="34">
        <f>SUM(F22:F23)</f>
        <v>100</v>
      </c>
      <c r="G24" s="34">
        <f>SUM(G22:G23)</f>
        <v>150</v>
      </c>
      <c r="H24" s="34"/>
      <c r="I24" s="34"/>
    </row>
    <row r="25" spans="1:9" s="2" customFormat="1" ht="17" thickBot="1" x14ac:dyDescent="0.3">
      <c r="A25" s="13"/>
      <c r="B25" s="13"/>
      <c r="C25" s="13"/>
      <c r="D25" s="13"/>
      <c r="E25" s="13"/>
      <c r="F25" s="13"/>
      <c r="G25" s="13"/>
      <c r="H25" s="13"/>
      <c r="I25" s="13"/>
    </row>
    <row r="26" spans="1:9" s="8" customFormat="1" ht="17" thickBot="1" x14ac:dyDescent="0.3">
      <c r="A26" s="33" t="s">
        <v>55</v>
      </c>
      <c r="B26" s="34"/>
      <c r="C26" s="34">
        <f>SUM(C24:C25)</f>
        <v>20</v>
      </c>
      <c r="D26" s="34">
        <f>SUM(D24:D25)</f>
        <v>20</v>
      </c>
      <c r="E26" s="34">
        <f>SUM(E24:E25)</f>
        <v>80</v>
      </c>
      <c r="F26" s="34">
        <f>SUM(F24:F25)</f>
        <v>100</v>
      </c>
      <c r="G26" s="34">
        <f>SUM(G24:G25)</f>
        <v>150</v>
      </c>
      <c r="H26" s="34"/>
      <c r="I26" s="34"/>
    </row>
    <row r="27" spans="1:9" s="2" customFormat="1" ht="17" thickBot="1" x14ac:dyDescent="0.3">
      <c r="A27" s="76"/>
      <c r="B27" s="14"/>
      <c r="C27" s="13"/>
      <c r="D27" s="13"/>
      <c r="E27" s="13"/>
      <c r="F27" s="13"/>
      <c r="G27" s="13"/>
      <c r="H27" s="13"/>
      <c r="I27" s="13"/>
    </row>
    <row r="28" spans="1:9" s="8" customFormat="1" ht="17" thickBot="1" x14ac:dyDescent="0.3">
      <c r="A28" s="33" t="s">
        <v>71</v>
      </c>
      <c r="B28" s="34"/>
      <c r="C28" s="34">
        <f>SUM(C26:C27)</f>
        <v>20</v>
      </c>
      <c r="D28" s="34">
        <f>SUM(D26:D27)</f>
        <v>20</v>
      </c>
      <c r="E28" s="34">
        <f>SUM(E26:E27)</f>
        <v>80</v>
      </c>
      <c r="F28" s="34">
        <f>SUM(F26:F27)</f>
        <v>100</v>
      </c>
      <c r="G28" s="34">
        <f>SUM(G26:G27)</f>
        <v>150</v>
      </c>
      <c r="H28" s="34"/>
      <c r="I28" s="34"/>
    </row>
    <row r="29" spans="1:9" s="8" customFormat="1" ht="17" thickBot="1" x14ac:dyDescent="0.3">
      <c r="A29" s="397"/>
      <c r="B29" s="397"/>
      <c r="C29" s="398"/>
      <c r="D29" s="398"/>
      <c r="E29" s="398"/>
      <c r="F29" s="398"/>
      <c r="G29" s="398"/>
      <c r="H29" s="398"/>
      <c r="I29" s="398"/>
    </row>
    <row r="30" spans="1:9" s="8" customFormat="1" ht="17" thickBot="1" x14ac:dyDescent="0.3">
      <c r="A30" s="33" t="s">
        <v>117</v>
      </c>
      <c r="B30" s="34"/>
      <c r="C30" s="34">
        <f>SUM(C28:C29)</f>
        <v>20</v>
      </c>
      <c r="D30" s="34">
        <f t="shared" ref="D30:G30" si="2">SUM(D28:D29)</f>
        <v>20</v>
      </c>
      <c r="E30" s="34">
        <f t="shared" si="2"/>
        <v>80</v>
      </c>
      <c r="F30" s="34">
        <f t="shared" si="2"/>
        <v>100</v>
      </c>
      <c r="G30" s="34">
        <f t="shared" si="2"/>
        <v>150</v>
      </c>
      <c r="H30" s="34"/>
      <c r="I30" s="34"/>
    </row>
    <row r="31" spans="1:9" s="2" customFormat="1" x14ac:dyDescent="0.25">
      <c r="A31" s="76" t="s">
        <v>280</v>
      </c>
      <c r="B31" s="14" t="s">
        <v>1350</v>
      </c>
      <c r="C31" s="13"/>
      <c r="D31" s="13"/>
      <c r="E31" s="13">
        <v>163</v>
      </c>
      <c r="F31" s="13"/>
      <c r="G31" s="13"/>
      <c r="H31" s="13"/>
      <c r="I31" s="13"/>
    </row>
    <row r="32" spans="1:9" s="2" customFormat="1" ht="17" thickBot="1" x14ac:dyDescent="0.3">
      <c r="A32" s="76" t="s">
        <v>221</v>
      </c>
      <c r="B32" s="14" t="s">
        <v>1351</v>
      </c>
      <c r="C32" s="13"/>
      <c r="D32" s="13"/>
      <c r="E32" s="13">
        <v>17</v>
      </c>
      <c r="F32" s="13"/>
      <c r="G32" s="13"/>
      <c r="H32" s="13"/>
      <c r="I32" s="13"/>
    </row>
    <row r="33" spans="1:9" s="8" customFormat="1" ht="17" thickBot="1" x14ac:dyDescent="0.3">
      <c r="A33" s="33" t="s">
        <v>122</v>
      </c>
      <c r="B33" s="34"/>
      <c r="C33" s="34">
        <f>SUM(C30:C32)</f>
        <v>20</v>
      </c>
      <c r="D33" s="34">
        <f>SUM(D30:D32)</f>
        <v>20</v>
      </c>
      <c r="E33" s="34">
        <f>SUM(E30:E32)</f>
        <v>260</v>
      </c>
      <c r="F33" s="34">
        <f>SUM(F30:F32)</f>
        <v>100</v>
      </c>
      <c r="G33" s="34">
        <f>SUM(G30:G32)</f>
        <v>150</v>
      </c>
      <c r="H33" s="34"/>
      <c r="I33" s="34"/>
    </row>
    <row r="34" spans="1:9" s="2" customFormat="1" x14ac:dyDescent="0.25">
      <c r="A34" s="76">
        <v>43933</v>
      </c>
      <c r="B34" s="14" t="s">
        <v>1352</v>
      </c>
      <c r="C34" s="13"/>
      <c r="D34" s="13"/>
      <c r="E34" s="13">
        <v>30</v>
      </c>
      <c r="F34" s="13"/>
      <c r="G34" s="13"/>
      <c r="H34" s="13"/>
      <c r="I34" s="13">
        <v>40</v>
      </c>
    </row>
    <row r="35" spans="1:9" s="2" customFormat="1" x14ac:dyDescent="0.25">
      <c r="A35" s="76">
        <v>43933</v>
      </c>
      <c r="B35" s="14" t="s">
        <v>63</v>
      </c>
      <c r="C35" s="13"/>
      <c r="D35" s="13"/>
      <c r="E35" s="13">
        <v>-118</v>
      </c>
      <c r="F35" s="13"/>
      <c r="G35" s="13"/>
      <c r="H35" s="13"/>
      <c r="I35" s="13"/>
    </row>
    <row r="36" spans="1:9" s="2" customFormat="1" ht="17" thickBot="1" x14ac:dyDescent="0.3">
      <c r="A36" s="76">
        <v>44024</v>
      </c>
      <c r="B36" s="14" t="s">
        <v>1353</v>
      </c>
      <c r="C36" s="13"/>
      <c r="D36" s="13"/>
      <c r="E36" s="13">
        <v>88</v>
      </c>
      <c r="F36" s="13"/>
      <c r="G36" s="13"/>
      <c r="H36" s="13"/>
      <c r="I36" s="13">
        <v>35</v>
      </c>
    </row>
    <row r="37" spans="1:9" s="8" customFormat="1" ht="17" thickBot="1" x14ac:dyDescent="0.3">
      <c r="A37" s="33" t="s">
        <v>127</v>
      </c>
      <c r="B37" s="34"/>
      <c r="C37" s="34">
        <f>SUM(C33:C36)</f>
        <v>20</v>
      </c>
      <c r="D37" s="34">
        <f>SUM(D33:D36)</f>
        <v>20</v>
      </c>
      <c r="E37" s="34">
        <f>SUM(E33:E36)</f>
        <v>260</v>
      </c>
      <c r="F37" s="34">
        <f>SUM(F33:F36)</f>
        <v>100</v>
      </c>
      <c r="G37" s="34">
        <f>SUM(G33:G36)</f>
        <v>150</v>
      </c>
      <c r="H37" s="34"/>
      <c r="I37" s="34">
        <f>SUM(I33:I36)</f>
        <v>75</v>
      </c>
    </row>
    <row r="38" spans="1:9" s="2" customFormat="1" ht="17" thickBot="1" x14ac:dyDescent="0.3">
      <c r="A38" s="12" t="s">
        <v>2440</v>
      </c>
      <c r="B38" s="75" t="s">
        <v>2441</v>
      </c>
      <c r="C38" s="13"/>
      <c r="D38" s="13"/>
      <c r="E38" s="13">
        <v>71</v>
      </c>
      <c r="F38" s="13">
        <v>182</v>
      </c>
      <c r="G38" s="13"/>
      <c r="H38" s="13">
        <v>69</v>
      </c>
      <c r="I38" s="13"/>
    </row>
    <row r="39" spans="1:9" s="8" customFormat="1" ht="17" thickBot="1" x14ac:dyDescent="0.3">
      <c r="A39" s="33" t="s">
        <v>2471</v>
      </c>
      <c r="B39" s="34"/>
      <c r="C39" s="34">
        <f t="shared" ref="C39:I39" si="3">SUM(C37:C38)</f>
        <v>20</v>
      </c>
      <c r="D39" s="34">
        <f t="shared" si="3"/>
        <v>20</v>
      </c>
      <c r="E39" s="34">
        <f t="shared" si="3"/>
        <v>331</v>
      </c>
      <c r="F39" s="34">
        <f t="shared" si="3"/>
        <v>282</v>
      </c>
      <c r="G39" s="34">
        <f t="shared" si="3"/>
        <v>150</v>
      </c>
      <c r="H39" s="34">
        <f t="shared" si="3"/>
        <v>69</v>
      </c>
      <c r="I39" s="34">
        <f t="shared" si="3"/>
        <v>75</v>
      </c>
    </row>
    <row r="40" spans="1:9" s="2" customFormat="1" ht="17" thickBot="1" x14ac:dyDescent="0.3">
      <c r="A40" s="55" t="s">
        <v>2521</v>
      </c>
      <c r="B40" s="53" t="s">
        <v>2522</v>
      </c>
      <c r="C40" s="13"/>
      <c r="D40" s="13"/>
      <c r="E40" s="13">
        <v>24</v>
      </c>
      <c r="F40" s="13"/>
      <c r="G40" s="13"/>
      <c r="H40" s="13"/>
      <c r="I40" s="13"/>
    </row>
    <row r="41" spans="1:9" s="8" customFormat="1" ht="17" thickBot="1" x14ac:dyDescent="0.3">
      <c r="A41" s="33" t="s">
        <v>2567</v>
      </c>
      <c r="B41" s="34"/>
      <c r="C41" s="34">
        <f t="shared" ref="C41:I43" si="4">SUM(C39:C40)</f>
        <v>20</v>
      </c>
      <c r="D41" s="34">
        <f t="shared" si="4"/>
        <v>20</v>
      </c>
      <c r="E41" s="34">
        <f t="shared" si="4"/>
        <v>355</v>
      </c>
      <c r="F41" s="34">
        <f t="shared" si="4"/>
        <v>282</v>
      </c>
      <c r="G41" s="34">
        <f t="shared" si="4"/>
        <v>150</v>
      </c>
      <c r="H41" s="34">
        <f t="shared" si="4"/>
        <v>69</v>
      </c>
      <c r="I41" s="34">
        <f t="shared" si="4"/>
        <v>75</v>
      </c>
    </row>
    <row r="42" spans="1:9" s="2" customFormat="1" ht="17" thickBot="1" x14ac:dyDescent="0.3">
      <c r="A42" s="55">
        <v>44319</v>
      </c>
      <c r="B42" s="53" t="s">
        <v>2596</v>
      </c>
      <c r="C42" s="13"/>
      <c r="D42" s="13"/>
      <c r="E42" s="13">
        <v>24</v>
      </c>
      <c r="F42" s="13"/>
      <c r="G42" s="13"/>
      <c r="H42" s="13"/>
      <c r="I42" s="13"/>
    </row>
    <row r="43" spans="1:9" s="8" customFormat="1" ht="17" thickBot="1" x14ac:dyDescent="0.3">
      <c r="A43" s="33" t="s">
        <v>2704</v>
      </c>
      <c r="B43" s="34"/>
      <c r="C43" s="34">
        <f>SUM(C41:C42)</f>
        <v>20</v>
      </c>
      <c r="D43" s="34">
        <f>SUM(D41:D42)</f>
        <v>20</v>
      </c>
      <c r="E43" s="34">
        <f>SUM(E41:E42)</f>
        <v>379</v>
      </c>
      <c r="F43" s="34">
        <f>SUM(F41:F42)</f>
        <v>282</v>
      </c>
      <c r="G43" s="34">
        <f t="shared" si="4"/>
        <v>150</v>
      </c>
      <c r="H43" s="34">
        <f t="shared" si="4"/>
        <v>69</v>
      </c>
      <c r="I43" s="34">
        <f t="shared" si="4"/>
        <v>75</v>
      </c>
    </row>
    <row r="44" spans="1:9" s="2" customFormat="1" ht="17" thickBot="1" x14ac:dyDescent="0.3">
      <c r="A44" s="12">
        <v>44443</v>
      </c>
      <c r="B44" s="13" t="s">
        <v>63</v>
      </c>
      <c r="C44" s="13"/>
      <c r="D44" s="13"/>
      <c r="E44" s="13"/>
      <c r="F44" s="13"/>
      <c r="G44" s="13"/>
      <c r="H44" s="13"/>
      <c r="I44" s="13">
        <v>-26</v>
      </c>
    </row>
    <row r="45" spans="1:9" s="8" customFormat="1" ht="17" thickBot="1" x14ac:dyDescent="0.3">
      <c r="A45" s="33" t="s">
        <v>2849</v>
      </c>
      <c r="B45" s="34"/>
      <c r="C45" s="34">
        <f t="shared" ref="C45:I45" si="5">SUM(C43:C44)</f>
        <v>20</v>
      </c>
      <c r="D45" s="34">
        <f t="shared" si="5"/>
        <v>20</v>
      </c>
      <c r="E45" s="34">
        <f t="shared" si="5"/>
        <v>379</v>
      </c>
      <c r="F45" s="34">
        <f t="shared" si="5"/>
        <v>282</v>
      </c>
      <c r="G45" s="34">
        <f t="shared" si="5"/>
        <v>150</v>
      </c>
      <c r="H45" s="34">
        <f t="shared" si="5"/>
        <v>69</v>
      </c>
      <c r="I45" s="34">
        <f t="shared" si="5"/>
        <v>49</v>
      </c>
    </row>
    <row r="46" spans="1:9" ht="17" thickBot="1" x14ac:dyDescent="0.3">
      <c r="A46" s="15"/>
      <c r="B46" s="13"/>
      <c r="C46" s="57"/>
      <c r="D46" s="57"/>
      <c r="E46" s="57"/>
      <c r="F46" s="57"/>
      <c r="G46" s="57"/>
      <c r="H46" s="57"/>
      <c r="I46" s="57"/>
    </row>
    <row r="47" spans="1:9" s="8" customFormat="1" ht="17" thickBot="1" x14ac:dyDescent="0.3">
      <c r="A47" s="33" t="s">
        <v>3033</v>
      </c>
      <c r="B47" s="34"/>
      <c r="C47" s="34">
        <f>SUM(C45:C46)</f>
        <v>20</v>
      </c>
      <c r="D47" s="34">
        <f t="shared" ref="D47:H47" si="6">SUM(D45:D46)</f>
        <v>20</v>
      </c>
      <c r="E47" s="34">
        <f t="shared" si="6"/>
        <v>379</v>
      </c>
      <c r="F47" s="34">
        <f t="shared" si="6"/>
        <v>282</v>
      </c>
      <c r="G47" s="34">
        <f t="shared" si="6"/>
        <v>150</v>
      </c>
      <c r="H47" s="34">
        <f t="shared" si="6"/>
        <v>69</v>
      </c>
      <c r="I47" s="34">
        <f>SUM(I45:I46)</f>
        <v>49</v>
      </c>
    </row>
    <row r="48" spans="1:9" ht="17" thickBot="1" x14ac:dyDescent="0.3">
      <c r="A48" s="15"/>
      <c r="B48" s="13"/>
      <c r="C48" s="57"/>
      <c r="D48" s="57"/>
      <c r="E48" s="57"/>
      <c r="F48" s="57"/>
      <c r="G48" s="57"/>
      <c r="H48" s="57"/>
      <c r="I48" s="57"/>
    </row>
    <row r="49" spans="1:10" s="8" customFormat="1" ht="17" thickBot="1" x14ac:dyDescent="0.3">
      <c r="A49" s="40" t="s">
        <v>3178</v>
      </c>
      <c r="B49" s="41"/>
      <c r="C49" s="181">
        <f>SUM(C47:C48)</f>
        <v>20</v>
      </c>
      <c r="D49" s="181">
        <f t="shared" ref="D49:I49" si="7">SUM(D47:D48)</f>
        <v>20</v>
      </c>
      <c r="E49" s="181">
        <f t="shared" si="7"/>
        <v>379</v>
      </c>
      <c r="F49" s="181">
        <f t="shared" si="7"/>
        <v>282</v>
      </c>
      <c r="G49" s="181">
        <f t="shared" si="7"/>
        <v>150</v>
      </c>
      <c r="H49" s="181">
        <f t="shared" si="7"/>
        <v>69</v>
      </c>
      <c r="I49" s="181">
        <f t="shared" si="7"/>
        <v>49</v>
      </c>
    </row>
    <row r="50" spans="1:10" ht="17" thickBot="1" x14ac:dyDescent="0.3">
      <c r="A50" s="15"/>
      <c r="B50" s="13"/>
      <c r="C50" s="57"/>
      <c r="D50" s="57"/>
      <c r="E50" s="57"/>
      <c r="F50" s="57"/>
      <c r="G50" s="57"/>
      <c r="H50" s="57"/>
      <c r="I50" s="57"/>
    </row>
    <row r="51" spans="1:10" s="8" customFormat="1" ht="17" thickBot="1" x14ac:dyDescent="0.3">
      <c r="A51" s="40" t="s">
        <v>3205</v>
      </c>
      <c r="B51" s="41"/>
      <c r="C51" s="181">
        <f t="shared" ref="C51:I51" si="8">SUM(C49:C50)</f>
        <v>20</v>
      </c>
      <c r="D51" s="181">
        <f t="shared" si="8"/>
        <v>20</v>
      </c>
      <c r="E51" s="181">
        <f t="shared" si="8"/>
        <v>379</v>
      </c>
      <c r="F51" s="181">
        <f t="shared" si="8"/>
        <v>282</v>
      </c>
      <c r="G51" s="181">
        <f t="shared" si="8"/>
        <v>150</v>
      </c>
      <c r="H51" s="181">
        <f t="shared" si="8"/>
        <v>69</v>
      </c>
      <c r="I51" s="181">
        <f t="shared" si="8"/>
        <v>49</v>
      </c>
    </row>
    <row r="52" spans="1:10" s="48" customFormat="1" ht="17" thickBot="1" x14ac:dyDescent="0.3">
      <c r="A52" s="99">
        <v>44264</v>
      </c>
      <c r="B52" s="57" t="s">
        <v>63</v>
      </c>
      <c r="C52" s="39">
        <v>-2</v>
      </c>
      <c r="D52" s="39">
        <v>-3</v>
      </c>
      <c r="E52" s="39">
        <v>-54</v>
      </c>
      <c r="F52" s="39">
        <v>-10</v>
      </c>
      <c r="G52" s="39">
        <v>-22</v>
      </c>
      <c r="H52" s="39">
        <v>-14</v>
      </c>
      <c r="I52" s="358"/>
    </row>
    <row r="53" spans="1:10" s="8" customFormat="1" ht="17" thickBot="1" x14ac:dyDescent="0.3">
      <c r="A53" s="40" t="s">
        <v>3398</v>
      </c>
      <c r="B53" s="41"/>
      <c r="C53" s="181">
        <f>SUM(C51:C52)</f>
        <v>18</v>
      </c>
      <c r="D53" s="181">
        <f t="shared" ref="D53:H53" si="9">SUM(D51:D52)</f>
        <v>17</v>
      </c>
      <c r="E53" s="181">
        <f t="shared" si="9"/>
        <v>325</v>
      </c>
      <c r="F53" s="181">
        <f t="shared" si="9"/>
        <v>272</v>
      </c>
      <c r="G53" s="181">
        <f t="shared" si="9"/>
        <v>128</v>
      </c>
      <c r="H53" s="181">
        <f t="shared" si="9"/>
        <v>55</v>
      </c>
      <c r="I53" s="181">
        <f>SUM(I51:I52)</f>
        <v>49</v>
      </c>
    </row>
    <row r="54" spans="1:10" ht="17" thickBot="1" x14ac:dyDescent="0.3">
      <c r="A54" s="57"/>
      <c r="B54" s="57"/>
      <c r="C54" s="57"/>
      <c r="D54" s="57"/>
      <c r="E54" s="57"/>
      <c r="F54" s="57"/>
      <c r="G54" s="57"/>
      <c r="H54" s="57"/>
      <c r="I54" s="57"/>
    </row>
    <row r="55" spans="1:10" s="8" customFormat="1" ht="17" thickBot="1" x14ac:dyDescent="0.3">
      <c r="A55" s="33" t="s">
        <v>3495</v>
      </c>
      <c r="B55" s="34"/>
      <c r="C55" s="34">
        <f>SUM(C53:C54)</f>
        <v>18</v>
      </c>
      <c r="D55" s="34">
        <f t="shared" ref="D55:I57" si="10">SUM(D53:D54)</f>
        <v>17</v>
      </c>
      <c r="E55" s="34">
        <f t="shared" si="10"/>
        <v>325</v>
      </c>
      <c r="F55" s="34">
        <f t="shared" si="10"/>
        <v>272</v>
      </c>
      <c r="G55" s="34">
        <f t="shared" si="10"/>
        <v>128</v>
      </c>
      <c r="H55" s="34">
        <f t="shared" si="10"/>
        <v>55</v>
      </c>
      <c r="I55" s="34">
        <f t="shared" si="10"/>
        <v>49</v>
      </c>
    </row>
    <row r="56" spans="1:10" ht="17" thickBot="1" x14ac:dyDescent="0.3">
      <c r="A56" s="57"/>
      <c r="B56" s="57"/>
      <c r="C56" s="57"/>
      <c r="D56" s="57"/>
      <c r="E56" s="57"/>
      <c r="F56" s="57"/>
      <c r="G56" s="57"/>
      <c r="H56" s="57"/>
      <c r="I56" s="57"/>
    </row>
    <row r="57" spans="1:10" s="8" customFormat="1" ht="17" thickBot="1" x14ac:dyDescent="0.3">
      <c r="A57" s="33" t="s">
        <v>3604</v>
      </c>
      <c r="B57" s="34"/>
      <c r="C57" s="34">
        <f>SUM(C55:C56)</f>
        <v>18</v>
      </c>
      <c r="D57" s="34">
        <f t="shared" si="10"/>
        <v>17</v>
      </c>
      <c r="E57" s="34">
        <f t="shared" si="10"/>
        <v>325</v>
      </c>
      <c r="F57" s="34">
        <f t="shared" si="10"/>
        <v>272</v>
      </c>
      <c r="G57" s="34">
        <f t="shared" si="10"/>
        <v>128</v>
      </c>
      <c r="H57" s="34">
        <f t="shared" si="10"/>
        <v>55</v>
      </c>
      <c r="I57" s="34">
        <f t="shared" si="10"/>
        <v>49</v>
      </c>
    </row>
    <row r="58" spans="1:10" s="2" customFormat="1" ht="17" thickBot="1" x14ac:dyDescent="0.3">
      <c r="A58" s="13"/>
      <c r="B58" s="13"/>
      <c r="C58" s="13"/>
      <c r="D58" s="13"/>
      <c r="E58" s="13"/>
      <c r="F58" s="13"/>
      <c r="G58" s="13"/>
      <c r="H58" s="13"/>
      <c r="I58" s="13"/>
    </row>
    <row r="59" spans="1:10" s="8" customFormat="1" ht="17" thickBot="1" x14ac:dyDescent="0.3">
      <c r="A59" s="33" t="s">
        <v>3756</v>
      </c>
      <c r="B59" s="34"/>
      <c r="C59" s="34">
        <f>SUM(C57:C58)</f>
        <v>18</v>
      </c>
      <c r="D59" s="34">
        <f t="shared" ref="D59:I59" si="11">SUM(D57:D58)</f>
        <v>17</v>
      </c>
      <c r="E59" s="34">
        <f t="shared" si="11"/>
        <v>325</v>
      </c>
      <c r="F59" s="34">
        <f t="shared" si="11"/>
        <v>272</v>
      </c>
      <c r="G59" s="34">
        <f t="shared" si="11"/>
        <v>128</v>
      </c>
      <c r="H59" s="34">
        <f t="shared" si="11"/>
        <v>55</v>
      </c>
      <c r="I59" s="34">
        <f t="shared" si="11"/>
        <v>49</v>
      </c>
    </row>
    <row r="60" spans="1:10" s="48" customFormat="1" ht="17" thickBot="1" x14ac:dyDescent="0.3">
      <c r="A60" s="57"/>
      <c r="B60" s="57"/>
      <c r="C60" s="358"/>
      <c r="D60" s="358"/>
      <c r="E60" s="39"/>
      <c r="F60" s="39"/>
      <c r="G60" s="358"/>
      <c r="H60" s="358"/>
      <c r="I60" s="358"/>
    </row>
    <row r="61" spans="1:10" s="8" customFormat="1" ht="17" thickBot="1" x14ac:dyDescent="0.3">
      <c r="A61" s="33" t="s">
        <v>3930</v>
      </c>
      <c r="B61" s="34"/>
      <c r="C61" s="34">
        <f t="shared" ref="C61:I63" si="12">SUM(C59:C60)</f>
        <v>18</v>
      </c>
      <c r="D61" s="34">
        <f t="shared" si="12"/>
        <v>17</v>
      </c>
      <c r="E61" s="34">
        <f t="shared" si="12"/>
        <v>325</v>
      </c>
      <c r="F61" s="34">
        <f t="shared" si="12"/>
        <v>272</v>
      </c>
      <c r="G61" s="34">
        <f t="shared" si="12"/>
        <v>128</v>
      </c>
      <c r="H61" s="34">
        <f t="shared" si="12"/>
        <v>55</v>
      </c>
      <c r="I61" s="34">
        <f t="shared" si="12"/>
        <v>49</v>
      </c>
      <c r="J61" s="8" t="s">
        <v>4214</v>
      </c>
    </row>
    <row r="62" spans="1:10" s="48" customFormat="1" ht="17" thickBot="1" x14ac:dyDescent="0.3">
      <c r="A62" s="99"/>
      <c r="B62" s="57"/>
      <c r="C62" s="358"/>
      <c r="D62" s="358"/>
      <c r="E62" s="358"/>
      <c r="F62" s="358"/>
      <c r="G62" s="358"/>
      <c r="H62" s="358"/>
      <c r="I62" s="358"/>
    </row>
    <row r="63" spans="1:10" s="8" customFormat="1" ht="17" thickBot="1" x14ac:dyDescent="0.3">
      <c r="A63" s="33" t="s">
        <v>4069</v>
      </c>
      <c r="B63" s="34"/>
      <c r="C63" s="34">
        <f>SUM(C61:C62)</f>
        <v>18</v>
      </c>
      <c r="D63" s="34">
        <f>SUM(D61:D62)</f>
        <v>17</v>
      </c>
      <c r="E63" s="34">
        <f>SUM(E61:E62)</f>
        <v>325</v>
      </c>
      <c r="F63" s="34">
        <f>SUM(F61:F62)</f>
        <v>272</v>
      </c>
      <c r="G63" s="34">
        <f t="shared" si="12"/>
        <v>128</v>
      </c>
      <c r="H63" s="34">
        <f t="shared" si="12"/>
        <v>55</v>
      </c>
      <c r="I63" s="34">
        <f t="shared" si="12"/>
        <v>49</v>
      </c>
      <c r="J63" s="8" t="s">
        <v>4214</v>
      </c>
    </row>
    <row r="64" spans="1:10" s="128" customFormat="1" ht="17" thickBot="1" x14ac:dyDescent="0.3">
      <c r="A64" s="99"/>
      <c r="B64" s="141"/>
      <c r="C64" s="960"/>
      <c r="D64" s="960"/>
      <c r="E64" s="375"/>
      <c r="F64" s="375"/>
      <c r="G64" s="1153"/>
      <c r="H64" s="1154"/>
      <c r="I64" s="1154"/>
    </row>
    <row r="65" spans="1:10" s="8" customFormat="1" ht="17" thickBot="1" x14ac:dyDescent="0.3">
      <c r="A65" s="33" t="s">
        <v>4207</v>
      </c>
      <c r="B65" s="34"/>
      <c r="C65" s="34">
        <f t="shared" ref="C65:I67" si="13">SUM(C63:C64)</f>
        <v>18</v>
      </c>
      <c r="D65" s="34">
        <f t="shared" si="13"/>
        <v>17</v>
      </c>
      <c r="E65" s="34">
        <f t="shared" si="13"/>
        <v>325</v>
      </c>
      <c r="F65" s="34">
        <f t="shared" si="13"/>
        <v>272</v>
      </c>
      <c r="G65" s="34">
        <f t="shared" si="13"/>
        <v>128</v>
      </c>
      <c r="H65" s="34">
        <f t="shared" si="13"/>
        <v>55</v>
      </c>
      <c r="I65" s="34">
        <f t="shared" si="13"/>
        <v>49</v>
      </c>
      <c r="J65" s="8" t="s">
        <v>4214</v>
      </c>
    </row>
    <row r="66" spans="1:10" s="128" customFormat="1" ht="17" thickBot="1" x14ac:dyDescent="0.3">
      <c r="A66" s="99"/>
      <c r="B66" s="141"/>
      <c r="C66" s="960"/>
      <c r="D66" s="960"/>
      <c r="E66" s="375"/>
      <c r="F66" s="375"/>
      <c r="G66" s="1153"/>
      <c r="H66" s="1154"/>
      <c r="I66" s="1154"/>
    </row>
    <row r="67" spans="1:10" s="8" customFormat="1" ht="17" thickBot="1" x14ac:dyDescent="0.3">
      <c r="A67" s="33" t="s">
        <v>4351</v>
      </c>
      <c r="B67" s="34"/>
      <c r="C67" s="34">
        <f t="shared" si="13"/>
        <v>18</v>
      </c>
      <c r="D67" s="34">
        <f t="shared" si="13"/>
        <v>17</v>
      </c>
      <c r="E67" s="34">
        <f t="shared" si="13"/>
        <v>325</v>
      </c>
      <c r="F67" s="34">
        <f t="shared" si="13"/>
        <v>272</v>
      </c>
      <c r="G67" s="34">
        <f t="shared" si="13"/>
        <v>128</v>
      </c>
      <c r="H67" s="34">
        <f t="shared" si="13"/>
        <v>55</v>
      </c>
      <c r="I67" s="34">
        <f t="shared" si="13"/>
        <v>49</v>
      </c>
      <c r="J67" s="8" t="s">
        <v>4214</v>
      </c>
    </row>
    <row r="68" spans="1:10" s="128" customFormat="1" ht="17" thickBot="1" x14ac:dyDescent="0.3">
      <c r="A68" s="99"/>
      <c r="B68" s="141"/>
      <c r="C68" s="960"/>
      <c r="D68" s="960"/>
      <c r="E68" s="375"/>
      <c r="F68" s="375"/>
      <c r="G68" s="1153"/>
      <c r="H68" s="1154"/>
      <c r="I68" s="1154"/>
    </row>
    <row r="69" spans="1:10" s="8" customFormat="1" ht="17" thickBot="1" x14ac:dyDescent="0.3">
      <c r="A69" s="33" t="s">
        <v>4477</v>
      </c>
      <c r="B69" s="34"/>
      <c r="C69" s="34">
        <f t="shared" ref="C69:I69" si="14">SUM(C67:C68)</f>
        <v>18</v>
      </c>
      <c r="D69" s="34">
        <f t="shared" si="14"/>
        <v>17</v>
      </c>
      <c r="E69" s="34">
        <f t="shared" si="14"/>
        <v>325</v>
      </c>
      <c r="F69" s="34">
        <f t="shared" si="14"/>
        <v>272</v>
      </c>
      <c r="G69" s="34">
        <f t="shared" si="14"/>
        <v>128</v>
      </c>
      <c r="H69" s="34">
        <f t="shared" si="14"/>
        <v>55</v>
      </c>
      <c r="I69" s="34">
        <f t="shared" si="14"/>
        <v>49</v>
      </c>
      <c r="J69" s="8" t="s">
        <v>4214</v>
      </c>
    </row>
    <row r="70" spans="1:10" s="401" customFormat="1" x14ac:dyDescent="0.25">
      <c r="A70" s="12" t="s">
        <v>4611</v>
      </c>
      <c r="B70" s="15" t="s">
        <v>63</v>
      </c>
      <c r="C70" s="367"/>
      <c r="D70" s="367"/>
      <c r="E70" s="375"/>
      <c r="F70" s="807"/>
      <c r="G70" s="807"/>
      <c r="H70" s="375"/>
      <c r="I70" s="375">
        <v>-14</v>
      </c>
    </row>
    <row r="71" spans="1:10" s="401" customFormat="1" x14ac:dyDescent="0.25">
      <c r="A71" s="13" t="s">
        <v>4653</v>
      </c>
      <c r="B71" s="13" t="s">
        <v>63</v>
      </c>
      <c r="C71" s="367"/>
      <c r="D71" s="367"/>
      <c r="E71" s="375"/>
      <c r="F71" s="807"/>
      <c r="G71" s="807"/>
      <c r="H71" s="375"/>
      <c r="I71" s="375">
        <v>-2</v>
      </c>
    </row>
    <row r="72" spans="1:10" s="401" customFormat="1" ht="17" thickBot="1" x14ac:dyDescent="0.3">
      <c r="A72" s="379" t="s">
        <v>4687</v>
      </c>
      <c r="B72" s="22" t="s">
        <v>63</v>
      </c>
      <c r="C72" s="801"/>
      <c r="D72" s="801"/>
      <c r="E72" s="1047"/>
      <c r="F72" s="1047"/>
      <c r="G72" s="1330"/>
      <c r="H72" s="1047"/>
      <c r="I72" s="1047"/>
    </row>
    <row r="73" spans="1:10" s="401" customFormat="1" ht="17" thickBot="1" x14ac:dyDescent="0.3">
      <c r="A73" s="33" t="s">
        <v>4760</v>
      </c>
      <c r="B73" s="34"/>
      <c r="C73" s="371">
        <f>SUM(C69:C72)</f>
        <v>18</v>
      </c>
      <c r="D73" s="371">
        <f t="shared" ref="D73:H73" si="15">SUM(D69:D72)</f>
        <v>17</v>
      </c>
      <c r="E73" s="371">
        <f t="shared" si="15"/>
        <v>325</v>
      </c>
      <c r="F73" s="371">
        <f t="shared" si="15"/>
        <v>272</v>
      </c>
      <c r="G73" s="371">
        <f t="shared" si="15"/>
        <v>128</v>
      </c>
      <c r="H73" s="371">
        <f t="shared" si="15"/>
        <v>55</v>
      </c>
      <c r="I73" s="371">
        <f>SUM(I69:I72)</f>
        <v>33</v>
      </c>
    </row>
    <row r="74" spans="1:10" s="401" customFormat="1" x14ac:dyDescent="0.25">
      <c r="A74" s="55">
        <v>44719</v>
      </c>
      <c r="B74" s="53" t="s">
        <v>63</v>
      </c>
      <c r="C74" s="373"/>
      <c r="D74" s="373"/>
      <c r="E74" s="374">
        <v>-57</v>
      </c>
      <c r="F74" s="374"/>
      <c r="G74" s="372"/>
      <c r="H74" s="374"/>
      <c r="I74" s="374">
        <v>-9</v>
      </c>
    </row>
    <row r="75" spans="1:10" s="2" customFormat="1" x14ac:dyDescent="0.25">
      <c r="A75" s="55">
        <v>44872</v>
      </c>
      <c r="B75" s="53" t="s">
        <v>63</v>
      </c>
      <c r="C75" s="13"/>
      <c r="D75" s="13"/>
      <c r="E75" s="375">
        <v>-37</v>
      </c>
      <c r="F75" s="375"/>
      <c r="G75" s="375"/>
      <c r="H75" s="375"/>
      <c r="I75" s="375"/>
    </row>
    <row r="76" spans="1:10" s="2" customFormat="1" x14ac:dyDescent="0.25">
      <c r="A76" s="55" t="s">
        <v>4786</v>
      </c>
      <c r="B76" s="53" t="s">
        <v>63</v>
      </c>
      <c r="C76" s="13"/>
      <c r="D76" s="13"/>
      <c r="E76" s="375">
        <v>-65</v>
      </c>
      <c r="F76" s="375"/>
      <c r="G76" s="375"/>
      <c r="H76" s="375"/>
      <c r="I76" s="375"/>
    </row>
    <row r="77" spans="1:10" s="2" customFormat="1" ht="17" thickBot="1" x14ac:dyDescent="0.3">
      <c r="A77" s="55" t="s">
        <v>4823</v>
      </c>
      <c r="B77" s="53" t="s">
        <v>63</v>
      </c>
      <c r="C77" s="13"/>
      <c r="D77" s="13"/>
      <c r="E77" s="375">
        <v>-49</v>
      </c>
      <c r="F77" s="375"/>
      <c r="G77" s="375"/>
      <c r="H77" s="375"/>
      <c r="I77" s="375">
        <v>-11</v>
      </c>
    </row>
    <row r="78" spans="1:10" s="401" customFormat="1" ht="17" thickBot="1" x14ac:dyDescent="0.3">
      <c r="A78" s="33" t="s">
        <v>4861</v>
      </c>
      <c r="B78" s="34"/>
      <c r="C78" s="371">
        <f>SUM(C73:C77)</f>
        <v>18</v>
      </c>
      <c r="D78" s="371">
        <f t="shared" ref="D78:I78" si="16">SUM(D73:D77)</f>
        <v>17</v>
      </c>
      <c r="E78" s="371">
        <f t="shared" si="16"/>
        <v>117</v>
      </c>
      <c r="F78" s="371">
        <f t="shared" si="16"/>
        <v>272</v>
      </c>
      <c r="G78" s="371">
        <f t="shared" si="16"/>
        <v>128</v>
      </c>
      <c r="H78" s="371">
        <f t="shared" si="16"/>
        <v>55</v>
      </c>
      <c r="I78" s="371">
        <f t="shared" si="16"/>
        <v>13</v>
      </c>
    </row>
    <row r="79" spans="1:10" s="2" customFormat="1" ht="17" thickBot="1" x14ac:dyDescent="0.3">
      <c r="A79" s="55" t="s">
        <v>5004</v>
      </c>
      <c r="B79" s="53" t="s">
        <v>63</v>
      </c>
      <c r="C79" s="13"/>
      <c r="D79" s="13"/>
      <c r="E79" s="375">
        <v>-39</v>
      </c>
      <c r="F79" s="375"/>
      <c r="G79" s="375">
        <v>-98</v>
      </c>
      <c r="H79" s="375"/>
      <c r="I79" s="375">
        <v>-7</v>
      </c>
    </row>
    <row r="80" spans="1:10" s="401" customFormat="1" ht="17" thickBot="1" x14ac:dyDescent="0.3">
      <c r="A80" s="33" t="s">
        <v>5061</v>
      </c>
      <c r="B80" s="34"/>
      <c r="C80" s="371">
        <f>SUM(C78:C79)</f>
        <v>18</v>
      </c>
      <c r="D80" s="371">
        <f t="shared" ref="D80:I82" si="17">SUM(D78:D79)</f>
        <v>17</v>
      </c>
      <c r="E80" s="371">
        <f t="shared" si="17"/>
        <v>78</v>
      </c>
      <c r="F80" s="371">
        <f t="shared" si="17"/>
        <v>272</v>
      </c>
      <c r="G80" s="371">
        <f t="shared" si="17"/>
        <v>30</v>
      </c>
      <c r="H80" s="371">
        <f t="shared" si="17"/>
        <v>55</v>
      </c>
      <c r="I80" s="371">
        <f t="shared" si="17"/>
        <v>6</v>
      </c>
    </row>
    <row r="81" spans="1:10" ht="17" thickBot="1" x14ac:dyDescent="0.3">
      <c r="A81" s="256"/>
      <c r="B81" s="168"/>
      <c r="C81" s="57"/>
      <c r="D81" s="57"/>
      <c r="E81" s="1154"/>
      <c r="F81" s="1154"/>
      <c r="G81" s="1154"/>
      <c r="H81" s="1154"/>
      <c r="I81" s="1154"/>
    </row>
    <row r="82" spans="1:10" s="401" customFormat="1" ht="17" thickBot="1" x14ac:dyDescent="0.3">
      <c r="A82" s="33" t="s">
        <v>5278</v>
      </c>
      <c r="B82" s="34"/>
      <c r="C82" s="371">
        <f>SUM(C80:C81)</f>
        <v>18</v>
      </c>
      <c r="D82" s="371">
        <f t="shared" si="17"/>
        <v>17</v>
      </c>
      <c r="E82" s="371">
        <f t="shared" si="17"/>
        <v>78</v>
      </c>
      <c r="F82" s="371">
        <f t="shared" si="17"/>
        <v>272</v>
      </c>
      <c r="G82" s="371">
        <f t="shared" si="17"/>
        <v>30</v>
      </c>
      <c r="H82" s="371">
        <f t="shared" si="17"/>
        <v>55</v>
      </c>
      <c r="I82" s="371">
        <f t="shared" si="17"/>
        <v>6</v>
      </c>
    </row>
    <row r="83" spans="1:10" s="2" customFormat="1" ht="17" thickBot="1" x14ac:dyDescent="0.3">
      <c r="A83" s="55" t="s">
        <v>5322</v>
      </c>
      <c r="B83" s="53" t="s">
        <v>63</v>
      </c>
      <c r="C83" s="13">
        <v>-2</v>
      </c>
      <c r="D83" s="13"/>
      <c r="E83" s="375">
        <v>-32</v>
      </c>
      <c r="F83" s="375"/>
      <c r="G83" s="375"/>
      <c r="H83" s="375">
        <v>-9</v>
      </c>
      <c r="I83" s="375"/>
    </row>
    <row r="84" spans="1:10" s="401" customFormat="1" ht="17" thickBot="1" x14ac:dyDescent="0.3">
      <c r="A84" s="33" t="s">
        <v>5326</v>
      </c>
      <c r="B84" s="34"/>
      <c r="C84" s="371">
        <f>SUM(C82:C83)</f>
        <v>16</v>
      </c>
      <c r="D84" s="371">
        <f t="shared" ref="D84:I84" si="18">SUM(D82:D83)</f>
        <v>17</v>
      </c>
      <c r="E84" s="371">
        <f t="shared" si="18"/>
        <v>46</v>
      </c>
      <c r="F84" s="371">
        <f t="shared" si="18"/>
        <v>272</v>
      </c>
      <c r="G84" s="371">
        <f t="shared" si="18"/>
        <v>30</v>
      </c>
      <c r="H84" s="371">
        <f t="shared" si="18"/>
        <v>46</v>
      </c>
      <c r="I84" s="371">
        <f t="shared" si="18"/>
        <v>6</v>
      </c>
    </row>
    <row r="85" spans="1:10" s="2" customFormat="1" x14ac:dyDescent="0.25">
      <c r="A85" s="55">
        <v>44572</v>
      </c>
      <c r="B85" s="53" t="s">
        <v>63</v>
      </c>
      <c r="C85" s="13"/>
      <c r="D85" s="13">
        <v>-2</v>
      </c>
      <c r="E85" s="375"/>
      <c r="F85" s="375">
        <v>-17</v>
      </c>
      <c r="G85" s="375">
        <v>-12</v>
      </c>
      <c r="H85" s="375"/>
      <c r="I85" s="375"/>
      <c r="J85" s="2" t="s">
        <v>5442</v>
      </c>
    </row>
    <row r="86" spans="1:10" s="2" customFormat="1" x14ac:dyDescent="0.25">
      <c r="A86" s="55">
        <v>44572</v>
      </c>
      <c r="B86" s="53" t="s">
        <v>63</v>
      </c>
      <c r="C86" s="13">
        <v>-16</v>
      </c>
      <c r="D86" s="13">
        <v>-15</v>
      </c>
      <c r="E86" s="375"/>
      <c r="F86" s="375">
        <v>-180</v>
      </c>
      <c r="G86" s="375">
        <v>-6</v>
      </c>
      <c r="H86" s="375"/>
      <c r="I86" s="375">
        <v>-4</v>
      </c>
    </row>
    <row r="87" spans="1:10" s="49" customFormat="1" ht="17" thickBot="1" x14ac:dyDescent="0.3">
      <c r="A87" s="507">
        <v>44784</v>
      </c>
      <c r="B87" s="508" t="s">
        <v>967</v>
      </c>
      <c r="C87" s="185"/>
      <c r="D87" s="185"/>
      <c r="E87" s="1389">
        <v>-14</v>
      </c>
      <c r="F87" s="1389">
        <v>-15</v>
      </c>
      <c r="G87" s="1389"/>
      <c r="H87" s="1389">
        <v>-6</v>
      </c>
      <c r="I87" s="1389">
        <v>-1</v>
      </c>
      <c r="J87" s="49" t="s">
        <v>3022</v>
      </c>
    </row>
    <row r="88" spans="1:10" s="401" customFormat="1" ht="17" thickBot="1" x14ac:dyDescent="0.3">
      <c r="A88" s="33" t="s">
        <v>5443</v>
      </c>
      <c r="B88" s="34"/>
      <c r="C88" s="371">
        <f>SUM(C84:C87)</f>
        <v>0</v>
      </c>
      <c r="D88" s="371">
        <f t="shared" ref="D88:H88" si="19">SUM(D84:D87)</f>
        <v>0</v>
      </c>
      <c r="E88" s="371">
        <f t="shared" si="19"/>
        <v>32</v>
      </c>
      <c r="F88" s="371">
        <f t="shared" si="19"/>
        <v>60</v>
      </c>
      <c r="G88" s="371">
        <f t="shared" si="19"/>
        <v>12</v>
      </c>
      <c r="H88" s="371">
        <f t="shared" si="19"/>
        <v>40</v>
      </c>
      <c r="I88" s="371">
        <f>SUM(I84:I87)</f>
        <v>1</v>
      </c>
    </row>
    <row r="89" spans="1:10" ht="17" thickBot="1" x14ac:dyDescent="0.3">
      <c r="A89" s="57"/>
      <c r="B89" s="57"/>
      <c r="C89" s="57"/>
      <c r="D89" s="57"/>
      <c r="E89" s="1154"/>
      <c r="F89" s="1154"/>
      <c r="G89" s="1154"/>
      <c r="H89" s="1154"/>
      <c r="I89" s="1154"/>
    </row>
    <row r="90" spans="1:10" s="401" customFormat="1" ht="17" thickBot="1" x14ac:dyDescent="0.3">
      <c r="A90" s="33" t="s">
        <v>5934</v>
      </c>
      <c r="B90" s="34"/>
      <c r="C90" s="371">
        <f>SUM(C88:C89)</f>
        <v>0</v>
      </c>
      <c r="D90" s="371">
        <f t="shared" ref="D90:I90" si="20">SUM(D88:D89)</f>
        <v>0</v>
      </c>
      <c r="E90" s="371">
        <f t="shared" si="20"/>
        <v>32</v>
      </c>
      <c r="F90" s="371">
        <f t="shared" si="20"/>
        <v>60</v>
      </c>
      <c r="G90" s="371">
        <f t="shared" si="20"/>
        <v>12</v>
      </c>
      <c r="H90" s="371">
        <f t="shared" si="20"/>
        <v>40</v>
      </c>
      <c r="I90" s="371">
        <f t="shared" si="20"/>
        <v>1</v>
      </c>
    </row>
    <row r="91" spans="1:10" ht="17" thickBot="1" x14ac:dyDescent="0.3">
      <c r="A91" s="57"/>
      <c r="B91" s="57"/>
      <c r="C91" s="13"/>
      <c r="D91" s="13"/>
      <c r="E91" s="1154"/>
      <c r="F91" s="1154"/>
      <c r="G91" s="1154"/>
      <c r="H91" s="1154"/>
      <c r="I91" s="1154"/>
    </row>
    <row r="92" spans="1:10" s="401" customFormat="1" ht="17" thickBot="1" x14ac:dyDescent="0.3">
      <c r="A92" s="33" t="s">
        <v>6093</v>
      </c>
      <c r="B92" s="34"/>
      <c r="C92" s="371">
        <f>SUM(C90:C91)</f>
        <v>0</v>
      </c>
      <c r="D92" s="371">
        <f t="shared" ref="D92:D96" si="21">SUM(D90:D91)</f>
        <v>0</v>
      </c>
      <c r="E92" s="371">
        <f>SUM(E90:E91)</f>
        <v>32</v>
      </c>
      <c r="F92" s="371">
        <f t="shared" ref="F92:F96" si="22">SUM(F90:F91)</f>
        <v>60</v>
      </c>
      <c r="G92" s="371">
        <f t="shared" ref="G92:G96" si="23">SUM(G90:G91)</f>
        <v>12</v>
      </c>
      <c r="H92" s="371">
        <f t="shared" ref="H92:H96" si="24">SUM(H90:H91)</f>
        <v>40</v>
      </c>
      <c r="I92" s="371">
        <f t="shared" ref="I92:I96" si="25">SUM(I90:I91)</f>
        <v>1</v>
      </c>
    </row>
    <row r="93" spans="1:10" ht="17" thickBot="1" x14ac:dyDescent="0.3">
      <c r="A93" s="57"/>
      <c r="B93" s="57"/>
      <c r="C93" s="13"/>
      <c r="D93" s="13"/>
      <c r="E93" s="1154"/>
      <c r="F93" s="1154"/>
      <c r="G93" s="1154"/>
      <c r="H93" s="1154"/>
      <c r="I93" s="1154"/>
    </row>
    <row r="94" spans="1:10" s="401" customFormat="1" ht="17" thickBot="1" x14ac:dyDescent="0.3">
      <c r="A94" s="33" t="s">
        <v>6204</v>
      </c>
      <c r="B94" s="34"/>
      <c r="C94" s="371">
        <f>SUM(C92:C93)</f>
        <v>0</v>
      </c>
      <c r="D94" s="371">
        <f t="shared" si="21"/>
        <v>0</v>
      </c>
      <c r="E94" s="371">
        <f>SUM(E92:E93)</f>
        <v>32</v>
      </c>
      <c r="F94" s="371">
        <f t="shared" si="22"/>
        <v>60</v>
      </c>
      <c r="G94" s="371">
        <f t="shared" si="23"/>
        <v>12</v>
      </c>
      <c r="H94" s="371">
        <f t="shared" si="24"/>
        <v>40</v>
      </c>
      <c r="I94" s="371">
        <f t="shared" si="25"/>
        <v>1</v>
      </c>
    </row>
    <row r="95" spans="1:10" ht="17" thickBot="1" x14ac:dyDescent="0.3">
      <c r="A95" s="57"/>
      <c r="B95" s="57"/>
      <c r="C95" s="57"/>
      <c r="D95" s="57"/>
      <c r="E95" s="1154"/>
      <c r="F95" s="1154"/>
      <c r="G95" s="1154"/>
      <c r="H95" s="1154"/>
      <c r="I95" s="1154"/>
    </row>
    <row r="96" spans="1:10" s="401" customFormat="1" ht="17" thickBot="1" x14ac:dyDescent="0.3">
      <c r="A96" s="33" t="s">
        <v>6370</v>
      </c>
      <c r="B96" s="34"/>
      <c r="C96" s="371">
        <f>SUM(C94:C95)</f>
        <v>0</v>
      </c>
      <c r="D96" s="371">
        <f t="shared" si="21"/>
        <v>0</v>
      </c>
      <c r="E96" s="371">
        <f>SUM(E94:E95)</f>
        <v>32</v>
      </c>
      <c r="F96" s="371">
        <f t="shared" si="22"/>
        <v>60</v>
      </c>
      <c r="G96" s="371">
        <f t="shared" si="23"/>
        <v>12</v>
      </c>
      <c r="H96" s="371">
        <f t="shared" si="24"/>
        <v>40</v>
      </c>
      <c r="I96" s="371">
        <f t="shared" si="25"/>
        <v>1</v>
      </c>
    </row>
    <row r="97" spans="1:11" ht="17" thickBot="1" x14ac:dyDescent="0.3">
      <c r="A97" s="57"/>
      <c r="B97" s="57"/>
      <c r="C97" s="57"/>
      <c r="D97" s="57"/>
      <c r="E97" s="1154"/>
      <c r="F97" s="1154"/>
      <c r="G97" s="1154"/>
      <c r="H97" s="1154"/>
      <c r="I97" s="1154"/>
    </row>
    <row r="98" spans="1:11" s="1177" customFormat="1" ht="17" thickBot="1" x14ac:dyDescent="0.3">
      <c r="A98" s="33" t="s">
        <v>6555</v>
      </c>
      <c r="B98" s="34"/>
      <c r="C98" s="371">
        <f>SUM(C96:C97)</f>
        <v>0</v>
      </c>
      <c r="D98" s="371">
        <f t="shared" ref="D98:I106" si="26">SUM(D96:D97)</f>
        <v>0</v>
      </c>
      <c r="E98" s="371">
        <f t="shared" si="26"/>
        <v>32</v>
      </c>
      <c r="F98" s="371">
        <f t="shared" si="26"/>
        <v>60</v>
      </c>
      <c r="G98" s="371">
        <f t="shared" si="26"/>
        <v>12</v>
      </c>
      <c r="H98" s="371">
        <f t="shared" si="26"/>
        <v>40</v>
      </c>
      <c r="I98" s="371">
        <f t="shared" si="26"/>
        <v>1</v>
      </c>
    </row>
    <row r="99" spans="1:11" ht="17" thickBot="1" x14ac:dyDescent="0.3">
      <c r="A99" s="57"/>
      <c r="B99" s="57"/>
      <c r="C99" s="57"/>
      <c r="D99" s="57"/>
      <c r="E99" s="1154"/>
      <c r="F99" s="1154"/>
      <c r="G99" s="1154"/>
      <c r="H99" s="1154"/>
      <c r="I99" s="1154"/>
    </row>
    <row r="100" spans="1:11" s="1177" customFormat="1" ht="17" thickBot="1" x14ac:dyDescent="0.3">
      <c r="A100" s="33" t="s">
        <v>6799</v>
      </c>
      <c r="B100" s="34"/>
      <c r="C100" s="371">
        <f>SUM(C98:C99)</f>
        <v>0</v>
      </c>
      <c r="D100" s="371">
        <f t="shared" si="26"/>
        <v>0</v>
      </c>
      <c r="E100" s="371">
        <f t="shared" si="26"/>
        <v>32</v>
      </c>
      <c r="F100" s="371">
        <f t="shared" si="26"/>
        <v>60</v>
      </c>
      <c r="G100" s="371">
        <f t="shared" si="26"/>
        <v>12</v>
      </c>
      <c r="H100" s="371">
        <f t="shared" si="26"/>
        <v>40</v>
      </c>
      <c r="I100" s="371">
        <f t="shared" si="26"/>
        <v>1</v>
      </c>
    </row>
    <row r="101" spans="1:11" ht="17" thickBot="1" x14ac:dyDescent="0.3">
      <c r="A101" s="57"/>
      <c r="B101" s="57"/>
      <c r="C101" s="57"/>
      <c r="D101" s="57"/>
      <c r="E101" s="1154"/>
      <c r="F101" s="1154"/>
      <c r="G101" s="1154"/>
      <c r="H101" s="1154"/>
      <c r="I101" s="1154"/>
    </row>
    <row r="102" spans="1:11" s="1177" customFormat="1" ht="17" thickBot="1" x14ac:dyDescent="0.3">
      <c r="A102" s="33" t="s">
        <v>6933</v>
      </c>
      <c r="B102" s="34"/>
      <c r="C102" s="371">
        <f>SUM(C100:C101)</f>
        <v>0</v>
      </c>
      <c r="D102" s="371">
        <f t="shared" si="26"/>
        <v>0</v>
      </c>
      <c r="E102" s="371">
        <f t="shared" si="26"/>
        <v>32</v>
      </c>
      <c r="F102" s="371">
        <f t="shared" si="26"/>
        <v>60</v>
      </c>
      <c r="G102" s="371">
        <f t="shared" si="26"/>
        <v>12</v>
      </c>
      <c r="H102" s="371">
        <f t="shared" si="26"/>
        <v>40</v>
      </c>
      <c r="I102" s="371">
        <f t="shared" si="26"/>
        <v>1</v>
      </c>
    </row>
    <row r="103" spans="1:11" ht="17" thickBot="1" x14ac:dyDescent="0.3">
      <c r="A103" s="57"/>
      <c r="B103" s="57"/>
      <c r="C103" s="57"/>
      <c r="D103" s="57"/>
      <c r="E103" s="1154"/>
      <c r="F103" s="1154"/>
      <c r="G103" s="1154"/>
      <c r="H103" s="1154"/>
      <c r="I103" s="1154"/>
    </row>
    <row r="104" spans="1:11" s="1177" customFormat="1" ht="17" thickBot="1" x14ac:dyDescent="0.3">
      <c r="A104" s="33" t="s">
        <v>7103</v>
      </c>
      <c r="B104" s="34"/>
      <c r="C104" s="371">
        <f>SUM(C102:C103)</f>
        <v>0</v>
      </c>
      <c r="D104" s="371">
        <f t="shared" si="26"/>
        <v>0</v>
      </c>
      <c r="E104" s="371">
        <f t="shared" si="26"/>
        <v>32</v>
      </c>
      <c r="F104" s="371">
        <f t="shared" si="26"/>
        <v>60</v>
      </c>
      <c r="G104" s="371">
        <f t="shared" si="26"/>
        <v>12</v>
      </c>
      <c r="H104" s="371">
        <f t="shared" si="26"/>
        <v>40</v>
      </c>
      <c r="I104" s="371">
        <f t="shared" si="26"/>
        <v>1</v>
      </c>
      <c r="J104" s="1177" t="s">
        <v>6634</v>
      </c>
    </row>
    <row r="105" spans="1:11" ht="17" thickBot="1" x14ac:dyDescent="0.3">
      <c r="A105" s="57"/>
      <c r="B105" s="57"/>
      <c r="C105" s="57"/>
      <c r="D105" s="57"/>
      <c r="E105" s="1154"/>
      <c r="F105" s="1154"/>
      <c r="G105" s="1154"/>
      <c r="H105" s="1154"/>
      <c r="I105" s="1154"/>
    </row>
    <row r="106" spans="1:11" s="1177" customFormat="1" ht="17" thickBot="1" x14ac:dyDescent="0.3">
      <c r="A106" s="33" t="s">
        <v>7316</v>
      </c>
      <c r="B106" s="34"/>
      <c r="C106" s="371">
        <f>SUM(C104:C105)</f>
        <v>0</v>
      </c>
      <c r="D106" s="371">
        <f t="shared" si="26"/>
        <v>0</v>
      </c>
      <c r="E106" s="371">
        <f t="shared" si="26"/>
        <v>32</v>
      </c>
      <c r="F106" s="371">
        <f t="shared" si="26"/>
        <v>60</v>
      </c>
      <c r="G106" s="371">
        <f t="shared" si="26"/>
        <v>12</v>
      </c>
      <c r="H106" s="371">
        <f t="shared" si="26"/>
        <v>40</v>
      </c>
      <c r="I106" s="371">
        <f t="shared" si="26"/>
        <v>1</v>
      </c>
      <c r="J106" s="1177" t="s">
        <v>6790</v>
      </c>
    </row>
    <row r="107" spans="1:11" s="1177" customFormat="1" ht="17" thickBot="1" x14ac:dyDescent="0.3">
      <c r="A107" s="428"/>
      <c r="B107" s="609"/>
      <c r="C107" s="981"/>
      <c r="D107" s="981"/>
      <c r="E107" s="981"/>
      <c r="F107" s="981"/>
      <c r="G107" s="981"/>
      <c r="H107" s="981"/>
      <c r="I107" s="981"/>
    </row>
    <row r="108" spans="1:11" s="1177" customFormat="1" ht="17" thickBot="1" x14ac:dyDescent="0.3">
      <c r="A108" s="33" t="s">
        <v>7516</v>
      </c>
      <c r="B108" s="34"/>
      <c r="C108" s="371">
        <f t="shared" ref="C108:I108" si="27">SUM(C106:C107)</f>
        <v>0</v>
      </c>
      <c r="D108" s="371">
        <f t="shared" si="27"/>
        <v>0</v>
      </c>
      <c r="E108" s="371">
        <f t="shared" si="27"/>
        <v>32</v>
      </c>
      <c r="F108" s="371">
        <f t="shared" si="27"/>
        <v>60</v>
      </c>
      <c r="G108" s="371">
        <f t="shared" si="27"/>
        <v>12</v>
      </c>
      <c r="H108" s="371">
        <f t="shared" si="27"/>
        <v>40</v>
      </c>
      <c r="I108" s="371">
        <f t="shared" si="27"/>
        <v>1</v>
      </c>
      <c r="J108" s="1177" t="s">
        <v>6790</v>
      </c>
    </row>
    <row r="109" spans="1:11" s="48" customFormat="1" x14ac:dyDescent="0.25">
      <c r="A109" s="164">
        <v>45087</v>
      </c>
      <c r="B109" s="57" t="s">
        <v>63</v>
      </c>
      <c r="C109" s="358"/>
      <c r="D109" s="358"/>
      <c r="E109" s="1603">
        <v>-32</v>
      </c>
      <c r="F109" s="1603">
        <v>-55</v>
      </c>
      <c r="G109" s="1603">
        <v>-12</v>
      </c>
      <c r="H109" s="1603">
        <v>-40</v>
      </c>
      <c r="I109" s="1603">
        <v>-1</v>
      </c>
    </row>
    <row r="110" spans="1:11" s="49" customFormat="1" ht="17" thickBot="1" x14ac:dyDescent="0.3">
      <c r="A110" s="752">
        <v>45087</v>
      </c>
      <c r="B110" s="185" t="s">
        <v>967</v>
      </c>
      <c r="C110" s="185"/>
      <c r="D110" s="185"/>
      <c r="E110" s="1389"/>
      <c r="F110" s="1389">
        <v>-5</v>
      </c>
      <c r="G110" s="1389"/>
      <c r="H110" s="1389"/>
      <c r="I110" s="1389"/>
      <c r="J110" s="921" t="s">
        <v>7793</v>
      </c>
      <c r="K110" s="921"/>
    </row>
    <row r="111" spans="1:11" s="1177" customFormat="1" ht="17" thickBot="1" x14ac:dyDescent="0.3">
      <c r="A111" s="40" t="s">
        <v>7577</v>
      </c>
      <c r="B111" s="41"/>
      <c r="C111" s="1518">
        <f>SUM(C108:C110)</f>
        <v>0</v>
      </c>
      <c r="D111" s="1518">
        <f t="shared" ref="D111:I111" si="28">SUM(D108:D110)</f>
        <v>0</v>
      </c>
      <c r="E111" s="1519">
        <f t="shared" si="28"/>
        <v>0</v>
      </c>
      <c r="F111" s="1519">
        <f t="shared" si="28"/>
        <v>0</v>
      </c>
      <c r="G111" s="1519">
        <f t="shared" si="28"/>
        <v>0</v>
      </c>
      <c r="H111" s="1519">
        <f t="shared" si="28"/>
        <v>0</v>
      </c>
      <c r="I111" s="1519">
        <f t="shared" si="28"/>
        <v>0</v>
      </c>
      <c r="J111" s="1182" t="s">
        <v>6012</v>
      </c>
      <c r="K111" s="1182"/>
    </row>
    <row r="112" spans="1:11" s="48" customFormat="1" ht="17" thickBot="1" x14ac:dyDescent="0.3">
      <c r="A112" s="358"/>
      <c r="B112" s="358"/>
      <c r="C112" s="44"/>
      <c r="D112" s="44"/>
      <c r="E112" s="44"/>
      <c r="F112" s="44"/>
      <c r="G112" s="44"/>
      <c r="H112" s="44"/>
      <c r="I112" s="44"/>
    </row>
    <row r="113" spans="1:9" s="48" customFormat="1" ht="17" thickBot="1" x14ac:dyDescent="0.3">
      <c r="C113" s="27" t="s">
        <v>17</v>
      </c>
      <c r="D113" s="27" t="s">
        <v>18</v>
      </c>
      <c r="E113" s="27" t="s">
        <v>10</v>
      </c>
      <c r="F113" s="133" t="s">
        <v>3</v>
      </c>
      <c r="G113" s="133" t="s">
        <v>27</v>
      </c>
      <c r="H113" s="133" t="s">
        <v>26</v>
      </c>
      <c r="I113" s="133" t="s">
        <v>4692</v>
      </c>
    </row>
    <row r="115" spans="1:9" x14ac:dyDescent="0.25">
      <c r="A115" s="927" t="s">
        <v>3176</v>
      </c>
      <c r="B115" s="927"/>
      <c r="F115" s="4" t="s">
        <v>7553</v>
      </c>
    </row>
    <row r="116" spans="1:9" x14ac:dyDescent="0.25">
      <c r="F116" s="4" t="s">
        <v>7555</v>
      </c>
    </row>
    <row r="117" spans="1:9" x14ac:dyDescent="0.25">
      <c r="A117" s="260" t="s">
        <v>2874</v>
      </c>
      <c r="B117" s="260"/>
      <c r="C117" s="260"/>
      <c r="D117" s="260"/>
      <c r="F117" s="4" t="s">
        <v>7554</v>
      </c>
    </row>
    <row r="118" spans="1:9" x14ac:dyDescent="0.25">
      <c r="A118" s="260" t="s">
        <v>2875</v>
      </c>
      <c r="B118" s="260"/>
      <c r="C118" s="260"/>
      <c r="D118" s="260"/>
    </row>
    <row r="120" spans="1:9" x14ac:dyDescent="0.25">
      <c r="A120" s="734" t="s">
        <v>3330</v>
      </c>
      <c r="B120" s="734"/>
      <c r="C120" s="734"/>
      <c r="D120" s="734"/>
      <c r="E120" s="734"/>
    </row>
    <row r="121" spans="1:9" x14ac:dyDescent="0.25">
      <c r="A121" s="734" t="s">
        <v>3331</v>
      </c>
      <c r="B121" s="734"/>
      <c r="C121" s="734"/>
      <c r="D121" s="734"/>
      <c r="E121" s="734"/>
    </row>
    <row r="122" spans="1:9" x14ac:dyDescent="0.25">
      <c r="A122" s="734" t="s">
        <v>3332</v>
      </c>
      <c r="B122" s="734"/>
      <c r="C122" s="734"/>
      <c r="D122" s="734"/>
      <c r="E122" s="73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>
    <tabColor rgb="FFC00000"/>
  </sheetPr>
  <dimension ref="A1:M60"/>
  <sheetViews>
    <sheetView topLeftCell="A40" workbookViewId="0">
      <selection activeCell="E56" sqref="E56"/>
    </sheetView>
  </sheetViews>
  <sheetFormatPr baseColWidth="10" defaultColWidth="9" defaultRowHeight="16" x14ac:dyDescent="0.25"/>
  <cols>
    <col min="1" max="1" width="12" style="4" customWidth="1"/>
    <col min="2" max="2" width="20.5" style="4" customWidth="1"/>
    <col min="3" max="9" width="9.6640625" style="4" customWidth="1"/>
    <col min="10" max="10" width="12" style="4" customWidth="1"/>
    <col min="11" max="11" width="12.6640625" style="4" customWidth="1"/>
    <col min="12" max="16384" width="9" style="4"/>
  </cols>
  <sheetData>
    <row r="1" spans="1:10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</row>
    <row r="3" spans="1:10" x14ac:dyDescent="0.25">
      <c r="A3" s="3" t="s">
        <v>1938</v>
      </c>
    </row>
    <row r="4" spans="1:10" x14ac:dyDescent="0.25">
      <c r="A4" s="5" t="s">
        <v>4659</v>
      </c>
      <c r="B4" s="5"/>
    </row>
    <row r="5" spans="1:10" s="422" customFormat="1" ht="17" thickBot="1" x14ac:dyDescent="0.3">
      <c r="A5" s="421"/>
      <c r="B5" s="421"/>
      <c r="C5" s="7">
        <v>3950</v>
      </c>
      <c r="D5" s="7">
        <v>2700</v>
      </c>
      <c r="E5" s="7">
        <v>14500</v>
      </c>
      <c r="F5" s="7">
        <v>2400</v>
      </c>
      <c r="G5" s="7">
        <v>2700</v>
      </c>
      <c r="H5" s="7">
        <v>1000</v>
      </c>
      <c r="I5" s="7">
        <v>16250</v>
      </c>
      <c r="J5" s="30"/>
    </row>
    <row r="6" spans="1:10" ht="17" thickBot="1" x14ac:dyDescent="0.3">
      <c r="A6" s="26" t="s">
        <v>0</v>
      </c>
      <c r="B6" s="27" t="s">
        <v>1</v>
      </c>
      <c r="C6" s="133" t="s">
        <v>26</v>
      </c>
      <c r="D6" s="133" t="s">
        <v>3</v>
      </c>
      <c r="E6" s="133" t="s">
        <v>10</v>
      </c>
      <c r="F6" s="133" t="s">
        <v>27</v>
      </c>
      <c r="G6" s="133" t="s">
        <v>18</v>
      </c>
      <c r="H6" s="133" t="s">
        <v>4</v>
      </c>
      <c r="I6" s="133" t="s">
        <v>28</v>
      </c>
      <c r="J6" s="138"/>
    </row>
    <row r="7" spans="1:10" s="2" customFormat="1" x14ac:dyDescent="0.25">
      <c r="A7" s="14" t="s">
        <v>4653</v>
      </c>
      <c r="B7" s="14" t="s">
        <v>4660</v>
      </c>
      <c r="C7" s="14">
        <v>30</v>
      </c>
      <c r="D7" s="14">
        <v>150</v>
      </c>
      <c r="E7" s="14">
        <v>20</v>
      </c>
      <c r="F7" s="14">
        <v>50</v>
      </c>
      <c r="G7" s="14"/>
      <c r="H7" s="14"/>
      <c r="I7" s="14"/>
      <c r="J7" s="14"/>
    </row>
    <row r="8" spans="1:10" s="2" customFormat="1" x14ac:dyDescent="0.25">
      <c r="A8" s="14" t="s">
        <v>4653</v>
      </c>
      <c r="B8" s="14" t="s">
        <v>4661</v>
      </c>
      <c r="C8" s="13"/>
      <c r="D8" s="13"/>
      <c r="E8" s="13">
        <v>100</v>
      </c>
      <c r="F8" s="13"/>
      <c r="G8" s="13"/>
      <c r="H8" s="13"/>
      <c r="I8" s="13"/>
      <c r="J8" s="43"/>
    </row>
    <row r="9" spans="1:10" s="2" customFormat="1" x14ac:dyDescent="0.25">
      <c r="A9" s="12" t="s">
        <v>4671</v>
      </c>
      <c r="B9" s="14" t="s">
        <v>4679</v>
      </c>
      <c r="C9" s="13"/>
      <c r="D9" s="13"/>
      <c r="E9" s="13">
        <v>100</v>
      </c>
      <c r="F9" s="13"/>
      <c r="G9" s="13"/>
      <c r="H9" s="13"/>
      <c r="I9" s="13"/>
      <c r="J9" s="43"/>
    </row>
    <row r="10" spans="1:10" s="2" customFormat="1" x14ac:dyDescent="0.25">
      <c r="A10" s="12" t="s">
        <v>4694</v>
      </c>
      <c r="B10" s="14" t="s">
        <v>4700</v>
      </c>
      <c r="C10" s="13"/>
      <c r="D10" s="13"/>
      <c r="E10" s="13"/>
      <c r="F10" s="13"/>
      <c r="G10" s="13">
        <v>20</v>
      </c>
      <c r="H10" s="13"/>
      <c r="I10" s="13"/>
      <c r="J10" s="43"/>
    </row>
    <row r="11" spans="1:10" s="2" customFormat="1" ht="17" thickBot="1" x14ac:dyDescent="0.3">
      <c r="A11" s="76" t="s">
        <v>4694</v>
      </c>
      <c r="B11" s="14" t="s">
        <v>4701</v>
      </c>
      <c r="C11" s="14"/>
      <c r="D11" s="14" t="s">
        <v>4702</v>
      </c>
      <c r="E11" s="14">
        <v>100</v>
      </c>
      <c r="F11" s="14"/>
      <c r="G11" s="14"/>
      <c r="H11" s="14"/>
      <c r="I11" s="14"/>
      <c r="J11" s="115"/>
    </row>
    <row r="12" spans="1:10" s="2" customFormat="1" ht="17" thickBot="1" x14ac:dyDescent="0.3">
      <c r="A12" s="33" t="s">
        <v>4791</v>
      </c>
      <c r="B12" s="34"/>
      <c r="C12" s="34">
        <f>SUM(C7:C11)</f>
        <v>30</v>
      </c>
      <c r="D12" s="34">
        <f t="shared" ref="D12:G12" si="0">SUM(D7:D11)</f>
        <v>150</v>
      </c>
      <c r="E12" s="34">
        <f t="shared" si="0"/>
        <v>320</v>
      </c>
      <c r="F12" s="34">
        <f t="shared" si="0"/>
        <v>50</v>
      </c>
      <c r="G12" s="34">
        <f t="shared" si="0"/>
        <v>20</v>
      </c>
      <c r="H12" s="390"/>
      <c r="I12" s="390"/>
      <c r="J12" s="54"/>
    </row>
    <row r="13" spans="1:10" s="2" customFormat="1" x14ac:dyDescent="0.25">
      <c r="A13" s="55" t="s">
        <v>4771</v>
      </c>
      <c r="B13" s="22" t="s">
        <v>4836</v>
      </c>
      <c r="C13" s="53">
        <v>20</v>
      </c>
      <c r="D13" s="53">
        <v>150</v>
      </c>
      <c r="E13" s="53">
        <v>100</v>
      </c>
      <c r="F13" s="53"/>
      <c r="G13" s="53"/>
      <c r="H13" s="53"/>
      <c r="I13" s="53"/>
      <c r="J13" s="354"/>
    </row>
    <row r="14" spans="1:10" s="2" customFormat="1" x14ac:dyDescent="0.25">
      <c r="A14" s="12" t="s">
        <v>4833</v>
      </c>
      <c r="B14" s="13" t="s">
        <v>4835</v>
      </c>
      <c r="C14" s="13"/>
      <c r="D14" s="13">
        <v>150</v>
      </c>
      <c r="E14" s="13">
        <v>100</v>
      </c>
      <c r="F14" s="13"/>
      <c r="G14" s="13"/>
      <c r="H14" s="13"/>
      <c r="I14" s="13"/>
      <c r="J14" s="43"/>
    </row>
    <row r="15" spans="1:10" s="2" customFormat="1" x14ac:dyDescent="0.25">
      <c r="A15" s="12" t="s">
        <v>4845</v>
      </c>
      <c r="B15" s="13" t="s">
        <v>4847</v>
      </c>
      <c r="C15" s="13"/>
      <c r="D15" s="13"/>
      <c r="E15" s="13"/>
      <c r="F15" s="13"/>
      <c r="G15" s="13"/>
      <c r="H15" s="13">
        <v>300</v>
      </c>
      <c r="I15" s="13"/>
      <c r="J15" s="43"/>
    </row>
    <row r="16" spans="1:10" s="2" customFormat="1" ht="17" thickBot="1" x14ac:dyDescent="0.3">
      <c r="A16" s="12" t="s">
        <v>4845</v>
      </c>
      <c r="B16" s="13" t="s">
        <v>4849</v>
      </c>
      <c r="C16" s="13">
        <v>160</v>
      </c>
      <c r="D16" s="13"/>
      <c r="E16" s="13"/>
      <c r="F16" s="13"/>
      <c r="G16" s="13"/>
      <c r="H16" s="13"/>
      <c r="I16" s="13"/>
      <c r="J16" s="43"/>
    </row>
    <row r="17" spans="1:10" s="2" customFormat="1" ht="17" thickBot="1" x14ac:dyDescent="0.3">
      <c r="A17" s="33" t="s">
        <v>4910</v>
      </c>
      <c r="B17" s="34"/>
      <c r="C17" s="34">
        <f>SUM(C12:C16)</f>
        <v>210</v>
      </c>
      <c r="D17" s="34">
        <f t="shared" ref="D17:H17" si="1">SUM(D12:D16)</f>
        <v>450</v>
      </c>
      <c r="E17" s="34">
        <f t="shared" si="1"/>
        <v>520</v>
      </c>
      <c r="F17" s="34">
        <f t="shared" si="1"/>
        <v>50</v>
      </c>
      <c r="G17" s="34">
        <f t="shared" si="1"/>
        <v>20</v>
      </c>
      <c r="H17" s="34">
        <f t="shared" si="1"/>
        <v>300</v>
      </c>
      <c r="I17" s="390"/>
      <c r="J17" s="54"/>
    </row>
    <row r="18" spans="1:10" s="2" customFormat="1" x14ac:dyDescent="0.25">
      <c r="A18" s="12">
        <v>44569</v>
      </c>
      <c r="B18" s="13" t="s">
        <v>4867</v>
      </c>
      <c r="C18" s="13">
        <v>40</v>
      </c>
      <c r="D18" s="13"/>
      <c r="E18" s="13"/>
      <c r="F18" s="13"/>
      <c r="G18" s="13"/>
      <c r="H18" s="13"/>
      <c r="I18" s="13"/>
      <c r="J18" s="43"/>
    </row>
    <row r="19" spans="1:10" s="2" customFormat="1" x14ac:dyDescent="0.25">
      <c r="A19" s="55" t="s">
        <v>4940</v>
      </c>
      <c r="B19" s="13" t="s">
        <v>4942</v>
      </c>
      <c r="C19" s="13">
        <v>84</v>
      </c>
      <c r="D19" s="13">
        <v>100</v>
      </c>
      <c r="E19" s="13">
        <v>35</v>
      </c>
      <c r="F19" s="13"/>
      <c r="G19" s="13"/>
      <c r="H19" s="13">
        <v>100</v>
      </c>
      <c r="I19" s="13">
        <v>5</v>
      </c>
      <c r="J19" s="43"/>
    </row>
    <row r="20" spans="1:10" s="1" customFormat="1" x14ac:dyDescent="0.25">
      <c r="A20" s="12" t="s">
        <v>4959</v>
      </c>
      <c r="B20" s="13" t="s">
        <v>4967</v>
      </c>
      <c r="C20" s="13">
        <v>116</v>
      </c>
      <c r="D20" s="13">
        <v>100</v>
      </c>
      <c r="E20" s="13">
        <v>85</v>
      </c>
      <c r="F20" s="43"/>
      <c r="G20" s="43"/>
      <c r="H20" s="13">
        <v>100</v>
      </c>
      <c r="I20" s="13">
        <v>12</v>
      </c>
      <c r="J20" s="43"/>
    </row>
    <row r="21" spans="1:10" s="2" customFormat="1" ht="17" thickBot="1" x14ac:dyDescent="0.3">
      <c r="A21" s="55" t="s">
        <v>4991</v>
      </c>
      <c r="B21" s="22" t="s">
        <v>4993</v>
      </c>
      <c r="C21" s="13"/>
      <c r="D21" s="13"/>
      <c r="E21" s="13"/>
      <c r="F21" s="13"/>
      <c r="G21" s="13"/>
      <c r="H21" s="13">
        <v>200</v>
      </c>
      <c r="I21" s="13"/>
      <c r="J21" s="43"/>
    </row>
    <row r="22" spans="1:10" s="8" customFormat="1" ht="17" thickBot="1" x14ac:dyDescent="0.3">
      <c r="A22" s="33" t="s">
        <v>4939</v>
      </c>
      <c r="B22" s="34"/>
      <c r="C22" s="34">
        <f>SUM(C17:C21)</f>
        <v>450</v>
      </c>
      <c r="D22" s="34">
        <f t="shared" ref="D22:J22" si="2">SUM(D17:D21)</f>
        <v>650</v>
      </c>
      <c r="E22" s="34">
        <f t="shared" si="2"/>
        <v>640</v>
      </c>
      <c r="F22" s="34">
        <f t="shared" si="2"/>
        <v>50</v>
      </c>
      <c r="G22" s="34">
        <f t="shared" si="2"/>
        <v>20</v>
      </c>
      <c r="H22" s="34">
        <f t="shared" si="2"/>
        <v>700</v>
      </c>
      <c r="I22" s="34">
        <f t="shared" si="2"/>
        <v>17</v>
      </c>
      <c r="J22" s="34">
        <f t="shared" si="2"/>
        <v>0</v>
      </c>
    </row>
    <row r="23" spans="1:10" s="2" customFormat="1" x14ac:dyDescent="0.25">
      <c r="A23" s="12">
        <v>44629</v>
      </c>
      <c r="B23" s="13" t="s">
        <v>5072</v>
      </c>
      <c r="C23" s="13"/>
      <c r="D23" s="13"/>
      <c r="E23" s="13"/>
      <c r="F23" s="13"/>
      <c r="G23" s="13"/>
      <c r="H23" s="13">
        <v>200</v>
      </c>
      <c r="I23" s="13"/>
      <c r="J23" s="13"/>
    </row>
    <row r="24" spans="1:10" s="2" customFormat="1" x14ac:dyDescent="0.25">
      <c r="A24" s="12" t="s">
        <v>5154</v>
      </c>
      <c r="B24" s="13" t="s">
        <v>5156</v>
      </c>
      <c r="C24" s="13">
        <v>133</v>
      </c>
      <c r="D24" s="13">
        <v>140</v>
      </c>
      <c r="E24" s="13"/>
      <c r="F24" s="13"/>
      <c r="G24" s="13"/>
      <c r="H24" s="13">
        <v>300</v>
      </c>
      <c r="I24" s="13"/>
      <c r="J24" s="13"/>
    </row>
    <row r="25" spans="1:10" s="2" customFormat="1" x14ac:dyDescent="0.25">
      <c r="A25" s="12" t="s">
        <v>5154</v>
      </c>
      <c r="B25" s="13" t="s">
        <v>5157</v>
      </c>
      <c r="C25" s="13">
        <v>167</v>
      </c>
      <c r="D25" s="13">
        <v>160</v>
      </c>
      <c r="E25" s="13"/>
      <c r="F25" s="13"/>
      <c r="G25" s="13"/>
      <c r="H25" s="13">
        <v>300</v>
      </c>
      <c r="I25" s="13"/>
      <c r="J25" s="13"/>
    </row>
    <row r="26" spans="1:10" s="2" customFormat="1" x14ac:dyDescent="0.25">
      <c r="A26" s="12" t="s">
        <v>5198</v>
      </c>
      <c r="B26" s="13" t="s">
        <v>5199</v>
      </c>
      <c r="C26" s="13"/>
      <c r="D26" s="13"/>
      <c r="E26" s="13">
        <v>100</v>
      </c>
      <c r="F26" s="13"/>
      <c r="G26" s="13"/>
      <c r="H26" s="13"/>
      <c r="I26" s="13"/>
      <c r="J26" s="13"/>
    </row>
    <row r="27" spans="1:10" s="1" customFormat="1" x14ac:dyDescent="0.25">
      <c r="A27" s="250" t="s">
        <v>5189</v>
      </c>
      <c r="B27" s="43" t="s">
        <v>63</v>
      </c>
      <c r="C27" s="43"/>
      <c r="D27" s="43"/>
      <c r="E27" s="43">
        <v>-112</v>
      </c>
      <c r="F27" s="43"/>
      <c r="G27" s="43"/>
      <c r="H27" s="43"/>
      <c r="I27" s="43"/>
      <c r="J27" s="43"/>
    </row>
    <row r="28" spans="1:10" s="2" customFormat="1" x14ac:dyDescent="0.25">
      <c r="A28" s="12" t="s">
        <v>5220</v>
      </c>
      <c r="B28" s="13" t="s">
        <v>63</v>
      </c>
      <c r="C28" s="13">
        <v>-50</v>
      </c>
      <c r="D28" s="13">
        <v>-60</v>
      </c>
      <c r="E28" s="13">
        <v>-17</v>
      </c>
      <c r="F28" s="13"/>
      <c r="G28" s="13"/>
      <c r="H28" s="13">
        <v>-2</v>
      </c>
      <c r="I28" s="13"/>
      <c r="J28" s="13"/>
    </row>
    <row r="29" spans="1:10" s="2" customFormat="1" x14ac:dyDescent="0.25">
      <c r="A29" s="12" t="s">
        <v>5220</v>
      </c>
      <c r="B29" s="13" t="s">
        <v>63</v>
      </c>
      <c r="C29" s="13">
        <v>-54</v>
      </c>
      <c r="D29" s="13"/>
      <c r="E29" s="13">
        <v>-19</v>
      </c>
      <c r="F29" s="13"/>
      <c r="G29" s="13"/>
      <c r="H29" s="13"/>
      <c r="I29" s="13"/>
      <c r="J29" s="13"/>
    </row>
    <row r="30" spans="1:10" s="2" customFormat="1" x14ac:dyDescent="0.25">
      <c r="A30" s="12" t="s">
        <v>5226</v>
      </c>
      <c r="B30" s="75" t="s">
        <v>63</v>
      </c>
      <c r="C30" s="13"/>
      <c r="D30" s="13">
        <v>-17</v>
      </c>
      <c r="E30" s="13">
        <v>-60</v>
      </c>
      <c r="F30" s="13">
        <v>-50</v>
      </c>
      <c r="G30" s="13"/>
      <c r="H30" s="13">
        <v>-380</v>
      </c>
      <c r="I30" s="13"/>
      <c r="J30" s="13"/>
    </row>
    <row r="31" spans="1:10" s="2" customFormat="1" x14ac:dyDescent="0.25">
      <c r="A31" s="12" t="s">
        <v>5226</v>
      </c>
      <c r="B31" s="75" t="s">
        <v>63</v>
      </c>
      <c r="C31" s="13">
        <v>-85</v>
      </c>
      <c r="D31" s="13"/>
      <c r="E31" s="13"/>
      <c r="F31" s="13"/>
      <c r="G31" s="13"/>
      <c r="H31" s="13">
        <v>-3</v>
      </c>
      <c r="I31" s="13"/>
      <c r="J31" s="13"/>
    </row>
    <row r="32" spans="1:10" s="2" customFormat="1" x14ac:dyDescent="0.25">
      <c r="A32" s="12" t="s">
        <v>5226</v>
      </c>
      <c r="B32" s="75" t="s">
        <v>63</v>
      </c>
      <c r="C32" s="13">
        <v>-50</v>
      </c>
      <c r="D32" s="13">
        <v>-40</v>
      </c>
      <c r="E32" s="13"/>
      <c r="F32" s="13"/>
      <c r="G32" s="13"/>
      <c r="H32" s="13">
        <v>-75</v>
      </c>
      <c r="I32" s="13">
        <v>-4</v>
      </c>
      <c r="J32" s="13"/>
    </row>
    <row r="33" spans="1:10" s="2" customFormat="1" x14ac:dyDescent="0.25">
      <c r="A33" s="12" t="s">
        <v>5231</v>
      </c>
      <c r="B33" s="75" t="s">
        <v>63</v>
      </c>
      <c r="C33" s="13"/>
      <c r="D33" s="13"/>
      <c r="E33" s="13">
        <v>-31</v>
      </c>
      <c r="F33" s="13"/>
      <c r="G33" s="13"/>
      <c r="H33" s="13"/>
      <c r="I33" s="13">
        <v>-11</v>
      </c>
      <c r="J33" s="13"/>
    </row>
    <row r="34" spans="1:10" s="2" customFormat="1" x14ac:dyDescent="0.25">
      <c r="A34" s="12" t="s">
        <v>5231</v>
      </c>
      <c r="B34" s="75" t="s">
        <v>63</v>
      </c>
      <c r="C34" s="13"/>
      <c r="D34" s="13">
        <v>-20</v>
      </c>
      <c r="E34" s="13">
        <v>-35</v>
      </c>
      <c r="F34" s="13"/>
      <c r="G34" s="13"/>
      <c r="H34" s="13"/>
      <c r="I34" s="13"/>
      <c r="J34" s="13"/>
    </row>
    <row r="35" spans="1:10" s="2" customFormat="1" ht="17" thickBot="1" x14ac:dyDescent="0.3">
      <c r="A35" s="12" t="s">
        <v>5248</v>
      </c>
      <c r="B35" s="75" t="s">
        <v>63</v>
      </c>
      <c r="C35" s="13">
        <v>-54</v>
      </c>
      <c r="D35" s="13"/>
      <c r="E35" s="13">
        <v>-20</v>
      </c>
      <c r="F35" s="13"/>
      <c r="G35" s="13"/>
      <c r="H35" s="13">
        <v>-290</v>
      </c>
      <c r="I35" s="13"/>
      <c r="J35" s="13"/>
    </row>
    <row r="36" spans="1:10" s="8" customFormat="1" ht="17" thickBot="1" x14ac:dyDescent="0.3">
      <c r="A36" s="33" t="s">
        <v>5253</v>
      </c>
      <c r="B36" s="34"/>
      <c r="C36" s="34">
        <f>SUM(C22:C35)</f>
        <v>457</v>
      </c>
      <c r="D36" s="34">
        <f t="shared" ref="D36:J36" si="3">SUM(D22:D35)</f>
        <v>813</v>
      </c>
      <c r="E36" s="34">
        <f t="shared" si="3"/>
        <v>446</v>
      </c>
      <c r="F36" s="34">
        <f t="shared" si="3"/>
        <v>0</v>
      </c>
      <c r="G36" s="34">
        <f t="shared" si="3"/>
        <v>20</v>
      </c>
      <c r="H36" s="34">
        <f t="shared" si="3"/>
        <v>750</v>
      </c>
      <c r="I36" s="34">
        <f t="shared" si="3"/>
        <v>2</v>
      </c>
      <c r="J36" s="34">
        <f t="shared" si="3"/>
        <v>0</v>
      </c>
    </row>
    <row r="37" spans="1:10" s="2" customFormat="1" x14ac:dyDescent="0.25">
      <c r="A37" s="12">
        <v>44571</v>
      </c>
      <c r="B37" s="13" t="s">
        <v>63</v>
      </c>
      <c r="C37" s="13">
        <v>-50</v>
      </c>
      <c r="D37" s="13">
        <v>-49</v>
      </c>
      <c r="E37" s="13">
        <v>-19</v>
      </c>
      <c r="F37" s="13"/>
      <c r="G37" s="13"/>
      <c r="H37" s="13">
        <v>-250</v>
      </c>
      <c r="I37" s="13"/>
      <c r="J37" s="13"/>
    </row>
    <row r="38" spans="1:10" s="2" customFormat="1" x14ac:dyDescent="0.25">
      <c r="A38" s="12">
        <v>44571</v>
      </c>
      <c r="B38" s="13" t="s">
        <v>63</v>
      </c>
      <c r="C38" s="13">
        <v>-50</v>
      </c>
      <c r="D38" s="13">
        <v>-50</v>
      </c>
      <c r="E38" s="13">
        <v>-20</v>
      </c>
      <c r="F38" s="13"/>
      <c r="G38" s="13"/>
      <c r="H38" s="13">
        <v>-2</v>
      </c>
      <c r="I38" s="13"/>
      <c r="J38" s="13"/>
    </row>
    <row r="39" spans="1:10" s="2" customFormat="1" x14ac:dyDescent="0.25">
      <c r="A39" s="12">
        <v>44661</v>
      </c>
      <c r="B39" s="13" t="s">
        <v>63</v>
      </c>
      <c r="C39" s="13">
        <v>-50</v>
      </c>
      <c r="D39" s="13">
        <v>-51</v>
      </c>
      <c r="E39" s="13">
        <v>-20</v>
      </c>
      <c r="F39" s="13"/>
      <c r="G39" s="13"/>
      <c r="H39" s="13">
        <v>-191</v>
      </c>
      <c r="I39" s="13"/>
      <c r="J39" s="13"/>
    </row>
    <row r="40" spans="1:10" s="2" customFormat="1" x14ac:dyDescent="0.25">
      <c r="A40" s="12">
        <v>44722</v>
      </c>
      <c r="B40" s="13" t="s">
        <v>63</v>
      </c>
      <c r="C40" s="13">
        <v>-11</v>
      </c>
      <c r="D40" s="13"/>
      <c r="E40" s="13">
        <v>-39</v>
      </c>
      <c r="F40" s="13"/>
      <c r="G40" s="13">
        <v>-12</v>
      </c>
      <c r="H40" s="13"/>
      <c r="I40" s="13">
        <v>-1</v>
      </c>
      <c r="J40" s="13"/>
    </row>
    <row r="41" spans="1:10" s="2" customFormat="1" x14ac:dyDescent="0.25">
      <c r="A41" s="12">
        <v>44752</v>
      </c>
      <c r="B41" s="13" t="s">
        <v>63</v>
      </c>
      <c r="C41" s="13">
        <v>-52</v>
      </c>
      <c r="D41" s="13">
        <v>-13</v>
      </c>
      <c r="E41" s="13">
        <v>-15</v>
      </c>
      <c r="F41" s="13"/>
      <c r="G41" s="13"/>
      <c r="H41" s="13">
        <v>-186</v>
      </c>
      <c r="I41" s="13"/>
      <c r="J41" s="13"/>
    </row>
    <row r="42" spans="1:10" s="2" customFormat="1" x14ac:dyDescent="0.25">
      <c r="A42" s="12">
        <v>44844</v>
      </c>
      <c r="B42" s="13" t="s">
        <v>63</v>
      </c>
      <c r="C42" s="13">
        <v>-50</v>
      </c>
      <c r="D42" s="13">
        <v>-30</v>
      </c>
      <c r="E42" s="13"/>
      <c r="F42" s="13"/>
      <c r="G42" s="13"/>
      <c r="H42" s="13"/>
      <c r="I42" s="13"/>
      <c r="J42" s="13"/>
    </row>
    <row r="43" spans="1:10" s="2" customFormat="1" x14ac:dyDescent="0.25">
      <c r="A43" s="12">
        <v>44844</v>
      </c>
      <c r="B43" s="13" t="s">
        <v>63</v>
      </c>
      <c r="C43" s="13">
        <v>-50</v>
      </c>
      <c r="D43" s="13"/>
      <c r="E43" s="13"/>
      <c r="F43" s="13"/>
      <c r="G43" s="13"/>
      <c r="H43" s="13"/>
      <c r="I43" s="13"/>
      <c r="J43" s="13"/>
    </row>
    <row r="44" spans="1:10" s="2" customFormat="1" x14ac:dyDescent="0.25">
      <c r="A44" s="12">
        <v>44844</v>
      </c>
      <c r="B44" s="13" t="s">
        <v>63</v>
      </c>
      <c r="C44" s="13">
        <v>-18</v>
      </c>
      <c r="D44" s="13">
        <v>-32</v>
      </c>
      <c r="E44" s="13">
        <v>-44</v>
      </c>
      <c r="F44" s="13"/>
      <c r="G44" s="13"/>
      <c r="H44" s="13"/>
      <c r="I44" s="13">
        <v>-1</v>
      </c>
      <c r="J44" s="13"/>
    </row>
    <row r="45" spans="1:10" s="2" customFormat="1" x14ac:dyDescent="0.25">
      <c r="A45" s="12">
        <v>44875</v>
      </c>
      <c r="B45" s="13" t="s">
        <v>63</v>
      </c>
      <c r="C45" s="13"/>
      <c r="D45" s="13"/>
      <c r="E45" s="13">
        <v>-60</v>
      </c>
      <c r="F45" s="13"/>
      <c r="G45" s="13"/>
      <c r="H45" s="13"/>
      <c r="I45" s="13"/>
      <c r="J45" s="13"/>
    </row>
    <row r="46" spans="1:10" s="2" customFormat="1" x14ac:dyDescent="0.25">
      <c r="A46" s="12">
        <v>44905</v>
      </c>
      <c r="B46" s="13" t="s">
        <v>63</v>
      </c>
      <c r="C46" s="13"/>
      <c r="D46" s="13"/>
      <c r="E46" s="13">
        <v>-69</v>
      </c>
      <c r="F46" s="13"/>
      <c r="G46" s="13"/>
      <c r="H46" s="13"/>
      <c r="I46" s="13"/>
      <c r="J46" s="13"/>
    </row>
    <row r="47" spans="1:10" s="2" customFormat="1" x14ac:dyDescent="0.25">
      <c r="A47" s="12" t="s">
        <v>5320</v>
      </c>
      <c r="B47" s="13" t="s">
        <v>63</v>
      </c>
      <c r="C47" s="13">
        <v>-50</v>
      </c>
      <c r="D47" s="13">
        <v>-63</v>
      </c>
      <c r="E47" s="13"/>
      <c r="F47" s="13"/>
      <c r="G47" s="13"/>
      <c r="H47" s="13">
        <v>-91</v>
      </c>
      <c r="I47" s="13"/>
      <c r="J47" s="13"/>
    </row>
    <row r="48" spans="1:10" s="2" customFormat="1" x14ac:dyDescent="0.25">
      <c r="A48" s="12" t="s">
        <v>5338</v>
      </c>
      <c r="B48" s="13" t="s">
        <v>63</v>
      </c>
      <c r="C48" s="13">
        <v>-12</v>
      </c>
      <c r="D48" s="13">
        <v>-134</v>
      </c>
      <c r="E48" s="13">
        <v>-26</v>
      </c>
      <c r="F48" s="13"/>
      <c r="G48" s="13"/>
      <c r="H48" s="13"/>
      <c r="I48" s="13"/>
      <c r="J48" s="13"/>
    </row>
    <row r="49" spans="1:13" s="2" customFormat="1" ht="17" thickBot="1" x14ac:dyDescent="0.3">
      <c r="A49" s="12" t="s">
        <v>5347</v>
      </c>
      <c r="B49" s="13" t="s">
        <v>63</v>
      </c>
      <c r="C49" s="13">
        <v>-20</v>
      </c>
      <c r="D49" s="13">
        <v>-194</v>
      </c>
      <c r="E49" s="13">
        <v>-23</v>
      </c>
      <c r="F49" s="13"/>
      <c r="G49" s="13"/>
      <c r="H49" s="13">
        <v>-22</v>
      </c>
      <c r="I49" s="13"/>
      <c r="J49" s="13"/>
    </row>
    <row r="50" spans="1:13" s="8" customFormat="1" ht="17" thickBot="1" x14ac:dyDescent="0.3">
      <c r="A50" s="33" t="s">
        <v>5475</v>
      </c>
      <c r="B50" s="34"/>
      <c r="C50" s="34">
        <f>SUM(C36:C49)</f>
        <v>44</v>
      </c>
      <c r="D50" s="34">
        <f t="shared" ref="D50:J50" si="4">SUM(D36:D49)</f>
        <v>197</v>
      </c>
      <c r="E50" s="34">
        <f t="shared" si="4"/>
        <v>111</v>
      </c>
      <c r="F50" s="34">
        <f t="shared" si="4"/>
        <v>0</v>
      </c>
      <c r="G50" s="34">
        <f t="shared" si="4"/>
        <v>8</v>
      </c>
      <c r="H50" s="34">
        <f t="shared" si="4"/>
        <v>8</v>
      </c>
      <c r="I50" s="34">
        <f t="shared" si="4"/>
        <v>0</v>
      </c>
      <c r="J50" s="34">
        <f t="shared" si="4"/>
        <v>0</v>
      </c>
    </row>
    <row r="51" spans="1:13" s="2" customFormat="1" x14ac:dyDescent="0.25">
      <c r="A51" s="12" t="s">
        <v>5548</v>
      </c>
      <c r="B51" s="13" t="s">
        <v>63</v>
      </c>
      <c r="C51" s="13">
        <v>-19</v>
      </c>
      <c r="D51" s="13"/>
      <c r="E51" s="13"/>
      <c r="F51" s="13"/>
      <c r="G51" s="13"/>
      <c r="H51" s="13"/>
      <c r="I51" s="13"/>
      <c r="J51" s="582"/>
      <c r="K51" s="366" t="s">
        <v>5546</v>
      </c>
      <c r="L51" s="368"/>
      <c r="M51" s="368"/>
    </row>
    <row r="52" spans="1:13" s="2" customFormat="1" ht="17" thickBot="1" x14ac:dyDescent="0.3">
      <c r="A52" s="12" t="s">
        <v>5548</v>
      </c>
      <c r="B52" s="13" t="s">
        <v>63</v>
      </c>
      <c r="C52" s="13"/>
      <c r="D52" s="13">
        <v>-20</v>
      </c>
      <c r="E52" s="13"/>
      <c r="F52" s="13"/>
      <c r="G52" s="13"/>
      <c r="H52" s="13"/>
      <c r="I52" s="13"/>
      <c r="J52" s="13"/>
      <c r="K52" s="366" t="s">
        <v>5547</v>
      </c>
      <c r="L52" s="368"/>
      <c r="M52" s="368"/>
    </row>
    <row r="53" spans="1:13" s="8" customFormat="1" ht="17" thickBot="1" x14ac:dyDescent="0.3">
      <c r="A53" s="33" t="s">
        <v>5594</v>
      </c>
      <c r="B53" s="34"/>
      <c r="C53" s="34">
        <f>SUM(C50:C52)</f>
        <v>25</v>
      </c>
      <c r="D53" s="34">
        <f t="shared" ref="D53:J55" si="5">SUM(D50:D52)</f>
        <v>177</v>
      </c>
      <c r="E53" s="34">
        <f t="shared" si="5"/>
        <v>111</v>
      </c>
      <c r="F53" s="34">
        <f t="shared" si="5"/>
        <v>0</v>
      </c>
      <c r="G53" s="34">
        <f t="shared" si="5"/>
        <v>8</v>
      </c>
      <c r="H53" s="34">
        <f t="shared" si="5"/>
        <v>8</v>
      </c>
      <c r="I53" s="34">
        <f t="shared" si="5"/>
        <v>0</v>
      </c>
      <c r="J53" s="34">
        <f t="shared" si="5"/>
        <v>0</v>
      </c>
    </row>
    <row r="54" spans="1:13" s="2" customFormat="1" ht="17" thickBot="1" x14ac:dyDescent="0.3">
      <c r="A54" s="250">
        <v>44907</v>
      </c>
      <c r="B54" s="43" t="s">
        <v>967</v>
      </c>
      <c r="C54" s="185">
        <v>-25</v>
      </c>
      <c r="D54" s="185">
        <v>-177</v>
      </c>
      <c r="E54" s="185">
        <v>-111</v>
      </c>
      <c r="F54" s="13"/>
      <c r="G54" s="185">
        <v>-8</v>
      </c>
      <c r="H54" s="185">
        <v>-8</v>
      </c>
      <c r="I54" s="13"/>
      <c r="J54" s="13"/>
      <c r="K54" s="49" t="s">
        <v>211</v>
      </c>
    </row>
    <row r="55" spans="1:13" s="8" customFormat="1" ht="17" thickBot="1" x14ac:dyDescent="0.3">
      <c r="A55" s="40" t="s">
        <v>5738</v>
      </c>
      <c r="B55" s="41"/>
      <c r="C55" s="181">
        <f>SUM(C53:C54)</f>
        <v>0</v>
      </c>
      <c r="D55" s="181">
        <f t="shared" ref="D55:I55" si="6">SUM(D53:D54)</f>
        <v>0</v>
      </c>
      <c r="E55" s="181">
        <f t="shared" si="6"/>
        <v>0</v>
      </c>
      <c r="F55" s="41">
        <f t="shared" si="6"/>
        <v>0</v>
      </c>
      <c r="G55" s="181">
        <f t="shared" si="6"/>
        <v>0</v>
      </c>
      <c r="H55" s="181">
        <f t="shared" si="6"/>
        <v>0</v>
      </c>
      <c r="I55" s="41">
        <f t="shared" si="6"/>
        <v>0</v>
      </c>
      <c r="J55" s="41">
        <f t="shared" si="5"/>
        <v>0</v>
      </c>
      <c r="K55" s="6" t="s">
        <v>2872</v>
      </c>
    </row>
    <row r="56" spans="1:13" s="1" customFormat="1" x14ac:dyDescent="0.25">
      <c r="A56" s="43"/>
      <c r="B56" s="43"/>
      <c r="C56" s="43"/>
      <c r="D56" s="43"/>
      <c r="E56" s="43"/>
      <c r="F56" s="43"/>
      <c r="G56" s="43"/>
      <c r="H56" s="43"/>
      <c r="I56" s="43"/>
      <c r="J56" s="43"/>
    </row>
    <row r="57" spans="1:13" ht="17" thickBot="1" x14ac:dyDescent="0.3"/>
    <row r="58" spans="1:13" ht="17" thickBot="1" x14ac:dyDescent="0.3">
      <c r="C58" s="133" t="s">
        <v>26</v>
      </c>
      <c r="D58" s="133" t="s">
        <v>3</v>
      </c>
      <c r="E58" s="133" t="s">
        <v>10</v>
      </c>
      <c r="F58" s="133" t="s">
        <v>27</v>
      </c>
      <c r="G58" s="133" t="s">
        <v>18</v>
      </c>
      <c r="H58" s="133" t="s">
        <v>4</v>
      </c>
      <c r="I58" s="133" t="s">
        <v>28</v>
      </c>
      <c r="J58" s="138"/>
    </row>
    <row r="60" spans="1:13" x14ac:dyDescent="0.25">
      <c r="A60" s="4" t="s">
        <v>5752</v>
      </c>
    </row>
  </sheetData>
  <pageMargins left="0.7" right="0.7" top="0.75" bottom="0.75" header="0.3" footer="0.3"/>
  <pageSetup orientation="portrait" r:id="rId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J54"/>
  <sheetViews>
    <sheetView topLeftCell="A31" workbookViewId="0">
      <selection activeCell="K51" sqref="K51"/>
    </sheetView>
  </sheetViews>
  <sheetFormatPr baseColWidth="10" defaultColWidth="9" defaultRowHeight="16" x14ac:dyDescent="0.25"/>
  <cols>
    <col min="1" max="1" width="12.33203125" style="137" customWidth="1"/>
    <col min="2" max="2" width="20.1640625" style="4" customWidth="1"/>
    <col min="3" max="8" width="10.5" style="4" customWidth="1"/>
    <col min="9" max="9" width="8.83203125" style="4" customWidth="1"/>
    <col min="10" max="10" width="12.6640625" style="4" bestFit="1" customWidth="1"/>
    <col min="11" max="16384" width="9" style="4"/>
  </cols>
  <sheetData>
    <row r="1" spans="1:9" x14ac:dyDescent="0.25">
      <c r="A1" s="128" t="s">
        <v>23</v>
      </c>
      <c r="B1" s="48"/>
    </row>
    <row r="2" spans="1:9" x14ac:dyDescent="0.25">
      <c r="A2" s="128"/>
      <c r="B2" s="48"/>
    </row>
    <row r="3" spans="1:9" x14ac:dyDescent="0.25">
      <c r="A3" s="139" t="s">
        <v>1938</v>
      </c>
    </row>
    <row r="4" spans="1:9" x14ac:dyDescent="0.25">
      <c r="A4" s="703" t="s">
        <v>4421</v>
      </c>
      <c r="B4" s="5"/>
      <c r="C4" s="1151">
        <v>180000</v>
      </c>
      <c r="D4" s="1151">
        <v>55800</v>
      </c>
      <c r="E4" s="1151">
        <v>400000</v>
      </c>
      <c r="F4" s="1151">
        <v>280000</v>
      </c>
      <c r="G4" s="1151">
        <v>8000</v>
      </c>
      <c r="H4" s="1151">
        <v>57000</v>
      </c>
    </row>
    <row r="5" spans="1:9" s="422" customFormat="1" ht="17" thickBot="1" x14ac:dyDescent="0.3">
      <c r="A5" s="705"/>
      <c r="B5" s="421"/>
      <c r="C5" s="7">
        <v>3950</v>
      </c>
      <c r="D5" s="7">
        <v>2700</v>
      </c>
      <c r="E5" s="7">
        <v>16250</v>
      </c>
      <c r="F5" s="7">
        <v>14500</v>
      </c>
      <c r="G5" s="7">
        <v>1000</v>
      </c>
      <c r="H5" s="7">
        <v>2400</v>
      </c>
      <c r="I5" s="382"/>
    </row>
    <row r="6" spans="1:9" ht="17" thickBot="1" x14ac:dyDescent="0.3">
      <c r="A6" s="160" t="s">
        <v>0</v>
      </c>
      <c r="B6" s="51" t="s">
        <v>1</v>
      </c>
      <c r="C6" s="133" t="s">
        <v>26</v>
      </c>
      <c r="D6" s="32" t="s">
        <v>3</v>
      </c>
      <c r="E6" s="32" t="s">
        <v>28</v>
      </c>
      <c r="F6" s="32" t="s">
        <v>10</v>
      </c>
      <c r="G6" s="133" t="s">
        <v>4</v>
      </c>
      <c r="H6" s="133" t="s">
        <v>27</v>
      </c>
      <c r="I6" s="133" t="s">
        <v>2</v>
      </c>
    </row>
    <row r="7" spans="1:9" s="1" customFormat="1" ht="17" thickBot="1" x14ac:dyDescent="0.3">
      <c r="A7" s="379" t="s">
        <v>4407</v>
      </c>
      <c r="B7" s="22" t="s">
        <v>4422</v>
      </c>
      <c r="C7" s="22">
        <v>50</v>
      </c>
      <c r="D7" s="22">
        <v>100</v>
      </c>
      <c r="E7" s="22"/>
      <c r="F7" s="22"/>
      <c r="G7" s="22"/>
      <c r="H7" s="22"/>
      <c r="I7" s="370"/>
    </row>
    <row r="8" spans="1:9" s="1" customFormat="1" ht="17" thickBot="1" x14ac:dyDescent="0.3">
      <c r="A8" s="33" t="s">
        <v>4477</v>
      </c>
      <c r="B8" s="34"/>
      <c r="C8" s="34">
        <f>SUM(C7)</f>
        <v>50</v>
      </c>
      <c r="D8" s="34">
        <f>SUM(D7)</f>
        <v>100</v>
      </c>
      <c r="E8" s="34"/>
      <c r="F8" s="390"/>
      <c r="G8" s="390"/>
      <c r="H8" s="390"/>
      <c r="I8" s="54"/>
    </row>
    <row r="9" spans="1:9" s="1" customFormat="1" x14ac:dyDescent="0.25">
      <c r="A9" s="55">
        <v>44598</v>
      </c>
      <c r="B9" s="53" t="s">
        <v>4508</v>
      </c>
      <c r="C9" s="53"/>
      <c r="D9" s="53"/>
      <c r="E9" s="53">
        <v>32</v>
      </c>
      <c r="F9" s="53"/>
      <c r="G9" s="53"/>
      <c r="H9" s="53"/>
      <c r="I9" s="354"/>
    </row>
    <row r="10" spans="1:9" s="1" customFormat="1" x14ac:dyDescent="0.25">
      <c r="A10" s="55">
        <v>44718</v>
      </c>
      <c r="B10" s="53" t="s">
        <v>4521</v>
      </c>
      <c r="C10" s="53">
        <v>50</v>
      </c>
      <c r="D10" s="53">
        <v>50</v>
      </c>
      <c r="E10" s="53"/>
      <c r="F10" s="53"/>
      <c r="G10" s="53"/>
      <c r="H10" s="53"/>
      <c r="I10" s="354"/>
    </row>
    <row r="11" spans="1:9" s="1" customFormat="1" ht="17" thickBot="1" x14ac:dyDescent="0.3">
      <c r="A11" s="55" t="s">
        <v>4584</v>
      </c>
      <c r="B11" s="53" t="s">
        <v>4592</v>
      </c>
      <c r="C11" s="53"/>
      <c r="D11" s="53"/>
      <c r="E11" s="53"/>
      <c r="F11" s="53">
        <v>30</v>
      </c>
      <c r="G11" s="53"/>
      <c r="H11" s="53"/>
      <c r="I11" s="354"/>
    </row>
    <row r="12" spans="1:9" s="6" customFormat="1" ht="17" thickBot="1" x14ac:dyDescent="0.3">
      <c r="A12" s="33" t="s">
        <v>4760</v>
      </c>
      <c r="B12" s="34"/>
      <c r="C12" s="34">
        <f>SUM(C8:C11)</f>
        <v>100</v>
      </c>
      <c r="D12" s="34">
        <f t="shared" ref="D12:F12" si="0">SUM(D8:D11)</f>
        <v>150</v>
      </c>
      <c r="E12" s="34">
        <f t="shared" si="0"/>
        <v>32</v>
      </c>
      <c r="F12" s="34">
        <f t="shared" si="0"/>
        <v>30</v>
      </c>
      <c r="G12" s="390"/>
      <c r="H12" s="390"/>
      <c r="I12" s="54"/>
    </row>
    <row r="13" spans="1:9" s="6" customFormat="1" ht="17" thickBot="1" x14ac:dyDescent="0.3">
      <c r="A13" s="397"/>
      <c r="B13" s="397"/>
      <c r="C13" s="397"/>
      <c r="D13" s="397"/>
      <c r="E13" s="397"/>
      <c r="F13" s="397"/>
      <c r="G13" s="397"/>
      <c r="H13" s="397"/>
      <c r="I13" s="397"/>
    </row>
    <row r="14" spans="1:9" s="6" customFormat="1" ht="17" thickBot="1" x14ac:dyDescent="0.3">
      <c r="A14" s="33" t="s">
        <v>4861</v>
      </c>
      <c r="B14" s="34"/>
      <c r="C14" s="34">
        <f>SUM(C12:C13)</f>
        <v>100</v>
      </c>
      <c r="D14" s="34">
        <f t="shared" ref="D14:F14" si="1">SUM(D12:D13)</f>
        <v>150</v>
      </c>
      <c r="E14" s="34">
        <f t="shared" si="1"/>
        <v>32</v>
      </c>
      <c r="F14" s="34">
        <f t="shared" si="1"/>
        <v>30</v>
      </c>
      <c r="G14" s="34"/>
      <c r="H14" s="34"/>
      <c r="I14" s="34"/>
    </row>
    <row r="15" spans="1:9" s="2" customFormat="1" x14ac:dyDescent="0.25">
      <c r="A15" s="12">
        <v>44569</v>
      </c>
      <c r="B15" s="13" t="s">
        <v>4868</v>
      </c>
      <c r="C15" s="13"/>
      <c r="D15" s="13"/>
      <c r="E15" s="13"/>
      <c r="F15" s="13"/>
      <c r="G15" s="13">
        <v>40</v>
      </c>
      <c r="H15" s="13"/>
      <c r="I15" s="13"/>
    </row>
    <row r="16" spans="1:9" s="2" customFormat="1" x14ac:dyDescent="0.25">
      <c r="A16" s="12">
        <v>44842</v>
      </c>
      <c r="B16" s="13" t="s">
        <v>4892</v>
      </c>
      <c r="C16" s="13"/>
      <c r="D16" s="13">
        <v>200</v>
      </c>
      <c r="E16" s="13"/>
      <c r="F16" s="13"/>
      <c r="G16" s="13">
        <v>200</v>
      </c>
      <c r="H16" s="13"/>
      <c r="I16" s="13"/>
    </row>
    <row r="17" spans="1:9" s="2" customFormat="1" x14ac:dyDescent="0.25">
      <c r="A17" s="55">
        <v>44903</v>
      </c>
      <c r="B17" s="13" t="s">
        <v>4902</v>
      </c>
      <c r="C17" s="13"/>
      <c r="D17" s="13"/>
      <c r="E17" s="13"/>
      <c r="F17" s="13">
        <v>50</v>
      </c>
      <c r="G17" s="13"/>
      <c r="H17" s="13"/>
      <c r="I17" s="13"/>
    </row>
    <row r="18" spans="1:9" s="1" customFormat="1" ht="17" thickBot="1" x14ac:dyDescent="0.3">
      <c r="A18" s="15" t="s">
        <v>4973</v>
      </c>
      <c r="B18" s="13" t="s">
        <v>4976</v>
      </c>
      <c r="C18" s="13">
        <v>150</v>
      </c>
      <c r="D18" s="13">
        <v>300</v>
      </c>
      <c r="E18" s="13">
        <v>30</v>
      </c>
      <c r="F18" s="13">
        <v>100</v>
      </c>
      <c r="G18" s="13">
        <v>300</v>
      </c>
      <c r="H18" s="13">
        <v>100</v>
      </c>
      <c r="I18" s="43"/>
    </row>
    <row r="19" spans="1:9" s="6" customFormat="1" ht="17" thickBot="1" x14ac:dyDescent="0.3">
      <c r="A19" s="33" t="s">
        <v>5061</v>
      </c>
      <c r="B19" s="34"/>
      <c r="C19" s="34">
        <f>SUM(C14:C18)</f>
        <v>250</v>
      </c>
      <c r="D19" s="34">
        <f t="shared" ref="D19:H19" si="2">SUM(D14:D18)</f>
        <v>650</v>
      </c>
      <c r="E19" s="34">
        <f t="shared" si="2"/>
        <v>62</v>
      </c>
      <c r="F19" s="34">
        <f t="shared" si="2"/>
        <v>180</v>
      </c>
      <c r="G19" s="34">
        <f t="shared" si="2"/>
        <v>540</v>
      </c>
      <c r="H19" s="34">
        <f t="shared" si="2"/>
        <v>100</v>
      </c>
      <c r="I19" s="34"/>
    </row>
    <row r="20" spans="1:9" s="2" customFormat="1" x14ac:dyDescent="0.25">
      <c r="A20" s="12">
        <v>44721</v>
      </c>
      <c r="B20" s="13" t="s">
        <v>5077</v>
      </c>
      <c r="C20" s="13">
        <v>100</v>
      </c>
      <c r="D20" s="13">
        <v>200</v>
      </c>
      <c r="E20" s="13"/>
      <c r="F20" s="13">
        <v>31</v>
      </c>
      <c r="G20" s="13">
        <v>200</v>
      </c>
      <c r="H20" s="13"/>
      <c r="I20" s="13"/>
    </row>
    <row r="21" spans="1:9" s="2" customFormat="1" x14ac:dyDescent="0.25">
      <c r="A21" s="12">
        <v>44782</v>
      </c>
      <c r="B21" s="13" t="s">
        <v>5092</v>
      </c>
      <c r="C21" s="13"/>
      <c r="D21" s="13"/>
      <c r="E21" s="13"/>
      <c r="F21" s="13">
        <v>119</v>
      </c>
      <c r="G21" s="13"/>
      <c r="H21" s="13"/>
      <c r="I21" s="13"/>
    </row>
    <row r="22" spans="1:9" s="2" customFormat="1" x14ac:dyDescent="0.25">
      <c r="A22" s="12" t="s">
        <v>5198</v>
      </c>
      <c r="B22" s="13" t="s">
        <v>5200</v>
      </c>
      <c r="C22" s="13">
        <v>100</v>
      </c>
      <c r="D22" s="13">
        <v>200</v>
      </c>
      <c r="E22" s="13"/>
      <c r="F22" s="13"/>
      <c r="G22" s="13">
        <v>200</v>
      </c>
      <c r="H22" s="13">
        <v>20</v>
      </c>
      <c r="I22" s="13"/>
    </row>
    <row r="23" spans="1:9" s="1" customFormat="1" ht="17" thickBot="1" x14ac:dyDescent="0.3">
      <c r="A23" s="12" t="s">
        <v>5206</v>
      </c>
      <c r="B23" s="13" t="s">
        <v>5207</v>
      </c>
      <c r="C23" s="43"/>
      <c r="D23" s="43"/>
      <c r="E23" s="43"/>
      <c r="F23" s="13">
        <v>100</v>
      </c>
      <c r="G23" s="43"/>
      <c r="H23" s="43"/>
      <c r="I23" s="43"/>
    </row>
    <row r="24" spans="1:9" s="6" customFormat="1" ht="17" thickBot="1" x14ac:dyDescent="0.3">
      <c r="A24" s="33" t="s">
        <v>5278</v>
      </c>
      <c r="B24" s="34"/>
      <c r="C24" s="34">
        <f>SUM(C19:C23)</f>
        <v>450</v>
      </c>
      <c r="D24" s="34">
        <f t="shared" ref="D24:H24" si="3">SUM(D19:D23)</f>
        <v>1050</v>
      </c>
      <c r="E24" s="34">
        <f t="shared" si="3"/>
        <v>62</v>
      </c>
      <c r="F24" s="34">
        <f t="shared" si="3"/>
        <v>430</v>
      </c>
      <c r="G24" s="34">
        <f t="shared" si="3"/>
        <v>940</v>
      </c>
      <c r="H24" s="34">
        <f t="shared" si="3"/>
        <v>120</v>
      </c>
      <c r="I24" s="34"/>
    </row>
    <row r="25" spans="1:9" s="2" customFormat="1" ht="17" thickBot="1" x14ac:dyDescent="0.3">
      <c r="A25" s="12">
        <v>44661</v>
      </c>
      <c r="B25" s="13" t="s">
        <v>5267</v>
      </c>
      <c r="C25" s="13">
        <v>50</v>
      </c>
      <c r="D25" s="13"/>
      <c r="E25" s="13"/>
      <c r="F25" s="13">
        <v>50</v>
      </c>
      <c r="G25" s="13">
        <v>200</v>
      </c>
      <c r="H25" s="13"/>
      <c r="I25" s="13"/>
    </row>
    <row r="26" spans="1:9" s="6" customFormat="1" ht="17" thickBot="1" x14ac:dyDescent="0.3">
      <c r="A26" s="33" t="s">
        <v>5326</v>
      </c>
      <c r="B26" s="34"/>
      <c r="C26" s="34">
        <f t="shared" ref="C26:H26" si="4">SUM(C24:C25)</f>
        <v>500</v>
      </c>
      <c r="D26" s="34">
        <f t="shared" si="4"/>
        <v>1050</v>
      </c>
      <c r="E26" s="34">
        <f t="shared" si="4"/>
        <v>62</v>
      </c>
      <c r="F26" s="34">
        <f t="shared" si="4"/>
        <v>480</v>
      </c>
      <c r="G26" s="34">
        <f t="shared" si="4"/>
        <v>1140</v>
      </c>
      <c r="H26" s="34">
        <f t="shared" si="4"/>
        <v>120</v>
      </c>
      <c r="I26" s="34"/>
    </row>
    <row r="27" spans="1:9" s="1" customFormat="1" ht="17" thickBot="1" x14ac:dyDescent="0.3">
      <c r="A27" s="12" t="s">
        <v>5517</v>
      </c>
      <c r="B27" s="13" t="s">
        <v>63</v>
      </c>
      <c r="C27" s="43"/>
      <c r="D27" s="13">
        <v>-300</v>
      </c>
      <c r="E27" s="43"/>
      <c r="F27" s="13"/>
      <c r="G27" s="43"/>
      <c r="H27" s="43"/>
      <c r="I27" s="43"/>
    </row>
    <row r="28" spans="1:9" s="6" customFormat="1" ht="17" thickBot="1" x14ac:dyDescent="0.3">
      <c r="A28" s="33" t="s">
        <v>5786</v>
      </c>
      <c r="B28" s="34"/>
      <c r="C28" s="34">
        <f>SUM(C26:C27)</f>
        <v>500</v>
      </c>
      <c r="D28" s="34">
        <f t="shared" ref="D28:H28" si="5">SUM(D26:D27)</f>
        <v>750</v>
      </c>
      <c r="E28" s="34">
        <f t="shared" si="5"/>
        <v>62</v>
      </c>
      <c r="F28" s="34">
        <f t="shared" si="5"/>
        <v>480</v>
      </c>
      <c r="G28" s="34">
        <f t="shared" si="5"/>
        <v>1140</v>
      </c>
      <c r="H28" s="34">
        <f t="shared" si="5"/>
        <v>120</v>
      </c>
      <c r="I28" s="34"/>
    </row>
    <row r="29" spans="1:9" s="2" customFormat="1" x14ac:dyDescent="0.25">
      <c r="A29" s="12" t="s">
        <v>5737</v>
      </c>
      <c r="B29" s="13" t="s">
        <v>63</v>
      </c>
      <c r="C29" s="13">
        <v>-40</v>
      </c>
      <c r="D29" s="13">
        <v>-50</v>
      </c>
      <c r="E29" s="13"/>
      <c r="F29" s="13">
        <v>-10</v>
      </c>
      <c r="G29" s="13">
        <v>-200</v>
      </c>
      <c r="H29" s="13"/>
      <c r="I29" s="13"/>
    </row>
    <row r="30" spans="1:9" s="2" customFormat="1" x14ac:dyDescent="0.25">
      <c r="A30" s="12" t="s">
        <v>5737</v>
      </c>
      <c r="B30" s="13" t="s">
        <v>63</v>
      </c>
      <c r="C30" s="13">
        <v>-35</v>
      </c>
      <c r="D30" s="13">
        <v>-50</v>
      </c>
      <c r="E30" s="13">
        <v>-10</v>
      </c>
      <c r="F30" s="13">
        <v>-20</v>
      </c>
      <c r="G30" s="13"/>
      <c r="H30" s="13"/>
      <c r="I30" s="13"/>
    </row>
    <row r="31" spans="1:9" s="2" customFormat="1" x14ac:dyDescent="0.25">
      <c r="A31" s="12" t="s">
        <v>5713</v>
      </c>
      <c r="B31" s="13" t="s">
        <v>63</v>
      </c>
      <c r="C31" s="13">
        <v>-60</v>
      </c>
      <c r="D31" s="13"/>
      <c r="E31" s="13"/>
      <c r="F31" s="13"/>
      <c r="G31" s="13"/>
      <c r="H31" s="13"/>
      <c r="I31" s="13"/>
    </row>
    <row r="32" spans="1:9" s="2" customFormat="1" x14ac:dyDescent="0.25">
      <c r="A32" s="12" t="s">
        <v>5713</v>
      </c>
      <c r="B32" s="13" t="s">
        <v>63</v>
      </c>
      <c r="C32" s="13">
        <v>-84</v>
      </c>
      <c r="D32" s="13">
        <v>-96</v>
      </c>
      <c r="E32" s="13"/>
      <c r="F32" s="13"/>
      <c r="G32" s="13">
        <v>-108</v>
      </c>
      <c r="H32" s="13"/>
      <c r="I32" s="13"/>
    </row>
    <row r="33" spans="1:10" s="2" customFormat="1" x14ac:dyDescent="0.25">
      <c r="A33" s="12" t="s">
        <v>5801</v>
      </c>
      <c r="B33" s="13" t="s">
        <v>63</v>
      </c>
      <c r="C33" s="13"/>
      <c r="D33" s="13"/>
      <c r="E33" s="13"/>
      <c r="F33" s="13">
        <v>-92</v>
      </c>
      <c r="G33" s="13"/>
      <c r="H33" s="13"/>
      <c r="I33" s="13"/>
    </row>
    <row r="34" spans="1:10" s="2" customFormat="1" x14ac:dyDescent="0.25">
      <c r="A34" s="12" t="s">
        <v>5818</v>
      </c>
      <c r="B34" s="13" t="s">
        <v>63</v>
      </c>
      <c r="C34" s="13"/>
      <c r="D34" s="13">
        <v>-60</v>
      </c>
      <c r="E34" s="13"/>
      <c r="F34" s="13">
        <v>-80</v>
      </c>
      <c r="G34" s="13"/>
      <c r="H34" s="13"/>
      <c r="I34" s="13"/>
    </row>
    <row r="35" spans="1:10" s="2" customFormat="1" x14ac:dyDescent="0.25">
      <c r="A35" s="12" t="s">
        <v>5839</v>
      </c>
      <c r="B35" s="13" t="s">
        <v>63</v>
      </c>
      <c r="C35" s="13">
        <v>-49</v>
      </c>
      <c r="D35" s="13"/>
      <c r="E35" s="13">
        <v>-15</v>
      </c>
      <c r="F35" s="13"/>
      <c r="G35" s="13"/>
      <c r="H35" s="13">
        <v>-47</v>
      </c>
      <c r="I35" s="13"/>
    </row>
    <row r="36" spans="1:10" s="2" customFormat="1" x14ac:dyDescent="0.25">
      <c r="A36" s="37" t="s">
        <v>5778</v>
      </c>
      <c r="B36" s="38" t="s">
        <v>63</v>
      </c>
      <c r="C36" s="13"/>
      <c r="D36" s="13"/>
      <c r="E36" s="13">
        <v>-17</v>
      </c>
      <c r="F36" s="13">
        <v>-64</v>
      </c>
      <c r="G36" s="13"/>
      <c r="H36" s="13"/>
      <c r="I36" s="13"/>
    </row>
    <row r="37" spans="1:10" s="2" customFormat="1" x14ac:dyDescent="0.25">
      <c r="A37" s="193" t="s">
        <v>5847</v>
      </c>
      <c r="B37" s="193" t="s">
        <v>63</v>
      </c>
      <c r="C37" s="13">
        <v>-54</v>
      </c>
      <c r="D37" s="13">
        <v>-95</v>
      </c>
      <c r="E37" s="13"/>
      <c r="F37" s="13">
        <v>-16</v>
      </c>
      <c r="G37" s="13">
        <v>-197</v>
      </c>
      <c r="H37" s="13"/>
      <c r="I37" s="13"/>
    </row>
    <row r="38" spans="1:10" s="2" customFormat="1" x14ac:dyDescent="0.25">
      <c r="A38" s="12" t="s">
        <v>5856</v>
      </c>
      <c r="B38" s="193" t="s">
        <v>63</v>
      </c>
      <c r="C38" s="13">
        <v>-32</v>
      </c>
      <c r="D38" s="13">
        <v>-109</v>
      </c>
      <c r="E38" s="13"/>
      <c r="F38" s="13">
        <v>-33</v>
      </c>
      <c r="G38" s="13">
        <v>-100</v>
      </c>
      <c r="H38" s="13"/>
      <c r="I38" s="13"/>
    </row>
    <row r="39" spans="1:10" s="2" customFormat="1" x14ac:dyDescent="0.25">
      <c r="A39" s="12" t="s">
        <v>5856</v>
      </c>
      <c r="B39" s="193" t="s">
        <v>63</v>
      </c>
      <c r="C39" s="13">
        <v>-43</v>
      </c>
      <c r="D39" s="13">
        <v>-59</v>
      </c>
      <c r="E39" s="13"/>
      <c r="F39" s="13">
        <v>-20</v>
      </c>
      <c r="G39" s="13"/>
      <c r="H39" s="13">
        <v>-11</v>
      </c>
      <c r="I39" s="13"/>
    </row>
    <row r="40" spans="1:10" s="2" customFormat="1" x14ac:dyDescent="0.25">
      <c r="A40" s="55" t="s">
        <v>5872</v>
      </c>
      <c r="B40" s="193" t="s">
        <v>63</v>
      </c>
      <c r="C40" s="13"/>
      <c r="D40" s="13"/>
      <c r="E40" s="13"/>
      <c r="F40" s="13">
        <v>-92</v>
      </c>
      <c r="G40" s="13"/>
      <c r="H40" s="13"/>
      <c r="I40" s="13"/>
    </row>
    <row r="41" spans="1:10" s="2" customFormat="1" x14ac:dyDescent="0.25">
      <c r="A41" s="12" t="s">
        <v>5892</v>
      </c>
      <c r="B41" s="13" t="s">
        <v>63</v>
      </c>
      <c r="C41" s="13">
        <v>-40</v>
      </c>
      <c r="D41" s="13">
        <v>-24</v>
      </c>
      <c r="E41" s="13">
        <v>-9</v>
      </c>
      <c r="F41" s="13"/>
      <c r="G41" s="13">
        <v>-284</v>
      </c>
      <c r="H41" s="13">
        <v>-32</v>
      </c>
      <c r="I41" s="13"/>
    </row>
    <row r="42" spans="1:10" s="2" customFormat="1" ht="17" thickBot="1" x14ac:dyDescent="0.3">
      <c r="A42" s="12" t="s">
        <v>5902</v>
      </c>
      <c r="B42" s="13" t="s">
        <v>63</v>
      </c>
      <c r="C42" s="13">
        <v>-50</v>
      </c>
      <c r="D42" s="13"/>
      <c r="E42" s="13"/>
      <c r="F42" s="13">
        <v>-22</v>
      </c>
      <c r="G42" s="13"/>
      <c r="H42" s="13">
        <v>-15</v>
      </c>
      <c r="I42" s="13"/>
    </row>
    <row r="43" spans="1:10" s="6" customFormat="1" ht="17" thickBot="1" x14ac:dyDescent="0.3">
      <c r="A43" s="33" t="s">
        <v>6095</v>
      </c>
      <c r="B43" s="34"/>
      <c r="C43" s="34">
        <f>SUM(C28:C42)</f>
        <v>13</v>
      </c>
      <c r="D43" s="34">
        <f t="shared" ref="D43:H43" si="6">SUM(D28:D42)</f>
        <v>207</v>
      </c>
      <c r="E43" s="34">
        <f t="shared" si="6"/>
        <v>11</v>
      </c>
      <c r="F43" s="34">
        <f t="shared" si="6"/>
        <v>31</v>
      </c>
      <c r="G43" s="34">
        <f t="shared" si="6"/>
        <v>251</v>
      </c>
      <c r="H43" s="34">
        <f t="shared" si="6"/>
        <v>15</v>
      </c>
      <c r="I43" s="34"/>
    </row>
    <row r="44" spans="1:10" s="2" customFormat="1" x14ac:dyDescent="0.25">
      <c r="A44" s="38" t="s">
        <v>5958</v>
      </c>
      <c r="B44" s="38" t="s">
        <v>63</v>
      </c>
      <c r="C44" s="13"/>
      <c r="D44" s="13">
        <v>-144</v>
      </c>
      <c r="E44" s="13">
        <v>-5</v>
      </c>
      <c r="F44" s="13">
        <v>-26</v>
      </c>
      <c r="G44" s="13">
        <v>-80</v>
      </c>
      <c r="H44" s="13"/>
      <c r="I44" s="13"/>
    </row>
    <row r="45" spans="1:10" s="2" customFormat="1" x14ac:dyDescent="0.25">
      <c r="A45" s="38" t="s">
        <v>5993</v>
      </c>
      <c r="B45" s="38" t="s">
        <v>63</v>
      </c>
      <c r="C45" s="13"/>
      <c r="D45" s="13"/>
      <c r="E45" s="13">
        <v>-5</v>
      </c>
      <c r="F45" s="13"/>
      <c r="G45" s="13"/>
      <c r="H45" s="13"/>
      <c r="I45" s="13"/>
    </row>
    <row r="46" spans="1:10" s="2" customFormat="1" ht="17" thickBot="1" x14ac:dyDescent="0.3">
      <c r="A46" s="12" t="s">
        <v>6042</v>
      </c>
      <c r="B46" s="14" t="s">
        <v>63</v>
      </c>
      <c r="C46" s="13">
        <v>-3</v>
      </c>
      <c r="D46" s="13">
        <v>-13</v>
      </c>
      <c r="E46" s="13"/>
      <c r="F46" s="13">
        <v>-5</v>
      </c>
      <c r="G46" s="13"/>
      <c r="H46" s="13"/>
      <c r="I46" s="13">
        <v>-6</v>
      </c>
    </row>
    <row r="47" spans="1:10" s="6" customFormat="1" ht="17" thickBot="1" x14ac:dyDescent="0.3">
      <c r="A47" s="33" t="s">
        <v>6096</v>
      </c>
      <c r="B47" s="34"/>
      <c r="C47" s="34">
        <f>SUM(C43:C46)</f>
        <v>10</v>
      </c>
      <c r="D47" s="34">
        <f t="shared" ref="D47:I47" si="7">SUM(D43:D46)</f>
        <v>50</v>
      </c>
      <c r="E47" s="34">
        <f t="shared" si="7"/>
        <v>1</v>
      </c>
      <c r="F47" s="34">
        <f t="shared" si="7"/>
        <v>0</v>
      </c>
      <c r="G47" s="34">
        <f t="shared" si="7"/>
        <v>171</v>
      </c>
      <c r="H47" s="34">
        <f t="shared" si="7"/>
        <v>15</v>
      </c>
      <c r="I47" s="56">
        <f t="shared" si="7"/>
        <v>-6</v>
      </c>
    </row>
    <row r="48" spans="1:10" s="49" customFormat="1" x14ac:dyDescent="0.25">
      <c r="A48" s="699">
        <v>44928</v>
      </c>
      <c r="B48" s="432" t="s">
        <v>967</v>
      </c>
      <c r="C48" s="185">
        <v>-10</v>
      </c>
      <c r="D48" s="185">
        <v>-50</v>
      </c>
      <c r="E48" s="185">
        <v>-1</v>
      </c>
      <c r="F48" s="185"/>
      <c r="G48" s="185">
        <v>-171</v>
      </c>
      <c r="H48" s="185">
        <v>-15</v>
      </c>
      <c r="I48" s="185"/>
      <c r="J48" s="49" t="s">
        <v>211</v>
      </c>
    </row>
    <row r="49" spans="1:9" x14ac:dyDescent="0.25">
      <c r="A49" s="12"/>
      <c r="B49" s="14"/>
      <c r="C49" s="57"/>
      <c r="D49" s="57"/>
      <c r="E49" s="57"/>
      <c r="F49" s="57"/>
      <c r="G49" s="57"/>
      <c r="H49" s="57"/>
      <c r="I49" s="57"/>
    </row>
    <row r="50" spans="1:9" x14ac:dyDescent="0.25">
      <c r="A50" s="12"/>
      <c r="B50" s="14"/>
      <c r="C50" s="57"/>
      <c r="D50" s="57"/>
      <c r="E50" s="57"/>
      <c r="F50" s="57"/>
      <c r="G50" s="57"/>
      <c r="H50" s="57"/>
      <c r="I50" s="57"/>
    </row>
    <row r="51" spans="1:9" x14ac:dyDescent="0.25">
      <c r="A51" s="141"/>
      <c r="B51" s="57"/>
      <c r="C51" s="57"/>
      <c r="D51" s="57"/>
      <c r="E51" s="57"/>
      <c r="F51" s="57"/>
      <c r="G51" s="57"/>
      <c r="H51" s="57"/>
      <c r="I51" s="57"/>
    </row>
    <row r="52" spans="1:9" s="48" customFormat="1" x14ac:dyDescent="0.25">
      <c r="A52" s="960"/>
      <c r="B52" s="358"/>
      <c r="C52" s="44">
        <f>SUM(C47:C51)</f>
        <v>0</v>
      </c>
      <c r="D52" s="44">
        <f t="shared" ref="D52:I52" si="8">SUM(D47:D51)</f>
        <v>0</v>
      </c>
      <c r="E52" s="44">
        <f t="shared" si="8"/>
        <v>0</v>
      </c>
      <c r="F52" s="44">
        <f t="shared" si="8"/>
        <v>0</v>
      </c>
      <c r="G52" s="44">
        <f t="shared" si="8"/>
        <v>0</v>
      </c>
      <c r="H52" s="44">
        <f t="shared" si="8"/>
        <v>0</v>
      </c>
      <c r="I52" s="44">
        <f t="shared" si="8"/>
        <v>-6</v>
      </c>
    </row>
    <row r="53" spans="1:9" ht="17" thickBot="1" x14ac:dyDescent="0.3"/>
    <row r="54" spans="1:9" ht="17" thickBot="1" x14ac:dyDescent="0.3">
      <c r="C54" s="133" t="s">
        <v>26</v>
      </c>
      <c r="D54" s="32" t="s">
        <v>3</v>
      </c>
      <c r="E54" s="32" t="s">
        <v>28</v>
      </c>
      <c r="F54" s="32" t="s">
        <v>10</v>
      </c>
      <c r="G54" s="133" t="s">
        <v>4</v>
      </c>
      <c r="H54" s="133" t="s">
        <v>27</v>
      </c>
      <c r="I54" s="133" t="s">
        <v>2</v>
      </c>
    </row>
  </sheetData>
  <pageMargins left="0.7" right="0.7" top="0.75" bottom="0.75" header="0.3" footer="0.3"/>
  <pageSetup orientation="portrait" r:id="rId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>
    <tabColor rgb="FFFFFF00"/>
  </sheetPr>
  <dimension ref="A1:AD34"/>
  <sheetViews>
    <sheetView topLeftCell="R1" workbookViewId="0">
      <selection activeCell="W1" sqref="W1:Z1048576"/>
    </sheetView>
  </sheetViews>
  <sheetFormatPr baseColWidth="10" defaultColWidth="9" defaultRowHeight="16" x14ac:dyDescent="0.25"/>
  <cols>
    <col min="1" max="1" width="12.33203125" style="137" customWidth="1"/>
    <col min="2" max="2" width="20.1640625" style="4" customWidth="1"/>
    <col min="3" max="3" width="12" style="4" customWidth="1"/>
    <col min="4" max="4" width="14" style="4" customWidth="1"/>
    <col min="5" max="5" width="8.5" style="4" customWidth="1"/>
    <col min="6" max="13" width="9.5" style="4" customWidth="1"/>
    <col min="14" max="14" width="13.33203125" style="4" customWidth="1"/>
    <col min="15" max="15" width="12.6640625" style="4" customWidth="1"/>
    <col min="16" max="16" width="9.5" style="4" customWidth="1"/>
    <col min="17" max="18" width="11.6640625" style="4" customWidth="1"/>
    <col min="19" max="26" width="14.5" style="4" customWidth="1"/>
    <col min="27" max="27" width="19.33203125" style="4" customWidth="1"/>
    <col min="28" max="28" width="11" style="4" customWidth="1"/>
    <col min="29" max="29" width="8.83203125" style="4" customWidth="1"/>
    <col min="30" max="30" width="12.6640625" style="4" bestFit="1" customWidth="1"/>
    <col min="31" max="16384" width="9" style="4"/>
  </cols>
  <sheetData>
    <row r="1" spans="1:30" x14ac:dyDescent="0.25">
      <c r="A1" s="128" t="s">
        <v>23</v>
      </c>
      <c r="B1" s="48"/>
    </row>
    <row r="2" spans="1:30" x14ac:dyDescent="0.25">
      <c r="A2" s="128"/>
      <c r="B2" s="48"/>
    </row>
    <row r="3" spans="1:30" x14ac:dyDescent="0.25">
      <c r="A3" s="139" t="s">
        <v>1938</v>
      </c>
    </row>
    <row r="4" spans="1:30" x14ac:dyDescent="0.25">
      <c r="A4" s="703" t="s">
        <v>5561</v>
      </c>
      <c r="B4" s="5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</row>
    <row r="5" spans="1:30" s="422" customFormat="1" ht="17" thickBot="1" x14ac:dyDescent="0.3">
      <c r="A5" s="705"/>
      <c r="B5" s="421"/>
      <c r="C5" s="7">
        <v>4350</v>
      </c>
      <c r="D5" s="7">
        <v>6525</v>
      </c>
      <c r="E5" s="7">
        <v>4500</v>
      </c>
      <c r="F5" s="7">
        <v>5250</v>
      </c>
      <c r="G5" s="7">
        <v>19400</v>
      </c>
      <c r="H5" s="7">
        <v>4500</v>
      </c>
      <c r="I5" s="7">
        <v>6250</v>
      </c>
      <c r="J5" s="7">
        <v>1500</v>
      </c>
      <c r="K5" s="7">
        <v>3600</v>
      </c>
      <c r="L5" s="7">
        <v>4500</v>
      </c>
      <c r="M5" s="7">
        <v>4500</v>
      </c>
      <c r="N5" s="7">
        <v>65000</v>
      </c>
      <c r="O5" s="7">
        <v>35000</v>
      </c>
      <c r="P5" s="7">
        <v>9900</v>
      </c>
      <c r="Q5" s="7">
        <v>500</v>
      </c>
      <c r="R5" s="7">
        <v>105000</v>
      </c>
      <c r="S5" s="7">
        <v>42000</v>
      </c>
      <c r="T5" s="7">
        <v>79000</v>
      </c>
      <c r="U5" s="7">
        <v>79000</v>
      </c>
      <c r="V5" s="7">
        <v>49500</v>
      </c>
      <c r="W5" s="7"/>
      <c r="X5" s="7"/>
      <c r="Y5" s="7"/>
      <c r="Z5" s="7"/>
      <c r="AA5" s="7"/>
      <c r="AB5" s="7"/>
      <c r="AC5" s="382"/>
    </row>
    <row r="6" spans="1:30" ht="17" thickBot="1" x14ac:dyDescent="0.3">
      <c r="A6" s="160" t="s">
        <v>0</v>
      </c>
      <c r="B6" s="51" t="s">
        <v>1</v>
      </c>
      <c r="C6" s="133" t="s">
        <v>2879</v>
      </c>
      <c r="D6" s="133" t="s">
        <v>3093</v>
      </c>
      <c r="E6" s="133" t="s">
        <v>18</v>
      </c>
      <c r="F6" s="133" t="s">
        <v>17</v>
      </c>
      <c r="G6" s="133" t="s">
        <v>10</v>
      </c>
      <c r="H6" s="133" t="s">
        <v>3</v>
      </c>
      <c r="I6" s="133" t="s">
        <v>26</v>
      </c>
      <c r="J6" s="133" t="s">
        <v>4</v>
      </c>
      <c r="K6" s="133" t="s">
        <v>380</v>
      </c>
      <c r="L6" s="133" t="s">
        <v>32</v>
      </c>
      <c r="M6" s="133" t="s">
        <v>27</v>
      </c>
      <c r="N6" s="133" t="s">
        <v>6436</v>
      </c>
      <c r="O6" s="133" t="s">
        <v>6437</v>
      </c>
      <c r="P6" s="133" t="s">
        <v>1987</v>
      </c>
      <c r="Q6" s="133" t="s">
        <v>6560</v>
      </c>
      <c r="R6" s="133" t="s">
        <v>6565</v>
      </c>
      <c r="S6" s="133" t="s">
        <v>6561</v>
      </c>
      <c r="T6" s="133" t="s">
        <v>6564</v>
      </c>
      <c r="U6" s="133" t="s">
        <v>6562</v>
      </c>
      <c r="V6" s="133" t="s">
        <v>6566</v>
      </c>
      <c r="W6" s="133" t="s">
        <v>6706</v>
      </c>
      <c r="X6" s="133" t="s">
        <v>6707</v>
      </c>
      <c r="Y6" s="133" t="s">
        <v>6708</v>
      </c>
      <c r="Z6" s="133" t="s">
        <v>6709</v>
      </c>
      <c r="AA6" s="133" t="s">
        <v>724</v>
      </c>
      <c r="AB6" s="133"/>
      <c r="AC6" s="138"/>
    </row>
    <row r="7" spans="1:30" s="1" customFormat="1" ht="17" thickBot="1" x14ac:dyDescent="0.3">
      <c r="A7" s="76" t="s">
        <v>5548</v>
      </c>
      <c r="B7" s="14" t="s">
        <v>5562</v>
      </c>
      <c r="C7" s="14">
        <v>109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15"/>
    </row>
    <row r="8" spans="1:30" s="1" customFormat="1" ht="17" thickBot="1" x14ac:dyDescent="0.3">
      <c r="A8" s="33" t="s">
        <v>5594</v>
      </c>
      <c r="B8" s="34"/>
      <c r="C8" s="34">
        <f>SUM(C7)</f>
        <v>109</v>
      </c>
      <c r="D8" s="34"/>
      <c r="E8" s="34"/>
      <c r="F8" s="34"/>
      <c r="G8" s="34"/>
      <c r="H8" s="34"/>
      <c r="I8" s="34"/>
      <c r="J8" s="34"/>
      <c r="K8" s="34"/>
      <c r="L8" s="34"/>
      <c r="M8" s="34"/>
      <c r="N8" s="390"/>
      <c r="O8" s="390"/>
      <c r="P8" s="390"/>
      <c r="Q8" s="390"/>
      <c r="R8" s="390"/>
      <c r="S8" s="390"/>
      <c r="T8" s="390"/>
      <c r="U8" s="390"/>
      <c r="V8" s="390"/>
      <c r="W8" s="390"/>
      <c r="X8" s="390"/>
      <c r="Y8" s="390"/>
      <c r="Z8" s="390"/>
      <c r="AA8" s="390"/>
      <c r="AB8" s="390"/>
      <c r="AC8" s="54"/>
      <c r="AD8" s="1" t="s">
        <v>6634</v>
      </c>
    </row>
    <row r="9" spans="1:30" s="2" customFormat="1" x14ac:dyDescent="0.25">
      <c r="A9" s="55">
        <v>44724</v>
      </c>
      <c r="B9" s="53" t="s">
        <v>5692</v>
      </c>
      <c r="C9" s="53"/>
      <c r="D9" s="53"/>
      <c r="E9" s="53">
        <v>186</v>
      </c>
      <c r="F9" s="53">
        <v>43</v>
      </c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</row>
    <row r="10" spans="1:30" s="2" customFormat="1" x14ac:dyDescent="0.25">
      <c r="A10" s="12">
        <v>44816</v>
      </c>
      <c r="B10" s="13" t="s">
        <v>5718</v>
      </c>
      <c r="C10" s="13"/>
      <c r="D10" s="13"/>
      <c r="E10" s="13"/>
      <c r="F10" s="13"/>
      <c r="G10" s="13">
        <v>20</v>
      </c>
      <c r="H10" s="13">
        <v>40</v>
      </c>
      <c r="I10" s="13">
        <v>20</v>
      </c>
      <c r="J10" s="13">
        <v>40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</row>
    <row r="11" spans="1:30" s="1" customFormat="1" ht="17" thickBot="1" x14ac:dyDescent="0.3">
      <c r="A11" s="12">
        <v>44816</v>
      </c>
      <c r="B11" s="13" t="s">
        <v>401</v>
      </c>
      <c r="C11" s="43"/>
      <c r="D11" s="43"/>
      <c r="E11" s="13">
        <v>-36</v>
      </c>
      <c r="F11" s="13">
        <v>-22</v>
      </c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spans="1:30" s="1" customFormat="1" ht="17" thickBot="1" x14ac:dyDescent="0.3">
      <c r="A12" s="33" t="s">
        <v>5738</v>
      </c>
      <c r="B12" s="34"/>
      <c r="C12" s="34">
        <f>SUM(C8:C11)</f>
        <v>109</v>
      </c>
      <c r="D12" s="34">
        <f t="shared" ref="D12:J12" si="0">SUM(D8:D11)</f>
        <v>0</v>
      </c>
      <c r="E12" s="34">
        <f t="shared" si="0"/>
        <v>150</v>
      </c>
      <c r="F12" s="34">
        <f t="shared" si="0"/>
        <v>21</v>
      </c>
      <c r="G12" s="34">
        <f t="shared" si="0"/>
        <v>20</v>
      </c>
      <c r="H12" s="34">
        <f t="shared" si="0"/>
        <v>40</v>
      </c>
      <c r="I12" s="34">
        <f t="shared" si="0"/>
        <v>20</v>
      </c>
      <c r="J12" s="34">
        <f t="shared" si="0"/>
        <v>40</v>
      </c>
      <c r="K12" s="34"/>
      <c r="L12" s="34"/>
      <c r="M12" s="34"/>
      <c r="N12" s="390"/>
      <c r="O12" s="390"/>
      <c r="P12" s="390"/>
      <c r="Q12" s="390"/>
      <c r="R12" s="390"/>
      <c r="S12" s="390"/>
      <c r="T12" s="390"/>
      <c r="U12" s="390"/>
      <c r="V12" s="390"/>
      <c r="W12" s="390"/>
      <c r="X12" s="390"/>
      <c r="Y12" s="390"/>
      <c r="Z12" s="390"/>
      <c r="AA12" s="390"/>
      <c r="AB12" s="390"/>
      <c r="AC12" s="54"/>
      <c r="AD12" s="1" t="s">
        <v>6634</v>
      </c>
    </row>
    <row r="13" spans="1:30" s="1" customFormat="1" ht="17" thickBot="1" x14ac:dyDescent="0.3">
      <c r="A13" s="12">
        <v>45200</v>
      </c>
      <c r="B13" s="13" t="s">
        <v>5956</v>
      </c>
      <c r="C13" s="43"/>
      <c r="D13" s="13">
        <v>110</v>
      </c>
      <c r="E13" s="13"/>
      <c r="F13" s="13"/>
      <c r="G13" s="43"/>
      <c r="H13" s="43"/>
      <c r="I13" s="43"/>
      <c r="J13" s="43"/>
      <c r="K13" s="13">
        <v>500</v>
      </c>
      <c r="L13" s="13">
        <v>200</v>
      </c>
      <c r="M13" s="13">
        <v>200</v>
      </c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43"/>
    </row>
    <row r="14" spans="1:30" s="1" customFormat="1" ht="17" thickBot="1" x14ac:dyDescent="0.3">
      <c r="A14" s="33" t="s">
        <v>6094</v>
      </c>
      <c r="B14" s="34"/>
      <c r="C14" s="34">
        <f>SUM(C12:C13)</f>
        <v>109</v>
      </c>
      <c r="D14" s="34">
        <f t="shared" ref="D14:M14" si="1">SUM(D12:D13)</f>
        <v>110</v>
      </c>
      <c r="E14" s="34">
        <f t="shared" si="1"/>
        <v>150</v>
      </c>
      <c r="F14" s="34">
        <f t="shared" si="1"/>
        <v>21</v>
      </c>
      <c r="G14" s="34">
        <f t="shared" si="1"/>
        <v>20</v>
      </c>
      <c r="H14" s="34">
        <f>SUM(H12:H13)</f>
        <v>40</v>
      </c>
      <c r="I14" s="34">
        <f t="shared" si="1"/>
        <v>20</v>
      </c>
      <c r="J14" s="34">
        <f t="shared" si="1"/>
        <v>40</v>
      </c>
      <c r="K14" s="34">
        <f t="shared" si="1"/>
        <v>500</v>
      </c>
      <c r="L14" s="34">
        <f t="shared" si="1"/>
        <v>200</v>
      </c>
      <c r="M14" s="34">
        <f t="shared" si="1"/>
        <v>200</v>
      </c>
      <c r="N14" s="390"/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/>
      <c r="AB14" s="390"/>
      <c r="AC14" s="54"/>
      <c r="AD14" s="1" t="s">
        <v>6634</v>
      </c>
    </row>
    <row r="15" spans="1:30" s="1" customFormat="1" ht="17" thickBot="1" x14ac:dyDescent="0.3">
      <c r="A15" s="12"/>
      <c r="B15" s="13"/>
      <c r="C15" s="43"/>
      <c r="D15" s="43"/>
      <c r="E15" s="13"/>
      <c r="F15" s="1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spans="1:30" s="1" customFormat="1" ht="17" thickBot="1" x14ac:dyDescent="0.3">
      <c r="A16" s="33" t="s">
        <v>6381</v>
      </c>
      <c r="B16" s="34"/>
      <c r="C16" s="34">
        <f>SUM(C14:C15)</f>
        <v>109</v>
      </c>
      <c r="D16" s="34">
        <f t="shared" ref="D16:M16" si="2">SUM(D14:D15)</f>
        <v>110</v>
      </c>
      <c r="E16" s="34">
        <f t="shared" si="2"/>
        <v>150</v>
      </c>
      <c r="F16" s="34">
        <f t="shared" si="2"/>
        <v>21</v>
      </c>
      <c r="G16" s="34">
        <f t="shared" si="2"/>
        <v>20</v>
      </c>
      <c r="H16" s="34">
        <f t="shared" si="2"/>
        <v>40</v>
      </c>
      <c r="I16" s="34">
        <f t="shared" si="2"/>
        <v>20</v>
      </c>
      <c r="J16" s="34">
        <f t="shared" si="2"/>
        <v>40</v>
      </c>
      <c r="K16" s="34">
        <f t="shared" si="2"/>
        <v>500</v>
      </c>
      <c r="L16" s="34">
        <f t="shared" si="2"/>
        <v>200</v>
      </c>
      <c r="M16" s="34">
        <f t="shared" si="2"/>
        <v>200</v>
      </c>
      <c r="N16" s="390"/>
      <c r="O16" s="390"/>
      <c r="P16" s="390"/>
      <c r="Q16" s="390"/>
      <c r="R16" s="390"/>
      <c r="S16" s="390"/>
      <c r="T16" s="390"/>
      <c r="U16" s="390"/>
      <c r="V16" s="390"/>
      <c r="W16" s="390"/>
      <c r="X16" s="390"/>
      <c r="Y16" s="390"/>
      <c r="Z16" s="390"/>
      <c r="AA16" s="390"/>
      <c r="AB16" s="390"/>
      <c r="AC16" s="54"/>
      <c r="AD16" s="1" t="s">
        <v>6634</v>
      </c>
    </row>
    <row r="17" spans="1:29" s="48" customFormat="1" ht="17" thickBot="1" x14ac:dyDescent="0.3">
      <c r="A17" s="212" t="s">
        <v>6433</v>
      </c>
      <c r="B17" s="53" t="s">
        <v>6435</v>
      </c>
      <c r="C17" s="358"/>
      <c r="D17" s="358"/>
      <c r="E17" s="358"/>
      <c r="F17" s="358"/>
      <c r="G17" s="358"/>
      <c r="H17" s="358"/>
      <c r="I17" s="358"/>
      <c r="J17" s="358"/>
      <c r="K17" s="39">
        <v>349</v>
      </c>
      <c r="L17" s="44"/>
      <c r="M17" s="44"/>
      <c r="N17" s="39">
        <v>38</v>
      </c>
      <c r="O17" s="39">
        <v>18</v>
      </c>
      <c r="P17" s="39">
        <v>38</v>
      </c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358"/>
    </row>
    <row r="18" spans="1:29" s="200" customFormat="1" ht="17" thickBot="1" x14ac:dyDescent="0.3">
      <c r="A18" s="867" t="s">
        <v>6471</v>
      </c>
      <c r="B18" s="1133"/>
      <c r="C18" s="42">
        <f>SUM(C16:C17)</f>
        <v>109</v>
      </c>
      <c r="D18" s="42">
        <f t="shared" ref="D18:AC18" si="3">SUM(D16:D17)</f>
        <v>110</v>
      </c>
      <c r="E18" s="42">
        <f t="shared" si="3"/>
        <v>150</v>
      </c>
      <c r="F18" s="42">
        <f t="shared" si="3"/>
        <v>21</v>
      </c>
      <c r="G18" s="42">
        <f t="shared" si="3"/>
        <v>20</v>
      </c>
      <c r="H18" s="42">
        <f t="shared" si="3"/>
        <v>40</v>
      </c>
      <c r="I18" s="42">
        <f t="shared" si="3"/>
        <v>20</v>
      </c>
      <c r="J18" s="42">
        <f t="shared" si="3"/>
        <v>40</v>
      </c>
      <c r="K18" s="42">
        <f t="shared" si="3"/>
        <v>849</v>
      </c>
      <c r="L18" s="42">
        <f t="shared" si="3"/>
        <v>200</v>
      </c>
      <c r="M18" s="42">
        <f t="shared" si="3"/>
        <v>200</v>
      </c>
      <c r="N18" s="42">
        <f t="shared" si="3"/>
        <v>38</v>
      </c>
      <c r="O18" s="42">
        <f t="shared" si="3"/>
        <v>18</v>
      </c>
      <c r="P18" s="42">
        <f t="shared" si="3"/>
        <v>38</v>
      </c>
      <c r="Q18" s="1305">
        <f t="shared" si="3"/>
        <v>0</v>
      </c>
      <c r="R18" s="1305">
        <f t="shared" si="3"/>
        <v>0</v>
      </c>
      <c r="S18" s="1305">
        <f t="shared" si="3"/>
        <v>0</v>
      </c>
      <c r="T18" s="1305">
        <f t="shared" si="3"/>
        <v>0</v>
      </c>
      <c r="U18" s="1305">
        <f t="shared" si="3"/>
        <v>0</v>
      </c>
      <c r="V18" s="1305">
        <f t="shared" si="3"/>
        <v>0</v>
      </c>
      <c r="W18" s="1305"/>
      <c r="X18" s="1305"/>
      <c r="Y18" s="1305"/>
      <c r="Z18" s="1305"/>
      <c r="AA18" s="1305"/>
      <c r="AB18" s="1305"/>
      <c r="AC18" s="1305">
        <f t="shared" si="3"/>
        <v>0</v>
      </c>
    </row>
    <row r="19" spans="1:29" s="48" customFormat="1" x14ac:dyDescent="0.25">
      <c r="A19" s="99">
        <v>44930</v>
      </c>
      <c r="B19" s="14" t="s">
        <v>6454</v>
      </c>
      <c r="C19" s="44"/>
      <c r="D19" s="44"/>
      <c r="E19" s="39"/>
      <c r="F19" s="39"/>
      <c r="G19" s="44"/>
      <c r="H19" s="39">
        <v>150</v>
      </c>
      <c r="I19" s="39">
        <v>150</v>
      </c>
      <c r="J19" s="39">
        <v>300</v>
      </c>
      <c r="K19" s="44"/>
      <c r="L19" s="44"/>
      <c r="M19" s="44"/>
      <c r="N19" s="44"/>
      <c r="O19" s="44"/>
      <c r="P19" s="44"/>
      <c r="Q19" s="358"/>
      <c r="R19" s="358"/>
      <c r="S19" s="358"/>
      <c r="T19" s="358"/>
      <c r="U19" s="358"/>
      <c r="V19" s="358"/>
      <c r="W19" s="358"/>
      <c r="X19" s="358"/>
      <c r="Y19" s="358"/>
      <c r="Z19" s="358"/>
      <c r="AA19" s="358"/>
      <c r="AB19" s="358"/>
      <c r="AC19" s="358"/>
    </row>
    <row r="20" spans="1:29" s="48" customFormat="1" x14ac:dyDescent="0.25">
      <c r="A20" s="99">
        <v>44930</v>
      </c>
      <c r="B20" s="14" t="s">
        <v>6455</v>
      </c>
      <c r="C20" s="44"/>
      <c r="D20" s="44"/>
      <c r="E20" s="39"/>
      <c r="F20" s="39"/>
      <c r="G20" s="44"/>
      <c r="H20" s="39"/>
      <c r="I20" s="39"/>
      <c r="J20" s="39"/>
      <c r="K20" s="39">
        <v>349</v>
      </c>
      <c r="L20" s="44"/>
      <c r="M20" s="44"/>
      <c r="N20" s="39">
        <v>38</v>
      </c>
      <c r="O20" s="39">
        <v>38</v>
      </c>
      <c r="P20" s="39">
        <v>38</v>
      </c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358"/>
    </row>
    <row r="21" spans="1:29" s="48" customFormat="1" x14ac:dyDescent="0.25">
      <c r="A21" s="99">
        <v>44989</v>
      </c>
      <c r="B21" s="14" t="s">
        <v>6488</v>
      </c>
      <c r="C21" s="358"/>
      <c r="D21" s="358"/>
      <c r="E21" s="57"/>
      <c r="F21" s="57"/>
      <c r="G21" s="358"/>
      <c r="H21" s="39">
        <v>150</v>
      </c>
      <c r="I21" s="39"/>
      <c r="J21" s="39"/>
      <c r="K21" s="358"/>
      <c r="L21" s="358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58"/>
      <c r="AB21" s="358"/>
      <c r="AC21" s="358"/>
    </row>
    <row r="22" spans="1:29" s="48" customFormat="1" x14ac:dyDescent="0.25">
      <c r="A22" s="99">
        <v>45050</v>
      </c>
      <c r="B22" s="13" t="s">
        <v>6497</v>
      </c>
      <c r="C22" s="39">
        <v>300</v>
      </c>
      <c r="D22" s="358"/>
      <c r="E22" s="57"/>
      <c r="F22" s="57"/>
      <c r="G22" s="358"/>
      <c r="H22" s="39"/>
      <c r="I22" s="39"/>
      <c r="J22" s="39"/>
      <c r="K22" s="358"/>
      <c r="L22" s="358"/>
      <c r="M22" s="358"/>
      <c r="N22" s="358"/>
      <c r="O22" s="358"/>
      <c r="P22" s="358"/>
      <c r="Q22" s="358"/>
      <c r="R22" s="358"/>
      <c r="S22" s="358"/>
      <c r="T22" s="358"/>
      <c r="U22" s="358"/>
      <c r="V22" s="358"/>
      <c r="W22" s="358"/>
      <c r="X22" s="358"/>
      <c r="Y22" s="358"/>
      <c r="Z22" s="358"/>
      <c r="AA22" s="358"/>
      <c r="AB22" s="358"/>
      <c r="AC22" s="358"/>
    </row>
    <row r="23" spans="1:29" ht="17" thickBot="1" x14ac:dyDescent="0.3">
      <c r="A23" s="12">
        <v>45203</v>
      </c>
      <c r="B23" s="13" t="s">
        <v>6514</v>
      </c>
      <c r="C23" s="39"/>
      <c r="D23" s="57"/>
      <c r="E23" s="57"/>
      <c r="F23" s="57"/>
      <c r="G23" s="57"/>
      <c r="H23" s="39"/>
      <c r="I23" s="39"/>
      <c r="J23" s="39"/>
      <c r="K23" s="57"/>
      <c r="L23" s="57"/>
      <c r="M23" s="57"/>
      <c r="N23" s="39">
        <v>24</v>
      </c>
      <c r="O23" s="39">
        <v>24</v>
      </c>
      <c r="P23" s="39">
        <v>24</v>
      </c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</row>
    <row r="24" spans="1:29" s="200" customFormat="1" ht="17" thickBot="1" x14ac:dyDescent="0.3">
      <c r="A24" s="867" t="s">
        <v>6548</v>
      </c>
      <c r="B24" s="1133"/>
      <c r="C24" s="42">
        <f>SUM(C18:C23)</f>
        <v>409</v>
      </c>
      <c r="D24" s="42">
        <f t="shared" ref="D24:AC24" si="4">SUM(D18:D23)</f>
        <v>110</v>
      </c>
      <c r="E24" s="42">
        <f t="shared" si="4"/>
        <v>150</v>
      </c>
      <c r="F24" s="42">
        <f t="shared" si="4"/>
        <v>21</v>
      </c>
      <c r="G24" s="42">
        <f t="shared" si="4"/>
        <v>20</v>
      </c>
      <c r="H24" s="42">
        <f t="shared" si="4"/>
        <v>340</v>
      </c>
      <c r="I24" s="42">
        <f t="shared" si="4"/>
        <v>170</v>
      </c>
      <c r="J24" s="42">
        <f t="shared" si="4"/>
        <v>340</v>
      </c>
      <c r="K24" s="42">
        <f t="shared" si="4"/>
        <v>1198</v>
      </c>
      <c r="L24" s="42">
        <f t="shared" si="4"/>
        <v>200</v>
      </c>
      <c r="M24" s="42">
        <f t="shared" si="4"/>
        <v>200</v>
      </c>
      <c r="N24" s="42">
        <f t="shared" si="4"/>
        <v>100</v>
      </c>
      <c r="O24" s="42">
        <f t="shared" si="4"/>
        <v>80</v>
      </c>
      <c r="P24" s="42">
        <f t="shared" si="4"/>
        <v>100</v>
      </c>
      <c r="Q24" s="1305">
        <f t="shared" si="4"/>
        <v>0</v>
      </c>
      <c r="R24" s="1305">
        <f t="shared" si="4"/>
        <v>0</v>
      </c>
      <c r="S24" s="1305">
        <f t="shared" si="4"/>
        <v>0</v>
      </c>
      <c r="T24" s="1305">
        <f t="shared" si="4"/>
        <v>0</v>
      </c>
      <c r="U24" s="1305">
        <f t="shared" si="4"/>
        <v>0</v>
      </c>
      <c r="V24" s="1305">
        <f t="shared" si="4"/>
        <v>0</v>
      </c>
      <c r="W24" s="1305"/>
      <c r="X24" s="1305"/>
      <c r="Y24" s="1305"/>
      <c r="Z24" s="1305"/>
      <c r="AA24" s="1305"/>
      <c r="AB24" s="1305"/>
      <c r="AC24" s="1305">
        <f t="shared" si="4"/>
        <v>0</v>
      </c>
    </row>
    <row r="25" spans="1:29" s="48" customFormat="1" x14ac:dyDescent="0.25">
      <c r="A25" s="741">
        <v>44990</v>
      </c>
      <c r="B25" s="57" t="s">
        <v>6559</v>
      </c>
      <c r="C25" s="358"/>
      <c r="D25" s="358"/>
      <c r="E25" s="358"/>
      <c r="F25" s="358"/>
      <c r="G25" s="358"/>
      <c r="H25" s="358"/>
      <c r="I25" s="358"/>
      <c r="J25" s="358"/>
      <c r="K25" s="57">
        <v>48</v>
      </c>
      <c r="L25" s="358"/>
      <c r="M25" s="358"/>
      <c r="N25" s="358"/>
      <c r="O25" s="57">
        <v>16</v>
      </c>
      <c r="P25" s="57">
        <v>16</v>
      </c>
      <c r="Q25" s="57">
        <v>790</v>
      </c>
      <c r="R25" s="57"/>
      <c r="S25" s="57">
        <v>62</v>
      </c>
      <c r="T25" s="57"/>
      <c r="U25" s="57">
        <v>15</v>
      </c>
      <c r="V25" s="57"/>
      <c r="W25" s="57"/>
      <c r="X25" s="57"/>
      <c r="Y25" s="57"/>
      <c r="Z25" s="57"/>
      <c r="AA25" s="57"/>
      <c r="AB25" s="57"/>
      <c r="AC25" s="358"/>
    </row>
    <row r="26" spans="1:29" s="48" customFormat="1" x14ac:dyDescent="0.25">
      <c r="A26" s="741">
        <v>44990</v>
      </c>
      <c r="B26" s="57" t="s">
        <v>6563</v>
      </c>
      <c r="C26" s="358"/>
      <c r="D26" s="358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57">
        <v>16</v>
      </c>
      <c r="S26" s="57">
        <v>62</v>
      </c>
      <c r="T26" s="57">
        <v>6</v>
      </c>
      <c r="U26" s="57">
        <v>3</v>
      </c>
      <c r="V26" s="57">
        <v>18</v>
      </c>
      <c r="W26" s="57"/>
      <c r="X26" s="57"/>
      <c r="Y26" s="57"/>
      <c r="Z26" s="57"/>
      <c r="AA26" s="57"/>
      <c r="AB26" s="57"/>
      <c r="AC26" s="358"/>
    </row>
    <row r="27" spans="1:29" s="48" customFormat="1" x14ac:dyDescent="0.25">
      <c r="A27" s="55" t="s">
        <v>6702</v>
      </c>
      <c r="B27" s="13" t="s">
        <v>6705</v>
      </c>
      <c r="C27" s="358"/>
      <c r="D27" s="358"/>
      <c r="E27" s="358"/>
      <c r="F27" s="358"/>
      <c r="G27" s="358"/>
      <c r="H27" s="358"/>
      <c r="I27" s="358"/>
      <c r="J27" s="358"/>
      <c r="K27" s="358"/>
      <c r="L27" s="358"/>
      <c r="M27" s="358"/>
      <c r="N27" s="57">
        <v>60</v>
      </c>
      <c r="O27" s="57">
        <v>40</v>
      </c>
      <c r="P27" s="57">
        <v>122</v>
      </c>
      <c r="Q27" s="358"/>
      <c r="R27" s="358"/>
      <c r="S27" s="358"/>
      <c r="T27" s="358"/>
      <c r="U27" s="358"/>
      <c r="V27" s="358"/>
      <c r="W27" s="57">
        <v>8</v>
      </c>
      <c r="X27" s="57">
        <v>24</v>
      </c>
      <c r="Y27" s="57">
        <v>20</v>
      </c>
      <c r="Z27" s="57">
        <v>32</v>
      </c>
      <c r="AA27" s="57">
        <v>4</v>
      </c>
      <c r="AB27" s="57"/>
      <c r="AC27" s="358"/>
    </row>
    <row r="28" spans="1:29" s="48" customFormat="1" x14ac:dyDescent="0.25">
      <c r="A28" s="15" t="s">
        <v>6762</v>
      </c>
      <c r="B28" s="13" t="s">
        <v>6766</v>
      </c>
      <c r="C28" s="358"/>
      <c r="D28" s="358"/>
      <c r="E28" s="358"/>
      <c r="F28" s="358"/>
      <c r="G28" s="358"/>
      <c r="H28" s="358"/>
      <c r="I28" s="358"/>
      <c r="J28" s="358"/>
      <c r="K28" s="358"/>
      <c r="L28" s="358"/>
      <c r="M28" s="358"/>
      <c r="N28" s="57">
        <v>54</v>
      </c>
      <c r="O28" s="57">
        <v>82</v>
      </c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57">
        <v>122</v>
      </c>
      <c r="AC28" s="358"/>
    </row>
    <row r="29" spans="1:29" s="48" customFormat="1" x14ac:dyDescent="0.25">
      <c r="A29" s="55"/>
      <c r="B29" s="13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  <c r="N29" s="57"/>
      <c r="O29" s="57"/>
      <c r="P29" s="57"/>
      <c r="Q29" s="358"/>
      <c r="R29" s="358"/>
      <c r="S29" s="358"/>
      <c r="T29" s="358"/>
      <c r="U29" s="358"/>
      <c r="V29" s="358"/>
      <c r="W29" s="57"/>
      <c r="X29" s="57"/>
      <c r="Y29" s="57"/>
      <c r="Z29" s="57"/>
      <c r="AA29" s="57"/>
      <c r="AB29" s="57"/>
      <c r="AC29" s="358"/>
    </row>
    <row r="30" spans="1:29" x14ac:dyDescent="0.25">
      <c r="A30" s="741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</row>
    <row r="31" spans="1:29" ht="17" thickBot="1" x14ac:dyDescent="0.3">
      <c r="A31" s="141"/>
      <c r="B31" s="57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spans="1:29" ht="17" thickBot="1" x14ac:dyDescent="0.3">
      <c r="C32" s="133" t="s">
        <v>2879</v>
      </c>
      <c r="D32" s="133" t="s">
        <v>3093</v>
      </c>
      <c r="E32" s="133" t="s">
        <v>18</v>
      </c>
      <c r="F32" s="133" t="s">
        <v>17</v>
      </c>
      <c r="G32" s="133" t="s">
        <v>10</v>
      </c>
      <c r="H32" s="133" t="s">
        <v>3</v>
      </c>
      <c r="I32" s="133" t="s">
        <v>26</v>
      </c>
      <c r="J32" s="133" t="s">
        <v>4</v>
      </c>
      <c r="K32" s="133" t="s">
        <v>380</v>
      </c>
      <c r="L32" s="133" t="s">
        <v>32</v>
      </c>
      <c r="M32" s="133" t="s">
        <v>27</v>
      </c>
      <c r="N32" s="133" t="s">
        <v>6436</v>
      </c>
      <c r="O32" s="133" t="s">
        <v>6437</v>
      </c>
      <c r="P32" s="133" t="s">
        <v>1987</v>
      </c>
      <c r="Q32" s="133" t="s">
        <v>6560</v>
      </c>
      <c r="R32" s="133" t="s">
        <v>6565</v>
      </c>
      <c r="S32" s="133" t="s">
        <v>6561</v>
      </c>
      <c r="T32" s="133" t="s">
        <v>6564</v>
      </c>
      <c r="U32" s="133" t="s">
        <v>6562</v>
      </c>
      <c r="V32" s="133" t="s">
        <v>6566</v>
      </c>
      <c r="W32" s="133" t="s">
        <v>6706</v>
      </c>
      <c r="X32" s="133" t="s">
        <v>6707</v>
      </c>
      <c r="Y32" s="133" t="s">
        <v>6708</v>
      </c>
      <c r="Z32" s="133" t="s">
        <v>6709</v>
      </c>
      <c r="AA32" s="133" t="s">
        <v>724</v>
      </c>
      <c r="AB32" s="133" t="s">
        <v>3028</v>
      </c>
      <c r="AC32" s="138"/>
    </row>
    <row r="33" spans="1:7" x14ac:dyDescent="0.25">
      <c r="A33" s="283" t="s">
        <v>6464</v>
      </c>
      <c r="B33" s="48"/>
      <c r="C33" s="48"/>
      <c r="D33" s="48"/>
      <c r="E33" s="48"/>
      <c r="F33" s="48"/>
    </row>
    <row r="34" spans="1:7" x14ac:dyDescent="0.25">
      <c r="A34" s="283" t="s">
        <v>6465</v>
      </c>
      <c r="B34" s="284"/>
      <c r="C34" s="284"/>
      <c r="D34" s="284"/>
      <c r="E34" s="284"/>
      <c r="F34" s="284"/>
      <c r="G34" s="1491"/>
    </row>
  </sheetData>
  <pageMargins left="0.7" right="0.7" top="0.75" bottom="0.75" header="0.3" footer="0.3"/>
  <pageSetup orientation="portrait" r:id="rId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P70"/>
  <sheetViews>
    <sheetView topLeftCell="A46" workbookViewId="0">
      <selection activeCell="A63" sqref="A63"/>
    </sheetView>
  </sheetViews>
  <sheetFormatPr baseColWidth="10" defaultColWidth="9" defaultRowHeight="16" x14ac:dyDescent="0.25"/>
  <cols>
    <col min="1" max="1" width="12.33203125" style="137" customWidth="1"/>
    <col min="2" max="2" width="21.33203125" style="4" customWidth="1"/>
    <col min="3" max="14" width="9.5" style="4" customWidth="1"/>
    <col min="15" max="15" width="9" style="4"/>
    <col min="16" max="16" width="15.5" style="4" bestFit="1" customWidth="1"/>
    <col min="17" max="16384" width="9" style="4"/>
  </cols>
  <sheetData>
    <row r="1" spans="1:14" x14ac:dyDescent="0.25">
      <c r="A1" s="128" t="s">
        <v>23</v>
      </c>
      <c r="B1" s="48"/>
    </row>
    <row r="2" spans="1:14" x14ac:dyDescent="0.25">
      <c r="A2" s="128"/>
      <c r="B2" s="48"/>
    </row>
    <row r="3" spans="1:14" x14ac:dyDescent="0.25">
      <c r="A3" s="139" t="s">
        <v>1938</v>
      </c>
    </row>
    <row r="4" spans="1:14" x14ac:dyDescent="0.25">
      <c r="A4" s="703" t="s">
        <v>5561</v>
      </c>
      <c r="B4" s="5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</row>
    <row r="5" spans="1:14" s="422" customFormat="1" x14ac:dyDescent="0.25">
      <c r="A5" s="705" t="s">
        <v>6842</v>
      </c>
      <c r="B5" s="421"/>
      <c r="C5" s="7">
        <v>4500</v>
      </c>
      <c r="D5" s="30">
        <v>5500</v>
      </c>
      <c r="E5" s="7">
        <v>19400</v>
      </c>
      <c r="F5" s="7">
        <v>4500</v>
      </c>
      <c r="G5" s="7">
        <v>6250</v>
      </c>
      <c r="H5" s="7">
        <v>1500</v>
      </c>
      <c r="I5" s="7">
        <v>4500</v>
      </c>
      <c r="J5" s="7">
        <v>4500</v>
      </c>
      <c r="K5" s="7">
        <v>6250</v>
      </c>
      <c r="L5" s="7">
        <v>30000</v>
      </c>
      <c r="M5" s="7">
        <v>2500</v>
      </c>
      <c r="N5" s="7"/>
    </row>
    <row r="6" spans="1:14" s="422" customFormat="1" ht="17" thickBot="1" x14ac:dyDescent="0.3">
      <c r="A6" s="705" t="s">
        <v>7328</v>
      </c>
      <c r="B6" s="421"/>
      <c r="C6" s="7">
        <f>SUM(C5/30)</f>
        <v>150</v>
      </c>
      <c r="D6" s="1590">
        <f>SUM(D5/30)</f>
        <v>183.33333333333334</v>
      </c>
      <c r="E6" s="1590">
        <f t="shared" ref="E6:M6" si="0">SUM(E5/30)</f>
        <v>646.66666666666663</v>
      </c>
      <c r="F6" s="7">
        <f t="shared" si="0"/>
        <v>150</v>
      </c>
      <c r="G6" s="1590">
        <f t="shared" si="0"/>
        <v>208.33333333333334</v>
      </c>
      <c r="H6" s="7">
        <f t="shared" si="0"/>
        <v>50</v>
      </c>
      <c r="I6" s="7">
        <f t="shared" si="0"/>
        <v>150</v>
      </c>
      <c r="J6" s="7">
        <f t="shared" si="0"/>
        <v>150</v>
      </c>
      <c r="K6" s="1590">
        <f t="shared" si="0"/>
        <v>208.33333333333334</v>
      </c>
      <c r="L6" s="7">
        <f t="shared" si="0"/>
        <v>1000</v>
      </c>
      <c r="M6" s="1590">
        <f t="shared" si="0"/>
        <v>83.333333333333329</v>
      </c>
      <c r="N6" s="7"/>
    </row>
    <row r="7" spans="1:14" ht="17" thickBot="1" x14ac:dyDescent="0.3">
      <c r="A7" s="160" t="s">
        <v>0</v>
      </c>
      <c r="B7" s="51" t="s">
        <v>1</v>
      </c>
      <c r="C7" s="133" t="s">
        <v>18</v>
      </c>
      <c r="D7" s="133" t="s">
        <v>17</v>
      </c>
      <c r="E7" s="133" t="s">
        <v>10</v>
      </c>
      <c r="F7" s="133" t="s">
        <v>3</v>
      </c>
      <c r="G7" s="133" t="s">
        <v>26</v>
      </c>
      <c r="H7" s="133" t="s">
        <v>4</v>
      </c>
      <c r="I7" s="133" t="s">
        <v>32</v>
      </c>
      <c r="J7" s="138" t="s">
        <v>27</v>
      </c>
      <c r="K7" s="133" t="s">
        <v>2</v>
      </c>
      <c r="L7" s="133" t="s">
        <v>28</v>
      </c>
      <c r="M7" s="133" t="s">
        <v>31</v>
      </c>
      <c r="N7" s="138"/>
    </row>
    <row r="8" spans="1:14" s="2" customFormat="1" x14ac:dyDescent="0.25">
      <c r="A8" s="55">
        <v>44724</v>
      </c>
      <c r="B8" s="53" t="s">
        <v>5692</v>
      </c>
      <c r="C8" s="53">
        <v>186</v>
      </c>
      <c r="D8" s="53">
        <v>43</v>
      </c>
      <c r="E8" s="53"/>
      <c r="F8" s="53"/>
      <c r="G8" s="53"/>
      <c r="H8" s="53"/>
      <c r="I8" s="53"/>
      <c r="J8" s="53"/>
      <c r="K8" s="53"/>
      <c r="L8" s="53"/>
      <c r="M8" s="53"/>
      <c r="N8" s="53"/>
    </row>
    <row r="9" spans="1:14" s="2" customFormat="1" x14ac:dyDescent="0.25">
      <c r="A9" s="12">
        <v>44816</v>
      </c>
      <c r="B9" s="13" t="s">
        <v>5718</v>
      </c>
      <c r="C9" s="13"/>
      <c r="D9" s="13"/>
      <c r="E9" s="13">
        <v>20</v>
      </c>
      <c r="F9" s="13">
        <v>40</v>
      </c>
      <c r="G9" s="13">
        <v>20</v>
      </c>
      <c r="H9" s="13">
        <v>40</v>
      </c>
      <c r="I9" s="13"/>
      <c r="J9" s="13"/>
      <c r="K9" s="13"/>
      <c r="L9" s="13"/>
      <c r="M9" s="13"/>
      <c r="N9" s="13"/>
    </row>
    <row r="10" spans="1:14" s="1" customFormat="1" ht="17" thickBot="1" x14ac:dyDescent="0.3">
      <c r="A10" s="12">
        <v>44816</v>
      </c>
      <c r="B10" s="13" t="s">
        <v>401</v>
      </c>
      <c r="C10" s="13">
        <v>-36</v>
      </c>
      <c r="D10" s="13">
        <v>-22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</row>
    <row r="11" spans="1:14" s="1" customFormat="1" ht="17" thickBot="1" x14ac:dyDescent="0.3">
      <c r="A11" s="33" t="s">
        <v>5738</v>
      </c>
      <c r="B11" s="34"/>
      <c r="C11" s="34">
        <f t="shared" ref="C11:H11" si="1">SUM(C8:C10)</f>
        <v>150</v>
      </c>
      <c r="D11" s="34">
        <f t="shared" si="1"/>
        <v>21</v>
      </c>
      <c r="E11" s="34">
        <f t="shared" si="1"/>
        <v>20</v>
      </c>
      <c r="F11" s="34">
        <f t="shared" si="1"/>
        <v>40</v>
      </c>
      <c r="G11" s="34">
        <f t="shared" si="1"/>
        <v>20</v>
      </c>
      <c r="H11" s="34">
        <f t="shared" si="1"/>
        <v>40</v>
      </c>
      <c r="I11" s="34"/>
      <c r="J11" s="34"/>
      <c r="K11" s="34"/>
      <c r="L11" s="34"/>
      <c r="M11" s="34"/>
      <c r="N11" s="34"/>
    </row>
    <row r="12" spans="1:14" s="1" customFormat="1" ht="17" thickBot="1" x14ac:dyDescent="0.3">
      <c r="A12" s="12">
        <v>45200</v>
      </c>
      <c r="B12" s="13" t="s">
        <v>5956</v>
      </c>
      <c r="C12" s="13"/>
      <c r="D12" s="13"/>
      <c r="E12" s="43"/>
      <c r="F12" s="43"/>
      <c r="G12" s="43"/>
      <c r="H12" s="43"/>
      <c r="I12" s="13">
        <v>200</v>
      </c>
      <c r="J12" s="13">
        <v>200</v>
      </c>
      <c r="K12" s="13"/>
      <c r="L12" s="13"/>
      <c r="M12" s="13"/>
      <c r="N12" s="13"/>
    </row>
    <row r="13" spans="1:14" s="1" customFormat="1" ht="17" thickBot="1" x14ac:dyDescent="0.3">
      <c r="A13" s="33" t="s">
        <v>6094</v>
      </c>
      <c r="B13" s="34"/>
      <c r="C13" s="34">
        <f t="shared" ref="C13:J13" si="2">SUM(C11:C12)</f>
        <v>150</v>
      </c>
      <c r="D13" s="34">
        <f t="shared" si="2"/>
        <v>21</v>
      </c>
      <c r="E13" s="34">
        <f t="shared" si="2"/>
        <v>20</v>
      </c>
      <c r="F13" s="34">
        <f>SUM(F11:F12)</f>
        <v>40</v>
      </c>
      <c r="G13" s="34">
        <f t="shared" si="2"/>
        <v>20</v>
      </c>
      <c r="H13" s="34">
        <f t="shared" si="2"/>
        <v>40</v>
      </c>
      <c r="I13" s="34">
        <f t="shared" si="2"/>
        <v>200</v>
      </c>
      <c r="J13" s="34">
        <f t="shared" si="2"/>
        <v>200</v>
      </c>
      <c r="K13" s="34"/>
      <c r="L13" s="34"/>
      <c r="M13" s="34"/>
      <c r="N13" s="34"/>
    </row>
    <row r="14" spans="1:14" s="1" customFormat="1" ht="17" thickBot="1" x14ac:dyDescent="0.3">
      <c r="A14" s="12"/>
      <c r="B14" s="13"/>
      <c r="C14" s="13"/>
      <c r="D14" s="13"/>
      <c r="E14" s="43"/>
      <c r="F14" s="43"/>
      <c r="G14" s="43"/>
      <c r="H14" s="43"/>
      <c r="I14" s="43"/>
      <c r="J14" s="43"/>
      <c r="K14" s="43"/>
      <c r="L14" s="43"/>
      <c r="M14" s="43"/>
      <c r="N14" s="43"/>
    </row>
    <row r="15" spans="1:14" s="1" customFormat="1" ht="17" thickBot="1" x14ac:dyDescent="0.3">
      <c r="A15" s="33" t="s">
        <v>6381</v>
      </c>
      <c r="B15" s="34"/>
      <c r="C15" s="34">
        <f t="shared" ref="C15:J15" si="3">SUM(C13:C14)</f>
        <v>150</v>
      </c>
      <c r="D15" s="34">
        <f t="shared" si="3"/>
        <v>21</v>
      </c>
      <c r="E15" s="34">
        <f t="shared" si="3"/>
        <v>20</v>
      </c>
      <c r="F15" s="34">
        <f t="shared" si="3"/>
        <v>40</v>
      </c>
      <c r="G15" s="34">
        <f t="shared" si="3"/>
        <v>20</v>
      </c>
      <c r="H15" s="34">
        <f t="shared" si="3"/>
        <v>40</v>
      </c>
      <c r="I15" s="34">
        <f t="shared" si="3"/>
        <v>200</v>
      </c>
      <c r="J15" s="34">
        <f t="shared" si="3"/>
        <v>200</v>
      </c>
      <c r="K15" s="34"/>
      <c r="L15" s="34"/>
      <c r="M15" s="34"/>
      <c r="N15" s="34"/>
    </row>
    <row r="16" spans="1:14" s="48" customFormat="1" ht="17" thickBot="1" x14ac:dyDescent="0.3">
      <c r="A16" s="212"/>
      <c r="B16" s="53"/>
      <c r="C16" s="358"/>
      <c r="D16" s="358"/>
      <c r="E16" s="358"/>
      <c r="F16" s="358"/>
      <c r="G16" s="358"/>
      <c r="H16" s="358"/>
      <c r="I16" s="44"/>
      <c r="J16" s="44"/>
      <c r="K16" s="44"/>
      <c r="L16" s="44"/>
      <c r="M16" s="44"/>
      <c r="N16" s="44"/>
    </row>
    <row r="17" spans="1:16" s="1" customFormat="1" ht="17" thickBot="1" x14ac:dyDescent="0.3">
      <c r="A17" s="33" t="s">
        <v>6471</v>
      </c>
      <c r="B17" s="34"/>
      <c r="C17" s="34">
        <f t="shared" ref="C17:J17" si="4">SUM(C15:C16)</f>
        <v>150</v>
      </c>
      <c r="D17" s="34">
        <f t="shared" si="4"/>
        <v>21</v>
      </c>
      <c r="E17" s="34">
        <f t="shared" si="4"/>
        <v>20</v>
      </c>
      <c r="F17" s="34">
        <f t="shared" si="4"/>
        <v>40</v>
      </c>
      <c r="G17" s="34">
        <f t="shared" si="4"/>
        <v>20</v>
      </c>
      <c r="H17" s="34">
        <f t="shared" si="4"/>
        <v>40</v>
      </c>
      <c r="I17" s="34">
        <f t="shared" si="4"/>
        <v>200</v>
      </c>
      <c r="J17" s="34">
        <f t="shared" si="4"/>
        <v>200</v>
      </c>
      <c r="K17" s="34"/>
      <c r="L17" s="34"/>
      <c r="M17" s="34"/>
      <c r="N17" s="34"/>
      <c r="O17" s="1" t="s">
        <v>6790</v>
      </c>
    </row>
    <row r="18" spans="1:16" s="1" customFormat="1" x14ac:dyDescent="0.25">
      <c r="A18" s="12">
        <v>44930</v>
      </c>
      <c r="B18" s="14" t="s">
        <v>6454</v>
      </c>
      <c r="C18" s="13"/>
      <c r="D18" s="13"/>
      <c r="E18" s="43"/>
      <c r="F18" s="13">
        <v>150</v>
      </c>
      <c r="G18" s="13">
        <v>150</v>
      </c>
      <c r="H18" s="13">
        <v>300</v>
      </c>
      <c r="I18" s="43"/>
      <c r="J18" s="43"/>
      <c r="K18" s="43"/>
      <c r="L18" s="43"/>
      <c r="M18" s="43"/>
      <c r="N18" s="43"/>
    </row>
    <row r="19" spans="1:16" s="1" customFormat="1" ht="17" thickBot="1" x14ac:dyDescent="0.3">
      <c r="A19" s="12">
        <v>44989</v>
      </c>
      <c r="B19" s="14" t="s">
        <v>6488</v>
      </c>
      <c r="C19" s="13"/>
      <c r="D19" s="13"/>
      <c r="E19" s="43"/>
      <c r="F19" s="13">
        <v>150</v>
      </c>
      <c r="G19" s="13"/>
      <c r="H19" s="13"/>
      <c r="I19" s="43"/>
      <c r="J19" s="43"/>
      <c r="K19" s="43"/>
      <c r="L19" s="43"/>
      <c r="M19" s="43"/>
      <c r="N19" s="43"/>
    </row>
    <row r="20" spans="1:16" s="1" customFormat="1" ht="17" thickBot="1" x14ac:dyDescent="0.3">
      <c r="A20" s="33" t="s">
        <v>6548</v>
      </c>
      <c r="B20" s="34"/>
      <c r="C20" s="34">
        <f t="shared" ref="C20:J20" si="5">SUM(C17:C19)</f>
        <v>150</v>
      </c>
      <c r="D20" s="34">
        <f t="shared" si="5"/>
        <v>21</v>
      </c>
      <c r="E20" s="34">
        <f t="shared" si="5"/>
        <v>20</v>
      </c>
      <c r="F20" s="34">
        <f t="shared" si="5"/>
        <v>340</v>
      </c>
      <c r="G20" s="34">
        <f t="shared" si="5"/>
        <v>170</v>
      </c>
      <c r="H20" s="34">
        <f t="shared" si="5"/>
        <v>340</v>
      </c>
      <c r="I20" s="34">
        <f t="shared" si="5"/>
        <v>200</v>
      </c>
      <c r="J20" s="34">
        <f t="shared" si="5"/>
        <v>200</v>
      </c>
      <c r="K20" s="34"/>
      <c r="L20" s="34"/>
      <c r="M20" s="34"/>
      <c r="N20" s="34"/>
      <c r="O20" s="1" t="s">
        <v>6790</v>
      </c>
      <c r="P20" s="208">
        <v>6036000</v>
      </c>
    </row>
    <row r="21" spans="1:16" s="1" customFormat="1" ht="17" thickBot="1" x14ac:dyDescent="0.3">
      <c r="A21" s="55"/>
      <c r="B21" s="1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</row>
    <row r="22" spans="1:16" s="1" customFormat="1" ht="17" thickBot="1" x14ac:dyDescent="0.3">
      <c r="A22" s="33" t="s">
        <v>6751</v>
      </c>
      <c r="B22" s="34"/>
      <c r="C22" s="34">
        <f>SUM(C20:C21)</f>
        <v>150</v>
      </c>
      <c r="D22" s="34">
        <f t="shared" ref="D22:J24" si="6">SUM(D20:D21)</f>
        <v>21</v>
      </c>
      <c r="E22" s="34">
        <f t="shared" si="6"/>
        <v>20</v>
      </c>
      <c r="F22" s="34">
        <f t="shared" si="6"/>
        <v>340</v>
      </c>
      <c r="G22" s="34">
        <f t="shared" si="6"/>
        <v>170</v>
      </c>
      <c r="H22" s="34">
        <f t="shared" si="6"/>
        <v>340</v>
      </c>
      <c r="I22" s="34">
        <f t="shared" si="6"/>
        <v>200</v>
      </c>
      <c r="J22" s="34">
        <f t="shared" si="6"/>
        <v>200</v>
      </c>
      <c r="K22" s="34"/>
      <c r="L22" s="34"/>
      <c r="M22" s="34"/>
      <c r="N22" s="34"/>
      <c r="O22" s="1" t="s">
        <v>6790</v>
      </c>
    </row>
    <row r="23" spans="1:16" s="1" customFormat="1" ht="17" thickBot="1" x14ac:dyDescent="0.3">
      <c r="A23" s="55"/>
      <c r="B23" s="1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</row>
    <row r="24" spans="1:16" s="1" customFormat="1" ht="17" thickBot="1" x14ac:dyDescent="0.3">
      <c r="A24" s="33" t="s">
        <v>6983</v>
      </c>
      <c r="B24" s="34"/>
      <c r="C24" s="34">
        <f>SUM(C22:C23)</f>
        <v>150</v>
      </c>
      <c r="D24" s="34">
        <f t="shared" si="6"/>
        <v>21</v>
      </c>
      <c r="E24" s="34">
        <f t="shared" si="6"/>
        <v>20</v>
      </c>
      <c r="F24" s="34">
        <f t="shared" si="6"/>
        <v>340</v>
      </c>
      <c r="G24" s="34">
        <f t="shared" si="6"/>
        <v>170</v>
      </c>
      <c r="H24" s="34">
        <f t="shared" si="6"/>
        <v>340</v>
      </c>
      <c r="I24" s="34">
        <f t="shared" si="6"/>
        <v>200</v>
      </c>
      <c r="J24" s="34">
        <f t="shared" si="6"/>
        <v>200</v>
      </c>
      <c r="K24" s="34"/>
      <c r="L24" s="34"/>
      <c r="M24" s="34"/>
      <c r="N24" s="34"/>
      <c r="O24" s="1" t="s">
        <v>6790</v>
      </c>
    </row>
    <row r="25" spans="1:16" s="48" customFormat="1" ht="17" thickBot="1" x14ac:dyDescent="0.3">
      <c r="A25" s="55"/>
      <c r="B25" s="13"/>
      <c r="C25" s="358"/>
      <c r="D25" s="358"/>
      <c r="E25" s="358"/>
      <c r="F25" s="358"/>
      <c r="G25" s="358"/>
      <c r="H25" s="358"/>
      <c r="I25" s="358"/>
      <c r="J25" s="358"/>
      <c r="K25" s="358"/>
      <c r="L25" s="358"/>
      <c r="M25" s="358"/>
      <c r="N25" s="358"/>
    </row>
    <row r="26" spans="1:16" s="1" customFormat="1" ht="17" thickBot="1" x14ac:dyDescent="0.3">
      <c r="A26" s="33" t="s">
        <v>7147</v>
      </c>
      <c r="B26" s="34"/>
      <c r="C26" s="34">
        <f t="shared" ref="C26:J26" si="7">SUM(C24:C25)</f>
        <v>150</v>
      </c>
      <c r="D26" s="34">
        <f t="shared" si="7"/>
        <v>21</v>
      </c>
      <c r="E26" s="34">
        <f t="shared" si="7"/>
        <v>20</v>
      </c>
      <c r="F26" s="34">
        <f t="shared" si="7"/>
        <v>340</v>
      </c>
      <c r="G26" s="34">
        <f t="shared" si="7"/>
        <v>170</v>
      </c>
      <c r="H26" s="34">
        <f t="shared" si="7"/>
        <v>340</v>
      </c>
      <c r="I26" s="34">
        <f t="shared" si="7"/>
        <v>200</v>
      </c>
      <c r="J26" s="34">
        <f t="shared" si="7"/>
        <v>200</v>
      </c>
      <c r="K26" s="34"/>
      <c r="L26" s="34"/>
      <c r="M26" s="34"/>
      <c r="N26" s="34"/>
      <c r="O26" s="1" t="s">
        <v>6790</v>
      </c>
    </row>
    <row r="27" spans="1:16" s="2" customFormat="1" x14ac:dyDescent="0.25">
      <c r="A27" s="55" t="s">
        <v>7301</v>
      </c>
      <c r="B27" s="75" t="s">
        <v>7302</v>
      </c>
      <c r="C27" s="13"/>
      <c r="D27" s="13"/>
      <c r="E27" s="13">
        <v>80</v>
      </c>
      <c r="F27" s="13">
        <v>400</v>
      </c>
      <c r="G27" s="13"/>
      <c r="H27" s="13">
        <v>2000</v>
      </c>
      <c r="I27" s="13"/>
      <c r="J27" s="13">
        <v>500</v>
      </c>
      <c r="K27" s="13">
        <v>400</v>
      </c>
      <c r="L27" s="13">
        <v>20</v>
      </c>
      <c r="M27" s="13"/>
      <c r="N27" s="13"/>
    </row>
    <row r="28" spans="1:16" s="1" customFormat="1" ht="17" thickBot="1" x14ac:dyDescent="0.3">
      <c r="A28" s="55" t="s">
        <v>7313</v>
      </c>
      <c r="B28" s="75" t="s">
        <v>7314</v>
      </c>
      <c r="C28" s="43"/>
      <c r="D28" s="43"/>
      <c r="E28" s="13">
        <v>170</v>
      </c>
      <c r="F28" s="13">
        <v>600</v>
      </c>
      <c r="G28" s="43"/>
      <c r="H28" s="43"/>
      <c r="I28" s="43"/>
      <c r="J28" s="13">
        <v>500</v>
      </c>
      <c r="K28" s="13">
        <v>100</v>
      </c>
      <c r="L28" s="43"/>
      <c r="M28" s="43"/>
      <c r="N28" s="43"/>
    </row>
    <row r="29" spans="1:16" s="1" customFormat="1" ht="17" thickBot="1" x14ac:dyDescent="0.3">
      <c r="A29" s="33" t="s">
        <v>7356</v>
      </c>
      <c r="B29" s="34"/>
      <c r="C29" s="34">
        <f>SUM(C26:C28)</f>
        <v>150</v>
      </c>
      <c r="D29" s="34">
        <f t="shared" ref="D29:L29" si="8">SUM(D26:D28)</f>
        <v>21</v>
      </c>
      <c r="E29" s="34">
        <f t="shared" si="8"/>
        <v>270</v>
      </c>
      <c r="F29" s="34">
        <f t="shared" si="8"/>
        <v>1340</v>
      </c>
      <c r="G29" s="34">
        <f t="shared" si="8"/>
        <v>170</v>
      </c>
      <c r="H29" s="34">
        <f t="shared" si="8"/>
        <v>2340</v>
      </c>
      <c r="I29" s="34">
        <f t="shared" si="8"/>
        <v>200</v>
      </c>
      <c r="J29" s="34">
        <f t="shared" si="8"/>
        <v>1200</v>
      </c>
      <c r="K29" s="34">
        <f t="shared" si="8"/>
        <v>500</v>
      </c>
      <c r="L29" s="34">
        <f t="shared" si="8"/>
        <v>20</v>
      </c>
      <c r="M29" s="34"/>
      <c r="N29" s="34"/>
      <c r="O29" s="1" t="s">
        <v>6790</v>
      </c>
    </row>
    <row r="30" spans="1:16" s="48" customFormat="1" ht="17" thickBot="1" x14ac:dyDescent="0.3">
      <c r="A30" s="55"/>
      <c r="B30" s="213"/>
      <c r="C30" s="358"/>
      <c r="D30" s="358"/>
      <c r="E30" s="57"/>
      <c r="F30" s="57"/>
      <c r="G30" s="358"/>
      <c r="H30" s="358"/>
      <c r="I30" s="358"/>
      <c r="J30" s="57"/>
      <c r="K30" s="57"/>
      <c r="L30" s="358"/>
      <c r="M30" s="358"/>
      <c r="N30" s="358"/>
    </row>
    <row r="31" spans="1:16" s="1" customFormat="1" ht="17" thickBot="1" x14ac:dyDescent="0.3">
      <c r="A31" s="290" t="s">
        <v>7578</v>
      </c>
      <c r="B31" s="269"/>
      <c r="C31" s="269">
        <f>SUM(C29:C30)</f>
        <v>150</v>
      </c>
      <c r="D31" s="269">
        <f t="shared" ref="D31:J31" si="9">SUM(D29:D30)</f>
        <v>21</v>
      </c>
      <c r="E31" s="269">
        <f t="shared" si="9"/>
        <v>270</v>
      </c>
      <c r="F31" s="269">
        <f t="shared" si="9"/>
        <v>1340</v>
      </c>
      <c r="G31" s="269">
        <f t="shared" si="9"/>
        <v>170</v>
      </c>
      <c r="H31" s="269">
        <f t="shared" si="9"/>
        <v>2340</v>
      </c>
      <c r="I31" s="269">
        <f t="shared" si="9"/>
        <v>200</v>
      </c>
      <c r="J31" s="269">
        <f t="shared" si="9"/>
        <v>1200</v>
      </c>
      <c r="K31" s="269">
        <f>SUM(K29:K30)</f>
        <v>500</v>
      </c>
      <c r="L31" s="269">
        <f>SUM(L29:L30)</f>
        <v>20</v>
      </c>
      <c r="M31" s="269"/>
      <c r="N31" s="269"/>
    </row>
    <row r="32" spans="1:16" s="200" customFormat="1" x14ac:dyDescent="0.25">
      <c r="A32" s="1071">
        <v>45270</v>
      </c>
      <c r="B32" s="527" t="s">
        <v>7638</v>
      </c>
      <c r="C32" s="742"/>
      <c r="D32" s="742"/>
      <c r="E32" s="742"/>
      <c r="F32" s="742"/>
      <c r="G32" s="742"/>
      <c r="H32" s="162">
        <v>330</v>
      </c>
      <c r="I32" s="162">
        <v>300</v>
      </c>
      <c r="J32" s="162">
        <v>220</v>
      </c>
      <c r="K32" s="742"/>
      <c r="L32" s="742"/>
      <c r="M32" s="742"/>
      <c r="N32" s="742"/>
    </row>
    <row r="33" spans="1:15" s="200" customFormat="1" ht="17" thickBot="1" x14ac:dyDescent="0.3">
      <c r="A33" s="741" t="s">
        <v>7644</v>
      </c>
      <c r="B33" s="527" t="s">
        <v>7645</v>
      </c>
      <c r="C33" s="162">
        <v>100</v>
      </c>
      <c r="D33" s="162">
        <v>50</v>
      </c>
      <c r="E33" s="162">
        <v>176</v>
      </c>
      <c r="F33" s="162">
        <v>630</v>
      </c>
      <c r="G33" s="742"/>
      <c r="H33" s="742"/>
      <c r="I33" s="162">
        <v>550</v>
      </c>
      <c r="J33" s="742"/>
      <c r="K33" s="162">
        <v>280</v>
      </c>
      <c r="L33" s="162">
        <v>15</v>
      </c>
      <c r="M33" s="162">
        <v>500</v>
      </c>
      <c r="N33" s="742"/>
    </row>
    <row r="34" spans="1:15" s="1" customFormat="1" ht="17" thickBot="1" x14ac:dyDescent="0.3">
      <c r="A34" s="33" t="s">
        <v>7856</v>
      </c>
      <c r="B34" s="34"/>
      <c r="C34" s="34">
        <f t="shared" ref="C34:M34" si="10">SUM(C31:C33)</f>
        <v>250</v>
      </c>
      <c r="D34" s="34">
        <f t="shared" si="10"/>
        <v>71</v>
      </c>
      <c r="E34" s="34">
        <f t="shared" si="10"/>
        <v>446</v>
      </c>
      <c r="F34" s="34">
        <f t="shared" si="10"/>
        <v>1970</v>
      </c>
      <c r="G34" s="34">
        <f t="shared" si="10"/>
        <v>170</v>
      </c>
      <c r="H34" s="34">
        <f t="shared" si="10"/>
        <v>2670</v>
      </c>
      <c r="I34" s="34">
        <f t="shared" si="10"/>
        <v>1050</v>
      </c>
      <c r="J34" s="34">
        <f t="shared" si="10"/>
        <v>1420</v>
      </c>
      <c r="K34" s="34">
        <f t="shared" si="10"/>
        <v>780</v>
      </c>
      <c r="L34" s="34">
        <f t="shared" si="10"/>
        <v>35</v>
      </c>
      <c r="M34" s="34">
        <f t="shared" si="10"/>
        <v>500</v>
      </c>
      <c r="N34" s="34"/>
    </row>
    <row r="35" spans="1:15" s="49" customFormat="1" x14ac:dyDescent="0.25">
      <c r="A35" s="507" t="s">
        <v>7940</v>
      </c>
      <c r="B35" s="792" t="s">
        <v>967</v>
      </c>
      <c r="C35" s="185"/>
      <c r="D35" s="185"/>
      <c r="E35" s="185">
        <v>-2</v>
      </c>
      <c r="F35" s="185">
        <v>-2</v>
      </c>
      <c r="G35" s="185"/>
      <c r="H35" s="185"/>
      <c r="I35" s="185"/>
      <c r="J35" s="185"/>
      <c r="K35" s="185"/>
      <c r="L35" s="185"/>
      <c r="M35" s="185"/>
      <c r="N35" s="185"/>
      <c r="O35" s="49" t="s">
        <v>211</v>
      </c>
    </row>
    <row r="36" spans="1:15" s="1" customFormat="1" x14ac:dyDescent="0.25">
      <c r="A36" s="12" t="s">
        <v>8023</v>
      </c>
      <c r="B36" s="13" t="s">
        <v>8026</v>
      </c>
      <c r="C36" s="13">
        <v>20</v>
      </c>
      <c r="D36" s="43"/>
      <c r="E36" s="13">
        <v>27</v>
      </c>
      <c r="F36" s="13">
        <v>310</v>
      </c>
      <c r="G36" s="43"/>
      <c r="H36" s="13">
        <v>300</v>
      </c>
      <c r="I36" s="13">
        <v>200</v>
      </c>
      <c r="J36" s="13">
        <v>100</v>
      </c>
      <c r="K36" s="13">
        <v>200</v>
      </c>
      <c r="L36" s="13">
        <v>50</v>
      </c>
      <c r="M36" s="43"/>
      <c r="N36" s="43"/>
    </row>
    <row r="37" spans="1:15" s="1" customFormat="1" x14ac:dyDescent="0.25">
      <c r="A37" s="12" t="s">
        <v>8060</v>
      </c>
      <c r="B37" s="75" t="s">
        <v>8064</v>
      </c>
      <c r="C37" s="43"/>
      <c r="D37" s="43"/>
      <c r="E37" s="13">
        <v>60</v>
      </c>
      <c r="F37" s="13">
        <v>80</v>
      </c>
      <c r="G37" s="43"/>
      <c r="H37" s="13">
        <v>60</v>
      </c>
      <c r="I37" s="43"/>
      <c r="J37" s="13">
        <v>60</v>
      </c>
      <c r="K37" s="43"/>
      <c r="L37" s="13">
        <v>14</v>
      </c>
      <c r="M37" s="43"/>
      <c r="N37" s="43"/>
    </row>
    <row r="38" spans="1:15" s="1" customFormat="1" ht="17" thickBot="1" x14ac:dyDescent="0.3">
      <c r="A38" s="12" t="s">
        <v>8060</v>
      </c>
      <c r="B38" s="75" t="s">
        <v>8066</v>
      </c>
      <c r="C38" s="43"/>
      <c r="D38" s="43"/>
      <c r="E38" s="13">
        <v>133</v>
      </c>
      <c r="F38" s="13">
        <v>300</v>
      </c>
      <c r="G38" s="43"/>
      <c r="H38" s="13">
        <v>400</v>
      </c>
      <c r="I38" s="13">
        <v>250</v>
      </c>
      <c r="J38" s="43"/>
      <c r="K38" s="13">
        <v>160</v>
      </c>
      <c r="L38" s="13">
        <v>22</v>
      </c>
      <c r="M38" s="43"/>
      <c r="N38" s="43"/>
    </row>
    <row r="39" spans="1:15" s="6" customFormat="1" ht="17" thickBot="1" x14ac:dyDescent="0.3">
      <c r="A39" s="33" t="s">
        <v>8094</v>
      </c>
      <c r="B39" s="34"/>
      <c r="C39" s="34">
        <f>SUM(C34:C38)</f>
        <v>270</v>
      </c>
      <c r="D39" s="34">
        <f t="shared" ref="D39:N39" si="11">SUM(D34:D38)</f>
        <v>71</v>
      </c>
      <c r="E39" s="34">
        <f t="shared" si="11"/>
        <v>664</v>
      </c>
      <c r="F39" s="34">
        <f t="shared" si="11"/>
        <v>2658</v>
      </c>
      <c r="G39" s="34">
        <f t="shared" si="11"/>
        <v>170</v>
      </c>
      <c r="H39" s="34">
        <f t="shared" si="11"/>
        <v>3430</v>
      </c>
      <c r="I39" s="34">
        <f t="shared" si="11"/>
        <v>1500</v>
      </c>
      <c r="J39" s="34">
        <f t="shared" si="11"/>
        <v>1580</v>
      </c>
      <c r="K39" s="34">
        <f t="shared" si="11"/>
        <v>1140</v>
      </c>
      <c r="L39" s="34">
        <f t="shared" si="11"/>
        <v>121</v>
      </c>
      <c r="M39" s="34">
        <f t="shared" si="11"/>
        <v>500</v>
      </c>
      <c r="N39" s="34">
        <f t="shared" si="11"/>
        <v>0</v>
      </c>
    </row>
    <row r="40" spans="1:15" s="48" customFormat="1" ht="17" thickBot="1" x14ac:dyDescent="0.3">
      <c r="A40" s="55"/>
      <c r="B40" s="75"/>
      <c r="C40" s="358"/>
      <c r="D40" s="358"/>
      <c r="E40" s="57"/>
      <c r="F40" s="57"/>
      <c r="G40" s="358"/>
      <c r="H40" s="57"/>
      <c r="I40" s="57"/>
      <c r="J40" s="358"/>
      <c r="K40" s="57"/>
      <c r="L40" s="57"/>
      <c r="M40" s="358"/>
      <c r="N40" s="358"/>
    </row>
    <row r="41" spans="1:15" s="6" customFormat="1" ht="17" thickBot="1" x14ac:dyDescent="0.3">
      <c r="A41" s="33" t="s">
        <v>8414</v>
      </c>
      <c r="B41" s="34"/>
      <c r="C41" s="34">
        <f>SUM(C39:C40)</f>
        <v>270</v>
      </c>
      <c r="D41" s="34">
        <f t="shared" ref="D41:N43" si="12">SUM(D39:D40)</f>
        <v>71</v>
      </c>
      <c r="E41" s="34">
        <f t="shared" si="12"/>
        <v>664</v>
      </c>
      <c r="F41" s="34">
        <f t="shared" si="12"/>
        <v>2658</v>
      </c>
      <c r="G41" s="34">
        <f t="shared" si="12"/>
        <v>170</v>
      </c>
      <c r="H41" s="34">
        <f t="shared" si="12"/>
        <v>3430</v>
      </c>
      <c r="I41" s="34">
        <f t="shared" si="12"/>
        <v>1500</v>
      </c>
      <c r="J41" s="34">
        <f t="shared" si="12"/>
        <v>1580</v>
      </c>
      <c r="K41" s="34">
        <f t="shared" si="12"/>
        <v>1140</v>
      </c>
      <c r="L41" s="34">
        <f t="shared" si="12"/>
        <v>121</v>
      </c>
      <c r="M41" s="34">
        <f t="shared" si="12"/>
        <v>500</v>
      </c>
      <c r="N41" s="34">
        <f t="shared" si="12"/>
        <v>0</v>
      </c>
    </row>
    <row r="42" spans="1:15" s="48" customFormat="1" ht="17" thickBot="1" x14ac:dyDescent="0.3">
      <c r="A42" s="55"/>
      <c r="B42" s="75"/>
      <c r="C42" s="358"/>
      <c r="D42" s="358"/>
      <c r="E42" s="57"/>
      <c r="F42" s="57"/>
      <c r="G42" s="358"/>
      <c r="H42" s="57"/>
      <c r="I42" s="57"/>
      <c r="J42" s="358"/>
      <c r="K42" s="57"/>
      <c r="L42" s="57"/>
      <c r="M42" s="358"/>
      <c r="N42" s="358"/>
    </row>
    <row r="43" spans="1:15" s="6" customFormat="1" ht="17" thickBot="1" x14ac:dyDescent="0.3">
      <c r="A43" s="33" t="s">
        <v>8441</v>
      </c>
      <c r="B43" s="34"/>
      <c r="C43" s="34">
        <f>SUM(C41:C42)</f>
        <v>270</v>
      </c>
      <c r="D43" s="34">
        <f>SUM(D41:D42)</f>
        <v>71</v>
      </c>
      <c r="E43" s="34">
        <f>SUM(E41:E42)</f>
        <v>664</v>
      </c>
      <c r="F43" s="34">
        <f t="shared" si="12"/>
        <v>2658</v>
      </c>
      <c r="G43" s="34">
        <f t="shared" si="12"/>
        <v>170</v>
      </c>
      <c r="H43" s="34">
        <f t="shared" si="12"/>
        <v>3430</v>
      </c>
      <c r="I43" s="34">
        <f>SUM(I41:I42)</f>
        <v>1500</v>
      </c>
      <c r="J43" s="34">
        <f t="shared" si="12"/>
        <v>1580</v>
      </c>
      <c r="K43" s="34">
        <f t="shared" si="12"/>
        <v>1140</v>
      </c>
      <c r="L43" s="34">
        <f t="shared" si="12"/>
        <v>121</v>
      </c>
      <c r="M43" s="34">
        <f t="shared" si="12"/>
        <v>500</v>
      </c>
      <c r="N43" s="34">
        <f t="shared" si="12"/>
        <v>0</v>
      </c>
    </row>
    <row r="44" spans="1:15" s="1" customFormat="1" x14ac:dyDescent="0.25">
      <c r="A44" s="55" t="s">
        <v>8559</v>
      </c>
      <c r="B44" s="75" t="s">
        <v>8560</v>
      </c>
      <c r="C44" s="43"/>
      <c r="D44" s="43"/>
      <c r="E44" s="13">
        <v>150</v>
      </c>
      <c r="F44" s="13">
        <v>220</v>
      </c>
      <c r="G44" s="13">
        <v>310</v>
      </c>
      <c r="H44" s="13">
        <v>3000</v>
      </c>
      <c r="I44" s="43"/>
      <c r="J44" s="43"/>
      <c r="K44" s="43"/>
      <c r="L44" s="13">
        <v>50</v>
      </c>
      <c r="M44" s="43"/>
      <c r="N44" s="43"/>
    </row>
    <row r="45" spans="1:15" s="1" customFormat="1" x14ac:dyDescent="0.25">
      <c r="A45" s="37" t="s">
        <v>8570</v>
      </c>
      <c r="B45" s="53" t="s">
        <v>8573</v>
      </c>
      <c r="C45" s="43"/>
      <c r="D45" s="43"/>
      <c r="E45" s="13">
        <v>115</v>
      </c>
      <c r="F45" s="43"/>
      <c r="G45" s="13">
        <v>440</v>
      </c>
      <c r="H45" s="43"/>
      <c r="I45" s="43"/>
      <c r="J45" s="43"/>
      <c r="K45" s="43"/>
      <c r="L45" s="13">
        <v>30</v>
      </c>
      <c r="M45" s="43"/>
      <c r="N45" s="43"/>
    </row>
    <row r="46" spans="1:15" s="1" customFormat="1" ht="17" thickBot="1" x14ac:dyDescent="0.3">
      <c r="A46" s="55" t="s">
        <v>8654</v>
      </c>
      <c r="B46" s="53" t="s">
        <v>8655</v>
      </c>
      <c r="C46" s="43"/>
      <c r="D46" s="43"/>
      <c r="E46" s="13">
        <v>30</v>
      </c>
      <c r="F46" s="13">
        <v>500</v>
      </c>
      <c r="G46" s="43"/>
      <c r="H46" s="43"/>
      <c r="I46" s="43"/>
      <c r="J46" s="43"/>
      <c r="K46" s="43"/>
      <c r="L46" s="43"/>
      <c r="M46" s="43"/>
      <c r="N46" s="43"/>
    </row>
    <row r="47" spans="1:15" s="6" customFormat="1" ht="17" thickBot="1" x14ac:dyDescent="0.3">
      <c r="A47" s="33" t="s">
        <v>8662</v>
      </c>
      <c r="B47" s="34"/>
      <c r="C47" s="34">
        <f>SUM(C43:C46)</f>
        <v>270</v>
      </c>
      <c r="D47" s="34">
        <f t="shared" ref="D47:N47" si="13">SUM(D43:D46)</f>
        <v>71</v>
      </c>
      <c r="E47" s="34">
        <f t="shared" si="13"/>
        <v>959</v>
      </c>
      <c r="F47" s="34">
        <f t="shared" si="13"/>
        <v>3378</v>
      </c>
      <c r="G47" s="34">
        <f t="shared" si="13"/>
        <v>920</v>
      </c>
      <c r="H47" s="34">
        <f t="shared" si="13"/>
        <v>6430</v>
      </c>
      <c r="I47" s="34">
        <f t="shared" si="13"/>
        <v>1500</v>
      </c>
      <c r="J47" s="34">
        <f t="shared" si="13"/>
        <v>1580</v>
      </c>
      <c r="K47" s="34">
        <f t="shared" si="13"/>
        <v>1140</v>
      </c>
      <c r="L47" s="34">
        <f t="shared" si="13"/>
        <v>201</v>
      </c>
      <c r="M47" s="34">
        <f t="shared" si="13"/>
        <v>500</v>
      </c>
      <c r="N47" s="34">
        <f t="shared" si="13"/>
        <v>0</v>
      </c>
      <c r="O47" s="6" t="s">
        <v>8667</v>
      </c>
    </row>
    <row r="48" spans="1:15" ht="17" thickBot="1" x14ac:dyDescent="0.3">
      <c r="A48" s="741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</row>
    <row r="49" spans="1:15" s="6" customFormat="1" ht="17" thickBot="1" x14ac:dyDescent="0.3">
      <c r="A49" s="33" t="s">
        <v>8840</v>
      </c>
      <c r="B49" s="34"/>
      <c r="C49" s="34">
        <f t="shared" ref="C49:M51" si="14">SUM(C47:C48)</f>
        <v>270</v>
      </c>
      <c r="D49" s="34">
        <f t="shared" si="14"/>
        <v>71</v>
      </c>
      <c r="E49" s="34">
        <f t="shared" si="14"/>
        <v>959</v>
      </c>
      <c r="F49" s="34">
        <f t="shared" si="14"/>
        <v>3378</v>
      </c>
      <c r="G49" s="34">
        <f t="shared" si="14"/>
        <v>920</v>
      </c>
      <c r="H49" s="34">
        <f t="shared" si="14"/>
        <v>6430</v>
      </c>
      <c r="I49" s="34">
        <f t="shared" si="14"/>
        <v>1500</v>
      </c>
      <c r="J49" s="34">
        <f t="shared" si="14"/>
        <v>1580</v>
      </c>
      <c r="K49" s="34">
        <f t="shared" si="14"/>
        <v>1140</v>
      </c>
      <c r="L49" s="34">
        <f t="shared" si="14"/>
        <v>201</v>
      </c>
      <c r="M49" s="34">
        <f t="shared" si="14"/>
        <v>500</v>
      </c>
      <c r="N49" s="34">
        <f t="shared" ref="N49:N51" si="15">SUM(N47:N48)</f>
        <v>0</v>
      </c>
      <c r="O49" s="6" t="s">
        <v>8667</v>
      </c>
    </row>
    <row r="50" spans="1:15" s="2" customFormat="1" ht="17" thickBot="1" x14ac:dyDescent="0.3">
      <c r="A50" s="12" t="s">
        <v>8969</v>
      </c>
      <c r="B50" s="13" t="s">
        <v>8980</v>
      </c>
      <c r="C50" s="13"/>
      <c r="D50" s="13"/>
      <c r="E50" s="13"/>
      <c r="F50" s="13"/>
      <c r="G50" s="13"/>
      <c r="H50" s="13"/>
      <c r="I50" s="13">
        <v>-2</v>
      </c>
      <c r="J50" s="13"/>
      <c r="K50" s="13"/>
      <c r="L50" s="13"/>
      <c r="M50" s="13"/>
      <c r="N50" s="13"/>
    </row>
    <row r="51" spans="1:15" s="6" customFormat="1" ht="17" thickBot="1" x14ac:dyDescent="0.3">
      <c r="A51" s="33" t="s">
        <v>9008</v>
      </c>
      <c r="B51" s="34"/>
      <c r="C51" s="34">
        <f t="shared" si="14"/>
        <v>270</v>
      </c>
      <c r="D51" s="34">
        <f t="shared" si="14"/>
        <v>71</v>
      </c>
      <c r="E51" s="34">
        <f t="shared" si="14"/>
        <v>959</v>
      </c>
      <c r="F51" s="34">
        <f t="shared" si="14"/>
        <v>3378</v>
      </c>
      <c r="G51" s="34">
        <f t="shared" si="14"/>
        <v>920</v>
      </c>
      <c r="H51" s="34">
        <f t="shared" si="14"/>
        <v>6430</v>
      </c>
      <c r="I51" s="34">
        <f>SUM(I49:I50)</f>
        <v>1498</v>
      </c>
      <c r="J51" s="34">
        <f t="shared" si="14"/>
        <v>1580</v>
      </c>
      <c r="K51" s="34">
        <f t="shared" si="14"/>
        <v>1140</v>
      </c>
      <c r="L51" s="34">
        <f t="shared" si="14"/>
        <v>201</v>
      </c>
      <c r="M51" s="34">
        <f>SUM(M49:M50)</f>
        <v>500</v>
      </c>
      <c r="N51" s="34">
        <f t="shared" si="15"/>
        <v>0</v>
      </c>
      <c r="O51" s="6" t="s">
        <v>8667</v>
      </c>
    </row>
    <row r="52" spans="1:15" s="1" customFormat="1" x14ac:dyDescent="0.25">
      <c r="A52" s="55">
        <v>45448</v>
      </c>
      <c r="B52" s="53" t="s">
        <v>9097</v>
      </c>
      <c r="C52" s="43"/>
      <c r="D52" s="43"/>
      <c r="E52" s="43"/>
      <c r="F52" s="43"/>
      <c r="G52" s="43"/>
      <c r="H52" s="43"/>
      <c r="I52" s="13">
        <v>-22</v>
      </c>
      <c r="J52" s="13">
        <v>-15</v>
      </c>
      <c r="K52" s="43"/>
      <c r="L52" s="43"/>
      <c r="M52" s="43"/>
      <c r="N52" s="43"/>
    </row>
    <row r="53" spans="1:15" s="1" customFormat="1" x14ac:dyDescent="0.25">
      <c r="A53" s="55">
        <v>45509</v>
      </c>
      <c r="B53" s="53" t="s">
        <v>9123</v>
      </c>
      <c r="C53" s="43"/>
      <c r="D53" s="43"/>
      <c r="E53" s="43"/>
      <c r="F53" s="43"/>
      <c r="G53" s="43"/>
      <c r="H53" s="43"/>
      <c r="I53" s="43"/>
      <c r="J53" s="13">
        <v>-3</v>
      </c>
      <c r="K53" s="43"/>
      <c r="L53" s="43"/>
      <c r="M53" s="43"/>
      <c r="N53" s="43"/>
    </row>
    <row r="54" spans="1:15" s="1" customFormat="1" x14ac:dyDescent="0.25">
      <c r="A54" s="55" t="s">
        <v>9110</v>
      </c>
      <c r="B54" s="53" t="s">
        <v>9139</v>
      </c>
      <c r="C54" s="43"/>
      <c r="D54" s="43"/>
      <c r="E54" s="43"/>
      <c r="F54" s="43"/>
      <c r="G54" s="43"/>
      <c r="H54" s="43"/>
      <c r="I54" s="13">
        <v>-22</v>
      </c>
      <c r="J54" s="13">
        <v>-40</v>
      </c>
      <c r="K54" s="43"/>
      <c r="L54" s="43"/>
      <c r="M54" s="43"/>
      <c r="N54" s="43"/>
    </row>
    <row r="55" spans="1:15" s="1" customFormat="1" x14ac:dyDescent="0.25">
      <c r="A55" s="55" t="s">
        <v>9120</v>
      </c>
      <c r="B55" s="53" t="s">
        <v>9149</v>
      </c>
      <c r="C55" s="43"/>
      <c r="D55" s="43"/>
      <c r="E55" s="43"/>
      <c r="F55" s="43"/>
      <c r="G55" s="43"/>
      <c r="H55" s="43"/>
      <c r="I55" s="13">
        <v>-89</v>
      </c>
      <c r="J55" s="13">
        <v>-27</v>
      </c>
      <c r="K55" s="43"/>
      <c r="L55" s="43"/>
      <c r="M55" s="43"/>
      <c r="N55" s="43"/>
    </row>
    <row r="56" spans="1:15" s="2" customFormat="1" x14ac:dyDescent="0.25">
      <c r="A56" s="35" t="s">
        <v>9171</v>
      </c>
      <c r="B56" s="436" t="s">
        <v>9176</v>
      </c>
      <c r="C56" s="13"/>
      <c r="D56" s="13"/>
      <c r="E56" s="13">
        <v>265</v>
      </c>
      <c r="F56" s="13"/>
      <c r="G56" s="13"/>
      <c r="H56" s="13">
        <v>200</v>
      </c>
      <c r="I56" s="13"/>
      <c r="J56" s="13"/>
      <c r="K56" s="13"/>
      <c r="L56" s="13"/>
      <c r="M56" s="13">
        <v>300</v>
      </c>
      <c r="N56" s="13"/>
    </row>
    <row r="57" spans="1:15" s="1" customFormat="1" x14ac:dyDescent="0.25">
      <c r="A57" s="35" t="s">
        <v>9171</v>
      </c>
      <c r="B57" s="436" t="s">
        <v>9177</v>
      </c>
      <c r="C57" s="43"/>
      <c r="D57" s="43"/>
      <c r="E57" s="13">
        <v>80</v>
      </c>
      <c r="F57" s="43"/>
      <c r="G57" s="43"/>
      <c r="H57" s="43"/>
      <c r="I57" s="13"/>
      <c r="J57" s="13"/>
      <c r="K57" s="43"/>
      <c r="L57" s="43"/>
      <c r="M57" s="43"/>
      <c r="N57" s="43"/>
    </row>
    <row r="58" spans="1:15" s="1" customFormat="1" x14ac:dyDescent="0.25">
      <c r="A58" s="55" t="s">
        <v>9199</v>
      </c>
      <c r="B58" s="53" t="s">
        <v>9246</v>
      </c>
      <c r="C58" s="43"/>
      <c r="D58" s="43"/>
      <c r="E58" s="43"/>
      <c r="F58" s="43"/>
      <c r="G58" s="43"/>
      <c r="H58" s="43"/>
      <c r="I58" s="13">
        <v>-70</v>
      </c>
      <c r="J58" s="13">
        <v>-102</v>
      </c>
      <c r="K58" s="43"/>
      <c r="L58" s="43"/>
      <c r="M58" s="43"/>
      <c r="N58" s="43"/>
    </row>
    <row r="59" spans="1:15" s="2" customFormat="1" ht="17" thickBot="1" x14ac:dyDescent="0.3">
      <c r="A59" s="55" t="s">
        <v>9287</v>
      </c>
      <c r="B59" s="53" t="s">
        <v>9313</v>
      </c>
      <c r="C59" s="13"/>
      <c r="D59" s="13"/>
      <c r="E59" s="13"/>
      <c r="F59" s="13"/>
      <c r="G59" s="13"/>
      <c r="H59" s="13"/>
      <c r="I59" s="13">
        <v>-107</v>
      </c>
      <c r="J59" s="13"/>
      <c r="K59" s="13"/>
      <c r="L59" s="13"/>
      <c r="M59" s="13"/>
      <c r="N59" s="13"/>
    </row>
    <row r="60" spans="1:15" s="6" customFormat="1" ht="17" thickBot="1" x14ac:dyDescent="0.3">
      <c r="A60" s="33" t="s">
        <v>9318</v>
      </c>
      <c r="B60" s="34"/>
      <c r="C60" s="34">
        <f>SUM(C51:C59)</f>
        <v>270</v>
      </c>
      <c r="D60" s="34">
        <f t="shared" ref="D60:L60" si="16">SUM(D51:D59)</f>
        <v>71</v>
      </c>
      <c r="E60" s="34">
        <f t="shared" si="16"/>
        <v>1304</v>
      </c>
      <c r="F60" s="34">
        <f t="shared" si="16"/>
        <v>3378</v>
      </c>
      <c r="G60" s="34">
        <f t="shared" si="16"/>
        <v>920</v>
      </c>
      <c r="H60" s="34">
        <f t="shared" si="16"/>
        <v>6630</v>
      </c>
      <c r="I60" s="34">
        <f t="shared" si="16"/>
        <v>1188</v>
      </c>
      <c r="J60" s="34">
        <f t="shared" si="16"/>
        <v>1393</v>
      </c>
      <c r="K60" s="34">
        <f t="shared" si="16"/>
        <v>1140</v>
      </c>
      <c r="L60" s="34">
        <f t="shared" si="16"/>
        <v>201</v>
      </c>
      <c r="M60" s="34">
        <f>SUM(M51:M59)</f>
        <v>800</v>
      </c>
      <c r="N60" s="34">
        <f>SUM(N51:N59)</f>
        <v>0</v>
      </c>
      <c r="O60" s="6" t="s">
        <v>8667</v>
      </c>
    </row>
    <row r="61" spans="1:15" s="48" customFormat="1" x14ac:dyDescent="0.25">
      <c r="A61" s="1181">
        <v>45632</v>
      </c>
      <c r="B61" s="529" t="s">
        <v>9393</v>
      </c>
      <c r="C61" s="44"/>
      <c r="D61" s="44"/>
      <c r="E61" s="39">
        <v>150</v>
      </c>
      <c r="F61" s="39">
        <v>250</v>
      </c>
      <c r="G61" s="358"/>
      <c r="H61" s="358"/>
      <c r="I61" s="358"/>
      <c r="J61" s="358"/>
      <c r="K61" s="39">
        <v>250</v>
      </c>
      <c r="L61" s="39">
        <v>50</v>
      </c>
      <c r="M61" s="358"/>
      <c r="N61" s="358"/>
    </row>
    <row r="62" spans="1:15" s="48" customFormat="1" ht="17" thickBot="1" x14ac:dyDescent="0.3">
      <c r="A62" s="55" t="s">
        <v>9416</v>
      </c>
      <c r="B62" s="529" t="s">
        <v>9420</v>
      </c>
      <c r="C62" s="44"/>
      <c r="D62" s="44"/>
      <c r="E62" s="39">
        <v>150</v>
      </c>
      <c r="F62" s="39">
        <v>250</v>
      </c>
      <c r="G62" s="358"/>
      <c r="H62" s="358"/>
      <c r="I62" s="358"/>
      <c r="J62" s="358"/>
      <c r="K62" s="39">
        <v>250</v>
      </c>
      <c r="L62" s="44"/>
      <c r="M62" s="358"/>
      <c r="N62" s="358"/>
    </row>
    <row r="63" spans="1:15" s="6" customFormat="1" ht="17" thickBot="1" x14ac:dyDescent="0.3">
      <c r="A63" s="40" t="s">
        <v>9573</v>
      </c>
      <c r="B63" s="41"/>
      <c r="C63" s="181">
        <f>SUM(C60:C62)</f>
        <v>270</v>
      </c>
      <c r="D63" s="181">
        <f t="shared" ref="D63:N63" si="17">SUM(D60:D62)</f>
        <v>71</v>
      </c>
      <c r="E63" s="181">
        <f t="shared" si="17"/>
        <v>1604</v>
      </c>
      <c r="F63" s="181">
        <f t="shared" si="17"/>
        <v>3878</v>
      </c>
      <c r="G63" s="181">
        <f t="shared" si="17"/>
        <v>920</v>
      </c>
      <c r="H63" s="181">
        <f t="shared" si="17"/>
        <v>6630</v>
      </c>
      <c r="I63" s="181">
        <f t="shared" si="17"/>
        <v>1188</v>
      </c>
      <c r="J63" s="181">
        <f t="shared" si="17"/>
        <v>1393</v>
      </c>
      <c r="K63" s="181">
        <f t="shared" si="17"/>
        <v>1640</v>
      </c>
      <c r="L63" s="181">
        <f t="shared" si="17"/>
        <v>251</v>
      </c>
      <c r="M63" s="181">
        <f t="shared" si="17"/>
        <v>800</v>
      </c>
      <c r="N63" s="41">
        <f t="shared" si="17"/>
        <v>0</v>
      </c>
    </row>
    <row r="64" spans="1:15" s="48" customFormat="1" x14ac:dyDescent="0.25">
      <c r="A64" s="55"/>
      <c r="B64" s="529"/>
      <c r="C64" s="358"/>
      <c r="D64" s="358"/>
      <c r="E64" s="57"/>
      <c r="F64" s="57"/>
      <c r="G64" s="358"/>
      <c r="H64" s="358"/>
      <c r="I64" s="358"/>
      <c r="J64" s="358"/>
      <c r="K64" s="57"/>
      <c r="L64" s="358"/>
      <c r="M64" s="358"/>
      <c r="N64" s="358"/>
    </row>
    <row r="65" spans="1:14" x14ac:dyDescent="0.25">
      <c r="A65" s="55"/>
      <c r="B65" s="53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</row>
    <row r="66" spans="1:14" x14ac:dyDescent="0.25">
      <c r="A66" s="55"/>
      <c r="B66" s="53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</row>
    <row r="67" spans="1:14" ht="17" thickBot="1" x14ac:dyDescent="0.3">
      <c r="A67" s="141"/>
      <c r="B67" s="57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</row>
    <row r="68" spans="1:14" ht="17" thickBot="1" x14ac:dyDescent="0.3">
      <c r="C68" s="133" t="s">
        <v>18</v>
      </c>
      <c r="D68" s="133" t="s">
        <v>17</v>
      </c>
      <c r="E68" s="133" t="s">
        <v>10</v>
      </c>
      <c r="F68" s="133" t="s">
        <v>3</v>
      </c>
      <c r="G68" s="133" t="s">
        <v>26</v>
      </c>
      <c r="H68" s="133" t="s">
        <v>4</v>
      </c>
      <c r="I68" s="133" t="s">
        <v>32</v>
      </c>
      <c r="J68" s="133" t="s">
        <v>27</v>
      </c>
      <c r="K68" s="133" t="s">
        <v>2</v>
      </c>
      <c r="L68" s="133" t="s">
        <v>28</v>
      </c>
      <c r="M68" s="133" t="s">
        <v>31</v>
      </c>
      <c r="N68" s="133"/>
    </row>
    <row r="69" spans="1:14" x14ac:dyDescent="0.25">
      <c r="A69" s="283" t="s">
        <v>6464</v>
      </c>
      <c r="B69" s="48"/>
      <c r="C69" s="48"/>
      <c r="D69" s="48"/>
    </row>
    <row r="70" spans="1:14" x14ac:dyDescent="0.25">
      <c r="A70" s="283" t="s">
        <v>6465</v>
      </c>
      <c r="B70" s="284"/>
      <c r="C70" s="284"/>
      <c r="D70" s="284"/>
      <c r="E70" s="1491"/>
    </row>
  </sheetData>
  <pageMargins left="0.7" right="0.7" top="0.75" bottom="0.75" header="0.3" footer="0.3"/>
  <pageSetup orientation="portrait" r:id="rId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BZ170"/>
  <sheetViews>
    <sheetView showWhiteSpace="0" topLeftCell="A142" zoomScaleNormal="100" workbookViewId="0">
      <selection activeCell="B157" sqref="B157"/>
    </sheetView>
  </sheetViews>
  <sheetFormatPr baseColWidth="10" defaultColWidth="9" defaultRowHeight="16" x14ac:dyDescent="0.25"/>
  <cols>
    <col min="1" max="1" width="14.6640625" style="137" customWidth="1"/>
    <col min="2" max="2" width="26.33203125" style="4" customWidth="1"/>
    <col min="3" max="3" width="10.5" style="4" customWidth="1"/>
    <col min="4" max="4" width="12" style="4" customWidth="1"/>
    <col min="5" max="5" width="14" style="4" customWidth="1"/>
    <col min="6" max="6" width="9.5" style="4" customWidth="1"/>
    <col min="7" max="7" width="13.33203125" style="4" customWidth="1"/>
    <col min="8" max="8" width="12.6640625" style="4" customWidth="1"/>
    <col min="9" max="9" width="9.5" style="4" customWidth="1"/>
    <col min="10" max="10" width="11.6640625" style="4" customWidth="1"/>
    <col min="11" max="11" width="12.83203125" style="4" customWidth="1"/>
    <col min="12" max="19" width="14.5" style="4" customWidth="1"/>
    <col min="20" max="20" width="19.33203125" style="4" customWidth="1"/>
    <col min="21" max="21" width="11" style="4" customWidth="1"/>
    <col min="22" max="22" width="15.6640625" style="4" customWidth="1"/>
    <col min="23" max="23" width="19" style="4" customWidth="1"/>
    <col min="24" max="25" width="15.6640625" style="4" customWidth="1"/>
    <col min="26" max="30" width="18" style="4" customWidth="1"/>
    <col min="31" max="32" width="17.5" style="4" customWidth="1"/>
    <col min="33" max="35" width="13.33203125" style="4" customWidth="1"/>
    <col min="36" max="36" width="11.5" style="4" customWidth="1"/>
    <col min="37" max="40" width="12.1640625" style="4" customWidth="1"/>
    <col min="41" max="41" width="13.1640625" style="4" customWidth="1"/>
    <col min="42" max="42" width="12.83203125" style="4" customWidth="1"/>
    <col min="43" max="43" width="12" style="4" customWidth="1"/>
    <col min="44" max="46" width="12.1640625" style="4" customWidth="1"/>
    <col min="47" max="50" width="15.6640625" style="4" customWidth="1"/>
    <col min="51" max="51" width="10.33203125" style="4" customWidth="1"/>
    <col min="52" max="55" width="10.5" style="4" customWidth="1"/>
    <col min="56" max="57" width="18.5" style="4" customWidth="1"/>
    <col min="58" max="59" width="16.5" style="4" customWidth="1"/>
    <col min="60" max="60" width="10.5" style="4" customWidth="1"/>
    <col min="61" max="61" width="11.5" style="4" customWidth="1"/>
    <col min="62" max="66" width="11.33203125" style="4" customWidth="1"/>
    <col min="67" max="67" width="17.83203125" style="4" customWidth="1"/>
    <col min="68" max="68" width="11.33203125" style="4" customWidth="1"/>
    <col min="69" max="70" width="13.5" style="4" customWidth="1"/>
    <col min="71" max="71" width="8.83203125" style="4" customWidth="1"/>
    <col min="72" max="72" width="28.5" style="4" customWidth="1"/>
    <col min="73" max="16384" width="9" style="4"/>
  </cols>
  <sheetData>
    <row r="1" spans="1:72" x14ac:dyDescent="0.25">
      <c r="A1" s="128" t="s">
        <v>23</v>
      </c>
      <c r="B1" s="48"/>
      <c r="C1" s="48"/>
    </row>
    <row r="2" spans="1:72" x14ac:dyDescent="0.25">
      <c r="A2" s="128"/>
      <c r="B2" s="48"/>
      <c r="C2" s="48"/>
    </row>
    <row r="3" spans="1:72" x14ac:dyDescent="0.25">
      <c r="A3" s="139" t="s">
        <v>1938</v>
      </c>
    </row>
    <row r="4" spans="1:72" x14ac:dyDescent="0.25">
      <c r="A4" s="703" t="s">
        <v>5561</v>
      </c>
      <c r="B4" s="5"/>
      <c r="C4" s="5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1151"/>
      <c r="BB4" s="1151"/>
      <c r="BC4" s="1151"/>
      <c r="BD4" s="1151"/>
      <c r="BE4" s="1151"/>
      <c r="BF4" s="1151"/>
      <c r="BG4" s="1151"/>
      <c r="BH4" s="1151"/>
      <c r="BI4" s="1151"/>
      <c r="BJ4" s="1151"/>
      <c r="BK4" s="1151"/>
      <c r="BL4" s="1151"/>
      <c r="BM4" s="1151"/>
      <c r="BN4" s="1151"/>
      <c r="BO4" s="1151"/>
      <c r="BP4" s="1151"/>
      <c r="BQ4" s="1151"/>
      <c r="BR4" s="1151"/>
    </row>
    <row r="5" spans="1:72" s="422" customFormat="1" x14ac:dyDescent="0.25">
      <c r="A5" s="705" t="s">
        <v>7329</v>
      </c>
      <c r="B5" s="421"/>
      <c r="C5" s="421"/>
      <c r="D5" s="7">
        <v>4350</v>
      </c>
      <c r="E5" s="7">
        <v>6525</v>
      </c>
      <c r="F5" s="7">
        <v>3600</v>
      </c>
      <c r="G5" s="7">
        <v>65000</v>
      </c>
      <c r="H5" s="7">
        <v>35000</v>
      </c>
      <c r="I5" s="7">
        <v>9900</v>
      </c>
      <c r="J5" s="7">
        <v>500</v>
      </c>
      <c r="K5" s="7">
        <v>105000</v>
      </c>
      <c r="L5" s="7">
        <v>42000</v>
      </c>
      <c r="M5" s="7">
        <v>79000</v>
      </c>
      <c r="N5" s="7">
        <v>79000</v>
      </c>
      <c r="O5" s="7">
        <v>49500</v>
      </c>
      <c r="P5" s="7">
        <v>202230</v>
      </c>
      <c r="Q5" s="7">
        <v>150165</v>
      </c>
      <c r="R5" s="7">
        <v>98999</v>
      </c>
      <c r="S5" s="7">
        <v>73162</v>
      </c>
      <c r="T5" s="7">
        <v>35900</v>
      </c>
      <c r="U5" s="7">
        <v>3700</v>
      </c>
      <c r="V5" s="7">
        <v>14500</v>
      </c>
      <c r="W5" s="7">
        <v>18000</v>
      </c>
      <c r="X5" s="7">
        <v>21750</v>
      </c>
      <c r="Y5" s="7">
        <v>28600</v>
      </c>
      <c r="Z5" s="7">
        <v>10800</v>
      </c>
      <c r="AA5" s="7">
        <v>6900</v>
      </c>
      <c r="AB5" s="7">
        <v>13500</v>
      </c>
      <c r="AC5" s="7">
        <v>6900</v>
      </c>
      <c r="AD5" s="7">
        <v>9000</v>
      </c>
      <c r="AE5" s="7">
        <v>11500</v>
      </c>
      <c r="AF5" s="7">
        <v>13500</v>
      </c>
      <c r="AG5" s="7">
        <v>8250</v>
      </c>
      <c r="AH5" s="7">
        <v>8250</v>
      </c>
      <c r="AI5" s="7">
        <v>8250</v>
      </c>
      <c r="AJ5" s="7">
        <v>8250</v>
      </c>
      <c r="AK5" s="7">
        <v>8250</v>
      </c>
      <c r="AL5" s="7">
        <v>8250</v>
      </c>
      <c r="AM5" s="7">
        <v>8250</v>
      </c>
      <c r="AN5" s="7">
        <v>8250</v>
      </c>
      <c r="AO5" s="7">
        <v>5000</v>
      </c>
      <c r="AP5" s="7">
        <v>5000</v>
      </c>
      <c r="AQ5" s="7">
        <v>5000</v>
      </c>
      <c r="AR5" s="7">
        <v>5000</v>
      </c>
      <c r="AS5" s="7">
        <v>5000</v>
      </c>
      <c r="AT5" s="7">
        <v>5000</v>
      </c>
      <c r="AU5" s="7">
        <v>18000</v>
      </c>
      <c r="AV5" s="7">
        <v>24000</v>
      </c>
      <c r="AW5" s="7">
        <v>24000</v>
      </c>
      <c r="AX5" s="7">
        <v>32000</v>
      </c>
      <c r="AY5" s="7">
        <v>7000</v>
      </c>
      <c r="AZ5" s="7">
        <v>7000</v>
      </c>
      <c r="BA5" s="7">
        <v>9850</v>
      </c>
      <c r="BB5" s="7">
        <v>5900</v>
      </c>
      <c r="BC5" s="7">
        <v>8300</v>
      </c>
      <c r="BD5" s="7">
        <v>6750</v>
      </c>
      <c r="BE5" s="7">
        <v>6350</v>
      </c>
      <c r="BF5" s="7">
        <v>6500</v>
      </c>
      <c r="BG5" s="7">
        <v>5850</v>
      </c>
      <c r="BH5" s="7">
        <v>9000</v>
      </c>
      <c r="BI5" s="7">
        <v>7000</v>
      </c>
      <c r="BJ5" s="7">
        <v>7000</v>
      </c>
      <c r="BK5" s="7">
        <v>7000</v>
      </c>
      <c r="BL5" s="7">
        <v>7000</v>
      </c>
      <c r="BM5" s="7">
        <v>8880</v>
      </c>
      <c r="BN5" s="7">
        <v>7500</v>
      </c>
      <c r="BO5" s="7">
        <v>6000</v>
      </c>
      <c r="BP5" s="7">
        <v>8000</v>
      </c>
      <c r="BQ5" s="7">
        <v>25000</v>
      </c>
      <c r="BR5" s="7"/>
      <c r="BS5" s="382"/>
    </row>
    <row r="6" spans="1:72" s="422" customFormat="1" ht="17" thickBot="1" x14ac:dyDescent="0.3">
      <c r="A6" s="705" t="s">
        <v>7328</v>
      </c>
      <c r="B6" s="421"/>
      <c r="C6" s="421"/>
      <c r="D6" s="7">
        <f>SUM(D5/30)</f>
        <v>145</v>
      </c>
      <c r="E6" s="1590">
        <f t="shared" ref="E6:BS6" si="0">SUM(E5/30)</f>
        <v>217.5</v>
      </c>
      <c r="F6" s="7">
        <f t="shared" si="0"/>
        <v>120</v>
      </c>
      <c r="G6" s="1590">
        <f t="shared" si="0"/>
        <v>2166.6666666666665</v>
      </c>
      <c r="H6" s="1590">
        <f t="shared" si="0"/>
        <v>1166.6666666666667</v>
      </c>
      <c r="I6" s="7">
        <f t="shared" si="0"/>
        <v>330</v>
      </c>
      <c r="J6" s="1590">
        <f t="shared" si="0"/>
        <v>16.666666666666668</v>
      </c>
      <c r="K6" s="7">
        <f t="shared" si="0"/>
        <v>3500</v>
      </c>
      <c r="L6" s="7">
        <f t="shared" si="0"/>
        <v>1400</v>
      </c>
      <c r="M6" s="1590">
        <f t="shared" si="0"/>
        <v>2633.3333333333335</v>
      </c>
      <c r="N6" s="1590">
        <f t="shared" si="0"/>
        <v>2633.3333333333335</v>
      </c>
      <c r="O6" s="7">
        <f t="shared" si="0"/>
        <v>1650</v>
      </c>
      <c r="P6" s="7">
        <f t="shared" si="0"/>
        <v>6741</v>
      </c>
      <c r="Q6" s="1590">
        <f t="shared" si="0"/>
        <v>5005.5</v>
      </c>
      <c r="R6" s="1590">
        <f t="shared" si="0"/>
        <v>3299.9666666666667</v>
      </c>
      <c r="S6" s="1590">
        <f t="shared" si="0"/>
        <v>2438.7333333333331</v>
      </c>
      <c r="T6" s="1590">
        <f t="shared" si="0"/>
        <v>1196.6666666666667</v>
      </c>
      <c r="U6" s="1590">
        <f t="shared" si="0"/>
        <v>123.33333333333333</v>
      </c>
      <c r="V6" s="1590">
        <f t="shared" si="0"/>
        <v>483.33333333333331</v>
      </c>
      <c r="W6" s="7">
        <f t="shared" si="0"/>
        <v>600</v>
      </c>
      <c r="X6" s="7">
        <f t="shared" si="0"/>
        <v>725</v>
      </c>
      <c r="Y6" s="1590">
        <f t="shared" si="0"/>
        <v>953.33333333333337</v>
      </c>
      <c r="Z6" s="7">
        <f t="shared" si="0"/>
        <v>360</v>
      </c>
      <c r="AA6" s="7">
        <f t="shared" si="0"/>
        <v>230</v>
      </c>
      <c r="AB6" s="7">
        <f t="shared" si="0"/>
        <v>450</v>
      </c>
      <c r="AC6" s="7">
        <f t="shared" si="0"/>
        <v>230</v>
      </c>
      <c r="AD6" s="7">
        <f t="shared" si="0"/>
        <v>300</v>
      </c>
      <c r="AE6" s="1590">
        <f t="shared" si="0"/>
        <v>383.33333333333331</v>
      </c>
      <c r="AF6" s="7">
        <f t="shared" si="0"/>
        <v>450</v>
      </c>
      <c r="AG6" s="7">
        <f t="shared" si="0"/>
        <v>275</v>
      </c>
      <c r="AH6" s="7">
        <f t="shared" si="0"/>
        <v>275</v>
      </c>
      <c r="AI6" s="7">
        <f t="shared" si="0"/>
        <v>275</v>
      </c>
      <c r="AJ6" s="7">
        <f t="shared" si="0"/>
        <v>275</v>
      </c>
      <c r="AK6" s="7">
        <f t="shared" si="0"/>
        <v>275</v>
      </c>
      <c r="AL6" s="7">
        <f t="shared" si="0"/>
        <v>275</v>
      </c>
      <c r="AM6" s="7">
        <f t="shared" si="0"/>
        <v>275</v>
      </c>
      <c r="AN6" s="7">
        <f t="shared" si="0"/>
        <v>275</v>
      </c>
      <c r="AO6" s="1590">
        <f t="shared" si="0"/>
        <v>166.66666666666666</v>
      </c>
      <c r="AP6" s="1590">
        <f t="shared" si="0"/>
        <v>166.66666666666666</v>
      </c>
      <c r="AQ6" s="1590">
        <f t="shared" si="0"/>
        <v>166.66666666666666</v>
      </c>
      <c r="AR6" s="1590">
        <f t="shared" si="0"/>
        <v>166.66666666666666</v>
      </c>
      <c r="AS6" s="1590">
        <f t="shared" si="0"/>
        <v>166.66666666666666</v>
      </c>
      <c r="AT6" s="1590">
        <f t="shared" si="0"/>
        <v>166.66666666666666</v>
      </c>
      <c r="AU6" s="7">
        <f t="shared" si="0"/>
        <v>600</v>
      </c>
      <c r="AV6" s="7">
        <f t="shared" si="0"/>
        <v>800</v>
      </c>
      <c r="AW6" s="7">
        <f t="shared" si="0"/>
        <v>800</v>
      </c>
      <c r="AX6" s="1590">
        <f t="shared" si="0"/>
        <v>1066.6666666666667</v>
      </c>
      <c r="AY6" s="1590">
        <f t="shared" si="0"/>
        <v>233.33333333333334</v>
      </c>
      <c r="AZ6" s="1590">
        <f t="shared" si="0"/>
        <v>233.33333333333334</v>
      </c>
      <c r="BA6" s="1590">
        <f t="shared" si="0"/>
        <v>328.33333333333331</v>
      </c>
      <c r="BB6" s="1590">
        <f t="shared" si="0"/>
        <v>196.66666666666666</v>
      </c>
      <c r="BC6" s="1590">
        <f t="shared" si="0"/>
        <v>276.66666666666669</v>
      </c>
      <c r="BD6" s="7">
        <f t="shared" si="0"/>
        <v>225</v>
      </c>
      <c r="BE6" s="1590">
        <f t="shared" si="0"/>
        <v>211.66666666666666</v>
      </c>
      <c r="BF6" s="1590">
        <f t="shared" si="0"/>
        <v>216.66666666666666</v>
      </c>
      <c r="BG6" s="7">
        <f t="shared" si="0"/>
        <v>195</v>
      </c>
      <c r="BH6" s="7">
        <f t="shared" si="0"/>
        <v>300</v>
      </c>
      <c r="BI6" s="1590">
        <f t="shared" si="0"/>
        <v>233.33333333333334</v>
      </c>
      <c r="BJ6" s="1590">
        <f t="shared" si="0"/>
        <v>233.33333333333334</v>
      </c>
      <c r="BK6" s="1590">
        <f t="shared" ref="BK6:BQ6" si="1">SUM(BK5/30)</f>
        <v>233.33333333333334</v>
      </c>
      <c r="BL6" s="1590">
        <f t="shared" si="1"/>
        <v>233.33333333333334</v>
      </c>
      <c r="BM6" s="7">
        <f t="shared" si="1"/>
        <v>296</v>
      </c>
      <c r="BN6" s="7">
        <f t="shared" si="1"/>
        <v>250</v>
      </c>
      <c r="BO6" s="7">
        <f t="shared" si="1"/>
        <v>200</v>
      </c>
      <c r="BP6" s="1590">
        <f t="shared" si="1"/>
        <v>266.66666666666669</v>
      </c>
      <c r="BQ6" s="1590">
        <f t="shared" si="1"/>
        <v>833.33333333333337</v>
      </c>
      <c r="BR6" s="1590"/>
      <c r="BS6" s="1590">
        <f t="shared" si="0"/>
        <v>0</v>
      </c>
    </row>
    <row r="7" spans="1:72" ht="17" thickBot="1" x14ac:dyDescent="0.3">
      <c r="A7" s="160" t="s">
        <v>0</v>
      </c>
      <c r="B7" s="51" t="s">
        <v>1</v>
      </c>
      <c r="C7" s="133" t="s">
        <v>5776</v>
      </c>
      <c r="D7" s="133" t="s">
        <v>2879</v>
      </c>
      <c r="E7" s="133" t="s">
        <v>3093</v>
      </c>
      <c r="F7" s="133" t="s">
        <v>380</v>
      </c>
      <c r="G7" s="133" t="s">
        <v>6436</v>
      </c>
      <c r="H7" s="133" t="s">
        <v>6437</v>
      </c>
      <c r="I7" s="133" t="s">
        <v>1987</v>
      </c>
      <c r="J7" s="133" t="s">
        <v>6560</v>
      </c>
      <c r="K7" s="133" t="s">
        <v>6565</v>
      </c>
      <c r="L7" s="133" t="s">
        <v>6561</v>
      </c>
      <c r="M7" s="133" t="s">
        <v>6564</v>
      </c>
      <c r="N7" s="133" t="s">
        <v>6562</v>
      </c>
      <c r="O7" s="133" t="s">
        <v>6566</v>
      </c>
      <c r="P7" s="133" t="s">
        <v>6706</v>
      </c>
      <c r="Q7" s="133" t="s">
        <v>6707</v>
      </c>
      <c r="R7" s="133" t="s">
        <v>6708</v>
      </c>
      <c r="S7" s="133" t="s">
        <v>6709</v>
      </c>
      <c r="T7" s="133" t="s">
        <v>724</v>
      </c>
      <c r="U7" s="133" t="s">
        <v>3028</v>
      </c>
      <c r="V7" s="133" t="s">
        <v>6900</v>
      </c>
      <c r="W7" s="133" t="s">
        <v>7226</v>
      </c>
      <c r="X7" s="133" t="s">
        <v>7225</v>
      </c>
      <c r="Y7" s="133" t="s">
        <v>7286</v>
      </c>
      <c r="Z7" s="133" t="s">
        <v>7227</v>
      </c>
      <c r="AA7" s="133" t="s">
        <v>7293</v>
      </c>
      <c r="AB7" s="133" t="s">
        <v>7228</v>
      </c>
      <c r="AC7" s="133" t="s">
        <v>7332</v>
      </c>
      <c r="AD7" s="133" t="s">
        <v>7331</v>
      </c>
      <c r="AE7" s="133" t="s">
        <v>7192</v>
      </c>
      <c r="AF7" s="133" t="s">
        <v>7336</v>
      </c>
      <c r="AG7" s="133" t="s">
        <v>7230</v>
      </c>
      <c r="AH7" s="133" t="s">
        <v>4728</v>
      </c>
      <c r="AI7" s="133" t="s">
        <v>7263</v>
      </c>
      <c r="AJ7" s="133" t="s">
        <v>3157</v>
      </c>
      <c r="AK7" s="133" t="s">
        <v>3154</v>
      </c>
      <c r="AL7" s="133" t="s">
        <v>3149</v>
      </c>
      <c r="AM7" s="133" t="s">
        <v>3150</v>
      </c>
      <c r="AN7" s="133" t="s">
        <v>7334</v>
      </c>
      <c r="AO7" s="133" t="s">
        <v>7256</v>
      </c>
      <c r="AP7" s="133" t="s">
        <v>3079</v>
      </c>
      <c r="AQ7" s="133" t="s">
        <v>7231</v>
      </c>
      <c r="AR7" s="133" t="s">
        <v>5559</v>
      </c>
      <c r="AS7" s="133" t="s">
        <v>5828</v>
      </c>
      <c r="AT7" s="133" t="s">
        <v>5829</v>
      </c>
      <c r="AU7" s="133" t="s">
        <v>6496</v>
      </c>
      <c r="AV7" s="133" t="s">
        <v>4708</v>
      </c>
      <c r="AW7" s="133" t="s">
        <v>5700</v>
      </c>
      <c r="AX7" s="133" t="s">
        <v>6739</v>
      </c>
      <c r="AY7" s="133" t="s">
        <v>1317</v>
      </c>
      <c r="AZ7" s="133" t="s">
        <v>386</v>
      </c>
      <c r="BA7" s="133" t="s">
        <v>494</v>
      </c>
      <c r="BB7" s="133" t="s">
        <v>1309</v>
      </c>
      <c r="BC7" s="133" t="s">
        <v>546</v>
      </c>
      <c r="BD7" s="133" t="s">
        <v>6055</v>
      </c>
      <c r="BE7" s="133" t="s">
        <v>6056</v>
      </c>
      <c r="BF7" s="133" t="s">
        <v>6052</v>
      </c>
      <c r="BG7" s="133" t="s">
        <v>6053</v>
      </c>
      <c r="BH7" s="133" t="s">
        <v>7233</v>
      </c>
      <c r="BI7" s="133" t="s">
        <v>676</v>
      </c>
      <c r="BJ7" s="133" t="s">
        <v>1368</v>
      </c>
      <c r="BK7" s="133" t="s">
        <v>548</v>
      </c>
      <c r="BL7" s="133" t="s">
        <v>547</v>
      </c>
      <c r="BM7" s="133" t="s">
        <v>1985</v>
      </c>
      <c r="BN7" s="133" t="s">
        <v>1984</v>
      </c>
      <c r="BO7" s="133" t="s">
        <v>7918</v>
      </c>
      <c r="BP7" s="133" t="s">
        <v>7920</v>
      </c>
      <c r="BQ7" s="133" t="s">
        <v>8017</v>
      </c>
      <c r="BR7" s="133" t="s">
        <v>767</v>
      </c>
      <c r="BS7" s="138"/>
    </row>
    <row r="8" spans="1:72" s="1" customFormat="1" ht="17" thickBot="1" x14ac:dyDescent="0.3">
      <c r="A8" s="76" t="s">
        <v>5548</v>
      </c>
      <c r="B8" s="14" t="s">
        <v>5562</v>
      </c>
      <c r="C8" s="14"/>
      <c r="D8" s="14">
        <v>109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15"/>
    </row>
    <row r="9" spans="1:72" s="1" customFormat="1" ht="17" thickBot="1" x14ac:dyDescent="0.3">
      <c r="A9" s="33" t="s">
        <v>5594</v>
      </c>
      <c r="B9" s="34"/>
      <c r="C9" s="34"/>
      <c r="D9" s="34">
        <f>SUM(D8)</f>
        <v>109</v>
      </c>
      <c r="E9" s="34"/>
      <c r="F9" s="34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  <c r="AA9" s="390"/>
      <c r="AB9" s="390"/>
      <c r="AC9" s="390"/>
      <c r="AD9" s="390"/>
      <c r="AE9" s="390"/>
      <c r="AF9" s="390"/>
      <c r="AG9" s="390"/>
      <c r="AH9" s="390"/>
      <c r="AI9" s="390"/>
      <c r="AJ9" s="390"/>
      <c r="AK9" s="390"/>
      <c r="AL9" s="390"/>
      <c r="AM9" s="390"/>
      <c r="AN9" s="390"/>
      <c r="AO9" s="390"/>
      <c r="AP9" s="390"/>
      <c r="AQ9" s="390"/>
      <c r="AR9" s="390"/>
      <c r="AS9" s="390"/>
      <c r="AT9" s="390"/>
      <c r="AU9" s="390"/>
      <c r="AV9" s="390"/>
      <c r="AW9" s="390"/>
      <c r="AX9" s="390"/>
      <c r="AY9" s="390"/>
      <c r="AZ9" s="390"/>
      <c r="BA9" s="390"/>
      <c r="BB9" s="390"/>
      <c r="BC9" s="390"/>
      <c r="BD9" s="390"/>
      <c r="BE9" s="390"/>
      <c r="BF9" s="390"/>
      <c r="BG9" s="390"/>
      <c r="BH9" s="390"/>
      <c r="BI9" s="390"/>
      <c r="BJ9" s="390"/>
      <c r="BK9" s="390"/>
      <c r="BL9" s="390"/>
      <c r="BM9" s="390"/>
      <c r="BN9" s="390"/>
      <c r="BO9" s="390"/>
      <c r="BP9" s="390"/>
      <c r="BQ9" s="390"/>
      <c r="BR9" s="390"/>
      <c r="BS9" s="54"/>
      <c r="BT9" s="1" t="s">
        <v>6634</v>
      </c>
    </row>
    <row r="10" spans="1:72" s="1" customFormat="1" ht="17" thickBot="1" x14ac:dyDescent="0.3">
      <c r="A10" s="12"/>
      <c r="B10" s="13"/>
      <c r="C10" s="1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</row>
    <row r="11" spans="1:72" s="1" customFormat="1" ht="17" thickBot="1" x14ac:dyDescent="0.3">
      <c r="A11" s="33" t="s">
        <v>5738</v>
      </c>
      <c r="B11" s="34"/>
      <c r="C11" s="34"/>
      <c r="D11" s="34">
        <f>SUM(D9:D10)</f>
        <v>109</v>
      </c>
      <c r="E11" s="34"/>
      <c r="F11" s="34"/>
      <c r="G11" s="390"/>
      <c r="H11" s="390"/>
      <c r="I11" s="390"/>
      <c r="J11" s="390"/>
      <c r="K11" s="390"/>
      <c r="L11" s="390"/>
      <c r="M11" s="390"/>
      <c r="N11" s="390"/>
      <c r="O11" s="390"/>
      <c r="P11" s="390"/>
      <c r="Q11" s="390"/>
      <c r="R11" s="390"/>
      <c r="S11" s="390"/>
      <c r="T11" s="390"/>
      <c r="U11" s="390"/>
      <c r="V11" s="390"/>
      <c r="W11" s="390"/>
      <c r="X11" s="390"/>
      <c r="Y11" s="390"/>
      <c r="Z11" s="390"/>
      <c r="AA11" s="390"/>
      <c r="AB11" s="390"/>
      <c r="AC11" s="390"/>
      <c r="AD11" s="390"/>
      <c r="AE11" s="390"/>
      <c r="AF11" s="390"/>
      <c r="AG11" s="390"/>
      <c r="AH11" s="390"/>
      <c r="AI11" s="390"/>
      <c r="AJ11" s="390"/>
      <c r="AK11" s="390"/>
      <c r="AL11" s="390"/>
      <c r="AM11" s="390"/>
      <c r="AN11" s="390"/>
      <c r="AO11" s="390"/>
      <c r="AP11" s="390"/>
      <c r="AQ11" s="390"/>
      <c r="AR11" s="390"/>
      <c r="AS11" s="390"/>
      <c r="AT11" s="390"/>
      <c r="AU11" s="390"/>
      <c r="AV11" s="390"/>
      <c r="AW11" s="390"/>
      <c r="AX11" s="390"/>
      <c r="AY11" s="390"/>
      <c r="AZ11" s="390"/>
      <c r="BA11" s="390"/>
      <c r="BB11" s="390"/>
      <c r="BC11" s="390"/>
      <c r="BD11" s="390"/>
      <c r="BE11" s="390"/>
      <c r="BF11" s="390"/>
      <c r="BG11" s="390"/>
      <c r="BH11" s="390"/>
      <c r="BI11" s="390"/>
      <c r="BJ11" s="390"/>
      <c r="BK11" s="390"/>
      <c r="BL11" s="390"/>
      <c r="BM11" s="390"/>
      <c r="BN11" s="390"/>
      <c r="BO11" s="390"/>
      <c r="BP11" s="390"/>
      <c r="BQ11" s="390"/>
      <c r="BR11" s="390"/>
      <c r="BS11" s="54"/>
      <c r="BT11" s="1" t="s">
        <v>6953</v>
      </c>
    </row>
    <row r="12" spans="1:72" s="1" customFormat="1" ht="17" thickBot="1" x14ac:dyDescent="0.3">
      <c r="A12" s="12">
        <v>45200</v>
      </c>
      <c r="B12" s="13" t="s">
        <v>5956</v>
      </c>
      <c r="C12" s="13"/>
      <c r="D12" s="43"/>
      <c r="E12" s="13">
        <v>110</v>
      </c>
      <c r="F12" s="13">
        <v>500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43"/>
    </row>
    <row r="13" spans="1:72" s="1" customFormat="1" ht="17" thickBot="1" x14ac:dyDescent="0.3">
      <c r="A13" s="33" t="s">
        <v>6094</v>
      </c>
      <c r="B13" s="34"/>
      <c r="C13" s="34"/>
      <c r="D13" s="34">
        <f>SUM(D11:D12)</f>
        <v>109</v>
      </c>
      <c r="E13" s="34">
        <f t="shared" ref="E13:F13" si="2">SUM(E11:E12)</f>
        <v>110</v>
      </c>
      <c r="F13" s="34">
        <f t="shared" si="2"/>
        <v>500</v>
      </c>
      <c r="G13" s="390"/>
      <c r="H13" s="390"/>
      <c r="I13" s="390"/>
      <c r="J13" s="390"/>
      <c r="K13" s="390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390"/>
      <c r="X13" s="390"/>
      <c r="Y13" s="390"/>
      <c r="Z13" s="390"/>
      <c r="AA13" s="390"/>
      <c r="AB13" s="390"/>
      <c r="AC13" s="390"/>
      <c r="AD13" s="390"/>
      <c r="AE13" s="390"/>
      <c r="AF13" s="390"/>
      <c r="AG13" s="390"/>
      <c r="AH13" s="390"/>
      <c r="AI13" s="390"/>
      <c r="AJ13" s="390"/>
      <c r="AK13" s="390"/>
      <c r="AL13" s="390"/>
      <c r="AM13" s="390"/>
      <c r="AN13" s="390"/>
      <c r="AO13" s="390"/>
      <c r="AP13" s="390"/>
      <c r="AQ13" s="390"/>
      <c r="AR13" s="390"/>
      <c r="AS13" s="390"/>
      <c r="AT13" s="390"/>
      <c r="AU13" s="390"/>
      <c r="AV13" s="390"/>
      <c r="AW13" s="390"/>
      <c r="AX13" s="390"/>
      <c r="AY13" s="390"/>
      <c r="AZ13" s="390"/>
      <c r="BA13" s="390"/>
      <c r="BB13" s="390"/>
      <c r="BC13" s="390"/>
      <c r="BD13" s="390"/>
      <c r="BE13" s="390"/>
      <c r="BF13" s="390"/>
      <c r="BG13" s="390"/>
      <c r="BH13" s="390"/>
      <c r="BI13" s="390"/>
      <c r="BJ13" s="390"/>
      <c r="BK13" s="390"/>
      <c r="BL13" s="390"/>
      <c r="BM13" s="390"/>
      <c r="BN13" s="390"/>
      <c r="BO13" s="390"/>
      <c r="BP13" s="390"/>
      <c r="BQ13" s="390"/>
      <c r="BR13" s="390"/>
      <c r="BS13" s="54"/>
      <c r="BT13" s="1" t="s">
        <v>6953</v>
      </c>
    </row>
    <row r="14" spans="1:72" s="1" customFormat="1" ht="17" thickBot="1" x14ac:dyDescent="0.3">
      <c r="A14" s="12"/>
      <c r="B14" s="13"/>
      <c r="C14" s="1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</row>
    <row r="15" spans="1:72" s="1" customFormat="1" ht="17" thickBot="1" x14ac:dyDescent="0.3">
      <c r="A15" s="33" t="s">
        <v>6381</v>
      </c>
      <c r="B15" s="34"/>
      <c r="C15" s="34"/>
      <c r="D15" s="34">
        <f>SUM(D13:D14)</f>
        <v>109</v>
      </c>
      <c r="E15" s="34">
        <f t="shared" ref="E15:F15" si="3">SUM(E13:E14)</f>
        <v>110</v>
      </c>
      <c r="F15" s="34">
        <f t="shared" si="3"/>
        <v>500</v>
      </c>
      <c r="G15" s="390"/>
      <c r="H15" s="390"/>
      <c r="I15" s="390"/>
      <c r="J15" s="390"/>
      <c r="K15" s="390"/>
      <c r="L15" s="390"/>
      <c r="M15" s="390"/>
      <c r="N15" s="390"/>
      <c r="O15" s="390"/>
      <c r="P15" s="390"/>
      <c r="Q15" s="390"/>
      <c r="R15" s="390"/>
      <c r="S15" s="390"/>
      <c r="T15" s="390"/>
      <c r="U15" s="390"/>
      <c r="V15" s="390"/>
      <c r="W15" s="390"/>
      <c r="X15" s="390"/>
      <c r="Y15" s="390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/>
      <c r="AV15" s="390"/>
      <c r="AW15" s="390"/>
      <c r="AX15" s="390"/>
      <c r="AY15" s="390"/>
      <c r="AZ15" s="390"/>
      <c r="BA15" s="390"/>
      <c r="BB15" s="390"/>
      <c r="BC15" s="390"/>
      <c r="BD15" s="390"/>
      <c r="BE15" s="390"/>
      <c r="BF15" s="390"/>
      <c r="BG15" s="390"/>
      <c r="BH15" s="390"/>
      <c r="BI15" s="390"/>
      <c r="BJ15" s="390"/>
      <c r="BK15" s="390"/>
      <c r="BL15" s="390"/>
      <c r="BM15" s="390"/>
      <c r="BN15" s="390"/>
      <c r="BO15" s="390"/>
      <c r="BP15" s="390"/>
      <c r="BQ15" s="390"/>
      <c r="BR15" s="390"/>
      <c r="BS15" s="54"/>
      <c r="BT15" s="1" t="s">
        <v>6953</v>
      </c>
    </row>
    <row r="16" spans="1:72" s="1" customFormat="1" ht="17" thickBot="1" x14ac:dyDescent="0.3">
      <c r="A16" s="12" t="s">
        <v>6433</v>
      </c>
      <c r="B16" s="53" t="s">
        <v>6435</v>
      </c>
      <c r="C16" s="53"/>
      <c r="D16" s="43"/>
      <c r="E16" s="43"/>
      <c r="F16" s="13">
        <v>349</v>
      </c>
      <c r="G16" s="13">
        <v>38</v>
      </c>
      <c r="H16" s="13">
        <v>18</v>
      </c>
      <c r="I16" s="13">
        <v>38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43"/>
    </row>
    <row r="17" spans="1:72" s="1" customFormat="1" ht="17" thickBot="1" x14ac:dyDescent="0.3">
      <c r="A17" s="33" t="s">
        <v>6471</v>
      </c>
      <c r="B17" s="34"/>
      <c r="C17" s="34"/>
      <c r="D17" s="34">
        <f>SUM(D15:D16)</f>
        <v>109</v>
      </c>
      <c r="E17" s="34">
        <f t="shared" ref="E17:BS17" si="4">SUM(E15:E16)</f>
        <v>110</v>
      </c>
      <c r="F17" s="34">
        <f t="shared" si="4"/>
        <v>849</v>
      </c>
      <c r="G17" s="34">
        <f t="shared" si="4"/>
        <v>38</v>
      </c>
      <c r="H17" s="34">
        <f t="shared" si="4"/>
        <v>18</v>
      </c>
      <c r="I17" s="34">
        <f t="shared" si="4"/>
        <v>38</v>
      </c>
      <c r="J17" s="34">
        <f t="shared" si="4"/>
        <v>0</v>
      </c>
      <c r="K17" s="34">
        <f t="shared" si="4"/>
        <v>0</v>
      </c>
      <c r="L17" s="34">
        <f t="shared" si="4"/>
        <v>0</v>
      </c>
      <c r="M17" s="34">
        <f t="shared" si="4"/>
        <v>0</v>
      </c>
      <c r="N17" s="34">
        <f t="shared" si="4"/>
        <v>0</v>
      </c>
      <c r="O17" s="34">
        <f t="shared" si="4"/>
        <v>0</v>
      </c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>
        <f t="shared" si="4"/>
        <v>0</v>
      </c>
      <c r="BT17" s="1" t="s">
        <v>6790</v>
      </c>
    </row>
    <row r="18" spans="1:72" s="1" customFormat="1" x14ac:dyDescent="0.25">
      <c r="A18" s="12">
        <v>44930</v>
      </c>
      <c r="B18" s="14" t="s">
        <v>6455</v>
      </c>
      <c r="C18" s="14"/>
      <c r="D18" s="43"/>
      <c r="E18" s="43"/>
      <c r="F18" s="13">
        <v>349</v>
      </c>
      <c r="G18" s="13">
        <v>38</v>
      </c>
      <c r="H18" s="13">
        <v>38</v>
      </c>
      <c r="I18" s="13">
        <v>38</v>
      </c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43"/>
    </row>
    <row r="19" spans="1:72" s="1" customFormat="1" x14ac:dyDescent="0.25">
      <c r="A19" s="12">
        <v>45050</v>
      </c>
      <c r="B19" s="13" t="s">
        <v>6497</v>
      </c>
      <c r="C19" s="13"/>
      <c r="D19" s="13">
        <v>300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</row>
    <row r="20" spans="1:72" s="2" customFormat="1" ht="17" thickBot="1" x14ac:dyDescent="0.3">
      <c r="A20" s="12">
        <v>45203</v>
      </c>
      <c r="B20" s="13" t="s">
        <v>6514</v>
      </c>
      <c r="C20" s="13"/>
      <c r="D20" s="13"/>
      <c r="E20" s="13"/>
      <c r="F20" s="13"/>
      <c r="G20" s="13">
        <v>24</v>
      </c>
      <c r="H20" s="13">
        <v>24</v>
      </c>
      <c r="I20" s="13">
        <v>24</v>
      </c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</row>
    <row r="21" spans="1:72" s="1" customFormat="1" ht="17" thickBot="1" x14ac:dyDescent="0.3">
      <c r="A21" s="33" t="s">
        <v>6548</v>
      </c>
      <c r="B21" s="34"/>
      <c r="C21" s="34"/>
      <c r="D21" s="34">
        <f t="shared" ref="D21:O21" si="5">SUM(D17:D20)</f>
        <v>409</v>
      </c>
      <c r="E21" s="34">
        <f t="shared" si="5"/>
        <v>110</v>
      </c>
      <c r="F21" s="34">
        <f t="shared" si="5"/>
        <v>1198</v>
      </c>
      <c r="G21" s="34">
        <f t="shared" si="5"/>
        <v>100</v>
      </c>
      <c r="H21" s="34">
        <f t="shared" si="5"/>
        <v>80</v>
      </c>
      <c r="I21" s="34">
        <f t="shared" si="5"/>
        <v>100</v>
      </c>
      <c r="J21" s="34">
        <f t="shared" si="5"/>
        <v>0</v>
      </c>
      <c r="K21" s="34">
        <f t="shared" si="5"/>
        <v>0</v>
      </c>
      <c r="L21" s="34">
        <f t="shared" si="5"/>
        <v>0</v>
      </c>
      <c r="M21" s="34">
        <f t="shared" si="5"/>
        <v>0</v>
      </c>
      <c r="N21" s="34">
        <f t="shared" si="5"/>
        <v>0</v>
      </c>
      <c r="O21" s="34">
        <f t="shared" si="5"/>
        <v>0</v>
      </c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>
        <f>SUM(BS17:BS20)</f>
        <v>0</v>
      </c>
      <c r="BT21" s="1" t="s">
        <v>6790</v>
      </c>
    </row>
    <row r="22" spans="1:72" s="1" customFormat="1" x14ac:dyDescent="0.25">
      <c r="A22" s="55">
        <v>44990</v>
      </c>
      <c r="B22" s="13" t="s">
        <v>6559</v>
      </c>
      <c r="C22" s="13"/>
      <c r="D22" s="43"/>
      <c r="E22" s="43"/>
      <c r="F22" s="13">
        <v>48</v>
      </c>
      <c r="G22" s="43"/>
      <c r="H22" s="13">
        <v>16</v>
      </c>
      <c r="I22" s="13">
        <v>16</v>
      </c>
      <c r="J22" s="13">
        <v>790</v>
      </c>
      <c r="K22" s="13"/>
      <c r="L22" s="13">
        <v>62</v>
      </c>
      <c r="M22" s="13"/>
      <c r="N22" s="13">
        <v>15</v>
      </c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43"/>
    </row>
    <row r="23" spans="1:72" s="1" customFormat="1" x14ac:dyDescent="0.25">
      <c r="A23" s="55">
        <v>44990</v>
      </c>
      <c r="B23" s="13" t="s">
        <v>6563</v>
      </c>
      <c r="C23" s="13"/>
      <c r="D23" s="43"/>
      <c r="E23" s="43"/>
      <c r="F23" s="43"/>
      <c r="G23" s="43"/>
      <c r="H23" s="43"/>
      <c r="I23" s="43"/>
      <c r="J23" s="43"/>
      <c r="K23" s="13">
        <v>16</v>
      </c>
      <c r="L23" s="13">
        <v>62</v>
      </c>
      <c r="M23" s="13">
        <v>6</v>
      </c>
      <c r="N23" s="13">
        <v>3</v>
      </c>
      <c r="O23" s="13">
        <v>18</v>
      </c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43"/>
    </row>
    <row r="24" spans="1:72" s="1" customFormat="1" x14ac:dyDescent="0.25">
      <c r="A24" s="55" t="s">
        <v>6702</v>
      </c>
      <c r="B24" s="13" t="s">
        <v>6705</v>
      </c>
      <c r="C24" s="13"/>
      <c r="D24" s="43"/>
      <c r="E24" s="43"/>
      <c r="F24" s="43"/>
      <c r="G24" s="13">
        <v>60</v>
      </c>
      <c r="H24" s="13">
        <v>40</v>
      </c>
      <c r="I24" s="13">
        <v>122</v>
      </c>
      <c r="J24" s="43"/>
      <c r="K24" s="43"/>
      <c r="L24" s="43"/>
      <c r="M24" s="43"/>
      <c r="N24" s="43"/>
      <c r="O24" s="43"/>
      <c r="P24" s="13">
        <v>8</v>
      </c>
      <c r="Q24" s="13">
        <v>24</v>
      </c>
      <c r="R24" s="13">
        <v>20</v>
      </c>
      <c r="S24" s="13">
        <v>32</v>
      </c>
      <c r="T24" s="13">
        <v>4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43"/>
    </row>
    <row r="25" spans="1:72" s="1" customFormat="1" ht="17" thickBot="1" x14ac:dyDescent="0.3">
      <c r="A25" s="15" t="s">
        <v>6762</v>
      </c>
      <c r="B25" s="13" t="s">
        <v>6766</v>
      </c>
      <c r="C25" s="13"/>
      <c r="D25" s="43"/>
      <c r="E25" s="43"/>
      <c r="F25" s="43"/>
      <c r="G25" s="13">
        <v>54</v>
      </c>
      <c r="H25" s="13">
        <v>82</v>
      </c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13">
        <v>122</v>
      </c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43"/>
    </row>
    <row r="26" spans="1:72" s="1" customFormat="1" ht="17" thickBot="1" x14ac:dyDescent="0.3">
      <c r="A26" s="33" t="s">
        <v>6751</v>
      </c>
      <c r="B26" s="34"/>
      <c r="C26" s="34"/>
      <c r="D26" s="34">
        <f>SUM(D21:D25)</f>
        <v>409</v>
      </c>
      <c r="E26" s="34">
        <f t="shared" ref="E26:BS26" si="6">SUM(E21:E25)</f>
        <v>110</v>
      </c>
      <c r="F26" s="34">
        <f t="shared" si="6"/>
        <v>1246</v>
      </c>
      <c r="G26" s="34">
        <f t="shared" si="6"/>
        <v>214</v>
      </c>
      <c r="H26" s="34">
        <f t="shared" si="6"/>
        <v>218</v>
      </c>
      <c r="I26" s="34">
        <f t="shared" si="6"/>
        <v>238</v>
      </c>
      <c r="J26" s="34">
        <f t="shared" si="6"/>
        <v>790</v>
      </c>
      <c r="K26" s="34">
        <f t="shared" si="6"/>
        <v>16</v>
      </c>
      <c r="L26" s="34">
        <f t="shared" si="6"/>
        <v>124</v>
      </c>
      <c r="M26" s="34">
        <f t="shared" si="6"/>
        <v>6</v>
      </c>
      <c r="N26" s="34">
        <f t="shared" si="6"/>
        <v>18</v>
      </c>
      <c r="O26" s="34">
        <f t="shared" si="6"/>
        <v>18</v>
      </c>
      <c r="P26" s="34">
        <f t="shared" si="6"/>
        <v>8</v>
      </c>
      <c r="Q26" s="34">
        <f t="shared" si="6"/>
        <v>24</v>
      </c>
      <c r="R26" s="34">
        <f t="shared" si="6"/>
        <v>20</v>
      </c>
      <c r="S26" s="34">
        <f t="shared" si="6"/>
        <v>32</v>
      </c>
      <c r="T26" s="34">
        <f t="shared" si="6"/>
        <v>4</v>
      </c>
      <c r="U26" s="34">
        <f t="shared" si="6"/>
        <v>122</v>
      </c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>
        <f t="shared" si="6"/>
        <v>0</v>
      </c>
    </row>
    <row r="27" spans="1:72" s="1" customFormat="1" ht="18.75" customHeight="1" thickBot="1" x14ac:dyDescent="0.3">
      <c r="A27" s="301" t="s">
        <v>6891</v>
      </c>
      <c r="B27" s="13" t="s">
        <v>6899</v>
      </c>
      <c r="C27" s="13"/>
      <c r="D27" s="43"/>
      <c r="E27" s="43"/>
      <c r="F27" s="43"/>
      <c r="G27" s="13">
        <v>8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13">
        <v>48</v>
      </c>
      <c r="U27" s="13">
        <v>191</v>
      </c>
      <c r="V27" s="13">
        <v>220</v>
      </c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43"/>
    </row>
    <row r="28" spans="1:72" s="1" customFormat="1" ht="17" thickBot="1" x14ac:dyDescent="0.3">
      <c r="A28" s="33" t="s">
        <v>6983</v>
      </c>
      <c r="B28" s="34"/>
      <c r="C28" s="34"/>
      <c r="D28" s="34">
        <f>SUM(D26:D27)</f>
        <v>409</v>
      </c>
      <c r="E28" s="34">
        <f t="shared" ref="E28:BS28" si="7">SUM(E26:E27)</f>
        <v>110</v>
      </c>
      <c r="F28" s="34">
        <f t="shared" si="7"/>
        <v>1246</v>
      </c>
      <c r="G28" s="34">
        <f t="shared" si="7"/>
        <v>222</v>
      </c>
      <c r="H28" s="34">
        <f t="shared" si="7"/>
        <v>218</v>
      </c>
      <c r="I28" s="34">
        <f t="shared" si="7"/>
        <v>238</v>
      </c>
      <c r="J28" s="34">
        <f t="shared" si="7"/>
        <v>790</v>
      </c>
      <c r="K28" s="34">
        <f t="shared" si="7"/>
        <v>16</v>
      </c>
      <c r="L28" s="34">
        <f t="shared" si="7"/>
        <v>124</v>
      </c>
      <c r="M28" s="34">
        <f t="shared" si="7"/>
        <v>6</v>
      </c>
      <c r="N28" s="34">
        <f t="shared" si="7"/>
        <v>18</v>
      </c>
      <c r="O28" s="34">
        <f t="shared" si="7"/>
        <v>18</v>
      </c>
      <c r="P28" s="34">
        <f t="shared" si="7"/>
        <v>8</v>
      </c>
      <c r="Q28" s="34">
        <f t="shared" si="7"/>
        <v>24</v>
      </c>
      <c r="R28" s="34">
        <f t="shared" si="7"/>
        <v>20</v>
      </c>
      <c r="S28" s="34">
        <f t="shared" si="7"/>
        <v>32</v>
      </c>
      <c r="T28" s="34">
        <f t="shared" si="7"/>
        <v>52</v>
      </c>
      <c r="U28" s="34">
        <f t="shared" si="7"/>
        <v>313</v>
      </c>
      <c r="V28" s="34">
        <f t="shared" si="7"/>
        <v>220</v>
      </c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>
        <f t="shared" si="7"/>
        <v>0</v>
      </c>
    </row>
    <row r="29" spans="1:72" s="1" customFormat="1" x14ac:dyDescent="0.25">
      <c r="A29" s="301" t="s">
        <v>6995</v>
      </c>
      <c r="B29" s="13" t="s">
        <v>6996</v>
      </c>
      <c r="C29" s="13"/>
      <c r="D29" s="43"/>
      <c r="E29" s="43"/>
      <c r="F29" s="13">
        <v>500</v>
      </c>
      <c r="G29" s="1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43"/>
    </row>
    <row r="30" spans="1:72" s="1" customFormat="1" ht="17" thickBot="1" x14ac:dyDescent="0.3">
      <c r="A30" s="12" t="s">
        <v>7029</v>
      </c>
      <c r="B30" s="14" t="s">
        <v>7030</v>
      </c>
      <c r="C30" s="14"/>
      <c r="D30" s="43"/>
      <c r="E30" s="43"/>
      <c r="F30" s="13">
        <v>1000</v>
      </c>
      <c r="G30" s="13"/>
      <c r="H30" s="13"/>
      <c r="I30" s="13"/>
      <c r="J30" s="43"/>
      <c r="K30" s="43"/>
      <c r="L30" s="43"/>
      <c r="M30" s="43"/>
      <c r="N30" s="43"/>
      <c r="O30" s="4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43"/>
    </row>
    <row r="31" spans="1:72" s="1" customFormat="1" ht="17" thickBot="1" x14ac:dyDescent="0.3">
      <c r="A31" s="33" t="s">
        <v>7147</v>
      </c>
      <c r="B31" s="34"/>
      <c r="C31" s="34"/>
      <c r="D31" s="34">
        <f>SUM(D28:D30)</f>
        <v>409</v>
      </c>
      <c r="E31" s="34">
        <f t="shared" ref="E31:BS31" si="8">SUM(E28:E30)</f>
        <v>110</v>
      </c>
      <c r="F31" s="34">
        <f t="shared" si="8"/>
        <v>2746</v>
      </c>
      <c r="G31" s="34">
        <f t="shared" si="8"/>
        <v>222</v>
      </c>
      <c r="H31" s="34">
        <f t="shared" si="8"/>
        <v>218</v>
      </c>
      <c r="I31" s="34">
        <f t="shared" si="8"/>
        <v>238</v>
      </c>
      <c r="J31" s="34">
        <f t="shared" si="8"/>
        <v>790</v>
      </c>
      <c r="K31" s="34">
        <f t="shared" si="8"/>
        <v>16</v>
      </c>
      <c r="L31" s="34">
        <f t="shared" si="8"/>
        <v>124</v>
      </c>
      <c r="M31" s="34">
        <f t="shared" si="8"/>
        <v>6</v>
      </c>
      <c r="N31" s="34">
        <f t="shared" si="8"/>
        <v>18</v>
      </c>
      <c r="O31" s="34">
        <f t="shared" si="8"/>
        <v>18</v>
      </c>
      <c r="P31" s="34">
        <f t="shared" si="8"/>
        <v>8</v>
      </c>
      <c r="Q31" s="34">
        <f t="shared" si="8"/>
        <v>24</v>
      </c>
      <c r="R31" s="34">
        <f t="shared" si="8"/>
        <v>20</v>
      </c>
      <c r="S31" s="34">
        <f t="shared" si="8"/>
        <v>32</v>
      </c>
      <c r="T31" s="34">
        <f t="shared" si="8"/>
        <v>52</v>
      </c>
      <c r="U31" s="34">
        <f t="shared" si="8"/>
        <v>313</v>
      </c>
      <c r="V31" s="34">
        <f t="shared" si="8"/>
        <v>220</v>
      </c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>
        <f t="shared" si="8"/>
        <v>0</v>
      </c>
    </row>
    <row r="32" spans="1:72" s="1" customFormat="1" x14ac:dyDescent="0.25">
      <c r="A32" s="55" t="s">
        <v>7159</v>
      </c>
      <c r="B32" s="14" t="s">
        <v>7191</v>
      </c>
      <c r="C32" s="14"/>
      <c r="D32" s="43"/>
      <c r="E32" s="43"/>
      <c r="F32" s="13">
        <v>450</v>
      </c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13">
        <v>440</v>
      </c>
      <c r="AF32" s="13"/>
      <c r="AG32" s="13"/>
      <c r="AH32" s="13"/>
      <c r="AI32" s="13"/>
      <c r="AJ32" s="13">
        <v>322</v>
      </c>
      <c r="AK32" s="13">
        <v>63</v>
      </c>
      <c r="AL32" s="13">
        <v>65</v>
      </c>
      <c r="AM32" s="13"/>
      <c r="AN32" s="13"/>
      <c r="AO32" s="13"/>
      <c r="AP32" s="13"/>
      <c r="AQ32" s="13"/>
      <c r="AR32" s="13">
        <v>450</v>
      </c>
      <c r="AS32" s="13"/>
      <c r="AT32" s="13"/>
      <c r="AU32" s="13">
        <v>76</v>
      </c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43"/>
    </row>
    <row r="33" spans="1:71" s="1" customFormat="1" x14ac:dyDescent="0.25">
      <c r="A33" s="12" t="s">
        <v>7199</v>
      </c>
      <c r="B33" s="13" t="s">
        <v>7209</v>
      </c>
      <c r="C33" s="13"/>
      <c r="D33" s="43"/>
      <c r="E33" s="43"/>
      <c r="F33" s="13">
        <v>50</v>
      </c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13">
        <v>408</v>
      </c>
      <c r="AF33" s="13"/>
      <c r="AG33" s="13"/>
      <c r="AH33" s="13"/>
      <c r="AI33" s="13"/>
      <c r="AJ33" s="43"/>
      <c r="AK33" s="43"/>
      <c r="AL33" s="43"/>
      <c r="AM33" s="13">
        <v>50</v>
      </c>
      <c r="AN33" s="13"/>
      <c r="AO33" s="13"/>
      <c r="AP33" s="13">
        <v>20</v>
      </c>
      <c r="AQ33" s="13"/>
      <c r="AR33" s="13">
        <v>30</v>
      </c>
      <c r="AS33" s="13"/>
      <c r="AT33" s="13"/>
      <c r="AU33" s="13">
        <v>300</v>
      </c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43"/>
    </row>
    <row r="34" spans="1:71" s="1" customFormat="1" x14ac:dyDescent="0.25">
      <c r="A34" s="55" t="s">
        <v>7210</v>
      </c>
      <c r="B34" s="13" t="s">
        <v>7211</v>
      </c>
      <c r="C34" s="13"/>
      <c r="D34" s="43"/>
      <c r="E34" s="43"/>
      <c r="F34" s="43"/>
      <c r="G34" s="13"/>
      <c r="H34" s="13"/>
      <c r="I34" s="13"/>
      <c r="J34" s="43"/>
      <c r="K34" s="43"/>
      <c r="L34" s="43"/>
      <c r="M34" s="43"/>
      <c r="N34" s="43"/>
      <c r="O34" s="4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>
        <v>250</v>
      </c>
      <c r="AZ34" s="13">
        <v>250</v>
      </c>
      <c r="BA34" s="13">
        <v>200</v>
      </c>
      <c r="BB34" s="13">
        <v>200</v>
      </c>
      <c r="BC34" s="13"/>
      <c r="BD34" s="13">
        <v>600</v>
      </c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43"/>
    </row>
    <row r="35" spans="1:71" s="1" customFormat="1" x14ac:dyDescent="0.25">
      <c r="A35" s="55" t="s">
        <v>7222</v>
      </c>
      <c r="B35" s="13" t="s">
        <v>7223</v>
      </c>
      <c r="C35" s="1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13">
        <v>250</v>
      </c>
      <c r="AZ35" s="13">
        <v>250</v>
      </c>
      <c r="BA35" s="13">
        <v>200</v>
      </c>
      <c r="BB35" s="13">
        <v>200</v>
      </c>
      <c r="BC35" s="13"/>
      <c r="BD35" s="13">
        <v>600</v>
      </c>
      <c r="BE35" s="13"/>
      <c r="BF35" s="13"/>
      <c r="BG35" s="1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</row>
    <row r="36" spans="1:71" s="1" customFormat="1" x14ac:dyDescent="0.25">
      <c r="A36" s="55" t="s">
        <v>7214</v>
      </c>
      <c r="B36" s="13" t="s">
        <v>7224</v>
      </c>
      <c r="C36" s="1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13">
        <v>192</v>
      </c>
      <c r="W36" s="13">
        <v>80</v>
      </c>
      <c r="X36" s="13">
        <v>304</v>
      </c>
      <c r="Y36" s="13"/>
      <c r="Z36" s="13">
        <v>64</v>
      </c>
      <c r="AA36" s="13"/>
      <c r="AB36" s="13">
        <v>280</v>
      </c>
      <c r="AC36" s="13"/>
      <c r="AD36" s="1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</row>
    <row r="37" spans="1:71" s="1" customFormat="1" x14ac:dyDescent="0.25">
      <c r="A37" s="55" t="s">
        <v>7214</v>
      </c>
      <c r="B37" s="13" t="s">
        <v>7229</v>
      </c>
      <c r="C37" s="13"/>
      <c r="D37" s="43"/>
      <c r="E37" s="43"/>
      <c r="F37" s="13">
        <v>8</v>
      </c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13">
        <v>8</v>
      </c>
      <c r="AH37" s="13"/>
      <c r="AI37" s="13"/>
      <c r="AJ37" s="43"/>
      <c r="AK37" s="43"/>
      <c r="AL37" s="43"/>
      <c r="AM37" s="43"/>
      <c r="AN37" s="43"/>
      <c r="AO37" s="43"/>
      <c r="AP37" s="43"/>
      <c r="AQ37" s="13">
        <v>8</v>
      </c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</row>
    <row r="38" spans="1:71" s="1" customFormat="1" x14ac:dyDescent="0.25">
      <c r="A38" s="55" t="s">
        <v>7216</v>
      </c>
      <c r="B38" s="13" t="s">
        <v>7232</v>
      </c>
      <c r="C38" s="13"/>
      <c r="D38" s="43"/>
      <c r="E38" s="43"/>
      <c r="F38" s="13">
        <v>193</v>
      </c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13">
        <v>700</v>
      </c>
      <c r="AC38" s="13"/>
      <c r="AD38" s="13"/>
      <c r="AE38" s="43"/>
      <c r="AF38" s="43"/>
      <c r="AG38" s="13">
        <v>193</v>
      </c>
      <c r="AH38" s="13"/>
      <c r="AI38" s="13"/>
      <c r="AJ38" s="43"/>
      <c r="AK38" s="43"/>
      <c r="AL38" s="43"/>
      <c r="AM38" s="43"/>
      <c r="AN38" s="43"/>
      <c r="AO38" s="43"/>
      <c r="AP38" s="43"/>
      <c r="AQ38" s="43"/>
      <c r="AR38" s="13">
        <v>193</v>
      </c>
      <c r="AS38" s="13"/>
      <c r="AT38" s="1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13">
        <v>389</v>
      </c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43"/>
    </row>
    <row r="39" spans="1:71" s="1" customFormat="1" x14ac:dyDescent="0.25">
      <c r="A39" s="1609" t="s">
        <v>7247</v>
      </c>
      <c r="B39" s="476" t="s">
        <v>7249</v>
      </c>
      <c r="C39" s="476"/>
      <c r="D39" s="43"/>
      <c r="E39" s="43"/>
      <c r="F39" s="13">
        <v>189</v>
      </c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13">
        <v>300</v>
      </c>
      <c r="AC39" s="13"/>
      <c r="AD39" s="1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13">
        <v>90</v>
      </c>
      <c r="AS39" s="13">
        <v>219</v>
      </c>
      <c r="AT39" s="13"/>
      <c r="AU39" s="43"/>
      <c r="AV39" s="43"/>
      <c r="AW39" s="43"/>
      <c r="AX39" s="43"/>
      <c r="AY39" s="13">
        <v>200</v>
      </c>
      <c r="AZ39" s="13">
        <v>200</v>
      </c>
      <c r="BA39" s="13">
        <v>200</v>
      </c>
      <c r="BB39" s="43"/>
      <c r="BC39" s="43"/>
      <c r="BD39" s="13">
        <v>300</v>
      </c>
      <c r="BE39" s="13"/>
      <c r="BF39" s="13"/>
      <c r="BG39" s="1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</row>
    <row r="40" spans="1:71" s="2" customFormat="1" x14ac:dyDescent="0.25">
      <c r="A40" s="1609" t="s">
        <v>7247</v>
      </c>
      <c r="B40" s="709" t="s">
        <v>7250</v>
      </c>
      <c r="C40" s="709"/>
      <c r="D40" s="13"/>
      <c r="E40" s="13"/>
      <c r="F40" s="4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>
        <v>80</v>
      </c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</row>
    <row r="41" spans="1:71" s="2" customFormat="1" x14ac:dyDescent="0.25">
      <c r="A41" s="55" t="s">
        <v>7252</v>
      </c>
      <c r="B41" s="75" t="s">
        <v>7255</v>
      </c>
      <c r="C41" s="75"/>
      <c r="D41" s="13"/>
      <c r="E41" s="13"/>
      <c r="F41" s="4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>
        <v>150</v>
      </c>
      <c r="AP41" s="13"/>
      <c r="AQ41" s="13"/>
      <c r="AR41" s="13"/>
      <c r="AS41" s="13"/>
      <c r="AT41" s="13"/>
      <c r="AU41" s="13">
        <v>300</v>
      </c>
      <c r="AV41" s="13"/>
      <c r="AW41" s="13"/>
      <c r="AX41" s="13"/>
      <c r="AY41" s="13">
        <v>100</v>
      </c>
      <c r="AZ41" s="13">
        <v>100</v>
      </c>
      <c r="BA41" s="13">
        <v>100</v>
      </c>
      <c r="BB41" s="13"/>
      <c r="BC41" s="13"/>
      <c r="BD41" s="13">
        <v>400</v>
      </c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</row>
    <row r="42" spans="1:71" s="1" customFormat="1" x14ac:dyDescent="0.25">
      <c r="A42" s="55" t="s">
        <v>7265</v>
      </c>
      <c r="B42" s="75" t="s">
        <v>7269</v>
      </c>
      <c r="C42" s="75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13">
        <v>608</v>
      </c>
      <c r="AZ42" s="13">
        <v>608</v>
      </c>
      <c r="BA42" s="13">
        <v>200</v>
      </c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</row>
    <row r="43" spans="1:71" s="2" customFormat="1" x14ac:dyDescent="0.25">
      <c r="A43" s="55" t="s">
        <v>7261</v>
      </c>
      <c r="B43" s="75" t="s">
        <v>7262</v>
      </c>
      <c r="C43" s="75"/>
      <c r="D43" s="13"/>
      <c r="E43" s="13"/>
      <c r="F43" s="4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>
        <v>555</v>
      </c>
      <c r="AJ43" s="13"/>
      <c r="AK43" s="13"/>
      <c r="AL43" s="13">
        <v>200</v>
      </c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</row>
    <row r="44" spans="1:71" s="1" customFormat="1" x14ac:dyDescent="0.25">
      <c r="A44" s="55" t="s">
        <v>7261</v>
      </c>
      <c r="B44" s="75" t="s">
        <v>7264</v>
      </c>
      <c r="C44" s="75"/>
      <c r="D44" s="43"/>
      <c r="E44" s="43"/>
      <c r="F44" s="13">
        <v>1000</v>
      </c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13">
        <v>150</v>
      </c>
      <c r="AP44" s="43"/>
      <c r="AQ44" s="13">
        <v>450</v>
      </c>
      <c r="AR44" s="13">
        <v>50</v>
      </c>
      <c r="AS44" s="43"/>
      <c r="AT44" s="43"/>
      <c r="AU44" s="13">
        <v>172</v>
      </c>
      <c r="AV44" s="13">
        <v>73</v>
      </c>
      <c r="AW44" s="13"/>
      <c r="AX44" s="13">
        <v>127</v>
      </c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</row>
    <row r="45" spans="1:71" s="2" customFormat="1" x14ac:dyDescent="0.25">
      <c r="A45" s="55" t="s">
        <v>7261</v>
      </c>
      <c r="B45" s="75" t="s">
        <v>7264</v>
      </c>
      <c r="C45" s="75"/>
      <c r="D45" s="13"/>
      <c r="E45" s="13"/>
      <c r="F45" s="4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>
        <v>508</v>
      </c>
      <c r="BB45" s="13"/>
      <c r="BC45" s="13"/>
      <c r="BD45" s="13">
        <v>1312</v>
      </c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</row>
    <row r="46" spans="1:71" s="2" customFormat="1" x14ac:dyDescent="0.25">
      <c r="A46" s="55" t="s">
        <v>7284</v>
      </c>
      <c r="B46" s="75" t="s">
        <v>7285</v>
      </c>
      <c r="C46" s="75"/>
      <c r="D46" s="13"/>
      <c r="E46" s="13"/>
      <c r="F46" s="4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>
        <v>13</v>
      </c>
      <c r="W46" s="13">
        <v>15</v>
      </c>
      <c r="X46" s="13">
        <v>198</v>
      </c>
      <c r="Y46" s="13">
        <v>232</v>
      </c>
      <c r="Z46" s="13">
        <v>46</v>
      </c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>
        <v>550</v>
      </c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</row>
    <row r="47" spans="1:71" s="2" customFormat="1" x14ac:dyDescent="0.25">
      <c r="A47" s="55" t="s">
        <v>7289</v>
      </c>
      <c r="B47" s="75" t="s">
        <v>7290</v>
      </c>
      <c r="C47" s="75"/>
      <c r="D47" s="13"/>
      <c r="E47" s="13"/>
      <c r="F47" s="4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>
        <v>520</v>
      </c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</row>
    <row r="48" spans="1:71" s="2" customFormat="1" x14ac:dyDescent="0.25">
      <c r="A48" s="55" t="s">
        <v>7291</v>
      </c>
      <c r="B48" s="75" t="s">
        <v>7292</v>
      </c>
      <c r="C48" s="75"/>
      <c r="D48" s="13"/>
      <c r="E48" s="13"/>
      <c r="F48" s="13">
        <v>395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672</v>
      </c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>
        <v>420</v>
      </c>
      <c r="AM48" s="13"/>
      <c r="AN48" s="13"/>
      <c r="AO48" s="13"/>
      <c r="AP48" s="13">
        <v>60</v>
      </c>
      <c r="AQ48" s="13">
        <v>255</v>
      </c>
      <c r="AR48" s="13">
        <v>220</v>
      </c>
      <c r="AS48" s="13">
        <v>60</v>
      </c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>
        <v>500</v>
      </c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</row>
    <row r="49" spans="1:71" s="2" customFormat="1" x14ac:dyDescent="0.25">
      <c r="A49" s="55" t="s">
        <v>7291</v>
      </c>
      <c r="B49" s="75" t="s">
        <v>7294</v>
      </c>
      <c r="C49" s="75"/>
      <c r="D49" s="13"/>
      <c r="E49" s="13"/>
      <c r="F49" s="4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>
        <v>70</v>
      </c>
      <c r="AI49" s="13"/>
      <c r="AJ49" s="13"/>
      <c r="AK49" s="13">
        <v>8</v>
      </c>
      <c r="AL49" s="13"/>
      <c r="AM49" s="13">
        <v>142</v>
      </c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</row>
    <row r="50" spans="1:71" s="2" customFormat="1" ht="17" thickBot="1" x14ac:dyDescent="0.3">
      <c r="A50" s="55" t="s">
        <v>7282</v>
      </c>
      <c r="B50" s="75" t="s">
        <v>7300</v>
      </c>
      <c r="C50" s="75"/>
      <c r="D50" s="13"/>
      <c r="E50" s="13"/>
      <c r="F50" s="4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>
        <v>47</v>
      </c>
      <c r="X50" s="13">
        <v>156</v>
      </c>
      <c r="Y50" s="13">
        <v>231</v>
      </c>
      <c r="Z50" s="13">
        <v>69</v>
      </c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>
        <v>526</v>
      </c>
      <c r="BG50" s="13">
        <v>245</v>
      </c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</row>
    <row r="51" spans="1:71" s="1" customFormat="1" ht="17" thickBot="1" x14ac:dyDescent="0.3">
      <c r="A51" s="33" t="s">
        <v>7356</v>
      </c>
      <c r="B51" s="34"/>
      <c r="C51" s="34"/>
      <c r="D51" s="34">
        <f>SUM(D31:D50)</f>
        <v>409</v>
      </c>
      <c r="E51" s="34">
        <f t="shared" ref="E51:BS51" si="9">SUM(E31:E50)</f>
        <v>110</v>
      </c>
      <c r="F51" s="34">
        <f t="shared" si="9"/>
        <v>5031</v>
      </c>
      <c r="G51" s="34">
        <f t="shared" si="9"/>
        <v>222</v>
      </c>
      <c r="H51" s="34">
        <f t="shared" si="9"/>
        <v>218</v>
      </c>
      <c r="I51" s="34">
        <f t="shared" si="9"/>
        <v>238</v>
      </c>
      <c r="J51" s="34">
        <f t="shared" si="9"/>
        <v>790</v>
      </c>
      <c r="K51" s="34">
        <f t="shared" si="9"/>
        <v>16</v>
      </c>
      <c r="L51" s="34">
        <f t="shared" si="9"/>
        <v>124</v>
      </c>
      <c r="M51" s="34">
        <f t="shared" si="9"/>
        <v>6</v>
      </c>
      <c r="N51" s="34">
        <f t="shared" si="9"/>
        <v>18</v>
      </c>
      <c r="O51" s="34">
        <f t="shared" si="9"/>
        <v>18</v>
      </c>
      <c r="P51" s="34">
        <f t="shared" si="9"/>
        <v>8</v>
      </c>
      <c r="Q51" s="34">
        <f t="shared" si="9"/>
        <v>24</v>
      </c>
      <c r="R51" s="34">
        <f t="shared" si="9"/>
        <v>20</v>
      </c>
      <c r="S51" s="34">
        <f t="shared" si="9"/>
        <v>32</v>
      </c>
      <c r="T51" s="34">
        <f t="shared" si="9"/>
        <v>52</v>
      </c>
      <c r="U51" s="34">
        <f t="shared" si="9"/>
        <v>313</v>
      </c>
      <c r="V51" s="34">
        <f t="shared" si="9"/>
        <v>425</v>
      </c>
      <c r="W51" s="34">
        <f t="shared" si="9"/>
        <v>142</v>
      </c>
      <c r="X51" s="34">
        <f t="shared" si="9"/>
        <v>658</v>
      </c>
      <c r="Y51" s="34">
        <f t="shared" si="9"/>
        <v>463</v>
      </c>
      <c r="Z51" s="34">
        <f t="shared" si="9"/>
        <v>179</v>
      </c>
      <c r="AA51" s="34">
        <f t="shared" si="9"/>
        <v>672</v>
      </c>
      <c r="AB51" s="34">
        <f t="shared" si="9"/>
        <v>1280</v>
      </c>
      <c r="AC51" s="34">
        <f t="shared" si="9"/>
        <v>0</v>
      </c>
      <c r="AD51" s="34">
        <f t="shared" si="9"/>
        <v>0</v>
      </c>
      <c r="AE51" s="34">
        <f t="shared" si="9"/>
        <v>848</v>
      </c>
      <c r="AF51" s="34">
        <f t="shared" si="9"/>
        <v>0</v>
      </c>
      <c r="AG51" s="34">
        <f t="shared" si="9"/>
        <v>201</v>
      </c>
      <c r="AH51" s="34">
        <f t="shared" si="9"/>
        <v>70</v>
      </c>
      <c r="AI51" s="34">
        <f t="shared" si="9"/>
        <v>555</v>
      </c>
      <c r="AJ51" s="34">
        <f t="shared" si="9"/>
        <v>322</v>
      </c>
      <c r="AK51" s="34">
        <f t="shared" si="9"/>
        <v>71</v>
      </c>
      <c r="AL51" s="34">
        <f t="shared" si="9"/>
        <v>685</v>
      </c>
      <c r="AM51" s="34">
        <f t="shared" si="9"/>
        <v>192</v>
      </c>
      <c r="AN51" s="34">
        <f t="shared" si="9"/>
        <v>0</v>
      </c>
      <c r="AO51" s="34">
        <f t="shared" si="9"/>
        <v>300</v>
      </c>
      <c r="AP51" s="34">
        <f t="shared" si="9"/>
        <v>80</v>
      </c>
      <c r="AQ51" s="34">
        <f t="shared" si="9"/>
        <v>713</v>
      </c>
      <c r="AR51" s="34">
        <f t="shared" si="9"/>
        <v>1033</v>
      </c>
      <c r="AS51" s="34">
        <f t="shared" si="9"/>
        <v>279</v>
      </c>
      <c r="AT51" s="34">
        <f t="shared" si="9"/>
        <v>80</v>
      </c>
      <c r="AU51" s="34">
        <f t="shared" si="9"/>
        <v>848</v>
      </c>
      <c r="AV51" s="34">
        <f t="shared" si="9"/>
        <v>73</v>
      </c>
      <c r="AW51" s="34">
        <f t="shared" si="9"/>
        <v>520</v>
      </c>
      <c r="AX51" s="34">
        <f t="shared" si="9"/>
        <v>127</v>
      </c>
      <c r="AY51" s="34">
        <f t="shared" si="9"/>
        <v>1408</v>
      </c>
      <c r="AZ51" s="34">
        <f t="shared" si="9"/>
        <v>1408</v>
      </c>
      <c r="BA51" s="34">
        <f t="shared" si="9"/>
        <v>1408</v>
      </c>
      <c r="BB51" s="34">
        <f t="shared" si="9"/>
        <v>400</v>
      </c>
      <c r="BC51" s="34">
        <f t="shared" si="9"/>
        <v>0</v>
      </c>
      <c r="BD51" s="34">
        <f t="shared" si="9"/>
        <v>3712</v>
      </c>
      <c r="BE51" s="34">
        <f t="shared" si="9"/>
        <v>0</v>
      </c>
      <c r="BF51" s="34">
        <f t="shared" si="9"/>
        <v>1076</v>
      </c>
      <c r="BG51" s="34">
        <f t="shared" si="9"/>
        <v>245</v>
      </c>
      <c r="BH51" s="34">
        <f t="shared" si="9"/>
        <v>389</v>
      </c>
      <c r="BI51" s="34">
        <f t="shared" si="9"/>
        <v>0</v>
      </c>
      <c r="BJ51" s="34">
        <f t="shared" si="9"/>
        <v>0</v>
      </c>
      <c r="BK51" s="34">
        <f t="shared" si="9"/>
        <v>0</v>
      </c>
      <c r="BL51" s="34">
        <f t="shared" si="9"/>
        <v>0</v>
      </c>
      <c r="BM51" s="34"/>
      <c r="BN51" s="34"/>
      <c r="BO51" s="34"/>
      <c r="BP51" s="34"/>
      <c r="BQ51" s="34"/>
      <c r="BR51" s="34"/>
      <c r="BS51" s="34">
        <f t="shared" si="9"/>
        <v>0</v>
      </c>
    </row>
    <row r="52" spans="1:71" s="1" customFormat="1" x14ac:dyDescent="0.25">
      <c r="A52" s="55">
        <v>44935</v>
      </c>
      <c r="B52" s="75" t="s">
        <v>7323</v>
      </c>
      <c r="C52" s="75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13">
        <v>1000</v>
      </c>
      <c r="BC52" s="13">
        <v>128</v>
      </c>
      <c r="BD52" s="13">
        <v>1082</v>
      </c>
      <c r="BE52" s="13">
        <v>200</v>
      </c>
      <c r="BF52" s="43"/>
      <c r="BG52" s="43"/>
      <c r="BH52" s="43"/>
      <c r="BI52" s="13">
        <v>150</v>
      </c>
      <c r="BJ52" s="13">
        <v>150</v>
      </c>
      <c r="BK52" s="13"/>
      <c r="BL52" s="13"/>
      <c r="BM52" s="13"/>
      <c r="BN52" s="13"/>
      <c r="BO52" s="13"/>
      <c r="BP52" s="13"/>
      <c r="BQ52" s="13"/>
      <c r="BR52" s="13"/>
      <c r="BS52" s="43"/>
    </row>
    <row r="53" spans="1:71" s="2" customFormat="1" x14ac:dyDescent="0.25">
      <c r="A53" s="55">
        <v>44966</v>
      </c>
      <c r="B53" s="75" t="s">
        <v>7333</v>
      </c>
      <c r="C53" s="75"/>
      <c r="D53" s="13"/>
      <c r="E53" s="13"/>
      <c r="F53" s="13">
        <v>142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>
        <v>77</v>
      </c>
      <c r="W53" s="13">
        <v>184</v>
      </c>
      <c r="X53" s="13"/>
      <c r="Y53" s="13"/>
      <c r="Z53" s="13">
        <v>62</v>
      </c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>
        <v>58</v>
      </c>
      <c r="AL53" s="13"/>
      <c r="AM53" s="13"/>
      <c r="AN53" s="13">
        <v>84</v>
      </c>
      <c r="AO53" s="13"/>
      <c r="AP53" s="13"/>
      <c r="AQ53" s="13">
        <v>142</v>
      </c>
      <c r="AR53" s="13"/>
      <c r="AS53" s="13"/>
      <c r="AT53" s="13"/>
      <c r="AU53" s="13"/>
      <c r="AV53" s="13"/>
      <c r="AW53" s="13">
        <v>22</v>
      </c>
      <c r="AX53" s="13">
        <v>51</v>
      </c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</row>
    <row r="54" spans="1:71" s="2" customFormat="1" x14ac:dyDescent="0.25">
      <c r="A54" s="55">
        <v>44966</v>
      </c>
      <c r="B54" s="75" t="s">
        <v>7335</v>
      </c>
      <c r="C54" s="75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>
        <v>455</v>
      </c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</row>
    <row r="55" spans="1:71" s="2" customFormat="1" x14ac:dyDescent="0.25">
      <c r="A55" s="55">
        <v>44966</v>
      </c>
      <c r="B55" s="75" t="s">
        <v>7330</v>
      </c>
      <c r="C55" s="75"/>
      <c r="D55" s="13"/>
      <c r="E55" s="13"/>
      <c r="F55" s="4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>
        <v>210</v>
      </c>
      <c r="Y55" s="13">
        <v>72</v>
      </c>
      <c r="Z55" s="13">
        <v>82</v>
      </c>
      <c r="AA55" s="13"/>
      <c r="AB55" s="13"/>
      <c r="AC55" s="13">
        <v>90</v>
      </c>
      <c r="AD55" s="13">
        <v>122</v>
      </c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>
        <v>484</v>
      </c>
      <c r="BC55" s="13"/>
      <c r="BD55" s="13">
        <v>600</v>
      </c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</row>
    <row r="56" spans="1:71" s="2" customFormat="1" x14ac:dyDescent="0.25">
      <c r="A56" s="55">
        <v>45025</v>
      </c>
      <c r="B56" s="75" t="s">
        <v>7346</v>
      </c>
      <c r="C56" s="75"/>
      <c r="D56" s="13"/>
      <c r="E56" s="13"/>
      <c r="F56" s="4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>
        <v>100</v>
      </c>
      <c r="BE56" s="13"/>
      <c r="BF56" s="13"/>
      <c r="BG56" s="13"/>
      <c r="BH56" s="13"/>
      <c r="BI56" s="13">
        <v>620</v>
      </c>
      <c r="BJ56" s="13">
        <v>680</v>
      </c>
      <c r="BK56" s="13">
        <v>40</v>
      </c>
      <c r="BL56" s="13">
        <v>100</v>
      </c>
      <c r="BM56" s="13"/>
      <c r="BN56" s="13"/>
      <c r="BO56" s="13"/>
      <c r="BP56" s="13"/>
      <c r="BQ56" s="13"/>
      <c r="BR56" s="13"/>
      <c r="BS56" s="13"/>
    </row>
    <row r="57" spans="1:71" s="2" customFormat="1" x14ac:dyDescent="0.25">
      <c r="A57" s="55">
        <v>45055</v>
      </c>
      <c r="B57" s="75" t="s">
        <v>7358</v>
      </c>
      <c r="C57" s="75"/>
      <c r="D57" s="13"/>
      <c r="E57" s="13"/>
      <c r="F57" s="4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>
        <v>250</v>
      </c>
      <c r="AE57" s="13"/>
      <c r="AF57" s="13">
        <v>419</v>
      </c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>
        <v>318</v>
      </c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</row>
    <row r="58" spans="1:71" s="2" customFormat="1" x14ac:dyDescent="0.25">
      <c r="A58" s="55" t="s">
        <v>7489</v>
      </c>
      <c r="B58" s="53" t="s">
        <v>7491</v>
      </c>
      <c r="C58" s="53"/>
      <c r="D58" s="13"/>
      <c r="E58" s="13"/>
      <c r="F58" s="4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>
        <v>196</v>
      </c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</row>
    <row r="59" spans="1:71" s="2" customFormat="1" ht="17" thickBot="1" x14ac:dyDescent="0.3">
      <c r="A59" s="55" t="s">
        <v>7489</v>
      </c>
      <c r="B59" s="53" t="s">
        <v>7492</v>
      </c>
      <c r="C59" s="53"/>
      <c r="D59" s="13"/>
      <c r="E59" s="13"/>
      <c r="F59" s="4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>
        <v>98</v>
      </c>
      <c r="BJ59" s="13">
        <v>98</v>
      </c>
      <c r="BK59" s="13"/>
      <c r="BL59" s="13"/>
      <c r="BM59" s="13"/>
      <c r="BN59" s="13"/>
      <c r="BO59" s="13"/>
      <c r="BP59" s="13"/>
      <c r="BQ59" s="13"/>
      <c r="BR59" s="13"/>
      <c r="BS59" s="13"/>
    </row>
    <row r="60" spans="1:71" s="1" customFormat="1" ht="17" thickBot="1" x14ac:dyDescent="0.3">
      <c r="A60" s="33" t="s">
        <v>7578</v>
      </c>
      <c r="B60" s="34"/>
      <c r="C60" s="34"/>
      <c r="D60" s="34">
        <f>SUM(D51:D59)</f>
        <v>409</v>
      </c>
      <c r="E60" s="34">
        <f t="shared" ref="E60:BS60" si="10">SUM(E51:E59)</f>
        <v>110</v>
      </c>
      <c r="F60" s="34">
        <f t="shared" si="10"/>
        <v>5173</v>
      </c>
      <c r="G60" s="34">
        <f t="shared" si="10"/>
        <v>222</v>
      </c>
      <c r="H60" s="34">
        <f t="shared" si="10"/>
        <v>218</v>
      </c>
      <c r="I60" s="34">
        <f t="shared" si="10"/>
        <v>238</v>
      </c>
      <c r="J60" s="34">
        <f t="shared" si="10"/>
        <v>790</v>
      </c>
      <c r="K60" s="34">
        <f t="shared" si="10"/>
        <v>16</v>
      </c>
      <c r="L60" s="34">
        <f t="shared" si="10"/>
        <v>124</v>
      </c>
      <c r="M60" s="34">
        <f t="shared" si="10"/>
        <v>6</v>
      </c>
      <c r="N60" s="34">
        <f t="shared" si="10"/>
        <v>18</v>
      </c>
      <c r="O60" s="34">
        <f t="shared" si="10"/>
        <v>18</v>
      </c>
      <c r="P60" s="34">
        <f t="shared" si="10"/>
        <v>8</v>
      </c>
      <c r="Q60" s="34">
        <f t="shared" si="10"/>
        <v>24</v>
      </c>
      <c r="R60" s="34">
        <f t="shared" si="10"/>
        <v>20</v>
      </c>
      <c r="S60" s="34">
        <f t="shared" si="10"/>
        <v>32</v>
      </c>
      <c r="T60" s="34">
        <f t="shared" si="10"/>
        <v>52</v>
      </c>
      <c r="U60" s="34">
        <f t="shared" si="10"/>
        <v>313</v>
      </c>
      <c r="V60" s="34">
        <f t="shared" si="10"/>
        <v>502</v>
      </c>
      <c r="W60" s="34">
        <f t="shared" si="10"/>
        <v>326</v>
      </c>
      <c r="X60" s="34">
        <f t="shared" si="10"/>
        <v>868</v>
      </c>
      <c r="Y60" s="34">
        <f t="shared" si="10"/>
        <v>535</v>
      </c>
      <c r="Z60" s="34">
        <f t="shared" si="10"/>
        <v>323</v>
      </c>
      <c r="AA60" s="34">
        <f t="shared" si="10"/>
        <v>672</v>
      </c>
      <c r="AB60" s="34">
        <f t="shared" si="10"/>
        <v>1280</v>
      </c>
      <c r="AC60" s="34">
        <f t="shared" si="10"/>
        <v>90</v>
      </c>
      <c r="AD60" s="34">
        <f t="shared" si="10"/>
        <v>372</v>
      </c>
      <c r="AE60" s="34">
        <f t="shared" si="10"/>
        <v>848</v>
      </c>
      <c r="AF60" s="34">
        <f t="shared" si="10"/>
        <v>874</v>
      </c>
      <c r="AG60" s="34">
        <f t="shared" si="10"/>
        <v>201</v>
      </c>
      <c r="AH60" s="34">
        <f t="shared" si="10"/>
        <v>70</v>
      </c>
      <c r="AI60" s="34">
        <f t="shared" si="10"/>
        <v>555</v>
      </c>
      <c r="AJ60" s="34">
        <f t="shared" si="10"/>
        <v>322</v>
      </c>
      <c r="AK60" s="34">
        <f t="shared" si="10"/>
        <v>129</v>
      </c>
      <c r="AL60" s="34">
        <f t="shared" si="10"/>
        <v>685</v>
      </c>
      <c r="AM60" s="34">
        <f t="shared" si="10"/>
        <v>192</v>
      </c>
      <c r="AN60" s="34">
        <f t="shared" si="10"/>
        <v>84</v>
      </c>
      <c r="AO60" s="34">
        <f t="shared" si="10"/>
        <v>300</v>
      </c>
      <c r="AP60" s="34">
        <f t="shared" si="10"/>
        <v>80</v>
      </c>
      <c r="AQ60" s="34">
        <f t="shared" si="10"/>
        <v>855</v>
      </c>
      <c r="AR60" s="34">
        <f t="shared" si="10"/>
        <v>1033</v>
      </c>
      <c r="AS60" s="34">
        <f t="shared" si="10"/>
        <v>279</v>
      </c>
      <c r="AT60" s="34">
        <f t="shared" si="10"/>
        <v>80</v>
      </c>
      <c r="AU60" s="34">
        <f t="shared" si="10"/>
        <v>848</v>
      </c>
      <c r="AV60" s="34">
        <f t="shared" si="10"/>
        <v>73</v>
      </c>
      <c r="AW60" s="34">
        <f t="shared" si="10"/>
        <v>860</v>
      </c>
      <c r="AX60" s="34">
        <f t="shared" si="10"/>
        <v>178</v>
      </c>
      <c r="AY60" s="34">
        <f t="shared" si="10"/>
        <v>1408</v>
      </c>
      <c r="AZ60" s="34">
        <f t="shared" si="10"/>
        <v>1408</v>
      </c>
      <c r="BA60" s="34">
        <f t="shared" si="10"/>
        <v>1408</v>
      </c>
      <c r="BB60" s="34">
        <f t="shared" si="10"/>
        <v>2080</v>
      </c>
      <c r="BC60" s="34">
        <f t="shared" si="10"/>
        <v>128</v>
      </c>
      <c r="BD60" s="34">
        <f t="shared" si="10"/>
        <v>5494</v>
      </c>
      <c r="BE60" s="34">
        <f t="shared" si="10"/>
        <v>200</v>
      </c>
      <c r="BF60" s="34">
        <f t="shared" si="10"/>
        <v>1076</v>
      </c>
      <c r="BG60" s="34">
        <f t="shared" si="10"/>
        <v>245</v>
      </c>
      <c r="BH60" s="34">
        <f t="shared" si="10"/>
        <v>389</v>
      </c>
      <c r="BI60" s="34">
        <f t="shared" si="10"/>
        <v>868</v>
      </c>
      <c r="BJ60" s="34">
        <f t="shared" si="10"/>
        <v>928</v>
      </c>
      <c r="BK60" s="34">
        <f t="shared" si="10"/>
        <v>40</v>
      </c>
      <c r="BL60" s="34">
        <f t="shared" si="10"/>
        <v>100</v>
      </c>
      <c r="BM60" s="34"/>
      <c r="BN60" s="34"/>
      <c r="BO60" s="34"/>
      <c r="BP60" s="34"/>
      <c r="BQ60" s="34"/>
      <c r="BR60" s="34"/>
      <c r="BS60" s="34">
        <f t="shared" si="10"/>
        <v>0</v>
      </c>
    </row>
    <row r="61" spans="1:71" s="48" customFormat="1" x14ac:dyDescent="0.25">
      <c r="A61" s="28">
        <v>44995</v>
      </c>
      <c r="B61" s="53" t="s">
        <v>7560</v>
      </c>
      <c r="C61" s="5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13">
        <v>100</v>
      </c>
      <c r="Y61" s="13">
        <v>100</v>
      </c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13">
        <v>200</v>
      </c>
      <c r="AY61" s="43"/>
      <c r="AZ61" s="43"/>
      <c r="BA61" s="43"/>
      <c r="BB61" s="43"/>
      <c r="BC61" s="43"/>
      <c r="BD61" s="43"/>
      <c r="BE61" s="43"/>
      <c r="BF61" s="13">
        <v>600</v>
      </c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</row>
    <row r="62" spans="1:71" s="48" customFormat="1" x14ac:dyDescent="0.25">
      <c r="A62" s="12">
        <v>45270</v>
      </c>
      <c r="B62" s="77" t="s">
        <v>7639</v>
      </c>
      <c r="C62" s="77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13">
        <v>4</v>
      </c>
      <c r="W62" s="43"/>
      <c r="X62" s="13">
        <v>3</v>
      </c>
      <c r="Y62" s="13">
        <v>32</v>
      </c>
      <c r="Z62" s="43"/>
      <c r="AA62" s="43"/>
      <c r="AB62" s="43"/>
      <c r="AC62" s="43"/>
      <c r="AD62" s="13">
        <v>44</v>
      </c>
      <c r="AE62" s="43"/>
      <c r="AF62" s="13">
        <v>116</v>
      </c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13">
        <v>38</v>
      </c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</row>
    <row r="63" spans="1:71" s="48" customFormat="1" x14ac:dyDescent="0.25">
      <c r="A63" s="12">
        <v>45270</v>
      </c>
      <c r="B63" s="77" t="s">
        <v>7640</v>
      </c>
      <c r="C63" s="77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13">
        <v>105</v>
      </c>
      <c r="AZ63" s="43"/>
      <c r="BA63" s="13">
        <v>274</v>
      </c>
      <c r="BB63" s="43"/>
      <c r="BC63" s="13">
        <v>28</v>
      </c>
      <c r="BD63" s="13">
        <v>65</v>
      </c>
      <c r="BE63" s="13">
        <v>42</v>
      </c>
      <c r="BF63" s="43"/>
      <c r="BG63" s="43"/>
      <c r="BH63" s="43"/>
      <c r="BI63" s="43"/>
      <c r="BJ63" s="13">
        <v>75</v>
      </c>
      <c r="BK63" s="13">
        <v>30</v>
      </c>
      <c r="BL63" s="43"/>
      <c r="BM63" s="13">
        <v>115</v>
      </c>
      <c r="BN63" s="13">
        <v>25</v>
      </c>
      <c r="BO63" s="13"/>
      <c r="BP63" s="13"/>
      <c r="BQ63" s="13"/>
      <c r="BR63" s="13"/>
      <c r="BS63" s="43"/>
    </row>
    <row r="64" spans="1:71" s="48" customFormat="1" x14ac:dyDescent="0.25">
      <c r="A64" s="55" t="s">
        <v>7668</v>
      </c>
      <c r="B64" s="77" t="s">
        <v>7669</v>
      </c>
      <c r="C64" s="77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13">
        <v>70</v>
      </c>
      <c r="Z64" s="43"/>
      <c r="AA64" s="43"/>
      <c r="AB64" s="43"/>
      <c r="AC64" s="43"/>
      <c r="AD64" s="13">
        <v>26</v>
      </c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</row>
    <row r="65" spans="1:72" s="48" customFormat="1" x14ac:dyDescent="0.25">
      <c r="A65" s="55" t="s">
        <v>7668</v>
      </c>
      <c r="B65" s="77" t="s">
        <v>7670</v>
      </c>
      <c r="C65" s="77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13">
        <v>76</v>
      </c>
      <c r="AV65" s="43"/>
      <c r="AW65" s="43"/>
      <c r="AX65" s="43"/>
      <c r="AY65" s="43"/>
      <c r="AZ65" s="43"/>
      <c r="BA65" s="13">
        <v>274</v>
      </c>
      <c r="BB65" s="43"/>
      <c r="BC65" s="13">
        <v>56</v>
      </c>
      <c r="BD65" s="13">
        <v>131</v>
      </c>
      <c r="BE65" s="13">
        <v>84</v>
      </c>
      <c r="BF65" s="43"/>
      <c r="BG65" s="43"/>
      <c r="BH65" s="43"/>
      <c r="BI65" s="13">
        <v>211</v>
      </c>
      <c r="BJ65" s="43"/>
      <c r="BK65" s="13">
        <v>211</v>
      </c>
      <c r="BL65" s="43"/>
      <c r="BM65" s="13">
        <v>229</v>
      </c>
      <c r="BN65" s="43"/>
      <c r="BO65" s="43"/>
      <c r="BP65" s="43"/>
      <c r="BQ65" s="43"/>
      <c r="BR65" s="43"/>
      <c r="BS65" s="43"/>
    </row>
    <row r="66" spans="1:72" x14ac:dyDescent="0.25">
      <c r="A66" s="12" t="s">
        <v>7661</v>
      </c>
      <c r="B66" s="75" t="s">
        <v>7683</v>
      </c>
      <c r="C66" s="75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>
        <v>196</v>
      </c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</row>
    <row r="67" spans="1:72" s="48" customFormat="1" x14ac:dyDescent="0.25">
      <c r="A67" s="12" t="s">
        <v>7695</v>
      </c>
      <c r="B67" s="75" t="s">
        <v>7704</v>
      </c>
      <c r="C67" s="7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13">
        <v>8</v>
      </c>
      <c r="W67" s="43"/>
      <c r="X67" s="13">
        <v>5</v>
      </c>
      <c r="Y67" s="13">
        <v>294</v>
      </c>
      <c r="Z67" s="43"/>
      <c r="AA67" s="43"/>
      <c r="AB67" s="43"/>
      <c r="AC67" s="43"/>
      <c r="AD67" s="13">
        <v>62</v>
      </c>
      <c r="AE67" s="43"/>
      <c r="AF67" s="13">
        <v>232</v>
      </c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13">
        <v>751</v>
      </c>
      <c r="BO67" s="13"/>
      <c r="BP67" s="13"/>
      <c r="BQ67" s="13"/>
      <c r="BR67" s="13"/>
      <c r="BS67" s="43"/>
    </row>
    <row r="68" spans="1:72" s="48" customFormat="1" x14ac:dyDescent="0.25">
      <c r="A68" s="53" t="s">
        <v>7797</v>
      </c>
      <c r="B68" s="75" t="s">
        <v>63</v>
      </c>
      <c r="C68" s="7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13">
        <v>-7</v>
      </c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13">
        <v>-63</v>
      </c>
      <c r="AK68" s="13">
        <v>-72</v>
      </c>
      <c r="AL68" s="13">
        <v>-221</v>
      </c>
      <c r="AM68" s="13">
        <v>-78</v>
      </c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</row>
    <row r="69" spans="1:72" s="48" customFormat="1" ht="17" thickBot="1" x14ac:dyDescent="0.3">
      <c r="A69" s="53" t="s">
        <v>7797</v>
      </c>
      <c r="B69" s="75" t="s">
        <v>63</v>
      </c>
      <c r="C69" s="75"/>
      <c r="D69" s="43"/>
      <c r="E69" s="43"/>
      <c r="F69" s="43"/>
      <c r="G69" s="13">
        <v>-65</v>
      </c>
      <c r="H69" s="13">
        <v>-62</v>
      </c>
      <c r="I69" s="13">
        <v>-4</v>
      </c>
      <c r="J69" s="43"/>
      <c r="K69" s="13">
        <v>-13</v>
      </c>
      <c r="L69" s="13">
        <v>-19</v>
      </c>
      <c r="M69" s="43"/>
      <c r="N69" s="13">
        <v>-18</v>
      </c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</row>
    <row r="70" spans="1:72" s="1" customFormat="1" ht="17" thickBot="1" x14ac:dyDescent="0.3">
      <c r="A70" s="33" t="s">
        <v>7856</v>
      </c>
      <c r="B70" s="34"/>
      <c r="C70" s="34"/>
      <c r="D70" s="34">
        <f>SUM(D60:D69)</f>
        <v>409</v>
      </c>
      <c r="E70" s="34">
        <f t="shared" ref="E70:BS70" si="11">SUM(E60:E69)</f>
        <v>110</v>
      </c>
      <c r="F70" s="34">
        <f>SUM(F60:F69)</f>
        <v>5173</v>
      </c>
      <c r="G70" s="34">
        <f t="shared" si="11"/>
        <v>157</v>
      </c>
      <c r="H70" s="34">
        <f t="shared" si="11"/>
        <v>156</v>
      </c>
      <c r="I70" s="34">
        <f t="shared" si="11"/>
        <v>234</v>
      </c>
      <c r="J70" s="34">
        <f t="shared" si="11"/>
        <v>790</v>
      </c>
      <c r="K70" s="34">
        <f t="shared" si="11"/>
        <v>3</v>
      </c>
      <c r="L70" s="34">
        <f t="shared" si="11"/>
        <v>105</v>
      </c>
      <c r="M70" s="34">
        <f t="shared" si="11"/>
        <v>6</v>
      </c>
      <c r="N70" s="34">
        <f t="shared" si="11"/>
        <v>0</v>
      </c>
      <c r="O70" s="34">
        <f t="shared" si="11"/>
        <v>18</v>
      </c>
      <c r="P70" s="34">
        <f t="shared" si="11"/>
        <v>8</v>
      </c>
      <c r="Q70" s="34">
        <f t="shared" si="11"/>
        <v>24</v>
      </c>
      <c r="R70" s="34">
        <f t="shared" si="11"/>
        <v>20</v>
      </c>
      <c r="S70" s="34">
        <f t="shared" si="11"/>
        <v>32</v>
      </c>
      <c r="T70" s="34">
        <f t="shared" si="11"/>
        <v>52</v>
      </c>
      <c r="U70" s="34">
        <f t="shared" si="11"/>
        <v>313</v>
      </c>
      <c r="V70" s="34">
        <f t="shared" si="11"/>
        <v>514</v>
      </c>
      <c r="W70" s="34">
        <f t="shared" si="11"/>
        <v>326</v>
      </c>
      <c r="X70" s="34">
        <f t="shared" si="11"/>
        <v>976</v>
      </c>
      <c r="Y70" s="34">
        <f t="shared" si="11"/>
        <v>1024</v>
      </c>
      <c r="Z70" s="34">
        <f t="shared" si="11"/>
        <v>323</v>
      </c>
      <c r="AA70" s="34">
        <f t="shared" si="11"/>
        <v>672</v>
      </c>
      <c r="AB70" s="34">
        <f t="shared" si="11"/>
        <v>1280</v>
      </c>
      <c r="AC70" s="34">
        <f t="shared" si="11"/>
        <v>90</v>
      </c>
      <c r="AD70" s="34">
        <f t="shared" si="11"/>
        <v>504</v>
      </c>
      <c r="AE70" s="34">
        <f t="shared" si="11"/>
        <v>848</v>
      </c>
      <c r="AF70" s="34">
        <f t="shared" si="11"/>
        <v>1222</v>
      </c>
      <c r="AG70" s="34">
        <f t="shared" si="11"/>
        <v>201</v>
      </c>
      <c r="AH70" s="34">
        <f t="shared" si="11"/>
        <v>70</v>
      </c>
      <c r="AI70" s="34">
        <f t="shared" si="11"/>
        <v>555</v>
      </c>
      <c r="AJ70" s="34">
        <f t="shared" si="11"/>
        <v>259</v>
      </c>
      <c r="AK70" s="34">
        <f t="shared" si="11"/>
        <v>57</v>
      </c>
      <c r="AL70" s="34">
        <f t="shared" si="11"/>
        <v>464</v>
      </c>
      <c r="AM70" s="34">
        <f t="shared" si="11"/>
        <v>114</v>
      </c>
      <c r="AN70" s="34">
        <f t="shared" si="11"/>
        <v>84</v>
      </c>
      <c r="AO70" s="34">
        <f t="shared" si="11"/>
        <v>300</v>
      </c>
      <c r="AP70" s="34">
        <f t="shared" si="11"/>
        <v>80</v>
      </c>
      <c r="AQ70" s="34">
        <f t="shared" si="11"/>
        <v>855</v>
      </c>
      <c r="AR70" s="34">
        <f t="shared" si="11"/>
        <v>1033</v>
      </c>
      <c r="AS70" s="34">
        <f t="shared" si="11"/>
        <v>279</v>
      </c>
      <c r="AT70" s="34">
        <f t="shared" si="11"/>
        <v>80</v>
      </c>
      <c r="AU70" s="34">
        <f t="shared" si="11"/>
        <v>962</v>
      </c>
      <c r="AV70" s="34">
        <f t="shared" si="11"/>
        <v>73</v>
      </c>
      <c r="AW70" s="34">
        <f t="shared" si="11"/>
        <v>860</v>
      </c>
      <c r="AX70" s="34">
        <f t="shared" si="11"/>
        <v>378</v>
      </c>
      <c r="AY70" s="34">
        <f t="shared" si="11"/>
        <v>1513</v>
      </c>
      <c r="AZ70" s="34">
        <f t="shared" si="11"/>
        <v>1408</v>
      </c>
      <c r="BA70" s="34">
        <f t="shared" si="11"/>
        <v>1956</v>
      </c>
      <c r="BB70" s="34">
        <f t="shared" si="11"/>
        <v>2080</v>
      </c>
      <c r="BC70" s="34">
        <f t="shared" si="11"/>
        <v>212</v>
      </c>
      <c r="BD70" s="34">
        <f t="shared" si="11"/>
        <v>5690</v>
      </c>
      <c r="BE70" s="34">
        <f t="shared" si="11"/>
        <v>326</v>
      </c>
      <c r="BF70" s="34">
        <f t="shared" si="11"/>
        <v>1872</v>
      </c>
      <c r="BG70" s="34">
        <f t="shared" si="11"/>
        <v>245</v>
      </c>
      <c r="BH70" s="34">
        <f t="shared" si="11"/>
        <v>389</v>
      </c>
      <c r="BI70" s="34">
        <f t="shared" si="11"/>
        <v>1079</v>
      </c>
      <c r="BJ70" s="34">
        <f t="shared" si="11"/>
        <v>1003</v>
      </c>
      <c r="BK70" s="34">
        <f t="shared" si="11"/>
        <v>281</v>
      </c>
      <c r="BL70" s="34">
        <f t="shared" si="11"/>
        <v>100</v>
      </c>
      <c r="BM70" s="34">
        <f t="shared" si="11"/>
        <v>344</v>
      </c>
      <c r="BN70" s="34">
        <f>SUM(BN60:BN69)</f>
        <v>776</v>
      </c>
      <c r="BO70" s="34"/>
      <c r="BP70" s="34"/>
      <c r="BQ70" s="34"/>
      <c r="BR70" s="34"/>
      <c r="BS70" s="34">
        <f t="shared" si="11"/>
        <v>0</v>
      </c>
    </row>
    <row r="71" spans="1:72" s="2" customFormat="1" x14ac:dyDescent="0.25">
      <c r="A71" s="55" t="s">
        <v>7907</v>
      </c>
      <c r="B71" s="53" t="s">
        <v>7914</v>
      </c>
      <c r="C71" s="5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>
        <v>400</v>
      </c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>
        <v>1</v>
      </c>
      <c r="BB71" s="13"/>
      <c r="BC71" s="13"/>
      <c r="BD71" s="13"/>
      <c r="BE71" s="13"/>
      <c r="BF71" s="13"/>
      <c r="BG71" s="13"/>
      <c r="BH71" s="13"/>
      <c r="BI71" s="13"/>
      <c r="BJ71" s="13">
        <v>132</v>
      </c>
      <c r="BK71" s="13"/>
      <c r="BL71" s="13"/>
      <c r="BM71" s="13"/>
      <c r="BN71" s="13"/>
      <c r="BO71" s="13">
        <v>106</v>
      </c>
      <c r="BP71" s="13"/>
      <c r="BQ71" s="13"/>
      <c r="BR71" s="13"/>
      <c r="BS71" s="13"/>
    </row>
    <row r="72" spans="1:72" s="1" customFormat="1" x14ac:dyDescent="0.25">
      <c r="A72" s="55" t="s">
        <v>7924</v>
      </c>
      <c r="B72" s="53" t="s">
        <v>7927</v>
      </c>
      <c r="C72" s="5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13">
        <v>200</v>
      </c>
      <c r="W72" s="43"/>
      <c r="X72" s="13">
        <v>100</v>
      </c>
      <c r="Y72" s="13">
        <v>135</v>
      </c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13">
        <v>140</v>
      </c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</row>
    <row r="73" spans="1:72" s="1" customFormat="1" x14ac:dyDescent="0.25">
      <c r="A73" s="53" t="s">
        <v>7931</v>
      </c>
      <c r="B73" s="53" t="s">
        <v>7933</v>
      </c>
      <c r="C73" s="5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13">
        <v>100</v>
      </c>
      <c r="AX73" s="43"/>
      <c r="AY73" s="43"/>
      <c r="AZ73" s="43"/>
      <c r="BA73" s="43"/>
      <c r="BB73" s="43"/>
      <c r="BC73" s="13">
        <v>64</v>
      </c>
      <c r="BD73" s="13">
        <v>100</v>
      </c>
      <c r="BE73" s="13">
        <v>80</v>
      </c>
      <c r="BF73" s="43"/>
      <c r="BG73" s="43"/>
      <c r="BH73" s="43"/>
      <c r="BI73" s="13">
        <v>484</v>
      </c>
      <c r="BJ73" s="43"/>
      <c r="BK73" s="13">
        <v>484</v>
      </c>
      <c r="BL73" s="43"/>
      <c r="BM73" s="43"/>
      <c r="BN73" s="43"/>
      <c r="BO73" s="43"/>
      <c r="BP73" s="13">
        <v>420</v>
      </c>
      <c r="BQ73" s="13"/>
      <c r="BR73" s="13"/>
      <c r="BS73" s="43"/>
    </row>
    <row r="74" spans="1:72" s="1" customFormat="1" x14ac:dyDescent="0.25">
      <c r="A74" s="55" t="s">
        <v>7948</v>
      </c>
      <c r="B74" s="13" t="s">
        <v>7955</v>
      </c>
      <c r="C74" s="1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13">
        <v>100</v>
      </c>
      <c r="AX74" s="43"/>
      <c r="AY74" s="43"/>
      <c r="AZ74" s="43"/>
      <c r="BA74" s="43"/>
      <c r="BB74" s="43"/>
      <c r="BC74" s="43"/>
      <c r="BD74" s="13">
        <v>145</v>
      </c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</row>
    <row r="75" spans="1:72" s="1" customFormat="1" x14ac:dyDescent="0.25">
      <c r="A75" s="55" t="s">
        <v>7948</v>
      </c>
      <c r="B75" s="13" t="s">
        <v>7956</v>
      </c>
      <c r="C75" s="1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13">
        <v>115</v>
      </c>
      <c r="W75" s="13">
        <v>33</v>
      </c>
      <c r="X75" s="13">
        <v>322</v>
      </c>
      <c r="Y75" s="13">
        <v>30</v>
      </c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13">
        <v>60</v>
      </c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</row>
    <row r="76" spans="1:72" s="49" customFormat="1" x14ac:dyDescent="0.25">
      <c r="A76" s="507" t="s">
        <v>7940</v>
      </c>
      <c r="B76" s="792" t="s">
        <v>967</v>
      </c>
      <c r="C76" s="792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5"/>
      <c r="O76" s="185"/>
      <c r="P76" s="185"/>
      <c r="Q76" s="185"/>
      <c r="R76" s="185"/>
      <c r="S76" s="185"/>
      <c r="T76" s="185"/>
      <c r="U76" s="185"/>
      <c r="V76" s="185"/>
      <c r="W76" s="185"/>
      <c r="X76" s="185">
        <v>-2</v>
      </c>
      <c r="Y76" s="185">
        <v>-1</v>
      </c>
      <c r="Z76" s="185"/>
      <c r="AA76" s="44"/>
      <c r="AB76" s="185"/>
      <c r="AC76" s="185"/>
      <c r="AD76" s="185"/>
      <c r="AE76" s="185"/>
      <c r="AF76" s="185"/>
      <c r="AG76" s="185"/>
      <c r="AH76" s="185"/>
      <c r="AI76" s="185"/>
      <c r="AJ76" s="185"/>
      <c r="AK76" s="185"/>
      <c r="AL76" s="185"/>
      <c r="AM76" s="185"/>
      <c r="AN76" s="185"/>
      <c r="AO76" s="185"/>
      <c r="AP76" s="185"/>
      <c r="AQ76" s="185"/>
      <c r="AR76" s="185"/>
      <c r="AS76" s="185"/>
      <c r="AT76" s="185"/>
      <c r="AU76" s="185"/>
      <c r="AV76" s="185"/>
      <c r="AW76" s="44"/>
      <c r="AX76" s="185"/>
      <c r="AY76" s="185"/>
      <c r="AZ76" s="185"/>
      <c r="BA76" s="185"/>
      <c r="BB76" s="185"/>
      <c r="BC76" s="185"/>
      <c r="BD76" s="44"/>
      <c r="BE76" s="185"/>
      <c r="BF76" s="185"/>
      <c r="BG76" s="185"/>
      <c r="BH76" s="185"/>
      <c r="BI76" s="44"/>
      <c r="BJ76" s="185"/>
      <c r="BK76" s="185"/>
      <c r="BL76" s="185"/>
      <c r="BM76" s="185"/>
      <c r="BN76" s="185"/>
      <c r="BO76" s="44"/>
      <c r="BP76" s="185"/>
      <c r="BQ76" s="185"/>
      <c r="BR76" s="185"/>
      <c r="BS76" s="185"/>
      <c r="BT76" s="49" t="s">
        <v>211</v>
      </c>
    </row>
    <row r="77" spans="1:72" s="1" customFormat="1" x14ac:dyDescent="0.25">
      <c r="A77" s="55" t="s">
        <v>7960</v>
      </c>
      <c r="B77" s="13" t="s">
        <v>7961</v>
      </c>
      <c r="C77" s="1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13">
        <v>284</v>
      </c>
      <c r="BB77" s="13">
        <v>504</v>
      </c>
      <c r="BC77" s="43"/>
      <c r="BD77" s="43"/>
      <c r="BE77" s="13">
        <v>700</v>
      </c>
      <c r="BF77" s="43"/>
      <c r="BG77" s="43"/>
      <c r="BH77" s="43"/>
      <c r="BI77" s="43"/>
      <c r="BJ77" s="13">
        <v>454</v>
      </c>
      <c r="BK77" s="13">
        <v>50</v>
      </c>
      <c r="BL77" s="13">
        <v>504</v>
      </c>
      <c r="BM77" s="43"/>
      <c r="BN77" s="43"/>
      <c r="BO77" s="43"/>
      <c r="BP77" s="13">
        <v>82</v>
      </c>
      <c r="BQ77" s="13"/>
      <c r="BR77" s="13"/>
      <c r="BS77" s="43"/>
    </row>
    <row r="78" spans="1:72" s="2" customFormat="1" x14ac:dyDescent="0.25">
      <c r="A78" s="12" t="s">
        <v>7984</v>
      </c>
      <c r="B78" s="13" t="s">
        <v>7986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>
        <v>174</v>
      </c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</row>
    <row r="79" spans="1:72" s="1" customFormat="1" x14ac:dyDescent="0.25">
      <c r="A79" s="12" t="s">
        <v>7984</v>
      </c>
      <c r="B79" s="13" t="s">
        <v>7989</v>
      </c>
      <c r="C79" s="1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13">
        <v>584</v>
      </c>
      <c r="BB79" s="43"/>
      <c r="BC79" s="13">
        <v>252</v>
      </c>
      <c r="BD79" s="43"/>
      <c r="BE79" s="13">
        <v>1050</v>
      </c>
      <c r="BF79" s="43"/>
      <c r="BG79" s="43"/>
      <c r="BH79" s="43"/>
      <c r="BI79" s="43"/>
      <c r="BJ79" s="43"/>
      <c r="BK79" s="43"/>
      <c r="BL79" s="43"/>
      <c r="BM79" s="43"/>
      <c r="BN79" s="13">
        <v>180</v>
      </c>
      <c r="BO79" s="43"/>
      <c r="BP79" s="43"/>
      <c r="BQ79" s="43"/>
      <c r="BR79" s="43"/>
      <c r="BS79" s="43"/>
    </row>
    <row r="80" spans="1:72" s="2" customFormat="1" x14ac:dyDescent="0.25">
      <c r="A80" s="53" t="s">
        <v>7998</v>
      </c>
      <c r="B80" s="13" t="s">
        <v>8003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>
        <v>119</v>
      </c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</row>
    <row r="81" spans="1:71" s="1" customFormat="1" x14ac:dyDescent="0.25">
      <c r="A81" s="53" t="s">
        <v>7998</v>
      </c>
      <c r="B81" s="13" t="s">
        <v>8004</v>
      </c>
      <c r="C81" s="1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13">
        <v>550</v>
      </c>
      <c r="BB81" s="43"/>
      <c r="BC81" s="43"/>
      <c r="BD81" s="43"/>
      <c r="BE81" s="13">
        <v>600</v>
      </c>
      <c r="BF81" s="43"/>
      <c r="BG81" s="43"/>
      <c r="BH81" s="43"/>
      <c r="BI81" s="43"/>
      <c r="BJ81" s="43"/>
      <c r="BK81" s="43"/>
      <c r="BL81" s="43"/>
      <c r="BM81" s="43"/>
      <c r="BN81" s="13">
        <v>600</v>
      </c>
      <c r="BO81" s="43"/>
      <c r="BP81" s="13">
        <v>76</v>
      </c>
      <c r="BQ81" s="13"/>
      <c r="BR81" s="13"/>
      <c r="BS81" s="43"/>
    </row>
    <row r="82" spans="1:71" s="2" customFormat="1" x14ac:dyDescent="0.25">
      <c r="A82" s="55" t="s">
        <v>8009</v>
      </c>
      <c r="B82" s="13" t="s">
        <v>8015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>
        <v>15</v>
      </c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</row>
    <row r="83" spans="1:71" s="1" customFormat="1" x14ac:dyDescent="0.25">
      <c r="A83" s="55" t="s">
        <v>8009</v>
      </c>
      <c r="B83" s="13" t="s">
        <v>8016</v>
      </c>
      <c r="C83" s="1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13">
        <v>84</v>
      </c>
      <c r="W83" s="13">
        <v>23</v>
      </c>
      <c r="X83" s="13">
        <v>28</v>
      </c>
      <c r="Y83" s="13">
        <v>9</v>
      </c>
      <c r="Z83" s="13">
        <v>44</v>
      </c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13">
        <v>4</v>
      </c>
      <c r="BR83" s="13"/>
      <c r="BS83" s="43"/>
    </row>
    <row r="84" spans="1:71" s="1" customFormat="1" x14ac:dyDescent="0.25">
      <c r="A84" s="55" t="s">
        <v>8009</v>
      </c>
      <c r="B84" s="13" t="s">
        <v>8018</v>
      </c>
      <c r="C84" s="1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13">
        <v>700</v>
      </c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13">
        <v>322</v>
      </c>
      <c r="BQ84" s="43"/>
      <c r="BR84" s="43"/>
      <c r="BS84" s="43"/>
    </row>
    <row r="85" spans="1:71" s="1" customFormat="1" x14ac:dyDescent="0.25">
      <c r="A85" s="12" t="s">
        <v>8023</v>
      </c>
      <c r="B85" s="13" t="s">
        <v>8027</v>
      </c>
      <c r="C85" s="1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13">
        <v>19</v>
      </c>
      <c r="W85" s="13">
        <v>14</v>
      </c>
      <c r="X85" s="13">
        <v>5</v>
      </c>
      <c r="Y85" s="43"/>
      <c r="Z85" s="13">
        <v>6</v>
      </c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13">
        <v>2</v>
      </c>
      <c r="BR85" s="13"/>
      <c r="BS85" s="43"/>
    </row>
    <row r="86" spans="1:71" s="1" customFormat="1" x14ac:dyDescent="0.25">
      <c r="A86" s="12" t="s">
        <v>8023</v>
      </c>
      <c r="B86" s="13" t="s">
        <v>8028</v>
      </c>
      <c r="C86" s="1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13">
        <v>550</v>
      </c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13">
        <v>24</v>
      </c>
      <c r="BQ86" s="43"/>
      <c r="BR86" s="43"/>
      <c r="BS86" s="43"/>
    </row>
    <row r="87" spans="1:71" s="1" customFormat="1" ht="17" thickBot="1" x14ac:dyDescent="0.3">
      <c r="A87" s="12" t="s">
        <v>8060</v>
      </c>
      <c r="B87" s="75" t="s">
        <v>8065</v>
      </c>
      <c r="C87" s="75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13">
        <v>200</v>
      </c>
      <c r="BB87" s="43"/>
      <c r="BC87" s="43"/>
      <c r="BD87" s="43"/>
      <c r="BE87" s="13">
        <v>700</v>
      </c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</row>
    <row r="88" spans="1:71" s="6" customFormat="1" ht="17" thickBot="1" x14ac:dyDescent="0.3">
      <c r="A88" s="33" t="s">
        <v>8094</v>
      </c>
      <c r="B88" s="34"/>
      <c r="C88" s="34"/>
      <c r="D88" s="34">
        <f t="shared" ref="D88:AI88" si="12">SUM(D70:D87)</f>
        <v>409</v>
      </c>
      <c r="E88" s="34">
        <f t="shared" si="12"/>
        <v>110</v>
      </c>
      <c r="F88" s="34">
        <f t="shared" si="12"/>
        <v>5173</v>
      </c>
      <c r="G88" s="34">
        <f t="shared" si="12"/>
        <v>157</v>
      </c>
      <c r="H88" s="34">
        <f t="shared" si="12"/>
        <v>156</v>
      </c>
      <c r="I88" s="34">
        <f t="shared" si="12"/>
        <v>234</v>
      </c>
      <c r="J88" s="34">
        <f t="shared" si="12"/>
        <v>790</v>
      </c>
      <c r="K88" s="34">
        <f t="shared" si="12"/>
        <v>3</v>
      </c>
      <c r="L88" s="34">
        <f t="shared" si="12"/>
        <v>105</v>
      </c>
      <c r="M88" s="34">
        <f t="shared" si="12"/>
        <v>6</v>
      </c>
      <c r="N88" s="34">
        <f t="shared" si="12"/>
        <v>0</v>
      </c>
      <c r="O88" s="34">
        <f t="shared" si="12"/>
        <v>18</v>
      </c>
      <c r="P88" s="34">
        <f t="shared" si="12"/>
        <v>8</v>
      </c>
      <c r="Q88" s="34">
        <f t="shared" si="12"/>
        <v>24</v>
      </c>
      <c r="R88" s="34">
        <f t="shared" si="12"/>
        <v>20</v>
      </c>
      <c r="S88" s="34">
        <f t="shared" si="12"/>
        <v>32</v>
      </c>
      <c r="T88" s="34">
        <f t="shared" si="12"/>
        <v>52</v>
      </c>
      <c r="U88" s="34">
        <f t="shared" si="12"/>
        <v>313</v>
      </c>
      <c r="V88" s="34">
        <f t="shared" si="12"/>
        <v>932</v>
      </c>
      <c r="W88" s="34">
        <f t="shared" si="12"/>
        <v>396</v>
      </c>
      <c r="X88" s="34">
        <f t="shared" si="12"/>
        <v>1429</v>
      </c>
      <c r="Y88" s="34">
        <f t="shared" si="12"/>
        <v>1197</v>
      </c>
      <c r="Z88" s="34">
        <f t="shared" si="12"/>
        <v>373</v>
      </c>
      <c r="AA88" s="34">
        <f t="shared" si="12"/>
        <v>1072</v>
      </c>
      <c r="AB88" s="34">
        <f t="shared" si="12"/>
        <v>1280</v>
      </c>
      <c r="AC88" s="34">
        <f t="shared" si="12"/>
        <v>90</v>
      </c>
      <c r="AD88" s="34">
        <f t="shared" si="12"/>
        <v>504</v>
      </c>
      <c r="AE88" s="34">
        <f t="shared" si="12"/>
        <v>848</v>
      </c>
      <c r="AF88" s="34">
        <f t="shared" si="12"/>
        <v>1222</v>
      </c>
      <c r="AG88" s="34">
        <f t="shared" si="12"/>
        <v>201</v>
      </c>
      <c r="AH88" s="34">
        <f t="shared" si="12"/>
        <v>70</v>
      </c>
      <c r="AI88" s="34">
        <f t="shared" si="12"/>
        <v>555</v>
      </c>
      <c r="AJ88" s="34">
        <f t="shared" ref="AJ88:BO88" si="13">SUM(AJ70:AJ87)</f>
        <v>259</v>
      </c>
      <c r="AK88" s="34">
        <f t="shared" si="13"/>
        <v>57</v>
      </c>
      <c r="AL88" s="34">
        <f t="shared" si="13"/>
        <v>464</v>
      </c>
      <c r="AM88" s="34">
        <f t="shared" si="13"/>
        <v>114</v>
      </c>
      <c r="AN88" s="34">
        <f t="shared" si="13"/>
        <v>84</v>
      </c>
      <c r="AO88" s="34">
        <f t="shared" si="13"/>
        <v>300</v>
      </c>
      <c r="AP88" s="34">
        <f t="shared" si="13"/>
        <v>80</v>
      </c>
      <c r="AQ88" s="34">
        <f t="shared" si="13"/>
        <v>855</v>
      </c>
      <c r="AR88" s="34">
        <f t="shared" si="13"/>
        <v>1033</v>
      </c>
      <c r="AS88" s="34">
        <f t="shared" si="13"/>
        <v>279</v>
      </c>
      <c r="AT88" s="34">
        <f t="shared" si="13"/>
        <v>80</v>
      </c>
      <c r="AU88" s="34">
        <f t="shared" si="13"/>
        <v>962</v>
      </c>
      <c r="AV88" s="34">
        <f t="shared" si="13"/>
        <v>73</v>
      </c>
      <c r="AW88" s="34">
        <f t="shared" si="13"/>
        <v>1060</v>
      </c>
      <c r="AX88" s="34">
        <f t="shared" si="13"/>
        <v>578</v>
      </c>
      <c r="AY88" s="34">
        <f t="shared" si="13"/>
        <v>1513</v>
      </c>
      <c r="AZ88" s="34">
        <f t="shared" si="13"/>
        <v>1408</v>
      </c>
      <c r="BA88" s="34">
        <f t="shared" si="13"/>
        <v>4825</v>
      </c>
      <c r="BB88" s="34">
        <f t="shared" si="13"/>
        <v>2584</v>
      </c>
      <c r="BC88" s="34">
        <f t="shared" si="13"/>
        <v>528</v>
      </c>
      <c r="BD88" s="34">
        <f t="shared" si="13"/>
        <v>5935</v>
      </c>
      <c r="BE88" s="34">
        <f t="shared" si="13"/>
        <v>3456</v>
      </c>
      <c r="BF88" s="34">
        <f t="shared" si="13"/>
        <v>2180</v>
      </c>
      <c r="BG88" s="34">
        <f t="shared" si="13"/>
        <v>245</v>
      </c>
      <c r="BH88" s="34">
        <f t="shared" si="13"/>
        <v>389</v>
      </c>
      <c r="BI88" s="34">
        <f t="shared" si="13"/>
        <v>1563</v>
      </c>
      <c r="BJ88" s="34">
        <f t="shared" si="13"/>
        <v>1589</v>
      </c>
      <c r="BK88" s="34">
        <f t="shared" si="13"/>
        <v>815</v>
      </c>
      <c r="BL88" s="34">
        <f t="shared" si="13"/>
        <v>604</v>
      </c>
      <c r="BM88" s="34">
        <f t="shared" si="13"/>
        <v>344</v>
      </c>
      <c r="BN88" s="34">
        <f t="shared" si="13"/>
        <v>1556</v>
      </c>
      <c r="BO88" s="34">
        <f t="shared" si="13"/>
        <v>106</v>
      </c>
      <c r="BP88" s="34">
        <f t="shared" ref="BP88" si="14">SUM(BP70:BP87)</f>
        <v>924</v>
      </c>
      <c r="BQ88" s="34">
        <f t="shared" ref="BQ88:BS88" si="15">SUM(BQ70:BQ87)</f>
        <v>6</v>
      </c>
      <c r="BR88" s="34"/>
      <c r="BS88" s="34">
        <f t="shared" si="15"/>
        <v>0</v>
      </c>
    </row>
    <row r="89" spans="1:71" s="1" customFormat="1" x14ac:dyDescent="0.25">
      <c r="A89" s="55">
        <v>44969</v>
      </c>
      <c r="B89" s="75" t="s">
        <v>8096</v>
      </c>
      <c r="C89" s="75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13"/>
      <c r="BB89" s="43"/>
      <c r="BC89" s="43"/>
      <c r="BD89" s="43"/>
      <c r="BE89" s="13">
        <v>1000</v>
      </c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</row>
    <row r="90" spans="1:71" s="1" customFormat="1" x14ac:dyDescent="0.25">
      <c r="A90" s="55">
        <v>44969</v>
      </c>
      <c r="B90" s="75" t="s">
        <v>8097</v>
      </c>
      <c r="C90" s="75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13"/>
      <c r="W90" s="13"/>
      <c r="X90" s="13"/>
      <c r="Y90" s="43"/>
      <c r="Z90" s="1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13">
        <v>25</v>
      </c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13"/>
      <c r="BR90" s="13"/>
      <c r="BS90" s="43"/>
    </row>
    <row r="91" spans="1:71" s="1" customFormat="1" x14ac:dyDescent="0.25">
      <c r="A91" s="38" t="s">
        <v>8183</v>
      </c>
      <c r="B91" s="38" t="s">
        <v>8189</v>
      </c>
      <c r="C91" s="38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13"/>
      <c r="W91" s="13"/>
      <c r="X91" s="13"/>
      <c r="Y91" s="43"/>
      <c r="Z91" s="1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13">
        <v>500</v>
      </c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13"/>
      <c r="BR91" s="13"/>
      <c r="BS91" s="43"/>
    </row>
    <row r="92" spans="1:71" s="1" customFormat="1" x14ac:dyDescent="0.25">
      <c r="A92" s="38" t="s">
        <v>8183</v>
      </c>
      <c r="B92" s="38" t="s">
        <v>8190</v>
      </c>
      <c r="C92" s="38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13">
        <v>1000</v>
      </c>
      <c r="BE92" s="43"/>
      <c r="BF92" s="43"/>
      <c r="BG92" s="43"/>
      <c r="BH92" s="43"/>
      <c r="BI92" s="13">
        <v>288</v>
      </c>
      <c r="BJ92" s="13">
        <v>288</v>
      </c>
      <c r="BK92" s="43"/>
      <c r="BL92" s="43"/>
      <c r="BM92" s="43"/>
      <c r="BN92" s="43"/>
      <c r="BO92" s="43"/>
      <c r="BP92" s="43"/>
      <c r="BQ92" s="43"/>
      <c r="BR92" s="43"/>
      <c r="BS92" s="43"/>
    </row>
    <row r="93" spans="1:71" s="1" customFormat="1" x14ac:dyDescent="0.25">
      <c r="A93" s="38" t="s">
        <v>8183</v>
      </c>
      <c r="B93" s="38" t="s">
        <v>8191</v>
      </c>
      <c r="C93" s="38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13"/>
      <c r="W93" s="13"/>
      <c r="X93" s="13"/>
      <c r="Y93" s="43"/>
      <c r="Z93" s="1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13">
        <v>280</v>
      </c>
      <c r="BB93" s="43"/>
      <c r="BC93" s="43"/>
      <c r="BD93" s="43"/>
      <c r="BE93" s="1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13"/>
      <c r="BR93" s="13"/>
      <c r="BS93" s="43"/>
    </row>
    <row r="94" spans="1:71" s="1" customFormat="1" x14ac:dyDescent="0.25">
      <c r="A94" s="38" t="s">
        <v>8205</v>
      </c>
      <c r="B94" s="436" t="s">
        <v>8211</v>
      </c>
      <c r="C94" s="436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13"/>
      <c r="W94" s="13"/>
      <c r="X94" s="13"/>
      <c r="Y94" s="43"/>
      <c r="Z94" s="1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13">
        <v>760</v>
      </c>
      <c r="BB94" s="43"/>
      <c r="BC94" s="43"/>
      <c r="BD94" s="43"/>
      <c r="BE94" s="13"/>
      <c r="BF94" s="43"/>
      <c r="BG94" s="43"/>
      <c r="BH94" s="43"/>
      <c r="BI94" s="43"/>
      <c r="BJ94" s="43"/>
      <c r="BK94" s="43"/>
      <c r="BL94" s="43"/>
      <c r="BM94" s="43"/>
      <c r="BN94" s="13">
        <v>1260</v>
      </c>
      <c r="BO94" s="43"/>
      <c r="BP94" s="43"/>
      <c r="BQ94" s="13"/>
      <c r="BR94" s="13"/>
      <c r="BS94" s="43"/>
    </row>
    <row r="95" spans="1:71" s="1" customFormat="1" ht="17" thickBot="1" x14ac:dyDescent="0.3">
      <c r="A95" s="36" t="s">
        <v>8230</v>
      </c>
      <c r="B95" s="436" t="s">
        <v>8236</v>
      </c>
      <c r="C95" s="436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13"/>
      <c r="W95" s="13"/>
      <c r="X95" s="13"/>
      <c r="Y95" s="43"/>
      <c r="Z95" s="1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13">
        <v>555</v>
      </c>
      <c r="BB95" s="43"/>
      <c r="BC95" s="43"/>
      <c r="BD95" s="43"/>
      <c r="BE95" s="13"/>
      <c r="BF95" s="43"/>
      <c r="BG95" s="43"/>
      <c r="BH95" s="43"/>
      <c r="BI95" s="43"/>
      <c r="BJ95" s="13">
        <v>150</v>
      </c>
      <c r="BK95" s="13">
        <v>350</v>
      </c>
      <c r="BL95" s="43"/>
      <c r="BM95" s="43"/>
      <c r="BN95" s="43"/>
      <c r="BO95" s="43"/>
      <c r="BP95" s="43"/>
      <c r="BQ95" s="13"/>
      <c r="BR95" s="13"/>
      <c r="BS95" s="43"/>
    </row>
    <row r="96" spans="1:71" s="6" customFormat="1" ht="17" thickBot="1" x14ac:dyDescent="0.3">
      <c r="A96" s="33" t="s">
        <v>8414</v>
      </c>
      <c r="B96" s="34"/>
      <c r="C96" s="34"/>
      <c r="D96" s="34">
        <f>SUM(D88:D95)</f>
        <v>409</v>
      </c>
      <c r="E96" s="34">
        <f t="shared" ref="E96:BP96" si="16">SUM(E88:E95)</f>
        <v>110</v>
      </c>
      <c r="F96" s="34">
        <f t="shared" si="16"/>
        <v>5173</v>
      </c>
      <c r="G96" s="34">
        <f t="shared" si="16"/>
        <v>157</v>
      </c>
      <c r="H96" s="34">
        <f t="shared" si="16"/>
        <v>156</v>
      </c>
      <c r="I96" s="34">
        <f t="shared" si="16"/>
        <v>234</v>
      </c>
      <c r="J96" s="34">
        <f t="shared" si="16"/>
        <v>790</v>
      </c>
      <c r="K96" s="34">
        <f t="shared" si="16"/>
        <v>3</v>
      </c>
      <c r="L96" s="34">
        <f t="shared" si="16"/>
        <v>105</v>
      </c>
      <c r="M96" s="34">
        <f t="shared" si="16"/>
        <v>6</v>
      </c>
      <c r="N96" s="34">
        <f t="shared" si="16"/>
        <v>0</v>
      </c>
      <c r="O96" s="34">
        <f t="shared" si="16"/>
        <v>18</v>
      </c>
      <c r="P96" s="34">
        <f t="shared" si="16"/>
        <v>8</v>
      </c>
      <c r="Q96" s="34">
        <f t="shared" si="16"/>
        <v>24</v>
      </c>
      <c r="R96" s="34">
        <f t="shared" si="16"/>
        <v>20</v>
      </c>
      <c r="S96" s="34">
        <f t="shared" si="16"/>
        <v>32</v>
      </c>
      <c r="T96" s="34">
        <f t="shared" si="16"/>
        <v>52</v>
      </c>
      <c r="U96" s="34">
        <f t="shared" si="16"/>
        <v>313</v>
      </c>
      <c r="V96" s="34">
        <f t="shared" si="16"/>
        <v>932</v>
      </c>
      <c r="W96" s="34">
        <f t="shared" si="16"/>
        <v>396</v>
      </c>
      <c r="X96" s="34">
        <f t="shared" si="16"/>
        <v>1429</v>
      </c>
      <c r="Y96" s="34">
        <f t="shared" si="16"/>
        <v>1197</v>
      </c>
      <c r="Z96" s="34">
        <f t="shared" si="16"/>
        <v>373</v>
      </c>
      <c r="AA96" s="34">
        <f t="shared" si="16"/>
        <v>1072</v>
      </c>
      <c r="AB96" s="34">
        <f t="shared" si="16"/>
        <v>1280</v>
      </c>
      <c r="AC96" s="34">
        <f t="shared" si="16"/>
        <v>90</v>
      </c>
      <c r="AD96" s="34">
        <f t="shared" si="16"/>
        <v>504</v>
      </c>
      <c r="AE96" s="34">
        <f t="shared" si="16"/>
        <v>848</v>
      </c>
      <c r="AF96" s="34">
        <f t="shared" si="16"/>
        <v>1222</v>
      </c>
      <c r="AG96" s="34">
        <f t="shared" si="16"/>
        <v>201</v>
      </c>
      <c r="AH96" s="34">
        <f t="shared" si="16"/>
        <v>70</v>
      </c>
      <c r="AI96" s="34">
        <f t="shared" si="16"/>
        <v>555</v>
      </c>
      <c r="AJ96" s="34">
        <f t="shared" si="16"/>
        <v>259</v>
      </c>
      <c r="AK96" s="34">
        <f t="shared" si="16"/>
        <v>57</v>
      </c>
      <c r="AL96" s="34">
        <f t="shared" si="16"/>
        <v>464</v>
      </c>
      <c r="AM96" s="34">
        <f t="shared" si="16"/>
        <v>114</v>
      </c>
      <c r="AN96" s="34">
        <f t="shared" si="16"/>
        <v>84</v>
      </c>
      <c r="AO96" s="34">
        <f t="shared" si="16"/>
        <v>300</v>
      </c>
      <c r="AP96" s="34">
        <f t="shared" si="16"/>
        <v>80</v>
      </c>
      <c r="AQ96" s="34">
        <f t="shared" si="16"/>
        <v>855</v>
      </c>
      <c r="AR96" s="34">
        <f t="shared" si="16"/>
        <v>1033</v>
      </c>
      <c r="AS96" s="34">
        <f t="shared" si="16"/>
        <v>279</v>
      </c>
      <c r="AT96" s="34">
        <f t="shared" si="16"/>
        <v>80</v>
      </c>
      <c r="AU96" s="34">
        <f t="shared" si="16"/>
        <v>962</v>
      </c>
      <c r="AV96" s="34">
        <f t="shared" si="16"/>
        <v>73</v>
      </c>
      <c r="AW96" s="34">
        <f t="shared" si="16"/>
        <v>1060</v>
      </c>
      <c r="AX96" s="34">
        <f t="shared" si="16"/>
        <v>578</v>
      </c>
      <c r="AY96" s="34">
        <f t="shared" si="16"/>
        <v>1513</v>
      </c>
      <c r="AZ96" s="34">
        <f t="shared" si="16"/>
        <v>1408</v>
      </c>
      <c r="BA96" s="34">
        <f t="shared" si="16"/>
        <v>6420</v>
      </c>
      <c r="BB96" s="34">
        <f t="shared" si="16"/>
        <v>2584</v>
      </c>
      <c r="BC96" s="34">
        <f t="shared" si="16"/>
        <v>528</v>
      </c>
      <c r="BD96" s="34">
        <f t="shared" si="16"/>
        <v>6960</v>
      </c>
      <c r="BE96" s="34">
        <f t="shared" si="16"/>
        <v>4956</v>
      </c>
      <c r="BF96" s="34">
        <f t="shared" si="16"/>
        <v>2180</v>
      </c>
      <c r="BG96" s="34">
        <f t="shared" si="16"/>
        <v>245</v>
      </c>
      <c r="BH96" s="34">
        <f t="shared" si="16"/>
        <v>389</v>
      </c>
      <c r="BI96" s="34">
        <f t="shared" si="16"/>
        <v>1851</v>
      </c>
      <c r="BJ96" s="34">
        <f t="shared" si="16"/>
        <v>2027</v>
      </c>
      <c r="BK96" s="34">
        <f t="shared" si="16"/>
        <v>1165</v>
      </c>
      <c r="BL96" s="34">
        <f t="shared" si="16"/>
        <v>604</v>
      </c>
      <c r="BM96" s="34">
        <f t="shared" si="16"/>
        <v>344</v>
      </c>
      <c r="BN96" s="34">
        <f t="shared" si="16"/>
        <v>2816</v>
      </c>
      <c r="BO96" s="34">
        <f t="shared" si="16"/>
        <v>106</v>
      </c>
      <c r="BP96" s="34">
        <f t="shared" si="16"/>
        <v>924</v>
      </c>
      <c r="BQ96" s="34">
        <f t="shared" ref="BQ96:BS96" si="17">SUM(BQ88:BQ95)</f>
        <v>6</v>
      </c>
      <c r="BR96" s="34"/>
      <c r="BS96" s="34">
        <f t="shared" si="17"/>
        <v>0</v>
      </c>
    </row>
    <row r="97" spans="1:72" s="1" customFormat="1" x14ac:dyDescent="0.25">
      <c r="A97" s="55">
        <v>45627</v>
      </c>
      <c r="B97" s="13" t="s">
        <v>63</v>
      </c>
      <c r="C97" s="1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13"/>
      <c r="W97" s="13"/>
      <c r="X97" s="13"/>
      <c r="Y97" s="43"/>
      <c r="Z97" s="1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13">
        <v>-718</v>
      </c>
      <c r="BB97" s="43"/>
      <c r="BC97" s="43"/>
      <c r="BD97" s="43"/>
      <c r="BE97" s="13"/>
      <c r="BF97" s="43"/>
      <c r="BG97" s="43"/>
      <c r="BH97" s="43"/>
      <c r="BI97" s="43"/>
      <c r="BJ97" s="13"/>
      <c r="BK97" s="13"/>
      <c r="BL97" s="43"/>
      <c r="BM97" s="43"/>
      <c r="BN97" s="43"/>
      <c r="BO97" s="43"/>
      <c r="BP97" s="43"/>
      <c r="BQ97" s="13"/>
      <c r="BR97" s="13"/>
      <c r="BS97" s="43"/>
      <c r="BT97" s="1" t="s">
        <v>8613</v>
      </c>
    </row>
    <row r="98" spans="1:72" s="1" customFormat="1" ht="17" thickBot="1" x14ac:dyDescent="0.3">
      <c r="A98" s="12" t="s">
        <v>8357</v>
      </c>
      <c r="B98" s="53" t="s">
        <v>63</v>
      </c>
      <c r="C98" s="53"/>
      <c r="D98" s="43"/>
      <c r="E98" s="43"/>
      <c r="F98" s="43"/>
      <c r="G98" s="13">
        <v>-14</v>
      </c>
      <c r="H98" s="13">
        <v>-2</v>
      </c>
      <c r="I98" s="43"/>
      <c r="J98" s="43"/>
      <c r="K98" s="43"/>
      <c r="L98" s="13">
        <v>-1</v>
      </c>
      <c r="M98" s="43"/>
      <c r="N98" s="43"/>
      <c r="O98" s="43"/>
      <c r="P98" s="43"/>
      <c r="Q98" s="13">
        <v>-5</v>
      </c>
      <c r="R98" s="43"/>
      <c r="S98" s="43"/>
      <c r="T98" s="43"/>
      <c r="U98" s="43"/>
      <c r="V98" s="43"/>
      <c r="W98" s="43"/>
      <c r="X98" s="13">
        <v>-1</v>
      </c>
      <c r="Y98" s="13">
        <v>-1</v>
      </c>
      <c r="Z98" s="43"/>
      <c r="AA98" s="43"/>
      <c r="AB98" s="43"/>
      <c r="AC98" s="43"/>
      <c r="AD98" s="43"/>
      <c r="AE98" s="43"/>
      <c r="AF98" s="13">
        <v>-2</v>
      </c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13">
        <v>-2</v>
      </c>
      <c r="AY98" s="43"/>
      <c r="AZ98" s="43"/>
      <c r="BA98" s="13">
        <v>-557</v>
      </c>
      <c r="BB98" s="43"/>
      <c r="BC98" s="43"/>
      <c r="BD98" s="13">
        <v>-38</v>
      </c>
      <c r="BE98" s="13">
        <v>-10</v>
      </c>
      <c r="BF98" s="43"/>
      <c r="BG98" s="43"/>
      <c r="BH98" s="43"/>
      <c r="BI98" s="43"/>
      <c r="BJ98" s="43"/>
      <c r="BK98" s="43"/>
      <c r="BL98" s="43"/>
      <c r="BM98" s="43"/>
      <c r="BN98" s="13">
        <v>-174</v>
      </c>
      <c r="BO98" s="43"/>
      <c r="BP98" s="13">
        <v>-3</v>
      </c>
      <c r="BQ98" s="43"/>
      <c r="BR98" s="43"/>
      <c r="BS98" s="43"/>
      <c r="BT98" s="1" t="s">
        <v>8614</v>
      </c>
    </row>
    <row r="99" spans="1:72" s="6" customFormat="1" ht="17" thickBot="1" x14ac:dyDescent="0.3">
      <c r="A99" s="33" t="s">
        <v>8441</v>
      </c>
      <c r="B99" s="34"/>
      <c r="C99" s="34"/>
      <c r="D99" s="34">
        <f t="shared" ref="D99:AH99" si="18">SUM(D96:D98)</f>
        <v>409</v>
      </c>
      <c r="E99" s="34">
        <f t="shared" si="18"/>
        <v>110</v>
      </c>
      <c r="F99" s="34">
        <f t="shared" si="18"/>
        <v>5173</v>
      </c>
      <c r="G99" s="34">
        <f t="shared" si="18"/>
        <v>143</v>
      </c>
      <c r="H99" s="34">
        <f t="shared" si="18"/>
        <v>154</v>
      </c>
      <c r="I99" s="34">
        <f t="shared" si="18"/>
        <v>234</v>
      </c>
      <c r="J99" s="34">
        <f t="shared" si="18"/>
        <v>790</v>
      </c>
      <c r="K99" s="34">
        <f t="shared" si="18"/>
        <v>3</v>
      </c>
      <c r="L99" s="34">
        <f t="shared" si="18"/>
        <v>104</v>
      </c>
      <c r="M99" s="34">
        <f t="shared" si="18"/>
        <v>6</v>
      </c>
      <c r="N99" s="34">
        <f t="shared" si="18"/>
        <v>0</v>
      </c>
      <c r="O99" s="34">
        <f t="shared" si="18"/>
        <v>18</v>
      </c>
      <c r="P99" s="34">
        <f t="shared" si="18"/>
        <v>8</v>
      </c>
      <c r="Q99" s="34">
        <f t="shared" si="18"/>
        <v>19</v>
      </c>
      <c r="R99" s="34">
        <f t="shared" si="18"/>
        <v>20</v>
      </c>
      <c r="S99" s="34">
        <f t="shared" si="18"/>
        <v>32</v>
      </c>
      <c r="T99" s="34">
        <f t="shared" si="18"/>
        <v>52</v>
      </c>
      <c r="U99" s="34">
        <f t="shared" si="18"/>
        <v>313</v>
      </c>
      <c r="V99" s="34">
        <f t="shared" si="18"/>
        <v>932</v>
      </c>
      <c r="W99" s="34">
        <f t="shared" si="18"/>
        <v>396</v>
      </c>
      <c r="X99" s="34">
        <f t="shared" si="18"/>
        <v>1428</v>
      </c>
      <c r="Y99" s="34">
        <f t="shared" si="18"/>
        <v>1196</v>
      </c>
      <c r="Z99" s="34">
        <f t="shared" si="18"/>
        <v>373</v>
      </c>
      <c r="AA99" s="34">
        <f t="shared" si="18"/>
        <v>1072</v>
      </c>
      <c r="AB99" s="34">
        <f t="shared" si="18"/>
        <v>1280</v>
      </c>
      <c r="AC99" s="34">
        <f t="shared" si="18"/>
        <v>90</v>
      </c>
      <c r="AD99" s="34">
        <f t="shared" si="18"/>
        <v>504</v>
      </c>
      <c r="AE99" s="34">
        <f t="shared" si="18"/>
        <v>848</v>
      </c>
      <c r="AF99" s="34">
        <f t="shared" si="18"/>
        <v>1220</v>
      </c>
      <c r="AG99" s="34">
        <f t="shared" si="18"/>
        <v>201</v>
      </c>
      <c r="AH99" s="34">
        <f t="shared" si="18"/>
        <v>70</v>
      </c>
      <c r="AI99" s="34">
        <f t="shared" ref="AI99:BO99" si="19">SUM(AI96:AI98)</f>
        <v>555</v>
      </c>
      <c r="AJ99" s="34">
        <f t="shared" si="19"/>
        <v>259</v>
      </c>
      <c r="AK99" s="34">
        <f t="shared" si="19"/>
        <v>57</v>
      </c>
      <c r="AL99" s="34">
        <f t="shared" si="19"/>
        <v>464</v>
      </c>
      <c r="AM99" s="34">
        <f t="shared" si="19"/>
        <v>114</v>
      </c>
      <c r="AN99" s="34">
        <f t="shared" si="19"/>
        <v>84</v>
      </c>
      <c r="AO99" s="34">
        <f t="shared" si="19"/>
        <v>300</v>
      </c>
      <c r="AP99" s="34">
        <f t="shared" si="19"/>
        <v>80</v>
      </c>
      <c r="AQ99" s="34">
        <f t="shared" si="19"/>
        <v>855</v>
      </c>
      <c r="AR99" s="34">
        <f t="shared" si="19"/>
        <v>1033</v>
      </c>
      <c r="AS99" s="34">
        <f t="shared" si="19"/>
        <v>279</v>
      </c>
      <c r="AT99" s="34">
        <f t="shared" si="19"/>
        <v>80</v>
      </c>
      <c r="AU99" s="34">
        <f t="shared" si="19"/>
        <v>962</v>
      </c>
      <c r="AV99" s="34">
        <f t="shared" si="19"/>
        <v>73</v>
      </c>
      <c r="AW99" s="34">
        <f t="shared" si="19"/>
        <v>1060</v>
      </c>
      <c r="AX99" s="34">
        <f>SUM(AX96:AX98)</f>
        <v>576</v>
      </c>
      <c r="AY99" s="34">
        <f>SUM(AY96:AY98)</f>
        <v>1513</v>
      </c>
      <c r="AZ99" s="34">
        <f t="shared" si="19"/>
        <v>1408</v>
      </c>
      <c r="BA99" s="34">
        <f>SUM(BA96:BA98)</f>
        <v>5145</v>
      </c>
      <c r="BB99" s="34">
        <f t="shared" si="19"/>
        <v>2584</v>
      </c>
      <c r="BC99" s="34">
        <f t="shared" si="19"/>
        <v>528</v>
      </c>
      <c r="BD99" s="34">
        <f>SUM(BD96:BD98)</f>
        <v>6922</v>
      </c>
      <c r="BE99" s="34">
        <f>SUM(BE96:BE98)</f>
        <v>4946</v>
      </c>
      <c r="BF99" s="34">
        <f t="shared" si="19"/>
        <v>2180</v>
      </c>
      <c r="BG99" s="34">
        <f t="shared" si="19"/>
        <v>245</v>
      </c>
      <c r="BH99" s="34">
        <f t="shared" si="19"/>
        <v>389</v>
      </c>
      <c r="BI99" s="34">
        <f t="shared" si="19"/>
        <v>1851</v>
      </c>
      <c r="BJ99" s="34">
        <f t="shared" si="19"/>
        <v>2027</v>
      </c>
      <c r="BK99" s="34">
        <f t="shared" si="19"/>
        <v>1165</v>
      </c>
      <c r="BL99" s="34">
        <f t="shared" si="19"/>
        <v>604</v>
      </c>
      <c r="BM99" s="34">
        <f t="shared" si="19"/>
        <v>344</v>
      </c>
      <c r="BN99" s="34">
        <f>SUM(BN96:BN98)</f>
        <v>2642</v>
      </c>
      <c r="BO99" s="34">
        <f t="shared" si="19"/>
        <v>106</v>
      </c>
      <c r="BP99" s="34">
        <f>SUM(BP96:BP98)</f>
        <v>921</v>
      </c>
      <c r="BQ99" s="34">
        <f t="shared" ref="BQ99:BS99" si="20">SUM(BQ96:BQ98)</f>
        <v>6</v>
      </c>
      <c r="BR99" s="34"/>
      <c r="BS99" s="34">
        <f t="shared" si="20"/>
        <v>0</v>
      </c>
      <c r="BT99" s="6" t="s">
        <v>8667</v>
      </c>
    </row>
    <row r="100" spans="1:72" s="1" customFormat="1" x14ac:dyDescent="0.25">
      <c r="A100" s="113">
        <v>45414</v>
      </c>
      <c r="B100" s="1623" t="s">
        <v>63</v>
      </c>
      <c r="C100" s="436"/>
      <c r="D100" s="43"/>
      <c r="E100" s="43"/>
      <c r="F100" s="43"/>
      <c r="G100" s="13">
        <v>-42</v>
      </c>
      <c r="H100" s="13">
        <v>-25</v>
      </c>
      <c r="I100" s="43"/>
      <c r="J100" s="43"/>
      <c r="K100" s="13">
        <v>-2</v>
      </c>
      <c r="L100" s="13">
        <v>-4</v>
      </c>
      <c r="M100" s="13">
        <v>-5</v>
      </c>
      <c r="N100" s="43"/>
      <c r="O100" s="13">
        <v>-5</v>
      </c>
      <c r="P100" s="13">
        <v>-1</v>
      </c>
      <c r="Q100" s="13">
        <v>-6</v>
      </c>
      <c r="R100" s="13">
        <v>-8</v>
      </c>
      <c r="S100" s="13">
        <v>-8</v>
      </c>
      <c r="T100" s="43"/>
      <c r="U100" s="43"/>
      <c r="V100" s="13">
        <v>-2</v>
      </c>
      <c r="W100" s="43"/>
      <c r="X100" s="13">
        <v>-11</v>
      </c>
      <c r="Y100" s="13">
        <v>-13</v>
      </c>
      <c r="Z100" s="43"/>
      <c r="AA100" s="43"/>
      <c r="AB100" s="43"/>
      <c r="AC100" s="43"/>
      <c r="AD100" s="43"/>
      <c r="AE100" s="43"/>
      <c r="AF100" s="43"/>
      <c r="AG100" s="43"/>
      <c r="AH100" s="43"/>
      <c r="AI100" s="13">
        <v>-242</v>
      </c>
      <c r="AJ100" s="43"/>
      <c r="AK100" s="13">
        <v>-3</v>
      </c>
      <c r="AL100" s="13">
        <v>-19</v>
      </c>
      <c r="AM100" s="43"/>
      <c r="AN100" s="13">
        <v>-37</v>
      </c>
      <c r="AO100" s="43"/>
      <c r="AP100" s="43"/>
      <c r="AQ100" s="43"/>
      <c r="AR100" s="43"/>
      <c r="AS100" s="43"/>
      <c r="AT100" s="43"/>
      <c r="AU100" s="43"/>
      <c r="AV100" s="43"/>
      <c r="AW100" s="13">
        <v>-26</v>
      </c>
      <c r="AX100" s="13">
        <v>-70</v>
      </c>
      <c r="AY100" s="43"/>
      <c r="AZ100" s="43"/>
      <c r="BA100" s="13">
        <v>-80</v>
      </c>
      <c r="BB100" s="43"/>
      <c r="BC100" s="43"/>
      <c r="BD100" s="43"/>
      <c r="BE100" s="13">
        <v>-833</v>
      </c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13">
        <v>-1</v>
      </c>
      <c r="BS100" s="43"/>
      <c r="BT100" s="1696">
        <v>45324</v>
      </c>
    </row>
    <row r="101" spans="1:72" s="1" customFormat="1" x14ac:dyDescent="0.25">
      <c r="A101" s="55">
        <v>45628</v>
      </c>
      <c r="B101" s="53" t="s">
        <v>63</v>
      </c>
      <c r="C101" s="53"/>
      <c r="D101" s="43"/>
      <c r="E101" s="43"/>
      <c r="F101" s="43"/>
      <c r="G101" s="13">
        <v>-51</v>
      </c>
      <c r="H101" s="13">
        <v>-9</v>
      </c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1696">
        <v>45506</v>
      </c>
    </row>
    <row r="102" spans="1:72" s="1" customFormat="1" x14ac:dyDescent="0.25">
      <c r="A102" s="55">
        <v>45628</v>
      </c>
      <c r="B102" s="53" t="s">
        <v>63</v>
      </c>
      <c r="C102" s="53"/>
      <c r="D102" s="43"/>
      <c r="E102" s="43"/>
      <c r="F102" s="43"/>
      <c r="G102" s="43"/>
      <c r="H102" s="13">
        <v>-2</v>
      </c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1696">
        <v>45506</v>
      </c>
    </row>
    <row r="103" spans="1:72" s="1" customFormat="1" x14ac:dyDescent="0.25">
      <c r="A103" s="55">
        <v>45628</v>
      </c>
      <c r="B103" s="53" t="s">
        <v>63</v>
      </c>
      <c r="C103" s="53"/>
      <c r="D103" s="43"/>
      <c r="E103" s="43"/>
      <c r="F103" s="43"/>
      <c r="G103" s="43"/>
      <c r="H103" s="13">
        <v>-2</v>
      </c>
      <c r="I103" s="43"/>
      <c r="J103" s="43"/>
      <c r="K103" s="43"/>
      <c r="L103" s="43"/>
      <c r="M103" s="43"/>
      <c r="N103" s="43"/>
      <c r="O103" s="13">
        <v>-6</v>
      </c>
      <c r="P103" s="43"/>
      <c r="Q103" s="13">
        <v>-4</v>
      </c>
      <c r="R103" s="13">
        <v>-7</v>
      </c>
      <c r="S103" s="13">
        <v>-4</v>
      </c>
      <c r="T103" s="43"/>
      <c r="U103" s="43"/>
      <c r="V103" s="13">
        <v>-57</v>
      </c>
      <c r="W103" s="13">
        <v>-21</v>
      </c>
      <c r="X103" s="13">
        <v>-87</v>
      </c>
      <c r="Y103" s="13">
        <v>-51</v>
      </c>
      <c r="Z103" s="13">
        <v>-18</v>
      </c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13">
        <v>-37</v>
      </c>
      <c r="AX103" s="13">
        <v>-45</v>
      </c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1696">
        <v>45506</v>
      </c>
    </row>
    <row r="104" spans="1:72" s="1" customFormat="1" x14ac:dyDescent="0.25">
      <c r="A104" s="365">
        <v>45628</v>
      </c>
      <c r="B104" s="354" t="s">
        <v>3301</v>
      </c>
      <c r="C104" s="354"/>
      <c r="D104" s="43"/>
      <c r="E104" s="43"/>
      <c r="F104" s="43"/>
      <c r="G104" s="43">
        <v>-1</v>
      </c>
      <c r="H104" s="43">
        <v>-3</v>
      </c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>
        <v>-2</v>
      </c>
      <c r="T104" s="43"/>
      <c r="U104" s="43"/>
      <c r="V104" s="43"/>
      <c r="W104" s="43"/>
      <c r="X104" s="43">
        <v>-1</v>
      </c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1696">
        <v>45506</v>
      </c>
    </row>
    <row r="105" spans="1:72" s="1" customFormat="1" ht="17" thickBot="1" x14ac:dyDescent="0.3">
      <c r="A105" s="55" t="s">
        <v>8529</v>
      </c>
      <c r="B105" s="53" t="s">
        <v>8530</v>
      </c>
      <c r="C105" s="53"/>
      <c r="D105" s="43"/>
      <c r="E105" s="43"/>
      <c r="F105" s="43"/>
      <c r="G105" s="43"/>
      <c r="H105" s="1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>
        <v>1</v>
      </c>
      <c r="BS105" s="43"/>
      <c r="BT105" s="1" t="s">
        <v>6735</v>
      </c>
    </row>
    <row r="106" spans="1:72" s="6" customFormat="1" ht="17" thickBot="1" x14ac:dyDescent="0.3">
      <c r="A106" s="33" t="s">
        <v>8662</v>
      </c>
      <c r="B106" s="34"/>
      <c r="C106" s="34"/>
      <c r="D106" s="34">
        <f>SUM(D99:D105)</f>
        <v>409</v>
      </c>
      <c r="E106" s="34">
        <f t="shared" ref="E106:BP106" si="21">SUM(E99:E105)</f>
        <v>110</v>
      </c>
      <c r="F106" s="34">
        <f t="shared" si="21"/>
        <v>5173</v>
      </c>
      <c r="G106" s="34">
        <f t="shared" si="21"/>
        <v>49</v>
      </c>
      <c r="H106" s="34">
        <f t="shared" si="21"/>
        <v>113</v>
      </c>
      <c r="I106" s="34">
        <f t="shared" si="21"/>
        <v>234</v>
      </c>
      <c r="J106" s="34">
        <f t="shared" si="21"/>
        <v>790</v>
      </c>
      <c r="K106" s="34">
        <f t="shared" si="21"/>
        <v>1</v>
      </c>
      <c r="L106" s="34">
        <f t="shared" si="21"/>
        <v>100</v>
      </c>
      <c r="M106" s="34">
        <f>SUM(M99:M105)</f>
        <v>1</v>
      </c>
      <c r="N106" s="34">
        <f t="shared" si="21"/>
        <v>0</v>
      </c>
      <c r="O106" s="34">
        <f t="shared" si="21"/>
        <v>7</v>
      </c>
      <c r="P106" s="34">
        <f t="shared" si="21"/>
        <v>7</v>
      </c>
      <c r="Q106" s="34">
        <f t="shared" si="21"/>
        <v>9</v>
      </c>
      <c r="R106" s="34">
        <f t="shared" si="21"/>
        <v>5</v>
      </c>
      <c r="S106" s="34">
        <f t="shared" si="21"/>
        <v>18</v>
      </c>
      <c r="T106" s="34">
        <f t="shared" si="21"/>
        <v>52</v>
      </c>
      <c r="U106" s="34">
        <f t="shared" si="21"/>
        <v>313</v>
      </c>
      <c r="V106" s="34">
        <f t="shared" si="21"/>
        <v>873</v>
      </c>
      <c r="W106" s="34">
        <f t="shared" si="21"/>
        <v>375</v>
      </c>
      <c r="X106" s="34">
        <f t="shared" si="21"/>
        <v>1329</v>
      </c>
      <c r="Y106" s="34">
        <f t="shared" si="21"/>
        <v>1132</v>
      </c>
      <c r="Z106" s="34">
        <f t="shared" si="21"/>
        <v>355</v>
      </c>
      <c r="AA106" s="34">
        <f t="shared" si="21"/>
        <v>1072</v>
      </c>
      <c r="AB106" s="34">
        <f t="shared" si="21"/>
        <v>1280</v>
      </c>
      <c r="AC106" s="34">
        <f t="shared" si="21"/>
        <v>90</v>
      </c>
      <c r="AD106" s="34">
        <f t="shared" si="21"/>
        <v>504</v>
      </c>
      <c r="AE106" s="34">
        <f t="shared" si="21"/>
        <v>848</v>
      </c>
      <c r="AF106" s="34">
        <f t="shared" si="21"/>
        <v>1220</v>
      </c>
      <c r="AG106" s="34">
        <f t="shared" si="21"/>
        <v>201</v>
      </c>
      <c r="AH106" s="34">
        <f t="shared" si="21"/>
        <v>70</v>
      </c>
      <c r="AI106" s="34">
        <f t="shared" si="21"/>
        <v>313</v>
      </c>
      <c r="AJ106" s="34">
        <f t="shared" si="21"/>
        <v>259</v>
      </c>
      <c r="AK106" s="34">
        <f t="shared" si="21"/>
        <v>54</v>
      </c>
      <c r="AL106" s="34">
        <f t="shared" si="21"/>
        <v>445</v>
      </c>
      <c r="AM106" s="34">
        <f t="shared" si="21"/>
        <v>114</v>
      </c>
      <c r="AN106" s="34">
        <f t="shared" si="21"/>
        <v>47</v>
      </c>
      <c r="AO106" s="34">
        <f t="shared" si="21"/>
        <v>300</v>
      </c>
      <c r="AP106" s="34">
        <f t="shared" si="21"/>
        <v>80</v>
      </c>
      <c r="AQ106" s="34">
        <f t="shared" si="21"/>
        <v>855</v>
      </c>
      <c r="AR106" s="34">
        <f t="shared" si="21"/>
        <v>1033</v>
      </c>
      <c r="AS106" s="34">
        <f t="shared" si="21"/>
        <v>279</v>
      </c>
      <c r="AT106" s="34">
        <f t="shared" si="21"/>
        <v>80</v>
      </c>
      <c r="AU106" s="34">
        <f t="shared" si="21"/>
        <v>962</v>
      </c>
      <c r="AV106" s="34">
        <f t="shared" si="21"/>
        <v>73</v>
      </c>
      <c r="AW106" s="34">
        <f t="shared" si="21"/>
        <v>997</v>
      </c>
      <c r="AX106" s="34">
        <f t="shared" si="21"/>
        <v>461</v>
      </c>
      <c r="AY106" s="34">
        <f t="shared" si="21"/>
        <v>1513</v>
      </c>
      <c r="AZ106" s="34">
        <f t="shared" si="21"/>
        <v>1408</v>
      </c>
      <c r="BA106" s="34">
        <f t="shared" si="21"/>
        <v>5065</v>
      </c>
      <c r="BB106" s="34">
        <f t="shared" si="21"/>
        <v>2584</v>
      </c>
      <c r="BC106" s="34">
        <f t="shared" si="21"/>
        <v>528</v>
      </c>
      <c r="BD106" s="34">
        <f t="shared" si="21"/>
        <v>6922</v>
      </c>
      <c r="BE106" s="34">
        <f t="shared" si="21"/>
        <v>4113</v>
      </c>
      <c r="BF106" s="34">
        <f t="shared" si="21"/>
        <v>2180</v>
      </c>
      <c r="BG106" s="34">
        <f t="shared" si="21"/>
        <v>245</v>
      </c>
      <c r="BH106" s="34">
        <f t="shared" si="21"/>
        <v>389</v>
      </c>
      <c r="BI106" s="34">
        <f t="shared" si="21"/>
        <v>1851</v>
      </c>
      <c r="BJ106" s="34">
        <f t="shared" si="21"/>
        <v>2027</v>
      </c>
      <c r="BK106" s="34">
        <f t="shared" si="21"/>
        <v>1165</v>
      </c>
      <c r="BL106" s="34">
        <f t="shared" si="21"/>
        <v>604</v>
      </c>
      <c r="BM106" s="34">
        <f t="shared" si="21"/>
        <v>344</v>
      </c>
      <c r="BN106" s="34">
        <f t="shared" si="21"/>
        <v>2642</v>
      </c>
      <c r="BO106" s="34">
        <f t="shared" si="21"/>
        <v>106</v>
      </c>
      <c r="BP106" s="34">
        <f t="shared" si="21"/>
        <v>921</v>
      </c>
      <c r="BQ106" s="34">
        <f t="shared" ref="BQ106:BS106" si="22">SUM(BQ99:BQ105)</f>
        <v>6</v>
      </c>
      <c r="BR106" s="34">
        <f t="shared" si="22"/>
        <v>0</v>
      </c>
      <c r="BS106" s="34">
        <f t="shared" si="22"/>
        <v>0</v>
      </c>
      <c r="BT106" s="6" t="s">
        <v>8667</v>
      </c>
    </row>
    <row r="107" spans="1:72" s="1" customFormat="1" x14ac:dyDescent="0.25">
      <c r="A107" s="35" t="s">
        <v>8715</v>
      </c>
      <c r="B107" s="53" t="s">
        <v>63</v>
      </c>
      <c r="C107" s="5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13">
        <v>-92</v>
      </c>
      <c r="BJ107" s="43"/>
      <c r="BK107" s="43"/>
      <c r="BL107" s="13">
        <v>-158</v>
      </c>
      <c r="BM107" s="43"/>
      <c r="BN107" s="43"/>
      <c r="BO107" s="43"/>
      <c r="BP107" s="43"/>
      <c r="BQ107" s="43"/>
      <c r="BR107" s="43"/>
      <c r="BS107" s="43"/>
    </row>
    <row r="108" spans="1:72" s="1" customFormat="1" x14ac:dyDescent="0.25">
      <c r="A108" s="37" t="s">
        <v>8838</v>
      </c>
      <c r="B108" s="13" t="s">
        <v>8847</v>
      </c>
      <c r="C108" s="1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13">
        <v>-1</v>
      </c>
      <c r="P108" s="43"/>
      <c r="Q108" s="43"/>
      <c r="R108" s="43"/>
      <c r="S108" s="43"/>
      <c r="T108" s="43"/>
      <c r="U108" s="43"/>
      <c r="V108" s="43"/>
      <c r="W108" s="13">
        <v>-2</v>
      </c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13">
        <v>-14</v>
      </c>
      <c r="AV108" s="43"/>
      <c r="AW108" s="13">
        <v>-74</v>
      </c>
      <c r="AX108" s="13">
        <v>-4</v>
      </c>
      <c r="AY108" s="43"/>
      <c r="AZ108" s="43"/>
      <c r="BA108" s="43"/>
      <c r="BB108" s="43"/>
      <c r="BC108" s="43"/>
      <c r="BD108" s="13">
        <v>-161</v>
      </c>
      <c r="BE108" s="43"/>
      <c r="BF108" s="43"/>
      <c r="BG108" s="43"/>
      <c r="BH108" s="43"/>
      <c r="BI108" s="43"/>
      <c r="BJ108" s="43"/>
      <c r="BK108" s="43"/>
      <c r="BL108" s="43"/>
      <c r="BM108" s="13">
        <v>-10</v>
      </c>
      <c r="BN108" s="13">
        <v>-62</v>
      </c>
      <c r="BO108" s="43"/>
      <c r="BP108" s="43"/>
      <c r="BQ108" s="43"/>
      <c r="BR108" s="43"/>
      <c r="BS108" s="43"/>
    </row>
    <row r="109" spans="1:72" s="1" customFormat="1" x14ac:dyDescent="0.25">
      <c r="A109" s="1757" t="s">
        <v>8838</v>
      </c>
      <c r="B109" s="370" t="s">
        <v>8848</v>
      </c>
      <c r="C109" s="370"/>
      <c r="D109" s="370"/>
      <c r="E109" s="370"/>
      <c r="F109" s="370"/>
      <c r="G109" s="370"/>
      <c r="H109" s="370"/>
      <c r="I109" s="370"/>
      <c r="J109" s="370"/>
      <c r="K109" s="370"/>
      <c r="L109" s="370"/>
      <c r="M109" s="370"/>
      <c r="N109" s="370"/>
      <c r="O109" s="370"/>
      <c r="P109" s="370"/>
      <c r="Q109" s="370"/>
      <c r="R109" s="370"/>
      <c r="S109" s="370"/>
      <c r="T109" s="370"/>
      <c r="U109" s="370"/>
      <c r="V109" s="370"/>
      <c r="W109" s="370"/>
      <c r="X109" s="370"/>
      <c r="Y109" s="370"/>
      <c r="Z109" s="370"/>
      <c r="AA109" s="370"/>
      <c r="AB109" s="370"/>
      <c r="AC109" s="370"/>
      <c r="AD109" s="370"/>
      <c r="AE109" s="370"/>
      <c r="AF109" s="370"/>
      <c r="AG109" s="370"/>
      <c r="AH109" s="370"/>
      <c r="AI109" s="370"/>
      <c r="AJ109" s="370"/>
      <c r="AK109" s="370"/>
      <c r="AL109" s="370"/>
      <c r="AM109" s="370"/>
      <c r="AN109" s="370"/>
      <c r="AO109" s="370"/>
      <c r="AP109" s="370"/>
      <c r="AQ109" s="370"/>
      <c r="AR109" s="370"/>
      <c r="AS109" s="370"/>
      <c r="AT109" s="370"/>
      <c r="AU109" s="370"/>
      <c r="AV109" s="370"/>
      <c r="AW109" s="370">
        <v>-1</v>
      </c>
      <c r="AX109" s="370"/>
      <c r="AY109" s="370"/>
      <c r="AZ109" s="370"/>
      <c r="BA109" s="370"/>
      <c r="BB109" s="370"/>
      <c r="BC109" s="370"/>
      <c r="BD109" s="370">
        <v>-4</v>
      </c>
      <c r="BE109" s="370"/>
      <c r="BF109" s="370"/>
      <c r="BG109" s="370"/>
      <c r="BH109" s="370"/>
      <c r="BI109" s="370"/>
      <c r="BJ109" s="370"/>
      <c r="BK109" s="370"/>
      <c r="BL109" s="370"/>
      <c r="BM109" s="370"/>
      <c r="BN109" s="370">
        <v>-3</v>
      </c>
      <c r="BO109" s="370"/>
      <c r="BP109" s="370"/>
      <c r="BQ109" s="370"/>
      <c r="BR109" s="370"/>
      <c r="BS109" s="370"/>
    </row>
    <row r="110" spans="1:72" s="1" customFormat="1" x14ac:dyDescent="0.25">
      <c r="A110" s="55">
        <v>45355</v>
      </c>
      <c r="B110" s="13" t="s">
        <v>8887</v>
      </c>
      <c r="C110" s="1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13">
        <v>-22</v>
      </c>
      <c r="AB110" s="13">
        <v>-29</v>
      </c>
      <c r="AC110" s="13">
        <v>-1</v>
      </c>
      <c r="AD110" s="13">
        <v>-8</v>
      </c>
      <c r="AE110" s="13">
        <v>-8</v>
      </c>
      <c r="AF110" s="13">
        <v>-31</v>
      </c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13">
        <v>-24</v>
      </c>
      <c r="AV110" s="43"/>
      <c r="AW110" s="43"/>
      <c r="AX110" s="43"/>
      <c r="AY110" s="43"/>
      <c r="AZ110" s="43"/>
      <c r="BA110" s="13">
        <v>-97</v>
      </c>
      <c r="BB110" s="13">
        <v>-89</v>
      </c>
      <c r="BC110" s="13">
        <v>-34</v>
      </c>
      <c r="BD110" s="43"/>
      <c r="BE110" s="13">
        <v>-122</v>
      </c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13">
        <v>-42</v>
      </c>
      <c r="BQ110" s="43"/>
      <c r="BR110" s="43"/>
      <c r="BS110" s="43"/>
    </row>
    <row r="111" spans="1:72" s="1" customFormat="1" x14ac:dyDescent="0.25">
      <c r="A111" s="365">
        <v>45355</v>
      </c>
      <c r="B111" s="43" t="s">
        <v>8888</v>
      </c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>
        <v>-3</v>
      </c>
      <c r="Y111" s="43"/>
      <c r="Z111" s="43"/>
      <c r="AA111" s="43">
        <v>-1</v>
      </c>
      <c r="AB111" s="43">
        <v>-1</v>
      </c>
      <c r="AC111" s="43"/>
      <c r="AD111" s="43"/>
      <c r="AE111" s="43"/>
      <c r="AF111" s="43">
        <v>-1</v>
      </c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>
        <v>-1</v>
      </c>
      <c r="BB111" s="43">
        <v>-1</v>
      </c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>
        <v>-1</v>
      </c>
      <c r="BQ111" s="43"/>
      <c r="BR111" s="43"/>
      <c r="BS111" s="43"/>
    </row>
    <row r="112" spans="1:72" s="1" customFormat="1" x14ac:dyDescent="0.25">
      <c r="A112" s="55">
        <v>45355</v>
      </c>
      <c r="B112" s="13" t="s">
        <v>8887</v>
      </c>
      <c r="C112" s="1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13"/>
      <c r="W112" s="13">
        <v>-1</v>
      </c>
      <c r="X112" s="13">
        <v>-10</v>
      </c>
      <c r="Y112" s="43"/>
      <c r="Z112" s="13">
        <v>-6</v>
      </c>
      <c r="AA112" s="43"/>
      <c r="AB112" s="43"/>
      <c r="AC112" s="43"/>
      <c r="AD112" s="43"/>
      <c r="AE112" s="43"/>
      <c r="AF112" s="43"/>
      <c r="AG112" s="43"/>
      <c r="AH112" s="43"/>
      <c r="AI112" s="43"/>
      <c r="AJ112" s="13">
        <v>-25</v>
      </c>
      <c r="AK112" s="43"/>
      <c r="AL112" s="13">
        <v>-3</v>
      </c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13">
        <v>-11</v>
      </c>
      <c r="AZ112" s="13">
        <v>-22</v>
      </c>
      <c r="BA112" s="43"/>
      <c r="BB112" s="43"/>
      <c r="BC112" s="43"/>
      <c r="BD112" s="43"/>
      <c r="BE112" s="43"/>
      <c r="BF112" s="43"/>
      <c r="BG112" s="43"/>
      <c r="BH112" s="43"/>
      <c r="BI112" s="13">
        <v>-74</v>
      </c>
      <c r="BJ112" s="13">
        <v>-24</v>
      </c>
      <c r="BK112" s="13">
        <v>-8</v>
      </c>
      <c r="BL112" s="13">
        <v>-7</v>
      </c>
      <c r="BM112" s="43"/>
      <c r="BN112" s="43"/>
      <c r="BO112" s="43"/>
      <c r="BP112" s="43"/>
      <c r="BQ112" s="43"/>
      <c r="BR112" s="43"/>
      <c r="BS112" s="43"/>
    </row>
    <row r="113" spans="1:72" s="1" customFormat="1" x14ac:dyDescent="0.25">
      <c r="A113" s="365">
        <v>45355</v>
      </c>
      <c r="B113" s="43" t="s">
        <v>8888</v>
      </c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>
        <v>-4</v>
      </c>
      <c r="W113" s="43">
        <v>-1</v>
      </c>
      <c r="X113" s="43"/>
      <c r="Y113" s="43"/>
      <c r="Z113" s="43">
        <v>-2</v>
      </c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>
        <v>-3</v>
      </c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</row>
    <row r="114" spans="1:72" s="1" customFormat="1" x14ac:dyDescent="0.25">
      <c r="A114" s="55">
        <v>45355</v>
      </c>
      <c r="B114" s="13" t="s">
        <v>8887</v>
      </c>
      <c r="C114" s="1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13">
        <v>-1</v>
      </c>
      <c r="S114" s="13">
        <v>-1</v>
      </c>
      <c r="T114" s="43"/>
      <c r="U114" s="43"/>
      <c r="V114" s="13">
        <v>-16</v>
      </c>
      <c r="W114" s="43"/>
      <c r="X114" s="43"/>
      <c r="Y114" s="13">
        <v>-5</v>
      </c>
      <c r="Z114" s="13">
        <v>-11</v>
      </c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13">
        <v>-52</v>
      </c>
      <c r="AX114" s="13">
        <v>-11</v>
      </c>
      <c r="AY114" s="43"/>
      <c r="AZ114" s="43"/>
      <c r="BA114" s="43"/>
      <c r="BB114" s="43"/>
      <c r="BC114" s="43"/>
      <c r="BD114" s="13">
        <v>-187</v>
      </c>
      <c r="BE114" s="43"/>
      <c r="BF114" s="43"/>
      <c r="BG114" s="43"/>
      <c r="BH114" s="43"/>
      <c r="BI114" s="43"/>
      <c r="BJ114" s="43"/>
      <c r="BK114" s="43"/>
      <c r="BL114" s="43"/>
      <c r="BM114" s="13">
        <v>-20</v>
      </c>
      <c r="BN114" s="13">
        <v>-106</v>
      </c>
      <c r="BO114" s="13">
        <v>-38</v>
      </c>
      <c r="BP114" s="43"/>
      <c r="BQ114" s="43"/>
      <c r="BR114" s="43"/>
      <c r="BS114" s="43"/>
    </row>
    <row r="115" spans="1:72" s="1" customFormat="1" ht="17" thickBot="1" x14ac:dyDescent="0.3">
      <c r="A115" s="365">
        <v>45355</v>
      </c>
      <c r="B115" s="43" t="s">
        <v>8888</v>
      </c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>
        <v>-1</v>
      </c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>
        <v>-5</v>
      </c>
      <c r="AX115" s="43"/>
      <c r="AY115" s="43"/>
      <c r="AZ115" s="43"/>
      <c r="BA115" s="43"/>
      <c r="BB115" s="43"/>
      <c r="BC115" s="43"/>
      <c r="BD115" s="43">
        <v>-9</v>
      </c>
      <c r="BE115" s="43">
        <v>-5</v>
      </c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</row>
    <row r="116" spans="1:72" s="6" customFormat="1" ht="17" thickBot="1" x14ac:dyDescent="0.3">
      <c r="A116" s="33" t="s">
        <v>8840</v>
      </c>
      <c r="B116" s="34"/>
      <c r="C116" s="34"/>
      <c r="D116" s="34">
        <f>SUM(D106:D115)</f>
        <v>409</v>
      </c>
      <c r="E116" s="34">
        <f t="shared" ref="E116:BP116" si="23">SUM(E106:E115)</f>
        <v>110</v>
      </c>
      <c r="F116" s="34">
        <f t="shared" si="23"/>
        <v>5173</v>
      </c>
      <c r="G116" s="34">
        <f t="shared" si="23"/>
        <v>49</v>
      </c>
      <c r="H116" s="34">
        <f t="shared" si="23"/>
        <v>113</v>
      </c>
      <c r="I116" s="34">
        <f t="shared" si="23"/>
        <v>234</v>
      </c>
      <c r="J116" s="34">
        <f t="shared" si="23"/>
        <v>790</v>
      </c>
      <c r="K116" s="34">
        <f t="shared" si="23"/>
        <v>1</v>
      </c>
      <c r="L116" s="34">
        <f>SUM(L106:L115)</f>
        <v>100</v>
      </c>
      <c r="M116" s="34">
        <f>SUM(M106:M115)</f>
        <v>1</v>
      </c>
      <c r="N116" s="34">
        <f t="shared" si="23"/>
        <v>0</v>
      </c>
      <c r="O116" s="34">
        <f t="shared" si="23"/>
        <v>6</v>
      </c>
      <c r="P116" s="34">
        <f t="shared" si="23"/>
        <v>7</v>
      </c>
      <c r="Q116" s="34">
        <f t="shared" si="23"/>
        <v>9</v>
      </c>
      <c r="R116" s="34">
        <f t="shared" si="23"/>
        <v>4</v>
      </c>
      <c r="S116" s="34">
        <f t="shared" si="23"/>
        <v>17</v>
      </c>
      <c r="T116" s="34">
        <f t="shared" si="23"/>
        <v>52</v>
      </c>
      <c r="U116" s="34">
        <f t="shared" si="23"/>
        <v>313</v>
      </c>
      <c r="V116" s="34">
        <f t="shared" si="23"/>
        <v>853</v>
      </c>
      <c r="W116" s="34">
        <f t="shared" si="23"/>
        <v>371</v>
      </c>
      <c r="X116" s="34">
        <f t="shared" si="23"/>
        <v>1316</v>
      </c>
      <c r="Y116" s="34">
        <f t="shared" si="23"/>
        <v>1126</v>
      </c>
      <c r="Z116" s="34">
        <f t="shared" si="23"/>
        <v>336</v>
      </c>
      <c r="AA116" s="34">
        <f t="shared" si="23"/>
        <v>1049</v>
      </c>
      <c r="AB116" s="34">
        <f t="shared" si="23"/>
        <v>1250</v>
      </c>
      <c r="AC116" s="34">
        <f t="shared" si="23"/>
        <v>89</v>
      </c>
      <c r="AD116" s="34">
        <f t="shared" si="23"/>
        <v>496</v>
      </c>
      <c r="AE116" s="34">
        <f t="shared" si="23"/>
        <v>840</v>
      </c>
      <c r="AF116" s="34">
        <f t="shared" si="23"/>
        <v>1188</v>
      </c>
      <c r="AG116" s="34">
        <f t="shared" si="23"/>
        <v>201</v>
      </c>
      <c r="AH116" s="34">
        <f t="shared" si="23"/>
        <v>70</v>
      </c>
      <c r="AI116" s="34">
        <f t="shared" si="23"/>
        <v>313</v>
      </c>
      <c r="AJ116" s="34">
        <f t="shared" si="23"/>
        <v>234</v>
      </c>
      <c r="AK116" s="34">
        <f t="shared" si="23"/>
        <v>54</v>
      </c>
      <c r="AL116" s="34">
        <f t="shared" si="23"/>
        <v>442</v>
      </c>
      <c r="AM116" s="34">
        <f t="shared" si="23"/>
        <v>114</v>
      </c>
      <c r="AN116" s="34">
        <f t="shared" si="23"/>
        <v>47</v>
      </c>
      <c r="AO116" s="34">
        <f t="shared" si="23"/>
        <v>300</v>
      </c>
      <c r="AP116" s="34">
        <f t="shared" si="23"/>
        <v>80</v>
      </c>
      <c r="AQ116" s="34">
        <f t="shared" si="23"/>
        <v>855</v>
      </c>
      <c r="AR116" s="34">
        <f t="shared" si="23"/>
        <v>1033</v>
      </c>
      <c r="AS116" s="34">
        <f t="shared" si="23"/>
        <v>279</v>
      </c>
      <c r="AT116" s="34">
        <f t="shared" si="23"/>
        <v>80</v>
      </c>
      <c r="AU116" s="34">
        <f t="shared" si="23"/>
        <v>924</v>
      </c>
      <c r="AV116" s="34">
        <f t="shared" si="23"/>
        <v>73</v>
      </c>
      <c r="AW116" s="34">
        <f t="shared" si="23"/>
        <v>865</v>
      </c>
      <c r="AX116" s="34">
        <f t="shared" si="23"/>
        <v>446</v>
      </c>
      <c r="AY116" s="34">
        <f>SUM(AY106:AY112)</f>
        <v>1502</v>
      </c>
      <c r="AZ116" s="34">
        <f t="shared" si="23"/>
        <v>1386</v>
      </c>
      <c r="BA116" s="34">
        <f t="shared" si="23"/>
        <v>4967</v>
      </c>
      <c r="BB116" s="34">
        <f t="shared" si="23"/>
        <v>2494</v>
      </c>
      <c r="BC116" s="34">
        <f t="shared" si="23"/>
        <v>494</v>
      </c>
      <c r="BD116" s="34">
        <f t="shared" si="23"/>
        <v>6561</v>
      </c>
      <c r="BE116" s="34">
        <f t="shared" si="23"/>
        <v>3986</v>
      </c>
      <c r="BF116" s="34">
        <f t="shared" si="23"/>
        <v>2180</v>
      </c>
      <c r="BG116" s="34">
        <f t="shared" si="23"/>
        <v>245</v>
      </c>
      <c r="BH116" s="34">
        <f t="shared" si="23"/>
        <v>389</v>
      </c>
      <c r="BI116" s="34">
        <f t="shared" si="23"/>
        <v>1685</v>
      </c>
      <c r="BJ116" s="34">
        <f t="shared" si="23"/>
        <v>2003</v>
      </c>
      <c r="BK116" s="34">
        <f t="shared" si="23"/>
        <v>1157</v>
      </c>
      <c r="BL116" s="34">
        <f t="shared" si="23"/>
        <v>439</v>
      </c>
      <c r="BM116" s="34">
        <f t="shared" si="23"/>
        <v>314</v>
      </c>
      <c r="BN116" s="34">
        <f t="shared" si="23"/>
        <v>2471</v>
      </c>
      <c r="BO116" s="34">
        <f t="shared" si="23"/>
        <v>68</v>
      </c>
      <c r="BP116" s="34">
        <f t="shared" si="23"/>
        <v>878</v>
      </c>
      <c r="BQ116" s="34">
        <f t="shared" ref="BQ116:BR116" si="24">SUM(BQ106:BQ115)</f>
        <v>6</v>
      </c>
      <c r="BR116" s="34">
        <f t="shared" si="24"/>
        <v>0</v>
      </c>
      <c r="BS116" s="34">
        <f>SUM(BS106:BS115)</f>
        <v>0</v>
      </c>
      <c r="BT116" s="6" t="s">
        <v>8667</v>
      </c>
    </row>
    <row r="117" spans="1:72" s="1" customFormat="1" x14ac:dyDescent="0.25">
      <c r="A117" s="365">
        <v>45386</v>
      </c>
      <c r="B117" s="43" t="s">
        <v>8889</v>
      </c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>
        <v>3</v>
      </c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1" t="s">
        <v>8890</v>
      </c>
    </row>
    <row r="118" spans="1:72" s="1" customFormat="1" x14ac:dyDescent="0.25">
      <c r="A118" s="12" t="s">
        <v>8969</v>
      </c>
      <c r="B118" s="13" t="s">
        <v>8980</v>
      </c>
      <c r="C118" s="13"/>
      <c r="D118" s="43"/>
      <c r="E118" s="43"/>
      <c r="F118" s="43"/>
      <c r="G118" s="43"/>
      <c r="H118" s="43"/>
      <c r="I118" s="43"/>
      <c r="J118" s="43"/>
      <c r="K118" s="43"/>
      <c r="L118" s="13">
        <v>-2</v>
      </c>
      <c r="M118" s="43"/>
      <c r="N118" s="43"/>
      <c r="O118" s="43"/>
      <c r="P118" s="43"/>
      <c r="Q118" s="43"/>
      <c r="R118" s="43"/>
      <c r="S118" s="43"/>
      <c r="T118" s="43"/>
      <c r="U118" s="43"/>
      <c r="V118" s="13">
        <v>-18</v>
      </c>
      <c r="W118" s="13">
        <v>-9</v>
      </c>
      <c r="X118" s="13">
        <v>-37</v>
      </c>
      <c r="Y118" s="13">
        <v>-80</v>
      </c>
      <c r="Z118" s="13">
        <v>-8</v>
      </c>
      <c r="AA118" s="43"/>
      <c r="AB118" s="13">
        <v>-2</v>
      </c>
      <c r="AC118" s="43"/>
      <c r="AD118" s="43"/>
      <c r="AE118" s="13">
        <v>-6</v>
      </c>
      <c r="AF118" s="13">
        <v>-12</v>
      </c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13">
        <v>-25</v>
      </c>
      <c r="AV118" s="43"/>
      <c r="AW118" s="13">
        <v>-61</v>
      </c>
      <c r="AX118" s="13">
        <v>-12</v>
      </c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</row>
    <row r="119" spans="1:72" s="1" customFormat="1" x14ac:dyDescent="0.25">
      <c r="A119" s="250" t="s">
        <v>8969</v>
      </c>
      <c r="B119" s="43" t="s">
        <v>8981</v>
      </c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>
        <v>-1</v>
      </c>
      <c r="X119" s="43"/>
      <c r="Y119" s="43">
        <v>-3</v>
      </c>
      <c r="Z119" s="43">
        <v>-1</v>
      </c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</row>
    <row r="120" spans="1:72" s="1" customFormat="1" x14ac:dyDescent="0.25">
      <c r="A120" s="12" t="s">
        <v>8969</v>
      </c>
      <c r="B120" s="13" t="s">
        <v>8980</v>
      </c>
      <c r="C120" s="1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13">
        <v>-135</v>
      </c>
      <c r="BB120" s="13">
        <v>-60</v>
      </c>
      <c r="BC120" s="13">
        <v>-10</v>
      </c>
      <c r="BD120" s="13">
        <v>-298</v>
      </c>
      <c r="BE120" s="13">
        <v>-135</v>
      </c>
      <c r="BF120" s="43"/>
      <c r="BG120" s="43"/>
      <c r="BH120" s="43"/>
      <c r="BI120" s="13">
        <v>-14</v>
      </c>
      <c r="BJ120" s="13">
        <v>-56</v>
      </c>
      <c r="BK120" s="13">
        <v>-48</v>
      </c>
      <c r="BL120" s="13">
        <v>-2</v>
      </c>
      <c r="BM120" s="13">
        <v>-5</v>
      </c>
      <c r="BN120" s="13">
        <v>-101</v>
      </c>
      <c r="BO120" s="43"/>
      <c r="BP120" s="13">
        <v>-18</v>
      </c>
      <c r="BQ120" s="43"/>
      <c r="BR120" s="43"/>
      <c r="BS120" s="43"/>
    </row>
    <row r="121" spans="1:72" s="1" customFormat="1" ht="17" thickBot="1" x14ac:dyDescent="0.3">
      <c r="A121" s="250" t="s">
        <v>8969</v>
      </c>
      <c r="B121" s="43" t="s">
        <v>8981</v>
      </c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>
        <v>-9</v>
      </c>
      <c r="BE121" s="43"/>
      <c r="BF121" s="43"/>
      <c r="BG121" s="43"/>
      <c r="BH121" s="43"/>
      <c r="BI121" s="43"/>
      <c r="BJ121" s="43">
        <v>-1</v>
      </c>
      <c r="BK121" s="43"/>
      <c r="BL121" s="43"/>
      <c r="BM121" s="43"/>
      <c r="BN121" s="43"/>
      <c r="BO121" s="43"/>
      <c r="BP121" s="43">
        <v>-1</v>
      </c>
      <c r="BQ121" s="43"/>
      <c r="BR121" s="43"/>
      <c r="BS121" s="43"/>
    </row>
    <row r="122" spans="1:72" s="6" customFormat="1" ht="17" thickBot="1" x14ac:dyDescent="0.3">
      <c r="A122" s="33" t="s">
        <v>9008</v>
      </c>
      <c r="B122" s="34"/>
      <c r="C122" s="34"/>
      <c r="D122" s="34">
        <f>SUM(D116:D121)</f>
        <v>409</v>
      </c>
      <c r="E122" s="34">
        <f t="shared" ref="E122:BP122" si="25">SUM(E116:E121)</f>
        <v>110</v>
      </c>
      <c r="F122" s="34">
        <f t="shared" si="25"/>
        <v>5173</v>
      </c>
      <c r="G122" s="34">
        <f t="shared" si="25"/>
        <v>49</v>
      </c>
      <c r="H122" s="34">
        <f t="shared" si="25"/>
        <v>113</v>
      </c>
      <c r="I122" s="34">
        <f t="shared" si="25"/>
        <v>234</v>
      </c>
      <c r="J122" s="34">
        <f t="shared" si="25"/>
        <v>790</v>
      </c>
      <c r="K122" s="34">
        <f t="shared" si="25"/>
        <v>1</v>
      </c>
      <c r="L122" s="34">
        <f t="shared" si="25"/>
        <v>98</v>
      </c>
      <c r="M122" s="34">
        <f t="shared" si="25"/>
        <v>1</v>
      </c>
      <c r="N122" s="34">
        <f t="shared" si="25"/>
        <v>0</v>
      </c>
      <c r="O122" s="34">
        <f t="shared" si="25"/>
        <v>6</v>
      </c>
      <c r="P122" s="34">
        <f t="shared" si="25"/>
        <v>7</v>
      </c>
      <c r="Q122" s="34">
        <f t="shared" si="25"/>
        <v>9</v>
      </c>
      <c r="R122" s="34">
        <f t="shared" si="25"/>
        <v>4</v>
      </c>
      <c r="S122" s="34">
        <f t="shared" si="25"/>
        <v>17</v>
      </c>
      <c r="T122" s="34">
        <f t="shared" si="25"/>
        <v>52</v>
      </c>
      <c r="U122" s="34">
        <f t="shared" si="25"/>
        <v>313</v>
      </c>
      <c r="V122" s="34">
        <f t="shared" si="25"/>
        <v>835</v>
      </c>
      <c r="W122" s="34">
        <f t="shared" si="25"/>
        <v>361</v>
      </c>
      <c r="X122" s="34">
        <f t="shared" si="25"/>
        <v>1279</v>
      </c>
      <c r="Y122" s="34">
        <f t="shared" si="25"/>
        <v>1043</v>
      </c>
      <c r="Z122" s="34">
        <f t="shared" si="25"/>
        <v>327</v>
      </c>
      <c r="AA122" s="34">
        <f t="shared" si="25"/>
        <v>1049</v>
      </c>
      <c r="AB122" s="34">
        <f t="shared" si="25"/>
        <v>1248</v>
      </c>
      <c r="AC122" s="34">
        <f t="shared" si="25"/>
        <v>89</v>
      </c>
      <c r="AD122" s="34">
        <f t="shared" si="25"/>
        <v>496</v>
      </c>
      <c r="AE122" s="34">
        <f t="shared" si="25"/>
        <v>834</v>
      </c>
      <c r="AF122" s="34">
        <f t="shared" si="25"/>
        <v>1176</v>
      </c>
      <c r="AG122" s="34">
        <f t="shared" si="25"/>
        <v>201</v>
      </c>
      <c r="AH122" s="34">
        <f t="shared" si="25"/>
        <v>70</v>
      </c>
      <c r="AI122" s="34">
        <f t="shared" si="25"/>
        <v>313</v>
      </c>
      <c r="AJ122" s="34">
        <f t="shared" si="25"/>
        <v>234</v>
      </c>
      <c r="AK122" s="34">
        <f t="shared" si="25"/>
        <v>54</v>
      </c>
      <c r="AL122" s="34">
        <f t="shared" si="25"/>
        <v>442</v>
      </c>
      <c r="AM122" s="34">
        <f t="shared" si="25"/>
        <v>114</v>
      </c>
      <c r="AN122" s="34">
        <f>SUM(AN116:AN121)</f>
        <v>47</v>
      </c>
      <c r="AO122" s="34">
        <f t="shared" si="25"/>
        <v>300</v>
      </c>
      <c r="AP122" s="34">
        <f t="shared" si="25"/>
        <v>80</v>
      </c>
      <c r="AQ122" s="34">
        <f t="shared" si="25"/>
        <v>855</v>
      </c>
      <c r="AR122" s="34">
        <f t="shared" si="25"/>
        <v>1033</v>
      </c>
      <c r="AS122" s="34">
        <f t="shared" si="25"/>
        <v>279</v>
      </c>
      <c r="AT122" s="34">
        <f t="shared" si="25"/>
        <v>80</v>
      </c>
      <c r="AU122" s="34">
        <f t="shared" si="25"/>
        <v>899</v>
      </c>
      <c r="AV122" s="34">
        <f t="shared" si="25"/>
        <v>73</v>
      </c>
      <c r="AW122" s="34">
        <f t="shared" si="25"/>
        <v>804</v>
      </c>
      <c r="AX122" s="34">
        <f t="shared" si="25"/>
        <v>434</v>
      </c>
      <c r="AY122" s="34">
        <f>SUM(AY116)</f>
        <v>1502</v>
      </c>
      <c r="AZ122" s="34">
        <f t="shared" si="25"/>
        <v>1386</v>
      </c>
      <c r="BA122" s="34">
        <f t="shared" si="25"/>
        <v>4832</v>
      </c>
      <c r="BB122" s="34">
        <f t="shared" si="25"/>
        <v>2434</v>
      </c>
      <c r="BC122" s="34">
        <f t="shared" si="25"/>
        <v>484</v>
      </c>
      <c r="BD122" s="34">
        <f t="shared" si="25"/>
        <v>6254</v>
      </c>
      <c r="BE122" s="34">
        <f t="shared" si="25"/>
        <v>3851</v>
      </c>
      <c r="BF122" s="34">
        <f t="shared" si="25"/>
        <v>2180</v>
      </c>
      <c r="BG122" s="34">
        <f t="shared" si="25"/>
        <v>245</v>
      </c>
      <c r="BH122" s="34">
        <f t="shared" si="25"/>
        <v>389</v>
      </c>
      <c r="BI122" s="34">
        <f t="shared" si="25"/>
        <v>1671</v>
      </c>
      <c r="BJ122" s="34">
        <f t="shared" si="25"/>
        <v>1946</v>
      </c>
      <c r="BK122" s="34">
        <f t="shared" si="25"/>
        <v>1109</v>
      </c>
      <c r="BL122" s="34">
        <f t="shared" si="25"/>
        <v>437</v>
      </c>
      <c r="BM122" s="34">
        <f t="shared" si="25"/>
        <v>309</v>
      </c>
      <c r="BN122" s="34">
        <f t="shared" si="25"/>
        <v>2370</v>
      </c>
      <c r="BO122" s="34">
        <f t="shared" si="25"/>
        <v>68</v>
      </c>
      <c r="BP122" s="34">
        <f t="shared" si="25"/>
        <v>859</v>
      </c>
      <c r="BQ122" s="34">
        <f t="shared" ref="BQ122:BR122" si="26">SUM(BQ116:BQ121)</f>
        <v>6</v>
      </c>
      <c r="BR122" s="34">
        <f t="shared" si="26"/>
        <v>0</v>
      </c>
      <c r="BS122" s="34">
        <f>SUM(BS116:BS121)</f>
        <v>0</v>
      </c>
    </row>
    <row r="123" spans="1:72" s="48" customFormat="1" x14ac:dyDescent="0.25">
      <c r="A123" s="55">
        <v>45448</v>
      </c>
      <c r="B123" s="53" t="s">
        <v>9097</v>
      </c>
      <c r="C123" s="53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9">
        <v>-3</v>
      </c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  <c r="AD123" s="358"/>
      <c r="AE123" s="358"/>
      <c r="AF123" s="358"/>
      <c r="AG123" s="358"/>
      <c r="AH123" s="358"/>
      <c r="AI123" s="358"/>
      <c r="AJ123" s="358"/>
      <c r="AK123" s="358"/>
      <c r="AL123" s="358"/>
      <c r="AM123" s="358"/>
      <c r="AN123" s="358"/>
      <c r="AO123" s="358"/>
      <c r="AP123" s="358"/>
      <c r="AQ123" s="358"/>
      <c r="AR123" s="358"/>
      <c r="AS123" s="358"/>
      <c r="AT123" s="358"/>
      <c r="AU123" s="39">
        <v>-50</v>
      </c>
      <c r="AV123" s="39">
        <v>-4</v>
      </c>
      <c r="AW123" s="358"/>
      <c r="AX123" s="39">
        <v>-14</v>
      </c>
      <c r="AY123" s="358"/>
      <c r="AZ123" s="358"/>
      <c r="BA123" s="358"/>
      <c r="BB123" s="358"/>
      <c r="BC123" s="358"/>
      <c r="BD123" s="358"/>
      <c r="BE123" s="358"/>
      <c r="BF123" s="358"/>
      <c r="BG123" s="358"/>
      <c r="BH123" s="358"/>
      <c r="BI123" s="358"/>
      <c r="BJ123" s="39">
        <v>-9</v>
      </c>
      <c r="BK123" s="44"/>
      <c r="BL123" s="358"/>
      <c r="BM123" s="358"/>
      <c r="BN123" s="358"/>
      <c r="BO123" s="358"/>
      <c r="BP123" s="358"/>
      <c r="BQ123" s="358"/>
      <c r="BR123" s="358"/>
      <c r="BS123" s="358"/>
    </row>
    <row r="124" spans="1:72" s="6" customFormat="1" x14ac:dyDescent="0.25">
      <c r="A124" s="977">
        <v>45448</v>
      </c>
      <c r="B124" s="392" t="s">
        <v>9105</v>
      </c>
      <c r="C124" s="392"/>
      <c r="D124" s="392"/>
      <c r="E124" s="392"/>
      <c r="F124" s="392"/>
      <c r="G124" s="392"/>
      <c r="H124" s="392"/>
      <c r="I124" s="392"/>
      <c r="J124" s="392"/>
      <c r="K124" s="392"/>
      <c r="L124" s="392"/>
      <c r="M124" s="392"/>
      <c r="N124" s="392"/>
      <c r="O124" s="392"/>
      <c r="P124" s="392"/>
      <c r="Q124" s="392"/>
      <c r="R124" s="392"/>
      <c r="S124" s="392"/>
      <c r="T124" s="392"/>
      <c r="U124" s="392"/>
      <c r="V124" s="392"/>
      <c r="W124" s="392"/>
      <c r="X124" s="392"/>
      <c r="Y124" s="392"/>
      <c r="Z124" s="392"/>
      <c r="AA124" s="392"/>
      <c r="AB124" s="392"/>
      <c r="AC124" s="392"/>
      <c r="AD124" s="392"/>
      <c r="AE124" s="392"/>
      <c r="AF124" s="392"/>
      <c r="AG124" s="392"/>
      <c r="AH124" s="392"/>
      <c r="AI124" s="392"/>
      <c r="AJ124" s="392"/>
      <c r="AK124" s="392"/>
      <c r="AL124" s="392"/>
      <c r="AM124" s="392"/>
      <c r="AN124" s="392"/>
      <c r="AO124" s="392"/>
      <c r="AP124" s="392"/>
      <c r="AQ124" s="392"/>
      <c r="AR124" s="392"/>
      <c r="AS124" s="392"/>
      <c r="AT124" s="392"/>
      <c r="AU124" s="392"/>
      <c r="AV124" s="392"/>
      <c r="AW124" s="392"/>
      <c r="AX124" s="392"/>
      <c r="AY124" s="392"/>
      <c r="AZ124" s="392"/>
      <c r="BA124" s="392"/>
      <c r="BB124" s="392"/>
      <c r="BC124" s="392"/>
      <c r="BD124" s="392"/>
      <c r="BE124" s="392"/>
      <c r="BF124" s="392"/>
      <c r="BG124" s="392"/>
      <c r="BH124" s="392"/>
      <c r="BI124" s="391">
        <v>-14</v>
      </c>
      <c r="BJ124" s="391">
        <v>-16</v>
      </c>
      <c r="BK124" s="392"/>
      <c r="BL124" s="392"/>
      <c r="BM124" s="392"/>
      <c r="BN124" s="392"/>
      <c r="BO124" s="392"/>
      <c r="BP124" s="392"/>
      <c r="BQ124" s="392"/>
      <c r="BR124" s="392"/>
    </row>
    <row r="125" spans="1:72" s="48" customFormat="1" x14ac:dyDescent="0.25">
      <c r="A125" s="55">
        <v>45448</v>
      </c>
      <c r="B125" s="53" t="s">
        <v>9097</v>
      </c>
      <c r="C125" s="53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9">
        <v>-14</v>
      </c>
      <c r="W125" s="39">
        <v>-4</v>
      </c>
      <c r="X125" s="39">
        <v>-25</v>
      </c>
      <c r="Y125" s="39">
        <v>-9</v>
      </c>
      <c r="Z125" s="39">
        <v>-5</v>
      </c>
      <c r="AA125" s="39">
        <v>-156</v>
      </c>
      <c r="AB125" s="39">
        <v>-40</v>
      </c>
      <c r="AC125" s="39">
        <v>-4</v>
      </c>
      <c r="AD125" s="39">
        <v>-2</v>
      </c>
      <c r="AE125" s="39">
        <v>-40</v>
      </c>
      <c r="AF125" s="39">
        <v>-14</v>
      </c>
      <c r="AG125" s="358"/>
      <c r="AH125" s="358"/>
      <c r="AI125" s="358"/>
      <c r="AJ125" s="358"/>
      <c r="AK125" s="358"/>
      <c r="AL125" s="358"/>
      <c r="AM125" s="358"/>
      <c r="AN125" s="358"/>
      <c r="AO125" s="358"/>
      <c r="AP125" s="358"/>
      <c r="AQ125" s="358"/>
      <c r="AR125" s="358"/>
      <c r="AS125" s="358"/>
      <c r="AT125" s="358"/>
      <c r="AU125" s="358"/>
      <c r="AV125" s="358"/>
      <c r="AW125" s="358"/>
      <c r="AX125" s="358"/>
      <c r="AY125" s="358"/>
      <c r="AZ125" s="358"/>
      <c r="BA125" s="358"/>
      <c r="BB125" s="358"/>
      <c r="BC125" s="358"/>
      <c r="BD125" s="358"/>
      <c r="BE125" s="358"/>
      <c r="BF125" s="358"/>
      <c r="BG125" s="358"/>
      <c r="BH125" s="358"/>
      <c r="BI125" s="358"/>
      <c r="BJ125" s="44"/>
      <c r="BK125" s="44"/>
      <c r="BL125" s="358"/>
      <c r="BM125" s="358"/>
      <c r="BN125" s="358"/>
      <c r="BO125" s="358"/>
      <c r="BP125" s="358"/>
      <c r="BQ125" s="358"/>
      <c r="BR125" s="358"/>
      <c r="BS125" s="358"/>
    </row>
    <row r="126" spans="1:72" s="48" customFormat="1" x14ac:dyDescent="0.25">
      <c r="A126" s="365">
        <v>45448</v>
      </c>
      <c r="B126" s="354" t="s">
        <v>9105</v>
      </c>
      <c r="C126" s="354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44">
        <v>-2</v>
      </c>
      <c r="Y126" s="44">
        <v>-4</v>
      </c>
      <c r="Z126" s="358"/>
      <c r="AA126" s="44">
        <v>-5</v>
      </c>
      <c r="AB126" s="44">
        <v>-12</v>
      </c>
      <c r="AC126" s="358"/>
      <c r="AD126" s="358"/>
      <c r="AE126" s="358"/>
      <c r="AF126" s="44">
        <v>-1</v>
      </c>
      <c r="AG126" s="358"/>
      <c r="AH126" s="358"/>
      <c r="AI126" s="358"/>
      <c r="AJ126" s="358"/>
      <c r="AK126" s="358"/>
      <c r="AL126" s="358"/>
      <c r="AM126" s="358"/>
      <c r="AN126" s="358"/>
      <c r="AO126" s="358"/>
      <c r="AP126" s="358"/>
      <c r="AQ126" s="358"/>
      <c r="AR126" s="358"/>
      <c r="AS126" s="358"/>
      <c r="AT126" s="358"/>
      <c r="AU126" s="358"/>
      <c r="AV126" s="358"/>
      <c r="AW126" s="358"/>
      <c r="AX126" s="358"/>
      <c r="AY126" s="358"/>
      <c r="AZ126" s="358"/>
      <c r="BA126" s="358"/>
      <c r="BB126" s="358"/>
      <c r="BC126" s="358"/>
      <c r="BD126" s="358"/>
      <c r="BE126" s="358"/>
      <c r="BF126" s="358"/>
      <c r="BG126" s="358"/>
      <c r="BH126" s="358"/>
      <c r="BI126" s="358"/>
      <c r="BJ126" s="44"/>
      <c r="BK126" s="44"/>
      <c r="BL126" s="358"/>
      <c r="BM126" s="358"/>
      <c r="BN126" s="358"/>
      <c r="BO126" s="358"/>
      <c r="BP126" s="358"/>
      <c r="BQ126" s="358"/>
      <c r="BR126" s="358"/>
      <c r="BS126" s="358"/>
    </row>
    <row r="127" spans="1:72" s="200" customFormat="1" x14ac:dyDescent="0.25">
      <c r="A127" s="741">
        <v>45448</v>
      </c>
      <c r="B127" s="192" t="s">
        <v>9097</v>
      </c>
      <c r="C127" s="192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39">
        <v>-150</v>
      </c>
      <c r="AZ127" s="39">
        <v>-205</v>
      </c>
      <c r="BA127" s="39">
        <v>-74</v>
      </c>
      <c r="BB127" s="44"/>
      <c r="BC127" s="39">
        <v>-25</v>
      </c>
      <c r="BD127" s="39">
        <v>-92</v>
      </c>
      <c r="BE127" s="39">
        <v>-45</v>
      </c>
      <c r="BF127" s="44"/>
      <c r="BG127" s="44"/>
      <c r="BH127" s="44"/>
      <c r="BI127" s="39">
        <v>-20</v>
      </c>
      <c r="BJ127" s="39">
        <v>-56</v>
      </c>
      <c r="BK127" s="39">
        <v>-23</v>
      </c>
      <c r="BL127" s="39">
        <v>-6</v>
      </c>
      <c r="BM127" s="39">
        <v>-4</v>
      </c>
      <c r="BN127" s="39">
        <v>-80</v>
      </c>
      <c r="BO127" s="44"/>
      <c r="BP127" s="44"/>
      <c r="BQ127" s="44"/>
      <c r="BR127" s="44"/>
      <c r="BS127" s="44"/>
    </row>
    <row r="128" spans="1:72" s="257" customFormat="1" x14ac:dyDescent="0.25">
      <c r="A128" s="365">
        <v>45448</v>
      </c>
      <c r="B128" s="354" t="s">
        <v>9105</v>
      </c>
      <c r="C128" s="35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>
        <v>-1</v>
      </c>
      <c r="BB128" s="44"/>
      <c r="BC128" s="44"/>
      <c r="BD128" s="44">
        <v>-18</v>
      </c>
      <c r="BE128" s="44">
        <v>-2</v>
      </c>
      <c r="BF128" s="44"/>
      <c r="BG128" s="44"/>
      <c r="BH128" s="44"/>
      <c r="BI128" s="44"/>
      <c r="BJ128" s="1790">
        <v>-16</v>
      </c>
      <c r="BK128" s="44"/>
      <c r="BL128" s="44"/>
      <c r="BM128" s="44"/>
      <c r="BN128" s="44">
        <v>-4</v>
      </c>
      <c r="BO128" s="44"/>
      <c r="BP128" s="44"/>
      <c r="BQ128" s="44"/>
      <c r="BR128" s="44"/>
      <c r="BS128" s="44"/>
      <c r="BT128" s="1791" t="s">
        <v>9539</v>
      </c>
    </row>
    <row r="129" spans="1:78" x14ac:dyDescent="0.25">
      <c r="A129" s="256">
        <v>45478</v>
      </c>
      <c r="B129" s="13" t="s">
        <v>63</v>
      </c>
      <c r="C129" s="13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39">
        <v>-300</v>
      </c>
      <c r="BG129" s="57"/>
      <c r="BH129" s="57"/>
      <c r="BI129" s="57"/>
      <c r="BJ129" s="57"/>
      <c r="BK129" s="57"/>
      <c r="BL129" s="57"/>
      <c r="BM129" s="39"/>
      <c r="BN129" s="57"/>
      <c r="BO129" s="57"/>
      <c r="BP129" s="57"/>
      <c r="BQ129" s="57"/>
      <c r="BR129" s="57"/>
      <c r="BS129" s="57"/>
    </row>
    <row r="130" spans="1:78" s="48" customFormat="1" x14ac:dyDescent="0.25">
      <c r="A130" s="256">
        <v>45509</v>
      </c>
      <c r="B130" s="13" t="s">
        <v>63</v>
      </c>
      <c r="C130" s="13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  <c r="AD130" s="358"/>
      <c r="AE130" s="358"/>
      <c r="AF130" s="358"/>
      <c r="AG130" s="358"/>
      <c r="AH130" s="358"/>
      <c r="AI130" s="358"/>
      <c r="AJ130" s="358"/>
      <c r="AK130" s="358"/>
      <c r="AL130" s="358"/>
      <c r="AM130" s="358"/>
      <c r="AN130" s="358"/>
      <c r="AO130" s="358"/>
      <c r="AP130" s="358"/>
      <c r="AQ130" s="358"/>
      <c r="AR130" s="358"/>
      <c r="AS130" s="358"/>
      <c r="AT130" s="358"/>
      <c r="AU130" s="358"/>
      <c r="AV130" s="358"/>
      <c r="AW130" s="358"/>
      <c r="AX130" s="358"/>
      <c r="AY130" s="358"/>
      <c r="AZ130" s="358"/>
      <c r="BA130" s="358"/>
      <c r="BB130" s="358"/>
      <c r="BC130" s="358"/>
      <c r="BD130" s="358"/>
      <c r="BE130" s="358"/>
      <c r="BF130" s="39">
        <v>-300</v>
      </c>
      <c r="BG130" s="358"/>
      <c r="BH130" s="358"/>
      <c r="BI130" s="358"/>
      <c r="BJ130" s="358"/>
      <c r="BK130" s="358"/>
      <c r="BL130" s="358"/>
      <c r="BM130" s="44"/>
      <c r="BN130" s="358"/>
      <c r="BO130" s="358"/>
      <c r="BP130" s="358"/>
      <c r="BQ130" s="358"/>
      <c r="BR130" s="358"/>
      <c r="BS130" s="358"/>
    </row>
    <row r="131" spans="1:78" s="48" customFormat="1" x14ac:dyDescent="0.25">
      <c r="A131" s="55">
        <v>45509</v>
      </c>
      <c r="B131" s="53" t="s">
        <v>9137</v>
      </c>
      <c r="C131" s="53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9">
        <v>-20</v>
      </c>
      <c r="W131" s="358"/>
      <c r="X131" s="39">
        <v>-26</v>
      </c>
      <c r="Y131" s="39">
        <v>-14</v>
      </c>
      <c r="Z131" s="39">
        <v>-3</v>
      </c>
      <c r="AA131" s="358"/>
      <c r="AB131" s="39">
        <v>-70</v>
      </c>
      <c r="AC131" s="358"/>
      <c r="AD131" s="39">
        <v>-6</v>
      </c>
      <c r="AE131" s="39">
        <v>-95</v>
      </c>
      <c r="AF131" s="39">
        <v>-24</v>
      </c>
      <c r="AG131" s="358"/>
      <c r="AH131" s="358"/>
      <c r="AI131" s="358"/>
      <c r="AJ131" s="358"/>
      <c r="AK131" s="358"/>
      <c r="AL131" s="358"/>
      <c r="AM131" s="358"/>
      <c r="AN131" s="358"/>
      <c r="AO131" s="358"/>
      <c r="AP131" s="358"/>
      <c r="AQ131" s="358"/>
      <c r="AR131" s="358"/>
      <c r="AS131" s="358"/>
      <c r="AT131" s="358"/>
      <c r="AU131" s="358"/>
      <c r="AV131" s="358"/>
      <c r="AW131" s="358"/>
      <c r="AX131" s="358"/>
      <c r="AY131" s="358"/>
      <c r="AZ131" s="358"/>
      <c r="BA131" s="358"/>
      <c r="BB131" s="358"/>
      <c r="BC131" s="358"/>
      <c r="BD131" s="358"/>
      <c r="BE131" s="358"/>
      <c r="BF131" s="358"/>
      <c r="BG131" s="358"/>
      <c r="BH131" s="358"/>
      <c r="BI131" s="358"/>
      <c r="BJ131" s="358"/>
      <c r="BK131" s="358"/>
      <c r="BL131" s="358"/>
      <c r="BM131" s="44"/>
      <c r="BN131" s="358"/>
      <c r="BO131" s="358"/>
      <c r="BP131" s="358"/>
      <c r="BQ131" s="39">
        <v>-2</v>
      </c>
      <c r="BR131" s="358"/>
      <c r="BS131" s="358"/>
    </row>
    <row r="132" spans="1:78" s="48" customFormat="1" x14ac:dyDescent="0.25">
      <c r="A132" s="365">
        <v>45509</v>
      </c>
      <c r="B132" s="354" t="s">
        <v>9138</v>
      </c>
      <c r="C132" s="354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44">
        <v>-4</v>
      </c>
      <c r="AC132" s="358"/>
      <c r="AD132" s="44"/>
      <c r="AE132" s="358"/>
      <c r="AF132" s="358"/>
      <c r="AG132" s="358"/>
      <c r="AH132" s="358"/>
      <c r="AI132" s="358"/>
      <c r="AJ132" s="358"/>
      <c r="AK132" s="358"/>
      <c r="AL132" s="358"/>
      <c r="AM132" s="358"/>
      <c r="AN132" s="358"/>
      <c r="AO132" s="358"/>
      <c r="AP132" s="358"/>
      <c r="AQ132" s="358"/>
      <c r="AR132" s="358"/>
      <c r="AS132" s="358"/>
      <c r="AT132" s="358"/>
      <c r="AU132" s="358"/>
      <c r="AV132" s="358"/>
      <c r="AW132" s="358"/>
      <c r="AX132" s="358"/>
      <c r="AY132" s="358"/>
      <c r="AZ132" s="358"/>
      <c r="BA132" s="358"/>
      <c r="BB132" s="358"/>
      <c r="BC132" s="358"/>
      <c r="BD132" s="358"/>
      <c r="BE132" s="358"/>
      <c r="BF132" s="358"/>
      <c r="BG132" s="358"/>
      <c r="BH132" s="358"/>
      <c r="BI132" s="358"/>
      <c r="BJ132" s="358"/>
      <c r="BK132" s="358"/>
      <c r="BL132" s="358"/>
      <c r="BM132" s="44"/>
      <c r="BN132" s="358"/>
      <c r="BO132" s="358"/>
      <c r="BP132" s="358"/>
      <c r="BQ132" s="358"/>
      <c r="BR132" s="358"/>
      <c r="BS132" s="358"/>
    </row>
    <row r="133" spans="1:78" s="48" customFormat="1" x14ac:dyDescent="0.25">
      <c r="A133" s="55">
        <v>45509</v>
      </c>
      <c r="B133" s="53" t="s">
        <v>9137</v>
      </c>
      <c r="C133" s="53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9">
        <v>-29</v>
      </c>
      <c r="AB133" s="358"/>
      <c r="AC133" s="39">
        <v>-71</v>
      </c>
      <c r="AD133" s="39">
        <v>-1</v>
      </c>
      <c r="AE133" s="358"/>
      <c r="AF133" s="358"/>
      <c r="AG133" s="358"/>
      <c r="AH133" s="358"/>
      <c r="AI133" s="358"/>
      <c r="AJ133" s="358"/>
      <c r="AK133" s="358"/>
      <c r="AL133" s="358"/>
      <c r="AM133" s="358"/>
      <c r="AN133" s="358"/>
      <c r="AO133" s="358"/>
      <c r="AP133" s="358"/>
      <c r="AQ133" s="358"/>
      <c r="AR133" s="358"/>
      <c r="AS133" s="358"/>
      <c r="AT133" s="358"/>
      <c r="AU133" s="358"/>
      <c r="AV133" s="358"/>
      <c r="AW133" s="358"/>
      <c r="AX133" s="39">
        <v>-4</v>
      </c>
      <c r="AY133" s="358"/>
      <c r="AZ133" s="358"/>
      <c r="BA133" s="39">
        <v>-139</v>
      </c>
      <c r="BB133" s="39">
        <v>-34</v>
      </c>
      <c r="BC133" s="39">
        <v>-18</v>
      </c>
      <c r="BD133" s="358"/>
      <c r="BE133" s="358"/>
      <c r="BF133" s="358"/>
      <c r="BG133" s="358"/>
      <c r="BH133" s="358"/>
      <c r="BI133" s="358"/>
      <c r="BJ133" s="358"/>
      <c r="BK133" s="358"/>
      <c r="BL133" s="358"/>
      <c r="BM133" s="44"/>
      <c r="BN133" s="358"/>
      <c r="BO133" s="358"/>
      <c r="BP133" s="39">
        <v>-54</v>
      </c>
      <c r="BQ133" s="358"/>
      <c r="BR133" s="358"/>
      <c r="BS133" s="358"/>
    </row>
    <row r="134" spans="1:78" s="48" customFormat="1" x14ac:dyDescent="0.25">
      <c r="A134" s="365">
        <v>45509</v>
      </c>
      <c r="B134" s="354" t="s">
        <v>9138</v>
      </c>
      <c r="C134" s="354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9">
        <v>-3</v>
      </c>
      <c r="AB134" s="358"/>
      <c r="AC134" s="358"/>
      <c r="AD134" s="358"/>
      <c r="AE134" s="358"/>
      <c r="AF134" s="358"/>
      <c r="AG134" s="358"/>
      <c r="AH134" s="358"/>
      <c r="AI134" s="358"/>
      <c r="AJ134" s="358"/>
      <c r="AK134" s="358"/>
      <c r="AL134" s="358"/>
      <c r="AM134" s="358"/>
      <c r="AN134" s="358"/>
      <c r="AO134" s="358"/>
      <c r="AP134" s="358"/>
      <c r="AQ134" s="358"/>
      <c r="AR134" s="358"/>
      <c r="AS134" s="358"/>
      <c r="AT134" s="358"/>
      <c r="AU134" s="358"/>
      <c r="AV134" s="358"/>
      <c r="AW134" s="358"/>
      <c r="AX134" s="358"/>
      <c r="AY134" s="358"/>
      <c r="AZ134" s="358"/>
      <c r="BA134" s="358"/>
      <c r="BB134" s="358"/>
      <c r="BC134" s="358"/>
      <c r="BD134" s="358"/>
      <c r="BE134" s="358"/>
      <c r="BF134" s="358"/>
      <c r="BG134" s="358"/>
      <c r="BH134" s="358"/>
      <c r="BI134" s="358"/>
      <c r="BJ134" s="358"/>
      <c r="BK134" s="358"/>
      <c r="BL134" s="358"/>
      <c r="BM134" s="44"/>
      <c r="BN134" s="358"/>
      <c r="BO134" s="358"/>
      <c r="BP134" s="358"/>
      <c r="BQ134" s="358"/>
      <c r="BR134" s="358"/>
      <c r="BS134" s="358"/>
    </row>
    <row r="135" spans="1:78" s="48" customFormat="1" x14ac:dyDescent="0.25">
      <c r="A135" s="55">
        <v>45509</v>
      </c>
      <c r="B135" s="53" t="s">
        <v>9137</v>
      </c>
      <c r="C135" s="53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  <c r="AD135" s="358"/>
      <c r="AE135" s="358"/>
      <c r="AF135" s="358"/>
      <c r="AG135" s="358"/>
      <c r="AH135" s="358"/>
      <c r="AI135" s="358"/>
      <c r="AJ135" s="358"/>
      <c r="AK135" s="358"/>
      <c r="AL135" s="358"/>
      <c r="AM135" s="358"/>
      <c r="AN135" s="358"/>
      <c r="AO135" s="358"/>
      <c r="AP135" s="358"/>
      <c r="AQ135" s="358"/>
      <c r="AR135" s="358"/>
      <c r="AS135" s="358"/>
      <c r="AT135" s="358"/>
      <c r="AU135" s="358"/>
      <c r="AV135" s="358"/>
      <c r="AW135" s="358"/>
      <c r="AX135" s="358"/>
      <c r="AY135" s="39">
        <v>-34</v>
      </c>
      <c r="AZ135" s="39">
        <v>-22</v>
      </c>
      <c r="BA135" s="358"/>
      <c r="BB135" s="358"/>
      <c r="BC135" s="358"/>
      <c r="BD135" s="39">
        <v>-423</v>
      </c>
      <c r="BE135" s="39">
        <v>-249</v>
      </c>
      <c r="BF135" s="358"/>
      <c r="BG135" s="358"/>
      <c r="BH135" s="358"/>
      <c r="BI135" s="39">
        <v>-4</v>
      </c>
      <c r="BJ135" s="39">
        <v>-12</v>
      </c>
      <c r="BK135" s="39">
        <v>-7</v>
      </c>
      <c r="BL135" s="358"/>
      <c r="BM135" s="44"/>
      <c r="BN135" s="39">
        <v>-134</v>
      </c>
      <c r="BO135" s="39">
        <v>-45</v>
      </c>
      <c r="BP135" s="358"/>
      <c r="BQ135" s="358"/>
      <c r="BR135" s="358"/>
      <c r="BS135" s="358"/>
    </row>
    <row r="136" spans="1:78" s="6" customFormat="1" x14ac:dyDescent="0.25">
      <c r="A136" s="977">
        <v>45509</v>
      </c>
      <c r="B136" s="392" t="s">
        <v>9138</v>
      </c>
      <c r="C136" s="392"/>
      <c r="D136" s="392"/>
      <c r="E136" s="392"/>
      <c r="F136" s="392"/>
      <c r="G136" s="392"/>
      <c r="H136" s="392"/>
      <c r="I136" s="392"/>
      <c r="J136" s="392"/>
      <c r="K136" s="392"/>
      <c r="L136" s="392"/>
      <c r="M136" s="392"/>
      <c r="N136" s="392"/>
      <c r="O136" s="392"/>
      <c r="P136" s="392"/>
      <c r="Q136" s="392"/>
      <c r="R136" s="392"/>
      <c r="S136" s="392"/>
      <c r="T136" s="392"/>
      <c r="U136" s="392"/>
      <c r="V136" s="392"/>
      <c r="W136" s="392"/>
      <c r="X136" s="392"/>
      <c r="Y136" s="392"/>
      <c r="Z136" s="392"/>
      <c r="AA136" s="392"/>
      <c r="AB136" s="392"/>
      <c r="AC136" s="392"/>
      <c r="AD136" s="392"/>
      <c r="AE136" s="392"/>
      <c r="AF136" s="392"/>
      <c r="AG136" s="392"/>
      <c r="AH136" s="392"/>
      <c r="AI136" s="392"/>
      <c r="AJ136" s="392"/>
      <c r="AK136" s="392"/>
      <c r="AL136" s="392"/>
      <c r="AM136" s="392"/>
      <c r="AN136" s="392"/>
      <c r="AO136" s="392"/>
      <c r="AP136" s="392"/>
      <c r="AQ136" s="392"/>
      <c r="AR136" s="392"/>
      <c r="AS136" s="392"/>
      <c r="AT136" s="392"/>
      <c r="AU136" s="392"/>
      <c r="AV136" s="392"/>
      <c r="AW136" s="392"/>
      <c r="AX136" s="392"/>
      <c r="AY136" s="391">
        <v>-11</v>
      </c>
      <c r="AZ136" s="392"/>
      <c r="BA136" s="392"/>
      <c r="BB136" s="392"/>
      <c r="BC136" s="392"/>
      <c r="BD136" s="25">
        <v>-12</v>
      </c>
      <c r="BE136" s="25">
        <v>-7</v>
      </c>
      <c r="BF136" s="392"/>
      <c r="BG136" s="392"/>
      <c r="BH136" s="392"/>
      <c r="BI136" s="392"/>
      <c r="BJ136" s="391">
        <v>-2</v>
      </c>
      <c r="BK136" s="392"/>
      <c r="BL136" s="392"/>
      <c r="BM136" s="392"/>
      <c r="BN136" s="25">
        <v>-16</v>
      </c>
      <c r="BO136" s="392"/>
      <c r="BP136" s="392"/>
      <c r="BQ136" s="392"/>
      <c r="BR136" s="392"/>
    </row>
    <row r="137" spans="1:78" s="48" customFormat="1" x14ac:dyDescent="0.25">
      <c r="A137" s="99">
        <v>45570</v>
      </c>
      <c r="B137" s="13" t="s">
        <v>63</v>
      </c>
      <c r="C137" s="13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  <c r="AD137" s="358"/>
      <c r="AE137" s="358"/>
      <c r="AF137" s="358"/>
      <c r="AG137" s="358"/>
      <c r="AH137" s="358"/>
      <c r="AI137" s="358"/>
      <c r="AJ137" s="358"/>
      <c r="AK137" s="358"/>
      <c r="AL137" s="358"/>
      <c r="AM137" s="358"/>
      <c r="AN137" s="358"/>
      <c r="AO137" s="358"/>
      <c r="AP137" s="358"/>
      <c r="AQ137" s="358"/>
      <c r="AR137" s="358"/>
      <c r="AS137" s="358"/>
      <c r="AT137" s="358"/>
      <c r="AU137" s="358"/>
      <c r="AV137" s="358"/>
      <c r="AW137" s="358"/>
      <c r="AX137" s="358"/>
      <c r="AY137" s="358"/>
      <c r="AZ137" s="358"/>
      <c r="BA137" s="358"/>
      <c r="BB137" s="358"/>
      <c r="BC137" s="358"/>
      <c r="BD137" s="358"/>
      <c r="BE137" s="358"/>
      <c r="BF137" s="39">
        <v>-260</v>
      </c>
      <c r="BG137" s="358"/>
      <c r="BH137" s="358"/>
      <c r="BI137" s="44"/>
      <c r="BJ137" s="358"/>
      <c r="BK137" s="358"/>
      <c r="BL137" s="358"/>
      <c r="BM137" s="44"/>
      <c r="BN137" s="358"/>
      <c r="BO137" s="44"/>
      <c r="BP137" s="358"/>
      <c r="BQ137" s="358"/>
      <c r="BR137" s="358"/>
      <c r="BS137" s="358"/>
    </row>
    <row r="138" spans="1:78" s="48" customFormat="1" x14ac:dyDescent="0.25">
      <c r="A138" s="55" t="s">
        <v>9110</v>
      </c>
      <c r="B138" s="53" t="s">
        <v>9139</v>
      </c>
      <c r="C138" s="53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  <c r="AD138" s="358"/>
      <c r="AE138" s="358"/>
      <c r="AF138" s="358"/>
      <c r="AG138" s="358"/>
      <c r="AH138" s="358"/>
      <c r="AI138" s="358"/>
      <c r="AJ138" s="358"/>
      <c r="AK138" s="358"/>
      <c r="AL138" s="358"/>
      <c r="AM138" s="358"/>
      <c r="AN138" s="358"/>
      <c r="AO138" s="358"/>
      <c r="AP138" s="358"/>
      <c r="AQ138" s="358"/>
      <c r="AR138" s="358"/>
      <c r="AS138" s="358"/>
      <c r="AT138" s="358"/>
      <c r="AU138" s="358"/>
      <c r="AV138" s="358"/>
      <c r="AW138" s="358"/>
      <c r="AX138" s="358"/>
      <c r="AY138" s="39">
        <v>-110</v>
      </c>
      <c r="AZ138" s="44"/>
      <c r="BA138" s="358"/>
      <c r="BB138" s="358"/>
      <c r="BC138" s="358"/>
      <c r="BD138" s="358"/>
      <c r="BE138" s="358"/>
      <c r="BF138" s="44"/>
      <c r="BG138" s="358"/>
      <c r="BH138" s="358"/>
      <c r="BI138" s="39">
        <v>-30</v>
      </c>
      <c r="BJ138" s="358"/>
      <c r="BK138" s="358"/>
      <c r="BL138" s="39">
        <v>-3</v>
      </c>
      <c r="BM138" s="44"/>
      <c r="BN138" s="358"/>
      <c r="BO138" s="44"/>
      <c r="BP138" s="358"/>
      <c r="BQ138" s="358"/>
      <c r="BR138" s="358"/>
      <c r="BS138" s="358"/>
    </row>
    <row r="139" spans="1:78" s="48" customFormat="1" x14ac:dyDescent="0.25">
      <c r="A139" s="55" t="s">
        <v>9110</v>
      </c>
      <c r="B139" s="53" t="s">
        <v>9139</v>
      </c>
      <c r="C139" s="53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  <c r="AD139" s="358"/>
      <c r="AE139" s="358"/>
      <c r="AF139" s="358"/>
      <c r="AG139" s="358"/>
      <c r="AH139" s="358"/>
      <c r="AI139" s="358"/>
      <c r="AJ139" s="358"/>
      <c r="AK139" s="358"/>
      <c r="AL139" s="358"/>
      <c r="AM139" s="358"/>
      <c r="AN139" s="358"/>
      <c r="AO139" s="358"/>
      <c r="AP139" s="358"/>
      <c r="AQ139" s="358"/>
      <c r="AR139" s="358"/>
      <c r="AS139" s="358"/>
      <c r="AT139" s="358"/>
      <c r="AU139" s="358"/>
      <c r="AV139" s="358"/>
      <c r="AW139" s="358"/>
      <c r="AX139" s="358"/>
      <c r="AY139" s="44"/>
      <c r="AZ139" s="39">
        <v>-94</v>
      </c>
      <c r="BA139" s="39">
        <v>-107</v>
      </c>
      <c r="BB139" s="358"/>
      <c r="BC139" s="39">
        <v>-10</v>
      </c>
      <c r="BD139" s="39">
        <v>-63</v>
      </c>
      <c r="BE139" s="39">
        <v>-157</v>
      </c>
      <c r="BF139" s="44"/>
      <c r="BG139" s="358"/>
      <c r="BH139" s="358"/>
      <c r="BI139" s="358"/>
      <c r="BJ139" s="39">
        <v>-37</v>
      </c>
      <c r="BK139" s="39">
        <v>-13</v>
      </c>
      <c r="BL139" s="44"/>
      <c r="BM139" s="44"/>
      <c r="BN139" s="39">
        <v>-2</v>
      </c>
      <c r="BO139" s="44"/>
      <c r="BP139" s="39">
        <v>-1</v>
      </c>
      <c r="BQ139" s="358"/>
      <c r="BR139" s="358"/>
      <c r="BS139" s="358"/>
    </row>
    <row r="140" spans="1:78" s="48" customFormat="1" x14ac:dyDescent="0.25">
      <c r="A140" s="1288" t="s">
        <v>9110</v>
      </c>
      <c r="B140" s="1000" t="s">
        <v>9546</v>
      </c>
      <c r="C140" s="1000"/>
      <c r="D140" s="395"/>
      <c r="E140" s="395"/>
      <c r="F140" s="395"/>
      <c r="G140" s="395"/>
      <c r="H140" s="395"/>
      <c r="I140" s="395"/>
      <c r="J140" s="395"/>
      <c r="K140" s="395"/>
      <c r="L140" s="395"/>
      <c r="M140" s="395"/>
      <c r="N140" s="395"/>
      <c r="O140" s="395"/>
      <c r="P140" s="395"/>
      <c r="Q140" s="395"/>
      <c r="R140" s="395"/>
      <c r="S140" s="395"/>
      <c r="T140" s="395"/>
      <c r="U140" s="395"/>
      <c r="V140" s="395"/>
      <c r="W140" s="395"/>
      <c r="X140" s="395"/>
      <c r="Y140" s="395"/>
      <c r="Z140" s="395"/>
      <c r="AA140" s="395"/>
      <c r="AB140" s="395"/>
      <c r="AC140" s="395"/>
      <c r="AD140" s="395"/>
      <c r="AE140" s="395"/>
      <c r="AF140" s="395"/>
      <c r="AG140" s="395"/>
      <c r="AH140" s="395"/>
      <c r="AI140" s="395"/>
      <c r="AJ140" s="395"/>
      <c r="AK140" s="395"/>
      <c r="AL140" s="395"/>
      <c r="AM140" s="395"/>
      <c r="AN140" s="395"/>
      <c r="AO140" s="395"/>
      <c r="AP140" s="395"/>
      <c r="AQ140" s="395"/>
      <c r="AR140" s="395"/>
      <c r="AS140" s="395"/>
      <c r="AT140" s="395"/>
      <c r="AU140" s="395"/>
      <c r="AV140" s="395"/>
      <c r="AW140" s="395"/>
      <c r="AX140" s="395"/>
      <c r="AY140" s="1790"/>
      <c r="AZ140" s="1790"/>
      <c r="BA140" s="1790"/>
      <c r="BB140" s="395"/>
      <c r="BC140" s="1790"/>
      <c r="BD140" s="1790"/>
      <c r="BE140" s="1790"/>
      <c r="BF140" s="1790"/>
      <c r="BG140" s="395"/>
      <c r="BH140" s="395"/>
      <c r="BI140" s="395"/>
      <c r="BJ140" s="1790">
        <v>-5</v>
      </c>
      <c r="BK140" s="1790"/>
      <c r="BL140" s="1790"/>
      <c r="BM140" s="1790"/>
      <c r="BN140" s="1790"/>
      <c r="BO140" s="1790"/>
      <c r="BP140" s="1790"/>
      <c r="BQ140" s="395"/>
      <c r="BR140" s="395"/>
      <c r="BS140" s="395"/>
    </row>
    <row r="141" spans="1:78" s="48" customFormat="1" x14ac:dyDescent="0.25">
      <c r="A141" s="365" t="s">
        <v>9110</v>
      </c>
      <c r="B141" s="354" t="s">
        <v>9140</v>
      </c>
      <c r="C141" s="354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44">
        <v>-3</v>
      </c>
      <c r="Z141" s="358"/>
      <c r="AA141" s="358"/>
      <c r="AB141" s="358"/>
      <c r="AC141" s="358"/>
      <c r="AD141" s="358"/>
      <c r="AE141" s="358"/>
      <c r="AF141" s="358"/>
      <c r="AG141" s="358"/>
      <c r="AH141" s="358"/>
      <c r="AI141" s="358"/>
      <c r="AJ141" s="358"/>
      <c r="AK141" s="358"/>
      <c r="AL141" s="358"/>
      <c r="AM141" s="358"/>
      <c r="AN141" s="358"/>
      <c r="AO141" s="358"/>
      <c r="AP141" s="358"/>
      <c r="AQ141" s="358"/>
      <c r="AR141" s="358"/>
      <c r="AS141" s="358"/>
      <c r="AT141" s="358"/>
      <c r="AU141" s="358"/>
      <c r="AV141" s="358"/>
      <c r="AW141" s="358"/>
      <c r="AX141" s="358"/>
      <c r="AY141" s="358"/>
      <c r="AZ141" s="358"/>
      <c r="BA141" s="358"/>
      <c r="BB141" s="358"/>
      <c r="BC141" s="358"/>
      <c r="BD141" s="44">
        <v>-5</v>
      </c>
      <c r="BE141" s="44">
        <v>-5</v>
      </c>
      <c r="BF141" s="44"/>
      <c r="BG141" s="358"/>
      <c r="BH141" s="358"/>
      <c r="BI141" s="358"/>
      <c r="BJ141" s="44"/>
      <c r="BK141" s="44"/>
      <c r="BL141" s="44"/>
      <c r="BM141" s="44"/>
      <c r="BN141" s="358"/>
      <c r="BO141" s="44"/>
      <c r="BP141" s="44"/>
      <c r="BQ141" s="358"/>
      <c r="BR141" s="358"/>
      <c r="BS141" s="358"/>
      <c r="BT141" s="129"/>
      <c r="BU141" s="129"/>
      <c r="BV141" s="129"/>
      <c r="BW141" s="129"/>
      <c r="BX141" s="129"/>
      <c r="BY141" s="129"/>
      <c r="BZ141" s="129"/>
    </row>
    <row r="142" spans="1:78" s="48" customFormat="1" x14ac:dyDescent="0.25">
      <c r="A142" s="55" t="s">
        <v>9120</v>
      </c>
      <c r="B142" s="53" t="s">
        <v>9149</v>
      </c>
      <c r="C142" s="53"/>
      <c r="D142" s="358"/>
      <c r="E142" s="358"/>
      <c r="F142" s="358"/>
      <c r="G142" s="358"/>
      <c r="H142" s="358"/>
      <c r="I142" s="358"/>
      <c r="J142" s="358"/>
      <c r="K142" s="358"/>
      <c r="L142" s="39">
        <v>-1</v>
      </c>
      <c r="M142" s="358"/>
      <c r="N142" s="358"/>
      <c r="O142" s="358"/>
      <c r="P142" s="358"/>
      <c r="Q142" s="39">
        <v>-1</v>
      </c>
      <c r="R142" s="358"/>
      <c r="S142" s="358"/>
      <c r="T142" s="358"/>
      <c r="U142" s="358"/>
      <c r="V142" s="39">
        <v>-2</v>
      </c>
      <c r="W142" s="358"/>
      <c r="X142" s="39">
        <v>-10</v>
      </c>
      <c r="Y142" s="39">
        <v>-10</v>
      </c>
      <c r="Z142" s="358"/>
      <c r="AA142" s="39">
        <v>-12</v>
      </c>
      <c r="AB142" s="358"/>
      <c r="AC142" s="396"/>
      <c r="AD142" s="39">
        <v>-1</v>
      </c>
      <c r="AE142" s="39">
        <v>-5</v>
      </c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878">
        <v>-37</v>
      </c>
      <c r="AV142" s="39">
        <v>-3</v>
      </c>
      <c r="AW142" s="358"/>
      <c r="AX142" s="39">
        <v>-7</v>
      </c>
      <c r="AY142" s="39">
        <v>-13</v>
      </c>
      <c r="AZ142" s="39">
        <v>-31</v>
      </c>
      <c r="BA142" s="39">
        <v>-77</v>
      </c>
      <c r="BB142" s="39">
        <v>-11</v>
      </c>
      <c r="BC142" s="39">
        <v>-48</v>
      </c>
      <c r="BD142" s="39">
        <v>-9</v>
      </c>
      <c r="BE142" s="39">
        <v>-6</v>
      </c>
      <c r="BF142" s="44"/>
      <c r="BG142" s="358"/>
      <c r="BH142" s="358"/>
      <c r="BI142" s="39">
        <v>-25</v>
      </c>
      <c r="BJ142" s="39">
        <v>-37</v>
      </c>
      <c r="BK142" s="39">
        <v>-17</v>
      </c>
      <c r="BL142" s="39">
        <v>-6</v>
      </c>
      <c r="BM142" s="44"/>
      <c r="BN142" s="358"/>
      <c r="BO142" s="44"/>
      <c r="BP142" s="39">
        <v>-7</v>
      </c>
      <c r="BQ142" s="358"/>
      <c r="BR142" s="358"/>
      <c r="BS142" s="358"/>
      <c r="BT142" s="129"/>
      <c r="BU142" s="129"/>
      <c r="BV142" s="129"/>
      <c r="BW142" s="129"/>
      <c r="BX142" s="129"/>
      <c r="BY142" s="129"/>
      <c r="BZ142" s="129"/>
    </row>
    <row r="143" spans="1:78" x14ac:dyDescent="0.25">
      <c r="A143" s="365" t="s">
        <v>9120</v>
      </c>
      <c r="B143" s="354" t="s">
        <v>9150</v>
      </c>
      <c r="C143" s="354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44">
        <v>-1</v>
      </c>
      <c r="R143" s="57"/>
      <c r="S143" s="57"/>
      <c r="T143" s="57"/>
      <c r="U143" s="57"/>
      <c r="V143" s="57"/>
      <c r="W143" s="57"/>
      <c r="X143" s="57"/>
      <c r="Y143" s="57"/>
      <c r="Z143" s="57"/>
      <c r="AA143" s="44">
        <v>-2</v>
      </c>
      <c r="AB143" s="44">
        <v>-1</v>
      </c>
      <c r="AC143" s="57"/>
      <c r="AD143" s="39"/>
      <c r="AE143" s="39"/>
      <c r="AF143" s="44">
        <v>-1</v>
      </c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395">
        <v>-1</v>
      </c>
      <c r="AV143" s="57"/>
      <c r="AW143" s="57"/>
      <c r="AX143" s="57"/>
      <c r="AY143" s="57"/>
      <c r="AZ143" s="57"/>
      <c r="BA143" s="44">
        <v>-1</v>
      </c>
      <c r="BB143" s="57"/>
      <c r="BC143" s="44">
        <v>-1</v>
      </c>
      <c r="BD143" s="44">
        <v>-1</v>
      </c>
      <c r="BE143" s="57"/>
      <c r="BF143" s="39"/>
      <c r="BG143" s="57"/>
      <c r="BH143" s="57"/>
      <c r="BI143" s="39"/>
      <c r="BJ143" s="57"/>
      <c r="BK143" s="57"/>
      <c r="BL143" s="57"/>
      <c r="BM143" s="39"/>
      <c r="BN143" s="57"/>
      <c r="BO143" s="39"/>
      <c r="BP143" s="57"/>
      <c r="BQ143" s="57"/>
      <c r="BR143" s="57"/>
      <c r="BS143" s="57"/>
    </row>
    <row r="144" spans="1:78" s="48" customFormat="1" x14ac:dyDescent="0.25">
      <c r="A144" s="55" t="s">
        <v>9199</v>
      </c>
      <c r="B144" s="53" t="s">
        <v>9246</v>
      </c>
      <c r="C144" s="53"/>
      <c r="D144" s="358"/>
      <c r="E144" s="358"/>
      <c r="F144" s="39">
        <v>-947</v>
      </c>
      <c r="G144" s="358"/>
      <c r="H144" s="358"/>
      <c r="I144" s="39">
        <v>-29</v>
      </c>
      <c r="J144" s="358"/>
      <c r="K144" s="358"/>
      <c r="L144" s="39">
        <v>-30</v>
      </c>
      <c r="M144" s="358"/>
      <c r="N144" s="358"/>
      <c r="O144" s="358"/>
      <c r="P144" s="358"/>
      <c r="Q144" s="358"/>
      <c r="R144" s="358"/>
      <c r="S144" s="39">
        <v>-1</v>
      </c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  <c r="AD144" s="44"/>
      <c r="AE144" s="44"/>
      <c r="AF144" s="44"/>
      <c r="AG144" s="39">
        <v>-126</v>
      </c>
      <c r="AH144" s="39">
        <v>-27</v>
      </c>
      <c r="AI144" s="39">
        <v>-35</v>
      </c>
      <c r="AJ144" s="358"/>
      <c r="AK144" s="358"/>
      <c r="AL144" s="358"/>
      <c r="AM144" s="358"/>
      <c r="AN144" s="358"/>
      <c r="AO144" s="358"/>
      <c r="AP144" s="358"/>
      <c r="AQ144" s="358"/>
      <c r="AR144" s="358"/>
      <c r="AS144" s="358"/>
      <c r="AT144" s="358"/>
      <c r="AU144" s="358"/>
      <c r="AV144" s="358"/>
      <c r="AW144" s="358"/>
      <c r="AX144" s="358"/>
      <c r="AY144" s="358"/>
      <c r="AZ144" s="358"/>
      <c r="BA144" s="39">
        <v>-14</v>
      </c>
      <c r="BB144" s="358"/>
      <c r="BC144" s="358"/>
      <c r="BD144" s="39">
        <v>-144</v>
      </c>
      <c r="BE144" s="358"/>
      <c r="BF144" s="44"/>
      <c r="BG144" s="358"/>
      <c r="BH144" s="358"/>
      <c r="BI144" s="44"/>
      <c r="BJ144" s="358"/>
      <c r="BK144" s="358"/>
      <c r="BL144" s="358"/>
      <c r="BM144" s="44"/>
      <c r="BN144" s="358"/>
      <c r="BO144" s="44"/>
      <c r="BP144" s="358"/>
      <c r="BQ144" s="358"/>
      <c r="BR144" s="358"/>
      <c r="BS144" s="358"/>
    </row>
    <row r="145" spans="1:71" s="48" customFormat="1" x14ac:dyDescent="0.25">
      <c r="A145" s="365" t="s">
        <v>9199</v>
      </c>
      <c r="B145" s="354" t="s">
        <v>9247</v>
      </c>
      <c r="C145" s="354"/>
      <c r="D145" s="358"/>
      <c r="E145" s="358"/>
      <c r="F145" s="44">
        <v>-57</v>
      </c>
      <c r="G145" s="358"/>
      <c r="H145" s="358"/>
      <c r="I145" s="44"/>
      <c r="J145" s="358"/>
      <c r="K145" s="358"/>
      <c r="L145" s="44">
        <v>-9</v>
      </c>
      <c r="M145" s="358"/>
      <c r="N145" s="358"/>
      <c r="O145" s="358"/>
      <c r="P145" s="358"/>
      <c r="Q145" s="358"/>
      <c r="R145" s="358"/>
      <c r="S145" s="44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  <c r="AD145" s="44"/>
      <c r="AE145" s="44"/>
      <c r="AF145" s="44"/>
      <c r="AG145" s="44"/>
      <c r="AH145" s="44"/>
      <c r="AI145" s="44"/>
      <c r="AJ145" s="358"/>
      <c r="AK145" s="358"/>
      <c r="AL145" s="358"/>
      <c r="AM145" s="358"/>
      <c r="AN145" s="358"/>
      <c r="AO145" s="358"/>
      <c r="AP145" s="358"/>
      <c r="AQ145" s="358"/>
      <c r="AR145" s="358"/>
      <c r="AS145" s="358"/>
      <c r="AT145" s="358"/>
      <c r="AU145" s="358"/>
      <c r="AV145" s="358"/>
      <c r="AW145" s="358"/>
      <c r="AX145" s="358"/>
      <c r="AY145" s="358"/>
      <c r="AZ145" s="358"/>
      <c r="BA145" s="358"/>
      <c r="BB145" s="358"/>
      <c r="BC145" s="358"/>
      <c r="BD145" s="44"/>
      <c r="BE145" s="358"/>
      <c r="BF145" s="44"/>
      <c r="BG145" s="358"/>
      <c r="BH145" s="358"/>
      <c r="BI145" s="44"/>
      <c r="BJ145" s="358"/>
      <c r="BK145" s="358"/>
      <c r="BL145" s="358"/>
      <c r="BM145" s="44"/>
      <c r="BN145" s="358"/>
      <c r="BO145" s="44"/>
      <c r="BP145" s="358"/>
      <c r="BQ145" s="358"/>
      <c r="BR145" s="358"/>
      <c r="BS145" s="358"/>
    </row>
    <row r="146" spans="1:71" s="48" customFormat="1" x14ac:dyDescent="0.25">
      <c r="A146" s="55" t="s">
        <v>9287</v>
      </c>
      <c r="B146" s="53" t="s">
        <v>9313</v>
      </c>
      <c r="C146" s="53"/>
      <c r="D146" s="358"/>
      <c r="E146" s="358"/>
      <c r="F146" s="358"/>
      <c r="G146" s="358"/>
      <c r="H146" s="358"/>
      <c r="I146" s="44"/>
      <c r="J146" s="358"/>
      <c r="K146" s="358"/>
      <c r="L146" s="358"/>
      <c r="M146" s="358"/>
      <c r="N146" s="358"/>
      <c r="O146" s="358"/>
      <c r="P146" s="39">
        <v>-3</v>
      </c>
      <c r="Q146" s="358"/>
      <c r="R146" s="39">
        <v>-2</v>
      </c>
      <c r="S146" s="44"/>
      <c r="T146" s="358"/>
      <c r="U146" s="358"/>
      <c r="V146" s="39">
        <v>-5</v>
      </c>
      <c r="W146" s="39">
        <v>-1</v>
      </c>
      <c r="X146" s="39">
        <v>-20</v>
      </c>
      <c r="Y146" s="39">
        <v>-53</v>
      </c>
      <c r="Z146" s="39">
        <v>-1</v>
      </c>
      <c r="AA146" s="358"/>
      <c r="AB146" s="358"/>
      <c r="AC146" s="358"/>
      <c r="AD146" s="44"/>
      <c r="AE146" s="44"/>
      <c r="AF146" s="44"/>
      <c r="AG146" s="44"/>
      <c r="AH146" s="44"/>
      <c r="AI146" s="44"/>
      <c r="AJ146" s="39">
        <v>-2</v>
      </c>
      <c r="AK146" s="358"/>
      <c r="AL146" s="39">
        <v>-27</v>
      </c>
      <c r="AM146" s="358"/>
      <c r="AN146" s="358"/>
      <c r="AO146" s="358"/>
      <c r="AP146" s="358"/>
      <c r="AQ146" s="358"/>
      <c r="AR146" s="358"/>
      <c r="AS146" s="358"/>
      <c r="AT146" s="358"/>
      <c r="AU146" s="39">
        <v>-19</v>
      </c>
      <c r="AV146" s="39">
        <v>-1</v>
      </c>
      <c r="AW146" s="39">
        <v>-4</v>
      </c>
      <c r="AX146" s="39">
        <v>-13</v>
      </c>
      <c r="AY146" s="358"/>
      <c r="AZ146" s="358"/>
      <c r="BA146" s="39">
        <v>-78</v>
      </c>
      <c r="BB146" s="358"/>
      <c r="BC146" s="39">
        <v>-20</v>
      </c>
      <c r="BD146" s="44"/>
      <c r="BE146" s="358"/>
      <c r="BF146" s="44"/>
      <c r="BG146" s="358"/>
      <c r="BH146" s="358"/>
      <c r="BI146" s="44"/>
      <c r="BJ146" s="39">
        <v>-51</v>
      </c>
      <c r="BK146" s="39">
        <v>-44</v>
      </c>
      <c r="BL146" s="358"/>
      <c r="BM146" s="44"/>
      <c r="BN146" s="358"/>
      <c r="BO146" s="44"/>
      <c r="BP146" s="39">
        <v>-31</v>
      </c>
      <c r="BQ146" s="358"/>
      <c r="BR146" s="358"/>
      <c r="BS146" s="358"/>
    </row>
    <row r="147" spans="1:71" s="48" customFormat="1" ht="17" thickBot="1" x14ac:dyDescent="0.3">
      <c r="A147" s="365" t="s">
        <v>9287</v>
      </c>
      <c r="B147" s="354" t="s">
        <v>9314</v>
      </c>
      <c r="C147" s="354"/>
      <c r="D147" s="358"/>
      <c r="E147" s="358"/>
      <c r="F147" s="358"/>
      <c r="G147" s="358"/>
      <c r="H147" s="358"/>
      <c r="I147" s="44"/>
      <c r="J147" s="358"/>
      <c r="K147" s="358"/>
      <c r="L147" s="358"/>
      <c r="M147" s="358"/>
      <c r="N147" s="358"/>
      <c r="O147" s="358"/>
      <c r="P147" s="44"/>
      <c r="Q147" s="358"/>
      <c r="R147" s="44"/>
      <c r="S147" s="44"/>
      <c r="T147" s="358"/>
      <c r="U147" s="358"/>
      <c r="V147" s="44"/>
      <c r="W147" s="44"/>
      <c r="X147" s="44">
        <v>-2</v>
      </c>
      <c r="Y147" s="44">
        <v>-4</v>
      </c>
      <c r="Z147" s="44"/>
      <c r="AA147" s="358"/>
      <c r="AB147" s="358"/>
      <c r="AC147" s="358"/>
      <c r="AD147" s="44"/>
      <c r="AE147" s="44"/>
      <c r="AF147" s="44"/>
      <c r="AG147" s="44"/>
      <c r="AH147" s="44"/>
      <c r="AI147" s="44"/>
      <c r="AJ147" s="44"/>
      <c r="AK147" s="358"/>
      <c r="AL147" s="44"/>
      <c r="AM147" s="358"/>
      <c r="AN147" s="358"/>
      <c r="AO147" s="358"/>
      <c r="AP147" s="358"/>
      <c r="AQ147" s="358"/>
      <c r="AR147" s="358"/>
      <c r="AS147" s="358"/>
      <c r="AT147" s="358"/>
      <c r="AU147" s="44"/>
      <c r="AV147" s="44"/>
      <c r="AW147" s="44"/>
      <c r="AX147" s="44"/>
      <c r="AY147" s="358"/>
      <c r="AZ147" s="358"/>
      <c r="BA147" s="44"/>
      <c r="BB147" s="358"/>
      <c r="BC147" s="44"/>
      <c r="BD147" s="44"/>
      <c r="BE147" s="358"/>
      <c r="BF147" s="44"/>
      <c r="BG147" s="358"/>
      <c r="BH147" s="358"/>
      <c r="BI147" s="44"/>
      <c r="BJ147" s="44"/>
      <c r="BK147" s="44"/>
      <c r="BL147" s="358"/>
      <c r="BM147" s="44"/>
      <c r="BN147" s="358"/>
      <c r="BO147" s="44"/>
      <c r="BP147" s="44">
        <v>-1</v>
      </c>
      <c r="BQ147" s="358"/>
      <c r="BR147" s="358"/>
      <c r="BS147" s="358"/>
    </row>
    <row r="148" spans="1:71" s="6" customFormat="1" ht="17" thickBot="1" x14ac:dyDescent="0.3">
      <c r="A148" s="40" t="s">
        <v>9318</v>
      </c>
      <c r="B148" s="41"/>
      <c r="C148" s="41"/>
      <c r="D148" s="181">
        <f>SUM(D122:D147)</f>
        <v>409</v>
      </c>
      <c r="E148" s="181">
        <f t="shared" ref="E148:BO148" si="27">SUM(E122:E147)</f>
        <v>110</v>
      </c>
      <c r="F148" s="181">
        <f t="shared" si="27"/>
        <v>4169</v>
      </c>
      <c r="G148" s="181">
        <f t="shared" si="27"/>
        <v>49</v>
      </c>
      <c r="H148" s="181">
        <f t="shared" si="27"/>
        <v>113</v>
      </c>
      <c r="I148" s="181">
        <f t="shared" si="27"/>
        <v>205</v>
      </c>
      <c r="J148" s="181">
        <f t="shared" si="27"/>
        <v>790</v>
      </c>
      <c r="K148" s="181">
        <f t="shared" si="27"/>
        <v>1</v>
      </c>
      <c r="L148" s="181">
        <f>SUM(L122:L147)</f>
        <v>58</v>
      </c>
      <c r="M148" s="181">
        <f t="shared" si="27"/>
        <v>1</v>
      </c>
      <c r="N148" s="41">
        <f t="shared" si="27"/>
        <v>0</v>
      </c>
      <c r="O148" s="181">
        <f t="shared" si="27"/>
        <v>6</v>
      </c>
      <c r="P148" s="181">
        <f t="shared" si="27"/>
        <v>4</v>
      </c>
      <c r="Q148" s="181">
        <f t="shared" si="27"/>
        <v>4</v>
      </c>
      <c r="R148" s="181">
        <f t="shared" si="27"/>
        <v>2</v>
      </c>
      <c r="S148" s="181">
        <f t="shared" si="27"/>
        <v>16</v>
      </c>
      <c r="T148" s="181">
        <f t="shared" si="27"/>
        <v>52</v>
      </c>
      <c r="U148" s="181">
        <f t="shared" si="27"/>
        <v>313</v>
      </c>
      <c r="V148" s="181">
        <f t="shared" si="27"/>
        <v>794</v>
      </c>
      <c r="W148" s="181">
        <f t="shared" si="27"/>
        <v>356</v>
      </c>
      <c r="X148" s="181">
        <f t="shared" si="27"/>
        <v>1194</v>
      </c>
      <c r="Y148" s="181">
        <f t="shared" si="27"/>
        <v>946</v>
      </c>
      <c r="Z148" s="181">
        <f t="shared" si="27"/>
        <v>318</v>
      </c>
      <c r="AA148" s="181">
        <f t="shared" si="27"/>
        <v>842</v>
      </c>
      <c r="AB148" s="181">
        <f t="shared" si="27"/>
        <v>1121</v>
      </c>
      <c r="AC148" s="181">
        <f t="shared" si="27"/>
        <v>14</v>
      </c>
      <c r="AD148" s="181">
        <f t="shared" si="27"/>
        <v>486</v>
      </c>
      <c r="AE148" s="181">
        <f t="shared" si="27"/>
        <v>694</v>
      </c>
      <c r="AF148" s="181">
        <f t="shared" si="27"/>
        <v>1136</v>
      </c>
      <c r="AG148" s="181">
        <f t="shared" si="27"/>
        <v>75</v>
      </c>
      <c r="AH148" s="181">
        <f t="shared" si="27"/>
        <v>43</v>
      </c>
      <c r="AI148" s="181">
        <f t="shared" si="27"/>
        <v>278</v>
      </c>
      <c r="AJ148" s="181">
        <f t="shared" si="27"/>
        <v>232</v>
      </c>
      <c r="AK148" s="181">
        <f t="shared" si="27"/>
        <v>54</v>
      </c>
      <c r="AL148" s="181">
        <f t="shared" si="27"/>
        <v>415</v>
      </c>
      <c r="AM148" s="181">
        <f t="shared" si="27"/>
        <v>114</v>
      </c>
      <c r="AN148" s="181">
        <f t="shared" si="27"/>
        <v>47</v>
      </c>
      <c r="AO148" s="181">
        <f t="shared" si="27"/>
        <v>300</v>
      </c>
      <c r="AP148" s="181">
        <f t="shared" si="27"/>
        <v>80</v>
      </c>
      <c r="AQ148" s="181">
        <f t="shared" si="27"/>
        <v>855</v>
      </c>
      <c r="AR148" s="181">
        <f t="shared" si="27"/>
        <v>1033</v>
      </c>
      <c r="AS148" s="181">
        <f t="shared" si="27"/>
        <v>279</v>
      </c>
      <c r="AT148" s="181">
        <f t="shared" si="27"/>
        <v>80</v>
      </c>
      <c r="AU148" s="181">
        <f t="shared" si="27"/>
        <v>792</v>
      </c>
      <c r="AV148" s="181">
        <f t="shared" si="27"/>
        <v>65</v>
      </c>
      <c r="AW148" s="181">
        <f t="shared" si="27"/>
        <v>800</v>
      </c>
      <c r="AX148" s="181">
        <f t="shared" si="27"/>
        <v>396</v>
      </c>
      <c r="AY148" s="181">
        <f t="shared" si="27"/>
        <v>1184</v>
      </c>
      <c r="AZ148" s="181">
        <f t="shared" si="27"/>
        <v>1034</v>
      </c>
      <c r="BA148" s="181">
        <f t="shared" si="27"/>
        <v>4341</v>
      </c>
      <c r="BB148" s="181">
        <f t="shared" si="27"/>
        <v>2389</v>
      </c>
      <c r="BC148" s="181">
        <f t="shared" si="27"/>
        <v>362</v>
      </c>
      <c r="BD148" s="181">
        <f t="shared" si="27"/>
        <v>5487</v>
      </c>
      <c r="BE148" s="181">
        <f t="shared" si="27"/>
        <v>3380</v>
      </c>
      <c r="BF148" s="181">
        <f t="shared" si="27"/>
        <v>1320</v>
      </c>
      <c r="BG148" s="181">
        <f t="shared" si="27"/>
        <v>245</v>
      </c>
      <c r="BH148" s="181">
        <f t="shared" si="27"/>
        <v>389</v>
      </c>
      <c r="BI148" s="181">
        <f t="shared" si="27"/>
        <v>1578</v>
      </c>
      <c r="BJ148" s="181">
        <f t="shared" si="27"/>
        <v>1705</v>
      </c>
      <c r="BK148" s="181">
        <f t="shared" si="27"/>
        <v>1005</v>
      </c>
      <c r="BL148" s="181">
        <f t="shared" si="27"/>
        <v>422</v>
      </c>
      <c r="BM148" s="181">
        <f t="shared" si="27"/>
        <v>305</v>
      </c>
      <c r="BN148" s="181">
        <f t="shared" si="27"/>
        <v>2134</v>
      </c>
      <c r="BO148" s="181">
        <f t="shared" si="27"/>
        <v>23</v>
      </c>
      <c r="BP148" s="181">
        <f>SUM(BP122:BP147)</f>
        <v>765</v>
      </c>
      <c r="BQ148" s="181">
        <f t="shared" ref="BQ148:BR148" si="28">SUM(BQ122:BQ147)</f>
        <v>4</v>
      </c>
      <c r="BR148" s="41">
        <f t="shared" si="28"/>
        <v>0</v>
      </c>
      <c r="BS148" s="41">
        <f>SUM(BS122:BS147)</f>
        <v>0</v>
      </c>
    </row>
    <row r="149" spans="1:71" s="48" customFormat="1" x14ac:dyDescent="0.25">
      <c r="A149" s="1653">
        <v>45632</v>
      </c>
      <c r="B149" s="947" t="s">
        <v>9393</v>
      </c>
      <c r="C149" s="354">
        <v>1000</v>
      </c>
      <c r="D149" s="358"/>
      <c r="E149" s="358"/>
      <c r="F149" s="358"/>
      <c r="G149" s="358"/>
      <c r="H149" s="358"/>
      <c r="I149" s="57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57"/>
      <c r="V149" s="358"/>
      <c r="W149" s="358"/>
      <c r="X149" s="358"/>
      <c r="Y149" s="358"/>
      <c r="Z149" s="358"/>
      <c r="AA149" s="358"/>
      <c r="AB149" s="358"/>
      <c r="AC149" s="358"/>
      <c r="AD149" s="358"/>
      <c r="AE149" s="358"/>
      <c r="AF149" s="358"/>
      <c r="AG149" s="358"/>
      <c r="AH149" s="358"/>
      <c r="AI149" s="358"/>
      <c r="AJ149" s="358"/>
      <c r="AK149" s="358"/>
      <c r="AL149" s="358"/>
      <c r="AM149" s="358"/>
      <c r="AN149" s="358"/>
      <c r="AO149" s="358"/>
      <c r="AP149" s="358"/>
      <c r="AQ149" s="358"/>
      <c r="AR149" s="358"/>
      <c r="AS149" s="358"/>
      <c r="AT149" s="358"/>
      <c r="AU149" s="358"/>
      <c r="AV149" s="358"/>
      <c r="AW149" s="358"/>
      <c r="AX149" s="358"/>
      <c r="AY149" s="358"/>
      <c r="AZ149" s="358"/>
      <c r="BA149" s="358"/>
      <c r="BB149" s="358"/>
      <c r="BC149" s="358"/>
      <c r="BD149" s="358"/>
      <c r="BE149" s="358"/>
      <c r="BF149" s="358"/>
      <c r="BG149" s="358"/>
      <c r="BH149" s="358"/>
      <c r="BI149" s="358"/>
      <c r="BJ149" s="358"/>
      <c r="BK149" s="358"/>
      <c r="BL149" s="358"/>
      <c r="BM149" s="358"/>
      <c r="BN149" s="358"/>
      <c r="BO149" s="358"/>
      <c r="BP149" s="358"/>
      <c r="BQ149" s="358"/>
      <c r="BR149" s="358"/>
      <c r="BS149" s="358"/>
    </row>
    <row r="150" spans="1:71" s="48" customFormat="1" ht="17" thickBot="1" x14ac:dyDescent="0.3">
      <c r="A150" s="817" t="s">
        <v>9482</v>
      </c>
      <c r="B150" s="53" t="s">
        <v>8020</v>
      </c>
      <c r="C150" s="53"/>
      <c r="D150" s="358"/>
      <c r="E150" s="358"/>
      <c r="F150" s="358"/>
      <c r="G150" s="358"/>
      <c r="H150" s="358"/>
      <c r="I150" s="39">
        <v>-79</v>
      </c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9">
        <v>-166</v>
      </c>
      <c r="V150" s="358"/>
      <c r="W150" s="358"/>
      <c r="X150" s="358"/>
      <c r="Y150" s="358"/>
      <c r="Z150" s="358"/>
      <c r="AA150" s="358"/>
      <c r="AB150" s="358"/>
      <c r="AC150" s="358"/>
      <c r="AD150" s="358"/>
      <c r="AE150" s="358"/>
      <c r="AF150" s="358"/>
      <c r="AG150" s="358"/>
      <c r="AH150" s="358"/>
      <c r="AI150" s="358"/>
      <c r="AJ150" s="358"/>
      <c r="AK150" s="358"/>
      <c r="AL150" s="358"/>
      <c r="AM150" s="358"/>
      <c r="AN150" s="358"/>
      <c r="AO150" s="358"/>
      <c r="AP150" s="358"/>
      <c r="AQ150" s="358"/>
      <c r="AR150" s="358"/>
      <c r="AS150" s="358"/>
      <c r="AT150" s="358"/>
      <c r="AU150" s="358"/>
      <c r="AV150" s="358"/>
      <c r="AW150" s="358"/>
      <c r="AX150" s="358"/>
      <c r="AY150" s="358"/>
      <c r="AZ150" s="358"/>
      <c r="BA150" s="358"/>
      <c r="BB150" s="358"/>
      <c r="BC150" s="358"/>
      <c r="BD150" s="358"/>
      <c r="BE150" s="358"/>
      <c r="BF150" s="358"/>
      <c r="BG150" s="358"/>
      <c r="BH150" s="358"/>
      <c r="BI150" s="358"/>
      <c r="BJ150" s="358"/>
      <c r="BK150" s="358"/>
      <c r="BL150" s="358"/>
      <c r="BM150" s="358"/>
      <c r="BN150" s="358"/>
      <c r="BO150" s="358"/>
      <c r="BP150" s="358"/>
      <c r="BQ150" s="358"/>
      <c r="BR150" s="358"/>
      <c r="BS150" s="358"/>
    </row>
    <row r="151" spans="1:71" s="6" customFormat="1" ht="17" thickBot="1" x14ac:dyDescent="0.3">
      <c r="A151" s="40" t="s">
        <v>9573</v>
      </c>
      <c r="B151" s="41"/>
      <c r="C151" s="41">
        <f>SUM(C148:C150)</f>
        <v>1000</v>
      </c>
      <c r="D151" s="181">
        <f t="shared" ref="D151:BO151" si="29">SUM(D148:D150)</f>
        <v>409</v>
      </c>
      <c r="E151" s="181">
        <f t="shared" si="29"/>
        <v>110</v>
      </c>
      <c r="F151" s="181">
        <f t="shared" si="29"/>
        <v>4169</v>
      </c>
      <c r="G151" s="181">
        <f t="shared" si="29"/>
        <v>49</v>
      </c>
      <c r="H151" s="181">
        <f t="shared" si="29"/>
        <v>113</v>
      </c>
      <c r="I151" s="181">
        <f t="shared" si="29"/>
        <v>126</v>
      </c>
      <c r="J151" s="181">
        <f t="shared" si="29"/>
        <v>790</v>
      </c>
      <c r="K151" s="181">
        <f t="shared" si="29"/>
        <v>1</v>
      </c>
      <c r="L151" s="181">
        <f t="shared" si="29"/>
        <v>58</v>
      </c>
      <c r="M151" s="181">
        <f t="shared" si="29"/>
        <v>1</v>
      </c>
      <c r="N151" s="41">
        <f t="shared" si="29"/>
        <v>0</v>
      </c>
      <c r="O151" s="181">
        <f t="shared" si="29"/>
        <v>6</v>
      </c>
      <c r="P151" s="181">
        <f t="shared" si="29"/>
        <v>4</v>
      </c>
      <c r="Q151" s="181">
        <f t="shared" si="29"/>
        <v>4</v>
      </c>
      <c r="R151" s="181">
        <f t="shared" si="29"/>
        <v>2</v>
      </c>
      <c r="S151" s="181">
        <f t="shared" si="29"/>
        <v>16</v>
      </c>
      <c r="T151" s="181">
        <f t="shared" si="29"/>
        <v>52</v>
      </c>
      <c r="U151" s="181">
        <f t="shared" si="29"/>
        <v>147</v>
      </c>
      <c r="V151" s="181">
        <f t="shared" si="29"/>
        <v>794</v>
      </c>
      <c r="W151" s="181">
        <f t="shared" si="29"/>
        <v>356</v>
      </c>
      <c r="X151" s="181">
        <f t="shared" si="29"/>
        <v>1194</v>
      </c>
      <c r="Y151" s="181">
        <f t="shared" si="29"/>
        <v>946</v>
      </c>
      <c r="Z151" s="181">
        <f t="shared" si="29"/>
        <v>318</v>
      </c>
      <c r="AA151" s="181">
        <f t="shared" si="29"/>
        <v>842</v>
      </c>
      <c r="AB151" s="181">
        <f t="shared" si="29"/>
        <v>1121</v>
      </c>
      <c r="AC151" s="181">
        <f t="shared" si="29"/>
        <v>14</v>
      </c>
      <c r="AD151" s="181">
        <f t="shared" si="29"/>
        <v>486</v>
      </c>
      <c r="AE151" s="181">
        <f t="shared" si="29"/>
        <v>694</v>
      </c>
      <c r="AF151" s="181">
        <f t="shared" si="29"/>
        <v>1136</v>
      </c>
      <c r="AG151" s="181">
        <f t="shared" si="29"/>
        <v>75</v>
      </c>
      <c r="AH151" s="181">
        <f t="shared" si="29"/>
        <v>43</v>
      </c>
      <c r="AI151" s="181">
        <f t="shared" si="29"/>
        <v>278</v>
      </c>
      <c r="AJ151" s="181">
        <f t="shared" si="29"/>
        <v>232</v>
      </c>
      <c r="AK151" s="181">
        <f t="shared" si="29"/>
        <v>54</v>
      </c>
      <c r="AL151" s="181">
        <f t="shared" si="29"/>
        <v>415</v>
      </c>
      <c r="AM151" s="181">
        <f t="shared" si="29"/>
        <v>114</v>
      </c>
      <c r="AN151" s="181">
        <f t="shared" si="29"/>
        <v>47</v>
      </c>
      <c r="AO151" s="181">
        <f t="shared" si="29"/>
        <v>300</v>
      </c>
      <c r="AP151" s="181">
        <f t="shared" si="29"/>
        <v>80</v>
      </c>
      <c r="AQ151" s="181">
        <f t="shared" si="29"/>
        <v>855</v>
      </c>
      <c r="AR151" s="181">
        <f t="shared" si="29"/>
        <v>1033</v>
      </c>
      <c r="AS151" s="181">
        <f t="shared" si="29"/>
        <v>279</v>
      </c>
      <c r="AT151" s="181">
        <f t="shared" si="29"/>
        <v>80</v>
      </c>
      <c r="AU151" s="181">
        <f t="shared" si="29"/>
        <v>792</v>
      </c>
      <c r="AV151" s="181">
        <f t="shared" si="29"/>
        <v>65</v>
      </c>
      <c r="AW151" s="181">
        <f t="shared" si="29"/>
        <v>800</v>
      </c>
      <c r="AX151" s="181">
        <f t="shared" si="29"/>
        <v>396</v>
      </c>
      <c r="AY151" s="181">
        <f t="shared" si="29"/>
        <v>1184</v>
      </c>
      <c r="AZ151" s="181">
        <f t="shared" si="29"/>
        <v>1034</v>
      </c>
      <c r="BA151" s="181">
        <f t="shared" si="29"/>
        <v>4341</v>
      </c>
      <c r="BB151" s="181">
        <f t="shared" si="29"/>
        <v>2389</v>
      </c>
      <c r="BC151" s="181">
        <f t="shared" si="29"/>
        <v>362</v>
      </c>
      <c r="BD151" s="181">
        <f t="shared" si="29"/>
        <v>5487</v>
      </c>
      <c r="BE151" s="181">
        <f t="shared" si="29"/>
        <v>3380</v>
      </c>
      <c r="BF151" s="181">
        <f t="shared" si="29"/>
        <v>1320</v>
      </c>
      <c r="BG151" s="181">
        <f t="shared" si="29"/>
        <v>245</v>
      </c>
      <c r="BH151" s="181">
        <f t="shared" si="29"/>
        <v>389</v>
      </c>
      <c r="BI151" s="181">
        <f t="shared" si="29"/>
        <v>1578</v>
      </c>
      <c r="BJ151" s="181">
        <f t="shared" si="29"/>
        <v>1705</v>
      </c>
      <c r="BK151" s="181">
        <f t="shared" si="29"/>
        <v>1005</v>
      </c>
      <c r="BL151" s="181">
        <f t="shared" si="29"/>
        <v>422</v>
      </c>
      <c r="BM151" s="181">
        <f t="shared" si="29"/>
        <v>305</v>
      </c>
      <c r="BN151" s="181">
        <f t="shared" si="29"/>
        <v>2134</v>
      </c>
      <c r="BO151" s="181">
        <f t="shared" si="29"/>
        <v>23</v>
      </c>
      <c r="BP151" s="181">
        <f t="shared" ref="BP151:BS151" si="30">SUM(BP148:BP150)</f>
        <v>765</v>
      </c>
      <c r="BQ151" s="181">
        <f t="shared" si="30"/>
        <v>4</v>
      </c>
      <c r="BR151" s="41">
        <f t="shared" si="30"/>
        <v>0</v>
      </c>
      <c r="BS151" s="41">
        <f t="shared" si="30"/>
        <v>0</v>
      </c>
    </row>
    <row r="152" spans="1:71" s="48" customFormat="1" x14ac:dyDescent="0.25">
      <c r="A152" s="1181"/>
      <c r="B152" s="53"/>
      <c r="C152" s="53"/>
      <c r="D152" s="358"/>
      <c r="E152" s="358"/>
      <c r="F152" s="358"/>
      <c r="G152" s="358"/>
      <c r="H152" s="358"/>
      <c r="I152" s="57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57"/>
      <c r="V152" s="358"/>
      <c r="W152" s="358"/>
      <c r="X152" s="358"/>
      <c r="Y152" s="358"/>
      <c r="Z152" s="358"/>
      <c r="AA152" s="358"/>
      <c r="AB152" s="358"/>
      <c r="AC152" s="358"/>
      <c r="AD152" s="358"/>
      <c r="AE152" s="358"/>
      <c r="AF152" s="358"/>
      <c r="AG152" s="358"/>
      <c r="AH152" s="358"/>
      <c r="AI152" s="358"/>
      <c r="AJ152" s="358"/>
      <c r="AK152" s="358"/>
      <c r="AL152" s="358"/>
      <c r="AM152" s="358"/>
      <c r="AN152" s="358"/>
      <c r="AO152" s="358"/>
      <c r="AP152" s="358"/>
      <c r="AQ152" s="358"/>
      <c r="AR152" s="358"/>
      <c r="AS152" s="358"/>
      <c r="AT152" s="358"/>
      <c r="AU152" s="358"/>
      <c r="AV152" s="358"/>
      <c r="AW152" s="358"/>
      <c r="AX152" s="358"/>
      <c r="AY152" s="358"/>
      <c r="AZ152" s="358"/>
      <c r="BA152" s="358"/>
      <c r="BB152" s="358"/>
      <c r="BC152" s="358"/>
      <c r="BD152" s="358"/>
      <c r="BE152" s="358"/>
      <c r="BF152" s="358"/>
      <c r="BG152" s="358"/>
      <c r="BH152" s="358"/>
      <c r="BI152" s="358"/>
      <c r="BJ152" s="358"/>
      <c r="BK152" s="358"/>
      <c r="BL152" s="358"/>
      <c r="BM152" s="358"/>
      <c r="BN152" s="358"/>
      <c r="BO152" s="358"/>
      <c r="BP152" s="358"/>
      <c r="BQ152" s="358"/>
      <c r="BR152" s="358"/>
      <c r="BS152" s="358"/>
    </row>
    <row r="153" spans="1:71" s="48" customFormat="1" x14ac:dyDescent="0.25">
      <c r="A153" s="1181"/>
      <c r="B153" s="53"/>
      <c r="C153" s="53"/>
      <c r="D153" s="358"/>
      <c r="E153" s="358"/>
      <c r="F153" s="358"/>
      <c r="G153" s="358"/>
      <c r="H153" s="358"/>
      <c r="I153" s="57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57"/>
      <c r="V153" s="358"/>
      <c r="W153" s="358"/>
      <c r="X153" s="358"/>
      <c r="Y153" s="358"/>
      <c r="Z153" s="358"/>
      <c r="AA153" s="358"/>
      <c r="AB153" s="358"/>
      <c r="AC153" s="358"/>
      <c r="AD153" s="358"/>
      <c r="AE153" s="358"/>
      <c r="AF153" s="358"/>
      <c r="AG153" s="358"/>
      <c r="AH153" s="358"/>
      <c r="AI153" s="358"/>
      <c r="AJ153" s="358"/>
      <c r="AK153" s="358"/>
      <c r="AL153" s="358"/>
      <c r="AM153" s="358"/>
      <c r="AN153" s="358"/>
      <c r="AO153" s="358"/>
      <c r="AP153" s="358"/>
      <c r="AQ153" s="358"/>
      <c r="AR153" s="358"/>
      <c r="AS153" s="358"/>
      <c r="AT153" s="358"/>
      <c r="AU153" s="358"/>
      <c r="AV153" s="358"/>
      <c r="AW153" s="358"/>
      <c r="AX153" s="358"/>
      <c r="AY153" s="358"/>
      <c r="AZ153" s="358"/>
      <c r="BA153" s="358"/>
      <c r="BB153" s="358"/>
      <c r="BC153" s="358"/>
      <c r="BD153" s="358"/>
      <c r="BE153" s="358"/>
      <c r="BF153" s="358"/>
      <c r="BG153" s="358"/>
      <c r="BH153" s="358"/>
      <c r="BI153" s="358"/>
      <c r="BJ153" s="358"/>
      <c r="BK153" s="358"/>
      <c r="BL153" s="358"/>
      <c r="BM153" s="358"/>
      <c r="BN153" s="358"/>
      <c r="BO153" s="358"/>
      <c r="BP153" s="358"/>
      <c r="BQ153" s="358"/>
      <c r="BR153" s="358"/>
      <c r="BS153" s="358"/>
    </row>
    <row r="154" spans="1:71" s="48" customFormat="1" x14ac:dyDescent="0.25">
      <c r="A154" s="365"/>
      <c r="B154" s="354"/>
      <c r="C154" s="354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  <c r="AD154" s="358"/>
      <c r="AE154" s="358"/>
      <c r="AF154" s="358"/>
      <c r="AG154" s="358"/>
      <c r="AH154" s="358"/>
      <c r="AI154" s="358"/>
      <c r="AJ154" s="358"/>
      <c r="AK154" s="358"/>
      <c r="AL154" s="358"/>
      <c r="AM154" s="358"/>
      <c r="AN154" s="358"/>
      <c r="AO154" s="358"/>
      <c r="AP154" s="358"/>
      <c r="AQ154" s="358"/>
      <c r="AR154" s="358"/>
      <c r="AS154" s="358"/>
      <c r="AT154" s="358"/>
      <c r="AU154" s="358"/>
      <c r="AV154" s="358"/>
      <c r="AW154" s="358"/>
      <c r="AX154" s="358"/>
      <c r="AY154" s="358"/>
      <c r="AZ154" s="358"/>
      <c r="BA154" s="358"/>
      <c r="BB154" s="358"/>
      <c r="BC154" s="358"/>
      <c r="BD154" s="358"/>
      <c r="BE154" s="358"/>
      <c r="BF154" s="358"/>
      <c r="BG154" s="358"/>
      <c r="BH154" s="358"/>
      <c r="BI154" s="358"/>
      <c r="BJ154" s="358"/>
      <c r="BK154" s="358"/>
      <c r="BL154" s="358"/>
      <c r="BM154" s="358"/>
      <c r="BN154" s="358"/>
      <c r="BO154" s="358"/>
      <c r="BP154" s="358"/>
      <c r="BQ154" s="358"/>
      <c r="BR154" s="358"/>
      <c r="BS154" s="358"/>
    </row>
    <row r="155" spans="1:71" s="48" customFormat="1" x14ac:dyDescent="0.25">
      <c r="A155" s="365"/>
      <c r="B155" s="43"/>
      <c r="C155" s="43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  <c r="AD155" s="358"/>
      <c r="AE155" s="358"/>
      <c r="AF155" s="358"/>
      <c r="AG155" s="358"/>
      <c r="AH155" s="358"/>
      <c r="AI155" s="358"/>
      <c r="AJ155" s="358"/>
      <c r="AK155" s="358"/>
      <c r="AL155" s="358"/>
      <c r="AM155" s="358"/>
      <c r="AN155" s="358"/>
      <c r="AO155" s="358"/>
      <c r="AP155" s="358"/>
      <c r="AQ155" s="358"/>
      <c r="AR155" s="358"/>
      <c r="AS155" s="358"/>
      <c r="AT155" s="358"/>
      <c r="AU155" s="358"/>
      <c r="AV155" s="358"/>
      <c r="AW155" s="358"/>
      <c r="AX155" s="358"/>
      <c r="AY155" s="358"/>
      <c r="AZ155" s="358"/>
      <c r="BA155" s="358"/>
      <c r="BB155" s="358"/>
      <c r="BC155" s="358"/>
      <c r="BD155" s="358"/>
      <c r="BE155" s="358"/>
      <c r="BF155" s="358"/>
      <c r="BG155" s="358"/>
      <c r="BH155" s="358"/>
      <c r="BI155" s="358"/>
      <c r="BJ155" s="358"/>
      <c r="BK155" s="358"/>
      <c r="BL155" s="358"/>
      <c r="BM155" s="358"/>
      <c r="BN155" s="358"/>
      <c r="BO155" s="358"/>
      <c r="BP155" s="358"/>
      <c r="BQ155" s="358"/>
      <c r="BR155" s="358"/>
      <c r="BS155" s="358"/>
    </row>
    <row r="156" spans="1:71" ht="17" thickBot="1" x14ac:dyDescent="0.3">
      <c r="A156" s="141"/>
      <c r="B156" s="57"/>
      <c r="C156" s="57"/>
      <c r="D156" s="39"/>
      <c r="E156" s="39"/>
      <c r="F156" s="44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 ht="17" thickBot="1" x14ac:dyDescent="0.3">
      <c r="C157" s="133" t="s">
        <v>5776</v>
      </c>
      <c r="D157" s="133" t="s">
        <v>2879</v>
      </c>
      <c r="E157" s="133" t="s">
        <v>3093</v>
      </c>
      <c r="F157" s="133" t="s">
        <v>380</v>
      </c>
      <c r="G157" s="133" t="s">
        <v>6436</v>
      </c>
      <c r="H157" s="133" t="s">
        <v>6437</v>
      </c>
      <c r="I157" s="133" t="s">
        <v>1987</v>
      </c>
      <c r="J157" s="133" t="s">
        <v>6560</v>
      </c>
      <c r="K157" s="133" t="s">
        <v>6565</v>
      </c>
      <c r="L157" s="133" t="s">
        <v>6561</v>
      </c>
      <c r="M157" s="133" t="s">
        <v>6564</v>
      </c>
      <c r="N157" s="133" t="s">
        <v>6562</v>
      </c>
      <c r="O157" s="133" t="s">
        <v>6566</v>
      </c>
      <c r="P157" s="133" t="s">
        <v>6706</v>
      </c>
      <c r="Q157" s="133" t="s">
        <v>6707</v>
      </c>
      <c r="R157" s="133" t="s">
        <v>6708</v>
      </c>
      <c r="S157" s="133" t="s">
        <v>6709</v>
      </c>
      <c r="T157" s="133" t="s">
        <v>724</v>
      </c>
      <c r="U157" s="133" t="s">
        <v>3028</v>
      </c>
      <c r="V157" s="133" t="s">
        <v>6900</v>
      </c>
      <c r="W157" s="133" t="s">
        <v>7226</v>
      </c>
      <c r="X157" s="133" t="s">
        <v>7225</v>
      </c>
      <c r="Y157" s="133" t="s">
        <v>7286</v>
      </c>
      <c r="Z157" s="133" t="s">
        <v>7227</v>
      </c>
      <c r="AA157" s="133" t="s">
        <v>7293</v>
      </c>
      <c r="AB157" s="133" t="s">
        <v>7228</v>
      </c>
      <c r="AC157" s="133" t="s">
        <v>7332</v>
      </c>
      <c r="AD157" s="133" t="s">
        <v>7331</v>
      </c>
      <c r="AE157" s="133" t="s">
        <v>7192</v>
      </c>
      <c r="AF157" s="133" t="s">
        <v>7336</v>
      </c>
      <c r="AG157" s="133" t="s">
        <v>7230</v>
      </c>
      <c r="AH157" s="133" t="s">
        <v>4728</v>
      </c>
      <c r="AI157" s="133" t="s">
        <v>7263</v>
      </c>
      <c r="AJ157" s="133" t="s">
        <v>3157</v>
      </c>
      <c r="AK157" s="133" t="s">
        <v>3154</v>
      </c>
      <c r="AL157" s="133" t="s">
        <v>3149</v>
      </c>
      <c r="AM157" s="133" t="s">
        <v>3150</v>
      </c>
      <c r="AN157" s="133" t="s">
        <v>7334</v>
      </c>
      <c r="AO157" s="133" t="s">
        <v>7256</v>
      </c>
      <c r="AP157" s="133" t="s">
        <v>3079</v>
      </c>
      <c r="AQ157" s="133" t="s">
        <v>7231</v>
      </c>
      <c r="AR157" s="133" t="s">
        <v>5559</v>
      </c>
      <c r="AS157" s="133" t="s">
        <v>5828</v>
      </c>
      <c r="AT157" s="133" t="s">
        <v>5829</v>
      </c>
      <c r="AU157" s="133" t="s">
        <v>6496</v>
      </c>
      <c r="AV157" s="133" t="s">
        <v>4708</v>
      </c>
      <c r="AW157" s="133" t="s">
        <v>5700</v>
      </c>
      <c r="AX157" s="133" t="s">
        <v>6739</v>
      </c>
      <c r="AY157" s="133" t="s">
        <v>1317</v>
      </c>
      <c r="AZ157" s="133" t="s">
        <v>386</v>
      </c>
      <c r="BA157" s="133" t="s">
        <v>494</v>
      </c>
      <c r="BB157" s="133" t="s">
        <v>1309</v>
      </c>
      <c r="BC157" s="133" t="s">
        <v>546</v>
      </c>
      <c r="BD157" s="133" t="s">
        <v>6055</v>
      </c>
      <c r="BE157" s="133" t="s">
        <v>6056</v>
      </c>
      <c r="BF157" s="133" t="s">
        <v>6052</v>
      </c>
      <c r="BG157" s="133" t="s">
        <v>6053</v>
      </c>
      <c r="BH157" s="133" t="s">
        <v>7233</v>
      </c>
      <c r="BI157" s="133" t="s">
        <v>676</v>
      </c>
      <c r="BJ157" s="133" t="s">
        <v>1368</v>
      </c>
      <c r="BK157" s="133" t="s">
        <v>548</v>
      </c>
      <c r="BL157" s="133" t="s">
        <v>547</v>
      </c>
      <c r="BM157" s="133" t="s">
        <v>1985</v>
      </c>
      <c r="BN157" s="133" t="s">
        <v>1984</v>
      </c>
      <c r="BO157" s="133" t="s">
        <v>7918</v>
      </c>
      <c r="BP157" s="133" t="s">
        <v>7920</v>
      </c>
      <c r="BQ157" s="133" t="s">
        <v>8017</v>
      </c>
      <c r="BR157" s="133" t="s">
        <v>767</v>
      </c>
      <c r="BS157" s="138"/>
    </row>
    <row r="158" spans="1:71" x14ac:dyDescent="0.25">
      <c r="A158" s="283" t="s">
        <v>6464</v>
      </c>
      <c r="B158" s="48"/>
      <c r="C158" s="48"/>
      <c r="D158" s="48"/>
      <c r="E158" s="48"/>
    </row>
    <row r="159" spans="1:71" x14ac:dyDescent="0.25">
      <c r="A159" s="283" t="s">
        <v>6465</v>
      </c>
      <c r="B159" s="284"/>
      <c r="C159" s="284"/>
      <c r="D159" s="284"/>
      <c r="E159" s="284"/>
    </row>
    <row r="160" spans="1:71" x14ac:dyDescent="0.25">
      <c r="J160" s="260" t="s">
        <v>9254</v>
      </c>
      <c r="K160" s="260"/>
    </row>
    <row r="161" spans="1:11" x14ac:dyDescent="0.25">
      <c r="F161" s="48" t="s">
        <v>8609</v>
      </c>
      <c r="G161" s="48"/>
      <c r="H161" s="48"/>
      <c r="J161" s="260" t="s">
        <v>9255</v>
      </c>
      <c r="K161" s="260"/>
    </row>
    <row r="162" spans="1:11" x14ac:dyDescent="0.25">
      <c r="A162" s="128" t="s">
        <v>7818</v>
      </c>
      <c r="F162" s="48"/>
      <c r="G162" s="48"/>
      <c r="H162" s="48"/>
      <c r="J162" s="260" t="s">
        <v>9256</v>
      </c>
      <c r="K162" s="260"/>
    </row>
    <row r="163" spans="1:11" x14ac:dyDescent="0.25">
      <c r="A163" s="128" t="s">
        <v>7816</v>
      </c>
      <c r="F163" s="48" t="s">
        <v>8610</v>
      </c>
      <c r="G163" s="48"/>
      <c r="H163" s="48"/>
    </row>
    <row r="164" spans="1:11" x14ac:dyDescent="0.25">
      <c r="A164" s="128" t="s">
        <v>7817</v>
      </c>
      <c r="F164" s="48" t="s">
        <v>8611</v>
      </c>
      <c r="G164" s="48"/>
      <c r="H164" s="48"/>
    </row>
    <row r="165" spans="1:11" x14ac:dyDescent="0.25">
      <c r="A165" s="1612" t="s">
        <v>6436</v>
      </c>
      <c r="B165" s="257">
        <v>7</v>
      </c>
      <c r="C165" s="257"/>
      <c r="D165" s="1556">
        <v>1550000</v>
      </c>
      <c r="F165" s="48" t="s">
        <v>8612</v>
      </c>
      <c r="G165" s="48"/>
      <c r="H165" s="48"/>
    </row>
    <row r="166" spans="1:11" x14ac:dyDescent="0.25">
      <c r="A166" s="1612" t="s">
        <v>6437</v>
      </c>
      <c r="B166" s="257">
        <v>4</v>
      </c>
      <c r="C166" s="257"/>
      <c r="D166" s="1556">
        <v>600000</v>
      </c>
    </row>
    <row r="167" spans="1:11" x14ac:dyDescent="0.25">
      <c r="A167" s="1612" t="s">
        <v>6561</v>
      </c>
      <c r="B167" s="257">
        <v>8</v>
      </c>
      <c r="C167" s="257"/>
      <c r="D167" s="1556">
        <v>1650000</v>
      </c>
    </row>
    <row r="168" spans="1:11" x14ac:dyDescent="0.25">
      <c r="A168" s="128"/>
      <c r="B168" s="48"/>
      <c r="C168" s="48"/>
      <c r="D168" s="48"/>
      <c r="E168" s="48"/>
      <c r="F168" s="48"/>
      <c r="G168" s="48"/>
      <c r="H168" s="48"/>
    </row>
    <row r="169" spans="1:11" x14ac:dyDescent="0.25">
      <c r="A169" s="128"/>
      <c r="B169" s="48"/>
      <c r="C169" s="48"/>
      <c r="D169" s="48"/>
      <c r="E169" s="48"/>
      <c r="F169" s="48"/>
      <c r="G169" s="48"/>
      <c r="H169" s="48"/>
    </row>
    <row r="170" spans="1:11" x14ac:dyDescent="0.25">
      <c r="A170" s="128"/>
      <c r="B170" s="48"/>
      <c r="C170" s="48"/>
      <c r="D170" s="48"/>
      <c r="E170" s="48"/>
      <c r="F170" s="48"/>
      <c r="G170" s="48"/>
      <c r="H170" s="48"/>
    </row>
  </sheetData>
  <pageMargins left="0.7" right="0.7" top="0.75" bottom="0.75" header="0.3" footer="0.3"/>
  <pageSetup orientation="portrait" r:id="rId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L59"/>
  <sheetViews>
    <sheetView topLeftCell="A31" workbookViewId="0">
      <selection activeCell="B45" sqref="B45"/>
    </sheetView>
  </sheetViews>
  <sheetFormatPr baseColWidth="10" defaultColWidth="9" defaultRowHeight="16" x14ac:dyDescent="0.25"/>
  <cols>
    <col min="1" max="1" width="12.33203125" style="137" customWidth="1"/>
    <col min="2" max="2" width="21.33203125" style="4" customWidth="1"/>
    <col min="3" max="3" width="9.5" style="4" customWidth="1"/>
    <col min="4" max="4" width="11.1640625" style="4" customWidth="1"/>
    <col min="5" max="5" width="9.5" style="4" customWidth="1"/>
    <col min="6" max="6" width="10.6640625" style="4" customWidth="1"/>
    <col min="7" max="9" width="9.5" style="4" customWidth="1"/>
    <col min="10" max="10" width="11" style="4" customWidth="1"/>
    <col min="11" max="11" width="9.5" style="4" customWidth="1"/>
    <col min="12" max="16384" width="9" style="4"/>
  </cols>
  <sheetData>
    <row r="1" spans="1:12" x14ac:dyDescent="0.25">
      <c r="A1" s="128" t="s">
        <v>23</v>
      </c>
      <c r="B1" s="48"/>
    </row>
    <row r="2" spans="1:12" s="144" customFormat="1" x14ac:dyDescent="0.25">
      <c r="A2" s="285" t="s">
        <v>8871</v>
      </c>
      <c r="B2" s="260"/>
      <c r="C2" s="260" t="s">
        <v>8870</v>
      </c>
      <c r="D2" s="260"/>
      <c r="E2" s="413"/>
      <c r="F2" s="413"/>
    </row>
    <row r="3" spans="1:12" x14ac:dyDescent="0.25">
      <c r="A3" s="139" t="s">
        <v>1938</v>
      </c>
      <c r="C3" s="1699">
        <v>3990</v>
      </c>
      <c r="D3" s="1699">
        <v>16500</v>
      </c>
      <c r="E3" s="1699">
        <v>1000</v>
      </c>
      <c r="F3" s="1699">
        <v>30000</v>
      </c>
      <c r="G3" s="1699">
        <v>2500</v>
      </c>
      <c r="H3" s="1699">
        <v>4500</v>
      </c>
      <c r="I3" s="1699">
        <v>4500</v>
      </c>
      <c r="J3" s="1699">
        <v>6250</v>
      </c>
    </row>
    <row r="4" spans="1:12" x14ac:dyDescent="0.25">
      <c r="A4" s="703" t="s">
        <v>7573</v>
      </c>
      <c r="B4" s="5"/>
      <c r="C4" s="1151">
        <v>73000</v>
      </c>
      <c r="D4" s="1151">
        <v>400000</v>
      </c>
      <c r="E4" s="1151">
        <v>13000</v>
      </c>
      <c r="F4" s="1151">
        <v>580000</v>
      </c>
      <c r="G4" s="1151">
        <v>30000</v>
      </c>
      <c r="H4" s="1151">
        <v>78000</v>
      </c>
      <c r="I4" s="1151">
        <v>80000</v>
      </c>
      <c r="J4" s="1151">
        <v>255000</v>
      </c>
      <c r="K4" s="1151"/>
    </row>
    <row r="5" spans="1:12" s="422" customFormat="1" ht="17" thickBot="1" x14ac:dyDescent="0.3">
      <c r="A5" s="705" t="s">
        <v>8485</v>
      </c>
      <c r="B5" s="421"/>
      <c r="C5" s="7">
        <v>4500</v>
      </c>
      <c r="D5" s="7">
        <v>19400</v>
      </c>
      <c r="E5" s="7">
        <v>1500</v>
      </c>
      <c r="F5" s="7">
        <v>30000</v>
      </c>
      <c r="G5" s="7">
        <v>2500</v>
      </c>
      <c r="H5" s="7">
        <v>4500</v>
      </c>
      <c r="I5" s="7">
        <v>4500</v>
      </c>
      <c r="J5" s="7">
        <v>6250</v>
      </c>
      <c r="K5" s="7"/>
    </row>
    <row r="6" spans="1:12" ht="17" thickBot="1" x14ac:dyDescent="0.3">
      <c r="A6" s="160" t="s">
        <v>0</v>
      </c>
      <c r="B6" s="51" t="s">
        <v>1</v>
      </c>
      <c r="C6" s="133" t="s">
        <v>3</v>
      </c>
      <c r="D6" s="133" t="s">
        <v>10</v>
      </c>
      <c r="E6" s="133" t="s">
        <v>4</v>
      </c>
      <c r="F6" s="133" t="s">
        <v>28</v>
      </c>
      <c r="G6" s="133" t="s">
        <v>31</v>
      </c>
      <c r="H6" s="133" t="s">
        <v>27</v>
      </c>
      <c r="I6" s="133" t="s">
        <v>32</v>
      </c>
      <c r="J6" s="133" t="s">
        <v>26</v>
      </c>
      <c r="K6" s="138"/>
    </row>
    <row r="7" spans="1:12" s="2" customFormat="1" ht="17" thickBot="1" x14ac:dyDescent="0.3">
      <c r="A7" s="28">
        <v>45056</v>
      </c>
      <c r="B7" s="22" t="s">
        <v>7574</v>
      </c>
      <c r="C7" s="22">
        <v>60</v>
      </c>
      <c r="D7" s="22">
        <v>30</v>
      </c>
      <c r="E7" s="22">
        <v>80</v>
      </c>
      <c r="F7" s="22"/>
      <c r="G7" s="22"/>
      <c r="H7" s="22"/>
      <c r="I7" s="22"/>
      <c r="J7" s="22"/>
      <c r="K7" s="22"/>
    </row>
    <row r="8" spans="1:12" s="2" customFormat="1" ht="17" thickBot="1" x14ac:dyDescent="0.3">
      <c r="A8" s="33" t="s">
        <v>7856</v>
      </c>
      <c r="B8" s="34"/>
      <c r="C8" s="34">
        <f>SUM(C7)</f>
        <v>60</v>
      </c>
      <c r="D8" s="34">
        <f t="shared" ref="D8:K8" si="0">SUM(D7)</f>
        <v>30</v>
      </c>
      <c r="E8" s="34">
        <f t="shared" si="0"/>
        <v>80</v>
      </c>
      <c r="F8" s="34">
        <f t="shared" si="0"/>
        <v>0</v>
      </c>
      <c r="G8" s="34"/>
      <c r="H8" s="34"/>
      <c r="I8" s="34"/>
      <c r="J8" s="34"/>
      <c r="K8" s="34">
        <f t="shared" si="0"/>
        <v>0</v>
      </c>
      <c r="L8" s="2" t="s">
        <v>8667</v>
      </c>
    </row>
    <row r="9" spans="1:12" s="2" customFormat="1" x14ac:dyDescent="0.25">
      <c r="A9" s="55">
        <v>45149</v>
      </c>
      <c r="B9" s="53" t="s">
        <v>7882</v>
      </c>
      <c r="C9" s="53">
        <v>20</v>
      </c>
      <c r="D9" s="53"/>
      <c r="E9" s="53">
        <v>91</v>
      </c>
      <c r="F9" s="53"/>
      <c r="G9" s="53"/>
      <c r="H9" s="53"/>
      <c r="I9" s="53"/>
      <c r="J9" s="53"/>
      <c r="K9" s="53"/>
    </row>
    <row r="10" spans="1:12" s="1" customFormat="1" x14ac:dyDescent="0.25">
      <c r="A10" s="12">
        <v>45180</v>
      </c>
      <c r="B10" s="75" t="s">
        <v>6189</v>
      </c>
      <c r="C10" s="43"/>
      <c r="D10" s="43"/>
      <c r="E10" s="43"/>
      <c r="F10" s="13">
        <v>17</v>
      </c>
      <c r="G10" s="13"/>
      <c r="H10" s="13"/>
      <c r="I10" s="13"/>
      <c r="J10" s="13"/>
      <c r="K10" s="43"/>
    </row>
    <row r="11" spans="1:12" s="1" customFormat="1" x14ac:dyDescent="0.25">
      <c r="A11" s="55" t="s">
        <v>8009</v>
      </c>
      <c r="B11" s="13" t="s">
        <v>8014</v>
      </c>
      <c r="C11" s="43"/>
      <c r="D11" s="13"/>
      <c r="E11" s="43"/>
      <c r="F11" s="43"/>
      <c r="G11" s="13">
        <v>400</v>
      </c>
      <c r="H11" s="13"/>
      <c r="I11" s="13"/>
      <c r="J11" s="13"/>
      <c r="K11" s="43"/>
    </row>
    <row r="12" spans="1:12" s="1" customFormat="1" ht="17" thickBot="1" x14ac:dyDescent="0.3">
      <c r="A12" s="55" t="s">
        <v>8054</v>
      </c>
      <c r="B12" s="13" t="s">
        <v>8055</v>
      </c>
      <c r="C12" s="13">
        <v>55</v>
      </c>
      <c r="D12" s="13">
        <v>15</v>
      </c>
      <c r="E12" s="13">
        <v>80</v>
      </c>
      <c r="F12" s="43"/>
      <c r="G12" s="43"/>
      <c r="H12" s="13">
        <v>100</v>
      </c>
      <c r="I12" s="13">
        <v>80</v>
      </c>
      <c r="J12" s="13"/>
      <c r="K12" s="43"/>
    </row>
    <row r="13" spans="1:12" s="2" customFormat="1" ht="17" thickBot="1" x14ac:dyDescent="0.3">
      <c r="A13" s="33" t="s">
        <v>8094</v>
      </c>
      <c r="B13" s="34"/>
      <c r="C13" s="34">
        <f t="shared" ref="C13:I13" si="1">SUM(C8:C12)</f>
        <v>135</v>
      </c>
      <c r="D13" s="34">
        <f t="shared" si="1"/>
        <v>45</v>
      </c>
      <c r="E13" s="34">
        <f t="shared" si="1"/>
        <v>251</v>
      </c>
      <c r="F13" s="34">
        <f t="shared" si="1"/>
        <v>17</v>
      </c>
      <c r="G13" s="34">
        <f t="shared" si="1"/>
        <v>400</v>
      </c>
      <c r="H13" s="34">
        <f t="shared" si="1"/>
        <v>100</v>
      </c>
      <c r="I13" s="34">
        <f t="shared" si="1"/>
        <v>80</v>
      </c>
      <c r="J13" s="34"/>
      <c r="K13" s="34">
        <f t="shared" ref="K13" si="2">SUM(K12)</f>
        <v>0</v>
      </c>
      <c r="L13" s="2" t="s">
        <v>8667</v>
      </c>
    </row>
    <row r="14" spans="1:12" s="1" customFormat="1" x14ac:dyDescent="0.25">
      <c r="A14" s="55">
        <v>44938</v>
      </c>
      <c r="B14" s="13" t="s">
        <v>8081</v>
      </c>
      <c r="C14" s="13">
        <v>50</v>
      </c>
      <c r="D14" s="13">
        <v>15</v>
      </c>
      <c r="E14" s="43"/>
      <c r="F14" s="43"/>
      <c r="G14" s="43">
        <v>208</v>
      </c>
      <c r="H14" s="43"/>
      <c r="I14" s="43"/>
      <c r="J14" s="43"/>
      <c r="K14" s="43"/>
    </row>
    <row r="15" spans="1:12" s="1" customFormat="1" x14ac:dyDescent="0.25">
      <c r="A15" s="12">
        <v>45028</v>
      </c>
      <c r="B15" s="13" t="s">
        <v>8101</v>
      </c>
      <c r="C15" s="43"/>
      <c r="D15" s="13">
        <v>17</v>
      </c>
      <c r="E15" s="43"/>
      <c r="F15" s="43"/>
      <c r="G15" s="43"/>
      <c r="H15" s="43"/>
      <c r="I15" s="43"/>
      <c r="J15" s="43"/>
      <c r="K15" s="43"/>
    </row>
    <row r="16" spans="1:12" s="1" customFormat="1" x14ac:dyDescent="0.25">
      <c r="A16" s="12">
        <v>45089</v>
      </c>
      <c r="B16" s="53" t="s">
        <v>8113</v>
      </c>
      <c r="C16" s="43"/>
      <c r="D16" s="13">
        <v>33</v>
      </c>
      <c r="E16" s="43"/>
      <c r="F16" s="43"/>
      <c r="G16" s="43"/>
      <c r="H16" s="43"/>
      <c r="I16" s="43"/>
      <c r="J16" s="43"/>
      <c r="K16" s="43"/>
    </row>
    <row r="17" spans="1:12" s="1" customFormat="1" x14ac:dyDescent="0.25">
      <c r="A17" s="12">
        <v>45119</v>
      </c>
      <c r="B17" s="53" t="s">
        <v>8119</v>
      </c>
      <c r="C17" s="43"/>
      <c r="D17" s="13">
        <v>10</v>
      </c>
      <c r="E17" s="43"/>
      <c r="F17" s="43"/>
      <c r="G17" s="43"/>
      <c r="H17" s="43"/>
      <c r="I17" s="43"/>
      <c r="J17" s="43"/>
      <c r="K17" s="43"/>
    </row>
    <row r="18" spans="1:12" s="1" customFormat="1" x14ac:dyDescent="0.25">
      <c r="A18" s="301" t="s">
        <v>8166</v>
      </c>
      <c r="B18" s="13" t="s">
        <v>8178</v>
      </c>
      <c r="C18" s="13">
        <v>60</v>
      </c>
      <c r="D18" s="13"/>
      <c r="E18" s="13">
        <v>49</v>
      </c>
      <c r="F18" s="13">
        <v>7</v>
      </c>
      <c r="G18" s="43"/>
      <c r="H18" s="43"/>
      <c r="I18" s="43"/>
      <c r="J18" s="43"/>
      <c r="K18" s="43"/>
    </row>
    <row r="19" spans="1:12" s="1" customFormat="1" x14ac:dyDescent="0.25">
      <c r="A19" s="36" t="s">
        <v>8237</v>
      </c>
      <c r="B19" s="436" t="s">
        <v>8238</v>
      </c>
      <c r="C19" s="43"/>
      <c r="D19" s="13">
        <v>20</v>
      </c>
      <c r="E19" s="43"/>
      <c r="F19" s="13">
        <v>45</v>
      </c>
      <c r="G19" s="13">
        <v>100</v>
      </c>
      <c r="H19" s="43"/>
      <c r="I19" s="43"/>
      <c r="J19" s="43"/>
      <c r="K19" s="43"/>
    </row>
    <row r="20" spans="1:12" s="2" customFormat="1" x14ac:dyDescent="0.25">
      <c r="A20" s="36" t="s">
        <v>8237</v>
      </c>
      <c r="B20" s="436" t="s">
        <v>8239</v>
      </c>
      <c r="C20" s="13">
        <v>170</v>
      </c>
      <c r="D20" s="13"/>
      <c r="E20" s="13">
        <v>160</v>
      </c>
      <c r="F20" s="13"/>
      <c r="G20" s="13"/>
      <c r="H20" s="13"/>
      <c r="I20" s="13"/>
      <c r="J20" s="13">
        <v>90</v>
      </c>
      <c r="K20" s="13"/>
    </row>
    <row r="21" spans="1:12" s="2" customFormat="1" x14ac:dyDescent="0.25">
      <c r="A21" s="12" t="s">
        <v>8248</v>
      </c>
      <c r="B21" s="38" t="s">
        <v>8252</v>
      </c>
      <c r="C21" s="13"/>
      <c r="D21" s="13">
        <v>150</v>
      </c>
      <c r="E21" s="13"/>
      <c r="F21" s="13"/>
      <c r="G21" s="13">
        <v>200</v>
      </c>
      <c r="H21" s="13"/>
      <c r="I21" s="13"/>
      <c r="J21" s="13"/>
      <c r="K21" s="13"/>
    </row>
    <row r="22" spans="1:12" s="2" customFormat="1" ht="17" thickBot="1" x14ac:dyDescent="0.3">
      <c r="A22" s="12" t="s">
        <v>8248</v>
      </c>
      <c r="B22" s="38" t="s">
        <v>8254</v>
      </c>
      <c r="C22" s="13"/>
      <c r="D22" s="13">
        <v>90</v>
      </c>
      <c r="E22" s="13"/>
      <c r="F22" s="13"/>
      <c r="G22" s="13"/>
      <c r="H22" s="13"/>
      <c r="I22" s="13"/>
      <c r="J22" s="13"/>
      <c r="K22" s="13"/>
    </row>
    <row r="23" spans="1:12" s="2" customFormat="1" ht="17" thickBot="1" x14ac:dyDescent="0.3">
      <c r="A23" s="33" t="s">
        <v>8414</v>
      </c>
      <c r="B23" s="34"/>
      <c r="C23" s="34">
        <f>SUM(C13:C22)</f>
        <v>415</v>
      </c>
      <c r="D23" s="34">
        <f t="shared" ref="D23:J23" si="3">SUM(D13:D22)</f>
        <v>380</v>
      </c>
      <c r="E23" s="34">
        <f t="shared" si="3"/>
        <v>460</v>
      </c>
      <c r="F23" s="34">
        <f t="shared" si="3"/>
        <v>69</v>
      </c>
      <c r="G23" s="34">
        <f t="shared" si="3"/>
        <v>908</v>
      </c>
      <c r="H23" s="34">
        <f t="shared" si="3"/>
        <v>100</v>
      </c>
      <c r="I23" s="34">
        <f t="shared" si="3"/>
        <v>80</v>
      </c>
      <c r="J23" s="34">
        <f t="shared" si="3"/>
        <v>90</v>
      </c>
      <c r="K23" s="34">
        <f>SUM(K13:K22)</f>
        <v>0</v>
      </c>
      <c r="L23" s="2" t="s">
        <v>8667</v>
      </c>
    </row>
    <row r="24" spans="1:12" s="2" customFormat="1" ht="17" thickBot="1" x14ac:dyDescent="0.3">
      <c r="A24" s="12">
        <v>45536</v>
      </c>
      <c r="B24" s="38" t="s">
        <v>63</v>
      </c>
      <c r="C24" s="13"/>
      <c r="D24" s="13"/>
      <c r="E24" s="13"/>
      <c r="F24" s="13">
        <v>-43</v>
      </c>
      <c r="G24" s="13"/>
      <c r="H24" s="13"/>
      <c r="I24" s="13"/>
      <c r="J24" s="13"/>
      <c r="K24" s="13"/>
    </row>
    <row r="25" spans="1:12" s="2" customFormat="1" ht="17" thickBot="1" x14ac:dyDescent="0.3">
      <c r="A25" s="33" t="s">
        <v>8441</v>
      </c>
      <c r="B25" s="34"/>
      <c r="C25" s="34">
        <f t="shared" ref="C25:J25" si="4">SUM(C23:C24)</f>
        <v>415</v>
      </c>
      <c r="D25" s="34">
        <f t="shared" si="4"/>
        <v>380</v>
      </c>
      <c r="E25" s="34">
        <f t="shared" si="4"/>
        <v>460</v>
      </c>
      <c r="F25" s="34">
        <f t="shared" si="4"/>
        <v>26</v>
      </c>
      <c r="G25" s="34">
        <f t="shared" si="4"/>
        <v>908</v>
      </c>
      <c r="H25" s="34">
        <f t="shared" si="4"/>
        <v>100</v>
      </c>
      <c r="I25" s="34">
        <f t="shared" si="4"/>
        <v>80</v>
      </c>
      <c r="J25" s="34">
        <f t="shared" si="4"/>
        <v>90</v>
      </c>
      <c r="K25" s="34">
        <f t="shared" ref="K25" si="5">SUM(K23:K24)</f>
        <v>0</v>
      </c>
      <c r="L25" s="2" t="s">
        <v>8667</v>
      </c>
    </row>
    <row r="26" spans="1:12" s="2" customFormat="1" x14ac:dyDescent="0.25">
      <c r="A26" s="37">
        <v>45293</v>
      </c>
      <c r="B26" s="38" t="s">
        <v>63</v>
      </c>
      <c r="C26" s="13"/>
      <c r="D26" s="13">
        <v>-94</v>
      </c>
      <c r="E26" s="13"/>
      <c r="F26" s="13"/>
      <c r="G26" s="13"/>
      <c r="H26" s="13"/>
      <c r="I26" s="13"/>
      <c r="J26" s="13"/>
      <c r="K26" s="13"/>
    </row>
    <row r="27" spans="1:12" s="2" customFormat="1" x14ac:dyDescent="0.25">
      <c r="A27" s="35">
        <v>45537</v>
      </c>
      <c r="B27" s="38" t="s">
        <v>63</v>
      </c>
      <c r="C27" s="13"/>
      <c r="D27" s="13">
        <v>-72</v>
      </c>
      <c r="E27" s="13"/>
      <c r="F27" s="13"/>
      <c r="G27" s="13"/>
      <c r="H27" s="13"/>
      <c r="I27" s="13">
        <v>-67</v>
      </c>
      <c r="J27" s="13"/>
      <c r="K27" s="13"/>
    </row>
    <row r="28" spans="1:12" s="2" customFormat="1" x14ac:dyDescent="0.25">
      <c r="A28" s="55" t="s">
        <v>8538</v>
      </c>
      <c r="B28" s="14" t="s">
        <v>401</v>
      </c>
      <c r="C28" s="13"/>
      <c r="D28" s="13">
        <v>-40</v>
      </c>
      <c r="E28" s="13"/>
      <c r="F28" s="13"/>
      <c r="G28" s="13"/>
      <c r="H28" s="13"/>
      <c r="I28" s="13"/>
      <c r="J28" s="13"/>
      <c r="K28" s="13"/>
    </row>
    <row r="29" spans="1:12" s="1" customFormat="1" x14ac:dyDescent="0.25">
      <c r="A29" s="55" t="s">
        <v>8566</v>
      </c>
      <c r="B29" s="38" t="s">
        <v>63</v>
      </c>
      <c r="C29" s="43"/>
      <c r="D29" s="13">
        <v>-29</v>
      </c>
      <c r="E29" s="43"/>
      <c r="F29" s="43"/>
      <c r="G29" s="43"/>
      <c r="H29" s="43"/>
      <c r="I29" s="43"/>
      <c r="J29" s="43"/>
      <c r="K29" s="43"/>
    </row>
    <row r="30" spans="1:12" s="1" customFormat="1" ht="17" thickBot="1" x14ac:dyDescent="0.3">
      <c r="A30" s="38" t="s">
        <v>8620</v>
      </c>
      <c r="B30" s="436" t="s">
        <v>63</v>
      </c>
      <c r="C30" s="13">
        <v>-129</v>
      </c>
      <c r="D30" s="13">
        <v>-20</v>
      </c>
      <c r="E30" s="13">
        <v>-97</v>
      </c>
      <c r="F30" s="13">
        <v>-6</v>
      </c>
      <c r="G30" s="13">
        <v>-300</v>
      </c>
      <c r="H30" s="43"/>
      <c r="I30" s="13">
        <v>-9</v>
      </c>
      <c r="J30" s="13">
        <v>-17</v>
      </c>
      <c r="K30" s="43"/>
    </row>
    <row r="31" spans="1:12" s="8" customFormat="1" ht="17" thickBot="1" x14ac:dyDescent="0.3">
      <c r="A31" s="33" t="s">
        <v>8662</v>
      </c>
      <c r="B31" s="34"/>
      <c r="C31" s="34">
        <f t="shared" ref="C31:K31" si="6">SUM(C25:C30)</f>
        <v>286</v>
      </c>
      <c r="D31" s="34">
        <f t="shared" si="6"/>
        <v>125</v>
      </c>
      <c r="E31" s="34">
        <f t="shared" si="6"/>
        <v>363</v>
      </c>
      <c r="F31" s="34">
        <f t="shared" si="6"/>
        <v>20</v>
      </c>
      <c r="G31" s="34">
        <f t="shared" si="6"/>
        <v>608</v>
      </c>
      <c r="H31" s="34">
        <f t="shared" si="6"/>
        <v>100</v>
      </c>
      <c r="I31" s="34">
        <f t="shared" si="6"/>
        <v>4</v>
      </c>
      <c r="J31" s="34">
        <f t="shared" si="6"/>
        <v>73</v>
      </c>
      <c r="K31" s="34">
        <f t="shared" si="6"/>
        <v>0</v>
      </c>
      <c r="L31" s="2" t="s">
        <v>8667</v>
      </c>
    </row>
    <row r="32" spans="1:12" s="1" customFormat="1" x14ac:dyDescent="0.25">
      <c r="A32" s="55">
        <v>45629</v>
      </c>
      <c r="B32" s="1623" t="s">
        <v>63</v>
      </c>
      <c r="C32" s="43"/>
      <c r="D32" s="13">
        <v>-14</v>
      </c>
      <c r="E32" s="13">
        <v>-4</v>
      </c>
      <c r="F32" s="13">
        <v>-5</v>
      </c>
      <c r="G32" s="43"/>
      <c r="H32" s="13">
        <v>-32</v>
      </c>
      <c r="I32" s="13">
        <v>-2</v>
      </c>
      <c r="J32" s="13">
        <v>-22</v>
      </c>
      <c r="K32" s="43"/>
    </row>
    <row r="33" spans="1:12" s="1" customFormat="1" x14ac:dyDescent="0.25">
      <c r="A33" s="55" t="s">
        <v>8763</v>
      </c>
      <c r="B33" s="436" t="s">
        <v>63</v>
      </c>
      <c r="C33" s="13">
        <v>-128</v>
      </c>
      <c r="D33" s="13">
        <v>-37</v>
      </c>
      <c r="E33" s="13">
        <v>-92</v>
      </c>
      <c r="F33" s="13">
        <v>-5</v>
      </c>
      <c r="G33" s="13">
        <v>-129</v>
      </c>
      <c r="H33" s="13">
        <v>-27</v>
      </c>
      <c r="I33" s="13">
        <v>-1</v>
      </c>
      <c r="J33" s="13">
        <v>-6</v>
      </c>
      <c r="K33" s="43"/>
    </row>
    <row r="34" spans="1:12" s="1" customFormat="1" x14ac:dyDescent="0.25">
      <c r="A34" s="76" t="s">
        <v>8791</v>
      </c>
      <c r="B34" s="14" t="s">
        <v>401</v>
      </c>
      <c r="C34" s="13">
        <v>-80</v>
      </c>
      <c r="D34" s="13">
        <v>-28</v>
      </c>
      <c r="E34" s="43"/>
      <c r="F34" s="43"/>
      <c r="G34" s="13">
        <v>-96</v>
      </c>
      <c r="H34" s="43"/>
      <c r="I34" s="43"/>
      <c r="J34" s="13">
        <v>-12</v>
      </c>
      <c r="K34" s="43"/>
    </row>
    <row r="35" spans="1:12" s="1" customFormat="1" ht="17" thickBot="1" x14ac:dyDescent="0.3">
      <c r="A35" s="76" t="s">
        <v>8831</v>
      </c>
      <c r="B35" s="14" t="s">
        <v>63</v>
      </c>
      <c r="C35" s="43"/>
      <c r="D35" s="13">
        <v>-14</v>
      </c>
      <c r="E35" s="13">
        <v>-48</v>
      </c>
      <c r="F35" s="13">
        <v>-4</v>
      </c>
      <c r="G35" s="13">
        <v>-27</v>
      </c>
      <c r="H35" s="13">
        <v>-14</v>
      </c>
      <c r="I35" s="43"/>
      <c r="J35" s="13">
        <v>-10</v>
      </c>
      <c r="K35" s="43"/>
    </row>
    <row r="36" spans="1:12" s="8" customFormat="1" ht="17" thickBot="1" x14ac:dyDescent="0.3">
      <c r="A36" s="33" t="s">
        <v>8840</v>
      </c>
      <c r="B36" s="34"/>
      <c r="C36" s="34">
        <f t="shared" ref="C36:K36" si="7">SUM(C31:C35)</f>
        <v>78</v>
      </c>
      <c r="D36" s="34">
        <f t="shared" si="7"/>
        <v>32</v>
      </c>
      <c r="E36" s="34">
        <f t="shared" si="7"/>
        <v>219</v>
      </c>
      <c r="F36" s="34">
        <f t="shared" si="7"/>
        <v>6</v>
      </c>
      <c r="G36" s="34">
        <f t="shared" si="7"/>
        <v>356</v>
      </c>
      <c r="H36" s="34">
        <f t="shared" si="7"/>
        <v>27</v>
      </c>
      <c r="I36" s="34">
        <f t="shared" si="7"/>
        <v>1</v>
      </c>
      <c r="J36" s="34">
        <f t="shared" si="7"/>
        <v>23</v>
      </c>
      <c r="K36" s="34">
        <f t="shared" si="7"/>
        <v>0</v>
      </c>
      <c r="L36" s="2" t="s">
        <v>8667</v>
      </c>
    </row>
    <row r="37" spans="1:12" s="1" customFormat="1" x14ac:dyDescent="0.25">
      <c r="A37" s="76" t="s">
        <v>8955</v>
      </c>
      <c r="B37" s="14" t="s">
        <v>63</v>
      </c>
      <c r="C37" s="13">
        <v>-39</v>
      </c>
      <c r="D37" s="13">
        <v>-10</v>
      </c>
      <c r="E37" s="13">
        <v>-43</v>
      </c>
      <c r="F37" s="13">
        <v>-4</v>
      </c>
      <c r="G37" s="13">
        <v>-106</v>
      </c>
      <c r="H37" s="13">
        <v>-24</v>
      </c>
      <c r="I37" s="43"/>
      <c r="J37" s="13">
        <v>-15</v>
      </c>
      <c r="K37" s="43"/>
      <c r="L37" s="1" t="s">
        <v>9529</v>
      </c>
    </row>
    <row r="38" spans="1:12" s="49" customFormat="1" ht="17" thickBot="1" x14ac:dyDescent="0.3">
      <c r="A38" s="431" t="s">
        <v>8999</v>
      </c>
      <c r="B38" s="432" t="s">
        <v>967</v>
      </c>
      <c r="C38" s="185">
        <v>-30</v>
      </c>
      <c r="D38" s="185">
        <v>-10</v>
      </c>
      <c r="E38" s="185">
        <v>-100</v>
      </c>
      <c r="F38" s="185">
        <v>-2</v>
      </c>
      <c r="G38" s="185">
        <v>-250</v>
      </c>
      <c r="H38" s="185">
        <v>-2</v>
      </c>
      <c r="I38" s="185">
        <v>-1</v>
      </c>
      <c r="J38" s="44"/>
      <c r="K38" s="185"/>
      <c r="L38" s="49" t="s">
        <v>8087</v>
      </c>
    </row>
    <row r="39" spans="1:12" s="8" customFormat="1" ht="17" thickBot="1" x14ac:dyDescent="0.3">
      <c r="A39" s="33" t="s">
        <v>9008</v>
      </c>
      <c r="B39" s="34"/>
      <c r="C39" s="34">
        <f>SUM(C36:C38)</f>
        <v>9</v>
      </c>
      <c r="D39" s="34">
        <f t="shared" ref="D39:K39" si="8">SUM(D36:D38)</f>
        <v>12</v>
      </c>
      <c r="E39" s="34">
        <f t="shared" si="8"/>
        <v>76</v>
      </c>
      <c r="F39" s="34">
        <f t="shared" si="8"/>
        <v>0</v>
      </c>
      <c r="G39" s="34">
        <f t="shared" si="8"/>
        <v>0</v>
      </c>
      <c r="H39" s="34">
        <f t="shared" si="8"/>
        <v>1</v>
      </c>
      <c r="I39" s="34">
        <f t="shared" si="8"/>
        <v>0</v>
      </c>
      <c r="J39" s="34">
        <f>SUM(J36:J38)</f>
        <v>8</v>
      </c>
      <c r="K39" s="34">
        <f t="shared" si="8"/>
        <v>0</v>
      </c>
      <c r="L39" s="8" t="s">
        <v>8667</v>
      </c>
    </row>
    <row r="40" spans="1:12" s="49" customFormat="1" ht="17" thickBot="1" x14ac:dyDescent="0.3">
      <c r="A40" s="431"/>
      <c r="B40" s="432"/>
      <c r="C40" s="185"/>
      <c r="D40" s="185"/>
      <c r="E40" s="185"/>
      <c r="F40" s="185"/>
      <c r="G40" s="185"/>
      <c r="H40" s="185"/>
      <c r="I40" s="185"/>
      <c r="J40" s="185"/>
      <c r="K40" s="185"/>
    </row>
    <row r="41" spans="1:12" s="8" customFormat="1" ht="17" thickBot="1" x14ac:dyDescent="0.3">
      <c r="A41" s="40" t="s">
        <v>9318</v>
      </c>
      <c r="B41" s="41"/>
      <c r="C41" s="181">
        <f>SUM(C39:C40)</f>
        <v>9</v>
      </c>
      <c r="D41" s="181">
        <f t="shared" ref="D41:K41" si="9">SUM(D39:D40)</f>
        <v>12</v>
      </c>
      <c r="E41" s="181">
        <f t="shared" si="9"/>
        <v>76</v>
      </c>
      <c r="F41" s="41">
        <f t="shared" si="9"/>
        <v>0</v>
      </c>
      <c r="G41" s="41">
        <f t="shared" si="9"/>
        <v>0</v>
      </c>
      <c r="H41" s="181">
        <f t="shared" si="9"/>
        <v>1</v>
      </c>
      <c r="I41" s="41">
        <f t="shared" si="9"/>
        <v>0</v>
      </c>
      <c r="J41" s="181">
        <f t="shared" si="9"/>
        <v>8</v>
      </c>
      <c r="K41" s="41">
        <f t="shared" si="9"/>
        <v>0</v>
      </c>
    </row>
    <row r="42" spans="1:12" s="49" customFormat="1" x14ac:dyDescent="0.25">
      <c r="A42" s="431">
        <v>45602</v>
      </c>
      <c r="B42" s="432" t="s">
        <v>967</v>
      </c>
      <c r="C42" s="185">
        <v>-3</v>
      </c>
      <c r="D42" s="185">
        <v>-2</v>
      </c>
      <c r="E42" s="185">
        <v>-41</v>
      </c>
      <c r="F42" s="185"/>
      <c r="G42" s="185"/>
      <c r="H42" s="185"/>
      <c r="I42" s="185"/>
      <c r="J42" s="185"/>
      <c r="K42" s="185"/>
      <c r="L42" s="49" t="s">
        <v>1773</v>
      </c>
    </row>
    <row r="43" spans="1:12" s="1" customFormat="1" x14ac:dyDescent="0.25">
      <c r="A43" s="12">
        <v>45449</v>
      </c>
      <c r="B43" s="75" t="s">
        <v>8020</v>
      </c>
      <c r="C43" s="13">
        <v>-6</v>
      </c>
      <c r="D43" s="13">
        <v>-10</v>
      </c>
      <c r="E43" s="13">
        <v>-35</v>
      </c>
      <c r="F43" s="43"/>
      <c r="G43" s="43"/>
      <c r="H43" s="13">
        <v>-1</v>
      </c>
      <c r="I43" s="43"/>
      <c r="J43" s="13">
        <v>-8</v>
      </c>
      <c r="K43" s="43"/>
    </row>
    <row r="44" spans="1:12" s="1" customFormat="1" x14ac:dyDescent="0.25">
      <c r="A44" s="28"/>
      <c r="B44" s="77"/>
      <c r="C44" s="13"/>
      <c r="D44" s="13"/>
      <c r="E44" s="13"/>
      <c r="F44" s="43"/>
      <c r="G44" s="43"/>
      <c r="H44" s="13"/>
      <c r="I44" s="43"/>
      <c r="J44" s="13"/>
      <c r="K44" s="43"/>
    </row>
    <row r="45" spans="1:12" s="49" customFormat="1" x14ac:dyDescent="0.25">
      <c r="A45" s="431"/>
      <c r="B45" s="432"/>
      <c r="C45" s="185"/>
      <c r="D45" s="185"/>
      <c r="E45" s="185"/>
      <c r="F45" s="185"/>
      <c r="G45" s="185"/>
      <c r="H45" s="185"/>
      <c r="I45" s="185"/>
      <c r="J45" s="185"/>
      <c r="K45" s="185"/>
    </row>
    <row r="46" spans="1:12" x14ac:dyDescent="0.25">
      <c r="A46" s="817"/>
      <c r="B46" s="84"/>
      <c r="C46" s="57"/>
      <c r="D46" s="57"/>
      <c r="E46" s="57"/>
      <c r="F46" s="57"/>
      <c r="G46" s="57"/>
      <c r="H46" s="57"/>
      <c r="I46" s="57"/>
      <c r="J46" s="57"/>
      <c r="K46" s="57"/>
    </row>
    <row r="47" spans="1:12" s="1" customFormat="1" x14ac:dyDescent="0.25">
      <c r="A47" s="367"/>
      <c r="B47" s="43"/>
      <c r="C47" s="43"/>
      <c r="D47" s="43"/>
      <c r="E47" s="44"/>
      <c r="F47" s="43"/>
      <c r="G47" s="43"/>
      <c r="H47" s="44"/>
      <c r="I47" s="43"/>
      <c r="J47" s="44"/>
      <c r="K47" s="43"/>
    </row>
    <row r="48" spans="1:12" ht="17" thickBot="1" x14ac:dyDescent="0.3"/>
    <row r="49" spans="1:11" ht="17" thickBot="1" x14ac:dyDescent="0.3">
      <c r="C49" s="133" t="s">
        <v>3</v>
      </c>
      <c r="D49" s="133" t="s">
        <v>10</v>
      </c>
      <c r="E49" s="133" t="s">
        <v>4</v>
      </c>
      <c r="F49" s="133" t="s">
        <v>28</v>
      </c>
      <c r="G49" s="133" t="s">
        <v>31</v>
      </c>
      <c r="H49" s="133" t="s">
        <v>27</v>
      </c>
      <c r="I49" s="133" t="s">
        <v>32</v>
      </c>
      <c r="J49" s="133" t="s">
        <v>26</v>
      </c>
      <c r="K49" s="138"/>
    </row>
    <row r="50" spans="1:11" s="149" customFormat="1" ht="17" x14ac:dyDescent="0.25">
      <c r="A50" s="157" t="s">
        <v>8857</v>
      </c>
      <c r="B50" s="158"/>
      <c r="C50" s="158"/>
      <c r="D50" s="158"/>
      <c r="E50" s="1610"/>
      <c r="F50" s="1610"/>
      <c r="G50" s="1610"/>
      <c r="H50" s="1610"/>
      <c r="I50" s="1610"/>
      <c r="J50" s="158"/>
    </row>
    <row r="51" spans="1:11" s="149" customFormat="1" ht="17" x14ac:dyDescent="0.25">
      <c r="A51" s="1700" t="s">
        <v>8861</v>
      </c>
      <c r="B51" s="158"/>
      <c r="C51" s="158"/>
      <c r="D51" s="158"/>
      <c r="E51" s="1610"/>
      <c r="F51" s="1610"/>
      <c r="G51" s="1610"/>
      <c r="H51" s="1610"/>
      <c r="I51" s="1610"/>
      <c r="J51" s="158"/>
    </row>
    <row r="52" spans="1:11" s="149" customFormat="1" ht="17" x14ac:dyDescent="0.25">
      <c r="A52" s="157" t="s">
        <v>8862</v>
      </c>
      <c r="B52" s="158"/>
      <c r="C52" s="158"/>
      <c r="D52" s="158"/>
      <c r="E52" s="1610"/>
      <c r="F52" s="1610"/>
      <c r="G52" s="1610"/>
      <c r="H52" s="1610"/>
      <c r="I52" s="1610"/>
      <c r="J52" s="158"/>
    </row>
    <row r="53" spans="1:11" s="149" customFormat="1" ht="17" x14ac:dyDescent="0.25">
      <c r="A53" s="157" t="s">
        <v>8863</v>
      </c>
      <c r="B53" s="158"/>
      <c r="C53" s="158"/>
      <c r="D53" s="158"/>
      <c r="E53" s="1610"/>
      <c r="F53" s="1610"/>
      <c r="G53" s="1610"/>
      <c r="H53" s="1610"/>
      <c r="I53" s="1610"/>
      <c r="J53" s="158"/>
    </row>
    <row r="54" spans="1:11" s="149" customFormat="1" ht="17" x14ac:dyDescent="0.25">
      <c r="A54" s="157" t="s">
        <v>8864</v>
      </c>
      <c r="B54" s="158"/>
      <c r="C54" s="158"/>
      <c r="D54" s="158"/>
      <c r="E54" s="1610"/>
      <c r="F54" s="1610"/>
      <c r="G54" s="1610"/>
      <c r="H54" s="1610"/>
      <c r="I54" s="1610"/>
      <c r="J54" s="158"/>
    </row>
    <row r="55" spans="1:11" s="149" customFormat="1" ht="17" x14ac:dyDescent="0.25">
      <c r="A55" s="157" t="s">
        <v>8860</v>
      </c>
      <c r="B55" s="158"/>
      <c r="C55" s="158"/>
      <c r="D55" s="158"/>
      <c r="E55" s="1610"/>
      <c r="F55" s="1610"/>
      <c r="G55" s="1610"/>
      <c r="H55" s="1610"/>
      <c r="I55" s="1610"/>
      <c r="J55" s="158"/>
    </row>
    <row r="56" spans="1:11" s="149" customFormat="1" ht="17" x14ac:dyDescent="0.25">
      <c r="A56" s="157" t="s">
        <v>8865</v>
      </c>
      <c r="B56" s="158"/>
      <c r="C56" s="158"/>
      <c r="D56" s="158"/>
      <c r="E56" s="1610"/>
      <c r="F56" s="1610"/>
      <c r="G56" s="1610"/>
      <c r="H56" s="1610"/>
      <c r="I56" s="1610"/>
      <c r="J56" s="158"/>
    </row>
    <row r="57" spans="1:11" s="149" customFormat="1" ht="17" x14ac:dyDescent="0.25">
      <c r="A57" s="157"/>
      <c r="B57" s="158"/>
      <c r="C57" s="158"/>
      <c r="D57" s="158"/>
      <c r="E57" s="1610"/>
      <c r="F57" s="1610"/>
      <c r="G57" s="1610"/>
      <c r="H57" s="1610"/>
      <c r="I57" s="1610"/>
      <c r="J57" s="158"/>
    </row>
    <row r="58" spans="1:11" s="149" customFormat="1" ht="17" x14ac:dyDescent="0.25">
      <c r="A58" s="157" t="s">
        <v>8858</v>
      </c>
      <c r="B58" s="158"/>
      <c r="C58" s="158"/>
      <c r="D58" s="158"/>
      <c r="E58" s="1610"/>
      <c r="F58" s="1610"/>
      <c r="G58" s="1610"/>
      <c r="H58" s="1610"/>
      <c r="I58" s="1610"/>
      <c r="J58" s="158"/>
    </row>
    <row r="59" spans="1:11" s="149" customFormat="1" ht="17" x14ac:dyDescent="0.25">
      <c r="A59" s="157" t="s">
        <v>8859</v>
      </c>
      <c r="B59" s="158"/>
      <c r="C59" s="158"/>
      <c r="D59" s="158"/>
      <c r="E59" s="1610"/>
      <c r="F59" s="1610"/>
      <c r="G59" s="1610"/>
      <c r="H59" s="1610"/>
      <c r="I59" s="1610"/>
      <c r="J59" s="158"/>
    </row>
  </sheetData>
  <pageMargins left="0.7" right="0.7" top="0.75" bottom="0.75" header="0.3" footer="0.3"/>
  <pageSetup orientation="portrait" r:id="rId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L51"/>
  <sheetViews>
    <sheetView topLeftCell="A10" workbookViewId="0">
      <selection activeCell="C24" sqref="C24"/>
    </sheetView>
  </sheetViews>
  <sheetFormatPr baseColWidth="10" defaultColWidth="9" defaultRowHeight="17" x14ac:dyDescent="0.25"/>
  <cols>
    <col min="1" max="1" width="14" style="157" customWidth="1"/>
    <col min="2" max="2" width="20.6640625" style="158" customWidth="1"/>
    <col min="3" max="3" width="10" style="158" customWidth="1"/>
    <col min="4" max="4" width="10" style="158" hidden="1" customWidth="1"/>
    <col min="5" max="10" width="10" style="1610" customWidth="1"/>
    <col min="11" max="11" width="10.33203125" style="158" customWidth="1"/>
    <col min="12" max="16384" width="9" style="149"/>
  </cols>
  <sheetData>
    <row r="1" spans="1:12" s="48" customFormat="1" ht="16" x14ac:dyDescent="0.25">
      <c r="A1" s="128" t="s">
        <v>23</v>
      </c>
      <c r="E1" s="129"/>
      <c r="F1" s="129"/>
      <c r="G1" s="129"/>
      <c r="H1" s="129"/>
      <c r="I1" s="129"/>
      <c r="J1" s="129"/>
    </row>
    <row r="2" spans="1:12" s="144" customFormat="1" ht="16" x14ac:dyDescent="0.25">
      <c r="A2" s="680"/>
      <c r="B2" s="129"/>
      <c r="C2" s="260" t="s">
        <v>2162</v>
      </c>
      <c r="D2" s="413"/>
      <c r="E2" s="413"/>
      <c r="F2" s="413"/>
      <c r="G2" s="413"/>
      <c r="H2" s="413"/>
      <c r="I2" s="413"/>
      <c r="J2" s="413"/>
    </row>
    <row r="3" spans="1:12" s="4" customFormat="1" ht="16" x14ac:dyDescent="0.25">
      <c r="A3" s="139" t="s">
        <v>1938</v>
      </c>
      <c r="C3" s="1699">
        <v>16500</v>
      </c>
      <c r="D3" s="1699"/>
      <c r="E3" s="1699">
        <v>6250</v>
      </c>
      <c r="F3" s="1699">
        <v>5000</v>
      </c>
      <c r="G3" s="1699">
        <v>3990</v>
      </c>
      <c r="H3" s="1699">
        <v>3990</v>
      </c>
      <c r="I3" s="1699">
        <v>30000</v>
      </c>
      <c r="J3" s="1699"/>
    </row>
    <row r="4" spans="1:12" s="48" customFormat="1" ht="16" x14ac:dyDescent="0.25">
      <c r="A4" s="139" t="s">
        <v>7402</v>
      </c>
      <c r="B4" s="3"/>
      <c r="C4" s="1151">
        <v>400000</v>
      </c>
      <c r="D4" s="656"/>
      <c r="E4" s="130">
        <v>255000</v>
      </c>
      <c r="F4" s="130">
        <v>175000</v>
      </c>
      <c r="G4" s="130">
        <v>73000</v>
      </c>
      <c r="H4" s="130">
        <v>72000</v>
      </c>
      <c r="I4" s="130">
        <v>580000</v>
      </c>
      <c r="J4" s="130"/>
      <c r="K4" s="3"/>
    </row>
    <row r="5" spans="1:12" s="49" customFormat="1" thickBot="1" x14ac:dyDescent="0.3">
      <c r="A5" s="516" t="s">
        <v>8440</v>
      </c>
      <c r="C5" s="7">
        <v>19400</v>
      </c>
      <c r="D5" s="1559"/>
      <c r="E5" s="7">
        <v>6250</v>
      </c>
      <c r="F5" s="7">
        <v>5500</v>
      </c>
      <c r="G5" s="7">
        <v>4500</v>
      </c>
      <c r="H5" s="7">
        <v>4500</v>
      </c>
      <c r="I5" s="7">
        <v>30000</v>
      </c>
      <c r="J5" s="7"/>
      <c r="K5" s="30"/>
    </row>
    <row r="6" spans="1:12" s="4" customFormat="1" thickBot="1" x14ac:dyDescent="0.3">
      <c r="A6" s="160" t="s">
        <v>0</v>
      </c>
      <c r="B6" s="51" t="s">
        <v>1</v>
      </c>
      <c r="C6" s="51" t="s">
        <v>10</v>
      </c>
      <c r="D6" s="1560" t="s">
        <v>6517</v>
      </c>
      <c r="E6" s="51" t="s">
        <v>26</v>
      </c>
      <c r="F6" s="51" t="s">
        <v>17</v>
      </c>
      <c r="G6" s="51" t="s">
        <v>3</v>
      </c>
      <c r="H6" s="51" t="s">
        <v>18</v>
      </c>
      <c r="I6" s="51" t="s">
        <v>28</v>
      </c>
      <c r="J6" s="51" t="s">
        <v>4</v>
      </c>
      <c r="K6" s="51"/>
    </row>
    <row r="7" spans="1:12" s="1" customFormat="1" ht="16" x14ac:dyDescent="0.25">
      <c r="A7" s="12" t="s">
        <v>7397</v>
      </c>
      <c r="B7" s="13" t="s">
        <v>7403</v>
      </c>
      <c r="C7" s="13">
        <v>173</v>
      </c>
      <c r="D7" s="391"/>
      <c r="E7" s="392"/>
      <c r="F7" s="392"/>
      <c r="G7" s="392"/>
      <c r="H7" s="392"/>
      <c r="I7" s="392"/>
      <c r="J7" s="392"/>
      <c r="K7" s="43"/>
    </row>
    <row r="8" spans="1:12" s="1" customFormat="1" thickBot="1" x14ac:dyDescent="0.3">
      <c r="A8" s="76" t="s">
        <v>7397</v>
      </c>
      <c r="B8" s="14" t="s">
        <v>7404</v>
      </c>
      <c r="C8" s="14">
        <v>27</v>
      </c>
      <c r="D8" s="959"/>
      <c r="E8" s="672"/>
      <c r="F8" s="672"/>
      <c r="G8" s="672"/>
      <c r="H8" s="672"/>
      <c r="I8" s="672"/>
      <c r="J8" s="672"/>
      <c r="K8" s="115"/>
    </row>
    <row r="9" spans="1:12" s="1" customFormat="1" thickBot="1" x14ac:dyDescent="0.3">
      <c r="A9" s="33" t="s">
        <v>7578</v>
      </c>
      <c r="B9" s="34"/>
      <c r="C9" s="34">
        <f>SUM(C7:C8)</f>
        <v>200</v>
      </c>
      <c r="D9" s="34"/>
      <c r="E9" s="390"/>
      <c r="F9" s="390"/>
      <c r="G9" s="390"/>
      <c r="H9" s="390"/>
      <c r="I9" s="390"/>
      <c r="J9" s="390"/>
      <c r="K9" s="54"/>
      <c r="L9" s="6" t="s">
        <v>8667</v>
      </c>
    </row>
    <row r="10" spans="1:12" s="1" customFormat="1" ht="16" x14ac:dyDescent="0.25">
      <c r="A10" s="1697">
        <v>45422</v>
      </c>
      <c r="B10" s="1262" t="s">
        <v>63</v>
      </c>
      <c r="C10" s="1262">
        <v>-108</v>
      </c>
      <c r="D10" s="1698"/>
      <c r="E10" s="1163"/>
      <c r="F10" s="1163"/>
      <c r="G10" s="1163"/>
      <c r="H10" s="1163"/>
      <c r="I10" s="1163"/>
      <c r="J10" s="1163"/>
      <c r="K10" s="1262"/>
      <c r="L10" s="1" t="s">
        <v>8855</v>
      </c>
    </row>
    <row r="11" spans="1:12" s="2" customFormat="1" ht="16" x14ac:dyDescent="0.25">
      <c r="A11" s="28">
        <v>45087</v>
      </c>
      <c r="B11" s="22" t="s">
        <v>63</v>
      </c>
      <c r="C11" s="22">
        <v>-92</v>
      </c>
      <c r="D11" s="1607"/>
      <c r="E11" s="404"/>
      <c r="F11" s="404"/>
      <c r="G11" s="404"/>
      <c r="H11" s="404"/>
      <c r="I11" s="404"/>
      <c r="J11" s="404"/>
      <c r="K11" s="22"/>
    </row>
    <row r="12" spans="1:12" s="1" customFormat="1" thickBot="1" x14ac:dyDescent="0.3">
      <c r="A12" s="13" t="s">
        <v>7726</v>
      </c>
      <c r="B12" s="13" t="s">
        <v>7729</v>
      </c>
      <c r="C12" s="13">
        <v>42</v>
      </c>
      <c r="D12" s="391"/>
      <c r="E12" s="25">
        <v>34</v>
      </c>
      <c r="F12" s="25">
        <v>27</v>
      </c>
      <c r="G12" s="25">
        <v>84</v>
      </c>
      <c r="H12" s="25">
        <v>42</v>
      </c>
      <c r="I12" s="25">
        <v>13</v>
      </c>
      <c r="J12" s="25"/>
      <c r="K12" s="43"/>
    </row>
    <row r="13" spans="1:12" s="6" customFormat="1" thickBot="1" x14ac:dyDescent="0.3">
      <c r="A13" s="33" t="s">
        <v>7856</v>
      </c>
      <c r="B13" s="34"/>
      <c r="C13" s="34">
        <f>SUM(C9:C12)</f>
        <v>42</v>
      </c>
      <c r="D13" s="34"/>
      <c r="E13" s="34">
        <f t="shared" ref="E13:K13" si="0">SUM(E9:E12)</f>
        <v>34</v>
      </c>
      <c r="F13" s="34">
        <f t="shared" si="0"/>
        <v>27</v>
      </c>
      <c r="G13" s="34">
        <f t="shared" si="0"/>
        <v>84</v>
      </c>
      <c r="H13" s="34">
        <f t="shared" si="0"/>
        <v>42</v>
      </c>
      <c r="I13" s="34">
        <f t="shared" si="0"/>
        <v>13</v>
      </c>
      <c r="J13" s="34"/>
      <c r="K13" s="34">
        <f t="shared" si="0"/>
        <v>0</v>
      </c>
      <c r="L13" s="6" t="s">
        <v>8667</v>
      </c>
    </row>
    <row r="14" spans="1:12" s="2" customFormat="1" thickBot="1" x14ac:dyDescent="0.3">
      <c r="A14" s="53"/>
      <c r="B14" s="13"/>
      <c r="C14" s="13"/>
      <c r="D14" s="1437"/>
      <c r="E14" s="25"/>
      <c r="F14" s="25"/>
      <c r="G14" s="25"/>
      <c r="H14" s="25"/>
      <c r="I14" s="25"/>
      <c r="J14" s="25"/>
      <c r="K14" s="13"/>
    </row>
    <row r="15" spans="1:12" s="6" customFormat="1" thickBot="1" x14ac:dyDescent="0.3">
      <c r="A15" s="33" t="s">
        <v>8094</v>
      </c>
      <c r="B15" s="34"/>
      <c r="C15" s="34">
        <f>SUM(C13:C14)</f>
        <v>42</v>
      </c>
      <c r="D15" s="34"/>
      <c r="E15" s="34">
        <f t="shared" ref="E15:K17" si="1">SUM(E13:E14)</f>
        <v>34</v>
      </c>
      <c r="F15" s="34">
        <f t="shared" si="1"/>
        <v>27</v>
      </c>
      <c r="G15" s="34">
        <f t="shared" si="1"/>
        <v>84</v>
      </c>
      <c r="H15" s="34">
        <f t="shared" si="1"/>
        <v>42</v>
      </c>
      <c r="I15" s="34">
        <f t="shared" si="1"/>
        <v>13</v>
      </c>
      <c r="J15" s="34"/>
      <c r="K15" s="34">
        <f t="shared" si="1"/>
        <v>0</v>
      </c>
      <c r="L15" s="6" t="s">
        <v>8667</v>
      </c>
    </row>
    <row r="16" spans="1:12" s="1" customFormat="1" thickBot="1" x14ac:dyDescent="0.3">
      <c r="A16" s="55"/>
      <c r="B16" s="75"/>
      <c r="C16" s="43"/>
      <c r="D16" s="391"/>
      <c r="E16" s="25"/>
      <c r="F16" s="25"/>
      <c r="G16" s="25"/>
      <c r="H16" s="25"/>
      <c r="I16" s="392"/>
      <c r="J16" s="392"/>
      <c r="K16" s="43"/>
    </row>
    <row r="17" spans="1:12" s="6" customFormat="1" thickBot="1" x14ac:dyDescent="0.3">
      <c r="A17" s="33" t="s">
        <v>8414</v>
      </c>
      <c r="B17" s="34"/>
      <c r="C17" s="34">
        <f>SUM(C15:C16)</f>
        <v>42</v>
      </c>
      <c r="D17" s="34"/>
      <c r="E17" s="34">
        <f t="shared" si="1"/>
        <v>34</v>
      </c>
      <c r="F17" s="34">
        <f t="shared" si="1"/>
        <v>27</v>
      </c>
      <c r="G17" s="34">
        <f t="shared" si="1"/>
        <v>84</v>
      </c>
      <c r="H17" s="34">
        <f t="shared" si="1"/>
        <v>42</v>
      </c>
      <c r="I17" s="34">
        <f t="shared" si="1"/>
        <v>13</v>
      </c>
      <c r="J17" s="34"/>
      <c r="K17" s="34">
        <f t="shared" si="1"/>
        <v>0</v>
      </c>
      <c r="L17" s="6" t="s">
        <v>8667</v>
      </c>
    </row>
    <row r="18" spans="1:12" s="1" customFormat="1" ht="16" x14ac:dyDescent="0.25">
      <c r="A18" s="55">
        <v>45505</v>
      </c>
      <c r="B18" s="75" t="s">
        <v>63</v>
      </c>
      <c r="C18" s="43"/>
      <c r="D18" s="391"/>
      <c r="E18" s="25">
        <v>-34</v>
      </c>
      <c r="F18" s="25">
        <v>-27</v>
      </c>
      <c r="G18" s="25">
        <v>-81</v>
      </c>
      <c r="H18" s="25">
        <v>-38</v>
      </c>
      <c r="I18" s="392"/>
      <c r="J18" s="392"/>
      <c r="K18" s="43"/>
    </row>
    <row r="19" spans="1:12" s="2" customFormat="1" thickBot="1" x14ac:dyDescent="0.3">
      <c r="A19" s="55">
        <v>45566</v>
      </c>
      <c r="B19" s="436" t="s">
        <v>401</v>
      </c>
      <c r="C19" s="13">
        <v>-22</v>
      </c>
      <c r="D19" s="1437"/>
      <c r="E19" s="25"/>
      <c r="F19" s="25"/>
      <c r="G19" s="25">
        <v>-3</v>
      </c>
      <c r="H19" s="25"/>
      <c r="I19" s="25">
        <v>-11</v>
      </c>
      <c r="J19" s="25"/>
      <c r="K19" s="13"/>
    </row>
    <row r="20" spans="1:12" s="6" customFormat="1" thickBot="1" x14ac:dyDescent="0.3">
      <c r="A20" s="33" t="s">
        <v>8441</v>
      </c>
      <c r="B20" s="34"/>
      <c r="C20" s="34">
        <f>SUM(C17:C19)</f>
        <v>20</v>
      </c>
      <c r="D20" s="34"/>
      <c r="E20" s="34">
        <f>SUM(E17:E19)</f>
        <v>0</v>
      </c>
      <c r="F20" s="34">
        <f>SUM(F17:F19)</f>
        <v>0</v>
      </c>
      <c r="G20" s="34">
        <f t="shared" ref="G20:I20" si="2">SUM(G17:G19)</f>
        <v>0</v>
      </c>
      <c r="H20" s="34">
        <f t="shared" si="2"/>
        <v>4</v>
      </c>
      <c r="I20" s="34">
        <f t="shared" si="2"/>
        <v>2</v>
      </c>
      <c r="J20" s="34"/>
      <c r="K20" s="34">
        <f t="shared" ref="K20" si="3">SUM(K18:K19)</f>
        <v>0</v>
      </c>
      <c r="L20" s="6" t="s">
        <v>8667</v>
      </c>
    </row>
    <row r="21" spans="1:12" s="2" customFormat="1" thickBot="1" x14ac:dyDescent="0.3">
      <c r="A21" s="256"/>
      <c r="B21" s="436"/>
      <c r="C21" s="13"/>
      <c r="D21" s="1437"/>
      <c r="E21" s="25"/>
      <c r="F21" s="25"/>
      <c r="G21" s="25"/>
      <c r="H21" s="25"/>
      <c r="I21" s="25"/>
      <c r="J21" s="25"/>
      <c r="K21" s="13"/>
    </row>
    <row r="22" spans="1:12" s="6" customFormat="1" thickBot="1" x14ac:dyDescent="0.3">
      <c r="A22" s="33" t="s">
        <v>8662</v>
      </c>
      <c r="B22" s="34"/>
      <c r="C22" s="34">
        <f>SUM(C20:C21)</f>
        <v>20</v>
      </c>
      <c r="D22" s="34"/>
      <c r="E22" s="34">
        <f t="shared" ref="E22:K26" si="4">SUM(E20:E21)</f>
        <v>0</v>
      </c>
      <c r="F22" s="34">
        <f t="shared" si="4"/>
        <v>0</v>
      </c>
      <c r="G22" s="34">
        <f t="shared" si="4"/>
        <v>0</v>
      </c>
      <c r="H22" s="34">
        <f t="shared" si="4"/>
        <v>4</v>
      </c>
      <c r="I22" s="34">
        <f t="shared" si="4"/>
        <v>2</v>
      </c>
      <c r="J22" s="34"/>
      <c r="K22" s="34">
        <f t="shared" si="4"/>
        <v>0</v>
      </c>
      <c r="L22" s="6" t="s">
        <v>8667</v>
      </c>
    </row>
    <row r="23" spans="1:12" s="2" customFormat="1" thickBot="1" x14ac:dyDescent="0.3">
      <c r="A23" s="256"/>
      <c r="B23" s="436"/>
      <c r="C23" s="13"/>
      <c r="D23" s="1437"/>
      <c r="E23" s="25"/>
      <c r="F23" s="25"/>
      <c r="G23" s="25"/>
      <c r="H23" s="25"/>
      <c r="I23" s="25"/>
      <c r="J23" s="25"/>
      <c r="K23" s="13"/>
    </row>
    <row r="24" spans="1:12" s="6" customFormat="1" thickBot="1" x14ac:dyDescent="0.3">
      <c r="A24" s="40" t="s">
        <v>8840</v>
      </c>
      <c r="B24" s="41"/>
      <c r="C24" s="181">
        <f>SUM(C22:C23)</f>
        <v>20</v>
      </c>
      <c r="D24" s="41"/>
      <c r="E24" s="41">
        <f t="shared" si="4"/>
        <v>0</v>
      </c>
      <c r="F24" s="41">
        <f t="shared" si="4"/>
        <v>0</v>
      </c>
      <c r="G24" s="41">
        <f t="shared" si="4"/>
        <v>0</v>
      </c>
      <c r="H24" s="181">
        <f t="shared" si="4"/>
        <v>4</v>
      </c>
      <c r="I24" s="181">
        <f t="shared" si="4"/>
        <v>2</v>
      </c>
      <c r="J24" s="181"/>
      <c r="K24" s="41">
        <f t="shared" si="4"/>
        <v>0</v>
      </c>
    </row>
    <row r="25" spans="1:12" s="2" customFormat="1" thickBot="1" x14ac:dyDescent="0.3">
      <c r="A25" s="55"/>
      <c r="B25" s="53"/>
      <c r="C25" s="13"/>
      <c r="D25" s="1437"/>
      <c r="E25" s="25"/>
      <c r="F25" s="25"/>
      <c r="G25" s="25"/>
      <c r="H25" s="25"/>
      <c r="I25" s="25"/>
      <c r="J25" s="25"/>
      <c r="K25" s="13"/>
    </row>
    <row r="26" spans="1:12" s="6" customFormat="1" thickBot="1" x14ac:dyDescent="0.3">
      <c r="A26" s="40" t="s">
        <v>9008</v>
      </c>
      <c r="B26" s="41"/>
      <c r="C26" s="181">
        <f>SUM(C24:C25)</f>
        <v>20</v>
      </c>
      <c r="D26" s="41"/>
      <c r="E26" s="41">
        <f t="shared" si="4"/>
        <v>0</v>
      </c>
      <c r="F26" s="41">
        <f t="shared" si="4"/>
        <v>0</v>
      </c>
      <c r="G26" s="41">
        <f t="shared" si="4"/>
        <v>0</v>
      </c>
      <c r="H26" s="181">
        <f t="shared" si="4"/>
        <v>4</v>
      </c>
      <c r="I26" s="181">
        <f t="shared" si="4"/>
        <v>2</v>
      </c>
      <c r="J26" s="41"/>
      <c r="K26" s="41">
        <f t="shared" si="4"/>
        <v>0</v>
      </c>
    </row>
    <row r="27" spans="1:12" s="2" customFormat="1" thickBot="1" x14ac:dyDescent="0.3">
      <c r="A27" s="55">
        <v>45478</v>
      </c>
      <c r="B27" s="53" t="s">
        <v>9071</v>
      </c>
      <c r="C27" s="13"/>
      <c r="D27" s="1437"/>
      <c r="E27" s="25">
        <v>50</v>
      </c>
      <c r="F27" s="25"/>
      <c r="G27" s="25">
        <v>150</v>
      </c>
      <c r="H27" s="25"/>
      <c r="I27" s="25"/>
      <c r="J27" s="25">
        <v>200</v>
      </c>
      <c r="K27" s="13"/>
    </row>
    <row r="28" spans="1:12" s="6" customFormat="1" thickBot="1" x14ac:dyDescent="0.3">
      <c r="A28" s="40" t="s">
        <v>9318</v>
      </c>
      <c r="B28" s="41"/>
      <c r="C28" s="41">
        <f>SUM(C26:C27)</f>
        <v>20</v>
      </c>
      <c r="D28" s="41"/>
      <c r="E28" s="41">
        <f t="shared" ref="E28:K28" si="5">SUM(E26:E27)</f>
        <v>50</v>
      </c>
      <c r="F28" s="41">
        <f t="shared" si="5"/>
        <v>0</v>
      </c>
      <c r="G28" s="41">
        <f t="shared" si="5"/>
        <v>150</v>
      </c>
      <c r="H28" s="41">
        <f t="shared" si="5"/>
        <v>4</v>
      </c>
      <c r="I28" s="41">
        <f t="shared" si="5"/>
        <v>2</v>
      </c>
      <c r="J28" s="41">
        <f t="shared" si="5"/>
        <v>200</v>
      </c>
      <c r="K28" s="41">
        <f t="shared" si="5"/>
        <v>0</v>
      </c>
    </row>
    <row r="29" spans="1:12" s="2" customFormat="1" ht="16" x14ac:dyDescent="0.25">
      <c r="A29" s="256"/>
      <c r="B29" s="436"/>
      <c r="C29" s="13"/>
      <c r="D29" s="1437"/>
      <c r="E29" s="25"/>
      <c r="F29" s="25"/>
      <c r="G29" s="25"/>
      <c r="H29" s="25"/>
      <c r="I29" s="25"/>
      <c r="J29" s="25"/>
      <c r="K29" s="13"/>
    </row>
    <row r="30" spans="1:12" s="2" customFormat="1" ht="16" x14ac:dyDescent="0.25">
      <c r="A30" s="15"/>
      <c r="B30" s="13"/>
      <c r="C30" s="13"/>
      <c r="D30" s="1437"/>
      <c r="E30" s="25"/>
      <c r="F30" s="25"/>
      <c r="G30" s="25"/>
      <c r="H30" s="25"/>
      <c r="I30" s="25"/>
      <c r="J30" s="25"/>
      <c r="K30" s="13"/>
    </row>
    <row r="31" spans="1:12" s="1" customFormat="1" ht="16" x14ac:dyDescent="0.25">
      <c r="A31" s="367"/>
      <c r="B31" s="43"/>
      <c r="C31" s="43"/>
      <c r="D31" s="391"/>
      <c r="E31" s="392"/>
      <c r="F31" s="392"/>
      <c r="G31" s="392"/>
      <c r="H31" s="392"/>
      <c r="I31" s="392"/>
      <c r="J31" s="392"/>
      <c r="K31" s="43"/>
    </row>
    <row r="32" spans="1:12" s="136" customFormat="1" ht="16" x14ac:dyDescent="0.25">
      <c r="A32" s="137"/>
      <c r="B32" s="4"/>
      <c r="C32" s="4"/>
      <c r="D32" s="4"/>
      <c r="E32" s="144"/>
      <c r="F32" s="144"/>
      <c r="G32" s="144"/>
      <c r="H32" s="144"/>
      <c r="I32" s="144"/>
      <c r="J32" s="144"/>
      <c r="K32" s="4"/>
    </row>
    <row r="33" spans="1:11" x14ac:dyDescent="0.25">
      <c r="A33" s="1336" t="s">
        <v>8841</v>
      </c>
      <c r="B33" s="259"/>
      <c r="C33" s="149"/>
      <c r="D33" s="149"/>
      <c r="E33" s="149"/>
      <c r="F33" s="149"/>
      <c r="G33" s="149"/>
      <c r="H33" s="149"/>
      <c r="I33" s="149"/>
      <c r="J33" s="149"/>
      <c r="K33" s="149"/>
    </row>
    <row r="34" spans="1:11" x14ac:dyDescent="0.25">
      <c r="A34" s="1336" t="s">
        <v>8842</v>
      </c>
      <c r="B34" s="259"/>
      <c r="C34" s="149"/>
      <c r="D34" s="149"/>
      <c r="E34" s="149"/>
      <c r="F34" s="149"/>
      <c r="G34" s="149"/>
      <c r="H34" s="149"/>
      <c r="I34" s="149"/>
      <c r="J34" s="149"/>
      <c r="K34" s="149"/>
    </row>
    <row r="35" spans="1:11" x14ac:dyDescent="0.25">
      <c r="A35" s="1336" t="s">
        <v>8843</v>
      </c>
      <c r="B35" s="259"/>
      <c r="C35" s="149"/>
      <c r="D35" s="149"/>
      <c r="E35" s="149"/>
      <c r="F35" s="149"/>
      <c r="G35" s="149"/>
      <c r="H35" s="149"/>
      <c r="I35" s="149"/>
      <c r="J35" s="149"/>
      <c r="K35" s="149"/>
    </row>
    <row r="37" spans="1:11" x14ac:dyDescent="0.25">
      <c r="A37" s="157" t="s">
        <v>8844</v>
      </c>
    </row>
    <row r="38" spans="1:11" x14ac:dyDescent="0.25">
      <c r="A38" s="157" t="s">
        <v>8845</v>
      </c>
    </row>
    <row r="40" spans="1:11" x14ac:dyDescent="0.25">
      <c r="A40" s="157" t="s">
        <v>8856</v>
      </c>
    </row>
    <row r="42" spans="1:11" x14ac:dyDescent="0.25">
      <c r="A42" s="157" t="s">
        <v>8857</v>
      </c>
    </row>
    <row r="43" spans="1:11" x14ac:dyDescent="0.25">
      <c r="A43" s="157" t="s">
        <v>8861</v>
      </c>
    </row>
    <row r="44" spans="1:11" x14ac:dyDescent="0.25">
      <c r="A44" s="157" t="s">
        <v>8862</v>
      </c>
    </row>
    <row r="45" spans="1:11" x14ac:dyDescent="0.25">
      <c r="A45" s="157" t="s">
        <v>8863</v>
      </c>
    </row>
    <row r="46" spans="1:11" x14ac:dyDescent="0.25">
      <c r="A46" s="157" t="s">
        <v>8864</v>
      </c>
    </row>
    <row r="47" spans="1:11" x14ac:dyDescent="0.25">
      <c r="A47" s="157" t="s">
        <v>8860</v>
      </c>
    </row>
    <row r="48" spans="1:11" x14ac:dyDescent="0.25">
      <c r="A48" s="157" t="s">
        <v>8865</v>
      </c>
    </row>
    <row r="50" spans="1:1" x14ac:dyDescent="0.25">
      <c r="A50" s="157" t="s">
        <v>8858</v>
      </c>
    </row>
    <row r="51" spans="1:1" x14ac:dyDescent="0.25">
      <c r="A51" s="157" t="s">
        <v>8859</v>
      </c>
    </row>
  </sheetData>
  <pageMargins left="0.7" right="0.7" top="0.75" bottom="0.75" header="0.3" footer="0.3"/>
  <pageSetup orientation="portrait" r:id="rId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F23"/>
  <sheetViews>
    <sheetView topLeftCell="A4" workbookViewId="0">
      <selection activeCell="A17" sqref="A17"/>
    </sheetView>
  </sheetViews>
  <sheetFormatPr baseColWidth="10" defaultColWidth="9" defaultRowHeight="16" x14ac:dyDescent="0.25"/>
  <cols>
    <col min="1" max="1" width="12.33203125" style="137" customWidth="1"/>
    <col min="2" max="2" width="24.33203125" style="4" customWidth="1"/>
    <col min="3" max="3" width="11.83203125" style="4" customWidth="1"/>
    <col min="4" max="5" width="10.5" style="4" customWidth="1"/>
    <col min="6" max="6" width="8.83203125" style="4" customWidth="1"/>
    <col min="7" max="7" width="12.6640625" style="4" bestFit="1" customWidth="1"/>
    <col min="8" max="16384" width="9" style="4"/>
  </cols>
  <sheetData>
    <row r="1" spans="1:6" x14ac:dyDescent="0.25">
      <c r="A1" s="128" t="s">
        <v>23</v>
      </c>
      <c r="B1" s="48"/>
    </row>
    <row r="2" spans="1:6" s="144" customFormat="1" x14ac:dyDescent="0.25">
      <c r="A2" s="680"/>
      <c r="B2" s="129"/>
    </row>
    <row r="3" spans="1:6" x14ac:dyDescent="0.25">
      <c r="A3" s="139" t="s">
        <v>1938</v>
      </c>
    </row>
    <row r="4" spans="1:6" x14ac:dyDescent="0.25">
      <c r="A4" s="703" t="s">
        <v>8424</v>
      </c>
      <c r="B4" s="5"/>
      <c r="C4" s="1040" t="s">
        <v>8767</v>
      </c>
      <c r="D4" s="1040"/>
      <c r="E4" s="1040"/>
    </row>
    <row r="5" spans="1:6" x14ac:dyDescent="0.25">
      <c r="A5" s="703" t="s">
        <v>8312</v>
      </c>
      <c r="B5" s="5"/>
      <c r="C5" s="1040">
        <v>580000</v>
      </c>
      <c r="D5" s="1040">
        <v>73000</v>
      </c>
      <c r="E5" s="1014">
        <v>72000</v>
      </c>
    </row>
    <row r="6" spans="1:6" ht="17" thickBot="1" x14ac:dyDescent="0.3">
      <c r="A6" s="703"/>
      <c r="B6" s="5"/>
      <c r="C6" s="770">
        <v>30000</v>
      </c>
      <c r="D6" s="770">
        <v>4500</v>
      </c>
      <c r="E6" s="1326">
        <v>4500</v>
      </c>
      <c r="F6" s="697"/>
    </row>
    <row r="7" spans="1:6" ht="17" thickBot="1" x14ac:dyDescent="0.3">
      <c r="A7" s="160" t="s">
        <v>0</v>
      </c>
      <c r="B7" s="51" t="s">
        <v>1</v>
      </c>
      <c r="C7" s="667" t="s">
        <v>28</v>
      </c>
      <c r="D7" s="667" t="s">
        <v>3</v>
      </c>
      <c r="E7" s="667" t="s">
        <v>18</v>
      </c>
      <c r="F7" s="138"/>
    </row>
    <row r="8" spans="1:6" s="2" customFormat="1" ht="17" thickBot="1" x14ac:dyDescent="0.3">
      <c r="A8" s="28" t="s">
        <v>8425</v>
      </c>
      <c r="B8" s="14" t="s">
        <v>8426</v>
      </c>
      <c r="C8" s="14">
        <v>15</v>
      </c>
      <c r="D8" s="14">
        <v>30</v>
      </c>
      <c r="E8" s="14"/>
      <c r="F8" s="14"/>
    </row>
    <row r="9" spans="1:6" s="2" customFormat="1" ht="17" thickBot="1" x14ac:dyDescent="0.3">
      <c r="A9" s="33" t="s">
        <v>8441</v>
      </c>
      <c r="B9" s="34"/>
      <c r="C9" s="34">
        <f>SUM(C8)</f>
        <v>15</v>
      </c>
      <c r="D9" s="34">
        <f t="shared" ref="D9:F9" si="0">SUM(D8)</f>
        <v>30</v>
      </c>
      <c r="E9" s="34">
        <f t="shared" si="0"/>
        <v>0</v>
      </c>
      <c r="F9" s="54">
        <f t="shared" si="0"/>
        <v>0</v>
      </c>
    </row>
    <row r="10" spans="1:6" s="2" customFormat="1" ht="17" thickBot="1" x14ac:dyDescent="0.3">
      <c r="A10" s="55"/>
      <c r="B10" s="53"/>
      <c r="C10" s="53"/>
      <c r="D10" s="53"/>
      <c r="E10" s="53"/>
      <c r="F10" s="53"/>
    </row>
    <row r="11" spans="1:6" s="2" customFormat="1" ht="17" thickBot="1" x14ac:dyDescent="0.3">
      <c r="A11" s="33" t="s">
        <v>8662</v>
      </c>
      <c r="B11" s="34"/>
      <c r="C11" s="34">
        <f>SUM(C9:C10)</f>
        <v>15</v>
      </c>
      <c r="D11" s="34">
        <f t="shared" ref="D11:F11" si="1">SUM(D9:D10)</f>
        <v>30</v>
      </c>
      <c r="E11" s="34">
        <f t="shared" si="1"/>
        <v>0</v>
      </c>
      <c r="F11" s="34">
        <f t="shared" si="1"/>
        <v>0</v>
      </c>
    </row>
    <row r="12" spans="1:6" s="2" customFormat="1" ht="17" thickBot="1" x14ac:dyDescent="0.3">
      <c r="A12" s="55" t="s">
        <v>8794</v>
      </c>
      <c r="B12" s="53" t="s">
        <v>8895</v>
      </c>
      <c r="C12" s="53"/>
      <c r="D12" s="53"/>
      <c r="E12" s="53">
        <v>50</v>
      </c>
      <c r="F12" s="53"/>
    </row>
    <row r="13" spans="1:6" s="2" customFormat="1" ht="17" thickBot="1" x14ac:dyDescent="0.3">
      <c r="A13" s="33" t="s">
        <v>8840</v>
      </c>
      <c r="B13" s="34"/>
      <c r="C13" s="34">
        <f>SUM(C11:C12)</f>
        <v>15</v>
      </c>
      <c r="D13" s="34">
        <f>SUM(D11:D12)</f>
        <v>30</v>
      </c>
      <c r="E13" s="34">
        <f>SUM(E11:E12)</f>
        <v>50</v>
      </c>
      <c r="F13" s="34">
        <f>SUM(F11:F12)</f>
        <v>0</v>
      </c>
    </row>
    <row r="14" spans="1:6" s="2" customFormat="1" ht="17" thickBot="1" x14ac:dyDescent="0.3">
      <c r="A14" s="53"/>
      <c r="B14" s="436"/>
      <c r="C14" s="13"/>
      <c r="D14" s="13"/>
      <c r="E14" s="13"/>
      <c r="F14" s="13"/>
    </row>
    <row r="15" spans="1:6" s="2" customFormat="1" ht="17" thickBot="1" x14ac:dyDescent="0.3">
      <c r="A15" s="33" t="s">
        <v>9008</v>
      </c>
      <c r="B15" s="34"/>
      <c r="C15" s="34">
        <f>SUM(C13:C14)</f>
        <v>15</v>
      </c>
      <c r="D15" s="34">
        <f>SUM(D13:D14)</f>
        <v>30</v>
      </c>
      <c r="E15" s="34">
        <f>SUM(E13:E14)</f>
        <v>50</v>
      </c>
      <c r="F15" s="34">
        <f>SUM(F13:F14)</f>
        <v>0</v>
      </c>
    </row>
    <row r="16" spans="1:6" s="2" customFormat="1" ht="17" thickBot="1" x14ac:dyDescent="0.3">
      <c r="A16" s="53"/>
      <c r="B16" s="436"/>
      <c r="C16" s="13"/>
      <c r="D16" s="13"/>
      <c r="E16" s="13"/>
      <c r="F16" s="13"/>
    </row>
    <row r="17" spans="1:6" s="2" customFormat="1" ht="17" thickBot="1" x14ac:dyDescent="0.3">
      <c r="A17" s="33" t="s">
        <v>9318</v>
      </c>
      <c r="B17" s="34"/>
      <c r="C17" s="34">
        <f>SUM(C15:C16)</f>
        <v>15</v>
      </c>
      <c r="D17" s="34">
        <f>SUM(D15:D16)</f>
        <v>30</v>
      </c>
      <c r="E17" s="34">
        <f>SUM(E15:E16)</f>
        <v>50</v>
      </c>
      <c r="F17" s="34">
        <f>SUM(F15:F16)</f>
        <v>0</v>
      </c>
    </row>
    <row r="18" spans="1:6" x14ac:dyDescent="0.25">
      <c r="A18" s="168"/>
      <c r="B18" s="436"/>
      <c r="C18" s="57"/>
      <c r="D18" s="57"/>
      <c r="E18" s="57"/>
      <c r="F18" s="57"/>
    </row>
    <row r="19" spans="1:6" x14ac:dyDescent="0.25">
      <c r="A19" s="168"/>
      <c r="B19" s="436"/>
      <c r="C19" s="57"/>
      <c r="D19" s="57"/>
      <c r="E19" s="57"/>
      <c r="F19" s="57"/>
    </row>
    <row r="20" spans="1:6" x14ac:dyDescent="0.25">
      <c r="A20" s="168"/>
      <c r="B20" s="436"/>
      <c r="C20" s="57"/>
      <c r="D20" s="57"/>
      <c r="E20" s="57"/>
      <c r="F20" s="57"/>
    </row>
    <row r="21" spans="1:6" x14ac:dyDescent="0.25">
      <c r="A21" s="168"/>
      <c r="B21" s="436"/>
      <c r="C21" s="57"/>
      <c r="D21" s="57"/>
      <c r="E21" s="57"/>
      <c r="F21" s="57"/>
    </row>
    <row r="22" spans="1:6" s="48" customFormat="1" x14ac:dyDescent="0.25">
      <c r="A22" s="256"/>
      <c r="B22" s="213"/>
      <c r="C22" s="358"/>
      <c r="D22" s="358"/>
      <c r="E22" s="358"/>
      <c r="F22" s="358"/>
    </row>
    <row r="23" spans="1:6" s="48" customFormat="1" x14ac:dyDescent="0.25">
      <c r="A23" s="99"/>
      <c r="B23" s="213"/>
      <c r="C23" s="358"/>
      <c r="D23" s="358"/>
      <c r="E23" s="358"/>
      <c r="F23" s="358"/>
    </row>
  </sheetData>
  <pageMargins left="0.7" right="0.7" top="0.75" bottom="0.75" header="0.3" footer="0.3"/>
  <pageSetup orientation="portrait" r:id="rId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AX61"/>
  <sheetViews>
    <sheetView topLeftCell="A16" workbookViewId="0">
      <selection activeCell="C35" sqref="C35"/>
    </sheetView>
  </sheetViews>
  <sheetFormatPr baseColWidth="10" defaultColWidth="9" defaultRowHeight="16" x14ac:dyDescent="0.25"/>
  <cols>
    <col min="1" max="1" width="14.33203125" style="4" customWidth="1"/>
    <col min="2" max="2" width="21.1640625" style="4" customWidth="1"/>
    <col min="3" max="3" width="20.5" style="2" customWidth="1"/>
    <col min="4" max="5" width="13.33203125" style="4" customWidth="1"/>
    <col min="6" max="6" width="14.6640625" style="4" customWidth="1"/>
    <col min="7" max="14" width="12.33203125" style="4" customWidth="1"/>
    <col min="15" max="16" width="14.83203125" style="4" customWidth="1"/>
    <col min="17" max="17" width="9.83203125" style="2" customWidth="1"/>
    <col min="18" max="18" width="12.83203125" style="2" customWidth="1"/>
    <col min="19" max="21" width="12.1640625" style="2" customWidth="1"/>
    <col min="22" max="22" width="11" style="2" customWidth="1"/>
    <col min="23" max="23" width="12.6640625" style="2" customWidth="1"/>
    <col min="24" max="24" width="11" style="2" customWidth="1"/>
    <col min="25" max="25" width="12.5" style="2" customWidth="1"/>
    <col min="26" max="29" width="11" style="2" customWidth="1"/>
    <col min="30" max="30" width="21.5" style="2" customWidth="1"/>
    <col min="31" max="31" width="18" style="2" customWidth="1"/>
    <col min="32" max="32" width="11.6640625" style="2" customWidth="1"/>
    <col min="33" max="33" width="14.5" style="2" customWidth="1"/>
    <col min="34" max="34" width="11.33203125" style="2" customWidth="1"/>
    <col min="35" max="35" width="11" style="2" customWidth="1"/>
    <col min="36" max="42" width="11.5" style="2" customWidth="1"/>
    <col min="43" max="43" width="14.1640625" style="2" customWidth="1"/>
    <col min="44" max="44" width="10.1640625" style="2" customWidth="1"/>
    <col min="45" max="45" width="9.5" style="2" customWidth="1"/>
    <col min="46" max="46" width="14.5" style="2" customWidth="1"/>
    <col min="47" max="47" width="20.6640625" style="2" customWidth="1"/>
    <col min="48" max="48" width="12" style="2" customWidth="1"/>
    <col min="49" max="49" width="9.33203125" style="2" customWidth="1"/>
    <col min="50" max="16384" width="9" style="136"/>
  </cols>
  <sheetData>
    <row r="1" spans="1:50" s="48" customFormat="1" x14ac:dyDescent="0.25">
      <c r="A1" s="48" t="s">
        <v>23</v>
      </c>
      <c r="C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129" customFormat="1" x14ac:dyDescent="0.25">
      <c r="A2" s="101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</row>
    <row r="3" spans="1:50" s="4" customFormat="1" x14ac:dyDescent="0.25">
      <c r="A3" s="139" t="s">
        <v>1938</v>
      </c>
    </row>
    <row r="4" spans="1:50" s="4" customFormat="1" x14ac:dyDescent="0.25">
      <c r="A4" s="703" t="s">
        <v>8925</v>
      </c>
      <c r="B4" s="5"/>
      <c r="C4" s="6"/>
      <c r="D4" s="382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</row>
    <row r="5" spans="1:50" s="4" customFormat="1" x14ac:dyDescent="0.25">
      <c r="A5" s="703" t="s">
        <v>8312</v>
      </c>
      <c r="B5" s="5"/>
      <c r="C5" s="382"/>
      <c r="D5" s="382"/>
      <c r="E5" s="382"/>
      <c r="F5" s="382"/>
      <c r="G5" s="382"/>
      <c r="H5" s="382"/>
      <c r="I5" s="382"/>
      <c r="J5" s="382"/>
      <c r="K5" s="38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2"/>
      <c r="AK5" s="382"/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382"/>
      <c r="AW5" s="382"/>
    </row>
    <row r="6" spans="1:50" s="361" customFormat="1" ht="17" thickBot="1" x14ac:dyDescent="0.3">
      <c r="A6" s="764"/>
      <c r="B6" s="764"/>
      <c r="C6" s="1014">
        <v>18000</v>
      </c>
      <c r="D6" s="1014">
        <v>6000</v>
      </c>
      <c r="E6" s="1014">
        <v>6350</v>
      </c>
      <c r="F6" s="1014">
        <v>6750</v>
      </c>
      <c r="G6" s="1014">
        <v>8250</v>
      </c>
      <c r="H6" s="1014">
        <v>8250</v>
      </c>
      <c r="I6" s="1014">
        <v>8250</v>
      </c>
      <c r="J6" s="1014">
        <v>8250</v>
      </c>
      <c r="K6" s="1014">
        <v>8250</v>
      </c>
      <c r="L6" s="1014">
        <v>8250</v>
      </c>
      <c r="M6" s="1014">
        <v>9900</v>
      </c>
      <c r="N6" s="1014">
        <v>9900</v>
      </c>
      <c r="O6" s="1014">
        <v>5000</v>
      </c>
      <c r="P6" s="1014">
        <v>5000</v>
      </c>
      <c r="Q6" s="1014">
        <v>3600</v>
      </c>
      <c r="R6" s="1014">
        <v>6750</v>
      </c>
      <c r="S6" s="1014">
        <v>9000</v>
      </c>
      <c r="T6" s="1014">
        <v>13500</v>
      </c>
      <c r="U6" s="1014">
        <v>13500</v>
      </c>
      <c r="V6" s="1014">
        <v>18000</v>
      </c>
      <c r="W6" s="1014">
        <v>6750</v>
      </c>
      <c r="X6" s="1014">
        <v>9000</v>
      </c>
      <c r="Y6" s="1014">
        <v>13500</v>
      </c>
      <c r="Z6" s="1014">
        <v>13500</v>
      </c>
      <c r="AA6" s="1014">
        <v>6000</v>
      </c>
      <c r="AB6" s="1014">
        <v>7200</v>
      </c>
      <c r="AC6" s="1014">
        <v>9900</v>
      </c>
      <c r="AD6" s="1014">
        <v>24000</v>
      </c>
      <c r="AE6" s="1014">
        <v>24000</v>
      </c>
      <c r="AF6" s="1014"/>
      <c r="AG6" s="1014"/>
      <c r="AH6" s="1014"/>
      <c r="AI6" s="1014"/>
      <c r="AJ6" s="1014"/>
      <c r="AK6" s="1014"/>
      <c r="AL6" s="1014"/>
      <c r="AM6" s="1014"/>
      <c r="AN6" s="1014"/>
      <c r="AO6" s="1014"/>
      <c r="AP6" s="1014"/>
      <c r="AQ6" s="1014"/>
      <c r="AR6" s="1014"/>
      <c r="AS6" s="1014"/>
      <c r="AT6" s="1014"/>
      <c r="AU6" s="1014"/>
      <c r="AV6" s="1014"/>
      <c r="AW6" s="1014"/>
    </row>
    <row r="7" spans="1:50" s="4" customFormat="1" ht="17" thickBot="1" x14ac:dyDescent="0.3">
      <c r="A7" s="140" t="s">
        <v>0</v>
      </c>
      <c r="B7" s="140" t="s">
        <v>1</v>
      </c>
      <c r="C7" s="140" t="s">
        <v>8935</v>
      </c>
      <c r="D7" s="140" t="s">
        <v>8928</v>
      </c>
      <c r="E7" s="140" t="s">
        <v>8929</v>
      </c>
      <c r="F7" s="140" t="s">
        <v>8930</v>
      </c>
      <c r="G7" s="140" t="s">
        <v>8931</v>
      </c>
      <c r="H7" s="140" t="s">
        <v>7388</v>
      </c>
      <c r="I7" s="140" t="s">
        <v>4728</v>
      </c>
      <c r="J7" s="140" t="s">
        <v>3154</v>
      </c>
      <c r="K7" s="140" t="s">
        <v>3149</v>
      </c>
      <c r="L7" s="140" t="s">
        <v>7334</v>
      </c>
      <c r="M7" s="140" t="s">
        <v>8977</v>
      </c>
      <c r="N7" s="140" t="s">
        <v>8946</v>
      </c>
      <c r="O7" s="140" t="s">
        <v>8932</v>
      </c>
      <c r="P7" s="140" t="s">
        <v>8995</v>
      </c>
      <c r="Q7" s="209" t="s">
        <v>380</v>
      </c>
      <c r="R7" s="140" t="s">
        <v>5699</v>
      </c>
      <c r="S7" s="140" t="s">
        <v>5698</v>
      </c>
      <c r="T7" s="140" t="s">
        <v>7338</v>
      </c>
      <c r="U7" s="140" t="s">
        <v>4073</v>
      </c>
      <c r="V7" s="140" t="s">
        <v>4234</v>
      </c>
      <c r="W7" s="140" t="s">
        <v>8945</v>
      </c>
      <c r="X7" s="140" t="s">
        <v>3162</v>
      </c>
      <c r="Y7" s="140" t="s">
        <v>7749</v>
      </c>
      <c r="Z7" s="140" t="s">
        <v>3161</v>
      </c>
      <c r="AA7" s="140" t="s">
        <v>4413</v>
      </c>
      <c r="AB7" s="140" t="s">
        <v>8944</v>
      </c>
      <c r="AC7" s="140" t="s">
        <v>8321</v>
      </c>
      <c r="AD7" s="140" t="s">
        <v>8975</v>
      </c>
      <c r="AE7" s="140" t="s">
        <v>2431</v>
      </c>
      <c r="AF7" s="140" t="s">
        <v>3078</v>
      </c>
      <c r="AG7" s="140" t="s">
        <v>2406</v>
      </c>
      <c r="AH7" s="140" t="s">
        <v>1313</v>
      </c>
      <c r="AI7" s="140" t="s">
        <v>547</v>
      </c>
      <c r="AJ7" s="140" t="s">
        <v>548</v>
      </c>
      <c r="AK7" s="140" t="s">
        <v>5116</v>
      </c>
      <c r="AL7" s="140" t="s">
        <v>4198</v>
      </c>
      <c r="AM7" s="140" t="s">
        <v>9347</v>
      </c>
      <c r="AN7" s="140" t="s">
        <v>9348</v>
      </c>
      <c r="AO7" s="140" t="s">
        <v>9354</v>
      </c>
      <c r="AP7" s="140" t="s">
        <v>1940</v>
      </c>
      <c r="AQ7" s="140" t="s">
        <v>9391</v>
      </c>
      <c r="AR7" s="140" t="s">
        <v>1317</v>
      </c>
      <c r="AS7" s="140" t="s">
        <v>386</v>
      </c>
      <c r="AT7" s="140" t="s">
        <v>5859</v>
      </c>
      <c r="AU7" s="140" t="s">
        <v>9535</v>
      </c>
      <c r="AV7" s="140" t="s">
        <v>4428</v>
      </c>
      <c r="AW7" s="140"/>
    </row>
    <row r="8" spans="1:50" s="1" customFormat="1" x14ac:dyDescent="0.25">
      <c r="A8" s="12" t="s">
        <v>8926</v>
      </c>
      <c r="B8" s="14" t="s">
        <v>8934</v>
      </c>
      <c r="C8" s="13">
        <v>200</v>
      </c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3"/>
      <c r="AX8" s="1" t="s">
        <v>989</v>
      </c>
    </row>
    <row r="9" spans="1:50" s="1" customFormat="1" x14ac:dyDescent="0.25">
      <c r="A9" s="12" t="s">
        <v>8926</v>
      </c>
      <c r="B9" s="14" t="s">
        <v>8927</v>
      </c>
      <c r="C9" s="43"/>
      <c r="D9" s="13">
        <v>245</v>
      </c>
      <c r="E9" s="13">
        <v>148</v>
      </c>
      <c r="F9" s="13">
        <v>215</v>
      </c>
      <c r="G9" s="13">
        <v>220</v>
      </c>
      <c r="H9" s="13"/>
      <c r="I9" s="13"/>
      <c r="J9" s="13"/>
      <c r="K9" s="13"/>
      <c r="L9" s="13"/>
      <c r="M9" s="13"/>
      <c r="N9" s="13"/>
      <c r="O9" s="13">
        <v>100</v>
      </c>
      <c r="P9" s="13"/>
      <c r="Q9" s="13">
        <v>130</v>
      </c>
      <c r="R9" s="1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1" t="s">
        <v>998</v>
      </c>
    </row>
    <row r="10" spans="1:50" s="1" customFormat="1" x14ac:dyDescent="0.25">
      <c r="A10" s="38" t="s">
        <v>8937</v>
      </c>
      <c r="B10" s="13" t="s">
        <v>8940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13">
        <v>87</v>
      </c>
      <c r="T10" s="13"/>
      <c r="U10" s="13"/>
      <c r="V10" s="13">
        <v>65</v>
      </c>
      <c r="W10" s="13"/>
      <c r="X10" s="13">
        <v>145</v>
      </c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3"/>
      <c r="AX10" s="1" t="s">
        <v>998</v>
      </c>
    </row>
    <row r="11" spans="1:50" s="1" customFormat="1" x14ac:dyDescent="0.25">
      <c r="A11" s="38" t="s">
        <v>8937</v>
      </c>
      <c r="B11" s="13" t="s">
        <v>8939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>
        <v>40</v>
      </c>
      <c r="W11" s="13"/>
      <c r="X11" s="13">
        <v>255</v>
      </c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3"/>
      <c r="AX11" s="1" t="s">
        <v>989</v>
      </c>
    </row>
    <row r="12" spans="1:50" s="1" customFormat="1" x14ac:dyDescent="0.25">
      <c r="A12" s="12" t="s">
        <v>8922</v>
      </c>
      <c r="B12" s="436" t="s">
        <v>8948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>
        <v>300</v>
      </c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3"/>
      <c r="AX12" s="1" t="s">
        <v>998</v>
      </c>
    </row>
    <row r="13" spans="1:50" s="1" customFormat="1" x14ac:dyDescent="0.25">
      <c r="A13" s="12" t="s">
        <v>8922</v>
      </c>
      <c r="B13" s="436" t="s">
        <v>8942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13">
        <v>53</v>
      </c>
      <c r="W13" s="13"/>
      <c r="X13" s="43"/>
      <c r="Y13" s="43"/>
      <c r="Z13" s="13">
        <v>213</v>
      </c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3"/>
      <c r="AX13" s="1" t="s">
        <v>989</v>
      </c>
    </row>
    <row r="14" spans="1:50" s="1" customFormat="1" x14ac:dyDescent="0.25">
      <c r="A14" s="12" t="s">
        <v>8922</v>
      </c>
      <c r="B14" s="436" t="s">
        <v>8947</v>
      </c>
      <c r="C14" s="13">
        <v>56</v>
      </c>
      <c r="D14" s="43"/>
      <c r="E14" s="13">
        <v>29</v>
      </c>
      <c r="F14" s="13">
        <v>33</v>
      </c>
      <c r="G14" s="43"/>
      <c r="H14" s="43"/>
      <c r="I14" s="13">
        <v>8</v>
      </c>
      <c r="J14" s="13">
        <v>10</v>
      </c>
      <c r="K14" s="13"/>
      <c r="L14" s="13"/>
      <c r="M14" s="1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1" t="s">
        <v>998</v>
      </c>
    </row>
    <row r="15" spans="1:50" s="1" customFormat="1" x14ac:dyDescent="0.25">
      <c r="A15" s="12" t="s">
        <v>8922</v>
      </c>
      <c r="B15" s="436" t="s">
        <v>8943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13">
        <v>20</v>
      </c>
      <c r="O15" s="43"/>
      <c r="P15" s="43"/>
      <c r="Q15" s="43"/>
      <c r="R15" s="43"/>
      <c r="S15" s="43"/>
      <c r="T15" s="43"/>
      <c r="U15" s="13">
        <v>31</v>
      </c>
      <c r="V15" s="43"/>
      <c r="W15" s="13">
        <v>40</v>
      </c>
      <c r="X15" s="43"/>
      <c r="Y15" s="13">
        <v>43</v>
      </c>
      <c r="Z15" s="43"/>
      <c r="AA15" s="13">
        <v>150</v>
      </c>
      <c r="AB15" s="13">
        <v>64</v>
      </c>
      <c r="AC15" s="13">
        <v>345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3"/>
      <c r="AX15" s="1" t="s">
        <v>998</v>
      </c>
    </row>
    <row r="16" spans="1:50" s="1" customFormat="1" x14ac:dyDescent="0.25">
      <c r="A16" s="55" t="s">
        <v>8955</v>
      </c>
      <c r="B16" s="436" t="s">
        <v>8956</v>
      </c>
      <c r="C16" s="115"/>
      <c r="D16" s="115"/>
      <c r="E16" s="115"/>
      <c r="F16" s="115"/>
      <c r="G16" s="115"/>
      <c r="H16" s="14">
        <v>317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" t="s">
        <v>998</v>
      </c>
    </row>
    <row r="17" spans="1:50" s="1" customFormat="1" x14ac:dyDescent="0.25">
      <c r="A17" s="55" t="s">
        <v>8955</v>
      </c>
      <c r="B17" s="436" t="s">
        <v>8957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13">
        <v>700</v>
      </c>
      <c r="R17" s="13"/>
      <c r="S17" s="43"/>
      <c r="T17" s="43"/>
      <c r="U17" s="43"/>
      <c r="V17" s="43"/>
      <c r="W17" s="43"/>
      <c r="X17" s="43"/>
      <c r="Y17" s="43"/>
      <c r="Z17" s="43"/>
      <c r="AA17" s="13">
        <v>317</v>
      </c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1" t="s">
        <v>998</v>
      </c>
    </row>
    <row r="18" spans="1:50" s="2" customFormat="1" x14ac:dyDescent="0.25">
      <c r="A18" s="55" t="s">
        <v>8973</v>
      </c>
      <c r="B18" s="436" t="s">
        <v>8974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>
        <v>141</v>
      </c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" t="s">
        <v>989</v>
      </c>
    </row>
    <row r="19" spans="1:50" s="1" customFormat="1" x14ac:dyDescent="0.25">
      <c r="A19" s="55" t="s">
        <v>8973</v>
      </c>
      <c r="B19" s="436" t="s">
        <v>8976</v>
      </c>
      <c r="C19" s="13">
        <v>5</v>
      </c>
      <c r="D19" s="43"/>
      <c r="E19" s="43"/>
      <c r="F19" s="13">
        <v>19</v>
      </c>
      <c r="G19" s="43"/>
      <c r="H19" s="43"/>
      <c r="I19" s="43"/>
      <c r="J19" s="43"/>
      <c r="K19" s="43"/>
      <c r="L19" s="43"/>
      <c r="M19" s="13">
        <v>42</v>
      </c>
      <c r="N19" s="43"/>
      <c r="O19" s="13">
        <v>300</v>
      </c>
      <c r="P19" s="13"/>
      <c r="Q19" s="13">
        <v>256</v>
      </c>
      <c r="R19" s="1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13">
        <v>11</v>
      </c>
      <c r="AE19" s="13">
        <v>6</v>
      </c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3"/>
      <c r="AX19" s="1" t="s">
        <v>989</v>
      </c>
    </row>
    <row r="20" spans="1:50" s="1" customFormat="1" x14ac:dyDescent="0.25">
      <c r="A20" s="55" t="s">
        <v>8990</v>
      </c>
      <c r="B20" s="436" t="s">
        <v>8993</v>
      </c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13">
        <v>65</v>
      </c>
      <c r="P20" s="1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13">
        <v>70</v>
      </c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1" t="s">
        <v>998</v>
      </c>
    </row>
    <row r="21" spans="1:50" s="1" customFormat="1" ht="17" thickBot="1" x14ac:dyDescent="0.3">
      <c r="A21" s="28" t="s">
        <v>8990</v>
      </c>
      <c r="B21" s="188" t="s">
        <v>8994</v>
      </c>
      <c r="C21" s="115"/>
      <c r="D21" s="115"/>
      <c r="E21" s="14">
        <v>40</v>
      </c>
      <c r="F21" s="14">
        <v>35</v>
      </c>
      <c r="G21" s="14">
        <v>44</v>
      </c>
      <c r="H21" s="115"/>
      <c r="I21" s="115"/>
      <c r="J21" s="115"/>
      <c r="K21" s="14">
        <v>17</v>
      </c>
      <c r="L21" s="14">
        <v>50</v>
      </c>
      <c r="M21" s="115"/>
      <c r="N21" s="115"/>
      <c r="O21" s="115"/>
      <c r="P21" s="14">
        <v>20</v>
      </c>
      <c r="Q21" s="115"/>
      <c r="R21" s="14">
        <v>124</v>
      </c>
      <c r="S21" s="115"/>
      <c r="T21" s="14">
        <v>17</v>
      </c>
      <c r="U21" s="115"/>
      <c r="V21" s="14">
        <v>14</v>
      </c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" t="s">
        <v>998</v>
      </c>
    </row>
    <row r="22" spans="1:50" s="1" customFormat="1" ht="17" thickBot="1" x14ac:dyDescent="0.3">
      <c r="A22" s="33" t="s">
        <v>9008</v>
      </c>
      <c r="B22" s="34"/>
      <c r="C22" s="34">
        <f>SUM(C8:C21)</f>
        <v>261</v>
      </c>
      <c r="D22" s="34">
        <f t="shared" ref="D22:S22" si="0">SUM(D8:D21)</f>
        <v>245</v>
      </c>
      <c r="E22" s="34">
        <f t="shared" si="0"/>
        <v>217</v>
      </c>
      <c r="F22" s="34">
        <f t="shared" si="0"/>
        <v>302</v>
      </c>
      <c r="G22" s="34">
        <f t="shared" si="0"/>
        <v>264</v>
      </c>
      <c r="H22" s="34">
        <f t="shared" si="0"/>
        <v>317</v>
      </c>
      <c r="I22" s="34">
        <f t="shared" si="0"/>
        <v>8</v>
      </c>
      <c r="J22" s="34">
        <f t="shared" si="0"/>
        <v>10</v>
      </c>
      <c r="K22" s="34">
        <f t="shared" si="0"/>
        <v>17</v>
      </c>
      <c r="L22" s="34">
        <f t="shared" si="0"/>
        <v>50</v>
      </c>
      <c r="M22" s="34">
        <f t="shared" si="0"/>
        <v>42</v>
      </c>
      <c r="N22" s="34">
        <f t="shared" si="0"/>
        <v>20</v>
      </c>
      <c r="O22" s="34">
        <f t="shared" si="0"/>
        <v>465</v>
      </c>
      <c r="P22" s="34">
        <f t="shared" si="0"/>
        <v>20</v>
      </c>
      <c r="Q22" s="34">
        <f t="shared" si="0"/>
        <v>1086</v>
      </c>
      <c r="R22" s="34">
        <f t="shared" si="0"/>
        <v>124</v>
      </c>
      <c r="S22" s="34">
        <f t="shared" si="0"/>
        <v>87</v>
      </c>
      <c r="T22" s="34">
        <f t="shared" ref="T22:AW22" si="1">SUM(T8:T21)</f>
        <v>17</v>
      </c>
      <c r="U22" s="34">
        <f t="shared" si="1"/>
        <v>31</v>
      </c>
      <c r="V22" s="34">
        <f t="shared" si="1"/>
        <v>172</v>
      </c>
      <c r="W22" s="34">
        <f t="shared" si="1"/>
        <v>40</v>
      </c>
      <c r="X22" s="34">
        <f t="shared" si="1"/>
        <v>400</v>
      </c>
      <c r="Y22" s="34">
        <f t="shared" si="1"/>
        <v>43</v>
      </c>
      <c r="Z22" s="34">
        <f t="shared" si="1"/>
        <v>513</v>
      </c>
      <c r="AA22" s="34">
        <f t="shared" si="1"/>
        <v>467</v>
      </c>
      <c r="AB22" s="34">
        <f t="shared" si="1"/>
        <v>64</v>
      </c>
      <c r="AC22" s="34">
        <f t="shared" si="1"/>
        <v>415</v>
      </c>
      <c r="AD22" s="34">
        <f t="shared" si="1"/>
        <v>152</v>
      </c>
      <c r="AE22" s="34">
        <f t="shared" si="1"/>
        <v>6</v>
      </c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>
        <f t="shared" si="1"/>
        <v>0</v>
      </c>
      <c r="AX22" s="1" t="s">
        <v>8667</v>
      </c>
    </row>
    <row r="23" spans="1:50" x14ac:dyDescent="0.25">
      <c r="A23" s="256">
        <v>45478</v>
      </c>
      <c r="B23" s="529" t="s">
        <v>6189</v>
      </c>
      <c r="C23" s="53"/>
      <c r="D23" s="168"/>
      <c r="E23" s="226">
        <v>300</v>
      </c>
      <c r="F23" s="168"/>
      <c r="G23" s="168"/>
      <c r="H23" s="168"/>
      <c r="I23" s="168"/>
      <c r="J23" s="168"/>
      <c r="K23" s="168"/>
      <c r="L23" s="168"/>
      <c r="M23" s="168"/>
      <c r="N23" s="168"/>
      <c r="O23" s="226"/>
      <c r="P23" s="168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2"/>
    </row>
    <row r="24" spans="1:50" s="200" customFormat="1" x14ac:dyDescent="0.25">
      <c r="A24" s="55">
        <v>45509</v>
      </c>
      <c r="B24" s="13" t="s">
        <v>9076</v>
      </c>
      <c r="C24" s="43"/>
      <c r="D24" s="358"/>
      <c r="E24" s="39">
        <v>300</v>
      </c>
      <c r="F24" s="358"/>
      <c r="G24" s="358"/>
      <c r="H24" s="358"/>
      <c r="I24" s="358"/>
      <c r="J24" s="358"/>
      <c r="K24" s="358"/>
      <c r="L24" s="39">
        <v>48</v>
      </c>
      <c r="M24" s="358"/>
      <c r="N24" s="358"/>
      <c r="O24" s="39">
        <v>48</v>
      </c>
      <c r="P24" s="358"/>
      <c r="Q24" s="39">
        <v>48</v>
      </c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</row>
    <row r="25" spans="1:50" x14ac:dyDescent="0.25">
      <c r="A25" s="55">
        <v>45570</v>
      </c>
      <c r="B25" s="13" t="s">
        <v>6189</v>
      </c>
      <c r="C25" s="13"/>
      <c r="D25" s="57"/>
      <c r="E25" s="39">
        <v>260</v>
      </c>
      <c r="F25" s="57"/>
      <c r="G25" s="57"/>
      <c r="H25" s="57"/>
      <c r="I25" s="57"/>
      <c r="J25" s="57"/>
      <c r="K25" s="57"/>
      <c r="L25" s="39"/>
      <c r="M25" s="57"/>
      <c r="N25" s="57"/>
      <c r="O25" s="39"/>
      <c r="P25" s="57"/>
      <c r="Q25" s="39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</row>
    <row r="26" spans="1:50" x14ac:dyDescent="0.25">
      <c r="A26" s="55" t="s">
        <v>9110</v>
      </c>
      <c r="B26" s="53" t="s">
        <v>9112</v>
      </c>
      <c r="C26" s="13"/>
      <c r="D26" s="57"/>
      <c r="E26" s="39">
        <v>15</v>
      </c>
      <c r="F26" s="57"/>
      <c r="G26" s="57"/>
      <c r="H26" s="57"/>
      <c r="I26" s="57"/>
      <c r="J26" s="57"/>
      <c r="K26" s="57"/>
      <c r="L26" s="39"/>
      <c r="M26" s="57"/>
      <c r="N26" s="57"/>
      <c r="O26" s="39"/>
      <c r="P26" s="57"/>
      <c r="Q26" s="39"/>
      <c r="R26" s="13"/>
      <c r="S26" s="13"/>
      <c r="T26" s="39">
        <v>67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</row>
    <row r="27" spans="1:50" x14ac:dyDescent="0.25">
      <c r="A27" s="1181" t="s">
        <v>9144</v>
      </c>
      <c r="B27" s="529" t="s">
        <v>9148</v>
      </c>
      <c r="C27" s="13"/>
      <c r="D27" s="57"/>
      <c r="E27" s="57"/>
      <c r="F27" s="57"/>
      <c r="G27" s="57"/>
      <c r="H27" s="57"/>
      <c r="I27" s="57"/>
      <c r="J27" s="57"/>
      <c r="K27" s="57"/>
      <c r="L27" s="39"/>
      <c r="M27" s="57"/>
      <c r="N27" s="57"/>
      <c r="O27" s="39"/>
      <c r="P27" s="57"/>
      <c r="Q27" s="39"/>
      <c r="R27" s="13"/>
      <c r="S27" s="13"/>
      <c r="T27" s="39"/>
      <c r="U27" s="39">
        <v>300</v>
      </c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</row>
    <row r="28" spans="1:50" x14ac:dyDescent="0.25">
      <c r="A28" s="168" t="s">
        <v>9144</v>
      </c>
      <c r="B28" s="436" t="s">
        <v>9152</v>
      </c>
      <c r="C28" s="13"/>
      <c r="D28" s="57"/>
      <c r="E28" s="57"/>
      <c r="F28" s="57"/>
      <c r="G28" s="57"/>
      <c r="H28" s="57"/>
      <c r="I28" s="57"/>
      <c r="J28" s="57"/>
      <c r="K28" s="57"/>
      <c r="L28" s="39"/>
      <c r="M28" s="57"/>
      <c r="N28" s="57"/>
      <c r="O28" s="39"/>
      <c r="P28" s="57"/>
      <c r="Q28" s="39"/>
      <c r="R28" s="13"/>
      <c r="S28" s="13"/>
      <c r="T28" s="39">
        <v>113</v>
      </c>
      <c r="U28" s="39"/>
      <c r="V28" s="13"/>
      <c r="W28" s="39">
        <v>185</v>
      </c>
      <c r="X28" s="39">
        <v>100</v>
      </c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</row>
    <row r="29" spans="1:50" ht="17" thickBot="1" x14ac:dyDescent="0.3">
      <c r="A29" s="1181" t="s">
        <v>9165</v>
      </c>
      <c r="B29" s="436" t="s">
        <v>9166</v>
      </c>
      <c r="C29" s="13"/>
      <c r="D29" s="57"/>
      <c r="E29" s="57"/>
      <c r="F29" s="57"/>
      <c r="G29" s="57"/>
      <c r="H29" s="57"/>
      <c r="I29" s="57"/>
      <c r="J29" s="57"/>
      <c r="K29" s="57"/>
      <c r="L29" s="39"/>
      <c r="M29" s="57"/>
      <c r="N29" s="57"/>
      <c r="O29" s="39"/>
      <c r="P29" s="57"/>
      <c r="Q29" s="39"/>
      <c r="R29" s="13"/>
      <c r="S29" s="13"/>
      <c r="T29" s="39"/>
      <c r="U29" s="39"/>
      <c r="V29" s="13"/>
      <c r="W29" s="39">
        <v>15</v>
      </c>
      <c r="X29" s="39">
        <v>100</v>
      </c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</row>
    <row r="30" spans="1:50" s="1" customFormat="1" ht="17" thickBot="1" x14ac:dyDescent="0.3">
      <c r="A30" s="40" t="s">
        <v>9318</v>
      </c>
      <c r="B30" s="41"/>
      <c r="C30" s="42">
        <f>SUM(C22:C29)</f>
        <v>261</v>
      </c>
      <c r="D30" s="42">
        <f t="shared" ref="D30:AW30" si="2">SUM(D22:D29)</f>
        <v>245</v>
      </c>
      <c r="E30" s="42">
        <f t="shared" si="2"/>
        <v>1092</v>
      </c>
      <c r="F30" s="42">
        <f t="shared" si="2"/>
        <v>302</v>
      </c>
      <c r="G30" s="42">
        <f t="shared" si="2"/>
        <v>264</v>
      </c>
      <c r="H30" s="42">
        <f t="shared" si="2"/>
        <v>317</v>
      </c>
      <c r="I30" s="42">
        <f t="shared" si="2"/>
        <v>8</v>
      </c>
      <c r="J30" s="42">
        <f t="shared" si="2"/>
        <v>10</v>
      </c>
      <c r="K30" s="42">
        <f t="shared" si="2"/>
        <v>17</v>
      </c>
      <c r="L30" s="42">
        <f>SUM(L22:L29)</f>
        <v>98</v>
      </c>
      <c r="M30" s="42">
        <f t="shared" si="2"/>
        <v>42</v>
      </c>
      <c r="N30" s="42">
        <f t="shared" si="2"/>
        <v>20</v>
      </c>
      <c r="O30" s="42">
        <f t="shared" si="2"/>
        <v>513</v>
      </c>
      <c r="P30" s="42">
        <f t="shared" si="2"/>
        <v>20</v>
      </c>
      <c r="Q30" s="42">
        <f t="shared" si="2"/>
        <v>1134</v>
      </c>
      <c r="R30" s="42">
        <f t="shared" si="2"/>
        <v>124</v>
      </c>
      <c r="S30" s="42">
        <f t="shared" si="2"/>
        <v>87</v>
      </c>
      <c r="T30" s="42">
        <f t="shared" si="2"/>
        <v>197</v>
      </c>
      <c r="U30" s="42">
        <f t="shared" si="2"/>
        <v>331</v>
      </c>
      <c r="V30" s="42">
        <f t="shared" si="2"/>
        <v>172</v>
      </c>
      <c r="W30" s="42">
        <f t="shared" si="2"/>
        <v>240</v>
      </c>
      <c r="X30" s="42">
        <f t="shared" si="2"/>
        <v>600</v>
      </c>
      <c r="Y30" s="42">
        <f t="shared" si="2"/>
        <v>43</v>
      </c>
      <c r="Z30" s="42">
        <f t="shared" si="2"/>
        <v>513</v>
      </c>
      <c r="AA30" s="42">
        <f t="shared" si="2"/>
        <v>467</v>
      </c>
      <c r="AB30" s="42">
        <f t="shared" si="2"/>
        <v>64</v>
      </c>
      <c r="AC30" s="42">
        <f t="shared" si="2"/>
        <v>415</v>
      </c>
      <c r="AD30" s="42">
        <f t="shared" si="2"/>
        <v>152</v>
      </c>
      <c r="AE30" s="42">
        <f t="shared" si="2"/>
        <v>6</v>
      </c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204">
        <f t="shared" si="2"/>
        <v>0</v>
      </c>
      <c r="AX30" s="1" t="s">
        <v>8667</v>
      </c>
    </row>
    <row r="31" spans="1:50" s="200" customFormat="1" x14ac:dyDescent="0.25">
      <c r="A31" s="1782">
        <v>45449</v>
      </c>
      <c r="B31" s="1297" t="s">
        <v>9344</v>
      </c>
      <c r="C31" s="43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358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13">
        <v>123</v>
      </c>
      <c r="AG31" s="13">
        <v>271</v>
      </c>
      <c r="AH31" s="13">
        <v>200</v>
      </c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3"/>
    </row>
    <row r="32" spans="1:50" x14ac:dyDescent="0.25">
      <c r="A32" s="1181">
        <v>45449</v>
      </c>
      <c r="B32" s="529" t="s">
        <v>9345</v>
      </c>
      <c r="C32" s="13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>
        <v>294</v>
      </c>
      <c r="AJ32" s="13">
        <v>294</v>
      </c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</row>
    <row r="33" spans="1:49" x14ac:dyDescent="0.25">
      <c r="A33" s="1181">
        <v>45449</v>
      </c>
      <c r="B33" s="529" t="s">
        <v>9346</v>
      </c>
      <c r="C33" s="13">
        <v>130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13"/>
      <c r="R33" s="13"/>
      <c r="S33" s="13"/>
      <c r="T33" s="13"/>
      <c r="U33" s="13"/>
      <c r="V33" s="13"/>
      <c r="W33" s="13"/>
      <c r="X33" s="13">
        <v>4</v>
      </c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>
        <v>4</v>
      </c>
      <c r="AL33" s="13">
        <v>29</v>
      </c>
      <c r="AM33" s="13">
        <v>66</v>
      </c>
      <c r="AN33" s="13">
        <v>138</v>
      </c>
      <c r="AO33" s="13"/>
      <c r="AP33" s="13"/>
      <c r="AQ33" s="13"/>
      <c r="AR33" s="13"/>
      <c r="AS33" s="13"/>
      <c r="AT33" s="13"/>
      <c r="AU33" s="13"/>
      <c r="AV33" s="13"/>
      <c r="AW33" s="13"/>
    </row>
    <row r="34" spans="1:49" x14ac:dyDescent="0.25">
      <c r="A34" s="1181">
        <v>45479</v>
      </c>
      <c r="B34" s="529" t="s">
        <v>9353</v>
      </c>
      <c r="C34" s="13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>
        <v>300</v>
      </c>
      <c r="AP34" s="13"/>
      <c r="AQ34" s="13"/>
      <c r="AR34" s="13"/>
      <c r="AS34" s="13"/>
      <c r="AT34" s="13"/>
      <c r="AU34" s="13"/>
      <c r="AV34" s="13"/>
      <c r="AW34" s="13"/>
    </row>
    <row r="35" spans="1:49" s="200" customFormat="1" x14ac:dyDescent="0.25">
      <c r="A35" s="35">
        <v>45479</v>
      </c>
      <c r="B35" s="436" t="s">
        <v>9359</v>
      </c>
      <c r="C35" s="43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358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13">
        <v>300</v>
      </c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</row>
    <row r="36" spans="1:49" s="200" customFormat="1" x14ac:dyDescent="0.25">
      <c r="A36" s="256">
        <v>45510</v>
      </c>
      <c r="B36" s="168" t="s">
        <v>9365</v>
      </c>
      <c r="C36" s="13">
        <v>125</v>
      </c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358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13">
        <v>200</v>
      </c>
      <c r="AI36" s="43"/>
      <c r="AJ36" s="43"/>
      <c r="AK36" s="43"/>
      <c r="AL36" s="43"/>
      <c r="AM36" s="43"/>
      <c r="AN36" s="43"/>
      <c r="AO36" s="13">
        <v>85</v>
      </c>
      <c r="AP36" s="13"/>
      <c r="AQ36" s="13"/>
      <c r="AR36" s="13"/>
      <c r="AS36" s="13"/>
      <c r="AT36" s="13"/>
      <c r="AU36" s="13"/>
      <c r="AV36" s="13"/>
      <c r="AW36" s="43"/>
    </row>
    <row r="37" spans="1:49" x14ac:dyDescent="0.25">
      <c r="A37" s="256">
        <v>45510</v>
      </c>
      <c r="B37" s="168" t="s">
        <v>9366</v>
      </c>
      <c r="C37" s="13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>
        <v>250</v>
      </c>
      <c r="AQ37" s="13"/>
      <c r="AR37" s="13"/>
      <c r="AS37" s="13"/>
      <c r="AT37" s="13"/>
      <c r="AU37" s="13"/>
      <c r="AV37" s="13"/>
      <c r="AW37" s="13"/>
    </row>
    <row r="38" spans="1:49" x14ac:dyDescent="0.25">
      <c r="A38" s="1181">
        <v>45571</v>
      </c>
      <c r="B38" s="529" t="s">
        <v>9368</v>
      </c>
      <c r="C38" s="13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>
        <v>300</v>
      </c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</row>
    <row r="39" spans="1:49" x14ac:dyDescent="0.25">
      <c r="A39" s="1181">
        <v>45602</v>
      </c>
      <c r="B39" s="529" t="s">
        <v>9387</v>
      </c>
      <c r="C39" s="13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13"/>
      <c r="R39" s="13"/>
      <c r="S39" s="13"/>
      <c r="T39" s="13"/>
      <c r="U39" s="13"/>
      <c r="V39" s="13">
        <v>50</v>
      </c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>
        <v>150</v>
      </c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</row>
    <row r="40" spans="1:49" x14ac:dyDescent="0.25">
      <c r="A40" s="1181">
        <v>45602</v>
      </c>
      <c r="B40" s="529" t="s">
        <v>9389</v>
      </c>
      <c r="C40" s="13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>
        <v>343</v>
      </c>
      <c r="AP40" s="13"/>
      <c r="AQ40" s="13"/>
      <c r="AR40" s="13"/>
      <c r="AS40" s="13"/>
      <c r="AT40" s="13"/>
      <c r="AU40" s="13"/>
      <c r="AV40" s="13"/>
      <c r="AW40" s="13"/>
    </row>
    <row r="41" spans="1:49" s="200" customFormat="1" x14ac:dyDescent="0.25">
      <c r="A41" s="1181">
        <v>45602</v>
      </c>
      <c r="B41" s="529" t="s">
        <v>9390</v>
      </c>
      <c r="C41" s="43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358"/>
      <c r="Q41" s="43"/>
      <c r="R41" s="13">
        <v>127</v>
      </c>
      <c r="S41" s="13">
        <v>70</v>
      </c>
      <c r="T41" s="43"/>
      <c r="U41" s="43"/>
      <c r="V41" s="13">
        <v>20</v>
      </c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13">
        <v>70</v>
      </c>
      <c r="AM41" s="43"/>
      <c r="AN41" s="43"/>
      <c r="AO41" s="43"/>
      <c r="AP41" s="43"/>
      <c r="AQ41" s="13">
        <v>41</v>
      </c>
      <c r="AR41" s="13"/>
      <c r="AS41" s="13"/>
      <c r="AT41" s="13"/>
      <c r="AU41" s="13"/>
      <c r="AV41" s="13"/>
      <c r="AW41" s="43"/>
    </row>
    <row r="42" spans="1:49" s="200" customFormat="1" x14ac:dyDescent="0.25">
      <c r="A42" s="1181">
        <v>45632</v>
      </c>
      <c r="B42" s="529" t="s">
        <v>9392</v>
      </c>
      <c r="C42" s="43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358"/>
      <c r="Q42" s="43"/>
      <c r="R42" s="43"/>
      <c r="S42" s="43"/>
      <c r="T42" s="43"/>
      <c r="U42" s="43"/>
      <c r="V42" s="13">
        <v>23</v>
      </c>
      <c r="W42" s="43"/>
      <c r="X42" s="43"/>
      <c r="Y42" s="43"/>
      <c r="Z42" s="43"/>
      <c r="AA42" s="43"/>
      <c r="AB42" s="43"/>
      <c r="AC42" s="43"/>
      <c r="AD42" s="43"/>
      <c r="AE42" s="43"/>
      <c r="AF42" s="13">
        <v>50</v>
      </c>
      <c r="AG42" s="43"/>
      <c r="AH42" s="13">
        <v>147</v>
      </c>
      <c r="AI42" s="43"/>
      <c r="AJ42" s="43"/>
      <c r="AK42" s="43"/>
      <c r="AL42" s="43"/>
      <c r="AM42" s="13">
        <v>66</v>
      </c>
      <c r="AN42" s="43"/>
      <c r="AO42" s="43"/>
      <c r="AP42" s="13">
        <v>227</v>
      </c>
      <c r="AQ42" s="43"/>
      <c r="AR42" s="13">
        <v>100</v>
      </c>
      <c r="AS42" s="13">
        <v>100</v>
      </c>
      <c r="AT42" s="13"/>
      <c r="AU42" s="13"/>
      <c r="AV42" s="13"/>
      <c r="AW42" s="43"/>
    </row>
    <row r="43" spans="1:49" s="200" customFormat="1" x14ac:dyDescent="0.25">
      <c r="A43" s="1181">
        <v>45632</v>
      </c>
      <c r="B43" s="529" t="s">
        <v>9397</v>
      </c>
      <c r="C43" s="43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358"/>
      <c r="Q43" s="43"/>
      <c r="R43" s="13">
        <v>8</v>
      </c>
      <c r="S43" s="13">
        <v>6</v>
      </c>
      <c r="T43" s="13">
        <v>11</v>
      </c>
      <c r="U43" s="13">
        <v>24</v>
      </c>
      <c r="V43" s="43"/>
      <c r="W43" s="43"/>
      <c r="X43" s="13">
        <v>4</v>
      </c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13">
        <v>3</v>
      </c>
      <c r="AL43" s="13">
        <v>121</v>
      </c>
      <c r="AM43" s="43"/>
      <c r="AN43" s="43"/>
      <c r="AO43" s="43"/>
      <c r="AP43" s="43"/>
      <c r="AQ43" s="13">
        <v>3</v>
      </c>
      <c r="AR43" s="43"/>
      <c r="AS43" s="43"/>
      <c r="AT43" s="43"/>
      <c r="AU43" s="43"/>
      <c r="AV43" s="43"/>
      <c r="AW43" s="43"/>
    </row>
    <row r="44" spans="1:49" x14ac:dyDescent="0.25">
      <c r="A44" s="1181">
        <v>45632</v>
      </c>
      <c r="B44" s="529" t="s">
        <v>9398</v>
      </c>
      <c r="C44" s="13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>
        <v>274</v>
      </c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</row>
    <row r="45" spans="1:49" s="200" customFormat="1" x14ac:dyDescent="0.25">
      <c r="A45" s="1181" t="s">
        <v>9416</v>
      </c>
      <c r="B45" s="529" t="s">
        <v>9418</v>
      </c>
      <c r="C45" s="43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358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13">
        <v>11</v>
      </c>
      <c r="AJ45" s="43"/>
      <c r="AK45" s="43"/>
      <c r="AL45" s="43"/>
      <c r="AM45" s="43"/>
      <c r="AN45" s="43"/>
      <c r="AO45" s="43"/>
      <c r="AP45" s="43"/>
      <c r="AQ45" s="43"/>
      <c r="AR45" s="13">
        <v>383</v>
      </c>
      <c r="AS45" s="43"/>
      <c r="AT45" s="43"/>
      <c r="AU45" s="43"/>
      <c r="AV45" s="43"/>
      <c r="AW45" s="43"/>
    </row>
    <row r="46" spans="1:49" x14ac:dyDescent="0.25">
      <c r="A46" s="55" t="s">
        <v>9416</v>
      </c>
      <c r="B46" s="529" t="s">
        <v>9421</v>
      </c>
      <c r="C46" s="13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>
        <v>250</v>
      </c>
      <c r="AI46" s="13"/>
      <c r="AJ46" s="13"/>
      <c r="AK46" s="13"/>
      <c r="AL46" s="13"/>
      <c r="AM46" s="13"/>
      <c r="AN46" s="13">
        <v>38</v>
      </c>
      <c r="AO46" s="13"/>
      <c r="AP46" s="13"/>
      <c r="AQ46" s="13"/>
      <c r="AR46" s="13"/>
      <c r="AS46" s="13"/>
      <c r="AT46" s="13"/>
      <c r="AU46" s="13"/>
      <c r="AV46" s="13"/>
      <c r="AW46" s="13"/>
    </row>
    <row r="47" spans="1:49" x14ac:dyDescent="0.25">
      <c r="A47" s="55" t="s">
        <v>9416</v>
      </c>
      <c r="B47" s="529" t="s">
        <v>9422</v>
      </c>
      <c r="C47" s="13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>
        <v>41</v>
      </c>
      <c r="AK47" s="13"/>
      <c r="AL47" s="13"/>
      <c r="AM47" s="13"/>
      <c r="AN47" s="13"/>
      <c r="AO47" s="13"/>
      <c r="AP47" s="13"/>
      <c r="AQ47" s="13"/>
      <c r="AR47" s="13"/>
      <c r="AS47" s="13">
        <v>353</v>
      </c>
      <c r="AT47" s="13"/>
      <c r="AU47" s="13"/>
      <c r="AV47" s="13"/>
      <c r="AW47" s="13"/>
    </row>
    <row r="48" spans="1:49" s="200" customFormat="1" x14ac:dyDescent="0.25">
      <c r="A48" s="55" t="s">
        <v>9416</v>
      </c>
      <c r="B48" s="529" t="s">
        <v>9424</v>
      </c>
      <c r="C48" s="43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43"/>
      <c r="R48" s="13">
        <v>54</v>
      </c>
      <c r="S48" s="43"/>
      <c r="T48" s="43"/>
      <c r="U48" s="43"/>
      <c r="V48" s="13">
        <v>10</v>
      </c>
      <c r="W48" s="43"/>
      <c r="X48" s="43"/>
      <c r="Y48" s="43"/>
      <c r="Z48" s="13">
        <v>17</v>
      </c>
      <c r="AA48" s="43"/>
      <c r="AB48" s="43"/>
      <c r="AC48" s="43"/>
      <c r="AD48" s="43"/>
      <c r="AE48" s="43"/>
      <c r="AF48" s="13">
        <v>360</v>
      </c>
      <c r="AG48" s="43"/>
      <c r="AH48" s="43"/>
      <c r="AI48" s="43"/>
      <c r="AJ48" s="43"/>
      <c r="AK48" s="43"/>
      <c r="AL48" s="13">
        <v>146</v>
      </c>
      <c r="AM48" s="43"/>
      <c r="AN48" s="43"/>
      <c r="AO48" s="43"/>
      <c r="AP48" s="13">
        <v>217</v>
      </c>
      <c r="AQ48" s="43"/>
      <c r="AR48" s="43"/>
      <c r="AS48" s="43"/>
      <c r="AT48" s="43"/>
      <c r="AU48" s="43"/>
      <c r="AV48" s="43"/>
      <c r="AW48" s="43"/>
    </row>
    <row r="49" spans="1:49" x14ac:dyDescent="0.25">
      <c r="A49" s="12" t="s">
        <v>9416</v>
      </c>
      <c r="B49" s="213" t="s">
        <v>9442</v>
      </c>
      <c r="C49" s="13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>
        <v>200</v>
      </c>
      <c r="AI49" s="13"/>
      <c r="AJ49" s="13"/>
      <c r="AK49" s="13"/>
      <c r="AL49" s="13"/>
      <c r="AM49" s="13"/>
      <c r="AN49" s="13">
        <v>100</v>
      </c>
      <c r="AO49" s="13"/>
      <c r="AP49" s="13"/>
      <c r="AQ49" s="13"/>
      <c r="AR49" s="13"/>
      <c r="AS49" s="13"/>
      <c r="AT49" s="13"/>
      <c r="AU49" s="13"/>
      <c r="AV49" s="13"/>
      <c r="AW49" s="13"/>
    </row>
    <row r="50" spans="1:49" x14ac:dyDescent="0.25">
      <c r="A50" s="35" t="s">
        <v>9458</v>
      </c>
      <c r="B50" s="36" t="s">
        <v>9463</v>
      </c>
      <c r="C50" s="13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>
        <v>700</v>
      </c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</row>
    <row r="51" spans="1:49" s="200" customFormat="1" x14ac:dyDescent="0.25">
      <c r="A51" s="817" t="s">
        <v>9466</v>
      </c>
      <c r="B51" s="213" t="s">
        <v>9472</v>
      </c>
      <c r="C51" s="43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43"/>
      <c r="R51" s="43"/>
      <c r="S51" s="43"/>
      <c r="T51" s="43"/>
      <c r="U51" s="43"/>
      <c r="V51" s="43"/>
      <c r="W51" s="43"/>
      <c r="X51" s="43"/>
      <c r="Y51" s="43"/>
      <c r="Z51" s="13">
        <v>234</v>
      </c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13">
        <v>14</v>
      </c>
      <c r="AP51" s="43"/>
      <c r="AQ51" s="43"/>
      <c r="AR51" s="43"/>
      <c r="AS51" s="43"/>
      <c r="AT51" s="13">
        <v>81</v>
      </c>
      <c r="AU51" s="13"/>
      <c r="AV51" s="13"/>
      <c r="AW51" s="43"/>
    </row>
    <row r="52" spans="1:49" s="200" customFormat="1" x14ac:dyDescent="0.25">
      <c r="A52" s="817" t="s">
        <v>9466</v>
      </c>
      <c r="B52" s="213" t="s">
        <v>9471</v>
      </c>
      <c r="C52" s="43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13">
        <v>413</v>
      </c>
      <c r="AG52" s="13">
        <v>271</v>
      </c>
      <c r="AH52" s="13">
        <v>187</v>
      </c>
      <c r="AI52" s="43"/>
      <c r="AJ52" s="43"/>
      <c r="AK52" s="13">
        <v>36</v>
      </c>
      <c r="AL52" s="43"/>
      <c r="AM52" s="43"/>
      <c r="AN52" s="43"/>
      <c r="AO52" s="43"/>
      <c r="AP52" s="13">
        <v>353</v>
      </c>
      <c r="AQ52" s="43"/>
      <c r="AR52" s="43"/>
      <c r="AS52" s="43"/>
      <c r="AT52" s="43"/>
      <c r="AU52" s="43"/>
      <c r="AV52" s="43"/>
      <c r="AW52" s="43"/>
    </row>
    <row r="53" spans="1:49" s="200" customFormat="1" x14ac:dyDescent="0.25">
      <c r="A53" s="817" t="s">
        <v>9466</v>
      </c>
      <c r="B53" s="213" t="s">
        <v>9473</v>
      </c>
      <c r="C53" s="43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13"/>
      <c r="AG53" s="13"/>
      <c r="AH53" s="13">
        <v>300</v>
      </c>
      <c r="AI53" s="43"/>
      <c r="AJ53" s="43"/>
      <c r="AK53" s="13"/>
      <c r="AL53" s="43"/>
      <c r="AM53" s="43"/>
      <c r="AN53" s="43"/>
      <c r="AO53" s="43"/>
      <c r="AP53" s="13"/>
      <c r="AQ53" s="43"/>
      <c r="AR53" s="43"/>
      <c r="AS53" s="43"/>
      <c r="AT53" s="43"/>
      <c r="AU53" s="43"/>
      <c r="AV53" s="43"/>
      <c r="AW53" s="43"/>
    </row>
    <row r="54" spans="1:49" s="200" customFormat="1" x14ac:dyDescent="0.25">
      <c r="A54" s="817" t="s">
        <v>9482</v>
      </c>
      <c r="B54" s="213" t="s">
        <v>9484</v>
      </c>
      <c r="C54" s="43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13">
        <v>58</v>
      </c>
      <c r="AG54" s="13"/>
      <c r="AH54" s="13">
        <v>100</v>
      </c>
      <c r="AI54" s="43"/>
      <c r="AJ54" s="43"/>
      <c r="AK54" s="13"/>
      <c r="AL54" s="43"/>
      <c r="AM54" s="43"/>
      <c r="AN54" s="43"/>
      <c r="AO54" s="43"/>
      <c r="AP54" s="13"/>
      <c r="AQ54" s="43"/>
      <c r="AR54" s="43"/>
      <c r="AS54" s="43"/>
      <c r="AT54" s="43"/>
      <c r="AU54" s="43"/>
      <c r="AV54" s="43"/>
      <c r="AW54" s="43"/>
    </row>
    <row r="55" spans="1:49" s="200" customFormat="1" x14ac:dyDescent="0.25">
      <c r="A55" s="817" t="s">
        <v>9530</v>
      </c>
      <c r="B55" s="213" t="s">
        <v>9534</v>
      </c>
      <c r="C55" s="43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13">
        <v>98</v>
      </c>
      <c r="AV55" s="13"/>
      <c r="AW55" s="43"/>
    </row>
    <row r="56" spans="1:49" s="200" customFormat="1" x14ac:dyDescent="0.25">
      <c r="A56" s="817" t="s">
        <v>9549</v>
      </c>
      <c r="B56" s="213" t="s">
        <v>9552</v>
      </c>
      <c r="C56" s="13">
        <v>64</v>
      </c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43"/>
      <c r="R56" s="43"/>
      <c r="S56" s="43"/>
      <c r="T56" s="43"/>
      <c r="U56" s="13">
        <v>79</v>
      </c>
      <c r="V56" s="43"/>
      <c r="W56" s="43"/>
      <c r="X56" s="13">
        <v>2</v>
      </c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13">
        <v>2</v>
      </c>
      <c r="AL56" s="13">
        <v>14</v>
      </c>
      <c r="AM56" s="43"/>
      <c r="AN56" s="43"/>
      <c r="AO56" s="43"/>
      <c r="AP56" s="43"/>
      <c r="AQ56" s="13">
        <v>1</v>
      </c>
      <c r="AR56" s="43"/>
      <c r="AS56" s="43"/>
      <c r="AT56" s="43"/>
      <c r="AU56" s="43"/>
      <c r="AV56" s="13">
        <v>38</v>
      </c>
      <c r="AW56" s="43"/>
    </row>
    <row r="57" spans="1:49" s="200" customFormat="1" x14ac:dyDescent="0.25">
      <c r="A57" s="1181"/>
      <c r="B57" s="213"/>
      <c r="C57" s="43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13"/>
      <c r="AV57" s="13"/>
      <c r="AW57" s="43"/>
    </row>
    <row r="58" spans="1:49" x14ac:dyDescent="0.25">
      <c r="A58" s="55"/>
      <c r="B58" s="13"/>
      <c r="C58" s="13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</row>
    <row r="59" spans="1:49" x14ac:dyDescent="0.25">
      <c r="A59" s="57"/>
      <c r="B59" s="57"/>
      <c r="C59" s="13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</row>
    <row r="60" spans="1:49" ht="17" thickBot="1" x14ac:dyDescent="0.3"/>
    <row r="61" spans="1:49" ht="17" thickBot="1" x14ac:dyDescent="0.3">
      <c r="C61" s="140" t="s">
        <v>8935</v>
      </c>
      <c r="D61" s="140" t="s">
        <v>8928</v>
      </c>
      <c r="E61" s="140" t="s">
        <v>8929</v>
      </c>
      <c r="F61" s="140" t="s">
        <v>8930</v>
      </c>
      <c r="G61" s="140" t="s">
        <v>8931</v>
      </c>
      <c r="H61" s="140" t="s">
        <v>7388</v>
      </c>
      <c r="I61" s="140" t="s">
        <v>4728</v>
      </c>
      <c r="J61" s="140" t="s">
        <v>3154</v>
      </c>
      <c r="K61" s="140" t="s">
        <v>3149</v>
      </c>
      <c r="L61" s="140" t="s">
        <v>7334</v>
      </c>
      <c r="M61" s="140" t="s">
        <v>8977</v>
      </c>
      <c r="N61" s="140" t="s">
        <v>8946</v>
      </c>
      <c r="O61" s="140" t="s">
        <v>8932</v>
      </c>
      <c r="P61" s="140" t="s">
        <v>8995</v>
      </c>
      <c r="Q61" s="209" t="s">
        <v>380</v>
      </c>
      <c r="R61" s="140" t="s">
        <v>5699</v>
      </c>
      <c r="S61" s="140" t="s">
        <v>5698</v>
      </c>
      <c r="T61" s="140" t="s">
        <v>7338</v>
      </c>
      <c r="U61" s="140" t="s">
        <v>4073</v>
      </c>
      <c r="V61" s="140" t="s">
        <v>4234</v>
      </c>
      <c r="W61" s="140" t="s">
        <v>8945</v>
      </c>
      <c r="X61" s="140" t="s">
        <v>3162</v>
      </c>
      <c r="Y61" s="140" t="s">
        <v>7749</v>
      </c>
      <c r="Z61" s="140" t="s">
        <v>3161</v>
      </c>
      <c r="AA61" s="140" t="s">
        <v>4413</v>
      </c>
      <c r="AB61" s="140" t="s">
        <v>8944</v>
      </c>
      <c r="AC61" s="140" t="s">
        <v>8321</v>
      </c>
      <c r="AD61" s="140" t="s">
        <v>8975</v>
      </c>
      <c r="AE61" s="140" t="s">
        <v>2431</v>
      </c>
      <c r="AF61" s="140" t="s">
        <v>3078</v>
      </c>
      <c r="AG61" s="140" t="s">
        <v>2406</v>
      </c>
      <c r="AH61" s="140" t="s">
        <v>1313</v>
      </c>
      <c r="AI61" s="140" t="s">
        <v>547</v>
      </c>
      <c r="AJ61" s="140" t="s">
        <v>548</v>
      </c>
      <c r="AK61" s="140" t="s">
        <v>5116</v>
      </c>
      <c r="AL61" s="140" t="s">
        <v>4198</v>
      </c>
      <c r="AM61" s="140" t="s">
        <v>9347</v>
      </c>
      <c r="AN61" s="140" t="s">
        <v>9348</v>
      </c>
      <c r="AO61" s="140" t="s">
        <v>9354</v>
      </c>
      <c r="AP61" s="140" t="s">
        <v>1940</v>
      </c>
      <c r="AQ61" s="140" t="s">
        <v>9391</v>
      </c>
      <c r="AR61" s="140" t="s">
        <v>1317</v>
      </c>
      <c r="AS61" s="140" t="s">
        <v>386</v>
      </c>
      <c r="AT61" s="140" t="s">
        <v>5859</v>
      </c>
      <c r="AU61" s="140" t="s">
        <v>9535</v>
      </c>
      <c r="AV61" s="140" t="s">
        <v>4428</v>
      </c>
      <c r="AW61" s="140"/>
    </row>
  </sheetData>
  <pageMargins left="0.7" right="0.7" top="0.75" bottom="0.75" header="0.3" footer="0.3"/>
  <pageSetup orientation="portrait" r:id="rId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AK75"/>
  <sheetViews>
    <sheetView topLeftCell="A37" workbookViewId="0">
      <selection activeCell="C52" sqref="C52"/>
    </sheetView>
  </sheetViews>
  <sheetFormatPr baseColWidth="10" defaultColWidth="9" defaultRowHeight="16" x14ac:dyDescent="0.25"/>
  <cols>
    <col min="1" max="1" width="12.33203125" style="137" customWidth="1"/>
    <col min="2" max="2" width="24.33203125" style="4" customWidth="1"/>
    <col min="3" max="3" width="11.83203125" style="4" customWidth="1"/>
    <col min="4" max="5" width="10.5" style="4" customWidth="1"/>
    <col min="6" max="6" width="13.6640625" style="4" customWidth="1"/>
    <col min="7" max="7" width="10.6640625" style="4" customWidth="1"/>
    <col min="8" max="9" width="9.5" style="4" customWidth="1"/>
    <col min="10" max="10" width="11.33203125" style="4" customWidth="1"/>
    <col min="11" max="12" width="9.5" style="4" customWidth="1"/>
    <col min="13" max="13" width="10.5" style="4" customWidth="1"/>
    <col min="14" max="15" width="9.5" style="4" customWidth="1"/>
    <col min="16" max="16" width="11.5" style="4" customWidth="1"/>
    <col min="17" max="22" width="11.83203125" style="4" customWidth="1"/>
    <col min="23" max="23" width="15.6640625" style="4" customWidth="1"/>
    <col min="24" max="24" width="12.33203125" style="4" customWidth="1"/>
    <col min="25" max="26" width="10.5" style="4" customWidth="1"/>
    <col min="27" max="27" width="16.5" style="4" customWidth="1"/>
    <col min="28" max="28" width="12.5" style="4" customWidth="1"/>
    <col min="29" max="29" width="13.83203125" style="4" customWidth="1"/>
    <col min="30" max="31" width="10.5" style="4" customWidth="1"/>
    <col min="32" max="32" width="11" style="4" customWidth="1"/>
    <col min="33" max="33" width="11.5" style="4" customWidth="1"/>
    <col min="34" max="35" width="11.1640625" style="4" customWidth="1"/>
    <col min="36" max="36" width="8.83203125" style="4" customWidth="1"/>
    <col min="37" max="37" width="12.6640625" style="4" bestFit="1" customWidth="1"/>
    <col min="38" max="16384" width="9" style="4"/>
  </cols>
  <sheetData>
    <row r="1" spans="1:37" x14ac:dyDescent="0.25">
      <c r="A1" s="128" t="s">
        <v>23</v>
      </c>
      <c r="B1" s="48"/>
    </row>
    <row r="2" spans="1:37" s="144" customFormat="1" x14ac:dyDescent="0.25">
      <c r="A2" s="680"/>
      <c r="B2" s="129"/>
    </row>
    <row r="3" spans="1:37" x14ac:dyDescent="0.25">
      <c r="A3" s="139" t="s">
        <v>1938</v>
      </c>
    </row>
    <row r="4" spans="1:37" x14ac:dyDescent="0.25">
      <c r="A4" s="703" t="s">
        <v>8319</v>
      </c>
      <c r="B4" s="5"/>
      <c r="C4" s="1040" t="s">
        <v>8765</v>
      </c>
      <c r="D4" s="1040"/>
      <c r="E4" s="1040"/>
      <c r="F4" s="1040"/>
      <c r="G4" s="1648" t="s">
        <v>8766</v>
      </c>
      <c r="H4" s="1648"/>
      <c r="I4" s="1648"/>
      <c r="J4" s="1648"/>
      <c r="K4" s="1648"/>
      <c r="L4" s="1648"/>
      <c r="M4" s="1648"/>
      <c r="N4" s="1648"/>
      <c r="O4" s="1648"/>
      <c r="P4" s="1648"/>
      <c r="Q4" s="1648"/>
      <c r="R4" s="1648"/>
      <c r="S4" s="1648"/>
      <c r="T4" s="1648"/>
      <c r="U4" s="1648"/>
      <c r="V4" s="1648"/>
      <c r="W4" s="1648"/>
      <c r="X4" s="1648"/>
      <c r="Y4" s="1648"/>
      <c r="Z4" s="1648"/>
      <c r="AA4" s="1648"/>
      <c r="AB4" s="1648"/>
      <c r="AC4" s="1648"/>
      <c r="AD4" s="1648"/>
      <c r="AE4" s="1648"/>
      <c r="AF4" s="1648"/>
      <c r="AG4" s="1648"/>
      <c r="AH4" s="1648"/>
      <c r="AI4" s="1648"/>
      <c r="AJ4" s="1684"/>
    </row>
    <row r="5" spans="1:37" x14ac:dyDescent="0.25">
      <c r="A5" s="703" t="s">
        <v>8312</v>
      </c>
      <c r="B5" s="5"/>
      <c r="C5" s="30">
        <v>40000</v>
      </c>
      <c r="D5" s="30">
        <v>25000</v>
      </c>
      <c r="E5" s="30">
        <v>185000</v>
      </c>
      <c r="F5" s="1040"/>
      <c r="G5" s="1648">
        <v>400000</v>
      </c>
      <c r="H5" s="1648">
        <v>80000</v>
      </c>
      <c r="I5" s="1648">
        <v>30000</v>
      </c>
      <c r="J5" s="1648">
        <v>255000</v>
      </c>
      <c r="K5" s="1648">
        <v>73000</v>
      </c>
      <c r="L5" s="1685">
        <v>72000</v>
      </c>
      <c r="M5" s="1648">
        <v>580000</v>
      </c>
      <c r="N5" s="1648">
        <v>13000</v>
      </c>
      <c r="O5" s="1648">
        <v>78000</v>
      </c>
      <c r="P5" s="1648"/>
      <c r="Q5" s="1648"/>
      <c r="R5" s="1648"/>
      <c r="S5" s="1648"/>
      <c r="T5" s="1648"/>
      <c r="U5" s="1648"/>
      <c r="V5" s="1648"/>
      <c r="W5" s="1648"/>
      <c r="X5" s="1648"/>
      <c r="Y5" s="1648"/>
      <c r="Z5" s="1648"/>
      <c r="AA5" s="1648"/>
      <c r="AB5" s="1648"/>
      <c r="AC5" s="1648"/>
      <c r="AD5" s="1648"/>
      <c r="AE5" s="1648"/>
      <c r="AF5" s="1648"/>
      <c r="AG5" s="1648"/>
      <c r="AH5" s="1648"/>
      <c r="AI5" s="1648"/>
      <c r="AJ5" s="1684"/>
    </row>
    <row r="6" spans="1:37" ht="17" thickBot="1" x14ac:dyDescent="0.3">
      <c r="A6" s="703"/>
      <c r="B6" s="5"/>
      <c r="C6" s="770">
        <v>6000</v>
      </c>
      <c r="D6" s="770">
        <v>3600</v>
      </c>
      <c r="E6" s="770">
        <v>9900</v>
      </c>
      <c r="F6" s="770">
        <v>3600</v>
      </c>
      <c r="G6" s="1666">
        <v>16500</v>
      </c>
      <c r="H6" s="1399">
        <v>4500</v>
      </c>
      <c r="I6" s="1399">
        <v>2500</v>
      </c>
      <c r="J6" s="1298">
        <v>6250</v>
      </c>
      <c r="K6" s="1298">
        <v>4500</v>
      </c>
      <c r="L6" s="1666">
        <v>4500</v>
      </c>
      <c r="M6" s="1298">
        <v>30000</v>
      </c>
      <c r="N6" s="1298">
        <v>1200</v>
      </c>
      <c r="O6" s="1298">
        <v>4500</v>
      </c>
      <c r="P6" s="1686">
        <v>10500</v>
      </c>
      <c r="Q6" s="1686">
        <v>6750</v>
      </c>
      <c r="R6" s="1686">
        <v>7800</v>
      </c>
      <c r="S6" s="1686">
        <v>7500</v>
      </c>
      <c r="T6" s="1686">
        <v>21750</v>
      </c>
      <c r="U6" s="1686">
        <v>7500</v>
      </c>
      <c r="V6" s="1686">
        <v>13500</v>
      </c>
      <c r="W6" s="1686">
        <v>18000</v>
      </c>
      <c r="X6" s="1686">
        <v>14500</v>
      </c>
      <c r="Y6" s="1686">
        <v>7800</v>
      </c>
      <c r="Z6" s="1686">
        <v>7500</v>
      </c>
      <c r="AA6" s="1686">
        <v>24000</v>
      </c>
      <c r="AB6" s="1686">
        <v>8000</v>
      </c>
      <c r="AC6" s="1686">
        <v>8300</v>
      </c>
      <c r="AD6" s="1686">
        <v>7800</v>
      </c>
      <c r="AE6" s="1686">
        <v>5000</v>
      </c>
      <c r="AF6" s="1686">
        <v>9500</v>
      </c>
      <c r="AG6" s="1686">
        <v>9500</v>
      </c>
      <c r="AH6" s="1686">
        <v>9500</v>
      </c>
      <c r="AI6" s="1666">
        <v>5000</v>
      </c>
      <c r="AJ6" s="1684"/>
    </row>
    <row r="7" spans="1:37" ht="17" thickBot="1" x14ac:dyDescent="0.3">
      <c r="A7" s="160" t="s">
        <v>0</v>
      </c>
      <c r="B7" s="51" t="s">
        <v>1</v>
      </c>
      <c r="C7" s="667" t="s">
        <v>8320</v>
      </c>
      <c r="D7" s="667" t="s">
        <v>380</v>
      </c>
      <c r="E7" s="667" t="s">
        <v>8321</v>
      </c>
      <c r="F7" s="667" t="s">
        <v>8338</v>
      </c>
      <c r="G7" s="667" t="s">
        <v>10</v>
      </c>
      <c r="H7" s="667" t="s">
        <v>32</v>
      </c>
      <c r="I7" s="667" t="s">
        <v>31</v>
      </c>
      <c r="J7" s="667" t="s">
        <v>26</v>
      </c>
      <c r="K7" s="667" t="s">
        <v>3</v>
      </c>
      <c r="L7" s="667" t="s">
        <v>18</v>
      </c>
      <c r="M7" s="667" t="s">
        <v>28</v>
      </c>
      <c r="N7" s="133" t="s">
        <v>4</v>
      </c>
      <c r="O7" s="133" t="s">
        <v>27</v>
      </c>
      <c r="P7" s="133" t="s">
        <v>1940</v>
      </c>
      <c r="Q7" s="133" t="s">
        <v>1313</v>
      </c>
      <c r="R7" s="133" t="s">
        <v>386</v>
      </c>
      <c r="S7" s="133" t="s">
        <v>1317</v>
      </c>
      <c r="T7" s="133" t="s">
        <v>4198</v>
      </c>
      <c r="U7" s="133" t="s">
        <v>1984</v>
      </c>
      <c r="V7" s="133" t="s">
        <v>3161</v>
      </c>
      <c r="W7" s="133" t="s">
        <v>6496</v>
      </c>
      <c r="X7" s="133" t="s">
        <v>4428</v>
      </c>
      <c r="Y7" s="133" t="s">
        <v>1318</v>
      </c>
      <c r="Z7" s="133" t="s">
        <v>3167</v>
      </c>
      <c r="AA7" s="133" t="s">
        <v>5700</v>
      </c>
      <c r="AB7" s="133" t="s">
        <v>3078</v>
      </c>
      <c r="AC7" s="133" t="s">
        <v>4438</v>
      </c>
      <c r="AD7" s="133" t="s">
        <v>548</v>
      </c>
      <c r="AE7" s="133" t="s">
        <v>5559</v>
      </c>
      <c r="AF7" s="133" t="s">
        <v>7263</v>
      </c>
      <c r="AG7" s="133" t="s">
        <v>3149</v>
      </c>
      <c r="AH7" s="133" t="s">
        <v>7334</v>
      </c>
      <c r="AI7" s="133" t="s">
        <v>17</v>
      </c>
      <c r="AJ7" s="138"/>
    </row>
    <row r="8" spans="1:37" s="2" customFormat="1" x14ac:dyDescent="0.25">
      <c r="A8" s="55">
        <v>45536</v>
      </c>
      <c r="B8" s="13" t="s">
        <v>8322</v>
      </c>
      <c r="C8" s="13">
        <v>250</v>
      </c>
      <c r="D8" s="13">
        <v>500</v>
      </c>
      <c r="E8" s="13">
        <v>120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</row>
    <row r="9" spans="1:37" s="2" customFormat="1" x14ac:dyDescent="0.25">
      <c r="A9" s="55">
        <v>45566</v>
      </c>
      <c r="B9" s="38" t="s">
        <v>8326</v>
      </c>
      <c r="C9" s="13"/>
      <c r="D9" s="13"/>
      <c r="E9" s="13">
        <v>100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7" s="2" customFormat="1" x14ac:dyDescent="0.25">
      <c r="A10" s="55">
        <v>45627</v>
      </c>
      <c r="B10" s="436" t="s">
        <v>8337</v>
      </c>
      <c r="C10" s="13"/>
      <c r="D10" s="13">
        <v>500</v>
      </c>
      <c r="E10" s="13">
        <v>30</v>
      </c>
      <c r="F10" s="13">
        <v>250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</row>
    <row r="11" spans="1:37" s="1" customFormat="1" x14ac:dyDescent="0.25">
      <c r="A11" s="36" t="s">
        <v>8289</v>
      </c>
      <c r="B11" s="53" t="s">
        <v>8392</v>
      </c>
      <c r="C11" s="13">
        <v>100</v>
      </c>
      <c r="D11" s="13">
        <v>200</v>
      </c>
      <c r="E11" s="13">
        <v>200</v>
      </c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</row>
    <row r="12" spans="1:37" s="2" customFormat="1" x14ac:dyDescent="0.25">
      <c r="A12" s="36" t="s">
        <v>8395</v>
      </c>
      <c r="B12" s="53" t="s">
        <v>8396</v>
      </c>
      <c r="C12" s="13"/>
      <c r="D12" s="13"/>
      <c r="E12" s="13">
        <v>100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7" s="2" customFormat="1" ht="17" thickBot="1" x14ac:dyDescent="0.3">
      <c r="A13" s="22" t="s">
        <v>8398</v>
      </c>
      <c r="B13" s="188" t="s">
        <v>8400</v>
      </c>
      <c r="C13" s="14"/>
      <c r="D13" s="14"/>
      <c r="E13" s="14"/>
      <c r="F13" s="14"/>
      <c r="G13" s="14">
        <v>80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</row>
    <row r="14" spans="1:37" s="1" customFormat="1" ht="17" thickBot="1" x14ac:dyDescent="0.3">
      <c r="A14" s="33" t="s">
        <v>8441</v>
      </c>
      <c r="B14" s="34"/>
      <c r="C14" s="34">
        <f>SUM(C8:C13)</f>
        <v>350</v>
      </c>
      <c r="D14" s="34">
        <f>SUM(D8:D13)</f>
        <v>1200</v>
      </c>
      <c r="E14" s="34">
        <f>SUM(E8:E13)</f>
        <v>550</v>
      </c>
      <c r="F14" s="34">
        <f>SUM(F8:F13)</f>
        <v>250</v>
      </c>
      <c r="G14" s="34">
        <f>SUM(G8:G13)</f>
        <v>80</v>
      </c>
      <c r="H14" s="34">
        <f t="shared" ref="H14:AJ14" si="0">SUM(H8:H13)</f>
        <v>0</v>
      </c>
      <c r="I14" s="34">
        <f t="shared" si="0"/>
        <v>0</v>
      </c>
      <c r="J14" s="34">
        <f t="shared" si="0"/>
        <v>0</v>
      </c>
      <c r="K14" s="34">
        <f t="shared" si="0"/>
        <v>0</v>
      </c>
      <c r="L14" s="34">
        <f t="shared" si="0"/>
        <v>0</v>
      </c>
      <c r="M14" s="34">
        <f t="shared" si="0"/>
        <v>0</v>
      </c>
      <c r="N14" s="34">
        <f t="shared" si="0"/>
        <v>0</v>
      </c>
      <c r="O14" s="34">
        <f t="shared" si="0"/>
        <v>0</v>
      </c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>
        <f t="shared" si="0"/>
        <v>0</v>
      </c>
      <c r="AK14" s="1" t="s">
        <v>8961</v>
      </c>
    </row>
    <row r="15" spans="1:37" s="2" customFormat="1" x14ac:dyDescent="0.25">
      <c r="A15" s="55" t="s">
        <v>8529</v>
      </c>
      <c r="B15" s="53" t="s">
        <v>8531</v>
      </c>
      <c r="C15" s="53"/>
      <c r="D15" s="53"/>
      <c r="E15" s="53"/>
      <c r="F15" s="53"/>
      <c r="G15" s="53"/>
      <c r="H15" s="53">
        <v>200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</row>
    <row r="16" spans="1:37" s="2" customFormat="1" x14ac:dyDescent="0.25">
      <c r="A16" s="55" t="s">
        <v>8559</v>
      </c>
      <c r="B16" s="75" t="s">
        <v>8561</v>
      </c>
      <c r="C16" s="13"/>
      <c r="D16" s="13"/>
      <c r="E16" s="13"/>
      <c r="F16" s="13"/>
      <c r="G16" s="13"/>
      <c r="H16" s="13"/>
      <c r="I16" s="13">
        <v>300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</row>
    <row r="17" spans="1:37" s="1" customFormat="1" x14ac:dyDescent="0.25">
      <c r="A17" s="37" t="s">
        <v>8627</v>
      </c>
      <c r="B17" s="38" t="s">
        <v>8631</v>
      </c>
      <c r="C17" s="43"/>
      <c r="D17" s="43"/>
      <c r="E17" s="43"/>
      <c r="F17" s="43"/>
      <c r="G17" s="43"/>
      <c r="H17" s="43"/>
      <c r="I17" s="13">
        <v>300</v>
      </c>
      <c r="J17" s="391">
        <v>10</v>
      </c>
      <c r="K17" s="391">
        <v>12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43"/>
    </row>
    <row r="18" spans="1:37" s="2" customFormat="1" x14ac:dyDescent="0.25">
      <c r="A18" s="55" t="s">
        <v>8649</v>
      </c>
      <c r="B18" s="38" t="s">
        <v>8651</v>
      </c>
      <c r="C18" s="13"/>
      <c r="D18" s="13"/>
      <c r="E18" s="13"/>
      <c r="F18" s="13"/>
      <c r="G18" s="13"/>
      <c r="H18" s="13"/>
      <c r="I18" s="13"/>
      <c r="J18" s="13"/>
      <c r="K18" s="13"/>
      <c r="L18" s="13">
        <v>12</v>
      </c>
      <c r="M18" s="13">
        <v>10</v>
      </c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</row>
    <row r="19" spans="1:37" s="2" customFormat="1" ht="17" thickBot="1" x14ac:dyDescent="0.3">
      <c r="A19" s="12" t="s">
        <v>8649</v>
      </c>
      <c r="B19" s="75" t="s">
        <v>401</v>
      </c>
      <c r="C19" s="13"/>
      <c r="D19" s="13"/>
      <c r="E19" s="13"/>
      <c r="F19" s="13"/>
      <c r="G19" s="13"/>
      <c r="H19" s="13"/>
      <c r="I19" s="13"/>
      <c r="J19" s="391">
        <v>-10</v>
      </c>
      <c r="K19" s="391">
        <v>-12</v>
      </c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</row>
    <row r="20" spans="1:37" s="48" customFormat="1" ht="17" thickBot="1" x14ac:dyDescent="0.3">
      <c r="A20" s="33" t="s">
        <v>8662</v>
      </c>
      <c r="B20" s="34"/>
      <c r="C20" s="34">
        <f>SUM(C14:C19)</f>
        <v>350</v>
      </c>
      <c r="D20" s="34">
        <f t="shared" ref="D20:AJ20" si="1">SUM(D14:D19)</f>
        <v>1200</v>
      </c>
      <c r="E20" s="34">
        <f t="shared" si="1"/>
        <v>550</v>
      </c>
      <c r="F20" s="34">
        <f t="shared" si="1"/>
        <v>250</v>
      </c>
      <c r="G20" s="34">
        <f t="shared" si="1"/>
        <v>80</v>
      </c>
      <c r="H20" s="34">
        <f t="shared" si="1"/>
        <v>200</v>
      </c>
      <c r="I20" s="34">
        <f t="shared" si="1"/>
        <v>600</v>
      </c>
      <c r="J20" s="34">
        <f t="shared" si="1"/>
        <v>0</v>
      </c>
      <c r="K20" s="34">
        <f t="shared" si="1"/>
        <v>0</v>
      </c>
      <c r="L20" s="34">
        <f t="shared" si="1"/>
        <v>12</v>
      </c>
      <c r="M20" s="34">
        <f t="shared" si="1"/>
        <v>10</v>
      </c>
      <c r="N20" s="34">
        <f t="shared" si="1"/>
        <v>0</v>
      </c>
      <c r="O20" s="34">
        <f t="shared" si="1"/>
        <v>0</v>
      </c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>
        <f t="shared" si="1"/>
        <v>0</v>
      </c>
      <c r="AK20" s="48" t="s">
        <v>8274</v>
      </c>
    </row>
    <row r="21" spans="1:37" s="1" customFormat="1" x14ac:dyDescent="0.25">
      <c r="A21" s="55">
        <v>45476</v>
      </c>
      <c r="B21" s="436" t="s">
        <v>8694</v>
      </c>
      <c r="C21" s="43"/>
      <c r="D21" s="43"/>
      <c r="E21" s="43"/>
      <c r="F21" s="43"/>
      <c r="G21" s="13">
        <v>60</v>
      </c>
      <c r="H21" s="43"/>
      <c r="I21" s="43"/>
      <c r="J21" s="13">
        <v>100</v>
      </c>
      <c r="K21" s="13">
        <v>100</v>
      </c>
      <c r="L21" s="43"/>
      <c r="M21" s="43"/>
      <c r="N21" s="13">
        <v>200</v>
      </c>
      <c r="O21" s="13">
        <v>25</v>
      </c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43"/>
    </row>
    <row r="22" spans="1:37" s="1" customFormat="1" x14ac:dyDescent="0.25">
      <c r="A22" s="55">
        <v>45476</v>
      </c>
      <c r="B22" s="436" t="s">
        <v>8695</v>
      </c>
      <c r="C22" s="43"/>
      <c r="D22" s="43"/>
      <c r="E22" s="43"/>
      <c r="F22" s="43"/>
      <c r="G22" s="43"/>
      <c r="H22" s="43"/>
      <c r="I22" s="43"/>
      <c r="J22" s="13">
        <v>100</v>
      </c>
      <c r="K22" s="13">
        <v>180</v>
      </c>
      <c r="L22" s="43"/>
      <c r="M22" s="43"/>
      <c r="N22" s="13">
        <v>200</v>
      </c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</row>
    <row r="23" spans="1:37" s="1" customFormat="1" x14ac:dyDescent="0.25">
      <c r="A23" s="55">
        <v>45538</v>
      </c>
      <c r="B23" s="436" t="s">
        <v>8704</v>
      </c>
      <c r="C23" s="43"/>
      <c r="D23" s="43"/>
      <c r="E23" s="43"/>
      <c r="F23" s="43"/>
      <c r="G23" s="43"/>
      <c r="H23" s="43"/>
      <c r="I23" s="43"/>
      <c r="J23" s="13">
        <v>100</v>
      </c>
      <c r="K23" s="13">
        <v>20</v>
      </c>
      <c r="L23" s="43"/>
      <c r="M23" s="43"/>
      <c r="N23" s="13">
        <v>200</v>
      </c>
      <c r="O23" s="13">
        <v>35</v>
      </c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43"/>
    </row>
    <row r="24" spans="1:37" s="1" customFormat="1" x14ac:dyDescent="0.25">
      <c r="A24" s="55">
        <v>45629</v>
      </c>
      <c r="B24" s="436" t="s">
        <v>8709</v>
      </c>
      <c r="C24" s="43"/>
      <c r="D24" s="43"/>
      <c r="E24" s="43"/>
      <c r="F24" s="43"/>
      <c r="G24" s="43"/>
      <c r="H24" s="43"/>
      <c r="I24" s="13">
        <v>300</v>
      </c>
      <c r="J24" s="13"/>
      <c r="K24" s="13"/>
      <c r="L24" s="43"/>
      <c r="M24" s="4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43"/>
    </row>
    <row r="25" spans="1:37" s="1" customFormat="1" x14ac:dyDescent="0.25">
      <c r="A25" s="36" t="s">
        <v>8748</v>
      </c>
      <c r="B25" s="436" t="s">
        <v>8753</v>
      </c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13">
        <v>53</v>
      </c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43"/>
    </row>
    <row r="26" spans="1:37" s="1" customFormat="1" x14ac:dyDescent="0.25">
      <c r="A26" s="55" t="s">
        <v>8763</v>
      </c>
      <c r="B26" s="436" t="s">
        <v>8769</v>
      </c>
      <c r="C26" s="43"/>
      <c r="D26" s="43"/>
      <c r="E26" s="43"/>
      <c r="F26" s="43"/>
      <c r="G26" s="43"/>
      <c r="H26" s="43"/>
      <c r="I26" s="43"/>
      <c r="J26" s="13"/>
      <c r="K26" s="13"/>
      <c r="L26" s="43"/>
      <c r="M26" s="43"/>
      <c r="N26" s="13"/>
      <c r="O26" s="13"/>
      <c r="P26" s="13">
        <v>300</v>
      </c>
      <c r="Q26" s="13">
        <v>500</v>
      </c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43"/>
    </row>
    <row r="27" spans="1:37" s="1" customFormat="1" x14ac:dyDescent="0.25">
      <c r="A27" s="55" t="s">
        <v>8763</v>
      </c>
      <c r="B27" s="436" t="s">
        <v>8771</v>
      </c>
      <c r="C27" s="43"/>
      <c r="D27" s="43"/>
      <c r="E27" s="43"/>
      <c r="F27" s="43"/>
      <c r="G27" s="43"/>
      <c r="H27" s="43"/>
      <c r="I27" s="43"/>
      <c r="J27" s="13"/>
      <c r="K27" s="13"/>
      <c r="L27" s="43"/>
      <c r="M27" s="43"/>
      <c r="N27" s="13"/>
      <c r="O27" s="13"/>
      <c r="P27" s="13"/>
      <c r="Q27" s="13"/>
      <c r="R27" s="13">
        <v>200</v>
      </c>
      <c r="S27" s="13">
        <v>200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43"/>
    </row>
    <row r="28" spans="1:37" s="1" customFormat="1" x14ac:dyDescent="0.25">
      <c r="A28" s="55" t="s">
        <v>8774</v>
      </c>
      <c r="B28" s="436" t="s">
        <v>8773</v>
      </c>
      <c r="C28" s="43"/>
      <c r="D28" s="43"/>
      <c r="E28" s="43"/>
      <c r="F28" s="43"/>
      <c r="G28" s="43"/>
      <c r="H28" s="43"/>
      <c r="I28" s="43"/>
      <c r="J28" s="13"/>
      <c r="K28" s="13"/>
      <c r="L28" s="43"/>
      <c r="M28" s="43"/>
      <c r="N28" s="13"/>
      <c r="O28" s="13"/>
      <c r="P28" s="13">
        <v>150</v>
      </c>
      <c r="Q28" s="13"/>
      <c r="R28" s="13">
        <v>200</v>
      </c>
      <c r="S28" s="13">
        <v>200</v>
      </c>
      <c r="T28" s="13">
        <v>100</v>
      </c>
      <c r="U28" s="13">
        <v>400</v>
      </c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43"/>
    </row>
    <row r="29" spans="1:37" s="1" customFormat="1" x14ac:dyDescent="0.25">
      <c r="A29" s="55" t="s">
        <v>8774</v>
      </c>
      <c r="B29" s="436" t="s">
        <v>8775</v>
      </c>
      <c r="C29" s="43"/>
      <c r="D29" s="43"/>
      <c r="E29" s="43"/>
      <c r="F29" s="43"/>
      <c r="G29" s="43"/>
      <c r="H29" s="43"/>
      <c r="I29" s="43"/>
      <c r="J29" s="13"/>
      <c r="K29" s="13"/>
      <c r="L29" s="43"/>
      <c r="M29" s="43"/>
      <c r="N29" s="13"/>
      <c r="O29" s="13"/>
      <c r="P29" s="13"/>
      <c r="Q29" s="13"/>
      <c r="R29" s="13"/>
      <c r="S29" s="13"/>
      <c r="T29" s="13"/>
      <c r="U29" s="13"/>
      <c r="V29" s="13">
        <v>100</v>
      </c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43"/>
    </row>
    <row r="30" spans="1:37" s="1" customFormat="1" x14ac:dyDescent="0.25">
      <c r="A30" s="55" t="s">
        <v>8783</v>
      </c>
      <c r="B30" s="436" t="s">
        <v>8784</v>
      </c>
      <c r="C30" s="43"/>
      <c r="D30" s="43"/>
      <c r="E30" s="43"/>
      <c r="F30" s="43"/>
      <c r="G30" s="43"/>
      <c r="H30" s="43"/>
      <c r="I30" s="43"/>
      <c r="J30" s="13"/>
      <c r="K30" s="13"/>
      <c r="L30" s="43"/>
      <c r="M30" s="43"/>
      <c r="N30" s="13"/>
      <c r="O30" s="13"/>
      <c r="P30" s="13"/>
      <c r="Q30" s="13"/>
      <c r="R30" s="13"/>
      <c r="S30" s="13"/>
      <c r="T30" s="13"/>
      <c r="U30" s="13"/>
      <c r="V30" s="13"/>
      <c r="W30" s="13">
        <v>230</v>
      </c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43"/>
    </row>
    <row r="31" spans="1:37" s="1" customFormat="1" x14ac:dyDescent="0.25">
      <c r="A31" s="55" t="s">
        <v>8783</v>
      </c>
      <c r="B31" s="436" t="s">
        <v>8786</v>
      </c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13">
        <v>200</v>
      </c>
      <c r="Q31" s="13">
        <v>200</v>
      </c>
      <c r="R31" s="13">
        <v>171</v>
      </c>
      <c r="S31" s="13">
        <v>330</v>
      </c>
      <c r="T31" s="43"/>
      <c r="U31" s="43"/>
      <c r="V31" s="13">
        <v>100</v>
      </c>
      <c r="W31" s="43"/>
      <c r="X31" s="13">
        <v>80</v>
      </c>
      <c r="Y31" s="13">
        <v>154</v>
      </c>
      <c r="Z31" s="13">
        <v>270</v>
      </c>
      <c r="AA31" s="13"/>
      <c r="AB31" s="13"/>
      <c r="AC31" s="13"/>
      <c r="AD31" s="13"/>
      <c r="AE31" s="13"/>
      <c r="AF31" s="13"/>
      <c r="AG31" s="13"/>
      <c r="AH31" s="13"/>
      <c r="AI31" s="13"/>
      <c r="AJ31" s="43"/>
    </row>
    <row r="32" spans="1:37" s="1" customFormat="1" x14ac:dyDescent="0.25">
      <c r="A32" s="55" t="s">
        <v>8787</v>
      </c>
      <c r="B32" s="436" t="s">
        <v>8790</v>
      </c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13">
        <v>400</v>
      </c>
      <c r="Q32" s="43"/>
      <c r="R32" s="43"/>
      <c r="S32" s="43"/>
      <c r="T32" s="43"/>
      <c r="U32" s="13">
        <v>250</v>
      </c>
      <c r="V32" s="13">
        <v>193</v>
      </c>
      <c r="W32" s="43"/>
      <c r="X32" s="43"/>
      <c r="Y32" s="13">
        <v>200</v>
      </c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</row>
    <row r="33" spans="1:37" s="1" customFormat="1" x14ac:dyDescent="0.25">
      <c r="A33" s="55" t="s">
        <v>8791</v>
      </c>
      <c r="B33" s="436" t="s">
        <v>8792</v>
      </c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13">
        <v>400</v>
      </c>
      <c r="Q33" s="13">
        <v>120</v>
      </c>
      <c r="R33" s="43"/>
      <c r="S33" s="43"/>
      <c r="T33" s="43"/>
      <c r="U33" s="43"/>
      <c r="V33" s="13">
        <v>107</v>
      </c>
      <c r="W33" s="43"/>
      <c r="X33" s="43"/>
      <c r="Y33" s="43"/>
      <c r="Z33" s="43"/>
      <c r="AA33" s="13">
        <v>170</v>
      </c>
      <c r="AB33" s="13"/>
      <c r="AC33" s="13"/>
      <c r="AD33" s="13"/>
      <c r="AE33" s="13"/>
      <c r="AF33" s="13"/>
      <c r="AG33" s="13"/>
      <c r="AH33" s="13"/>
      <c r="AI33" s="13"/>
      <c r="AJ33" s="43"/>
    </row>
    <row r="34" spans="1:37" s="1" customFormat="1" x14ac:dyDescent="0.25">
      <c r="A34" s="36" t="s">
        <v>8794</v>
      </c>
      <c r="B34" s="436" t="s">
        <v>8796</v>
      </c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13">
        <v>200</v>
      </c>
      <c r="R34" s="13">
        <v>9</v>
      </c>
      <c r="S34" s="43"/>
      <c r="T34" s="43"/>
      <c r="U34" s="13">
        <v>150</v>
      </c>
      <c r="V34" s="43"/>
      <c r="W34" s="43"/>
      <c r="X34" s="43"/>
      <c r="Y34" s="43"/>
      <c r="Z34" s="43"/>
      <c r="AA34" s="43"/>
      <c r="AB34" s="13">
        <v>400</v>
      </c>
      <c r="AC34" s="13">
        <v>200</v>
      </c>
      <c r="AD34" s="13">
        <v>66</v>
      </c>
      <c r="AE34" s="13"/>
      <c r="AF34" s="13"/>
      <c r="AG34" s="13"/>
      <c r="AH34" s="13"/>
      <c r="AI34" s="13"/>
      <c r="AJ34" s="43"/>
    </row>
    <row r="35" spans="1:37" s="1" customFormat="1" x14ac:dyDescent="0.25">
      <c r="A35" s="12" t="s">
        <v>8804</v>
      </c>
      <c r="B35" s="13" t="s">
        <v>8830</v>
      </c>
      <c r="C35" s="43"/>
      <c r="D35" s="13">
        <v>400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13">
        <v>150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13">
        <v>366</v>
      </c>
      <c r="AD35" s="43"/>
      <c r="AE35" s="13">
        <v>400</v>
      </c>
      <c r="AF35" s="13">
        <v>100</v>
      </c>
      <c r="AG35" s="13">
        <v>100</v>
      </c>
      <c r="AH35" s="13">
        <v>200</v>
      </c>
      <c r="AI35" s="13"/>
      <c r="AJ35" s="43"/>
    </row>
    <row r="36" spans="1:37" s="1" customFormat="1" x14ac:dyDescent="0.25">
      <c r="A36" s="12" t="s">
        <v>8831</v>
      </c>
      <c r="B36" s="436" t="s">
        <v>8833</v>
      </c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13">
        <v>70</v>
      </c>
      <c r="U36" s="43"/>
      <c r="V36" s="43"/>
      <c r="W36" s="43"/>
      <c r="X36" s="43"/>
      <c r="Y36" s="43"/>
      <c r="Z36" s="43"/>
      <c r="AA36" s="43"/>
      <c r="AB36" s="43"/>
      <c r="AC36" s="13">
        <v>140</v>
      </c>
      <c r="AD36" s="43"/>
      <c r="AE36" s="43"/>
      <c r="AF36" s="43"/>
      <c r="AG36" s="43"/>
      <c r="AH36" s="43"/>
      <c r="AI36" s="43"/>
      <c r="AJ36" s="43"/>
    </row>
    <row r="37" spans="1:37" s="1" customFormat="1" ht="17" thickBot="1" x14ac:dyDescent="0.3">
      <c r="A37" s="76" t="s">
        <v>8838</v>
      </c>
      <c r="B37" s="436" t="s">
        <v>8850</v>
      </c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13">
        <v>30</v>
      </c>
      <c r="U37" s="43"/>
      <c r="V37" s="43"/>
      <c r="W37" s="43"/>
      <c r="X37" s="13">
        <v>3</v>
      </c>
      <c r="Y37" s="43"/>
      <c r="Z37" s="43"/>
      <c r="AA37" s="43"/>
      <c r="AB37" s="43"/>
      <c r="AC37" s="13">
        <v>294</v>
      </c>
      <c r="AD37" s="43"/>
      <c r="AE37" s="43"/>
      <c r="AF37" s="43"/>
      <c r="AG37" s="43"/>
      <c r="AH37" s="43"/>
      <c r="AI37" s="43"/>
      <c r="AJ37" s="43"/>
    </row>
    <row r="38" spans="1:37" s="6" customFormat="1" ht="17" thickBot="1" x14ac:dyDescent="0.3">
      <c r="A38" s="33" t="s">
        <v>8840</v>
      </c>
      <c r="B38" s="34"/>
      <c r="C38" s="34">
        <f>SUM(C20:C37)</f>
        <v>350</v>
      </c>
      <c r="D38" s="34">
        <f t="shared" ref="D38:AJ38" si="2">SUM(D20:D37)</f>
        <v>1600</v>
      </c>
      <c r="E38" s="34">
        <f t="shared" si="2"/>
        <v>550</v>
      </c>
      <c r="F38" s="34">
        <f t="shared" si="2"/>
        <v>250</v>
      </c>
      <c r="G38" s="34">
        <f t="shared" si="2"/>
        <v>140</v>
      </c>
      <c r="H38" s="34">
        <f t="shared" si="2"/>
        <v>200</v>
      </c>
      <c r="I38" s="34">
        <f t="shared" si="2"/>
        <v>900</v>
      </c>
      <c r="J38" s="34">
        <f t="shared" si="2"/>
        <v>300</v>
      </c>
      <c r="K38" s="34">
        <f t="shared" si="2"/>
        <v>300</v>
      </c>
      <c r="L38" s="34">
        <f t="shared" si="2"/>
        <v>12</v>
      </c>
      <c r="M38" s="34">
        <f t="shared" si="2"/>
        <v>10</v>
      </c>
      <c r="N38" s="34">
        <f t="shared" si="2"/>
        <v>600</v>
      </c>
      <c r="O38" s="34">
        <f>SUM(O20:O37)</f>
        <v>113</v>
      </c>
      <c r="P38" s="34">
        <f t="shared" si="2"/>
        <v>1600</v>
      </c>
      <c r="Q38" s="34">
        <f t="shared" si="2"/>
        <v>1020</v>
      </c>
      <c r="R38" s="34">
        <f t="shared" si="2"/>
        <v>580</v>
      </c>
      <c r="S38" s="34">
        <f t="shared" si="2"/>
        <v>730</v>
      </c>
      <c r="T38" s="34">
        <f t="shared" si="2"/>
        <v>200</v>
      </c>
      <c r="U38" s="34">
        <f t="shared" si="2"/>
        <v>800</v>
      </c>
      <c r="V38" s="34">
        <f t="shared" si="2"/>
        <v>500</v>
      </c>
      <c r="W38" s="34">
        <f t="shared" si="2"/>
        <v>230</v>
      </c>
      <c r="X38" s="34">
        <f t="shared" si="2"/>
        <v>83</v>
      </c>
      <c r="Y38" s="34">
        <f t="shared" si="2"/>
        <v>354</v>
      </c>
      <c r="Z38" s="34">
        <f t="shared" si="2"/>
        <v>270</v>
      </c>
      <c r="AA38" s="34">
        <f t="shared" si="2"/>
        <v>170</v>
      </c>
      <c r="AB38" s="34">
        <f t="shared" si="2"/>
        <v>400</v>
      </c>
      <c r="AC38" s="34">
        <f t="shared" si="2"/>
        <v>1000</v>
      </c>
      <c r="AD38" s="34">
        <f t="shared" si="2"/>
        <v>66</v>
      </c>
      <c r="AE38" s="34">
        <f t="shared" si="2"/>
        <v>400</v>
      </c>
      <c r="AF38" s="34">
        <f t="shared" si="2"/>
        <v>100</v>
      </c>
      <c r="AG38" s="34">
        <f t="shared" si="2"/>
        <v>100</v>
      </c>
      <c r="AH38" s="34">
        <f t="shared" si="2"/>
        <v>200</v>
      </c>
      <c r="AI38" s="34">
        <f t="shared" si="2"/>
        <v>0</v>
      </c>
      <c r="AJ38" s="34">
        <f t="shared" si="2"/>
        <v>0</v>
      </c>
      <c r="AK38" s="6" t="s">
        <v>8961</v>
      </c>
    </row>
    <row r="39" spans="1:37" s="2" customFormat="1" x14ac:dyDescent="0.25">
      <c r="A39" s="12">
        <v>45326</v>
      </c>
      <c r="B39" s="436" t="s">
        <v>8876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>
        <v>200</v>
      </c>
      <c r="R39" s="13"/>
      <c r="S39" s="13"/>
      <c r="T39" s="13"/>
      <c r="U39" s="13">
        <v>100</v>
      </c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</row>
    <row r="40" spans="1:37" s="1" customFormat="1" x14ac:dyDescent="0.25">
      <c r="A40" s="12" t="s">
        <v>8922</v>
      </c>
      <c r="B40" s="436" t="s">
        <v>8941</v>
      </c>
      <c r="C40" s="43"/>
      <c r="D40" s="43"/>
      <c r="E40" s="43"/>
      <c r="F40" s="43"/>
      <c r="G40" s="13">
        <v>100</v>
      </c>
      <c r="H40" s="43"/>
      <c r="I40" s="13">
        <v>300</v>
      </c>
      <c r="J40" s="43"/>
      <c r="K40" s="43"/>
      <c r="L40" s="13">
        <v>30</v>
      </c>
      <c r="M40" s="43"/>
      <c r="N40" s="13">
        <v>60</v>
      </c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13">
        <v>30</v>
      </c>
      <c r="AJ40" s="43"/>
    </row>
    <row r="41" spans="1:37" s="2" customFormat="1" x14ac:dyDescent="0.25">
      <c r="A41" s="12" t="s">
        <v>8973</v>
      </c>
      <c r="B41" s="436" t="s">
        <v>8978</v>
      </c>
      <c r="C41" s="13"/>
      <c r="D41" s="13"/>
      <c r="E41" s="13"/>
      <c r="F41" s="13"/>
      <c r="G41" s="13">
        <v>50</v>
      </c>
      <c r="H41" s="13"/>
      <c r="I41" s="13"/>
      <c r="J41" s="13"/>
      <c r="K41" s="13"/>
      <c r="L41" s="13"/>
      <c r="M41" s="13">
        <v>5</v>
      </c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</row>
    <row r="42" spans="1:37" s="1" customFormat="1" x14ac:dyDescent="0.25">
      <c r="A42" s="12" t="s">
        <v>8986</v>
      </c>
      <c r="B42" s="436" t="s">
        <v>8987</v>
      </c>
      <c r="C42" s="43"/>
      <c r="D42" s="43"/>
      <c r="E42" s="43"/>
      <c r="F42" s="43"/>
      <c r="G42" s="13">
        <v>50</v>
      </c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</row>
    <row r="43" spans="1:37" s="2" customFormat="1" ht="17" thickBot="1" x14ac:dyDescent="0.3">
      <c r="A43" s="55" t="s">
        <v>8990</v>
      </c>
      <c r="B43" s="436" t="s">
        <v>8992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>
        <v>25</v>
      </c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</row>
    <row r="44" spans="1:37" s="6" customFormat="1" ht="17" thickBot="1" x14ac:dyDescent="0.3">
      <c r="A44" s="33" t="s">
        <v>9008</v>
      </c>
      <c r="B44" s="34"/>
      <c r="C44" s="34">
        <f>SUM(C38:C43)</f>
        <v>350</v>
      </c>
      <c r="D44" s="34">
        <f t="shared" ref="D44:AG44" si="3">SUM(D38:D43)</f>
        <v>1600</v>
      </c>
      <c r="E44" s="34">
        <f t="shared" si="3"/>
        <v>550</v>
      </c>
      <c r="F44" s="34">
        <f t="shared" si="3"/>
        <v>250</v>
      </c>
      <c r="G44" s="34">
        <f t="shared" si="3"/>
        <v>340</v>
      </c>
      <c r="H44" s="34">
        <f t="shared" si="3"/>
        <v>200</v>
      </c>
      <c r="I44" s="34">
        <f t="shared" si="3"/>
        <v>1200</v>
      </c>
      <c r="J44" s="34">
        <f t="shared" si="3"/>
        <v>300</v>
      </c>
      <c r="K44" s="34">
        <f t="shared" si="3"/>
        <v>300</v>
      </c>
      <c r="L44" s="34">
        <f t="shared" si="3"/>
        <v>42</v>
      </c>
      <c r="M44" s="34">
        <f t="shared" si="3"/>
        <v>40</v>
      </c>
      <c r="N44" s="34">
        <f t="shared" si="3"/>
        <v>660</v>
      </c>
      <c r="O44" s="34">
        <f t="shared" si="3"/>
        <v>113</v>
      </c>
      <c r="P44" s="34">
        <f t="shared" si="3"/>
        <v>1600</v>
      </c>
      <c r="Q44" s="34">
        <f t="shared" si="3"/>
        <v>1220</v>
      </c>
      <c r="R44" s="34">
        <f t="shared" si="3"/>
        <v>580</v>
      </c>
      <c r="S44" s="34">
        <f t="shared" si="3"/>
        <v>730</v>
      </c>
      <c r="T44" s="34">
        <f t="shared" si="3"/>
        <v>200</v>
      </c>
      <c r="U44" s="34">
        <f t="shared" si="3"/>
        <v>900</v>
      </c>
      <c r="V44" s="34">
        <f t="shared" si="3"/>
        <v>500</v>
      </c>
      <c r="W44" s="34">
        <f t="shared" si="3"/>
        <v>230</v>
      </c>
      <c r="X44" s="34">
        <f t="shared" si="3"/>
        <v>83</v>
      </c>
      <c r="Y44" s="34">
        <f t="shared" si="3"/>
        <v>354</v>
      </c>
      <c r="Z44" s="34">
        <f t="shared" si="3"/>
        <v>270</v>
      </c>
      <c r="AA44" s="34">
        <f t="shared" si="3"/>
        <v>170</v>
      </c>
      <c r="AB44" s="34">
        <f t="shared" si="3"/>
        <v>400</v>
      </c>
      <c r="AC44" s="34">
        <f t="shared" si="3"/>
        <v>1000</v>
      </c>
      <c r="AD44" s="34">
        <f t="shared" si="3"/>
        <v>66</v>
      </c>
      <c r="AE44" s="34">
        <f t="shared" si="3"/>
        <v>400</v>
      </c>
      <c r="AF44" s="34">
        <f t="shared" si="3"/>
        <v>100</v>
      </c>
      <c r="AG44" s="34">
        <f t="shared" si="3"/>
        <v>100</v>
      </c>
      <c r="AH44" s="34">
        <f>SUM(AH38:AH43)</f>
        <v>200</v>
      </c>
      <c r="AI44" s="34">
        <f>SUM(AI38:AI43)</f>
        <v>30</v>
      </c>
      <c r="AJ44" s="34">
        <f>SUM(AJ38:AJ43)</f>
        <v>0</v>
      </c>
      <c r="AK44" s="6" t="s">
        <v>8961</v>
      </c>
    </row>
    <row r="45" spans="1:37" s="48" customFormat="1" x14ac:dyDescent="0.25">
      <c r="A45" s="55">
        <v>45327</v>
      </c>
      <c r="B45" s="53" t="s">
        <v>9038</v>
      </c>
      <c r="C45" s="358"/>
      <c r="D45" s="358"/>
      <c r="E45" s="358"/>
      <c r="F45" s="358"/>
      <c r="G45" s="358"/>
      <c r="H45" s="358"/>
      <c r="I45" s="358"/>
      <c r="J45" s="39">
        <v>100</v>
      </c>
      <c r="K45" s="39">
        <v>100</v>
      </c>
      <c r="L45" s="39">
        <v>60</v>
      </c>
      <c r="M45" s="358"/>
      <c r="N45" s="39">
        <v>320</v>
      </c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  <c r="AD45" s="358"/>
      <c r="AE45" s="358"/>
      <c r="AF45" s="358"/>
      <c r="AG45" s="358"/>
      <c r="AH45" s="358"/>
      <c r="AI45" s="39">
        <v>60</v>
      </c>
      <c r="AJ45" s="358"/>
    </row>
    <row r="46" spans="1:37" s="48" customFormat="1" x14ac:dyDescent="0.25">
      <c r="A46" s="55">
        <v>45478</v>
      </c>
      <c r="B46" s="53" t="s">
        <v>9061</v>
      </c>
      <c r="C46" s="358"/>
      <c r="D46" s="358"/>
      <c r="E46" s="358"/>
      <c r="F46" s="358"/>
      <c r="G46" s="39">
        <v>30</v>
      </c>
      <c r="H46" s="358"/>
      <c r="I46" s="358"/>
      <c r="J46" s="39">
        <v>80</v>
      </c>
      <c r="K46" s="39">
        <v>80</v>
      </c>
      <c r="L46" s="39">
        <v>20</v>
      </c>
      <c r="M46" s="358"/>
      <c r="N46" s="39">
        <v>200</v>
      </c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  <c r="AD46" s="358"/>
      <c r="AE46" s="358"/>
      <c r="AF46" s="358"/>
      <c r="AG46" s="358"/>
      <c r="AH46" s="358"/>
      <c r="AI46" s="39">
        <v>20</v>
      </c>
      <c r="AJ46" s="358"/>
    </row>
    <row r="47" spans="1:37" s="48" customFormat="1" x14ac:dyDescent="0.25">
      <c r="A47" s="35" t="s">
        <v>9156</v>
      </c>
      <c r="B47" s="53" t="s">
        <v>401</v>
      </c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44"/>
      <c r="O47" s="358"/>
      <c r="P47" s="39">
        <v>-218</v>
      </c>
      <c r="Q47" s="39">
        <v>-16</v>
      </c>
      <c r="R47" s="358"/>
      <c r="S47" s="358"/>
      <c r="T47" s="358"/>
      <c r="U47" s="358"/>
      <c r="V47" s="358"/>
      <c r="W47" s="358"/>
      <c r="X47" s="358"/>
      <c r="Y47" s="358"/>
      <c r="Z47" s="358"/>
      <c r="AA47" s="358"/>
      <c r="AB47" s="39">
        <v>-16</v>
      </c>
      <c r="AC47" s="39">
        <v>-600</v>
      </c>
      <c r="AD47" s="358"/>
      <c r="AE47" s="358"/>
      <c r="AF47" s="358"/>
      <c r="AG47" s="39">
        <v>-5</v>
      </c>
      <c r="AH47" s="39">
        <v>-78</v>
      </c>
      <c r="AI47" s="44"/>
      <c r="AJ47" s="358"/>
    </row>
    <row r="48" spans="1:37" s="48" customFormat="1" x14ac:dyDescent="0.25">
      <c r="A48" s="1181" t="s">
        <v>9165</v>
      </c>
      <c r="B48" s="53" t="s">
        <v>63</v>
      </c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44"/>
      <c r="O48" s="358"/>
      <c r="P48" s="39">
        <v>-593</v>
      </c>
      <c r="Q48" s="39">
        <v>-16</v>
      </c>
      <c r="R48" s="39">
        <v>-160</v>
      </c>
      <c r="S48" s="358"/>
      <c r="T48" s="358"/>
      <c r="U48" s="39">
        <v>-272</v>
      </c>
      <c r="V48" s="358"/>
      <c r="W48" s="358"/>
      <c r="X48" s="358"/>
      <c r="Y48" s="358"/>
      <c r="Z48" s="358"/>
      <c r="AA48" s="358"/>
      <c r="AB48" s="39">
        <v>-16</v>
      </c>
      <c r="AC48" s="358"/>
      <c r="AD48" s="358"/>
      <c r="AE48" s="358"/>
      <c r="AF48" s="358"/>
      <c r="AG48" s="44"/>
      <c r="AH48" s="44"/>
      <c r="AI48" s="44"/>
      <c r="AJ48" s="358"/>
    </row>
    <row r="49" spans="1:37" x14ac:dyDescent="0.25">
      <c r="A49" s="1181" t="s">
        <v>9171</v>
      </c>
      <c r="B49" s="529" t="s">
        <v>9178</v>
      </c>
      <c r="C49" s="57"/>
      <c r="D49" s="57"/>
      <c r="E49" s="57"/>
      <c r="F49" s="57"/>
      <c r="G49" s="39">
        <v>60</v>
      </c>
      <c r="H49" s="57"/>
      <c r="I49" s="57"/>
      <c r="J49" s="57"/>
      <c r="K49" s="57"/>
      <c r="L49" s="57"/>
      <c r="M49" s="57"/>
      <c r="N49" s="39"/>
      <c r="O49" s="57"/>
      <c r="P49" s="57"/>
      <c r="Q49" s="57"/>
      <c r="R49" s="57"/>
      <c r="S49" s="57"/>
      <c r="T49" s="57"/>
      <c r="U49" s="39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39"/>
      <c r="AH49" s="39"/>
      <c r="AI49" s="39"/>
      <c r="AJ49" s="57"/>
    </row>
    <row r="50" spans="1:37" s="48" customFormat="1" x14ac:dyDescent="0.25">
      <c r="A50" s="1181" t="s">
        <v>9161</v>
      </c>
      <c r="B50" s="529" t="s">
        <v>9187</v>
      </c>
      <c r="C50" s="358"/>
      <c r="D50" s="358"/>
      <c r="E50" s="358"/>
      <c r="F50" s="358"/>
      <c r="G50" s="39">
        <v>40</v>
      </c>
      <c r="H50" s="358"/>
      <c r="I50" s="358"/>
      <c r="J50" s="358"/>
      <c r="K50" s="358"/>
      <c r="L50" s="358"/>
      <c r="M50" s="358"/>
      <c r="N50" s="44"/>
      <c r="O50" s="358"/>
      <c r="P50" s="358"/>
      <c r="Q50" s="358"/>
      <c r="R50" s="358"/>
      <c r="S50" s="358"/>
      <c r="T50" s="358"/>
      <c r="U50" s="44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44"/>
      <c r="AH50" s="44"/>
      <c r="AI50" s="44"/>
      <c r="AJ50" s="358"/>
    </row>
    <row r="51" spans="1:37" s="48" customFormat="1" x14ac:dyDescent="0.25">
      <c r="A51" s="1181" t="s">
        <v>9203</v>
      </c>
      <c r="B51" s="529" t="s">
        <v>401</v>
      </c>
      <c r="C51" s="358"/>
      <c r="D51" s="358"/>
      <c r="E51" s="358"/>
      <c r="F51" s="358"/>
      <c r="G51" s="44"/>
      <c r="H51" s="358"/>
      <c r="I51" s="358"/>
      <c r="J51" s="358"/>
      <c r="K51" s="358"/>
      <c r="L51" s="358"/>
      <c r="M51" s="358"/>
      <c r="N51" s="44"/>
      <c r="O51" s="358"/>
      <c r="P51" s="358"/>
      <c r="Q51" s="39">
        <v>-450</v>
      </c>
      <c r="R51" s="358"/>
      <c r="S51" s="358"/>
      <c r="T51" s="358"/>
      <c r="U51" s="44"/>
      <c r="V51" s="358"/>
      <c r="W51" s="39">
        <v>-11</v>
      </c>
      <c r="X51" s="358"/>
      <c r="Y51" s="358"/>
      <c r="Z51" s="358"/>
      <c r="AA51" s="358"/>
      <c r="AB51" s="358"/>
      <c r="AC51" s="39">
        <v>-209</v>
      </c>
      <c r="AD51" s="358"/>
      <c r="AE51" s="358"/>
      <c r="AF51" s="358"/>
      <c r="AG51" s="44"/>
      <c r="AH51" s="44"/>
      <c r="AI51" s="44"/>
      <c r="AJ51" s="358"/>
    </row>
    <row r="52" spans="1:37" s="48" customFormat="1" x14ac:dyDescent="0.25">
      <c r="A52" s="1181" t="s">
        <v>9203</v>
      </c>
      <c r="B52" s="529" t="s">
        <v>401</v>
      </c>
      <c r="C52" s="358"/>
      <c r="D52" s="358"/>
      <c r="E52" s="358"/>
      <c r="F52" s="358"/>
      <c r="G52" s="44"/>
      <c r="H52" s="358"/>
      <c r="I52" s="358"/>
      <c r="J52" s="358"/>
      <c r="K52" s="358"/>
      <c r="L52" s="358"/>
      <c r="M52" s="358"/>
      <c r="N52" s="44"/>
      <c r="O52" s="358"/>
      <c r="P52" s="39">
        <v>-277</v>
      </c>
      <c r="Q52" s="44"/>
      <c r="R52" s="39">
        <v>-138</v>
      </c>
      <c r="S52" s="39">
        <v>-359</v>
      </c>
      <c r="T52" s="358"/>
      <c r="U52" s="44"/>
      <c r="V52" s="358"/>
      <c r="W52" s="44"/>
      <c r="X52" s="358"/>
      <c r="Y52" s="358"/>
      <c r="Z52" s="358"/>
      <c r="AA52" s="39">
        <v>-110</v>
      </c>
      <c r="AB52" s="39">
        <v>-298</v>
      </c>
      <c r="AC52" s="358"/>
      <c r="AD52" s="358"/>
      <c r="AE52" s="358"/>
      <c r="AF52" s="358"/>
      <c r="AG52" s="44"/>
      <c r="AH52" s="44"/>
      <c r="AI52" s="44"/>
      <c r="AJ52" s="358"/>
    </row>
    <row r="53" spans="1:37" s="48" customFormat="1" ht="17" thickBot="1" x14ac:dyDescent="0.3">
      <c r="A53" s="1181" t="s">
        <v>9248</v>
      </c>
      <c r="B53" s="529" t="s">
        <v>401</v>
      </c>
      <c r="C53" s="358"/>
      <c r="D53" s="358"/>
      <c r="E53" s="358"/>
      <c r="F53" s="358"/>
      <c r="G53" s="44"/>
      <c r="H53" s="358"/>
      <c r="I53" s="358"/>
      <c r="J53" s="358"/>
      <c r="K53" s="358"/>
      <c r="L53" s="358"/>
      <c r="M53" s="358"/>
      <c r="N53" s="44"/>
      <c r="O53" s="358"/>
      <c r="P53" s="39">
        <v>-285</v>
      </c>
      <c r="Q53" s="39">
        <v>-481</v>
      </c>
      <c r="R53" s="39">
        <v>-87</v>
      </c>
      <c r="S53" s="39">
        <v>-241</v>
      </c>
      <c r="T53" s="358"/>
      <c r="U53" s="39">
        <v>-260</v>
      </c>
      <c r="V53" s="358"/>
      <c r="W53" s="39">
        <v>-84</v>
      </c>
      <c r="X53" s="358"/>
      <c r="Y53" s="358"/>
      <c r="Z53" s="358"/>
      <c r="AA53" s="39">
        <v>-9</v>
      </c>
      <c r="AB53" s="39">
        <v>-4</v>
      </c>
      <c r="AC53" s="39">
        <v>-144</v>
      </c>
      <c r="AD53" s="358"/>
      <c r="AE53" s="358"/>
      <c r="AF53" s="358"/>
      <c r="AG53" s="44"/>
      <c r="AH53" s="44"/>
      <c r="AI53" s="44"/>
      <c r="AJ53" s="358"/>
    </row>
    <row r="54" spans="1:37" s="6" customFormat="1" ht="17" thickBot="1" x14ac:dyDescent="0.3">
      <c r="A54" s="40" t="s">
        <v>9318</v>
      </c>
      <c r="B54" s="41"/>
      <c r="C54" s="181">
        <f>SUM(C44:C53)</f>
        <v>350</v>
      </c>
      <c r="D54" s="181">
        <f t="shared" ref="D54:AI54" si="4">SUM(D44:D53)</f>
        <v>1600</v>
      </c>
      <c r="E54" s="181">
        <f t="shared" si="4"/>
        <v>550</v>
      </c>
      <c r="F54" s="181">
        <f t="shared" si="4"/>
        <v>250</v>
      </c>
      <c r="G54" s="181">
        <f t="shared" si="4"/>
        <v>470</v>
      </c>
      <c r="H54" s="181">
        <f t="shared" si="4"/>
        <v>200</v>
      </c>
      <c r="I54" s="181">
        <f t="shared" si="4"/>
        <v>1200</v>
      </c>
      <c r="J54" s="181">
        <f t="shared" si="4"/>
        <v>480</v>
      </c>
      <c r="K54" s="181">
        <f t="shared" si="4"/>
        <v>480</v>
      </c>
      <c r="L54" s="181">
        <f t="shared" si="4"/>
        <v>122</v>
      </c>
      <c r="M54" s="181">
        <f t="shared" si="4"/>
        <v>40</v>
      </c>
      <c r="N54" s="181">
        <f t="shared" si="4"/>
        <v>1180</v>
      </c>
      <c r="O54" s="181">
        <f>SUM(O44:O53)</f>
        <v>113</v>
      </c>
      <c r="P54" s="181">
        <f>SUM(P44:P53)</f>
        <v>227</v>
      </c>
      <c r="Q54" s="181">
        <f t="shared" si="4"/>
        <v>257</v>
      </c>
      <c r="R54" s="181">
        <f t="shared" si="4"/>
        <v>195</v>
      </c>
      <c r="S54" s="181">
        <f t="shared" si="4"/>
        <v>130</v>
      </c>
      <c r="T54" s="181">
        <f t="shared" si="4"/>
        <v>200</v>
      </c>
      <c r="U54" s="181">
        <f t="shared" si="4"/>
        <v>368</v>
      </c>
      <c r="V54" s="181">
        <f t="shared" si="4"/>
        <v>500</v>
      </c>
      <c r="W54" s="181">
        <f t="shared" si="4"/>
        <v>135</v>
      </c>
      <c r="X54" s="181">
        <f t="shared" si="4"/>
        <v>83</v>
      </c>
      <c r="Y54" s="181">
        <f t="shared" si="4"/>
        <v>354</v>
      </c>
      <c r="Z54" s="181">
        <f t="shared" si="4"/>
        <v>270</v>
      </c>
      <c r="AA54" s="181">
        <f t="shared" si="4"/>
        <v>51</v>
      </c>
      <c r="AB54" s="181">
        <f t="shared" si="4"/>
        <v>66</v>
      </c>
      <c r="AC54" s="181">
        <f t="shared" si="4"/>
        <v>47</v>
      </c>
      <c r="AD54" s="181">
        <f t="shared" si="4"/>
        <v>66</v>
      </c>
      <c r="AE54" s="181">
        <f t="shared" si="4"/>
        <v>400</v>
      </c>
      <c r="AF54" s="181">
        <f t="shared" si="4"/>
        <v>100</v>
      </c>
      <c r="AG54" s="181">
        <f t="shared" si="4"/>
        <v>95</v>
      </c>
      <c r="AH54" s="181">
        <f t="shared" si="4"/>
        <v>122</v>
      </c>
      <c r="AI54" s="181">
        <f t="shared" si="4"/>
        <v>110</v>
      </c>
      <c r="AJ54" s="41">
        <f>SUM(AJ44:AJ53)</f>
        <v>0</v>
      </c>
      <c r="AK54" s="6" t="s">
        <v>8961</v>
      </c>
    </row>
    <row r="55" spans="1:37" s="48" customFormat="1" x14ac:dyDescent="0.25">
      <c r="A55" s="35">
        <v>45479</v>
      </c>
      <c r="B55" s="436" t="s">
        <v>9361</v>
      </c>
      <c r="C55" s="358"/>
      <c r="D55" s="358"/>
      <c r="E55" s="358"/>
      <c r="F55" s="358"/>
      <c r="G55" s="57">
        <v>50</v>
      </c>
      <c r="H55" s="358"/>
      <c r="I55" s="57">
        <v>100</v>
      </c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  <c r="AD55" s="358"/>
      <c r="AE55" s="358"/>
      <c r="AF55" s="358"/>
      <c r="AG55" s="358"/>
      <c r="AH55" s="358"/>
      <c r="AI55" s="358"/>
      <c r="AJ55" s="358"/>
    </row>
    <row r="56" spans="1:37" s="48" customFormat="1" x14ac:dyDescent="0.25">
      <c r="A56" s="55">
        <v>45571</v>
      </c>
      <c r="B56" s="529" t="s">
        <v>63</v>
      </c>
      <c r="C56" s="358"/>
      <c r="D56" s="358"/>
      <c r="E56" s="358"/>
      <c r="F56" s="358"/>
      <c r="G56" s="358"/>
      <c r="H56" s="57">
        <v>-197</v>
      </c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57">
        <v>-51</v>
      </c>
      <c r="X56" s="358"/>
      <c r="Y56" s="57">
        <v>-38</v>
      </c>
      <c r="Z56" s="358"/>
      <c r="AA56" s="57">
        <v>-26</v>
      </c>
      <c r="AB56" s="358"/>
      <c r="AC56" s="358"/>
      <c r="AD56" s="57">
        <v>-4</v>
      </c>
      <c r="AE56" s="358"/>
      <c r="AF56" s="57">
        <v>-71</v>
      </c>
      <c r="AG56" s="57">
        <v>-90</v>
      </c>
      <c r="AH56" s="57">
        <v>-114</v>
      </c>
      <c r="AI56" s="358"/>
      <c r="AJ56" s="358"/>
    </row>
    <row r="57" spans="1:37" s="48" customFormat="1" x14ac:dyDescent="0.25">
      <c r="A57" s="1181">
        <v>45602</v>
      </c>
      <c r="B57" s="529" t="s">
        <v>401</v>
      </c>
      <c r="C57" s="57">
        <v>-110</v>
      </c>
      <c r="D57" s="57">
        <v>-492</v>
      </c>
      <c r="E57" s="57">
        <v>-252</v>
      </c>
      <c r="F57" s="57">
        <v>-108</v>
      </c>
      <c r="G57" s="358"/>
      <c r="H57" s="358"/>
      <c r="I57" s="358"/>
      <c r="J57" s="358"/>
      <c r="K57" s="358"/>
      <c r="L57" s="358"/>
      <c r="M57" s="358"/>
      <c r="N57" s="358"/>
      <c r="O57" s="57">
        <v>-82</v>
      </c>
      <c r="P57" s="57">
        <v>-211</v>
      </c>
      <c r="Q57" s="57">
        <v>-147</v>
      </c>
      <c r="R57" s="57">
        <v>-160</v>
      </c>
      <c r="S57" s="57">
        <v>-119</v>
      </c>
      <c r="T57" s="358"/>
      <c r="U57" s="57">
        <v>-77</v>
      </c>
      <c r="V57" s="358"/>
      <c r="W57" s="57">
        <v>-46</v>
      </c>
      <c r="X57" s="358"/>
      <c r="Y57" s="358"/>
      <c r="Z57" s="358"/>
      <c r="AA57" s="57">
        <v>-11</v>
      </c>
      <c r="AB57" s="57">
        <v>-51</v>
      </c>
      <c r="AC57" s="57">
        <v>-45</v>
      </c>
      <c r="AD57" s="358"/>
      <c r="AE57" s="57">
        <v>-313</v>
      </c>
      <c r="AF57" s="358"/>
      <c r="AG57" s="358"/>
      <c r="AH57" s="358"/>
      <c r="AI57" s="358"/>
      <c r="AJ57" s="358"/>
    </row>
    <row r="58" spans="1:37" s="48" customFormat="1" x14ac:dyDescent="0.25">
      <c r="A58" s="55" t="s">
        <v>9416</v>
      </c>
      <c r="B58" s="529" t="s">
        <v>9423</v>
      </c>
      <c r="C58" s="358"/>
      <c r="D58" s="358"/>
      <c r="E58" s="358"/>
      <c r="F58" s="358"/>
      <c r="G58" s="57">
        <v>22</v>
      </c>
      <c r="H58" s="358"/>
      <c r="I58" s="358"/>
      <c r="J58" s="57">
        <v>100</v>
      </c>
      <c r="K58" s="57">
        <v>200</v>
      </c>
      <c r="L58" s="358"/>
      <c r="M58" s="358"/>
      <c r="N58" s="57">
        <v>200</v>
      </c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  <c r="AD58" s="358"/>
      <c r="AE58" s="358"/>
      <c r="AF58" s="358"/>
      <c r="AG58" s="358"/>
      <c r="AH58" s="358"/>
      <c r="AI58" s="358"/>
      <c r="AJ58" s="358"/>
    </row>
    <row r="59" spans="1:37" s="48" customFormat="1" x14ac:dyDescent="0.25">
      <c r="A59" s="817" t="s">
        <v>9443</v>
      </c>
      <c r="B59" s="213" t="s">
        <v>9450</v>
      </c>
      <c r="C59" s="358"/>
      <c r="D59" s="358"/>
      <c r="E59" s="358"/>
      <c r="F59" s="358"/>
      <c r="G59" s="57">
        <v>13</v>
      </c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  <c r="AD59" s="358"/>
      <c r="AE59" s="358"/>
      <c r="AF59" s="358"/>
      <c r="AG59" s="358"/>
      <c r="AH59" s="358"/>
      <c r="AI59" s="358"/>
      <c r="AJ59" s="358"/>
    </row>
    <row r="60" spans="1:37" s="48" customFormat="1" x14ac:dyDescent="0.25">
      <c r="A60" s="817" t="s">
        <v>9443</v>
      </c>
      <c r="B60" s="529" t="s">
        <v>63</v>
      </c>
      <c r="C60" s="57">
        <v>-153</v>
      </c>
      <c r="D60" s="57">
        <v>-855</v>
      </c>
      <c r="E60" s="57">
        <v>-220</v>
      </c>
      <c r="F60" s="57">
        <v>-90</v>
      </c>
      <c r="G60" s="358"/>
      <c r="H60" s="358"/>
      <c r="I60" s="358"/>
      <c r="J60" s="358"/>
      <c r="K60" s="358"/>
      <c r="L60" s="358"/>
      <c r="M60" s="358"/>
      <c r="N60" s="358"/>
      <c r="O60" s="358"/>
      <c r="P60" s="57">
        <v>-1</v>
      </c>
      <c r="Q60" s="57">
        <v>-93</v>
      </c>
      <c r="R60" s="57">
        <v>-14</v>
      </c>
      <c r="S60" s="57">
        <v>-5</v>
      </c>
      <c r="T60" s="57">
        <v>-146</v>
      </c>
      <c r="U60" s="57">
        <v>-279</v>
      </c>
      <c r="V60" s="57">
        <v>-364</v>
      </c>
      <c r="W60" s="57">
        <v>-17</v>
      </c>
      <c r="X60" s="57">
        <v>-48</v>
      </c>
      <c r="Y60" s="358"/>
      <c r="Z60" s="358"/>
      <c r="AA60" s="57">
        <v>-15</v>
      </c>
      <c r="AB60" s="57">
        <v>-10</v>
      </c>
      <c r="AC60" s="358"/>
      <c r="AD60" s="358"/>
      <c r="AE60" s="57">
        <v>-57</v>
      </c>
      <c r="AF60" s="57">
        <v>-14</v>
      </c>
      <c r="AG60" s="57">
        <v>-5</v>
      </c>
      <c r="AH60" s="57">
        <v>-7</v>
      </c>
      <c r="AI60" s="358"/>
      <c r="AJ60" s="358"/>
    </row>
    <row r="61" spans="1:37" s="48" customFormat="1" x14ac:dyDescent="0.25">
      <c r="A61" s="817" t="s">
        <v>9466</v>
      </c>
      <c r="B61" s="213" t="s">
        <v>9467</v>
      </c>
      <c r="C61" s="358"/>
      <c r="D61" s="358"/>
      <c r="E61" s="358"/>
      <c r="F61" s="358"/>
      <c r="G61" s="358"/>
      <c r="H61" s="358"/>
      <c r="I61" s="358"/>
      <c r="J61" s="358"/>
      <c r="K61" s="358"/>
      <c r="L61" s="57">
        <v>40</v>
      </c>
      <c r="M61" s="57">
        <v>15</v>
      </c>
      <c r="N61" s="358"/>
      <c r="O61" s="57">
        <v>100</v>
      </c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  <c r="AD61" s="358"/>
      <c r="AE61" s="358"/>
      <c r="AF61" s="358"/>
      <c r="AG61" s="358"/>
      <c r="AH61" s="358"/>
      <c r="AI61" s="57">
        <v>40</v>
      </c>
      <c r="AJ61" s="358"/>
    </row>
    <row r="62" spans="1:37" s="48" customFormat="1" x14ac:dyDescent="0.25">
      <c r="A62" s="817" t="s">
        <v>9482</v>
      </c>
      <c r="B62" s="213" t="s">
        <v>9483</v>
      </c>
      <c r="C62" s="358"/>
      <c r="D62" s="358"/>
      <c r="E62" s="358"/>
      <c r="F62" s="358"/>
      <c r="G62" s="57">
        <v>37</v>
      </c>
      <c r="H62" s="358"/>
      <c r="I62" s="57">
        <v>200</v>
      </c>
      <c r="J62" s="57">
        <v>100</v>
      </c>
      <c r="K62" s="57">
        <v>200</v>
      </c>
      <c r="L62" s="358"/>
      <c r="M62" s="358"/>
      <c r="N62" s="57">
        <v>200</v>
      </c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  <c r="AD62" s="358"/>
      <c r="AE62" s="358"/>
      <c r="AF62" s="358"/>
      <c r="AG62" s="358"/>
      <c r="AH62" s="358"/>
      <c r="AI62" s="358"/>
      <c r="AJ62" s="358"/>
    </row>
    <row r="63" spans="1:37" s="48" customFormat="1" ht="18" customHeight="1" x14ac:dyDescent="0.25">
      <c r="A63" s="817" t="s">
        <v>9513</v>
      </c>
      <c r="B63" s="213" t="s">
        <v>9518</v>
      </c>
      <c r="C63" s="358"/>
      <c r="D63" s="358"/>
      <c r="E63" s="358"/>
      <c r="F63" s="358"/>
      <c r="G63" s="57">
        <v>54</v>
      </c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  <c r="AD63" s="358"/>
      <c r="AE63" s="358"/>
      <c r="AF63" s="358"/>
      <c r="AG63" s="358"/>
      <c r="AH63" s="358"/>
      <c r="AI63" s="358"/>
      <c r="AJ63" s="358"/>
    </row>
    <row r="64" spans="1:37" s="48" customFormat="1" x14ac:dyDescent="0.25">
      <c r="A64" s="817" t="s">
        <v>9530</v>
      </c>
      <c r="B64" s="213" t="s">
        <v>9531</v>
      </c>
      <c r="C64" s="358"/>
      <c r="D64" s="358"/>
      <c r="E64" s="358"/>
      <c r="F64" s="358"/>
      <c r="G64" s="57">
        <v>30</v>
      </c>
      <c r="H64" s="358"/>
      <c r="I64" s="57">
        <v>400</v>
      </c>
      <c r="J64" s="57">
        <v>90</v>
      </c>
      <c r="K64" s="57">
        <v>100</v>
      </c>
      <c r="L64" s="358"/>
      <c r="M64" s="358"/>
      <c r="N64" s="57">
        <v>300</v>
      </c>
      <c r="O64" s="57">
        <v>35</v>
      </c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  <c r="AD64" s="358"/>
      <c r="AE64" s="358"/>
      <c r="AF64" s="358"/>
      <c r="AG64" s="358"/>
      <c r="AH64" s="358"/>
      <c r="AI64" s="358"/>
      <c r="AJ64" s="358"/>
    </row>
    <row r="65" spans="1:36" s="48" customFormat="1" x14ac:dyDescent="0.25">
      <c r="A65" s="817" t="s">
        <v>9540</v>
      </c>
      <c r="B65" s="213" t="s">
        <v>9542</v>
      </c>
      <c r="C65" s="358"/>
      <c r="D65" s="358"/>
      <c r="E65" s="358"/>
      <c r="F65" s="358"/>
      <c r="G65" s="57">
        <v>25</v>
      </c>
      <c r="H65" s="358"/>
      <c r="I65" s="358"/>
      <c r="J65" s="57">
        <v>100</v>
      </c>
      <c r="K65" s="57">
        <v>100</v>
      </c>
      <c r="L65" s="358"/>
      <c r="M65" s="358"/>
      <c r="N65" s="358"/>
      <c r="O65" s="57">
        <v>24</v>
      </c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  <c r="AD65" s="358"/>
      <c r="AE65" s="358"/>
      <c r="AF65" s="358"/>
      <c r="AG65" s="358"/>
      <c r="AH65" s="358"/>
      <c r="AI65" s="358"/>
      <c r="AJ65" s="358"/>
    </row>
    <row r="66" spans="1:36" s="48" customFormat="1" x14ac:dyDescent="0.25">
      <c r="A66" s="817" t="s">
        <v>9549</v>
      </c>
      <c r="B66" s="213" t="s">
        <v>9555</v>
      </c>
      <c r="C66" s="358"/>
      <c r="D66" s="358"/>
      <c r="E66" s="358"/>
      <c r="F66" s="358"/>
      <c r="G66" s="57">
        <v>242</v>
      </c>
      <c r="H66" s="358"/>
      <c r="I66" s="358"/>
      <c r="J66" s="358"/>
      <c r="K66" s="57">
        <v>300</v>
      </c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  <c r="AD66" s="358"/>
      <c r="AE66" s="358"/>
      <c r="AF66" s="358"/>
      <c r="AG66" s="358"/>
      <c r="AH66" s="358"/>
      <c r="AI66" s="358"/>
      <c r="AJ66" s="358"/>
    </row>
    <row r="67" spans="1:36" s="48" customFormat="1" x14ac:dyDescent="0.25">
      <c r="A67" s="817" t="s">
        <v>9557</v>
      </c>
      <c r="B67" s="213" t="s">
        <v>9560</v>
      </c>
      <c r="C67" s="358"/>
      <c r="D67" s="358"/>
      <c r="E67" s="358"/>
      <c r="F67" s="358"/>
      <c r="G67" s="358"/>
      <c r="H67" s="358"/>
      <c r="I67" s="358"/>
      <c r="J67" s="57">
        <v>120</v>
      </c>
      <c r="K67" s="358"/>
      <c r="L67" s="358"/>
      <c r="M67" s="57">
        <v>10</v>
      </c>
      <c r="N67" s="57">
        <v>600</v>
      </c>
      <c r="O67" s="57">
        <v>40</v>
      </c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  <c r="AD67" s="358"/>
      <c r="AE67" s="358"/>
      <c r="AF67" s="358"/>
      <c r="AG67" s="358"/>
      <c r="AH67" s="358"/>
      <c r="AI67" s="358"/>
      <c r="AJ67" s="358"/>
    </row>
    <row r="68" spans="1:36" s="48" customFormat="1" x14ac:dyDescent="0.25">
      <c r="A68" s="817"/>
      <c r="B68" s="529"/>
      <c r="C68" s="358"/>
      <c r="D68" s="358"/>
      <c r="E68" s="358"/>
      <c r="F68" s="358"/>
      <c r="G68" s="57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  <c r="AD68" s="358"/>
      <c r="AE68" s="358"/>
      <c r="AF68" s="358"/>
      <c r="AG68" s="358"/>
      <c r="AH68" s="358"/>
      <c r="AI68" s="358"/>
      <c r="AJ68" s="358"/>
    </row>
    <row r="69" spans="1:36" s="48" customFormat="1" x14ac:dyDescent="0.25">
      <c r="A69" s="84"/>
      <c r="B69" s="529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  <c r="AD69" s="358"/>
      <c r="AE69" s="358"/>
      <c r="AF69" s="358"/>
      <c r="AG69" s="358"/>
      <c r="AH69" s="358"/>
      <c r="AI69" s="358"/>
      <c r="AJ69" s="358"/>
    </row>
    <row r="70" spans="1:36" s="48" customFormat="1" ht="17" thickBot="1" x14ac:dyDescent="0.3">
      <c r="A70" s="99"/>
      <c r="B70" s="213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  <c r="AD70" s="358"/>
      <c r="AE70" s="358"/>
      <c r="AF70" s="358"/>
      <c r="AG70" s="358"/>
      <c r="AH70" s="358"/>
      <c r="AI70" s="358"/>
      <c r="AJ70" s="358"/>
    </row>
    <row r="71" spans="1:36" ht="17" thickBot="1" x14ac:dyDescent="0.3">
      <c r="C71" s="667" t="s">
        <v>8320</v>
      </c>
      <c r="D71" s="667" t="s">
        <v>380</v>
      </c>
      <c r="E71" s="667" t="s">
        <v>8321</v>
      </c>
      <c r="F71" s="667" t="s">
        <v>8338</v>
      </c>
      <c r="G71" s="667" t="s">
        <v>10</v>
      </c>
      <c r="H71" s="667" t="s">
        <v>32</v>
      </c>
      <c r="I71" s="667" t="s">
        <v>31</v>
      </c>
      <c r="J71" s="667" t="s">
        <v>26</v>
      </c>
      <c r="K71" s="667" t="s">
        <v>3</v>
      </c>
      <c r="L71" s="667" t="s">
        <v>18</v>
      </c>
      <c r="M71" s="667" t="s">
        <v>28</v>
      </c>
      <c r="N71" s="133" t="s">
        <v>4</v>
      </c>
      <c r="O71" s="133" t="s">
        <v>27</v>
      </c>
      <c r="P71" s="133" t="s">
        <v>1940</v>
      </c>
      <c r="Q71" s="133" t="s">
        <v>1313</v>
      </c>
      <c r="R71" s="133" t="s">
        <v>386</v>
      </c>
      <c r="S71" s="133" t="s">
        <v>1317</v>
      </c>
      <c r="T71" s="133" t="s">
        <v>4198</v>
      </c>
      <c r="U71" s="133" t="s">
        <v>1984</v>
      </c>
      <c r="V71" s="133" t="s">
        <v>3161</v>
      </c>
      <c r="W71" s="133" t="s">
        <v>6496</v>
      </c>
      <c r="X71" s="133" t="s">
        <v>4428</v>
      </c>
      <c r="Y71" s="133" t="s">
        <v>1318</v>
      </c>
      <c r="Z71" s="133" t="s">
        <v>3167</v>
      </c>
      <c r="AA71" s="133" t="s">
        <v>5700</v>
      </c>
      <c r="AB71" s="133" t="s">
        <v>3078</v>
      </c>
      <c r="AC71" s="133" t="s">
        <v>4438</v>
      </c>
      <c r="AD71" s="133" t="s">
        <v>548</v>
      </c>
      <c r="AE71" s="133" t="s">
        <v>5559</v>
      </c>
      <c r="AF71" s="133" t="s">
        <v>7263</v>
      </c>
      <c r="AG71" s="133" t="s">
        <v>3149</v>
      </c>
      <c r="AH71" s="133" t="s">
        <v>7334</v>
      </c>
      <c r="AI71" s="133" t="s">
        <v>17</v>
      </c>
      <c r="AJ71" s="138"/>
    </row>
    <row r="72" spans="1:36" s="48" customFormat="1" x14ac:dyDescent="0.25">
      <c r="A72" s="128" t="s">
        <v>8644</v>
      </c>
    </row>
    <row r="73" spans="1:36" s="48" customFormat="1" x14ac:dyDescent="0.25">
      <c r="A73" s="128" t="s">
        <v>8645</v>
      </c>
    </row>
    <row r="74" spans="1:36" s="48" customFormat="1" x14ac:dyDescent="0.25">
      <c r="A74" s="128" t="s">
        <v>8646</v>
      </c>
    </row>
    <row r="75" spans="1:36" s="48" customFormat="1" x14ac:dyDescent="0.25">
      <c r="A75" s="128" t="s">
        <v>8647</v>
      </c>
    </row>
  </sheetData>
  <pageMargins left="0.7" right="0.7" top="0.75" bottom="0.75" header="0.3" footer="0.3"/>
  <pageSetup orientation="portrait" r:id="rId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>
    <tabColor rgb="FFC00000"/>
  </sheetPr>
  <dimension ref="A1:K20"/>
  <sheetViews>
    <sheetView workbookViewId="0">
      <selection activeCell="A17" sqref="A17"/>
    </sheetView>
  </sheetViews>
  <sheetFormatPr baseColWidth="10" defaultColWidth="9" defaultRowHeight="16" x14ac:dyDescent="0.25"/>
  <cols>
    <col min="1" max="1" width="12.33203125" style="137" customWidth="1"/>
    <col min="2" max="2" width="24.33203125" style="4" customWidth="1"/>
    <col min="3" max="3" width="11.83203125" style="4" customWidth="1"/>
    <col min="4" max="4" width="18.5" style="4" customWidth="1"/>
    <col min="5" max="5" width="10.5" style="4" customWidth="1"/>
    <col min="6" max="9" width="13.6640625" style="4" customWidth="1"/>
    <col min="10" max="10" width="8.83203125" style="4" customWidth="1"/>
    <col min="11" max="11" width="12.6640625" style="4" bestFit="1" customWidth="1"/>
    <col min="12" max="16384" width="9" style="4"/>
  </cols>
  <sheetData>
    <row r="1" spans="1:11" x14ac:dyDescent="0.25">
      <c r="A1" s="128" t="s">
        <v>23</v>
      </c>
      <c r="B1" s="48"/>
    </row>
    <row r="2" spans="1:11" s="144" customFormat="1" x14ac:dyDescent="0.25">
      <c r="A2" s="680"/>
      <c r="B2" s="129"/>
    </row>
    <row r="3" spans="1:11" x14ac:dyDescent="0.25">
      <c r="A3" s="139" t="s">
        <v>1938</v>
      </c>
    </row>
    <row r="4" spans="1:11" x14ac:dyDescent="0.25">
      <c r="A4" s="703" t="s">
        <v>8319</v>
      </c>
      <c r="B4" s="5"/>
      <c r="C4" s="1040"/>
      <c r="D4" s="1040"/>
      <c r="E4" s="1040"/>
      <c r="F4" s="1040"/>
      <c r="G4" s="1040"/>
      <c r="H4" s="1040"/>
      <c r="I4" s="1040"/>
    </row>
    <row r="5" spans="1:11" x14ac:dyDescent="0.25">
      <c r="A5" s="703" t="s">
        <v>2876</v>
      </c>
      <c r="B5" s="5"/>
      <c r="C5" s="1040"/>
      <c r="D5" s="1040"/>
      <c r="E5" s="1040"/>
      <c r="F5" s="1040"/>
      <c r="G5" s="1040"/>
      <c r="H5" s="1040"/>
      <c r="I5" s="1040"/>
    </row>
    <row r="6" spans="1:11" ht="17" thickBot="1" x14ac:dyDescent="0.3">
      <c r="A6" s="703"/>
      <c r="B6" s="5"/>
      <c r="C6" s="770"/>
      <c r="D6" s="770"/>
      <c r="E6" s="770"/>
      <c r="F6" s="770"/>
      <c r="G6" s="770"/>
      <c r="H6" s="770"/>
      <c r="I6" s="770"/>
      <c r="J6" s="697"/>
    </row>
    <row r="7" spans="1:11" ht="17" thickBot="1" x14ac:dyDescent="0.3">
      <c r="A7" s="160" t="s">
        <v>0</v>
      </c>
      <c r="B7" s="51" t="s">
        <v>1</v>
      </c>
      <c r="C7" s="667" t="s">
        <v>8580</v>
      </c>
      <c r="D7" s="667" t="s">
        <v>8581</v>
      </c>
      <c r="E7" s="667" t="s">
        <v>8582</v>
      </c>
      <c r="F7" s="667" t="s">
        <v>8583</v>
      </c>
      <c r="G7" s="667" t="s">
        <v>8835</v>
      </c>
      <c r="H7" s="667" t="s">
        <v>8836</v>
      </c>
      <c r="I7" s="667" t="s">
        <v>9201</v>
      </c>
      <c r="J7" s="138"/>
    </row>
    <row r="8" spans="1:11" s="49" customFormat="1" x14ac:dyDescent="0.25">
      <c r="A8" s="507" t="s">
        <v>8578</v>
      </c>
      <c r="B8" s="185" t="s">
        <v>6189</v>
      </c>
      <c r="C8" s="185">
        <v>250</v>
      </c>
      <c r="D8" s="185">
        <v>250</v>
      </c>
      <c r="E8" s="185">
        <v>250</v>
      </c>
      <c r="F8" s="185">
        <v>50</v>
      </c>
      <c r="G8" s="185"/>
      <c r="H8" s="185"/>
      <c r="I8" s="185"/>
      <c r="J8" s="185"/>
      <c r="K8" s="49" t="s">
        <v>7793</v>
      </c>
    </row>
    <row r="9" spans="1:11" s="49" customFormat="1" x14ac:dyDescent="0.25">
      <c r="A9" s="507" t="s">
        <v>8763</v>
      </c>
      <c r="B9" s="824" t="s">
        <v>8764</v>
      </c>
      <c r="C9" s="185"/>
      <c r="D9" s="185">
        <v>350</v>
      </c>
      <c r="E9" s="185"/>
      <c r="F9" s="185">
        <v>25</v>
      </c>
      <c r="G9" s="185"/>
      <c r="H9" s="185"/>
      <c r="I9" s="185"/>
      <c r="J9" s="185"/>
      <c r="K9" s="49" t="s">
        <v>7793</v>
      </c>
    </row>
    <row r="10" spans="1:11" s="49" customFormat="1" x14ac:dyDescent="0.25">
      <c r="A10" s="699" t="s">
        <v>8831</v>
      </c>
      <c r="B10" s="1166" t="s">
        <v>8834</v>
      </c>
      <c r="C10" s="185"/>
      <c r="D10" s="185"/>
      <c r="E10" s="185"/>
      <c r="F10" s="185"/>
      <c r="G10" s="185">
        <v>600</v>
      </c>
      <c r="H10" s="185">
        <v>600</v>
      </c>
      <c r="I10" s="185"/>
      <c r="J10" s="185"/>
      <c r="K10" s="49" t="s">
        <v>7793</v>
      </c>
    </row>
    <row r="11" spans="1:11" s="49" customFormat="1" x14ac:dyDescent="0.25">
      <c r="A11" s="507" t="s">
        <v>8922</v>
      </c>
      <c r="B11" s="1166" t="s">
        <v>8923</v>
      </c>
      <c r="C11" s="185"/>
      <c r="D11" s="185"/>
      <c r="E11" s="185"/>
      <c r="F11" s="185">
        <v>110</v>
      </c>
      <c r="G11" s="185"/>
      <c r="H11" s="185"/>
      <c r="I11" s="185"/>
      <c r="J11" s="185"/>
      <c r="K11" s="49" t="s">
        <v>7793</v>
      </c>
    </row>
    <row r="12" spans="1:11" s="49" customFormat="1" x14ac:dyDescent="0.25">
      <c r="A12" s="507">
        <v>45478</v>
      </c>
      <c r="B12" s="508" t="s">
        <v>9070</v>
      </c>
      <c r="C12" s="185"/>
      <c r="D12" s="185"/>
      <c r="E12" s="185">
        <v>180</v>
      </c>
      <c r="F12" s="185"/>
      <c r="G12" s="185">
        <v>180</v>
      </c>
      <c r="H12" s="185"/>
      <c r="I12" s="185"/>
      <c r="J12" s="185"/>
      <c r="K12" s="49" t="s">
        <v>7793</v>
      </c>
    </row>
    <row r="13" spans="1:11" s="49" customFormat="1" x14ac:dyDescent="0.25">
      <c r="A13" s="507" t="s">
        <v>9132</v>
      </c>
      <c r="B13" s="508" t="s">
        <v>9133</v>
      </c>
      <c r="C13" s="185"/>
      <c r="D13" s="185">
        <v>200</v>
      </c>
      <c r="E13" s="185"/>
      <c r="F13" s="185"/>
      <c r="G13" s="185">
        <v>200</v>
      </c>
      <c r="H13" s="185">
        <v>200</v>
      </c>
      <c r="I13" s="185"/>
      <c r="J13" s="185"/>
      <c r="K13" s="49" t="s">
        <v>7793</v>
      </c>
    </row>
    <row r="14" spans="1:11" s="49" customFormat="1" x14ac:dyDescent="0.25">
      <c r="A14" s="70" t="s">
        <v>9161</v>
      </c>
      <c r="B14" s="824" t="s">
        <v>9186</v>
      </c>
      <c r="C14" s="185">
        <v>200</v>
      </c>
      <c r="D14" s="185"/>
      <c r="E14" s="185"/>
      <c r="F14" s="185">
        <v>100</v>
      </c>
      <c r="G14" s="185"/>
      <c r="H14" s="185"/>
      <c r="I14" s="185"/>
      <c r="J14" s="185"/>
      <c r="K14" s="49" t="s">
        <v>7793</v>
      </c>
    </row>
    <row r="15" spans="1:11" s="49" customFormat="1" x14ac:dyDescent="0.25">
      <c r="A15" s="507" t="s">
        <v>9199</v>
      </c>
      <c r="B15" s="824" t="s">
        <v>9200</v>
      </c>
      <c r="C15" s="185"/>
      <c r="D15" s="185"/>
      <c r="E15" s="185"/>
      <c r="F15" s="185"/>
      <c r="G15" s="185"/>
      <c r="H15" s="185"/>
      <c r="I15" s="185">
        <v>200</v>
      </c>
      <c r="J15" s="185"/>
      <c r="K15" s="49" t="s">
        <v>7793</v>
      </c>
    </row>
    <row r="16" spans="1:11" s="49" customFormat="1" x14ac:dyDescent="0.25">
      <c r="A16" s="1726" t="s">
        <v>9239</v>
      </c>
      <c r="B16" s="1166" t="s">
        <v>9243</v>
      </c>
      <c r="C16" s="185"/>
      <c r="D16" s="185"/>
      <c r="E16" s="185"/>
      <c r="F16" s="185">
        <v>40</v>
      </c>
      <c r="G16" s="185"/>
      <c r="H16" s="185"/>
      <c r="I16" s="185"/>
      <c r="J16" s="185"/>
      <c r="K16" s="49" t="s">
        <v>7793</v>
      </c>
    </row>
    <row r="17" spans="1:11" s="49" customFormat="1" x14ac:dyDescent="0.25">
      <c r="A17" s="1726">
        <v>45571</v>
      </c>
      <c r="B17" s="1166" t="s">
        <v>9371</v>
      </c>
      <c r="C17" s="185"/>
      <c r="D17" s="185"/>
      <c r="E17" s="185"/>
      <c r="F17" s="185">
        <v>40</v>
      </c>
      <c r="G17" s="185"/>
      <c r="H17" s="185"/>
      <c r="I17" s="185">
        <v>40</v>
      </c>
      <c r="J17" s="185"/>
      <c r="K17" s="49" t="s">
        <v>7793</v>
      </c>
    </row>
    <row r="18" spans="1:11" s="48" customFormat="1" x14ac:dyDescent="0.25">
      <c r="A18" s="1181"/>
      <c r="B18" s="529"/>
      <c r="C18" s="358"/>
      <c r="D18" s="358"/>
      <c r="E18" s="358"/>
      <c r="F18" s="358"/>
      <c r="G18" s="358"/>
      <c r="H18" s="358"/>
      <c r="I18" s="358"/>
      <c r="J18" s="358"/>
    </row>
    <row r="19" spans="1:11" s="48" customFormat="1" x14ac:dyDescent="0.25">
      <c r="A19" s="1181"/>
      <c r="B19" s="529"/>
      <c r="C19" s="358"/>
      <c r="D19" s="358"/>
      <c r="E19" s="358"/>
      <c r="F19" s="358"/>
      <c r="G19" s="358"/>
      <c r="H19" s="358"/>
      <c r="I19" s="358"/>
      <c r="J19" s="358"/>
    </row>
    <row r="20" spans="1:11" s="48" customFormat="1" x14ac:dyDescent="0.25">
      <c r="A20" s="99"/>
      <c r="B20" s="213"/>
      <c r="C20" s="358"/>
      <c r="D20" s="358"/>
      <c r="E20" s="358"/>
      <c r="F20" s="358"/>
      <c r="G20" s="358"/>
      <c r="H20" s="358"/>
      <c r="I20" s="358"/>
      <c r="J20" s="358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M57"/>
  <sheetViews>
    <sheetView topLeftCell="A38" workbookViewId="0">
      <selection activeCell="H55" sqref="H55"/>
    </sheetView>
  </sheetViews>
  <sheetFormatPr baseColWidth="10" defaultColWidth="9" defaultRowHeight="16" x14ac:dyDescent="0.25"/>
  <cols>
    <col min="1" max="1" width="12.33203125" style="137" customWidth="1"/>
    <col min="2" max="2" width="23.1640625" style="4" customWidth="1"/>
    <col min="3" max="3" width="9.1640625" style="4" customWidth="1"/>
    <col min="4" max="4" width="11" style="4" customWidth="1"/>
    <col min="5" max="5" width="10" style="4" customWidth="1"/>
    <col min="6" max="6" width="12.83203125" style="4" customWidth="1"/>
    <col min="7" max="7" width="9.5" style="4" customWidth="1"/>
    <col min="8" max="10" width="13.1640625" style="4" customWidth="1"/>
    <col min="11" max="12" width="11.6640625" style="4" customWidth="1"/>
    <col min="13" max="13" width="12.6640625" style="4" bestFit="1" customWidth="1"/>
    <col min="14" max="16384" width="9" style="4"/>
  </cols>
  <sheetData>
    <row r="1" spans="1:13" x14ac:dyDescent="0.25">
      <c r="A1" s="128" t="s">
        <v>23</v>
      </c>
      <c r="B1" s="48"/>
    </row>
    <row r="2" spans="1:13" x14ac:dyDescent="0.25">
      <c r="A2" s="128"/>
      <c r="B2" s="48"/>
    </row>
    <row r="3" spans="1:13" x14ac:dyDescent="0.25">
      <c r="A3" s="139" t="s">
        <v>1938</v>
      </c>
    </row>
    <row r="4" spans="1:13" x14ac:dyDescent="0.25">
      <c r="A4" s="703" t="s">
        <v>6168</v>
      </c>
      <c r="B4" s="5"/>
      <c r="C4" s="1151"/>
      <c r="D4" s="1151"/>
      <c r="E4" s="1151"/>
      <c r="F4" s="1151"/>
      <c r="G4" s="1151"/>
      <c r="H4" s="1151"/>
      <c r="I4" s="1151"/>
      <c r="J4" s="1151"/>
      <c r="K4" s="1151"/>
      <c r="L4" s="1151"/>
    </row>
    <row r="5" spans="1:13" s="422" customFormat="1" ht="17" thickBot="1" x14ac:dyDescent="0.3">
      <c r="A5" s="705" t="s">
        <v>6549</v>
      </c>
      <c r="B5" s="421"/>
      <c r="C5" s="7">
        <v>9500</v>
      </c>
      <c r="D5" s="7">
        <v>8000</v>
      </c>
      <c r="E5" s="7">
        <v>7500</v>
      </c>
      <c r="F5" s="7">
        <v>5000</v>
      </c>
      <c r="G5" s="7">
        <v>6750</v>
      </c>
      <c r="H5" s="7">
        <v>7800</v>
      </c>
      <c r="I5" s="7">
        <v>8880</v>
      </c>
      <c r="J5" s="7">
        <v>6000</v>
      </c>
      <c r="K5" s="7">
        <v>5750</v>
      </c>
      <c r="L5" s="7"/>
    </row>
    <row r="6" spans="1:13" ht="17" thickBot="1" x14ac:dyDescent="0.3">
      <c r="A6" s="160" t="s">
        <v>0</v>
      </c>
      <c r="B6" s="51" t="s">
        <v>1</v>
      </c>
      <c r="C6" s="133" t="s">
        <v>494</v>
      </c>
      <c r="D6" s="133" t="s">
        <v>546</v>
      </c>
      <c r="E6" s="133" t="s">
        <v>492</v>
      </c>
      <c r="F6" s="133" t="s">
        <v>1467</v>
      </c>
      <c r="G6" s="133" t="s">
        <v>1317</v>
      </c>
      <c r="H6" s="133" t="s">
        <v>1466</v>
      </c>
      <c r="I6" s="133" t="s">
        <v>2585</v>
      </c>
      <c r="J6" s="133" t="s">
        <v>4675</v>
      </c>
      <c r="K6" s="133" t="s">
        <v>676</v>
      </c>
      <c r="L6" s="133" t="s">
        <v>27</v>
      </c>
    </row>
    <row r="7" spans="1:13" s="2" customFormat="1" x14ac:dyDescent="0.25">
      <c r="A7" s="12" t="s">
        <v>6165</v>
      </c>
      <c r="B7" s="13" t="s">
        <v>6169</v>
      </c>
      <c r="C7" s="13">
        <v>325</v>
      </c>
      <c r="D7" s="13">
        <v>25</v>
      </c>
      <c r="E7" s="13">
        <v>50</v>
      </c>
      <c r="F7" s="13">
        <v>252</v>
      </c>
      <c r="G7" s="13">
        <v>56</v>
      </c>
      <c r="H7" s="13"/>
      <c r="I7" s="13"/>
      <c r="J7" s="13"/>
      <c r="K7" s="13"/>
      <c r="L7" s="13"/>
    </row>
    <row r="8" spans="1:13" s="1" customFormat="1" ht="17" thickBot="1" x14ac:dyDescent="0.3">
      <c r="A8" s="76" t="s">
        <v>6223</v>
      </c>
      <c r="B8" s="14" t="s">
        <v>6224</v>
      </c>
      <c r="C8" s="14">
        <v>560</v>
      </c>
      <c r="D8" s="115"/>
      <c r="E8" s="14"/>
      <c r="F8" s="14">
        <v>167</v>
      </c>
      <c r="G8" s="115"/>
      <c r="H8" s="14">
        <v>304</v>
      </c>
      <c r="I8" s="14">
        <v>192</v>
      </c>
      <c r="J8" s="14"/>
      <c r="K8" s="14"/>
      <c r="L8" s="14"/>
    </row>
    <row r="9" spans="1:13" s="1" customFormat="1" ht="17" thickBot="1" x14ac:dyDescent="0.3">
      <c r="A9" s="33" t="s">
        <v>6381</v>
      </c>
      <c r="B9" s="34"/>
      <c r="C9" s="34">
        <f>SUM(C7:C8)</f>
        <v>885</v>
      </c>
      <c r="D9" s="34">
        <f t="shared" ref="D9:K9" si="0">SUM(D7:D8)</f>
        <v>25</v>
      </c>
      <c r="E9" s="34">
        <f t="shared" si="0"/>
        <v>50</v>
      </c>
      <c r="F9" s="34">
        <f t="shared" si="0"/>
        <v>419</v>
      </c>
      <c r="G9" s="34">
        <f t="shared" si="0"/>
        <v>56</v>
      </c>
      <c r="H9" s="34">
        <f t="shared" si="0"/>
        <v>304</v>
      </c>
      <c r="I9" s="34">
        <f t="shared" si="0"/>
        <v>192</v>
      </c>
      <c r="J9" s="34">
        <f t="shared" si="0"/>
        <v>0</v>
      </c>
      <c r="K9" s="34">
        <f t="shared" si="0"/>
        <v>0</v>
      </c>
      <c r="L9" s="34"/>
      <c r="M9" s="1" t="s">
        <v>6790</v>
      </c>
    </row>
    <row r="10" spans="1:13" s="2" customFormat="1" x14ac:dyDescent="0.25">
      <c r="A10" s="55">
        <v>45110</v>
      </c>
      <c r="B10" s="53" t="s">
        <v>7004</v>
      </c>
      <c r="C10" s="53">
        <v>250</v>
      </c>
      <c r="D10" s="53"/>
      <c r="E10" s="53"/>
      <c r="F10" s="53"/>
      <c r="G10" s="53"/>
      <c r="H10" s="53"/>
      <c r="I10" s="53"/>
      <c r="J10" s="53"/>
      <c r="K10" s="53"/>
      <c r="L10" s="53"/>
    </row>
    <row r="11" spans="1:13" s="1" customFormat="1" x14ac:dyDescent="0.25">
      <c r="A11" s="12">
        <v>45110</v>
      </c>
      <c r="B11" s="13" t="s">
        <v>7005</v>
      </c>
      <c r="C11" s="43"/>
      <c r="D11" s="43"/>
      <c r="E11" s="13"/>
      <c r="F11" s="13">
        <v>304</v>
      </c>
      <c r="G11" s="43"/>
      <c r="H11" s="13">
        <v>286</v>
      </c>
      <c r="I11" s="13">
        <v>93</v>
      </c>
      <c r="J11" s="13">
        <v>33</v>
      </c>
      <c r="K11" s="13"/>
      <c r="L11" s="13"/>
    </row>
    <row r="12" spans="1:13" s="1" customFormat="1" x14ac:dyDescent="0.25">
      <c r="A12" s="12">
        <v>45110</v>
      </c>
      <c r="B12" s="13" t="s">
        <v>7006</v>
      </c>
      <c r="C12" s="43"/>
      <c r="D12" s="43"/>
      <c r="E12" s="13"/>
      <c r="F12" s="13"/>
      <c r="G12" s="43"/>
      <c r="H12" s="43"/>
      <c r="I12" s="43"/>
      <c r="J12" s="43"/>
      <c r="K12" s="13">
        <v>100</v>
      </c>
      <c r="L12" s="13"/>
    </row>
    <row r="13" spans="1:13" s="1" customFormat="1" x14ac:dyDescent="0.25">
      <c r="A13" s="12">
        <v>45141</v>
      </c>
      <c r="B13" s="13" t="s">
        <v>7007</v>
      </c>
      <c r="C13" s="13">
        <v>400</v>
      </c>
      <c r="D13" s="43"/>
      <c r="E13" s="13"/>
      <c r="F13" s="13">
        <v>258</v>
      </c>
      <c r="G13" s="43"/>
      <c r="H13" s="43"/>
      <c r="I13" s="13">
        <v>326</v>
      </c>
      <c r="J13" s="13">
        <v>43</v>
      </c>
      <c r="K13" s="43"/>
      <c r="L13" s="43"/>
    </row>
    <row r="14" spans="1:13" s="1" customFormat="1" x14ac:dyDescent="0.25">
      <c r="A14" s="12" t="s">
        <v>6345</v>
      </c>
      <c r="B14" s="13" t="s">
        <v>6348</v>
      </c>
      <c r="C14" s="13">
        <v>668</v>
      </c>
      <c r="D14" s="43"/>
      <c r="E14" s="43"/>
      <c r="F14" s="43"/>
      <c r="G14" s="43"/>
      <c r="H14" s="13">
        <v>612</v>
      </c>
      <c r="I14" s="43"/>
      <c r="J14" s="13">
        <v>12</v>
      </c>
      <c r="K14" s="43"/>
      <c r="L14" s="43"/>
    </row>
    <row r="15" spans="1:13" s="2" customFormat="1" ht="17" thickBot="1" x14ac:dyDescent="0.3">
      <c r="A15" s="76" t="s">
        <v>6371</v>
      </c>
      <c r="B15" s="14" t="s">
        <v>6390</v>
      </c>
      <c r="C15" s="14"/>
      <c r="D15" s="14"/>
      <c r="E15" s="14"/>
      <c r="F15" s="14"/>
      <c r="G15" s="14"/>
      <c r="H15" s="14"/>
      <c r="I15" s="14"/>
      <c r="J15" s="14">
        <v>200</v>
      </c>
      <c r="K15" s="14"/>
      <c r="L15" s="14"/>
    </row>
    <row r="16" spans="1:13" s="2" customFormat="1" ht="17" thickBot="1" x14ac:dyDescent="0.3">
      <c r="A16" s="33" t="s">
        <v>6471</v>
      </c>
      <c r="B16" s="34"/>
      <c r="C16" s="34">
        <f>SUM(C9:C15)</f>
        <v>2203</v>
      </c>
      <c r="D16" s="34">
        <f t="shared" ref="D16:K16" si="1">SUM(D9:D15)</f>
        <v>25</v>
      </c>
      <c r="E16" s="34">
        <f t="shared" si="1"/>
        <v>50</v>
      </c>
      <c r="F16" s="34">
        <f t="shared" si="1"/>
        <v>981</v>
      </c>
      <c r="G16" s="34">
        <f t="shared" si="1"/>
        <v>56</v>
      </c>
      <c r="H16" s="34">
        <f t="shared" si="1"/>
        <v>1202</v>
      </c>
      <c r="I16" s="34">
        <f t="shared" si="1"/>
        <v>611</v>
      </c>
      <c r="J16" s="34">
        <f t="shared" si="1"/>
        <v>288</v>
      </c>
      <c r="K16" s="34">
        <f t="shared" si="1"/>
        <v>100</v>
      </c>
      <c r="L16" s="34"/>
      <c r="M16" s="2" t="s">
        <v>6802</v>
      </c>
    </row>
    <row r="17" spans="1:13" s="2" customFormat="1" x14ac:dyDescent="0.25">
      <c r="A17" s="55">
        <v>45050</v>
      </c>
      <c r="B17" s="53" t="s">
        <v>6499</v>
      </c>
      <c r="C17" s="53">
        <v>452</v>
      </c>
      <c r="D17" s="53"/>
      <c r="E17" s="53"/>
      <c r="F17" s="53">
        <v>462</v>
      </c>
      <c r="G17" s="53">
        <v>51</v>
      </c>
      <c r="H17" s="53"/>
      <c r="I17" s="53">
        <v>418</v>
      </c>
      <c r="J17" s="53"/>
      <c r="K17" s="53"/>
      <c r="L17" s="53"/>
    </row>
    <row r="18" spans="1:13" s="1" customFormat="1" x14ac:dyDescent="0.25">
      <c r="A18" s="12">
        <v>45203</v>
      </c>
      <c r="B18" s="13" t="s">
        <v>6513</v>
      </c>
      <c r="C18" s="13">
        <v>500</v>
      </c>
      <c r="D18" s="43"/>
      <c r="E18" s="13"/>
      <c r="F18" s="13"/>
      <c r="G18" s="43"/>
      <c r="H18" s="13">
        <v>971</v>
      </c>
      <c r="I18" s="43"/>
      <c r="J18" s="43"/>
      <c r="K18" s="43"/>
      <c r="L18" s="43"/>
    </row>
    <row r="19" spans="1:13" s="1" customFormat="1" ht="17" thickBot="1" x14ac:dyDescent="0.3">
      <c r="A19" s="76" t="s">
        <v>6524</v>
      </c>
      <c r="B19" s="14" t="s">
        <v>6526</v>
      </c>
      <c r="C19" s="115"/>
      <c r="D19" s="115"/>
      <c r="E19" s="115"/>
      <c r="F19" s="14">
        <v>100</v>
      </c>
      <c r="G19" s="14"/>
      <c r="H19" s="14"/>
      <c r="I19" s="14">
        <v>100</v>
      </c>
      <c r="J19" s="14">
        <v>150</v>
      </c>
      <c r="K19" s="115"/>
      <c r="L19" s="115"/>
    </row>
    <row r="20" spans="1:13" s="1" customFormat="1" ht="17" thickBot="1" x14ac:dyDescent="0.3">
      <c r="A20" s="33" t="s">
        <v>6548</v>
      </c>
      <c r="B20" s="34"/>
      <c r="C20" s="34">
        <f>SUM(C16:C19)</f>
        <v>3155</v>
      </c>
      <c r="D20" s="34">
        <f t="shared" ref="D20:K20" si="2">SUM(D16:D19)</f>
        <v>25</v>
      </c>
      <c r="E20" s="34">
        <f t="shared" si="2"/>
        <v>50</v>
      </c>
      <c r="F20" s="34">
        <f t="shared" si="2"/>
        <v>1543</v>
      </c>
      <c r="G20" s="34">
        <f t="shared" si="2"/>
        <v>107</v>
      </c>
      <c r="H20" s="34">
        <f t="shared" si="2"/>
        <v>2173</v>
      </c>
      <c r="I20" s="34">
        <f t="shared" si="2"/>
        <v>1129</v>
      </c>
      <c r="J20" s="34">
        <f t="shared" si="2"/>
        <v>438</v>
      </c>
      <c r="K20" s="34">
        <f t="shared" si="2"/>
        <v>100</v>
      </c>
      <c r="L20" s="34"/>
      <c r="M20" s="1" t="s">
        <v>6802</v>
      </c>
    </row>
    <row r="21" spans="1:13" s="1" customFormat="1" ht="17" thickBot="1" x14ac:dyDescent="0.3">
      <c r="A21" s="55">
        <v>45051</v>
      </c>
      <c r="B21" s="53" t="s">
        <v>6591</v>
      </c>
      <c r="C21" s="354"/>
      <c r="D21" s="354"/>
      <c r="E21" s="53"/>
      <c r="F21" s="53">
        <v>1000</v>
      </c>
      <c r="G21" s="354"/>
      <c r="H21" s="354"/>
      <c r="I21" s="53">
        <v>200</v>
      </c>
      <c r="J21" s="354"/>
      <c r="K21" s="354"/>
      <c r="L21" s="354"/>
    </row>
    <row r="22" spans="1:13" s="1" customFormat="1" ht="17" thickBot="1" x14ac:dyDescent="0.3">
      <c r="A22" s="33" t="s">
        <v>6751</v>
      </c>
      <c r="B22" s="34"/>
      <c r="C22" s="34">
        <f>SUM(C20:C21)</f>
        <v>3155</v>
      </c>
      <c r="D22" s="34">
        <f t="shared" ref="D22:K24" si="3">SUM(D20:D21)</f>
        <v>25</v>
      </c>
      <c r="E22" s="34">
        <f t="shared" si="3"/>
        <v>50</v>
      </c>
      <c r="F22" s="34">
        <f t="shared" si="3"/>
        <v>2543</v>
      </c>
      <c r="G22" s="34">
        <f t="shared" si="3"/>
        <v>107</v>
      </c>
      <c r="H22" s="34">
        <f t="shared" si="3"/>
        <v>2173</v>
      </c>
      <c r="I22" s="34">
        <f t="shared" si="3"/>
        <v>1329</v>
      </c>
      <c r="J22" s="34">
        <f t="shared" si="3"/>
        <v>438</v>
      </c>
      <c r="K22" s="34">
        <f t="shared" si="3"/>
        <v>100</v>
      </c>
      <c r="L22" s="34"/>
    </row>
    <row r="23" spans="1:13" s="1" customFormat="1" ht="17" thickBot="1" x14ac:dyDescent="0.3">
      <c r="A23" s="12" t="s">
        <v>6891</v>
      </c>
      <c r="B23" s="77" t="s">
        <v>63</v>
      </c>
      <c r="C23" s="13">
        <v>-397</v>
      </c>
      <c r="D23" s="13">
        <v>-1</v>
      </c>
      <c r="E23" s="43"/>
      <c r="F23" s="13">
        <v>-1</v>
      </c>
      <c r="G23" s="43"/>
      <c r="H23" s="13">
        <v>-4</v>
      </c>
      <c r="I23" s="43"/>
      <c r="J23" s="43"/>
      <c r="K23" s="43"/>
      <c r="L23" s="43"/>
    </row>
    <row r="24" spans="1:13" s="1" customFormat="1" ht="17" thickBot="1" x14ac:dyDescent="0.3">
      <c r="A24" s="33" t="s">
        <v>6983</v>
      </c>
      <c r="B24" s="34"/>
      <c r="C24" s="34">
        <f>SUM(C22:C23)</f>
        <v>2758</v>
      </c>
      <c r="D24" s="34">
        <f t="shared" si="3"/>
        <v>24</v>
      </c>
      <c r="E24" s="34">
        <f t="shared" si="3"/>
        <v>50</v>
      </c>
      <c r="F24" s="34">
        <f t="shared" si="3"/>
        <v>2542</v>
      </c>
      <c r="G24" s="34">
        <f t="shared" si="3"/>
        <v>107</v>
      </c>
      <c r="H24" s="34">
        <f t="shared" si="3"/>
        <v>2169</v>
      </c>
      <c r="I24" s="34">
        <f t="shared" si="3"/>
        <v>1329</v>
      </c>
      <c r="J24" s="34">
        <f t="shared" si="3"/>
        <v>438</v>
      </c>
      <c r="K24" s="34">
        <f>SUM(K22:K23)</f>
        <v>100</v>
      </c>
      <c r="L24" s="34"/>
    </row>
    <row r="25" spans="1:13" s="48" customFormat="1" ht="17" thickBot="1" x14ac:dyDescent="0.3">
      <c r="A25" s="99"/>
      <c r="B25" s="213"/>
      <c r="C25" s="57"/>
      <c r="D25" s="358"/>
      <c r="E25" s="57"/>
      <c r="F25" s="57"/>
      <c r="G25" s="358"/>
      <c r="H25" s="57"/>
      <c r="I25" s="57"/>
      <c r="J25" s="57"/>
      <c r="K25" s="358"/>
      <c r="L25" s="358"/>
    </row>
    <row r="26" spans="1:13" s="1" customFormat="1" ht="17" thickBot="1" x14ac:dyDescent="0.3">
      <c r="A26" s="33" t="s">
        <v>7147</v>
      </c>
      <c r="B26" s="34"/>
      <c r="C26" s="34">
        <f>SUM(C24:C25)</f>
        <v>2758</v>
      </c>
      <c r="D26" s="34">
        <f t="shared" ref="D26:K26" si="4">SUM(D24:D25)</f>
        <v>24</v>
      </c>
      <c r="E26" s="34">
        <f t="shared" si="4"/>
        <v>50</v>
      </c>
      <c r="F26" s="34">
        <f t="shared" si="4"/>
        <v>2542</v>
      </c>
      <c r="G26" s="34">
        <f t="shared" si="4"/>
        <v>107</v>
      </c>
      <c r="H26" s="34">
        <f t="shared" si="4"/>
        <v>2169</v>
      </c>
      <c r="I26" s="34">
        <f t="shared" si="4"/>
        <v>1329</v>
      </c>
      <c r="J26" s="34">
        <f t="shared" si="4"/>
        <v>438</v>
      </c>
      <c r="K26" s="34">
        <f t="shared" si="4"/>
        <v>100</v>
      </c>
      <c r="L26" s="34"/>
      <c r="M26" s="1" t="s">
        <v>6790</v>
      </c>
    </row>
    <row r="27" spans="1:13" s="1" customFormat="1" x14ac:dyDescent="0.25">
      <c r="A27" s="12">
        <v>44965</v>
      </c>
      <c r="B27" s="75" t="s">
        <v>401</v>
      </c>
      <c r="C27" s="13">
        <v>-114</v>
      </c>
      <c r="D27" s="43"/>
      <c r="E27" s="13">
        <v>-2</v>
      </c>
      <c r="F27" s="13">
        <v>-141</v>
      </c>
      <c r="G27" s="43"/>
      <c r="H27" s="13">
        <v>-186</v>
      </c>
      <c r="I27" s="13">
        <v>-5</v>
      </c>
      <c r="J27" s="13">
        <v>-10</v>
      </c>
      <c r="K27" s="43"/>
      <c r="L27" s="43"/>
    </row>
    <row r="28" spans="1:13" s="1" customFormat="1" x14ac:dyDescent="0.25">
      <c r="A28" s="76">
        <v>45207</v>
      </c>
      <c r="B28" s="14" t="s">
        <v>401</v>
      </c>
      <c r="C28" s="13">
        <v>-161</v>
      </c>
      <c r="D28" s="13">
        <v>-11</v>
      </c>
      <c r="E28" s="13">
        <v>-3</v>
      </c>
      <c r="F28" s="13">
        <v>-217</v>
      </c>
      <c r="G28" s="43"/>
      <c r="H28" s="13">
        <v>-139</v>
      </c>
      <c r="I28" s="13">
        <v>-321</v>
      </c>
      <c r="J28" s="13">
        <v>-12</v>
      </c>
      <c r="K28" s="43"/>
      <c r="L28" s="43"/>
    </row>
    <row r="29" spans="1:13" s="1" customFormat="1" x14ac:dyDescent="0.25">
      <c r="A29" s="12">
        <v>45238</v>
      </c>
      <c r="B29" s="13" t="s">
        <v>63</v>
      </c>
      <c r="C29" s="13">
        <v>-232</v>
      </c>
      <c r="D29" s="43"/>
      <c r="E29" s="13">
        <v>-15</v>
      </c>
      <c r="F29" s="13">
        <v>-495</v>
      </c>
      <c r="G29" s="43"/>
      <c r="H29" s="13">
        <v>-45</v>
      </c>
      <c r="I29" s="13">
        <v>-90</v>
      </c>
      <c r="J29" s="13">
        <v>-71</v>
      </c>
      <c r="K29" s="43"/>
      <c r="L29" s="43"/>
    </row>
    <row r="30" spans="1:13" s="2" customFormat="1" x14ac:dyDescent="0.25">
      <c r="A30" s="12" t="s">
        <v>7210</v>
      </c>
      <c r="B30" s="13" t="s">
        <v>63</v>
      </c>
      <c r="C30" s="13">
        <v>-256</v>
      </c>
      <c r="D30" s="13">
        <v>-2</v>
      </c>
      <c r="E30" s="13">
        <v>-1</v>
      </c>
      <c r="F30" s="13">
        <v>-193</v>
      </c>
      <c r="G30" s="13">
        <v>-7</v>
      </c>
      <c r="H30" s="13">
        <v>-153</v>
      </c>
      <c r="I30" s="13">
        <v>-189</v>
      </c>
      <c r="J30" s="13"/>
      <c r="K30" s="13"/>
      <c r="L30" s="13"/>
    </row>
    <row r="31" spans="1:13" s="1" customFormat="1" x14ac:dyDescent="0.25">
      <c r="A31" s="12" t="s">
        <v>7222</v>
      </c>
      <c r="B31" s="13" t="s">
        <v>63</v>
      </c>
      <c r="C31" s="13">
        <v>-281</v>
      </c>
      <c r="D31" s="13">
        <v>-5</v>
      </c>
      <c r="E31" s="13">
        <v>-7</v>
      </c>
      <c r="F31" s="13">
        <v>-252</v>
      </c>
      <c r="G31" s="13">
        <v>-9</v>
      </c>
      <c r="H31" s="13">
        <v>-124</v>
      </c>
      <c r="I31" s="13">
        <v>-135</v>
      </c>
      <c r="J31" s="13">
        <v>-21</v>
      </c>
      <c r="K31" s="13">
        <v>-42</v>
      </c>
      <c r="L31" s="13"/>
    </row>
    <row r="32" spans="1:13" s="1" customFormat="1" x14ac:dyDescent="0.25">
      <c r="A32" s="250" t="s">
        <v>7222</v>
      </c>
      <c r="B32" s="43" t="s">
        <v>63</v>
      </c>
      <c r="C32" s="43"/>
      <c r="D32" s="43"/>
      <c r="E32" s="43"/>
      <c r="F32" s="43"/>
      <c r="G32" s="43"/>
      <c r="H32" s="43"/>
      <c r="I32" s="43"/>
      <c r="J32" s="43">
        <v>-70</v>
      </c>
      <c r="K32" s="43"/>
      <c r="L32" s="43"/>
      <c r="M32" s="1" t="s">
        <v>7270</v>
      </c>
    </row>
    <row r="33" spans="1:13" s="1" customFormat="1" x14ac:dyDescent="0.25">
      <c r="A33" s="55" t="s">
        <v>7252</v>
      </c>
      <c r="B33" s="13" t="s">
        <v>63</v>
      </c>
      <c r="C33" s="13">
        <v>-212</v>
      </c>
      <c r="D33" s="13">
        <v>-4</v>
      </c>
      <c r="E33" s="13">
        <v>-2</v>
      </c>
      <c r="F33" s="13">
        <v>-15</v>
      </c>
      <c r="G33" s="43"/>
      <c r="H33" s="13">
        <v>-270</v>
      </c>
      <c r="I33" s="13">
        <v>-224</v>
      </c>
      <c r="J33" s="43"/>
      <c r="K33" s="43"/>
      <c r="L33" s="43"/>
    </row>
    <row r="34" spans="1:13" s="1" customFormat="1" x14ac:dyDescent="0.25">
      <c r="A34" s="55" t="s">
        <v>7265</v>
      </c>
      <c r="B34" s="13" t="s">
        <v>401</v>
      </c>
      <c r="C34" s="13">
        <v>-123</v>
      </c>
      <c r="D34" s="13">
        <v>-2</v>
      </c>
      <c r="E34" s="13">
        <v>-1</v>
      </c>
      <c r="F34" s="13">
        <v>-280</v>
      </c>
      <c r="G34" s="43"/>
      <c r="H34" s="13">
        <v>-205</v>
      </c>
      <c r="I34" s="13">
        <v>-129</v>
      </c>
      <c r="J34" s="13">
        <v>-106</v>
      </c>
      <c r="K34" s="43"/>
      <c r="L34" s="43"/>
    </row>
    <row r="35" spans="1:13" s="1" customFormat="1" x14ac:dyDescent="0.25">
      <c r="A35" s="365" t="s">
        <v>7265</v>
      </c>
      <c r="B35" s="43" t="s">
        <v>401</v>
      </c>
      <c r="C35" s="43"/>
      <c r="D35" s="43"/>
      <c r="E35" s="43"/>
      <c r="F35" s="43"/>
      <c r="G35" s="43"/>
      <c r="H35" s="43"/>
      <c r="I35" s="43"/>
      <c r="J35" s="43">
        <v>-17</v>
      </c>
      <c r="K35" s="43"/>
      <c r="L35" s="43"/>
      <c r="M35" s="1" t="s">
        <v>7270</v>
      </c>
    </row>
    <row r="36" spans="1:13" s="1" customFormat="1" x14ac:dyDescent="0.25">
      <c r="A36" s="12" t="s">
        <v>7313</v>
      </c>
      <c r="B36" s="53" t="s">
        <v>63</v>
      </c>
      <c r="C36" s="13">
        <v>-340</v>
      </c>
      <c r="D36" s="13">
        <v>-4</v>
      </c>
      <c r="E36" s="43"/>
      <c r="F36" s="13">
        <v>-118</v>
      </c>
      <c r="G36" s="13">
        <v>-6</v>
      </c>
      <c r="H36" s="13">
        <v>-339</v>
      </c>
      <c r="I36" s="13">
        <v>-94</v>
      </c>
      <c r="J36" s="13">
        <v>-90</v>
      </c>
      <c r="K36" s="13">
        <v>-21</v>
      </c>
      <c r="L36" s="13"/>
    </row>
    <row r="37" spans="1:13" s="1" customFormat="1" ht="17" thickBot="1" x14ac:dyDescent="0.3">
      <c r="A37" s="250" t="s">
        <v>7313</v>
      </c>
      <c r="B37" s="354" t="s">
        <v>63</v>
      </c>
      <c r="C37" s="13"/>
      <c r="D37" s="13"/>
      <c r="E37" s="13"/>
      <c r="F37" s="13"/>
      <c r="G37" s="43"/>
      <c r="H37" s="13"/>
      <c r="I37" s="13"/>
      <c r="J37" s="43">
        <v>-26</v>
      </c>
      <c r="K37" s="43"/>
      <c r="L37" s="43"/>
      <c r="M37" s="1" t="s">
        <v>7322</v>
      </c>
    </row>
    <row r="38" spans="1:13" s="1" customFormat="1" ht="17" thickBot="1" x14ac:dyDescent="0.3">
      <c r="A38" s="33" t="s">
        <v>7356</v>
      </c>
      <c r="B38" s="34"/>
      <c r="C38" s="34">
        <f>SUM(C26:C37)</f>
        <v>1039</v>
      </c>
      <c r="D38" s="56">
        <f>SUM(D26:D37)</f>
        <v>-4</v>
      </c>
      <c r="E38" s="34">
        <f t="shared" ref="E38:J38" si="5">SUM(E26:E37)</f>
        <v>19</v>
      </c>
      <c r="F38" s="34">
        <f t="shared" si="5"/>
        <v>831</v>
      </c>
      <c r="G38" s="34">
        <f t="shared" si="5"/>
        <v>85</v>
      </c>
      <c r="H38" s="34">
        <f t="shared" si="5"/>
        <v>708</v>
      </c>
      <c r="I38" s="34">
        <f t="shared" si="5"/>
        <v>142</v>
      </c>
      <c r="J38" s="34">
        <f t="shared" si="5"/>
        <v>15</v>
      </c>
      <c r="K38" s="34">
        <f>SUM(K26:K37)</f>
        <v>37</v>
      </c>
      <c r="L38" s="34"/>
      <c r="M38" s="1" t="s">
        <v>6790</v>
      </c>
    </row>
    <row r="39" spans="1:13" s="48" customFormat="1" x14ac:dyDescent="0.25">
      <c r="A39" s="741">
        <v>45055</v>
      </c>
      <c r="B39" s="53" t="s">
        <v>63</v>
      </c>
      <c r="C39" s="39">
        <v>-310</v>
      </c>
      <c r="D39" s="358"/>
      <c r="E39" s="39">
        <v>-4</v>
      </c>
      <c r="F39" s="39">
        <v>-393</v>
      </c>
      <c r="G39" s="39">
        <v>-10</v>
      </c>
      <c r="H39" s="39">
        <v>-268</v>
      </c>
      <c r="I39" s="39">
        <v>-76</v>
      </c>
      <c r="J39" s="39">
        <v>-6</v>
      </c>
      <c r="K39" s="39">
        <v>-1</v>
      </c>
      <c r="L39" s="57"/>
    </row>
    <row r="40" spans="1:13" s="48" customFormat="1" x14ac:dyDescent="0.25">
      <c r="A40" s="1255">
        <v>45055</v>
      </c>
      <c r="B40" s="354" t="s">
        <v>63</v>
      </c>
      <c r="C40" s="57"/>
      <c r="D40" s="57"/>
      <c r="E40" s="39"/>
      <c r="F40" s="57"/>
      <c r="G40" s="358"/>
      <c r="H40" s="57"/>
      <c r="I40" s="57"/>
      <c r="J40" s="44">
        <v>-1</v>
      </c>
      <c r="K40" s="44"/>
      <c r="L40" s="358"/>
      <c r="M40" s="48" t="s">
        <v>7322</v>
      </c>
    </row>
    <row r="41" spans="1:13" s="48" customFormat="1" ht="17" thickBot="1" x14ac:dyDescent="0.3">
      <c r="A41" s="741" t="s">
        <v>7397</v>
      </c>
      <c r="B41" s="53" t="s">
        <v>63</v>
      </c>
      <c r="C41" s="39">
        <v>-259</v>
      </c>
      <c r="D41" s="358"/>
      <c r="E41" s="44"/>
      <c r="F41" s="39">
        <v>-172</v>
      </c>
      <c r="G41" s="44">
        <v>-27</v>
      </c>
      <c r="H41" s="44">
        <v>-201</v>
      </c>
      <c r="I41" s="39">
        <v>-32</v>
      </c>
      <c r="J41" s="39">
        <v>-2</v>
      </c>
      <c r="K41" s="44"/>
      <c r="L41" s="358">
        <v>-31</v>
      </c>
    </row>
    <row r="42" spans="1:13" s="1" customFormat="1" ht="17" thickBot="1" x14ac:dyDescent="0.3">
      <c r="A42" s="40" t="s">
        <v>7578</v>
      </c>
      <c r="B42" s="41"/>
      <c r="C42" s="42">
        <f t="shared" ref="C42:L42" si="6">SUM(C38:C41)</f>
        <v>470</v>
      </c>
      <c r="D42" s="56">
        <f t="shared" si="6"/>
        <v>-4</v>
      </c>
      <c r="E42" s="42">
        <f t="shared" si="6"/>
        <v>15</v>
      </c>
      <c r="F42" s="42">
        <f t="shared" si="6"/>
        <v>266</v>
      </c>
      <c r="G42" s="42">
        <f t="shared" si="6"/>
        <v>48</v>
      </c>
      <c r="H42" s="42">
        <f t="shared" si="6"/>
        <v>239</v>
      </c>
      <c r="I42" s="42">
        <f t="shared" si="6"/>
        <v>34</v>
      </c>
      <c r="J42" s="42">
        <f t="shared" si="6"/>
        <v>6</v>
      </c>
      <c r="K42" s="42">
        <f t="shared" si="6"/>
        <v>36</v>
      </c>
      <c r="L42" s="56">
        <f t="shared" si="6"/>
        <v>-31</v>
      </c>
    </row>
    <row r="43" spans="1:13" s="48" customFormat="1" x14ac:dyDescent="0.25">
      <c r="A43" s="12">
        <v>45026</v>
      </c>
      <c r="B43" s="213" t="s">
        <v>63</v>
      </c>
      <c r="C43" s="39">
        <v>-324</v>
      </c>
      <c r="D43" s="358"/>
      <c r="E43" s="39">
        <v>-3</v>
      </c>
      <c r="F43" s="39">
        <v>-4</v>
      </c>
      <c r="G43" s="39">
        <v>-43</v>
      </c>
      <c r="H43" s="39">
        <v>-20</v>
      </c>
      <c r="I43" s="39">
        <v>-13</v>
      </c>
      <c r="J43" s="358"/>
      <c r="K43" s="358"/>
      <c r="L43" s="57">
        <v>-19</v>
      </c>
    </row>
    <row r="44" spans="1:13" s="48" customFormat="1" x14ac:dyDescent="0.25">
      <c r="A44" s="12">
        <v>45056</v>
      </c>
      <c r="B44" s="53" t="s">
        <v>401</v>
      </c>
      <c r="C44" s="39">
        <v>-77</v>
      </c>
      <c r="D44" s="358"/>
      <c r="E44" s="39">
        <v>-12</v>
      </c>
      <c r="F44" s="39">
        <v>-263</v>
      </c>
      <c r="G44" s="44"/>
      <c r="H44" s="39">
        <v>-112</v>
      </c>
      <c r="I44" s="39">
        <v>-45</v>
      </c>
      <c r="J44" s="39">
        <v>-3</v>
      </c>
      <c r="K44" s="358"/>
      <c r="L44" s="57">
        <v>-29</v>
      </c>
    </row>
    <row r="45" spans="1:13" s="48" customFormat="1" x14ac:dyDescent="0.25">
      <c r="A45" s="250">
        <v>45056</v>
      </c>
      <c r="B45" s="354" t="s">
        <v>401</v>
      </c>
      <c r="C45" s="358"/>
      <c r="D45" s="358"/>
      <c r="E45" s="358"/>
      <c r="F45" s="358"/>
      <c r="G45" s="44"/>
      <c r="H45" s="358"/>
      <c r="I45" s="358"/>
      <c r="J45" s="44">
        <v>-4</v>
      </c>
      <c r="K45" s="358"/>
      <c r="L45" s="358"/>
      <c r="M45" s="48" t="s">
        <v>7322</v>
      </c>
    </row>
    <row r="46" spans="1:13" s="48" customFormat="1" x14ac:dyDescent="0.25">
      <c r="A46" s="250" t="s">
        <v>7661</v>
      </c>
      <c r="B46" s="537" t="s">
        <v>7682</v>
      </c>
      <c r="C46" s="358"/>
      <c r="D46" s="358">
        <v>4</v>
      </c>
      <c r="E46" s="358"/>
      <c r="F46" s="358">
        <v>1</v>
      </c>
      <c r="G46" s="44"/>
      <c r="H46" s="358"/>
      <c r="I46" s="358">
        <v>24</v>
      </c>
      <c r="J46" s="358">
        <v>1</v>
      </c>
      <c r="K46" s="358"/>
      <c r="L46" s="358">
        <v>43</v>
      </c>
      <c r="M46" s="48" t="s">
        <v>5107</v>
      </c>
    </row>
    <row r="47" spans="1:13" s="48" customFormat="1" ht="17" thickBot="1" x14ac:dyDescent="0.3">
      <c r="A47" s="1628" t="s">
        <v>7661</v>
      </c>
      <c r="B47" s="1629" t="s">
        <v>7725</v>
      </c>
      <c r="C47" s="1630"/>
      <c r="D47" s="1630"/>
      <c r="E47" s="1630"/>
      <c r="F47" s="1630"/>
      <c r="G47" s="1631"/>
      <c r="H47" s="1630"/>
      <c r="I47" s="1630"/>
      <c r="J47" s="1630"/>
      <c r="K47" s="1631">
        <v>-36</v>
      </c>
      <c r="L47" s="1630">
        <v>36</v>
      </c>
    </row>
    <row r="48" spans="1:13" s="6" customFormat="1" ht="17" thickBot="1" x14ac:dyDescent="0.3">
      <c r="A48" s="40" t="s">
        <v>7856</v>
      </c>
      <c r="B48" s="41"/>
      <c r="C48" s="181">
        <f>SUM(C42:C47)</f>
        <v>69</v>
      </c>
      <c r="D48" s="41">
        <f t="shared" ref="D48:L48" si="7">SUM(D42:D47)</f>
        <v>0</v>
      </c>
      <c r="E48" s="181">
        <f t="shared" si="7"/>
        <v>0</v>
      </c>
      <c r="F48" s="181">
        <f t="shared" si="7"/>
        <v>0</v>
      </c>
      <c r="G48" s="181">
        <f t="shared" si="7"/>
        <v>5</v>
      </c>
      <c r="H48" s="181">
        <f t="shared" si="7"/>
        <v>107</v>
      </c>
      <c r="I48" s="181">
        <f t="shared" si="7"/>
        <v>0</v>
      </c>
      <c r="J48" s="181">
        <f t="shared" si="7"/>
        <v>0</v>
      </c>
      <c r="K48" s="181">
        <f t="shared" si="7"/>
        <v>0</v>
      </c>
      <c r="L48" s="41">
        <f t="shared" si="7"/>
        <v>0</v>
      </c>
    </row>
    <row r="49" spans="1:13" s="48" customFormat="1" x14ac:dyDescent="0.25">
      <c r="A49" s="12" t="s">
        <v>7984</v>
      </c>
      <c r="B49" s="529" t="s">
        <v>401</v>
      </c>
      <c r="C49" s="168">
        <v>-69</v>
      </c>
      <c r="D49" s="800"/>
      <c r="E49" s="800"/>
      <c r="F49" s="800"/>
      <c r="G49" s="168">
        <v>-1</v>
      </c>
      <c r="H49" s="800"/>
      <c r="I49" s="800"/>
      <c r="J49" s="800"/>
      <c r="K49" s="800"/>
      <c r="L49" s="800"/>
    </row>
    <row r="50" spans="1:13" s="48" customFormat="1" x14ac:dyDescent="0.25">
      <c r="A50" s="12" t="s">
        <v>7984</v>
      </c>
      <c r="B50" s="529" t="s">
        <v>401</v>
      </c>
      <c r="C50" s="168"/>
      <c r="D50" s="168"/>
      <c r="E50" s="168"/>
      <c r="F50" s="168"/>
      <c r="G50" s="168">
        <v>-4</v>
      </c>
      <c r="H50" s="800"/>
      <c r="I50" s="800"/>
      <c r="J50" s="800"/>
      <c r="K50" s="800"/>
      <c r="L50" s="800"/>
      <c r="M50" s="48" t="s">
        <v>7990</v>
      </c>
    </row>
    <row r="51" spans="1:13" s="49" customFormat="1" x14ac:dyDescent="0.25">
      <c r="A51" s="507"/>
      <c r="B51" s="1166" t="s">
        <v>967</v>
      </c>
      <c r="C51" s="508"/>
      <c r="D51" s="508"/>
      <c r="E51" s="508"/>
      <c r="F51" s="508"/>
      <c r="G51" s="508"/>
      <c r="H51" s="508">
        <v>-107</v>
      </c>
      <c r="I51" s="508"/>
      <c r="J51" s="508"/>
      <c r="K51" s="508"/>
      <c r="L51" s="508"/>
      <c r="M51" s="49" t="s">
        <v>2882</v>
      </c>
    </row>
    <row r="52" spans="1:13" s="48" customFormat="1" x14ac:dyDescent="0.25">
      <c r="A52" s="55"/>
      <c r="B52" s="529"/>
      <c r="C52" s="168"/>
      <c r="D52" s="168"/>
      <c r="E52" s="168"/>
      <c r="F52" s="168"/>
      <c r="G52" s="168"/>
      <c r="H52" s="800"/>
      <c r="I52" s="800"/>
      <c r="J52" s="800"/>
      <c r="K52" s="800"/>
      <c r="L52" s="800"/>
    </row>
    <row r="53" spans="1:13" s="48" customFormat="1" x14ac:dyDescent="0.25">
      <c r="A53" s="55"/>
      <c r="B53" s="947"/>
      <c r="C53" s="800"/>
      <c r="D53" s="800"/>
      <c r="E53" s="800"/>
      <c r="F53" s="800"/>
      <c r="G53" s="800"/>
      <c r="H53" s="800"/>
      <c r="I53" s="800"/>
      <c r="J53" s="800"/>
      <c r="K53" s="800"/>
      <c r="L53" s="800"/>
    </row>
    <row r="54" spans="1:13" x14ac:dyDescent="0.25">
      <c r="A54" s="741"/>
      <c r="B54" s="53"/>
      <c r="C54" s="168"/>
      <c r="D54" s="168"/>
      <c r="E54" s="168"/>
      <c r="F54" s="168"/>
      <c r="G54" s="168"/>
      <c r="H54" s="168"/>
      <c r="I54" s="168"/>
      <c r="J54" s="168"/>
      <c r="K54" s="168"/>
      <c r="L54" s="168"/>
    </row>
    <row r="55" spans="1:13" s="6" customFormat="1" x14ac:dyDescent="0.25">
      <c r="A55" s="978"/>
      <c r="B55" s="392"/>
      <c r="C55" s="878">
        <f>SUM(C48:C53)</f>
        <v>0</v>
      </c>
      <c r="D55" s="878">
        <f t="shared" ref="D55:L55" si="8">SUM(D48:D53)</f>
        <v>0</v>
      </c>
      <c r="E55" s="878">
        <f t="shared" si="8"/>
        <v>0</v>
      </c>
      <c r="F55" s="878">
        <f t="shared" si="8"/>
        <v>0</v>
      </c>
      <c r="G55" s="878">
        <f t="shared" si="8"/>
        <v>0</v>
      </c>
      <c r="H55" s="878">
        <f t="shared" si="8"/>
        <v>0</v>
      </c>
      <c r="I55" s="878">
        <f t="shared" si="8"/>
        <v>0</v>
      </c>
      <c r="J55" s="878">
        <f t="shared" si="8"/>
        <v>0</v>
      </c>
      <c r="K55" s="878">
        <f t="shared" si="8"/>
        <v>0</v>
      </c>
      <c r="L55" s="878">
        <f t="shared" si="8"/>
        <v>0</v>
      </c>
    </row>
    <row r="56" spans="1:13" ht="17" thickBot="1" x14ac:dyDescent="0.3"/>
    <row r="57" spans="1:13" ht="17" thickBot="1" x14ac:dyDescent="0.3">
      <c r="C57" s="133" t="s">
        <v>494</v>
      </c>
      <c r="D57" s="133" t="s">
        <v>546</v>
      </c>
      <c r="E57" s="133" t="s">
        <v>492</v>
      </c>
      <c r="F57" s="133" t="s">
        <v>1467</v>
      </c>
      <c r="G57" s="133" t="s">
        <v>1317</v>
      </c>
      <c r="H57" s="133" t="s">
        <v>1466</v>
      </c>
      <c r="I57" s="133" t="s">
        <v>2585</v>
      </c>
      <c r="J57" s="133" t="s">
        <v>4675</v>
      </c>
      <c r="K57" s="133" t="s">
        <v>676</v>
      </c>
      <c r="L57" s="133" t="s">
        <v>7409</v>
      </c>
    </row>
  </sheetData>
  <pageMargins left="0.7" right="0.7" top="0.75" bottom="0.75" header="0.3" footer="0.3"/>
  <pageSetup orientation="portrait" r:id="rId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>
    <tabColor rgb="FFC00000"/>
  </sheetPr>
  <dimension ref="A1:G39"/>
  <sheetViews>
    <sheetView topLeftCell="A17" workbookViewId="0">
      <selection activeCell="G38" sqref="G38"/>
    </sheetView>
  </sheetViews>
  <sheetFormatPr baseColWidth="10" defaultColWidth="9" defaultRowHeight="16" x14ac:dyDescent="0.25"/>
  <cols>
    <col min="1" max="1" width="12" style="4" customWidth="1"/>
    <col min="2" max="2" width="20.5" style="4" customWidth="1"/>
    <col min="3" max="3" width="9.6640625" style="4" customWidth="1"/>
    <col min="4" max="4" width="12" style="4" customWidth="1"/>
    <col min="5" max="5" width="9" style="4"/>
    <col min="6" max="6" width="11" style="4" customWidth="1"/>
    <col min="7" max="16384" width="9" style="4"/>
  </cols>
  <sheetData>
    <row r="1" spans="1:4" x14ac:dyDescent="0.25">
      <c r="A1" s="48" t="s">
        <v>23</v>
      </c>
      <c r="B1" s="48"/>
      <c r="C1" s="48"/>
      <c r="D1" s="48"/>
    </row>
    <row r="2" spans="1:4" x14ac:dyDescent="0.25">
      <c r="A2" s="48"/>
      <c r="B2" s="48"/>
      <c r="C2" s="48"/>
      <c r="D2" s="48"/>
    </row>
    <row r="3" spans="1:4" x14ac:dyDescent="0.25">
      <c r="A3" s="3" t="s">
        <v>2887</v>
      </c>
    </row>
    <row r="4" spans="1:4" x14ac:dyDescent="0.25">
      <c r="A4" s="5" t="s">
        <v>6265</v>
      </c>
      <c r="B4" s="5"/>
      <c r="C4" s="1151"/>
    </row>
    <row r="5" spans="1:4" s="422" customFormat="1" ht="17" thickBot="1" x14ac:dyDescent="0.3">
      <c r="A5" s="421"/>
      <c r="B5" s="421"/>
      <c r="C5" s="7">
        <v>1500</v>
      </c>
      <c r="D5" s="30"/>
    </row>
    <row r="6" spans="1:4" ht="17" thickBot="1" x14ac:dyDescent="0.3">
      <c r="A6" s="26" t="s">
        <v>0</v>
      </c>
      <c r="B6" s="27" t="s">
        <v>1</v>
      </c>
      <c r="C6" s="133" t="s">
        <v>4</v>
      </c>
      <c r="D6" s="138"/>
    </row>
    <row r="7" spans="1:4" s="2" customFormat="1" ht="17" thickBot="1" x14ac:dyDescent="0.3">
      <c r="A7" s="14" t="s">
        <v>5154</v>
      </c>
      <c r="B7" s="14" t="s">
        <v>5155</v>
      </c>
      <c r="C7" s="14">
        <v>100</v>
      </c>
      <c r="D7" s="14"/>
    </row>
    <row r="8" spans="1:4" s="2" customFormat="1" ht="17" thickBot="1" x14ac:dyDescent="0.3">
      <c r="A8" s="33" t="s">
        <v>5253</v>
      </c>
      <c r="B8" s="34"/>
      <c r="C8" s="34">
        <f>SUM(C7)</f>
        <v>100</v>
      </c>
      <c r="D8" s="54"/>
    </row>
    <row r="9" spans="1:4" s="2" customFormat="1" ht="17" thickBot="1" x14ac:dyDescent="0.3">
      <c r="A9" s="55"/>
      <c r="B9" s="53"/>
      <c r="C9" s="53"/>
      <c r="D9" s="53"/>
    </row>
    <row r="10" spans="1:4" s="2" customFormat="1" ht="17" thickBot="1" x14ac:dyDescent="0.3">
      <c r="A10" s="33" t="s">
        <v>5475</v>
      </c>
      <c r="B10" s="34"/>
      <c r="C10" s="34">
        <f>SUM(C8:C9)</f>
        <v>100</v>
      </c>
      <c r="D10" s="54"/>
    </row>
    <row r="11" spans="1:4" s="2" customFormat="1" ht="17" thickBot="1" x14ac:dyDescent="0.3">
      <c r="A11" s="55"/>
      <c r="B11" s="53"/>
      <c r="C11" s="53"/>
      <c r="D11" s="53"/>
    </row>
    <row r="12" spans="1:4" s="2" customFormat="1" ht="17" thickBot="1" x14ac:dyDescent="0.3">
      <c r="A12" s="33" t="s">
        <v>5594</v>
      </c>
      <c r="B12" s="34"/>
      <c r="C12" s="34">
        <f>SUM(C10:C11)</f>
        <v>100</v>
      </c>
      <c r="D12" s="54"/>
    </row>
    <row r="13" spans="1:4" s="2" customFormat="1" ht="17" thickBot="1" x14ac:dyDescent="0.3">
      <c r="A13" s="12"/>
      <c r="B13" s="13"/>
      <c r="C13" s="13"/>
      <c r="D13" s="13"/>
    </row>
    <row r="14" spans="1:4" s="2" customFormat="1" ht="17" thickBot="1" x14ac:dyDescent="0.3">
      <c r="A14" s="33" t="s">
        <v>5738</v>
      </c>
      <c r="B14" s="34"/>
      <c r="C14" s="34">
        <f>SUM(C12:C13)</f>
        <v>100</v>
      </c>
      <c r="D14" s="54"/>
    </row>
    <row r="15" spans="1:4" s="2" customFormat="1" ht="17" thickBot="1" x14ac:dyDescent="0.3">
      <c r="A15" s="12"/>
      <c r="B15" s="13"/>
      <c r="C15" s="13"/>
      <c r="D15" s="13"/>
    </row>
    <row r="16" spans="1:4" s="2" customFormat="1" ht="17" thickBot="1" x14ac:dyDescent="0.3">
      <c r="A16" s="33" t="s">
        <v>6094</v>
      </c>
      <c r="B16" s="34"/>
      <c r="C16" s="34">
        <f>SUM(C14:C15)</f>
        <v>100</v>
      </c>
      <c r="D16" s="54"/>
    </row>
    <row r="17" spans="1:5" s="2" customFormat="1" ht="17" thickBot="1" x14ac:dyDescent="0.3">
      <c r="A17" s="12"/>
      <c r="B17" s="13"/>
      <c r="C17" s="13"/>
      <c r="D17" s="13"/>
    </row>
    <row r="18" spans="1:5" s="8" customFormat="1" ht="17" thickBot="1" x14ac:dyDescent="0.3">
      <c r="A18" s="33" t="s">
        <v>6381</v>
      </c>
      <c r="B18" s="34"/>
      <c r="C18" s="34">
        <f>SUM(C16:C17)</f>
        <v>100</v>
      </c>
      <c r="D18" s="54"/>
    </row>
    <row r="19" spans="1:5" s="2" customFormat="1" ht="17" thickBot="1" x14ac:dyDescent="0.3">
      <c r="A19" s="12"/>
      <c r="B19" s="13"/>
      <c r="C19" s="13"/>
      <c r="D19" s="13"/>
    </row>
    <row r="20" spans="1:5" s="8" customFormat="1" ht="17" thickBot="1" x14ac:dyDescent="0.3">
      <c r="A20" s="33" t="s">
        <v>6471</v>
      </c>
      <c r="B20" s="34"/>
      <c r="C20" s="34">
        <f>SUM(C18:C19)</f>
        <v>100</v>
      </c>
      <c r="D20" s="54"/>
    </row>
    <row r="21" spans="1:5" s="2" customFormat="1" ht="17" thickBot="1" x14ac:dyDescent="0.3">
      <c r="A21" s="12"/>
      <c r="B21" s="13"/>
      <c r="C21" s="13"/>
      <c r="D21" s="13"/>
    </row>
    <row r="22" spans="1:5" s="8" customFormat="1" ht="17" thickBot="1" x14ac:dyDescent="0.3">
      <c r="A22" s="33" t="s">
        <v>6548</v>
      </c>
      <c r="B22" s="34"/>
      <c r="C22" s="34">
        <f>SUM(C20:C21)</f>
        <v>100</v>
      </c>
      <c r="D22" s="54"/>
    </row>
    <row r="23" spans="1:5" s="2" customFormat="1" ht="17" thickBot="1" x14ac:dyDescent="0.3">
      <c r="A23" s="12"/>
      <c r="B23" s="13"/>
      <c r="C23" s="13"/>
      <c r="D23" s="13"/>
    </row>
    <row r="24" spans="1:5" s="8" customFormat="1" ht="17" thickBot="1" x14ac:dyDescent="0.3">
      <c r="A24" s="33" t="s">
        <v>6751</v>
      </c>
      <c r="B24" s="34"/>
      <c r="C24" s="34">
        <f>SUM(C22:C23)</f>
        <v>100</v>
      </c>
      <c r="D24" s="54"/>
      <c r="E24" s="8" t="s">
        <v>6790</v>
      </c>
    </row>
    <row r="25" spans="1:5" s="2" customFormat="1" ht="17" thickBot="1" x14ac:dyDescent="0.3">
      <c r="A25" s="12"/>
      <c r="B25" s="13"/>
      <c r="C25" s="13"/>
      <c r="D25" s="13"/>
    </row>
    <row r="26" spans="1:5" s="8" customFormat="1" ht="17" thickBot="1" x14ac:dyDescent="0.3">
      <c r="A26" s="33" t="s">
        <v>6983</v>
      </c>
      <c r="B26" s="34"/>
      <c r="C26" s="34">
        <f>SUM(C24:C25)</f>
        <v>100</v>
      </c>
      <c r="D26" s="54"/>
      <c r="E26" s="8" t="s">
        <v>6790</v>
      </c>
    </row>
    <row r="27" spans="1:5" s="2" customFormat="1" ht="17" thickBot="1" x14ac:dyDescent="0.3">
      <c r="A27" s="12"/>
      <c r="B27" s="13"/>
      <c r="C27" s="13"/>
      <c r="D27" s="13"/>
    </row>
    <row r="28" spans="1:5" s="8" customFormat="1" ht="17" thickBot="1" x14ac:dyDescent="0.3">
      <c r="A28" s="33" t="s">
        <v>7147</v>
      </c>
      <c r="B28" s="34"/>
      <c r="C28" s="34">
        <f>SUM(C26:C27)</f>
        <v>100</v>
      </c>
      <c r="D28" s="54"/>
      <c r="E28" s="8" t="s">
        <v>6790</v>
      </c>
    </row>
    <row r="29" spans="1:5" s="2" customFormat="1" ht="17" thickBot="1" x14ac:dyDescent="0.3">
      <c r="A29" s="12"/>
      <c r="B29" s="13"/>
      <c r="C29" s="13"/>
      <c r="D29" s="13"/>
    </row>
    <row r="30" spans="1:5" s="8" customFormat="1" ht="17" thickBot="1" x14ac:dyDescent="0.3">
      <c r="A30" s="33" t="s">
        <v>7356</v>
      </c>
      <c r="B30" s="34"/>
      <c r="C30" s="34">
        <f>SUM(C28:C29)</f>
        <v>100</v>
      </c>
      <c r="D30" s="54"/>
      <c r="E30" s="8" t="s">
        <v>6790</v>
      </c>
    </row>
    <row r="31" spans="1:5" s="2" customFormat="1" ht="17" thickBot="1" x14ac:dyDescent="0.3">
      <c r="A31" s="12"/>
      <c r="B31" s="13"/>
      <c r="C31" s="13"/>
      <c r="D31" s="13"/>
    </row>
    <row r="32" spans="1:5" s="8" customFormat="1" ht="17" thickBot="1" x14ac:dyDescent="0.3">
      <c r="A32" s="33" t="s">
        <v>7578</v>
      </c>
      <c r="B32" s="34"/>
      <c r="C32" s="34">
        <f>SUM(C30:C31)</f>
        <v>100</v>
      </c>
      <c r="D32" s="54"/>
      <c r="E32" s="8" t="s">
        <v>6634</v>
      </c>
    </row>
    <row r="33" spans="1:7" s="2" customFormat="1" ht="17" thickBot="1" x14ac:dyDescent="0.3">
      <c r="A33" s="12"/>
      <c r="B33" s="13"/>
      <c r="C33" s="13"/>
      <c r="D33" s="13"/>
    </row>
    <row r="34" spans="1:7" s="8" customFormat="1" ht="17" thickBot="1" x14ac:dyDescent="0.3">
      <c r="A34" s="33" t="s">
        <v>7856</v>
      </c>
      <c r="B34" s="34"/>
      <c r="C34" s="34">
        <f>SUM(C32:C33)</f>
        <v>100</v>
      </c>
      <c r="D34" s="54"/>
      <c r="E34" s="8" t="s">
        <v>6790</v>
      </c>
    </row>
    <row r="35" spans="1:7" s="49" customFormat="1" x14ac:dyDescent="0.25">
      <c r="A35" s="699" t="s">
        <v>8009</v>
      </c>
      <c r="B35" s="185" t="s">
        <v>967</v>
      </c>
      <c r="C35" s="185">
        <v>-100</v>
      </c>
      <c r="D35" s="185"/>
      <c r="E35" s="49" t="s">
        <v>211</v>
      </c>
      <c r="G35" s="49" t="s">
        <v>6790</v>
      </c>
    </row>
    <row r="36" spans="1:7" s="2" customFormat="1" x14ac:dyDescent="0.25">
      <c r="A36" s="12"/>
      <c r="B36" s="13"/>
      <c r="C36" s="13"/>
      <c r="D36" s="13"/>
    </row>
    <row r="37" spans="1:7" s="2" customFormat="1" x14ac:dyDescent="0.25">
      <c r="A37" s="13"/>
      <c r="B37" s="13"/>
      <c r="C37" s="13"/>
      <c r="D37" s="13"/>
    </row>
    <row r="39" spans="1:7" x14ac:dyDescent="0.25">
      <c r="A39" s="48" t="s">
        <v>8024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>
    <tabColor rgb="FFC00000"/>
  </sheetPr>
  <dimension ref="A1:P31"/>
  <sheetViews>
    <sheetView topLeftCell="A10" workbookViewId="0">
      <selection activeCell="J22" sqref="J22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4" width="10.5" style="2" customWidth="1"/>
    <col min="5" max="5" width="9.6640625" style="2" customWidth="1"/>
    <col min="6" max="6" width="11" style="2" customWidth="1"/>
    <col min="7" max="7" width="9.5" style="2" customWidth="1"/>
    <col min="8" max="8" width="8.83203125" style="2" customWidth="1"/>
    <col min="9" max="9" width="11.1640625" style="2" customWidth="1"/>
    <col min="10" max="11" width="10.5" style="2" customWidth="1"/>
    <col min="12" max="12" width="12.33203125" style="2" customWidth="1"/>
    <col min="13" max="13" width="13.5" style="2" customWidth="1"/>
    <col min="14" max="14" width="22.83203125" style="2" customWidth="1"/>
    <col min="15" max="15" width="8.33203125" style="2" customWidth="1"/>
    <col min="16" max="16384" width="9" style="2"/>
  </cols>
  <sheetData>
    <row r="1" spans="1:16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s="1" customFormat="1" x14ac:dyDescent="0.25">
      <c r="A3" s="3" t="s">
        <v>2887</v>
      </c>
      <c r="B3" s="48"/>
    </row>
    <row r="4" spans="1:16" s="1" customFormat="1" x14ac:dyDescent="0.25">
      <c r="A4" s="5" t="s">
        <v>4677</v>
      </c>
      <c r="B4" s="5"/>
      <c r="C4" s="3"/>
    </row>
    <row r="5" spans="1:16" s="1" customFormat="1" x14ac:dyDescent="0.25">
      <c r="A5" s="896" t="s">
        <v>4674</v>
      </c>
      <c r="B5" s="896"/>
      <c r="C5" s="1014">
        <v>350000</v>
      </c>
      <c r="D5" s="1040">
        <v>550000</v>
      </c>
      <c r="E5" s="1040">
        <v>85000</v>
      </c>
      <c r="F5" s="1040">
        <v>245000</v>
      </c>
      <c r="G5" s="1040">
        <v>75000</v>
      </c>
      <c r="H5" s="1040">
        <v>12000</v>
      </c>
      <c r="I5" s="1040">
        <v>200000</v>
      </c>
      <c r="J5" s="1040">
        <v>250000</v>
      </c>
      <c r="K5" s="1040">
        <v>206000</v>
      </c>
      <c r="L5" s="1040">
        <v>156000</v>
      </c>
      <c r="M5" s="1040">
        <v>60000</v>
      </c>
      <c r="N5" s="1040">
        <v>193000</v>
      </c>
      <c r="O5" s="361"/>
    </row>
    <row r="6" spans="1:16" s="8" customFormat="1" ht="17" thickBot="1" x14ac:dyDescent="0.3">
      <c r="A6" s="6"/>
      <c r="B6" s="6"/>
      <c r="C6" s="7">
        <v>14500</v>
      </c>
      <c r="D6" s="7">
        <v>16250</v>
      </c>
      <c r="E6" s="7">
        <v>2400</v>
      </c>
      <c r="F6" s="7">
        <v>3950</v>
      </c>
      <c r="G6" s="7">
        <v>2700</v>
      </c>
      <c r="H6" s="7">
        <v>1000</v>
      </c>
      <c r="I6" s="7">
        <v>25000</v>
      </c>
      <c r="J6" s="7">
        <v>6000</v>
      </c>
      <c r="K6" s="7">
        <v>6000</v>
      </c>
      <c r="L6" s="7">
        <v>5500</v>
      </c>
      <c r="M6" s="7">
        <v>6000</v>
      </c>
      <c r="N6" s="7">
        <v>7000</v>
      </c>
      <c r="O6" s="208"/>
    </row>
    <row r="7" spans="1:16" ht="17" thickBot="1" x14ac:dyDescent="0.3">
      <c r="A7" s="9" t="s">
        <v>0</v>
      </c>
      <c r="B7" s="10" t="s">
        <v>1</v>
      </c>
      <c r="C7" s="10" t="s">
        <v>10</v>
      </c>
      <c r="D7" s="10" t="s">
        <v>28</v>
      </c>
      <c r="E7" s="32" t="s">
        <v>27</v>
      </c>
      <c r="F7" s="32" t="s">
        <v>26</v>
      </c>
      <c r="G7" s="32" t="s">
        <v>3</v>
      </c>
      <c r="H7" s="32" t="s">
        <v>4</v>
      </c>
      <c r="I7" s="32" t="s">
        <v>14</v>
      </c>
      <c r="J7" s="32" t="s">
        <v>546</v>
      </c>
      <c r="K7" s="32" t="s">
        <v>492</v>
      </c>
      <c r="L7" s="32" t="s">
        <v>4675</v>
      </c>
      <c r="M7" s="32" t="s">
        <v>3093</v>
      </c>
      <c r="N7" s="32" t="s">
        <v>4676</v>
      </c>
      <c r="O7" s="32" t="s">
        <v>377</v>
      </c>
    </row>
    <row r="8" spans="1:16" s="1" customFormat="1" ht="17" thickBot="1" x14ac:dyDescent="0.3">
      <c r="A8" s="14" t="s">
        <v>4671</v>
      </c>
      <c r="B8" s="14" t="s">
        <v>4678</v>
      </c>
      <c r="C8" s="14">
        <v>100</v>
      </c>
      <c r="D8" s="14">
        <v>50</v>
      </c>
      <c r="E8" s="14">
        <v>66</v>
      </c>
      <c r="F8" s="14">
        <v>235</v>
      </c>
      <c r="G8" s="14">
        <v>360</v>
      </c>
      <c r="H8" s="14">
        <v>262</v>
      </c>
      <c r="I8" s="14">
        <v>120</v>
      </c>
      <c r="J8" s="14">
        <v>40</v>
      </c>
      <c r="K8" s="14">
        <v>40</v>
      </c>
      <c r="L8" s="14">
        <v>126</v>
      </c>
      <c r="M8" s="14">
        <v>50</v>
      </c>
      <c r="N8" s="14">
        <v>200</v>
      </c>
      <c r="O8" s="115"/>
      <c r="P8" s="1" t="s">
        <v>5140</v>
      </c>
    </row>
    <row r="9" spans="1:16" s="1" customFormat="1" ht="17" thickBot="1" x14ac:dyDescent="0.3">
      <c r="A9" s="33" t="s">
        <v>4791</v>
      </c>
      <c r="B9" s="34"/>
      <c r="C9" s="34">
        <f>SUM(C8)</f>
        <v>100</v>
      </c>
      <c r="D9" s="34">
        <f t="shared" ref="D9:N9" si="0">SUM(D8)</f>
        <v>50</v>
      </c>
      <c r="E9" s="34">
        <f t="shared" si="0"/>
        <v>66</v>
      </c>
      <c r="F9" s="34">
        <f t="shared" si="0"/>
        <v>235</v>
      </c>
      <c r="G9" s="34">
        <f t="shared" si="0"/>
        <v>360</v>
      </c>
      <c r="H9" s="34">
        <f t="shared" si="0"/>
        <v>262</v>
      </c>
      <c r="I9" s="34">
        <f t="shared" si="0"/>
        <v>120</v>
      </c>
      <c r="J9" s="34">
        <f t="shared" si="0"/>
        <v>40</v>
      </c>
      <c r="K9" s="34">
        <f t="shared" si="0"/>
        <v>40</v>
      </c>
      <c r="L9" s="34">
        <f t="shared" si="0"/>
        <v>126</v>
      </c>
      <c r="M9" s="34">
        <f t="shared" si="0"/>
        <v>50</v>
      </c>
      <c r="N9" s="34">
        <f t="shared" si="0"/>
        <v>200</v>
      </c>
      <c r="O9" s="54"/>
    </row>
    <row r="10" spans="1:16" s="1" customFormat="1" x14ac:dyDescent="0.25">
      <c r="A10" s="55">
        <v>44719</v>
      </c>
      <c r="B10" s="22" t="s">
        <v>4748</v>
      </c>
      <c r="C10" s="53"/>
      <c r="D10" s="53"/>
      <c r="E10" s="53"/>
      <c r="F10" s="53"/>
      <c r="G10" s="53"/>
      <c r="H10" s="53"/>
      <c r="I10" s="53"/>
      <c r="J10" s="53"/>
      <c r="K10" s="53"/>
      <c r="L10" s="53">
        <v>575</v>
      </c>
      <c r="M10" s="53"/>
      <c r="N10" s="53">
        <v>200</v>
      </c>
      <c r="O10" s="354"/>
      <c r="P10" s="1" t="s">
        <v>989</v>
      </c>
    </row>
    <row r="11" spans="1:16" s="1" customFormat="1" ht="17" thickBot="1" x14ac:dyDescent="0.3">
      <c r="A11" s="12">
        <v>44811</v>
      </c>
      <c r="B11" s="14" t="s">
        <v>4783</v>
      </c>
      <c r="C11" s="13"/>
      <c r="D11" s="13"/>
      <c r="E11" s="13"/>
      <c r="F11" s="13"/>
      <c r="G11" s="13"/>
      <c r="H11" s="13">
        <v>208</v>
      </c>
      <c r="I11" s="13"/>
      <c r="J11" s="13"/>
      <c r="K11" s="13"/>
      <c r="L11" s="13"/>
      <c r="M11" s="13"/>
      <c r="N11" s="43"/>
      <c r="O11" s="43"/>
      <c r="P11" s="1" t="s">
        <v>3657</v>
      </c>
    </row>
    <row r="12" spans="1:16" s="1" customFormat="1" ht="17" thickBot="1" x14ac:dyDescent="0.3">
      <c r="A12" s="33" t="s">
        <v>4910</v>
      </c>
      <c r="B12" s="34"/>
      <c r="C12" s="34">
        <f>SUM(C9:C11)</f>
        <v>100</v>
      </c>
      <c r="D12" s="34">
        <f t="shared" ref="D12:N12" si="1">SUM(D9:D11)</f>
        <v>50</v>
      </c>
      <c r="E12" s="34">
        <f t="shared" si="1"/>
        <v>66</v>
      </c>
      <c r="F12" s="34">
        <f t="shared" si="1"/>
        <v>235</v>
      </c>
      <c r="G12" s="34">
        <f t="shared" si="1"/>
        <v>360</v>
      </c>
      <c r="H12" s="34">
        <f t="shared" si="1"/>
        <v>470</v>
      </c>
      <c r="I12" s="34">
        <f t="shared" si="1"/>
        <v>120</v>
      </c>
      <c r="J12" s="34">
        <f t="shared" si="1"/>
        <v>40</v>
      </c>
      <c r="K12" s="34">
        <f t="shared" si="1"/>
        <v>40</v>
      </c>
      <c r="L12" s="34">
        <f t="shared" si="1"/>
        <v>701</v>
      </c>
      <c r="M12" s="34">
        <f t="shared" si="1"/>
        <v>50</v>
      </c>
      <c r="N12" s="34">
        <f t="shared" si="1"/>
        <v>400</v>
      </c>
      <c r="O12" s="54"/>
    </row>
    <row r="13" spans="1:16" s="1" customFormat="1" ht="17" thickBot="1" x14ac:dyDescent="0.3">
      <c r="A13" s="12">
        <v>44781</v>
      </c>
      <c r="B13" s="13" t="s">
        <v>63</v>
      </c>
      <c r="C13" s="43"/>
      <c r="D13" s="43"/>
      <c r="E13" s="43"/>
      <c r="F13" s="43"/>
      <c r="G13" s="43"/>
      <c r="H13" s="43"/>
      <c r="I13" s="13">
        <v>-101</v>
      </c>
      <c r="J13" s="43"/>
      <c r="K13" s="43"/>
      <c r="L13" s="13">
        <v>-420</v>
      </c>
      <c r="M13" s="43"/>
      <c r="N13" s="13">
        <v>-88</v>
      </c>
      <c r="O13" s="43"/>
      <c r="P13" s="1" t="s">
        <v>4882</v>
      </c>
    </row>
    <row r="14" spans="1:16" s="6" customFormat="1" ht="17" thickBot="1" x14ac:dyDescent="0.3">
      <c r="A14" s="33" t="s">
        <v>4939</v>
      </c>
      <c r="B14" s="34"/>
      <c r="C14" s="34">
        <f>SUM(C12:C13)</f>
        <v>100</v>
      </c>
      <c r="D14" s="34">
        <f t="shared" ref="D14:N14" si="2">SUM(D12:D13)</f>
        <v>50</v>
      </c>
      <c r="E14" s="34">
        <f t="shared" si="2"/>
        <v>66</v>
      </c>
      <c r="F14" s="34">
        <f t="shared" si="2"/>
        <v>235</v>
      </c>
      <c r="G14" s="34">
        <f t="shared" si="2"/>
        <v>360</v>
      </c>
      <c r="H14" s="34">
        <f t="shared" si="2"/>
        <v>470</v>
      </c>
      <c r="I14" s="34">
        <f t="shared" si="2"/>
        <v>19</v>
      </c>
      <c r="J14" s="34">
        <f t="shared" si="2"/>
        <v>40</v>
      </c>
      <c r="K14" s="34">
        <f t="shared" si="2"/>
        <v>40</v>
      </c>
      <c r="L14" s="34">
        <f t="shared" si="2"/>
        <v>281</v>
      </c>
      <c r="M14" s="34">
        <f t="shared" si="2"/>
        <v>50</v>
      </c>
      <c r="N14" s="34">
        <f t="shared" si="2"/>
        <v>312</v>
      </c>
      <c r="O14" s="54"/>
    </row>
    <row r="15" spans="1:16" ht="17" thickBot="1" x14ac:dyDescent="0.3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"/>
    </row>
    <row r="16" spans="1:16" s="6" customFormat="1" ht="17" thickBot="1" x14ac:dyDescent="0.3">
      <c r="A16" s="33" t="s">
        <v>5253</v>
      </c>
      <c r="B16" s="34"/>
      <c r="C16" s="34">
        <f>SUM(C14:C15)</f>
        <v>100</v>
      </c>
      <c r="D16" s="34">
        <f t="shared" ref="D16:N16" si="3">SUM(D14:D15)</f>
        <v>50</v>
      </c>
      <c r="E16" s="34">
        <f t="shared" si="3"/>
        <v>66</v>
      </c>
      <c r="F16" s="34">
        <f t="shared" si="3"/>
        <v>235</v>
      </c>
      <c r="G16" s="34">
        <f t="shared" si="3"/>
        <v>360</v>
      </c>
      <c r="H16" s="34">
        <f t="shared" si="3"/>
        <v>470</v>
      </c>
      <c r="I16" s="34">
        <f t="shared" si="3"/>
        <v>19</v>
      </c>
      <c r="J16" s="34">
        <f t="shared" si="3"/>
        <v>40</v>
      </c>
      <c r="K16" s="34">
        <f t="shared" si="3"/>
        <v>40</v>
      </c>
      <c r="L16" s="34">
        <f t="shared" si="3"/>
        <v>281</v>
      </c>
      <c r="M16" s="34">
        <f t="shared" si="3"/>
        <v>50</v>
      </c>
      <c r="N16" s="34">
        <f t="shared" si="3"/>
        <v>312</v>
      </c>
      <c r="O16" s="54"/>
    </row>
    <row r="17" spans="1:16" x14ac:dyDescent="0.25">
      <c r="A17" s="12">
        <v>44752</v>
      </c>
      <c r="B17" s="13" t="s">
        <v>63</v>
      </c>
      <c r="C17" s="13">
        <v>-12</v>
      </c>
      <c r="D17" s="13">
        <v>-37</v>
      </c>
      <c r="E17" s="13">
        <v>-37</v>
      </c>
      <c r="F17" s="13"/>
      <c r="G17" s="13"/>
      <c r="H17" s="13">
        <v>-59</v>
      </c>
      <c r="I17" s="13"/>
      <c r="J17" s="13"/>
      <c r="K17" s="13">
        <v>-16</v>
      </c>
      <c r="L17" s="13">
        <v>-50</v>
      </c>
      <c r="M17" s="13">
        <v>-50</v>
      </c>
      <c r="N17" s="13">
        <v>-95</v>
      </c>
      <c r="O17" s="13"/>
      <c r="P17" s="1" t="s">
        <v>5297</v>
      </c>
    </row>
    <row r="18" spans="1:16" ht="17" thickBot="1" x14ac:dyDescent="0.3">
      <c r="A18" s="55" t="s">
        <v>5369</v>
      </c>
      <c r="B18" s="14" t="s">
        <v>63</v>
      </c>
      <c r="C18" s="13">
        <v>-28</v>
      </c>
      <c r="D18" s="13"/>
      <c r="E18" s="13"/>
      <c r="F18" s="13"/>
      <c r="G18" s="13">
        <v>-137</v>
      </c>
      <c r="H18" s="13">
        <v>-102</v>
      </c>
      <c r="I18" s="13"/>
      <c r="J18" s="13">
        <v>-3</v>
      </c>
      <c r="K18" s="13">
        <v>-15</v>
      </c>
      <c r="L18" s="13"/>
      <c r="M18" s="13"/>
      <c r="N18" s="13">
        <v>-112</v>
      </c>
      <c r="O18" s="13"/>
      <c r="P18" s="1" t="s">
        <v>5297</v>
      </c>
    </row>
    <row r="19" spans="1:16" s="6" customFormat="1" ht="17" thickBot="1" x14ac:dyDescent="0.3">
      <c r="A19" s="33" t="s">
        <v>5475</v>
      </c>
      <c r="B19" s="34"/>
      <c r="C19" s="34">
        <f>SUM(C16:C18)</f>
        <v>60</v>
      </c>
      <c r="D19" s="34">
        <f t="shared" ref="D19:N19" si="4">SUM(D16:D18)</f>
        <v>13</v>
      </c>
      <c r="E19" s="34">
        <f t="shared" si="4"/>
        <v>29</v>
      </c>
      <c r="F19" s="34">
        <f t="shared" si="4"/>
        <v>235</v>
      </c>
      <c r="G19" s="34">
        <f t="shared" si="4"/>
        <v>223</v>
      </c>
      <c r="H19" s="34">
        <f t="shared" si="4"/>
        <v>309</v>
      </c>
      <c r="I19" s="34">
        <f t="shared" si="4"/>
        <v>19</v>
      </c>
      <c r="J19" s="34">
        <f t="shared" si="4"/>
        <v>37</v>
      </c>
      <c r="K19" s="34">
        <f t="shared" si="4"/>
        <v>9</v>
      </c>
      <c r="L19" s="34">
        <f t="shared" si="4"/>
        <v>231</v>
      </c>
      <c r="M19" s="34">
        <f t="shared" si="4"/>
        <v>0</v>
      </c>
      <c r="N19" s="34">
        <f t="shared" si="4"/>
        <v>105</v>
      </c>
      <c r="O19" s="54"/>
    </row>
    <row r="20" spans="1:16" x14ac:dyDescent="0.25">
      <c r="A20" s="55">
        <v>44845</v>
      </c>
      <c r="B20" s="14" t="s">
        <v>63</v>
      </c>
      <c r="C20" s="13">
        <v>-10</v>
      </c>
      <c r="D20" s="13"/>
      <c r="E20" s="13"/>
      <c r="F20" s="13">
        <v>-52</v>
      </c>
      <c r="G20" s="13"/>
      <c r="H20" s="13">
        <v>-2</v>
      </c>
      <c r="I20" s="13"/>
      <c r="J20" s="13">
        <v>-4</v>
      </c>
      <c r="K20" s="13">
        <v>-5</v>
      </c>
      <c r="L20" s="13">
        <v>-176</v>
      </c>
      <c r="M20" s="13"/>
      <c r="N20" s="13">
        <v>-36</v>
      </c>
      <c r="O20" s="13"/>
      <c r="P20" s="1"/>
    </row>
    <row r="21" spans="1:16" x14ac:dyDescent="0.25">
      <c r="A21" s="55" t="s">
        <v>5576</v>
      </c>
      <c r="B21" s="14" t="s">
        <v>63</v>
      </c>
      <c r="C21" s="13">
        <v>-38</v>
      </c>
      <c r="D21" s="13">
        <v>-9</v>
      </c>
      <c r="E21" s="13"/>
      <c r="F21" s="13">
        <v>-115</v>
      </c>
      <c r="G21" s="13">
        <v>-158</v>
      </c>
      <c r="H21" s="13">
        <v>-198</v>
      </c>
      <c r="I21" s="13"/>
      <c r="J21" s="13">
        <v>-20</v>
      </c>
      <c r="K21" s="13"/>
      <c r="L21" s="13">
        <v>-23</v>
      </c>
      <c r="M21" s="13"/>
      <c r="N21" s="13">
        <v>-40</v>
      </c>
      <c r="O21" s="13"/>
      <c r="P21" s="1" t="s">
        <v>5577</v>
      </c>
    </row>
    <row r="22" spans="1:16" ht="17" thickBot="1" x14ac:dyDescent="0.3">
      <c r="A22" s="55" t="s">
        <v>5627</v>
      </c>
      <c r="B22" s="14" t="s">
        <v>63</v>
      </c>
      <c r="C22" s="13">
        <v>-8</v>
      </c>
      <c r="D22" s="13">
        <v>-4</v>
      </c>
      <c r="E22" s="13">
        <v>-17</v>
      </c>
      <c r="F22" s="13">
        <v>-60</v>
      </c>
      <c r="G22" s="13">
        <v>-55</v>
      </c>
      <c r="H22" s="13">
        <v>-68</v>
      </c>
      <c r="I22" s="13">
        <v>-12</v>
      </c>
      <c r="J22" s="13">
        <v>-13</v>
      </c>
      <c r="K22" s="13">
        <v>-4</v>
      </c>
      <c r="L22" s="13">
        <v>-13</v>
      </c>
      <c r="M22" s="13"/>
      <c r="N22" s="13">
        <v>-29</v>
      </c>
      <c r="O22" s="13"/>
      <c r="P22" s="1"/>
    </row>
    <row r="23" spans="1:16" s="6" customFormat="1" ht="17" thickBot="1" x14ac:dyDescent="0.3">
      <c r="A23" s="33" t="s">
        <v>5594</v>
      </c>
      <c r="B23" s="34"/>
      <c r="C23" s="34">
        <f>SUM(C19:C22)</f>
        <v>4</v>
      </c>
      <c r="D23" s="34">
        <f t="shared" ref="D23:N23" si="5">SUM(D19:D22)</f>
        <v>0</v>
      </c>
      <c r="E23" s="34">
        <f t="shared" si="5"/>
        <v>12</v>
      </c>
      <c r="F23" s="34">
        <f>SUM(F19:F22)</f>
        <v>8</v>
      </c>
      <c r="G23" s="34">
        <f t="shared" si="5"/>
        <v>10</v>
      </c>
      <c r="H23" s="34">
        <f t="shared" si="5"/>
        <v>41</v>
      </c>
      <c r="I23" s="34">
        <f t="shared" si="5"/>
        <v>7</v>
      </c>
      <c r="J23" s="34">
        <f t="shared" si="5"/>
        <v>0</v>
      </c>
      <c r="K23" s="34">
        <f t="shared" si="5"/>
        <v>0</v>
      </c>
      <c r="L23" s="34">
        <f t="shared" si="5"/>
        <v>19</v>
      </c>
      <c r="M23" s="34">
        <f t="shared" si="5"/>
        <v>0</v>
      </c>
      <c r="N23" s="34">
        <f t="shared" si="5"/>
        <v>0</v>
      </c>
      <c r="O23" s="54"/>
    </row>
    <row r="24" spans="1:16" s="1" customFormat="1" x14ac:dyDescent="0.25">
      <c r="A24" s="1264" t="s">
        <v>5839</v>
      </c>
      <c r="B24" s="582" t="s">
        <v>63</v>
      </c>
      <c r="C24" s="582">
        <v>-2</v>
      </c>
      <c r="D24" s="1262"/>
      <c r="E24" s="582">
        <v>-15</v>
      </c>
      <c r="F24" s="582">
        <v>-8</v>
      </c>
      <c r="G24" s="582">
        <v>-8</v>
      </c>
      <c r="H24" s="582">
        <v>-8</v>
      </c>
      <c r="I24" s="582">
        <v>-6</v>
      </c>
      <c r="J24" s="1262"/>
      <c r="K24" s="1262"/>
      <c r="L24" s="1262"/>
      <c r="M24" s="1262"/>
      <c r="N24" s="1262"/>
      <c r="O24" s="1262">
        <v>-3</v>
      </c>
    </row>
    <row r="25" spans="1:16" s="49" customFormat="1" ht="17" thickBot="1" x14ac:dyDescent="0.3">
      <c r="A25" s="725" t="s">
        <v>5839</v>
      </c>
      <c r="B25" s="439" t="s">
        <v>967</v>
      </c>
      <c r="C25" s="439">
        <v>-2</v>
      </c>
      <c r="D25" s="439"/>
      <c r="E25" s="439"/>
      <c r="F25" s="439"/>
      <c r="G25" s="439">
        <v>-2</v>
      </c>
      <c r="H25" s="439">
        <v>-33</v>
      </c>
      <c r="I25" s="439">
        <v>-1</v>
      </c>
      <c r="J25" s="439"/>
      <c r="K25" s="439"/>
      <c r="L25" s="439">
        <v>-19</v>
      </c>
      <c r="M25" s="439"/>
      <c r="N25" s="439"/>
      <c r="O25" s="439"/>
      <c r="P25" s="49" t="s">
        <v>211</v>
      </c>
    </row>
    <row r="26" spans="1:16" s="6" customFormat="1" ht="17" thickBot="1" x14ac:dyDescent="0.3">
      <c r="A26" s="33" t="s">
        <v>5738</v>
      </c>
      <c r="B26" s="34"/>
      <c r="C26" s="34">
        <f>SUM(C23:C25)</f>
        <v>0</v>
      </c>
      <c r="D26" s="34">
        <f t="shared" ref="D26:N26" si="6">SUM(D23:D25)</f>
        <v>0</v>
      </c>
      <c r="E26" s="56">
        <f t="shared" si="6"/>
        <v>-3</v>
      </c>
      <c r="F26" s="41">
        <f t="shared" si="6"/>
        <v>0</v>
      </c>
      <c r="G26" s="41">
        <f t="shared" si="6"/>
        <v>0</v>
      </c>
      <c r="H26" s="41">
        <f t="shared" si="6"/>
        <v>0</v>
      </c>
      <c r="I26" s="41">
        <f t="shared" si="6"/>
        <v>0</v>
      </c>
      <c r="J26" s="41">
        <f t="shared" si="6"/>
        <v>0</v>
      </c>
      <c r="K26" s="41">
        <f t="shared" si="6"/>
        <v>0</v>
      </c>
      <c r="L26" s="41">
        <f t="shared" si="6"/>
        <v>0</v>
      </c>
      <c r="M26" s="41">
        <f t="shared" si="6"/>
        <v>0</v>
      </c>
      <c r="N26" s="41">
        <f t="shared" si="6"/>
        <v>0</v>
      </c>
      <c r="O26" s="56">
        <f>SUM(O23:O25)</f>
        <v>-3</v>
      </c>
    </row>
    <row r="27" spans="1:16" s="1" customFormat="1" x14ac:dyDescent="0.25">
      <c r="A27" s="367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</row>
    <row r="29" spans="1:16" x14ac:dyDescent="0.25">
      <c r="A29" s="735" t="s">
        <v>4673</v>
      </c>
      <c r="B29" s="735"/>
      <c r="C29" s="735"/>
      <c r="D29" s="735"/>
      <c r="E29" s="735"/>
      <c r="F29" s="735"/>
      <c r="G29" s="735"/>
    </row>
    <row r="31" spans="1:16" s="1" customFormat="1" x14ac:dyDescent="0.25">
      <c r="A31" s="1" t="s">
        <v>5736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>
    <tabColor rgb="FFC00000"/>
  </sheetPr>
  <dimension ref="A1:S36"/>
  <sheetViews>
    <sheetView topLeftCell="C16" workbookViewId="0">
      <selection activeCell="R30" sqref="R30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11" width="11.5" style="2" customWidth="1"/>
    <col min="12" max="12" width="10.5" style="2" customWidth="1"/>
    <col min="13" max="13" width="10" style="2" customWidth="1"/>
    <col min="14" max="16" width="11.5" style="2" customWidth="1"/>
    <col min="17" max="17" width="8.33203125" style="2" customWidth="1"/>
    <col min="18" max="18" width="11.6640625" style="2" customWidth="1"/>
    <col min="19" max="16384" width="9" style="2"/>
  </cols>
  <sheetData>
    <row r="1" spans="1:19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9" s="1" customFormat="1" x14ac:dyDescent="0.25">
      <c r="A3" s="3" t="s">
        <v>2887</v>
      </c>
      <c r="B3" s="48"/>
    </row>
    <row r="4" spans="1:19" s="1" customFormat="1" x14ac:dyDescent="0.25">
      <c r="A4" s="5" t="s">
        <v>6332</v>
      </c>
      <c r="B4" s="5"/>
      <c r="C4" s="1040">
        <v>78000</v>
      </c>
      <c r="D4" s="1040">
        <v>13000</v>
      </c>
      <c r="E4" s="1040">
        <v>73000</v>
      </c>
      <c r="F4" s="1040">
        <v>400000</v>
      </c>
      <c r="G4" s="1040">
        <v>175000</v>
      </c>
      <c r="H4" s="1040">
        <v>245000</v>
      </c>
      <c r="I4" s="1040">
        <v>325000</v>
      </c>
      <c r="J4" s="1040">
        <v>175000</v>
      </c>
      <c r="K4" s="1040">
        <v>580000</v>
      </c>
      <c r="L4" s="1040">
        <v>175000</v>
      </c>
      <c r="M4" s="1040">
        <v>25000</v>
      </c>
      <c r="N4" s="1040">
        <v>45000</v>
      </c>
      <c r="O4" s="1040">
        <v>80000</v>
      </c>
      <c r="P4" s="1040"/>
    </row>
    <row r="5" spans="1:19" s="422" customFormat="1" ht="17" thickBot="1" x14ac:dyDescent="0.3">
      <c r="A5" s="421" t="s">
        <v>6473</v>
      </c>
      <c r="B5" s="421"/>
      <c r="C5" s="7">
        <v>4500</v>
      </c>
      <c r="D5" s="7">
        <v>1000</v>
      </c>
      <c r="E5" s="7">
        <v>3990</v>
      </c>
      <c r="F5" s="7">
        <v>16500</v>
      </c>
      <c r="G5" s="7">
        <v>5000</v>
      </c>
      <c r="H5" s="7">
        <v>6000</v>
      </c>
      <c r="I5" s="7">
        <v>16500</v>
      </c>
      <c r="J5" s="7">
        <v>8500</v>
      </c>
      <c r="K5" s="7">
        <v>30000</v>
      </c>
      <c r="L5" s="7">
        <v>25000</v>
      </c>
      <c r="M5" s="7">
        <v>4500</v>
      </c>
      <c r="N5" s="7">
        <v>6000</v>
      </c>
      <c r="O5" s="7">
        <v>4500</v>
      </c>
      <c r="P5" s="7"/>
      <c r="Q5" s="593"/>
    </row>
    <row r="6" spans="1:19" ht="17" thickBot="1" x14ac:dyDescent="0.3">
      <c r="A6" s="9" t="s">
        <v>0</v>
      </c>
      <c r="B6" s="10" t="s">
        <v>1</v>
      </c>
      <c r="C6" s="32" t="s">
        <v>27</v>
      </c>
      <c r="D6" s="32" t="s">
        <v>4</v>
      </c>
      <c r="E6" s="32" t="s">
        <v>3</v>
      </c>
      <c r="F6" s="32" t="s">
        <v>10</v>
      </c>
      <c r="G6" s="32" t="s">
        <v>17</v>
      </c>
      <c r="H6" s="32" t="s">
        <v>2</v>
      </c>
      <c r="I6" s="32" t="s">
        <v>29</v>
      </c>
      <c r="J6" s="32" t="s">
        <v>30</v>
      </c>
      <c r="K6" s="32" t="s">
        <v>28</v>
      </c>
      <c r="L6" s="32" t="s">
        <v>14</v>
      </c>
      <c r="M6" s="32" t="s">
        <v>380</v>
      </c>
      <c r="N6" s="32" t="s">
        <v>1473</v>
      </c>
      <c r="O6" s="32" t="s">
        <v>32</v>
      </c>
      <c r="P6" s="32" t="s">
        <v>31</v>
      </c>
      <c r="Q6" s="10"/>
    </row>
    <row r="7" spans="1:19" ht="17" thickBot="1" x14ac:dyDescent="0.3">
      <c r="A7" s="28">
        <v>45202</v>
      </c>
      <c r="B7" s="22" t="s">
        <v>6333</v>
      </c>
      <c r="C7" s="22">
        <v>140</v>
      </c>
      <c r="D7" s="22">
        <v>248</v>
      </c>
      <c r="E7" s="22">
        <v>280</v>
      </c>
      <c r="F7" s="22">
        <v>32</v>
      </c>
      <c r="G7" s="22">
        <v>120</v>
      </c>
      <c r="H7" s="22">
        <v>260</v>
      </c>
      <c r="I7" s="22">
        <v>36</v>
      </c>
      <c r="J7" s="22">
        <v>56</v>
      </c>
      <c r="K7" s="22">
        <v>52</v>
      </c>
      <c r="L7" s="22">
        <v>8</v>
      </c>
      <c r="M7" s="22">
        <v>280</v>
      </c>
      <c r="N7" s="22">
        <v>140</v>
      </c>
      <c r="O7" s="22">
        <v>360</v>
      </c>
      <c r="P7" s="22"/>
      <c r="Q7" s="22"/>
      <c r="R7" s="2" t="s">
        <v>6334</v>
      </c>
      <c r="S7" s="2" t="s">
        <v>3022</v>
      </c>
    </row>
    <row r="8" spans="1:19" ht="17" thickBot="1" x14ac:dyDescent="0.3">
      <c r="A8" s="33" t="s">
        <v>6474</v>
      </c>
      <c r="B8" s="34"/>
      <c r="C8" s="34">
        <f>SUM(C7)</f>
        <v>140</v>
      </c>
      <c r="D8" s="34">
        <f t="shared" ref="D8:O8" si="0">SUM(D7)</f>
        <v>248</v>
      </c>
      <c r="E8" s="34">
        <f t="shared" si="0"/>
        <v>280</v>
      </c>
      <c r="F8" s="34">
        <f t="shared" si="0"/>
        <v>32</v>
      </c>
      <c r="G8" s="34">
        <f t="shared" si="0"/>
        <v>120</v>
      </c>
      <c r="H8" s="34">
        <f t="shared" si="0"/>
        <v>260</v>
      </c>
      <c r="I8" s="34">
        <f t="shared" si="0"/>
        <v>36</v>
      </c>
      <c r="J8" s="34">
        <f t="shared" si="0"/>
        <v>56</v>
      </c>
      <c r="K8" s="34">
        <f t="shared" si="0"/>
        <v>52</v>
      </c>
      <c r="L8" s="34">
        <f t="shared" si="0"/>
        <v>8</v>
      </c>
      <c r="M8" s="34">
        <f t="shared" si="0"/>
        <v>280</v>
      </c>
      <c r="N8" s="34">
        <f t="shared" si="0"/>
        <v>140</v>
      </c>
      <c r="O8" s="34">
        <f t="shared" si="0"/>
        <v>360</v>
      </c>
      <c r="P8" s="390"/>
      <c r="Q8" s="54"/>
      <c r="R8" s="2" t="s">
        <v>6790</v>
      </c>
    </row>
    <row r="9" spans="1:19" ht="17" thickBot="1" x14ac:dyDescent="0.3">
      <c r="A9" s="301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</row>
    <row r="10" spans="1:19" s="136" customFormat="1" ht="17" thickBot="1" x14ac:dyDescent="0.3">
      <c r="A10" s="33" t="s">
        <v>6610</v>
      </c>
      <c r="B10" s="34"/>
      <c r="C10" s="34">
        <f>SUM(C8:C9)</f>
        <v>140</v>
      </c>
      <c r="D10" s="34">
        <f t="shared" ref="D10:Q18" si="1">SUM(D8:D9)</f>
        <v>248</v>
      </c>
      <c r="E10" s="34">
        <f t="shared" si="1"/>
        <v>280</v>
      </c>
      <c r="F10" s="34">
        <f t="shared" si="1"/>
        <v>32</v>
      </c>
      <c r="G10" s="34">
        <f t="shared" si="1"/>
        <v>120</v>
      </c>
      <c r="H10" s="34">
        <f t="shared" si="1"/>
        <v>260</v>
      </c>
      <c r="I10" s="34">
        <f t="shared" si="1"/>
        <v>36</v>
      </c>
      <c r="J10" s="34">
        <f t="shared" si="1"/>
        <v>56</v>
      </c>
      <c r="K10" s="34">
        <f t="shared" si="1"/>
        <v>52</v>
      </c>
      <c r="L10" s="34">
        <f t="shared" si="1"/>
        <v>8</v>
      </c>
      <c r="M10" s="34">
        <f t="shared" si="1"/>
        <v>280</v>
      </c>
      <c r="N10" s="34">
        <f t="shared" si="1"/>
        <v>140</v>
      </c>
      <c r="O10" s="34">
        <f t="shared" si="1"/>
        <v>360</v>
      </c>
      <c r="P10" s="34"/>
      <c r="Q10" s="34">
        <f t="shared" si="1"/>
        <v>0</v>
      </c>
      <c r="R10" s="136" t="s">
        <v>6790</v>
      </c>
    </row>
    <row r="11" spans="1:19" ht="17" thickBot="1" x14ac:dyDescent="0.3">
      <c r="A11" s="301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</row>
    <row r="12" spans="1:19" ht="17" thickBot="1" x14ac:dyDescent="0.3">
      <c r="A12" s="33" t="s">
        <v>6864</v>
      </c>
      <c r="B12" s="34"/>
      <c r="C12" s="34">
        <f>SUM(C10:C11)</f>
        <v>140</v>
      </c>
      <c r="D12" s="34">
        <f t="shared" si="1"/>
        <v>248</v>
      </c>
      <c r="E12" s="34">
        <f t="shared" si="1"/>
        <v>280</v>
      </c>
      <c r="F12" s="34">
        <f t="shared" si="1"/>
        <v>32</v>
      </c>
      <c r="G12" s="34">
        <f t="shared" si="1"/>
        <v>120</v>
      </c>
      <c r="H12" s="34">
        <f t="shared" si="1"/>
        <v>260</v>
      </c>
      <c r="I12" s="34">
        <f t="shared" si="1"/>
        <v>36</v>
      </c>
      <c r="J12" s="34">
        <f t="shared" si="1"/>
        <v>56</v>
      </c>
      <c r="K12" s="34">
        <f t="shared" si="1"/>
        <v>52</v>
      </c>
      <c r="L12" s="34">
        <f t="shared" si="1"/>
        <v>8</v>
      </c>
      <c r="M12" s="34">
        <f t="shared" si="1"/>
        <v>280</v>
      </c>
      <c r="N12" s="34">
        <f t="shared" si="1"/>
        <v>140</v>
      </c>
      <c r="O12" s="34">
        <f t="shared" si="1"/>
        <v>360</v>
      </c>
      <c r="P12" s="34"/>
      <c r="Q12" s="34">
        <f t="shared" si="1"/>
        <v>0</v>
      </c>
    </row>
    <row r="13" spans="1:19" ht="17" thickBot="1" x14ac:dyDescent="0.3">
      <c r="A13" s="301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593" t="s">
        <v>7387</v>
      </c>
    </row>
    <row r="14" spans="1:19" s="8" customFormat="1" ht="17" thickBot="1" x14ac:dyDescent="0.3">
      <c r="A14" s="33" t="s">
        <v>6982</v>
      </c>
      <c r="B14" s="34"/>
      <c r="C14" s="34">
        <f>SUM(C12:C13)</f>
        <v>140</v>
      </c>
      <c r="D14" s="34">
        <f t="shared" si="1"/>
        <v>248</v>
      </c>
      <c r="E14" s="34">
        <f t="shared" si="1"/>
        <v>280</v>
      </c>
      <c r="F14" s="34">
        <f t="shared" si="1"/>
        <v>32</v>
      </c>
      <c r="G14" s="34">
        <f t="shared" si="1"/>
        <v>120</v>
      </c>
      <c r="H14" s="34">
        <f t="shared" si="1"/>
        <v>260</v>
      </c>
      <c r="I14" s="34">
        <f t="shared" si="1"/>
        <v>36</v>
      </c>
      <c r="J14" s="34">
        <f t="shared" si="1"/>
        <v>56</v>
      </c>
      <c r="K14" s="34">
        <f t="shared" si="1"/>
        <v>52</v>
      </c>
      <c r="L14" s="34">
        <f t="shared" si="1"/>
        <v>8</v>
      </c>
      <c r="M14" s="34">
        <f t="shared" si="1"/>
        <v>280</v>
      </c>
      <c r="N14" s="34">
        <f t="shared" si="1"/>
        <v>140</v>
      </c>
      <c r="O14" s="34">
        <f t="shared" si="1"/>
        <v>360</v>
      </c>
      <c r="P14" s="34"/>
      <c r="Q14" s="34">
        <f t="shared" si="1"/>
        <v>0</v>
      </c>
      <c r="R14" s="8" t="s">
        <v>6634</v>
      </c>
    </row>
    <row r="15" spans="1:19" ht="17" thickBot="1" x14ac:dyDescent="0.3">
      <c r="A15" s="301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</row>
    <row r="16" spans="1:19" s="8" customFormat="1" ht="17" thickBot="1" x14ac:dyDescent="0.3">
      <c r="A16" s="33" t="s">
        <v>7155</v>
      </c>
      <c r="B16" s="34"/>
      <c r="C16" s="34">
        <f>SUM(C14:C15)</f>
        <v>140</v>
      </c>
      <c r="D16" s="34">
        <f t="shared" si="1"/>
        <v>248</v>
      </c>
      <c r="E16" s="34">
        <f t="shared" si="1"/>
        <v>280</v>
      </c>
      <c r="F16" s="34">
        <f t="shared" si="1"/>
        <v>32</v>
      </c>
      <c r="G16" s="34">
        <f t="shared" si="1"/>
        <v>120</v>
      </c>
      <c r="H16" s="34">
        <f t="shared" si="1"/>
        <v>260</v>
      </c>
      <c r="I16" s="34">
        <f t="shared" si="1"/>
        <v>36</v>
      </c>
      <c r="J16" s="34">
        <f t="shared" si="1"/>
        <v>56</v>
      </c>
      <c r="K16" s="34">
        <f t="shared" si="1"/>
        <v>52</v>
      </c>
      <c r="L16" s="34">
        <f t="shared" si="1"/>
        <v>8</v>
      </c>
      <c r="M16" s="34">
        <f t="shared" si="1"/>
        <v>280</v>
      </c>
      <c r="N16" s="34">
        <f t="shared" si="1"/>
        <v>140</v>
      </c>
      <c r="O16" s="34">
        <f t="shared" si="1"/>
        <v>360</v>
      </c>
      <c r="P16" s="34"/>
      <c r="Q16" s="34">
        <f t="shared" si="1"/>
        <v>0</v>
      </c>
      <c r="R16" s="8" t="s">
        <v>6634</v>
      </c>
    </row>
    <row r="17" spans="1:19" ht="17" thickBot="1" x14ac:dyDescent="0.3">
      <c r="A17" s="301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</row>
    <row r="18" spans="1:19" s="8" customFormat="1" ht="17" thickBot="1" x14ac:dyDescent="0.3">
      <c r="A18" s="33" t="s">
        <v>7386</v>
      </c>
      <c r="B18" s="34"/>
      <c r="C18" s="34">
        <f>SUM(C16:C17)</f>
        <v>140</v>
      </c>
      <c r="D18" s="34">
        <f t="shared" si="1"/>
        <v>248</v>
      </c>
      <c r="E18" s="34">
        <f t="shared" si="1"/>
        <v>280</v>
      </c>
      <c r="F18" s="34">
        <f t="shared" si="1"/>
        <v>32</v>
      </c>
      <c r="G18" s="34">
        <f t="shared" si="1"/>
        <v>120</v>
      </c>
      <c r="H18" s="34">
        <f t="shared" si="1"/>
        <v>260</v>
      </c>
      <c r="I18" s="34">
        <f t="shared" si="1"/>
        <v>36</v>
      </c>
      <c r="J18" s="34">
        <f t="shared" si="1"/>
        <v>56</v>
      </c>
      <c r="K18" s="34">
        <f t="shared" si="1"/>
        <v>52</v>
      </c>
      <c r="L18" s="34">
        <f t="shared" si="1"/>
        <v>8</v>
      </c>
      <c r="M18" s="34">
        <f t="shared" si="1"/>
        <v>280</v>
      </c>
      <c r="N18" s="34">
        <f t="shared" si="1"/>
        <v>140</v>
      </c>
      <c r="O18" s="34">
        <f>SUM(O16:O17)</f>
        <v>360</v>
      </c>
      <c r="P18" s="34"/>
      <c r="Q18" s="34">
        <f t="shared" si="1"/>
        <v>0</v>
      </c>
      <c r="R18" s="8" t="s">
        <v>6802</v>
      </c>
    </row>
    <row r="19" spans="1:19" s="1" customFormat="1" x14ac:dyDescent="0.25">
      <c r="A19" s="12" t="s">
        <v>7511</v>
      </c>
      <c r="B19" s="75" t="s">
        <v>63</v>
      </c>
      <c r="C19" s="53">
        <v>-67</v>
      </c>
      <c r="D19" s="53">
        <v>-7</v>
      </c>
      <c r="E19" s="53">
        <v>-36</v>
      </c>
      <c r="F19" s="53">
        <v>-1</v>
      </c>
      <c r="G19" s="53">
        <v>-19</v>
      </c>
      <c r="H19" s="53">
        <v>-65</v>
      </c>
      <c r="I19" s="354"/>
      <c r="J19" s="354"/>
      <c r="K19" s="53">
        <v>-40</v>
      </c>
      <c r="L19" s="354"/>
      <c r="M19" s="53">
        <v>-51</v>
      </c>
      <c r="N19" s="53">
        <v>-31</v>
      </c>
      <c r="O19" s="53">
        <v>-170</v>
      </c>
      <c r="P19" s="53">
        <v>-8</v>
      </c>
      <c r="Q19" s="354"/>
    </row>
    <row r="20" spans="1:19" s="1" customFormat="1" ht="17" thickBot="1" x14ac:dyDescent="0.3">
      <c r="A20" s="55">
        <v>45056</v>
      </c>
      <c r="B20" s="53" t="s">
        <v>63</v>
      </c>
      <c r="C20" s="53">
        <v>-22</v>
      </c>
      <c r="D20" s="53">
        <v>-11</v>
      </c>
      <c r="E20" s="53">
        <v>-29</v>
      </c>
      <c r="F20" s="53">
        <v>-5</v>
      </c>
      <c r="G20" s="53">
        <v>-55</v>
      </c>
      <c r="H20" s="53">
        <v>-76</v>
      </c>
      <c r="I20" s="354"/>
      <c r="J20" s="354"/>
      <c r="K20" s="354"/>
      <c r="L20" s="354"/>
      <c r="M20" s="53">
        <v>-280</v>
      </c>
      <c r="N20" s="53">
        <v>-79</v>
      </c>
      <c r="O20" s="53">
        <v>-130</v>
      </c>
      <c r="P20" s="53">
        <v>-103</v>
      </c>
      <c r="Q20" s="354"/>
    </row>
    <row r="21" spans="1:19" s="8" customFormat="1" ht="17" thickBot="1" x14ac:dyDescent="0.3">
      <c r="A21" s="33" t="s">
        <v>7660</v>
      </c>
      <c r="B21" s="34"/>
      <c r="C21" s="34">
        <f>SUM(C18:C20)</f>
        <v>51</v>
      </c>
      <c r="D21" s="34">
        <f>SUM(D18:D20)</f>
        <v>230</v>
      </c>
      <c r="E21" s="34">
        <f t="shared" ref="E21:P21" si="2">SUM(E18:E20)</f>
        <v>215</v>
      </c>
      <c r="F21" s="34">
        <f t="shared" si="2"/>
        <v>26</v>
      </c>
      <c r="G21" s="34">
        <f t="shared" si="2"/>
        <v>46</v>
      </c>
      <c r="H21" s="34">
        <f t="shared" si="2"/>
        <v>119</v>
      </c>
      <c r="I21" s="34">
        <f t="shared" si="2"/>
        <v>36</v>
      </c>
      <c r="J21" s="34">
        <f t="shared" si="2"/>
        <v>56</v>
      </c>
      <c r="K21" s="34">
        <f t="shared" si="2"/>
        <v>12</v>
      </c>
      <c r="L21" s="34">
        <f t="shared" si="2"/>
        <v>8</v>
      </c>
      <c r="M21" s="56">
        <f t="shared" si="2"/>
        <v>-51</v>
      </c>
      <c r="N21" s="34">
        <f t="shared" si="2"/>
        <v>30</v>
      </c>
      <c r="O21" s="34">
        <f t="shared" si="2"/>
        <v>60</v>
      </c>
      <c r="P21" s="56">
        <f t="shared" si="2"/>
        <v>-111</v>
      </c>
      <c r="Q21" s="34">
        <f>SUM(Q18:Q20)</f>
        <v>0</v>
      </c>
    </row>
    <row r="22" spans="1:19" s="1" customFormat="1" x14ac:dyDescent="0.25">
      <c r="A22" s="12" t="s">
        <v>7663</v>
      </c>
      <c r="B22" s="53" t="s">
        <v>63</v>
      </c>
      <c r="C22" s="53">
        <v>-1</v>
      </c>
      <c r="D22" s="53">
        <v>-36</v>
      </c>
      <c r="E22" s="53">
        <v>-40</v>
      </c>
      <c r="F22" s="354"/>
      <c r="G22" s="53">
        <v>-6</v>
      </c>
      <c r="H22" s="53">
        <v>-13</v>
      </c>
      <c r="I22" s="53">
        <v>-5</v>
      </c>
      <c r="J22" s="53">
        <v>-28</v>
      </c>
      <c r="K22" s="53">
        <v>-6</v>
      </c>
      <c r="L22" s="354"/>
      <c r="M22" s="354"/>
      <c r="N22" s="53">
        <v>-4</v>
      </c>
      <c r="O22" s="53">
        <v>-1</v>
      </c>
      <c r="P22" s="354"/>
      <c r="Q22" s="354"/>
    </row>
    <row r="23" spans="1:19" s="1" customFormat="1" ht="17" thickBot="1" x14ac:dyDescent="0.3">
      <c r="A23" s="53" t="s">
        <v>7797</v>
      </c>
      <c r="B23" s="75" t="s">
        <v>63</v>
      </c>
      <c r="C23" s="53">
        <v>-15</v>
      </c>
      <c r="D23" s="53">
        <v>-30</v>
      </c>
      <c r="E23" s="53">
        <v>-28</v>
      </c>
      <c r="F23" s="354"/>
      <c r="G23" s="53">
        <v>-23</v>
      </c>
      <c r="H23" s="53">
        <v>-42</v>
      </c>
      <c r="I23" s="53">
        <v>-20</v>
      </c>
      <c r="J23" s="53">
        <v>-20</v>
      </c>
      <c r="K23" s="53">
        <v>-4</v>
      </c>
      <c r="L23" s="354"/>
      <c r="M23" s="354"/>
      <c r="N23" s="354"/>
      <c r="O23" s="53">
        <v>-16</v>
      </c>
      <c r="P23" s="354"/>
      <c r="Q23" s="354"/>
    </row>
    <row r="24" spans="1:19" s="8" customFormat="1" ht="17" thickBot="1" x14ac:dyDescent="0.3">
      <c r="A24" s="33" t="s">
        <v>7967</v>
      </c>
      <c r="B24" s="34"/>
      <c r="C24" s="34">
        <f>SUM(C21:C23)</f>
        <v>35</v>
      </c>
      <c r="D24" s="34">
        <f t="shared" ref="D24:Q24" si="3">SUM(D21:D23)</f>
        <v>164</v>
      </c>
      <c r="E24" s="34">
        <f t="shared" si="3"/>
        <v>147</v>
      </c>
      <c r="F24" s="34">
        <f t="shared" si="3"/>
        <v>26</v>
      </c>
      <c r="G24" s="34">
        <f t="shared" si="3"/>
        <v>17</v>
      </c>
      <c r="H24" s="34">
        <f t="shared" si="3"/>
        <v>64</v>
      </c>
      <c r="I24" s="34">
        <f t="shared" si="3"/>
        <v>11</v>
      </c>
      <c r="J24" s="34">
        <f t="shared" si="3"/>
        <v>8</v>
      </c>
      <c r="K24" s="34">
        <f t="shared" si="3"/>
        <v>2</v>
      </c>
      <c r="L24" s="34">
        <f t="shared" si="3"/>
        <v>8</v>
      </c>
      <c r="M24" s="56">
        <f t="shared" si="3"/>
        <v>-51</v>
      </c>
      <c r="N24" s="34">
        <f t="shared" si="3"/>
        <v>26</v>
      </c>
      <c r="O24" s="34">
        <f t="shared" si="3"/>
        <v>43</v>
      </c>
      <c r="P24" s="56">
        <f t="shared" si="3"/>
        <v>-111</v>
      </c>
      <c r="Q24" s="34">
        <f t="shared" si="3"/>
        <v>0</v>
      </c>
    </row>
    <row r="25" spans="1:19" s="8" customFormat="1" ht="17" thickBot="1" x14ac:dyDescent="0.3">
      <c r="A25" s="428"/>
      <c r="B25" s="609"/>
      <c r="C25" s="430"/>
      <c r="D25" s="430"/>
      <c r="E25" s="430"/>
      <c r="F25" s="430"/>
      <c r="G25" s="430"/>
      <c r="H25" s="430"/>
      <c r="I25" s="430"/>
      <c r="J25" s="430"/>
      <c r="K25" s="430"/>
      <c r="L25" s="430"/>
      <c r="M25" s="609"/>
      <c r="N25" s="430"/>
      <c r="O25" s="430"/>
      <c r="P25" s="609"/>
      <c r="Q25" s="609"/>
    </row>
    <row r="26" spans="1:19" s="8" customFormat="1" ht="17" thickBot="1" x14ac:dyDescent="0.3">
      <c r="A26" s="33" t="s">
        <v>8218</v>
      </c>
      <c r="B26" s="34"/>
      <c r="C26" s="34">
        <f>SUM(C24:C25)</f>
        <v>35</v>
      </c>
      <c r="D26" s="34">
        <f t="shared" ref="D26:Q26" si="4">SUM(D24:D25)</f>
        <v>164</v>
      </c>
      <c r="E26" s="34">
        <f t="shared" si="4"/>
        <v>147</v>
      </c>
      <c r="F26" s="34">
        <f t="shared" si="4"/>
        <v>26</v>
      </c>
      <c r="G26" s="34">
        <f t="shared" si="4"/>
        <v>17</v>
      </c>
      <c r="H26" s="34">
        <f t="shared" si="4"/>
        <v>64</v>
      </c>
      <c r="I26" s="34">
        <f t="shared" si="4"/>
        <v>11</v>
      </c>
      <c r="J26" s="34">
        <f t="shared" si="4"/>
        <v>8</v>
      </c>
      <c r="K26" s="34">
        <f t="shared" si="4"/>
        <v>2</v>
      </c>
      <c r="L26" s="34">
        <f t="shared" si="4"/>
        <v>8</v>
      </c>
      <c r="M26" s="56">
        <f t="shared" si="4"/>
        <v>-51</v>
      </c>
      <c r="N26" s="34">
        <f t="shared" si="4"/>
        <v>26</v>
      </c>
      <c r="O26" s="34">
        <f t="shared" si="4"/>
        <v>43</v>
      </c>
      <c r="P26" s="56">
        <f t="shared" si="4"/>
        <v>-111</v>
      </c>
      <c r="Q26" s="34">
        <f t="shared" si="4"/>
        <v>0</v>
      </c>
      <c r="R26" s="8" t="s">
        <v>6802</v>
      </c>
    </row>
    <row r="27" spans="1:19" s="1" customFormat="1" x14ac:dyDescent="0.25">
      <c r="A27" s="12" t="s">
        <v>8146</v>
      </c>
      <c r="B27" s="168" t="s">
        <v>8147</v>
      </c>
      <c r="C27" s="354"/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4">
        <v>111</v>
      </c>
      <c r="Q27" s="354"/>
    </row>
    <row r="28" spans="1:19" s="1" customFormat="1" x14ac:dyDescent="0.25">
      <c r="A28" s="55" t="s">
        <v>8196</v>
      </c>
      <c r="B28" s="168" t="s">
        <v>63</v>
      </c>
      <c r="C28" s="53">
        <v>-8</v>
      </c>
      <c r="D28" s="53">
        <v>-52</v>
      </c>
      <c r="E28" s="53">
        <v>-56</v>
      </c>
      <c r="F28" s="53">
        <v>-18</v>
      </c>
      <c r="G28" s="53">
        <v>-10</v>
      </c>
      <c r="H28" s="53">
        <v>-48</v>
      </c>
      <c r="I28" s="354"/>
      <c r="J28" s="354"/>
      <c r="K28" s="53">
        <v>-2</v>
      </c>
      <c r="L28" s="53">
        <v>-7</v>
      </c>
      <c r="M28" s="354"/>
      <c r="N28" s="354"/>
      <c r="O28" s="53">
        <v>-11</v>
      </c>
      <c r="P28" s="354"/>
      <c r="Q28" s="354"/>
    </row>
    <row r="29" spans="1:19" s="49" customFormat="1" x14ac:dyDescent="0.25">
      <c r="A29" s="507"/>
      <c r="B29" s="508" t="s">
        <v>967</v>
      </c>
      <c r="C29" s="508">
        <v>-27</v>
      </c>
      <c r="D29" s="508">
        <v>-112</v>
      </c>
      <c r="E29" s="508">
        <v>-91</v>
      </c>
      <c r="F29" s="508">
        <v>-8</v>
      </c>
      <c r="G29" s="508">
        <v>-7</v>
      </c>
      <c r="H29" s="508">
        <v>-16</v>
      </c>
      <c r="I29" s="508">
        <v>-11</v>
      </c>
      <c r="J29" s="508">
        <v>-8</v>
      </c>
      <c r="K29" s="508"/>
      <c r="L29" s="508">
        <v>-1</v>
      </c>
      <c r="M29" s="508"/>
      <c r="N29" s="508">
        <v>-26</v>
      </c>
      <c r="O29" s="508">
        <v>-32</v>
      </c>
      <c r="P29" s="508"/>
      <c r="Q29" s="508"/>
      <c r="R29" s="49" t="s">
        <v>3022</v>
      </c>
      <c r="S29" s="49" t="s">
        <v>6802</v>
      </c>
    </row>
    <row r="30" spans="1:19" s="1" customFormat="1" x14ac:dyDescent="0.25">
      <c r="A30" s="55"/>
      <c r="B30" s="168"/>
      <c r="C30" s="354"/>
      <c r="D30" s="354"/>
      <c r="E30" s="354"/>
      <c r="F30" s="354"/>
      <c r="G30" s="354"/>
      <c r="H30" s="354"/>
      <c r="I30" s="354"/>
      <c r="J30" s="354"/>
      <c r="K30" s="354"/>
      <c r="L30" s="354"/>
      <c r="M30" s="354"/>
      <c r="N30" s="354"/>
      <c r="O30" s="354"/>
      <c r="P30" s="354"/>
      <c r="Q30" s="354"/>
    </row>
    <row r="31" spans="1:19" x14ac:dyDescent="0.25">
      <c r="A31" s="301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</row>
    <row r="32" spans="1:19" s="1" customFormat="1" x14ac:dyDescent="0.25">
      <c r="A32" s="367"/>
      <c r="B32" s="43"/>
      <c r="C32" s="43">
        <f>SUM(C26:C29)</f>
        <v>0</v>
      </c>
      <c r="D32" s="43">
        <f t="shared" ref="D32:Q32" si="5">SUM(D26:D29)</f>
        <v>0</v>
      </c>
      <c r="E32" s="43">
        <f t="shared" si="5"/>
        <v>0</v>
      </c>
      <c r="F32" s="43">
        <f t="shared" si="5"/>
        <v>0</v>
      </c>
      <c r="G32" s="43">
        <f t="shared" si="5"/>
        <v>0</v>
      </c>
      <c r="H32" s="43">
        <f t="shared" si="5"/>
        <v>0</v>
      </c>
      <c r="I32" s="43">
        <f t="shared" si="5"/>
        <v>0</v>
      </c>
      <c r="J32" s="43">
        <f t="shared" si="5"/>
        <v>0</v>
      </c>
      <c r="K32" s="43">
        <f t="shared" si="5"/>
        <v>0</v>
      </c>
      <c r="L32" s="43">
        <f t="shared" si="5"/>
        <v>0</v>
      </c>
      <c r="M32" s="43">
        <f t="shared" si="5"/>
        <v>-51</v>
      </c>
      <c r="N32" s="43">
        <f t="shared" si="5"/>
        <v>0</v>
      </c>
      <c r="O32" s="43">
        <f t="shared" si="5"/>
        <v>0</v>
      </c>
      <c r="P32" s="43">
        <f t="shared" si="5"/>
        <v>0</v>
      </c>
      <c r="Q32" s="43">
        <f t="shared" si="5"/>
        <v>0</v>
      </c>
    </row>
    <row r="33" spans="1:17" ht="17" thickBot="1" x14ac:dyDescent="0.3"/>
    <row r="34" spans="1:17" ht="17" thickBot="1" x14ac:dyDescent="0.3">
      <c r="C34" s="32" t="s">
        <v>27</v>
      </c>
      <c r="D34" s="32" t="s">
        <v>4</v>
      </c>
      <c r="E34" s="32" t="s">
        <v>3</v>
      </c>
      <c r="F34" s="32" t="s">
        <v>10</v>
      </c>
      <c r="G34" s="32" t="s">
        <v>17</v>
      </c>
      <c r="H34" s="32" t="s">
        <v>2</v>
      </c>
      <c r="I34" s="32" t="s">
        <v>29</v>
      </c>
      <c r="J34" s="32" t="s">
        <v>30</v>
      </c>
      <c r="K34" s="32" t="s">
        <v>28</v>
      </c>
      <c r="L34" s="32" t="s">
        <v>14</v>
      </c>
      <c r="M34" s="32" t="s">
        <v>380</v>
      </c>
      <c r="N34" s="32" t="s">
        <v>1473</v>
      </c>
      <c r="O34" s="32" t="s">
        <v>32</v>
      </c>
      <c r="P34" s="32" t="s">
        <v>31</v>
      </c>
      <c r="Q34" s="10"/>
    </row>
    <row r="35" spans="1:17" x14ac:dyDescent="0.25">
      <c r="A35" s="1" t="s">
        <v>8262</v>
      </c>
    </row>
    <row r="36" spans="1:17" s="1" customFormat="1" x14ac:dyDescent="0.25">
      <c r="A36" s="1" t="s">
        <v>8348</v>
      </c>
    </row>
  </sheetData>
  <pageMargins left="0.7" right="0.7" top="0.75" bottom="0.75" header="0.3" footer="0.3"/>
  <pageSetup orientation="portrait" r:id="rId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F12"/>
  <sheetViews>
    <sheetView workbookViewId="0">
      <selection activeCell="A24" sqref="A24"/>
    </sheetView>
  </sheetViews>
  <sheetFormatPr baseColWidth="10" defaultColWidth="9" defaultRowHeight="16" x14ac:dyDescent="0.25"/>
  <cols>
    <col min="1" max="1" width="12.33203125" style="137" customWidth="1"/>
    <col min="2" max="2" width="24.33203125" style="4" customWidth="1"/>
    <col min="3" max="3" width="11.83203125" style="4" customWidth="1"/>
    <col min="4" max="5" width="10.5" style="4" customWidth="1"/>
    <col min="6" max="6" width="8.83203125" style="4" customWidth="1"/>
    <col min="7" max="7" width="12.6640625" style="4" bestFit="1" customWidth="1"/>
    <col min="8" max="16384" width="9" style="4"/>
  </cols>
  <sheetData>
    <row r="1" spans="1:6" x14ac:dyDescent="0.25">
      <c r="A1" s="128" t="s">
        <v>23</v>
      </c>
      <c r="B1" s="48"/>
    </row>
    <row r="2" spans="1:6" s="144" customFormat="1" x14ac:dyDescent="0.25">
      <c r="A2" s="680"/>
      <c r="B2" s="129"/>
    </row>
    <row r="3" spans="1:6" x14ac:dyDescent="0.25">
      <c r="A3" s="139" t="s">
        <v>2887</v>
      </c>
    </row>
    <row r="4" spans="1:6" x14ac:dyDescent="0.25">
      <c r="A4" s="703" t="s">
        <v>7600</v>
      </c>
      <c r="B4" s="5"/>
      <c r="C4" s="1040"/>
      <c r="D4" s="1040"/>
      <c r="E4" s="1040"/>
    </row>
    <row r="5" spans="1:6" x14ac:dyDescent="0.25">
      <c r="A5" s="703" t="s">
        <v>8312</v>
      </c>
      <c r="B5" s="5"/>
      <c r="C5" s="1040"/>
      <c r="D5" s="1040">
        <v>195000</v>
      </c>
      <c r="E5" s="1014">
        <v>80000</v>
      </c>
    </row>
    <row r="6" spans="1:6" ht="17" thickBot="1" x14ac:dyDescent="0.3">
      <c r="A6" s="703"/>
      <c r="B6" s="5"/>
      <c r="C6" s="770">
        <v>6250</v>
      </c>
      <c r="D6" s="770">
        <v>5500</v>
      </c>
      <c r="E6" s="1326">
        <v>4500</v>
      </c>
      <c r="F6" s="697"/>
    </row>
    <row r="7" spans="1:6" ht="17" thickBot="1" x14ac:dyDescent="0.3">
      <c r="A7" s="160" t="s">
        <v>0</v>
      </c>
      <c r="B7" s="51" t="s">
        <v>1</v>
      </c>
      <c r="C7" s="667" t="s">
        <v>26</v>
      </c>
      <c r="D7" s="667" t="s">
        <v>17</v>
      </c>
      <c r="E7" s="667" t="s">
        <v>32</v>
      </c>
      <c r="F7" s="138"/>
    </row>
    <row r="8" spans="1:6" x14ac:dyDescent="0.25">
      <c r="A8" s="168" t="s">
        <v>9144</v>
      </c>
      <c r="B8" s="436" t="s">
        <v>9151</v>
      </c>
      <c r="C8" s="39">
        <v>72</v>
      </c>
      <c r="D8" s="39">
        <v>72</v>
      </c>
      <c r="E8" s="39">
        <v>100</v>
      </c>
      <c r="F8" s="57"/>
    </row>
    <row r="9" spans="1:6" ht="17" thickBot="1" x14ac:dyDescent="0.3">
      <c r="A9" s="104" t="s">
        <v>9156</v>
      </c>
      <c r="B9" s="188" t="s">
        <v>9159</v>
      </c>
      <c r="C9" s="247"/>
      <c r="D9" s="247"/>
      <c r="E9" s="247">
        <v>476</v>
      </c>
      <c r="F9" s="81"/>
    </row>
    <row r="10" spans="1:6" ht="17" thickBot="1" x14ac:dyDescent="0.3">
      <c r="A10" s="40" t="s">
        <v>9318</v>
      </c>
      <c r="B10" s="41"/>
      <c r="C10" s="42">
        <f>SUM(C8:C9)</f>
        <v>72</v>
      </c>
      <c r="D10" s="42">
        <f>SUM(D8:D9)</f>
        <v>72</v>
      </c>
      <c r="E10" s="42">
        <f>SUM(E8:E9)</f>
        <v>576</v>
      </c>
      <c r="F10" s="282"/>
    </row>
    <row r="11" spans="1:6" s="48" customFormat="1" x14ac:dyDescent="0.25">
      <c r="A11" s="256"/>
      <c r="B11" s="529"/>
      <c r="C11" s="800"/>
      <c r="D11" s="800"/>
      <c r="E11" s="800"/>
      <c r="F11" s="800"/>
    </row>
    <row r="12" spans="1:6" s="48" customFormat="1" x14ac:dyDescent="0.25">
      <c r="A12" s="99"/>
      <c r="B12" s="213"/>
      <c r="C12" s="358"/>
      <c r="D12" s="358"/>
      <c r="E12" s="358"/>
      <c r="F12" s="358"/>
    </row>
  </sheetData>
  <pageMargins left="0.7" right="0.7" top="0.75" bottom="0.75" header="0.3" footer="0.3"/>
  <pageSetup orientation="portrait" r:id="rId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>
    <tabColor rgb="FFC00000"/>
  </sheetPr>
  <dimension ref="A1:G34"/>
  <sheetViews>
    <sheetView topLeftCell="A10" workbookViewId="0">
      <selection activeCell="B30" sqref="B30"/>
    </sheetView>
  </sheetViews>
  <sheetFormatPr baseColWidth="10" defaultColWidth="9" defaultRowHeight="16" x14ac:dyDescent="0.25"/>
  <cols>
    <col min="1" max="1" width="20.5" style="4" customWidth="1"/>
    <col min="2" max="2" width="18.5" style="4" customWidth="1"/>
    <col min="3" max="5" width="9.6640625" style="4" customWidth="1"/>
    <col min="6" max="16384" width="9" style="4"/>
  </cols>
  <sheetData>
    <row r="1" spans="1:7" x14ac:dyDescent="0.25">
      <c r="A1" s="48" t="s">
        <v>23</v>
      </c>
      <c r="B1" s="48"/>
      <c r="C1" s="48"/>
      <c r="D1" s="48"/>
      <c r="E1" s="48"/>
    </row>
    <row r="2" spans="1:7" x14ac:dyDescent="0.25">
      <c r="A2" s="48"/>
      <c r="B2" s="48"/>
      <c r="C2" s="48"/>
      <c r="D2" s="48"/>
      <c r="E2" s="48"/>
    </row>
    <row r="3" spans="1:7" x14ac:dyDescent="0.25">
      <c r="A3" s="3" t="s">
        <v>2887</v>
      </c>
    </row>
    <row r="4" spans="1:7" x14ac:dyDescent="0.25">
      <c r="A4" s="5" t="s">
        <v>7603</v>
      </c>
      <c r="B4" s="5"/>
      <c r="C4" s="1151"/>
      <c r="D4" s="1151"/>
      <c r="E4" s="1151"/>
    </row>
    <row r="5" spans="1:7" x14ac:dyDescent="0.25">
      <c r="A5" s="420" t="s">
        <v>7974</v>
      </c>
      <c r="B5" s="420"/>
      <c r="C5" s="1151"/>
      <c r="D5" s="1151"/>
      <c r="E5" s="1151"/>
    </row>
    <row r="6" spans="1:7" s="197" customFormat="1" ht="17" thickBot="1" x14ac:dyDescent="0.3">
      <c r="A6" s="941" t="s">
        <v>8597</v>
      </c>
      <c r="B6" s="941"/>
      <c r="C6" s="7">
        <v>3990</v>
      </c>
      <c r="D6" s="7">
        <v>16500</v>
      </c>
      <c r="E6" s="7">
        <v>1000</v>
      </c>
      <c r="F6" s="7"/>
    </row>
    <row r="7" spans="1:7" ht="17" thickBot="1" x14ac:dyDescent="0.3">
      <c r="A7" s="26" t="s">
        <v>0</v>
      </c>
      <c r="B7" s="27" t="s">
        <v>1</v>
      </c>
      <c r="C7" s="133" t="s">
        <v>3</v>
      </c>
      <c r="D7" s="133" t="s">
        <v>10</v>
      </c>
      <c r="E7" s="133" t="s">
        <v>4</v>
      </c>
      <c r="F7" s="138"/>
    </row>
    <row r="8" spans="1:7" s="2" customFormat="1" x14ac:dyDescent="0.25">
      <c r="A8" s="55" t="s">
        <v>7518</v>
      </c>
      <c r="B8" s="53" t="s">
        <v>7519</v>
      </c>
      <c r="C8" s="53">
        <v>220</v>
      </c>
      <c r="D8" s="53">
        <v>30</v>
      </c>
      <c r="E8" s="53">
        <v>250</v>
      </c>
      <c r="F8" s="53"/>
    </row>
    <row r="9" spans="1:7" s="2" customFormat="1" ht="17" thickBot="1" x14ac:dyDescent="0.3">
      <c r="A9" s="76" t="s">
        <v>7733</v>
      </c>
      <c r="B9" s="77" t="s">
        <v>63</v>
      </c>
      <c r="C9" s="14">
        <v>-50</v>
      </c>
      <c r="D9" s="14"/>
      <c r="E9" s="14"/>
      <c r="F9" s="14"/>
    </row>
    <row r="10" spans="1:7" s="2" customFormat="1" ht="17" thickBot="1" x14ac:dyDescent="0.3">
      <c r="A10" s="33" t="s">
        <v>7968</v>
      </c>
      <c r="B10" s="34"/>
      <c r="C10" s="34">
        <f>SUM(C8:C9)</f>
        <v>170</v>
      </c>
      <c r="D10" s="34">
        <f t="shared" ref="D10:E12" si="0">SUM(D8:D9)</f>
        <v>30</v>
      </c>
      <c r="E10" s="34">
        <f t="shared" si="0"/>
        <v>250</v>
      </c>
      <c r="F10" s="54"/>
    </row>
    <row r="11" spans="1:7" s="2" customFormat="1" ht="17" thickBot="1" x14ac:dyDescent="0.3">
      <c r="A11" s="55"/>
      <c r="B11" s="53"/>
      <c r="C11" s="53"/>
      <c r="D11" s="53"/>
      <c r="E11" s="53"/>
      <c r="F11" s="53"/>
    </row>
    <row r="12" spans="1:7" s="2" customFormat="1" ht="17" thickBot="1" x14ac:dyDescent="0.3">
      <c r="A12" s="33" t="s">
        <v>7976</v>
      </c>
      <c r="B12" s="34"/>
      <c r="C12" s="34">
        <f>SUM(C10:C11)</f>
        <v>170</v>
      </c>
      <c r="D12" s="34">
        <f t="shared" si="0"/>
        <v>30</v>
      </c>
      <c r="E12" s="34">
        <f t="shared" si="0"/>
        <v>250</v>
      </c>
      <c r="F12" s="54"/>
    </row>
    <row r="13" spans="1:7" s="2" customFormat="1" ht="17" thickBot="1" x14ac:dyDescent="0.3">
      <c r="A13" s="69"/>
      <c r="B13" s="168"/>
      <c r="C13" s="53"/>
      <c r="D13" s="53"/>
      <c r="E13" s="53"/>
      <c r="F13" s="53"/>
    </row>
    <row r="14" spans="1:7" s="8" customFormat="1" ht="17" thickBot="1" x14ac:dyDescent="0.3">
      <c r="A14" s="33" t="s">
        <v>8415</v>
      </c>
      <c r="B14" s="34"/>
      <c r="C14" s="34">
        <f>SUM(C12:C13)</f>
        <v>170</v>
      </c>
      <c r="D14" s="34">
        <f>SUM(D12:D13)</f>
        <v>30</v>
      </c>
      <c r="E14" s="34">
        <f>SUM(E12:E13)</f>
        <v>250</v>
      </c>
      <c r="F14" s="54"/>
      <c r="G14" s="8" t="s">
        <v>8762</v>
      </c>
    </row>
    <row r="15" spans="1:7" s="2" customFormat="1" ht="17" thickBot="1" x14ac:dyDescent="0.3">
      <c r="A15" s="69"/>
      <c r="B15" s="168"/>
      <c r="C15" s="226"/>
      <c r="D15" s="226"/>
      <c r="E15" s="226"/>
      <c r="F15" s="53"/>
    </row>
    <row r="16" spans="1:7" s="8" customFormat="1" ht="17" thickBot="1" x14ac:dyDescent="0.3">
      <c r="A16" s="33" t="s">
        <v>8416</v>
      </c>
      <c r="B16" s="34"/>
      <c r="C16" s="34">
        <f>SUM(C14:C15)</f>
        <v>170</v>
      </c>
      <c r="D16" s="34">
        <f>SUM(D14:D15)</f>
        <v>30</v>
      </c>
      <c r="E16" s="34">
        <f>SUM(E14:E15)</f>
        <v>250</v>
      </c>
      <c r="F16" s="54"/>
      <c r="G16" s="8" t="s">
        <v>8762</v>
      </c>
    </row>
    <row r="17" spans="1:7" s="2" customFormat="1" x14ac:dyDescent="0.25">
      <c r="A17" s="36" t="s">
        <v>8404</v>
      </c>
      <c r="B17" s="53" t="s">
        <v>63</v>
      </c>
      <c r="C17" s="53"/>
      <c r="D17" s="53">
        <v>-8</v>
      </c>
      <c r="E17" s="53"/>
      <c r="F17" s="53"/>
    </row>
    <row r="18" spans="1:7" s="2" customFormat="1" ht="17" thickBot="1" x14ac:dyDescent="0.3">
      <c r="A18" s="37">
        <v>45293</v>
      </c>
      <c r="B18" s="38" t="s">
        <v>63</v>
      </c>
      <c r="C18" s="53">
        <v>-45</v>
      </c>
      <c r="D18" s="53"/>
      <c r="E18" s="53"/>
      <c r="F18" s="53"/>
    </row>
    <row r="19" spans="1:7" s="8" customFormat="1" ht="17" thickBot="1" x14ac:dyDescent="0.3">
      <c r="A19" s="33" t="s">
        <v>8632</v>
      </c>
      <c r="B19" s="34"/>
      <c r="C19" s="34">
        <f>SUM(C16:C18)</f>
        <v>125</v>
      </c>
      <c r="D19" s="34">
        <f t="shared" ref="D19:E19" si="1">SUM(D16:D18)</f>
        <v>22</v>
      </c>
      <c r="E19" s="34">
        <f t="shared" si="1"/>
        <v>250</v>
      </c>
      <c r="F19" s="54"/>
      <c r="G19" s="8" t="s">
        <v>8837</v>
      </c>
    </row>
    <row r="20" spans="1:7" s="2" customFormat="1" ht="17" thickBot="1" x14ac:dyDescent="0.3">
      <c r="A20" s="35"/>
      <c r="B20" s="36"/>
      <c r="C20" s="53"/>
      <c r="D20" s="53"/>
      <c r="E20" s="53"/>
      <c r="F20" s="53"/>
    </row>
    <row r="21" spans="1:7" s="8" customFormat="1" ht="17" thickBot="1" x14ac:dyDescent="0.3">
      <c r="A21" s="33" t="s">
        <v>8868</v>
      </c>
      <c r="B21" s="34"/>
      <c r="C21" s="34">
        <f>SUM(C19:C20)</f>
        <v>125</v>
      </c>
      <c r="D21" s="34">
        <f>SUM(D19:D20)</f>
        <v>22</v>
      </c>
      <c r="E21" s="34">
        <f>SUM(E19:E20)</f>
        <v>250</v>
      </c>
      <c r="F21" s="54"/>
      <c r="G21" s="8" t="s">
        <v>8274</v>
      </c>
    </row>
    <row r="22" spans="1:7" s="2" customFormat="1" x14ac:dyDescent="0.25">
      <c r="A22" s="256">
        <v>45386</v>
      </c>
      <c r="B22" s="13" t="s">
        <v>63</v>
      </c>
      <c r="C22" s="53">
        <v>-58</v>
      </c>
      <c r="D22" s="53">
        <v>-21</v>
      </c>
      <c r="E22" s="53">
        <v>-88</v>
      </c>
      <c r="F22" s="53"/>
    </row>
    <row r="23" spans="1:7" s="49" customFormat="1" x14ac:dyDescent="0.25">
      <c r="A23" s="816"/>
      <c r="B23" s="508" t="s">
        <v>967</v>
      </c>
      <c r="C23" s="508">
        <v>-67</v>
      </c>
      <c r="D23" s="508">
        <v>-1</v>
      </c>
      <c r="E23" s="508">
        <v>-162</v>
      </c>
      <c r="F23" s="508"/>
      <c r="G23" s="49" t="s">
        <v>7793</v>
      </c>
    </row>
    <row r="24" spans="1:7" s="2" customFormat="1" x14ac:dyDescent="0.25">
      <c r="A24" s="55"/>
      <c r="B24" s="53"/>
      <c r="C24" s="53"/>
      <c r="D24" s="53"/>
      <c r="E24" s="53"/>
      <c r="F24" s="53"/>
    </row>
    <row r="25" spans="1:7" s="2" customFormat="1" x14ac:dyDescent="0.25">
      <c r="A25" s="13"/>
      <c r="B25" s="13"/>
      <c r="C25" s="13">
        <f>SUM(C21:C23)</f>
        <v>0</v>
      </c>
      <c r="D25" s="13">
        <f t="shared" ref="D25:E25" si="2">SUM(D21:D23)</f>
        <v>0</v>
      </c>
      <c r="E25" s="13">
        <f t="shared" si="2"/>
        <v>0</v>
      </c>
      <c r="F25" s="13"/>
    </row>
    <row r="27" spans="1:7" x14ac:dyDescent="0.25">
      <c r="A27" s="48" t="s">
        <v>8452</v>
      </c>
    </row>
    <row r="28" spans="1:7" x14ac:dyDescent="0.25">
      <c r="A28" s="48"/>
    </row>
    <row r="29" spans="1:7" x14ac:dyDescent="0.25">
      <c r="A29" s="48" t="s">
        <v>8453</v>
      </c>
    </row>
    <row r="30" spans="1:7" x14ac:dyDescent="0.25">
      <c r="A30" s="48" t="s">
        <v>8454</v>
      </c>
    </row>
    <row r="31" spans="1:7" ht="17" thickBot="1" x14ac:dyDescent="0.3"/>
    <row r="32" spans="1:7" ht="18" thickTop="1" thickBot="1" x14ac:dyDescent="0.3">
      <c r="A32" s="1709" t="s">
        <v>8901</v>
      </c>
      <c r="B32" s="1709" t="s">
        <v>8902</v>
      </c>
      <c r="C32" s="1710">
        <v>45386</v>
      </c>
      <c r="D32" s="1711" t="s">
        <v>8903</v>
      </c>
    </row>
    <row r="33" spans="1:4" ht="17" thickTop="1" x14ac:dyDescent="0.25">
      <c r="A33" s="1714" t="s">
        <v>3</v>
      </c>
      <c r="B33" s="1712" t="s">
        <v>8904</v>
      </c>
      <c r="C33" s="1715">
        <v>8</v>
      </c>
      <c r="D33" s="1713">
        <f>SUM(C33:C33)</f>
        <v>8</v>
      </c>
    </row>
    <row r="34" spans="1:4" x14ac:dyDescent="0.25">
      <c r="A34" s="1716"/>
      <c r="B34" s="1716"/>
      <c r="C34" s="1717"/>
      <c r="D34" s="1718"/>
    </row>
  </sheetData>
  <pageMargins left="0.7" right="0.7" top="0.75" bottom="0.75" header="0.3" footer="0.3"/>
  <pageSetup orientation="portrait" r:id="rId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>
    <tabColor rgb="FFC00000"/>
  </sheetPr>
  <dimension ref="A1:R44"/>
  <sheetViews>
    <sheetView topLeftCell="A25" workbookViewId="0">
      <selection activeCell="F37" sqref="F37"/>
    </sheetView>
  </sheetViews>
  <sheetFormatPr baseColWidth="10" defaultColWidth="9" defaultRowHeight="16" x14ac:dyDescent="0.25"/>
  <cols>
    <col min="1" max="1" width="12" style="4" customWidth="1"/>
    <col min="2" max="2" width="25.33203125" style="4" customWidth="1"/>
    <col min="3" max="3" width="12.1640625" style="4" customWidth="1"/>
    <col min="4" max="5" width="9" style="4"/>
    <col min="6" max="6" width="11.1640625" style="4" customWidth="1"/>
    <col min="7" max="13" width="12.1640625" style="4" customWidth="1"/>
    <col min="14" max="14" width="11.83203125" style="4" customWidth="1"/>
    <col min="15" max="16" width="9" style="4"/>
    <col min="17" max="17" width="14.33203125" style="4" customWidth="1"/>
    <col min="18" max="16384" width="9" style="4"/>
  </cols>
  <sheetData>
    <row r="1" spans="1:15" x14ac:dyDescent="0.25">
      <c r="A1" s="48" t="s">
        <v>23</v>
      </c>
      <c r="B1" s="48"/>
      <c r="C1" s="48"/>
    </row>
    <row r="2" spans="1:15" x14ac:dyDescent="0.25">
      <c r="A2" s="48"/>
      <c r="B2" s="48"/>
      <c r="C2" s="48"/>
    </row>
    <row r="3" spans="1:15" x14ac:dyDescent="0.25">
      <c r="A3" s="3" t="s">
        <v>2887</v>
      </c>
    </row>
    <row r="4" spans="1:15" x14ac:dyDescent="0.25">
      <c r="A4" s="5" t="s">
        <v>7603</v>
      </c>
      <c r="B4" s="5"/>
    </row>
    <row r="5" spans="1:15" s="197" customFormat="1" ht="17" thickBot="1" x14ac:dyDescent="0.3">
      <c r="A5" s="941" t="s">
        <v>7606</v>
      </c>
      <c r="B5" s="941"/>
      <c r="C5" s="30">
        <v>28600</v>
      </c>
      <c r="D5" s="7">
        <v>7500</v>
      </c>
      <c r="E5" s="7">
        <v>6750</v>
      </c>
      <c r="F5" s="7">
        <v>7000</v>
      </c>
      <c r="G5" s="7">
        <v>7000</v>
      </c>
      <c r="H5" s="7">
        <v>7000</v>
      </c>
      <c r="I5" s="7">
        <v>9850</v>
      </c>
      <c r="J5" s="7">
        <v>5900</v>
      </c>
      <c r="K5" s="7">
        <v>21750</v>
      </c>
      <c r="L5" s="7">
        <v>7250</v>
      </c>
      <c r="M5" s="7"/>
      <c r="N5" s="7"/>
    </row>
    <row r="6" spans="1:15" ht="17" thickBot="1" x14ac:dyDescent="0.3">
      <c r="A6" s="26" t="s">
        <v>0</v>
      </c>
      <c r="B6" s="27" t="s">
        <v>1</v>
      </c>
      <c r="C6" s="133" t="s">
        <v>5116</v>
      </c>
      <c r="D6" s="133" t="s">
        <v>492</v>
      </c>
      <c r="E6" s="133" t="s">
        <v>3763</v>
      </c>
      <c r="F6" s="133" t="s">
        <v>676</v>
      </c>
      <c r="G6" s="133" t="s">
        <v>1368</v>
      </c>
      <c r="H6" s="133" t="s">
        <v>7612</v>
      </c>
      <c r="I6" s="133" t="s">
        <v>494</v>
      </c>
      <c r="J6" s="133" t="s">
        <v>1309</v>
      </c>
      <c r="K6" s="133" t="s">
        <v>4198</v>
      </c>
      <c r="L6" s="133" t="s">
        <v>5274</v>
      </c>
      <c r="M6" s="133" t="s">
        <v>32</v>
      </c>
      <c r="N6" s="133" t="s">
        <v>4428</v>
      </c>
    </row>
    <row r="7" spans="1:15" s="2" customFormat="1" x14ac:dyDescent="0.25">
      <c r="A7" s="12">
        <v>45179</v>
      </c>
      <c r="B7" s="13" t="s">
        <v>7602</v>
      </c>
      <c r="C7" s="13">
        <v>150</v>
      </c>
      <c r="D7" s="13">
        <v>300</v>
      </c>
      <c r="E7" s="13">
        <v>1000</v>
      </c>
      <c r="F7" s="13">
        <v>275</v>
      </c>
      <c r="G7" s="13">
        <v>275</v>
      </c>
      <c r="H7" s="13"/>
      <c r="I7" s="13"/>
      <c r="J7" s="13"/>
      <c r="K7" s="13"/>
      <c r="L7" s="13"/>
      <c r="M7" s="13"/>
      <c r="N7" s="13"/>
    </row>
    <row r="8" spans="1:15" s="1" customFormat="1" x14ac:dyDescent="0.25">
      <c r="A8" s="12">
        <v>45209</v>
      </c>
      <c r="B8" s="13" t="s">
        <v>7611</v>
      </c>
      <c r="C8" s="43"/>
      <c r="D8" s="43"/>
      <c r="E8" s="13">
        <v>1000</v>
      </c>
      <c r="F8" s="43"/>
      <c r="G8" s="43"/>
      <c r="H8" s="13">
        <v>300</v>
      </c>
      <c r="I8" s="13">
        <v>319</v>
      </c>
      <c r="J8" s="13">
        <v>300</v>
      </c>
      <c r="K8" s="13"/>
      <c r="L8" s="13"/>
      <c r="M8" s="13"/>
      <c r="N8" s="43"/>
    </row>
    <row r="9" spans="1:15" s="1" customFormat="1" x14ac:dyDescent="0.25">
      <c r="A9" s="12">
        <v>45209</v>
      </c>
      <c r="B9" s="13" t="s">
        <v>7613</v>
      </c>
      <c r="C9" s="43"/>
      <c r="D9" s="43"/>
      <c r="E9" s="43"/>
      <c r="F9" s="43"/>
      <c r="G9" s="43"/>
      <c r="H9" s="43"/>
      <c r="I9" s="43"/>
      <c r="J9" s="43"/>
      <c r="K9" s="13">
        <v>715</v>
      </c>
      <c r="L9" s="13"/>
      <c r="M9" s="13"/>
      <c r="N9" s="43"/>
    </row>
    <row r="10" spans="1:15" s="1" customFormat="1" x14ac:dyDescent="0.25">
      <c r="A10" s="12">
        <v>45240</v>
      </c>
      <c r="B10" s="13" t="s">
        <v>7634</v>
      </c>
      <c r="C10" s="43"/>
      <c r="D10" s="13">
        <v>525</v>
      </c>
      <c r="E10" s="43"/>
      <c r="F10" s="43"/>
      <c r="G10" s="43"/>
      <c r="H10" s="43"/>
      <c r="I10" s="13">
        <v>200</v>
      </c>
      <c r="J10" s="43"/>
      <c r="K10" s="43"/>
      <c r="L10" s="13">
        <v>1000</v>
      </c>
      <c r="M10" s="13"/>
      <c r="N10" s="43"/>
    </row>
    <row r="11" spans="1:15" s="1" customFormat="1" x14ac:dyDescent="0.25">
      <c r="A11" s="12">
        <v>45270</v>
      </c>
      <c r="B11" s="13" t="s">
        <v>7635</v>
      </c>
      <c r="C11" s="43"/>
      <c r="D11" s="43"/>
      <c r="E11" s="13">
        <v>1680</v>
      </c>
      <c r="F11" s="43"/>
      <c r="G11" s="43"/>
      <c r="H11" s="43"/>
      <c r="I11" s="13">
        <v>500</v>
      </c>
      <c r="J11" s="43"/>
      <c r="K11" s="43"/>
      <c r="L11" s="43"/>
      <c r="M11" s="43"/>
      <c r="N11" s="43"/>
    </row>
    <row r="12" spans="1:15" s="1" customFormat="1" x14ac:dyDescent="0.25">
      <c r="A12" s="55" t="s">
        <v>7609</v>
      </c>
      <c r="B12" s="13" t="s">
        <v>7643</v>
      </c>
      <c r="C12" s="43"/>
      <c r="D12" s="43"/>
      <c r="E12" s="43"/>
      <c r="F12" s="43"/>
      <c r="G12" s="43"/>
      <c r="H12" s="13">
        <v>400</v>
      </c>
      <c r="I12" s="13">
        <v>400</v>
      </c>
      <c r="J12" s="43"/>
      <c r="K12" s="43"/>
      <c r="L12" s="43">
        <v>1100</v>
      </c>
      <c r="M12" s="43"/>
      <c r="N12" s="43"/>
    </row>
    <row r="13" spans="1:15" s="1" customFormat="1" x14ac:dyDescent="0.25">
      <c r="A13" s="12" t="s">
        <v>7649</v>
      </c>
      <c r="B13" s="77" t="s">
        <v>7650</v>
      </c>
      <c r="C13" s="13">
        <v>500</v>
      </c>
      <c r="D13" s="43"/>
      <c r="E13" s="43"/>
      <c r="F13" s="43"/>
      <c r="G13" s="43"/>
      <c r="H13" s="43"/>
      <c r="I13" s="43"/>
      <c r="J13" s="43"/>
      <c r="K13" s="13">
        <v>50</v>
      </c>
      <c r="L13" s="43"/>
      <c r="M13" s="43"/>
      <c r="N13" s="43"/>
    </row>
    <row r="14" spans="1:15" s="1" customFormat="1" ht="17" thickBot="1" x14ac:dyDescent="0.3">
      <c r="A14" s="12" t="s">
        <v>7687</v>
      </c>
      <c r="B14" s="77" t="s">
        <v>7691</v>
      </c>
      <c r="C14" s="13">
        <v>415</v>
      </c>
      <c r="D14" s="43"/>
      <c r="E14" s="13">
        <v>200</v>
      </c>
      <c r="F14" s="43"/>
      <c r="G14" s="43"/>
      <c r="H14" s="43"/>
      <c r="I14" s="43"/>
      <c r="J14" s="43"/>
      <c r="K14" s="43"/>
      <c r="L14" s="13">
        <v>40</v>
      </c>
      <c r="M14" s="13"/>
      <c r="N14" s="43"/>
    </row>
    <row r="15" spans="1:15" s="2" customFormat="1" ht="17" thickBot="1" x14ac:dyDescent="0.3">
      <c r="A15" s="33" t="s">
        <v>7969</v>
      </c>
      <c r="B15" s="34"/>
      <c r="C15" s="34">
        <f t="shared" ref="C15:N15" si="0">SUM(C7:C14)</f>
        <v>1065</v>
      </c>
      <c r="D15" s="34">
        <f t="shared" si="0"/>
        <v>825</v>
      </c>
      <c r="E15" s="34">
        <f t="shared" si="0"/>
        <v>3880</v>
      </c>
      <c r="F15" s="34">
        <f t="shared" si="0"/>
        <v>275</v>
      </c>
      <c r="G15" s="34">
        <f t="shared" si="0"/>
        <v>275</v>
      </c>
      <c r="H15" s="34">
        <f t="shared" si="0"/>
        <v>700</v>
      </c>
      <c r="I15" s="34">
        <f t="shared" si="0"/>
        <v>1419</v>
      </c>
      <c r="J15" s="34">
        <f t="shared" si="0"/>
        <v>300</v>
      </c>
      <c r="K15" s="34">
        <f t="shared" si="0"/>
        <v>765</v>
      </c>
      <c r="L15" s="34">
        <f t="shared" si="0"/>
        <v>2140</v>
      </c>
      <c r="M15" s="34"/>
      <c r="N15" s="34">
        <f t="shared" si="0"/>
        <v>0</v>
      </c>
      <c r="O15" s="1" t="s">
        <v>7975</v>
      </c>
    </row>
    <row r="16" spans="1:15" s="8" customFormat="1" ht="17" thickBot="1" x14ac:dyDescent="0.3">
      <c r="A16" s="428"/>
      <c r="B16" s="609"/>
      <c r="C16" s="609"/>
      <c r="D16" s="609"/>
      <c r="E16" s="609"/>
      <c r="F16" s="609"/>
      <c r="G16" s="609"/>
      <c r="H16" s="609"/>
      <c r="I16" s="609"/>
      <c r="J16" s="609"/>
      <c r="K16" s="609"/>
      <c r="L16" s="609"/>
      <c r="M16" s="609"/>
      <c r="N16" s="609"/>
      <c r="O16" s="6"/>
    </row>
    <row r="17" spans="1:18" s="8" customFormat="1" ht="17" thickBot="1" x14ac:dyDescent="0.3">
      <c r="A17" s="33" t="s">
        <v>8417</v>
      </c>
      <c r="B17" s="34"/>
      <c r="C17" s="34">
        <f>SUM(C15:C16)</f>
        <v>1065</v>
      </c>
      <c r="D17" s="34">
        <f t="shared" ref="D17:N17" si="1">SUM(D15:D16)</f>
        <v>825</v>
      </c>
      <c r="E17" s="34">
        <f t="shared" si="1"/>
        <v>3880</v>
      </c>
      <c r="F17" s="34">
        <f t="shared" si="1"/>
        <v>275</v>
      </c>
      <c r="G17" s="34">
        <f t="shared" si="1"/>
        <v>275</v>
      </c>
      <c r="H17" s="34">
        <f t="shared" si="1"/>
        <v>700</v>
      </c>
      <c r="I17" s="34">
        <f t="shared" si="1"/>
        <v>1419</v>
      </c>
      <c r="J17" s="34">
        <f t="shared" si="1"/>
        <v>300</v>
      </c>
      <c r="K17" s="34">
        <f t="shared" si="1"/>
        <v>765</v>
      </c>
      <c r="L17" s="34">
        <f t="shared" si="1"/>
        <v>2140</v>
      </c>
      <c r="M17" s="34">
        <f t="shared" si="1"/>
        <v>0</v>
      </c>
      <c r="N17" s="34">
        <f t="shared" si="1"/>
        <v>0</v>
      </c>
      <c r="O17" s="6" t="s">
        <v>7975</v>
      </c>
      <c r="R17" s="8" t="s">
        <v>8274</v>
      </c>
    </row>
    <row r="18" spans="1:18" s="1" customFormat="1" x14ac:dyDescent="0.25">
      <c r="A18" s="55" t="s">
        <v>8151</v>
      </c>
      <c r="B18" s="53" t="s">
        <v>63</v>
      </c>
      <c r="C18" s="354"/>
      <c r="D18" s="53"/>
      <c r="E18" s="53">
        <v>-1158</v>
      </c>
      <c r="F18" s="354"/>
      <c r="G18" s="53">
        <v>-31</v>
      </c>
      <c r="H18" s="53">
        <v>-25</v>
      </c>
      <c r="I18" s="53">
        <v>-113</v>
      </c>
      <c r="J18" s="53">
        <v>-55</v>
      </c>
      <c r="K18" s="354"/>
      <c r="L18" s="53">
        <v>-608</v>
      </c>
      <c r="M18" s="53">
        <v>-9</v>
      </c>
      <c r="N18" s="354"/>
    </row>
    <row r="19" spans="1:18" s="1" customFormat="1" x14ac:dyDescent="0.25">
      <c r="A19" s="55" t="s">
        <v>8166</v>
      </c>
      <c r="B19" s="53" t="s">
        <v>63</v>
      </c>
      <c r="C19" s="53">
        <v>-99</v>
      </c>
      <c r="D19" s="53">
        <v>-31</v>
      </c>
      <c r="E19" s="53">
        <v>-424</v>
      </c>
      <c r="F19" s="53">
        <v>-76</v>
      </c>
      <c r="G19" s="53">
        <v>-9</v>
      </c>
      <c r="H19" s="53">
        <v>-36</v>
      </c>
      <c r="I19" s="53">
        <v>-111</v>
      </c>
      <c r="J19" s="53">
        <v>-13</v>
      </c>
      <c r="K19" s="53">
        <v>-76</v>
      </c>
      <c r="L19" s="53">
        <v>-198</v>
      </c>
      <c r="M19" s="354"/>
      <c r="N19" s="53">
        <v>-2</v>
      </c>
    </row>
    <row r="20" spans="1:18" s="1" customFormat="1" x14ac:dyDescent="0.25">
      <c r="A20" s="12" t="s">
        <v>8197</v>
      </c>
      <c r="B20" s="53" t="s">
        <v>63</v>
      </c>
      <c r="C20" s="354"/>
      <c r="D20" s="53">
        <v>-190</v>
      </c>
      <c r="E20" s="53">
        <v>-373</v>
      </c>
      <c r="F20" s="354"/>
      <c r="G20" s="53">
        <v>-41</v>
      </c>
      <c r="H20" s="53">
        <v>-8</v>
      </c>
      <c r="I20" s="53">
        <v>-535</v>
      </c>
      <c r="J20" s="53">
        <v>-83</v>
      </c>
      <c r="K20" s="354"/>
      <c r="L20" s="53">
        <v>-165</v>
      </c>
      <c r="M20" s="53">
        <v>-1</v>
      </c>
      <c r="N20" s="354"/>
    </row>
    <row r="21" spans="1:18" s="1" customFormat="1" x14ac:dyDescent="0.25">
      <c r="A21" s="12" t="s">
        <v>8197</v>
      </c>
      <c r="B21" s="53" t="s">
        <v>63</v>
      </c>
      <c r="C21" s="53">
        <v>-239</v>
      </c>
      <c r="D21" s="53">
        <v>-16</v>
      </c>
      <c r="E21" s="354"/>
      <c r="F21" s="354"/>
      <c r="G21" s="354"/>
      <c r="H21" s="354"/>
      <c r="I21" s="53">
        <v>-100</v>
      </c>
      <c r="J21" s="354"/>
      <c r="K21" s="53">
        <v>-130</v>
      </c>
      <c r="L21" s="354"/>
      <c r="M21" s="354"/>
      <c r="N21" s="354"/>
    </row>
    <row r="22" spans="1:18" s="1" customFormat="1" x14ac:dyDescent="0.25">
      <c r="A22" s="38" t="s">
        <v>8205</v>
      </c>
      <c r="B22" s="13" t="s">
        <v>63</v>
      </c>
      <c r="C22" s="53">
        <v>-117</v>
      </c>
      <c r="D22" s="53">
        <v>-40</v>
      </c>
      <c r="E22" s="53">
        <v>-328</v>
      </c>
      <c r="F22" s="354"/>
      <c r="G22" s="354"/>
      <c r="H22" s="354"/>
      <c r="I22" s="53">
        <v>-120</v>
      </c>
      <c r="J22" s="354"/>
      <c r="K22" s="53">
        <v>-130</v>
      </c>
      <c r="L22" s="53">
        <v>-285</v>
      </c>
      <c r="M22" s="354"/>
      <c r="N22" s="354"/>
    </row>
    <row r="23" spans="1:18" s="1" customFormat="1" x14ac:dyDescent="0.25">
      <c r="A23" s="55" t="s">
        <v>8221</v>
      </c>
      <c r="B23" s="53" t="s">
        <v>63</v>
      </c>
      <c r="C23" s="53">
        <v>-162</v>
      </c>
      <c r="D23" s="53">
        <v>-64</v>
      </c>
      <c r="E23" s="53">
        <v>-179</v>
      </c>
      <c r="F23" s="354"/>
      <c r="G23" s="354"/>
      <c r="H23" s="354"/>
      <c r="I23" s="53">
        <v>-161</v>
      </c>
      <c r="J23" s="354"/>
      <c r="K23" s="53">
        <v>-149</v>
      </c>
      <c r="L23" s="53">
        <v>-67</v>
      </c>
      <c r="M23" s="354"/>
      <c r="N23" s="354"/>
    </row>
    <row r="24" spans="1:18" s="1" customFormat="1" x14ac:dyDescent="0.25">
      <c r="A24" s="55" t="s">
        <v>8221</v>
      </c>
      <c r="B24" s="53" t="s">
        <v>63</v>
      </c>
      <c r="C24" s="354"/>
      <c r="D24" s="53">
        <v>-226</v>
      </c>
      <c r="E24" s="53">
        <v>-751</v>
      </c>
      <c r="F24" s="354"/>
      <c r="G24" s="354"/>
      <c r="H24" s="354"/>
      <c r="I24" s="53">
        <v>-333</v>
      </c>
      <c r="J24" s="354"/>
      <c r="K24" s="354"/>
      <c r="L24" s="53">
        <v>-293</v>
      </c>
      <c r="M24" s="354"/>
      <c r="N24" s="354"/>
    </row>
    <row r="25" spans="1:18" s="1" customFormat="1" x14ac:dyDescent="0.25">
      <c r="A25" s="38" t="s">
        <v>8193</v>
      </c>
      <c r="B25" s="436" t="s">
        <v>63</v>
      </c>
      <c r="C25" s="53">
        <v>-190</v>
      </c>
      <c r="D25" s="354"/>
      <c r="E25" s="53">
        <v>-342</v>
      </c>
      <c r="F25" s="354"/>
      <c r="G25" s="354"/>
      <c r="H25" s="354"/>
      <c r="I25" s="354"/>
      <c r="J25" s="354"/>
      <c r="K25" s="53">
        <v>-154</v>
      </c>
      <c r="L25" s="53">
        <v>-289</v>
      </c>
      <c r="M25" s="354"/>
      <c r="N25" s="354"/>
    </row>
    <row r="26" spans="1:18" s="1" customFormat="1" x14ac:dyDescent="0.25">
      <c r="A26" s="53" t="s">
        <v>8230</v>
      </c>
      <c r="B26" s="53" t="s">
        <v>63</v>
      </c>
      <c r="C26" s="53">
        <v>-45</v>
      </c>
      <c r="D26" s="53">
        <v>-68</v>
      </c>
      <c r="E26" s="53">
        <v>-175</v>
      </c>
      <c r="F26" s="53">
        <v>-59</v>
      </c>
      <c r="G26" s="53">
        <v>-182</v>
      </c>
      <c r="H26" s="53">
        <v>-207</v>
      </c>
      <c r="I26" s="354"/>
      <c r="J26" s="53">
        <v>-79</v>
      </c>
      <c r="K26" s="53">
        <v>-71</v>
      </c>
      <c r="L26" s="53">
        <v>-149</v>
      </c>
      <c r="M26" s="354"/>
      <c r="N26" s="354"/>
    </row>
    <row r="27" spans="1:18" s="2" customFormat="1" x14ac:dyDescent="0.25">
      <c r="A27" s="53" t="s">
        <v>8230</v>
      </c>
      <c r="B27" s="53" t="s">
        <v>63</v>
      </c>
      <c r="C27" s="53"/>
      <c r="D27" s="53"/>
      <c r="E27" s="53"/>
      <c r="F27" s="53">
        <v>-43</v>
      </c>
      <c r="G27" s="53"/>
      <c r="H27" s="53"/>
      <c r="I27" s="53"/>
      <c r="J27" s="53"/>
      <c r="K27" s="53"/>
      <c r="L27" s="53"/>
      <c r="M27" s="53"/>
      <c r="N27" s="53"/>
      <c r="O27" s="2" t="s">
        <v>547</v>
      </c>
    </row>
    <row r="28" spans="1:18" s="1" customFormat="1" ht="17" thickBot="1" x14ac:dyDescent="0.3">
      <c r="A28" s="55">
        <v>45505</v>
      </c>
      <c r="B28" s="75" t="s">
        <v>63</v>
      </c>
      <c r="C28" s="53">
        <v>-23</v>
      </c>
      <c r="D28" s="53">
        <v>-58</v>
      </c>
      <c r="E28" s="53">
        <v>-170</v>
      </c>
      <c r="F28" s="53">
        <v>-67</v>
      </c>
      <c r="G28" s="354">
        <v>-28</v>
      </c>
      <c r="H28" s="53">
        <v>-225</v>
      </c>
      <c r="I28" s="354"/>
      <c r="J28" s="53">
        <v>-74</v>
      </c>
      <c r="K28" s="354"/>
      <c r="L28" s="53">
        <v>-86</v>
      </c>
      <c r="M28" s="354"/>
      <c r="N28" s="354"/>
    </row>
    <row r="29" spans="1:18" s="8" customFormat="1" ht="17" thickBot="1" x14ac:dyDescent="0.3">
      <c r="A29" s="33" t="s">
        <v>8418</v>
      </c>
      <c r="B29" s="34"/>
      <c r="C29" s="34">
        <f>SUM(C17:C28)</f>
        <v>190</v>
      </c>
      <c r="D29" s="34">
        <f t="shared" ref="D29:N29" si="2">SUM(D17:D28)</f>
        <v>132</v>
      </c>
      <c r="E29" s="56">
        <f t="shared" si="2"/>
        <v>-20</v>
      </c>
      <c r="F29" s="34">
        <f t="shared" si="2"/>
        <v>30</v>
      </c>
      <c r="G29" s="56">
        <f t="shared" si="2"/>
        <v>-16</v>
      </c>
      <c r="H29" s="34">
        <f t="shared" si="2"/>
        <v>199</v>
      </c>
      <c r="I29" s="56">
        <f t="shared" si="2"/>
        <v>-54</v>
      </c>
      <c r="J29" s="56">
        <f t="shared" si="2"/>
        <v>-4</v>
      </c>
      <c r="K29" s="34">
        <f t="shared" si="2"/>
        <v>55</v>
      </c>
      <c r="L29" s="34">
        <f t="shared" si="2"/>
        <v>0</v>
      </c>
      <c r="M29" s="56">
        <f t="shared" si="2"/>
        <v>-10</v>
      </c>
      <c r="N29" s="56">
        <f t="shared" si="2"/>
        <v>-2</v>
      </c>
      <c r="O29" s="6" t="s">
        <v>7975</v>
      </c>
      <c r="R29" s="8" t="s">
        <v>8274</v>
      </c>
    </row>
    <row r="30" spans="1:18" s="1" customFormat="1" x14ac:dyDescent="0.25">
      <c r="A30" s="365" t="s">
        <v>8366</v>
      </c>
      <c r="B30" s="354" t="s">
        <v>8363</v>
      </c>
      <c r="C30" s="354"/>
      <c r="D30" s="354"/>
      <c r="E30" s="354">
        <v>20</v>
      </c>
      <c r="F30" s="354"/>
      <c r="G30" s="354">
        <v>16</v>
      </c>
      <c r="H30" s="354"/>
      <c r="I30" s="354">
        <v>54</v>
      </c>
      <c r="J30" s="354">
        <v>4</v>
      </c>
      <c r="K30" s="354"/>
      <c r="L30" s="354"/>
      <c r="M30" s="354">
        <v>10</v>
      </c>
      <c r="N30" s="354">
        <v>2</v>
      </c>
      <c r="O30" s="1" t="s">
        <v>5107</v>
      </c>
    </row>
    <row r="31" spans="1:18" s="1" customFormat="1" x14ac:dyDescent="0.25">
      <c r="A31" s="36" t="s">
        <v>8404</v>
      </c>
      <c r="B31" s="53" t="s">
        <v>63</v>
      </c>
      <c r="C31" s="53">
        <v>-77</v>
      </c>
      <c r="D31" s="53">
        <v>-66</v>
      </c>
      <c r="E31" s="354"/>
      <c r="F31" s="53">
        <v>-19</v>
      </c>
      <c r="G31" s="354"/>
      <c r="H31" s="53">
        <v>-181</v>
      </c>
      <c r="I31" s="354"/>
      <c r="J31" s="354"/>
      <c r="K31" s="53">
        <v>-13</v>
      </c>
      <c r="L31" s="354"/>
      <c r="M31" s="354"/>
      <c r="N31" s="354"/>
    </row>
    <row r="32" spans="1:18" s="2" customFormat="1" ht="17" thickBot="1" x14ac:dyDescent="0.3">
      <c r="A32" s="37">
        <v>45293</v>
      </c>
      <c r="B32" s="38" t="s">
        <v>63</v>
      </c>
      <c r="C32" s="53">
        <v>-76</v>
      </c>
      <c r="D32" s="53"/>
      <c r="E32" s="53"/>
      <c r="F32" s="53">
        <v>-4</v>
      </c>
      <c r="G32" s="53"/>
      <c r="H32" s="53"/>
      <c r="I32" s="53"/>
      <c r="J32" s="53"/>
      <c r="K32" s="53">
        <v>-6</v>
      </c>
      <c r="L32" s="53"/>
      <c r="M32" s="53"/>
      <c r="N32" s="53"/>
      <c r="O32" s="2" t="s">
        <v>8461</v>
      </c>
    </row>
    <row r="33" spans="1:18" s="8" customFormat="1" ht="17" thickBot="1" x14ac:dyDescent="0.3">
      <c r="A33" s="33" t="s">
        <v>8419</v>
      </c>
      <c r="B33" s="34"/>
      <c r="C33" s="34">
        <f>SUM(C29:C32)</f>
        <v>37</v>
      </c>
      <c r="D33" s="34">
        <f t="shared" ref="D33:N33" si="3">SUM(D29:D32)</f>
        <v>66</v>
      </c>
      <c r="E33" s="34">
        <f t="shared" si="3"/>
        <v>0</v>
      </c>
      <c r="F33" s="34">
        <f t="shared" si="3"/>
        <v>7</v>
      </c>
      <c r="G33" s="34">
        <f t="shared" si="3"/>
        <v>0</v>
      </c>
      <c r="H33" s="34">
        <f t="shared" si="3"/>
        <v>18</v>
      </c>
      <c r="I33" s="34">
        <f t="shared" si="3"/>
        <v>0</v>
      </c>
      <c r="J33" s="34">
        <f t="shared" si="3"/>
        <v>0</v>
      </c>
      <c r="K33" s="34">
        <f t="shared" si="3"/>
        <v>36</v>
      </c>
      <c r="L33" s="34">
        <f t="shared" si="3"/>
        <v>0</v>
      </c>
      <c r="M33" s="34">
        <f t="shared" si="3"/>
        <v>0</v>
      </c>
      <c r="N33" s="34">
        <f t="shared" si="3"/>
        <v>0</v>
      </c>
      <c r="O33" s="6" t="s">
        <v>7975</v>
      </c>
      <c r="R33" s="8" t="s">
        <v>8274</v>
      </c>
    </row>
    <row r="34" spans="1:18" s="49" customFormat="1" x14ac:dyDescent="0.25">
      <c r="A34" s="70"/>
      <c r="B34" s="71" t="s">
        <v>967</v>
      </c>
      <c r="C34" s="508">
        <v>-37</v>
      </c>
      <c r="D34" s="508">
        <v>-66</v>
      </c>
      <c r="E34" s="508"/>
      <c r="F34" s="508">
        <v>-7</v>
      </c>
      <c r="G34" s="508"/>
      <c r="H34" s="508">
        <v>-18</v>
      </c>
      <c r="I34" s="508"/>
      <c r="J34" s="508"/>
      <c r="K34" s="508">
        <v>-11</v>
      </c>
      <c r="L34" s="508"/>
      <c r="M34" s="508"/>
      <c r="N34" s="508"/>
      <c r="O34" s="49" t="s">
        <v>7793</v>
      </c>
      <c r="R34" s="422" t="s">
        <v>8274</v>
      </c>
    </row>
    <row r="35" spans="1:18" s="1" customFormat="1" x14ac:dyDescent="0.25">
      <c r="A35" s="365" t="s">
        <v>8999</v>
      </c>
      <c r="B35" s="43" t="s">
        <v>63</v>
      </c>
      <c r="C35" s="354"/>
      <c r="D35" s="354"/>
      <c r="E35" s="354"/>
      <c r="F35" s="354"/>
      <c r="G35" s="354"/>
      <c r="H35" s="354"/>
      <c r="I35" s="354"/>
      <c r="J35" s="354"/>
      <c r="K35" s="354">
        <v>-25</v>
      </c>
      <c r="L35" s="354"/>
      <c r="M35" s="354"/>
      <c r="N35" s="354"/>
    </row>
    <row r="36" spans="1:18" s="2" customFormat="1" x14ac:dyDescent="0.25">
      <c r="A36" s="817"/>
      <c r="B36" s="84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spans="1:18" s="1" customFormat="1" x14ac:dyDescent="0.25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</row>
    <row r="38" spans="1:18" ht="17" thickBot="1" x14ac:dyDescent="0.3">
      <c r="C38" s="4">
        <f>SUM(C33:C35)</f>
        <v>0</v>
      </c>
      <c r="D38" s="4">
        <f t="shared" ref="D38:N38" si="4">SUM(D33:D35)</f>
        <v>0</v>
      </c>
      <c r="E38" s="4">
        <f t="shared" si="4"/>
        <v>0</v>
      </c>
      <c r="F38" s="4">
        <f t="shared" si="4"/>
        <v>0</v>
      </c>
      <c r="G38" s="4">
        <f t="shared" si="4"/>
        <v>0</v>
      </c>
      <c r="H38" s="4">
        <f t="shared" si="4"/>
        <v>0</v>
      </c>
      <c r="I38" s="4">
        <f t="shared" si="4"/>
        <v>0</v>
      </c>
      <c r="J38" s="4">
        <f t="shared" si="4"/>
        <v>0</v>
      </c>
      <c r="K38" s="4">
        <f t="shared" si="4"/>
        <v>0</v>
      </c>
      <c r="L38" s="4">
        <f t="shared" si="4"/>
        <v>0</v>
      </c>
      <c r="M38" s="4">
        <f t="shared" si="4"/>
        <v>0</v>
      </c>
      <c r="N38" s="4">
        <f t="shared" si="4"/>
        <v>0</v>
      </c>
    </row>
    <row r="39" spans="1:18" ht="17" thickBot="1" x14ac:dyDescent="0.3">
      <c r="C39" s="133" t="s">
        <v>5116</v>
      </c>
      <c r="D39" s="133" t="s">
        <v>492</v>
      </c>
      <c r="E39" s="133" t="s">
        <v>3763</v>
      </c>
      <c r="F39" s="133" t="s">
        <v>676</v>
      </c>
      <c r="G39" s="133" t="s">
        <v>1368</v>
      </c>
      <c r="H39" s="133" t="s">
        <v>7612</v>
      </c>
      <c r="I39" s="133" t="s">
        <v>494</v>
      </c>
      <c r="J39" s="133" t="s">
        <v>1309</v>
      </c>
      <c r="K39" s="133" t="s">
        <v>4198</v>
      </c>
      <c r="L39" s="133" t="s">
        <v>5274</v>
      </c>
      <c r="M39" s="133" t="s">
        <v>32</v>
      </c>
      <c r="N39" s="133" t="s">
        <v>4428</v>
      </c>
    </row>
    <row r="41" spans="1:18" x14ac:dyDescent="0.25">
      <c r="A41" s="48" t="s">
        <v>8452</v>
      </c>
      <c r="B41" s="48"/>
    </row>
    <row r="42" spans="1:18" x14ac:dyDescent="0.25">
      <c r="A42" s="48"/>
      <c r="B42" s="48"/>
    </row>
    <row r="43" spans="1:18" x14ac:dyDescent="0.25">
      <c r="A43" s="48" t="s">
        <v>8453</v>
      </c>
      <c r="B43" s="48"/>
    </row>
    <row r="44" spans="1:18" x14ac:dyDescent="0.25">
      <c r="A44" s="48" t="s">
        <v>8454</v>
      </c>
      <c r="B44" s="48"/>
    </row>
  </sheetData>
  <pageMargins left="0.7" right="0.7" top="0.75" bottom="0.75" header="0.3" footer="0.3"/>
  <pageSetup orientation="portrait" r:id="rId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>
    <tabColor rgb="FFC00000"/>
  </sheetPr>
  <dimension ref="A1:E17"/>
  <sheetViews>
    <sheetView workbookViewId="0">
      <selection activeCell="C17" sqref="C17"/>
    </sheetView>
  </sheetViews>
  <sheetFormatPr baseColWidth="10" defaultColWidth="9" defaultRowHeight="16" x14ac:dyDescent="0.25"/>
  <cols>
    <col min="1" max="1" width="12" style="4" customWidth="1"/>
    <col min="2" max="2" width="25.33203125" style="4" customWidth="1"/>
    <col min="3" max="16384" width="9" style="4"/>
  </cols>
  <sheetData>
    <row r="1" spans="1:5" x14ac:dyDescent="0.25">
      <c r="A1" s="48" t="s">
        <v>23</v>
      </c>
      <c r="B1" s="48"/>
    </row>
    <row r="2" spans="1:5" x14ac:dyDescent="0.25">
      <c r="A2" s="48"/>
      <c r="B2" s="48"/>
    </row>
    <row r="3" spans="1:5" x14ac:dyDescent="0.25">
      <c r="A3" s="3" t="s">
        <v>2887</v>
      </c>
    </row>
    <row r="4" spans="1:5" x14ac:dyDescent="0.25">
      <c r="A4" s="5" t="s">
        <v>7603</v>
      </c>
      <c r="B4" s="5"/>
    </row>
    <row r="5" spans="1:5" s="197" customFormat="1" ht="17" thickBot="1" x14ac:dyDescent="0.3">
      <c r="A5" s="941" t="s">
        <v>7977</v>
      </c>
      <c r="B5" s="941"/>
      <c r="C5" s="7">
        <v>7500</v>
      </c>
      <c r="D5" s="7"/>
    </row>
    <row r="6" spans="1:5" ht="17" thickBot="1" x14ac:dyDescent="0.3">
      <c r="A6" s="26" t="s">
        <v>0</v>
      </c>
      <c r="B6" s="27" t="s">
        <v>1</v>
      </c>
      <c r="C6" s="133" t="s">
        <v>492</v>
      </c>
      <c r="D6" s="138"/>
    </row>
    <row r="7" spans="1:5" s="2" customFormat="1" ht="17" thickBot="1" x14ac:dyDescent="0.3">
      <c r="A7" s="14" t="s">
        <v>7739</v>
      </c>
      <c r="B7" s="527" t="s">
        <v>7744</v>
      </c>
      <c r="C7" s="14">
        <v>150</v>
      </c>
      <c r="D7" s="14"/>
    </row>
    <row r="8" spans="1:5" s="2" customFormat="1" ht="17" thickBot="1" x14ac:dyDescent="0.3">
      <c r="A8" s="33" t="s">
        <v>7976</v>
      </c>
      <c r="B8" s="34"/>
      <c r="C8" s="34">
        <f>SUM(C7)</f>
        <v>150</v>
      </c>
      <c r="D8" s="54"/>
      <c r="E8" s="8" t="s">
        <v>8274</v>
      </c>
    </row>
    <row r="9" spans="1:5" s="2" customFormat="1" x14ac:dyDescent="0.25">
      <c r="A9" s="55" t="s">
        <v>8151</v>
      </c>
      <c r="B9" s="53" t="s">
        <v>63</v>
      </c>
      <c r="C9" s="53">
        <v>-72</v>
      </c>
      <c r="D9" s="53"/>
    </row>
    <row r="10" spans="1:5" s="2" customFormat="1" ht="17" thickBot="1" x14ac:dyDescent="0.3">
      <c r="A10" s="55" t="s">
        <v>8166</v>
      </c>
      <c r="B10" s="53" t="s">
        <v>63</v>
      </c>
      <c r="C10" s="13">
        <v>-78</v>
      </c>
      <c r="D10" s="13"/>
    </row>
    <row r="11" spans="1:5" s="2" customFormat="1" ht="17" thickBot="1" x14ac:dyDescent="0.3">
      <c r="A11" s="33" t="s">
        <v>8648</v>
      </c>
      <c r="B11" s="34"/>
      <c r="C11" s="34">
        <f>SUM(C8:C10)</f>
        <v>0</v>
      </c>
      <c r="D11" s="54"/>
      <c r="E11" s="8" t="s">
        <v>8274</v>
      </c>
    </row>
    <row r="12" spans="1:5" s="2" customFormat="1" x14ac:dyDescent="0.25">
      <c r="A12" s="13"/>
      <c r="B12" s="13"/>
      <c r="C12" s="13"/>
      <c r="D12" s="13"/>
    </row>
    <row r="14" spans="1:5" s="48" customFormat="1" x14ac:dyDescent="0.25">
      <c r="A14" s="48" t="s">
        <v>8452</v>
      </c>
    </row>
    <row r="15" spans="1:5" s="48" customFormat="1" x14ac:dyDescent="0.25"/>
    <row r="16" spans="1:5" s="48" customFormat="1" x14ac:dyDescent="0.25">
      <c r="A16" s="48" t="s">
        <v>8453</v>
      </c>
    </row>
    <row r="17" spans="1:1" s="48" customFormat="1" x14ac:dyDescent="0.25">
      <c r="A17" s="48" t="s">
        <v>8454</v>
      </c>
    </row>
  </sheetData>
  <pageMargins left="0.7" right="0.7" top="0.75" bottom="0.75" header="0.3" footer="0.3"/>
  <pageSetup orientation="portrait" r:id="rId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S42"/>
  <sheetViews>
    <sheetView topLeftCell="A19" workbookViewId="0">
      <selection activeCell="A30" sqref="A30:XFD31"/>
    </sheetView>
  </sheetViews>
  <sheetFormatPr baseColWidth="10" defaultColWidth="9" defaultRowHeight="16" x14ac:dyDescent="0.25"/>
  <cols>
    <col min="1" max="1" width="12" style="4" customWidth="1"/>
    <col min="2" max="2" width="51.83203125" style="4" customWidth="1"/>
    <col min="3" max="13" width="9.6640625" style="4" customWidth="1"/>
    <col min="14" max="14" width="15.1640625" style="4" customWidth="1"/>
    <col min="15" max="16384" width="9" style="4"/>
  </cols>
  <sheetData>
    <row r="1" spans="1:15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</row>
    <row r="2" spans="1:15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</row>
    <row r="3" spans="1:15" x14ac:dyDescent="0.25">
      <c r="A3" s="3" t="s">
        <v>2887</v>
      </c>
    </row>
    <row r="4" spans="1:15" x14ac:dyDescent="0.25">
      <c r="A4" s="5" t="s">
        <v>7522</v>
      </c>
      <c r="B4" s="5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</row>
    <row r="5" spans="1:15" s="422" customFormat="1" ht="17" thickBot="1" x14ac:dyDescent="0.3">
      <c r="A5" s="421" t="s">
        <v>7978</v>
      </c>
      <c r="B5" s="421"/>
      <c r="C5" s="7">
        <v>1100</v>
      </c>
      <c r="D5" s="7">
        <v>5750</v>
      </c>
      <c r="E5" s="7">
        <v>5000</v>
      </c>
      <c r="F5" s="7">
        <v>4000</v>
      </c>
      <c r="G5" s="7">
        <v>4000</v>
      </c>
      <c r="H5" s="7">
        <v>4200</v>
      </c>
      <c r="I5" s="7">
        <v>4200</v>
      </c>
      <c r="J5" s="7">
        <v>30000</v>
      </c>
      <c r="K5" s="7">
        <v>17500</v>
      </c>
      <c r="L5" s="7">
        <v>2400</v>
      </c>
      <c r="M5" s="7">
        <v>2400</v>
      </c>
      <c r="N5" s="30"/>
    </row>
    <row r="6" spans="1:15" ht="17" thickBot="1" x14ac:dyDescent="0.3">
      <c r="A6" s="26" t="s">
        <v>0</v>
      </c>
      <c r="B6" s="27" t="s">
        <v>1</v>
      </c>
      <c r="C6" s="133" t="s">
        <v>4</v>
      </c>
      <c r="D6" s="133" t="s">
        <v>2</v>
      </c>
      <c r="E6" s="133" t="s">
        <v>17</v>
      </c>
      <c r="F6" s="133" t="s">
        <v>3</v>
      </c>
      <c r="G6" s="133" t="s">
        <v>18</v>
      </c>
      <c r="H6" s="133" t="s">
        <v>27</v>
      </c>
      <c r="I6" s="133" t="s">
        <v>32</v>
      </c>
      <c r="J6" s="133" t="s">
        <v>28</v>
      </c>
      <c r="K6" s="133" t="s">
        <v>29</v>
      </c>
      <c r="L6" s="133" t="s">
        <v>365</v>
      </c>
      <c r="M6" s="133" t="s">
        <v>31</v>
      </c>
      <c r="N6" s="138"/>
    </row>
    <row r="7" spans="1:15" s="2" customFormat="1" x14ac:dyDescent="0.25">
      <c r="A7" s="12" t="s">
        <v>7523</v>
      </c>
      <c r="B7" s="13" t="s">
        <v>7524</v>
      </c>
      <c r="C7" s="13">
        <v>1578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2" t="s">
        <v>7525</v>
      </c>
    </row>
    <row r="8" spans="1:15" s="1" customFormat="1" x14ac:dyDescent="0.25">
      <c r="A8" s="12" t="s">
        <v>7523</v>
      </c>
      <c r="B8" s="13" t="s">
        <v>7527</v>
      </c>
      <c r="C8" s="43"/>
      <c r="D8" s="13">
        <v>400</v>
      </c>
      <c r="E8" s="13">
        <v>62</v>
      </c>
      <c r="F8" s="13">
        <v>131</v>
      </c>
      <c r="G8" s="13">
        <v>111</v>
      </c>
      <c r="H8" s="13">
        <v>127</v>
      </c>
      <c r="I8" s="13">
        <v>163</v>
      </c>
      <c r="J8" s="13">
        <v>20</v>
      </c>
      <c r="K8" s="13"/>
      <c r="L8" s="13">
        <v>326</v>
      </c>
      <c r="M8" s="13">
        <v>327</v>
      </c>
      <c r="N8" s="43"/>
      <c r="O8" s="1" t="s">
        <v>7525</v>
      </c>
    </row>
    <row r="9" spans="1:15" s="1" customFormat="1" x14ac:dyDescent="0.25">
      <c r="A9" s="55" t="s">
        <v>7534</v>
      </c>
      <c r="B9" s="13" t="s">
        <v>7538</v>
      </c>
      <c r="C9" s="43"/>
      <c r="D9" s="13">
        <v>350</v>
      </c>
      <c r="E9" s="13">
        <v>21</v>
      </c>
      <c r="F9" s="43"/>
      <c r="G9" s="43"/>
      <c r="H9" s="13">
        <v>336</v>
      </c>
      <c r="I9" s="13">
        <v>264</v>
      </c>
      <c r="J9" s="43"/>
      <c r="K9" s="13">
        <v>327</v>
      </c>
      <c r="L9" s="43"/>
      <c r="M9" s="43"/>
      <c r="N9" s="43"/>
    </row>
    <row r="10" spans="1:15" s="1" customFormat="1" ht="17" thickBot="1" x14ac:dyDescent="0.3">
      <c r="A10" s="55" t="s">
        <v>7529</v>
      </c>
      <c r="B10" s="13" t="s">
        <v>7532</v>
      </c>
      <c r="C10" s="43"/>
      <c r="D10" s="13">
        <v>182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1" t="s">
        <v>7533</v>
      </c>
    </row>
    <row r="11" spans="1:15" s="2" customFormat="1" ht="17" thickBot="1" x14ac:dyDescent="0.3">
      <c r="A11" s="33" t="s">
        <v>7970</v>
      </c>
      <c r="B11" s="34"/>
      <c r="C11" s="34">
        <f t="shared" ref="C11:N21" si="0">SUM(C7:C10)</f>
        <v>1578</v>
      </c>
      <c r="D11" s="34">
        <f t="shared" si="0"/>
        <v>932</v>
      </c>
      <c r="E11" s="34">
        <f t="shared" si="0"/>
        <v>83</v>
      </c>
      <c r="F11" s="34">
        <f t="shared" si="0"/>
        <v>131</v>
      </c>
      <c r="G11" s="34">
        <f t="shared" si="0"/>
        <v>111</v>
      </c>
      <c r="H11" s="34">
        <f t="shared" si="0"/>
        <v>463</v>
      </c>
      <c r="I11" s="34">
        <f t="shared" si="0"/>
        <v>427</v>
      </c>
      <c r="J11" s="34">
        <f t="shared" si="0"/>
        <v>20</v>
      </c>
      <c r="K11" s="34">
        <f t="shared" si="0"/>
        <v>327</v>
      </c>
      <c r="L11" s="34">
        <f t="shared" si="0"/>
        <v>326</v>
      </c>
      <c r="M11" s="34">
        <f t="shared" si="0"/>
        <v>327</v>
      </c>
      <c r="N11" s="34">
        <f t="shared" si="0"/>
        <v>0</v>
      </c>
      <c r="O11" s="1" t="s">
        <v>7975</v>
      </c>
    </row>
    <row r="12" spans="1:15" s="2" customFormat="1" ht="17" thickBot="1" x14ac:dyDescent="0.3">
      <c r="A12" s="55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</row>
    <row r="13" spans="1:15" s="2" customFormat="1" ht="17" thickBot="1" x14ac:dyDescent="0.3">
      <c r="A13" s="33" t="s">
        <v>8126</v>
      </c>
      <c r="B13" s="34"/>
      <c r="C13" s="34">
        <f>SUM(C11:C12)</f>
        <v>1578</v>
      </c>
      <c r="D13" s="34">
        <f t="shared" ref="D13:K21" si="1">SUM(D11:D12)</f>
        <v>932</v>
      </c>
      <c r="E13" s="34">
        <f t="shared" si="1"/>
        <v>83</v>
      </c>
      <c r="F13" s="34">
        <f t="shared" si="1"/>
        <v>131</v>
      </c>
      <c r="G13" s="34">
        <f t="shared" si="1"/>
        <v>111</v>
      </c>
      <c r="H13" s="34">
        <f t="shared" si="1"/>
        <v>463</v>
      </c>
      <c r="I13" s="34">
        <f t="shared" si="1"/>
        <v>427</v>
      </c>
      <c r="J13" s="34">
        <f t="shared" si="1"/>
        <v>20</v>
      </c>
      <c r="K13" s="34">
        <f t="shared" si="1"/>
        <v>327</v>
      </c>
      <c r="L13" s="34">
        <f>SUM(L11:L12)</f>
        <v>326</v>
      </c>
      <c r="M13" s="34">
        <f>SUM(M11:M12)</f>
        <v>327</v>
      </c>
      <c r="N13" s="34">
        <f t="shared" si="0"/>
        <v>0</v>
      </c>
      <c r="O13" s="1" t="s">
        <v>7975</v>
      </c>
    </row>
    <row r="14" spans="1:15" s="2" customFormat="1" ht="17" thickBot="1" x14ac:dyDescent="0.3">
      <c r="A14" s="55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5" s="8" customFormat="1" ht="17" thickBot="1" x14ac:dyDescent="0.3">
      <c r="A15" s="33" t="s">
        <v>8443</v>
      </c>
      <c r="B15" s="34"/>
      <c r="C15" s="34">
        <f>SUM(C13:C14)</f>
        <v>1578</v>
      </c>
      <c r="D15" s="34">
        <f t="shared" si="1"/>
        <v>932</v>
      </c>
      <c r="E15" s="34">
        <f t="shared" si="1"/>
        <v>83</v>
      </c>
      <c r="F15" s="34">
        <f t="shared" si="1"/>
        <v>131</v>
      </c>
      <c r="G15" s="34">
        <f t="shared" si="1"/>
        <v>111</v>
      </c>
      <c r="H15" s="34">
        <f t="shared" si="1"/>
        <v>463</v>
      </c>
      <c r="I15" s="34">
        <f t="shared" si="1"/>
        <v>427</v>
      </c>
      <c r="J15" s="34">
        <f t="shared" si="1"/>
        <v>20</v>
      </c>
      <c r="K15" s="34">
        <f t="shared" si="1"/>
        <v>327</v>
      </c>
      <c r="L15" s="34">
        <f>SUM(L13:L14)</f>
        <v>326</v>
      </c>
      <c r="M15" s="34">
        <f>SUM(M13:M14)</f>
        <v>327</v>
      </c>
      <c r="N15" s="34">
        <f t="shared" si="0"/>
        <v>0</v>
      </c>
      <c r="O15" s="6" t="s">
        <v>7975</v>
      </c>
    </row>
    <row r="16" spans="1:15" s="2" customFormat="1" ht="17" thickBot="1" x14ac:dyDescent="0.3">
      <c r="A16" s="55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</row>
    <row r="17" spans="1:19" s="8" customFormat="1" ht="17" thickBot="1" x14ac:dyDescent="0.3">
      <c r="A17" s="33" t="s">
        <v>8482</v>
      </c>
      <c r="B17" s="34"/>
      <c r="C17" s="34">
        <f>SUM(C15:C16)</f>
        <v>1578</v>
      </c>
      <c r="D17" s="34">
        <f t="shared" si="1"/>
        <v>932</v>
      </c>
      <c r="E17" s="34">
        <f t="shared" si="1"/>
        <v>83</v>
      </c>
      <c r="F17" s="34">
        <f t="shared" si="1"/>
        <v>131</v>
      </c>
      <c r="G17" s="34">
        <f t="shared" si="1"/>
        <v>111</v>
      </c>
      <c r="H17" s="34">
        <f t="shared" si="1"/>
        <v>463</v>
      </c>
      <c r="I17" s="34">
        <f t="shared" si="1"/>
        <v>427</v>
      </c>
      <c r="J17" s="34">
        <f t="shared" si="1"/>
        <v>20</v>
      </c>
      <c r="K17" s="34">
        <f t="shared" si="1"/>
        <v>327</v>
      </c>
      <c r="L17" s="34">
        <f>SUM(L15:L16)</f>
        <v>326</v>
      </c>
      <c r="M17" s="34">
        <f>SUM(M15:M16)</f>
        <v>327</v>
      </c>
      <c r="N17" s="34">
        <f t="shared" si="0"/>
        <v>0</v>
      </c>
      <c r="O17" s="6" t="s">
        <v>7975</v>
      </c>
      <c r="S17" s="8" t="s">
        <v>6790</v>
      </c>
    </row>
    <row r="18" spans="1:19" s="2" customFormat="1" ht="17" thickBot="1" x14ac:dyDescent="0.3">
      <c r="A18" s="55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</row>
    <row r="19" spans="1:19" s="8" customFormat="1" ht="17" thickBot="1" x14ac:dyDescent="0.3">
      <c r="A19" s="33" t="s">
        <v>8626</v>
      </c>
      <c r="B19" s="34"/>
      <c r="C19" s="34">
        <f>SUM(C17:C18)</f>
        <v>1578</v>
      </c>
      <c r="D19" s="34">
        <f t="shared" si="1"/>
        <v>932</v>
      </c>
      <c r="E19" s="34">
        <f t="shared" si="1"/>
        <v>83</v>
      </c>
      <c r="F19" s="34">
        <f t="shared" si="1"/>
        <v>131</v>
      </c>
      <c r="G19" s="34">
        <f t="shared" si="1"/>
        <v>111</v>
      </c>
      <c r="H19" s="34">
        <f t="shared" si="1"/>
        <v>463</v>
      </c>
      <c r="I19" s="34">
        <f t="shared" si="1"/>
        <v>427</v>
      </c>
      <c r="J19" s="34">
        <f t="shared" si="1"/>
        <v>20</v>
      </c>
      <c r="K19" s="34">
        <f t="shared" si="1"/>
        <v>327</v>
      </c>
      <c r="L19" s="34">
        <f>SUM(L17:L18)</f>
        <v>326</v>
      </c>
      <c r="M19" s="34">
        <f>SUM(M17:M18)</f>
        <v>327</v>
      </c>
      <c r="N19" s="34">
        <f t="shared" si="0"/>
        <v>0</v>
      </c>
      <c r="O19" s="6" t="s">
        <v>7975</v>
      </c>
      <c r="S19" s="8" t="s">
        <v>6790</v>
      </c>
    </row>
    <row r="20" spans="1:19" s="2" customFormat="1" ht="17" thickBot="1" x14ac:dyDescent="0.3">
      <c r="A20" s="55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</row>
    <row r="21" spans="1:19" s="8" customFormat="1" ht="17" thickBot="1" x14ac:dyDescent="0.3">
      <c r="A21" s="33" t="s">
        <v>8867</v>
      </c>
      <c r="B21" s="34"/>
      <c r="C21" s="34">
        <f>SUM(C19:C20)</f>
        <v>1578</v>
      </c>
      <c r="D21" s="34">
        <f t="shared" si="1"/>
        <v>932</v>
      </c>
      <c r="E21" s="34">
        <f t="shared" si="1"/>
        <v>83</v>
      </c>
      <c r="F21" s="34">
        <f t="shared" si="1"/>
        <v>131</v>
      </c>
      <c r="G21" s="34">
        <f t="shared" si="1"/>
        <v>111</v>
      </c>
      <c r="H21" s="34">
        <f t="shared" si="1"/>
        <v>463</v>
      </c>
      <c r="I21" s="34">
        <f t="shared" si="1"/>
        <v>427</v>
      </c>
      <c r="J21" s="34">
        <f t="shared" si="1"/>
        <v>20</v>
      </c>
      <c r="K21" s="34">
        <f t="shared" si="1"/>
        <v>327</v>
      </c>
      <c r="L21" s="34">
        <f>SUM(L19:L20)</f>
        <v>326</v>
      </c>
      <c r="M21" s="34">
        <f>SUM(M19:M20)</f>
        <v>327</v>
      </c>
      <c r="N21" s="34">
        <f t="shared" si="0"/>
        <v>0</v>
      </c>
      <c r="O21" s="6" t="s">
        <v>7975</v>
      </c>
      <c r="S21" s="8" t="s">
        <v>6790</v>
      </c>
    </row>
    <row r="22" spans="1:19" s="1" customFormat="1" ht="17" thickBot="1" x14ac:dyDescent="0.3">
      <c r="A22" s="55" t="s">
        <v>9507</v>
      </c>
      <c r="B22" s="529" t="s">
        <v>9506</v>
      </c>
      <c r="C22" s="226">
        <v>-765</v>
      </c>
      <c r="D22" s="226">
        <v>-362</v>
      </c>
      <c r="E22" s="226">
        <v>-59</v>
      </c>
      <c r="F22" s="226">
        <v>-131</v>
      </c>
      <c r="G22" s="226">
        <v>-40</v>
      </c>
      <c r="H22" s="226">
        <v>-188</v>
      </c>
      <c r="I22" s="226">
        <v>-334</v>
      </c>
      <c r="J22" s="226">
        <v>-6</v>
      </c>
      <c r="K22" s="354"/>
      <c r="L22" s="354"/>
      <c r="M22" s="354"/>
      <c r="N22" s="354"/>
      <c r="O22" s="1">
        <v>8544</v>
      </c>
    </row>
    <row r="23" spans="1:19" s="8" customFormat="1" ht="17" thickBot="1" x14ac:dyDescent="0.3">
      <c r="A23" s="40" t="s">
        <v>9509</v>
      </c>
      <c r="B23" s="41"/>
      <c r="C23" s="181">
        <f>SUM(C21:C22)</f>
        <v>813</v>
      </c>
      <c r="D23" s="181">
        <f t="shared" ref="D23:N23" si="2">SUM(D21:D22)</f>
        <v>570</v>
      </c>
      <c r="E23" s="181">
        <f t="shared" si="2"/>
        <v>24</v>
      </c>
      <c r="F23" s="181">
        <f t="shared" si="2"/>
        <v>0</v>
      </c>
      <c r="G23" s="181">
        <f t="shared" si="2"/>
        <v>71</v>
      </c>
      <c r="H23" s="181">
        <f t="shared" si="2"/>
        <v>275</v>
      </c>
      <c r="I23" s="181">
        <f t="shared" si="2"/>
        <v>93</v>
      </c>
      <c r="J23" s="181">
        <f t="shared" si="2"/>
        <v>14</v>
      </c>
      <c r="K23" s="181">
        <f t="shared" si="2"/>
        <v>327</v>
      </c>
      <c r="L23" s="181">
        <f t="shared" si="2"/>
        <v>326</v>
      </c>
      <c r="M23" s="181">
        <f t="shared" si="2"/>
        <v>327</v>
      </c>
      <c r="N23" s="41">
        <f t="shared" si="2"/>
        <v>0</v>
      </c>
      <c r="O23" s="6" t="s">
        <v>7975</v>
      </c>
    </row>
    <row r="24" spans="1:19" s="2" customFormat="1" x14ac:dyDescent="0.25">
      <c r="A24" s="1288">
        <v>45356</v>
      </c>
      <c r="B24" s="1000" t="s">
        <v>9046</v>
      </c>
      <c r="C24" s="1000"/>
      <c r="D24" s="1000"/>
      <c r="E24" s="1000"/>
      <c r="F24" s="1000"/>
      <c r="G24" s="1000"/>
      <c r="H24" s="1000">
        <v>-7</v>
      </c>
      <c r="I24" s="1000">
        <v>-18</v>
      </c>
      <c r="J24" s="1000"/>
      <c r="K24" s="1000"/>
      <c r="L24" s="1000"/>
      <c r="M24" s="1000"/>
      <c r="N24" s="1000"/>
    </row>
    <row r="25" spans="1:19" s="2" customFormat="1" x14ac:dyDescent="0.25">
      <c r="A25" s="1288">
        <v>45448</v>
      </c>
      <c r="B25" s="1000" t="s">
        <v>9519</v>
      </c>
      <c r="C25" s="1000"/>
      <c r="D25" s="1000"/>
      <c r="E25" s="1000"/>
      <c r="F25" s="1000"/>
      <c r="G25" s="1000"/>
      <c r="H25" s="1000">
        <v>7</v>
      </c>
      <c r="I25" s="1000">
        <v>18</v>
      </c>
      <c r="J25" s="1000"/>
      <c r="K25" s="1000"/>
      <c r="L25" s="1000"/>
      <c r="M25" s="1000"/>
      <c r="N25" s="1000"/>
    </row>
    <row r="26" spans="1:19" s="6" customFormat="1" x14ac:dyDescent="0.25">
      <c r="A26" s="1181" t="s">
        <v>9110</v>
      </c>
      <c r="B26" s="529" t="s">
        <v>9508</v>
      </c>
      <c r="C26" s="227">
        <v>-30</v>
      </c>
      <c r="D26" s="227">
        <v>-293</v>
      </c>
      <c r="E26" s="227">
        <v>-23</v>
      </c>
      <c r="F26" s="193"/>
      <c r="G26" s="227">
        <v>-50</v>
      </c>
      <c r="H26" s="227">
        <v>-109</v>
      </c>
      <c r="I26" s="227">
        <v>-18</v>
      </c>
      <c r="J26" s="397"/>
      <c r="K26" s="227">
        <v>-108</v>
      </c>
      <c r="L26" s="397"/>
      <c r="M26" s="397"/>
      <c r="N26" s="397"/>
    </row>
    <row r="27" spans="1:19" s="1" customFormat="1" ht="17" thickBot="1" x14ac:dyDescent="0.3">
      <c r="A27" s="741" t="s">
        <v>9132</v>
      </c>
      <c r="B27" s="529" t="s">
        <v>9499</v>
      </c>
      <c r="C27" s="226">
        <v>-499</v>
      </c>
      <c r="D27" s="226">
        <v>-242</v>
      </c>
      <c r="E27" s="842"/>
      <c r="F27" s="53"/>
      <c r="G27" s="842"/>
      <c r="H27" s="226">
        <v>-64</v>
      </c>
      <c r="I27" s="226">
        <v>-20</v>
      </c>
      <c r="J27" s="226">
        <v>-10</v>
      </c>
      <c r="K27" s="226">
        <v>-115</v>
      </c>
      <c r="L27" s="226">
        <v>-100</v>
      </c>
      <c r="M27" s="226">
        <v>-327</v>
      </c>
      <c r="N27" s="354"/>
    </row>
    <row r="28" spans="1:19" s="8" customFormat="1" ht="17" thickBot="1" x14ac:dyDescent="0.3">
      <c r="A28" s="40" t="s">
        <v>9510</v>
      </c>
      <c r="B28" s="41"/>
      <c r="C28" s="181">
        <f>SUM(C23:C27)</f>
        <v>284</v>
      </c>
      <c r="D28" s="181">
        <f t="shared" ref="D28:N28" si="3">SUM(D23:D27)</f>
        <v>35</v>
      </c>
      <c r="E28" s="181">
        <f t="shared" si="3"/>
        <v>1</v>
      </c>
      <c r="F28" s="41">
        <f t="shared" si="3"/>
        <v>0</v>
      </c>
      <c r="G28" s="181">
        <f t="shared" si="3"/>
        <v>21</v>
      </c>
      <c r="H28" s="181">
        <f>SUM(H23:H27)</f>
        <v>102</v>
      </c>
      <c r="I28" s="181">
        <f>SUM(I23:I27)</f>
        <v>55</v>
      </c>
      <c r="J28" s="181">
        <f t="shared" si="3"/>
        <v>4</v>
      </c>
      <c r="K28" s="181">
        <f t="shared" si="3"/>
        <v>104</v>
      </c>
      <c r="L28" s="181">
        <f t="shared" si="3"/>
        <v>226</v>
      </c>
      <c r="M28" s="181">
        <f>SUM(M23:M27)</f>
        <v>0</v>
      </c>
      <c r="N28" s="41">
        <f t="shared" si="3"/>
        <v>0</v>
      </c>
      <c r="O28" s="6" t="s">
        <v>7975</v>
      </c>
      <c r="S28" s="8" t="s">
        <v>6790</v>
      </c>
    </row>
    <row r="29" spans="1:19" s="1" customFormat="1" x14ac:dyDescent="0.25">
      <c r="A29" s="817" t="s">
        <v>9402</v>
      </c>
      <c r="B29" s="529" t="s">
        <v>9500</v>
      </c>
      <c r="C29" s="53">
        <v>-80</v>
      </c>
      <c r="D29" s="53">
        <v>-35</v>
      </c>
      <c r="E29" s="354"/>
      <c r="F29" s="53"/>
      <c r="G29" s="53">
        <v>-5</v>
      </c>
      <c r="H29" s="354"/>
      <c r="I29" s="354"/>
      <c r="J29" s="53">
        <v>-3</v>
      </c>
      <c r="K29" s="53">
        <v>-29</v>
      </c>
      <c r="L29" s="53">
        <v>-50</v>
      </c>
      <c r="M29" s="354"/>
      <c r="N29" s="354"/>
    </row>
    <row r="30" spans="1:19" s="1" customFormat="1" x14ac:dyDescent="0.25">
      <c r="A30" s="1181"/>
      <c r="B30" s="529"/>
      <c r="C30" s="53"/>
      <c r="D30" s="53"/>
      <c r="E30" s="354"/>
      <c r="F30" s="53"/>
      <c r="G30" s="53"/>
      <c r="H30" s="354"/>
      <c r="I30" s="354"/>
      <c r="J30" s="53"/>
      <c r="K30" s="53"/>
      <c r="L30" s="53"/>
      <c r="M30" s="354"/>
      <c r="N30" s="354"/>
    </row>
    <row r="31" spans="1:19" s="1" customFormat="1" x14ac:dyDescent="0.25">
      <c r="A31" s="1181"/>
      <c r="B31" s="529"/>
      <c r="C31" s="53"/>
      <c r="D31" s="53"/>
      <c r="E31" s="354"/>
      <c r="F31" s="53"/>
      <c r="G31" s="53"/>
      <c r="H31" s="354"/>
      <c r="I31" s="354"/>
      <c r="J31" s="53"/>
      <c r="K31" s="53"/>
      <c r="L31" s="53"/>
      <c r="M31" s="354"/>
      <c r="N31" s="354"/>
    </row>
    <row r="32" spans="1:19" s="2" customFormat="1" x14ac:dyDescent="0.25">
      <c r="A32" s="1181"/>
      <c r="B32" s="529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</row>
    <row r="33" spans="1:14" s="2" customFormat="1" x14ac:dyDescent="0.25">
      <c r="A33" s="1181"/>
      <c r="B33" s="529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</row>
    <row r="34" spans="1:14" s="2" customFormat="1" x14ac:dyDescent="0.25">
      <c r="A34" s="55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</row>
    <row r="35" spans="1:14" s="2" customFormat="1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5">
      <c r="A36" s="260" t="s">
        <v>9047</v>
      </c>
      <c r="B36" s="260"/>
      <c r="C36" s="260"/>
      <c r="D36" s="260"/>
      <c r="E36" s="413"/>
    </row>
    <row r="37" spans="1:14" s="48" customFormat="1" x14ac:dyDescent="0.25">
      <c r="A37" s="1756" t="s">
        <v>7906</v>
      </c>
      <c r="B37" s="1756"/>
      <c r="C37" s="1756"/>
      <c r="D37" s="1756"/>
      <c r="E37" s="1756"/>
      <c r="F37" s="1756"/>
    </row>
    <row r="38" spans="1:14" s="48" customFormat="1" x14ac:dyDescent="0.25"/>
    <row r="39" spans="1:14" x14ac:dyDescent="0.25">
      <c r="A39" s="260" t="s">
        <v>9271</v>
      </c>
      <c r="B39" s="260"/>
    </row>
    <row r="40" spans="1:14" x14ac:dyDescent="0.25">
      <c r="A40" s="260" t="s">
        <v>9277</v>
      </c>
    </row>
    <row r="41" spans="1:14" x14ac:dyDescent="0.25">
      <c r="A41" s="260" t="s">
        <v>9275</v>
      </c>
      <c r="B41" s="260"/>
    </row>
    <row r="42" spans="1:14" x14ac:dyDescent="0.25">
      <c r="A42" s="260" t="s">
        <v>9276</v>
      </c>
      <c r="B42" s="260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L38"/>
  <sheetViews>
    <sheetView topLeftCell="A10" workbookViewId="0">
      <selection activeCell="C24" sqref="C24"/>
    </sheetView>
  </sheetViews>
  <sheetFormatPr baseColWidth="10" defaultColWidth="9" defaultRowHeight="16" x14ac:dyDescent="0.25"/>
  <cols>
    <col min="1" max="1" width="12" style="4" customWidth="1"/>
    <col min="2" max="2" width="40.5" style="4" customWidth="1"/>
    <col min="3" max="3" width="10.5" style="4" customWidth="1"/>
    <col min="4" max="10" width="11.1640625" style="4" customWidth="1"/>
    <col min="11" max="11" width="10.33203125" style="4" customWidth="1"/>
    <col min="12" max="16384" width="9" style="4"/>
  </cols>
  <sheetData>
    <row r="1" spans="1:12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2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</row>
    <row r="3" spans="1:12" x14ac:dyDescent="0.25">
      <c r="A3" s="3" t="s">
        <v>2887</v>
      </c>
    </row>
    <row r="4" spans="1:12" x14ac:dyDescent="0.25">
      <c r="A4" s="5" t="s">
        <v>7522</v>
      </c>
      <c r="B4" s="5"/>
      <c r="C4" s="1151"/>
      <c r="D4" s="1151"/>
      <c r="E4" s="1151"/>
      <c r="F4" s="1151"/>
      <c r="G4" s="1151"/>
      <c r="H4" s="1151"/>
      <c r="I4" s="1151"/>
      <c r="J4" s="1151"/>
    </row>
    <row r="5" spans="1:12" s="422" customFormat="1" ht="17" thickBot="1" x14ac:dyDescent="0.3">
      <c r="A5" s="421" t="s">
        <v>7607</v>
      </c>
      <c r="B5" s="421"/>
      <c r="C5" s="7">
        <v>18000</v>
      </c>
      <c r="D5" s="7">
        <v>2700</v>
      </c>
      <c r="E5" s="7">
        <v>5000</v>
      </c>
      <c r="F5" s="7">
        <v>5000</v>
      </c>
      <c r="G5" s="7">
        <v>8000</v>
      </c>
      <c r="H5" s="7">
        <v>8000</v>
      </c>
      <c r="I5" s="7">
        <v>8000</v>
      </c>
      <c r="J5" s="7">
        <v>5000</v>
      </c>
      <c r="K5" s="30"/>
    </row>
    <row r="6" spans="1:12" ht="17" thickBot="1" x14ac:dyDescent="0.3">
      <c r="A6" s="26" t="s">
        <v>0</v>
      </c>
      <c r="B6" s="27" t="s">
        <v>1</v>
      </c>
      <c r="C6" s="133" t="s">
        <v>4234</v>
      </c>
      <c r="D6" s="133" t="s">
        <v>380</v>
      </c>
      <c r="E6" s="133" t="s">
        <v>7231</v>
      </c>
      <c r="F6" s="133" t="s">
        <v>5559</v>
      </c>
      <c r="G6" s="133" t="s">
        <v>3150</v>
      </c>
      <c r="H6" s="133" t="s">
        <v>3149</v>
      </c>
      <c r="I6" s="133" t="s">
        <v>7334</v>
      </c>
      <c r="J6" s="133" t="s">
        <v>2879</v>
      </c>
      <c r="K6" s="138"/>
    </row>
    <row r="7" spans="1:12" s="1" customFormat="1" x14ac:dyDescent="0.25">
      <c r="A7" s="55" t="s">
        <v>7534</v>
      </c>
      <c r="B7" s="13" t="s">
        <v>7539</v>
      </c>
      <c r="C7" s="13">
        <v>110</v>
      </c>
      <c r="D7" s="13">
        <v>700</v>
      </c>
      <c r="E7" s="13">
        <v>20</v>
      </c>
      <c r="F7" s="13">
        <v>140</v>
      </c>
      <c r="G7" s="13">
        <v>55</v>
      </c>
      <c r="H7" s="13">
        <v>70</v>
      </c>
      <c r="I7" s="43"/>
      <c r="J7" s="13">
        <v>60</v>
      </c>
      <c r="K7" s="43"/>
    </row>
    <row r="8" spans="1:12" s="1" customFormat="1" ht="17" thickBot="1" x14ac:dyDescent="0.3">
      <c r="A8" s="28" t="s">
        <v>7529</v>
      </c>
      <c r="B8" s="14" t="s">
        <v>7532</v>
      </c>
      <c r="C8" s="115"/>
      <c r="D8" s="14"/>
      <c r="E8" s="14">
        <v>64</v>
      </c>
      <c r="F8" s="14"/>
      <c r="G8" s="14">
        <v>29</v>
      </c>
      <c r="H8" s="14"/>
      <c r="I8" s="14">
        <v>70</v>
      </c>
      <c r="J8" s="14">
        <v>190</v>
      </c>
      <c r="K8" s="115"/>
      <c r="L8" s="1" t="s">
        <v>7533</v>
      </c>
    </row>
    <row r="9" spans="1:12" s="2" customFormat="1" ht="17" thickBot="1" x14ac:dyDescent="0.3">
      <c r="A9" s="33" t="s">
        <v>7971</v>
      </c>
      <c r="B9" s="34"/>
      <c r="C9" s="34">
        <f>SUM(C7:C8)</f>
        <v>110</v>
      </c>
      <c r="D9" s="34">
        <f t="shared" ref="D9:K19" si="0">SUM(D7:D8)</f>
        <v>700</v>
      </c>
      <c r="E9" s="34">
        <f t="shared" si="0"/>
        <v>84</v>
      </c>
      <c r="F9" s="34">
        <f t="shared" si="0"/>
        <v>140</v>
      </c>
      <c r="G9" s="34">
        <f t="shared" si="0"/>
        <v>84</v>
      </c>
      <c r="H9" s="34">
        <f t="shared" si="0"/>
        <v>70</v>
      </c>
      <c r="I9" s="34">
        <f t="shared" si="0"/>
        <v>70</v>
      </c>
      <c r="J9" s="34">
        <f t="shared" si="0"/>
        <v>250</v>
      </c>
      <c r="K9" s="34">
        <f t="shared" si="0"/>
        <v>0</v>
      </c>
      <c r="L9" s="1" t="s">
        <v>7975</v>
      </c>
    </row>
    <row r="10" spans="1:12" s="2" customFormat="1" ht="17" thickBot="1" x14ac:dyDescent="0.3">
      <c r="A10" s="55"/>
      <c r="B10" s="53"/>
      <c r="C10" s="53"/>
      <c r="D10" s="53"/>
      <c r="E10" s="53"/>
      <c r="F10" s="53"/>
      <c r="G10" s="53"/>
      <c r="H10" s="53"/>
      <c r="I10" s="53"/>
      <c r="J10" s="53"/>
      <c r="K10" s="53"/>
    </row>
    <row r="11" spans="1:12" s="2" customFormat="1" ht="17" thickBot="1" x14ac:dyDescent="0.3">
      <c r="A11" s="33" t="s">
        <v>8125</v>
      </c>
      <c r="B11" s="34"/>
      <c r="C11" s="34">
        <f t="shared" ref="C11:J19" si="1">SUM(C9:C10)</f>
        <v>110</v>
      </c>
      <c r="D11" s="34">
        <f t="shared" si="1"/>
        <v>700</v>
      </c>
      <c r="E11" s="34">
        <f t="shared" si="1"/>
        <v>84</v>
      </c>
      <c r="F11" s="34">
        <f t="shared" si="1"/>
        <v>140</v>
      </c>
      <c r="G11" s="34">
        <f t="shared" si="1"/>
        <v>84</v>
      </c>
      <c r="H11" s="34">
        <f t="shared" si="1"/>
        <v>70</v>
      </c>
      <c r="I11" s="34">
        <f t="shared" si="1"/>
        <v>70</v>
      </c>
      <c r="J11" s="34">
        <f t="shared" si="1"/>
        <v>250</v>
      </c>
      <c r="K11" s="34">
        <f t="shared" si="0"/>
        <v>0</v>
      </c>
      <c r="L11" s="1"/>
    </row>
    <row r="12" spans="1:12" s="2" customFormat="1" ht="17" thickBot="1" x14ac:dyDescent="0.3">
      <c r="A12" s="55"/>
      <c r="B12" s="53"/>
      <c r="C12" s="53"/>
      <c r="D12" s="53"/>
      <c r="E12" s="53"/>
      <c r="F12" s="53"/>
      <c r="G12" s="53"/>
      <c r="H12" s="53"/>
      <c r="I12" s="53"/>
      <c r="J12" s="53"/>
      <c r="K12" s="53"/>
    </row>
    <row r="13" spans="1:12" s="8" customFormat="1" ht="17" thickBot="1" x14ac:dyDescent="0.3">
      <c r="A13" s="33" t="s">
        <v>8444</v>
      </c>
      <c r="B13" s="34"/>
      <c r="C13" s="34">
        <f t="shared" si="1"/>
        <v>110</v>
      </c>
      <c r="D13" s="34">
        <f t="shared" si="1"/>
        <v>700</v>
      </c>
      <c r="E13" s="34">
        <f t="shared" si="1"/>
        <v>84</v>
      </c>
      <c r="F13" s="34">
        <f t="shared" si="1"/>
        <v>140</v>
      </c>
      <c r="G13" s="34">
        <f t="shared" si="1"/>
        <v>84</v>
      </c>
      <c r="H13" s="34">
        <f t="shared" si="1"/>
        <v>70</v>
      </c>
      <c r="I13" s="34">
        <f t="shared" si="1"/>
        <v>70</v>
      </c>
      <c r="J13" s="34">
        <f t="shared" si="1"/>
        <v>250</v>
      </c>
      <c r="K13" s="34">
        <f t="shared" si="0"/>
        <v>0</v>
      </c>
      <c r="L13" s="6"/>
    </row>
    <row r="14" spans="1:12" s="2" customFormat="1" ht="17" thickBot="1" x14ac:dyDescent="0.3">
      <c r="A14" s="55"/>
      <c r="B14" s="53"/>
      <c r="C14" s="53"/>
      <c r="D14" s="53"/>
      <c r="E14" s="53"/>
      <c r="F14" s="53"/>
      <c r="G14" s="53"/>
      <c r="H14" s="53"/>
      <c r="I14" s="53"/>
      <c r="J14" s="53"/>
      <c r="K14" s="53"/>
    </row>
    <row r="15" spans="1:12" s="8" customFormat="1" ht="17" thickBot="1" x14ac:dyDescent="0.3">
      <c r="A15" s="33" t="s">
        <v>8483</v>
      </c>
      <c r="B15" s="34"/>
      <c r="C15" s="34">
        <f t="shared" si="1"/>
        <v>110</v>
      </c>
      <c r="D15" s="34">
        <f t="shared" si="1"/>
        <v>700</v>
      </c>
      <c r="E15" s="34">
        <f t="shared" si="1"/>
        <v>84</v>
      </c>
      <c r="F15" s="34">
        <f t="shared" si="1"/>
        <v>140</v>
      </c>
      <c r="G15" s="34">
        <f t="shared" si="1"/>
        <v>84</v>
      </c>
      <c r="H15" s="34">
        <f t="shared" si="1"/>
        <v>70</v>
      </c>
      <c r="I15" s="34">
        <f t="shared" si="1"/>
        <v>70</v>
      </c>
      <c r="J15" s="34">
        <f t="shared" si="1"/>
        <v>250</v>
      </c>
      <c r="K15" s="34">
        <f t="shared" si="0"/>
        <v>0</v>
      </c>
      <c r="L15" s="6" t="s">
        <v>6790</v>
      </c>
    </row>
    <row r="16" spans="1:12" s="2" customFormat="1" ht="17" thickBot="1" x14ac:dyDescent="0.3">
      <c r="A16" s="55"/>
      <c r="B16" s="53"/>
      <c r="C16" s="53"/>
      <c r="D16" s="53"/>
      <c r="E16" s="53"/>
      <c r="F16" s="53"/>
      <c r="G16" s="53"/>
      <c r="H16" s="53"/>
      <c r="I16" s="53"/>
      <c r="J16" s="53"/>
      <c r="K16" s="53"/>
    </row>
    <row r="17" spans="1:12" s="8" customFormat="1" ht="17" thickBot="1" x14ac:dyDescent="0.3">
      <c r="A17" s="33" t="s">
        <v>8692</v>
      </c>
      <c r="B17" s="34"/>
      <c r="C17" s="34">
        <f t="shared" si="1"/>
        <v>110</v>
      </c>
      <c r="D17" s="34">
        <f t="shared" si="1"/>
        <v>700</v>
      </c>
      <c r="E17" s="34">
        <f t="shared" si="1"/>
        <v>84</v>
      </c>
      <c r="F17" s="34">
        <f t="shared" si="1"/>
        <v>140</v>
      </c>
      <c r="G17" s="34">
        <f t="shared" si="1"/>
        <v>84</v>
      </c>
      <c r="H17" s="34">
        <f t="shared" si="1"/>
        <v>70</v>
      </c>
      <c r="I17" s="34">
        <f t="shared" si="1"/>
        <v>70</v>
      </c>
      <c r="J17" s="34">
        <f t="shared" si="1"/>
        <v>250</v>
      </c>
      <c r="K17" s="34">
        <f t="shared" si="0"/>
        <v>0</v>
      </c>
      <c r="L17" s="6" t="s">
        <v>6802</v>
      </c>
    </row>
    <row r="18" spans="1:12" s="2" customFormat="1" ht="17" thickBot="1" x14ac:dyDescent="0.3">
      <c r="A18" s="55"/>
      <c r="B18" s="53"/>
      <c r="C18" s="53"/>
      <c r="D18" s="53"/>
      <c r="E18" s="53"/>
      <c r="F18" s="53"/>
      <c r="G18" s="53"/>
      <c r="H18" s="53"/>
      <c r="I18" s="53"/>
      <c r="J18" s="53"/>
      <c r="K18" s="53"/>
    </row>
    <row r="19" spans="1:12" s="8" customFormat="1" ht="17" thickBot="1" x14ac:dyDescent="0.3">
      <c r="A19" s="33" t="s">
        <v>8866</v>
      </c>
      <c r="B19" s="34"/>
      <c r="C19" s="34">
        <f t="shared" si="1"/>
        <v>110</v>
      </c>
      <c r="D19" s="34">
        <f t="shared" si="1"/>
        <v>700</v>
      </c>
      <c r="E19" s="34">
        <f t="shared" si="1"/>
        <v>84</v>
      </c>
      <c r="F19" s="34">
        <f t="shared" si="1"/>
        <v>140</v>
      </c>
      <c r="G19" s="34">
        <f t="shared" si="1"/>
        <v>84</v>
      </c>
      <c r="H19" s="34">
        <f t="shared" si="1"/>
        <v>70</v>
      </c>
      <c r="I19" s="34">
        <f t="shared" si="1"/>
        <v>70</v>
      </c>
      <c r="J19" s="34">
        <f t="shared" si="1"/>
        <v>250</v>
      </c>
      <c r="K19" s="34">
        <f t="shared" si="0"/>
        <v>0</v>
      </c>
      <c r="L19" s="6" t="s">
        <v>6802</v>
      </c>
    </row>
    <row r="20" spans="1:12" s="2" customFormat="1" ht="17" thickBot="1" x14ac:dyDescent="0.3">
      <c r="A20" s="55" t="s">
        <v>9507</v>
      </c>
      <c r="B20" s="529" t="s">
        <v>9506</v>
      </c>
      <c r="C20" s="53"/>
      <c r="D20" s="53"/>
      <c r="E20" s="53"/>
      <c r="F20" s="53"/>
      <c r="G20" s="226">
        <v>-47</v>
      </c>
      <c r="H20" s="53"/>
      <c r="I20" s="226">
        <v>-10</v>
      </c>
      <c r="J20" s="53"/>
      <c r="K20" s="53"/>
    </row>
    <row r="21" spans="1:12" s="8" customFormat="1" ht="17" thickBot="1" x14ac:dyDescent="0.3">
      <c r="A21" s="40" t="s">
        <v>9511</v>
      </c>
      <c r="B21" s="41"/>
      <c r="C21" s="181">
        <f>SUM(C19:C20)</f>
        <v>110</v>
      </c>
      <c r="D21" s="181">
        <f t="shared" ref="D21:K21" si="2">SUM(D19:D20)</f>
        <v>700</v>
      </c>
      <c r="E21" s="181">
        <f t="shared" si="2"/>
        <v>84</v>
      </c>
      <c r="F21" s="181">
        <f t="shared" si="2"/>
        <v>140</v>
      </c>
      <c r="G21" s="181">
        <f t="shared" si="2"/>
        <v>37</v>
      </c>
      <c r="H21" s="181">
        <f t="shared" si="2"/>
        <v>70</v>
      </c>
      <c r="I21" s="181">
        <f t="shared" si="2"/>
        <v>60</v>
      </c>
      <c r="J21" s="181">
        <f t="shared" si="2"/>
        <v>250</v>
      </c>
      <c r="K21" s="41">
        <f t="shared" si="2"/>
        <v>0</v>
      </c>
      <c r="L21" s="6"/>
    </row>
    <row r="22" spans="1:12" s="2" customFormat="1" x14ac:dyDescent="0.25">
      <c r="A22" s="1288">
        <v>45356</v>
      </c>
      <c r="B22" s="1000" t="s">
        <v>9046</v>
      </c>
      <c r="C22" s="1000">
        <v>-10</v>
      </c>
      <c r="D22" s="53"/>
      <c r="E22" s="53"/>
      <c r="F22" s="53"/>
      <c r="G22" s="53"/>
      <c r="H22" s="53"/>
      <c r="I22" s="53"/>
      <c r="J22" s="53"/>
      <c r="K22" s="53"/>
    </row>
    <row r="23" spans="1:12" s="6" customFormat="1" x14ac:dyDescent="0.25">
      <c r="A23" s="1181" t="s">
        <v>9110</v>
      </c>
      <c r="B23" s="529" t="s">
        <v>9508</v>
      </c>
      <c r="C23" s="397"/>
      <c r="D23" s="397"/>
      <c r="E23" s="397"/>
      <c r="F23" s="397"/>
      <c r="G23" s="227">
        <v>-78</v>
      </c>
      <c r="H23" s="227">
        <v>-28</v>
      </c>
      <c r="I23" s="227">
        <v>-49</v>
      </c>
      <c r="J23" s="397"/>
      <c r="K23" s="397"/>
    </row>
    <row r="24" spans="1:12" s="1" customFormat="1" ht="17" thickBot="1" x14ac:dyDescent="0.3">
      <c r="A24" s="741" t="s">
        <v>9132</v>
      </c>
      <c r="B24" s="529" t="s">
        <v>9499</v>
      </c>
      <c r="C24" s="39">
        <v>-85</v>
      </c>
      <c r="D24" s="39">
        <v>-671</v>
      </c>
      <c r="E24" s="39">
        <v>-40</v>
      </c>
      <c r="F24" s="39">
        <v>-79</v>
      </c>
      <c r="G24" s="43"/>
      <c r="H24" s="44"/>
      <c r="I24" s="39">
        <v>-8</v>
      </c>
      <c r="J24" s="39">
        <v>-250</v>
      </c>
      <c r="K24" s="43"/>
    </row>
    <row r="25" spans="1:12" s="8" customFormat="1" ht="17" thickBot="1" x14ac:dyDescent="0.3">
      <c r="A25" s="40" t="s">
        <v>9512</v>
      </c>
      <c r="B25" s="41"/>
      <c r="C25" s="181">
        <f>SUM(C21:C24)+10</f>
        <v>25</v>
      </c>
      <c r="D25" s="181">
        <f t="shared" ref="D25:K25" si="3">SUM(D21:D24)</f>
        <v>29</v>
      </c>
      <c r="E25" s="181">
        <f t="shared" si="3"/>
        <v>44</v>
      </c>
      <c r="F25" s="181">
        <f t="shared" si="3"/>
        <v>61</v>
      </c>
      <c r="G25" s="56">
        <f t="shared" si="3"/>
        <v>-41</v>
      </c>
      <c r="H25" s="181">
        <f t="shared" si="3"/>
        <v>42</v>
      </c>
      <c r="I25" s="181">
        <f t="shared" si="3"/>
        <v>3</v>
      </c>
      <c r="J25" s="181">
        <f>SUM(J21:J24)</f>
        <v>0</v>
      </c>
      <c r="K25" s="41">
        <f t="shared" si="3"/>
        <v>0</v>
      </c>
      <c r="L25" s="6"/>
    </row>
    <row r="26" spans="1:12" s="1" customFormat="1" x14ac:dyDescent="0.25">
      <c r="A26" s="817" t="s">
        <v>9402</v>
      </c>
      <c r="B26" s="529" t="s">
        <v>9500</v>
      </c>
      <c r="C26" s="13">
        <v>-6</v>
      </c>
      <c r="D26" s="43"/>
      <c r="E26" s="43"/>
      <c r="F26" s="43"/>
      <c r="G26" s="43"/>
      <c r="H26" s="43"/>
      <c r="I26" s="43"/>
      <c r="J26" s="43"/>
      <c r="K26" s="43"/>
    </row>
    <row r="27" spans="1:12" s="1" customFormat="1" x14ac:dyDescent="0.25">
      <c r="A27" s="1181"/>
      <c r="B27" s="529"/>
      <c r="C27" s="13"/>
      <c r="D27" s="43"/>
      <c r="E27" s="43"/>
      <c r="F27" s="43"/>
      <c r="G27" s="43"/>
      <c r="H27" s="43"/>
      <c r="I27" s="43"/>
      <c r="J27" s="43"/>
      <c r="K27" s="43"/>
    </row>
    <row r="28" spans="1:12" s="1" customFormat="1" x14ac:dyDescent="0.25">
      <c r="A28" s="1181"/>
      <c r="B28" s="529"/>
      <c r="C28" s="13"/>
      <c r="D28" s="43"/>
      <c r="E28" s="43"/>
      <c r="F28" s="43"/>
      <c r="G28" s="43"/>
      <c r="H28" s="43"/>
      <c r="I28" s="43"/>
      <c r="J28" s="43"/>
      <c r="K28" s="43"/>
    </row>
    <row r="29" spans="1:12" s="1" customFormat="1" x14ac:dyDescent="0.25">
      <c r="A29" s="1255"/>
      <c r="B29" s="947"/>
      <c r="C29" s="43"/>
      <c r="D29" s="43"/>
      <c r="E29" s="43"/>
      <c r="F29" s="43"/>
      <c r="G29" s="43"/>
      <c r="H29" s="43"/>
      <c r="I29" s="43"/>
      <c r="J29" s="43"/>
      <c r="K29" s="43"/>
    </row>
    <row r="30" spans="1:12" s="2" customFormat="1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</row>
    <row r="32" spans="1:12" x14ac:dyDescent="0.25">
      <c r="A32" s="260" t="s">
        <v>9047</v>
      </c>
      <c r="B32" s="260"/>
      <c r="C32" s="260"/>
      <c r="D32" s="260"/>
      <c r="E32" s="413"/>
    </row>
    <row r="33" spans="1:5" s="48" customFormat="1" x14ac:dyDescent="0.25">
      <c r="A33" s="260" t="s">
        <v>7906</v>
      </c>
      <c r="B33" s="260"/>
      <c r="C33" s="260"/>
      <c r="D33" s="260"/>
      <c r="E33" s="260"/>
    </row>
    <row r="34" spans="1:5" s="48" customFormat="1" x14ac:dyDescent="0.25"/>
    <row r="35" spans="1:5" x14ac:dyDescent="0.25">
      <c r="A35" s="260" t="s">
        <v>9271</v>
      </c>
      <c r="B35" s="260"/>
    </row>
    <row r="36" spans="1:5" x14ac:dyDescent="0.25">
      <c r="A36" s="260" t="s">
        <v>9277</v>
      </c>
    </row>
    <row r="37" spans="1:5" x14ac:dyDescent="0.25">
      <c r="A37" s="260" t="s">
        <v>9275</v>
      </c>
      <c r="B37" s="260"/>
    </row>
    <row r="38" spans="1:5" x14ac:dyDescent="0.25">
      <c r="A38" s="260" t="s">
        <v>9276</v>
      </c>
      <c r="B38" s="260"/>
    </row>
  </sheetData>
  <pageMargins left="0.7" right="0.7" top="0.75" bottom="0.75" header="0.3" footer="0.3"/>
  <pageSetup orientation="portrait" r:id="rId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J34"/>
  <sheetViews>
    <sheetView topLeftCell="A7" workbookViewId="0">
      <selection activeCell="B23" sqref="B23"/>
    </sheetView>
  </sheetViews>
  <sheetFormatPr baseColWidth="10" defaultColWidth="9" defaultRowHeight="16" x14ac:dyDescent="0.25"/>
  <cols>
    <col min="1" max="1" width="12" style="4" customWidth="1"/>
    <col min="2" max="2" width="26.5" style="4" customWidth="1"/>
    <col min="3" max="4" width="9.6640625" style="4" customWidth="1"/>
    <col min="5" max="5" width="10.33203125" style="4" customWidth="1"/>
    <col min="6" max="16384" width="9" style="4"/>
  </cols>
  <sheetData>
    <row r="1" spans="1:10" x14ac:dyDescent="0.25">
      <c r="A1" s="48" t="s">
        <v>23</v>
      </c>
      <c r="B1" s="48"/>
      <c r="C1" s="48"/>
      <c r="D1" s="48"/>
      <c r="E1" s="48"/>
    </row>
    <row r="2" spans="1:10" x14ac:dyDescent="0.25">
      <c r="A2" s="48"/>
      <c r="B2" s="48"/>
      <c r="C2" s="48"/>
      <c r="D2" s="48"/>
      <c r="E2" s="48"/>
    </row>
    <row r="3" spans="1:10" x14ac:dyDescent="0.25">
      <c r="A3" s="3" t="s">
        <v>2887</v>
      </c>
    </row>
    <row r="4" spans="1:10" x14ac:dyDescent="0.25">
      <c r="A4" s="5" t="s">
        <v>7522</v>
      </c>
      <c r="B4" s="5"/>
      <c r="C4" s="1151"/>
      <c r="D4" s="1151"/>
    </row>
    <row r="5" spans="1:10" s="422" customFormat="1" ht="17" thickBot="1" x14ac:dyDescent="0.3">
      <c r="A5" s="941" t="s">
        <v>7982</v>
      </c>
      <c r="B5" s="421"/>
      <c r="C5" s="7">
        <v>4000</v>
      </c>
      <c r="D5" s="7">
        <v>2400</v>
      </c>
      <c r="E5" s="30"/>
    </row>
    <row r="6" spans="1:10" ht="17" thickBot="1" x14ac:dyDescent="0.3">
      <c r="A6" s="26" t="s">
        <v>0</v>
      </c>
      <c r="B6" s="27" t="s">
        <v>1</v>
      </c>
      <c r="C6" s="133" t="s">
        <v>3</v>
      </c>
      <c r="D6" s="133" t="s">
        <v>31</v>
      </c>
      <c r="E6" s="138"/>
    </row>
    <row r="7" spans="1:10" s="1" customFormat="1" ht="17" thickBot="1" x14ac:dyDescent="0.3">
      <c r="A7" s="28" t="s">
        <v>7708</v>
      </c>
      <c r="B7" s="14" t="s">
        <v>7709</v>
      </c>
      <c r="C7" s="14">
        <v>1200</v>
      </c>
      <c r="D7" s="14">
        <v>655</v>
      </c>
      <c r="E7" s="115"/>
      <c r="F7" s="1" t="s">
        <v>7710</v>
      </c>
    </row>
    <row r="8" spans="1:10" s="2" customFormat="1" ht="17" thickBot="1" x14ac:dyDescent="0.3">
      <c r="A8" s="33" t="s">
        <v>7983</v>
      </c>
      <c r="B8" s="34"/>
      <c r="C8" s="34">
        <f>SUM(C7)</f>
        <v>1200</v>
      </c>
      <c r="D8" s="34">
        <f>SUM(D7)</f>
        <v>655</v>
      </c>
      <c r="E8" s="54"/>
      <c r="F8" s="1" t="s">
        <v>7975</v>
      </c>
    </row>
    <row r="9" spans="1:10" s="2" customFormat="1" ht="17" thickBot="1" x14ac:dyDescent="0.3">
      <c r="A9" s="55"/>
      <c r="B9" s="53"/>
      <c r="C9" s="53"/>
      <c r="D9" s="53"/>
      <c r="E9" s="53"/>
    </row>
    <row r="10" spans="1:10" s="8" customFormat="1" ht="17" thickBot="1" x14ac:dyDescent="0.3">
      <c r="A10" s="33" t="s">
        <v>8445</v>
      </c>
      <c r="B10" s="34"/>
      <c r="C10" s="34">
        <f>SUM(C8:C9)</f>
        <v>1200</v>
      </c>
      <c r="D10" s="34">
        <f>SUM(D8:D9)</f>
        <v>655</v>
      </c>
      <c r="E10" s="54"/>
      <c r="F10" s="6" t="s">
        <v>7975</v>
      </c>
    </row>
    <row r="11" spans="1:10" s="2" customFormat="1" ht="17" thickBot="1" x14ac:dyDescent="0.3">
      <c r="A11" s="55"/>
      <c r="B11" s="53"/>
      <c r="C11" s="53"/>
      <c r="D11" s="53"/>
      <c r="E11" s="53"/>
    </row>
    <row r="12" spans="1:10" s="8" customFormat="1" ht="17" thickBot="1" x14ac:dyDescent="0.3">
      <c r="A12" s="33" t="s">
        <v>8484</v>
      </c>
      <c r="B12" s="34"/>
      <c r="C12" s="34">
        <f>SUM(C10:C11)</f>
        <v>1200</v>
      </c>
      <c r="D12" s="34">
        <f>SUM(D10:D11)</f>
        <v>655</v>
      </c>
      <c r="E12" s="54"/>
      <c r="F12" s="6" t="s">
        <v>7975</v>
      </c>
      <c r="J12" s="8" t="s">
        <v>6790</v>
      </c>
    </row>
    <row r="13" spans="1:10" s="2" customFormat="1" ht="17" thickBot="1" x14ac:dyDescent="0.3">
      <c r="A13" s="55"/>
      <c r="B13" s="53"/>
      <c r="C13" s="53"/>
      <c r="D13" s="53"/>
      <c r="E13" s="53"/>
    </row>
    <row r="14" spans="1:10" s="8" customFormat="1" ht="17" thickBot="1" x14ac:dyDescent="0.3">
      <c r="A14" s="33" t="s">
        <v>8585</v>
      </c>
      <c r="B14" s="34"/>
      <c r="C14" s="34">
        <f>SUM(C12:C13)</f>
        <v>1200</v>
      </c>
      <c r="D14" s="34">
        <f>SUM(D12:D13)</f>
        <v>655</v>
      </c>
      <c r="E14" s="54"/>
      <c r="F14" s="6" t="s">
        <v>7975</v>
      </c>
      <c r="J14" s="8" t="s">
        <v>6790</v>
      </c>
    </row>
    <row r="15" spans="1:10" s="2" customFormat="1" ht="17" thickBot="1" x14ac:dyDescent="0.3">
      <c r="A15" s="12"/>
      <c r="B15" s="13"/>
      <c r="C15" s="13"/>
      <c r="D15" s="13"/>
      <c r="E15" s="13"/>
    </row>
    <row r="16" spans="1:10" s="8" customFormat="1" ht="17" thickBot="1" x14ac:dyDescent="0.3">
      <c r="A16" s="33" t="s">
        <v>8779</v>
      </c>
      <c r="B16" s="34"/>
      <c r="C16" s="34">
        <f>SUM(C14:C15)</f>
        <v>1200</v>
      </c>
      <c r="D16" s="34">
        <f>SUM(D14:D15)</f>
        <v>655</v>
      </c>
      <c r="E16" s="54"/>
      <c r="F16" s="6" t="s">
        <v>7975</v>
      </c>
      <c r="J16" s="8" t="s">
        <v>6802</v>
      </c>
    </row>
    <row r="17" spans="1:6" s="2" customFormat="1" ht="17" thickBot="1" x14ac:dyDescent="0.3">
      <c r="A17" s="55" t="s">
        <v>9507</v>
      </c>
      <c r="B17" s="529" t="s">
        <v>9506</v>
      </c>
      <c r="C17" s="39">
        <v>-446</v>
      </c>
      <c r="D17" s="13"/>
      <c r="E17" s="13"/>
    </row>
    <row r="18" spans="1:6" s="8" customFormat="1" ht="17" thickBot="1" x14ac:dyDescent="0.3">
      <c r="A18" s="40" t="s">
        <v>9496</v>
      </c>
      <c r="B18" s="41"/>
      <c r="C18" s="181">
        <f>SUM(C16:C17)</f>
        <v>754</v>
      </c>
      <c r="D18" s="181">
        <f>SUM(D16:D17)</f>
        <v>655</v>
      </c>
      <c r="E18" s="258"/>
      <c r="F18" s="6"/>
    </row>
    <row r="19" spans="1:6" s="8" customFormat="1" x14ac:dyDescent="0.25">
      <c r="A19" s="1181" t="s">
        <v>9110</v>
      </c>
      <c r="B19" s="529" t="s">
        <v>9508</v>
      </c>
      <c r="C19" s="227">
        <v>-563</v>
      </c>
      <c r="D19" s="1788"/>
      <c r="E19" s="1163"/>
      <c r="F19" s="6"/>
    </row>
    <row r="20" spans="1:6" s="2" customFormat="1" ht="17" thickBot="1" x14ac:dyDescent="0.3">
      <c r="A20" s="741" t="s">
        <v>9132</v>
      </c>
      <c r="B20" s="529" t="s">
        <v>9499</v>
      </c>
      <c r="C20" s="226">
        <v>-128</v>
      </c>
      <c r="D20" s="226">
        <v>-587</v>
      </c>
      <c r="E20" s="53"/>
    </row>
    <row r="21" spans="1:6" s="8" customFormat="1" ht="17" thickBot="1" x14ac:dyDescent="0.3">
      <c r="A21" s="40" t="s">
        <v>9497</v>
      </c>
      <c r="B21" s="41"/>
      <c r="C21" s="181">
        <f>SUM(C18:C20)</f>
        <v>63</v>
      </c>
      <c r="D21" s="181">
        <f>SUM(D18:D20)</f>
        <v>68</v>
      </c>
      <c r="E21" s="258"/>
      <c r="F21" s="6"/>
    </row>
    <row r="22" spans="1:6" s="2" customFormat="1" ht="17" thickBot="1" x14ac:dyDescent="0.3">
      <c r="A22" s="817" t="s">
        <v>9402</v>
      </c>
      <c r="B22" s="529" t="s">
        <v>9500</v>
      </c>
      <c r="C22" s="226">
        <v>-26</v>
      </c>
      <c r="D22" s="39">
        <v>-32</v>
      </c>
      <c r="E22" s="13"/>
    </row>
    <row r="23" spans="1:6" s="8" customFormat="1" ht="17" thickBot="1" x14ac:dyDescent="0.3">
      <c r="A23" s="40" t="s">
        <v>9498</v>
      </c>
      <c r="B23" s="41"/>
      <c r="C23" s="181">
        <f>SUM(C21:C22)</f>
        <v>37</v>
      </c>
      <c r="D23" s="181">
        <f>SUM(D21:D22)</f>
        <v>36</v>
      </c>
      <c r="E23" s="258"/>
      <c r="F23" s="6"/>
    </row>
    <row r="24" spans="1:6" s="1" customFormat="1" x14ac:dyDescent="0.25">
      <c r="A24" s="1344"/>
      <c r="B24" s="947"/>
      <c r="C24" s="43"/>
      <c r="D24" s="13"/>
      <c r="E24" s="43"/>
    </row>
    <row r="25" spans="1:6" s="2" customFormat="1" x14ac:dyDescent="0.25">
      <c r="A25" s="12"/>
      <c r="B25" s="13"/>
      <c r="C25" s="13"/>
      <c r="D25" s="13"/>
      <c r="E25" s="13"/>
    </row>
    <row r="26" spans="1:6" s="2" customFormat="1" x14ac:dyDescent="0.25">
      <c r="A26" s="12"/>
      <c r="B26" s="13"/>
      <c r="C26" s="13"/>
      <c r="D26" s="13"/>
      <c r="E26" s="13"/>
    </row>
    <row r="27" spans="1:6" s="2" customFormat="1" x14ac:dyDescent="0.25">
      <c r="A27" s="13"/>
      <c r="B27" s="13"/>
      <c r="C27" s="13"/>
      <c r="D27" s="13"/>
      <c r="E27" s="13"/>
    </row>
    <row r="29" spans="1:6" s="48" customFormat="1" x14ac:dyDescent="0.25">
      <c r="A29" s="260" t="s">
        <v>7906</v>
      </c>
      <c r="B29" s="260"/>
      <c r="C29" s="260"/>
    </row>
    <row r="30" spans="1:6" s="48" customFormat="1" x14ac:dyDescent="0.25"/>
    <row r="31" spans="1:6" x14ac:dyDescent="0.25">
      <c r="A31" s="260" t="s">
        <v>9271</v>
      </c>
      <c r="B31" s="260"/>
      <c r="C31" s="413"/>
    </row>
    <row r="32" spans="1:6" x14ac:dyDescent="0.25">
      <c r="A32" s="260" t="s">
        <v>9277</v>
      </c>
    </row>
    <row r="33" spans="1:2" x14ac:dyDescent="0.25">
      <c r="A33" s="260" t="s">
        <v>9275</v>
      </c>
      <c r="B33" s="260"/>
    </row>
    <row r="34" spans="1:2" x14ac:dyDescent="0.25">
      <c r="A34" s="260" t="s">
        <v>9276</v>
      </c>
      <c r="B34" s="260"/>
    </row>
  </sheetData>
  <pageMargins left="0.7" right="0.7" top="0.75" bottom="0.75" header="0.3" footer="0.3"/>
  <pageSetup orientation="portrait" r:id="rId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>
    <tabColor rgb="FFC00000"/>
  </sheetPr>
  <dimension ref="A1:O64"/>
  <sheetViews>
    <sheetView topLeftCell="A43" workbookViewId="0">
      <selection activeCell="E58" sqref="E58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12.1640625" style="2" customWidth="1"/>
    <col min="4" max="4" width="12.5" style="2" customWidth="1"/>
    <col min="5" max="5" width="14.5" style="2" customWidth="1"/>
    <col min="6" max="12" width="11.5" style="2" customWidth="1"/>
    <col min="13" max="13" width="12.6640625" style="2" customWidth="1"/>
    <col min="14" max="14" width="11.6640625" style="2" customWidth="1"/>
    <col min="15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s="1" customFormat="1" x14ac:dyDescent="0.25">
      <c r="A3" s="3" t="s">
        <v>2887</v>
      </c>
      <c r="B3" s="48"/>
    </row>
    <row r="4" spans="1:15" s="1" customFormat="1" x14ac:dyDescent="0.25">
      <c r="A4" s="5" t="s">
        <v>4990</v>
      </c>
      <c r="B4" s="5"/>
      <c r="C4" s="3"/>
    </row>
    <row r="5" spans="1:15" s="1" customFormat="1" x14ac:dyDescent="0.25">
      <c r="A5" s="5" t="s">
        <v>5193</v>
      </c>
      <c r="B5" s="5"/>
      <c r="C5" s="3"/>
    </row>
    <row r="6" spans="1:15" s="1" customFormat="1" x14ac:dyDescent="0.25">
      <c r="A6" s="896" t="s">
        <v>5046</v>
      </c>
      <c r="B6" s="896"/>
      <c r="C6" s="1327"/>
      <c r="D6" s="1040"/>
      <c r="E6" s="1040"/>
      <c r="F6" s="1040"/>
      <c r="G6" s="1040"/>
      <c r="H6" s="1040"/>
      <c r="I6" s="1040"/>
      <c r="J6" s="1040"/>
      <c r="K6" s="1040"/>
      <c r="L6" s="1040"/>
      <c r="M6" s="361"/>
    </row>
    <row r="7" spans="1:15" s="422" customFormat="1" ht="17" thickBot="1" x14ac:dyDescent="0.3">
      <c r="A7" s="421"/>
      <c r="B7" s="421"/>
      <c r="C7" s="7">
        <v>5500</v>
      </c>
      <c r="D7" s="7"/>
      <c r="E7" s="7">
        <v>7500</v>
      </c>
      <c r="F7" s="7">
        <v>4500</v>
      </c>
      <c r="G7" s="7">
        <v>5000</v>
      </c>
      <c r="H7" s="7">
        <v>8000</v>
      </c>
      <c r="I7" s="7">
        <v>5000</v>
      </c>
      <c r="J7" s="7">
        <v>6500</v>
      </c>
      <c r="K7" s="7">
        <v>11250</v>
      </c>
      <c r="L7" s="7">
        <v>15000</v>
      </c>
      <c r="M7" s="7">
        <v>7500</v>
      </c>
    </row>
    <row r="8" spans="1:15" ht="17" thickBot="1" x14ac:dyDescent="0.3">
      <c r="A8" s="9" t="s">
        <v>0</v>
      </c>
      <c r="B8" s="10" t="s">
        <v>1</v>
      </c>
      <c r="C8" s="10" t="s">
        <v>2423</v>
      </c>
      <c r="D8" s="1027" t="s">
        <v>1467</v>
      </c>
      <c r="E8" s="32" t="s">
        <v>4438</v>
      </c>
      <c r="F8" s="32" t="s">
        <v>4998</v>
      </c>
      <c r="G8" s="32" t="s">
        <v>4999</v>
      </c>
      <c r="H8" s="32" t="s">
        <v>1940</v>
      </c>
      <c r="I8" s="32" t="s">
        <v>3162</v>
      </c>
      <c r="J8" s="32" t="s">
        <v>3161</v>
      </c>
      <c r="K8" s="32" t="s">
        <v>4198</v>
      </c>
      <c r="L8" s="32" t="s">
        <v>5116</v>
      </c>
      <c r="M8" s="32" t="s">
        <v>4428</v>
      </c>
    </row>
    <row r="9" spans="1:15" s="1" customFormat="1" x14ac:dyDescent="0.25">
      <c r="A9" s="28" t="s">
        <v>4991</v>
      </c>
      <c r="B9" s="22" t="s">
        <v>4992</v>
      </c>
      <c r="C9" s="22">
        <v>1500</v>
      </c>
      <c r="D9" s="1356">
        <v>36</v>
      </c>
      <c r="E9" s="22">
        <v>24</v>
      </c>
      <c r="F9" s="22"/>
      <c r="G9" s="22"/>
      <c r="H9" s="22"/>
      <c r="I9" s="22"/>
      <c r="J9" s="22"/>
      <c r="K9" s="22"/>
      <c r="L9" s="22"/>
      <c r="M9" s="370"/>
      <c r="N9" s="1" t="s">
        <v>1025</v>
      </c>
      <c r="O9" s="1" t="s">
        <v>5151</v>
      </c>
    </row>
    <row r="10" spans="1:15" s="1" customFormat="1" x14ac:dyDescent="0.25">
      <c r="A10" s="12" t="s">
        <v>4996</v>
      </c>
      <c r="B10" s="13" t="s">
        <v>5000</v>
      </c>
      <c r="C10" s="13">
        <v>16</v>
      </c>
      <c r="D10" s="1008"/>
      <c r="E10" s="13">
        <v>508</v>
      </c>
      <c r="F10" s="43"/>
      <c r="G10" s="43"/>
      <c r="H10" s="43"/>
      <c r="I10" s="43"/>
      <c r="J10" s="43"/>
      <c r="K10" s="43"/>
      <c r="L10" s="43"/>
      <c r="M10" s="43"/>
      <c r="N10" s="1" t="s">
        <v>5002</v>
      </c>
      <c r="O10" s="1" t="s">
        <v>5151</v>
      </c>
    </row>
    <row r="11" spans="1:15" s="1" customFormat="1" x14ac:dyDescent="0.25">
      <c r="A11" s="55" t="s">
        <v>4996</v>
      </c>
      <c r="B11" s="13" t="s">
        <v>5001</v>
      </c>
      <c r="C11" s="13">
        <v>16</v>
      </c>
      <c r="D11" s="1008"/>
      <c r="E11" s="13">
        <v>8</v>
      </c>
      <c r="F11" s="43"/>
      <c r="G11" s="43"/>
      <c r="H11" s="13">
        <v>500</v>
      </c>
      <c r="I11" s="13"/>
      <c r="J11" s="13"/>
      <c r="K11" s="13"/>
      <c r="L11" s="13"/>
      <c r="M11" s="43"/>
      <c r="N11" s="1" t="s">
        <v>5003</v>
      </c>
      <c r="O11" s="1" t="s">
        <v>5151</v>
      </c>
    </row>
    <row r="12" spans="1:15" x14ac:dyDescent="0.25">
      <c r="A12" s="55" t="s">
        <v>4996</v>
      </c>
      <c r="B12" s="13" t="s">
        <v>4997</v>
      </c>
      <c r="C12" s="13"/>
      <c r="D12" s="1030"/>
      <c r="E12" s="13"/>
      <c r="F12" s="13">
        <v>750</v>
      </c>
      <c r="G12" s="13">
        <v>750</v>
      </c>
      <c r="H12" s="13"/>
      <c r="I12" s="13"/>
      <c r="J12" s="13"/>
      <c r="K12" s="13"/>
      <c r="L12" s="13"/>
      <c r="M12" s="13"/>
      <c r="N12" s="1" t="s">
        <v>1025</v>
      </c>
      <c r="O12" s="1" t="s">
        <v>5151</v>
      </c>
    </row>
    <row r="13" spans="1:15" s="1" customFormat="1" x14ac:dyDescent="0.25">
      <c r="A13" s="55" t="s">
        <v>5004</v>
      </c>
      <c r="B13" s="13" t="s">
        <v>5007</v>
      </c>
      <c r="C13" s="43"/>
      <c r="D13" s="1008"/>
      <c r="E13" s="43"/>
      <c r="F13" s="13">
        <v>1250</v>
      </c>
      <c r="G13" s="13">
        <v>250</v>
      </c>
      <c r="H13" s="43"/>
      <c r="I13" s="43"/>
      <c r="J13" s="43"/>
      <c r="K13" s="43"/>
      <c r="L13" s="43"/>
      <c r="M13" s="43"/>
      <c r="N13" s="1" t="s">
        <v>1025</v>
      </c>
      <c r="O13" s="1" t="s">
        <v>5151</v>
      </c>
    </row>
    <row r="14" spans="1:15" s="1" customFormat="1" x14ac:dyDescent="0.25">
      <c r="A14" s="55" t="s">
        <v>5004</v>
      </c>
      <c r="B14" s="13" t="s">
        <v>5008</v>
      </c>
      <c r="C14" s="13">
        <v>116</v>
      </c>
      <c r="D14" s="1008"/>
      <c r="E14" s="13">
        <v>452</v>
      </c>
      <c r="F14" s="43"/>
      <c r="G14" s="43"/>
      <c r="H14" s="43"/>
      <c r="I14" s="43"/>
      <c r="J14" s="43"/>
      <c r="K14" s="43"/>
      <c r="L14" s="43"/>
      <c r="M14" s="43"/>
      <c r="N14" s="1" t="s">
        <v>5002</v>
      </c>
      <c r="O14" s="1" t="s">
        <v>5151</v>
      </c>
    </row>
    <row r="15" spans="1:15" s="1" customFormat="1" x14ac:dyDescent="0.25">
      <c r="A15" s="55" t="s">
        <v>5004</v>
      </c>
      <c r="B15" s="13" t="s">
        <v>5005</v>
      </c>
      <c r="C15" s="13">
        <v>366</v>
      </c>
      <c r="D15" s="1008"/>
      <c r="E15" s="13">
        <v>8</v>
      </c>
      <c r="F15" s="43"/>
      <c r="G15" s="43"/>
      <c r="H15" s="13">
        <v>500</v>
      </c>
      <c r="I15" s="13"/>
      <c r="J15" s="13"/>
      <c r="K15" s="13"/>
      <c r="L15" s="13"/>
      <c r="M15" s="43"/>
      <c r="N15" s="1" t="s">
        <v>5006</v>
      </c>
      <c r="O15" s="1" t="s">
        <v>5151</v>
      </c>
    </row>
    <row r="16" spans="1:15" x14ac:dyDescent="0.25">
      <c r="A16" s="55" t="s">
        <v>5014</v>
      </c>
      <c r="B16" s="13" t="s">
        <v>5018</v>
      </c>
      <c r="C16" s="13">
        <v>986</v>
      </c>
      <c r="D16" s="1030">
        <v>32</v>
      </c>
      <c r="E16" s="13"/>
      <c r="F16" s="13"/>
      <c r="G16" s="13"/>
      <c r="H16" s="13">
        <v>500</v>
      </c>
      <c r="I16" s="13"/>
      <c r="J16" s="13"/>
      <c r="K16" s="13"/>
      <c r="L16" s="13"/>
      <c r="M16" s="13"/>
      <c r="N16" s="1" t="s">
        <v>5006</v>
      </c>
      <c r="O16" s="1" t="s">
        <v>5151</v>
      </c>
    </row>
    <row r="17" spans="1:15" x14ac:dyDescent="0.25">
      <c r="A17" s="55" t="s">
        <v>5014</v>
      </c>
      <c r="B17" s="13" t="s">
        <v>5019</v>
      </c>
      <c r="C17" s="13"/>
      <c r="D17" s="1030"/>
      <c r="E17" s="13"/>
      <c r="F17" s="13"/>
      <c r="G17" s="13"/>
      <c r="H17" s="13"/>
      <c r="I17" s="13">
        <v>610</v>
      </c>
      <c r="J17" s="13">
        <v>500</v>
      </c>
      <c r="K17" s="13"/>
      <c r="L17" s="13"/>
      <c r="M17" s="13"/>
      <c r="N17" s="1" t="s">
        <v>1025</v>
      </c>
      <c r="O17" s="1" t="s">
        <v>5151</v>
      </c>
    </row>
    <row r="18" spans="1:15" x14ac:dyDescent="0.25">
      <c r="A18" s="55" t="s">
        <v>4971</v>
      </c>
      <c r="B18" s="13" t="s">
        <v>5022</v>
      </c>
      <c r="C18" s="13"/>
      <c r="D18" s="1030"/>
      <c r="E18" s="13"/>
      <c r="F18" s="13"/>
      <c r="G18" s="13"/>
      <c r="H18" s="13"/>
      <c r="I18" s="13">
        <v>170</v>
      </c>
      <c r="J18" s="13">
        <v>750</v>
      </c>
      <c r="K18" s="13"/>
      <c r="L18" s="13"/>
      <c r="M18" s="13"/>
      <c r="N18" s="1" t="s">
        <v>1025</v>
      </c>
      <c r="O18" s="1" t="s">
        <v>5151</v>
      </c>
    </row>
    <row r="19" spans="1:15" x14ac:dyDescent="0.25">
      <c r="A19" s="55" t="s">
        <v>4971</v>
      </c>
      <c r="B19" s="13" t="s">
        <v>5023</v>
      </c>
      <c r="C19" s="13"/>
      <c r="D19" s="1030"/>
      <c r="E19" s="13"/>
      <c r="F19" s="13"/>
      <c r="G19" s="13"/>
      <c r="H19" s="13"/>
      <c r="I19" s="13"/>
      <c r="J19" s="13">
        <v>850</v>
      </c>
      <c r="K19" s="13"/>
      <c r="L19" s="13"/>
      <c r="M19" s="13"/>
      <c r="N19" s="1" t="s">
        <v>5024</v>
      </c>
      <c r="O19" s="1" t="s">
        <v>5151</v>
      </c>
    </row>
    <row r="20" spans="1:15" x14ac:dyDescent="0.25">
      <c r="A20" s="55">
        <v>44570</v>
      </c>
      <c r="B20" s="13" t="s">
        <v>5056</v>
      </c>
      <c r="C20" s="13"/>
      <c r="D20" s="1030"/>
      <c r="E20" s="13"/>
      <c r="F20" s="13"/>
      <c r="G20" s="13"/>
      <c r="H20" s="13"/>
      <c r="I20" s="13">
        <v>131</v>
      </c>
      <c r="J20" s="13"/>
      <c r="K20" s="13">
        <v>550</v>
      </c>
      <c r="L20" s="13"/>
      <c r="M20" s="13"/>
      <c r="N20" s="1" t="s">
        <v>5057</v>
      </c>
      <c r="O20" s="1" t="s">
        <v>5151</v>
      </c>
    </row>
    <row r="21" spans="1:15" ht="17" thickBot="1" x14ac:dyDescent="0.3">
      <c r="A21" s="28">
        <v>44601</v>
      </c>
      <c r="B21" s="14" t="s">
        <v>5115</v>
      </c>
      <c r="C21" s="14"/>
      <c r="D21" s="1028"/>
      <c r="E21" s="14"/>
      <c r="F21" s="14"/>
      <c r="G21" s="14"/>
      <c r="H21" s="14"/>
      <c r="I21" s="14"/>
      <c r="J21" s="14"/>
      <c r="K21" s="14">
        <v>100</v>
      </c>
      <c r="L21" s="14">
        <v>252</v>
      </c>
      <c r="M21" s="14"/>
      <c r="N21" s="1" t="s">
        <v>5057</v>
      </c>
      <c r="O21" s="1" t="s">
        <v>5151</v>
      </c>
    </row>
    <row r="22" spans="1:15" ht="17" thickBot="1" x14ac:dyDescent="0.3">
      <c r="A22" s="161" t="s">
        <v>5191</v>
      </c>
      <c r="B22" s="34"/>
      <c r="C22" s="34">
        <f>SUM(C9:C21)</f>
        <v>3000</v>
      </c>
      <c r="D22" s="1027">
        <f t="shared" ref="D22:M22" si="0">SUM(D9:D21)</f>
        <v>68</v>
      </c>
      <c r="E22" s="34">
        <f t="shared" si="0"/>
        <v>1000</v>
      </c>
      <c r="F22" s="34">
        <f t="shared" si="0"/>
        <v>2000</v>
      </c>
      <c r="G22" s="34">
        <f t="shared" si="0"/>
        <v>1000</v>
      </c>
      <c r="H22" s="34">
        <f t="shared" si="0"/>
        <v>1500</v>
      </c>
      <c r="I22" s="34">
        <f t="shared" si="0"/>
        <v>911</v>
      </c>
      <c r="J22" s="34">
        <f t="shared" si="0"/>
        <v>2100</v>
      </c>
      <c r="K22" s="34">
        <f t="shared" si="0"/>
        <v>650</v>
      </c>
      <c r="L22" s="34">
        <f t="shared" si="0"/>
        <v>252</v>
      </c>
      <c r="M22" s="34">
        <f t="shared" si="0"/>
        <v>0</v>
      </c>
      <c r="N22" s="1"/>
    </row>
    <row r="23" spans="1:15" ht="17" thickBot="1" x14ac:dyDescent="0.3">
      <c r="A23" s="301"/>
      <c r="B23" s="53"/>
      <c r="C23" s="53"/>
      <c r="D23" s="1029"/>
      <c r="E23" s="53"/>
      <c r="F23" s="53"/>
      <c r="G23" s="53"/>
      <c r="H23" s="53"/>
      <c r="I23" s="53"/>
      <c r="J23" s="53"/>
      <c r="K23" s="53"/>
      <c r="L23" s="53"/>
      <c r="M23" s="53"/>
    </row>
    <row r="24" spans="1:15" s="8" customFormat="1" ht="17" thickBot="1" x14ac:dyDescent="0.3">
      <c r="A24" s="161" t="s">
        <v>5421</v>
      </c>
      <c r="B24" s="34"/>
      <c r="C24" s="34">
        <f>SUM(C22:C23)</f>
        <v>3000</v>
      </c>
      <c r="D24" s="1027">
        <f t="shared" ref="D24:M24" si="1">SUM(D22:D23)</f>
        <v>68</v>
      </c>
      <c r="E24" s="34">
        <f t="shared" si="1"/>
        <v>1000</v>
      </c>
      <c r="F24" s="34">
        <f t="shared" si="1"/>
        <v>2000</v>
      </c>
      <c r="G24" s="34">
        <f>SUM(G22:G23)</f>
        <v>1000</v>
      </c>
      <c r="H24" s="34">
        <f t="shared" si="1"/>
        <v>1500</v>
      </c>
      <c r="I24" s="34">
        <f t="shared" si="1"/>
        <v>911</v>
      </c>
      <c r="J24" s="34">
        <f t="shared" si="1"/>
        <v>2100</v>
      </c>
      <c r="K24" s="34">
        <f t="shared" si="1"/>
        <v>650</v>
      </c>
      <c r="L24" s="34">
        <f t="shared" si="1"/>
        <v>252</v>
      </c>
      <c r="M24" s="34">
        <f t="shared" si="1"/>
        <v>0</v>
      </c>
      <c r="N24" s="6"/>
    </row>
    <row r="25" spans="1:15" ht="17" thickBot="1" x14ac:dyDescent="0.3">
      <c r="A25" s="301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</row>
    <row r="26" spans="1:15" s="8" customFormat="1" ht="17" thickBot="1" x14ac:dyDescent="0.3">
      <c r="A26" s="161" t="s">
        <v>5492</v>
      </c>
      <c r="B26" s="34"/>
      <c r="C26" s="34">
        <f>SUM(C24:C25)</f>
        <v>3000</v>
      </c>
      <c r="D26" s="1027">
        <f t="shared" ref="D26" si="2">SUM(D24:D25)</f>
        <v>68</v>
      </c>
      <c r="E26" s="34">
        <f t="shared" ref="E26" si="3">SUM(E24:E25)</f>
        <v>1000</v>
      </c>
      <c r="F26" s="34">
        <f t="shared" ref="F26" si="4">SUM(F24:F25)</f>
        <v>2000</v>
      </c>
      <c r="G26" s="34">
        <f>SUM(G24:G25)</f>
        <v>1000</v>
      </c>
      <c r="H26" s="34">
        <f t="shared" ref="H26" si="5">SUM(H24:H25)</f>
        <v>1500</v>
      </c>
      <c r="I26" s="34">
        <f t="shared" ref="I26" si="6">SUM(I24:I25)</f>
        <v>911</v>
      </c>
      <c r="J26" s="34">
        <f t="shared" ref="J26" si="7">SUM(J24:J25)</f>
        <v>2100</v>
      </c>
      <c r="K26" s="34">
        <f t="shared" ref="K26" si="8">SUM(K24:K25)</f>
        <v>650</v>
      </c>
      <c r="L26" s="34">
        <f t="shared" ref="L26" si="9">SUM(L24:L25)</f>
        <v>252</v>
      </c>
      <c r="M26" s="34">
        <f t="shared" ref="M26:M32" si="10">SUM(M24:M25)</f>
        <v>0</v>
      </c>
      <c r="N26" s="6"/>
    </row>
    <row r="27" spans="1:15" ht="17" thickBot="1" x14ac:dyDescent="0.3">
      <c r="A27" s="301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</row>
    <row r="28" spans="1:15" s="8" customFormat="1" ht="17" thickBot="1" x14ac:dyDescent="0.3">
      <c r="A28" s="161" t="s">
        <v>5784</v>
      </c>
      <c r="B28" s="34"/>
      <c r="C28" s="34">
        <f t="shared" ref="C28:L32" si="11">SUM(C26:C27)</f>
        <v>3000</v>
      </c>
      <c r="D28" s="1027">
        <f t="shared" si="11"/>
        <v>68</v>
      </c>
      <c r="E28" s="34">
        <f t="shared" si="11"/>
        <v>1000</v>
      </c>
      <c r="F28" s="34">
        <f t="shared" si="11"/>
        <v>2000</v>
      </c>
      <c r="G28" s="34">
        <f t="shared" si="11"/>
        <v>1000</v>
      </c>
      <c r="H28" s="34">
        <f t="shared" si="11"/>
        <v>1500</v>
      </c>
      <c r="I28" s="34">
        <f t="shared" si="11"/>
        <v>911</v>
      </c>
      <c r="J28" s="34">
        <f t="shared" si="11"/>
        <v>2100</v>
      </c>
      <c r="K28" s="34">
        <f t="shared" si="11"/>
        <v>650</v>
      </c>
      <c r="L28" s="34">
        <f t="shared" si="11"/>
        <v>252</v>
      </c>
      <c r="M28" s="34">
        <f t="shared" si="10"/>
        <v>0</v>
      </c>
      <c r="N28" s="6"/>
    </row>
    <row r="29" spans="1:15" ht="17" thickBot="1" x14ac:dyDescent="0.3">
      <c r="A29" s="301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</row>
    <row r="30" spans="1:15" s="8" customFormat="1" ht="17" thickBot="1" x14ac:dyDescent="0.3">
      <c r="A30" s="161" t="s">
        <v>6061</v>
      </c>
      <c r="B30" s="34"/>
      <c r="C30" s="34">
        <f>SUM(C28:C29)</f>
        <v>3000</v>
      </c>
      <c r="D30" s="1027">
        <f t="shared" si="11"/>
        <v>68</v>
      </c>
      <c r="E30" s="34">
        <f t="shared" si="11"/>
        <v>1000</v>
      </c>
      <c r="F30" s="34">
        <f t="shared" si="11"/>
        <v>2000</v>
      </c>
      <c r="G30" s="34">
        <f t="shared" si="11"/>
        <v>1000</v>
      </c>
      <c r="H30" s="34">
        <f t="shared" si="11"/>
        <v>1500</v>
      </c>
      <c r="I30" s="34">
        <f t="shared" si="11"/>
        <v>911</v>
      </c>
      <c r="J30" s="34">
        <f t="shared" si="11"/>
        <v>2100</v>
      </c>
      <c r="K30" s="34">
        <f t="shared" si="11"/>
        <v>650</v>
      </c>
      <c r="L30" s="34">
        <f t="shared" si="11"/>
        <v>252</v>
      </c>
      <c r="M30" s="34">
        <f t="shared" si="10"/>
        <v>0</v>
      </c>
      <c r="N30" s="6"/>
    </row>
    <row r="31" spans="1:15" s="1494" customFormat="1" ht="17" thickBot="1" x14ac:dyDescent="0.3">
      <c r="A31" s="933" t="s">
        <v>6237</v>
      </c>
      <c r="B31" s="508" t="s">
        <v>6468</v>
      </c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508">
        <v>302</v>
      </c>
      <c r="N31" s="1493"/>
    </row>
    <row r="32" spans="1:15" s="8" customFormat="1" ht="17" thickBot="1" x14ac:dyDescent="0.3">
      <c r="A32" s="161" t="s">
        <v>6220</v>
      </c>
      <c r="B32" s="34"/>
      <c r="C32" s="34">
        <f>SUM(C30:C31)</f>
        <v>3000</v>
      </c>
      <c r="D32" s="1027">
        <f t="shared" si="11"/>
        <v>68</v>
      </c>
      <c r="E32" s="34">
        <f t="shared" si="11"/>
        <v>1000</v>
      </c>
      <c r="F32" s="34">
        <f t="shared" si="11"/>
        <v>2000</v>
      </c>
      <c r="G32" s="34">
        <f t="shared" si="11"/>
        <v>1000</v>
      </c>
      <c r="H32" s="34">
        <f t="shared" si="11"/>
        <v>1500</v>
      </c>
      <c r="I32" s="34">
        <f t="shared" si="11"/>
        <v>911</v>
      </c>
      <c r="J32" s="34">
        <f t="shared" si="11"/>
        <v>2100</v>
      </c>
      <c r="K32" s="34">
        <f t="shared" si="11"/>
        <v>650</v>
      </c>
      <c r="L32" s="34">
        <f t="shared" si="11"/>
        <v>252</v>
      </c>
      <c r="M32" s="34">
        <f t="shared" si="10"/>
        <v>302</v>
      </c>
      <c r="N32" s="6"/>
    </row>
    <row r="33" spans="1:14" x14ac:dyDescent="0.25">
      <c r="A33" s="55">
        <v>44929</v>
      </c>
      <c r="B33" s="53" t="s">
        <v>63</v>
      </c>
      <c r="C33" s="53">
        <v>-2238</v>
      </c>
      <c r="D33" s="53"/>
      <c r="E33" s="53"/>
      <c r="F33" s="53"/>
      <c r="G33" s="53"/>
      <c r="H33" s="53"/>
      <c r="I33" s="53"/>
      <c r="J33" s="53"/>
      <c r="K33" s="53"/>
      <c r="L33" s="53"/>
      <c r="M33" s="53"/>
    </row>
    <row r="34" spans="1:14" x14ac:dyDescent="0.25">
      <c r="A34" s="55">
        <v>45172</v>
      </c>
      <c r="B34" s="53" t="s">
        <v>63</v>
      </c>
      <c r="C34" s="53">
        <v>-639</v>
      </c>
      <c r="D34" s="53"/>
      <c r="E34" s="53">
        <v>-260</v>
      </c>
      <c r="F34" s="53"/>
      <c r="G34" s="53"/>
      <c r="H34" s="53">
        <v>-585</v>
      </c>
      <c r="I34" s="53"/>
      <c r="J34" s="53"/>
      <c r="K34" s="53"/>
      <c r="L34" s="53"/>
      <c r="M34" s="53"/>
    </row>
    <row r="35" spans="1:14" s="1" customFormat="1" ht="17" thickBot="1" x14ac:dyDescent="0.3">
      <c r="A35" s="12" t="s">
        <v>6371</v>
      </c>
      <c r="B35" s="53" t="s">
        <v>63</v>
      </c>
      <c r="C35" s="53">
        <v>-17</v>
      </c>
      <c r="D35" s="1496">
        <v>-15</v>
      </c>
      <c r="E35" s="53">
        <v>-199</v>
      </c>
      <c r="F35" s="53">
        <v>-8</v>
      </c>
      <c r="G35" s="53">
        <v>-1</v>
      </c>
      <c r="H35" s="53">
        <v>-910</v>
      </c>
      <c r="I35" s="53">
        <v>-98</v>
      </c>
      <c r="J35" s="53">
        <v>-27</v>
      </c>
      <c r="K35" s="354"/>
      <c r="L35" s="354"/>
      <c r="M35" s="354"/>
      <c r="N35" s="1" t="s">
        <v>6394</v>
      </c>
    </row>
    <row r="36" spans="1:14" s="8" customFormat="1" ht="17" thickBot="1" x14ac:dyDescent="0.3">
      <c r="A36" s="161" t="s">
        <v>6469</v>
      </c>
      <c r="B36" s="34"/>
      <c r="C36" s="34">
        <f>SUM(C32:C35)</f>
        <v>106</v>
      </c>
      <c r="D36" s="1027">
        <f t="shared" ref="D36:M36" si="12">SUM(D32:D35)</f>
        <v>53</v>
      </c>
      <c r="E36" s="34">
        <f t="shared" si="12"/>
        <v>541</v>
      </c>
      <c r="F36" s="34">
        <f t="shared" si="12"/>
        <v>1992</v>
      </c>
      <c r="G36" s="34">
        <f t="shared" si="12"/>
        <v>999</v>
      </c>
      <c r="H36" s="34">
        <f t="shared" si="12"/>
        <v>5</v>
      </c>
      <c r="I36" s="34">
        <f t="shared" si="12"/>
        <v>813</v>
      </c>
      <c r="J36" s="34">
        <f t="shared" si="12"/>
        <v>2073</v>
      </c>
      <c r="K36" s="34">
        <f t="shared" si="12"/>
        <v>650</v>
      </c>
      <c r="L36" s="34">
        <f t="shared" si="12"/>
        <v>252</v>
      </c>
      <c r="M36" s="34">
        <f t="shared" si="12"/>
        <v>302</v>
      </c>
      <c r="N36" s="6"/>
    </row>
    <row r="37" spans="1:14" x14ac:dyDescent="0.25">
      <c r="A37" s="301" t="s">
        <v>6426</v>
      </c>
      <c r="B37" s="53" t="s">
        <v>63</v>
      </c>
      <c r="C37" s="53">
        <v>-48</v>
      </c>
      <c r="D37" s="1496">
        <v>-49</v>
      </c>
      <c r="E37" s="53">
        <v>-192</v>
      </c>
      <c r="F37" s="53">
        <v>-618</v>
      </c>
      <c r="G37" s="53">
        <v>-810</v>
      </c>
      <c r="H37" s="53"/>
      <c r="I37" s="53">
        <v>-178</v>
      </c>
      <c r="J37" s="53"/>
      <c r="K37" s="53">
        <v>-91</v>
      </c>
      <c r="L37" s="53"/>
      <c r="M37" s="53"/>
      <c r="N37" s="2" t="s">
        <v>6429</v>
      </c>
    </row>
    <row r="38" spans="1:14" s="1" customFormat="1" x14ac:dyDescent="0.25">
      <c r="A38" s="373" t="s">
        <v>6426</v>
      </c>
      <c r="B38" s="354" t="s">
        <v>63</v>
      </c>
      <c r="C38" s="354"/>
      <c r="D38" s="1496"/>
      <c r="E38" s="354"/>
      <c r="F38" s="354">
        <v>-12</v>
      </c>
      <c r="G38" s="354">
        <v>-22</v>
      </c>
      <c r="H38" s="354"/>
      <c r="I38" s="354"/>
      <c r="J38" s="354"/>
      <c r="K38" s="354"/>
      <c r="L38" s="354"/>
      <c r="M38" s="354"/>
      <c r="N38" s="1" t="s">
        <v>6432</v>
      </c>
    </row>
    <row r="39" spans="1:14" x14ac:dyDescent="0.25">
      <c r="A39" s="55" t="s">
        <v>6444</v>
      </c>
      <c r="B39" s="436" t="s">
        <v>63</v>
      </c>
      <c r="C39" s="53">
        <v>-56</v>
      </c>
      <c r="D39" s="1496">
        <v>-4</v>
      </c>
      <c r="E39" s="53">
        <v>-346</v>
      </c>
      <c r="F39" s="53">
        <v>-1311</v>
      </c>
      <c r="G39" s="53">
        <v>-160</v>
      </c>
      <c r="H39" s="53">
        <v>-5</v>
      </c>
      <c r="I39" s="53">
        <v>-310</v>
      </c>
      <c r="J39" s="53"/>
      <c r="K39" s="53"/>
      <c r="L39" s="53"/>
      <c r="M39" s="53"/>
    </row>
    <row r="40" spans="1:14" s="1" customFormat="1" x14ac:dyDescent="0.25">
      <c r="A40" s="365" t="s">
        <v>6444</v>
      </c>
      <c r="B40" s="876" t="s">
        <v>63</v>
      </c>
      <c r="C40" s="354"/>
      <c r="D40" s="1496"/>
      <c r="E40" s="354"/>
      <c r="F40" s="354">
        <v>-30</v>
      </c>
      <c r="G40" s="354"/>
      <c r="H40" s="354"/>
      <c r="I40" s="354"/>
      <c r="J40" s="354"/>
      <c r="K40" s="354"/>
      <c r="L40" s="354"/>
      <c r="M40" s="354"/>
      <c r="N40" s="1" t="s">
        <v>6450</v>
      </c>
    </row>
    <row r="41" spans="1:14" x14ac:dyDescent="0.25">
      <c r="A41" s="12">
        <v>45020</v>
      </c>
      <c r="B41" s="436" t="s">
        <v>63</v>
      </c>
      <c r="C41" s="53">
        <v>-2</v>
      </c>
      <c r="D41" s="1029"/>
      <c r="E41" s="53">
        <v>-3</v>
      </c>
      <c r="F41" s="53">
        <v>-28</v>
      </c>
      <c r="G41" s="53"/>
      <c r="H41" s="53"/>
      <c r="I41" s="53">
        <v>-102</v>
      </c>
      <c r="J41" s="53"/>
      <c r="K41" s="53">
        <v>-524</v>
      </c>
      <c r="L41" s="53">
        <v>-100</v>
      </c>
      <c r="M41" s="53"/>
    </row>
    <row r="42" spans="1:14" x14ac:dyDescent="0.25">
      <c r="A42" s="76">
        <v>45081</v>
      </c>
      <c r="B42" s="38" t="s">
        <v>63</v>
      </c>
      <c r="C42" s="53"/>
      <c r="D42" s="1029"/>
      <c r="E42" s="53"/>
      <c r="F42" s="53"/>
      <c r="G42" s="53"/>
      <c r="H42" s="53"/>
      <c r="I42" s="53"/>
      <c r="J42" s="53">
        <v>-992</v>
      </c>
      <c r="K42" s="53"/>
      <c r="L42" s="53"/>
      <c r="M42" s="53"/>
    </row>
    <row r="43" spans="1:14" ht="17" thickBot="1" x14ac:dyDescent="0.3">
      <c r="A43" s="12">
        <v>45234</v>
      </c>
      <c r="B43" s="13" t="s">
        <v>63</v>
      </c>
      <c r="C43" s="53"/>
      <c r="D43" s="1029"/>
      <c r="E43" s="53"/>
      <c r="F43" s="53"/>
      <c r="G43" s="53"/>
      <c r="H43" s="53"/>
      <c r="I43" s="53">
        <v>-71</v>
      </c>
      <c r="J43" s="53">
        <v>-91</v>
      </c>
      <c r="K43" s="53"/>
      <c r="L43" s="53">
        <v>-50</v>
      </c>
      <c r="M43" s="53">
        <v>-207</v>
      </c>
      <c r="N43" s="2" t="s">
        <v>3359</v>
      </c>
    </row>
    <row r="44" spans="1:14" s="8" customFormat="1" ht="17" thickBot="1" x14ac:dyDescent="0.3">
      <c r="A44" s="161" t="s">
        <v>6547</v>
      </c>
      <c r="B44" s="34"/>
      <c r="C44" s="34">
        <f>SUM(C36:C43)</f>
        <v>0</v>
      </c>
      <c r="D44" s="1027">
        <f>SUM(D36:D43)</f>
        <v>0</v>
      </c>
      <c r="E44" s="34">
        <f t="shared" ref="E44:L44" si="13">SUM(E36:E43)</f>
        <v>0</v>
      </c>
      <c r="F44" s="56">
        <f>SUM(F36:F43)</f>
        <v>-7</v>
      </c>
      <c r="G44" s="34">
        <f t="shared" si="13"/>
        <v>7</v>
      </c>
      <c r="H44" s="34">
        <f t="shared" si="13"/>
        <v>0</v>
      </c>
      <c r="I44" s="34">
        <f t="shared" si="13"/>
        <v>152</v>
      </c>
      <c r="J44" s="34">
        <f t="shared" si="13"/>
        <v>990</v>
      </c>
      <c r="K44" s="34">
        <f t="shared" si="13"/>
        <v>35</v>
      </c>
      <c r="L44" s="34">
        <f t="shared" si="13"/>
        <v>102</v>
      </c>
      <c r="M44" s="34">
        <f>SUM(M36:M43)</f>
        <v>95</v>
      </c>
      <c r="N44" s="6"/>
    </row>
    <row r="45" spans="1:14" s="1" customFormat="1" x14ac:dyDescent="0.25">
      <c r="A45" s="76" t="s">
        <v>6630</v>
      </c>
      <c r="B45" s="38" t="s">
        <v>63</v>
      </c>
      <c r="C45" s="354"/>
      <c r="D45" s="1496"/>
      <c r="E45" s="354"/>
      <c r="F45" s="354"/>
      <c r="G45" s="354"/>
      <c r="H45" s="354"/>
      <c r="I45" s="53">
        <v>-277</v>
      </c>
      <c r="J45" s="53">
        <v>-310</v>
      </c>
      <c r="K45" s="53">
        <v>-38</v>
      </c>
      <c r="L45" s="53">
        <v>-95</v>
      </c>
      <c r="M45" s="53">
        <v>-116</v>
      </c>
      <c r="N45" s="1" t="s">
        <v>1013</v>
      </c>
    </row>
    <row r="46" spans="1:14" ht="17" thickBot="1" x14ac:dyDescent="0.3">
      <c r="A46" s="76" t="s">
        <v>6660</v>
      </c>
      <c r="B46" s="38" t="s">
        <v>63</v>
      </c>
      <c r="C46" s="53"/>
      <c r="D46" s="1029"/>
      <c r="E46" s="53"/>
      <c r="F46" s="53"/>
      <c r="G46" s="53"/>
      <c r="H46" s="53"/>
      <c r="I46" s="53"/>
      <c r="J46" s="53">
        <v>-642</v>
      </c>
      <c r="K46" s="53"/>
      <c r="L46" s="53">
        <v>-15</v>
      </c>
      <c r="M46" s="53"/>
    </row>
    <row r="47" spans="1:14" s="8" customFormat="1" ht="17" thickBot="1" x14ac:dyDescent="0.3">
      <c r="A47" s="161" t="s">
        <v>6726</v>
      </c>
      <c r="B47" s="34"/>
      <c r="C47" s="34">
        <f>SUM(C44:C46)</f>
        <v>0</v>
      </c>
      <c r="D47" s="1027">
        <f t="shared" ref="D47:L47" si="14">SUM(D44:D46)</f>
        <v>0</v>
      </c>
      <c r="E47" s="34">
        <f t="shared" si="14"/>
        <v>0</v>
      </c>
      <c r="F47" s="56">
        <f t="shared" si="14"/>
        <v>-7</v>
      </c>
      <c r="G47" s="34">
        <f t="shared" si="14"/>
        <v>7</v>
      </c>
      <c r="H47" s="34">
        <f t="shared" si="14"/>
        <v>0</v>
      </c>
      <c r="I47" s="56">
        <f t="shared" si="14"/>
        <v>-125</v>
      </c>
      <c r="J47" s="34">
        <f t="shared" si="14"/>
        <v>38</v>
      </c>
      <c r="K47" s="56">
        <f t="shared" si="14"/>
        <v>-3</v>
      </c>
      <c r="L47" s="56">
        <f t="shared" si="14"/>
        <v>-8</v>
      </c>
      <c r="M47" s="56">
        <f>SUM(M44:M46)</f>
        <v>-21</v>
      </c>
      <c r="N47" s="6"/>
    </row>
    <row r="48" spans="1:14" s="1" customFormat="1" x14ac:dyDescent="0.25">
      <c r="A48" s="373" t="s">
        <v>6762</v>
      </c>
      <c r="B48" s="1323" t="s">
        <v>6767</v>
      </c>
      <c r="C48" s="354"/>
      <c r="D48" s="354"/>
      <c r="E48" s="354"/>
      <c r="F48" s="354"/>
      <c r="G48" s="354"/>
      <c r="H48" s="354"/>
      <c r="I48" s="354">
        <v>125</v>
      </c>
      <c r="J48" s="354"/>
      <c r="K48" s="354">
        <v>3</v>
      </c>
      <c r="L48" s="354">
        <v>8</v>
      </c>
      <c r="M48" s="354">
        <v>21</v>
      </c>
      <c r="N48" s="1" t="s">
        <v>6735</v>
      </c>
    </row>
    <row r="49" spans="1:14" x14ac:dyDescent="0.25">
      <c r="A49" s="15" t="s">
        <v>6762</v>
      </c>
      <c r="B49" s="84" t="s">
        <v>63</v>
      </c>
      <c r="C49" s="53"/>
      <c r="D49" s="53"/>
      <c r="E49" s="53"/>
      <c r="F49" s="53"/>
      <c r="G49" s="53"/>
      <c r="H49" s="53"/>
      <c r="I49" s="53"/>
      <c r="J49" s="53">
        <v>-40</v>
      </c>
      <c r="K49" s="53"/>
      <c r="L49" s="53"/>
      <c r="M49" s="53"/>
      <c r="N49" s="1" t="s">
        <v>1013</v>
      </c>
    </row>
    <row r="50" spans="1:14" x14ac:dyDescent="0.25">
      <c r="A50" s="78"/>
      <c r="B50" s="84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</row>
    <row r="51" spans="1:14" x14ac:dyDescent="0.25">
      <c r="A51" s="78"/>
      <c r="B51" s="84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  <row r="52" spans="1:14" x14ac:dyDescent="0.25">
      <c r="A52" s="80"/>
      <c r="B52" s="84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</row>
    <row r="53" spans="1:14" s="1" customFormat="1" x14ac:dyDescent="0.25">
      <c r="A53" s="367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13"/>
    </row>
    <row r="54" spans="1:14" ht="17" thickBot="1" x14ac:dyDescent="0.3"/>
    <row r="55" spans="1:14" ht="17" thickBot="1" x14ac:dyDescent="0.3">
      <c r="C55" s="10" t="s">
        <v>2423</v>
      </c>
      <c r="D55" s="1027" t="s">
        <v>1467</v>
      </c>
      <c r="E55" s="32" t="s">
        <v>4438</v>
      </c>
      <c r="F55" s="32" t="s">
        <v>4998</v>
      </c>
      <c r="G55" s="32" t="s">
        <v>4999</v>
      </c>
      <c r="H55" s="32" t="s">
        <v>1940</v>
      </c>
      <c r="I55" s="32" t="s">
        <v>3162</v>
      </c>
      <c r="J55" s="32" t="s">
        <v>3161</v>
      </c>
      <c r="K55" s="32" t="s">
        <v>4198</v>
      </c>
      <c r="L55" s="32" t="s">
        <v>5116</v>
      </c>
      <c r="M55" s="32" t="s">
        <v>4428</v>
      </c>
    </row>
    <row r="57" spans="1:14" s="1" customFormat="1" ht="17" thickBot="1" x14ac:dyDescent="0.3">
      <c r="A57" s="355" t="s">
        <v>6531</v>
      </c>
      <c r="B57" s="355"/>
      <c r="C57" s="355"/>
      <c r="D57" s="355"/>
      <c r="F57" s="898" t="s">
        <v>6926</v>
      </c>
      <c r="G57" s="898"/>
    </row>
    <row r="58" spans="1:14" ht="17" thickBot="1" x14ac:dyDescent="0.3">
      <c r="A58" s="1508" t="s">
        <v>6487</v>
      </c>
      <c r="B58" s="1509"/>
      <c r="C58" s="1509"/>
      <c r="D58" s="1510"/>
    </row>
    <row r="59" spans="1:14" x14ac:dyDescent="0.25">
      <c r="A59" s="759" t="s">
        <v>6244</v>
      </c>
      <c r="B59" s="759"/>
    </row>
    <row r="61" spans="1:14" s="1" customFormat="1" x14ac:dyDescent="0.25">
      <c r="A61" s="355" t="s">
        <v>5045</v>
      </c>
      <c r="B61" s="355"/>
      <c r="C61" s="355"/>
      <c r="D61" s="355"/>
      <c r="E61" s="355"/>
    </row>
    <row r="63" spans="1:14" x14ac:dyDescent="0.25">
      <c r="A63" s="1329" t="s">
        <v>5060</v>
      </c>
      <c r="B63" s="1329"/>
      <c r="C63" s="1329"/>
      <c r="D63" s="1329"/>
    </row>
    <row r="64" spans="1:14" x14ac:dyDescent="0.25">
      <c r="A64" s="1343" t="s">
        <v>5192</v>
      </c>
      <c r="B64" s="1343"/>
      <c r="C64" s="1343"/>
      <c r="D64" s="1343"/>
      <c r="E64" s="1343"/>
      <c r="F64" s="1343"/>
      <c r="G64" s="1343"/>
    </row>
  </sheetData>
  <pageMargins left="0.7" right="0.7" top="0.75" bottom="0.75" header="0.3" footer="0.3"/>
  <pageSetup orientation="portrait" r:id="rId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>
    <tabColor rgb="FFC00000"/>
  </sheetPr>
  <dimension ref="A1:E19"/>
  <sheetViews>
    <sheetView workbookViewId="0">
      <selection activeCell="G19" sqref="G19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11.5" style="2" customWidth="1"/>
    <col min="4" max="4" width="8.33203125" style="2" customWidth="1"/>
    <col min="5" max="5" width="11.6640625" style="2" customWidth="1"/>
    <col min="6" max="16384" width="9" style="2"/>
  </cols>
  <sheetData>
    <row r="1" spans="1:5" x14ac:dyDescent="0.25">
      <c r="A1" s="1" t="s">
        <v>23</v>
      </c>
      <c r="B1" s="1"/>
      <c r="C1" s="1"/>
      <c r="D1" s="1"/>
    </row>
    <row r="2" spans="1:5" x14ac:dyDescent="0.25">
      <c r="A2" s="1"/>
      <c r="B2" s="1"/>
      <c r="C2" s="1"/>
      <c r="D2" s="1"/>
    </row>
    <row r="3" spans="1:5" s="1" customFormat="1" x14ac:dyDescent="0.25">
      <c r="A3" s="3" t="s">
        <v>2887</v>
      </c>
      <c r="B3" s="48"/>
    </row>
    <row r="4" spans="1:5" s="1" customFormat="1" x14ac:dyDescent="0.25">
      <c r="A4" s="5" t="s">
        <v>4990</v>
      </c>
      <c r="B4" s="5"/>
    </row>
    <row r="5" spans="1:5" s="1" customFormat="1" x14ac:dyDescent="0.25">
      <c r="A5" s="5" t="s">
        <v>5490</v>
      </c>
      <c r="B5" s="5"/>
    </row>
    <row r="6" spans="1:5" s="422" customFormat="1" ht="17" thickBot="1" x14ac:dyDescent="0.3">
      <c r="A6" s="421"/>
      <c r="B6" s="421"/>
      <c r="C6" s="7">
        <v>7500</v>
      </c>
      <c r="D6" s="30"/>
    </row>
    <row r="7" spans="1:5" ht="17" thickBot="1" x14ac:dyDescent="0.3">
      <c r="A7" s="9" t="s">
        <v>0</v>
      </c>
      <c r="B7" s="10" t="s">
        <v>1</v>
      </c>
      <c r="C7" s="32" t="s">
        <v>4428</v>
      </c>
      <c r="D7" s="10"/>
    </row>
    <row r="8" spans="1:5" ht="17" thickBot="1" x14ac:dyDescent="0.3">
      <c r="A8" s="301" t="s">
        <v>5391</v>
      </c>
      <c r="B8" s="53" t="s">
        <v>5392</v>
      </c>
      <c r="C8" s="53">
        <v>302</v>
      </c>
      <c r="D8" s="53"/>
      <c r="E8" s="2" t="s">
        <v>5003</v>
      </c>
    </row>
    <row r="9" spans="1:5" s="8" customFormat="1" ht="17" thickBot="1" x14ac:dyDescent="0.3">
      <c r="A9" s="161" t="s">
        <v>5491</v>
      </c>
      <c r="B9" s="34"/>
      <c r="C9" s="34">
        <f>SUM(C8:C8)</f>
        <v>302</v>
      </c>
      <c r="D9" s="34">
        <f>SUM(D8:D8)</f>
        <v>0</v>
      </c>
      <c r="E9" s="6"/>
    </row>
    <row r="10" spans="1:5" ht="17" thickBot="1" x14ac:dyDescent="0.3">
      <c r="A10" s="301"/>
      <c r="B10" s="53"/>
      <c r="C10" s="53"/>
      <c r="D10" s="53"/>
    </row>
    <row r="11" spans="1:5" s="8" customFormat="1" ht="17" thickBot="1" x14ac:dyDescent="0.3">
      <c r="A11" s="161" t="s">
        <v>5785</v>
      </c>
      <c r="B11" s="34"/>
      <c r="C11" s="34">
        <f>SUM(C9:C10)</f>
        <v>302</v>
      </c>
      <c r="D11" s="34">
        <f>SUM(D10:D10)</f>
        <v>0</v>
      </c>
      <c r="E11" s="6"/>
    </row>
    <row r="12" spans="1:5" ht="17" thickBot="1" x14ac:dyDescent="0.3">
      <c r="A12" s="301"/>
      <c r="B12" s="53"/>
      <c r="C12" s="53"/>
      <c r="D12" s="53"/>
    </row>
    <row r="13" spans="1:5" s="8" customFormat="1" ht="17" thickBot="1" x14ac:dyDescent="0.3">
      <c r="A13" s="161" t="s">
        <v>6060</v>
      </c>
      <c r="B13" s="34"/>
      <c r="C13" s="34">
        <f>SUM(C11:C12)</f>
        <v>302</v>
      </c>
      <c r="D13" s="34">
        <f>SUM(D12:D12)</f>
        <v>0</v>
      </c>
      <c r="E13" s="6"/>
    </row>
    <row r="14" spans="1:5" ht="17" thickBot="1" x14ac:dyDescent="0.3">
      <c r="A14" s="301"/>
      <c r="B14" s="53"/>
      <c r="C14" s="53"/>
      <c r="D14" s="53"/>
    </row>
    <row r="15" spans="1:5" s="8" customFormat="1" ht="17" thickBot="1" x14ac:dyDescent="0.3">
      <c r="A15" s="161" t="s">
        <v>6219</v>
      </c>
      <c r="B15" s="34"/>
      <c r="C15" s="34">
        <f>SUM(C13:C14)</f>
        <v>302</v>
      </c>
      <c r="D15" s="34">
        <f>SUM(D14:D14)</f>
        <v>0</v>
      </c>
      <c r="E15" s="6"/>
    </row>
    <row r="16" spans="1:5" s="49" customFormat="1" x14ac:dyDescent="0.25">
      <c r="A16" s="933" t="s">
        <v>6237</v>
      </c>
      <c r="B16" s="508" t="s">
        <v>6467</v>
      </c>
      <c r="C16" s="508">
        <v>-302</v>
      </c>
      <c r="D16" s="508"/>
    </row>
    <row r="17" spans="1:4" x14ac:dyDescent="0.25">
      <c r="A17" s="301"/>
      <c r="B17" s="53"/>
      <c r="C17" s="53"/>
      <c r="D17" s="53"/>
    </row>
    <row r="18" spans="1:4" x14ac:dyDescent="0.25">
      <c r="A18" s="301"/>
      <c r="B18" s="53"/>
      <c r="C18" s="53"/>
      <c r="D18" s="53"/>
    </row>
    <row r="19" spans="1:4" s="1" customFormat="1" x14ac:dyDescent="0.25">
      <c r="A19" s="367"/>
      <c r="B19" s="43"/>
      <c r="C19" s="43">
        <f>SUM(C15:C16)</f>
        <v>0</v>
      </c>
      <c r="D19" s="43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I24"/>
  <sheetViews>
    <sheetView topLeftCell="A4" workbookViewId="0">
      <selection activeCell="F23" sqref="F23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17.1640625" style="2" customWidth="1"/>
    <col min="4" max="4" width="16" style="2" customWidth="1"/>
    <col min="5" max="6" width="10.5" style="2" customWidth="1"/>
    <col min="7" max="7" width="11.5" style="2" customWidth="1"/>
    <col min="8" max="8" width="11.1640625" style="2" customWidth="1"/>
    <col min="9" max="9" width="10" style="2" bestFit="1" customWidth="1"/>
    <col min="10" max="16384" width="9" style="2"/>
  </cols>
  <sheetData>
    <row r="1" spans="1:8" x14ac:dyDescent="0.25">
      <c r="A1" s="1" t="s">
        <v>23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s="1" customFormat="1" x14ac:dyDescent="0.25">
      <c r="A3" s="3" t="s">
        <v>5569</v>
      </c>
      <c r="B3" s="48"/>
    </row>
    <row r="4" spans="1:8" s="1" customFormat="1" x14ac:dyDescent="0.25">
      <c r="A4" s="5" t="s">
        <v>5570</v>
      </c>
      <c r="B4" s="5"/>
    </row>
    <row r="5" spans="1:8" s="1" customFormat="1" x14ac:dyDescent="0.25">
      <c r="A5" s="5" t="s">
        <v>5628</v>
      </c>
      <c r="B5" s="5"/>
    </row>
    <row r="6" spans="1:8" s="1" customFormat="1" x14ac:dyDescent="0.25">
      <c r="A6" s="5" t="s">
        <v>6097</v>
      </c>
      <c r="B6" s="5"/>
    </row>
    <row r="7" spans="1:8" s="1" customFormat="1" x14ac:dyDescent="0.25">
      <c r="A7" s="420" t="s">
        <v>5629</v>
      </c>
      <c r="B7" s="420"/>
    </row>
    <row r="8" spans="1:8" s="1" customFormat="1" ht="17" thickBot="1" x14ac:dyDescent="0.3">
      <c r="A8" s="5"/>
      <c r="B8" s="5"/>
      <c r="C8" s="30">
        <v>13500</v>
      </c>
      <c r="D8" s="30">
        <v>17000</v>
      </c>
      <c r="E8" s="30">
        <v>16250</v>
      </c>
      <c r="F8" s="30">
        <v>42000</v>
      </c>
      <c r="G8" s="30">
        <v>4000</v>
      </c>
      <c r="H8" s="30">
        <v>8000</v>
      </c>
    </row>
    <row r="9" spans="1:8" ht="17" thickBot="1" x14ac:dyDescent="0.3">
      <c r="A9" s="9" t="s">
        <v>0</v>
      </c>
      <c r="B9" s="10" t="s">
        <v>1</v>
      </c>
      <c r="C9" s="32" t="s">
        <v>3463</v>
      </c>
      <c r="D9" s="32" t="s">
        <v>5571</v>
      </c>
      <c r="E9" s="32" t="s">
        <v>378</v>
      </c>
      <c r="F9" s="32" t="s">
        <v>28</v>
      </c>
      <c r="G9" s="32" t="s">
        <v>1152</v>
      </c>
      <c r="H9" s="11" t="s">
        <v>134</v>
      </c>
    </row>
    <row r="10" spans="1:8" x14ac:dyDescent="0.25">
      <c r="A10" s="301" t="s">
        <v>5568</v>
      </c>
      <c r="B10" s="53" t="s">
        <v>5572</v>
      </c>
      <c r="C10" s="53">
        <v>97</v>
      </c>
      <c r="D10" s="53">
        <v>170</v>
      </c>
      <c r="E10" s="53"/>
      <c r="F10" s="53"/>
      <c r="G10" s="53"/>
      <c r="H10" s="53"/>
    </row>
    <row r="11" spans="1:8" x14ac:dyDescent="0.25">
      <c r="A11" s="301" t="s">
        <v>5581</v>
      </c>
      <c r="B11" s="53" t="s">
        <v>5582</v>
      </c>
      <c r="C11" s="53"/>
      <c r="D11" s="53">
        <v>259</v>
      </c>
      <c r="E11" s="53"/>
      <c r="F11" s="53"/>
      <c r="G11" s="53"/>
      <c r="H11" s="53"/>
    </row>
    <row r="12" spans="1:8" ht="17" thickBot="1" x14ac:dyDescent="0.3">
      <c r="A12" s="301" t="s">
        <v>5593</v>
      </c>
      <c r="B12" s="53" t="s">
        <v>5604</v>
      </c>
      <c r="C12" s="53"/>
      <c r="D12" s="53"/>
      <c r="E12" s="53">
        <v>200</v>
      </c>
      <c r="F12" s="53">
        <v>28</v>
      </c>
      <c r="G12" s="53">
        <v>50</v>
      </c>
      <c r="H12" s="53">
        <v>50</v>
      </c>
    </row>
    <row r="13" spans="1:8" ht="17" thickBot="1" x14ac:dyDescent="0.3">
      <c r="A13" s="170" t="s">
        <v>5849</v>
      </c>
      <c r="B13" s="34"/>
      <c r="C13" s="34">
        <f t="shared" ref="C13:H13" si="0">SUM(C10:C12)</f>
        <v>97</v>
      </c>
      <c r="D13" s="34">
        <f t="shared" si="0"/>
        <v>429</v>
      </c>
      <c r="E13" s="34">
        <f t="shared" si="0"/>
        <v>200</v>
      </c>
      <c r="F13" s="34">
        <f t="shared" si="0"/>
        <v>28</v>
      </c>
      <c r="G13" s="34">
        <f t="shared" si="0"/>
        <v>50</v>
      </c>
      <c r="H13" s="34">
        <f t="shared" si="0"/>
        <v>50</v>
      </c>
    </row>
    <row r="14" spans="1:8" ht="17" thickBot="1" x14ac:dyDescent="0.3">
      <c r="A14" s="55"/>
      <c r="B14" s="53"/>
      <c r="C14" s="53"/>
      <c r="D14" s="53"/>
      <c r="E14" s="53"/>
      <c r="F14" s="53"/>
      <c r="G14" s="53"/>
      <c r="H14" s="53"/>
    </row>
    <row r="15" spans="1:8" ht="17" thickBot="1" x14ac:dyDescent="0.3">
      <c r="A15" s="170" t="s">
        <v>6058</v>
      </c>
      <c r="B15" s="34"/>
      <c r="C15" s="34">
        <f>SUM(C13:C14)</f>
        <v>97</v>
      </c>
      <c r="D15" s="34">
        <f t="shared" ref="D15:H15" si="1">SUM(D13:D14)</f>
        <v>429</v>
      </c>
      <c r="E15" s="34">
        <f t="shared" si="1"/>
        <v>200</v>
      </c>
      <c r="F15" s="34">
        <f t="shared" si="1"/>
        <v>28</v>
      </c>
      <c r="G15" s="34">
        <f t="shared" si="1"/>
        <v>50</v>
      </c>
      <c r="H15" s="34">
        <f t="shared" si="1"/>
        <v>50</v>
      </c>
    </row>
    <row r="16" spans="1:8" x14ac:dyDescent="0.25">
      <c r="A16" s="15" t="s">
        <v>6079</v>
      </c>
      <c r="B16" s="53" t="s">
        <v>63</v>
      </c>
      <c r="C16" s="53">
        <v>-74</v>
      </c>
      <c r="D16" s="53">
        <v>-120</v>
      </c>
      <c r="E16" s="53">
        <v>-34</v>
      </c>
      <c r="F16" s="53"/>
      <c r="G16" s="53">
        <v>-28</v>
      </c>
      <c r="H16" s="53">
        <v>-12</v>
      </c>
    </row>
    <row r="17" spans="1:9" x14ac:dyDescent="0.25">
      <c r="A17" s="301" t="s">
        <v>6174</v>
      </c>
      <c r="B17" s="53" t="s">
        <v>63</v>
      </c>
      <c r="C17" s="53">
        <v>-23</v>
      </c>
      <c r="D17" s="53">
        <v>-306</v>
      </c>
      <c r="E17" s="53"/>
      <c r="F17" s="53"/>
      <c r="G17" s="53"/>
      <c r="H17" s="53"/>
    </row>
    <row r="18" spans="1:9" s="1" customFormat="1" ht="17" thickBot="1" x14ac:dyDescent="0.3">
      <c r="A18" s="15" t="s">
        <v>6184</v>
      </c>
      <c r="B18" s="13" t="s">
        <v>63</v>
      </c>
      <c r="C18" s="43"/>
      <c r="D18" s="43"/>
      <c r="E18" s="13">
        <v>-166</v>
      </c>
      <c r="F18" s="25">
        <v>-28</v>
      </c>
      <c r="G18" s="13">
        <v>-21</v>
      </c>
      <c r="H18" s="13">
        <v>-37</v>
      </c>
    </row>
    <row r="19" spans="1:9" s="8" customFormat="1" ht="17" thickBot="1" x14ac:dyDescent="0.3">
      <c r="A19" s="170" t="s">
        <v>6208</v>
      </c>
      <c r="B19" s="34"/>
      <c r="C19" s="34">
        <f>SUM(C15:C18)</f>
        <v>0</v>
      </c>
      <c r="D19" s="34">
        <f t="shared" ref="D19:H19" si="2">SUM(D15:D18)</f>
        <v>3</v>
      </c>
      <c r="E19" s="34">
        <f t="shared" si="2"/>
        <v>0</v>
      </c>
      <c r="F19" s="34">
        <f t="shared" si="2"/>
        <v>0</v>
      </c>
      <c r="G19" s="34">
        <f t="shared" si="2"/>
        <v>1</v>
      </c>
      <c r="H19" s="34">
        <f t="shared" si="2"/>
        <v>1</v>
      </c>
    </row>
    <row r="20" spans="1:9" s="49" customFormat="1" x14ac:dyDescent="0.25">
      <c r="A20" s="859"/>
      <c r="B20" s="185" t="s">
        <v>967</v>
      </c>
      <c r="C20" s="185"/>
      <c r="D20" s="185">
        <v>-3</v>
      </c>
      <c r="E20" s="185"/>
      <c r="F20" s="185"/>
      <c r="G20" s="185">
        <v>-1</v>
      </c>
      <c r="H20" s="185">
        <v>-1</v>
      </c>
      <c r="I20" s="49" t="s">
        <v>211</v>
      </c>
    </row>
    <row r="21" spans="1:9" x14ac:dyDescent="0.25">
      <c r="A21" s="13"/>
      <c r="B21" s="13"/>
      <c r="C21" s="13"/>
      <c r="D21" s="13"/>
      <c r="E21" s="13"/>
      <c r="F21" s="13"/>
      <c r="G21" s="13"/>
      <c r="H21" s="13"/>
    </row>
    <row r="22" spans="1:9" x14ac:dyDescent="0.25">
      <c r="A22" s="13"/>
      <c r="B22" s="13"/>
      <c r="C22" s="13"/>
      <c r="D22" s="13"/>
      <c r="E22" s="13"/>
      <c r="F22" s="13"/>
      <c r="G22" s="13"/>
      <c r="H22" s="13"/>
    </row>
    <row r="23" spans="1:9" s="1" customFormat="1" ht="17" thickBot="1" x14ac:dyDescent="0.3">
      <c r="A23" s="115"/>
      <c r="B23" s="115"/>
      <c r="C23" s="115">
        <f>SUM(C19:C22)</f>
        <v>0</v>
      </c>
      <c r="D23" s="115">
        <f t="shared" ref="D23:H23" si="3">SUM(D19:D22)</f>
        <v>0</v>
      </c>
      <c r="E23" s="115">
        <f t="shared" si="3"/>
        <v>0</v>
      </c>
      <c r="F23" s="115">
        <f t="shared" si="3"/>
        <v>0</v>
      </c>
      <c r="G23" s="115">
        <f t="shared" si="3"/>
        <v>0</v>
      </c>
      <c r="H23" s="115">
        <f t="shared" si="3"/>
        <v>0</v>
      </c>
    </row>
    <row r="24" spans="1:9" ht="17" thickBot="1" x14ac:dyDescent="0.3">
      <c r="A24" s="232" t="s">
        <v>1053</v>
      </c>
      <c r="B24" s="204"/>
      <c r="C24" s="205">
        <f>SUM(C15)</f>
        <v>97</v>
      </c>
      <c r="D24" s="205">
        <f t="shared" ref="D24:H24" si="4">SUM(D15)</f>
        <v>429</v>
      </c>
      <c r="E24" s="205">
        <f t="shared" si="4"/>
        <v>200</v>
      </c>
      <c r="F24" s="205">
        <f t="shared" si="4"/>
        <v>28</v>
      </c>
      <c r="G24" s="205">
        <f t="shared" si="4"/>
        <v>50</v>
      </c>
      <c r="H24" s="205">
        <f t="shared" si="4"/>
        <v>50</v>
      </c>
    </row>
  </sheetData>
  <pageMargins left="0.7" right="0.7" top="0.75" bottom="0.75" header="0.3" footer="0.3"/>
  <pageSetup orientation="portrait" r:id="rId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F21"/>
  <sheetViews>
    <sheetView workbookViewId="0">
      <selection activeCell="E3" sqref="E3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10.5" style="2" customWidth="1"/>
    <col min="4" max="5" width="11.1640625" style="2" customWidth="1"/>
    <col min="6" max="6" width="10" style="2" bestFit="1" customWidth="1"/>
    <col min="7" max="16384" width="9" style="2"/>
  </cols>
  <sheetData>
    <row r="1" spans="1:6" x14ac:dyDescent="0.25">
      <c r="A1" s="1" t="s">
        <v>23</v>
      </c>
      <c r="B1" s="1"/>
      <c r="C1" s="1"/>
      <c r="D1" s="1"/>
      <c r="E1" s="1"/>
    </row>
    <row r="2" spans="1:6" x14ac:dyDescent="0.25">
      <c r="A2" s="1"/>
      <c r="B2" s="1"/>
      <c r="C2" s="1"/>
      <c r="D2" s="1"/>
      <c r="E2" s="1"/>
    </row>
    <row r="3" spans="1:6" s="1" customFormat="1" x14ac:dyDescent="0.25">
      <c r="A3" s="401" t="s">
        <v>6206</v>
      </c>
      <c r="B3" s="48"/>
      <c r="C3" s="48"/>
      <c r="D3" s="48"/>
      <c r="E3" s="48"/>
      <c r="F3" s="48"/>
    </row>
    <row r="4" spans="1:6" s="1" customFormat="1" x14ac:dyDescent="0.25">
      <c r="A4" s="5" t="s">
        <v>5570</v>
      </c>
      <c r="B4" s="5"/>
    </row>
    <row r="5" spans="1:6" s="1" customFormat="1" x14ac:dyDescent="0.25">
      <c r="A5" s="5" t="s">
        <v>6098</v>
      </c>
      <c r="B5" s="5"/>
    </row>
    <row r="6" spans="1:6" s="1" customFormat="1" x14ac:dyDescent="0.25">
      <c r="A6" s="5" t="s">
        <v>6099</v>
      </c>
      <c r="B6" s="5"/>
    </row>
    <row r="7" spans="1:6" s="1" customFormat="1" x14ac:dyDescent="0.25">
      <c r="A7" s="420" t="s">
        <v>6100</v>
      </c>
      <c r="B7" s="420"/>
    </row>
    <row r="8" spans="1:6" s="1" customFormat="1" ht="17" thickBot="1" x14ac:dyDescent="0.3">
      <c r="A8" s="5"/>
      <c r="B8" s="5"/>
      <c r="C8" s="30">
        <v>42000</v>
      </c>
      <c r="D8" s="30">
        <v>28000</v>
      </c>
      <c r="E8" s="30">
        <v>2800</v>
      </c>
    </row>
    <row r="9" spans="1:6" ht="17" thickBot="1" x14ac:dyDescent="0.3">
      <c r="A9" s="9" t="s">
        <v>0</v>
      </c>
      <c r="B9" s="10" t="s">
        <v>1</v>
      </c>
      <c r="C9" s="32" t="s">
        <v>28</v>
      </c>
      <c r="D9" s="32" t="s">
        <v>10</v>
      </c>
      <c r="E9" s="138" t="s">
        <v>31</v>
      </c>
    </row>
    <row r="10" spans="1:6" ht="17" thickBot="1" x14ac:dyDescent="0.3">
      <c r="A10" s="76" t="s">
        <v>5801</v>
      </c>
      <c r="B10" s="14" t="s">
        <v>5813</v>
      </c>
      <c r="C10" s="22">
        <v>28</v>
      </c>
      <c r="D10" s="22">
        <v>90</v>
      </c>
      <c r="E10" s="22">
        <v>100</v>
      </c>
    </row>
    <row r="11" spans="1:6" ht="17" thickBot="1" x14ac:dyDescent="0.3">
      <c r="A11" s="170" t="s">
        <v>6101</v>
      </c>
      <c r="B11" s="34"/>
      <c r="C11" s="34">
        <f>SUM(C10)</f>
        <v>28</v>
      </c>
      <c r="D11" s="34">
        <f t="shared" ref="D11" si="0">SUM(D10)</f>
        <v>90</v>
      </c>
      <c r="E11" s="34">
        <f>SUM(E10)</f>
        <v>100</v>
      </c>
    </row>
    <row r="12" spans="1:6" x14ac:dyDescent="0.25">
      <c r="A12" s="78" t="s">
        <v>6079</v>
      </c>
      <c r="B12" s="14" t="s">
        <v>63</v>
      </c>
      <c r="C12" s="14">
        <v>-27</v>
      </c>
      <c r="D12" s="14">
        <v>-5</v>
      </c>
      <c r="E12" s="14"/>
    </row>
    <row r="13" spans="1:6" ht="17" thickBot="1" x14ac:dyDescent="0.3">
      <c r="A13" s="15" t="s">
        <v>6174</v>
      </c>
      <c r="B13" s="13" t="s">
        <v>63</v>
      </c>
      <c r="C13" s="43"/>
      <c r="D13" s="13">
        <v>-81</v>
      </c>
      <c r="E13" s="13">
        <v>-100</v>
      </c>
    </row>
    <row r="14" spans="1:6" s="8" customFormat="1" ht="17" thickBot="1" x14ac:dyDescent="0.3">
      <c r="A14" s="170" t="s">
        <v>6207</v>
      </c>
      <c r="B14" s="34"/>
      <c r="C14" s="34">
        <f>SUM(C11:C13)</f>
        <v>1</v>
      </c>
      <c r="D14" s="34">
        <f t="shared" ref="D14:E14" si="1">SUM(D11:D13)</f>
        <v>4</v>
      </c>
      <c r="E14" s="34">
        <f t="shared" si="1"/>
        <v>0</v>
      </c>
    </row>
    <row r="15" spans="1:6" x14ac:dyDescent="0.25">
      <c r="A15" s="15" t="s">
        <v>6184</v>
      </c>
      <c r="B15" s="13" t="s">
        <v>63</v>
      </c>
      <c r="C15" s="53">
        <v>-1</v>
      </c>
      <c r="D15" s="53">
        <v>-4</v>
      </c>
      <c r="E15" s="53"/>
    </row>
    <row r="16" spans="1:6" x14ac:dyDescent="0.25">
      <c r="A16" s="301"/>
      <c r="B16" s="53"/>
      <c r="C16" s="53"/>
      <c r="D16" s="53"/>
      <c r="E16" s="53"/>
    </row>
    <row r="17" spans="1:5" s="1" customFormat="1" x14ac:dyDescent="0.25">
      <c r="A17" s="367"/>
      <c r="B17" s="43"/>
      <c r="C17" s="43"/>
      <c r="D17" s="43"/>
      <c r="E17" s="43"/>
    </row>
    <row r="18" spans="1:5" x14ac:dyDescent="0.25">
      <c r="A18" s="13"/>
      <c r="B18" s="13"/>
      <c r="C18" s="13"/>
      <c r="D18" s="13"/>
      <c r="E18" s="13"/>
    </row>
    <row r="19" spans="1:5" x14ac:dyDescent="0.25">
      <c r="A19" s="13"/>
      <c r="B19" s="13"/>
      <c r="C19" s="13"/>
      <c r="D19" s="13"/>
      <c r="E19" s="13"/>
    </row>
    <row r="20" spans="1:5" s="1" customFormat="1" ht="17" thickBot="1" x14ac:dyDescent="0.3">
      <c r="A20" s="115"/>
      <c r="B20" s="115"/>
      <c r="C20" s="115">
        <f>SUM(C14:C15)</f>
        <v>0</v>
      </c>
      <c r="D20" s="115">
        <f>SUM(D14:D15)</f>
        <v>0</v>
      </c>
      <c r="E20" s="115">
        <f>SUM(E14:E15)</f>
        <v>0</v>
      </c>
    </row>
    <row r="21" spans="1:5" ht="17" thickBot="1" x14ac:dyDescent="0.3">
      <c r="A21" s="232" t="s">
        <v>1053</v>
      </c>
      <c r="B21" s="204"/>
      <c r="C21" s="205">
        <f>SUM(C10)</f>
        <v>28</v>
      </c>
      <c r="D21" s="205">
        <f t="shared" ref="D21:E21" si="2">SUM(D10)</f>
        <v>90</v>
      </c>
      <c r="E21" s="205">
        <f t="shared" si="2"/>
        <v>100</v>
      </c>
    </row>
  </sheetData>
  <pageMargins left="0.7" right="0.7" top="0.75" bottom="0.75" header="0.3" footer="0.3"/>
  <pageSetup orientation="portrait" r:id="rId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>
    <tabColor rgb="FFFFFF00"/>
  </sheetPr>
  <dimension ref="A1:K47"/>
  <sheetViews>
    <sheetView topLeftCell="A22" workbookViewId="0">
      <selection activeCell="D37" sqref="D37"/>
    </sheetView>
  </sheetViews>
  <sheetFormatPr baseColWidth="10" defaultColWidth="9" defaultRowHeight="16" x14ac:dyDescent="0.25"/>
  <cols>
    <col min="1" max="1" width="13.83203125" style="2" customWidth="1"/>
    <col min="2" max="2" width="20.1640625" style="2" customWidth="1"/>
    <col min="3" max="4" width="8.6640625" style="2" customWidth="1"/>
    <col min="5" max="5" width="9.83203125" style="2" customWidth="1"/>
    <col min="6" max="6" width="9.5" style="2" customWidth="1"/>
    <col min="7" max="7" width="9.83203125" style="2" customWidth="1"/>
    <col min="8" max="11" width="9.5" style="2" customWidth="1"/>
    <col min="12" max="12" width="10" style="2" bestFit="1" customWidth="1"/>
    <col min="13" max="16384" width="9" style="2"/>
  </cols>
  <sheetData>
    <row r="1" spans="1:11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s="1" customFormat="1" x14ac:dyDescent="0.25">
      <c r="A3" s="401" t="s">
        <v>6206</v>
      </c>
      <c r="B3" s="48"/>
      <c r="C3" s="48"/>
      <c r="D3" s="48"/>
      <c r="E3" s="48"/>
      <c r="F3" s="48"/>
      <c r="G3" s="48"/>
    </row>
    <row r="4" spans="1:11" s="1" customFormat="1" x14ac:dyDescent="0.25">
      <c r="A4" s="5" t="s">
        <v>5965</v>
      </c>
      <c r="B4" s="5"/>
      <c r="C4" s="5"/>
      <c r="D4" s="5"/>
      <c r="E4" s="5"/>
      <c r="F4" s="5"/>
      <c r="G4" s="5"/>
    </row>
    <row r="5" spans="1:11" s="1" customFormat="1" x14ac:dyDescent="0.25">
      <c r="A5" s="5" t="s">
        <v>6301</v>
      </c>
      <c r="B5" s="5"/>
      <c r="C5" s="5"/>
      <c r="D5" s="5"/>
      <c r="E5" s="5"/>
      <c r="F5" s="5"/>
      <c r="G5" s="5"/>
    </row>
    <row r="6" spans="1:11" s="1" customFormat="1" ht="17" thickBot="1" x14ac:dyDescent="0.3">
      <c r="A6" s="5" t="s">
        <v>6144</v>
      </c>
      <c r="B6" s="5"/>
      <c r="C6" s="1548">
        <v>7000</v>
      </c>
      <c r="D6" s="1548">
        <v>5000</v>
      </c>
      <c r="E6" s="1548">
        <v>5000</v>
      </c>
      <c r="F6" s="1548">
        <v>1500</v>
      </c>
      <c r="G6" s="1548">
        <v>25000</v>
      </c>
      <c r="H6" s="1040">
        <v>26000</v>
      </c>
      <c r="I6" s="1040">
        <v>15000</v>
      </c>
      <c r="J6" s="1040">
        <v>3000</v>
      </c>
      <c r="K6" s="1040">
        <v>40000</v>
      </c>
    </row>
    <row r="7" spans="1:11" ht="17" thickBot="1" x14ac:dyDescent="0.3">
      <c r="A7" s="9" t="s">
        <v>0</v>
      </c>
      <c r="B7" s="10" t="s">
        <v>1</v>
      </c>
      <c r="C7" s="32" t="s">
        <v>26</v>
      </c>
      <c r="D7" s="32" t="s">
        <v>3</v>
      </c>
      <c r="E7" s="32" t="s">
        <v>27</v>
      </c>
      <c r="F7" s="32" t="s">
        <v>4</v>
      </c>
      <c r="G7" s="32" t="s">
        <v>14</v>
      </c>
      <c r="H7" s="32" t="s">
        <v>10</v>
      </c>
      <c r="I7" s="32" t="s">
        <v>30</v>
      </c>
      <c r="J7" s="133" t="s">
        <v>31</v>
      </c>
      <c r="K7" s="32" t="s">
        <v>28</v>
      </c>
    </row>
    <row r="8" spans="1:11" x14ac:dyDescent="0.25">
      <c r="A8" s="55">
        <v>45261</v>
      </c>
      <c r="B8" s="53" t="s">
        <v>5968</v>
      </c>
      <c r="C8" s="53">
        <v>100</v>
      </c>
      <c r="D8" s="53">
        <v>100</v>
      </c>
      <c r="E8" s="53">
        <v>40</v>
      </c>
      <c r="F8" s="53">
        <v>200</v>
      </c>
      <c r="G8" s="53">
        <v>16</v>
      </c>
      <c r="H8" s="53"/>
      <c r="I8" s="53"/>
      <c r="J8" s="53"/>
      <c r="K8" s="53"/>
    </row>
    <row r="9" spans="1:11" x14ac:dyDescent="0.25">
      <c r="A9" s="55">
        <v>45261</v>
      </c>
      <c r="B9" s="53" t="s">
        <v>5966</v>
      </c>
      <c r="C9" s="53"/>
      <c r="D9" s="53"/>
      <c r="E9" s="53"/>
      <c r="F9" s="53"/>
      <c r="G9" s="53"/>
      <c r="H9" s="53">
        <v>100</v>
      </c>
      <c r="I9" s="53"/>
      <c r="J9" s="53"/>
      <c r="K9" s="53"/>
    </row>
    <row r="10" spans="1:11" x14ac:dyDescent="0.25">
      <c r="A10" s="12" t="s">
        <v>5935</v>
      </c>
      <c r="B10" s="53" t="s">
        <v>5974</v>
      </c>
      <c r="C10" s="13">
        <v>30</v>
      </c>
      <c r="D10" s="13">
        <v>50</v>
      </c>
      <c r="E10" s="13"/>
      <c r="F10" s="13">
        <v>100</v>
      </c>
      <c r="G10" s="13">
        <v>16</v>
      </c>
      <c r="H10" s="13">
        <v>50</v>
      </c>
      <c r="I10" s="13">
        <v>120</v>
      </c>
      <c r="J10" s="13">
        <v>200</v>
      </c>
      <c r="K10" s="13"/>
    </row>
    <row r="11" spans="1:11" x14ac:dyDescent="0.25">
      <c r="A11" s="12" t="s">
        <v>5983</v>
      </c>
      <c r="B11" s="53" t="s">
        <v>5986</v>
      </c>
      <c r="C11" s="53"/>
      <c r="D11" s="53">
        <v>200</v>
      </c>
      <c r="E11" s="53">
        <v>120</v>
      </c>
      <c r="F11" s="53">
        <v>200</v>
      </c>
      <c r="G11" s="53"/>
      <c r="H11" s="53">
        <v>30</v>
      </c>
      <c r="I11" s="53"/>
      <c r="J11" s="53">
        <v>200</v>
      </c>
      <c r="K11" s="53">
        <v>20</v>
      </c>
    </row>
    <row r="12" spans="1:11" x14ac:dyDescent="0.25">
      <c r="A12" s="55" t="s">
        <v>5953</v>
      </c>
      <c r="B12" s="53" t="s">
        <v>5989</v>
      </c>
      <c r="C12" s="53"/>
      <c r="D12" s="53">
        <v>80</v>
      </c>
      <c r="E12" s="53"/>
      <c r="F12" s="53">
        <v>300</v>
      </c>
      <c r="G12" s="53"/>
      <c r="H12" s="53">
        <v>22</v>
      </c>
      <c r="I12" s="53"/>
      <c r="J12" s="53"/>
      <c r="K12" s="53"/>
    </row>
    <row r="13" spans="1:11" x14ac:dyDescent="0.25">
      <c r="A13" s="55" t="s">
        <v>5953</v>
      </c>
      <c r="B13" s="53" t="s">
        <v>5990</v>
      </c>
      <c r="C13" s="53">
        <v>100</v>
      </c>
      <c r="D13" s="53">
        <v>110</v>
      </c>
      <c r="E13" s="53"/>
      <c r="F13" s="53">
        <v>100</v>
      </c>
      <c r="G13" s="53"/>
      <c r="H13" s="53"/>
      <c r="I13" s="53"/>
      <c r="J13" s="53">
        <v>150</v>
      </c>
      <c r="K13" s="53"/>
    </row>
    <row r="14" spans="1:11" x14ac:dyDescent="0.25">
      <c r="A14" s="55" t="s">
        <v>5953</v>
      </c>
      <c r="B14" s="53" t="s">
        <v>5991</v>
      </c>
      <c r="C14" s="53">
        <v>64</v>
      </c>
      <c r="D14" s="53">
        <v>155</v>
      </c>
      <c r="E14" s="53"/>
      <c r="F14" s="53"/>
      <c r="G14" s="53"/>
      <c r="H14" s="53">
        <v>46</v>
      </c>
      <c r="I14" s="53"/>
      <c r="J14" s="53"/>
      <c r="K14" s="53"/>
    </row>
    <row r="15" spans="1:11" x14ac:dyDescent="0.25">
      <c r="A15" s="55" t="s">
        <v>5958</v>
      </c>
      <c r="B15" s="53" t="s">
        <v>6026</v>
      </c>
      <c r="C15" s="53">
        <v>50</v>
      </c>
      <c r="D15" s="53">
        <v>217</v>
      </c>
      <c r="E15" s="53">
        <v>85</v>
      </c>
      <c r="F15" s="53">
        <v>228</v>
      </c>
      <c r="G15" s="53"/>
      <c r="H15" s="53"/>
      <c r="I15" s="53"/>
      <c r="J15" s="53">
        <v>350</v>
      </c>
      <c r="K15" s="53"/>
    </row>
    <row r="16" spans="1:11" x14ac:dyDescent="0.25">
      <c r="A16" s="55" t="s">
        <v>5993</v>
      </c>
      <c r="B16" s="53" t="s">
        <v>6028</v>
      </c>
      <c r="C16" s="53">
        <v>135</v>
      </c>
      <c r="D16" s="53">
        <v>100</v>
      </c>
      <c r="E16" s="53"/>
      <c r="F16" s="53"/>
      <c r="G16" s="53"/>
      <c r="H16" s="53"/>
      <c r="I16" s="53"/>
      <c r="J16" s="53"/>
      <c r="K16" s="53"/>
    </row>
    <row r="17" spans="1:11" ht="17" thickBot="1" x14ac:dyDescent="0.3">
      <c r="A17" s="28" t="s">
        <v>6016</v>
      </c>
      <c r="B17" s="22" t="s">
        <v>6027</v>
      </c>
      <c r="C17" s="22">
        <v>129</v>
      </c>
      <c r="D17" s="22">
        <v>100</v>
      </c>
      <c r="E17" s="22">
        <v>155</v>
      </c>
      <c r="F17" s="22"/>
      <c r="G17" s="22"/>
      <c r="H17" s="22"/>
      <c r="I17" s="22"/>
      <c r="J17" s="22"/>
      <c r="K17" s="22"/>
    </row>
    <row r="18" spans="1:11" ht="17" thickBot="1" x14ac:dyDescent="0.3">
      <c r="A18" s="170" t="s">
        <v>6197</v>
      </c>
      <c r="B18" s="34"/>
      <c r="C18" s="34">
        <f>SUM(C8:C17)</f>
        <v>608</v>
      </c>
      <c r="D18" s="34">
        <f t="shared" ref="D18:K18" si="0">SUM(D8:D17)</f>
        <v>1112</v>
      </c>
      <c r="E18" s="34">
        <f t="shared" si="0"/>
        <v>400</v>
      </c>
      <c r="F18" s="34">
        <f t="shared" si="0"/>
        <v>1128</v>
      </c>
      <c r="G18" s="34">
        <f t="shared" si="0"/>
        <v>32</v>
      </c>
      <c r="H18" s="34">
        <f t="shared" si="0"/>
        <v>248</v>
      </c>
      <c r="I18" s="34">
        <f t="shared" si="0"/>
        <v>120</v>
      </c>
      <c r="J18" s="34">
        <f t="shared" si="0"/>
        <v>900</v>
      </c>
      <c r="K18" s="34">
        <f t="shared" si="0"/>
        <v>20</v>
      </c>
    </row>
    <row r="19" spans="1:11" ht="17" thickBot="1" x14ac:dyDescent="0.3">
      <c r="A19" s="55"/>
      <c r="B19" s="53"/>
      <c r="C19" s="53"/>
      <c r="D19" s="53"/>
      <c r="E19" s="53"/>
      <c r="F19" s="53"/>
      <c r="G19" s="53"/>
      <c r="H19" s="53"/>
      <c r="I19" s="53"/>
      <c r="J19" s="53"/>
      <c r="K19" s="53"/>
    </row>
    <row r="20" spans="1:11" s="8" customFormat="1" ht="17" thickBot="1" x14ac:dyDescent="0.3">
      <c r="A20" s="170" t="s">
        <v>6419</v>
      </c>
      <c r="B20" s="34"/>
      <c r="C20" s="34">
        <f>SUM(C18:C19)</f>
        <v>608</v>
      </c>
      <c r="D20" s="34">
        <f t="shared" ref="D20:K24" si="1">SUM(D18:D19)</f>
        <v>1112</v>
      </c>
      <c r="E20" s="34">
        <f t="shared" si="1"/>
        <v>400</v>
      </c>
      <c r="F20" s="34">
        <f t="shared" si="1"/>
        <v>1128</v>
      </c>
      <c r="G20" s="34">
        <f t="shared" si="1"/>
        <v>32</v>
      </c>
      <c r="H20" s="34">
        <f t="shared" si="1"/>
        <v>248</v>
      </c>
      <c r="I20" s="34">
        <f t="shared" si="1"/>
        <v>120</v>
      </c>
      <c r="J20" s="34">
        <f t="shared" si="1"/>
        <v>900</v>
      </c>
      <c r="K20" s="34">
        <f t="shared" si="1"/>
        <v>20</v>
      </c>
    </row>
    <row r="21" spans="1:11" ht="17" thickBot="1" x14ac:dyDescent="0.3">
      <c r="A21" s="55"/>
      <c r="B21" s="53"/>
      <c r="C21" s="53"/>
      <c r="D21" s="53"/>
      <c r="E21" s="53"/>
      <c r="F21" s="53"/>
      <c r="G21" s="53"/>
      <c r="H21" s="53"/>
      <c r="I21" s="53"/>
      <c r="J21" s="53"/>
      <c r="K21" s="53"/>
    </row>
    <row r="22" spans="1:11" s="8" customFormat="1" ht="17" thickBot="1" x14ac:dyDescent="0.3">
      <c r="A22" s="170" t="s">
        <v>6476</v>
      </c>
      <c r="B22" s="34"/>
      <c r="C22" s="34">
        <f>SUM(C20:C21)</f>
        <v>608</v>
      </c>
      <c r="D22" s="34">
        <f t="shared" si="1"/>
        <v>1112</v>
      </c>
      <c r="E22" s="34">
        <f t="shared" si="1"/>
        <v>400</v>
      </c>
      <c r="F22" s="34">
        <f t="shared" si="1"/>
        <v>1128</v>
      </c>
      <c r="G22" s="34">
        <f t="shared" si="1"/>
        <v>32</v>
      </c>
      <c r="H22" s="34">
        <f t="shared" si="1"/>
        <v>248</v>
      </c>
      <c r="I22" s="34">
        <f t="shared" si="1"/>
        <v>120</v>
      </c>
      <c r="J22" s="34">
        <f t="shared" si="1"/>
        <v>900</v>
      </c>
      <c r="K22" s="34">
        <f t="shared" si="1"/>
        <v>20</v>
      </c>
    </row>
    <row r="23" spans="1:11" ht="17" thickBot="1" x14ac:dyDescent="0.3">
      <c r="A23" s="55"/>
      <c r="B23" s="53"/>
      <c r="C23" s="53"/>
      <c r="D23" s="53"/>
      <c r="E23" s="53"/>
      <c r="F23" s="53"/>
      <c r="G23" s="53"/>
      <c r="H23" s="53"/>
      <c r="I23" s="53"/>
      <c r="J23" s="53"/>
      <c r="K23" s="53"/>
    </row>
    <row r="24" spans="1:11" s="8" customFormat="1" ht="17" thickBot="1" x14ac:dyDescent="0.3">
      <c r="A24" s="170" t="s">
        <v>6638</v>
      </c>
      <c r="B24" s="34"/>
      <c r="C24" s="34">
        <f>SUM(C22:C23)</f>
        <v>608</v>
      </c>
      <c r="D24" s="34">
        <f t="shared" si="1"/>
        <v>1112</v>
      </c>
      <c r="E24" s="34">
        <f t="shared" si="1"/>
        <v>400</v>
      </c>
      <c r="F24" s="34">
        <f t="shared" si="1"/>
        <v>1128</v>
      </c>
      <c r="G24" s="34">
        <f t="shared" si="1"/>
        <v>32</v>
      </c>
      <c r="H24" s="34">
        <f t="shared" si="1"/>
        <v>248</v>
      </c>
      <c r="I24" s="34">
        <f t="shared" si="1"/>
        <v>120</v>
      </c>
      <c r="J24" s="34">
        <f t="shared" si="1"/>
        <v>900</v>
      </c>
      <c r="K24" s="34">
        <f t="shared" si="1"/>
        <v>20</v>
      </c>
    </row>
    <row r="25" spans="1:11" x14ac:dyDescent="0.25">
      <c r="A25" s="12" t="s">
        <v>6694</v>
      </c>
      <c r="B25" s="13" t="s">
        <v>63</v>
      </c>
      <c r="C25" s="53">
        <v>-102</v>
      </c>
      <c r="D25" s="53">
        <v>-200</v>
      </c>
      <c r="E25" s="53"/>
      <c r="F25" s="53">
        <v>-400</v>
      </c>
      <c r="G25" s="53"/>
      <c r="H25" s="53"/>
      <c r="I25" s="53"/>
      <c r="J25" s="53"/>
      <c r="K25" s="53"/>
    </row>
    <row r="26" spans="1:11" s="1" customFormat="1" x14ac:dyDescent="0.25">
      <c r="A26" s="55" t="s">
        <v>6729</v>
      </c>
      <c r="B26" s="53" t="s">
        <v>63</v>
      </c>
      <c r="C26" s="53">
        <v>-134</v>
      </c>
      <c r="D26" s="53">
        <v>-240</v>
      </c>
      <c r="E26" s="354"/>
      <c r="F26" s="53">
        <v>-280</v>
      </c>
      <c r="G26" s="354"/>
      <c r="H26" s="354"/>
      <c r="I26" s="354"/>
      <c r="J26" s="354"/>
      <c r="K26" s="354"/>
    </row>
    <row r="27" spans="1:11" s="1" customFormat="1" ht="17" thickBot="1" x14ac:dyDescent="0.3">
      <c r="A27" s="55" t="s">
        <v>6759</v>
      </c>
      <c r="B27" s="13" t="s">
        <v>63</v>
      </c>
      <c r="C27" s="53">
        <v>-128</v>
      </c>
      <c r="D27" s="53">
        <v>-124</v>
      </c>
      <c r="E27" s="53">
        <v>-40</v>
      </c>
      <c r="F27" s="53">
        <v>-8</v>
      </c>
      <c r="G27" s="354"/>
      <c r="H27" s="354"/>
      <c r="I27" s="354"/>
      <c r="J27" s="354"/>
      <c r="K27" s="354"/>
    </row>
    <row r="28" spans="1:11" s="8" customFormat="1" ht="17" thickBot="1" x14ac:dyDescent="0.3">
      <c r="A28" s="170" t="s">
        <v>6824</v>
      </c>
      <c r="B28" s="34"/>
      <c r="C28" s="34">
        <f>SUM(C24:C27)</f>
        <v>244</v>
      </c>
      <c r="D28" s="34">
        <f t="shared" ref="D28:K28" si="2">SUM(D24:D27)</f>
        <v>548</v>
      </c>
      <c r="E28" s="34">
        <f t="shared" si="2"/>
        <v>360</v>
      </c>
      <c r="F28" s="34">
        <f t="shared" si="2"/>
        <v>440</v>
      </c>
      <c r="G28" s="34">
        <f t="shared" si="2"/>
        <v>32</v>
      </c>
      <c r="H28" s="34">
        <f t="shared" si="2"/>
        <v>248</v>
      </c>
      <c r="I28" s="34">
        <f t="shared" si="2"/>
        <v>120</v>
      </c>
      <c r="J28" s="34">
        <f t="shared" si="2"/>
        <v>900</v>
      </c>
      <c r="K28" s="34">
        <f t="shared" si="2"/>
        <v>20</v>
      </c>
    </row>
    <row r="29" spans="1:11" s="1" customFormat="1" x14ac:dyDescent="0.25">
      <c r="A29" s="55" t="s">
        <v>6860</v>
      </c>
      <c r="B29" s="53" t="s">
        <v>63</v>
      </c>
      <c r="C29" s="53">
        <v>-31</v>
      </c>
      <c r="D29" s="53">
        <v>-29</v>
      </c>
      <c r="E29" s="354"/>
      <c r="F29" s="53">
        <v>-138</v>
      </c>
      <c r="G29" s="354"/>
      <c r="H29" s="354"/>
      <c r="I29" s="53">
        <v>-34</v>
      </c>
      <c r="J29" s="53">
        <v>-420</v>
      </c>
      <c r="K29" s="354"/>
    </row>
    <row r="30" spans="1:11" s="1" customFormat="1" x14ac:dyDescent="0.25">
      <c r="A30" s="12" t="s">
        <v>6906</v>
      </c>
      <c r="B30" s="13" t="s">
        <v>63</v>
      </c>
      <c r="C30" s="13">
        <v>-43</v>
      </c>
      <c r="D30" s="13">
        <v>-100</v>
      </c>
      <c r="E30" s="13">
        <v>-85</v>
      </c>
      <c r="F30" s="13">
        <v>-230</v>
      </c>
      <c r="G30" s="43"/>
      <c r="H30" s="43"/>
      <c r="I30" s="43"/>
      <c r="J30" s="43"/>
      <c r="K30" s="43"/>
    </row>
    <row r="31" spans="1:11" s="1" customFormat="1" x14ac:dyDescent="0.25">
      <c r="A31" s="12" t="s">
        <v>6906</v>
      </c>
      <c r="B31" s="13" t="s">
        <v>63</v>
      </c>
      <c r="C31" s="53">
        <v>-133</v>
      </c>
      <c r="D31" s="53">
        <v>-187</v>
      </c>
      <c r="E31" s="354"/>
      <c r="F31" s="354"/>
      <c r="G31" s="354"/>
      <c r="H31" s="354"/>
      <c r="I31" s="354"/>
      <c r="J31" s="354"/>
      <c r="K31" s="53">
        <v>-10</v>
      </c>
    </row>
    <row r="32" spans="1:11" s="1" customFormat="1" x14ac:dyDescent="0.25">
      <c r="A32" s="12" t="s">
        <v>6927</v>
      </c>
      <c r="B32" s="53" t="s">
        <v>63</v>
      </c>
      <c r="C32" s="53">
        <v>-37</v>
      </c>
      <c r="D32" s="53">
        <v>-187</v>
      </c>
      <c r="E32" s="354"/>
      <c r="F32" s="354"/>
      <c r="G32" s="354"/>
      <c r="H32" s="354"/>
      <c r="I32" s="354"/>
      <c r="J32" s="53">
        <v>-400</v>
      </c>
      <c r="K32" s="53"/>
    </row>
    <row r="33" spans="1:11" s="1" customFormat="1" x14ac:dyDescent="0.25">
      <c r="A33" s="55">
        <v>45023</v>
      </c>
      <c r="B33" s="36" t="s">
        <v>63</v>
      </c>
      <c r="C33" s="53"/>
      <c r="D33" s="53"/>
      <c r="E33" s="53">
        <v>-100</v>
      </c>
      <c r="F33" s="53">
        <v>-72</v>
      </c>
      <c r="G33" s="354"/>
      <c r="H33" s="354"/>
      <c r="I33" s="53">
        <v>-55</v>
      </c>
      <c r="J33" s="354"/>
      <c r="K33" s="53">
        <v>-10</v>
      </c>
    </row>
    <row r="34" spans="1:11" s="1" customFormat="1" x14ac:dyDescent="0.25">
      <c r="A34" s="55">
        <v>45237</v>
      </c>
      <c r="B34" s="36" t="s">
        <v>63</v>
      </c>
      <c r="C34" s="53"/>
      <c r="D34" s="53">
        <v>-45</v>
      </c>
      <c r="E34" s="53">
        <v>-150</v>
      </c>
      <c r="F34" s="53"/>
      <c r="G34" s="354"/>
      <c r="H34" s="354"/>
      <c r="I34" s="53"/>
      <c r="J34" s="354"/>
      <c r="K34" s="53"/>
    </row>
    <row r="35" spans="1:11" s="1" customFormat="1" ht="17" thickBot="1" x14ac:dyDescent="0.3">
      <c r="A35" s="55" t="s">
        <v>7010</v>
      </c>
      <c r="B35" s="36" t="s">
        <v>63</v>
      </c>
      <c r="C35" s="53"/>
      <c r="D35" s="53"/>
      <c r="E35" s="53"/>
      <c r="F35" s="53"/>
      <c r="G35" s="354"/>
      <c r="H35" s="354"/>
      <c r="I35" s="53">
        <v>-9</v>
      </c>
      <c r="J35" s="53">
        <v>-80</v>
      </c>
      <c r="K35" s="53"/>
    </row>
    <row r="36" spans="1:11" s="8" customFormat="1" ht="17" thickBot="1" x14ac:dyDescent="0.3">
      <c r="A36" s="170" t="s">
        <v>7079</v>
      </c>
      <c r="B36" s="34"/>
      <c r="C36" s="34">
        <f>SUM(C28:C35)</f>
        <v>0</v>
      </c>
      <c r="D36" s="34">
        <f t="shared" ref="D36:K36" si="3">SUM(D28:D35)</f>
        <v>0</v>
      </c>
      <c r="E36" s="34">
        <f t="shared" si="3"/>
        <v>25</v>
      </c>
      <c r="F36" s="34">
        <f t="shared" si="3"/>
        <v>0</v>
      </c>
      <c r="G36" s="34">
        <f t="shared" si="3"/>
        <v>32</v>
      </c>
      <c r="H36" s="34">
        <f t="shared" si="3"/>
        <v>248</v>
      </c>
      <c r="I36" s="34">
        <f t="shared" si="3"/>
        <v>22</v>
      </c>
      <c r="J36" s="34">
        <f t="shared" si="3"/>
        <v>0</v>
      </c>
      <c r="K36" s="34">
        <f t="shared" si="3"/>
        <v>0</v>
      </c>
    </row>
    <row r="37" spans="1:11" s="1" customFormat="1" x14ac:dyDescent="0.25">
      <c r="A37" s="12" t="s">
        <v>7104</v>
      </c>
      <c r="B37" s="13" t="s">
        <v>63</v>
      </c>
      <c r="C37" s="53"/>
      <c r="D37" s="53"/>
      <c r="E37" s="53">
        <v>-25</v>
      </c>
      <c r="F37" s="53"/>
      <c r="G37" s="354"/>
      <c r="H37" s="53">
        <v>-42</v>
      </c>
      <c r="I37" s="53"/>
      <c r="J37" s="53"/>
      <c r="K37" s="53"/>
    </row>
    <row r="38" spans="1:11" s="1" customFormat="1" x14ac:dyDescent="0.25">
      <c r="A38" s="212" t="s">
        <v>7126</v>
      </c>
      <c r="B38" s="213" t="s">
        <v>63</v>
      </c>
      <c r="C38" s="13"/>
      <c r="D38" s="13"/>
      <c r="E38" s="13"/>
      <c r="F38" s="13"/>
      <c r="G38" s="43"/>
      <c r="H38" s="13">
        <v>-158</v>
      </c>
      <c r="I38" s="13"/>
      <c r="J38" s="13"/>
      <c r="K38" s="13"/>
    </row>
    <row r="39" spans="1:11" x14ac:dyDescent="0.25">
      <c r="A39" s="12">
        <v>45115</v>
      </c>
      <c r="B39" s="84" t="s">
        <v>63</v>
      </c>
      <c r="C39" s="13"/>
      <c r="D39" s="13"/>
      <c r="E39" s="13"/>
      <c r="F39" s="13"/>
      <c r="G39" s="13"/>
      <c r="H39" s="13">
        <v>-48</v>
      </c>
      <c r="I39" s="13">
        <v>-19</v>
      </c>
      <c r="J39" s="13"/>
      <c r="K39" s="13"/>
    </row>
    <row r="40" spans="1:11" x14ac:dyDescent="0.25">
      <c r="A40" s="12">
        <v>45177</v>
      </c>
      <c r="B40" s="84" t="s">
        <v>63</v>
      </c>
      <c r="C40" s="13"/>
      <c r="D40" s="13"/>
      <c r="E40" s="13"/>
      <c r="F40" s="13"/>
      <c r="G40" s="13">
        <v>-4</v>
      </c>
      <c r="H40" s="13"/>
      <c r="I40" s="13">
        <v>-3</v>
      </c>
      <c r="J40" s="13"/>
      <c r="K40" s="13"/>
    </row>
    <row r="41" spans="1:11" x14ac:dyDescent="0.25">
      <c r="A41" s="12"/>
      <c r="B41" s="84"/>
      <c r="C41" s="13"/>
      <c r="D41" s="13"/>
      <c r="E41" s="13"/>
      <c r="F41" s="13"/>
      <c r="G41" s="13"/>
      <c r="H41" s="13"/>
      <c r="I41" s="13"/>
      <c r="J41" s="13"/>
      <c r="K41" s="13"/>
    </row>
    <row r="42" spans="1:11" x14ac:dyDescent="0.25">
      <c r="A42" s="12"/>
      <c r="B42" s="84"/>
      <c r="C42" s="13"/>
      <c r="D42" s="13"/>
      <c r="E42" s="13"/>
      <c r="F42" s="13"/>
      <c r="G42" s="13"/>
      <c r="H42" s="13"/>
      <c r="I42" s="13"/>
      <c r="J42" s="13"/>
      <c r="K42" s="13"/>
    </row>
    <row r="43" spans="1:11" ht="17" thickBot="1" x14ac:dyDescent="0.3">
      <c r="A43" s="379"/>
      <c r="B43" s="22"/>
      <c r="C43" s="22">
        <f>SUM(C36:C39)</f>
        <v>0</v>
      </c>
      <c r="D43" s="22">
        <f>SUM(D36:D39)</f>
        <v>0</v>
      </c>
      <c r="E43" s="22">
        <f>SUM(E36:E39)</f>
        <v>0</v>
      </c>
      <c r="F43" s="22">
        <f>SUM(F36:F39)</f>
        <v>0</v>
      </c>
      <c r="G43" s="22">
        <f>SUM(G36:G40)</f>
        <v>28</v>
      </c>
      <c r="H43" s="22">
        <f>SUM(H36:H39)</f>
        <v>0</v>
      </c>
      <c r="I43" s="22">
        <f>SUM(I36:I40)</f>
        <v>0</v>
      </c>
      <c r="J43" s="22">
        <f>SUM(J36:J39)</f>
        <v>0</v>
      </c>
      <c r="K43" s="22">
        <f>SUM(K36:K39)</f>
        <v>0</v>
      </c>
    </row>
    <row r="44" spans="1:11" ht="17" thickBot="1" x14ac:dyDescent="0.3">
      <c r="A44" s="1439" t="s">
        <v>927</v>
      </c>
      <c r="B44" s="204"/>
      <c r="C44" s="204">
        <f>SUM(C8:C17)</f>
        <v>608</v>
      </c>
      <c r="D44" s="205">
        <f t="shared" ref="D44:K44" si="4">SUM(D8:D17)</f>
        <v>1112</v>
      </c>
      <c r="E44" s="205">
        <f t="shared" si="4"/>
        <v>400</v>
      </c>
      <c r="F44" s="205">
        <f t="shared" si="4"/>
        <v>1128</v>
      </c>
      <c r="G44" s="205">
        <f t="shared" si="4"/>
        <v>32</v>
      </c>
      <c r="H44" s="205">
        <f t="shared" si="4"/>
        <v>248</v>
      </c>
      <c r="I44" s="205">
        <f t="shared" si="4"/>
        <v>120</v>
      </c>
      <c r="J44" s="205">
        <f t="shared" si="4"/>
        <v>900</v>
      </c>
      <c r="K44" s="205">
        <f t="shared" si="4"/>
        <v>20</v>
      </c>
    </row>
    <row r="45" spans="1:11" s="1" customFormat="1" ht="17" thickBot="1" x14ac:dyDescent="0.3">
      <c r="A45" s="1443" t="s">
        <v>1053</v>
      </c>
      <c r="B45" s="1444"/>
      <c r="C45" s="1547">
        <v>612</v>
      </c>
      <c r="D45" s="1547">
        <v>1112</v>
      </c>
      <c r="E45" s="1547">
        <v>400</v>
      </c>
      <c r="F45" s="1547">
        <v>1128</v>
      </c>
      <c r="G45" s="1547">
        <v>32</v>
      </c>
      <c r="H45" s="1547">
        <v>248</v>
      </c>
      <c r="I45" s="1547">
        <v>120</v>
      </c>
      <c r="J45" s="1547">
        <v>900</v>
      </c>
      <c r="K45" s="1547">
        <v>20</v>
      </c>
    </row>
    <row r="46" spans="1:11" ht="17" thickBot="1" x14ac:dyDescent="0.3"/>
    <row r="47" spans="1:11" ht="17" thickBot="1" x14ac:dyDescent="0.3">
      <c r="C47" s="32" t="s">
        <v>26</v>
      </c>
      <c r="D47" s="32" t="s">
        <v>3</v>
      </c>
      <c r="E47" s="32" t="s">
        <v>27</v>
      </c>
      <c r="F47" s="32" t="s">
        <v>4</v>
      </c>
      <c r="G47" s="32" t="s">
        <v>14</v>
      </c>
      <c r="H47" s="32" t="s">
        <v>10</v>
      </c>
      <c r="I47" s="32" t="s">
        <v>30</v>
      </c>
      <c r="J47" s="133" t="s">
        <v>31</v>
      </c>
      <c r="K47" s="32" t="s">
        <v>28</v>
      </c>
    </row>
  </sheetData>
  <pageMargins left="0.7" right="0.7" top="0.75" bottom="0.75" header="0.3" footer="0.3"/>
  <pageSetup orientation="portrait" r:id="rId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>
    <tabColor rgb="FFFFFF00"/>
  </sheetPr>
  <dimension ref="A1:G26"/>
  <sheetViews>
    <sheetView topLeftCell="A7" workbookViewId="0">
      <selection activeCell="E19" sqref="E19"/>
    </sheetView>
  </sheetViews>
  <sheetFormatPr baseColWidth="10" defaultColWidth="9" defaultRowHeight="16" x14ac:dyDescent="0.25"/>
  <cols>
    <col min="1" max="1" width="13.83203125" style="2" customWidth="1"/>
    <col min="2" max="2" width="20.1640625" style="2" customWidth="1"/>
    <col min="3" max="3" width="9.5" style="2" customWidth="1"/>
    <col min="4" max="4" width="10" style="2" bestFit="1" customWidth="1"/>
    <col min="5" max="16384" width="9" style="2"/>
  </cols>
  <sheetData>
    <row r="1" spans="1:7" x14ac:dyDescent="0.25">
      <c r="A1" s="1" t="s">
        <v>23</v>
      </c>
      <c r="B1" s="1"/>
      <c r="C1" s="1"/>
    </row>
    <row r="2" spans="1:7" x14ac:dyDescent="0.25">
      <c r="A2" s="1"/>
      <c r="B2" s="1"/>
      <c r="C2" s="1"/>
    </row>
    <row r="3" spans="1:7" s="1" customFormat="1" x14ac:dyDescent="0.25">
      <c r="A3" s="401" t="s">
        <v>6206</v>
      </c>
      <c r="B3" s="48"/>
      <c r="C3" s="48"/>
      <c r="D3" s="48"/>
      <c r="E3" s="48"/>
      <c r="F3" s="48"/>
      <c r="G3" s="48"/>
    </row>
    <row r="4" spans="1:7" s="1" customFormat="1" x14ac:dyDescent="0.25">
      <c r="A4" s="5" t="s">
        <v>5965</v>
      </c>
      <c r="B4" s="5"/>
    </row>
    <row r="5" spans="1:7" s="1" customFormat="1" x14ac:dyDescent="0.25">
      <c r="A5" s="5" t="s">
        <v>6147</v>
      </c>
      <c r="B5" s="5"/>
    </row>
    <row r="6" spans="1:7" s="1" customFormat="1" ht="17" thickBot="1" x14ac:dyDescent="0.3">
      <c r="A6" s="5" t="s">
        <v>6145</v>
      </c>
      <c r="B6" s="5"/>
      <c r="C6" s="1040">
        <v>26000</v>
      </c>
    </row>
    <row r="7" spans="1:7" ht="17" thickBot="1" x14ac:dyDescent="0.3">
      <c r="A7" s="9" t="s">
        <v>0</v>
      </c>
      <c r="B7" s="10" t="s">
        <v>1</v>
      </c>
      <c r="C7" s="11" t="s">
        <v>10</v>
      </c>
    </row>
    <row r="8" spans="1:7" ht="17" thickBot="1" x14ac:dyDescent="0.3">
      <c r="A8" s="28" t="s">
        <v>6040</v>
      </c>
      <c r="B8" s="22" t="s">
        <v>6085</v>
      </c>
      <c r="C8" s="22">
        <v>124</v>
      </c>
    </row>
    <row r="9" spans="1:7" ht="17" thickBot="1" x14ac:dyDescent="0.3">
      <c r="A9" s="170" t="s">
        <v>6205</v>
      </c>
      <c r="B9" s="34"/>
      <c r="C9" s="34">
        <f>SUM(C8)</f>
        <v>124</v>
      </c>
    </row>
    <row r="10" spans="1:7" ht="17" thickBot="1" x14ac:dyDescent="0.3">
      <c r="A10" s="55"/>
      <c r="B10" s="53"/>
      <c r="C10" s="53"/>
    </row>
    <row r="11" spans="1:7" s="8" customFormat="1" ht="17" thickBot="1" x14ac:dyDescent="0.3">
      <c r="A11" s="170" t="s">
        <v>6420</v>
      </c>
      <c r="B11" s="34"/>
      <c r="C11" s="34">
        <f>SUM(C9:C10)</f>
        <v>124</v>
      </c>
    </row>
    <row r="12" spans="1:7" ht="17" thickBot="1" x14ac:dyDescent="0.3">
      <c r="A12" s="55"/>
      <c r="B12" s="53"/>
      <c r="C12" s="53"/>
    </row>
    <row r="13" spans="1:7" s="8" customFormat="1" ht="17" thickBot="1" x14ac:dyDescent="0.3">
      <c r="A13" s="170" t="s">
        <v>6585</v>
      </c>
      <c r="B13" s="34"/>
      <c r="C13" s="34">
        <f>SUM(C11:C12)</f>
        <v>124</v>
      </c>
    </row>
    <row r="14" spans="1:7" ht="17" thickBot="1" x14ac:dyDescent="0.3">
      <c r="A14" s="55"/>
      <c r="B14" s="53"/>
      <c r="C14" s="53"/>
    </row>
    <row r="15" spans="1:7" s="8" customFormat="1" ht="17" thickBot="1" x14ac:dyDescent="0.3">
      <c r="A15" s="170" t="s">
        <v>6750</v>
      </c>
      <c r="B15" s="34"/>
      <c r="C15" s="34">
        <f>SUM(C13:C14)</f>
        <v>124</v>
      </c>
    </row>
    <row r="16" spans="1:7" ht="17" thickBot="1" x14ac:dyDescent="0.3">
      <c r="A16" s="55"/>
      <c r="B16" s="53"/>
      <c r="C16" s="53"/>
    </row>
    <row r="17" spans="1:3" s="8" customFormat="1" ht="17" thickBot="1" x14ac:dyDescent="0.3">
      <c r="A17" s="170" t="s">
        <v>6923</v>
      </c>
      <c r="B17" s="34"/>
      <c r="C17" s="34">
        <f>SUM(C15:C16)</f>
        <v>124</v>
      </c>
    </row>
    <row r="18" spans="1:3" ht="17" thickBot="1" x14ac:dyDescent="0.3">
      <c r="A18" s="55"/>
      <c r="B18" s="53"/>
      <c r="C18" s="53"/>
    </row>
    <row r="19" spans="1:3" s="8" customFormat="1" ht="17" thickBot="1" x14ac:dyDescent="0.3">
      <c r="A19" s="170" t="s">
        <v>7074</v>
      </c>
      <c r="B19" s="34"/>
      <c r="C19" s="34">
        <f>SUM(C17:C18)</f>
        <v>124</v>
      </c>
    </row>
    <row r="20" spans="1:3" x14ac:dyDescent="0.25">
      <c r="A20" s="12">
        <v>45115</v>
      </c>
      <c r="B20" s="84" t="s">
        <v>63</v>
      </c>
      <c r="C20" s="53">
        <v>-52</v>
      </c>
    </row>
    <row r="21" spans="1:3" x14ac:dyDescent="0.25">
      <c r="A21" s="55">
        <v>45146</v>
      </c>
      <c r="B21" s="53" t="s">
        <v>63</v>
      </c>
      <c r="C21" s="53">
        <v>-72</v>
      </c>
    </row>
    <row r="22" spans="1:3" x14ac:dyDescent="0.25">
      <c r="A22" s="55"/>
      <c r="B22" s="53"/>
      <c r="C22" s="53"/>
    </row>
    <row r="23" spans="1:3" x14ac:dyDescent="0.25">
      <c r="A23" s="55"/>
      <c r="B23" s="53"/>
      <c r="C23" s="53"/>
    </row>
    <row r="24" spans="1:3" ht="17" thickBot="1" x14ac:dyDescent="0.3">
      <c r="A24" s="28"/>
      <c r="B24" s="22"/>
      <c r="C24" s="22">
        <f>SUM(C19:C23)</f>
        <v>0</v>
      </c>
    </row>
    <row r="25" spans="1:3" ht="17" thickBot="1" x14ac:dyDescent="0.3">
      <c r="A25" s="1439" t="s">
        <v>927</v>
      </c>
      <c r="B25" s="204"/>
      <c r="C25" s="205">
        <f>SUM(C8)</f>
        <v>124</v>
      </c>
    </row>
    <row r="26" spans="1:3" s="1" customFormat="1" ht="17" thickBot="1" x14ac:dyDescent="0.3">
      <c r="A26" s="1439" t="s">
        <v>1053</v>
      </c>
      <c r="B26" s="204"/>
      <c r="C26" s="908">
        <v>124</v>
      </c>
    </row>
  </sheetData>
  <pageMargins left="0.7" right="0.7" top="0.75" bottom="0.75" header="0.3" footer="0.3"/>
  <pageSetup orientation="portrait" r:id="rId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>
    <tabColor rgb="FFFFFF00"/>
  </sheetPr>
  <dimension ref="A1:P32"/>
  <sheetViews>
    <sheetView topLeftCell="A10" workbookViewId="0">
      <selection activeCell="E21" sqref="E21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4" width="8.6640625" style="2" customWidth="1"/>
    <col min="5" max="5" width="9.83203125" style="2" customWidth="1"/>
    <col min="6" max="10" width="9.5" style="2" customWidth="1"/>
    <col min="11" max="11" width="10" style="2" bestFit="1" customWidth="1"/>
    <col min="12" max="16384" width="9" style="2"/>
  </cols>
  <sheetData>
    <row r="1" spans="1:16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</row>
    <row r="3" spans="1:16" s="1" customFormat="1" x14ac:dyDescent="0.25">
      <c r="A3" s="401" t="s">
        <v>6206</v>
      </c>
      <c r="B3" s="48"/>
      <c r="C3" s="48"/>
      <c r="D3" s="48"/>
      <c r="E3" s="48"/>
      <c r="F3" s="48"/>
      <c r="G3" s="48"/>
    </row>
    <row r="4" spans="1:16" s="1" customFormat="1" x14ac:dyDescent="0.25">
      <c r="A4" s="5" t="s">
        <v>5965</v>
      </c>
      <c r="B4" s="5"/>
      <c r="C4" s="5"/>
      <c r="D4" s="5"/>
      <c r="E4" s="5"/>
      <c r="F4" s="5"/>
    </row>
    <row r="5" spans="1:16" s="1" customFormat="1" x14ac:dyDescent="0.25">
      <c r="A5" s="5" t="s">
        <v>6146</v>
      </c>
      <c r="B5" s="5"/>
      <c r="C5" s="5"/>
      <c r="D5" s="5"/>
      <c r="E5" s="5"/>
      <c r="F5" s="5"/>
    </row>
    <row r="6" spans="1:16" s="1" customFormat="1" ht="17" thickBot="1" x14ac:dyDescent="0.3">
      <c r="A6" s="5" t="s">
        <v>6148</v>
      </c>
      <c r="B6" s="5"/>
      <c r="C6" s="1548">
        <v>7000</v>
      </c>
      <c r="D6" s="1548">
        <v>5000</v>
      </c>
      <c r="E6" s="1548">
        <v>5000</v>
      </c>
      <c r="F6" s="1548">
        <v>1500</v>
      </c>
      <c r="G6" s="1040">
        <v>26000</v>
      </c>
      <c r="H6" s="1040">
        <v>15000</v>
      </c>
      <c r="I6" s="1040">
        <v>3000</v>
      </c>
      <c r="J6" s="1040">
        <v>40000</v>
      </c>
    </row>
    <row r="7" spans="1:16" ht="17" thickBot="1" x14ac:dyDescent="0.3">
      <c r="A7" s="9" t="s">
        <v>0</v>
      </c>
      <c r="B7" s="10" t="s">
        <v>1</v>
      </c>
      <c r="C7" s="32" t="s">
        <v>26</v>
      </c>
      <c r="D7" s="32" t="s">
        <v>3</v>
      </c>
      <c r="E7" s="32" t="s">
        <v>27</v>
      </c>
      <c r="F7" s="32" t="s">
        <v>4</v>
      </c>
      <c r="G7" s="32" t="s">
        <v>10</v>
      </c>
      <c r="H7" s="32" t="s">
        <v>30</v>
      </c>
      <c r="I7" s="133" t="s">
        <v>31</v>
      </c>
      <c r="J7" s="10" t="s">
        <v>28</v>
      </c>
    </row>
    <row r="8" spans="1:16" x14ac:dyDescent="0.25">
      <c r="A8" s="55" t="s">
        <v>6170</v>
      </c>
      <c r="B8" s="53" t="s">
        <v>6172</v>
      </c>
      <c r="C8" s="53">
        <v>100</v>
      </c>
      <c r="D8" s="53">
        <v>100</v>
      </c>
      <c r="E8" s="53">
        <v>50</v>
      </c>
      <c r="F8" s="53">
        <v>250</v>
      </c>
      <c r="G8" s="53"/>
      <c r="H8" s="53">
        <v>40</v>
      </c>
      <c r="I8" s="53">
        <v>300</v>
      </c>
      <c r="J8" s="53"/>
    </row>
    <row r="9" spans="1:16" x14ac:dyDescent="0.25">
      <c r="A9" s="55" t="s">
        <v>6170</v>
      </c>
      <c r="B9" s="53" t="s">
        <v>6173</v>
      </c>
      <c r="C9" s="53">
        <v>46</v>
      </c>
      <c r="D9" s="53"/>
      <c r="E9" s="53"/>
      <c r="F9" s="53">
        <v>50</v>
      </c>
      <c r="G9" s="53">
        <v>100</v>
      </c>
      <c r="H9" s="53"/>
      <c r="I9" s="53"/>
      <c r="J9" s="53"/>
    </row>
    <row r="10" spans="1:16" x14ac:dyDescent="0.25">
      <c r="A10" s="12" t="s">
        <v>6174</v>
      </c>
      <c r="B10" s="53" t="s">
        <v>7</v>
      </c>
      <c r="C10" s="13">
        <v>32</v>
      </c>
      <c r="D10" s="13">
        <v>115</v>
      </c>
      <c r="E10" s="13"/>
      <c r="F10" s="13"/>
      <c r="G10" s="13"/>
      <c r="H10" s="13"/>
      <c r="I10" s="13"/>
      <c r="J10" s="13"/>
    </row>
    <row r="11" spans="1:16" x14ac:dyDescent="0.25">
      <c r="A11" s="12" t="s">
        <v>6174</v>
      </c>
      <c r="B11" s="53" t="s">
        <v>6178</v>
      </c>
      <c r="C11" s="53">
        <v>54</v>
      </c>
      <c r="D11" s="53">
        <v>50</v>
      </c>
      <c r="E11" s="53">
        <v>150</v>
      </c>
      <c r="F11" s="53">
        <v>200</v>
      </c>
      <c r="G11" s="53"/>
      <c r="H11" s="53"/>
      <c r="I11" s="53">
        <v>600</v>
      </c>
      <c r="J11" s="53">
        <v>10</v>
      </c>
    </row>
    <row r="12" spans="1:16" ht="17" thickBot="1" x14ac:dyDescent="0.3">
      <c r="A12" s="76" t="s">
        <v>6198</v>
      </c>
      <c r="B12" s="14" t="s">
        <v>6212</v>
      </c>
      <c r="C12" s="22">
        <v>18</v>
      </c>
      <c r="D12" s="22">
        <v>35</v>
      </c>
      <c r="E12" s="22"/>
      <c r="F12" s="22"/>
      <c r="G12" s="22"/>
      <c r="H12" s="22"/>
      <c r="I12" s="22"/>
      <c r="J12" s="22"/>
    </row>
    <row r="13" spans="1:16" ht="17" thickBot="1" x14ac:dyDescent="0.3">
      <c r="A13" s="170" t="s">
        <v>6217</v>
      </c>
      <c r="B13" s="34"/>
      <c r="C13" s="34">
        <f>SUM(C8:C12)</f>
        <v>250</v>
      </c>
      <c r="D13" s="34">
        <f t="shared" ref="D13:J13" si="0">SUM(D8:D12)</f>
        <v>300</v>
      </c>
      <c r="E13" s="34">
        <f t="shared" si="0"/>
        <v>200</v>
      </c>
      <c r="F13" s="34">
        <f t="shared" si="0"/>
        <v>500</v>
      </c>
      <c r="G13" s="34">
        <f t="shared" si="0"/>
        <v>100</v>
      </c>
      <c r="H13" s="34">
        <f t="shared" si="0"/>
        <v>40</v>
      </c>
      <c r="I13" s="34">
        <f t="shared" si="0"/>
        <v>900</v>
      </c>
      <c r="J13" s="34">
        <f t="shared" si="0"/>
        <v>10</v>
      </c>
      <c r="K13" s="1"/>
      <c r="L13" s="1"/>
      <c r="M13" s="1"/>
      <c r="N13" s="1"/>
      <c r="O13" s="1"/>
      <c r="P13" s="1"/>
    </row>
    <row r="14" spans="1:16" ht="17" thickBot="1" x14ac:dyDescent="0.3">
      <c r="A14" s="55"/>
      <c r="B14" s="53"/>
      <c r="C14" s="53"/>
      <c r="D14" s="53"/>
      <c r="E14" s="53"/>
      <c r="F14" s="53"/>
      <c r="G14" s="53"/>
      <c r="H14" s="53"/>
      <c r="I14" s="53"/>
      <c r="J14" s="53"/>
    </row>
    <row r="15" spans="1:16" s="8" customFormat="1" ht="17" thickBot="1" x14ac:dyDescent="0.3">
      <c r="A15" s="170" t="s">
        <v>6475</v>
      </c>
      <c r="B15" s="34"/>
      <c r="C15" s="34">
        <f>SUM(C13:C14)</f>
        <v>250</v>
      </c>
      <c r="D15" s="34">
        <f t="shared" ref="D15:J19" si="1">SUM(D13:D14)</f>
        <v>300</v>
      </c>
      <c r="E15" s="34">
        <f t="shared" si="1"/>
        <v>200</v>
      </c>
      <c r="F15" s="34">
        <f t="shared" si="1"/>
        <v>500</v>
      </c>
      <c r="G15" s="34">
        <f t="shared" si="1"/>
        <v>100</v>
      </c>
      <c r="H15" s="34">
        <f t="shared" si="1"/>
        <v>40</v>
      </c>
      <c r="I15" s="34">
        <f t="shared" si="1"/>
        <v>900</v>
      </c>
      <c r="J15" s="34">
        <f t="shared" si="1"/>
        <v>10</v>
      </c>
      <c r="K15" s="6"/>
      <c r="L15" s="6"/>
      <c r="M15" s="6"/>
      <c r="N15" s="6"/>
      <c r="O15" s="6"/>
      <c r="P15" s="6"/>
    </row>
    <row r="16" spans="1:16" ht="17" thickBot="1" x14ac:dyDescent="0.3">
      <c r="A16" s="55"/>
      <c r="B16" s="53"/>
      <c r="C16" s="53"/>
      <c r="D16" s="53"/>
      <c r="E16" s="53"/>
      <c r="F16" s="53"/>
      <c r="G16" s="53"/>
      <c r="H16" s="53"/>
      <c r="I16" s="53"/>
      <c r="J16" s="53"/>
    </row>
    <row r="17" spans="1:16" s="8" customFormat="1" ht="17" thickBot="1" x14ac:dyDescent="0.3">
      <c r="A17" s="170" t="s">
        <v>6637</v>
      </c>
      <c r="B17" s="34"/>
      <c r="C17" s="34">
        <f>SUM(C15:C16)</f>
        <v>250</v>
      </c>
      <c r="D17" s="34">
        <f t="shared" si="1"/>
        <v>300</v>
      </c>
      <c r="E17" s="34">
        <f t="shared" si="1"/>
        <v>200</v>
      </c>
      <c r="F17" s="34">
        <f t="shared" si="1"/>
        <v>500</v>
      </c>
      <c r="G17" s="34">
        <f t="shared" si="1"/>
        <v>100</v>
      </c>
      <c r="H17" s="34">
        <f t="shared" si="1"/>
        <v>40</v>
      </c>
      <c r="I17" s="34">
        <f t="shared" si="1"/>
        <v>900</v>
      </c>
      <c r="J17" s="34">
        <f t="shared" si="1"/>
        <v>10</v>
      </c>
      <c r="K17" s="6"/>
      <c r="L17" s="6"/>
      <c r="M17" s="6"/>
      <c r="N17" s="6"/>
      <c r="O17" s="6"/>
      <c r="P17" s="6"/>
    </row>
    <row r="18" spans="1:16" ht="17" thickBot="1" x14ac:dyDescent="0.3">
      <c r="A18" s="55">
        <v>45266</v>
      </c>
      <c r="B18" s="53" t="s">
        <v>63</v>
      </c>
      <c r="C18" s="53">
        <v>-104</v>
      </c>
      <c r="D18" s="53">
        <v>-128</v>
      </c>
      <c r="E18" s="53"/>
      <c r="F18" s="53">
        <v>-100</v>
      </c>
      <c r="G18" s="53"/>
      <c r="H18" s="53"/>
      <c r="I18" s="53"/>
      <c r="J18" s="53"/>
    </row>
    <row r="19" spans="1:16" s="8" customFormat="1" ht="17" thickBot="1" x14ac:dyDescent="0.3">
      <c r="A19" s="170" t="s">
        <v>6823</v>
      </c>
      <c r="B19" s="34"/>
      <c r="C19" s="34">
        <f>SUM(C17:C18)</f>
        <v>146</v>
      </c>
      <c r="D19" s="34">
        <f t="shared" si="1"/>
        <v>172</v>
      </c>
      <c r="E19" s="34">
        <f t="shared" si="1"/>
        <v>200</v>
      </c>
      <c r="F19" s="34">
        <f t="shared" si="1"/>
        <v>400</v>
      </c>
      <c r="G19" s="34">
        <f t="shared" si="1"/>
        <v>100</v>
      </c>
      <c r="H19" s="34">
        <f t="shared" si="1"/>
        <v>40</v>
      </c>
      <c r="I19" s="34">
        <f t="shared" si="1"/>
        <v>900</v>
      </c>
      <c r="J19" s="34">
        <f t="shared" si="1"/>
        <v>10</v>
      </c>
      <c r="K19" s="6"/>
      <c r="L19" s="6"/>
      <c r="M19" s="6"/>
      <c r="N19" s="6"/>
      <c r="O19" s="6"/>
      <c r="P19" s="6"/>
    </row>
    <row r="20" spans="1:16" x14ac:dyDescent="0.25">
      <c r="A20" s="12" t="s">
        <v>6927</v>
      </c>
      <c r="B20" s="53" t="s">
        <v>63</v>
      </c>
      <c r="C20" s="53">
        <v>-83</v>
      </c>
      <c r="D20" s="53"/>
      <c r="E20" s="53"/>
      <c r="F20" s="53"/>
      <c r="G20" s="53"/>
      <c r="H20" s="53"/>
      <c r="I20" s="53"/>
      <c r="J20" s="53"/>
    </row>
    <row r="21" spans="1:16" x14ac:dyDescent="0.25">
      <c r="A21" s="55">
        <v>45023</v>
      </c>
      <c r="B21" s="36" t="s">
        <v>63</v>
      </c>
      <c r="C21" s="53">
        <v>-23</v>
      </c>
      <c r="D21" s="53"/>
      <c r="E21" s="53"/>
      <c r="F21" s="53">
        <v>-153</v>
      </c>
      <c r="G21" s="53"/>
      <c r="H21" s="53"/>
      <c r="I21" s="53"/>
      <c r="J21" s="53">
        <v>-10</v>
      </c>
    </row>
    <row r="22" spans="1:16" x14ac:dyDescent="0.25">
      <c r="A22" s="55">
        <v>45237</v>
      </c>
      <c r="B22" s="36" t="s">
        <v>63</v>
      </c>
      <c r="C22" s="53">
        <v>-40</v>
      </c>
      <c r="D22" s="53">
        <v>-105</v>
      </c>
      <c r="E22" s="53"/>
      <c r="F22" s="53">
        <v>-246</v>
      </c>
      <c r="G22" s="53"/>
      <c r="H22" s="53"/>
      <c r="I22" s="53"/>
      <c r="J22" s="53"/>
    </row>
    <row r="23" spans="1:16" ht="17" thickBot="1" x14ac:dyDescent="0.3">
      <c r="A23" s="55" t="s">
        <v>7010</v>
      </c>
      <c r="B23" s="36" t="s">
        <v>63</v>
      </c>
      <c r="C23" s="53"/>
      <c r="D23" s="53">
        <v>-50</v>
      </c>
      <c r="E23" s="53"/>
      <c r="F23" s="53">
        <v>-1</v>
      </c>
      <c r="G23" s="53"/>
      <c r="H23" s="53"/>
      <c r="I23" s="53">
        <v>-17</v>
      </c>
      <c r="J23" s="53"/>
    </row>
    <row r="24" spans="1:16" s="8" customFormat="1" ht="17" thickBot="1" x14ac:dyDescent="0.3">
      <c r="A24" s="170" t="s">
        <v>7080</v>
      </c>
      <c r="B24" s="34"/>
      <c r="C24" s="34">
        <f>SUM(C19:C23)</f>
        <v>0</v>
      </c>
      <c r="D24" s="34">
        <f t="shared" ref="D24:J24" si="2">SUM(D19:D23)</f>
        <v>17</v>
      </c>
      <c r="E24" s="34">
        <f t="shared" si="2"/>
        <v>200</v>
      </c>
      <c r="F24" s="34">
        <f t="shared" si="2"/>
        <v>0</v>
      </c>
      <c r="G24" s="34">
        <f t="shared" si="2"/>
        <v>100</v>
      </c>
      <c r="H24" s="34">
        <f t="shared" si="2"/>
        <v>40</v>
      </c>
      <c r="I24" s="34">
        <f t="shared" si="2"/>
        <v>883</v>
      </c>
      <c r="J24" s="34">
        <f t="shared" si="2"/>
        <v>0</v>
      </c>
      <c r="K24" s="6"/>
      <c r="L24" s="6"/>
      <c r="M24" s="6"/>
      <c r="N24" s="6"/>
      <c r="O24" s="6"/>
      <c r="P24" s="6"/>
    </row>
    <row r="25" spans="1:16" x14ac:dyDescent="0.25">
      <c r="A25" s="12" t="s">
        <v>7104</v>
      </c>
      <c r="B25" s="13" t="s">
        <v>63</v>
      </c>
      <c r="C25" s="53"/>
      <c r="D25" s="53">
        <v>-17</v>
      </c>
      <c r="E25" s="53">
        <v>-19</v>
      </c>
      <c r="F25" s="53"/>
      <c r="G25" s="53"/>
      <c r="H25" s="53"/>
      <c r="I25" s="53">
        <v>-687</v>
      </c>
      <c r="J25" s="53"/>
    </row>
    <row r="26" spans="1:16" x14ac:dyDescent="0.25">
      <c r="A26" s="12">
        <v>45115</v>
      </c>
      <c r="B26" s="84" t="s">
        <v>63</v>
      </c>
      <c r="C26" s="53"/>
      <c r="D26" s="53"/>
      <c r="E26" s="53"/>
      <c r="F26" s="53"/>
      <c r="G26" s="53"/>
      <c r="H26" s="53"/>
      <c r="I26" s="53">
        <v>-196</v>
      </c>
      <c r="J26" s="53"/>
    </row>
    <row r="27" spans="1:16" x14ac:dyDescent="0.25">
      <c r="A27" s="55">
        <v>45146</v>
      </c>
      <c r="B27" s="53" t="s">
        <v>63</v>
      </c>
      <c r="C27" s="53"/>
      <c r="D27" s="53"/>
      <c r="E27" s="53">
        <v>-72</v>
      </c>
      <c r="F27" s="53"/>
      <c r="G27" s="53">
        <v>-34</v>
      </c>
      <c r="H27" s="53"/>
      <c r="I27" s="53"/>
      <c r="J27" s="53"/>
    </row>
    <row r="28" spans="1:16" x14ac:dyDescent="0.25">
      <c r="A28" s="55">
        <v>45177</v>
      </c>
      <c r="B28" s="69" t="s">
        <v>63</v>
      </c>
      <c r="C28" s="53"/>
      <c r="D28" s="53"/>
      <c r="E28" s="53">
        <v>-64</v>
      </c>
      <c r="F28" s="53"/>
      <c r="G28" s="53">
        <v>-66</v>
      </c>
      <c r="H28" s="53">
        <v>-12</v>
      </c>
      <c r="I28" s="53"/>
      <c r="J28" s="53"/>
    </row>
    <row r="29" spans="1:16" x14ac:dyDescent="0.25">
      <c r="A29" s="55"/>
      <c r="B29" s="53"/>
      <c r="C29" s="53"/>
      <c r="D29" s="53"/>
      <c r="E29" s="53"/>
      <c r="F29" s="53"/>
      <c r="G29" s="53"/>
      <c r="H29" s="53"/>
      <c r="I29" s="53"/>
      <c r="J29" s="53"/>
    </row>
    <row r="30" spans="1:16" ht="17" thickBot="1" x14ac:dyDescent="0.3">
      <c r="A30" s="55"/>
      <c r="B30" s="53"/>
      <c r="C30" s="53">
        <f>SUM(C24:C28)</f>
        <v>0</v>
      </c>
      <c r="D30" s="53">
        <f t="shared" ref="D30:J30" si="3">SUM(D24:D28)</f>
        <v>0</v>
      </c>
      <c r="E30" s="53">
        <f>SUM(E24:E28)</f>
        <v>45</v>
      </c>
      <c r="F30" s="53">
        <f t="shared" si="3"/>
        <v>0</v>
      </c>
      <c r="G30" s="53">
        <f t="shared" si="3"/>
        <v>0</v>
      </c>
      <c r="H30" s="53">
        <f t="shared" si="3"/>
        <v>28</v>
      </c>
      <c r="I30" s="53">
        <f t="shared" si="3"/>
        <v>0</v>
      </c>
      <c r="J30" s="53">
        <f t="shared" si="3"/>
        <v>0</v>
      </c>
    </row>
    <row r="31" spans="1:16" ht="17" thickBot="1" x14ac:dyDescent="0.3">
      <c r="A31" s="1439" t="s">
        <v>927</v>
      </c>
      <c r="B31" s="204"/>
      <c r="C31" s="205">
        <f>SUM(C8:C12)</f>
        <v>250</v>
      </c>
      <c r="D31" s="205">
        <f>SUM(D8:D12)</f>
        <v>300</v>
      </c>
      <c r="E31" s="205">
        <f t="shared" ref="E31:F31" si="4">SUM(E8:E11)</f>
        <v>200</v>
      </c>
      <c r="F31" s="205">
        <f t="shared" si="4"/>
        <v>500</v>
      </c>
      <c r="G31" s="205">
        <f t="shared" ref="G31:H31" si="5">SUM(G8:G10)</f>
        <v>100</v>
      </c>
      <c r="H31" s="205">
        <f t="shared" si="5"/>
        <v>40</v>
      </c>
      <c r="I31" s="205">
        <f t="shared" ref="I31:J31" si="6">SUM(I8:I11)</f>
        <v>900</v>
      </c>
      <c r="J31" s="205">
        <f t="shared" si="6"/>
        <v>10</v>
      </c>
    </row>
    <row r="32" spans="1:16" s="1" customFormat="1" ht="17" thickBot="1" x14ac:dyDescent="0.3">
      <c r="A32" s="1443" t="s">
        <v>1053</v>
      </c>
      <c r="B32" s="1444"/>
      <c r="C32" s="1547">
        <v>250</v>
      </c>
      <c r="D32" s="1547">
        <v>300</v>
      </c>
      <c r="E32" s="1547">
        <v>200</v>
      </c>
      <c r="F32" s="1547">
        <v>500</v>
      </c>
      <c r="G32" s="1547">
        <v>100</v>
      </c>
      <c r="H32" s="1547">
        <v>40</v>
      </c>
      <c r="I32" s="1547">
        <v>900</v>
      </c>
      <c r="J32" s="1547">
        <v>10</v>
      </c>
    </row>
  </sheetData>
  <pageMargins left="0.7" right="0.7" top="0.75" bottom="0.75" header="0.3" footer="0.3"/>
  <pageSetup orientation="portrait" r:id="rId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>
    <tabColor rgb="FFFFFF00"/>
  </sheetPr>
  <dimension ref="A1:G23"/>
  <sheetViews>
    <sheetView topLeftCell="A7" workbookViewId="0">
      <selection activeCell="F18" sqref="F18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4" width="8.6640625" style="2" customWidth="1"/>
    <col min="5" max="5" width="9.83203125" style="2" customWidth="1"/>
    <col min="6" max="7" width="9.5" style="2" customWidth="1"/>
    <col min="8" max="8" width="10" style="2" bestFit="1" customWidth="1"/>
    <col min="9" max="16384" width="9" style="2"/>
  </cols>
  <sheetData>
    <row r="1" spans="1:7" x14ac:dyDescent="0.25">
      <c r="A1" s="1" t="s">
        <v>23</v>
      </c>
      <c r="B1" s="1"/>
      <c r="C1" s="1"/>
      <c r="D1" s="1"/>
      <c r="E1" s="1"/>
      <c r="F1" s="1"/>
      <c r="G1" s="1"/>
    </row>
    <row r="2" spans="1:7" x14ac:dyDescent="0.25">
      <c r="A2" s="1"/>
      <c r="B2" s="1"/>
      <c r="C2" s="1"/>
      <c r="D2" s="1"/>
      <c r="E2" s="1"/>
      <c r="F2" s="1"/>
      <c r="G2" s="1"/>
    </row>
    <row r="3" spans="1:7" s="1" customFormat="1" x14ac:dyDescent="0.25">
      <c r="A3" s="401" t="s">
        <v>6206</v>
      </c>
      <c r="B3" s="48"/>
      <c r="C3" s="48"/>
      <c r="D3" s="48"/>
      <c r="E3" s="48"/>
      <c r="F3" s="48"/>
      <c r="G3" s="48"/>
    </row>
    <row r="4" spans="1:7" s="1" customFormat="1" x14ac:dyDescent="0.25">
      <c r="A4" s="5" t="s">
        <v>5965</v>
      </c>
      <c r="B4" s="5"/>
      <c r="C4" s="5"/>
      <c r="D4" s="5"/>
      <c r="E4" s="5"/>
      <c r="F4" s="5"/>
    </row>
    <row r="5" spans="1:7" s="1" customFormat="1" x14ac:dyDescent="0.25">
      <c r="A5" s="5" t="s">
        <v>6297</v>
      </c>
      <c r="B5" s="5"/>
      <c r="C5" s="5"/>
      <c r="D5" s="5"/>
      <c r="E5" s="5"/>
      <c r="F5" s="5"/>
    </row>
    <row r="6" spans="1:7" s="1" customFormat="1" ht="17" thickBot="1" x14ac:dyDescent="0.3">
      <c r="A6" s="5" t="s">
        <v>6298</v>
      </c>
      <c r="B6" s="5"/>
      <c r="C6" s="1548">
        <v>26000</v>
      </c>
      <c r="D6" s="1548">
        <v>5000</v>
      </c>
      <c r="E6" s="1548">
        <v>7000</v>
      </c>
      <c r="F6" s="1548">
        <v>1500</v>
      </c>
      <c r="G6" s="1040">
        <v>5000</v>
      </c>
    </row>
    <row r="7" spans="1:7" ht="17" thickBot="1" x14ac:dyDescent="0.3">
      <c r="A7" s="9" t="s">
        <v>0</v>
      </c>
      <c r="B7" s="10" t="s">
        <v>1</v>
      </c>
      <c r="C7" s="32" t="s">
        <v>10</v>
      </c>
      <c r="D7" s="32" t="s">
        <v>3</v>
      </c>
      <c r="E7" s="32" t="s">
        <v>26</v>
      </c>
      <c r="F7" s="32" t="s">
        <v>4</v>
      </c>
      <c r="G7" s="32" t="s">
        <v>27</v>
      </c>
    </row>
    <row r="8" spans="1:7" s="1" customFormat="1" ht="17" thickBot="1" x14ac:dyDescent="0.3">
      <c r="A8" s="28">
        <v>45019</v>
      </c>
      <c r="B8" s="22" t="s">
        <v>6283</v>
      </c>
      <c r="C8" s="22">
        <v>100</v>
      </c>
      <c r="D8" s="22">
        <v>100</v>
      </c>
      <c r="E8" s="22">
        <v>100</v>
      </c>
      <c r="F8" s="22">
        <v>200</v>
      </c>
      <c r="G8" s="22">
        <v>40</v>
      </c>
    </row>
    <row r="9" spans="1:7" ht="17" thickBot="1" x14ac:dyDescent="0.3">
      <c r="A9" s="170" t="s">
        <v>6477</v>
      </c>
      <c r="B9" s="34"/>
      <c r="C9" s="34">
        <f>SUM(C8)</f>
        <v>100</v>
      </c>
      <c r="D9" s="34">
        <f t="shared" ref="D9:G9" si="0">SUM(D8)</f>
        <v>100</v>
      </c>
      <c r="E9" s="34">
        <f t="shared" si="0"/>
        <v>100</v>
      </c>
      <c r="F9" s="34">
        <f t="shared" si="0"/>
        <v>200</v>
      </c>
      <c r="G9" s="34">
        <f t="shared" si="0"/>
        <v>40</v>
      </c>
    </row>
    <row r="10" spans="1:7" ht="17" thickBot="1" x14ac:dyDescent="0.3">
      <c r="A10" s="55"/>
      <c r="B10" s="53"/>
      <c r="C10" s="53"/>
      <c r="D10" s="53"/>
      <c r="E10" s="53"/>
      <c r="F10" s="53"/>
      <c r="G10" s="53"/>
    </row>
    <row r="11" spans="1:7" s="8" customFormat="1" ht="17" thickBot="1" x14ac:dyDescent="0.3">
      <c r="A11" s="170" t="s">
        <v>6586</v>
      </c>
      <c r="B11" s="34"/>
      <c r="C11" s="34">
        <f>SUM(C9:C10)</f>
        <v>100</v>
      </c>
      <c r="D11" s="34">
        <f t="shared" ref="D11:G13" si="1">SUM(D9:D10)</f>
        <v>100</v>
      </c>
      <c r="E11" s="34">
        <f t="shared" si="1"/>
        <v>100</v>
      </c>
      <c r="F11" s="34">
        <f t="shared" si="1"/>
        <v>200</v>
      </c>
      <c r="G11" s="34">
        <f t="shared" si="1"/>
        <v>40</v>
      </c>
    </row>
    <row r="12" spans="1:7" ht="17" thickBot="1" x14ac:dyDescent="0.3">
      <c r="A12" s="55"/>
      <c r="B12" s="53"/>
      <c r="C12" s="53"/>
      <c r="D12" s="53"/>
      <c r="E12" s="53"/>
      <c r="F12" s="53"/>
      <c r="G12" s="53"/>
    </row>
    <row r="13" spans="1:7" s="8" customFormat="1" ht="17" thickBot="1" x14ac:dyDescent="0.3">
      <c r="A13" s="170" t="s">
        <v>6822</v>
      </c>
      <c r="B13" s="34"/>
      <c r="C13" s="34">
        <f>SUM(C11:C12)</f>
        <v>100</v>
      </c>
      <c r="D13" s="34">
        <f t="shared" si="1"/>
        <v>100</v>
      </c>
      <c r="E13" s="34">
        <f t="shared" si="1"/>
        <v>100</v>
      </c>
      <c r="F13" s="34">
        <f t="shared" si="1"/>
        <v>200</v>
      </c>
      <c r="G13" s="34">
        <f t="shared" si="1"/>
        <v>40</v>
      </c>
    </row>
    <row r="14" spans="1:7" x14ac:dyDescent="0.25">
      <c r="A14" s="55">
        <v>45237</v>
      </c>
      <c r="B14" s="36" t="s">
        <v>63</v>
      </c>
      <c r="C14" s="53"/>
      <c r="D14" s="53"/>
      <c r="E14" s="53">
        <v>-26</v>
      </c>
      <c r="F14" s="53"/>
      <c r="G14" s="53"/>
    </row>
    <row r="15" spans="1:7" ht="17" thickBot="1" x14ac:dyDescent="0.3">
      <c r="A15" s="55" t="s">
        <v>7010</v>
      </c>
      <c r="B15" s="36" t="s">
        <v>63</v>
      </c>
      <c r="C15" s="53"/>
      <c r="D15" s="53"/>
      <c r="E15" s="53">
        <v>-12</v>
      </c>
      <c r="F15" s="53">
        <v>-79</v>
      </c>
      <c r="G15" s="53"/>
    </row>
    <row r="16" spans="1:7" s="8" customFormat="1" ht="17" thickBot="1" x14ac:dyDescent="0.3">
      <c r="A16" s="170" t="s">
        <v>7081</v>
      </c>
      <c r="B16" s="34"/>
      <c r="C16" s="34">
        <f>SUM(C13:C15)</f>
        <v>100</v>
      </c>
      <c r="D16" s="34">
        <f t="shared" ref="D16:G16" si="2">SUM(D13:D15)</f>
        <v>100</v>
      </c>
      <c r="E16" s="34">
        <f t="shared" si="2"/>
        <v>62</v>
      </c>
      <c r="F16" s="34">
        <f t="shared" si="2"/>
        <v>121</v>
      </c>
      <c r="G16" s="34">
        <f t="shared" si="2"/>
        <v>40</v>
      </c>
    </row>
    <row r="17" spans="1:7" x14ac:dyDescent="0.25">
      <c r="A17" s="12" t="s">
        <v>7104</v>
      </c>
      <c r="B17" s="13" t="s">
        <v>63</v>
      </c>
      <c r="C17" s="53"/>
      <c r="D17" s="53">
        <v>-36</v>
      </c>
      <c r="E17" s="53">
        <v>-31</v>
      </c>
      <c r="F17" s="53">
        <v>-60</v>
      </c>
      <c r="G17" s="53"/>
    </row>
    <row r="18" spans="1:7" x14ac:dyDescent="0.25">
      <c r="A18" s="55">
        <v>45177</v>
      </c>
      <c r="B18" s="69" t="s">
        <v>63</v>
      </c>
      <c r="C18" s="53">
        <v>-13</v>
      </c>
      <c r="D18" s="53">
        <v>-23</v>
      </c>
      <c r="E18" s="53">
        <v>-4</v>
      </c>
      <c r="F18" s="53"/>
      <c r="G18" s="53"/>
    </row>
    <row r="19" spans="1:7" x14ac:dyDescent="0.25">
      <c r="A19" s="55"/>
      <c r="B19" s="69"/>
      <c r="C19" s="53"/>
      <c r="D19" s="53"/>
      <c r="E19" s="53"/>
      <c r="F19" s="53"/>
      <c r="G19" s="53"/>
    </row>
    <row r="20" spans="1:7" x14ac:dyDescent="0.25">
      <c r="A20" s="55"/>
      <c r="B20" s="69"/>
      <c r="C20" s="53"/>
      <c r="D20" s="53"/>
      <c r="E20" s="53"/>
      <c r="F20" s="53"/>
      <c r="G20" s="53"/>
    </row>
    <row r="21" spans="1:7" ht="17" thickBot="1" x14ac:dyDescent="0.3">
      <c r="A21" s="55"/>
      <c r="B21" s="53"/>
      <c r="C21" s="53">
        <f>SUM(C16:C19)</f>
        <v>87</v>
      </c>
      <c r="D21" s="53">
        <f t="shared" ref="D21:G21" si="3">SUM(D16:D19)</f>
        <v>41</v>
      </c>
      <c r="E21" s="53">
        <f t="shared" si="3"/>
        <v>27</v>
      </c>
      <c r="F21" s="53">
        <f t="shared" si="3"/>
        <v>61</v>
      </c>
      <c r="G21" s="53">
        <f t="shared" si="3"/>
        <v>40</v>
      </c>
    </row>
    <row r="22" spans="1:7" ht="17" thickBot="1" x14ac:dyDescent="0.3">
      <c r="A22" s="1439" t="s">
        <v>927</v>
      </c>
      <c r="B22" s="204"/>
      <c r="C22" s="205">
        <f>SUM(C8:C8)</f>
        <v>100</v>
      </c>
      <c r="D22" s="205">
        <f>SUM(D8:D8)</f>
        <v>100</v>
      </c>
      <c r="E22" s="205">
        <f>SUM(E8:E8)</f>
        <v>100</v>
      </c>
      <c r="F22" s="205">
        <f>SUM(F8:F8)</f>
        <v>200</v>
      </c>
      <c r="G22" s="205">
        <f>SUM(G8:G8)</f>
        <v>40</v>
      </c>
    </row>
    <row r="23" spans="1:7" s="1" customFormat="1" ht="17" thickBot="1" x14ac:dyDescent="0.3">
      <c r="A23" s="1443" t="s">
        <v>1053</v>
      </c>
      <c r="B23" s="1444"/>
      <c r="C23" s="1547">
        <v>100</v>
      </c>
      <c r="D23" s="1547">
        <v>100</v>
      </c>
      <c r="E23" s="1547">
        <v>100</v>
      </c>
      <c r="F23" s="1547">
        <v>200</v>
      </c>
      <c r="G23" s="1547">
        <v>40</v>
      </c>
    </row>
  </sheetData>
  <pageMargins left="0.7" right="0.7" top="0.75" bottom="0.75" header="0.3" footer="0.3"/>
  <pageSetup orientation="portrait" r:id="rId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>
    <tabColor rgb="FFFFFF00"/>
  </sheetPr>
  <dimension ref="A1:C21"/>
  <sheetViews>
    <sheetView workbookViewId="0">
      <selection activeCell="E10" sqref="E10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8.6640625" style="2" customWidth="1"/>
    <col min="4" max="4" width="10" style="2" bestFit="1" customWidth="1"/>
    <col min="5" max="16384" width="9" style="2"/>
  </cols>
  <sheetData>
    <row r="1" spans="1:3" x14ac:dyDescent="0.25">
      <c r="A1" s="1" t="s">
        <v>23</v>
      </c>
      <c r="B1" s="1"/>
      <c r="C1" s="1"/>
    </row>
    <row r="2" spans="1:3" x14ac:dyDescent="0.25">
      <c r="A2" s="1"/>
      <c r="B2" s="1"/>
      <c r="C2" s="1"/>
    </row>
    <row r="3" spans="1:3" s="1" customFormat="1" x14ac:dyDescent="0.25">
      <c r="A3" s="401" t="s">
        <v>6206</v>
      </c>
      <c r="B3" s="48"/>
      <c r="C3" s="48"/>
    </row>
    <row r="4" spans="1:3" s="1" customFormat="1" x14ac:dyDescent="0.25">
      <c r="A4" s="5" t="s">
        <v>5965</v>
      </c>
      <c r="B4" s="5"/>
      <c r="C4" s="5"/>
    </row>
    <row r="5" spans="1:3" s="1" customFormat="1" x14ac:dyDescent="0.25">
      <c r="A5" s="5" t="s">
        <v>6300</v>
      </c>
      <c r="B5" s="5"/>
      <c r="C5" s="5"/>
    </row>
    <row r="6" spans="1:3" s="1" customFormat="1" ht="17" thickBot="1" x14ac:dyDescent="0.3">
      <c r="A6" s="5" t="s">
        <v>6299</v>
      </c>
      <c r="B6" s="5"/>
      <c r="C6" s="1548">
        <v>3000</v>
      </c>
    </row>
    <row r="7" spans="1:3" ht="17" thickBot="1" x14ac:dyDescent="0.3">
      <c r="A7" s="9" t="s">
        <v>0</v>
      </c>
      <c r="B7" s="10" t="s">
        <v>1</v>
      </c>
      <c r="C7" s="11" t="s">
        <v>31</v>
      </c>
    </row>
    <row r="8" spans="1:3" s="1" customFormat="1" ht="17" thickBot="1" x14ac:dyDescent="0.3">
      <c r="A8" s="28" t="s">
        <v>6343</v>
      </c>
      <c r="B8" s="22" t="s">
        <v>6344</v>
      </c>
      <c r="C8" s="22">
        <v>300</v>
      </c>
    </row>
    <row r="9" spans="1:3" ht="17" thickBot="1" x14ac:dyDescent="0.3">
      <c r="A9" s="170" t="s">
        <v>6478</v>
      </c>
      <c r="B9" s="34"/>
      <c r="C9" s="54">
        <f>SUM(C8)</f>
        <v>300</v>
      </c>
    </row>
    <row r="10" spans="1:3" ht="17" thickBot="1" x14ac:dyDescent="0.3">
      <c r="A10" s="55"/>
      <c r="B10" s="53"/>
      <c r="C10" s="53"/>
    </row>
    <row r="11" spans="1:3" s="8" customFormat="1" ht="17" thickBot="1" x14ac:dyDescent="0.3">
      <c r="A11" s="170" t="s">
        <v>6636</v>
      </c>
      <c r="B11" s="34"/>
      <c r="C11" s="54">
        <f>SUM(C9:C10)</f>
        <v>300</v>
      </c>
    </row>
    <row r="12" spans="1:3" ht="17" thickBot="1" x14ac:dyDescent="0.3">
      <c r="A12" s="55"/>
      <c r="B12" s="53"/>
      <c r="C12" s="53"/>
    </row>
    <row r="13" spans="1:3" s="8" customFormat="1" ht="17" thickBot="1" x14ac:dyDescent="0.3">
      <c r="A13" s="170" t="s">
        <v>6821</v>
      </c>
      <c r="B13" s="34"/>
      <c r="C13" s="54">
        <f>SUM(C11:C12)</f>
        <v>300</v>
      </c>
    </row>
    <row r="14" spans="1:3" ht="17" thickBot="1" x14ac:dyDescent="0.3">
      <c r="A14" s="55"/>
      <c r="B14" s="53"/>
      <c r="C14" s="53"/>
    </row>
    <row r="15" spans="1:3" s="8" customFormat="1" ht="17" thickBot="1" x14ac:dyDescent="0.3">
      <c r="A15" s="170" t="s">
        <v>7082</v>
      </c>
      <c r="B15" s="34"/>
      <c r="C15" s="54">
        <f>SUM(C13:C14)</f>
        <v>300</v>
      </c>
    </row>
    <row r="16" spans="1:3" x14ac:dyDescent="0.25">
      <c r="A16" s="12">
        <v>45115</v>
      </c>
      <c r="B16" s="84" t="s">
        <v>63</v>
      </c>
      <c r="C16" s="53">
        <v>-300</v>
      </c>
    </row>
    <row r="17" spans="1:3" x14ac:dyDescent="0.25">
      <c r="A17" s="55"/>
      <c r="B17" s="53"/>
      <c r="C17" s="53"/>
    </row>
    <row r="18" spans="1:3" x14ac:dyDescent="0.25">
      <c r="A18" s="55"/>
      <c r="B18" s="53"/>
      <c r="C18" s="53"/>
    </row>
    <row r="19" spans="1:3" ht="17" thickBot="1" x14ac:dyDescent="0.3">
      <c r="A19" s="55"/>
      <c r="B19" s="53"/>
      <c r="C19" s="53">
        <f>SUM(C15:C18)</f>
        <v>0</v>
      </c>
    </row>
    <row r="20" spans="1:3" ht="17" thickBot="1" x14ac:dyDescent="0.3">
      <c r="A20" s="1439" t="s">
        <v>927</v>
      </c>
      <c r="B20" s="204"/>
      <c r="C20" s="205">
        <f>SUM(C8:C8)</f>
        <v>300</v>
      </c>
    </row>
    <row r="21" spans="1:3" s="1" customFormat="1" ht="17" thickBot="1" x14ac:dyDescent="0.3">
      <c r="A21" s="1443" t="s">
        <v>1053</v>
      </c>
      <c r="B21" s="1444"/>
      <c r="C21" s="1547">
        <v>300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>
    <tabColor rgb="FFFFFF00"/>
  </sheetPr>
  <dimension ref="A1:C22"/>
  <sheetViews>
    <sheetView topLeftCell="A4" workbookViewId="0">
      <selection activeCell="C20" sqref="C20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8.6640625" style="2" customWidth="1"/>
    <col min="4" max="4" width="10" style="2" bestFit="1" customWidth="1"/>
    <col min="5" max="16384" width="9" style="2"/>
  </cols>
  <sheetData>
    <row r="1" spans="1:3" x14ac:dyDescent="0.25">
      <c r="A1" s="1" t="s">
        <v>23</v>
      </c>
      <c r="B1" s="1"/>
      <c r="C1" s="1"/>
    </row>
    <row r="2" spans="1:3" x14ac:dyDescent="0.25">
      <c r="A2" s="1"/>
      <c r="B2" s="1"/>
      <c r="C2" s="1"/>
    </row>
    <row r="3" spans="1:3" s="1" customFormat="1" x14ac:dyDescent="0.25">
      <c r="A3" s="401" t="s">
        <v>6206</v>
      </c>
      <c r="B3" s="48"/>
      <c r="C3" s="48"/>
    </row>
    <row r="4" spans="1:3" s="1" customFormat="1" x14ac:dyDescent="0.25">
      <c r="A4" s="5" t="s">
        <v>5965</v>
      </c>
      <c r="B4" s="5"/>
      <c r="C4" s="5"/>
    </row>
    <row r="5" spans="1:3" s="1" customFormat="1" x14ac:dyDescent="0.25">
      <c r="A5" s="5" t="s">
        <v>6417</v>
      </c>
      <c r="B5" s="5"/>
      <c r="C5" s="5"/>
    </row>
    <row r="6" spans="1:3" s="1" customFormat="1" ht="17" thickBot="1" x14ac:dyDescent="0.3">
      <c r="A6" s="5" t="s">
        <v>6418</v>
      </c>
      <c r="B6" s="5"/>
      <c r="C6" s="1548">
        <v>3000</v>
      </c>
    </row>
    <row r="7" spans="1:3" ht="17" thickBot="1" x14ac:dyDescent="0.3">
      <c r="A7" s="9" t="s">
        <v>0</v>
      </c>
      <c r="B7" s="10" t="s">
        <v>1</v>
      </c>
      <c r="C7" s="11" t="s">
        <v>31</v>
      </c>
    </row>
    <row r="8" spans="1:3" s="1" customFormat="1" ht="17" thickBot="1" x14ac:dyDescent="0.3">
      <c r="A8" s="55" t="s">
        <v>6409</v>
      </c>
      <c r="B8" s="53" t="s">
        <v>6410</v>
      </c>
      <c r="C8" s="53">
        <v>300</v>
      </c>
    </row>
    <row r="9" spans="1:3" ht="17" thickBot="1" x14ac:dyDescent="0.3">
      <c r="A9" s="170" t="s">
        <v>6587</v>
      </c>
      <c r="B9" s="34"/>
      <c r="C9" s="54">
        <f>SUM(C8)</f>
        <v>300</v>
      </c>
    </row>
    <row r="10" spans="1:3" ht="17" thickBot="1" x14ac:dyDescent="0.3">
      <c r="A10" s="55"/>
      <c r="B10" s="53"/>
      <c r="C10" s="53"/>
    </row>
    <row r="11" spans="1:3" s="8" customFormat="1" ht="17" thickBot="1" x14ac:dyDescent="0.3">
      <c r="A11" s="170" t="s">
        <v>6728</v>
      </c>
      <c r="B11" s="34"/>
      <c r="C11" s="54">
        <f>SUM(C9:C10)</f>
        <v>300</v>
      </c>
    </row>
    <row r="12" spans="1:3" ht="17" thickBot="1" x14ac:dyDescent="0.3">
      <c r="A12" s="55"/>
      <c r="B12" s="53"/>
      <c r="C12" s="53"/>
    </row>
    <row r="13" spans="1:3" s="8" customFormat="1" ht="17" thickBot="1" x14ac:dyDescent="0.3">
      <c r="A13" s="170" t="s">
        <v>6924</v>
      </c>
      <c r="B13" s="34"/>
      <c r="C13" s="54">
        <f>SUM(C11:C12)</f>
        <v>300</v>
      </c>
    </row>
    <row r="14" spans="1:3" ht="17" thickBot="1" x14ac:dyDescent="0.3">
      <c r="A14" s="55"/>
      <c r="B14" s="53"/>
      <c r="C14" s="53"/>
    </row>
    <row r="15" spans="1:3" s="8" customFormat="1" ht="17" thickBot="1" x14ac:dyDescent="0.3">
      <c r="A15" s="170" t="s">
        <v>7083</v>
      </c>
      <c r="B15" s="34"/>
      <c r="C15" s="54">
        <f>SUM(C13:C14)</f>
        <v>300</v>
      </c>
    </row>
    <row r="16" spans="1:3" x14ac:dyDescent="0.25">
      <c r="A16" s="12">
        <v>45115</v>
      </c>
      <c r="B16" s="84" t="s">
        <v>63</v>
      </c>
      <c r="C16" s="53">
        <v>-204</v>
      </c>
    </row>
    <row r="17" spans="1:3" x14ac:dyDescent="0.25">
      <c r="A17" s="55">
        <v>45177</v>
      </c>
      <c r="B17" s="69" t="s">
        <v>63</v>
      </c>
      <c r="C17" s="53">
        <v>-96</v>
      </c>
    </row>
    <row r="18" spans="1:3" x14ac:dyDescent="0.25">
      <c r="A18" s="55"/>
      <c r="B18" s="53"/>
      <c r="C18" s="53"/>
    </row>
    <row r="19" spans="1:3" x14ac:dyDescent="0.25">
      <c r="A19" s="55"/>
      <c r="B19" s="53"/>
      <c r="C19" s="53"/>
    </row>
    <row r="20" spans="1:3" ht="17" thickBot="1" x14ac:dyDescent="0.3">
      <c r="A20" s="55"/>
      <c r="B20" s="53"/>
      <c r="C20" s="53">
        <f>SUM(C15:C18)</f>
        <v>0</v>
      </c>
    </row>
    <row r="21" spans="1:3" ht="17" thickBot="1" x14ac:dyDescent="0.3">
      <c r="A21" s="1439" t="s">
        <v>927</v>
      </c>
      <c r="B21" s="204"/>
      <c r="C21" s="205">
        <f>SUM(C8:C8)</f>
        <v>300</v>
      </c>
    </row>
    <row r="22" spans="1:3" s="1" customFormat="1" ht="17" thickBot="1" x14ac:dyDescent="0.3">
      <c r="A22" s="1443" t="s">
        <v>1053</v>
      </c>
      <c r="B22" s="1444"/>
      <c r="C22" s="1547">
        <v>300</v>
      </c>
    </row>
  </sheetData>
  <pageMargins left="0.7" right="0.7" top="0.75" bottom="0.75" header="0.3" footer="0.3"/>
  <pageSetup orientation="portrait" r:id="rId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>
    <tabColor rgb="FF92D050"/>
  </sheetPr>
  <dimension ref="A1:M59"/>
  <sheetViews>
    <sheetView topLeftCell="A41" workbookViewId="0">
      <selection activeCell="C56" sqref="C56:L56"/>
    </sheetView>
  </sheetViews>
  <sheetFormatPr baseColWidth="10" defaultColWidth="9" defaultRowHeight="16" x14ac:dyDescent="0.25"/>
  <cols>
    <col min="1" max="1" width="13.83203125" style="2" customWidth="1"/>
    <col min="2" max="2" width="35.5" style="2" customWidth="1"/>
    <col min="3" max="4" width="8.6640625" style="2" customWidth="1"/>
    <col min="5" max="5" width="9.83203125" style="2" customWidth="1"/>
    <col min="6" max="6" width="9.5" style="2" customWidth="1"/>
    <col min="7" max="7" width="9.83203125" style="2" customWidth="1"/>
    <col min="8" max="12" width="9.5" style="2" customWidth="1"/>
    <col min="13" max="16384" width="9" style="2"/>
  </cols>
  <sheetData>
    <row r="1" spans="1:12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s="1" customFormat="1" x14ac:dyDescent="0.25">
      <c r="A3" s="401" t="s">
        <v>6206</v>
      </c>
      <c r="B3" s="48"/>
      <c r="C3" s="48"/>
      <c r="D3" s="48"/>
      <c r="E3" s="48"/>
      <c r="F3" s="48"/>
      <c r="G3" s="48"/>
    </row>
    <row r="4" spans="1:12" s="1" customFormat="1" x14ac:dyDescent="0.25">
      <c r="A4" s="5" t="s">
        <v>5965</v>
      </c>
      <c r="B4" s="5"/>
      <c r="C4" s="5"/>
      <c r="D4" s="5"/>
      <c r="E4" s="5"/>
      <c r="F4" s="5"/>
      <c r="G4" s="5"/>
    </row>
    <row r="5" spans="1:12" s="1" customFormat="1" x14ac:dyDescent="0.25">
      <c r="A5" s="5" t="s">
        <v>6541</v>
      </c>
      <c r="B5" s="5"/>
      <c r="C5" s="5"/>
      <c r="D5" s="5"/>
      <c r="E5" s="5"/>
      <c r="F5" s="5"/>
      <c r="G5" s="5"/>
    </row>
    <row r="6" spans="1:12" s="1" customFormat="1" ht="17" thickBot="1" x14ac:dyDescent="0.3">
      <c r="A6" s="5"/>
      <c r="B6" s="5"/>
      <c r="C6" s="1445"/>
      <c r="D6" s="1445"/>
      <c r="E6" s="1445"/>
      <c r="F6" s="1445"/>
      <c r="G6" s="1445"/>
      <c r="H6" s="30"/>
      <c r="I6" s="30"/>
      <c r="J6" s="30"/>
      <c r="K6" s="30"/>
      <c r="L6" s="30"/>
    </row>
    <row r="7" spans="1:12" ht="17" thickBot="1" x14ac:dyDescent="0.3">
      <c r="A7" s="9" t="s">
        <v>0</v>
      </c>
      <c r="B7" s="10" t="s">
        <v>1</v>
      </c>
      <c r="C7" s="32" t="s">
        <v>26</v>
      </c>
      <c r="D7" s="32" t="s">
        <v>3</v>
      </c>
      <c r="E7" s="32" t="s">
        <v>27</v>
      </c>
      <c r="F7" s="32" t="s">
        <v>4</v>
      </c>
      <c r="G7" s="32" t="s">
        <v>14</v>
      </c>
      <c r="H7" s="32" t="s">
        <v>10</v>
      </c>
      <c r="I7" s="32" t="s">
        <v>30</v>
      </c>
      <c r="J7" s="133" t="s">
        <v>31</v>
      </c>
      <c r="K7" s="11" t="s">
        <v>28</v>
      </c>
      <c r="L7" s="133" t="s">
        <v>365</v>
      </c>
    </row>
    <row r="8" spans="1:12" ht="17" thickBot="1" x14ac:dyDescent="0.3">
      <c r="A8" s="1512" t="s">
        <v>6301</v>
      </c>
      <c r="B8" s="1513"/>
      <c r="C8" s="1517"/>
      <c r="D8" s="397"/>
      <c r="E8" s="397"/>
      <c r="F8" s="397"/>
      <c r="G8" s="397"/>
      <c r="H8" s="397"/>
      <c r="I8" s="397"/>
      <c r="J8" s="564"/>
      <c r="K8" s="397"/>
      <c r="L8" s="564"/>
    </row>
    <row r="9" spans="1:12" x14ac:dyDescent="0.25">
      <c r="A9" s="55">
        <v>45261</v>
      </c>
      <c r="B9" s="512" t="s">
        <v>5968</v>
      </c>
      <c r="C9" s="13">
        <v>100</v>
      </c>
      <c r="D9" s="13">
        <v>100</v>
      </c>
      <c r="E9" s="13">
        <v>40</v>
      </c>
      <c r="F9" s="13">
        <v>200</v>
      </c>
      <c r="G9" s="13">
        <v>16</v>
      </c>
      <c r="H9" s="13"/>
      <c r="I9" s="13"/>
      <c r="J9" s="13"/>
      <c r="K9" s="13"/>
      <c r="L9" s="13"/>
    </row>
    <row r="10" spans="1:12" x14ac:dyDescent="0.25">
      <c r="A10" s="55">
        <v>45261</v>
      </c>
      <c r="B10" s="53" t="s">
        <v>5966</v>
      </c>
      <c r="C10" s="53"/>
      <c r="D10" s="53"/>
      <c r="E10" s="53"/>
      <c r="F10" s="53"/>
      <c r="G10" s="53"/>
      <c r="H10" s="53">
        <v>100</v>
      </c>
      <c r="I10" s="53"/>
      <c r="J10" s="53"/>
      <c r="K10" s="53"/>
      <c r="L10" s="53"/>
    </row>
    <row r="11" spans="1:12" x14ac:dyDescent="0.25">
      <c r="A11" s="12" t="s">
        <v>5935</v>
      </c>
      <c r="B11" s="53" t="s">
        <v>5974</v>
      </c>
      <c r="C11" s="13">
        <v>30</v>
      </c>
      <c r="D11" s="13">
        <v>50</v>
      </c>
      <c r="E11" s="13"/>
      <c r="F11" s="13">
        <v>100</v>
      </c>
      <c r="G11" s="13">
        <v>16</v>
      </c>
      <c r="H11" s="13">
        <v>50</v>
      </c>
      <c r="I11" s="13">
        <v>120</v>
      </c>
      <c r="J11" s="13">
        <v>200</v>
      </c>
      <c r="K11" s="13"/>
      <c r="L11" s="13"/>
    </row>
    <row r="12" spans="1:12" x14ac:dyDescent="0.25">
      <c r="A12" s="12" t="s">
        <v>5983</v>
      </c>
      <c r="B12" s="53" t="s">
        <v>5986</v>
      </c>
      <c r="C12" s="53"/>
      <c r="D12" s="53">
        <v>200</v>
      </c>
      <c r="E12" s="53">
        <v>120</v>
      </c>
      <c r="F12" s="53">
        <v>200</v>
      </c>
      <c r="G12" s="53"/>
      <c r="H12" s="53">
        <v>30</v>
      </c>
      <c r="I12" s="53"/>
      <c r="J12" s="53">
        <v>200</v>
      </c>
      <c r="K12" s="53">
        <v>20</v>
      </c>
      <c r="L12" s="53"/>
    </row>
    <row r="13" spans="1:12" x14ac:dyDescent="0.25">
      <c r="A13" s="55" t="s">
        <v>5953</v>
      </c>
      <c r="B13" s="53" t="s">
        <v>5989</v>
      </c>
      <c r="C13" s="53"/>
      <c r="D13" s="53">
        <v>80</v>
      </c>
      <c r="E13" s="53"/>
      <c r="F13" s="53">
        <v>300</v>
      </c>
      <c r="G13" s="53"/>
      <c r="H13" s="53">
        <v>22</v>
      </c>
      <c r="I13" s="53"/>
      <c r="J13" s="53"/>
      <c r="K13" s="53"/>
      <c r="L13" s="53"/>
    </row>
    <row r="14" spans="1:12" x14ac:dyDescent="0.25">
      <c r="A14" s="55" t="s">
        <v>5953</v>
      </c>
      <c r="B14" s="53" t="s">
        <v>5990</v>
      </c>
      <c r="C14" s="53">
        <v>100</v>
      </c>
      <c r="D14" s="53">
        <v>110</v>
      </c>
      <c r="E14" s="53"/>
      <c r="F14" s="53">
        <v>100</v>
      </c>
      <c r="G14" s="53"/>
      <c r="H14" s="53"/>
      <c r="I14" s="53"/>
      <c r="J14" s="53">
        <v>150</v>
      </c>
      <c r="K14" s="53"/>
      <c r="L14" s="53"/>
    </row>
    <row r="15" spans="1:12" x14ac:dyDescent="0.25">
      <c r="A15" s="55" t="s">
        <v>5953</v>
      </c>
      <c r="B15" s="53" t="s">
        <v>5991</v>
      </c>
      <c r="C15" s="53">
        <v>64</v>
      </c>
      <c r="D15" s="53">
        <v>155</v>
      </c>
      <c r="E15" s="53"/>
      <c r="F15" s="53"/>
      <c r="G15" s="53"/>
      <c r="H15" s="53">
        <v>46</v>
      </c>
      <c r="I15" s="53"/>
      <c r="J15" s="53"/>
      <c r="K15" s="53"/>
      <c r="L15" s="53"/>
    </row>
    <row r="16" spans="1:12" x14ac:dyDescent="0.25">
      <c r="A16" s="55" t="s">
        <v>5958</v>
      </c>
      <c r="B16" s="53" t="s">
        <v>6026</v>
      </c>
      <c r="C16" s="53">
        <v>50</v>
      </c>
      <c r="D16" s="53">
        <v>217</v>
      </c>
      <c r="E16" s="53">
        <v>85</v>
      </c>
      <c r="F16" s="53">
        <v>228</v>
      </c>
      <c r="G16" s="53"/>
      <c r="H16" s="53"/>
      <c r="I16" s="53"/>
      <c r="J16" s="53">
        <v>350</v>
      </c>
      <c r="K16" s="53"/>
      <c r="L16" s="53"/>
    </row>
    <row r="17" spans="1:12" x14ac:dyDescent="0.25">
      <c r="A17" s="55" t="s">
        <v>5993</v>
      </c>
      <c r="B17" s="53" t="s">
        <v>6028</v>
      </c>
      <c r="C17" s="53">
        <v>135</v>
      </c>
      <c r="D17" s="53">
        <v>100</v>
      </c>
      <c r="E17" s="53"/>
      <c r="F17" s="53"/>
      <c r="G17" s="53"/>
      <c r="H17" s="53"/>
      <c r="I17" s="53"/>
      <c r="J17" s="53"/>
      <c r="K17" s="53"/>
      <c r="L17" s="53"/>
    </row>
    <row r="18" spans="1:12" ht="17" thickBot="1" x14ac:dyDescent="0.3">
      <c r="A18" s="76" t="s">
        <v>6016</v>
      </c>
      <c r="B18" s="14" t="s">
        <v>6027</v>
      </c>
      <c r="C18" s="13">
        <v>129</v>
      </c>
      <c r="D18" s="13">
        <v>100</v>
      </c>
      <c r="E18" s="13">
        <v>155</v>
      </c>
      <c r="F18" s="13"/>
      <c r="G18" s="13"/>
      <c r="H18" s="13"/>
      <c r="I18" s="13"/>
      <c r="J18" s="13"/>
      <c r="K18" s="13"/>
      <c r="L18" s="13"/>
    </row>
    <row r="19" spans="1:12" ht="17" thickBot="1" x14ac:dyDescent="0.3">
      <c r="A19" s="1514" t="s">
        <v>6147</v>
      </c>
      <c r="B19" s="1513"/>
      <c r="C19" s="848"/>
      <c r="D19" s="13"/>
      <c r="E19" s="13"/>
      <c r="F19" s="13"/>
      <c r="G19" s="13"/>
      <c r="H19" s="13"/>
      <c r="I19" s="13"/>
      <c r="J19" s="13"/>
      <c r="K19" s="13"/>
      <c r="L19" s="13"/>
    </row>
    <row r="20" spans="1:12" ht="17" thickBot="1" x14ac:dyDescent="0.3">
      <c r="A20" s="28" t="s">
        <v>6040</v>
      </c>
      <c r="B20" s="22" t="s">
        <v>6085</v>
      </c>
      <c r="C20" s="13"/>
      <c r="D20" s="13"/>
      <c r="E20" s="13"/>
      <c r="F20" s="13"/>
      <c r="G20" s="13"/>
      <c r="H20" s="13">
        <v>124</v>
      </c>
      <c r="I20" s="13"/>
      <c r="J20" s="13"/>
      <c r="K20" s="13"/>
      <c r="L20" s="13"/>
    </row>
    <row r="21" spans="1:12" ht="17" thickBot="1" x14ac:dyDescent="0.3">
      <c r="A21" s="1514" t="s">
        <v>6146</v>
      </c>
      <c r="B21" s="1513"/>
      <c r="C21" s="848"/>
      <c r="D21" s="13"/>
      <c r="E21" s="13"/>
      <c r="F21" s="13"/>
      <c r="G21" s="13"/>
      <c r="H21" s="13"/>
      <c r="I21" s="13"/>
      <c r="J21" s="13"/>
      <c r="K21" s="13"/>
      <c r="L21" s="13"/>
    </row>
    <row r="22" spans="1:12" x14ac:dyDescent="0.25">
      <c r="A22" s="55" t="s">
        <v>6170</v>
      </c>
      <c r="B22" s="53" t="s">
        <v>6172</v>
      </c>
      <c r="C22" s="53">
        <v>100</v>
      </c>
      <c r="D22" s="53">
        <v>100</v>
      </c>
      <c r="E22" s="53">
        <v>50</v>
      </c>
      <c r="F22" s="53">
        <v>250</v>
      </c>
      <c r="G22" s="13"/>
      <c r="H22" s="53"/>
      <c r="I22" s="53">
        <v>40</v>
      </c>
      <c r="J22" s="53">
        <v>300</v>
      </c>
      <c r="K22" s="53"/>
      <c r="L22" s="53"/>
    </row>
    <row r="23" spans="1:12" x14ac:dyDescent="0.25">
      <c r="A23" s="55" t="s">
        <v>6170</v>
      </c>
      <c r="B23" s="53" t="s">
        <v>6173</v>
      </c>
      <c r="C23" s="53">
        <v>46</v>
      </c>
      <c r="D23" s="53"/>
      <c r="E23" s="53"/>
      <c r="F23" s="53">
        <v>50</v>
      </c>
      <c r="G23" s="13"/>
      <c r="H23" s="53">
        <v>100</v>
      </c>
      <c r="I23" s="53"/>
      <c r="J23" s="53"/>
      <c r="K23" s="53"/>
      <c r="L23" s="53"/>
    </row>
    <row r="24" spans="1:12" x14ac:dyDescent="0.25">
      <c r="A24" s="12" t="s">
        <v>6174</v>
      </c>
      <c r="B24" s="53" t="s">
        <v>7</v>
      </c>
      <c r="C24" s="13">
        <v>32</v>
      </c>
      <c r="D24" s="13">
        <v>115</v>
      </c>
      <c r="E24" s="13"/>
      <c r="F24" s="13"/>
      <c r="G24" s="13"/>
      <c r="H24" s="13"/>
      <c r="I24" s="13"/>
      <c r="J24" s="13"/>
      <c r="K24" s="13"/>
      <c r="L24" s="13"/>
    </row>
    <row r="25" spans="1:12" x14ac:dyDescent="0.25">
      <c r="A25" s="12" t="s">
        <v>6174</v>
      </c>
      <c r="B25" s="53" t="s">
        <v>6178</v>
      </c>
      <c r="C25" s="53">
        <v>54</v>
      </c>
      <c r="D25" s="53">
        <v>50</v>
      </c>
      <c r="E25" s="53">
        <v>150</v>
      </c>
      <c r="F25" s="53">
        <v>200</v>
      </c>
      <c r="G25" s="13"/>
      <c r="H25" s="53"/>
      <c r="I25" s="53"/>
      <c r="J25" s="53">
        <v>600</v>
      </c>
      <c r="K25" s="53">
        <v>10</v>
      </c>
      <c r="L25" s="53"/>
    </row>
    <row r="26" spans="1:12" ht="17" thickBot="1" x14ac:dyDescent="0.3">
      <c r="A26" s="76" t="s">
        <v>6198</v>
      </c>
      <c r="B26" s="14" t="s">
        <v>6212</v>
      </c>
      <c r="C26" s="22">
        <v>18</v>
      </c>
      <c r="D26" s="22">
        <v>35</v>
      </c>
      <c r="E26" s="22"/>
      <c r="F26" s="22"/>
      <c r="G26" s="13"/>
      <c r="H26" s="22"/>
      <c r="I26" s="22"/>
      <c r="J26" s="22"/>
      <c r="K26" s="22"/>
      <c r="L26" s="22"/>
    </row>
    <row r="27" spans="1:12" ht="17" thickBot="1" x14ac:dyDescent="0.3">
      <c r="A27" s="1514" t="s">
        <v>6297</v>
      </c>
      <c r="B27" s="1513"/>
      <c r="C27" s="848"/>
      <c r="D27" s="13"/>
      <c r="E27" s="13"/>
      <c r="F27" s="13"/>
      <c r="G27" s="13"/>
      <c r="H27" s="13"/>
      <c r="I27" s="13"/>
      <c r="J27" s="13"/>
      <c r="K27" s="13"/>
      <c r="L27" s="13"/>
    </row>
    <row r="28" spans="1:12" ht="17" thickBot="1" x14ac:dyDescent="0.3">
      <c r="A28" s="28">
        <v>45019</v>
      </c>
      <c r="B28" s="22" t="s">
        <v>6283</v>
      </c>
      <c r="C28" s="13">
        <v>100</v>
      </c>
      <c r="D28" s="13">
        <v>100</v>
      </c>
      <c r="E28" s="13">
        <v>40</v>
      </c>
      <c r="F28" s="13">
        <v>200</v>
      </c>
      <c r="G28" s="13"/>
      <c r="H28" s="13">
        <v>100</v>
      </c>
      <c r="I28" s="13"/>
      <c r="J28" s="13"/>
      <c r="K28" s="13"/>
      <c r="L28" s="13"/>
    </row>
    <row r="29" spans="1:12" ht="17" thickBot="1" x14ac:dyDescent="0.3">
      <c r="A29" s="1514" t="s">
        <v>6300</v>
      </c>
      <c r="B29" s="1513"/>
      <c r="C29" s="848"/>
      <c r="D29" s="13"/>
      <c r="E29" s="13"/>
      <c r="F29" s="13"/>
      <c r="G29" s="13"/>
      <c r="H29" s="13"/>
      <c r="I29" s="13"/>
      <c r="J29" s="13"/>
      <c r="K29" s="13"/>
      <c r="L29" s="13"/>
    </row>
    <row r="30" spans="1:12" ht="17" thickBot="1" x14ac:dyDescent="0.3">
      <c r="A30" s="28" t="s">
        <v>6343</v>
      </c>
      <c r="B30" s="22" t="s">
        <v>6344</v>
      </c>
      <c r="C30" s="13"/>
      <c r="D30" s="13"/>
      <c r="E30" s="13"/>
      <c r="F30" s="13"/>
      <c r="G30" s="13"/>
      <c r="H30" s="13"/>
      <c r="I30" s="13"/>
      <c r="J30" s="13">
        <v>300</v>
      </c>
      <c r="K30" s="13"/>
      <c r="L30" s="13"/>
    </row>
    <row r="31" spans="1:12" ht="17" thickBot="1" x14ac:dyDescent="0.3">
      <c r="A31" s="1515" t="s">
        <v>6417</v>
      </c>
      <c r="B31" s="1516"/>
      <c r="C31" s="848"/>
      <c r="D31" s="13"/>
      <c r="E31" s="13"/>
      <c r="F31" s="13"/>
      <c r="G31" s="13"/>
      <c r="H31" s="13"/>
      <c r="I31" s="13"/>
      <c r="J31" s="13"/>
      <c r="K31" s="13"/>
      <c r="L31" s="13"/>
    </row>
    <row r="32" spans="1:12" x14ac:dyDescent="0.25">
      <c r="A32" s="55" t="s">
        <v>6409</v>
      </c>
      <c r="B32" s="53" t="s">
        <v>6410</v>
      </c>
      <c r="C32" s="13"/>
      <c r="D32" s="13"/>
      <c r="E32" s="13"/>
      <c r="F32" s="13"/>
      <c r="G32" s="13"/>
      <c r="H32" s="13"/>
      <c r="I32" s="13"/>
      <c r="J32" s="13">
        <v>300</v>
      </c>
      <c r="K32" s="13"/>
      <c r="L32" s="13"/>
    </row>
    <row r="33" spans="1:12" s="1" customFormat="1" x14ac:dyDescent="0.25">
      <c r="A33" s="12" t="s">
        <v>6694</v>
      </c>
      <c r="B33" s="13" t="s">
        <v>63</v>
      </c>
      <c r="C33" s="13">
        <v>-102</v>
      </c>
      <c r="D33" s="13">
        <v>-200</v>
      </c>
      <c r="E33" s="43"/>
      <c r="F33" s="13">
        <v>-400</v>
      </c>
      <c r="G33" s="43"/>
      <c r="H33" s="43"/>
      <c r="I33" s="43"/>
      <c r="J33" s="43"/>
      <c r="K33" s="43"/>
      <c r="L33" s="43"/>
    </row>
    <row r="34" spans="1:12" s="1" customFormat="1" x14ac:dyDescent="0.25">
      <c r="A34" s="55" t="s">
        <v>6729</v>
      </c>
      <c r="B34" s="53" t="s">
        <v>63</v>
      </c>
      <c r="C34" s="53">
        <v>-134</v>
      </c>
      <c r="D34" s="53">
        <v>-240</v>
      </c>
      <c r="E34" s="354"/>
      <c r="F34" s="53">
        <v>-280</v>
      </c>
      <c r="G34" s="354"/>
      <c r="H34" s="354"/>
      <c r="I34" s="354"/>
      <c r="J34" s="354"/>
      <c r="K34" s="354"/>
      <c r="L34" s="354"/>
    </row>
    <row r="35" spans="1:12" s="1" customFormat="1" x14ac:dyDescent="0.25">
      <c r="A35" s="55" t="s">
        <v>6759</v>
      </c>
      <c r="B35" s="13" t="s">
        <v>63</v>
      </c>
      <c r="C35" s="53">
        <v>-128</v>
      </c>
      <c r="D35" s="53">
        <v>-124</v>
      </c>
      <c r="E35" s="53">
        <v>-40</v>
      </c>
      <c r="F35" s="53">
        <v>-8</v>
      </c>
      <c r="G35" s="354"/>
      <c r="H35" s="354"/>
      <c r="I35" s="354"/>
      <c r="J35" s="354"/>
      <c r="K35" s="354"/>
      <c r="L35" s="354"/>
    </row>
    <row r="36" spans="1:12" s="1" customFormat="1" x14ac:dyDescent="0.25">
      <c r="A36" s="55">
        <v>45266</v>
      </c>
      <c r="B36" s="53" t="s">
        <v>63</v>
      </c>
      <c r="C36" s="53">
        <v>-104</v>
      </c>
      <c r="D36" s="53">
        <v>-128</v>
      </c>
      <c r="E36" s="53"/>
      <c r="F36" s="53">
        <v>-100</v>
      </c>
      <c r="G36" s="354"/>
      <c r="H36" s="354"/>
      <c r="I36" s="354"/>
      <c r="J36" s="354"/>
      <c r="K36" s="354"/>
      <c r="L36" s="354"/>
    </row>
    <row r="37" spans="1:12" s="1" customFormat="1" x14ac:dyDescent="0.25">
      <c r="A37" s="741" t="s">
        <v>6860</v>
      </c>
      <c r="B37" s="53" t="s">
        <v>63</v>
      </c>
      <c r="C37" s="53">
        <v>-31</v>
      </c>
      <c r="D37" s="53">
        <v>-29</v>
      </c>
      <c r="E37" s="354"/>
      <c r="F37" s="53">
        <v>-138</v>
      </c>
      <c r="G37" s="354"/>
      <c r="H37" s="354"/>
      <c r="I37" s="53">
        <v>-34</v>
      </c>
      <c r="J37" s="53">
        <v>-420</v>
      </c>
      <c r="K37" s="354"/>
      <c r="L37" s="53"/>
    </row>
    <row r="38" spans="1:12" s="1" customFormat="1" x14ac:dyDescent="0.25">
      <c r="A38" s="12" t="s">
        <v>6906</v>
      </c>
      <c r="B38" s="13" t="s">
        <v>63</v>
      </c>
      <c r="C38" s="13">
        <v>-43</v>
      </c>
      <c r="D38" s="13">
        <v>-100</v>
      </c>
      <c r="E38" s="13">
        <v>-85</v>
      </c>
      <c r="F38" s="13">
        <v>-230</v>
      </c>
      <c r="G38" s="354"/>
      <c r="H38" s="354"/>
      <c r="I38" s="53"/>
      <c r="J38" s="53"/>
      <c r="K38" s="354"/>
      <c r="L38" s="53"/>
    </row>
    <row r="39" spans="1:12" s="1" customFormat="1" x14ac:dyDescent="0.25">
      <c r="A39" s="12" t="s">
        <v>6906</v>
      </c>
      <c r="B39" s="13" t="s">
        <v>63</v>
      </c>
      <c r="C39" s="53">
        <v>-133</v>
      </c>
      <c r="D39" s="53">
        <v>-187</v>
      </c>
      <c r="E39" s="354"/>
      <c r="F39" s="53"/>
      <c r="G39" s="354"/>
      <c r="H39" s="354"/>
      <c r="I39" s="53"/>
      <c r="J39" s="53"/>
      <c r="K39" s="53">
        <v>-10</v>
      </c>
      <c r="L39" s="53"/>
    </row>
    <row r="40" spans="1:12" s="1" customFormat="1" x14ac:dyDescent="0.25">
      <c r="A40" s="12" t="s">
        <v>6927</v>
      </c>
      <c r="B40" s="53" t="s">
        <v>63</v>
      </c>
      <c r="C40" s="53">
        <v>-120</v>
      </c>
      <c r="D40" s="53">
        <v>-187</v>
      </c>
      <c r="E40" s="354"/>
      <c r="F40" s="354"/>
      <c r="G40" s="354"/>
      <c r="H40" s="354"/>
      <c r="I40" s="354"/>
      <c r="J40" s="53">
        <v>-400</v>
      </c>
      <c r="K40" s="354"/>
      <c r="L40" s="53"/>
    </row>
    <row r="41" spans="1:12" s="1" customFormat="1" x14ac:dyDescent="0.25">
      <c r="A41" s="55">
        <v>45023</v>
      </c>
      <c r="B41" s="69" t="s">
        <v>63</v>
      </c>
      <c r="C41" s="53">
        <v>-23</v>
      </c>
      <c r="D41" s="354"/>
      <c r="E41" s="53">
        <v>-100</v>
      </c>
      <c r="F41" s="53">
        <v>-225</v>
      </c>
      <c r="G41" s="354"/>
      <c r="H41" s="354"/>
      <c r="I41" s="53">
        <v>-55</v>
      </c>
      <c r="J41" s="354"/>
      <c r="K41" s="53">
        <v>-20</v>
      </c>
      <c r="L41" s="354"/>
    </row>
    <row r="42" spans="1:12" s="1" customFormat="1" x14ac:dyDescent="0.25">
      <c r="A42" s="55">
        <v>45237</v>
      </c>
      <c r="B42" s="69" t="s">
        <v>63</v>
      </c>
      <c r="C42" s="53">
        <v>-66</v>
      </c>
      <c r="D42" s="53">
        <v>-150</v>
      </c>
      <c r="E42" s="53">
        <v>-150</v>
      </c>
      <c r="F42" s="53">
        <v>-246</v>
      </c>
      <c r="G42" s="354"/>
      <c r="H42" s="354"/>
      <c r="I42" s="53"/>
      <c r="J42" s="53"/>
      <c r="K42" s="354"/>
      <c r="L42" s="53"/>
    </row>
    <row r="43" spans="1:12" s="1" customFormat="1" x14ac:dyDescent="0.25">
      <c r="A43" s="15" t="s">
        <v>7010</v>
      </c>
      <c r="B43" s="13" t="s">
        <v>63</v>
      </c>
      <c r="C43" s="53">
        <v>-12</v>
      </c>
      <c r="D43" s="53">
        <v>-50</v>
      </c>
      <c r="E43" s="354"/>
      <c r="F43" s="53">
        <v>-80</v>
      </c>
      <c r="G43" s="354"/>
      <c r="H43" s="354"/>
      <c r="I43" s="53">
        <v>-9</v>
      </c>
      <c r="J43" s="53">
        <v>-97</v>
      </c>
      <c r="K43" s="354"/>
      <c r="L43" s="53">
        <v>-15</v>
      </c>
    </row>
    <row r="44" spans="1:12" s="1" customFormat="1" x14ac:dyDescent="0.25">
      <c r="A44" s="365" t="s">
        <v>7104</v>
      </c>
      <c r="B44" s="115" t="s">
        <v>7107</v>
      </c>
      <c r="C44" s="43"/>
      <c r="D44" s="43"/>
      <c r="E44" s="43"/>
      <c r="F44" s="43"/>
      <c r="G44" s="43"/>
      <c r="H44" s="43"/>
      <c r="I44" s="43"/>
      <c r="J44" s="43"/>
      <c r="K44" s="43"/>
      <c r="L44" s="43">
        <v>15</v>
      </c>
    </row>
    <row r="45" spans="1:12" x14ac:dyDescent="0.25">
      <c r="A45" s="12" t="s">
        <v>7104</v>
      </c>
      <c r="B45" s="13" t="s">
        <v>63</v>
      </c>
      <c r="C45" s="13">
        <v>-31</v>
      </c>
      <c r="D45" s="13">
        <v>-53</v>
      </c>
      <c r="E45" s="13">
        <v>-44</v>
      </c>
      <c r="F45" s="13">
        <v>-60</v>
      </c>
      <c r="G45" s="13"/>
      <c r="H45" s="13">
        <v>-42</v>
      </c>
      <c r="I45" s="13"/>
      <c r="J45" s="13">
        <v>-687</v>
      </c>
      <c r="K45" s="13"/>
      <c r="L45" s="13"/>
    </row>
    <row r="46" spans="1:12" x14ac:dyDescent="0.25">
      <c r="A46" s="12" t="s">
        <v>7126</v>
      </c>
      <c r="B46" s="77" t="s">
        <v>63</v>
      </c>
      <c r="C46" s="13"/>
      <c r="D46" s="13"/>
      <c r="E46" s="13"/>
      <c r="F46" s="13"/>
      <c r="G46" s="13"/>
      <c r="H46" s="13">
        <v>-158</v>
      </c>
      <c r="I46" s="13"/>
      <c r="J46" s="13"/>
      <c r="K46" s="13"/>
      <c r="L46" s="13"/>
    </row>
    <row r="47" spans="1:12" x14ac:dyDescent="0.25">
      <c r="A47" s="12">
        <v>45115</v>
      </c>
      <c r="B47" s="77" t="s">
        <v>63</v>
      </c>
      <c r="C47" s="13"/>
      <c r="D47" s="13"/>
      <c r="E47" s="13"/>
      <c r="F47" s="13"/>
      <c r="G47" s="13"/>
      <c r="H47" s="13">
        <v>-100</v>
      </c>
      <c r="I47" s="13">
        <v>-19</v>
      </c>
      <c r="J47" s="13">
        <v>-700</v>
      </c>
      <c r="K47" s="13"/>
      <c r="L47" s="13"/>
    </row>
    <row r="48" spans="1:12" x14ac:dyDescent="0.25">
      <c r="A48" s="12">
        <v>45146</v>
      </c>
      <c r="B48" s="77" t="s">
        <v>63</v>
      </c>
      <c r="C48" s="13"/>
      <c r="D48" s="13"/>
      <c r="E48" s="13">
        <v>-72</v>
      </c>
      <c r="F48" s="13"/>
      <c r="G48" s="13"/>
      <c r="H48" s="13">
        <v>-106</v>
      </c>
      <c r="I48" s="13"/>
      <c r="J48" s="13"/>
      <c r="K48" s="13"/>
      <c r="L48" s="13"/>
    </row>
    <row r="49" spans="1:13" x14ac:dyDescent="0.25">
      <c r="A49" s="12">
        <v>45177</v>
      </c>
      <c r="B49" s="77" t="s">
        <v>63</v>
      </c>
      <c r="C49" s="13">
        <v>-4</v>
      </c>
      <c r="D49" s="13">
        <v>-23</v>
      </c>
      <c r="E49" s="13">
        <v>-64</v>
      </c>
      <c r="F49" s="13"/>
      <c r="G49" s="13">
        <v>-4</v>
      </c>
      <c r="H49" s="13">
        <v>-79</v>
      </c>
      <c r="I49" s="13">
        <v>-15</v>
      </c>
      <c r="J49" s="13">
        <v>-96</v>
      </c>
      <c r="K49" s="13"/>
      <c r="L49" s="13"/>
    </row>
    <row r="50" spans="1:13" ht="17" thickBot="1" x14ac:dyDescent="0.3">
      <c r="A50" s="76" t="s">
        <v>7214</v>
      </c>
      <c r="B50" s="77" t="s">
        <v>63</v>
      </c>
      <c r="C50" s="14">
        <v>-14</v>
      </c>
      <c r="D50" s="14"/>
      <c r="E50" s="14">
        <v>-84</v>
      </c>
      <c r="F50" s="14">
        <v>-48</v>
      </c>
      <c r="G50" s="14">
        <v>-28</v>
      </c>
      <c r="H50" s="14">
        <v>-72</v>
      </c>
      <c r="I50" s="14">
        <v>-10</v>
      </c>
      <c r="J50" s="14"/>
      <c r="K50" s="14"/>
      <c r="L50" s="14"/>
    </row>
    <row r="51" spans="1:13" s="1" customFormat="1" ht="17" thickBot="1" x14ac:dyDescent="0.3">
      <c r="A51" s="170" t="s">
        <v>7215</v>
      </c>
      <c r="B51" s="34"/>
      <c r="C51" s="34">
        <f>SUM(C8:C50)</f>
        <v>13</v>
      </c>
      <c r="D51" s="34">
        <f t="shared" ref="D51:L51" si="0">SUM(D8:D50)</f>
        <v>41</v>
      </c>
      <c r="E51" s="34">
        <f t="shared" si="0"/>
        <v>1</v>
      </c>
      <c r="F51" s="34">
        <f t="shared" si="0"/>
        <v>13</v>
      </c>
      <c r="G51" s="34">
        <f t="shared" si="0"/>
        <v>0</v>
      </c>
      <c r="H51" s="34">
        <f t="shared" si="0"/>
        <v>15</v>
      </c>
      <c r="I51" s="34">
        <f t="shared" si="0"/>
        <v>18</v>
      </c>
      <c r="J51" s="34">
        <f t="shared" si="0"/>
        <v>0</v>
      </c>
      <c r="K51" s="34">
        <f t="shared" si="0"/>
        <v>0</v>
      </c>
      <c r="L51" s="34">
        <f t="shared" si="0"/>
        <v>0</v>
      </c>
    </row>
    <row r="52" spans="1:13" s="49" customFormat="1" x14ac:dyDescent="0.25">
      <c r="A52" s="507"/>
      <c r="B52" s="440" t="s">
        <v>967</v>
      </c>
      <c r="C52" s="508">
        <v>-13</v>
      </c>
      <c r="D52" s="508">
        <v>-41</v>
      </c>
      <c r="E52" s="508">
        <v>-1</v>
      </c>
      <c r="F52" s="508">
        <v>-13</v>
      </c>
      <c r="G52" s="508"/>
      <c r="H52" s="508">
        <v>-15</v>
      </c>
      <c r="I52" s="508">
        <v>-18</v>
      </c>
      <c r="J52" s="508"/>
      <c r="K52" s="508"/>
      <c r="L52" s="508"/>
      <c r="M52" s="49" t="s">
        <v>7488</v>
      </c>
    </row>
    <row r="53" spans="1:13" s="1" customFormat="1" x14ac:dyDescent="0.25">
      <c r="A53" s="741"/>
      <c r="B53" s="213"/>
      <c r="C53" s="53"/>
      <c r="D53" s="354"/>
      <c r="E53" s="53"/>
      <c r="F53" s="53"/>
      <c r="G53" s="53"/>
      <c r="H53" s="53"/>
      <c r="I53" s="53"/>
      <c r="J53" s="354"/>
      <c r="K53" s="354"/>
      <c r="L53" s="354"/>
    </row>
    <row r="54" spans="1:13" s="1" customFormat="1" x14ac:dyDescent="0.25">
      <c r="A54" s="741"/>
      <c r="B54" s="213"/>
      <c r="C54" s="53"/>
      <c r="D54" s="354"/>
      <c r="E54" s="53"/>
      <c r="F54" s="53"/>
      <c r="G54" s="53"/>
      <c r="H54" s="53"/>
      <c r="I54" s="53"/>
      <c r="J54" s="354"/>
      <c r="K54" s="354"/>
      <c r="L54" s="354"/>
    </row>
    <row r="55" spans="1:13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</row>
    <row r="56" spans="1:13" ht="17" thickBot="1" x14ac:dyDescent="0.3">
      <c r="A56" s="379"/>
      <c r="B56" s="22"/>
      <c r="C56" s="22">
        <f>SUM(C51:C53)</f>
        <v>0</v>
      </c>
      <c r="D56" s="22">
        <f t="shared" ref="D56:L56" si="1">SUM(D51:D53)</f>
        <v>0</v>
      </c>
      <c r="E56" s="22">
        <f t="shared" si="1"/>
        <v>0</v>
      </c>
      <c r="F56" s="22">
        <f t="shared" si="1"/>
        <v>0</v>
      </c>
      <c r="G56" s="22">
        <f t="shared" si="1"/>
        <v>0</v>
      </c>
      <c r="H56" s="22">
        <f t="shared" si="1"/>
        <v>0</v>
      </c>
      <c r="I56" s="22">
        <f t="shared" si="1"/>
        <v>0</v>
      </c>
      <c r="J56" s="22">
        <f t="shared" si="1"/>
        <v>0</v>
      </c>
      <c r="K56" s="22">
        <f t="shared" si="1"/>
        <v>0</v>
      </c>
      <c r="L56" s="22">
        <f t="shared" si="1"/>
        <v>0</v>
      </c>
    </row>
    <row r="57" spans="1:13" ht="17" thickBot="1" x14ac:dyDescent="0.3">
      <c r="A57" s="1439"/>
      <c r="B57" s="204"/>
      <c r="C57" s="205"/>
      <c r="D57" s="205"/>
      <c r="E57" s="205"/>
      <c r="F57" s="205"/>
      <c r="G57" s="205"/>
      <c r="H57" s="205"/>
      <c r="I57" s="205"/>
      <c r="J57" s="205"/>
      <c r="K57" s="205"/>
      <c r="L57" s="205"/>
    </row>
    <row r="58" spans="1:13" ht="17" thickBot="1" x14ac:dyDescent="0.3"/>
    <row r="59" spans="1:13" ht="17" thickBot="1" x14ac:dyDescent="0.3">
      <c r="C59" s="32" t="s">
        <v>26</v>
      </c>
      <c r="D59" s="32" t="s">
        <v>3</v>
      </c>
      <c r="E59" s="32" t="s">
        <v>27</v>
      </c>
      <c r="F59" s="32" t="s">
        <v>4</v>
      </c>
      <c r="G59" s="32" t="s">
        <v>14</v>
      </c>
      <c r="H59" s="32" t="s">
        <v>10</v>
      </c>
      <c r="I59" s="32" t="s">
        <v>30</v>
      </c>
      <c r="J59" s="133" t="s">
        <v>31</v>
      </c>
      <c r="K59" s="11" t="s">
        <v>28</v>
      </c>
      <c r="L59" s="133" t="s">
        <v>365</v>
      </c>
    </row>
  </sheetData>
  <pageMargins left="0.7" right="0.7" top="0.75" bottom="0.75" header="0.3" footer="0.3"/>
  <pageSetup orientation="portrait" r:id="rId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S82"/>
  <sheetViews>
    <sheetView topLeftCell="A37" workbookViewId="0">
      <selection activeCell="I56" sqref="I56"/>
    </sheetView>
  </sheetViews>
  <sheetFormatPr baseColWidth="10" defaultColWidth="9.1640625" defaultRowHeight="17" x14ac:dyDescent="0.25"/>
  <cols>
    <col min="1" max="1" width="12" style="47" customWidth="1"/>
    <col min="2" max="2" width="18.83203125" style="47" customWidth="1"/>
    <col min="3" max="3" width="10.5" style="47" bestFit="1" customWidth="1"/>
    <col min="4" max="4" width="15.5" style="47" bestFit="1" customWidth="1"/>
    <col min="5" max="5" width="11.6640625" style="47" bestFit="1" customWidth="1"/>
    <col min="6" max="7" width="10.5" style="47" bestFit="1" customWidth="1"/>
    <col min="8" max="8" width="9.1640625" style="47"/>
    <col min="9" max="9" width="10.5" style="47" bestFit="1" customWidth="1"/>
    <col min="10" max="10" width="9.1640625" style="47"/>
    <col min="11" max="11" width="11.83203125" style="47" customWidth="1"/>
    <col min="12" max="12" width="13.33203125" style="47" customWidth="1"/>
    <col min="13" max="13" width="12.83203125" style="47" customWidth="1"/>
    <col min="14" max="14" width="9.1640625" style="47" customWidth="1"/>
    <col min="15" max="15" width="19" style="47" customWidth="1"/>
    <col min="16" max="16384" width="9.1640625" style="47"/>
  </cols>
  <sheetData>
    <row r="1" spans="1:19" s="48" customFormat="1" ht="16" x14ac:dyDescent="0.25">
      <c r="A1" s="128" t="s">
        <v>23</v>
      </c>
    </row>
    <row r="2" spans="1:19" s="48" customFormat="1" ht="16" x14ac:dyDescent="0.25">
      <c r="A2" s="128"/>
    </row>
    <row r="3" spans="1:19" s="48" customFormat="1" ht="16" x14ac:dyDescent="0.25">
      <c r="A3" s="128" t="s">
        <v>1407</v>
      </c>
    </row>
    <row r="4" spans="1:19" s="48" customFormat="1" ht="16" x14ac:dyDescent="0.25">
      <c r="A4" s="139" t="s">
        <v>3918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9" s="48" customFormat="1" ht="16" x14ac:dyDescent="0.25">
      <c r="A5" s="139" t="s">
        <v>4122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9" s="48" customFormat="1" ht="16" x14ac:dyDescent="0.25">
      <c r="A6" s="139" t="s">
        <v>4123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9" s="48" customFormat="1" ht="16" x14ac:dyDescent="0.25">
      <c r="A7" s="139" t="s">
        <v>4758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9" s="48" customFormat="1" ht="16" x14ac:dyDescent="0.25">
      <c r="A8" s="139" t="s">
        <v>4757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9" s="461" customFormat="1" x14ac:dyDescent="0.25">
      <c r="A9" s="452" t="s">
        <v>4124</v>
      </c>
      <c r="B9" s="452"/>
      <c r="C9" s="452"/>
      <c r="D9" s="452"/>
      <c r="E9" s="452"/>
      <c r="F9" s="452"/>
      <c r="G9" s="452"/>
    </row>
    <row r="10" spans="1:19" s="915" customFormat="1" ht="16" x14ac:dyDescent="0.25">
      <c r="C10" s="915">
        <v>72000</v>
      </c>
      <c r="D10" s="915">
        <v>298000</v>
      </c>
      <c r="E10" s="915">
        <v>250000</v>
      </c>
      <c r="F10" s="915">
        <v>83000</v>
      </c>
      <c r="G10" s="915">
        <v>85000</v>
      </c>
      <c r="H10" s="915">
        <v>9000</v>
      </c>
      <c r="I10" s="915">
        <v>71000</v>
      </c>
    </row>
    <row r="11" spans="1:19" s="518" customFormat="1" thickBot="1" x14ac:dyDescent="0.3">
      <c r="C11" s="518">
        <v>5000</v>
      </c>
      <c r="D11" s="518">
        <v>8000</v>
      </c>
      <c r="E11" s="518">
        <v>7000</v>
      </c>
      <c r="F11" s="518">
        <v>5000</v>
      </c>
      <c r="G11" s="518">
        <v>5000</v>
      </c>
      <c r="H11" s="518">
        <v>1500</v>
      </c>
      <c r="I11" s="518">
        <v>5000</v>
      </c>
      <c r="J11" s="518">
        <v>7000</v>
      </c>
      <c r="K11" s="518">
        <v>12000</v>
      </c>
      <c r="L11" s="518">
        <v>15000</v>
      </c>
      <c r="M11" s="518">
        <v>10000</v>
      </c>
    </row>
    <row r="12" spans="1:19" s="23" customFormat="1" thickBot="1" x14ac:dyDescent="0.3">
      <c r="A12" s="675" t="s">
        <v>0</v>
      </c>
      <c r="B12" s="225" t="s">
        <v>1</v>
      </c>
      <c r="C12" s="225" t="s">
        <v>3</v>
      </c>
      <c r="D12" s="225" t="s">
        <v>26</v>
      </c>
      <c r="E12" s="225" t="s">
        <v>17</v>
      </c>
      <c r="F12" s="225" t="s">
        <v>27</v>
      </c>
      <c r="G12" s="225" t="s">
        <v>32</v>
      </c>
      <c r="H12" s="225" t="s">
        <v>4</v>
      </c>
      <c r="I12" s="225" t="s">
        <v>18</v>
      </c>
      <c r="J12" s="225" t="s">
        <v>2</v>
      </c>
      <c r="K12" s="225" t="s">
        <v>3078</v>
      </c>
      <c r="L12" s="225" t="s">
        <v>4438</v>
      </c>
      <c r="M12" s="225" t="s">
        <v>1467</v>
      </c>
      <c r="N12" s="225"/>
    </row>
    <row r="13" spans="1:19" s="836" customFormat="1" x14ac:dyDescent="0.25">
      <c r="A13" s="55">
        <v>44683</v>
      </c>
      <c r="B13" s="53" t="s">
        <v>3919</v>
      </c>
      <c r="C13" s="53">
        <v>80</v>
      </c>
      <c r="D13" s="53">
        <v>80</v>
      </c>
      <c r="E13" s="53">
        <v>65</v>
      </c>
      <c r="F13" s="53">
        <v>40</v>
      </c>
      <c r="G13" s="53">
        <v>40</v>
      </c>
      <c r="H13" s="53">
        <v>80</v>
      </c>
      <c r="I13" s="354"/>
      <c r="J13" s="354"/>
      <c r="K13" s="354"/>
      <c r="L13" s="354"/>
      <c r="M13" s="354"/>
      <c r="N13" s="43"/>
      <c r="O13" s="456" t="s">
        <v>989</v>
      </c>
      <c r="P13" s="456" t="s">
        <v>4214</v>
      </c>
      <c r="Q13" s="1146" t="s">
        <v>4353</v>
      </c>
      <c r="R13" s="1146"/>
      <c r="S13" s="1146"/>
    </row>
    <row r="14" spans="1:19" s="836" customFormat="1" x14ac:dyDescent="0.25">
      <c r="A14" s="55">
        <v>44744</v>
      </c>
      <c r="B14" s="53" t="s">
        <v>3920</v>
      </c>
      <c r="C14" s="354"/>
      <c r="D14" s="354"/>
      <c r="E14" s="53">
        <v>15</v>
      </c>
      <c r="F14" s="53">
        <v>120</v>
      </c>
      <c r="G14" s="53">
        <v>120</v>
      </c>
      <c r="H14" s="53">
        <v>80</v>
      </c>
      <c r="I14" s="53">
        <v>80</v>
      </c>
      <c r="J14" s="53">
        <v>40</v>
      </c>
      <c r="K14" s="53"/>
      <c r="L14" s="53"/>
      <c r="M14" s="53"/>
      <c r="N14" s="43"/>
      <c r="O14" s="456" t="s">
        <v>998</v>
      </c>
      <c r="P14" s="456"/>
      <c r="Q14" s="1146"/>
      <c r="R14" s="1146"/>
      <c r="S14" s="1146"/>
    </row>
    <row r="15" spans="1:19" s="414" customFormat="1" ht="18" thickBot="1" x14ac:dyDescent="0.3">
      <c r="A15" s="28">
        <v>44775</v>
      </c>
      <c r="B15" s="22" t="s">
        <v>3927</v>
      </c>
      <c r="C15" s="22">
        <v>40</v>
      </c>
      <c r="D15" s="370"/>
      <c r="E15" s="370"/>
      <c r="F15" s="370"/>
      <c r="G15" s="370"/>
      <c r="H15" s="370"/>
      <c r="I15" s="370"/>
      <c r="J15" s="370"/>
      <c r="K15" s="370"/>
      <c r="L15" s="370"/>
      <c r="M15" s="370"/>
      <c r="N15" s="14"/>
      <c r="O15" s="456" t="s">
        <v>989</v>
      </c>
      <c r="P15" s="1257"/>
      <c r="Q15" s="1257"/>
      <c r="R15" s="1257"/>
      <c r="S15" s="1257"/>
    </row>
    <row r="16" spans="1:19" s="414" customFormat="1" ht="18" thickBot="1" x14ac:dyDescent="0.3">
      <c r="A16" s="170" t="s">
        <v>4116</v>
      </c>
      <c r="B16" s="34"/>
      <c r="C16" s="34">
        <f>SUM(C13:C15)</f>
        <v>120</v>
      </c>
      <c r="D16" s="34">
        <f t="shared" ref="D16:J16" si="0">SUM(D13:D15)</f>
        <v>80</v>
      </c>
      <c r="E16" s="34">
        <f t="shared" si="0"/>
        <v>80</v>
      </c>
      <c r="F16" s="34">
        <f t="shared" si="0"/>
        <v>160</v>
      </c>
      <c r="G16" s="34">
        <f t="shared" si="0"/>
        <v>160</v>
      </c>
      <c r="H16" s="34">
        <f t="shared" si="0"/>
        <v>160</v>
      </c>
      <c r="I16" s="34">
        <f t="shared" si="0"/>
        <v>80</v>
      </c>
      <c r="J16" s="34">
        <f t="shared" si="0"/>
        <v>40</v>
      </c>
      <c r="K16" s="390"/>
      <c r="L16" s="390"/>
      <c r="M16" s="390"/>
      <c r="N16" s="54"/>
      <c r="O16" s="19" t="s">
        <v>4214</v>
      </c>
    </row>
    <row r="17" spans="1:16" ht="18" thickBot="1" x14ac:dyDescent="0.3">
      <c r="A17" s="55"/>
      <c r="B17" s="53"/>
      <c r="C17" s="5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53"/>
      <c r="O17" s="18"/>
    </row>
    <row r="18" spans="1:16" s="414" customFormat="1" ht="18" thickBot="1" x14ac:dyDescent="0.3">
      <c r="A18" s="170" t="s">
        <v>4332</v>
      </c>
      <c r="B18" s="34"/>
      <c r="C18" s="34">
        <f>SUM(C16:C17)</f>
        <v>120</v>
      </c>
      <c r="D18" s="34">
        <f t="shared" ref="D18:J20" si="1">SUM(D16:D17)</f>
        <v>80</v>
      </c>
      <c r="E18" s="34">
        <f t="shared" si="1"/>
        <v>80</v>
      </c>
      <c r="F18" s="34">
        <f t="shared" si="1"/>
        <v>160</v>
      </c>
      <c r="G18" s="34">
        <f t="shared" si="1"/>
        <v>160</v>
      </c>
      <c r="H18" s="34">
        <f t="shared" si="1"/>
        <v>160</v>
      </c>
      <c r="I18" s="34">
        <f t="shared" si="1"/>
        <v>80</v>
      </c>
      <c r="J18" s="34">
        <f t="shared" si="1"/>
        <v>40</v>
      </c>
      <c r="K18" s="390"/>
      <c r="L18" s="390"/>
      <c r="M18" s="390"/>
      <c r="N18" s="54"/>
      <c r="O18" s="19" t="s">
        <v>4214</v>
      </c>
    </row>
    <row r="19" spans="1:16" ht="18" thickBot="1" x14ac:dyDescent="0.3">
      <c r="A19" s="301"/>
      <c r="B19" s="53"/>
      <c r="C19" s="354"/>
      <c r="D19" s="354"/>
      <c r="E19" s="354"/>
      <c r="F19" s="354"/>
      <c r="G19" s="354"/>
      <c r="H19" s="354"/>
      <c r="I19" s="354"/>
      <c r="J19" s="354"/>
      <c r="K19" s="354"/>
      <c r="L19" s="354"/>
      <c r="M19" s="354"/>
      <c r="N19" s="13"/>
    </row>
    <row r="20" spans="1:16" s="414" customFormat="1" ht="18" thickBot="1" x14ac:dyDescent="0.3">
      <c r="A20" s="170" t="s">
        <v>4377</v>
      </c>
      <c r="B20" s="34"/>
      <c r="C20" s="34">
        <f>SUM(C18:C19)</f>
        <v>120</v>
      </c>
      <c r="D20" s="34">
        <f t="shared" si="1"/>
        <v>80</v>
      </c>
      <c r="E20" s="34">
        <f t="shared" si="1"/>
        <v>80</v>
      </c>
      <c r="F20" s="34">
        <f t="shared" si="1"/>
        <v>160</v>
      </c>
      <c r="G20" s="34">
        <f t="shared" si="1"/>
        <v>160</v>
      </c>
      <c r="H20" s="34">
        <f t="shared" si="1"/>
        <v>160</v>
      </c>
      <c r="I20" s="34">
        <f t="shared" si="1"/>
        <v>80</v>
      </c>
      <c r="J20" s="34">
        <f t="shared" si="1"/>
        <v>40</v>
      </c>
      <c r="K20" s="390"/>
      <c r="L20" s="390"/>
      <c r="M20" s="390"/>
      <c r="N20" s="54"/>
      <c r="O20" s="19" t="s">
        <v>4214</v>
      </c>
    </row>
    <row r="21" spans="1:16" s="414" customFormat="1" ht="18" thickBot="1" x14ac:dyDescent="0.3">
      <c r="A21" s="920" t="s">
        <v>4434</v>
      </c>
      <c r="B21" s="404" t="s">
        <v>4437</v>
      </c>
      <c r="C21" s="370">
        <v>60</v>
      </c>
      <c r="D21" s="370"/>
      <c r="E21" s="370"/>
      <c r="F21" s="22">
        <v>70</v>
      </c>
      <c r="G21" s="22">
        <v>90</v>
      </c>
      <c r="H21" s="22">
        <v>120</v>
      </c>
      <c r="I21" s="370"/>
      <c r="J21" s="22">
        <v>60</v>
      </c>
      <c r="K21" s="22">
        <v>40</v>
      </c>
      <c r="L21" s="22">
        <v>45</v>
      </c>
      <c r="M21" s="22">
        <v>75</v>
      </c>
      <c r="N21" s="1262"/>
      <c r="O21" s="19" t="s">
        <v>998</v>
      </c>
      <c r="P21" s="414" t="s">
        <v>2788</v>
      </c>
    </row>
    <row r="22" spans="1:16" s="414" customFormat="1" ht="18" thickBot="1" x14ac:dyDescent="0.3">
      <c r="A22" s="170" t="s">
        <v>4753</v>
      </c>
      <c r="B22" s="34"/>
      <c r="C22" s="34">
        <f>SUM(C20:C21)</f>
        <v>180</v>
      </c>
      <c r="D22" s="34">
        <f t="shared" ref="D22:M22" si="2">SUM(D20:D21)</f>
        <v>80</v>
      </c>
      <c r="E22" s="34">
        <f>SUM(E20:E21)</f>
        <v>80</v>
      </c>
      <c r="F22" s="34">
        <f t="shared" si="2"/>
        <v>230</v>
      </c>
      <c r="G22" s="34">
        <f t="shared" si="2"/>
        <v>250</v>
      </c>
      <c r="H22" s="34">
        <f t="shared" si="2"/>
        <v>280</v>
      </c>
      <c r="I22" s="34">
        <f t="shared" si="2"/>
        <v>80</v>
      </c>
      <c r="J22" s="34">
        <f t="shared" si="2"/>
        <v>100</v>
      </c>
      <c r="K22" s="34">
        <f t="shared" si="2"/>
        <v>40</v>
      </c>
      <c r="L22" s="34">
        <f t="shared" si="2"/>
        <v>45</v>
      </c>
      <c r="M22" s="34">
        <f t="shared" si="2"/>
        <v>75</v>
      </c>
      <c r="N22" s="54"/>
      <c r="O22" s="19" t="s">
        <v>4214</v>
      </c>
    </row>
    <row r="23" spans="1:16" s="836" customFormat="1" ht="18" thickBot="1" x14ac:dyDescent="0.3">
      <c r="A23" s="24">
        <v>44779</v>
      </c>
      <c r="B23" s="25" t="s">
        <v>4533</v>
      </c>
      <c r="C23" s="13">
        <v>20</v>
      </c>
      <c r="D23" s="13">
        <v>20</v>
      </c>
      <c r="E23" s="43"/>
      <c r="F23" s="13">
        <v>40</v>
      </c>
      <c r="G23" s="43"/>
      <c r="H23" s="13">
        <v>40</v>
      </c>
      <c r="I23" s="13">
        <v>20</v>
      </c>
      <c r="J23" s="13">
        <v>20</v>
      </c>
      <c r="K23" s="43"/>
      <c r="L23" s="43"/>
      <c r="M23" s="43"/>
      <c r="N23" s="43"/>
      <c r="O23" s="715" t="s">
        <v>989</v>
      </c>
      <c r="P23" s="414" t="s">
        <v>2788</v>
      </c>
    </row>
    <row r="24" spans="1:16" s="520" customFormat="1" ht="18" thickBot="1" x14ac:dyDescent="0.3">
      <c r="A24" s="170" t="s">
        <v>4944</v>
      </c>
      <c r="B24" s="34"/>
      <c r="C24" s="34">
        <f>SUM(C22:C23)</f>
        <v>200</v>
      </c>
      <c r="D24" s="34">
        <f t="shared" ref="D24:M24" si="3">SUM(D22:D23)</f>
        <v>100</v>
      </c>
      <c r="E24" s="34">
        <f t="shared" si="3"/>
        <v>80</v>
      </c>
      <c r="F24" s="34">
        <f t="shared" si="3"/>
        <v>270</v>
      </c>
      <c r="G24" s="34">
        <f t="shared" si="3"/>
        <v>250</v>
      </c>
      <c r="H24" s="34">
        <f t="shared" si="3"/>
        <v>320</v>
      </c>
      <c r="I24" s="34">
        <f t="shared" si="3"/>
        <v>100</v>
      </c>
      <c r="J24" s="34">
        <f t="shared" si="3"/>
        <v>120</v>
      </c>
      <c r="K24" s="34">
        <f t="shared" si="3"/>
        <v>40</v>
      </c>
      <c r="L24" s="34">
        <f t="shared" si="3"/>
        <v>45</v>
      </c>
      <c r="M24" s="34">
        <f t="shared" si="3"/>
        <v>75</v>
      </c>
      <c r="N24" s="54"/>
      <c r="O24" s="715" t="s">
        <v>4214</v>
      </c>
    </row>
    <row r="25" spans="1:16" s="836" customFormat="1" ht="18" thickBot="1" x14ac:dyDescent="0.3">
      <c r="A25" s="24">
        <v>44902</v>
      </c>
      <c r="B25" s="25" t="s">
        <v>63</v>
      </c>
      <c r="C25" s="13"/>
      <c r="D25" s="13"/>
      <c r="E25" s="43"/>
      <c r="F25" s="13"/>
      <c r="G25" s="43"/>
      <c r="H25" s="13"/>
      <c r="I25" s="13"/>
      <c r="J25" s="13"/>
      <c r="K25" s="43">
        <v>-40</v>
      </c>
      <c r="L25" s="43">
        <v>-45</v>
      </c>
      <c r="M25" s="43">
        <v>-75</v>
      </c>
      <c r="N25" s="43"/>
      <c r="O25" s="19" t="s">
        <v>998</v>
      </c>
      <c r="P25" s="414" t="s">
        <v>2788</v>
      </c>
    </row>
    <row r="26" spans="1:16" s="520" customFormat="1" ht="18" thickBot="1" x14ac:dyDescent="0.3">
      <c r="A26" s="170" t="s">
        <v>4945</v>
      </c>
      <c r="B26" s="34"/>
      <c r="C26" s="34">
        <f>SUM(C24:C25)</f>
        <v>200</v>
      </c>
      <c r="D26" s="34">
        <f>SUM(D24:D25)</f>
        <v>100</v>
      </c>
      <c r="E26" s="34">
        <f>SUM(E24:E25)</f>
        <v>80</v>
      </c>
      <c r="F26" s="34">
        <f t="shared" ref="F26:M26" si="4">SUM(F24:F25)</f>
        <v>270</v>
      </c>
      <c r="G26" s="34">
        <f t="shared" si="4"/>
        <v>250</v>
      </c>
      <c r="H26" s="34">
        <f t="shared" si="4"/>
        <v>320</v>
      </c>
      <c r="I26" s="34">
        <f t="shared" si="4"/>
        <v>100</v>
      </c>
      <c r="J26" s="34">
        <f t="shared" si="4"/>
        <v>120</v>
      </c>
      <c r="K26" s="34">
        <f>SUM(K24:K25)</f>
        <v>0</v>
      </c>
      <c r="L26" s="34">
        <f t="shared" si="4"/>
        <v>0</v>
      </c>
      <c r="M26" s="34">
        <f t="shared" si="4"/>
        <v>0</v>
      </c>
      <c r="N26" s="54"/>
      <c r="O26" s="715" t="s">
        <v>4214</v>
      </c>
    </row>
    <row r="27" spans="1:16" s="414" customFormat="1" ht="18" thickBot="1" x14ac:dyDescent="0.3">
      <c r="A27" s="15" t="s">
        <v>4973</v>
      </c>
      <c r="B27" s="13" t="s">
        <v>63</v>
      </c>
      <c r="C27" s="43"/>
      <c r="D27" s="13">
        <v>-100</v>
      </c>
      <c r="E27" s="13"/>
      <c r="F27" s="13">
        <v>-100</v>
      </c>
      <c r="G27" s="13"/>
      <c r="H27" s="13"/>
      <c r="I27" s="13"/>
      <c r="J27" s="13">
        <v>-21</v>
      </c>
      <c r="K27" s="43"/>
      <c r="L27" s="43"/>
      <c r="M27" s="43"/>
      <c r="N27" s="13"/>
      <c r="O27" s="414" t="s">
        <v>3657</v>
      </c>
      <c r="P27" s="414" t="s">
        <v>2788</v>
      </c>
    </row>
    <row r="28" spans="1:16" s="520" customFormat="1" ht="18" thickBot="1" x14ac:dyDescent="0.3">
      <c r="A28" s="170" t="s">
        <v>5114</v>
      </c>
      <c r="B28" s="34"/>
      <c r="C28" s="34">
        <f>SUM(C26:C27)</f>
        <v>200</v>
      </c>
      <c r="D28" s="34">
        <f t="shared" ref="D28:N28" si="5">SUM(D26:D27)</f>
        <v>0</v>
      </c>
      <c r="E28" s="34">
        <f t="shared" si="5"/>
        <v>80</v>
      </c>
      <c r="F28" s="34">
        <f t="shared" si="5"/>
        <v>170</v>
      </c>
      <c r="G28" s="34">
        <f t="shared" si="5"/>
        <v>250</v>
      </c>
      <c r="H28" s="34">
        <f t="shared" si="5"/>
        <v>320</v>
      </c>
      <c r="I28" s="34">
        <f t="shared" si="5"/>
        <v>100</v>
      </c>
      <c r="J28" s="34">
        <f t="shared" si="5"/>
        <v>99</v>
      </c>
      <c r="K28" s="34">
        <f t="shared" si="5"/>
        <v>0</v>
      </c>
      <c r="L28" s="34">
        <f t="shared" si="5"/>
        <v>0</v>
      </c>
      <c r="M28" s="34">
        <f t="shared" si="5"/>
        <v>0</v>
      </c>
      <c r="N28" s="34">
        <f t="shared" si="5"/>
        <v>0</v>
      </c>
      <c r="O28" s="715" t="s">
        <v>4214</v>
      </c>
    </row>
    <row r="29" spans="1:16" s="414" customFormat="1" x14ac:dyDescent="0.25">
      <c r="A29" s="12">
        <v>44782</v>
      </c>
      <c r="B29" s="13" t="s">
        <v>63</v>
      </c>
      <c r="C29" s="43"/>
      <c r="D29" s="13"/>
      <c r="E29" s="13">
        <v>-32</v>
      </c>
      <c r="F29" s="13"/>
      <c r="G29" s="13"/>
      <c r="H29" s="13"/>
      <c r="I29" s="13"/>
      <c r="J29" s="13">
        <v>-99</v>
      </c>
      <c r="K29" s="43"/>
      <c r="L29" s="43"/>
      <c r="M29" s="43"/>
      <c r="N29" s="13"/>
      <c r="O29" s="414" t="s">
        <v>3657</v>
      </c>
      <c r="P29" s="414" t="s">
        <v>2788</v>
      </c>
    </row>
    <row r="30" spans="1:16" s="414" customFormat="1" ht="18" thickBot="1" x14ac:dyDescent="0.3">
      <c r="A30" s="12" t="s">
        <v>5174</v>
      </c>
      <c r="B30" s="13" t="s">
        <v>63</v>
      </c>
      <c r="C30" s="13">
        <v>-20</v>
      </c>
      <c r="D30" s="13"/>
      <c r="E30" s="13">
        <v>-34</v>
      </c>
      <c r="F30" s="13">
        <v>-130</v>
      </c>
      <c r="G30" s="13">
        <v>-189</v>
      </c>
      <c r="H30" s="13">
        <v>-320</v>
      </c>
      <c r="I30" s="13">
        <v>-40</v>
      </c>
      <c r="J30" s="13"/>
      <c r="K30" s="43"/>
      <c r="L30" s="43"/>
      <c r="M30" s="43"/>
      <c r="N30" s="13"/>
      <c r="O30" s="414" t="s">
        <v>3657</v>
      </c>
      <c r="P30" s="414" t="s">
        <v>2788</v>
      </c>
    </row>
    <row r="31" spans="1:16" s="520" customFormat="1" ht="18" thickBot="1" x14ac:dyDescent="0.3">
      <c r="A31" s="170" t="s">
        <v>5325</v>
      </c>
      <c r="B31" s="34"/>
      <c r="C31" s="34">
        <f>SUM(C28:C30)</f>
        <v>180</v>
      </c>
      <c r="D31" s="34">
        <f t="shared" ref="D31:N31" si="6">SUM(D28:D30)</f>
        <v>0</v>
      </c>
      <c r="E31" s="34">
        <f t="shared" si="6"/>
        <v>14</v>
      </c>
      <c r="F31" s="34">
        <f t="shared" si="6"/>
        <v>40</v>
      </c>
      <c r="G31" s="34">
        <f t="shared" si="6"/>
        <v>61</v>
      </c>
      <c r="H31" s="34">
        <f t="shared" si="6"/>
        <v>0</v>
      </c>
      <c r="I31" s="34">
        <f t="shared" si="6"/>
        <v>60</v>
      </c>
      <c r="J31" s="34">
        <f t="shared" si="6"/>
        <v>0</v>
      </c>
      <c r="K31" s="34">
        <f t="shared" si="6"/>
        <v>0</v>
      </c>
      <c r="L31" s="34">
        <f t="shared" si="6"/>
        <v>0</v>
      </c>
      <c r="M31" s="34">
        <f t="shared" si="6"/>
        <v>0</v>
      </c>
      <c r="N31" s="34">
        <f t="shared" si="6"/>
        <v>0</v>
      </c>
      <c r="O31" s="715" t="s">
        <v>4214</v>
      </c>
    </row>
    <row r="32" spans="1:16" s="414" customFormat="1" ht="18" thickBot="1" x14ac:dyDescent="0.3">
      <c r="A32" s="15"/>
      <c r="B32" s="13"/>
      <c r="C32" s="43"/>
      <c r="D32" s="13"/>
      <c r="E32" s="13"/>
      <c r="F32" s="13"/>
      <c r="G32" s="13"/>
      <c r="H32" s="13"/>
      <c r="I32" s="13"/>
      <c r="J32" s="13"/>
      <c r="K32" s="43"/>
      <c r="L32" s="43"/>
      <c r="M32" s="43"/>
      <c r="N32" s="13"/>
    </row>
    <row r="33" spans="1:15" s="520" customFormat="1" ht="18" thickBot="1" x14ac:dyDescent="0.3">
      <c r="A33" s="170" t="s">
        <v>5441</v>
      </c>
      <c r="B33" s="34"/>
      <c r="C33" s="34">
        <f>SUM(C31:C32)</f>
        <v>180</v>
      </c>
      <c r="D33" s="34">
        <f t="shared" ref="D33:N43" si="7">SUM(D31:D32)</f>
        <v>0</v>
      </c>
      <c r="E33" s="34">
        <f t="shared" si="7"/>
        <v>14</v>
      </c>
      <c r="F33" s="34">
        <f t="shared" si="7"/>
        <v>40</v>
      </c>
      <c r="G33" s="34">
        <f t="shared" si="7"/>
        <v>61</v>
      </c>
      <c r="H33" s="34">
        <f t="shared" si="7"/>
        <v>0</v>
      </c>
      <c r="I33" s="34">
        <f t="shared" si="7"/>
        <v>60</v>
      </c>
      <c r="J33" s="34">
        <f t="shared" si="7"/>
        <v>0</v>
      </c>
      <c r="K33" s="34">
        <f t="shared" si="7"/>
        <v>0</v>
      </c>
      <c r="L33" s="34">
        <f t="shared" si="7"/>
        <v>0</v>
      </c>
      <c r="M33" s="34">
        <f t="shared" si="7"/>
        <v>0</v>
      </c>
      <c r="N33" s="34">
        <f t="shared" si="7"/>
        <v>0</v>
      </c>
      <c r="O33" s="715" t="s">
        <v>4214</v>
      </c>
    </row>
    <row r="34" spans="1:15" ht="18" thickBot="1" x14ac:dyDescent="0.3">
      <c r="A34" s="15"/>
      <c r="B34" s="13"/>
      <c r="C34" s="43"/>
      <c r="D34" s="13"/>
      <c r="E34" s="13"/>
      <c r="F34" s="13"/>
      <c r="G34" s="13"/>
      <c r="H34" s="13"/>
      <c r="I34" s="13"/>
      <c r="J34" s="13"/>
      <c r="K34" s="43"/>
      <c r="L34" s="43"/>
      <c r="M34" s="43"/>
      <c r="N34" s="13"/>
    </row>
    <row r="35" spans="1:15" s="520" customFormat="1" ht="18" thickBot="1" x14ac:dyDescent="0.3">
      <c r="A35" s="170" t="s">
        <v>5850</v>
      </c>
      <c r="B35" s="34"/>
      <c r="C35" s="34">
        <f>SUM(C33:C34)</f>
        <v>180</v>
      </c>
      <c r="D35" s="34">
        <f t="shared" si="7"/>
        <v>0</v>
      </c>
      <c r="E35" s="34">
        <f>SUM(E33:E34)</f>
        <v>14</v>
      </c>
      <c r="F35" s="34">
        <f>SUM(F33:F34)</f>
        <v>40</v>
      </c>
      <c r="G35" s="34">
        <f>SUM(G33:G34)</f>
        <v>61</v>
      </c>
      <c r="H35" s="34">
        <f t="shared" si="7"/>
        <v>0</v>
      </c>
      <c r="I35" s="34">
        <f>SUM(I33:I34)</f>
        <v>60</v>
      </c>
      <c r="J35" s="34">
        <f t="shared" si="7"/>
        <v>0</v>
      </c>
      <c r="K35" s="34">
        <f t="shared" si="7"/>
        <v>0</v>
      </c>
      <c r="L35" s="34">
        <f t="shared" si="7"/>
        <v>0</v>
      </c>
      <c r="M35" s="34">
        <f t="shared" si="7"/>
        <v>0</v>
      </c>
      <c r="N35" s="34">
        <f t="shared" si="7"/>
        <v>0</v>
      </c>
      <c r="O35" s="715" t="s">
        <v>4214</v>
      </c>
    </row>
    <row r="36" spans="1:15" ht="18" thickBot="1" x14ac:dyDescent="0.3">
      <c r="A36" s="15"/>
      <c r="B36" s="13"/>
      <c r="C36" s="43"/>
      <c r="D36" s="13"/>
      <c r="E36" s="13"/>
      <c r="F36" s="13"/>
      <c r="G36" s="13"/>
      <c r="H36" s="13"/>
      <c r="I36" s="13"/>
      <c r="J36" s="13"/>
      <c r="K36" s="43"/>
      <c r="L36" s="43"/>
      <c r="M36" s="43"/>
      <c r="N36" s="13"/>
    </row>
    <row r="37" spans="1:15" s="520" customFormat="1" ht="18" thickBot="1" x14ac:dyDescent="0.3">
      <c r="A37" s="170" t="s">
        <v>6059</v>
      </c>
      <c r="B37" s="34"/>
      <c r="C37" s="34">
        <f>SUM(C35:C36)</f>
        <v>180</v>
      </c>
      <c r="D37" s="34">
        <f t="shared" si="7"/>
        <v>0</v>
      </c>
      <c r="E37" s="34">
        <f>SUM(E35:E36)</f>
        <v>14</v>
      </c>
      <c r="F37" s="34">
        <f>SUM(F35:F36)</f>
        <v>40</v>
      </c>
      <c r="G37" s="34">
        <f>SUM(G35:G36)</f>
        <v>61</v>
      </c>
      <c r="H37" s="34">
        <f t="shared" si="7"/>
        <v>0</v>
      </c>
      <c r="I37" s="34">
        <f>SUM(I35:I36)</f>
        <v>60</v>
      </c>
      <c r="J37" s="34">
        <f t="shared" si="7"/>
        <v>0</v>
      </c>
      <c r="K37" s="34">
        <f t="shared" si="7"/>
        <v>0</v>
      </c>
      <c r="L37" s="34">
        <f t="shared" si="7"/>
        <v>0</v>
      </c>
      <c r="M37" s="34">
        <f t="shared" si="7"/>
        <v>0</v>
      </c>
      <c r="N37" s="34">
        <f t="shared" si="7"/>
        <v>0</v>
      </c>
      <c r="O37" s="715" t="s">
        <v>4214</v>
      </c>
    </row>
    <row r="38" spans="1:15" ht="18" thickBot="1" x14ac:dyDescent="0.3">
      <c r="A38" s="15"/>
      <c r="B38" s="13"/>
      <c r="C38" s="43"/>
      <c r="D38" s="13"/>
      <c r="E38" s="13"/>
      <c r="F38" s="13"/>
      <c r="G38" s="13"/>
      <c r="H38" s="13"/>
      <c r="I38" s="13"/>
      <c r="J38" s="13"/>
      <c r="K38" s="43"/>
      <c r="L38" s="43"/>
      <c r="M38" s="43"/>
      <c r="N38" s="13"/>
    </row>
    <row r="39" spans="1:15" s="520" customFormat="1" ht="18" thickBot="1" x14ac:dyDescent="0.3">
      <c r="A39" s="170" t="s">
        <v>6149</v>
      </c>
      <c r="B39" s="34"/>
      <c r="C39" s="34">
        <f>SUM(C37:C38)</f>
        <v>180</v>
      </c>
      <c r="D39" s="34">
        <f t="shared" si="7"/>
        <v>0</v>
      </c>
      <c r="E39" s="34">
        <f>SUM(E37:E38)</f>
        <v>14</v>
      </c>
      <c r="F39" s="34">
        <f>SUM(F37:F38)</f>
        <v>40</v>
      </c>
      <c r="G39" s="34">
        <f>SUM(G37:G38)</f>
        <v>61</v>
      </c>
      <c r="H39" s="34">
        <f t="shared" si="7"/>
        <v>0</v>
      </c>
      <c r="I39" s="34">
        <f>SUM(I37:I38)</f>
        <v>60</v>
      </c>
      <c r="J39" s="34">
        <f t="shared" si="7"/>
        <v>0</v>
      </c>
      <c r="K39" s="34">
        <f t="shared" si="7"/>
        <v>0</v>
      </c>
      <c r="L39" s="34">
        <f t="shared" si="7"/>
        <v>0</v>
      </c>
      <c r="M39" s="34">
        <f t="shared" si="7"/>
        <v>0</v>
      </c>
      <c r="N39" s="34">
        <f t="shared" si="7"/>
        <v>0</v>
      </c>
      <c r="O39" s="715" t="s">
        <v>4214</v>
      </c>
    </row>
    <row r="40" spans="1:15" s="520" customFormat="1" ht="18" thickBot="1" x14ac:dyDescent="0.3">
      <c r="A40" s="657"/>
      <c r="B40" s="609"/>
      <c r="C40" s="430"/>
      <c r="D40" s="609"/>
      <c r="E40" s="430"/>
      <c r="F40" s="430"/>
      <c r="G40" s="430"/>
      <c r="H40" s="609"/>
      <c r="I40" s="430"/>
      <c r="J40" s="609"/>
      <c r="K40" s="609"/>
      <c r="L40" s="609"/>
      <c r="M40" s="609"/>
      <c r="N40" s="609"/>
      <c r="O40" s="715"/>
    </row>
    <row r="41" spans="1:15" s="520" customFormat="1" ht="18" thickBot="1" x14ac:dyDescent="0.3">
      <c r="A41" s="171" t="s">
        <v>6365</v>
      </c>
      <c r="B41" s="41"/>
      <c r="C41" s="181">
        <f>SUM(C39:C40)</f>
        <v>180</v>
      </c>
      <c r="D41" s="41">
        <f t="shared" si="7"/>
        <v>0</v>
      </c>
      <c r="E41" s="181">
        <f>SUM(E39:E40)</f>
        <v>14</v>
      </c>
      <c r="F41" s="181">
        <f>SUM(F39:F40)</f>
        <v>40</v>
      </c>
      <c r="G41" s="181">
        <f>SUM(G39:G40)</f>
        <v>61</v>
      </c>
      <c r="H41" s="41">
        <f t="shared" si="7"/>
        <v>0</v>
      </c>
      <c r="I41" s="181">
        <f>SUM(I39:I40)</f>
        <v>60</v>
      </c>
      <c r="J41" s="41">
        <f t="shared" si="7"/>
        <v>0</v>
      </c>
      <c r="K41" s="41">
        <f t="shared" si="7"/>
        <v>0</v>
      </c>
      <c r="L41" s="41">
        <f t="shared" si="7"/>
        <v>0</v>
      </c>
      <c r="M41" s="41">
        <f t="shared" si="7"/>
        <v>0</v>
      </c>
      <c r="N41" s="41">
        <f t="shared" si="7"/>
        <v>0</v>
      </c>
      <c r="O41" s="715" t="s">
        <v>4214</v>
      </c>
    </row>
    <row r="42" spans="1:15" s="414" customFormat="1" ht="18" thickBot="1" x14ac:dyDescent="0.3">
      <c r="A42" s="15" t="s">
        <v>6364</v>
      </c>
      <c r="B42" s="13" t="s">
        <v>63</v>
      </c>
      <c r="C42" s="39">
        <v>-180</v>
      </c>
      <c r="D42" s="13"/>
      <c r="E42" s="39">
        <v>-14</v>
      </c>
      <c r="F42" s="39">
        <v>-40</v>
      </c>
      <c r="G42" s="39">
        <v>-61</v>
      </c>
      <c r="H42" s="13"/>
      <c r="I42" s="39">
        <v>-60</v>
      </c>
      <c r="J42" s="13"/>
      <c r="K42" s="13"/>
      <c r="L42" s="13"/>
      <c r="M42" s="13"/>
      <c r="N42" s="13"/>
      <c r="O42" s="414" t="s">
        <v>989</v>
      </c>
    </row>
    <row r="43" spans="1:15" s="520" customFormat="1" ht="18" thickBot="1" x14ac:dyDescent="0.3">
      <c r="A43" s="171" t="s">
        <v>6366</v>
      </c>
      <c r="B43" s="41"/>
      <c r="C43" s="181">
        <f>SUM(C41:C42)</f>
        <v>0</v>
      </c>
      <c r="D43" s="41">
        <f t="shared" si="7"/>
        <v>0</v>
      </c>
      <c r="E43" s="181">
        <f>SUM(E41:E42)</f>
        <v>0</v>
      </c>
      <c r="F43" s="181">
        <f>SUM(F41:F42)</f>
        <v>0</v>
      </c>
      <c r="G43" s="181">
        <f>SUM(G41:G42)</f>
        <v>0</v>
      </c>
      <c r="H43" s="41">
        <f t="shared" si="7"/>
        <v>0</v>
      </c>
      <c r="I43" s="181">
        <f>SUM(I41:I42)</f>
        <v>0</v>
      </c>
      <c r="J43" s="41">
        <f t="shared" si="7"/>
        <v>0</v>
      </c>
      <c r="K43" s="41">
        <f t="shared" si="7"/>
        <v>0</v>
      </c>
      <c r="L43" s="41">
        <f t="shared" si="7"/>
        <v>0</v>
      </c>
      <c r="M43" s="41">
        <f t="shared" si="7"/>
        <v>0</v>
      </c>
      <c r="N43" s="41">
        <f t="shared" si="7"/>
        <v>0</v>
      </c>
      <c r="O43" s="715" t="s">
        <v>4214</v>
      </c>
    </row>
    <row r="44" spans="1:15" ht="18" thickBot="1" x14ac:dyDescent="0.3">
      <c r="A44" s="15"/>
      <c r="B44" s="1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</row>
    <row r="45" spans="1:15" ht="18" thickBot="1" x14ac:dyDescent="0.3">
      <c r="C45" s="225" t="s">
        <v>3</v>
      </c>
      <c r="D45" s="225" t="s">
        <v>26</v>
      </c>
      <c r="E45" s="225" t="s">
        <v>17</v>
      </c>
      <c r="F45" s="225" t="s">
        <v>27</v>
      </c>
      <c r="G45" s="225" t="s">
        <v>32</v>
      </c>
      <c r="H45" s="225" t="s">
        <v>4</v>
      </c>
      <c r="I45" s="225" t="s">
        <v>18</v>
      </c>
      <c r="J45" s="225" t="s">
        <v>2</v>
      </c>
      <c r="K45" s="225" t="s">
        <v>3078</v>
      </c>
      <c r="L45" s="225" t="s">
        <v>4438</v>
      </c>
      <c r="M45" s="225" t="s">
        <v>1467</v>
      </c>
    </row>
    <row r="46" spans="1:15" x14ac:dyDescent="0.25">
      <c r="A46" s="452" t="s">
        <v>4759</v>
      </c>
      <c r="B46" s="452"/>
      <c r="C46" s="452"/>
      <c r="D46" s="452"/>
    </row>
    <row r="48" spans="1:15" x14ac:dyDescent="0.25">
      <c r="A48" s="47" t="s">
        <v>3923</v>
      </c>
    </row>
    <row r="49" spans="1:1" x14ac:dyDescent="0.25">
      <c r="A49" s="47" t="s">
        <v>3924</v>
      </c>
    </row>
    <row r="51" spans="1:1" s="461" customFormat="1" x14ac:dyDescent="0.25">
      <c r="A51" s="461" t="s">
        <v>3909</v>
      </c>
    </row>
    <row r="52" spans="1:1" s="461" customFormat="1" x14ac:dyDescent="0.25">
      <c r="A52" s="461" t="s">
        <v>4125</v>
      </c>
    </row>
    <row r="53" spans="1:1" s="461" customFormat="1" x14ac:dyDescent="0.25"/>
    <row r="54" spans="1:1" s="461" customFormat="1" x14ac:dyDescent="0.25">
      <c r="A54" s="461" t="s">
        <v>3910</v>
      </c>
    </row>
    <row r="82" spans="2:2" x14ac:dyDescent="0.25">
      <c r="B82" s="47" t="s">
        <v>4888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>
    <tabColor rgb="FFC00000"/>
  </sheetPr>
  <dimension ref="A1:Q96"/>
  <sheetViews>
    <sheetView topLeftCell="A76" workbookViewId="0">
      <selection activeCell="G30" sqref="G30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3" width="12.5" style="4" customWidth="1"/>
    <col min="4" max="4" width="11.83203125" style="4" customWidth="1"/>
    <col min="5" max="5" width="8.33203125" style="4" customWidth="1"/>
    <col min="6" max="6" width="8.5" style="4" customWidth="1"/>
    <col min="7" max="7" width="9" style="4" customWidth="1"/>
    <col min="8" max="8" width="9.5" style="4" customWidth="1"/>
    <col min="9" max="13" width="9.1640625" style="4" customWidth="1"/>
    <col min="14" max="16384" width="9" style="4"/>
  </cols>
  <sheetData>
    <row r="1" spans="1:13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</row>
    <row r="2" spans="1:13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1:13" x14ac:dyDescent="0.25">
      <c r="A3" s="3" t="s">
        <v>1938</v>
      </c>
    </row>
    <row r="4" spans="1:13" x14ac:dyDescent="0.25">
      <c r="A4" s="3" t="s">
        <v>1939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s="606" customFormat="1" ht="17" thickBot="1" x14ac:dyDescent="0.3">
      <c r="A5" s="195" t="s">
        <v>133</v>
      </c>
      <c r="C5" s="30">
        <v>6700</v>
      </c>
      <c r="D5" s="30">
        <v>8000</v>
      </c>
      <c r="E5" s="30">
        <v>4930</v>
      </c>
      <c r="F5" s="30">
        <v>3540</v>
      </c>
      <c r="G5" s="30">
        <v>18000</v>
      </c>
      <c r="H5" s="30">
        <v>25000</v>
      </c>
      <c r="I5" s="30">
        <v>1300</v>
      </c>
      <c r="J5" s="30">
        <v>3540</v>
      </c>
      <c r="K5" s="30">
        <v>14750</v>
      </c>
      <c r="L5" s="30">
        <v>12000</v>
      </c>
      <c r="M5" s="30">
        <v>2100</v>
      </c>
    </row>
    <row r="6" spans="1:13" ht="17" thickBot="1" x14ac:dyDescent="0.3">
      <c r="A6" s="50" t="s">
        <v>0</v>
      </c>
      <c r="B6" s="51" t="s">
        <v>1</v>
      </c>
      <c r="C6" s="51" t="s">
        <v>1466</v>
      </c>
      <c r="D6" s="51" t="s">
        <v>1940</v>
      </c>
      <c r="E6" s="27" t="s">
        <v>26</v>
      </c>
      <c r="F6" s="27" t="s">
        <v>3</v>
      </c>
      <c r="G6" s="27" t="s">
        <v>10</v>
      </c>
      <c r="H6" s="27" t="s">
        <v>1235</v>
      </c>
      <c r="I6" s="27" t="s">
        <v>4</v>
      </c>
      <c r="J6" s="27" t="s">
        <v>27</v>
      </c>
      <c r="K6" s="27" t="s">
        <v>29</v>
      </c>
      <c r="L6" s="27" t="s">
        <v>778</v>
      </c>
      <c r="M6" s="27" t="s">
        <v>31</v>
      </c>
    </row>
    <row r="7" spans="1:13" s="2" customFormat="1" ht="17" thickBot="1" x14ac:dyDescent="0.3">
      <c r="A7" s="21">
        <v>43892</v>
      </c>
      <c r="B7" s="22" t="s">
        <v>1941</v>
      </c>
      <c r="C7" s="22">
        <v>56</v>
      </c>
      <c r="D7" s="22">
        <v>56</v>
      </c>
      <c r="E7" s="22"/>
      <c r="F7" s="22"/>
      <c r="G7" s="22"/>
      <c r="H7" s="22"/>
      <c r="I7" s="22"/>
      <c r="J7" s="22"/>
      <c r="K7" s="22"/>
      <c r="L7" s="22"/>
      <c r="M7" s="22"/>
    </row>
    <row r="8" spans="1:13" ht="17" thickBot="1" x14ac:dyDescent="0.3">
      <c r="A8" s="170" t="s">
        <v>1942</v>
      </c>
      <c r="B8" s="34"/>
      <c r="C8" s="34">
        <f>SUM(C7)</f>
        <v>56</v>
      </c>
      <c r="D8" s="34">
        <f>SUM(D7)</f>
        <v>56</v>
      </c>
      <c r="E8" s="390"/>
      <c r="F8" s="390"/>
      <c r="G8" s="390"/>
      <c r="H8" s="390"/>
      <c r="I8" s="390"/>
      <c r="J8" s="390"/>
      <c r="K8" s="390"/>
      <c r="L8" s="390"/>
      <c r="M8" s="390"/>
    </row>
    <row r="9" spans="1:13" ht="17" thickBot="1" x14ac:dyDescent="0.3">
      <c r="A9" s="55"/>
      <c r="B9" s="53"/>
      <c r="C9" s="168"/>
      <c r="D9" s="168"/>
      <c r="E9" s="168"/>
      <c r="F9" s="168"/>
      <c r="G9" s="168"/>
      <c r="H9" s="168"/>
      <c r="I9" s="168"/>
      <c r="J9" s="168"/>
      <c r="K9" s="168"/>
      <c r="L9" s="168"/>
      <c r="M9" s="168"/>
    </row>
    <row r="10" spans="1:13" s="2" customFormat="1" ht="17" thickBot="1" x14ac:dyDescent="0.3">
      <c r="A10" s="170" t="s">
        <v>1943</v>
      </c>
      <c r="B10" s="34"/>
      <c r="C10" s="34">
        <f>SUM(C8:C9)</f>
        <v>56</v>
      </c>
      <c r="D10" s="34">
        <f>SUM(D8:D9)</f>
        <v>56</v>
      </c>
      <c r="E10" s="390"/>
      <c r="F10" s="390"/>
      <c r="G10" s="390"/>
      <c r="H10" s="390"/>
      <c r="I10" s="390"/>
      <c r="J10" s="390"/>
      <c r="K10" s="390"/>
      <c r="L10" s="390"/>
      <c r="M10" s="390"/>
    </row>
    <row r="11" spans="1:13" ht="17" thickBot="1" x14ac:dyDescent="0.3">
      <c r="A11" s="55"/>
      <c r="B11" s="53"/>
      <c r="C11" s="168"/>
      <c r="D11" s="168"/>
      <c r="E11" s="168"/>
      <c r="F11" s="168"/>
      <c r="G11" s="168"/>
      <c r="H11" s="168"/>
      <c r="I11" s="168"/>
      <c r="J11" s="168"/>
      <c r="K11" s="168"/>
      <c r="L11" s="168"/>
      <c r="M11" s="168"/>
    </row>
    <row r="12" spans="1:13" s="8" customFormat="1" ht="17" thickBot="1" x14ac:dyDescent="0.3">
      <c r="A12" s="170" t="s">
        <v>1944</v>
      </c>
      <c r="B12" s="34"/>
      <c r="C12" s="34">
        <f>SUM(C10:C11)</f>
        <v>56</v>
      </c>
      <c r="D12" s="34">
        <f>SUM(D10:D11)</f>
        <v>56</v>
      </c>
      <c r="E12" s="390"/>
      <c r="F12" s="390"/>
      <c r="G12" s="390"/>
      <c r="H12" s="390"/>
      <c r="I12" s="390"/>
      <c r="J12" s="390"/>
      <c r="K12" s="390"/>
      <c r="L12" s="390"/>
      <c r="M12" s="390"/>
    </row>
    <row r="13" spans="1:13" ht="17" thickBot="1" x14ac:dyDescent="0.3">
      <c r="A13" s="55"/>
      <c r="B13" s="53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68"/>
    </row>
    <row r="14" spans="1:13" s="8" customFormat="1" ht="17" thickBot="1" x14ac:dyDescent="0.3">
      <c r="A14" s="170" t="s">
        <v>1945</v>
      </c>
      <c r="B14" s="34"/>
      <c r="C14" s="34">
        <f>SUM(C12:C13)</f>
        <v>56</v>
      </c>
      <c r="D14" s="34">
        <f>SUM(D12:D13)</f>
        <v>56</v>
      </c>
      <c r="E14" s="390"/>
      <c r="F14" s="390"/>
      <c r="G14" s="390"/>
      <c r="H14" s="390"/>
      <c r="I14" s="390"/>
      <c r="J14" s="390"/>
      <c r="K14" s="390"/>
      <c r="L14" s="390"/>
      <c r="M14" s="390"/>
    </row>
    <row r="15" spans="1:13" s="2" customFormat="1" x14ac:dyDescent="0.25">
      <c r="A15" s="55">
        <v>44049</v>
      </c>
      <c r="B15" s="53" t="s">
        <v>1946</v>
      </c>
      <c r="C15" s="53"/>
      <c r="D15" s="53"/>
      <c r="E15" s="53">
        <v>85</v>
      </c>
      <c r="F15" s="53">
        <v>100</v>
      </c>
      <c r="G15" s="53">
        <v>15</v>
      </c>
      <c r="H15" s="53">
        <v>10</v>
      </c>
      <c r="I15" s="53">
        <v>200</v>
      </c>
      <c r="J15" s="53"/>
      <c r="K15" s="53"/>
      <c r="L15" s="53"/>
      <c r="M15" s="53"/>
    </row>
    <row r="16" spans="1:13" s="2" customFormat="1" x14ac:dyDescent="0.25">
      <c r="A16" s="55">
        <v>44080</v>
      </c>
      <c r="B16" s="53" t="s">
        <v>1947</v>
      </c>
      <c r="C16" s="53"/>
      <c r="D16" s="53"/>
      <c r="E16" s="53">
        <v>30</v>
      </c>
      <c r="F16" s="53">
        <v>20</v>
      </c>
      <c r="G16" s="53">
        <v>5</v>
      </c>
      <c r="H16" s="53">
        <v>5</v>
      </c>
      <c r="I16" s="53"/>
      <c r="J16" s="53"/>
      <c r="K16" s="53"/>
      <c r="L16" s="53"/>
      <c r="M16" s="53"/>
    </row>
    <row r="17" spans="1:13" s="2" customFormat="1" x14ac:dyDescent="0.25">
      <c r="A17" s="55">
        <v>44080</v>
      </c>
      <c r="B17" s="53" t="s">
        <v>1948</v>
      </c>
      <c r="C17" s="53"/>
      <c r="D17" s="53"/>
      <c r="E17" s="53">
        <v>85</v>
      </c>
      <c r="F17" s="53">
        <v>80</v>
      </c>
      <c r="G17" s="53">
        <v>10</v>
      </c>
      <c r="H17" s="53">
        <v>5</v>
      </c>
      <c r="I17" s="53">
        <v>200</v>
      </c>
      <c r="J17" s="53"/>
      <c r="K17" s="53"/>
      <c r="L17" s="53"/>
      <c r="M17" s="53"/>
    </row>
    <row r="18" spans="1:13" s="2" customFormat="1" x14ac:dyDescent="0.25">
      <c r="A18" s="55" t="s">
        <v>664</v>
      </c>
      <c r="B18" s="53" t="s">
        <v>1949</v>
      </c>
      <c r="C18" s="53"/>
      <c r="D18" s="53"/>
      <c r="E18" s="53">
        <v>200</v>
      </c>
      <c r="F18" s="53">
        <v>200</v>
      </c>
      <c r="G18" s="53">
        <v>200</v>
      </c>
      <c r="H18" s="53">
        <v>35</v>
      </c>
      <c r="I18" s="53">
        <v>400</v>
      </c>
      <c r="J18" s="53">
        <v>50</v>
      </c>
      <c r="K18" s="53"/>
      <c r="L18" s="53"/>
      <c r="M18" s="53"/>
    </row>
    <row r="19" spans="1:13" s="2" customFormat="1" x14ac:dyDescent="0.25">
      <c r="A19" s="55" t="s">
        <v>1950</v>
      </c>
      <c r="B19" s="53" t="s">
        <v>1951</v>
      </c>
      <c r="C19" s="53"/>
      <c r="D19" s="53"/>
      <c r="E19" s="53"/>
      <c r="F19" s="53"/>
      <c r="G19" s="53">
        <v>157</v>
      </c>
      <c r="H19" s="53"/>
      <c r="I19" s="53"/>
      <c r="J19" s="53"/>
      <c r="K19" s="53"/>
      <c r="L19" s="53"/>
      <c r="M19" s="53"/>
    </row>
    <row r="20" spans="1:13" s="2" customFormat="1" x14ac:dyDescent="0.25">
      <c r="A20" s="55" t="s">
        <v>1950</v>
      </c>
      <c r="B20" s="53" t="s">
        <v>1952</v>
      </c>
      <c r="C20" s="53"/>
      <c r="D20" s="53"/>
      <c r="E20" s="53"/>
      <c r="F20" s="53"/>
      <c r="G20" s="53">
        <v>160</v>
      </c>
      <c r="H20" s="53"/>
      <c r="I20" s="53"/>
      <c r="J20" s="53"/>
      <c r="K20" s="53"/>
      <c r="L20" s="53"/>
      <c r="M20" s="53"/>
    </row>
    <row r="21" spans="1:13" s="2" customFormat="1" x14ac:dyDescent="0.25">
      <c r="A21" s="55" t="s">
        <v>180</v>
      </c>
      <c r="B21" s="53" t="s">
        <v>1953</v>
      </c>
      <c r="C21" s="53"/>
      <c r="D21" s="53"/>
      <c r="E21" s="53">
        <v>200</v>
      </c>
      <c r="F21" s="53">
        <v>400</v>
      </c>
      <c r="G21" s="53">
        <v>200</v>
      </c>
      <c r="H21" s="53">
        <v>20</v>
      </c>
      <c r="I21" s="53">
        <v>400</v>
      </c>
      <c r="J21" s="53">
        <v>82</v>
      </c>
      <c r="K21" s="53"/>
      <c r="L21" s="53"/>
      <c r="M21" s="53"/>
    </row>
    <row r="22" spans="1:13" s="2" customFormat="1" x14ac:dyDescent="0.25">
      <c r="A22" s="55" t="s">
        <v>180</v>
      </c>
      <c r="B22" s="53" t="s">
        <v>1954</v>
      </c>
      <c r="C22" s="53"/>
      <c r="D22" s="53"/>
      <c r="E22" s="53">
        <v>86</v>
      </c>
      <c r="F22" s="53">
        <v>120</v>
      </c>
      <c r="G22" s="53">
        <v>30</v>
      </c>
      <c r="H22" s="53">
        <v>10</v>
      </c>
      <c r="I22" s="53">
        <v>200</v>
      </c>
      <c r="J22" s="53"/>
      <c r="K22" s="53"/>
      <c r="L22" s="53"/>
      <c r="M22" s="53"/>
    </row>
    <row r="23" spans="1:13" s="2" customFormat="1" x14ac:dyDescent="0.25">
      <c r="A23" s="55" t="s">
        <v>182</v>
      </c>
      <c r="B23" s="53" t="s">
        <v>1955</v>
      </c>
      <c r="C23" s="53"/>
      <c r="D23" s="53"/>
      <c r="E23" s="53">
        <v>84</v>
      </c>
      <c r="F23" s="53">
        <v>170</v>
      </c>
      <c r="G23" s="53">
        <v>25</v>
      </c>
      <c r="H23" s="53">
        <v>10</v>
      </c>
      <c r="I23" s="53">
        <v>200</v>
      </c>
      <c r="J23" s="53"/>
      <c r="K23" s="53"/>
      <c r="L23" s="53"/>
      <c r="M23" s="53"/>
    </row>
    <row r="24" spans="1:13" s="2" customFormat="1" x14ac:dyDescent="0.25">
      <c r="A24" s="55" t="s">
        <v>182</v>
      </c>
      <c r="B24" s="53" t="s">
        <v>1956</v>
      </c>
      <c r="C24" s="53"/>
      <c r="D24" s="53"/>
      <c r="E24" s="53">
        <v>85</v>
      </c>
      <c r="F24" s="53">
        <v>170</v>
      </c>
      <c r="G24" s="53">
        <v>28</v>
      </c>
      <c r="H24" s="53">
        <v>10</v>
      </c>
      <c r="I24" s="53">
        <v>200</v>
      </c>
      <c r="J24" s="53"/>
      <c r="K24" s="53"/>
      <c r="L24" s="53"/>
      <c r="M24" s="53"/>
    </row>
    <row r="25" spans="1:13" s="2" customFormat="1" x14ac:dyDescent="0.25">
      <c r="A25" s="13" t="s">
        <v>184</v>
      </c>
      <c r="B25" s="13" t="s">
        <v>1957</v>
      </c>
      <c r="C25" s="13"/>
      <c r="D25" s="13"/>
      <c r="E25" s="13">
        <v>85</v>
      </c>
      <c r="F25" s="13">
        <v>170</v>
      </c>
      <c r="G25" s="13"/>
      <c r="H25" s="13">
        <v>25</v>
      </c>
      <c r="I25" s="13">
        <v>200</v>
      </c>
      <c r="J25" s="13"/>
      <c r="K25" s="13"/>
      <c r="L25" s="13"/>
      <c r="M25" s="13"/>
    </row>
    <row r="26" spans="1:13" s="2" customFormat="1" x14ac:dyDescent="0.25">
      <c r="A26" s="13" t="s">
        <v>1646</v>
      </c>
      <c r="B26" s="13" t="s">
        <v>1958</v>
      </c>
      <c r="C26" s="13"/>
      <c r="D26" s="13"/>
      <c r="E26" s="13">
        <v>60</v>
      </c>
      <c r="F26" s="13">
        <v>170</v>
      </c>
      <c r="G26" s="13"/>
      <c r="H26" s="13">
        <v>25</v>
      </c>
      <c r="I26" s="13"/>
      <c r="J26" s="13"/>
      <c r="K26" s="13"/>
      <c r="L26" s="13"/>
      <c r="M26" s="13"/>
    </row>
    <row r="27" spans="1:13" s="2" customFormat="1" x14ac:dyDescent="0.25">
      <c r="A27" s="13" t="s">
        <v>1646</v>
      </c>
      <c r="B27" s="13" t="s">
        <v>1959</v>
      </c>
      <c r="C27" s="13"/>
      <c r="D27" s="13"/>
      <c r="E27" s="13"/>
      <c r="F27" s="13"/>
      <c r="G27" s="13"/>
      <c r="H27" s="13">
        <v>70</v>
      </c>
      <c r="I27" s="13"/>
      <c r="J27" s="13"/>
      <c r="K27" s="13"/>
      <c r="L27" s="13"/>
      <c r="M27" s="13"/>
    </row>
    <row r="28" spans="1:13" s="2" customFormat="1" x14ac:dyDescent="0.25">
      <c r="A28" s="13" t="s">
        <v>911</v>
      </c>
      <c r="B28" s="13" t="s">
        <v>1960</v>
      </c>
      <c r="C28" s="13"/>
      <c r="D28" s="13"/>
      <c r="E28" s="13"/>
      <c r="F28" s="13"/>
      <c r="G28" s="13"/>
      <c r="H28" s="13"/>
      <c r="I28" s="13"/>
      <c r="J28" s="13"/>
      <c r="K28" s="13">
        <v>50</v>
      </c>
      <c r="L28" s="13">
        <v>70</v>
      </c>
      <c r="M28" s="13">
        <v>500</v>
      </c>
    </row>
    <row r="29" spans="1:13" s="2" customFormat="1" ht="17" thickBot="1" x14ac:dyDescent="0.3">
      <c r="A29" s="13" t="s">
        <v>911</v>
      </c>
      <c r="B29" s="13" t="s">
        <v>1961</v>
      </c>
      <c r="C29" s="13"/>
      <c r="D29" s="13"/>
      <c r="E29" s="13"/>
      <c r="F29" s="13"/>
      <c r="G29" s="13"/>
      <c r="H29" s="13"/>
      <c r="I29" s="13"/>
      <c r="J29" s="13"/>
      <c r="K29" s="13">
        <v>20</v>
      </c>
      <c r="L29" s="13">
        <v>80</v>
      </c>
      <c r="M29" s="13">
        <v>200</v>
      </c>
    </row>
    <row r="30" spans="1:13" s="8" customFormat="1" ht="17" thickBot="1" x14ac:dyDescent="0.3">
      <c r="A30" s="170" t="s">
        <v>1962</v>
      </c>
      <c r="B30" s="34"/>
      <c r="C30" s="34">
        <f>SUM(C14:C29)</f>
        <v>56</v>
      </c>
      <c r="D30" s="34">
        <f t="shared" ref="D30:L30" si="0">SUM(D14:D29)</f>
        <v>56</v>
      </c>
      <c r="E30" s="34">
        <f t="shared" si="0"/>
        <v>1000</v>
      </c>
      <c r="F30" s="34">
        <f>SUM(F14:F29)</f>
        <v>1600</v>
      </c>
      <c r="G30" s="34">
        <f t="shared" si="0"/>
        <v>830</v>
      </c>
      <c r="H30" s="34">
        <f t="shared" si="0"/>
        <v>225</v>
      </c>
      <c r="I30" s="34">
        <f t="shared" si="0"/>
        <v>2000</v>
      </c>
      <c r="J30" s="34">
        <f t="shared" si="0"/>
        <v>132</v>
      </c>
      <c r="K30" s="34">
        <f t="shared" si="0"/>
        <v>70</v>
      </c>
      <c r="L30" s="34">
        <f t="shared" si="0"/>
        <v>150</v>
      </c>
      <c r="M30" s="34">
        <f>SUM(M14:M29)</f>
        <v>700</v>
      </c>
    </row>
    <row r="31" spans="1:13" s="2" customFormat="1" ht="17" thickBot="1" x14ac:dyDescent="0.3">
      <c r="A31" s="13" t="s">
        <v>1963</v>
      </c>
      <c r="B31" s="13" t="s">
        <v>1964</v>
      </c>
      <c r="C31" s="13"/>
      <c r="D31" s="13"/>
      <c r="E31" s="13"/>
      <c r="F31" s="13">
        <v>860</v>
      </c>
      <c r="G31" s="13"/>
      <c r="H31" s="13"/>
      <c r="I31" s="13">
        <v>860</v>
      </c>
      <c r="J31" s="13"/>
      <c r="K31" s="13"/>
      <c r="L31" s="13"/>
      <c r="M31" s="13"/>
    </row>
    <row r="32" spans="1:13" s="8" customFormat="1" ht="17" thickBot="1" x14ac:dyDescent="0.3">
      <c r="A32" s="170" t="s">
        <v>1965</v>
      </c>
      <c r="B32" s="34"/>
      <c r="C32" s="34">
        <f>SUM(C30:C31)</f>
        <v>56</v>
      </c>
      <c r="D32" s="34">
        <f t="shared" ref="D32:M32" si="1">SUM(D30:D31)</f>
        <v>56</v>
      </c>
      <c r="E32" s="34">
        <f t="shared" si="1"/>
        <v>1000</v>
      </c>
      <c r="F32" s="34">
        <f>SUM(F30:F31)</f>
        <v>2460</v>
      </c>
      <c r="G32" s="34">
        <f t="shared" si="1"/>
        <v>830</v>
      </c>
      <c r="H32" s="34">
        <f t="shared" si="1"/>
        <v>225</v>
      </c>
      <c r="I32" s="34">
        <f t="shared" si="1"/>
        <v>2860</v>
      </c>
      <c r="J32" s="34">
        <f t="shared" si="1"/>
        <v>132</v>
      </c>
      <c r="K32" s="34">
        <f t="shared" si="1"/>
        <v>70</v>
      </c>
      <c r="L32" s="34">
        <f t="shared" si="1"/>
        <v>150</v>
      </c>
      <c r="M32" s="34">
        <f t="shared" si="1"/>
        <v>700</v>
      </c>
    </row>
    <row r="33" spans="1:13" s="2" customFormat="1" x14ac:dyDescent="0.25">
      <c r="A33" s="12">
        <v>43959</v>
      </c>
      <c r="B33" s="13" t="s">
        <v>63</v>
      </c>
      <c r="C33" s="13">
        <v>-37</v>
      </c>
      <c r="D33" s="13">
        <v>-48</v>
      </c>
      <c r="E33" s="13"/>
      <c r="F33" s="13"/>
      <c r="G33" s="13"/>
      <c r="H33" s="13"/>
      <c r="I33" s="13"/>
      <c r="J33" s="13"/>
      <c r="K33" s="13"/>
      <c r="L33" s="13"/>
      <c r="M33" s="13"/>
    </row>
    <row r="34" spans="1:13" s="2" customFormat="1" ht="17" thickBot="1" x14ac:dyDescent="0.3">
      <c r="A34" s="13" t="s">
        <v>1217</v>
      </c>
      <c r="B34" s="13" t="s">
        <v>63</v>
      </c>
      <c r="C34" s="13"/>
      <c r="D34" s="13"/>
      <c r="E34" s="13"/>
      <c r="F34" s="13"/>
      <c r="G34" s="13"/>
      <c r="H34" s="13">
        <v>-55</v>
      </c>
      <c r="I34" s="13"/>
      <c r="J34" s="13"/>
      <c r="K34" s="13"/>
      <c r="L34" s="13"/>
      <c r="M34" s="13"/>
    </row>
    <row r="35" spans="1:13" s="8" customFormat="1" ht="17" thickBot="1" x14ac:dyDescent="0.3">
      <c r="A35" s="170" t="s">
        <v>1966</v>
      </c>
      <c r="B35" s="34"/>
      <c r="C35" s="34">
        <f>SUM(C32:C34)</f>
        <v>19</v>
      </c>
      <c r="D35" s="34">
        <f t="shared" ref="D35:M35" si="2">SUM(D32:D34)</f>
        <v>8</v>
      </c>
      <c r="E35" s="34">
        <f t="shared" si="2"/>
        <v>1000</v>
      </c>
      <c r="F35" s="34">
        <f>SUM(F32:F34)</f>
        <v>2460</v>
      </c>
      <c r="G35" s="34">
        <f t="shared" si="2"/>
        <v>830</v>
      </c>
      <c r="H35" s="34">
        <f t="shared" si="2"/>
        <v>170</v>
      </c>
      <c r="I35" s="34">
        <f t="shared" si="2"/>
        <v>2860</v>
      </c>
      <c r="J35" s="34">
        <f t="shared" si="2"/>
        <v>132</v>
      </c>
      <c r="K35" s="34">
        <f t="shared" si="2"/>
        <v>70</v>
      </c>
      <c r="L35" s="34">
        <f t="shared" si="2"/>
        <v>150</v>
      </c>
      <c r="M35" s="34">
        <f t="shared" si="2"/>
        <v>700</v>
      </c>
    </row>
    <row r="36" spans="1:13" s="2" customFormat="1" ht="15.75" customHeight="1" x14ac:dyDescent="0.25">
      <c r="A36" s="13" t="s">
        <v>324</v>
      </c>
      <c r="B36" s="13" t="s">
        <v>63</v>
      </c>
      <c r="C36" s="13"/>
      <c r="D36" s="13"/>
      <c r="E36" s="13"/>
      <c r="F36" s="13">
        <v>-390</v>
      </c>
      <c r="G36" s="13"/>
      <c r="H36" s="13">
        <v>-24</v>
      </c>
      <c r="I36" s="13"/>
      <c r="J36" s="13"/>
      <c r="K36" s="13"/>
      <c r="L36" s="13"/>
      <c r="M36" s="13"/>
    </row>
    <row r="37" spans="1:13" s="2" customFormat="1" x14ac:dyDescent="0.25">
      <c r="A37" s="13" t="s">
        <v>324</v>
      </c>
      <c r="B37" s="13" t="s">
        <v>63</v>
      </c>
      <c r="C37" s="13"/>
      <c r="D37" s="13"/>
      <c r="E37" s="13"/>
      <c r="F37" s="13"/>
      <c r="G37" s="13"/>
      <c r="H37" s="13">
        <v>-50</v>
      </c>
      <c r="I37" s="13"/>
      <c r="J37" s="13"/>
      <c r="K37" s="13"/>
      <c r="L37" s="13"/>
      <c r="M37" s="13"/>
    </row>
    <row r="38" spans="1:13" s="2" customFormat="1" x14ac:dyDescent="0.25">
      <c r="A38" s="13" t="s">
        <v>324</v>
      </c>
      <c r="B38" s="13" t="s">
        <v>63</v>
      </c>
      <c r="C38" s="13"/>
      <c r="D38" s="13"/>
      <c r="E38" s="13"/>
      <c r="F38" s="13">
        <v>-191</v>
      </c>
      <c r="G38" s="13"/>
      <c r="H38" s="13">
        <v>-27</v>
      </c>
      <c r="I38" s="13"/>
      <c r="J38" s="13"/>
      <c r="K38" s="13"/>
      <c r="L38" s="13"/>
      <c r="M38" s="13"/>
    </row>
    <row r="39" spans="1:13" s="2" customFormat="1" x14ac:dyDescent="0.25">
      <c r="A39" s="13" t="s">
        <v>324</v>
      </c>
      <c r="B39" s="13" t="s">
        <v>63</v>
      </c>
      <c r="C39" s="13"/>
      <c r="D39" s="13"/>
      <c r="E39" s="13"/>
      <c r="F39" s="13"/>
      <c r="G39" s="13">
        <v>-65</v>
      </c>
      <c r="H39" s="13"/>
      <c r="I39" s="13"/>
      <c r="J39" s="13">
        <v>-119</v>
      </c>
      <c r="K39" s="13"/>
      <c r="L39" s="13"/>
      <c r="M39" s="13"/>
    </row>
    <row r="40" spans="1:13" s="2" customFormat="1" x14ac:dyDescent="0.25">
      <c r="A40" s="13" t="s">
        <v>212</v>
      </c>
      <c r="B40" s="13" t="s">
        <v>63</v>
      </c>
      <c r="C40" s="13"/>
      <c r="D40" s="13"/>
      <c r="E40" s="13"/>
      <c r="F40" s="13">
        <v>-167</v>
      </c>
      <c r="G40" s="13">
        <v>-33</v>
      </c>
      <c r="H40" s="13"/>
      <c r="I40" s="13">
        <v>-1472</v>
      </c>
      <c r="J40" s="13">
        <v>-13</v>
      </c>
      <c r="K40" s="13"/>
      <c r="L40" s="13"/>
      <c r="M40" s="13"/>
    </row>
    <row r="41" spans="1:13" s="2" customFormat="1" ht="17" thickBot="1" x14ac:dyDescent="0.3">
      <c r="A41" s="75" t="s">
        <v>213</v>
      </c>
      <c r="B41" s="75" t="s">
        <v>63</v>
      </c>
      <c r="C41" s="13"/>
      <c r="D41" s="13"/>
      <c r="E41" s="13">
        <v>-75</v>
      </c>
      <c r="F41" s="13"/>
      <c r="G41" s="13"/>
      <c r="H41" s="13"/>
      <c r="I41" s="13">
        <v>-7</v>
      </c>
      <c r="J41" s="13"/>
      <c r="K41" s="13"/>
      <c r="L41" s="13"/>
      <c r="M41" s="13"/>
    </row>
    <row r="42" spans="1:13" s="8" customFormat="1" ht="17" thickBot="1" x14ac:dyDescent="0.3">
      <c r="A42" s="170" t="s">
        <v>1967</v>
      </c>
      <c r="B42" s="34"/>
      <c r="C42" s="34">
        <f>SUM(C35:C41)</f>
        <v>19</v>
      </c>
      <c r="D42" s="34">
        <f>SUM(D35:D41)</f>
        <v>8</v>
      </c>
      <c r="E42" s="34">
        <f>SUM(E35:E41)</f>
        <v>925</v>
      </c>
      <c r="F42" s="34">
        <f>SUM(F35:F41)</f>
        <v>1712</v>
      </c>
      <c r="G42" s="34">
        <f t="shared" ref="G42:M42" si="3">SUM(G35:G41)</f>
        <v>732</v>
      </c>
      <c r="H42" s="34">
        <f t="shared" si="3"/>
        <v>69</v>
      </c>
      <c r="I42" s="34">
        <f t="shared" si="3"/>
        <v>1381</v>
      </c>
      <c r="J42" s="34">
        <f t="shared" si="3"/>
        <v>0</v>
      </c>
      <c r="K42" s="34">
        <f t="shared" si="3"/>
        <v>70</v>
      </c>
      <c r="L42" s="34">
        <f t="shared" si="3"/>
        <v>150</v>
      </c>
      <c r="M42" s="34">
        <f t="shared" si="3"/>
        <v>700</v>
      </c>
    </row>
    <row r="43" spans="1:13" s="2" customFormat="1" x14ac:dyDescent="0.25">
      <c r="A43" s="12">
        <v>44022</v>
      </c>
      <c r="B43" s="15" t="s">
        <v>63</v>
      </c>
      <c r="C43" s="13"/>
      <c r="D43" s="13"/>
      <c r="E43" s="13">
        <v>-75</v>
      </c>
      <c r="F43" s="13"/>
      <c r="G43" s="13"/>
      <c r="H43" s="13"/>
      <c r="I43" s="13"/>
      <c r="J43" s="13"/>
      <c r="K43" s="13"/>
      <c r="L43" s="13"/>
      <c r="M43" s="13"/>
    </row>
    <row r="44" spans="1:13" s="2" customFormat="1" ht="17" thickBot="1" x14ac:dyDescent="0.3">
      <c r="A44" s="12">
        <v>44053</v>
      </c>
      <c r="B44" s="15" t="s">
        <v>63</v>
      </c>
      <c r="C44" s="13"/>
      <c r="D44" s="13"/>
      <c r="E44" s="13">
        <v>-75</v>
      </c>
      <c r="F44" s="13"/>
      <c r="G44" s="13"/>
      <c r="H44" s="13"/>
      <c r="I44" s="13">
        <v>-10</v>
      </c>
      <c r="J44" s="13"/>
      <c r="K44" s="13"/>
      <c r="L44" s="13"/>
      <c r="M44" s="13"/>
    </row>
    <row r="45" spans="1:13" s="8" customFormat="1" ht="17" thickBot="1" x14ac:dyDescent="0.3">
      <c r="A45" s="170" t="s">
        <v>1968</v>
      </c>
      <c r="B45" s="34"/>
      <c r="C45" s="34">
        <f t="shared" ref="C45:M45" si="4">SUM(C42:C44)</f>
        <v>19</v>
      </c>
      <c r="D45" s="34">
        <f t="shared" si="4"/>
        <v>8</v>
      </c>
      <c r="E45" s="34">
        <f t="shared" si="4"/>
        <v>775</v>
      </c>
      <c r="F45" s="34">
        <f>SUM(F42:F44)</f>
        <v>1712</v>
      </c>
      <c r="G45" s="34">
        <f t="shared" si="4"/>
        <v>732</v>
      </c>
      <c r="H45" s="34">
        <f t="shared" si="4"/>
        <v>69</v>
      </c>
      <c r="I45" s="34">
        <f t="shared" si="4"/>
        <v>1371</v>
      </c>
      <c r="J45" s="34">
        <f t="shared" si="4"/>
        <v>0</v>
      </c>
      <c r="K45" s="34">
        <f t="shared" si="4"/>
        <v>70</v>
      </c>
      <c r="L45" s="34">
        <f t="shared" si="4"/>
        <v>150</v>
      </c>
      <c r="M45" s="34">
        <f t="shared" si="4"/>
        <v>700</v>
      </c>
    </row>
    <row r="46" spans="1:13" ht="17" thickBot="1" x14ac:dyDescent="0.3">
      <c r="A46" s="12"/>
      <c r="B46" s="15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</row>
    <row r="47" spans="1:13" s="8" customFormat="1" ht="17" thickBot="1" x14ac:dyDescent="0.3">
      <c r="A47" s="170" t="s">
        <v>1969</v>
      </c>
      <c r="B47" s="34"/>
      <c r="C47" s="34">
        <f>SUM(C45:C46)</f>
        <v>19</v>
      </c>
      <c r="D47" s="34">
        <f t="shared" ref="D47:M47" si="5">SUM(D45:D46)</f>
        <v>8</v>
      </c>
      <c r="E47" s="34">
        <f t="shared" si="5"/>
        <v>775</v>
      </c>
      <c r="F47" s="34">
        <f t="shared" si="5"/>
        <v>1712</v>
      </c>
      <c r="G47" s="34">
        <f t="shared" si="5"/>
        <v>732</v>
      </c>
      <c r="H47" s="34">
        <f t="shared" si="5"/>
        <v>69</v>
      </c>
      <c r="I47" s="34">
        <f t="shared" si="5"/>
        <v>1371</v>
      </c>
      <c r="J47" s="34">
        <f t="shared" si="5"/>
        <v>0</v>
      </c>
      <c r="K47" s="34">
        <f t="shared" si="5"/>
        <v>70</v>
      </c>
      <c r="L47" s="34">
        <f t="shared" si="5"/>
        <v>150</v>
      </c>
      <c r="M47" s="34">
        <f t="shared" si="5"/>
        <v>700</v>
      </c>
    </row>
    <row r="48" spans="1:13" ht="17" thickBot="1" x14ac:dyDescent="0.3">
      <c r="A48" s="12"/>
      <c r="B48" s="15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</row>
    <row r="49" spans="1:13" s="8" customFormat="1" ht="17" thickBot="1" x14ac:dyDescent="0.3">
      <c r="A49" s="170" t="s">
        <v>1970</v>
      </c>
      <c r="B49" s="34"/>
      <c r="C49" s="34">
        <f>SUM(C47:C48)</f>
        <v>19</v>
      </c>
      <c r="D49" s="34">
        <f>SUM(D47:D48)</f>
        <v>8</v>
      </c>
      <c r="E49" s="34">
        <f t="shared" ref="E49:M49" si="6">SUM(E47:E48)</f>
        <v>775</v>
      </c>
      <c r="F49" s="34">
        <f t="shared" si="6"/>
        <v>1712</v>
      </c>
      <c r="G49" s="34">
        <f t="shared" si="6"/>
        <v>732</v>
      </c>
      <c r="H49" s="34">
        <f t="shared" si="6"/>
        <v>69</v>
      </c>
      <c r="I49" s="34">
        <f t="shared" si="6"/>
        <v>1371</v>
      </c>
      <c r="J49" s="34">
        <f t="shared" si="6"/>
        <v>0</v>
      </c>
      <c r="K49" s="34">
        <f t="shared" si="6"/>
        <v>70</v>
      </c>
      <c r="L49" s="34">
        <f t="shared" si="6"/>
        <v>150</v>
      </c>
      <c r="M49" s="34">
        <f t="shared" si="6"/>
        <v>700</v>
      </c>
    </row>
    <row r="50" spans="1:13" s="2" customFormat="1" ht="17" thickBot="1" x14ac:dyDescent="0.3">
      <c r="A50" s="12">
        <v>44531</v>
      </c>
      <c r="B50" s="15" t="s">
        <v>63</v>
      </c>
      <c r="C50" s="13">
        <v>-7</v>
      </c>
      <c r="D50" s="13">
        <v>-8</v>
      </c>
      <c r="E50" s="13">
        <v>-113</v>
      </c>
      <c r="F50" s="13"/>
      <c r="G50" s="13"/>
      <c r="H50" s="13"/>
      <c r="I50" s="13">
        <v>-1</v>
      </c>
      <c r="J50" s="13"/>
      <c r="K50" s="13"/>
      <c r="L50" s="13"/>
      <c r="M50" s="13"/>
    </row>
    <row r="51" spans="1:13" s="8" customFormat="1" ht="17" thickBot="1" x14ac:dyDescent="0.3">
      <c r="A51" s="170" t="s">
        <v>2482</v>
      </c>
      <c r="B51" s="34"/>
      <c r="C51" s="34">
        <f t="shared" ref="C51:M51" si="7">SUM(C49:C50)</f>
        <v>12</v>
      </c>
      <c r="D51" s="34">
        <f t="shared" si="7"/>
        <v>0</v>
      </c>
      <c r="E51" s="34">
        <f t="shared" si="7"/>
        <v>662</v>
      </c>
      <c r="F51" s="34">
        <f t="shared" si="7"/>
        <v>1712</v>
      </c>
      <c r="G51" s="34">
        <f t="shared" si="7"/>
        <v>732</v>
      </c>
      <c r="H51" s="34">
        <f t="shared" si="7"/>
        <v>69</v>
      </c>
      <c r="I51" s="34">
        <f t="shared" si="7"/>
        <v>1370</v>
      </c>
      <c r="J51" s="34">
        <f t="shared" si="7"/>
        <v>0</v>
      </c>
      <c r="K51" s="34">
        <f t="shared" si="7"/>
        <v>70</v>
      </c>
      <c r="L51" s="34">
        <f t="shared" si="7"/>
        <v>150</v>
      </c>
      <c r="M51" s="34">
        <f t="shared" si="7"/>
        <v>700</v>
      </c>
    </row>
    <row r="52" spans="1:13" ht="17" thickBot="1" x14ac:dyDescent="0.3">
      <c r="A52" s="12"/>
      <c r="B52" s="15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</row>
    <row r="53" spans="1:13" s="8" customFormat="1" ht="17" thickBot="1" x14ac:dyDescent="0.3">
      <c r="A53" s="170" t="s">
        <v>2565</v>
      </c>
      <c r="B53" s="34"/>
      <c r="C53" s="34">
        <f t="shared" ref="C53:M53" si="8">SUM(C51:C52)</f>
        <v>12</v>
      </c>
      <c r="D53" s="34">
        <f t="shared" si="8"/>
        <v>0</v>
      </c>
      <c r="E53" s="34">
        <f t="shared" si="8"/>
        <v>662</v>
      </c>
      <c r="F53" s="34">
        <f t="shared" si="8"/>
        <v>1712</v>
      </c>
      <c r="G53" s="34">
        <f t="shared" si="8"/>
        <v>732</v>
      </c>
      <c r="H53" s="34">
        <f t="shared" si="8"/>
        <v>69</v>
      </c>
      <c r="I53" s="34">
        <f t="shared" si="8"/>
        <v>1370</v>
      </c>
      <c r="J53" s="34">
        <f t="shared" si="8"/>
        <v>0</v>
      </c>
      <c r="K53" s="34">
        <f t="shared" si="8"/>
        <v>70</v>
      </c>
      <c r="L53" s="34">
        <f t="shared" si="8"/>
        <v>150</v>
      </c>
      <c r="M53" s="34">
        <f t="shared" si="8"/>
        <v>700</v>
      </c>
    </row>
    <row r="54" spans="1:13" s="8" customFormat="1" ht="17" thickBot="1" x14ac:dyDescent="0.3">
      <c r="A54" s="657"/>
      <c r="B54" s="609"/>
      <c r="C54" s="609"/>
      <c r="D54" s="609"/>
      <c r="E54" s="609"/>
      <c r="F54" s="609"/>
      <c r="G54" s="609"/>
      <c r="H54" s="609"/>
      <c r="I54" s="609"/>
      <c r="J54" s="609"/>
      <c r="K54" s="609"/>
      <c r="L54" s="609"/>
      <c r="M54" s="609"/>
    </row>
    <row r="55" spans="1:13" s="8" customFormat="1" ht="17" thickBot="1" x14ac:dyDescent="0.3">
      <c r="A55" s="170" t="s">
        <v>2708</v>
      </c>
      <c r="B55" s="34"/>
      <c r="C55" s="34">
        <f>SUM(C53:C54)</f>
        <v>12</v>
      </c>
      <c r="D55" s="34">
        <f t="shared" ref="D55:I55" si="9">SUM(D53:D54)</f>
        <v>0</v>
      </c>
      <c r="E55" s="34">
        <f t="shared" si="9"/>
        <v>662</v>
      </c>
      <c r="F55" s="34">
        <f t="shared" si="9"/>
        <v>1712</v>
      </c>
      <c r="G55" s="34">
        <f t="shared" si="9"/>
        <v>732</v>
      </c>
      <c r="H55" s="34">
        <f t="shared" si="9"/>
        <v>69</v>
      </c>
      <c r="I55" s="34">
        <f t="shared" si="9"/>
        <v>1370</v>
      </c>
      <c r="J55" s="34">
        <f>SUM(J53:J54)</f>
        <v>0</v>
      </c>
      <c r="K55" s="34">
        <f>SUM(K53:K54)</f>
        <v>70</v>
      </c>
      <c r="L55" s="34">
        <f>SUM(L53:L54)</f>
        <v>150</v>
      </c>
      <c r="M55" s="34">
        <f>SUM(M53:M54)</f>
        <v>700</v>
      </c>
    </row>
    <row r="56" spans="1:13" s="1" customFormat="1" x14ac:dyDescent="0.25">
      <c r="A56" s="12">
        <v>44320</v>
      </c>
      <c r="B56" s="15" t="s">
        <v>63</v>
      </c>
      <c r="C56" s="43"/>
      <c r="D56" s="43"/>
      <c r="E56" s="43"/>
      <c r="F56" s="13">
        <v>-200</v>
      </c>
      <c r="G56" s="13">
        <v>-33</v>
      </c>
      <c r="H56" s="13">
        <v>-10</v>
      </c>
      <c r="I56" s="43"/>
      <c r="J56" s="43"/>
      <c r="K56" s="43"/>
      <c r="L56" s="43"/>
      <c r="M56" s="13">
        <v>-700</v>
      </c>
    </row>
    <row r="57" spans="1:13" s="1" customFormat="1" x14ac:dyDescent="0.25">
      <c r="A57" s="12">
        <v>44443</v>
      </c>
      <c r="B57" s="15" t="s">
        <v>63</v>
      </c>
      <c r="C57" s="43"/>
      <c r="D57" s="43"/>
      <c r="E57" s="43"/>
      <c r="F57" s="13">
        <v>-100</v>
      </c>
      <c r="G57" s="13">
        <v>-1</v>
      </c>
      <c r="H57" s="13">
        <v>-11</v>
      </c>
      <c r="I57" s="43"/>
      <c r="J57" s="43"/>
      <c r="K57" s="13">
        <v>-53</v>
      </c>
      <c r="L57" s="13">
        <v>-15</v>
      </c>
      <c r="M57" s="43"/>
    </row>
    <row r="58" spans="1:13" s="1" customFormat="1" x14ac:dyDescent="0.25">
      <c r="A58" s="12" t="s">
        <v>2736</v>
      </c>
      <c r="B58" s="15" t="s">
        <v>63</v>
      </c>
      <c r="C58" s="43"/>
      <c r="D58" s="43"/>
      <c r="E58" s="13">
        <v>-50</v>
      </c>
      <c r="F58" s="13">
        <v>-115</v>
      </c>
      <c r="G58" s="13">
        <v>-34</v>
      </c>
      <c r="H58" s="13">
        <v>-5</v>
      </c>
      <c r="I58" s="13">
        <v>-84</v>
      </c>
      <c r="J58" s="43"/>
      <c r="K58" s="43"/>
      <c r="L58" s="43"/>
      <c r="M58" s="43"/>
    </row>
    <row r="59" spans="1:13" s="1" customFormat="1" ht="17" thickBot="1" x14ac:dyDescent="0.3">
      <c r="A59" s="12" t="s">
        <v>2759</v>
      </c>
      <c r="B59" s="15" t="s">
        <v>63</v>
      </c>
      <c r="C59" s="43"/>
      <c r="D59" s="43"/>
      <c r="E59" s="13">
        <v>-22</v>
      </c>
      <c r="F59" s="13">
        <v>-50</v>
      </c>
      <c r="G59" s="13">
        <v>-43</v>
      </c>
      <c r="H59" s="13">
        <v>-4</v>
      </c>
      <c r="I59" s="13">
        <v>-10</v>
      </c>
      <c r="J59" s="43"/>
      <c r="K59" s="43"/>
      <c r="L59" s="43"/>
      <c r="M59" s="43"/>
    </row>
    <row r="60" spans="1:13" s="8" customFormat="1" ht="17" thickBot="1" x14ac:dyDescent="0.3">
      <c r="A60" s="170" t="s">
        <v>2873</v>
      </c>
      <c r="B60" s="34"/>
      <c r="C60" s="34">
        <f>SUM(C55:C59)</f>
        <v>12</v>
      </c>
      <c r="D60" s="34">
        <f t="shared" ref="D60:M60" si="10">SUM(D55:D59)</f>
        <v>0</v>
      </c>
      <c r="E60" s="34">
        <f t="shared" si="10"/>
        <v>590</v>
      </c>
      <c r="F60" s="34">
        <f>SUM(F55:F59)</f>
        <v>1247</v>
      </c>
      <c r="G60" s="34">
        <f t="shared" si="10"/>
        <v>621</v>
      </c>
      <c r="H60" s="34">
        <f t="shared" si="10"/>
        <v>39</v>
      </c>
      <c r="I60" s="34">
        <f t="shared" si="10"/>
        <v>1276</v>
      </c>
      <c r="J60" s="34">
        <f t="shared" si="10"/>
        <v>0</v>
      </c>
      <c r="K60" s="34">
        <f t="shared" si="10"/>
        <v>17</v>
      </c>
      <c r="L60" s="34">
        <f t="shared" si="10"/>
        <v>135</v>
      </c>
      <c r="M60" s="34">
        <f t="shared" si="10"/>
        <v>0</v>
      </c>
    </row>
    <row r="61" spans="1:13" s="2" customFormat="1" x14ac:dyDescent="0.25">
      <c r="A61" s="12" t="s">
        <v>2877</v>
      </c>
      <c r="B61" s="15" t="s">
        <v>63</v>
      </c>
      <c r="C61" s="13"/>
      <c r="D61" s="13"/>
      <c r="E61" s="13">
        <v>-25</v>
      </c>
      <c r="F61" s="13"/>
      <c r="G61" s="13">
        <v>-64</v>
      </c>
      <c r="H61" s="13"/>
      <c r="I61" s="13"/>
      <c r="J61" s="13"/>
      <c r="K61" s="13"/>
      <c r="L61" s="13"/>
      <c r="M61" s="13"/>
    </row>
    <row r="62" spans="1:13" s="2" customFormat="1" ht="17" thickBot="1" x14ac:dyDescent="0.3">
      <c r="A62" s="12" t="s">
        <v>2877</v>
      </c>
      <c r="B62" s="15" t="s">
        <v>63</v>
      </c>
      <c r="C62" s="13"/>
      <c r="D62" s="13"/>
      <c r="E62" s="13"/>
      <c r="F62" s="13"/>
      <c r="G62" s="13">
        <v>-107</v>
      </c>
      <c r="H62" s="13"/>
      <c r="I62" s="13"/>
      <c r="J62" s="13"/>
      <c r="K62" s="13"/>
      <c r="L62" s="13"/>
      <c r="M62" s="13"/>
    </row>
    <row r="63" spans="1:13" s="8" customFormat="1" ht="17" thickBot="1" x14ac:dyDescent="0.3">
      <c r="A63" s="170" t="s">
        <v>2907</v>
      </c>
      <c r="B63" s="34"/>
      <c r="C63" s="34">
        <f>SUM(C60:C62)</f>
        <v>12</v>
      </c>
      <c r="D63" s="34">
        <f t="shared" ref="D63:M63" si="11">SUM(D60:D62)</f>
        <v>0</v>
      </c>
      <c r="E63" s="34">
        <f t="shared" si="11"/>
        <v>565</v>
      </c>
      <c r="F63" s="34">
        <f>SUM(F60:F62)</f>
        <v>1247</v>
      </c>
      <c r="G63" s="34">
        <f t="shared" si="11"/>
        <v>450</v>
      </c>
      <c r="H63" s="34">
        <f t="shared" si="11"/>
        <v>39</v>
      </c>
      <c r="I63" s="34">
        <f t="shared" si="11"/>
        <v>1276</v>
      </c>
      <c r="J63" s="34">
        <f t="shared" si="11"/>
        <v>0</v>
      </c>
      <c r="K63" s="34">
        <f t="shared" si="11"/>
        <v>17</v>
      </c>
      <c r="L63" s="34">
        <f t="shared" si="11"/>
        <v>135</v>
      </c>
      <c r="M63" s="34">
        <f t="shared" si="11"/>
        <v>0</v>
      </c>
    </row>
    <row r="64" spans="1:13" s="1" customFormat="1" x14ac:dyDescent="0.25">
      <c r="A64" s="12">
        <v>44233</v>
      </c>
      <c r="B64" s="15" t="s">
        <v>63</v>
      </c>
      <c r="C64" s="43"/>
      <c r="D64" s="43"/>
      <c r="E64" s="43"/>
      <c r="F64" s="13">
        <v>-170</v>
      </c>
      <c r="G64" s="43"/>
      <c r="H64" s="43"/>
      <c r="I64" s="43"/>
      <c r="J64" s="43"/>
      <c r="K64" s="13">
        <v>-17</v>
      </c>
      <c r="L64" s="13">
        <v>-61</v>
      </c>
      <c r="M64" s="43"/>
    </row>
    <row r="65" spans="1:14" s="1" customFormat="1" ht="17" thickBot="1" x14ac:dyDescent="0.3">
      <c r="A65" s="12">
        <v>44292</v>
      </c>
      <c r="B65" s="15" t="s">
        <v>63</v>
      </c>
      <c r="C65" s="43"/>
      <c r="D65" s="43"/>
      <c r="E65" s="13">
        <v>-20</v>
      </c>
      <c r="F65" s="43"/>
      <c r="G65" s="13">
        <v>-50</v>
      </c>
      <c r="H65" s="13">
        <v>-14</v>
      </c>
      <c r="I65" s="43"/>
      <c r="J65" s="43"/>
      <c r="K65" s="43"/>
      <c r="L65" s="43"/>
      <c r="M65" s="43"/>
    </row>
    <row r="66" spans="1:14" s="8" customFormat="1" ht="17" thickBot="1" x14ac:dyDescent="0.3">
      <c r="A66" s="170" t="s">
        <v>3034</v>
      </c>
      <c r="B66" s="34"/>
      <c r="C66" s="34">
        <f>SUM(C63:C65)</f>
        <v>12</v>
      </c>
      <c r="D66" s="34">
        <f t="shared" ref="D66:M66" si="12">SUM(D63:D65)</f>
        <v>0</v>
      </c>
      <c r="E66" s="34">
        <f t="shared" si="12"/>
        <v>545</v>
      </c>
      <c r="F66" s="34">
        <f>SUM(F63:F65)</f>
        <v>1077</v>
      </c>
      <c r="G66" s="34">
        <f>SUM(G63:G65)</f>
        <v>400</v>
      </c>
      <c r="H66" s="34">
        <f>SUM(H63:H65)</f>
        <v>25</v>
      </c>
      <c r="I66" s="34">
        <f>SUM(I63:I65)</f>
        <v>1276</v>
      </c>
      <c r="J66" s="34">
        <f t="shared" si="12"/>
        <v>0</v>
      </c>
      <c r="K66" s="34">
        <f t="shared" si="12"/>
        <v>0</v>
      </c>
      <c r="L66" s="34">
        <f t="shared" si="12"/>
        <v>74</v>
      </c>
      <c r="M66" s="34">
        <f t="shared" si="12"/>
        <v>0</v>
      </c>
    </row>
    <row r="67" spans="1:14" s="8" customFormat="1" x14ac:dyDescent="0.25">
      <c r="A67" s="920" t="s">
        <v>3055</v>
      </c>
      <c r="B67" s="404" t="s">
        <v>63</v>
      </c>
      <c r="C67" s="609"/>
      <c r="D67" s="609"/>
      <c r="E67" s="404">
        <v>-55</v>
      </c>
      <c r="F67" s="609"/>
      <c r="G67" s="404">
        <v>-46</v>
      </c>
      <c r="H67" s="404">
        <v>-3</v>
      </c>
      <c r="I67" s="609"/>
      <c r="J67" s="609"/>
      <c r="K67" s="609"/>
      <c r="L67" s="609"/>
      <c r="M67" s="609"/>
    </row>
    <row r="68" spans="1:14" s="49" customFormat="1" ht="17" thickBot="1" x14ac:dyDescent="0.3">
      <c r="A68" s="699" t="s">
        <v>3042</v>
      </c>
      <c r="B68" s="859" t="s">
        <v>210</v>
      </c>
      <c r="C68" s="185">
        <v>-12</v>
      </c>
      <c r="D68" s="185"/>
      <c r="E68" s="185"/>
      <c r="F68" s="185"/>
      <c r="G68" s="185"/>
      <c r="H68" s="44"/>
      <c r="I68" s="185"/>
      <c r="J68" s="185"/>
      <c r="K68" s="185"/>
      <c r="L68" s="185"/>
      <c r="M68" s="185"/>
      <c r="N68" s="49" t="s">
        <v>2491</v>
      </c>
    </row>
    <row r="69" spans="1:14" s="8" customFormat="1" ht="17" thickBot="1" x14ac:dyDescent="0.3">
      <c r="A69" s="170" t="s">
        <v>3164</v>
      </c>
      <c r="B69" s="34"/>
      <c r="C69" s="34">
        <f>SUM(C66:C68)</f>
        <v>0</v>
      </c>
      <c r="D69" s="34">
        <f t="shared" ref="D69:M69" si="13">SUM(D66:D68)</f>
        <v>0</v>
      </c>
      <c r="E69" s="34">
        <f t="shared" si="13"/>
        <v>490</v>
      </c>
      <c r="F69" s="34">
        <f t="shared" si="13"/>
        <v>1077</v>
      </c>
      <c r="G69" s="34">
        <f t="shared" si="13"/>
        <v>354</v>
      </c>
      <c r="H69" s="34">
        <f t="shared" si="13"/>
        <v>22</v>
      </c>
      <c r="I69" s="34">
        <f>SUM(I66:I68)</f>
        <v>1276</v>
      </c>
      <c r="J69" s="34">
        <f t="shared" si="13"/>
        <v>0</v>
      </c>
      <c r="K69" s="34">
        <f t="shared" si="13"/>
        <v>0</v>
      </c>
      <c r="L69" s="34">
        <f>SUM(L66:L68)</f>
        <v>74</v>
      </c>
      <c r="M69" s="34">
        <f t="shared" si="13"/>
        <v>0</v>
      </c>
    </row>
    <row r="70" spans="1:14" ht="17" thickBot="1" x14ac:dyDescent="0.3">
      <c r="A70" s="12"/>
      <c r="B70" s="15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</row>
    <row r="71" spans="1:14" s="8" customFormat="1" ht="17" thickBot="1" x14ac:dyDescent="0.3">
      <c r="A71" s="170" t="s">
        <v>3226</v>
      </c>
      <c r="B71" s="34"/>
      <c r="C71" s="34">
        <f>SUM(C69:C70)</f>
        <v>0</v>
      </c>
      <c r="D71" s="34">
        <f t="shared" ref="D71:M71" si="14">SUM(D69:D70)</f>
        <v>0</v>
      </c>
      <c r="E71" s="34">
        <f t="shared" si="14"/>
        <v>490</v>
      </c>
      <c r="F71" s="34">
        <f t="shared" si="14"/>
        <v>1077</v>
      </c>
      <c r="G71" s="34">
        <f t="shared" si="14"/>
        <v>354</v>
      </c>
      <c r="H71" s="34">
        <f t="shared" si="14"/>
        <v>22</v>
      </c>
      <c r="I71" s="34">
        <f t="shared" si="14"/>
        <v>1276</v>
      </c>
      <c r="J71" s="34">
        <f t="shared" si="14"/>
        <v>0</v>
      </c>
      <c r="K71" s="34">
        <f t="shared" si="14"/>
        <v>0</v>
      </c>
      <c r="L71" s="34">
        <f t="shared" si="14"/>
        <v>74</v>
      </c>
      <c r="M71" s="34">
        <f t="shared" si="14"/>
        <v>0</v>
      </c>
    </row>
    <row r="72" spans="1:14" s="2" customFormat="1" x14ac:dyDescent="0.25">
      <c r="A72" s="12">
        <v>44417</v>
      </c>
      <c r="B72" s="15" t="s">
        <v>63</v>
      </c>
      <c r="C72" s="13"/>
      <c r="D72" s="13"/>
      <c r="E72" s="13">
        <v>-41</v>
      </c>
      <c r="F72" s="13">
        <v>-150</v>
      </c>
      <c r="G72" s="13">
        <v>-46</v>
      </c>
      <c r="H72" s="13"/>
      <c r="I72" s="13">
        <v>-8</v>
      </c>
      <c r="J72" s="13"/>
      <c r="K72" s="13"/>
      <c r="L72" s="13"/>
      <c r="M72" s="13"/>
    </row>
    <row r="73" spans="1:14" s="6" customFormat="1" ht="17" thickBot="1" x14ac:dyDescent="0.3">
      <c r="A73" s="24" t="s">
        <v>3342</v>
      </c>
      <c r="B73" s="521" t="s">
        <v>63</v>
      </c>
      <c r="C73" s="392"/>
      <c r="D73" s="392"/>
      <c r="E73" s="25">
        <v>-31</v>
      </c>
      <c r="F73" s="25">
        <v>-187</v>
      </c>
      <c r="G73" s="25">
        <v>-32</v>
      </c>
      <c r="H73" s="392"/>
      <c r="I73" s="25">
        <v>-9</v>
      </c>
      <c r="J73" s="392"/>
      <c r="K73" s="392"/>
      <c r="L73" s="392"/>
      <c r="M73" s="392"/>
    </row>
    <row r="74" spans="1:14" s="8" customFormat="1" ht="17" thickBot="1" x14ac:dyDescent="0.3">
      <c r="A74" s="170" t="s">
        <v>3399</v>
      </c>
      <c r="B74" s="34"/>
      <c r="C74" s="34">
        <f>SUM(C71:C73)</f>
        <v>0</v>
      </c>
      <c r="D74" s="34">
        <f t="shared" ref="D74:M74" si="15">SUM(D71:D73)</f>
        <v>0</v>
      </c>
      <c r="E74" s="34">
        <f>SUM(E71:E73)</f>
        <v>418</v>
      </c>
      <c r="F74" s="34">
        <f>SUM(F71:F73)</f>
        <v>740</v>
      </c>
      <c r="G74" s="34">
        <f t="shared" si="15"/>
        <v>276</v>
      </c>
      <c r="H74" s="34">
        <f t="shared" si="15"/>
        <v>22</v>
      </c>
      <c r="I74" s="34">
        <f t="shared" si="15"/>
        <v>1259</v>
      </c>
      <c r="J74" s="34">
        <f t="shared" si="15"/>
        <v>0</v>
      </c>
      <c r="K74" s="34">
        <f t="shared" si="15"/>
        <v>0</v>
      </c>
      <c r="L74" s="34">
        <f t="shared" si="15"/>
        <v>74</v>
      </c>
      <c r="M74" s="34">
        <f t="shared" si="15"/>
        <v>0</v>
      </c>
    </row>
    <row r="75" spans="1:14" s="6" customFormat="1" x14ac:dyDescent="0.25">
      <c r="A75" s="24" t="s">
        <v>3403</v>
      </c>
      <c r="B75" s="521" t="s">
        <v>63</v>
      </c>
      <c r="C75" s="392"/>
      <c r="D75" s="392"/>
      <c r="E75" s="25">
        <v>-93</v>
      </c>
      <c r="F75" s="392"/>
      <c r="G75" s="392"/>
      <c r="H75" s="25">
        <v>-1</v>
      </c>
      <c r="I75" s="25">
        <v>-10</v>
      </c>
      <c r="J75" s="392"/>
      <c r="K75" s="392"/>
      <c r="L75" s="392"/>
      <c r="M75" s="392"/>
    </row>
    <row r="76" spans="1:14" s="6" customFormat="1" ht="17" thickBot="1" x14ac:dyDescent="0.3">
      <c r="A76" s="24" t="s">
        <v>3403</v>
      </c>
      <c r="B76" s="521" t="s">
        <v>63</v>
      </c>
      <c r="C76" s="392"/>
      <c r="D76" s="392"/>
      <c r="E76" s="392"/>
      <c r="F76" s="25">
        <v>-183</v>
      </c>
      <c r="G76" s="25">
        <v>-70</v>
      </c>
      <c r="H76" s="25">
        <v>-5</v>
      </c>
      <c r="I76" s="392"/>
      <c r="J76" s="392"/>
      <c r="K76" s="392"/>
      <c r="L76" s="392"/>
      <c r="M76" s="392"/>
    </row>
    <row r="77" spans="1:14" s="8" customFormat="1" ht="17" thickBot="1" x14ac:dyDescent="0.3">
      <c r="A77" s="170" t="s">
        <v>3455</v>
      </c>
      <c r="B77" s="34"/>
      <c r="C77" s="34">
        <f>SUM(C74:C76)</f>
        <v>0</v>
      </c>
      <c r="D77" s="34">
        <f>SUM(D74:D76)</f>
        <v>0</v>
      </c>
      <c r="E77" s="34">
        <f>SUM(E74:E76)</f>
        <v>325</v>
      </c>
      <c r="F77" s="34">
        <f>SUM(F74:F76)</f>
        <v>557</v>
      </c>
      <c r="G77" s="34">
        <f t="shared" ref="G77:M77" si="16">SUM(G74:G76)</f>
        <v>206</v>
      </c>
      <c r="H77" s="34">
        <f t="shared" si="16"/>
        <v>16</v>
      </c>
      <c r="I77" s="34">
        <f t="shared" si="16"/>
        <v>1249</v>
      </c>
      <c r="J77" s="34">
        <f t="shared" si="16"/>
        <v>0</v>
      </c>
      <c r="K77" s="34">
        <f t="shared" si="16"/>
        <v>0</v>
      </c>
      <c r="L77" s="34">
        <f t="shared" si="16"/>
        <v>74</v>
      </c>
      <c r="M77" s="34">
        <f t="shared" si="16"/>
        <v>0</v>
      </c>
    </row>
    <row r="78" spans="1:14" s="6" customFormat="1" x14ac:dyDescent="0.25">
      <c r="A78" s="24">
        <v>44297</v>
      </c>
      <c r="B78" s="521" t="s">
        <v>63</v>
      </c>
      <c r="C78" s="392"/>
      <c r="D78" s="392"/>
      <c r="E78" s="25">
        <v>-85</v>
      </c>
      <c r="F78" s="25">
        <v>-74</v>
      </c>
      <c r="G78" s="25">
        <v>-19</v>
      </c>
      <c r="H78" s="392"/>
      <c r="I78" s="25">
        <v>-241</v>
      </c>
      <c r="J78" s="392"/>
      <c r="K78" s="392"/>
      <c r="L78" s="392"/>
      <c r="M78" s="392"/>
    </row>
    <row r="79" spans="1:14" s="8" customFormat="1" x14ac:dyDescent="0.25">
      <c r="A79" s="24" t="s">
        <v>3514</v>
      </c>
      <c r="B79" s="521" t="s">
        <v>63</v>
      </c>
      <c r="C79" s="25"/>
      <c r="D79" s="25"/>
      <c r="E79" s="25">
        <v>-121</v>
      </c>
      <c r="F79" s="25">
        <v>-140</v>
      </c>
      <c r="G79" s="25"/>
      <c r="H79" s="25"/>
      <c r="I79" s="25">
        <v>-196</v>
      </c>
      <c r="J79" s="25"/>
      <c r="K79" s="25"/>
      <c r="L79" s="25"/>
      <c r="M79" s="25"/>
    </row>
    <row r="80" spans="1:14" s="6" customFormat="1" x14ac:dyDescent="0.25">
      <c r="A80" s="24" t="s">
        <v>3538</v>
      </c>
      <c r="B80" s="521" t="s">
        <v>63</v>
      </c>
      <c r="C80" s="392"/>
      <c r="D80" s="392"/>
      <c r="E80" s="392"/>
      <c r="F80" s="392"/>
      <c r="G80" s="25">
        <v>-90</v>
      </c>
      <c r="H80" s="25">
        <v>-12</v>
      </c>
      <c r="I80" s="25">
        <v>-7</v>
      </c>
      <c r="J80" s="392"/>
      <c r="K80" s="392"/>
      <c r="L80" s="392"/>
      <c r="M80" s="392"/>
    </row>
    <row r="81" spans="1:17" s="6" customFormat="1" ht="17" thickBot="1" x14ac:dyDescent="0.3">
      <c r="A81" s="55" t="s">
        <v>3558</v>
      </c>
      <c r="B81" s="53" t="s">
        <v>63</v>
      </c>
      <c r="C81" s="392"/>
      <c r="D81" s="392"/>
      <c r="E81" s="25">
        <v>-59</v>
      </c>
      <c r="F81" s="25">
        <v>-43</v>
      </c>
      <c r="G81" s="25">
        <v>-24</v>
      </c>
      <c r="H81" s="25">
        <v>-4</v>
      </c>
      <c r="I81" s="25">
        <v>-31</v>
      </c>
      <c r="J81" s="392"/>
      <c r="K81" s="392"/>
      <c r="L81" s="25">
        <v>-5</v>
      </c>
      <c r="M81" s="392"/>
    </row>
    <row r="82" spans="1:17" s="8" customFormat="1" ht="17" thickBot="1" x14ac:dyDescent="0.3">
      <c r="A82" s="170" t="s">
        <v>3606</v>
      </c>
      <c r="B82" s="34"/>
      <c r="C82" s="34">
        <f>SUM(C77:C81)</f>
        <v>0</v>
      </c>
      <c r="D82" s="34">
        <f t="shared" ref="D82:M82" si="17">SUM(D77:D81)</f>
        <v>0</v>
      </c>
      <c r="E82" s="34">
        <f t="shared" si="17"/>
        <v>60</v>
      </c>
      <c r="F82" s="34">
        <f>SUM(F77:F81)</f>
        <v>300</v>
      </c>
      <c r="G82" s="34">
        <f t="shared" si="17"/>
        <v>73</v>
      </c>
      <c r="H82" s="34">
        <f t="shared" si="17"/>
        <v>0</v>
      </c>
      <c r="I82" s="34">
        <f t="shared" si="17"/>
        <v>774</v>
      </c>
      <c r="J82" s="34">
        <f t="shared" si="17"/>
        <v>0</v>
      </c>
      <c r="K82" s="34">
        <f t="shared" si="17"/>
        <v>0</v>
      </c>
      <c r="L82" s="34">
        <f t="shared" si="17"/>
        <v>69</v>
      </c>
      <c r="M82" s="34">
        <f t="shared" si="17"/>
        <v>0</v>
      </c>
    </row>
    <row r="83" spans="1:17" s="48" customFormat="1" ht="17" thickBot="1" x14ac:dyDescent="0.3">
      <c r="A83" s="12"/>
      <c r="B83" s="15"/>
      <c r="C83" s="358"/>
      <c r="D83" s="358"/>
      <c r="E83" s="57"/>
      <c r="F83" s="57"/>
      <c r="G83" s="57"/>
      <c r="H83" s="358"/>
      <c r="I83" s="57"/>
      <c r="J83" s="358"/>
      <c r="K83" s="358"/>
      <c r="L83" s="358"/>
      <c r="M83" s="358"/>
    </row>
    <row r="84" spans="1:17" s="8" customFormat="1" ht="17" thickBot="1" x14ac:dyDescent="0.3">
      <c r="A84" s="170" t="s">
        <v>3755</v>
      </c>
      <c r="B84" s="34"/>
      <c r="C84" s="34">
        <f t="shared" ref="C84:I84" si="18">SUM(C82:C83)</f>
        <v>0</v>
      </c>
      <c r="D84" s="34">
        <f t="shared" si="18"/>
        <v>0</v>
      </c>
      <c r="E84" s="34">
        <f t="shared" si="18"/>
        <v>60</v>
      </c>
      <c r="F84" s="34">
        <f t="shared" si="18"/>
        <v>300</v>
      </c>
      <c r="G84" s="34">
        <f t="shared" si="18"/>
        <v>73</v>
      </c>
      <c r="H84" s="34">
        <f t="shared" si="18"/>
        <v>0</v>
      </c>
      <c r="I84" s="34">
        <f t="shared" si="18"/>
        <v>774</v>
      </c>
      <c r="J84" s="34">
        <f t="shared" ref="J84:M84" si="19">SUM(J82:J83)</f>
        <v>0</v>
      </c>
      <c r="K84" s="34">
        <f t="shared" si="19"/>
        <v>0</v>
      </c>
      <c r="L84" s="34">
        <f>SUM(L82:L83)</f>
        <v>69</v>
      </c>
      <c r="M84" s="34">
        <f t="shared" si="19"/>
        <v>0</v>
      </c>
      <c r="N84" s="355" t="s">
        <v>3851</v>
      </c>
      <c r="O84" s="355"/>
      <c r="P84" s="355"/>
    </row>
    <row r="85" spans="1:17" s="48" customFormat="1" x14ac:dyDescent="0.25">
      <c r="A85" s="12">
        <v>44682</v>
      </c>
      <c r="B85" s="15" t="s">
        <v>63</v>
      </c>
      <c r="C85" s="358"/>
      <c r="D85" s="358"/>
      <c r="E85" s="57">
        <v>-21</v>
      </c>
      <c r="F85" s="57">
        <v>-22</v>
      </c>
      <c r="G85" s="57">
        <v>-28</v>
      </c>
      <c r="H85" s="358"/>
      <c r="I85" s="57">
        <v>-11</v>
      </c>
      <c r="J85" s="358"/>
      <c r="K85" s="358"/>
      <c r="L85" s="358"/>
      <c r="M85" s="358"/>
    </row>
    <row r="86" spans="1:17" s="48" customFormat="1" x14ac:dyDescent="0.25">
      <c r="A86" s="12" t="s">
        <v>3808</v>
      </c>
      <c r="B86" s="15" t="s">
        <v>63</v>
      </c>
      <c r="C86" s="358"/>
      <c r="D86" s="358"/>
      <c r="E86" s="57">
        <v>-27</v>
      </c>
      <c r="F86" s="57">
        <v>-39</v>
      </c>
      <c r="G86" s="57">
        <v>-27</v>
      </c>
      <c r="H86" s="358"/>
      <c r="I86" s="57">
        <v>-34</v>
      </c>
      <c r="J86" s="358"/>
      <c r="K86" s="358"/>
      <c r="L86" s="358"/>
      <c r="M86" s="358"/>
    </row>
    <row r="87" spans="1:17" s="49" customFormat="1" x14ac:dyDescent="0.25">
      <c r="A87" s="699" t="s">
        <v>3844</v>
      </c>
      <c r="B87" s="859" t="s">
        <v>967</v>
      </c>
      <c r="C87" s="185"/>
      <c r="D87" s="185"/>
      <c r="E87" s="185">
        <v>-12</v>
      </c>
      <c r="F87" s="185">
        <v>-239</v>
      </c>
      <c r="G87" s="185">
        <v>-10</v>
      </c>
      <c r="H87" s="185"/>
      <c r="I87" s="185">
        <v>-729</v>
      </c>
      <c r="J87" s="185"/>
      <c r="K87" s="185"/>
      <c r="L87" s="185">
        <v>-69</v>
      </c>
      <c r="M87" s="185"/>
      <c r="N87" s="49" t="s">
        <v>211</v>
      </c>
    </row>
    <row r="88" spans="1:17" s="48" customFormat="1" x14ac:dyDescent="0.25">
      <c r="A88" s="12" t="s">
        <v>3989</v>
      </c>
      <c r="B88" s="15" t="s">
        <v>63</v>
      </c>
      <c r="C88" s="358"/>
      <c r="D88" s="358"/>
      <c r="E88" s="57"/>
      <c r="F88" s="57"/>
      <c r="G88" s="57">
        <v>-8</v>
      </c>
      <c r="H88" s="358"/>
      <c r="I88" s="57"/>
      <c r="J88" s="358"/>
      <c r="K88" s="358"/>
      <c r="L88" s="358"/>
      <c r="M88" s="358"/>
    </row>
    <row r="89" spans="1:17" ht="15.75" customHeight="1" x14ac:dyDescent="0.25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</row>
    <row r="90" spans="1:17" s="48" customFormat="1" ht="17" thickBot="1" x14ac:dyDescent="0.3">
      <c r="A90" s="358"/>
      <c r="B90" s="358"/>
      <c r="C90" s="358">
        <f>SUM(C84:C88)</f>
        <v>0</v>
      </c>
      <c r="D90" s="358">
        <f t="shared" ref="D90:M90" si="20">SUM(D84:D88)</f>
        <v>0</v>
      </c>
      <c r="E90" s="358">
        <f t="shared" si="20"/>
        <v>0</v>
      </c>
      <c r="F90" s="358">
        <f t="shared" si="20"/>
        <v>0</v>
      </c>
      <c r="G90" s="358">
        <f t="shared" si="20"/>
        <v>0</v>
      </c>
      <c r="H90" s="358">
        <f t="shared" si="20"/>
        <v>0</v>
      </c>
      <c r="I90" s="358">
        <f t="shared" si="20"/>
        <v>0</v>
      </c>
      <c r="J90" s="358">
        <f t="shared" si="20"/>
        <v>0</v>
      </c>
      <c r="K90" s="358">
        <f t="shared" si="20"/>
        <v>0</v>
      </c>
      <c r="L90" s="358">
        <f t="shared" si="20"/>
        <v>0</v>
      </c>
      <c r="M90" s="358">
        <f t="shared" si="20"/>
        <v>0</v>
      </c>
    </row>
    <row r="91" spans="1:17" ht="17" thickBot="1" x14ac:dyDescent="0.3">
      <c r="C91" s="51" t="s">
        <v>1466</v>
      </c>
      <c r="D91" s="51" t="s">
        <v>1940</v>
      </c>
      <c r="E91" s="27" t="s">
        <v>26</v>
      </c>
      <c r="F91" s="27" t="s">
        <v>3</v>
      </c>
      <c r="G91" s="27" t="s">
        <v>10</v>
      </c>
      <c r="H91" s="27" t="s">
        <v>1235</v>
      </c>
      <c r="I91" s="27" t="s">
        <v>4</v>
      </c>
      <c r="J91" s="27" t="s">
        <v>27</v>
      </c>
      <c r="K91" s="27" t="s">
        <v>29</v>
      </c>
      <c r="L91" s="27" t="s">
        <v>778</v>
      </c>
      <c r="M91" s="27" t="s">
        <v>31</v>
      </c>
    </row>
    <row r="92" spans="1:17" x14ac:dyDescent="0.25">
      <c r="A92" s="129" t="s">
        <v>929</v>
      </c>
      <c r="B92" s="129"/>
    </row>
    <row r="93" spans="1:17" x14ac:dyDescent="0.25">
      <c r="E93" s="734" t="s">
        <v>3847</v>
      </c>
      <c r="F93" s="734"/>
      <c r="G93" s="734"/>
      <c r="H93" s="734"/>
      <c r="I93" s="48"/>
      <c r="J93" s="48"/>
      <c r="K93" s="48"/>
      <c r="L93" s="48"/>
      <c r="M93" s="48"/>
      <c r="N93" s="48"/>
      <c r="O93" s="48"/>
      <c r="P93" s="48"/>
    </row>
    <row r="94" spans="1:17" s="48" customFormat="1" x14ac:dyDescent="0.25">
      <c r="A94" s="260" t="s">
        <v>3041</v>
      </c>
      <c r="B94" s="260"/>
      <c r="C94" s="260"/>
      <c r="E94" s="734" t="s">
        <v>3848</v>
      </c>
      <c r="F94" s="734"/>
      <c r="G94" s="734"/>
      <c r="H94" s="734"/>
    </row>
    <row r="95" spans="1:17" x14ac:dyDescent="0.25">
      <c r="E95" s="734" t="s">
        <v>3849</v>
      </c>
      <c r="F95" s="734"/>
      <c r="G95" s="734"/>
      <c r="H95" s="734"/>
      <c r="I95" s="48"/>
      <c r="J95" s="48"/>
      <c r="K95" s="48"/>
      <c r="L95" s="48"/>
      <c r="M95" s="48"/>
      <c r="N95" s="48"/>
      <c r="O95" s="48"/>
      <c r="P95" s="48"/>
    </row>
    <row r="96" spans="1:17" x14ac:dyDescent="0.25">
      <c r="E96" s="734" t="s">
        <v>3850</v>
      </c>
      <c r="F96" s="734"/>
      <c r="G96" s="734"/>
      <c r="H96" s="734"/>
      <c r="I96" s="734"/>
      <c r="J96" s="734"/>
      <c r="K96" s="734"/>
      <c r="L96" s="734"/>
      <c r="M96" s="734"/>
      <c r="N96" s="734"/>
      <c r="O96" s="734"/>
      <c r="P96" s="734"/>
      <c r="Q96" s="108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>
    <tabColor rgb="FF7030A0"/>
  </sheetPr>
  <dimension ref="A1:W96"/>
  <sheetViews>
    <sheetView topLeftCell="A73" workbookViewId="0">
      <selection activeCell="K89" sqref="K89"/>
    </sheetView>
  </sheetViews>
  <sheetFormatPr baseColWidth="10" defaultColWidth="9" defaultRowHeight="16" x14ac:dyDescent="0.25"/>
  <cols>
    <col min="1" max="1" width="12" style="4" customWidth="1"/>
    <col min="2" max="2" width="20.5" style="4" customWidth="1"/>
    <col min="3" max="3" width="9" style="4" customWidth="1"/>
    <col min="4" max="4" width="8.33203125" style="4" customWidth="1"/>
    <col min="5" max="13" width="9.6640625" style="4" customWidth="1"/>
    <col min="14" max="16" width="10.6640625" style="4" customWidth="1"/>
    <col min="17" max="20" width="12" style="4" customWidth="1"/>
    <col min="21" max="21" width="8.83203125" style="4" customWidth="1"/>
    <col min="22" max="22" width="12.6640625" style="4" bestFit="1" customWidth="1"/>
    <col min="23" max="16384" width="9" style="4"/>
  </cols>
  <sheetData>
    <row r="1" spans="1:21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</row>
    <row r="2" spans="1:21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1:21" x14ac:dyDescent="0.25">
      <c r="A3" s="3" t="s">
        <v>1938</v>
      </c>
    </row>
    <row r="4" spans="1:21" x14ac:dyDescent="0.25">
      <c r="A4" s="5" t="s">
        <v>1307</v>
      </c>
      <c r="B4" s="5"/>
      <c r="C4" s="3"/>
    </row>
    <row r="5" spans="1:21" s="8" customFormat="1" ht="17" thickBot="1" x14ac:dyDescent="0.3">
      <c r="A5" s="6"/>
      <c r="B5" s="6"/>
      <c r="C5" s="30">
        <v>3550</v>
      </c>
      <c r="D5" s="30">
        <v>3540</v>
      </c>
      <c r="E5" s="30">
        <v>18000</v>
      </c>
      <c r="F5" s="30">
        <v>3540</v>
      </c>
      <c r="G5" s="30">
        <v>3540</v>
      </c>
      <c r="H5" s="30"/>
      <c r="I5" s="30">
        <v>6500</v>
      </c>
      <c r="J5" s="30">
        <v>8000</v>
      </c>
      <c r="K5" s="30"/>
      <c r="L5" s="30">
        <v>7500</v>
      </c>
      <c r="M5" s="30">
        <v>7500</v>
      </c>
      <c r="N5" s="30">
        <v>7500</v>
      </c>
      <c r="O5" s="30">
        <v>7500</v>
      </c>
      <c r="P5" s="30">
        <v>13500</v>
      </c>
      <c r="Q5" s="30">
        <v>6000</v>
      </c>
      <c r="R5" s="30">
        <v>25000</v>
      </c>
      <c r="S5" s="30" t="s">
        <v>1308</v>
      </c>
      <c r="T5" s="30"/>
      <c r="U5" s="382"/>
    </row>
    <row r="6" spans="1:21" ht="17" thickBot="1" x14ac:dyDescent="0.3">
      <c r="A6" s="26" t="s">
        <v>0</v>
      </c>
      <c r="B6" s="27" t="s">
        <v>1</v>
      </c>
      <c r="C6" s="27" t="s">
        <v>17</v>
      </c>
      <c r="D6" s="27" t="s">
        <v>18</v>
      </c>
      <c r="E6" s="27" t="s">
        <v>10</v>
      </c>
      <c r="F6" s="133" t="s">
        <v>3</v>
      </c>
      <c r="G6" s="133" t="s">
        <v>27</v>
      </c>
      <c r="H6" s="133" t="s">
        <v>26</v>
      </c>
      <c r="I6" s="133" t="s">
        <v>1309</v>
      </c>
      <c r="J6" s="133" t="s">
        <v>494</v>
      </c>
      <c r="K6" s="133" t="s">
        <v>31</v>
      </c>
      <c r="L6" s="133" t="s">
        <v>1310</v>
      </c>
      <c r="M6" s="133" t="s">
        <v>1311</v>
      </c>
      <c r="N6" s="133"/>
      <c r="O6" s="51"/>
      <c r="P6" s="133" t="s">
        <v>1312</v>
      </c>
      <c r="Q6" s="133" t="s">
        <v>1313</v>
      </c>
      <c r="R6" s="133" t="s">
        <v>1314</v>
      </c>
      <c r="S6" s="383" t="s">
        <v>1315</v>
      </c>
      <c r="T6" s="133" t="s">
        <v>1316</v>
      </c>
      <c r="U6" s="138" t="s">
        <v>546</v>
      </c>
    </row>
    <row r="7" spans="1:21" ht="17" thickBot="1" x14ac:dyDescent="0.3">
      <c r="A7" s="384"/>
      <c r="B7" s="385"/>
      <c r="C7" s="385"/>
      <c r="D7" s="385"/>
      <c r="E7" s="385"/>
      <c r="F7" s="386"/>
      <c r="G7" s="386"/>
      <c r="H7" s="386"/>
      <c r="I7" s="386"/>
      <c r="J7" s="386"/>
      <c r="K7" s="386"/>
      <c r="L7" s="387" t="s">
        <v>1317</v>
      </c>
      <c r="M7" s="388" t="s">
        <v>386</v>
      </c>
      <c r="N7" s="388" t="s">
        <v>1318</v>
      </c>
      <c r="O7" s="388" t="s">
        <v>548</v>
      </c>
      <c r="P7" s="386"/>
      <c r="Q7" s="386"/>
      <c r="R7" s="386"/>
      <c r="S7" s="389"/>
      <c r="T7" s="386"/>
      <c r="U7" s="386"/>
    </row>
    <row r="8" spans="1:21" s="2" customFormat="1" ht="17" thickBot="1" x14ac:dyDescent="0.3">
      <c r="A8" s="79" t="s">
        <v>1319</v>
      </c>
      <c r="B8" s="14" t="s">
        <v>1320</v>
      </c>
      <c r="C8" s="14">
        <v>20</v>
      </c>
      <c r="D8" s="14">
        <v>20</v>
      </c>
      <c r="E8" s="14">
        <v>10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s="2" customFormat="1" ht="17" thickBot="1" x14ac:dyDescent="0.3">
      <c r="A9" s="33" t="s">
        <v>1321</v>
      </c>
      <c r="B9" s="34"/>
      <c r="C9" s="34">
        <f>SUM(C8)</f>
        <v>20</v>
      </c>
      <c r="D9" s="34">
        <f t="shared" ref="D9:E9" si="0">SUM(D8)</f>
        <v>20</v>
      </c>
      <c r="E9" s="34">
        <f t="shared" si="0"/>
        <v>10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54"/>
    </row>
    <row r="10" spans="1:21" ht="17" thickBot="1" x14ac:dyDescent="0.3">
      <c r="A10" s="211"/>
      <c r="B10" s="168"/>
      <c r="C10" s="168"/>
      <c r="D10" s="168"/>
      <c r="E10" s="168"/>
      <c r="F10" s="168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</row>
    <row r="11" spans="1:21" ht="17" thickBot="1" x14ac:dyDescent="0.3">
      <c r="A11" s="33" t="s">
        <v>1322</v>
      </c>
      <c r="B11" s="34"/>
      <c r="C11" s="34">
        <f>SUM(C9:C10)</f>
        <v>20</v>
      </c>
      <c r="D11" s="34">
        <f t="shared" ref="D11:E11" si="1">SUM(D9:D10)</f>
        <v>20</v>
      </c>
      <c r="E11" s="34">
        <f t="shared" si="1"/>
        <v>10</v>
      </c>
      <c r="F11" s="390"/>
      <c r="G11" s="390"/>
      <c r="H11" s="390"/>
      <c r="I11" s="390"/>
      <c r="J11" s="390"/>
      <c r="K11" s="390"/>
      <c r="L11" s="390"/>
      <c r="M11" s="390"/>
      <c r="N11" s="390"/>
      <c r="O11" s="390"/>
      <c r="P11" s="390"/>
      <c r="Q11" s="390"/>
      <c r="R11" s="390"/>
      <c r="S11" s="390"/>
      <c r="T11" s="390"/>
      <c r="U11" s="54"/>
    </row>
    <row r="12" spans="1:21" ht="17" thickBot="1" x14ac:dyDescent="0.3">
      <c r="A12" s="164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</row>
    <row r="13" spans="1:21" s="144" customFormat="1" ht="17" thickBot="1" x14ac:dyDescent="0.3">
      <c r="A13" s="33" t="s">
        <v>1323</v>
      </c>
      <c r="B13" s="34"/>
      <c r="C13" s="34">
        <f>SUM(C11:C12)</f>
        <v>20</v>
      </c>
      <c r="D13" s="34">
        <f>SUM(D11:D12)</f>
        <v>20</v>
      </c>
      <c r="E13" s="34">
        <f>SUM(E11:E12)</f>
        <v>10</v>
      </c>
      <c r="F13" s="390"/>
      <c r="G13" s="390"/>
      <c r="H13" s="390"/>
      <c r="I13" s="390"/>
      <c r="J13" s="390"/>
      <c r="K13" s="390"/>
      <c r="L13" s="390"/>
      <c r="M13" s="390"/>
      <c r="N13" s="390"/>
      <c r="O13" s="390"/>
      <c r="P13" s="390"/>
      <c r="Q13" s="390"/>
      <c r="R13" s="390"/>
      <c r="S13" s="390"/>
      <c r="T13" s="390"/>
      <c r="U13" s="54"/>
    </row>
    <row r="14" spans="1:21" s="2" customFormat="1" ht="17" thickBot="1" x14ac:dyDescent="0.3">
      <c r="A14" s="13" t="s">
        <v>845</v>
      </c>
      <c r="B14" s="13" t="s">
        <v>1324</v>
      </c>
      <c r="C14" s="13"/>
      <c r="D14" s="13"/>
      <c r="E14" s="13">
        <v>20</v>
      </c>
      <c r="F14" s="13">
        <v>100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 spans="1:21" s="144" customFormat="1" ht="17" thickBot="1" x14ac:dyDescent="0.3">
      <c r="A15" s="33" t="s">
        <v>1325</v>
      </c>
      <c r="B15" s="34"/>
      <c r="C15" s="34">
        <f>SUM(C13:C14)</f>
        <v>20</v>
      </c>
      <c r="D15" s="34">
        <f>SUM(D13:D14)</f>
        <v>20</v>
      </c>
      <c r="E15" s="34">
        <f>SUM(E13:E14)</f>
        <v>30</v>
      </c>
      <c r="F15" s="34">
        <f>SUM(F13:F14)</f>
        <v>100</v>
      </c>
      <c r="G15" s="390"/>
      <c r="H15" s="390"/>
      <c r="I15" s="390"/>
      <c r="J15" s="390"/>
      <c r="K15" s="390"/>
      <c r="L15" s="390"/>
      <c r="M15" s="390"/>
      <c r="N15" s="390"/>
      <c r="O15" s="390"/>
      <c r="P15" s="390"/>
      <c r="Q15" s="390"/>
      <c r="R15" s="390"/>
      <c r="S15" s="390"/>
      <c r="T15" s="390"/>
      <c r="U15" s="54"/>
    </row>
    <row r="16" spans="1:21" ht="17" thickBot="1" x14ac:dyDescent="0.3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</row>
    <row r="17" spans="1:23" s="8" customFormat="1" ht="17" thickBot="1" x14ac:dyDescent="0.3">
      <c r="A17" s="33" t="s">
        <v>1326</v>
      </c>
      <c r="B17" s="34"/>
      <c r="C17" s="34">
        <f>SUM(C15:C16)</f>
        <v>20</v>
      </c>
      <c r="D17" s="34">
        <f>SUM(D15:D16)</f>
        <v>20</v>
      </c>
      <c r="E17" s="34">
        <f>SUM(E15:E16)</f>
        <v>30</v>
      </c>
      <c r="F17" s="34">
        <f>SUM(F15:F16)</f>
        <v>100</v>
      </c>
      <c r="G17" s="390"/>
      <c r="H17" s="390"/>
      <c r="I17" s="390"/>
      <c r="J17" s="390"/>
      <c r="K17" s="390"/>
      <c r="L17" s="390"/>
      <c r="M17" s="390"/>
      <c r="N17" s="390"/>
      <c r="O17" s="390"/>
      <c r="P17" s="390"/>
      <c r="Q17" s="390"/>
      <c r="R17" s="390"/>
      <c r="S17" s="390"/>
      <c r="T17" s="390"/>
      <c r="U17" s="54"/>
    </row>
    <row r="18" spans="1:23" ht="17" thickBot="1" x14ac:dyDescent="0.3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</row>
    <row r="19" spans="1:23" s="8" customFormat="1" ht="17" thickBot="1" x14ac:dyDescent="0.3">
      <c r="A19" s="33" t="s">
        <v>1327</v>
      </c>
      <c r="B19" s="34"/>
      <c r="C19" s="34">
        <f>SUM(C17:C18)</f>
        <v>20</v>
      </c>
      <c r="D19" s="34">
        <f>SUM(D17:D18)</f>
        <v>20</v>
      </c>
      <c r="E19" s="34">
        <f>SUM(E17:E18)</f>
        <v>30</v>
      </c>
      <c r="F19" s="34">
        <f>SUM(F17:F18)</f>
        <v>100</v>
      </c>
      <c r="G19" s="390"/>
      <c r="H19" s="390"/>
      <c r="I19" s="390"/>
      <c r="J19" s="390"/>
      <c r="K19" s="390"/>
      <c r="L19" s="390"/>
      <c r="M19" s="390"/>
      <c r="N19" s="390"/>
      <c r="O19" s="390"/>
      <c r="P19" s="390"/>
      <c r="Q19" s="390"/>
      <c r="R19" s="390"/>
      <c r="S19" s="390"/>
      <c r="T19" s="390"/>
      <c r="U19" s="54"/>
    </row>
    <row r="20" spans="1:23" ht="17" thickBot="1" x14ac:dyDescent="0.3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spans="1:23" s="8" customFormat="1" ht="17" thickBot="1" x14ac:dyDescent="0.3">
      <c r="A21" s="33" t="s">
        <v>1328</v>
      </c>
      <c r="B21" s="34"/>
      <c r="C21" s="34">
        <f>SUM(C19:C20)</f>
        <v>20</v>
      </c>
      <c r="D21" s="34">
        <f>SUM(D19:D20)</f>
        <v>20</v>
      </c>
      <c r="E21" s="34">
        <f>SUM(E19:E20)</f>
        <v>30</v>
      </c>
      <c r="F21" s="34">
        <f>SUM(F19:F20)</f>
        <v>100</v>
      </c>
      <c r="G21" s="390"/>
      <c r="H21" s="390"/>
      <c r="I21" s="390"/>
      <c r="J21" s="390"/>
      <c r="K21" s="390"/>
      <c r="L21" s="390"/>
      <c r="M21" s="390"/>
      <c r="N21" s="390"/>
      <c r="O21" s="390"/>
      <c r="P21" s="390"/>
      <c r="Q21" s="390"/>
      <c r="R21" s="390"/>
      <c r="S21" s="390"/>
      <c r="T21" s="390"/>
      <c r="U21" s="54"/>
    </row>
    <row r="22" spans="1:23" s="2" customFormat="1" ht="17" thickBot="1" x14ac:dyDescent="0.3">
      <c r="A22" s="55" t="s">
        <v>664</v>
      </c>
      <c r="B22" s="53" t="s">
        <v>1329</v>
      </c>
      <c r="C22" s="13"/>
      <c r="D22" s="13"/>
      <c r="E22" s="13">
        <v>50</v>
      </c>
      <c r="F22" s="13"/>
      <c r="G22" s="13">
        <v>150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 spans="1:23" s="8" customFormat="1" ht="17" thickBot="1" x14ac:dyDescent="0.3">
      <c r="A23" s="33" t="s">
        <v>1330</v>
      </c>
      <c r="B23" s="34"/>
      <c r="C23" s="34">
        <f>SUM(C21:C22)</f>
        <v>20</v>
      </c>
      <c r="D23" s="34">
        <f>SUM(D21:D22)</f>
        <v>20</v>
      </c>
      <c r="E23" s="34">
        <f>SUM(E21:E22)</f>
        <v>80</v>
      </c>
      <c r="F23" s="34">
        <f>SUM(F21:F22)</f>
        <v>100</v>
      </c>
      <c r="G23" s="34">
        <f>SUM(G21:G22)</f>
        <v>150</v>
      </c>
      <c r="H23" s="390"/>
      <c r="I23" s="390"/>
      <c r="J23" s="390"/>
      <c r="K23" s="390"/>
      <c r="L23" s="390"/>
      <c r="M23" s="390"/>
      <c r="N23" s="390"/>
      <c r="O23" s="390"/>
      <c r="P23" s="390"/>
      <c r="Q23" s="390"/>
      <c r="R23" s="390"/>
      <c r="S23" s="390"/>
      <c r="T23" s="390"/>
      <c r="U23" s="54"/>
    </row>
    <row r="24" spans="1:23" s="2" customFormat="1" x14ac:dyDescent="0.25">
      <c r="A24" s="13" t="s">
        <v>263</v>
      </c>
      <c r="B24" s="13" t="s">
        <v>1331</v>
      </c>
      <c r="C24" s="13"/>
      <c r="D24" s="13"/>
      <c r="E24" s="13"/>
      <c r="F24" s="13"/>
      <c r="G24" s="13"/>
      <c r="H24" s="13"/>
      <c r="I24" s="13">
        <v>1000</v>
      </c>
      <c r="J24" s="13">
        <v>600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</row>
    <row r="25" spans="1:23" s="2" customFormat="1" x14ac:dyDescent="0.25">
      <c r="A25" s="13" t="s">
        <v>263</v>
      </c>
      <c r="B25" s="13" t="s">
        <v>1332</v>
      </c>
      <c r="C25" s="13"/>
      <c r="D25" s="13"/>
      <c r="E25" s="13"/>
      <c r="F25" s="13"/>
      <c r="G25" s="13"/>
      <c r="H25" s="13"/>
      <c r="I25" s="13"/>
      <c r="J25" s="13">
        <v>250</v>
      </c>
      <c r="K25" s="13"/>
      <c r="L25" s="13">
        <v>800</v>
      </c>
      <c r="M25" s="13">
        <v>200</v>
      </c>
      <c r="N25" s="13"/>
      <c r="O25" s="13"/>
      <c r="P25" s="13"/>
      <c r="Q25" s="13"/>
      <c r="R25" s="13"/>
      <c r="S25" s="13"/>
      <c r="T25" s="13"/>
      <c r="U25" s="13"/>
    </row>
    <row r="26" spans="1:23" s="2" customFormat="1" x14ac:dyDescent="0.25">
      <c r="A26" s="13" t="s">
        <v>33</v>
      </c>
      <c r="B26" s="13" t="s">
        <v>1333</v>
      </c>
      <c r="C26" s="13"/>
      <c r="D26" s="13"/>
      <c r="E26" s="13"/>
      <c r="F26" s="13"/>
      <c r="G26" s="13"/>
      <c r="H26" s="13"/>
      <c r="I26" s="13"/>
      <c r="J26" s="13">
        <v>700</v>
      </c>
      <c r="K26" s="13"/>
      <c r="L26" s="13"/>
      <c r="M26" s="13"/>
      <c r="N26" s="13">
        <v>163</v>
      </c>
      <c r="O26" s="13"/>
      <c r="P26" s="13"/>
      <c r="Q26" s="13"/>
      <c r="R26" s="13"/>
      <c r="S26" s="13"/>
      <c r="T26" s="13"/>
      <c r="U26" s="13"/>
    </row>
    <row r="27" spans="1:23" s="2" customFormat="1" x14ac:dyDescent="0.25">
      <c r="A27" s="13" t="s">
        <v>33</v>
      </c>
      <c r="B27" s="13" t="s">
        <v>1334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>
        <v>500</v>
      </c>
      <c r="P27" s="13"/>
      <c r="Q27" s="13"/>
      <c r="R27" s="13"/>
      <c r="S27" s="13"/>
      <c r="T27" s="13"/>
      <c r="U27" s="13"/>
    </row>
    <row r="28" spans="1:23" s="2" customFormat="1" x14ac:dyDescent="0.25">
      <c r="A28" s="13" t="s">
        <v>35</v>
      </c>
      <c r="B28" s="13" t="s">
        <v>1335</v>
      </c>
      <c r="C28" s="13"/>
      <c r="D28" s="13"/>
      <c r="E28" s="13"/>
      <c r="F28" s="13"/>
      <c r="G28" s="13"/>
      <c r="H28" s="13"/>
      <c r="I28" s="13"/>
      <c r="J28" s="13">
        <v>50</v>
      </c>
      <c r="K28" s="13"/>
      <c r="L28" s="13">
        <v>700</v>
      </c>
      <c r="M28" s="13">
        <v>100</v>
      </c>
      <c r="N28" s="13">
        <v>600</v>
      </c>
      <c r="O28" s="13"/>
      <c r="P28" s="13"/>
      <c r="Q28" s="13"/>
      <c r="R28" s="13"/>
      <c r="S28" s="13"/>
      <c r="T28" s="13"/>
      <c r="U28" s="13"/>
    </row>
    <row r="29" spans="1:23" s="2" customFormat="1" x14ac:dyDescent="0.25">
      <c r="A29" s="13" t="s">
        <v>38</v>
      </c>
      <c r="B29" s="13" t="s">
        <v>1336</v>
      </c>
      <c r="C29" s="13"/>
      <c r="D29" s="13"/>
      <c r="E29" s="13"/>
      <c r="F29" s="13"/>
      <c r="G29" s="13"/>
      <c r="H29" s="13"/>
      <c r="I29" s="13"/>
      <c r="J29" s="13">
        <v>398</v>
      </c>
      <c r="K29" s="13"/>
      <c r="L29" s="13"/>
      <c r="M29" s="13">
        <v>450</v>
      </c>
      <c r="N29" s="13"/>
      <c r="O29" s="13"/>
      <c r="P29" s="13"/>
      <c r="Q29" s="13"/>
      <c r="R29" s="13"/>
      <c r="S29" s="13"/>
      <c r="T29" s="13"/>
      <c r="U29" s="13"/>
    </row>
    <row r="30" spans="1:23" s="2" customFormat="1" x14ac:dyDescent="0.25">
      <c r="A30" s="13" t="s">
        <v>42</v>
      </c>
      <c r="B30" s="13" t="s">
        <v>1337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>
        <v>140</v>
      </c>
      <c r="Q30" s="13"/>
      <c r="R30" s="13"/>
      <c r="S30" s="13"/>
      <c r="T30" s="13"/>
      <c r="U30" s="13"/>
    </row>
    <row r="31" spans="1:23" s="2" customFormat="1" x14ac:dyDescent="0.25">
      <c r="A31" s="13" t="s">
        <v>42</v>
      </c>
      <c r="B31" s="13" t="s">
        <v>1338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>
        <v>60</v>
      </c>
      <c r="N31" s="13"/>
      <c r="O31" s="13"/>
      <c r="P31" s="13"/>
      <c r="Q31" s="13"/>
      <c r="R31" s="13"/>
      <c r="S31" s="13"/>
      <c r="T31" s="13"/>
      <c r="U31" s="13"/>
    </row>
    <row r="32" spans="1:23" s="2" customFormat="1" x14ac:dyDescent="0.25">
      <c r="A32" s="13" t="s">
        <v>46</v>
      </c>
      <c r="B32" s="13" t="s">
        <v>1339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391">
        <v>450</v>
      </c>
      <c r="T32" s="392"/>
      <c r="U32" s="13"/>
      <c r="V32" s="239" t="s">
        <v>1340</v>
      </c>
      <c r="W32" s="239"/>
    </row>
    <row r="33" spans="1:22" s="2" customFormat="1" x14ac:dyDescent="0.25">
      <c r="A33" s="13" t="s">
        <v>46</v>
      </c>
      <c r="B33" s="13" t="s">
        <v>1341</v>
      </c>
      <c r="C33" s="13"/>
      <c r="D33" s="13"/>
      <c r="E33" s="13"/>
      <c r="F33" s="13"/>
      <c r="G33" s="13"/>
      <c r="H33" s="13"/>
      <c r="I33" s="13"/>
      <c r="J33" s="13">
        <v>252</v>
      </c>
      <c r="K33" s="13"/>
      <c r="L33" s="13"/>
      <c r="M33" s="13">
        <v>220</v>
      </c>
      <c r="N33" s="13"/>
      <c r="O33" s="13"/>
      <c r="P33" s="13">
        <v>260</v>
      </c>
      <c r="Q33" s="13">
        <v>150</v>
      </c>
      <c r="R33" s="13"/>
      <c r="S33" s="13"/>
      <c r="T33" s="25"/>
      <c r="U33" s="13"/>
    </row>
    <row r="34" spans="1:22" s="2" customFormat="1" ht="17" thickBot="1" x14ac:dyDescent="0.3">
      <c r="A34" s="13" t="s">
        <v>140</v>
      </c>
      <c r="B34" s="13" t="s">
        <v>1342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>
        <v>270</v>
      </c>
      <c r="N34" s="13"/>
      <c r="O34" s="13"/>
      <c r="P34" s="13"/>
      <c r="Q34" s="13">
        <v>237</v>
      </c>
      <c r="R34" s="13"/>
      <c r="S34" s="13"/>
      <c r="T34" s="25"/>
      <c r="U34" s="13"/>
    </row>
    <row r="35" spans="1:22" s="8" customFormat="1" ht="17" thickBot="1" x14ac:dyDescent="0.3">
      <c r="A35" s="33" t="s">
        <v>1343</v>
      </c>
      <c r="B35" s="34"/>
      <c r="C35" s="34">
        <f t="shared" ref="C35:J35" si="2">SUM(C23:C34)</f>
        <v>20</v>
      </c>
      <c r="D35" s="34">
        <f t="shared" si="2"/>
        <v>20</v>
      </c>
      <c r="E35" s="34">
        <f t="shared" si="2"/>
        <v>80</v>
      </c>
      <c r="F35" s="34">
        <f t="shared" si="2"/>
        <v>100</v>
      </c>
      <c r="G35" s="34">
        <f t="shared" si="2"/>
        <v>150</v>
      </c>
      <c r="H35" s="34"/>
      <c r="I35" s="34">
        <f t="shared" si="2"/>
        <v>1000</v>
      </c>
      <c r="J35" s="34">
        <f t="shared" si="2"/>
        <v>2250</v>
      </c>
      <c r="K35" s="34"/>
      <c r="L35" s="34">
        <f>SUM(L23:L34)</f>
        <v>1500</v>
      </c>
      <c r="M35" s="390">
        <f>SUM(M24:O34)</f>
        <v>2563</v>
      </c>
      <c r="N35" s="390"/>
      <c r="O35" s="390"/>
      <c r="P35" s="34">
        <f>SUM(P23:P34)</f>
        <v>400</v>
      </c>
      <c r="Q35" s="34">
        <f>SUM(Q23:Q34)</f>
        <v>387</v>
      </c>
      <c r="R35" s="34"/>
      <c r="S35" s="56">
        <f>SUM(S23:S34)</f>
        <v>450</v>
      </c>
      <c r="T35" s="393"/>
      <c r="U35" s="54"/>
    </row>
    <row r="36" spans="1:22" s="2" customFormat="1" x14ac:dyDescent="0.25">
      <c r="A36" s="37">
        <v>43898</v>
      </c>
      <c r="B36" s="38" t="s">
        <v>1344</v>
      </c>
      <c r="C36" s="13"/>
      <c r="D36" s="13"/>
      <c r="E36" s="13"/>
      <c r="F36" s="13"/>
      <c r="G36" s="13"/>
      <c r="H36" s="13"/>
      <c r="I36" s="13">
        <v>250</v>
      </c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25"/>
      <c r="U36" s="13"/>
    </row>
    <row r="37" spans="1:22" s="2" customFormat="1" x14ac:dyDescent="0.25">
      <c r="A37" s="37">
        <v>43929</v>
      </c>
      <c r="B37" s="38" t="s">
        <v>1345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>
        <v>113</v>
      </c>
      <c r="R37" s="13"/>
      <c r="S37" s="13"/>
      <c r="T37" s="25"/>
      <c r="U37" s="13"/>
    </row>
    <row r="38" spans="1:22" s="2" customFormat="1" x14ac:dyDescent="0.25">
      <c r="A38" s="37">
        <v>44143</v>
      </c>
      <c r="B38" s="38" t="s">
        <v>63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391">
        <v>-450</v>
      </c>
      <c r="T38" s="392"/>
      <c r="U38" s="13"/>
    </row>
    <row r="39" spans="1:22" s="2" customFormat="1" ht="17" thickBot="1" x14ac:dyDescent="0.3">
      <c r="A39" s="13" t="s">
        <v>1346</v>
      </c>
      <c r="B39" s="13" t="s">
        <v>63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>
        <v>-163</v>
      </c>
      <c r="O39" s="13"/>
      <c r="P39" s="13"/>
      <c r="Q39" s="13"/>
      <c r="R39" s="13"/>
      <c r="S39" s="13"/>
      <c r="T39" s="13"/>
      <c r="U39" s="13"/>
    </row>
    <row r="40" spans="1:22" s="8" customFormat="1" ht="17" thickBot="1" x14ac:dyDescent="0.3">
      <c r="A40" s="33" t="s">
        <v>55</v>
      </c>
      <c r="B40" s="34"/>
      <c r="C40" s="34">
        <f t="shared" ref="C40:L40" si="3">SUM(C35:C39)</f>
        <v>20</v>
      </c>
      <c r="D40" s="34">
        <f t="shared" si="3"/>
        <v>20</v>
      </c>
      <c r="E40" s="34">
        <f t="shared" si="3"/>
        <v>80</v>
      </c>
      <c r="F40" s="34">
        <f t="shared" si="3"/>
        <v>100</v>
      </c>
      <c r="G40" s="34">
        <f t="shared" si="3"/>
        <v>150</v>
      </c>
      <c r="H40" s="34"/>
      <c r="I40" s="34">
        <f t="shared" si="3"/>
        <v>1250</v>
      </c>
      <c r="J40" s="34">
        <f t="shared" si="3"/>
        <v>2250</v>
      </c>
      <c r="K40" s="34">
        <f t="shared" si="3"/>
        <v>0</v>
      </c>
      <c r="L40" s="34">
        <f t="shared" si="3"/>
        <v>1500</v>
      </c>
      <c r="M40" s="390">
        <f>SUM(M35:O39)</f>
        <v>2400</v>
      </c>
      <c r="N40" s="34"/>
      <c r="O40" s="34"/>
      <c r="P40" s="34">
        <f>SUM(P35:P39)</f>
        <v>400</v>
      </c>
      <c r="Q40" s="34">
        <f>SUM(Q35:Q39)</f>
        <v>500</v>
      </c>
      <c r="R40" s="34"/>
      <c r="S40" s="34">
        <f>SUM(S35:S39)</f>
        <v>0</v>
      </c>
      <c r="T40" s="34"/>
      <c r="U40" s="34">
        <f>SUM(U35:U39)</f>
        <v>0</v>
      </c>
    </row>
    <row r="41" spans="1:22" s="48" customFormat="1" x14ac:dyDescent="0.25">
      <c r="A41" s="357">
        <v>43960</v>
      </c>
      <c r="B41" s="358" t="s">
        <v>1347</v>
      </c>
      <c r="C41" s="358"/>
      <c r="D41" s="358"/>
      <c r="E41" s="358"/>
      <c r="F41" s="358"/>
      <c r="G41" s="358"/>
      <c r="H41" s="358"/>
      <c r="I41" s="358"/>
      <c r="J41" s="358"/>
      <c r="K41" s="395">
        <v>1</v>
      </c>
      <c r="L41" s="358"/>
      <c r="M41" s="358"/>
      <c r="N41" s="358"/>
      <c r="O41" s="358"/>
      <c r="P41" s="358"/>
      <c r="Q41" s="358"/>
      <c r="R41" s="358"/>
      <c r="S41" s="358"/>
      <c r="T41" s="358"/>
      <c r="U41" s="358"/>
      <c r="V41" s="48" t="s">
        <v>1348</v>
      </c>
    </row>
    <row r="42" spans="1:22" s="48" customFormat="1" x14ac:dyDescent="0.25">
      <c r="A42" s="357">
        <v>44021</v>
      </c>
      <c r="B42" s="358" t="s">
        <v>1349</v>
      </c>
      <c r="C42" s="358"/>
      <c r="D42" s="358"/>
      <c r="E42" s="358"/>
      <c r="F42" s="358"/>
      <c r="G42" s="358"/>
      <c r="H42" s="358"/>
      <c r="I42" s="358"/>
      <c r="J42" s="358"/>
      <c r="K42" s="395">
        <v>1</v>
      </c>
      <c r="L42" s="358"/>
      <c r="M42" s="358"/>
      <c r="N42" s="358"/>
      <c r="O42" s="358"/>
      <c r="P42" s="358"/>
      <c r="Q42" s="358"/>
      <c r="R42" s="358"/>
      <c r="S42" s="358"/>
      <c r="T42" s="358"/>
      <c r="U42" s="358"/>
      <c r="V42" s="48" t="s">
        <v>1348</v>
      </c>
    </row>
    <row r="43" spans="1:22" s="2" customFormat="1" x14ac:dyDescent="0.25">
      <c r="A43" s="12">
        <v>44083</v>
      </c>
      <c r="B43" s="13" t="s">
        <v>63</v>
      </c>
      <c r="C43" s="13"/>
      <c r="D43" s="13"/>
      <c r="E43" s="13"/>
      <c r="F43" s="13"/>
      <c r="G43" s="13"/>
      <c r="H43" s="13"/>
      <c r="I43" s="13"/>
      <c r="J43" s="13"/>
      <c r="K43" s="13"/>
      <c r="L43" s="13">
        <v>-218</v>
      </c>
      <c r="M43" s="13"/>
      <c r="N43" s="13"/>
      <c r="O43" s="13"/>
      <c r="P43" s="13"/>
      <c r="Q43" s="13"/>
      <c r="R43" s="13"/>
      <c r="S43" s="13"/>
      <c r="T43" s="13"/>
      <c r="U43" s="13"/>
    </row>
    <row r="44" spans="1:22" s="2" customFormat="1" x14ac:dyDescent="0.25">
      <c r="A44" s="76">
        <v>44113</v>
      </c>
      <c r="B44" s="14" t="s">
        <v>63</v>
      </c>
      <c r="C44" s="13"/>
      <c r="D44" s="13"/>
      <c r="E44" s="13"/>
      <c r="F44" s="13"/>
      <c r="G44" s="13"/>
      <c r="H44" s="13"/>
      <c r="I44" s="13"/>
      <c r="J44" s="13"/>
      <c r="K44" s="13"/>
      <c r="L44" s="13">
        <v>-250</v>
      </c>
      <c r="M44" s="13"/>
      <c r="N44" s="13"/>
      <c r="O44" s="13"/>
      <c r="P44" s="13"/>
      <c r="Q44" s="13"/>
      <c r="R44" s="13"/>
      <c r="S44" s="13"/>
      <c r="T44" s="13"/>
      <c r="U44" s="13"/>
    </row>
    <row r="45" spans="1:22" s="2" customFormat="1" ht="17" thickBot="1" x14ac:dyDescent="0.3">
      <c r="A45" s="76">
        <v>44144</v>
      </c>
      <c r="B45" s="14" t="s">
        <v>63</v>
      </c>
      <c r="C45" s="13"/>
      <c r="D45" s="13"/>
      <c r="E45" s="13"/>
      <c r="F45" s="13"/>
      <c r="G45" s="13"/>
      <c r="H45" s="13"/>
      <c r="I45" s="13"/>
      <c r="J45" s="13"/>
      <c r="K45" s="13"/>
      <c r="L45" s="13">
        <v>-149</v>
      </c>
      <c r="M45" s="13">
        <v>-2</v>
      </c>
      <c r="N45" s="13">
        <v>-24</v>
      </c>
      <c r="O45" s="13"/>
      <c r="P45" s="13"/>
      <c r="Q45" s="13"/>
      <c r="R45" s="13"/>
      <c r="S45" s="13"/>
      <c r="T45" s="13"/>
      <c r="U45" s="13"/>
    </row>
    <row r="46" spans="1:22" s="8" customFormat="1" ht="17" thickBot="1" x14ac:dyDescent="0.3">
      <c r="A46" s="33" t="s">
        <v>71</v>
      </c>
      <c r="B46" s="34"/>
      <c r="C46" s="34">
        <f>SUM(C40:C45)</f>
        <v>20</v>
      </c>
      <c r="D46" s="34">
        <f t="shared" ref="D46:J46" si="4">SUM(D40:D45)</f>
        <v>20</v>
      </c>
      <c r="E46" s="34">
        <f t="shared" si="4"/>
        <v>80</v>
      </c>
      <c r="F46" s="34">
        <f t="shared" si="4"/>
        <v>100</v>
      </c>
      <c r="G46" s="34">
        <f t="shared" si="4"/>
        <v>150</v>
      </c>
      <c r="H46" s="34"/>
      <c r="I46" s="34">
        <f t="shared" si="4"/>
        <v>1250</v>
      </c>
      <c r="J46" s="34">
        <f t="shared" si="4"/>
        <v>2250</v>
      </c>
      <c r="K46" s="56">
        <f>SUM(K40:K45)</f>
        <v>2</v>
      </c>
      <c r="L46" s="34">
        <f>SUM(L40:L45)</f>
        <v>883</v>
      </c>
      <c r="M46" s="390">
        <f>SUM(M40:O45)</f>
        <v>2374</v>
      </c>
      <c r="N46" s="34"/>
      <c r="O46" s="34"/>
      <c r="P46" s="34">
        <f>SUM(P40:P45)</f>
        <v>400</v>
      </c>
      <c r="Q46" s="34">
        <f>SUM(Q40:Q45)</f>
        <v>500</v>
      </c>
      <c r="R46" s="34"/>
      <c r="S46" s="34">
        <f>SUM(S40:S45)</f>
        <v>0</v>
      </c>
      <c r="T46" s="390"/>
      <c r="U46" s="54">
        <f>SUM(U40:U45)</f>
        <v>0</v>
      </c>
    </row>
    <row r="47" spans="1:22" s="8" customFormat="1" ht="17" thickBot="1" x14ac:dyDescent="0.3">
      <c r="A47" s="397"/>
      <c r="B47" s="397"/>
      <c r="C47" s="398"/>
      <c r="D47" s="398"/>
      <c r="E47" s="398"/>
      <c r="F47" s="398"/>
      <c r="G47" s="398"/>
      <c r="H47" s="398"/>
      <c r="I47" s="398"/>
      <c r="J47" s="398"/>
      <c r="K47" s="397"/>
      <c r="L47" s="398"/>
      <c r="M47" s="398"/>
      <c r="N47" s="397"/>
      <c r="O47" s="397"/>
      <c r="P47" s="398"/>
      <c r="Q47" s="398"/>
      <c r="R47" s="398"/>
      <c r="S47" s="397"/>
      <c r="T47" s="397"/>
      <c r="U47" s="397"/>
    </row>
    <row r="48" spans="1:22" s="8" customFormat="1" ht="17" thickBot="1" x14ac:dyDescent="0.3">
      <c r="A48" s="40" t="s">
        <v>117</v>
      </c>
      <c r="B48" s="41"/>
      <c r="C48" s="181">
        <f t="shared" ref="C48:L48" si="5">SUM(C46:C47)</f>
        <v>20</v>
      </c>
      <c r="D48" s="181">
        <f t="shared" si="5"/>
        <v>20</v>
      </c>
      <c r="E48" s="181">
        <f t="shared" si="5"/>
        <v>80</v>
      </c>
      <c r="F48" s="181">
        <f t="shared" si="5"/>
        <v>100</v>
      </c>
      <c r="G48" s="181">
        <f t="shared" si="5"/>
        <v>150</v>
      </c>
      <c r="H48" s="181"/>
      <c r="I48" s="181">
        <f t="shared" si="5"/>
        <v>1250</v>
      </c>
      <c r="J48" s="181">
        <f t="shared" si="5"/>
        <v>2250</v>
      </c>
      <c r="K48" s="56">
        <f t="shared" si="5"/>
        <v>2</v>
      </c>
      <c r="L48" s="181">
        <f t="shared" si="5"/>
        <v>883</v>
      </c>
      <c r="M48" s="399">
        <f>SUM(M46:O47)</f>
        <v>2374</v>
      </c>
      <c r="N48" s="41"/>
      <c r="O48" s="41"/>
      <c r="P48" s="181">
        <f>SUM(P46:P47)</f>
        <v>400</v>
      </c>
      <c r="Q48" s="181">
        <f>SUM(Q46:Q47)</f>
        <v>500</v>
      </c>
      <c r="R48" s="181"/>
      <c r="S48" s="41">
        <f>SUM(S46:S47)</f>
        <v>0</v>
      </c>
      <c r="T48" s="393"/>
      <c r="U48" s="258">
        <f>SUM(U46:U47)</f>
        <v>0</v>
      </c>
    </row>
    <row r="49" spans="1:22" x14ac:dyDescent="0.25">
      <c r="A49" s="76">
        <v>43872</v>
      </c>
      <c r="B49" s="14" t="s">
        <v>63</v>
      </c>
      <c r="C49" s="57"/>
      <c r="D49" s="57"/>
      <c r="E49" s="57"/>
      <c r="F49" s="57"/>
      <c r="G49" s="57"/>
      <c r="H49" s="57"/>
      <c r="I49" s="39">
        <v>-71</v>
      </c>
      <c r="J49" s="39">
        <v>-160</v>
      </c>
      <c r="K49" s="57"/>
      <c r="L49" s="57"/>
      <c r="M49" s="57"/>
      <c r="N49" s="57"/>
      <c r="O49" s="57"/>
      <c r="P49" s="57"/>
      <c r="Q49" s="39">
        <v>-22</v>
      </c>
      <c r="R49" s="57"/>
      <c r="S49" s="57"/>
      <c r="T49" s="57"/>
      <c r="U49" s="57"/>
    </row>
    <row r="50" spans="1:22" x14ac:dyDescent="0.25">
      <c r="A50" s="76">
        <v>43932</v>
      </c>
      <c r="B50" s="14" t="s">
        <v>63</v>
      </c>
      <c r="C50" s="57"/>
      <c r="D50" s="57"/>
      <c r="E50" s="57"/>
      <c r="F50" s="57"/>
      <c r="G50" s="57"/>
      <c r="H50" s="57"/>
      <c r="I50" s="39">
        <v>-79</v>
      </c>
      <c r="J50" s="39">
        <v>-150</v>
      </c>
      <c r="K50" s="57"/>
      <c r="L50" s="39">
        <v>-39</v>
      </c>
      <c r="M50" s="39">
        <v>-9</v>
      </c>
      <c r="N50" s="39">
        <v>-1</v>
      </c>
      <c r="O50" s="57"/>
      <c r="P50" s="57"/>
      <c r="Q50" s="39">
        <v>-6</v>
      </c>
      <c r="R50" s="57"/>
      <c r="S50" s="57"/>
      <c r="T50" s="57"/>
      <c r="U50" s="57">
        <v>-1</v>
      </c>
    </row>
    <row r="51" spans="1:22" x14ac:dyDescent="0.25">
      <c r="A51" s="76" t="s">
        <v>280</v>
      </c>
      <c r="B51" s="14" t="s">
        <v>63</v>
      </c>
      <c r="C51" s="57"/>
      <c r="D51" s="57"/>
      <c r="E51" s="57"/>
      <c r="F51" s="57"/>
      <c r="G51" s="57"/>
      <c r="H51" s="57"/>
      <c r="I51" s="39">
        <v>-34</v>
      </c>
      <c r="J51" s="39">
        <v>-175</v>
      </c>
      <c r="K51" s="57"/>
      <c r="L51" s="39">
        <v>-31</v>
      </c>
      <c r="M51" s="39">
        <v>-28</v>
      </c>
      <c r="N51" s="39">
        <v>-10</v>
      </c>
      <c r="O51" s="57"/>
      <c r="P51" s="57"/>
      <c r="Q51" s="39"/>
      <c r="R51" s="57"/>
      <c r="S51" s="57"/>
      <c r="T51" s="57"/>
      <c r="U51" s="57"/>
    </row>
    <row r="52" spans="1:22" x14ac:dyDescent="0.25">
      <c r="A52" s="76" t="s">
        <v>280</v>
      </c>
      <c r="B52" s="14" t="s">
        <v>1350</v>
      </c>
      <c r="C52" s="57"/>
      <c r="D52" s="57"/>
      <c r="E52" s="39">
        <v>163</v>
      </c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39"/>
      <c r="R52" s="57"/>
      <c r="S52" s="57"/>
      <c r="T52" s="57"/>
      <c r="U52" s="57"/>
    </row>
    <row r="53" spans="1:22" ht="17" thickBot="1" x14ac:dyDescent="0.3">
      <c r="A53" s="76" t="s">
        <v>221</v>
      </c>
      <c r="B53" s="14" t="s">
        <v>1351</v>
      </c>
      <c r="C53" s="57"/>
      <c r="D53" s="57"/>
      <c r="E53" s="39">
        <v>17</v>
      </c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39"/>
      <c r="R53" s="57"/>
      <c r="S53" s="57"/>
      <c r="T53" s="57"/>
      <c r="U53" s="57"/>
    </row>
    <row r="54" spans="1:22" s="8" customFormat="1" ht="17" thickBot="1" x14ac:dyDescent="0.3">
      <c r="A54" s="40" t="s">
        <v>122</v>
      </c>
      <c r="B54" s="41"/>
      <c r="C54" s="181">
        <f t="shared" ref="C54:L54" si="6">SUM(C48:C53)</f>
        <v>20</v>
      </c>
      <c r="D54" s="181">
        <f t="shared" si="6"/>
        <v>20</v>
      </c>
      <c r="E54" s="181">
        <f t="shared" si="6"/>
        <v>260</v>
      </c>
      <c r="F54" s="181">
        <f t="shared" si="6"/>
        <v>100</v>
      </c>
      <c r="G54" s="181">
        <f t="shared" si="6"/>
        <v>150</v>
      </c>
      <c r="H54" s="181"/>
      <c r="I54" s="181">
        <f t="shared" si="6"/>
        <v>1066</v>
      </c>
      <c r="J54" s="181">
        <f t="shared" si="6"/>
        <v>1765</v>
      </c>
      <c r="K54" s="56">
        <f t="shared" si="6"/>
        <v>2</v>
      </c>
      <c r="L54" s="181">
        <f t="shared" si="6"/>
        <v>813</v>
      </c>
      <c r="M54" s="399">
        <f>SUM(M48:O53)</f>
        <v>2326</v>
      </c>
      <c r="N54" s="41"/>
      <c r="O54" s="41"/>
      <c r="P54" s="181">
        <f>SUM(P48:P53)</f>
        <v>400</v>
      </c>
      <c r="Q54" s="181">
        <f>SUM(Q48:Q53)</f>
        <v>472</v>
      </c>
      <c r="R54" s="41"/>
      <c r="S54" s="41">
        <f>SUM(S48:S53)</f>
        <v>0</v>
      </c>
      <c r="T54" s="393"/>
      <c r="U54" s="400">
        <f>SUM(U48:U53)</f>
        <v>-1</v>
      </c>
    </row>
    <row r="55" spans="1:22" x14ac:dyDescent="0.25">
      <c r="A55" s="76">
        <v>43933</v>
      </c>
      <c r="B55" s="14" t="s">
        <v>1352</v>
      </c>
      <c r="C55" s="57"/>
      <c r="D55" s="57"/>
      <c r="E55" s="39">
        <v>30</v>
      </c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39">
        <v>40</v>
      </c>
      <c r="S55" s="57"/>
      <c r="T55" s="57"/>
      <c r="U55" s="57"/>
    </row>
    <row r="56" spans="1:22" x14ac:dyDescent="0.25">
      <c r="A56" s="76">
        <v>43933</v>
      </c>
      <c r="B56" s="14" t="s">
        <v>63</v>
      </c>
      <c r="C56" s="57"/>
      <c r="D56" s="57"/>
      <c r="E56" s="39">
        <v>-118</v>
      </c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spans="1:22" x14ac:dyDescent="0.25">
      <c r="A57" s="76">
        <v>44024</v>
      </c>
      <c r="B57" s="14" t="s">
        <v>1353</v>
      </c>
      <c r="C57" s="57"/>
      <c r="D57" s="57"/>
      <c r="E57" s="39">
        <v>88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39">
        <v>35</v>
      </c>
      <c r="S57" s="57"/>
      <c r="T57" s="57"/>
      <c r="U57" s="57"/>
    </row>
    <row r="58" spans="1:22" s="48" customFormat="1" x14ac:dyDescent="0.25">
      <c r="A58" s="76">
        <v>44116</v>
      </c>
      <c r="B58" s="14" t="s">
        <v>63</v>
      </c>
      <c r="C58" s="358"/>
      <c r="D58" s="358"/>
      <c r="E58" s="358"/>
      <c r="F58" s="358"/>
      <c r="G58" s="358"/>
      <c r="H58" s="358"/>
      <c r="I58" s="39">
        <v>-30</v>
      </c>
      <c r="J58" s="39">
        <v>-157</v>
      </c>
      <c r="K58" s="358"/>
      <c r="L58" s="39">
        <v>-51</v>
      </c>
      <c r="M58" s="39">
        <v>-17</v>
      </c>
      <c r="N58" s="39">
        <v>-15</v>
      </c>
      <c r="O58" s="358"/>
      <c r="P58" s="358"/>
      <c r="Q58" s="39">
        <v>-30</v>
      </c>
      <c r="R58" s="358"/>
      <c r="S58" s="358"/>
      <c r="T58" s="358"/>
      <c r="U58" s="358"/>
    </row>
    <row r="59" spans="1:22" x14ac:dyDescent="0.25">
      <c r="A59" s="76">
        <v>44177</v>
      </c>
      <c r="B59" s="14" t="s">
        <v>1354</v>
      </c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358">
        <v>1</v>
      </c>
      <c r="U59" s="358"/>
      <c r="V59" s="48" t="s">
        <v>1355</v>
      </c>
    </row>
    <row r="60" spans="1:22" x14ac:dyDescent="0.25">
      <c r="A60" s="76" t="s">
        <v>124</v>
      </c>
      <c r="B60" s="14" t="s">
        <v>63</v>
      </c>
      <c r="C60" s="57"/>
      <c r="D60" s="57"/>
      <c r="E60" s="57"/>
      <c r="F60" s="57"/>
      <c r="G60" s="57"/>
      <c r="H60" s="57"/>
      <c r="I60" s="57"/>
      <c r="J60" s="39">
        <v>-175</v>
      </c>
      <c r="K60" s="57"/>
      <c r="L60" s="57"/>
      <c r="M60" s="39">
        <v>-100</v>
      </c>
      <c r="N60" s="57"/>
      <c r="O60" s="57"/>
      <c r="P60" s="57"/>
      <c r="Q60" s="57"/>
      <c r="R60" s="57"/>
      <c r="S60" s="57"/>
      <c r="T60" s="358"/>
      <c r="U60" s="358"/>
      <c r="V60" s="48"/>
    </row>
    <row r="61" spans="1:22" x14ac:dyDescent="0.25">
      <c r="A61" s="76" t="s">
        <v>923</v>
      </c>
      <c r="B61" s="14" t="s">
        <v>63</v>
      </c>
      <c r="C61" s="57"/>
      <c r="D61" s="57"/>
      <c r="E61" s="57"/>
      <c r="F61" s="57"/>
      <c r="G61" s="57"/>
      <c r="H61" s="57"/>
      <c r="I61" s="39">
        <v>-9</v>
      </c>
      <c r="J61" s="39">
        <v>-66</v>
      </c>
      <c r="K61" s="57"/>
      <c r="L61" s="39">
        <v>-118</v>
      </c>
      <c r="M61" s="39">
        <v>-37</v>
      </c>
      <c r="N61" s="57"/>
      <c r="O61" s="57"/>
      <c r="P61" s="57"/>
      <c r="Q61" s="39">
        <v>-12</v>
      </c>
      <c r="R61" s="57"/>
      <c r="S61" s="57"/>
      <c r="T61" s="358"/>
      <c r="U61" s="358"/>
      <c r="V61" s="48"/>
    </row>
    <row r="62" spans="1:22" x14ac:dyDescent="0.25">
      <c r="A62" s="76" t="s">
        <v>227</v>
      </c>
      <c r="B62" s="14" t="s">
        <v>63</v>
      </c>
      <c r="C62" s="57"/>
      <c r="D62" s="57"/>
      <c r="E62" s="57"/>
      <c r="F62" s="57"/>
      <c r="G62" s="57"/>
      <c r="H62" s="57"/>
      <c r="I62" s="39">
        <v>-40</v>
      </c>
      <c r="J62" s="39">
        <v>-200</v>
      </c>
      <c r="K62" s="57"/>
      <c r="L62" s="57"/>
      <c r="M62" s="39">
        <v>-50</v>
      </c>
      <c r="N62" s="57"/>
      <c r="O62" s="57"/>
      <c r="P62" s="57"/>
      <c r="Q62" s="39">
        <v>-24</v>
      </c>
      <c r="R62" s="57"/>
      <c r="S62" s="57"/>
      <c r="T62" s="358"/>
      <c r="U62" s="358"/>
      <c r="V62" s="48"/>
    </row>
    <row r="63" spans="1:22" ht="17" thickBot="1" x14ac:dyDescent="0.3">
      <c r="A63" s="76" t="s">
        <v>924</v>
      </c>
      <c r="B63" s="14" t="s">
        <v>63</v>
      </c>
      <c r="C63" s="57"/>
      <c r="D63" s="57"/>
      <c r="E63" s="57"/>
      <c r="F63" s="57"/>
      <c r="G63" s="57"/>
      <c r="H63" s="57"/>
      <c r="I63" s="39">
        <v>-7</v>
      </c>
      <c r="J63" s="39">
        <v>-51</v>
      </c>
      <c r="K63" s="57"/>
      <c r="L63" s="39">
        <v>-77</v>
      </c>
      <c r="M63" s="39">
        <v>-80</v>
      </c>
      <c r="N63" s="57"/>
      <c r="O63" s="57"/>
      <c r="P63" s="57"/>
      <c r="Q63" s="39">
        <v>-5</v>
      </c>
      <c r="R63" s="57"/>
      <c r="S63" s="57"/>
      <c r="T63" s="358"/>
      <c r="U63" s="358"/>
      <c r="V63" s="48"/>
    </row>
    <row r="64" spans="1:22" s="8" customFormat="1" ht="17" thickBot="1" x14ac:dyDescent="0.3">
      <c r="A64" s="40" t="s">
        <v>127</v>
      </c>
      <c r="B64" s="41"/>
      <c r="C64" s="181">
        <f t="shared" ref="C64:L64" si="7">SUM(C54:C63)</f>
        <v>20</v>
      </c>
      <c r="D64" s="181">
        <f t="shared" si="7"/>
        <v>20</v>
      </c>
      <c r="E64" s="181">
        <f t="shared" si="7"/>
        <v>260</v>
      </c>
      <c r="F64" s="181">
        <f t="shared" si="7"/>
        <v>100</v>
      </c>
      <c r="G64" s="181">
        <f t="shared" si="7"/>
        <v>150</v>
      </c>
      <c r="H64" s="181"/>
      <c r="I64" s="181">
        <f t="shared" si="7"/>
        <v>980</v>
      </c>
      <c r="J64" s="181">
        <f t="shared" si="7"/>
        <v>1116</v>
      </c>
      <c r="K64" s="56">
        <f t="shared" si="7"/>
        <v>2</v>
      </c>
      <c r="L64" s="181">
        <f t="shared" si="7"/>
        <v>567</v>
      </c>
      <c r="M64" s="399">
        <f>SUM(M54:O63)</f>
        <v>2027</v>
      </c>
      <c r="N64" s="41"/>
      <c r="O64" s="41"/>
      <c r="P64" s="181">
        <f t="shared" ref="P64:U64" si="8">SUM(P54:P63)</f>
        <v>400</v>
      </c>
      <c r="Q64" s="181">
        <f t="shared" si="8"/>
        <v>401</v>
      </c>
      <c r="R64" s="181">
        <f t="shared" si="8"/>
        <v>75</v>
      </c>
      <c r="S64" s="41">
        <f t="shared" si="8"/>
        <v>0</v>
      </c>
      <c r="T64" s="56">
        <f t="shared" si="8"/>
        <v>1</v>
      </c>
      <c r="U64" s="400">
        <f t="shared" si="8"/>
        <v>-1</v>
      </c>
    </row>
    <row r="65" spans="1:22" x14ac:dyDescent="0.25">
      <c r="A65" s="212">
        <v>44409</v>
      </c>
      <c r="B65" s="213" t="s">
        <v>63</v>
      </c>
      <c r="C65" s="57"/>
      <c r="D65" s="57"/>
      <c r="E65" s="57"/>
      <c r="F65" s="57"/>
      <c r="G65" s="57"/>
      <c r="H65" s="57"/>
      <c r="I65" s="57"/>
      <c r="J65" s="39">
        <v>-139</v>
      </c>
      <c r="K65" s="57"/>
      <c r="L65" s="57"/>
      <c r="M65" s="39">
        <v>-70</v>
      </c>
      <c r="N65" s="57"/>
      <c r="O65" s="57"/>
      <c r="P65" s="57"/>
      <c r="Q65" s="57"/>
      <c r="R65" s="57"/>
      <c r="S65" s="57"/>
      <c r="T65" s="358"/>
      <c r="U65" s="358"/>
      <c r="V65" s="48"/>
    </row>
    <row r="66" spans="1:22" x14ac:dyDescent="0.25">
      <c r="A66" s="212">
        <v>44440</v>
      </c>
      <c r="B66" s="213" t="s">
        <v>63</v>
      </c>
      <c r="C66" s="57"/>
      <c r="D66" s="57"/>
      <c r="E66" s="57"/>
      <c r="F66" s="57"/>
      <c r="G66" s="57"/>
      <c r="H66" s="57"/>
      <c r="I66" s="57"/>
      <c r="J66" s="39">
        <v>-146</v>
      </c>
      <c r="K66" s="57"/>
      <c r="L66" s="57"/>
      <c r="M66" s="39">
        <v>-70</v>
      </c>
      <c r="N66" s="57"/>
      <c r="O66" s="57"/>
      <c r="P66" s="57"/>
      <c r="Q66" s="57"/>
      <c r="R66" s="57"/>
      <c r="S66" s="57"/>
      <c r="T66" s="358"/>
      <c r="U66" s="358"/>
      <c r="V66" s="48"/>
    </row>
    <row r="67" spans="1:22" x14ac:dyDescent="0.25">
      <c r="A67" s="212" t="s">
        <v>1044</v>
      </c>
      <c r="B67" s="213" t="s">
        <v>63</v>
      </c>
      <c r="C67" s="57"/>
      <c r="D67" s="57"/>
      <c r="E67" s="57"/>
      <c r="F67" s="57"/>
      <c r="G67" s="57"/>
      <c r="H67" s="57"/>
      <c r="I67" s="57"/>
      <c r="J67" s="39">
        <v>-160</v>
      </c>
      <c r="K67" s="57"/>
      <c r="L67" s="39">
        <v>-55</v>
      </c>
      <c r="M67" s="39">
        <v>-45</v>
      </c>
      <c r="N67" s="57"/>
      <c r="O67" s="57"/>
      <c r="P67" s="57"/>
      <c r="Q67" s="57"/>
      <c r="R67" s="57"/>
      <c r="S67" s="57"/>
      <c r="T67" s="358"/>
      <c r="U67" s="358"/>
      <c r="V67" s="48"/>
    </row>
    <row r="68" spans="1:22" x14ac:dyDescent="0.25">
      <c r="A68" s="212" t="s">
        <v>951</v>
      </c>
      <c r="B68" s="213" t="s">
        <v>63</v>
      </c>
      <c r="C68" s="57"/>
      <c r="D68" s="57"/>
      <c r="E68" s="57"/>
      <c r="F68" s="57"/>
      <c r="G68" s="57"/>
      <c r="H68" s="57"/>
      <c r="I68" s="39">
        <v>-57</v>
      </c>
      <c r="J68" s="39">
        <v>-71</v>
      </c>
      <c r="K68" s="57"/>
      <c r="L68" s="57"/>
      <c r="M68" s="39">
        <v>-130</v>
      </c>
      <c r="N68" s="57"/>
      <c r="O68" s="57"/>
      <c r="P68" s="57"/>
      <c r="Q68" s="39">
        <v>-41</v>
      </c>
      <c r="R68" s="57"/>
      <c r="S68" s="57"/>
      <c r="T68" s="358"/>
      <c r="U68" s="358"/>
      <c r="V68" s="48"/>
    </row>
    <row r="69" spans="1:22" x14ac:dyDescent="0.25">
      <c r="A69" s="212" t="s">
        <v>2440</v>
      </c>
      <c r="B69" s="213" t="s">
        <v>2441</v>
      </c>
      <c r="C69" s="57"/>
      <c r="D69" s="57"/>
      <c r="E69" s="39">
        <v>71</v>
      </c>
      <c r="F69" s="39">
        <v>182</v>
      </c>
      <c r="G69" s="57"/>
      <c r="H69" s="39">
        <v>69</v>
      </c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358"/>
      <c r="U69" s="358"/>
      <c r="V69" s="48"/>
    </row>
    <row r="70" spans="1:22" s="591" customFormat="1" ht="17" thickBot="1" x14ac:dyDescent="0.3">
      <c r="A70" s="55" t="s">
        <v>2457</v>
      </c>
      <c r="B70" s="301" t="s">
        <v>63</v>
      </c>
      <c r="C70" s="590"/>
      <c r="D70" s="590"/>
      <c r="E70" s="590"/>
      <c r="F70" s="590"/>
      <c r="G70" s="590"/>
      <c r="H70" s="39"/>
      <c r="I70" s="39">
        <v>-8</v>
      </c>
      <c r="J70" s="39">
        <v>-155</v>
      </c>
      <c r="K70" s="590"/>
      <c r="L70" s="590"/>
      <c r="M70" s="39">
        <v>-75</v>
      </c>
      <c r="N70" s="590"/>
      <c r="O70" s="590"/>
      <c r="P70" s="590"/>
      <c r="Q70" s="39">
        <v>-20</v>
      </c>
      <c r="R70" s="590"/>
      <c r="S70" s="590"/>
      <c r="T70" s="185"/>
      <c r="U70" s="185"/>
      <c r="V70" s="49"/>
    </row>
    <row r="71" spans="1:22" s="8" customFormat="1" ht="17" thickBot="1" x14ac:dyDescent="0.3">
      <c r="A71" s="40" t="s">
        <v>2471</v>
      </c>
      <c r="B71" s="41"/>
      <c r="C71" s="181">
        <f>SUM(C64:C70)</f>
        <v>20</v>
      </c>
      <c r="D71" s="181">
        <f t="shared" ref="D71:I71" si="9">SUM(D64:D70)</f>
        <v>20</v>
      </c>
      <c r="E71" s="181">
        <f t="shared" si="9"/>
        <v>331</v>
      </c>
      <c r="F71" s="181">
        <f t="shared" si="9"/>
        <v>282</v>
      </c>
      <c r="G71" s="181">
        <f t="shared" si="9"/>
        <v>150</v>
      </c>
      <c r="H71" s="181">
        <f t="shared" si="9"/>
        <v>69</v>
      </c>
      <c r="I71" s="181">
        <f t="shared" si="9"/>
        <v>915</v>
      </c>
      <c r="J71" s="181">
        <f>SUM(J64:J70)</f>
        <v>445</v>
      </c>
      <c r="K71" s="56">
        <f>SUM(K64:K70)</f>
        <v>2</v>
      </c>
      <c r="L71" s="181">
        <f>SUM(L64:L70)</f>
        <v>512</v>
      </c>
      <c r="M71" s="399">
        <f>SUM(M64:O70)</f>
        <v>1637</v>
      </c>
      <c r="N71" s="41"/>
      <c r="O71" s="41"/>
      <c r="P71" s="181">
        <f t="shared" ref="P71:U71" si="10">SUM(P64:P70)</f>
        <v>400</v>
      </c>
      <c r="Q71" s="181">
        <f t="shared" si="10"/>
        <v>340</v>
      </c>
      <c r="R71" s="181">
        <f t="shared" si="10"/>
        <v>75</v>
      </c>
      <c r="S71" s="41">
        <f t="shared" si="10"/>
        <v>0</v>
      </c>
      <c r="T71" s="56">
        <f t="shared" si="10"/>
        <v>1</v>
      </c>
      <c r="U71" s="400">
        <f t="shared" si="10"/>
        <v>-1</v>
      </c>
    </row>
    <row r="72" spans="1:22" x14ac:dyDescent="0.25">
      <c r="A72" s="55">
        <v>44318</v>
      </c>
      <c r="B72" s="53" t="s">
        <v>63</v>
      </c>
      <c r="C72" s="57"/>
      <c r="D72" s="57"/>
      <c r="E72" s="57"/>
      <c r="F72" s="57"/>
      <c r="G72" s="57"/>
      <c r="H72" s="57"/>
      <c r="I72" s="39">
        <v>-2</v>
      </c>
      <c r="J72" s="39">
        <v>-16</v>
      </c>
      <c r="K72" s="57"/>
      <c r="L72" s="39">
        <v>-216</v>
      </c>
      <c r="M72" s="39">
        <v>-104</v>
      </c>
      <c r="N72" s="57"/>
      <c r="O72" s="57"/>
      <c r="P72" s="57"/>
      <c r="Q72" s="39">
        <v>-1</v>
      </c>
      <c r="R72" s="57"/>
      <c r="S72" s="57"/>
      <c r="T72" s="358"/>
      <c r="U72" s="358"/>
      <c r="V72" s="48"/>
    </row>
    <row r="73" spans="1:22" x14ac:dyDescent="0.25">
      <c r="A73" s="12" t="s">
        <v>2521</v>
      </c>
      <c r="B73" s="13" t="s">
        <v>63</v>
      </c>
      <c r="C73" s="57"/>
      <c r="D73" s="57"/>
      <c r="E73" s="57"/>
      <c r="F73" s="57"/>
      <c r="G73" s="57"/>
      <c r="H73" s="57"/>
      <c r="I73" s="39">
        <v>-130</v>
      </c>
      <c r="J73" s="39">
        <v>-100</v>
      </c>
      <c r="K73" s="57"/>
      <c r="L73" s="39">
        <v>-20</v>
      </c>
      <c r="M73" s="39">
        <v>-60</v>
      </c>
      <c r="N73" s="57"/>
      <c r="O73" s="57"/>
      <c r="P73" s="57"/>
      <c r="Q73" s="39">
        <v>-29</v>
      </c>
      <c r="R73" s="57"/>
      <c r="S73" s="57"/>
      <c r="T73" s="358"/>
      <c r="U73" s="358"/>
      <c r="V73" s="48"/>
    </row>
    <row r="74" spans="1:22" x14ac:dyDescent="0.25">
      <c r="A74" s="55" t="s">
        <v>2521</v>
      </c>
      <c r="B74" s="53" t="s">
        <v>2522</v>
      </c>
      <c r="C74" s="57"/>
      <c r="D74" s="57"/>
      <c r="E74" s="39">
        <v>24</v>
      </c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358"/>
      <c r="U74" s="358"/>
      <c r="V74" s="48"/>
    </row>
    <row r="75" spans="1:22" ht="17" thickBot="1" x14ac:dyDescent="0.3">
      <c r="A75" s="642" t="s">
        <v>2535</v>
      </c>
      <c r="B75" s="25" t="s">
        <v>63</v>
      </c>
      <c r="C75" s="57"/>
      <c r="D75" s="57"/>
      <c r="E75" s="57"/>
      <c r="F75" s="57"/>
      <c r="G75" s="57"/>
      <c r="H75" s="57"/>
      <c r="I75" s="39">
        <v>-21</v>
      </c>
      <c r="J75" s="39">
        <v>-44</v>
      </c>
      <c r="K75" s="57"/>
      <c r="L75" s="39">
        <v>-85</v>
      </c>
      <c r="M75" s="39">
        <v>-53</v>
      </c>
      <c r="N75" s="57"/>
      <c r="O75" s="57"/>
      <c r="P75" s="57"/>
      <c r="Q75" s="39">
        <v>-27</v>
      </c>
      <c r="R75" s="57"/>
      <c r="S75" s="57"/>
      <c r="T75" s="358"/>
      <c r="U75" s="358"/>
      <c r="V75" s="48"/>
    </row>
    <row r="76" spans="1:22" s="8" customFormat="1" ht="17" thickBot="1" x14ac:dyDescent="0.3">
      <c r="A76" s="40" t="s">
        <v>2567</v>
      </c>
      <c r="B76" s="41"/>
      <c r="C76" s="181">
        <f t="shared" ref="C76:L76" si="11">SUM(C71:C75)</f>
        <v>20</v>
      </c>
      <c r="D76" s="181">
        <f t="shared" si="11"/>
        <v>20</v>
      </c>
      <c r="E76" s="181">
        <f t="shared" si="11"/>
        <v>355</v>
      </c>
      <c r="F76" s="181">
        <f t="shared" si="11"/>
        <v>282</v>
      </c>
      <c r="G76" s="181">
        <f t="shared" si="11"/>
        <v>150</v>
      </c>
      <c r="H76" s="181">
        <f t="shared" si="11"/>
        <v>69</v>
      </c>
      <c r="I76" s="181">
        <f t="shared" si="11"/>
        <v>762</v>
      </c>
      <c r="J76" s="181">
        <f t="shared" si="11"/>
        <v>285</v>
      </c>
      <c r="K76" s="56">
        <f t="shared" si="11"/>
        <v>2</v>
      </c>
      <c r="L76" s="181">
        <f t="shared" si="11"/>
        <v>191</v>
      </c>
      <c r="M76" s="399">
        <f>SUM(M71:O75)</f>
        <v>1420</v>
      </c>
      <c r="N76" s="41"/>
      <c r="O76" s="41"/>
      <c r="P76" s="181">
        <f t="shared" ref="P76:U76" si="12">SUM(P71:P75)</f>
        <v>400</v>
      </c>
      <c r="Q76" s="181">
        <f t="shared" si="12"/>
        <v>283</v>
      </c>
      <c r="R76" s="181">
        <f t="shared" si="12"/>
        <v>75</v>
      </c>
      <c r="S76" s="41">
        <f t="shared" si="12"/>
        <v>0</v>
      </c>
      <c r="T76" s="56">
        <f t="shared" si="12"/>
        <v>1</v>
      </c>
      <c r="U76" s="56">
        <f t="shared" si="12"/>
        <v>-1</v>
      </c>
    </row>
    <row r="77" spans="1:22" s="48" customFormat="1" x14ac:dyDescent="0.25">
      <c r="A77" s="55">
        <v>44258</v>
      </c>
      <c r="B77" s="53" t="s">
        <v>63</v>
      </c>
      <c r="C77" s="358"/>
      <c r="D77" s="358"/>
      <c r="E77" s="358"/>
      <c r="F77" s="358"/>
      <c r="G77" s="358"/>
      <c r="H77" s="358"/>
      <c r="I77" s="57">
        <v>-66</v>
      </c>
      <c r="J77" s="57">
        <v>-73</v>
      </c>
      <c r="K77" s="358"/>
      <c r="L77" s="57">
        <v>-11</v>
      </c>
      <c r="M77" s="57">
        <v>-34</v>
      </c>
      <c r="N77" s="57">
        <v>-15</v>
      </c>
      <c r="O77" s="57">
        <v>-75</v>
      </c>
      <c r="P77" s="358"/>
      <c r="Q77" s="358"/>
      <c r="R77" s="358"/>
      <c r="S77" s="358"/>
      <c r="T77" s="358"/>
      <c r="U77" s="358"/>
    </row>
    <row r="78" spans="1:22" s="48" customFormat="1" x14ac:dyDescent="0.25">
      <c r="A78" s="55">
        <v>44319</v>
      </c>
      <c r="B78" s="53" t="s">
        <v>63</v>
      </c>
      <c r="C78" s="358"/>
      <c r="D78" s="358"/>
      <c r="E78" s="358"/>
      <c r="F78" s="358"/>
      <c r="G78" s="358"/>
      <c r="H78" s="358"/>
      <c r="I78" s="57">
        <v>-17</v>
      </c>
      <c r="J78" s="358"/>
      <c r="K78" s="358"/>
      <c r="L78" s="57">
        <v>-28</v>
      </c>
      <c r="M78" s="57">
        <v>-41</v>
      </c>
      <c r="N78" s="57">
        <v>-132</v>
      </c>
      <c r="O78" s="57">
        <v>-425</v>
      </c>
      <c r="P78" s="57">
        <v>-53</v>
      </c>
      <c r="Q78" s="57">
        <v>-28</v>
      </c>
      <c r="R78" s="358"/>
      <c r="S78" s="358"/>
      <c r="T78" s="358"/>
      <c r="U78" s="358"/>
    </row>
    <row r="79" spans="1:22" x14ac:dyDescent="0.25">
      <c r="A79" s="55">
        <v>44319</v>
      </c>
      <c r="B79" s="53" t="s">
        <v>2596</v>
      </c>
      <c r="C79" s="57"/>
      <c r="D79" s="57"/>
      <c r="E79" s="57">
        <v>24</v>
      </c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spans="1:22" s="48" customFormat="1" x14ac:dyDescent="0.25">
      <c r="A80" s="12">
        <v>44442</v>
      </c>
      <c r="B80" s="13" t="s">
        <v>63</v>
      </c>
      <c r="C80" s="358"/>
      <c r="D80" s="358"/>
      <c r="E80" s="358"/>
      <c r="F80" s="358"/>
      <c r="G80" s="358"/>
      <c r="H80" s="358"/>
      <c r="I80" s="57">
        <v>-26</v>
      </c>
      <c r="J80" s="57">
        <v>-111</v>
      </c>
      <c r="K80" s="358"/>
      <c r="L80" s="57">
        <v>-2</v>
      </c>
      <c r="M80" s="57">
        <v>-21</v>
      </c>
      <c r="N80" s="57">
        <v>-42</v>
      </c>
      <c r="O80" s="358"/>
      <c r="P80" s="57">
        <v>-106</v>
      </c>
      <c r="Q80" s="57">
        <v>-80</v>
      </c>
      <c r="R80" s="358"/>
      <c r="S80" s="358"/>
      <c r="T80" s="358"/>
      <c r="U80" s="358"/>
    </row>
    <row r="81" spans="1:22" s="48" customFormat="1" x14ac:dyDescent="0.25">
      <c r="A81" s="12">
        <v>44442</v>
      </c>
      <c r="B81" s="13" t="s">
        <v>63</v>
      </c>
      <c r="C81" s="358"/>
      <c r="D81" s="358"/>
      <c r="E81" s="358"/>
      <c r="F81" s="358"/>
      <c r="G81" s="358"/>
      <c r="H81" s="358"/>
      <c r="I81" s="57">
        <v>-73</v>
      </c>
      <c r="J81" s="57">
        <v>-106</v>
      </c>
      <c r="K81" s="358"/>
      <c r="L81" s="57">
        <v>-5</v>
      </c>
      <c r="M81" s="57">
        <v>-13</v>
      </c>
      <c r="N81" s="57">
        <v>-22</v>
      </c>
      <c r="O81" s="358"/>
      <c r="P81" s="57">
        <v>-17</v>
      </c>
      <c r="Q81" s="57">
        <v>-175</v>
      </c>
      <c r="R81" s="358"/>
      <c r="S81" s="358"/>
      <c r="T81" s="358"/>
      <c r="U81" s="358"/>
    </row>
    <row r="82" spans="1:22" s="48" customFormat="1" x14ac:dyDescent="0.25">
      <c r="A82" s="15" t="s">
        <v>2640</v>
      </c>
      <c r="B82" s="13" t="s">
        <v>63</v>
      </c>
      <c r="C82" s="358"/>
      <c r="D82" s="358"/>
      <c r="E82" s="358"/>
      <c r="F82" s="358"/>
      <c r="G82" s="358"/>
      <c r="H82" s="358"/>
      <c r="I82" s="57">
        <v>-250</v>
      </c>
      <c r="J82" s="358"/>
      <c r="K82" s="358"/>
      <c r="L82" s="57">
        <v>-3</v>
      </c>
      <c r="M82" s="57">
        <v>-10</v>
      </c>
      <c r="N82" s="57">
        <v>-62</v>
      </c>
      <c r="O82" s="358"/>
      <c r="P82" s="57">
        <v>-77</v>
      </c>
      <c r="Q82" s="358"/>
      <c r="R82" s="358"/>
      <c r="S82" s="358"/>
      <c r="T82" s="358"/>
      <c r="U82" s="358"/>
    </row>
    <row r="83" spans="1:22" s="48" customFormat="1" x14ac:dyDescent="0.25">
      <c r="A83" s="15" t="s">
        <v>2658</v>
      </c>
      <c r="B83" s="13" t="s">
        <v>63</v>
      </c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57">
        <v>-131</v>
      </c>
      <c r="O83" s="358"/>
      <c r="P83" s="57">
        <v>-55</v>
      </c>
      <c r="Q83" s="358"/>
      <c r="R83" s="358"/>
      <c r="S83" s="358"/>
      <c r="T83" s="358"/>
      <c r="U83" s="358"/>
    </row>
    <row r="84" spans="1:22" s="48" customFormat="1" x14ac:dyDescent="0.25">
      <c r="A84" s="15" t="s">
        <v>2658</v>
      </c>
      <c r="B84" s="13" t="s">
        <v>63</v>
      </c>
      <c r="C84" s="358"/>
      <c r="D84" s="358"/>
      <c r="E84" s="358"/>
      <c r="F84" s="358"/>
      <c r="G84" s="358"/>
      <c r="H84" s="358"/>
      <c r="I84" s="57">
        <v>-225</v>
      </c>
      <c r="J84" s="358"/>
      <c r="K84" s="358"/>
      <c r="L84" s="57">
        <v>-1</v>
      </c>
      <c r="M84" s="57">
        <v>-7</v>
      </c>
      <c r="N84" s="57">
        <v>-4</v>
      </c>
      <c r="O84" s="358"/>
      <c r="P84" s="57">
        <v>-92</v>
      </c>
      <c r="Q84" s="358"/>
      <c r="R84" s="358"/>
      <c r="S84" s="358"/>
      <c r="T84" s="358"/>
      <c r="U84" s="358"/>
    </row>
    <row r="85" spans="1:22" s="48" customFormat="1" x14ac:dyDescent="0.25">
      <c r="A85" s="15"/>
      <c r="B85" s="13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57"/>
      <c r="O85" s="358"/>
      <c r="P85" s="57"/>
      <c r="Q85" s="358"/>
      <c r="R85" s="358"/>
      <c r="S85" s="358"/>
      <c r="T85" s="358"/>
      <c r="U85" s="358"/>
    </row>
    <row r="86" spans="1:22" x14ac:dyDescent="0.25">
      <c r="A86" s="15"/>
      <c r="B86" s="13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358"/>
      <c r="U86" s="358"/>
      <c r="V86" s="48"/>
    </row>
    <row r="87" spans="1:22" x14ac:dyDescent="0.25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spans="1:22" ht="17" thickBot="1" x14ac:dyDescent="0.3">
      <c r="A88" s="57"/>
      <c r="B88" s="57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</row>
    <row r="89" spans="1:22" s="48" customFormat="1" ht="17" thickBot="1" x14ac:dyDescent="0.3">
      <c r="C89" s="27" t="s">
        <v>17</v>
      </c>
      <c r="D89" s="27" t="s">
        <v>18</v>
      </c>
      <c r="E89" s="27" t="s">
        <v>10</v>
      </c>
      <c r="F89" s="133" t="s">
        <v>3</v>
      </c>
      <c r="G89" s="133" t="s">
        <v>27</v>
      </c>
      <c r="H89" s="133" t="s">
        <v>26</v>
      </c>
      <c r="I89" s="133" t="s">
        <v>1309</v>
      </c>
      <c r="J89" s="133" t="s">
        <v>494</v>
      </c>
      <c r="K89" s="133" t="s">
        <v>31</v>
      </c>
      <c r="L89" s="133" t="s">
        <v>1310</v>
      </c>
      <c r="M89" s="133" t="s">
        <v>1356</v>
      </c>
      <c r="N89" s="133"/>
      <c r="O89" s="133"/>
      <c r="P89" s="133" t="s">
        <v>1312</v>
      </c>
      <c r="Q89" s="133" t="s">
        <v>1313</v>
      </c>
      <c r="R89" s="133" t="s">
        <v>1314</v>
      </c>
      <c r="S89" s="383" t="s">
        <v>1315</v>
      </c>
      <c r="T89" s="133" t="s">
        <v>1316</v>
      </c>
      <c r="U89" s="138" t="s">
        <v>546</v>
      </c>
    </row>
    <row r="90" spans="1:22" s="48" customFormat="1" x14ac:dyDescent="0.25">
      <c r="A90" s="48" t="s">
        <v>1357</v>
      </c>
    </row>
    <row r="91" spans="1:22" x14ac:dyDescent="0.25">
      <c r="A91" s="129" t="s">
        <v>929</v>
      </c>
      <c r="B91" s="129"/>
      <c r="G91" s="260" t="s">
        <v>1358</v>
      </c>
      <c r="H91" s="260"/>
      <c r="I91" s="260"/>
      <c r="J91" s="260"/>
      <c r="K91" s="260"/>
      <c r="L91" s="260"/>
      <c r="M91" s="260"/>
      <c r="N91" s="260"/>
      <c r="O91" s="260"/>
      <c r="P91" s="260"/>
    </row>
    <row r="92" spans="1:22" x14ac:dyDescent="0.25">
      <c r="G92" s="260" t="s">
        <v>1359</v>
      </c>
      <c r="H92" s="260"/>
      <c r="I92" s="260"/>
      <c r="J92" s="260"/>
      <c r="K92" s="260"/>
      <c r="L92" s="260"/>
      <c r="M92" s="260"/>
      <c r="N92" s="260"/>
      <c r="O92" s="260"/>
      <c r="P92" s="260"/>
    </row>
    <row r="93" spans="1:22" x14ac:dyDescent="0.25">
      <c r="A93" s="48" t="s">
        <v>1360</v>
      </c>
      <c r="B93" s="48"/>
      <c r="C93" s="48"/>
      <c r="D93" s="48"/>
      <c r="E93" s="48"/>
      <c r="G93" s="260" t="s">
        <v>1361</v>
      </c>
      <c r="H93" s="260"/>
      <c r="I93" s="260"/>
      <c r="J93" s="260"/>
      <c r="K93" s="260"/>
      <c r="L93" s="260"/>
      <c r="M93" s="260"/>
      <c r="N93" s="260"/>
      <c r="O93" s="260"/>
      <c r="P93" s="260"/>
    </row>
    <row r="94" spans="1:22" x14ac:dyDescent="0.25">
      <c r="G94" s="260" t="s">
        <v>1362</v>
      </c>
      <c r="H94" s="260"/>
      <c r="I94" s="260"/>
      <c r="J94" s="260"/>
      <c r="K94" s="260"/>
      <c r="L94" s="260"/>
      <c r="M94" s="260"/>
      <c r="N94" s="260"/>
      <c r="O94" s="260"/>
      <c r="P94" s="260"/>
    </row>
    <row r="95" spans="1:22" x14ac:dyDescent="0.25">
      <c r="A95" s="779" t="s">
        <v>2646</v>
      </c>
      <c r="B95" s="779"/>
    </row>
    <row r="96" spans="1:22" x14ac:dyDescent="0.25">
      <c r="A96" s="779" t="s">
        <v>2647</v>
      </c>
      <c r="B96" s="779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>
    <tabColor rgb="FFC00000"/>
  </sheetPr>
  <dimension ref="A1:M41"/>
  <sheetViews>
    <sheetView topLeftCell="A31" workbookViewId="0">
      <selection activeCell="D52" sqref="D52"/>
    </sheetView>
  </sheetViews>
  <sheetFormatPr baseColWidth="10" defaultColWidth="9" defaultRowHeight="16" x14ac:dyDescent="0.25"/>
  <cols>
    <col min="1" max="1" width="12" style="4" customWidth="1"/>
    <col min="2" max="2" width="20.5" style="4" customWidth="1"/>
    <col min="3" max="5" width="9.6640625" style="4" customWidth="1"/>
    <col min="6" max="7" width="12" style="4" customWidth="1"/>
    <col min="8" max="16384" width="9" style="4"/>
  </cols>
  <sheetData>
    <row r="1" spans="1:8" x14ac:dyDescent="0.25">
      <c r="A1" s="48" t="s">
        <v>23</v>
      </c>
      <c r="B1" s="48"/>
      <c r="C1" s="48"/>
      <c r="D1" s="48"/>
      <c r="E1" s="48"/>
      <c r="F1" s="48"/>
      <c r="G1" s="48"/>
    </row>
    <row r="2" spans="1:8" x14ac:dyDescent="0.25">
      <c r="A2" s="48"/>
      <c r="B2" s="48"/>
      <c r="C2" s="48"/>
      <c r="D2" s="48"/>
      <c r="E2" s="48"/>
      <c r="F2" s="48"/>
      <c r="G2" s="48"/>
    </row>
    <row r="3" spans="1:8" x14ac:dyDescent="0.25">
      <c r="A3" s="3" t="s">
        <v>1938</v>
      </c>
    </row>
    <row r="4" spans="1:8" x14ac:dyDescent="0.25">
      <c r="A4" s="5" t="s">
        <v>4005</v>
      </c>
      <c r="B4" s="5"/>
    </row>
    <row r="5" spans="1:8" s="8" customFormat="1" ht="17" thickBot="1" x14ac:dyDescent="0.3">
      <c r="A5" s="6"/>
      <c r="B5" s="6"/>
      <c r="C5" s="30">
        <v>18000</v>
      </c>
      <c r="D5" s="30">
        <v>3540</v>
      </c>
      <c r="E5" s="30"/>
      <c r="F5" s="30">
        <v>25000</v>
      </c>
      <c r="G5" s="30">
        <v>1300</v>
      </c>
    </row>
    <row r="6" spans="1:8" ht="17" thickBot="1" x14ac:dyDescent="0.3">
      <c r="A6" s="26" t="s">
        <v>0</v>
      </c>
      <c r="B6" s="27" t="s">
        <v>1</v>
      </c>
      <c r="C6" s="27" t="s">
        <v>10</v>
      </c>
      <c r="D6" s="133" t="s">
        <v>3</v>
      </c>
      <c r="E6" s="133" t="s">
        <v>26</v>
      </c>
      <c r="F6" s="133" t="s">
        <v>4692</v>
      </c>
      <c r="G6" s="138" t="s">
        <v>4</v>
      </c>
    </row>
    <row r="7" spans="1:8" s="1" customFormat="1" x14ac:dyDescent="0.25">
      <c r="A7" s="13" t="s">
        <v>3770</v>
      </c>
      <c r="B7" s="13" t="s">
        <v>3775</v>
      </c>
      <c r="C7" s="13">
        <v>15</v>
      </c>
      <c r="D7" s="13">
        <v>30</v>
      </c>
      <c r="E7" s="43"/>
      <c r="F7" s="43"/>
      <c r="G7" s="43"/>
    </row>
    <row r="8" spans="1:8" s="1" customFormat="1" x14ac:dyDescent="0.25">
      <c r="A8" s="13" t="s">
        <v>3812</v>
      </c>
      <c r="B8" s="13" t="s">
        <v>3814</v>
      </c>
      <c r="C8" s="13">
        <v>40</v>
      </c>
      <c r="D8" s="13">
        <v>180</v>
      </c>
      <c r="E8" s="13">
        <v>85</v>
      </c>
      <c r="F8" s="43"/>
      <c r="G8" s="13">
        <v>300</v>
      </c>
    </row>
    <row r="9" spans="1:8" s="1" customFormat="1" ht="17" thickBot="1" x14ac:dyDescent="0.3">
      <c r="A9" s="15" t="s">
        <v>3808</v>
      </c>
      <c r="B9" s="13" t="s">
        <v>3842</v>
      </c>
      <c r="C9" s="13">
        <v>74</v>
      </c>
      <c r="D9" s="13">
        <v>156</v>
      </c>
      <c r="E9" s="13">
        <v>65</v>
      </c>
      <c r="F9" s="43"/>
      <c r="G9" s="43"/>
    </row>
    <row r="10" spans="1:8" s="8" customFormat="1" ht="17" thickBot="1" x14ac:dyDescent="0.3">
      <c r="A10" s="33" t="s">
        <v>3930</v>
      </c>
      <c r="B10" s="34"/>
      <c r="C10" s="34">
        <f>SUM(C7:C9)</f>
        <v>129</v>
      </c>
      <c r="D10" s="34">
        <f>SUM(D7:D9)</f>
        <v>366</v>
      </c>
      <c r="E10" s="34">
        <f>SUM(E7:E9)</f>
        <v>150</v>
      </c>
      <c r="F10" s="34">
        <f>SUM(F7:F9)</f>
        <v>0</v>
      </c>
      <c r="G10" s="34">
        <f>SUM(G7:G9)</f>
        <v>300</v>
      </c>
      <c r="H10" s="8" t="s">
        <v>4214</v>
      </c>
    </row>
    <row r="11" spans="1:8" s="1" customFormat="1" x14ac:dyDescent="0.25">
      <c r="A11" s="12">
        <v>44594</v>
      </c>
      <c r="B11" s="13" t="s">
        <v>3897</v>
      </c>
      <c r="C11" s="43"/>
      <c r="D11" s="43"/>
      <c r="E11" s="43"/>
      <c r="F11" s="43"/>
      <c r="G11" s="13">
        <v>120</v>
      </c>
    </row>
    <row r="12" spans="1:8" s="1" customFormat="1" x14ac:dyDescent="0.25">
      <c r="A12" s="12">
        <v>44806</v>
      </c>
      <c r="B12" s="15" t="s">
        <v>3938</v>
      </c>
      <c r="C12" s="13">
        <v>30</v>
      </c>
      <c r="D12" s="13">
        <v>200</v>
      </c>
      <c r="E12" s="13">
        <v>85</v>
      </c>
      <c r="F12" s="13">
        <v>8</v>
      </c>
      <c r="G12" s="13">
        <v>300</v>
      </c>
    </row>
    <row r="13" spans="1:8" s="401" customFormat="1" ht="17" thickBot="1" x14ac:dyDescent="0.3">
      <c r="A13" s="12">
        <v>44867</v>
      </c>
      <c r="B13" s="15" t="s">
        <v>3934</v>
      </c>
      <c r="C13" s="375">
        <v>24</v>
      </c>
      <c r="D13" s="375">
        <v>290</v>
      </c>
      <c r="E13" s="375">
        <v>67</v>
      </c>
      <c r="F13" s="375">
        <v>4</v>
      </c>
      <c r="G13" s="375">
        <v>120</v>
      </c>
    </row>
    <row r="14" spans="1:8" s="8" customFormat="1" ht="17" thickBot="1" x14ac:dyDescent="0.3">
      <c r="A14" s="33" t="s">
        <v>4069</v>
      </c>
      <c r="B14" s="34"/>
      <c r="C14" s="34">
        <f>SUM(C10:C13)</f>
        <v>183</v>
      </c>
      <c r="D14" s="34">
        <f t="shared" ref="D14:G14" si="0">SUM(D10:D13)</f>
        <v>856</v>
      </c>
      <c r="E14" s="34">
        <f t="shared" si="0"/>
        <v>302</v>
      </c>
      <c r="F14" s="34">
        <f t="shared" si="0"/>
        <v>12</v>
      </c>
      <c r="G14" s="34">
        <f t="shared" si="0"/>
        <v>840</v>
      </c>
      <c r="H14" s="8" t="s">
        <v>4214</v>
      </c>
    </row>
    <row r="15" spans="1:8" s="128" customFormat="1" ht="17" thickBot="1" x14ac:dyDescent="0.3">
      <c r="A15" s="99"/>
      <c r="B15" s="141"/>
      <c r="C15" s="375"/>
      <c r="D15" s="375"/>
      <c r="E15" s="1154"/>
      <c r="F15" s="1154"/>
      <c r="G15" s="1154"/>
    </row>
    <row r="16" spans="1:8" s="8" customFormat="1" ht="17" thickBot="1" x14ac:dyDescent="0.3">
      <c r="A16" s="33" t="s">
        <v>4207</v>
      </c>
      <c r="B16" s="34"/>
      <c r="C16" s="34">
        <f>SUM(C14:C15)</f>
        <v>183</v>
      </c>
      <c r="D16" s="34">
        <f t="shared" ref="D16:G18" si="1">SUM(D14:D15)</f>
        <v>856</v>
      </c>
      <c r="E16" s="34">
        <f t="shared" si="1"/>
        <v>302</v>
      </c>
      <c r="F16" s="34">
        <f t="shared" si="1"/>
        <v>12</v>
      </c>
      <c r="G16" s="34">
        <f t="shared" si="1"/>
        <v>840</v>
      </c>
      <c r="H16" s="8" t="s">
        <v>4214</v>
      </c>
    </row>
    <row r="17" spans="1:8" ht="17" thickBot="1" x14ac:dyDescent="0.3">
      <c r="A17" s="57"/>
      <c r="B17" s="57"/>
      <c r="C17" s="1154"/>
      <c r="D17" s="1154"/>
      <c r="E17" s="1154"/>
      <c r="F17" s="1154"/>
      <c r="G17" s="1154"/>
    </row>
    <row r="18" spans="1:8" s="8" customFormat="1" ht="17" thickBot="1" x14ac:dyDescent="0.3">
      <c r="A18" s="33" t="s">
        <v>4351</v>
      </c>
      <c r="B18" s="34"/>
      <c r="C18" s="34">
        <f>SUM(C16:C17)</f>
        <v>183</v>
      </c>
      <c r="D18" s="34">
        <f t="shared" si="1"/>
        <v>856</v>
      </c>
      <c r="E18" s="34">
        <f t="shared" si="1"/>
        <v>302</v>
      </c>
      <c r="F18" s="34">
        <f t="shared" si="1"/>
        <v>12</v>
      </c>
      <c r="G18" s="34">
        <f t="shared" si="1"/>
        <v>840</v>
      </c>
      <c r="H18" s="8" t="s">
        <v>4214</v>
      </c>
    </row>
    <row r="19" spans="1:8" ht="17" thickBot="1" x14ac:dyDescent="0.3">
      <c r="A19" s="57"/>
      <c r="B19" s="57"/>
      <c r="C19" s="1154"/>
      <c r="D19" s="1154"/>
      <c r="E19" s="1154"/>
      <c r="F19" s="1154"/>
      <c r="G19" s="1154"/>
    </row>
    <row r="20" spans="1:8" s="8" customFormat="1" ht="17" thickBot="1" x14ac:dyDescent="0.3">
      <c r="A20" s="33" t="s">
        <v>4477</v>
      </c>
      <c r="B20" s="34"/>
      <c r="C20" s="34">
        <f>SUM(C18:C19)</f>
        <v>183</v>
      </c>
      <c r="D20" s="34">
        <f>SUM(D18:D19)</f>
        <v>856</v>
      </c>
      <c r="E20" s="34">
        <f>SUM(E18:E19)</f>
        <v>302</v>
      </c>
      <c r="F20" s="34">
        <f>SUM(F18:F19)</f>
        <v>12</v>
      </c>
      <c r="G20" s="54">
        <f>SUM(G18:G19)</f>
        <v>840</v>
      </c>
      <c r="H20" s="8" t="s">
        <v>4214</v>
      </c>
    </row>
    <row r="21" spans="1:8" s="8" customFormat="1" x14ac:dyDescent="0.25">
      <c r="A21" s="12" t="s">
        <v>4611</v>
      </c>
      <c r="B21" s="15" t="s">
        <v>63</v>
      </c>
      <c r="C21" s="193">
        <v>-44</v>
      </c>
      <c r="D21" s="193"/>
      <c r="E21" s="193">
        <v>-12</v>
      </c>
      <c r="F21" s="375">
        <v>-12</v>
      </c>
      <c r="G21" s="193"/>
    </row>
    <row r="22" spans="1:8" s="2" customFormat="1" x14ac:dyDescent="0.25">
      <c r="A22" s="301" t="s">
        <v>4636</v>
      </c>
      <c r="B22" s="53" t="s">
        <v>63</v>
      </c>
      <c r="C22" s="374"/>
      <c r="D22" s="374">
        <v>-200</v>
      </c>
      <c r="E22" s="374">
        <v>-76</v>
      </c>
      <c r="F22" s="374"/>
      <c r="G22" s="374">
        <v>-110</v>
      </c>
    </row>
    <row r="23" spans="1:8" s="2" customFormat="1" x14ac:dyDescent="0.25">
      <c r="A23" s="13" t="s">
        <v>4653</v>
      </c>
      <c r="B23" s="13" t="s">
        <v>63</v>
      </c>
      <c r="C23" s="375">
        <v>-76</v>
      </c>
      <c r="D23" s="375">
        <v>-70</v>
      </c>
      <c r="E23" s="375"/>
      <c r="F23" s="375"/>
      <c r="G23" s="375"/>
    </row>
    <row r="24" spans="1:8" s="2" customFormat="1" ht="17" thickBot="1" x14ac:dyDescent="0.3">
      <c r="A24" s="301" t="s">
        <v>4687</v>
      </c>
      <c r="B24" s="53" t="s">
        <v>63</v>
      </c>
      <c r="C24" s="375">
        <v>-50</v>
      </c>
      <c r="D24" s="375">
        <v>-50</v>
      </c>
      <c r="E24" s="375">
        <v>-25</v>
      </c>
      <c r="F24" s="375"/>
      <c r="G24" s="375"/>
    </row>
    <row r="25" spans="1:8" s="8" customFormat="1" ht="17" thickBot="1" x14ac:dyDescent="0.3">
      <c r="A25" s="33" t="s">
        <v>4760</v>
      </c>
      <c r="B25" s="34"/>
      <c r="C25" s="34">
        <f>SUM(C20:C24)</f>
        <v>13</v>
      </c>
      <c r="D25" s="34">
        <f>SUM(D20:D24)</f>
        <v>536</v>
      </c>
      <c r="E25" s="34">
        <f t="shared" ref="E25:G25" si="2">SUM(E20:E24)</f>
        <v>189</v>
      </c>
      <c r="F25" s="34">
        <f t="shared" si="2"/>
        <v>0</v>
      </c>
      <c r="G25" s="34">
        <f t="shared" si="2"/>
        <v>730</v>
      </c>
      <c r="H25" s="8" t="s">
        <v>4214</v>
      </c>
    </row>
    <row r="26" spans="1:8" s="2" customFormat="1" x14ac:dyDescent="0.25">
      <c r="A26" s="55">
        <v>44719</v>
      </c>
      <c r="B26" s="53" t="s">
        <v>63</v>
      </c>
      <c r="C26" s="375">
        <v>-13</v>
      </c>
      <c r="D26" s="375"/>
      <c r="E26" s="375">
        <v>-38</v>
      </c>
      <c r="F26" s="375"/>
      <c r="G26" s="375">
        <v>-5</v>
      </c>
    </row>
    <row r="27" spans="1:8" s="2" customFormat="1" x14ac:dyDescent="0.25">
      <c r="A27" s="55">
        <v>44872</v>
      </c>
      <c r="B27" s="53" t="s">
        <v>63</v>
      </c>
      <c r="C27" s="375"/>
      <c r="D27" s="375">
        <v>-190</v>
      </c>
      <c r="E27" s="375">
        <v>-35</v>
      </c>
      <c r="F27" s="375"/>
      <c r="G27" s="375">
        <v>-9</v>
      </c>
    </row>
    <row r="28" spans="1:8" s="2" customFormat="1" x14ac:dyDescent="0.25">
      <c r="A28" s="55" t="s">
        <v>4786</v>
      </c>
      <c r="B28" s="53" t="s">
        <v>63</v>
      </c>
      <c r="C28" s="375"/>
      <c r="D28" s="375">
        <v>-26</v>
      </c>
      <c r="E28" s="375"/>
      <c r="F28" s="375"/>
      <c r="G28" s="375"/>
    </row>
    <row r="29" spans="1:8" s="2" customFormat="1" ht="17" thickBot="1" x14ac:dyDescent="0.3">
      <c r="A29" s="55" t="s">
        <v>4823</v>
      </c>
      <c r="B29" s="53" t="s">
        <v>63</v>
      </c>
      <c r="C29" s="375"/>
      <c r="D29" s="375"/>
      <c r="E29" s="375">
        <v>-17</v>
      </c>
      <c r="F29" s="375"/>
      <c r="G29" s="375">
        <v>-5</v>
      </c>
    </row>
    <row r="30" spans="1:8" s="8" customFormat="1" ht="17" thickBot="1" x14ac:dyDescent="0.3">
      <c r="A30" s="33" t="s">
        <v>4861</v>
      </c>
      <c r="B30" s="34"/>
      <c r="C30" s="34">
        <f>SUM(C25:C29)</f>
        <v>0</v>
      </c>
      <c r="D30" s="34">
        <f>SUM(D25:D29)</f>
        <v>320</v>
      </c>
      <c r="E30" s="34">
        <f t="shared" ref="E30:F30" si="3">SUM(E25:E29)</f>
        <v>99</v>
      </c>
      <c r="F30" s="34">
        <f t="shared" si="3"/>
        <v>0</v>
      </c>
      <c r="G30" s="34">
        <f>SUM(G25:G29)</f>
        <v>711</v>
      </c>
      <c r="H30" s="8" t="s">
        <v>4214</v>
      </c>
    </row>
    <row r="31" spans="1:8" s="2" customFormat="1" ht="17" thickBot="1" x14ac:dyDescent="0.3">
      <c r="A31" s="55" t="s">
        <v>5004</v>
      </c>
      <c r="B31" s="53" t="s">
        <v>63</v>
      </c>
      <c r="C31" s="375"/>
      <c r="D31" s="375">
        <v>-155</v>
      </c>
      <c r="E31" s="375">
        <v>-24</v>
      </c>
      <c r="F31" s="375"/>
      <c r="G31" s="375">
        <v>-685</v>
      </c>
    </row>
    <row r="32" spans="1:8" s="8" customFormat="1" ht="17" thickBot="1" x14ac:dyDescent="0.3">
      <c r="A32" s="33" t="s">
        <v>5061</v>
      </c>
      <c r="B32" s="34"/>
      <c r="C32" s="34">
        <f>SUM(C30:C31)</f>
        <v>0</v>
      </c>
      <c r="D32" s="34">
        <f t="shared" ref="D32:G34" si="4">SUM(D30:D31)</f>
        <v>165</v>
      </c>
      <c r="E32" s="34">
        <f t="shared" si="4"/>
        <v>75</v>
      </c>
      <c r="F32" s="34">
        <f t="shared" si="4"/>
        <v>0</v>
      </c>
      <c r="G32" s="34">
        <f t="shared" si="4"/>
        <v>26</v>
      </c>
      <c r="H32" s="8" t="s">
        <v>4214</v>
      </c>
    </row>
    <row r="33" spans="1:13" ht="17" thickBot="1" x14ac:dyDescent="0.3">
      <c r="A33" s="256"/>
      <c r="B33" s="168"/>
      <c r="C33" s="1154"/>
      <c r="D33" s="1154"/>
      <c r="E33" s="1154"/>
      <c r="F33" s="1154"/>
      <c r="G33" s="1154"/>
    </row>
    <row r="34" spans="1:13" s="8" customFormat="1" ht="17" thickBot="1" x14ac:dyDescent="0.3">
      <c r="A34" s="33" t="s">
        <v>5278</v>
      </c>
      <c r="B34" s="34"/>
      <c r="C34" s="34">
        <f>SUM(C32:C33)</f>
        <v>0</v>
      </c>
      <c r="D34" s="34">
        <f t="shared" si="4"/>
        <v>165</v>
      </c>
      <c r="E34" s="34">
        <f t="shared" si="4"/>
        <v>75</v>
      </c>
      <c r="F34" s="34">
        <f t="shared" si="4"/>
        <v>0</v>
      </c>
      <c r="G34" s="34">
        <f t="shared" si="4"/>
        <v>26</v>
      </c>
      <c r="H34" s="8" t="s">
        <v>4214</v>
      </c>
    </row>
    <row r="35" spans="1:13" s="2" customFormat="1" ht="17" thickBot="1" x14ac:dyDescent="0.3">
      <c r="A35" s="55" t="s">
        <v>5322</v>
      </c>
      <c r="B35" s="53" t="s">
        <v>63</v>
      </c>
      <c r="C35" s="375"/>
      <c r="D35" s="375">
        <v>-117</v>
      </c>
      <c r="E35" s="375">
        <v>-75</v>
      </c>
      <c r="F35" s="375"/>
      <c r="G35" s="375">
        <v>-22</v>
      </c>
    </row>
    <row r="36" spans="1:13" s="8" customFormat="1" ht="17" thickBot="1" x14ac:dyDescent="0.3">
      <c r="A36" s="33" t="s">
        <v>5326</v>
      </c>
      <c r="B36" s="34"/>
      <c r="C36" s="34">
        <f>SUM(C34:C35)</f>
        <v>0</v>
      </c>
      <c r="D36" s="34">
        <f t="shared" ref="D36:G36" si="5">SUM(D34:D35)</f>
        <v>48</v>
      </c>
      <c r="E36" s="34">
        <f t="shared" si="5"/>
        <v>0</v>
      </c>
      <c r="F36" s="34">
        <f t="shared" si="5"/>
        <v>0</v>
      </c>
      <c r="G36" s="34">
        <f t="shared" si="5"/>
        <v>4</v>
      </c>
      <c r="H36" s="8" t="s">
        <v>4214</v>
      </c>
    </row>
    <row r="37" spans="1:13" x14ac:dyDescent="0.25">
      <c r="A37" s="256">
        <v>44572</v>
      </c>
      <c r="B37" s="168" t="s">
        <v>63</v>
      </c>
      <c r="C37" s="1154"/>
      <c r="D37" s="1154">
        <v>-48</v>
      </c>
      <c r="E37" s="1154"/>
      <c r="F37" s="1154"/>
      <c r="G37" s="1154"/>
    </row>
    <row r="38" spans="1:13" s="49" customFormat="1" ht="17" thickBot="1" x14ac:dyDescent="0.3">
      <c r="A38" s="507">
        <v>44784</v>
      </c>
      <c r="B38" s="508" t="s">
        <v>967</v>
      </c>
      <c r="C38" s="1389"/>
      <c r="D38" s="1389"/>
      <c r="E38" s="1389"/>
      <c r="F38" s="1389"/>
      <c r="G38" s="1389">
        <v>-4</v>
      </c>
      <c r="H38" s="49" t="s">
        <v>3022</v>
      </c>
    </row>
    <row r="39" spans="1:13" s="8" customFormat="1" ht="17" thickBot="1" x14ac:dyDescent="0.3">
      <c r="A39" s="40" t="s">
        <v>5443</v>
      </c>
      <c r="B39" s="41"/>
      <c r="C39" s="41">
        <f>SUM(C36:C38)</f>
        <v>0</v>
      </c>
      <c r="D39" s="41">
        <f t="shared" ref="D39:G39" si="6">SUM(D36:D38)</f>
        <v>0</v>
      </c>
      <c r="E39" s="41">
        <f t="shared" si="6"/>
        <v>0</v>
      </c>
      <c r="F39" s="41">
        <f t="shared" si="6"/>
        <v>0</v>
      </c>
      <c r="G39" s="41">
        <f t="shared" si="6"/>
        <v>0</v>
      </c>
      <c r="H39" s="8" t="s">
        <v>4214</v>
      </c>
      <c r="I39" s="6" t="s">
        <v>5472</v>
      </c>
      <c r="J39" s="6"/>
      <c r="K39" s="6"/>
      <c r="L39" s="6"/>
      <c r="M39" s="6"/>
    </row>
    <row r="40" spans="1:13" s="48" customFormat="1" ht="17" thickBot="1" x14ac:dyDescent="0.3">
      <c r="A40" s="358"/>
      <c r="B40" s="358"/>
      <c r="C40" s="44"/>
      <c r="D40" s="44"/>
      <c r="E40" s="44"/>
      <c r="F40" s="44"/>
      <c r="G40" s="44"/>
    </row>
    <row r="41" spans="1:13" s="48" customFormat="1" ht="17" thickBot="1" x14ac:dyDescent="0.3">
      <c r="C41" s="27" t="s">
        <v>10</v>
      </c>
      <c r="D41" s="133" t="s">
        <v>3</v>
      </c>
      <c r="E41" s="133" t="s">
        <v>26</v>
      </c>
      <c r="F41" s="133" t="s">
        <v>4692</v>
      </c>
      <c r="G41" s="138" t="s">
        <v>4</v>
      </c>
    </row>
  </sheetData>
  <pageMargins left="0.7" right="0.7" top="0.75" bottom="0.75" header="0.3" footer="0.3"/>
  <pageSetup orientation="portrait" r:id="rId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>
    <tabColor rgb="FFC00000"/>
  </sheetPr>
  <dimension ref="A1:O52"/>
  <sheetViews>
    <sheetView topLeftCell="A40" workbookViewId="0">
      <selection activeCell="F38" sqref="F38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9" style="2" customWidth="1"/>
    <col min="4" max="6" width="9.6640625" style="2" customWidth="1"/>
    <col min="7" max="7" width="8.33203125" style="2" customWidth="1"/>
    <col min="8" max="8" width="8.83203125" style="2" customWidth="1"/>
    <col min="9" max="10" width="9.6640625" style="2" customWidth="1"/>
    <col min="11" max="11" width="8.33203125" style="2" customWidth="1"/>
    <col min="12" max="12" width="12.6640625" style="2" bestFit="1" customWidth="1"/>
    <col min="13" max="13" width="10" style="2" customWidth="1"/>
    <col min="14" max="16384" width="9" style="2"/>
  </cols>
  <sheetData>
    <row r="1" spans="1:14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4" s="1" customFormat="1" x14ac:dyDescent="0.25">
      <c r="A3" s="3" t="s">
        <v>2887</v>
      </c>
      <c r="B3" s="48"/>
    </row>
    <row r="4" spans="1:14" s="1" customFormat="1" x14ac:dyDescent="0.25">
      <c r="A4" s="5" t="s">
        <v>2884</v>
      </c>
      <c r="B4" s="5"/>
      <c r="C4" s="3"/>
    </row>
    <row r="5" spans="1:14" s="1" customFormat="1" x14ac:dyDescent="0.25">
      <c r="A5" s="896" t="s">
        <v>2958</v>
      </c>
      <c r="B5" s="896"/>
      <c r="C5" s="897"/>
    </row>
    <row r="6" spans="1:14" s="8" customFormat="1" ht="17" thickBot="1" x14ac:dyDescent="0.3">
      <c r="A6" s="6"/>
      <c r="B6" s="6"/>
      <c r="C6" s="7">
        <v>4250</v>
      </c>
      <c r="D6" s="7">
        <v>4250</v>
      </c>
      <c r="E6" s="7">
        <v>3250</v>
      </c>
      <c r="F6" s="7">
        <v>3250</v>
      </c>
      <c r="G6" s="7">
        <v>1250</v>
      </c>
      <c r="H6" s="7">
        <v>22500</v>
      </c>
      <c r="I6" s="7">
        <v>17500</v>
      </c>
      <c r="J6" s="7">
        <v>3250</v>
      </c>
      <c r="K6" s="208"/>
    </row>
    <row r="7" spans="1:14" ht="17" thickBot="1" x14ac:dyDescent="0.3">
      <c r="A7" s="9" t="s">
        <v>0</v>
      </c>
      <c r="B7" s="10" t="s">
        <v>1</v>
      </c>
      <c r="C7" s="10" t="s">
        <v>26</v>
      </c>
      <c r="D7" s="10" t="s">
        <v>2</v>
      </c>
      <c r="E7" s="32" t="s">
        <v>3</v>
      </c>
      <c r="F7" s="32" t="s">
        <v>27</v>
      </c>
      <c r="G7" s="32" t="s">
        <v>4</v>
      </c>
      <c r="H7" s="32" t="s">
        <v>28</v>
      </c>
      <c r="I7" s="32" t="s">
        <v>10</v>
      </c>
      <c r="J7" s="32" t="s">
        <v>32</v>
      </c>
      <c r="K7" s="10"/>
    </row>
    <row r="8" spans="1:14" ht="17" thickBot="1" x14ac:dyDescent="0.3">
      <c r="A8" s="76" t="s">
        <v>2885</v>
      </c>
      <c r="B8" s="14" t="s">
        <v>2886</v>
      </c>
      <c r="C8" s="14">
        <v>50</v>
      </c>
      <c r="D8" s="14">
        <v>460</v>
      </c>
      <c r="E8" s="14">
        <v>510</v>
      </c>
      <c r="F8" s="14">
        <v>168</v>
      </c>
      <c r="G8" s="14">
        <v>1020</v>
      </c>
      <c r="H8" s="14">
        <v>20</v>
      </c>
      <c r="I8" s="14">
        <v>115</v>
      </c>
      <c r="J8" s="14"/>
      <c r="K8" s="14"/>
      <c r="L8" s="898" t="s">
        <v>2959</v>
      </c>
      <c r="M8" s="898"/>
      <c r="N8" s="2" t="s">
        <v>3022</v>
      </c>
    </row>
    <row r="9" spans="1:14" ht="17" thickBot="1" x14ac:dyDescent="0.3">
      <c r="A9" s="170" t="s">
        <v>2899</v>
      </c>
      <c r="B9" s="34"/>
      <c r="C9" s="34">
        <f>SUM(C8)</f>
        <v>50</v>
      </c>
      <c r="D9" s="34">
        <f t="shared" ref="D9:I9" si="0">SUM(D8)</f>
        <v>460</v>
      </c>
      <c r="E9" s="34">
        <f t="shared" si="0"/>
        <v>510</v>
      </c>
      <c r="F9" s="34">
        <f t="shared" si="0"/>
        <v>168</v>
      </c>
      <c r="G9" s="34">
        <f t="shared" si="0"/>
        <v>1020</v>
      </c>
      <c r="H9" s="34">
        <f t="shared" si="0"/>
        <v>20</v>
      </c>
      <c r="I9" s="34">
        <f t="shared" si="0"/>
        <v>115</v>
      </c>
      <c r="J9" s="390"/>
      <c r="K9" s="54"/>
    </row>
    <row r="10" spans="1:14" s="1" customFormat="1" x14ac:dyDescent="0.25">
      <c r="A10" s="55" t="s">
        <v>2979</v>
      </c>
      <c r="B10" s="53" t="s">
        <v>2980</v>
      </c>
      <c r="C10" s="53">
        <v>68</v>
      </c>
      <c r="D10" s="53">
        <v>480</v>
      </c>
      <c r="E10" s="53">
        <v>500</v>
      </c>
      <c r="F10" s="53">
        <v>150</v>
      </c>
      <c r="G10" s="53">
        <v>1000</v>
      </c>
      <c r="H10" s="53">
        <v>15</v>
      </c>
      <c r="I10" s="53">
        <v>100</v>
      </c>
      <c r="J10" s="53"/>
      <c r="K10" s="354"/>
      <c r="L10" s="1" t="s">
        <v>3198</v>
      </c>
    </row>
    <row r="11" spans="1:14" s="1" customFormat="1" ht="17" thickBot="1" x14ac:dyDescent="0.3">
      <c r="A11" s="76" t="s">
        <v>2985</v>
      </c>
      <c r="B11" s="14" t="s">
        <v>2986</v>
      </c>
      <c r="C11" s="115"/>
      <c r="D11" s="14">
        <v>520</v>
      </c>
      <c r="E11" s="14">
        <v>500</v>
      </c>
      <c r="F11" s="14">
        <v>150</v>
      </c>
      <c r="G11" s="14">
        <v>1000</v>
      </c>
      <c r="H11" s="14">
        <v>19</v>
      </c>
      <c r="I11" s="14">
        <v>130</v>
      </c>
      <c r="J11" s="14">
        <v>187</v>
      </c>
      <c r="K11" s="115"/>
      <c r="L11" s="1" t="s">
        <v>3198</v>
      </c>
    </row>
    <row r="12" spans="1:14" s="8" customFormat="1" ht="17" thickBot="1" x14ac:dyDescent="0.3">
      <c r="A12" s="170" t="s">
        <v>3023</v>
      </c>
      <c r="B12" s="34"/>
      <c r="C12" s="34">
        <f>SUM(C9:C11)</f>
        <v>118</v>
      </c>
      <c r="D12" s="34">
        <f t="shared" ref="D12:J12" si="1">SUM(D9:D11)</f>
        <v>1460</v>
      </c>
      <c r="E12" s="34">
        <f t="shared" si="1"/>
        <v>1510</v>
      </c>
      <c r="F12" s="34">
        <f t="shared" si="1"/>
        <v>468</v>
      </c>
      <c r="G12" s="34">
        <f t="shared" si="1"/>
        <v>3020</v>
      </c>
      <c r="H12" s="34">
        <f t="shared" si="1"/>
        <v>54</v>
      </c>
      <c r="I12" s="34">
        <f>SUM(I9:I11)</f>
        <v>345</v>
      </c>
      <c r="J12" s="34">
        <f t="shared" si="1"/>
        <v>187</v>
      </c>
      <c r="K12" s="34"/>
    </row>
    <row r="13" spans="1:14" ht="17" thickBot="1" x14ac:dyDescent="0.3">
      <c r="A13" s="76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4" s="8" customFormat="1" ht="17" thickBot="1" x14ac:dyDescent="0.3">
      <c r="A14" s="170" t="s">
        <v>3180</v>
      </c>
      <c r="B14" s="34"/>
      <c r="C14" s="34">
        <f>SUM(C12:C13)</f>
        <v>118</v>
      </c>
      <c r="D14" s="34">
        <f t="shared" ref="D14:J14" si="2">SUM(D12:D13)</f>
        <v>1460</v>
      </c>
      <c r="E14" s="34">
        <f t="shared" si="2"/>
        <v>1510</v>
      </c>
      <c r="F14" s="34">
        <f t="shared" si="2"/>
        <v>468</v>
      </c>
      <c r="G14" s="34">
        <f t="shared" si="2"/>
        <v>3020</v>
      </c>
      <c r="H14" s="34">
        <f t="shared" si="2"/>
        <v>54</v>
      </c>
      <c r="I14" s="34">
        <f t="shared" si="2"/>
        <v>345</v>
      </c>
      <c r="J14" s="34">
        <f t="shared" si="2"/>
        <v>187</v>
      </c>
      <c r="K14" s="34"/>
    </row>
    <row r="15" spans="1:14" ht="17" thickBot="1" x14ac:dyDescent="0.3">
      <c r="A15" s="76"/>
      <c r="B15" s="14"/>
      <c r="C15" s="14"/>
      <c r="D15" s="14"/>
      <c r="E15" s="14"/>
      <c r="F15" s="14"/>
      <c r="G15" s="14"/>
      <c r="H15" s="14"/>
      <c r="I15" s="14"/>
      <c r="J15" s="14"/>
      <c r="K15" s="14"/>
    </row>
    <row r="16" spans="1:14" s="8" customFormat="1" ht="18" customHeight="1" thickBot="1" x14ac:dyDescent="0.3">
      <c r="A16" s="170" t="s">
        <v>3233</v>
      </c>
      <c r="B16" s="34"/>
      <c r="C16" s="34">
        <f>SUM(C14:C15)</f>
        <v>118</v>
      </c>
      <c r="D16" s="34">
        <f t="shared" ref="D16:J16" si="3">SUM(D14:D15)</f>
        <v>1460</v>
      </c>
      <c r="E16" s="34">
        <f t="shared" si="3"/>
        <v>1510</v>
      </c>
      <c r="F16" s="34">
        <f t="shared" si="3"/>
        <v>468</v>
      </c>
      <c r="G16" s="34">
        <f t="shared" si="3"/>
        <v>3020</v>
      </c>
      <c r="H16" s="34">
        <f t="shared" si="3"/>
        <v>54</v>
      </c>
      <c r="I16" s="34">
        <f t="shared" si="3"/>
        <v>345</v>
      </c>
      <c r="J16" s="34">
        <f t="shared" si="3"/>
        <v>187</v>
      </c>
      <c r="K16" s="34"/>
    </row>
    <row r="17" spans="1:15" x14ac:dyDescent="0.25">
      <c r="A17" s="76" t="s">
        <v>3289</v>
      </c>
      <c r="B17" s="14" t="s">
        <v>3543</v>
      </c>
      <c r="C17" s="14"/>
      <c r="D17" s="14">
        <v>-250</v>
      </c>
      <c r="E17" s="14"/>
      <c r="F17" s="14">
        <v>-100</v>
      </c>
      <c r="G17" s="14">
        <v>-666</v>
      </c>
      <c r="H17" s="14">
        <v>-36</v>
      </c>
      <c r="I17" s="14"/>
      <c r="J17" s="14">
        <v>-141</v>
      </c>
      <c r="K17" s="14"/>
      <c r="L17" s="1" t="s">
        <v>3513</v>
      </c>
      <c r="M17" s="1"/>
      <c r="N17" s="1"/>
      <c r="O17" s="1"/>
    </row>
    <row r="18" spans="1:15" s="49" customFormat="1" x14ac:dyDescent="0.25">
      <c r="A18" s="431" t="s">
        <v>3289</v>
      </c>
      <c r="B18" s="432" t="s">
        <v>3547</v>
      </c>
      <c r="C18" s="432"/>
      <c r="D18" s="432"/>
      <c r="E18" s="432"/>
      <c r="F18" s="432"/>
      <c r="G18" s="432"/>
      <c r="H18" s="432"/>
      <c r="I18" s="432"/>
      <c r="J18" s="432">
        <v>-1</v>
      </c>
      <c r="K18" s="432"/>
    </row>
    <row r="19" spans="1:15" s="49" customFormat="1" ht="17" thickBot="1" x14ac:dyDescent="0.3">
      <c r="A19" s="431" t="s">
        <v>3289</v>
      </c>
      <c r="B19" s="432" t="s">
        <v>3301</v>
      </c>
      <c r="C19" s="185"/>
      <c r="D19" s="185"/>
      <c r="E19" s="185"/>
      <c r="F19" s="44"/>
      <c r="G19" s="185">
        <v>-44</v>
      </c>
      <c r="H19" s="44"/>
      <c r="I19" s="185"/>
      <c r="J19" s="44"/>
      <c r="K19" s="185"/>
      <c r="L19" s="49" t="s">
        <v>1773</v>
      </c>
    </row>
    <row r="20" spans="1:15" s="8" customFormat="1" ht="17" thickBot="1" x14ac:dyDescent="0.3">
      <c r="A20" s="170" t="s">
        <v>3381</v>
      </c>
      <c r="B20" s="34"/>
      <c r="C20" s="34">
        <f>SUM(C16:C19)</f>
        <v>118</v>
      </c>
      <c r="D20" s="34">
        <f>SUM(D16:D19)</f>
        <v>1210</v>
      </c>
      <c r="E20" s="34">
        <f>SUM(E16:E19)</f>
        <v>1510</v>
      </c>
      <c r="F20" s="34">
        <f t="shared" ref="F20:I20" si="4">SUM(F16:F19)</f>
        <v>368</v>
      </c>
      <c r="G20" s="34">
        <f>SUM(G16:G17)</f>
        <v>2354</v>
      </c>
      <c r="H20" s="34">
        <f t="shared" si="4"/>
        <v>18</v>
      </c>
      <c r="I20" s="34">
        <f t="shared" si="4"/>
        <v>345</v>
      </c>
      <c r="J20" s="34">
        <f>SUM(J16:J19)</f>
        <v>45</v>
      </c>
      <c r="K20" s="34"/>
    </row>
    <row r="21" spans="1:15" s="1" customFormat="1" ht="17" thickBot="1" x14ac:dyDescent="0.3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43"/>
    </row>
    <row r="22" spans="1:15" s="8" customFormat="1" ht="17" thickBot="1" x14ac:dyDescent="0.3">
      <c r="A22" s="170" t="s">
        <v>3440</v>
      </c>
      <c r="B22" s="34"/>
      <c r="C22" s="34">
        <f>SUM(C20:C21)</f>
        <v>118</v>
      </c>
      <c r="D22" s="34">
        <f t="shared" ref="D22:J22" si="5">SUM(D20:D21)</f>
        <v>1210</v>
      </c>
      <c r="E22" s="34">
        <f t="shared" si="5"/>
        <v>1510</v>
      </c>
      <c r="F22" s="34">
        <f t="shared" si="5"/>
        <v>368</v>
      </c>
      <c r="G22" s="34">
        <f t="shared" si="5"/>
        <v>2354</v>
      </c>
      <c r="H22" s="34">
        <f t="shared" si="5"/>
        <v>18</v>
      </c>
      <c r="I22" s="34">
        <f t="shared" si="5"/>
        <v>345</v>
      </c>
      <c r="J22" s="34">
        <f t="shared" si="5"/>
        <v>45</v>
      </c>
      <c r="K22" s="34"/>
    </row>
    <row r="23" spans="1:15" s="1" customFormat="1" x14ac:dyDescent="0.25">
      <c r="A23" s="12">
        <v>44327</v>
      </c>
      <c r="B23" s="13" t="s">
        <v>3543</v>
      </c>
      <c r="C23" s="13">
        <v>-39</v>
      </c>
      <c r="D23" s="13">
        <v>-339</v>
      </c>
      <c r="E23" s="13">
        <v>-291</v>
      </c>
      <c r="F23" s="13">
        <v>-69</v>
      </c>
      <c r="G23" s="13">
        <v>-398</v>
      </c>
      <c r="H23" s="13">
        <v>-3</v>
      </c>
      <c r="I23" s="13">
        <v>-12</v>
      </c>
      <c r="J23" s="13">
        <v>-21</v>
      </c>
      <c r="K23" s="43"/>
      <c r="L23" s="1" t="s">
        <v>3476</v>
      </c>
    </row>
    <row r="24" spans="1:15" s="49" customFormat="1" x14ac:dyDescent="0.25">
      <c r="A24" s="699">
        <v>44327</v>
      </c>
      <c r="B24" s="185" t="s">
        <v>3545</v>
      </c>
      <c r="C24" s="185"/>
      <c r="D24" s="185"/>
      <c r="E24" s="185">
        <v>-78</v>
      </c>
      <c r="F24" s="185"/>
      <c r="G24" s="185"/>
      <c r="H24" s="44"/>
      <c r="I24" s="185"/>
      <c r="J24" s="185"/>
      <c r="K24" s="185"/>
    </row>
    <row r="25" spans="1:15" s="49" customFormat="1" x14ac:dyDescent="0.25">
      <c r="A25" s="699">
        <v>44327</v>
      </c>
      <c r="B25" s="185" t="s">
        <v>3542</v>
      </c>
      <c r="C25" s="185"/>
      <c r="D25" s="185">
        <v>-7</v>
      </c>
      <c r="E25" s="185"/>
      <c r="F25" s="185"/>
      <c r="G25" s="185"/>
      <c r="H25" s="44"/>
      <c r="I25" s="185"/>
      <c r="J25" s="185"/>
      <c r="K25" s="185"/>
    </row>
    <row r="26" spans="1:15" s="49" customFormat="1" x14ac:dyDescent="0.25">
      <c r="A26" s="699">
        <v>44327</v>
      </c>
      <c r="B26" s="185" t="s">
        <v>3544</v>
      </c>
      <c r="C26" s="185"/>
      <c r="D26" s="185"/>
      <c r="E26" s="185"/>
      <c r="F26" s="185"/>
      <c r="G26" s="185"/>
      <c r="H26" s="44"/>
      <c r="I26" s="185">
        <v>-1</v>
      </c>
      <c r="J26" s="185"/>
      <c r="K26" s="185"/>
    </row>
    <row r="27" spans="1:15" s="49" customFormat="1" x14ac:dyDescent="0.25">
      <c r="A27" s="699">
        <v>44327</v>
      </c>
      <c r="B27" s="185" t="s">
        <v>3546</v>
      </c>
      <c r="C27" s="185"/>
      <c r="D27" s="185"/>
      <c r="E27" s="185"/>
      <c r="F27" s="185">
        <v>-3</v>
      </c>
      <c r="G27" s="185"/>
      <c r="H27" s="44"/>
      <c r="I27" s="185"/>
      <c r="J27" s="185"/>
      <c r="K27" s="185"/>
    </row>
    <row r="28" spans="1:15" s="49" customFormat="1" x14ac:dyDescent="0.25">
      <c r="A28" s="699">
        <v>44327</v>
      </c>
      <c r="B28" s="185" t="s">
        <v>3547</v>
      </c>
      <c r="C28" s="185"/>
      <c r="D28" s="185"/>
      <c r="E28" s="185"/>
      <c r="F28" s="185">
        <v>-1</v>
      </c>
      <c r="G28" s="185"/>
      <c r="H28" s="44"/>
      <c r="I28" s="185"/>
      <c r="J28" s="185"/>
      <c r="K28" s="185"/>
    </row>
    <row r="29" spans="1:15" s="1" customFormat="1" x14ac:dyDescent="0.25">
      <c r="A29" s="12" t="s">
        <v>3538</v>
      </c>
      <c r="B29" s="13" t="s">
        <v>3543</v>
      </c>
      <c r="C29" s="13">
        <v>-13</v>
      </c>
      <c r="D29" s="13">
        <v>-120</v>
      </c>
      <c r="E29" s="13">
        <v>-277</v>
      </c>
      <c r="F29" s="13">
        <v>-4</v>
      </c>
      <c r="G29" s="13">
        <v>-181</v>
      </c>
      <c r="H29" s="43"/>
      <c r="I29" s="13">
        <v>-38</v>
      </c>
      <c r="J29" s="43"/>
      <c r="K29" s="43"/>
      <c r="L29" s="1" t="s">
        <v>3540</v>
      </c>
    </row>
    <row r="30" spans="1:15" s="49" customFormat="1" x14ac:dyDescent="0.25">
      <c r="A30" s="699" t="s">
        <v>3538</v>
      </c>
      <c r="B30" s="185" t="s">
        <v>3548</v>
      </c>
      <c r="C30" s="185"/>
      <c r="D30" s="185"/>
      <c r="E30" s="185">
        <v>-2</v>
      </c>
      <c r="F30" s="185"/>
      <c r="G30" s="185"/>
      <c r="H30" s="44"/>
      <c r="I30" s="185"/>
      <c r="J30" s="185"/>
      <c r="K30" s="185"/>
    </row>
    <row r="31" spans="1:15" s="49" customFormat="1" x14ac:dyDescent="0.25">
      <c r="A31" s="699" t="s">
        <v>3538</v>
      </c>
      <c r="B31" s="185" t="s">
        <v>3542</v>
      </c>
      <c r="C31" s="185">
        <v>-1</v>
      </c>
      <c r="D31" s="185"/>
      <c r="E31" s="185"/>
      <c r="F31" s="185"/>
      <c r="G31" s="185"/>
      <c r="H31" s="44"/>
      <c r="I31" s="185">
        <v>-7</v>
      </c>
      <c r="J31" s="185"/>
      <c r="K31" s="185"/>
    </row>
    <row r="32" spans="1:15" s="49" customFormat="1" ht="17" thickBot="1" x14ac:dyDescent="0.3">
      <c r="A32" s="699" t="s">
        <v>3538</v>
      </c>
      <c r="B32" s="185" t="s">
        <v>3549</v>
      </c>
      <c r="C32" s="185"/>
      <c r="D32" s="185">
        <v>-4</v>
      </c>
      <c r="E32" s="185"/>
      <c r="F32" s="185"/>
      <c r="G32" s="185"/>
      <c r="H32" s="44"/>
      <c r="I32" s="185"/>
      <c r="J32" s="185"/>
      <c r="K32" s="185"/>
    </row>
    <row r="33" spans="1:12" s="8" customFormat="1" ht="17" thickBot="1" x14ac:dyDescent="0.3">
      <c r="A33" s="170" t="s">
        <v>3603</v>
      </c>
      <c r="B33" s="34"/>
      <c r="C33" s="34">
        <f>SUM(C22:C32)</f>
        <v>65</v>
      </c>
      <c r="D33" s="34">
        <f t="shared" ref="D33:K35" si="6">SUM(D22:D32)</f>
        <v>740</v>
      </c>
      <c r="E33" s="34">
        <f t="shared" si="6"/>
        <v>862</v>
      </c>
      <c r="F33" s="34">
        <f t="shared" si="6"/>
        <v>291</v>
      </c>
      <c r="G33" s="34">
        <f t="shared" si="6"/>
        <v>1775</v>
      </c>
      <c r="H33" s="34">
        <f t="shared" si="6"/>
        <v>15</v>
      </c>
      <c r="I33" s="34">
        <f t="shared" si="6"/>
        <v>287</v>
      </c>
      <c r="J33" s="34">
        <f t="shared" si="6"/>
        <v>24</v>
      </c>
      <c r="K33" s="34">
        <f t="shared" si="6"/>
        <v>0</v>
      </c>
    </row>
    <row r="34" spans="1:12" s="1" customFormat="1" ht="17" thickBot="1" x14ac:dyDescent="0.3">
      <c r="A34" s="15" t="s">
        <v>3659</v>
      </c>
      <c r="B34" s="13" t="s">
        <v>63</v>
      </c>
      <c r="C34" s="43"/>
      <c r="D34" s="13">
        <v>-392</v>
      </c>
      <c r="E34" s="13">
        <v>-403</v>
      </c>
      <c r="F34" s="13">
        <v>-112</v>
      </c>
      <c r="G34" s="13">
        <v>-574</v>
      </c>
      <c r="H34" s="43"/>
      <c r="I34" s="13">
        <v>-87</v>
      </c>
      <c r="J34" s="13">
        <v>-9</v>
      </c>
      <c r="K34" s="43"/>
      <c r="L34" s="1" t="s">
        <v>3540</v>
      </c>
    </row>
    <row r="35" spans="1:12" s="8" customFormat="1" ht="17" thickBot="1" x14ac:dyDescent="0.3">
      <c r="A35" s="170" t="s">
        <v>3743</v>
      </c>
      <c r="B35" s="34"/>
      <c r="C35" s="34">
        <f>SUM(C33:C34)</f>
        <v>65</v>
      </c>
      <c r="D35" s="34">
        <f t="shared" ref="D35:J35" si="7">SUM(D33:D34)</f>
        <v>348</v>
      </c>
      <c r="E35" s="34">
        <f t="shared" si="7"/>
        <v>459</v>
      </c>
      <c r="F35" s="34">
        <f t="shared" si="7"/>
        <v>179</v>
      </c>
      <c r="G35" s="34">
        <f t="shared" si="7"/>
        <v>1201</v>
      </c>
      <c r="H35" s="34">
        <f t="shared" si="7"/>
        <v>15</v>
      </c>
      <c r="I35" s="34">
        <f t="shared" si="7"/>
        <v>200</v>
      </c>
      <c r="J35" s="34">
        <f t="shared" si="7"/>
        <v>15</v>
      </c>
      <c r="K35" s="34">
        <f t="shared" si="6"/>
        <v>0</v>
      </c>
    </row>
    <row r="36" spans="1:12" s="1" customFormat="1" ht="17" thickBot="1" x14ac:dyDescent="0.3">
      <c r="A36" s="15" t="s">
        <v>3812</v>
      </c>
      <c r="B36" s="13" t="s">
        <v>63</v>
      </c>
      <c r="C36" s="13">
        <v>-40</v>
      </c>
      <c r="D36" s="13">
        <v>-212</v>
      </c>
      <c r="E36" s="13">
        <v>-184</v>
      </c>
      <c r="F36" s="13">
        <v>-143</v>
      </c>
      <c r="G36" s="13">
        <v>-343</v>
      </c>
      <c r="H36" s="13">
        <v>-9</v>
      </c>
      <c r="I36" s="13">
        <v>-140</v>
      </c>
      <c r="J36" s="13">
        <v>-10</v>
      </c>
      <c r="K36" s="43"/>
      <c r="L36" s="1" t="s">
        <v>3813</v>
      </c>
    </row>
    <row r="37" spans="1:12" s="8" customFormat="1" ht="17" thickBot="1" x14ac:dyDescent="0.3">
      <c r="A37" s="170" t="s">
        <v>3907</v>
      </c>
      <c r="B37" s="34"/>
      <c r="C37" s="34">
        <f>SUM(C35:C36)</f>
        <v>25</v>
      </c>
      <c r="D37" s="34">
        <f t="shared" ref="D37:K39" si="8">SUM(D35:D36)</f>
        <v>136</v>
      </c>
      <c r="E37" s="34">
        <f t="shared" si="8"/>
        <v>275</v>
      </c>
      <c r="F37" s="34">
        <f t="shared" si="8"/>
        <v>36</v>
      </c>
      <c r="G37" s="34">
        <f t="shared" si="8"/>
        <v>858</v>
      </c>
      <c r="H37" s="34">
        <f t="shared" si="8"/>
        <v>6</v>
      </c>
      <c r="I37" s="34">
        <f t="shared" si="8"/>
        <v>60</v>
      </c>
      <c r="J37" s="34">
        <f t="shared" si="8"/>
        <v>5</v>
      </c>
      <c r="K37" s="34">
        <f t="shared" si="8"/>
        <v>0</v>
      </c>
    </row>
    <row r="38" spans="1:12" ht="17" thickBot="1" x14ac:dyDescent="0.3">
      <c r="A38" s="15"/>
      <c r="B38" s="13"/>
      <c r="C38" s="13"/>
      <c r="D38" s="13"/>
      <c r="E38" s="13"/>
      <c r="F38" s="13"/>
      <c r="G38" s="13"/>
      <c r="H38" s="13"/>
      <c r="I38" s="13"/>
      <c r="J38" s="13"/>
      <c r="K38" s="13"/>
    </row>
    <row r="39" spans="1:12" s="8" customFormat="1" ht="17" thickBot="1" x14ac:dyDescent="0.3">
      <c r="A39" s="33" t="s">
        <v>4109</v>
      </c>
      <c r="B39" s="34"/>
      <c r="C39" s="34">
        <f>SUM(C37:C38)</f>
        <v>25</v>
      </c>
      <c r="D39" s="34">
        <f t="shared" ref="D39:J39" si="9">SUM(D37:D38)</f>
        <v>136</v>
      </c>
      <c r="E39" s="34">
        <f t="shared" si="9"/>
        <v>275</v>
      </c>
      <c r="F39" s="34">
        <f t="shared" si="9"/>
        <v>36</v>
      </c>
      <c r="G39" s="34">
        <f t="shared" si="9"/>
        <v>858</v>
      </c>
      <c r="H39" s="34">
        <f t="shared" si="9"/>
        <v>6</v>
      </c>
      <c r="I39" s="34">
        <f t="shared" si="9"/>
        <v>60</v>
      </c>
      <c r="J39" s="34">
        <f t="shared" si="9"/>
        <v>5</v>
      </c>
      <c r="K39" s="34">
        <f t="shared" si="8"/>
        <v>0</v>
      </c>
      <c r="L39" s="8" t="s">
        <v>4214</v>
      </c>
    </row>
    <row r="40" spans="1:12" ht="17" thickBot="1" x14ac:dyDescent="0.3">
      <c r="A40" s="15"/>
      <c r="B40" s="13"/>
      <c r="C40" s="13"/>
      <c r="D40" s="13"/>
      <c r="E40" s="13"/>
      <c r="F40" s="13"/>
      <c r="G40" s="13"/>
      <c r="H40" s="13"/>
      <c r="I40" s="13"/>
      <c r="J40" s="13"/>
      <c r="K40" s="13"/>
    </row>
    <row r="41" spans="1:12" s="8" customFormat="1" ht="17" thickBot="1" x14ac:dyDescent="0.3">
      <c r="A41" s="33" t="s">
        <v>4272</v>
      </c>
      <c r="B41" s="34"/>
      <c r="C41" s="34">
        <f>SUM(C39:C40)</f>
        <v>25</v>
      </c>
      <c r="D41" s="34">
        <f t="shared" ref="D41:K43" si="10">SUM(D39:D40)</f>
        <v>136</v>
      </c>
      <c r="E41" s="34">
        <f t="shared" si="10"/>
        <v>275</v>
      </c>
      <c r="F41" s="34">
        <f t="shared" si="10"/>
        <v>36</v>
      </c>
      <c r="G41" s="34">
        <f t="shared" si="10"/>
        <v>858</v>
      </c>
      <c r="H41" s="34">
        <f t="shared" si="10"/>
        <v>6</v>
      </c>
      <c r="I41" s="34">
        <f t="shared" si="10"/>
        <v>60</v>
      </c>
      <c r="J41" s="34">
        <f t="shared" si="10"/>
        <v>5</v>
      </c>
      <c r="K41" s="34">
        <f t="shared" si="10"/>
        <v>0</v>
      </c>
      <c r="L41" s="8" t="s">
        <v>4214</v>
      </c>
    </row>
    <row r="42" spans="1:12" ht="17" thickBot="1" x14ac:dyDescent="0.3">
      <c r="A42" s="15"/>
      <c r="B42" s="13" t="s">
        <v>3071</v>
      </c>
      <c r="C42" s="13"/>
      <c r="D42" s="13"/>
      <c r="E42" s="13"/>
      <c r="F42" s="13"/>
      <c r="G42" s="13"/>
      <c r="H42" s="13"/>
      <c r="I42" s="13"/>
      <c r="J42" s="13"/>
      <c r="K42" s="13"/>
    </row>
    <row r="43" spans="1:12" s="8" customFormat="1" ht="17" thickBot="1" x14ac:dyDescent="0.3">
      <c r="A43" s="33" t="s">
        <v>4352</v>
      </c>
      <c r="B43" s="34"/>
      <c r="C43" s="34">
        <f>SUM(C41:C42)</f>
        <v>25</v>
      </c>
      <c r="D43" s="34">
        <f t="shared" si="10"/>
        <v>136</v>
      </c>
      <c r="E43" s="34">
        <f t="shared" si="10"/>
        <v>275</v>
      </c>
      <c r="F43" s="34">
        <f t="shared" si="10"/>
        <v>36</v>
      </c>
      <c r="G43" s="34">
        <f t="shared" si="10"/>
        <v>858</v>
      </c>
      <c r="H43" s="34">
        <f t="shared" si="10"/>
        <v>6</v>
      </c>
      <c r="I43" s="34">
        <f t="shared" si="10"/>
        <v>60</v>
      </c>
      <c r="J43" s="34">
        <f t="shared" si="10"/>
        <v>5</v>
      </c>
      <c r="K43" s="34">
        <f t="shared" si="10"/>
        <v>0</v>
      </c>
      <c r="L43" s="8" t="s">
        <v>4214</v>
      </c>
    </row>
    <row r="44" spans="1:12" s="1" customFormat="1" ht="17" thickBot="1" x14ac:dyDescent="0.3">
      <c r="A44" s="15" t="s">
        <v>4398</v>
      </c>
      <c r="B44" s="13" t="s">
        <v>63</v>
      </c>
      <c r="C44" s="13">
        <v>-22</v>
      </c>
      <c r="D44" s="13">
        <v>-122</v>
      </c>
      <c r="E44" s="13">
        <v>-95</v>
      </c>
      <c r="F44" s="13">
        <v>-8</v>
      </c>
      <c r="G44" s="13">
        <v>-304</v>
      </c>
      <c r="H44" s="13">
        <v>-6</v>
      </c>
      <c r="I44" s="13">
        <v>-50</v>
      </c>
      <c r="J44" s="43"/>
      <c r="K44" s="43"/>
    </row>
    <row r="45" spans="1:12" s="8" customFormat="1" ht="17" thickBot="1" x14ac:dyDescent="0.3">
      <c r="A45" s="33" t="s">
        <v>4519</v>
      </c>
      <c r="B45" s="34"/>
      <c r="C45" s="34">
        <f>SUM(C43:C44)</f>
        <v>3</v>
      </c>
      <c r="D45" s="34">
        <f t="shared" ref="D45:K45" si="11">SUM(D43:D44)</f>
        <v>14</v>
      </c>
      <c r="E45" s="34">
        <f t="shared" si="11"/>
        <v>180</v>
      </c>
      <c r="F45" s="34">
        <f t="shared" si="11"/>
        <v>28</v>
      </c>
      <c r="G45" s="34">
        <f t="shared" si="11"/>
        <v>554</v>
      </c>
      <c r="H45" s="34">
        <f t="shared" si="11"/>
        <v>0</v>
      </c>
      <c r="I45" s="34">
        <f t="shared" si="11"/>
        <v>10</v>
      </c>
      <c r="J45" s="34">
        <f t="shared" si="11"/>
        <v>5</v>
      </c>
      <c r="K45" s="34">
        <f t="shared" si="11"/>
        <v>0</v>
      </c>
      <c r="L45" s="8" t="s">
        <v>4214</v>
      </c>
    </row>
    <row r="46" spans="1:12" s="49" customFormat="1" x14ac:dyDescent="0.25">
      <c r="A46" s="859"/>
      <c r="B46" s="185" t="s">
        <v>967</v>
      </c>
      <c r="C46" s="185">
        <v>-3</v>
      </c>
      <c r="D46" s="185">
        <v>-14</v>
      </c>
      <c r="E46" s="185">
        <v>-180</v>
      </c>
      <c r="F46" s="185">
        <v>-28</v>
      </c>
      <c r="G46" s="185">
        <v>-554</v>
      </c>
      <c r="H46" s="185"/>
      <c r="I46" s="185">
        <v>-10</v>
      </c>
      <c r="J46" s="185">
        <v>-5</v>
      </c>
      <c r="K46" s="185"/>
      <c r="L46" s="49" t="s">
        <v>211</v>
      </c>
    </row>
    <row r="47" spans="1:12" x14ac:dyDescent="0.25">
      <c r="A47" s="15"/>
      <c r="B47" s="13"/>
      <c r="C47" s="13"/>
      <c r="D47" s="13"/>
      <c r="E47" s="13"/>
      <c r="F47" s="13"/>
      <c r="G47" s="13"/>
      <c r="H47" s="13"/>
      <c r="I47" s="13"/>
      <c r="J47" s="13"/>
      <c r="K47" s="13"/>
    </row>
    <row r="48" spans="1:12" x14ac:dyDescent="0.25">
      <c r="A48" s="15"/>
      <c r="B48" s="13"/>
      <c r="C48" s="13"/>
      <c r="D48" s="13"/>
      <c r="E48" s="13"/>
      <c r="F48" s="13"/>
      <c r="G48" s="13"/>
      <c r="H48" s="13"/>
      <c r="I48" s="13"/>
      <c r="J48" s="13"/>
      <c r="K48" s="13"/>
    </row>
    <row r="49" spans="1:11" s="1" customFormat="1" ht="17" thickBot="1" x14ac:dyDescent="0.3">
      <c r="A49" s="367"/>
      <c r="B49" s="43"/>
      <c r="C49" s="43">
        <f>SUM(C45:C48)</f>
        <v>0</v>
      </c>
      <c r="D49" s="43">
        <f t="shared" ref="D49:J49" si="12">SUM(D45:D48)</f>
        <v>0</v>
      </c>
      <c r="E49" s="43">
        <f t="shared" si="12"/>
        <v>0</v>
      </c>
      <c r="F49" s="43">
        <f t="shared" si="12"/>
        <v>0</v>
      </c>
      <c r="G49" s="43">
        <f t="shared" si="12"/>
        <v>0</v>
      </c>
      <c r="H49" s="43">
        <f t="shared" si="12"/>
        <v>0</v>
      </c>
      <c r="I49" s="43">
        <f t="shared" si="12"/>
        <v>0</v>
      </c>
      <c r="J49" s="43">
        <f t="shared" si="12"/>
        <v>0</v>
      </c>
      <c r="K49" s="43"/>
    </row>
    <row r="50" spans="1:11" ht="17" thickBot="1" x14ac:dyDescent="0.3">
      <c r="C50" s="10" t="s">
        <v>26</v>
      </c>
      <c r="D50" s="10" t="s">
        <v>2</v>
      </c>
      <c r="E50" s="32" t="s">
        <v>3</v>
      </c>
      <c r="F50" s="32" t="s">
        <v>27</v>
      </c>
      <c r="G50" s="32" t="s">
        <v>4</v>
      </c>
      <c r="H50" s="32" t="s">
        <v>28</v>
      </c>
      <c r="I50" s="32" t="s">
        <v>10</v>
      </c>
      <c r="J50" s="32" t="s">
        <v>32</v>
      </c>
      <c r="K50" s="10"/>
    </row>
    <row r="51" spans="1:11" x14ac:dyDescent="0.25">
      <c r="A51" s="899" t="s">
        <v>2968</v>
      </c>
      <c r="B51" s="900"/>
      <c r="C51" s="900"/>
      <c r="D51" s="900"/>
      <c r="E51" s="901"/>
    </row>
    <row r="52" spans="1:11" ht="17" thickBot="1" x14ac:dyDescent="0.3">
      <c r="A52" s="902" t="s">
        <v>2969</v>
      </c>
      <c r="B52" s="903"/>
      <c r="C52" s="903"/>
      <c r="D52" s="903"/>
      <c r="E52" s="90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>
    <tabColor rgb="FFC00000"/>
  </sheetPr>
  <dimension ref="A1:E25"/>
  <sheetViews>
    <sheetView topLeftCell="A7" workbookViewId="0">
      <selection activeCell="F12" sqref="F12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8.6640625" style="2" customWidth="1"/>
    <col min="4" max="16384" width="9" style="2"/>
  </cols>
  <sheetData>
    <row r="1" spans="1:4" x14ac:dyDescent="0.25">
      <c r="A1" s="1" t="s">
        <v>23</v>
      </c>
      <c r="B1" s="1"/>
      <c r="C1" s="1"/>
    </row>
    <row r="2" spans="1:4" x14ac:dyDescent="0.25">
      <c r="A2" s="1"/>
      <c r="B2" s="1"/>
      <c r="C2" s="1"/>
    </row>
    <row r="3" spans="1:4" s="1" customFormat="1" x14ac:dyDescent="0.25">
      <c r="A3" s="401" t="s">
        <v>6206</v>
      </c>
      <c r="B3" s="48"/>
      <c r="C3" s="48"/>
    </row>
    <row r="4" spans="1:4" s="1" customFormat="1" x14ac:dyDescent="0.25">
      <c r="A4" s="5" t="s">
        <v>6438</v>
      </c>
      <c r="B4" s="5"/>
      <c r="C4" s="5"/>
    </row>
    <row r="5" spans="1:4" s="1" customFormat="1" x14ac:dyDescent="0.25">
      <c r="A5" s="5" t="s">
        <v>6640</v>
      </c>
      <c r="B5" s="5"/>
      <c r="C5" s="5"/>
    </row>
    <row r="6" spans="1:4" s="1" customFormat="1" ht="17" thickBot="1" x14ac:dyDescent="0.3">
      <c r="A6" s="5" t="s">
        <v>6639</v>
      </c>
      <c r="B6" s="5"/>
      <c r="C6" s="1445">
        <v>25000</v>
      </c>
    </row>
    <row r="7" spans="1:4" ht="17" thickBot="1" x14ac:dyDescent="0.3">
      <c r="A7" s="9" t="s">
        <v>0</v>
      </c>
      <c r="B7" s="10" t="s">
        <v>1</v>
      </c>
      <c r="C7" s="11" t="s">
        <v>29</v>
      </c>
    </row>
    <row r="8" spans="1:4" s="1" customFormat="1" x14ac:dyDescent="0.25">
      <c r="A8" s="55" t="s">
        <v>6440</v>
      </c>
      <c r="B8" s="53" t="s">
        <v>6439</v>
      </c>
      <c r="C8" s="53">
        <v>50</v>
      </c>
    </row>
    <row r="9" spans="1:4" ht="17" thickBot="1" x14ac:dyDescent="0.3">
      <c r="A9" s="76" t="s">
        <v>6444</v>
      </c>
      <c r="B9" s="14" t="s">
        <v>6449</v>
      </c>
      <c r="C9" s="22">
        <v>50</v>
      </c>
    </row>
    <row r="10" spans="1:4" ht="17" thickBot="1" x14ac:dyDescent="0.3">
      <c r="A10" s="170" t="s">
        <v>6661</v>
      </c>
      <c r="B10" s="34"/>
      <c r="C10" s="54">
        <f>SUM(C8:C9)</f>
        <v>100</v>
      </c>
    </row>
    <row r="11" spans="1:4" ht="17" thickBot="1" x14ac:dyDescent="0.3">
      <c r="A11" s="55"/>
      <c r="B11" s="53"/>
      <c r="C11" s="53"/>
    </row>
    <row r="12" spans="1:4" ht="17" thickBot="1" x14ac:dyDescent="0.3">
      <c r="A12" s="170" t="s">
        <v>6773</v>
      </c>
      <c r="B12" s="34"/>
      <c r="C12" s="54">
        <f>SUM(C10:C11)</f>
        <v>100</v>
      </c>
    </row>
    <row r="13" spans="1:4" ht="17" thickBot="1" x14ac:dyDescent="0.3">
      <c r="A13" s="55"/>
      <c r="B13" s="53"/>
      <c r="C13" s="53"/>
    </row>
    <row r="14" spans="1:4" s="8" customFormat="1" ht="17" thickBot="1" x14ac:dyDescent="0.3">
      <c r="A14" s="170" t="s">
        <v>6968</v>
      </c>
      <c r="B14" s="34"/>
      <c r="C14" s="54">
        <f>SUM(C12:C13)</f>
        <v>100</v>
      </c>
    </row>
    <row r="15" spans="1:4" ht="17" thickBot="1" x14ac:dyDescent="0.3">
      <c r="A15" s="55"/>
      <c r="B15" s="53"/>
      <c r="C15" s="53"/>
    </row>
    <row r="16" spans="1:4" s="8" customFormat="1" ht="17" thickBot="1" x14ac:dyDescent="0.3">
      <c r="A16" s="170" t="s">
        <v>7131</v>
      </c>
      <c r="B16" s="34"/>
      <c r="C16" s="54">
        <f>SUM(C14:C15)</f>
        <v>100</v>
      </c>
      <c r="D16" s="6" t="s">
        <v>6790</v>
      </c>
    </row>
    <row r="17" spans="1:5" ht="17" thickBot="1" x14ac:dyDescent="0.3">
      <c r="A17" s="99"/>
      <c r="B17" s="13"/>
      <c r="C17" s="53"/>
    </row>
    <row r="18" spans="1:5" s="8" customFormat="1" ht="17" thickBot="1" x14ac:dyDescent="0.3">
      <c r="A18" s="170" t="s">
        <v>7354</v>
      </c>
      <c r="B18" s="34"/>
      <c r="C18" s="54">
        <f>SUM(C16:C17)</f>
        <v>100</v>
      </c>
      <c r="D18" s="8" t="s">
        <v>6802</v>
      </c>
      <c r="E18" s="8" t="s">
        <v>7673</v>
      </c>
    </row>
    <row r="19" spans="1:5" ht="17" thickBot="1" x14ac:dyDescent="0.3">
      <c r="A19" s="12" t="s">
        <v>7397</v>
      </c>
      <c r="B19" s="53" t="s">
        <v>63</v>
      </c>
      <c r="C19" s="53">
        <v>-50</v>
      </c>
    </row>
    <row r="20" spans="1:5" s="8" customFormat="1" ht="17" thickBot="1" x14ac:dyDescent="0.3">
      <c r="A20" s="170" t="s">
        <v>7541</v>
      </c>
      <c r="B20" s="34"/>
      <c r="C20" s="54">
        <f>SUM(C18:C19)</f>
        <v>50</v>
      </c>
      <c r="D20" s="6" t="s">
        <v>6790</v>
      </c>
    </row>
    <row r="21" spans="1:5" ht="17" thickBot="1" x14ac:dyDescent="0.3">
      <c r="A21" s="12">
        <v>45026</v>
      </c>
      <c r="B21" s="13" t="s">
        <v>63</v>
      </c>
      <c r="C21" s="53">
        <v>-50</v>
      </c>
    </row>
    <row r="22" spans="1:5" s="8" customFormat="1" ht="17" thickBot="1" x14ac:dyDescent="0.3">
      <c r="A22" s="170" t="s">
        <v>7551</v>
      </c>
      <c r="B22" s="34"/>
      <c r="C22" s="54">
        <f>SUM(C20:C21)</f>
        <v>0</v>
      </c>
      <c r="D22" s="6" t="s">
        <v>6790</v>
      </c>
    </row>
    <row r="23" spans="1:5" x14ac:dyDescent="0.25">
      <c r="A23" s="12"/>
      <c r="B23" s="13"/>
      <c r="C23" s="53"/>
    </row>
    <row r="24" spans="1:5" ht="17" thickBot="1" x14ac:dyDescent="0.3">
      <c r="A24" s="28"/>
      <c r="B24" s="22"/>
      <c r="C24" s="22"/>
    </row>
    <row r="25" spans="1:5" ht="17" thickBot="1" x14ac:dyDescent="0.3">
      <c r="A25" s="418" t="s">
        <v>1053</v>
      </c>
      <c r="B25" s="204"/>
      <c r="C25" s="798">
        <v>100</v>
      </c>
    </row>
  </sheetData>
  <pageMargins left="0.7" right="0.7" top="0.75" bottom="0.75" header="0.3" footer="0.3"/>
  <pageSetup orientation="portrait" r:id="rId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>
    <tabColor rgb="FFC00000"/>
  </sheetPr>
  <dimension ref="A1:E23"/>
  <sheetViews>
    <sheetView workbookViewId="0">
      <selection activeCell="C15" sqref="C15:C17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14.33203125" style="2" customWidth="1"/>
    <col min="4" max="16384" width="9" style="2"/>
  </cols>
  <sheetData>
    <row r="1" spans="1:4" x14ac:dyDescent="0.25">
      <c r="A1" s="1" t="s">
        <v>23</v>
      </c>
      <c r="B1" s="1"/>
      <c r="C1" s="1"/>
    </row>
    <row r="2" spans="1:4" x14ac:dyDescent="0.25">
      <c r="A2" s="1"/>
      <c r="B2" s="1"/>
      <c r="C2" s="1"/>
    </row>
    <row r="3" spans="1:4" s="1" customFormat="1" x14ac:dyDescent="0.25">
      <c r="A3" s="401" t="s">
        <v>6206</v>
      </c>
      <c r="B3" s="48"/>
      <c r="C3" s="48"/>
    </row>
    <row r="4" spans="1:4" s="1" customFormat="1" x14ac:dyDescent="0.25">
      <c r="A4" s="5" t="s">
        <v>6438</v>
      </c>
      <c r="B4" s="5"/>
      <c r="C4" s="5"/>
    </row>
    <row r="5" spans="1:4" s="1" customFormat="1" x14ac:dyDescent="0.25">
      <c r="A5" s="5" t="s">
        <v>6641</v>
      </c>
      <c r="B5" s="5"/>
      <c r="C5" s="5"/>
    </row>
    <row r="6" spans="1:4" s="1" customFormat="1" ht="17" thickBot="1" x14ac:dyDescent="0.3">
      <c r="A6" s="1534">
        <v>44930</v>
      </c>
      <c r="B6" s="5"/>
      <c r="C6" s="1445">
        <v>8500</v>
      </c>
    </row>
    <row r="7" spans="1:4" ht="17" thickBot="1" x14ac:dyDescent="0.3">
      <c r="A7" s="9" t="s">
        <v>0</v>
      </c>
      <c r="B7" s="10" t="s">
        <v>1</v>
      </c>
      <c r="C7" s="11" t="s">
        <v>2406</v>
      </c>
    </row>
    <row r="8" spans="1:4" ht="17" thickBot="1" x14ac:dyDescent="0.3">
      <c r="A8" s="80">
        <v>44930</v>
      </c>
      <c r="B8" s="14" t="s">
        <v>6458</v>
      </c>
      <c r="C8" s="22">
        <v>787</v>
      </c>
    </row>
    <row r="9" spans="1:4" ht="17" thickBot="1" x14ac:dyDescent="0.3">
      <c r="A9" s="170" t="s">
        <v>6662</v>
      </c>
      <c r="B9" s="34"/>
      <c r="C9" s="54">
        <f>SUM(C8)</f>
        <v>787</v>
      </c>
    </row>
    <row r="10" spans="1:4" ht="17" thickBot="1" x14ac:dyDescent="0.3">
      <c r="A10" s="256"/>
      <c r="B10" s="53"/>
      <c r="C10" s="53"/>
    </row>
    <row r="11" spans="1:4" ht="17" thickBot="1" x14ac:dyDescent="0.3">
      <c r="A11" s="170" t="s">
        <v>6862</v>
      </c>
      <c r="B11" s="34"/>
      <c r="C11" s="54">
        <f>SUM(C9:C10)</f>
        <v>787</v>
      </c>
    </row>
    <row r="12" spans="1:4" ht="17" thickBot="1" x14ac:dyDescent="0.3">
      <c r="A12" s="256"/>
      <c r="B12" s="53"/>
      <c r="C12" s="53"/>
    </row>
    <row r="13" spans="1:4" s="8" customFormat="1" ht="17" thickBot="1" x14ac:dyDescent="0.3">
      <c r="A13" s="170" t="s">
        <v>6967</v>
      </c>
      <c r="B13" s="34"/>
      <c r="C13" s="54">
        <f>SUM(C11:C12)</f>
        <v>787</v>
      </c>
    </row>
    <row r="14" spans="1:4" ht="17" thickBot="1" x14ac:dyDescent="0.3">
      <c r="A14" s="256"/>
      <c r="B14" s="53"/>
      <c r="C14" s="53"/>
    </row>
    <row r="15" spans="1:4" s="8" customFormat="1" ht="17" thickBot="1" x14ac:dyDescent="0.3">
      <c r="A15" s="170" t="s">
        <v>7130</v>
      </c>
      <c r="B15" s="34"/>
      <c r="C15" s="54">
        <f>SUM(C13:C14)</f>
        <v>787</v>
      </c>
      <c r="D15" s="6" t="s">
        <v>6790</v>
      </c>
    </row>
    <row r="16" spans="1:4" ht="17" thickBot="1" x14ac:dyDescent="0.3">
      <c r="A16" s="741" t="s">
        <v>7291</v>
      </c>
      <c r="B16" s="582" t="s">
        <v>63</v>
      </c>
      <c r="C16" s="53">
        <v>-787</v>
      </c>
    </row>
    <row r="17" spans="1:5" s="8" customFormat="1" ht="17" thickBot="1" x14ac:dyDescent="0.3">
      <c r="A17" s="170" t="s">
        <v>7355</v>
      </c>
      <c r="B17" s="34"/>
      <c r="C17" s="54">
        <f>SUM(C15:C16)</f>
        <v>0</v>
      </c>
      <c r="D17" s="8" t="s">
        <v>6802</v>
      </c>
      <c r="E17" s="8" t="s">
        <v>7673</v>
      </c>
    </row>
    <row r="18" spans="1:5" x14ac:dyDescent="0.25">
      <c r="A18" s="256"/>
      <c r="B18" s="53"/>
      <c r="C18" s="53"/>
    </row>
    <row r="19" spans="1:5" x14ac:dyDescent="0.25">
      <c r="A19" s="256"/>
      <c r="B19" s="53"/>
      <c r="C19" s="53"/>
    </row>
    <row r="20" spans="1:5" x14ac:dyDescent="0.25">
      <c r="A20" s="256"/>
      <c r="B20" s="53"/>
      <c r="C20" s="53"/>
    </row>
    <row r="21" spans="1:5" x14ac:dyDescent="0.25">
      <c r="A21" s="12"/>
      <c r="B21" s="13"/>
      <c r="C21" s="53"/>
    </row>
    <row r="22" spans="1:5" ht="17" thickBot="1" x14ac:dyDescent="0.3">
      <c r="A22" s="55"/>
      <c r="B22" s="53"/>
      <c r="C22" s="53"/>
    </row>
    <row r="23" spans="1:5" ht="17" thickBot="1" x14ac:dyDescent="0.3">
      <c r="A23" s="418" t="s">
        <v>1053</v>
      </c>
      <c r="B23" s="204"/>
      <c r="C23" s="798">
        <v>787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>
    <tabColor rgb="FFC00000"/>
  </sheetPr>
  <dimension ref="A1:D23"/>
  <sheetViews>
    <sheetView topLeftCell="A4" workbookViewId="0">
      <selection activeCell="F19" sqref="F19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14.33203125" style="2" customWidth="1"/>
    <col min="4" max="16384" width="9" style="2"/>
  </cols>
  <sheetData>
    <row r="1" spans="1:3" x14ac:dyDescent="0.25">
      <c r="A1" s="1" t="s">
        <v>23</v>
      </c>
      <c r="B1" s="1"/>
      <c r="C1" s="1"/>
    </row>
    <row r="2" spans="1:3" x14ac:dyDescent="0.25">
      <c r="A2" s="1"/>
      <c r="B2" s="1"/>
      <c r="C2" s="1"/>
    </row>
    <row r="3" spans="1:3" s="1" customFormat="1" x14ac:dyDescent="0.25">
      <c r="A3" s="401" t="s">
        <v>6206</v>
      </c>
      <c r="B3" s="48"/>
      <c r="C3" s="48"/>
    </row>
    <row r="4" spans="1:3" s="1" customFormat="1" x14ac:dyDescent="0.25">
      <c r="A4" s="5" t="s">
        <v>6438</v>
      </c>
      <c r="B4" s="5"/>
      <c r="C4" s="5"/>
    </row>
    <row r="5" spans="1:3" s="1" customFormat="1" x14ac:dyDescent="0.25">
      <c r="A5" s="5" t="s">
        <v>6642</v>
      </c>
      <c r="B5" s="5"/>
      <c r="C5" s="5"/>
    </row>
    <row r="6" spans="1:3" s="1" customFormat="1" ht="17" thickBot="1" x14ac:dyDescent="0.3">
      <c r="A6" s="1534">
        <v>44930</v>
      </c>
      <c r="B6" s="5"/>
      <c r="C6" s="1445">
        <v>8500</v>
      </c>
    </row>
    <row r="7" spans="1:3" ht="17" thickBot="1" x14ac:dyDescent="0.3">
      <c r="A7" s="9" t="s">
        <v>0</v>
      </c>
      <c r="B7" s="10" t="s">
        <v>1</v>
      </c>
      <c r="C7" s="11" t="s">
        <v>2406</v>
      </c>
    </row>
    <row r="8" spans="1:3" ht="17" thickBot="1" x14ac:dyDescent="0.3">
      <c r="A8" s="76">
        <v>45203</v>
      </c>
      <c r="B8" s="14" t="s">
        <v>6515</v>
      </c>
      <c r="C8" s="22">
        <v>455</v>
      </c>
    </row>
    <row r="9" spans="1:3" ht="17" thickBot="1" x14ac:dyDescent="0.3">
      <c r="A9" s="170" t="s">
        <v>6663</v>
      </c>
      <c r="B9" s="34"/>
      <c r="C9" s="54">
        <f>SUM(C8)</f>
        <v>455</v>
      </c>
    </row>
    <row r="10" spans="1:3" ht="17" thickBot="1" x14ac:dyDescent="0.3">
      <c r="A10" s="55"/>
      <c r="B10" s="53"/>
      <c r="C10" s="53"/>
    </row>
    <row r="11" spans="1:3" ht="17" thickBot="1" x14ac:dyDescent="0.3">
      <c r="A11" s="170" t="s">
        <v>6863</v>
      </c>
      <c r="B11" s="34"/>
      <c r="C11" s="54">
        <f>SUM(C9:C10)</f>
        <v>455</v>
      </c>
    </row>
    <row r="12" spans="1:3" ht="17" thickBot="1" x14ac:dyDescent="0.3">
      <c r="A12" s="55"/>
      <c r="B12" s="53"/>
      <c r="C12" s="53"/>
    </row>
    <row r="13" spans="1:3" s="8" customFormat="1" ht="17" thickBot="1" x14ac:dyDescent="0.3">
      <c r="A13" s="170" t="s">
        <v>6969</v>
      </c>
      <c r="B13" s="34"/>
      <c r="C13" s="54">
        <f>SUM(C11:C12)</f>
        <v>455</v>
      </c>
    </row>
    <row r="14" spans="1:3" ht="17" thickBot="1" x14ac:dyDescent="0.3">
      <c r="A14" s="55"/>
      <c r="B14" s="53"/>
      <c r="C14" s="53"/>
    </row>
    <row r="15" spans="1:3" s="8" customFormat="1" ht="17" thickBot="1" x14ac:dyDescent="0.3">
      <c r="A15" s="170" t="s">
        <v>7213</v>
      </c>
      <c r="B15" s="34"/>
      <c r="C15" s="54">
        <f>SUM(C13:C14)</f>
        <v>455</v>
      </c>
    </row>
    <row r="16" spans="1:3" ht="17" thickBot="1" x14ac:dyDescent="0.3">
      <c r="A16" s="741" t="s">
        <v>7291</v>
      </c>
      <c r="B16" s="582" t="s">
        <v>63</v>
      </c>
      <c r="C16" s="53">
        <v>-113</v>
      </c>
    </row>
    <row r="17" spans="1:4" s="8" customFormat="1" ht="17" thickBot="1" x14ac:dyDescent="0.3">
      <c r="A17" s="170" t="s">
        <v>7385</v>
      </c>
      <c r="B17" s="34"/>
      <c r="C17" s="54">
        <f>SUM(C15:C16)</f>
        <v>342</v>
      </c>
      <c r="D17" s="6" t="s">
        <v>6790</v>
      </c>
    </row>
    <row r="18" spans="1:4" x14ac:dyDescent="0.25">
      <c r="A18" s="741" t="s">
        <v>7397</v>
      </c>
      <c r="B18" s="53" t="s">
        <v>63</v>
      </c>
      <c r="C18" s="53">
        <v>-234</v>
      </c>
      <c r="D18" s="1"/>
    </row>
    <row r="19" spans="1:4" ht="17" thickBot="1" x14ac:dyDescent="0.3">
      <c r="A19" s="12">
        <v>45026</v>
      </c>
      <c r="B19" s="13" t="s">
        <v>63</v>
      </c>
      <c r="C19" s="53">
        <v>-108</v>
      </c>
      <c r="D19" s="1"/>
    </row>
    <row r="20" spans="1:4" s="8" customFormat="1" ht="17" thickBot="1" x14ac:dyDescent="0.3">
      <c r="A20" s="170" t="s">
        <v>7552</v>
      </c>
      <c r="B20" s="34"/>
      <c r="C20" s="54">
        <f>SUM(C17:C19)</f>
        <v>0</v>
      </c>
      <c r="D20" s="6" t="s">
        <v>6790</v>
      </c>
    </row>
    <row r="21" spans="1:4" x14ac:dyDescent="0.25">
      <c r="A21" s="741"/>
      <c r="B21" s="53"/>
      <c r="C21" s="53"/>
    </row>
    <row r="22" spans="1:4" ht="17" thickBot="1" x14ac:dyDescent="0.3">
      <c r="A22" s="55"/>
      <c r="B22" s="53"/>
      <c r="C22" s="53">
        <f>SUM(C17:C19)</f>
        <v>0</v>
      </c>
    </row>
    <row r="23" spans="1:4" ht="17" thickBot="1" x14ac:dyDescent="0.3">
      <c r="A23" s="418" t="s">
        <v>1053</v>
      </c>
      <c r="B23" s="204"/>
      <c r="C23" s="798">
        <v>455</v>
      </c>
    </row>
  </sheetData>
  <pageMargins left="0.7" right="0.7" top="0.75" bottom="0.75" header="0.3" footer="0.3"/>
  <pageSetup orientation="portrait" r:id="rId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>
    <tabColor rgb="FF92D050"/>
  </sheetPr>
  <dimension ref="A1:E13"/>
  <sheetViews>
    <sheetView workbookViewId="0">
      <selection activeCell="C21" sqref="C21"/>
    </sheetView>
  </sheetViews>
  <sheetFormatPr baseColWidth="10" defaultColWidth="9.1640625" defaultRowHeight="17" x14ac:dyDescent="0.25"/>
  <cols>
    <col min="1" max="1" width="11" style="47" customWidth="1"/>
    <col min="2" max="2" width="19.33203125" style="47" customWidth="1"/>
    <col min="3" max="3" width="35.6640625" style="47" customWidth="1"/>
    <col min="4" max="4" width="9.5" style="47" customWidth="1"/>
    <col min="5" max="5" width="13.6640625" style="47" customWidth="1"/>
    <col min="6" max="16384" width="9.1640625" style="47"/>
  </cols>
  <sheetData>
    <row r="1" spans="1:5" s="1" customFormat="1" ht="16" x14ac:dyDescent="0.25">
      <c r="A1" s="401" t="s">
        <v>6206</v>
      </c>
      <c r="B1" s="48"/>
      <c r="C1" s="48"/>
      <c r="D1" s="48"/>
      <c r="E1" s="48"/>
    </row>
    <row r="2" spans="1:5" s="1" customFormat="1" ht="16" x14ac:dyDescent="0.25">
      <c r="A2" s="5" t="s">
        <v>6438</v>
      </c>
      <c r="B2" s="5"/>
      <c r="C2" s="5"/>
      <c r="D2" s="5"/>
      <c r="E2" s="5"/>
    </row>
    <row r="3" spans="1:5" s="1" customFormat="1" thickBot="1" x14ac:dyDescent="0.3">
      <c r="A3" s="5" t="s">
        <v>6384</v>
      </c>
      <c r="B3" s="5"/>
      <c r="C3" s="5"/>
      <c r="D3" s="5"/>
      <c r="E3" s="5"/>
    </row>
    <row r="4" spans="1:5" ht="18" thickBot="1" x14ac:dyDescent="0.3">
      <c r="A4" s="9" t="s">
        <v>0</v>
      </c>
      <c r="B4" s="10" t="s">
        <v>1</v>
      </c>
      <c r="C4" s="32" t="s">
        <v>6690</v>
      </c>
      <c r="D4" s="11" t="s">
        <v>29</v>
      </c>
      <c r="E4" s="11" t="s">
        <v>2406</v>
      </c>
    </row>
    <row r="5" spans="1:5" x14ac:dyDescent="0.25">
      <c r="A5" s="55" t="s">
        <v>6440</v>
      </c>
      <c r="B5" s="53" t="s">
        <v>6439</v>
      </c>
      <c r="C5" s="53" t="s">
        <v>6691</v>
      </c>
      <c r="D5" s="192">
        <v>50</v>
      </c>
      <c r="E5" s="53"/>
    </row>
    <row r="6" spans="1:5" x14ac:dyDescent="0.25">
      <c r="A6" s="12" t="s">
        <v>6444</v>
      </c>
      <c r="B6" s="13" t="s">
        <v>6449</v>
      </c>
      <c r="C6" s="53" t="s">
        <v>6691</v>
      </c>
      <c r="D6" s="53">
        <v>50</v>
      </c>
      <c r="E6" s="53"/>
    </row>
    <row r="7" spans="1:5" x14ac:dyDescent="0.25">
      <c r="A7" s="99">
        <v>44930</v>
      </c>
      <c r="B7" s="13" t="s">
        <v>6458</v>
      </c>
      <c r="C7" s="53" t="s">
        <v>6692</v>
      </c>
      <c r="D7" s="53"/>
      <c r="E7" s="53">
        <v>787</v>
      </c>
    </row>
    <row r="8" spans="1:5" x14ac:dyDescent="0.25">
      <c r="A8" s="12">
        <v>45203</v>
      </c>
      <c r="B8" s="13" t="s">
        <v>6515</v>
      </c>
      <c r="C8" s="53" t="s">
        <v>6693</v>
      </c>
      <c r="D8" s="53"/>
      <c r="E8" s="53">
        <v>455</v>
      </c>
    </row>
    <row r="9" spans="1:5" x14ac:dyDescent="0.25">
      <c r="A9" s="741" t="s">
        <v>7291</v>
      </c>
      <c r="B9" s="13" t="s">
        <v>63</v>
      </c>
      <c r="C9" s="22"/>
      <c r="D9" s="22"/>
      <c r="E9" s="22">
        <v>-900</v>
      </c>
    </row>
    <row r="10" spans="1:5" x14ac:dyDescent="0.25">
      <c r="A10" s="12" t="s">
        <v>7397</v>
      </c>
      <c r="B10" s="53" t="s">
        <v>63</v>
      </c>
      <c r="C10" s="13"/>
      <c r="D10" s="13">
        <v>-50</v>
      </c>
      <c r="E10" s="13">
        <v>-234</v>
      </c>
    </row>
    <row r="11" spans="1:5" x14ac:dyDescent="0.25">
      <c r="A11" s="12">
        <v>45026</v>
      </c>
      <c r="B11" s="13" t="s">
        <v>63</v>
      </c>
      <c r="C11" s="13"/>
      <c r="D11" s="13">
        <v>-50</v>
      </c>
      <c r="E11" s="13">
        <v>-108</v>
      </c>
    </row>
    <row r="12" spans="1:5" ht="18" thickBot="1" x14ac:dyDescent="0.3">
      <c r="A12" s="55"/>
      <c r="B12" s="53"/>
      <c r="C12" s="53"/>
      <c r="D12" s="53"/>
      <c r="E12" s="53"/>
    </row>
    <row r="13" spans="1:5" ht="18" thickBot="1" x14ac:dyDescent="0.3">
      <c r="A13" s="418" t="s">
        <v>6643</v>
      </c>
      <c r="B13" s="204"/>
      <c r="C13" s="364"/>
      <c r="D13" s="364">
        <f>SUM(D5:D12)</f>
        <v>0</v>
      </c>
      <c r="E13" s="364">
        <f>SUM(E5:E12)</f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>
    <tabColor rgb="FFFFC000"/>
  </sheetPr>
  <dimension ref="A1:F10"/>
  <sheetViews>
    <sheetView workbookViewId="0">
      <selection activeCell="E22" sqref="E22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4" width="8.6640625" style="2" customWidth="1"/>
    <col min="5" max="5" width="15.1640625" style="2" customWidth="1"/>
    <col min="6" max="16384" width="9" style="2"/>
  </cols>
  <sheetData>
    <row r="1" spans="1:6" x14ac:dyDescent="0.25">
      <c r="A1" s="1" t="s">
        <v>23</v>
      </c>
      <c r="B1" s="1"/>
      <c r="C1" s="1"/>
      <c r="D1" s="1"/>
    </row>
    <row r="2" spans="1:6" x14ac:dyDescent="0.25">
      <c r="A2" s="1"/>
      <c r="B2" s="1"/>
      <c r="C2" s="1"/>
      <c r="D2" s="1"/>
    </row>
    <row r="3" spans="1:6" s="1" customFormat="1" x14ac:dyDescent="0.25">
      <c r="A3" s="401" t="s">
        <v>6206</v>
      </c>
      <c r="B3" s="48"/>
      <c r="C3" s="48"/>
      <c r="D3" s="48"/>
    </row>
    <row r="4" spans="1:6" s="1" customFormat="1" ht="17" thickBot="1" x14ac:dyDescent="0.3">
      <c r="A4" s="5" t="s">
        <v>6438</v>
      </c>
      <c r="B4" s="5"/>
      <c r="C4" s="5"/>
      <c r="D4" s="5"/>
    </row>
    <row r="5" spans="1:6" ht="17" thickBot="1" x14ac:dyDescent="0.3">
      <c r="A5" s="9" t="s">
        <v>0</v>
      </c>
      <c r="B5" s="10" t="s">
        <v>1</v>
      </c>
      <c r="C5" s="400" t="s">
        <v>365</v>
      </c>
      <c r="D5" s="400" t="s">
        <v>31</v>
      </c>
    </row>
    <row r="6" spans="1:6" s="49" customFormat="1" x14ac:dyDescent="0.25">
      <c r="A6" s="507" t="s">
        <v>6440</v>
      </c>
      <c r="B6" s="508" t="s">
        <v>6443</v>
      </c>
      <c r="C6" s="1167">
        <v>140</v>
      </c>
      <c r="D6" s="1167"/>
      <c r="E6" s="49" t="s">
        <v>2876</v>
      </c>
      <c r="F6" s="49" t="s">
        <v>3022</v>
      </c>
    </row>
    <row r="7" spans="1:6" s="49" customFormat="1" x14ac:dyDescent="0.25">
      <c r="A7" s="699" t="s">
        <v>6444</v>
      </c>
      <c r="B7" s="185" t="s">
        <v>6448</v>
      </c>
      <c r="C7" s="1167"/>
      <c r="D7" s="1167">
        <v>140</v>
      </c>
      <c r="E7" s="49" t="s">
        <v>2876</v>
      </c>
      <c r="F7" s="49" t="s">
        <v>3022</v>
      </c>
    </row>
    <row r="8" spans="1:6" x14ac:dyDescent="0.25">
      <c r="A8" s="12"/>
      <c r="B8" s="13"/>
      <c r="C8" s="193"/>
      <c r="D8" s="193"/>
    </row>
    <row r="9" spans="1:6" x14ac:dyDescent="0.25">
      <c r="A9" s="55"/>
      <c r="B9" s="53"/>
      <c r="C9" s="193"/>
      <c r="D9" s="193"/>
    </row>
    <row r="10" spans="1:6" x14ac:dyDescent="0.25">
      <c r="A10" s="55"/>
      <c r="B10" s="53"/>
      <c r="C10" s="193"/>
      <c r="D10" s="193"/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>
    <tabColor rgb="FF7030A0"/>
  </sheetPr>
  <dimension ref="A1:D10"/>
  <sheetViews>
    <sheetView workbookViewId="0">
      <selection activeCell="B22" sqref="B22"/>
    </sheetView>
  </sheetViews>
  <sheetFormatPr baseColWidth="10" defaultColWidth="9" defaultRowHeight="16" x14ac:dyDescent="0.25"/>
  <cols>
    <col min="1" max="1" width="12.5" style="2" customWidth="1"/>
    <col min="2" max="2" width="20.1640625" style="2" customWidth="1"/>
    <col min="3" max="3" width="8.6640625" style="2" customWidth="1"/>
    <col min="4" max="4" width="15.1640625" style="2" customWidth="1"/>
    <col min="5" max="16384" width="9" style="2"/>
  </cols>
  <sheetData>
    <row r="1" spans="1:4" x14ac:dyDescent="0.25">
      <c r="A1" s="1" t="s">
        <v>23</v>
      </c>
      <c r="B1" s="1"/>
      <c r="C1" s="1"/>
    </row>
    <row r="2" spans="1:4" x14ac:dyDescent="0.25">
      <c r="A2" s="1"/>
      <c r="B2" s="1"/>
      <c r="C2" s="1"/>
    </row>
    <row r="3" spans="1:4" s="1" customFormat="1" x14ac:dyDescent="0.25">
      <c r="A3" s="401" t="s">
        <v>7991</v>
      </c>
      <c r="B3" s="48"/>
      <c r="C3" s="48"/>
    </row>
    <row r="4" spans="1:4" s="1" customFormat="1" ht="17" thickBot="1" x14ac:dyDescent="0.3">
      <c r="A4" s="5" t="s">
        <v>7992</v>
      </c>
      <c r="B4" s="5"/>
      <c r="C4" s="5"/>
    </row>
    <row r="5" spans="1:4" ht="17" thickBot="1" x14ac:dyDescent="0.3">
      <c r="A5" s="9" t="s">
        <v>0</v>
      </c>
      <c r="B5" s="10" t="s">
        <v>1</v>
      </c>
      <c r="C5" s="11" t="s">
        <v>31</v>
      </c>
    </row>
    <row r="6" spans="1:4" s="200" customFormat="1" x14ac:dyDescent="0.25">
      <c r="A6" s="1255" t="s">
        <v>7984</v>
      </c>
      <c r="B6" s="753" t="s">
        <v>7993</v>
      </c>
      <c r="C6" s="295">
        <v>500</v>
      </c>
      <c r="D6" s="200" t="s">
        <v>7994</v>
      </c>
    </row>
    <row r="7" spans="1:4" s="49" customFormat="1" x14ac:dyDescent="0.25">
      <c r="A7" s="699"/>
      <c r="B7" s="185"/>
      <c r="C7" s="659"/>
    </row>
    <row r="8" spans="1:4" x14ac:dyDescent="0.25">
      <c r="A8" s="12"/>
      <c r="B8" s="13"/>
      <c r="C8" s="193"/>
    </row>
    <row r="9" spans="1:4" x14ac:dyDescent="0.25">
      <c r="A9" s="55"/>
      <c r="B9" s="53"/>
      <c r="C9" s="193"/>
    </row>
    <row r="10" spans="1:4" x14ac:dyDescent="0.25">
      <c r="A10" s="55"/>
      <c r="B10" s="53"/>
      <c r="C10" s="193"/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>
    <tabColor rgb="FFFFFF00"/>
  </sheetPr>
  <dimension ref="A1:E12"/>
  <sheetViews>
    <sheetView workbookViewId="0">
      <selection activeCell="E18" sqref="E18"/>
    </sheetView>
  </sheetViews>
  <sheetFormatPr baseColWidth="10" defaultColWidth="9" defaultRowHeight="16" x14ac:dyDescent="0.25"/>
  <cols>
    <col min="1" max="1" width="12" style="4" customWidth="1"/>
    <col min="2" max="2" width="20.5" style="4" customWidth="1"/>
    <col min="3" max="3" width="11.5" style="4" customWidth="1"/>
    <col min="4" max="5" width="14.5" style="4" customWidth="1"/>
    <col min="6" max="16384" width="9" style="4"/>
  </cols>
  <sheetData>
    <row r="1" spans="1:5" x14ac:dyDescent="0.25">
      <c r="A1" s="48" t="s">
        <v>23</v>
      </c>
      <c r="B1" s="48"/>
      <c r="C1" s="48"/>
      <c r="D1" s="48"/>
      <c r="E1" s="48"/>
    </row>
    <row r="2" spans="1:5" x14ac:dyDescent="0.25">
      <c r="A2" s="48"/>
      <c r="B2" s="48"/>
      <c r="C2" s="48"/>
      <c r="D2" s="48"/>
      <c r="E2" s="48"/>
    </row>
    <row r="3" spans="1:5" x14ac:dyDescent="0.25">
      <c r="A3" s="3" t="s">
        <v>1938</v>
      </c>
    </row>
    <row r="4" spans="1:5" x14ac:dyDescent="0.25">
      <c r="A4" s="5" t="s">
        <v>4245</v>
      </c>
      <c r="B4" s="5"/>
    </row>
    <row r="5" spans="1:5" s="8" customFormat="1" ht="17" thickBot="1" x14ac:dyDescent="0.3">
      <c r="A5" s="6"/>
      <c r="B5" s="6"/>
      <c r="C5" s="7"/>
      <c r="D5" s="7"/>
      <c r="E5" s="7"/>
    </row>
    <row r="6" spans="1:5" ht="17" thickBot="1" x14ac:dyDescent="0.3">
      <c r="A6" s="26" t="s">
        <v>0</v>
      </c>
      <c r="B6" s="27" t="s">
        <v>1</v>
      </c>
      <c r="C6" s="133" t="s">
        <v>4246</v>
      </c>
      <c r="D6" s="138" t="s">
        <v>4247</v>
      </c>
      <c r="E6" s="138" t="s">
        <v>4822</v>
      </c>
    </row>
    <row r="7" spans="1:5" s="1" customFormat="1" x14ac:dyDescent="0.25">
      <c r="A7" s="250">
        <v>44565</v>
      </c>
      <c r="B7" s="43" t="s">
        <v>3375</v>
      </c>
      <c r="C7" s="43">
        <v>1</v>
      </c>
      <c r="D7" s="43">
        <v>1</v>
      </c>
      <c r="E7" s="43"/>
    </row>
    <row r="8" spans="1:5" s="2" customFormat="1" x14ac:dyDescent="0.25">
      <c r="A8" s="12" t="s">
        <v>4315</v>
      </c>
      <c r="B8" s="13" t="s">
        <v>4317</v>
      </c>
      <c r="C8" s="13"/>
      <c r="D8" s="13">
        <v>1</v>
      </c>
      <c r="E8" s="13"/>
    </row>
    <row r="9" spans="1:5" s="2" customFormat="1" x14ac:dyDescent="0.25">
      <c r="A9" s="12" t="s">
        <v>4823</v>
      </c>
      <c r="B9" s="13" t="s">
        <v>4824</v>
      </c>
      <c r="C9" s="13"/>
      <c r="D9" s="13"/>
      <c r="E9" s="13">
        <v>1</v>
      </c>
    </row>
    <row r="10" spans="1:5" s="2" customFormat="1" x14ac:dyDescent="0.25">
      <c r="A10" s="13"/>
      <c r="B10" s="13"/>
      <c r="C10" s="13"/>
      <c r="D10" s="13"/>
      <c r="E10" s="13"/>
    </row>
    <row r="11" spans="1:5" s="2" customFormat="1" x14ac:dyDescent="0.25">
      <c r="A11" s="13"/>
      <c r="B11" s="13"/>
      <c r="C11" s="13"/>
      <c r="D11" s="13"/>
      <c r="E11" s="13"/>
    </row>
    <row r="12" spans="1:5" s="2" customFormat="1" x14ac:dyDescent="0.25">
      <c r="A12" s="13"/>
      <c r="B12" s="13"/>
      <c r="C12" s="13"/>
      <c r="D12" s="13"/>
      <c r="E12" s="13"/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>
    <tabColor rgb="FFC00000"/>
  </sheetPr>
  <dimension ref="A1:H49"/>
  <sheetViews>
    <sheetView topLeftCell="A31" workbookViewId="0">
      <selection activeCell="K39" sqref="K39"/>
    </sheetView>
  </sheetViews>
  <sheetFormatPr baseColWidth="10" defaultColWidth="9" defaultRowHeight="16" x14ac:dyDescent="0.25"/>
  <cols>
    <col min="1" max="1" width="12" style="2" customWidth="1"/>
    <col min="2" max="2" width="20.1640625" style="2" customWidth="1"/>
    <col min="3" max="3" width="10.5" style="2" customWidth="1"/>
    <col min="4" max="4" width="9.6640625" style="2" customWidth="1"/>
    <col min="5" max="5" width="8.33203125" style="2" customWidth="1"/>
    <col min="6" max="6" width="8.83203125" style="2" customWidth="1"/>
    <col min="7" max="7" width="9.83203125" style="2" customWidth="1"/>
    <col min="8" max="8" width="12.6640625" style="2" bestFit="1" customWidth="1"/>
    <col min="9" max="16384" width="9" style="2"/>
  </cols>
  <sheetData>
    <row r="1" spans="1:8" x14ac:dyDescent="0.25">
      <c r="A1" s="1" t="s">
        <v>23</v>
      </c>
      <c r="B1" s="1"/>
      <c r="C1" s="1"/>
      <c r="D1" s="1"/>
      <c r="E1" s="1"/>
      <c r="F1" s="1"/>
      <c r="G1" s="1"/>
    </row>
    <row r="2" spans="1:8" x14ac:dyDescent="0.25">
      <c r="A2" s="1"/>
      <c r="B2" s="1"/>
      <c r="C2" s="1"/>
      <c r="D2" s="1"/>
      <c r="E2" s="1"/>
      <c r="F2" s="1"/>
      <c r="G2" s="1"/>
    </row>
    <row r="3" spans="1:8" x14ac:dyDescent="0.25">
      <c r="A3" s="3" t="s">
        <v>2349</v>
      </c>
      <c r="B3" s="4"/>
    </row>
    <row r="4" spans="1:8" x14ac:dyDescent="0.25">
      <c r="A4" s="5" t="s">
        <v>2350</v>
      </c>
      <c r="B4" s="5"/>
      <c r="C4" s="3"/>
    </row>
    <row r="5" spans="1:8" x14ac:dyDescent="0.25">
      <c r="A5" s="5" t="s">
        <v>2351</v>
      </c>
      <c r="B5" s="5"/>
      <c r="C5" s="3"/>
    </row>
    <row r="6" spans="1:8" s="207" customFormat="1" x14ac:dyDescent="0.25">
      <c r="A6" s="1039"/>
      <c r="B6" s="1039"/>
      <c r="C6" s="319">
        <v>185000</v>
      </c>
      <c r="D6" s="1040">
        <v>59000</v>
      </c>
      <c r="E6" s="1040">
        <v>9500</v>
      </c>
      <c r="F6" s="1040">
        <v>58000</v>
      </c>
      <c r="G6" s="1040">
        <v>150000</v>
      </c>
    </row>
    <row r="7" spans="1:8" s="8" customFormat="1" ht="17" thickBot="1" x14ac:dyDescent="0.3">
      <c r="C7" s="7">
        <v>5300</v>
      </c>
      <c r="D7" s="7">
        <v>3950</v>
      </c>
      <c r="E7" s="7">
        <v>1500</v>
      </c>
      <c r="F7" s="7">
        <v>3950</v>
      </c>
      <c r="G7" s="30">
        <v>3550</v>
      </c>
    </row>
    <row r="8" spans="1:8" ht="17" thickBot="1" x14ac:dyDescent="0.3">
      <c r="A8" s="9" t="s">
        <v>0</v>
      </c>
      <c r="B8" s="10" t="s">
        <v>1</v>
      </c>
      <c r="C8" s="10" t="s">
        <v>2</v>
      </c>
      <c r="D8" s="10" t="s">
        <v>3</v>
      </c>
      <c r="E8" s="32" t="s">
        <v>4</v>
      </c>
      <c r="F8" s="32" t="s">
        <v>18</v>
      </c>
      <c r="G8" s="27" t="s">
        <v>17</v>
      </c>
    </row>
    <row r="9" spans="1:8" x14ac:dyDescent="0.25">
      <c r="A9" s="12">
        <v>43961</v>
      </c>
      <c r="B9" s="13" t="s">
        <v>2352</v>
      </c>
      <c r="C9" s="13">
        <v>120</v>
      </c>
      <c r="D9" s="13">
        <v>120</v>
      </c>
      <c r="E9" s="13">
        <v>300</v>
      </c>
      <c r="F9" s="13"/>
      <c r="G9" s="13"/>
    </row>
    <row r="10" spans="1:8" x14ac:dyDescent="0.25">
      <c r="A10" s="12">
        <v>43992</v>
      </c>
      <c r="B10" s="13" t="s">
        <v>2353</v>
      </c>
      <c r="C10" s="13">
        <v>140</v>
      </c>
      <c r="D10" s="13">
        <v>200</v>
      </c>
      <c r="E10" s="13">
        <v>250</v>
      </c>
      <c r="F10" s="13">
        <v>30</v>
      </c>
      <c r="G10" s="13">
        <v>30</v>
      </c>
    </row>
    <row r="11" spans="1:8" x14ac:dyDescent="0.25">
      <c r="A11" s="12">
        <v>43992</v>
      </c>
      <c r="B11" s="13" t="s">
        <v>2354</v>
      </c>
      <c r="C11" s="13">
        <v>140</v>
      </c>
      <c r="D11" s="13">
        <v>190</v>
      </c>
      <c r="E11" s="13">
        <v>200</v>
      </c>
      <c r="F11" s="13">
        <v>30</v>
      </c>
      <c r="G11" s="13">
        <v>30</v>
      </c>
    </row>
    <row r="12" spans="1:8" ht="17" thickBot="1" x14ac:dyDescent="0.3">
      <c r="A12" s="76">
        <v>43992</v>
      </c>
      <c r="B12" s="14" t="s">
        <v>2355</v>
      </c>
      <c r="C12" s="14"/>
      <c r="D12" s="14">
        <v>5</v>
      </c>
      <c r="E12" s="14"/>
      <c r="F12" s="14">
        <v>155</v>
      </c>
      <c r="G12" s="14">
        <v>180</v>
      </c>
    </row>
    <row r="13" spans="1:8" s="1" customFormat="1" ht="17" thickBot="1" x14ac:dyDescent="0.3">
      <c r="A13" s="170" t="s">
        <v>2225</v>
      </c>
      <c r="B13" s="34"/>
      <c r="C13" s="34">
        <f>SUM(C9:C12)</f>
        <v>400</v>
      </c>
      <c r="D13" s="34">
        <f t="shared" ref="D13:G13" si="0">SUM(D9:D12)</f>
        <v>515</v>
      </c>
      <c r="E13" s="34">
        <f t="shared" si="0"/>
        <v>750</v>
      </c>
      <c r="F13" s="34">
        <f t="shared" si="0"/>
        <v>215</v>
      </c>
      <c r="G13" s="34">
        <f t="shared" si="0"/>
        <v>240</v>
      </c>
    </row>
    <row r="14" spans="1:8" ht="17" thickBot="1" x14ac:dyDescent="0.3">
      <c r="A14" s="53"/>
      <c r="B14" s="53"/>
      <c r="C14" s="53"/>
      <c r="D14" s="53"/>
      <c r="E14" s="53"/>
      <c r="F14" s="53"/>
      <c r="G14" s="53"/>
      <c r="H14" s="1"/>
    </row>
    <row r="15" spans="1:8" s="1" customFormat="1" ht="17" thickBot="1" x14ac:dyDescent="0.3">
      <c r="A15" s="170" t="s">
        <v>2226</v>
      </c>
      <c r="B15" s="34"/>
      <c r="C15" s="34">
        <f>SUM(C13:C14)</f>
        <v>400</v>
      </c>
      <c r="D15" s="34">
        <f t="shared" ref="D15:G15" si="1">SUM(D13:D14)</f>
        <v>515</v>
      </c>
      <c r="E15" s="34">
        <f t="shared" si="1"/>
        <v>750</v>
      </c>
      <c r="F15" s="34">
        <f t="shared" si="1"/>
        <v>215</v>
      </c>
      <c r="G15" s="34">
        <f t="shared" si="1"/>
        <v>240</v>
      </c>
    </row>
    <row r="16" spans="1:8" ht="17" thickBot="1" x14ac:dyDescent="0.3">
      <c r="A16" s="13"/>
      <c r="B16" s="13"/>
      <c r="C16" s="13"/>
      <c r="D16" s="13"/>
      <c r="E16" s="13"/>
      <c r="F16" s="13"/>
      <c r="G16" s="13"/>
    </row>
    <row r="17" spans="1:7" s="1" customFormat="1" ht="17" thickBot="1" x14ac:dyDescent="0.3">
      <c r="A17" s="170" t="s">
        <v>2227</v>
      </c>
      <c r="B17" s="34"/>
      <c r="C17" s="34">
        <f>SUM(C15:C16)</f>
        <v>400</v>
      </c>
      <c r="D17" s="34">
        <f>SUM(D15:D16)</f>
        <v>515</v>
      </c>
      <c r="E17" s="34">
        <f>SUM(E15:E16)</f>
        <v>750</v>
      </c>
      <c r="F17" s="34">
        <f>SUM(F15:F16)</f>
        <v>215</v>
      </c>
      <c r="G17" s="34">
        <f>SUM(G15:G16)</f>
        <v>240</v>
      </c>
    </row>
    <row r="18" spans="1:7" ht="17" thickBot="1" x14ac:dyDescent="0.3">
      <c r="A18" s="13"/>
      <c r="B18" s="13"/>
      <c r="C18" s="13"/>
      <c r="D18" s="13"/>
      <c r="E18" s="13"/>
      <c r="F18" s="13"/>
      <c r="G18" s="13"/>
    </row>
    <row r="19" spans="1:7" s="1" customFormat="1" ht="17" thickBot="1" x14ac:dyDescent="0.3">
      <c r="A19" s="170" t="s">
        <v>2488</v>
      </c>
      <c r="B19" s="34"/>
      <c r="C19" s="34">
        <f>SUM(C17:C18)</f>
        <v>400</v>
      </c>
      <c r="D19" s="34">
        <f>SUM(D17:D18)</f>
        <v>515</v>
      </c>
      <c r="E19" s="34">
        <f>SUM(E17:E18)</f>
        <v>750</v>
      </c>
      <c r="F19" s="34">
        <f>SUM(F17:F18)</f>
        <v>215</v>
      </c>
      <c r="G19" s="34">
        <f>SUM(G17:G18)</f>
        <v>240</v>
      </c>
    </row>
    <row r="20" spans="1:7" ht="17" thickBot="1" x14ac:dyDescent="0.3">
      <c r="A20" s="12"/>
      <c r="B20" s="13"/>
      <c r="C20" s="13"/>
      <c r="D20" s="13"/>
      <c r="E20" s="13"/>
      <c r="F20" s="13"/>
      <c r="G20" s="13"/>
    </row>
    <row r="21" spans="1:7" s="1" customFormat="1" ht="17" thickBot="1" x14ac:dyDescent="0.3">
      <c r="A21" s="170" t="s">
        <v>2564</v>
      </c>
      <c r="B21" s="34"/>
      <c r="C21" s="34">
        <f>SUM(C19:C20)</f>
        <v>400</v>
      </c>
      <c r="D21" s="34">
        <f>SUM(D19:D20)</f>
        <v>515</v>
      </c>
      <c r="E21" s="34">
        <f>SUM(E19:E20)</f>
        <v>750</v>
      </c>
      <c r="F21" s="34">
        <f>SUM(F19:F20)</f>
        <v>215</v>
      </c>
      <c r="G21" s="34">
        <f>SUM(G19:G20)</f>
        <v>240</v>
      </c>
    </row>
    <row r="22" spans="1:7" ht="17" thickBot="1" x14ac:dyDescent="0.3">
      <c r="A22" s="12"/>
      <c r="B22" s="13"/>
      <c r="C22" s="13"/>
      <c r="D22" s="13"/>
      <c r="E22" s="13"/>
      <c r="F22" s="13"/>
      <c r="G22" s="13"/>
    </row>
    <row r="23" spans="1:7" s="1" customFormat="1" ht="17" thickBot="1" x14ac:dyDescent="0.3">
      <c r="A23" s="170" t="s">
        <v>2703</v>
      </c>
      <c r="B23" s="34"/>
      <c r="C23" s="34">
        <f>SUM(C21:C22)</f>
        <v>400</v>
      </c>
      <c r="D23" s="34">
        <f>SUM(D21:D22)</f>
        <v>515</v>
      </c>
      <c r="E23" s="34">
        <f>SUM(E21:E22)</f>
        <v>750</v>
      </c>
      <c r="F23" s="34">
        <f>SUM(F21:F22)</f>
        <v>215</v>
      </c>
      <c r="G23" s="34">
        <f>SUM(G21:G22)</f>
        <v>240</v>
      </c>
    </row>
    <row r="24" spans="1:7" ht="17" thickBot="1" x14ac:dyDescent="0.3">
      <c r="A24" s="12"/>
      <c r="B24" s="13"/>
      <c r="C24" s="13"/>
      <c r="D24" s="13"/>
      <c r="E24" s="13"/>
      <c r="F24" s="13"/>
      <c r="G24" s="13"/>
    </row>
    <row r="25" spans="1:7" s="1" customFormat="1" ht="17" thickBot="1" x14ac:dyDescent="0.3">
      <c r="A25" s="170" t="s">
        <v>2859</v>
      </c>
      <c r="B25" s="34"/>
      <c r="C25" s="34">
        <f>SUM(C23:C24)</f>
        <v>400</v>
      </c>
      <c r="D25" s="34">
        <f>SUM(D23:D24)</f>
        <v>515</v>
      </c>
      <c r="E25" s="34">
        <f>SUM(E23:E24)</f>
        <v>750</v>
      </c>
      <c r="F25" s="34">
        <f>SUM(F23:F24)</f>
        <v>215</v>
      </c>
      <c r="G25" s="34">
        <f>SUM(G23:G24)</f>
        <v>240</v>
      </c>
    </row>
    <row r="26" spans="1:7" ht="17" thickBot="1" x14ac:dyDescent="0.3">
      <c r="A26" s="12"/>
      <c r="B26" s="13"/>
      <c r="C26" s="13"/>
      <c r="D26" s="13"/>
      <c r="E26" s="13"/>
      <c r="F26" s="13"/>
      <c r="G26" s="13"/>
    </row>
    <row r="27" spans="1:7" s="1" customFormat="1" ht="17" thickBot="1" x14ac:dyDescent="0.3">
      <c r="A27" s="170" t="s">
        <v>2899</v>
      </c>
      <c r="B27" s="34"/>
      <c r="C27" s="34">
        <f>SUM(C25:C26)</f>
        <v>400</v>
      </c>
      <c r="D27" s="34">
        <f>SUM(D25:D26)</f>
        <v>515</v>
      </c>
      <c r="E27" s="34">
        <f>SUM(E25:E26)</f>
        <v>750</v>
      </c>
      <c r="F27" s="34">
        <f>SUM(F25:F26)</f>
        <v>215</v>
      </c>
      <c r="G27" s="34">
        <f>SUM(G25:G26)</f>
        <v>240</v>
      </c>
    </row>
    <row r="28" spans="1:7" ht="17" thickBot="1" x14ac:dyDescent="0.3">
      <c r="A28" s="12"/>
      <c r="B28" s="13"/>
      <c r="C28" s="13"/>
      <c r="D28" s="13"/>
      <c r="E28" s="13"/>
      <c r="F28" s="13"/>
      <c r="G28" s="13"/>
    </row>
    <row r="29" spans="1:7" s="6" customFormat="1" ht="17" thickBot="1" x14ac:dyDescent="0.3">
      <c r="A29" s="170" t="s">
        <v>3023</v>
      </c>
      <c r="B29" s="34"/>
      <c r="C29" s="34">
        <f>SUM(C27:C28)</f>
        <v>400</v>
      </c>
      <c r="D29" s="34">
        <f t="shared" ref="D29:E29" si="2">SUM(D27:D28)</f>
        <v>515</v>
      </c>
      <c r="E29" s="34">
        <f t="shared" si="2"/>
        <v>750</v>
      </c>
      <c r="F29" s="34">
        <f>SUM(F27:F28)</f>
        <v>215</v>
      </c>
      <c r="G29" s="34">
        <f>SUM(G27:G28)</f>
        <v>240</v>
      </c>
    </row>
    <row r="30" spans="1:7" ht="17" thickBot="1" x14ac:dyDescent="0.3">
      <c r="A30" s="12"/>
      <c r="B30" s="13"/>
      <c r="C30" s="13"/>
      <c r="D30" s="13"/>
      <c r="E30" s="13"/>
      <c r="F30" s="13"/>
      <c r="G30" s="13"/>
    </row>
    <row r="31" spans="1:7" s="6" customFormat="1" ht="17" thickBot="1" x14ac:dyDescent="0.3">
      <c r="A31" s="170" t="s">
        <v>3180</v>
      </c>
      <c r="B31" s="34"/>
      <c r="C31" s="34">
        <f>SUM(C29:C30)</f>
        <v>400</v>
      </c>
      <c r="D31" s="34">
        <f>SUM(D29:D30)</f>
        <v>515</v>
      </c>
      <c r="E31" s="34">
        <f>SUM(E29:E30)</f>
        <v>750</v>
      </c>
      <c r="F31" s="34">
        <f>SUM(F29:F30)</f>
        <v>215</v>
      </c>
      <c r="G31" s="34">
        <f>SUM(G29:G30)</f>
        <v>240</v>
      </c>
    </row>
    <row r="32" spans="1:7" s="1" customFormat="1" ht="17" thickBot="1" x14ac:dyDescent="0.3">
      <c r="A32" s="12" t="s">
        <v>3193</v>
      </c>
      <c r="B32" s="13" t="s">
        <v>63</v>
      </c>
      <c r="C32" s="13">
        <v>-29</v>
      </c>
      <c r="D32" s="43"/>
      <c r="E32" s="13">
        <v>-13</v>
      </c>
      <c r="F32" s="43"/>
      <c r="G32" s="13">
        <v>-88</v>
      </c>
    </row>
    <row r="33" spans="1:8" s="6" customFormat="1" ht="17" thickBot="1" x14ac:dyDescent="0.3">
      <c r="A33" s="170" t="s">
        <v>3233</v>
      </c>
      <c r="B33" s="34"/>
      <c r="C33" s="34">
        <f>SUM(C31:C32)</f>
        <v>371</v>
      </c>
      <c r="D33" s="34">
        <f t="shared" ref="D33:G33" si="3">SUM(D31:D32)</f>
        <v>515</v>
      </c>
      <c r="E33" s="34">
        <f t="shared" si="3"/>
        <v>737</v>
      </c>
      <c r="F33" s="34">
        <f t="shared" si="3"/>
        <v>215</v>
      </c>
      <c r="G33" s="34">
        <f t="shared" si="3"/>
        <v>152</v>
      </c>
    </row>
    <row r="34" spans="1:8" s="1" customFormat="1" ht="17" thickBot="1" x14ac:dyDescent="0.3">
      <c r="A34" s="12"/>
      <c r="B34" s="13"/>
      <c r="C34" s="13"/>
      <c r="D34" s="43"/>
      <c r="E34" s="13"/>
      <c r="F34" s="43"/>
      <c r="G34" s="43"/>
    </row>
    <row r="35" spans="1:8" s="6" customFormat="1" ht="17" thickBot="1" x14ac:dyDescent="0.3">
      <c r="A35" s="170" t="s">
        <v>3381</v>
      </c>
      <c r="B35" s="34"/>
      <c r="C35" s="34">
        <f>SUM(C33:C34)</f>
        <v>371</v>
      </c>
      <c r="D35" s="34">
        <f>SUM(D33:D34)</f>
        <v>515</v>
      </c>
      <c r="E35" s="34">
        <f t="shared" ref="E35:G35" si="4">SUM(E33:E34)</f>
        <v>737</v>
      </c>
      <c r="F35" s="34">
        <f t="shared" si="4"/>
        <v>215</v>
      </c>
      <c r="G35" s="34">
        <f t="shared" si="4"/>
        <v>152</v>
      </c>
    </row>
    <row r="36" spans="1:8" s="1" customFormat="1" x14ac:dyDescent="0.25">
      <c r="A36" s="12">
        <v>44418</v>
      </c>
      <c r="B36" s="13" t="s">
        <v>63</v>
      </c>
      <c r="C36" s="13">
        <v>-70</v>
      </c>
      <c r="D36" s="43"/>
      <c r="E36" s="13">
        <v>-14</v>
      </c>
      <c r="F36" s="43"/>
      <c r="G36" s="43"/>
      <c r="H36" s="1" t="s">
        <v>3357</v>
      </c>
    </row>
    <row r="37" spans="1:8" s="1" customFormat="1" x14ac:dyDescent="0.25">
      <c r="A37" s="15" t="s">
        <v>3437</v>
      </c>
      <c r="B37" s="13" t="s">
        <v>63</v>
      </c>
      <c r="C37" s="13">
        <v>-256</v>
      </c>
      <c r="D37" s="13">
        <v>-168</v>
      </c>
      <c r="E37" s="13">
        <v>-11</v>
      </c>
      <c r="F37" s="13">
        <v>-69</v>
      </c>
      <c r="G37" s="13">
        <v>-123</v>
      </c>
    </row>
    <row r="38" spans="1:8" s="49" customFormat="1" x14ac:dyDescent="0.25">
      <c r="A38" s="859" t="s">
        <v>3437</v>
      </c>
      <c r="B38" s="185" t="s">
        <v>3438</v>
      </c>
      <c r="C38" s="185"/>
      <c r="D38" s="185">
        <v>-76</v>
      </c>
      <c r="E38" s="185"/>
      <c r="F38" s="185">
        <v>-22</v>
      </c>
      <c r="G38" s="185"/>
      <c r="H38" s="49" t="s">
        <v>211</v>
      </c>
    </row>
    <row r="39" spans="1:8" s="49" customFormat="1" ht="17" thickBot="1" x14ac:dyDescent="0.3">
      <c r="A39" s="859" t="s">
        <v>3437</v>
      </c>
      <c r="B39" s="185" t="s">
        <v>3439</v>
      </c>
      <c r="C39" s="185"/>
      <c r="D39" s="185">
        <v>-21</v>
      </c>
      <c r="E39" s="185"/>
      <c r="F39" s="185">
        <v>-19</v>
      </c>
      <c r="G39" s="185">
        <v>-10</v>
      </c>
      <c r="H39" s="49" t="s">
        <v>211</v>
      </c>
    </row>
    <row r="40" spans="1:8" s="6" customFormat="1" ht="17" thickBot="1" x14ac:dyDescent="0.3">
      <c r="A40" s="170" t="s">
        <v>3440</v>
      </c>
      <c r="B40" s="34"/>
      <c r="C40" s="34">
        <f>SUM(C35:C39)</f>
        <v>45</v>
      </c>
      <c r="D40" s="34">
        <f>SUM(D35:D39)</f>
        <v>250</v>
      </c>
      <c r="E40" s="34">
        <f t="shared" ref="E40:G40" si="5">SUM(E35:E39)</f>
        <v>712</v>
      </c>
      <c r="F40" s="34">
        <f t="shared" si="5"/>
        <v>105</v>
      </c>
      <c r="G40" s="34">
        <f t="shared" si="5"/>
        <v>19</v>
      </c>
    </row>
    <row r="41" spans="1:8" s="1" customFormat="1" x14ac:dyDescent="0.25">
      <c r="A41" s="15" t="s">
        <v>3493</v>
      </c>
      <c r="B41" s="13" t="s">
        <v>63</v>
      </c>
      <c r="C41" s="13">
        <v>-31</v>
      </c>
      <c r="D41" s="13">
        <v>-24</v>
      </c>
      <c r="E41" s="13">
        <v>-59</v>
      </c>
      <c r="F41" s="13">
        <v>-24</v>
      </c>
      <c r="G41" s="13">
        <v>-6</v>
      </c>
    </row>
    <row r="42" spans="1:8" s="49" customFormat="1" x14ac:dyDescent="0.25">
      <c r="A42" s="859" t="s">
        <v>3493</v>
      </c>
      <c r="B42" s="185" t="s">
        <v>3438</v>
      </c>
      <c r="C42" s="185"/>
      <c r="D42" s="185">
        <v>-2</v>
      </c>
      <c r="E42" s="185"/>
      <c r="F42" s="185">
        <v>-1</v>
      </c>
      <c r="G42" s="185"/>
      <c r="H42" s="49" t="s">
        <v>211</v>
      </c>
    </row>
    <row r="43" spans="1:8" s="49" customFormat="1" x14ac:dyDescent="0.25">
      <c r="A43" s="859" t="s">
        <v>3493</v>
      </c>
      <c r="B43" s="185" t="s">
        <v>3439</v>
      </c>
      <c r="C43" s="185">
        <v>-1</v>
      </c>
      <c r="D43" s="185">
        <v>-1</v>
      </c>
      <c r="E43" s="185"/>
      <c r="F43" s="185"/>
      <c r="G43" s="185"/>
      <c r="H43" s="49" t="s">
        <v>211</v>
      </c>
    </row>
    <row r="44" spans="1:8" s="49" customFormat="1" x14ac:dyDescent="0.25">
      <c r="A44" s="859"/>
      <c r="B44" s="185" t="s">
        <v>967</v>
      </c>
      <c r="C44" s="185">
        <v>-13</v>
      </c>
      <c r="D44" s="185">
        <v>-223</v>
      </c>
      <c r="E44" s="185">
        <v>-653</v>
      </c>
      <c r="F44" s="185">
        <v>-80</v>
      </c>
      <c r="G44" s="185">
        <v>-13</v>
      </c>
      <c r="H44" s="49" t="s">
        <v>211</v>
      </c>
    </row>
    <row r="45" spans="1:8" x14ac:dyDescent="0.25">
      <c r="A45" s="12"/>
      <c r="B45" s="13"/>
      <c r="C45" s="13"/>
      <c r="D45" s="13"/>
      <c r="E45" s="13"/>
      <c r="F45" s="13"/>
      <c r="G45" s="13"/>
    </row>
    <row r="46" spans="1:8" x14ac:dyDescent="0.25">
      <c r="A46" s="15"/>
      <c r="B46" s="13"/>
      <c r="C46" s="13"/>
      <c r="D46" s="13"/>
      <c r="E46" s="13"/>
      <c r="F46" s="13"/>
      <c r="G46" s="13"/>
    </row>
    <row r="47" spans="1:8" x14ac:dyDescent="0.25">
      <c r="A47" s="15"/>
      <c r="B47" s="13"/>
      <c r="C47" s="13">
        <f>SUM(C40:C44)</f>
        <v>0</v>
      </c>
      <c r="D47" s="13">
        <f>SUM(D40:D44)</f>
        <v>0</v>
      </c>
      <c r="E47" s="13">
        <f>SUM(E40:E44)</f>
        <v>0</v>
      </c>
      <c r="F47" s="13">
        <f>SUM(F40:F44)</f>
        <v>0</v>
      </c>
      <c r="G47" s="13">
        <f>SUM(G40:G44)</f>
        <v>0</v>
      </c>
    </row>
    <row r="48" spans="1:8" ht="17" thickBot="1" x14ac:dyDescent="0.3"/>
    <row r="49" spans="3:7" ht="17" thickBot="1" x14ac:dyDescent="0.3">
      <c r="C49" s="10" t="s">
        <v>2</v>
      </c>
      <c r="D49" s="10" t="s">
        <v>3</v>
      </c>
      <c r="E49" s="32" t="s">
        <v>4</v>
      </c>
      <c r="F49" s="32" t="s">
        <v>18</v>
      </c>
      <c r="G49" s="27" t="s">
        <v>17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>
    <tabColor rgb="FFC00000"/>
  </sheetPr>
  <dimension ref="A1:M97"/>
  <sheetViews>
    <sheetView topLeftCell="A88" workbookViewId="0">
      <selection activeCell="K96" sqref="K96"/>
    </sheetView>
  </sheetViews>
  <sheetFormatPr baseColWidth="10" defaultColWidth="18.6640625" defaultRowHeight="16" x14ac:dyDescent="0.25"/>
  <cols>
    <col min="1" max="1" width="11.6640625" style="137" customWidth="1"/>
    <col min="2" max="2" width="21" style="4" customWidth="1"/>
    <col min="3" max="3" width="9.5" style="4" customWidth="1"/>
    <col min="4" max="4" width="9" style="4" customWidth="1"/>
    <col min="5" max="5" width="8.83203125" style="4" customWidth="1"/>
    <col min="6" max="6" width="9.33203125" style="4" customWidth="1"/>
    <col min="7" max="7" width="8.6640625" style="4" customWidth="1"/>
    <col min="8" max="12" width="8.5" style="4" customWidth="1"/>
    <col min="13" max="16384" width="18.6640625" style="4"/>
  </cols>
  <sheetData>
    <row r="1" spans="1:12" x14ac:dyDescent="0.25">
      <c r="A1" s="128" t="s">
        <v>23</v>
      </c>
      <c r="B1" s="48"/>
      <c r="C1" s="48"/>
      <c r="D1" s="48"/>
      <c r="E1" s="48"/>
      <c r="F1" s="48"/>
      <c r="G1" s="48"/>
    </row>
    <row r="2" spans="1:12" x14ac:dyDescent="0.25">
      <c r="A2" s="128"/>
      <c r="B2" s="48"/>
      <c r="C2" s="48"/>
      <c r="D2" s="48"/>
      <c r="E2" s="48"/>
      <c r="F2" s="48"/>
      <c r="G2" s="48"/>
    </row>
    <row r="3" spans="1:12" x14ac:dyDescent="0.25">
      <c r="A3" s="139" t="s">
        <v>2789</v>
      </c>
    </row>
    <row r="4" spans="1:12" x14ac:dyDescent="0.25">
      <c r="A4" s="139" t="s">
        <v>2790</v>
      </c>
      <c r="B4" s="3"/>
      <c r="C4" s="3"/>
      <c r="D4" s="3"/>
      <c r="E4" s="3"/>
      <c r="F4" s="3"/>
      <c r="G4" s="3"/>
    </row>
    <row r="5" spans="1:12" ht="17" thickBot="1" x14ac:dyDescent="0.3">
      <c r="A5" s="285" t="s">
        <v>2791</v>
      </c>
      <c r="B5" s="260"/>
      <c r="C5" s="260"/>
    </row>
    <row r="6" spans="1:12" ht="17" thickBot="1" x14ac:dyDescent="0.3">
      <c r="A6" s="160" t="s">
        <v>0</v>
      </c>
      <c r="B6" s="51" t="s">
        <v>1</v>
      </c>
      <c r="C6" s="51" t="s">
        <v>2792</v>
      </c>
      <c r="D6" s="51" t="s">
        <v>4</v>
      </c>
      <c r="E6" s="51" t="s">
        <v>27</v>
      </c>
      <c r="F6" s="51" t="s">
        <v>18</v>
      </c>
      <c r="G6" s="51" t="s">
        <v>10</v>
      </c>
      <c r="H6" s="27" t="s">
        <v>31</v>
      </c>
      <c r="I6" s="27" t="s">
        <v>26</v>
      </c>
      <c r="J6" s="27" t="s">
        <v>3</v>
      </c>
      <c r="K6" s="27" t="s">
        <v>377</v>
      </c>
      <c r="L6" s="138" t="s">
        <v>1235</v>
      </c>
    </row>
    <row r="7" spans="1:12" ht="17" thickBot="1" x14ac:dyDescent="0.3">
      <c r="A7" s="33" t="s">
        <v>2793</v>
      </c>
      <c r="B7" s="390"/>
      <c r="C7" s="33">
        <v>248</v>
      </c>
      <c r="D7" s="843"/>
      <c r="E7" s="843"/>
      <c r="F7" s="33">
        <v>154</v>
      </c>
      <c r="G7" s="33">
        <v>190</v>
      </c>
      <c r="H7" s="33">
        <v>895</v>
      </c>
      <c r="I7" s="33"/>
      <c r="J7" s="33"/>
      <c r="K7" s="33"/>
      <c r="L7" s="33"/>
    </row>
    <row r="8" spans="1:12" ht="17" thickBot="1" x14ac:dyDescent="0.3">
      <c r="A8" s="79">
        <v>43405</v>
      </c>
      <c r="B8" s="14" t="s">
        <v>63</v>
      </c>
      <c r="C8" s="14">
        <v>-43</v>
      </c>
      <c r="D8" s="81"/>
      <c r="E8" s="81"/>
      <c r="F8" s="844"/>
      <c r="G8" s="14">
        <v>-14</v>
      </c>
      <c r="H8" s="14"/>
      <c r="I8" s="14"/>
      <c r="J8" s="14"/>
      <c r="K8" s="14"/>
      <c r="L8" s="14"/>
    </row>
    <row r="9" spans="1:12" ht="17" thickBot="1" x14ac:dyDescent="0.3">
      <c r="A9" s="33" t="s">
        <v>2794</v>
      </c>
      <c r="B9" s="390"/>
      <c r="C9" s="33">
        <f>SUM(C7:C8)</f>
        <v>205</v>
      </c>
      <c r="D9" s="556"/>
      <c r="E9" s="556"/>
      <c r="F9" s="505">
        <f>SUM(F7:F8)</f>
        <v>154</v>
      </c>
      <c r="G9" s="33">
        <f>SUM(G7:G8)</f>
        <v>176</v>
      </c>
      <c r="H9" s="33">
        <f>SUM(H7:H8)</f>
        <v>895</v>
      </c>
      <c r="I9" s="33"/>
      <c r="J9" s="33"/>
      <c r="K9" s="33"/>
      <c r="L9" s="209"/>
    </row>
    <row r="10" spans="1:12" ht="17" thickBot="1" x14ac:dyDescent="0.3">
      <c r="A10" s="21">
        <v>43345</v>
      </c>
      <c r="B10" s="22" t="s">
        <v>2795</v>
      </c>
      <c r="C10" s="22"/>
      <c r="D10" s="22">
        <v>100</v>
      </c>
      <c r="E10" s="190"/>
      <c r="F10" s="845"/>
      <c r="G10" s="22"/>
      <c r="H10" s="22"/>
      <c r="I10" s="22">
        <v>50</v>
      </c>
      <c r="J10" s="22">
        <v>50</v>
      </c>
      <c r="K10" s="22">
        <v>100</v>
      </c>
      <c r="L10" s="22"/>
    </row>
    <row r="11" spans="1:12" ht="17" thickBot="1" x14ac:dyDescent="0.3">
      <c r="A11" s="33" t="s">
        <v>2796</v>
      </c>
      <c r="B11" s="390"/>
      <c r="C11" s="33">
        <f>SUM(C9:C10)</f>
        <v>205</v>
      </c>
      <c r="D11" s="34">
        <f>SUM(D9:D10)</f>
        <v>100</v>
      </c>
      <c r="E11" s="556"/>
      <c r="F11" s="505">
        <f>SUM(F9:F10)</f>
        <v>154</v>
      </c>
      <c r="G11" s="33">
        <f t="shared" ref="G11:K11" si="0">SUM(G9:G10)</f>
        <v>176</v>
      </c>
      <c r="H11" s="33">
        <f t="shared" si="0"/>
        <v>895</v>
      </c>
      <c r="I11" s="33">
        <f t="shared" si="0"/>
        <v>50</v>
      </c>
      <c r="J11" s="33">
        <f t="shared" si="0"/>
        <v>50</v>
      </c>
      <c r="K11" s="33">
        <f t="shared" si="0"/>
        <v>100</v>
      </c>
      <c r="L11" s="209"/>
    </row>
    <row r="12" spans="1:12" x14ac:dyDescent="0.25">
      <c r="A12" s="155" t="s">
        <v>2797</v>
      </c>
      <c r="B12" s="53" t="s">
        <v>2798</v>
      </c>
      <c r="C12" s="53"/>
      <c r="D12" s="53">
        <v>160</v>
      </c>
      <c r="E12" s="168"/>
      <c r="F12" s="846"/>
      <c r="G12" s="53"/>
      <c r="H12" s="53"/>
      <c r="I12" s="53">
        <v>80</v>
      </c>
      <c r="J12" s="53">
        <v>130</v>
      </c>
      <c r="K12" s="53"/>
      <c r="L12" s="53"/>
    </row>
    <row r="13" spans="1:12" ht="17" thickBot="1" x14ac:dyDescent="0.3">
      <c r="A13" s="79" t="s">
        <v>2799</v>
      </c>
      <c r="B13" s="14" t="s">
        <v>2800</v>
      </c>
      <c r="C13" s="14"/>
      <c r="D13" s="14"/>
      <c r="E13" s="81"/>
      <c r="F13" s="844"/>
      <c r="G13" s="14">
        <v>50</v>
      </c>
      <c r="H13" s="14"/>
      <c r="I13" s="14"/>
      <c r="J13" s="14"/>
      <c r="K13" s="14"/>
      <c r="L13" s="14">
        <v>20</v>
      </c>
    </row>
    <row r="14" spans="1:12" ht="17" thickBot="1" x14ac:dyDescent="0.3">
      <c r="A14" s="33" t="s">
        <v>2801</v>
      </c>
      <c r="B14" s="390"/>
      <c r="C14" s="33">
        <f>SUM(C11:C13)</f>
        <v>205</v>
      </c>
      <c r="D14" s="34">
        <f>SUM(D11:D13)</f>
        <v>260</v>
      </c>
      <c r="E14" s="556"/>
      <c r="F14" s="505">
        <f>SUM(F11:F13)</f>
        <v>154</v>
      </c>
      <c r="G14" s="33">
        <f>SUM(G11:G13)</f>
        <v>226</v>
      </c>
      <c r="H14" s="33">
        <f t="shared" ref="H14:L14" si="1">SUM(H11:H13)</f>
        <v>895</v>
      </c>
      <c r="I14" s="33">
        <f t="shared" si="1"/>
        <v>130</v>
      </c>
      <c r="J14" s="33">
        <f t="shared" si="1"/>
        <v>180</v>
      </c>
      <c r="K14" s="33">
        <f t="shared" si="1"/>
        <v>100</v>
      </c>
      <c r="L14" s="209">
        <f t="shared" si="1"/>
        <v>20</v>
      </c>
    </row>
    <row r="15" spans="1:12" x14ac:dyDescent="0.25">
      <c r="A15" s="155" t="s">
        <v>2169</v>
      </c>
      <c r="B15" s="53" t="s">
        <v>63</v>
      </c>
      <c r="C15" s="53"/>
      <c r="D15" s="53">
        <v>-100</v>
      </c>
      <c r="E15" s="168"/>
      <c r="F15" s="846"/>
      <c r="G15" s="53">
        <v>-40</v>
      </c>
      <c r="H15" s="53"/>
      <c r="I15" s="53">
        <v>-40</v>
      </c>
      <c r="J15" s="53">
        <v>-50</v>
      </c>
      <c r="K15" s="53"/>
      <c r="L15" s="53"/>
    </row>
    <row r="16" spans="1:12" ht="17" thickBot="1" x14ac:dyDescent="0.3">
      <c r="A16" s="79" t="s">
        <v>421</v>
      </c>
      <c r="B16" s="14" t="s">
        <v>63</v>
      </c>
      <c r="C16" s="14">
        <v>-35</v>
      </c>
      <c r="D16" s="14"/>
      <c r="E16" s="81"/>
      <c r="F16" s="844"/>
      <c r="G16" s="14"/>
      <c r="H16" s="14"/>
      <c r="I16" s="14"/>
      <c r="J16" s="14"/>
      <c r="K16" s="14"/>
      <c r="L16" s="14">
        <v>-12</v>
      </c>
    </row>
    <row r="17" spans="1:12" ht="17" thickBot="1" x14ac:dyDescent="0.3">
      <c r="A17" s="33" t="s">
        <v>2802</v>
      </c>
      <c r="B17" s="390"/>
      <c r="C17" s="33">
        <f>SUM(C14:C16)</f>
        <v>170</v>
      </c>
      <c r="D17" s="34">
        <f>SUM(D14:D16)</f>
        <v>160</v>
      </c>
      <c r="E17" s="556"/>
      <c r="F17" s="505">
        <f>SUM(F14:F16)</f>
        <v>154</v>
      </c>
      <c r="G17" s="33">
        <f>SUM(G14:G16)</f>
        <v>186</v>
      </c>
      <c r="H17" s="33">
        <f>SUM(H14:H16)</f>
        <v>895</v>
      </c>
      <c r="I17" s="33">
        <f t="shared" ref="I17:L17" si="2">SUM(I14:I16)</f>
        <v>90</v>
      </c>
      <c r="J17" s="33">
        <f t="shared" si="2"/>
        <v>130</v>
      </c>
      <c r="K17" s="33">
        <f t="shared" si="2"/>
        <v>100</v>
      </c>
      <c r="L17" s="209">
        <f t="shared" si="2"/>
        <v>8</v>
      </c>
    </row>
    <row r="18" spans="1:12" x14ac:dyDescent="0.25">
      <c r="A18" s="155" t="s">
        <v>2180</v>
      </c>
      <c r="B18" s="53" t="s">
        <v>2803</v>
      </c>
      <c r="C18" s="53"/>
      <c r="D18" s="53">
        <v>100</v>
      </c>
      <c r="E18" s="168"/>
      <c r="F18" s="846"/>
      <c r="G18" s="53"/>
      <c r="H18" s="53"/>
      <c r="I18" s="53">
        <v>30</v>
      </c>
      <c r="J18" s="53">
        <v>80</v>
      </c>
      <c r="K18" s="53"/>
      <c r="L18" s="53"/>
    </row>
    <row r="19" spans="1:12" ht="17" thickBot="1" x14ac:dyDescent="0.3">
      <c r="A19" s="79" t="s">
        <v>423</v>
      </c>
      <c r="B19" s="14" t="s">
        <v>2804</v>
      </c>
      <c r="C19" s="14"/>
      <c r="D19" s="14"/>
      <c r="E19" s="81"/>
      <c r="F19" s="844"/>
      <c r="G19" s="14"/>
      <c r="H19" s="14"/>
      <c r="I19" s="14">
        <v>20</v>
      </c>
      <c r="J19" s="14"/>
      <c r="K19" s="14"/>
      <c r="L19" s="14"/>
    </row>
    <row r="20" spans="1:12" ht="17" thickBot="1" x14ac:dyDescent="0.3">
      <c r="A20" s="33" t="s">
        <v>2805</v>
      </c>
      <c r="B20" s="390"/>
      <c r="C20" s="33">
        <f>SUM(C17:C19)</f>
        <v>170</v>
      </c>
      <c r="D20" s="34">
        <f t="shared" ref="D20" si="3">SUM(D17:D19)</f>
        <v>260</v>
      </c>
      <c r="E20" s="556"/>
      <c r="F20" s="505">
        <f t="shared" ref="F20:L20" si="4">SUM(F17:F19)</f>
        <v>154</v>
      </c>
      <c r="G20" s="33">
        <f t="shared" si="4"/>
        <v>186</v>
      </c>
      <c r="H20" s="33">
        <f t="shared" si="4"/>
        <v>895</v>
      </c>
      <c r="I20" s="33">
        <f t="shared" si="4"/>
        <v>140</v>
      </c>
      <c r="J20" s="33">
        <f t="shared" si="4"/>
        <v>210</v>
      </c>
      <c r="K20" s="33">
        <f t="shared" si="4"/>
        <v>100</v>
      </c>
      <c r="L20" s="209">
        <f t="shared" si="4"/>
        <v>8</v>
      </c>
    </row>
    <row r="21" spans="1:12" ht="17" thickBot="1" x14ac:dyDescent="0.3">
      <c r="A21" s="21">
        <v>43226</v>
      </c>
      <c r="B21" s="22" t="s">
        <v>63</v>
      </c>
      <c r="C21" s="22">
        <v>-16</v>
      </c>
      <c r="D21" s="22">
        <v>-127</v>
      </c>
      <c r="E21" s="190"/>
      <c r="F21" s="845"/>
      <c r="G21" s="22">
        <v>-31</v>
      </c>
      <c r="H21" s="22"/>
      <c r="I21" s="22">
        <v>-20</v>
      </c>
      <c r="J21" s="22">
        <v>-90</v>
      </c>
      <c r="K21" s="22">
        <v>-24</v>
      </c>
      <c r="L21" s="22">
        <v>-5</v>
      </c>
    </row>
    <row r="22" spans="1:12" ht="17" thickBot="1" x14ac:dyDescent="0.3">
      <c r="A22" s="33" t="s">
        <v>2806</v>
      </c>
      <c r="B22" s="390"/>
      <c r="C22" s="33">
        <f>SUM(C20:C21)</f>
        <v>154</v>
      </c>
      <c r="D22" s="34">
        <f t="shared" ref="D22" si="5">SUM(D20:D21)</f>
        <v>133</v>
      </c>
      <c r="E22" s="556"/>
      <c r="F22" s="505">
        <f>SUM(F20:F21)</f>
        <v>154</v>
      </c>
      <c r="G22" s="33">
        <f t="shared" ref="G22:K22" si="6">SUM(G20:G21)</f>
        <v>155</v>
      </c>
      <c r="H22" s="33">
        <f t="shared" si="6"/>
        <v>895</v>
      </c>
      <c r="I22" s="33">
        <f t="shared" si="6"/>
        <v>120</v>
      </c>
      <c r="J22" s="33">
        <f t="shared" si="6"/>
        <v>120</v>
      </c>
      <c r="K22" s="33">
        <f t="shared" si="6"/>
        <v>76</v>
      </c>
      <c r="L22" s="209">
        <f>SUM(L20:L21)</f>
        <v>3</v>
      </c>
    </row>
    <row r="23" spans="1:12" ht="17" thickBot="1" x14ac:dyDescent="0.3">
      <c r="A23" s="189"/>
      <c r="B23" s="190"/>
      <c r="C23" s="190"/>
      <c r="D23" s="190"/>
      <c r="E23" s="190"/>
      <c r="F23" s="847"/>
      <c r="G23" s="190"/>
      <c r="H23" s="190"/>
      <c r="I23" s="190"/>
      <c r="J23" s="190"/>
      <c r="K23" s="190"/>
      <c r="L23" s="190"/>
    </row>
    <row r="24" spans="1:12" ht="17" thickBot="1" x14ac:dyDescent="0.3">
      <c r="A24" s="33" t="s">
        <v>2807</v>
      </c>
      <c r="B24" s="390"/>
      <c r="C24" s="33">
        <f>SUM(C22:C23)</f>
        <v>154</v>
      </c>
      <c r="D24" s="34">
        <f t="shared" ref="D24" si="7">SUM(D22:D23)</f>
        <v>133</v>
      </c>
      <c r="E24" s="556"/>
      <c r="F24" s="505">
        <f>SUM(F22:F23)</f>
        <v>154</v>
      </c>
      <c r="G24" s="33">
        <f t="shared" ref="G24:K24" si="8">SUM(G22:G23)</f>
        <v>155</v>
      </c>
      <c r="H24" s="33">
        <f t="shared" si="8"/>
        <v>895</v>
      </c>
      <c r="I24" s="33">
        <f t="shared" si="8"/>
        <v>120</v>
      </c>
      <c r="J24" s="33">
        <f t="shared" si="8"/>
        <v>120</v>
      </c>
      <c r="K24" s="33">
        <f t="shared" si="8"/>
        <v>76</v>
      </c>
      <c r="L24" s="209">
        <f>SUM(L22:L23)</f>
        <v>3</v>
      </c>
    </row>
    <row r="25" spans="1:12" ht="17" thickBot="1" x14ac:dyDescent="0.3">
      <c r="A25" s="189"/>
      <c r="B25" s="190"/>
      <c r="C25" s="190"/>
      <c r="D25" s="190"/>
      <c r="E25" s="190"/>
      <c r="F25" s="847"/>
      <c r="G25" s="190"/>
      <c r="H25" s="190"/>
      <c r="I25" s="190"/>
      <c r="J25" s="190"/>
      <c r="K25" s="190"/>
      <c r="L25" s="190"/>
    </row>
    <row r="26" spans="1:12" ht="17" thickBot="1" x14ac:dyDescent="0.3">
      <c r="A26" s="33" t="s">
        <v>2808</v>
      </c>
      <c r="B26" s="390"/>
      <c r="C26" s="33">
        <f>SUM(C24:C25)</f>
        <v>154</v>
      </c>
      <c r="D26" s="34">
        <f t="shared" ref="D26" si="9">SUM(D24:D25)</f>
        <v>133</v>
      </c>
      <c r="E26" s="556"/>
      <c r="F26" s="505">
        <f>SUM(F24:F25)</f>
        <v>154</v>
      </c>
      <c r="G26" s="33">
        <f t="shared" ref="G26:L26" si="10">SUM(G24:G25)</f>
        <v>155</v>
      </c>
      <c r="H26" s="33">
        <f t="shared" si="10"/>
        <v>895</v>
      </c>
      <c r="I26" s="33">
        <f t="shared" si="10"/>
        <v>120</v>
      </c>
      <c r="J26" s="33">
        <f t="shared" si="10"/>
        <v>120</v>
      </c>
      <c r="K26" s="33">
        <f t="shared" si="10"/>
        <v>76</v>
      </c>
      <c r="L26" s="209">
        <f t="shared" si="10"/>
        <v>3</v>
      </c>
    </row>
    <row r="27" spans="1:12" x14ac:dyDescent="0.25">
      <c r="A27" s="155" t="s">
        <v>2809</v>
      </c>
      <c r="B27" s="53" t="s">
        <v>2810</v>
      </c>
      <c r="C27" s="53"/>
      <c r="D27" s="53">
        <v>200</v>
      </c>
      <c r="E27" s="168"/>
      <c r="F27" s="846"/>
      <c r="G27" s="53">
        <v>40</v>
      </c>
      <c r="H27" s="53"/>
      <c r="I27" s="53">
        <v>90</v>
      </c>
      <c r="J27" s="53">
        <v>90</v>
      </c>
      <c r="K27" s="53"/>
      <c r="L27" s="53"/>
    </row>
    <row r="28" spans="1:12" x14ac:dyDescent="0.25">
      <c r="A28" s="17" t="s">
        <v>1911</v>
      </c>
      <c r="B28" s="13" t="s">
        <v>2811</v>
      </c>
      <c r="C28" s="13"/>
      <c r="D28" s="13">
        <v>212</v>
      </c>
      <c r="E28" s="57"/>
      <c r="F28" s="848"/>
      <c r="G28" s="13">
        <v>35</v>
      </c>
      <c r="H28" s="13"/>
      <c r="I28" s="13">
        <v>117</v>
      </c>
      <c r="J28" s="13">
        <v>200</v>
      </c>
      <c r="K28" s="13"/>
      <c r="L28" s="13"/>
    </row>
    <row r="29" spans="1:12" x14ac:dyDescent="0.25">
      <c r="A29" s="17" t="s">
        <v>2812</v>
      </c>
      <c r="B29" s="13" t="s">
        <v>2813</v>
      </c>
      <c r="C29" s="13"/>
      <c r="D29" s="13"/>
      <c r="E29" s="57"/>
      <c r="F29" s="848"/>
      <c r="G29" s="13"/>
      <c r="H29" s="13"/>
      <c r="I29" s="13"/>
      <c r="J29" s="13">
        <v>170</v>
      </c>
      <c r="K29" s="13"/>
      <c r="L29" s="13"/>
    </row>
    <row r="30" spans="1:12" ht="17" thickBot="1" x14ac:dyDescent="0.3">
      <c r="A30" s="79" t="s">
        <v>2814</v>
      </c>
      <c r="B30" s="14" t="s">
        <v>63</v>
      </c>
      <c r="C30" s="14"/>
      <c r="D30" s="14"/>
      <c r="E30" s="81"/>
      <c r="F30" s="844"/>
      <c r="G30" s="14"/>
      <c r="H30" s="14"/>
      <c r="I30" s="14">
        <v>-46</v>
      </c>
      <c r="J30" s="14">
        <v>-210</v>
      </c>
      <c r="K30" s="14"/>
      <c r="L30" s="14"/>
    </row>
    <row r="31" spans="1:12" ht="17" thickBot="1" x14ac:dyDescent="0.3">
      <c r="A31" s="33" t="s">
        <v>2815</v>
      </c>
      <c r="B31" s="390"/>
      <c r="C31" s="33">
        <f>SUM(C26:C30)</f>
        <v>154</v>
      </c>
      <c r="D31" s="34">
        <f t="shared" ref="D31" si="11">SUM(D26:D30)</f>
        <v>545</v>
      </c>
      <c r="E31" s="556"/>
      <c r="F31" s="505">
        <f>SUM(F26:F30)</f>
        <v>154</v>
      </c>
      <c r="G31" s="33">
        <f t="shared" ref="G31:L31" si="12">SUM(G26:G30)</f>
        <v>230</v>
      </c>
      <c r="H31" s="33">
        <f t="shared" si="12"/>
        <v>895</v>
      </c>
      <c r="I31" s="33">
        <f t="shared" si="12"/>
        <v>281</v>
      </c>
      <c r="J31" s="33">
        <f t="shared" si="12"/>
        <v>370</v>
      </c>
      <c r="K31" s="33">
        <f t="shared" si="12"/>
        <v>76</v>
      </c>
      <c r="L31" s="209">
        <f t="shared" si="12"/>
        <v>3</v>
      </c>
    </row>
    <row r="32" spans="1:12" x14ac:dyDescent="0.25">
      <c r="A32" s="155" t="s">
        <v>2816</v>
      </c>
      <c r="B32" s="53" t="s">
        <v>63</v>
      </c>
      <c r="C32" s="53"/>
      <c r="D32" s="53"/>
      <c r="E32" s="168"/>
      <c r="F32" s="846"/>
      <c r="G32" s="53">
        <v>-14</v>
      </c>
      <c r="H32" s="53"/>
      <c r="I32" s="53">
        <v>-63</v>
      </c>
      <c r="J32" s="53">
        <v>-100</v>
      </c>
      <c r="K32" s="53"/>
      <c r="L32" s="53"/>
    </row>
    <row r="33" spans="1:12" x14ac:dyDescent="0.25">
      <c r="A33" s="17" t="s">
        <v>2263</v>
      </c>
      <c r="B33" s="13" t="s">
        <v>63</v>
      </c>
      <c r="C33" s="13">
        <v>-6</v>
      </c>
      <c r="D33" s="13">
        <v>-9</v>
      </c>
      <c r="E33" s="57"/>
      <c r="F33" s="848"/>
      <c r="G33" s="13">
        <v>-25</v>
      </c>
      <c r="H33" s="13"/>
      <c r="I33" s="13">
        <v>-28</v>
      </c>
      <c r="J33" s="13">
        <v>-30</v>
      </c>
      <c r="K33" s="13">
        <v>-8</v>
      </c>
      <c r="L33" s="13">
        <v>-3</v>
      </c>
    </row>
    <row r="34" spans="1:12" ht="17" thickBot="1" x14ac:dyDescent="0.3">
      <c r="A34" s="849" t="s">
        <v>2817</v>
      </c>
      <c r="B34" s="500" t="s">
        <v>63</v>
      </c>
      <c r="C34" s="845">
        <v>-56</v>
      </c>
      <c r="D34" s="14">
        <v>-215</v>
      </c>
      <c r="E34" s="81"/>
      <c r="F34" s="845"/>
      <c r="G34" s="845">
        <v>-5</v>
      </c>
      <c r="H34" s="845">
        <v>-450</v>
      </c>
      <c r="I34" s="845"/>
      <c r="J34" s="845"/>
      <c r="K34" s="845">
        <v>-2</v>
      </c>
      <c r="L34" s="845"/>
    </row>
    <row r="35" spans="1:12" ht="17" thickBot="1" x14ac:dyDescent="0.3">
      <c r="A35" s="33" t="s">
        <v>2818</v>
      </c>
      <c r="B35" s="390"/>
      <c r="C35" s="33">
        <f>SUM(C31:C34)</f>
        <v>92</v>
      </c>
      <c r="D35" s="34">
        <f t="shared" ref="D35" si="13">SUM(D31:D34)</f>
        <v>321</v>
      </c>
      <c r="E35" s="556"/>
      <c r="F35" s="505">
        <f>SUM(F31:F34)</f>
        <v>154</v>
      </c>
      <c r="G35" s="33">
        <f>SUM(G31:G34)</f>
        <v>186</v>
      </c>
      <c r="H35" s="33">
        <f>SUM(H31:H34)</f>
        <v>445</v>
      </c>
      <c r="I35" s="33">
        <f>SUM(I31:I34)</f>
        <v>190</v>
      </c>
      <c r="J35" s="33">
        <f t="shared" ref="J35:L35" si="14">SUM(J31:J34)</f>
        <v>240</v>
      </c>
      <c r="K35" s="33">
        <f t="shared" si="14"/>
        <v>66</v>
      </c>
      <c r="L35" s="209">
        <f t="shared" si="14"/>
        <v>0</v>
      </c>
    </row>
    <row r="36" spans="1:12" x14ac:dyDescent="0.25">
      <c r="A36" s="155">
        <v>43292</v>
      </c>
      <c r="B36" s="53" t="s">
        <v>63</v>
      </c>
      <c r="C36" s="53"/>
      <c r="D36" s="53">
        <v>-2</v>
      </c>
      <c r="E36" s="168"/>
      <c r="F36" s="846">
        <v>-3</v>
      </c>
      <c r="G36" s="53">
        <v>-32</v>
      </c>
      <c r="H36" s="53">
        <v>-250</v>
      </c>
      <c r="I36" s="53">
        <v>-33</v>
      </c>
      <c r="J36" s="53"/>
      <c r="K36" s="53">
        <v>-11</v>
      </c>
      <c r="L36" s="53"/>
    </row>
    <row r="37" spans="1:12" x14ac:dyDescent="0.25">
      <c r="A37" s="17" t="s">
        <v>2819</v>
      </c>
      <c r="B37" s="13" t="s">
        <v>63</v>
      </c>
      <c r="C37" s="13">
        <v>-92</v>
      </c>
      <c r="D37" s="13">
        <v>-51</v>
      </c>
      <c r="E37" s="57"/>
      <c r="F37" s="848"/>
      <c r="G37" s="13">
        <v>-21</v>
      </c>
      <c r="H37" s="13"/>
      <c r="I37" s="13">
        <v>-41</v>
      </c>
      <c r="J37" s="13">
        <v>-100</v>
      </c>
      <c r="K37" s="13">
        <v>-14</v>
      </c>
      <c r="L37" s="13"/>
    </row>
    <row r="38" spans="1:12" ht="17" thickBot="1" x14ac:dyDescent="0.3">
      <c r="A38" s="79" t="s">
        <v>2820</v>
      </c>
      <c r="B38" s="14" t="s">
        <v>63</v>
      </c>
      <c r="C38" s="14"/>
      <c r="D38" s="14"/>
      <c r="E38" s="81"/>
      <c r="F38" s="844"/>
      <c r="G38" s="14">
        <v>-31</v>
      </c>
      <c r="H38" s="14">
        <v>-195</v>
      </c>
      <c r="I38" s="14">
        <v>-18</v>
      </c>
      <c r="J38" s="14">
        <v>-20</v>
      </c>
      <c r="K38" s="14">
        <v>-1</v>
      </c>
      <c r="L38" s="14"/>
    </row>
    <row r="39" spans="1:12" ht="17" thickBot="1" x14ac:dyDescent="0.3">
      <c r="A39" s="33" t="s">
        <v>2821</v>
      </c>
      <c r="B39" s="390"/>
      <c r="C39" s="33">
        <f>SUM(C35:C38)</f>
        <v>0</v>
      </c>
      <c r="D39" s="34">
        <f t="shared" ref="D39" si="15">SUM(D35:D38)</f>
        <v>268</v>
      </c>
      <c r="E39" s="556"/>
      <c r="F39" s="505">
        <f>SUM(F35:F38)</f>
        <v>151</v>
      </c>
      <c r="G39" s="33">
        <f t="shared" ref="G39:K39" si="16">SUM(G35:G38)</f>
        <v>102</v>
      </c>
      <c r="H39" s="33">
        <f t="shared" si="16"/>
        <v>0</v>
      </c>
      <c r="I39" s="33">
        <f t="shared" si="16"/>
        <v>98</v>
      </c>
      <c r="J39" s="33">
        <f t="shared" si="16"/>
        <v>120</v>
      </c>
      <c r="K39" s="33">
        <f t="shared" si="16"/>
        <v>40</v>
      </c>
      <c r="L39" s="209">
        <f>SUM(L35:L38)</f>
        <v>0</v>
      </c>
    </row>
    <row r="40" spans="1:12" ht="17" thickBot="1" x14ac:dyDescent="0.3">
      <c r="A40" s="104" t="s">
        <v>2822</v>
      </c>
      <c r="B40" s="67" t="s">
        <v>63</v>
      </c>
      <c r="C40" s="22"/>
      <c r="D40" s="22"/>
      <c r="E40" s="190"/>
      <c r="F40" s="845">
        <v>-5</v>
      </c>
      <c r="G40" s="22">
        <v>-26</v>
      </c>
      <c r="H40" s="22"/>
      <c r="I40" s="22">
        <v>-62</v>
      </c>
      <c r="J40" s="22">
        <v>-80</v>
      </c>
      <c r="K40" s="22"/>
      <c r="L40" s="22"/>
    </row>
    <row r="41" spans="1:12" ht="17" thickBot="1" x14ac:dyDescent="0.3">
      <c r="A41" s="33" t="s">
        <v>2823</v>
      </c>
      <c r="B41" s="390"/>
      <c r="C41" s="33">
        <f>SUM(C39:C40)</f>
        <v>0</v>
      </c>
      <c r="D41" s="34">
        <f t="shared" ref="D41" si="17">SUM(D39:D40)</f>
        <v>268</v>
      </c>
      <c r="E41" s="556"/>
      <c r="F41" s="505">
        <f>SUM(F39:F40)</f>
        <v>146</v>
      </c>
      <c r="G41" s="33">
        <f t="shared" ref="G41:L41" si="18">SUM(G39:G40)</f>
        <v>76</v>
      </c>
      <c r="H41" s="33">
        <f t="shared" si="18"/>
        <v>0</v>
      </c>
      <c r="I41" s="33">
        <f t="shared" si="18"/>
        <v>36</v>
      </c>
      <c r="J41" s="33">
        <f t="shared" si="18"/>
        <v>40</v>
      </c>
      <c r="K41" s="33">
        <f t="shared" si="18"/>
        <v>40</v>
      </c>
      <c r="L41" s="209">
        <f t="shared" si="18"/>
        <v>0</v>
      </c>
    </row>
    <row r="42" spans="1:12" ht="17" thickBot="1" x14ac:dyDescent="0.3">
      <c r="A42" s="795"/>
      <c r="B42" s="650"/>
      <c r="C42" s="795"/>
      <c r="D42" s="404"/>
      <c r="E42" s="190"/>
      <c r="F42" s="795"/>
      <c r="G42" s="795"/>
      <c r="H42" s="795"/>
      <c r="I42" s="795"/>
      <c r="J42" s="795"/>
      <c r="K42" s="795"/>
      <c r="L42" s="795"/>
    </row>
    <row r="43" spans="1:12" ht="17" thickBot="1" x14ac:dyDescent="0.3">
      <c r="A43" s="33" t="s">
        <v>2824</v>
      </c>
      <c r="B43" s="390"/>
      <c r="C43" s="33">
        <f>SUM(C41:C42)</f>
        <v>0</v>
      </c>
      <c r="D43" s="34">
        <f>SUM(D41:D42)</f>
        <v>268</v>
      </c>
      <c r="E43" s="556"/>
      <c r="F43" s="505">
        <f>SUM(F41:F42)</f>
        <v>146</v>
      </c>
      <c r="G43" s="33">
        <f t="shared" ref="G43:L43" si="19">SUM(G41:G42)</f>
        <v>76</v>
      </c>
      <c r="H43" s="33">
        <f>SUM(H41:H42)</f>
        <v>0</v>
      </c>
      <c r="I43" s="33">
        <f t="shared" si="19"/>
        <v>36</v>
      </c>
      <c r="J43" s="33">
        <f t="shared" si="19"/>
        <v>40</v>
      </c>
      <c r="K43" s="33">
        <f t="shared" si="19"/>
        <v>40</v>
      </c>
      <c r="L43" s="209">
        <f t="shared" si="19"/>
        <v>0</v>
      </c>
    </row>
    <row r="44" spans="1:12" x14ac:dyDescent="0.25">
      <c r="A44" s="155">
        <v>43771</v>
      </c>
      <c r="B44" s="53" t="s">
        <v>63</v>
      </c>
      <c r="C44" s="168"/>
      <c r="D44" s="53"/>
      <c r="E44" s="53"/>
      <c r="F44" s="53">
        <v>-9</v>
      </c>
      <c r="G44" s="53"/>
      <c r="H44" s="168"/>
      <c r="I44" s="53"/>
      <c r="J44" s="53"/>
      <c r="K44" s="53">
        <v>-9</v>
      </c>
      <c r="L44" s="168"/>
    </row>
    <row r="45" spans="1:12" ht="17" thickBot="1" x14ac:dyDescent="0.3">
      <c r="A45" s="850" t="s">
        <v>507</v>
      </c>
      <c r="B45" s="432" t="s">
        <v>2825</v>
      </c>
      <c r="C45" s="81"/>
      <c r="D45" s="432">
        <v>-168</v>
      </c>
      <c r="E45" s="432"/>
      <c r="F45" s="432">
        <v>-137</v>
      </c>
      <c r="G45" s="432"/>
      <c r="H45" s="81"/>
      <c r="I45" s="432"/>
      <c r="J45" s="432"/>
      <c r="K45" s="432"/>
      <c r="L45" s="81"/>
    </row>
    <row r="46" spans="1:12" ht="17" thickBot="1" x14ac:dyDescent="0.3">
      <c r="A46" s="33" t="s">
        <v>2826</v>
      </c>
      <c r="B46" s="34"/>
      <c r="C46" s="556"/>
      <c r="D46" s="34">
        <f t="shared" ref="D46" si="20">SUM(D43:D45)</f>
        <v>100</v>
      </c>
      <c r="E46" s="34"/>
      <c r="F46" s="34">
        <f t="shared" ref="F46:G46" si="21">SUM(F43:F45)</f>
        <v>0</v>
      </c>
      <c r="G46" s="34">
        <f t="shared" si="21"/>
        <v>76</v>
      </c>
      <c r="H46" s="556"/>
      <c r="I46" s="34">
        <f t="shared" ref="I46:K46" si="22">SUM(I43:I45)</f>
        <v>36</v>
      </c>
      <c r="J46" s="34">
        <f t="shared" si="22"/>
        <v>40</v>
      </c>
      <c r="K46" s="34">
        <f t="shared" si="22"/>
        <v>31</v>
      </c>
      <c r="L46" s="557"/>
    </row>
    <row r="47" spans="1:12" ht="17" thickBot="1" x14ac:dyDescent="0.3">
      <c r="A47" s="189"/>
      <c r="B47" s="190"/>
      <c r="C47" s="190"/>
      <c r="D47" s="190"/>
      <c r="E47" s="190"/>
      <c r="F47" s="190"/>
      <c r="G47" s="190"/>
      <c r="H47" s="190"/>
      <c r="I47" s="190"/>
      <c r="J47" s="190"/>
      <c r="K47" s="190"/>
      <c r="L47" s="190"/>
    </row>
    <row r="48" spans="1:12" ht="17" thickBot="1" x14ac:dyDescent="0.3">
      <c r="A48" s="33" t="s">
        <v>2827</v>
      </c>
      <c r="B48" s="34"/>
      <c r="C48" s="556"/>
      <c r="D48" s="34">
        <f t="shared" ref="D48" si="23">SUM(D46:D47)</f>
        <v>100</v>
      </c>
      <c r="E48" s="34"/>
      <c r="F48" s="34">
        <f>SUM(F46:F47)</f>
        <v>0</v>
      </c>
      <c r="G48" s="34">
        <f>SUM(G46:G47)</f>
        <v>76</v>
      </c>
      <c r="H48" s="556"/>
      <c r="I48" s="34">
        <f t="shared" ref="I48:K48" si="24">SUM(I46:I47)</f>
        <v>36</v>
      </c>
      <c r="J48" s="34">
        <f t="shared" si="24"/>
        <v>40</v>
      </c>
      <c r="K48" s="34">
        <f t="shared" si="24"/>
        <v>31</v>
      </c>
      <c r="L48" s="557"/>
    </row>
    <row r="49" spans="1:12" ht="17" thickBot="1" x14ac:dyDescent="0.3">
      <c r="A49" s="851"/>
      <c r="B49" s="370"/>
      <c r="C49" s="190"/>
      <c r="D49" s="439"/>
      <c r="E49" s="439"/>
      <c r="F49" s="370"/>
      <c r="G49" s="439"/>
      <c r="H49" s="190"/>
      <c r="I49" s="439"/>
      <c r="J49" s="439"/>
      <c r="K49" s="439"/>
      <c r="L49" s="190"/>
    </row>
    <row r="50" spans="1:12" ht="17" thickBot="1" x14ac:dyDescent="0.3">
      <c r="A50" s="33" t="s">
        <v>1433</v>
      </c>
      <c r="B50" s="34"/>
      <c r="C50" s="556"/>
      <c r="D50" s="34">
        <f>SUM(D48:D49)</f>
        <v>100</v>
      </c>
      <c r="E50" s="34"/>
      <c r="F50" s="34">
        <f t="shared" ref="F50:G50" si="25">SUM(F48:F49)</f>
        <v>0</v>
      </c>
      <c r="G50" s="34">
        <f t="shared" si="25"/>
        <v>76</v>
      </c>
      <c r="H50" s="556"/>
      <c r="I50" s="34">
        <f t="shared" ref="I50:K50" si="26">SUM(I48:I49)</f>
        <v>36</v>
      </c>
      <c r="J50" s="34">
        <f t="shared" si="26"/>
        <v>40</v>
      </c>
      <c r="K50" s="34">
        <f t="shared" si="26"/>
        <v>31</v>
      </c>
      <c r="L50" s="557"/>
    </row>
    <row r="51" spans="1:12" x14ac:dyDescent="0.25">
      <c r="A51" s="155">
        <v>43682</v>
      </c>
      <c r="B51" s="53" t="s">
        <v>63</v>
      </c>
      <c r="C51" s="168"/>
      <c r="D51" s="53"/>
      <c r="E51" s="53"/>
      <c r="F51" s="53"/>
      <c r="G51" s="53"/>
      <c r="H51" s="168"/>
      <c r="I51" s="53">
        <v>-17</v>
      </c>
      <c r="J51" s="53"/>
      <c r="K51" s="53"/>
      <c r="L51" s="168"/>
    </row>
    <row r="52" spans="1:12" x14ac:dyDescent="0.25">
      <c r="A52" s="17">
        <v>43713</v>
      </c>
      <c r="B52" s="13" t="s">
        <v>63</v>
      </c>
      <c r="C52" s="57"/>
      <c r="D52" s="13"/>
      <c r="E52" s="13"/>
      <c r="F52" s="13"/>
      <c r="G52" s="13">
        <v>-14</v>
      </c>
      <c r="H52" s="57"/>
      <c r="I52" s="13"/>
      <c r="J52" s="13"/>
      <c r="K52" s="13"/>
      <c r="L52" s="57"/>
    </row>
    <row r="53" spans="1:12" x14ac:dyDescent="0.25">
      <c r="A53" s="17">
        <v>43743</v>
      </c>
      <c r="B53" s="13" t="s">
        <v>63</v>
      </c>
      <c r="C53" s="57"/>
      <c r="D53" s="13"/>
      <c r="E53" s="13"/>
      <c r="F53" s="13"/>
      <c r="G53" s="13">
        <v>-22</v>
      </c>
      <c r="H53" s="57"/>
      <c r="I53" s="13"/>
      <c r="J53" s="13"/>
      <c r="K53" s="13"/>
      <c r="L53" s="57"/>
    </row>
    <row r="54" spans="1:12" ht="17" thickBot="1" x14ac:dyDescent="0.3">
      <c r="A54" s="850" t="s">
        <v>2828</v>
      </c>
      <c r="B54" s="432" t="s">
        <v>210</v>
      </c>
      <c r="C54" s="81"/>
      <c r="D54" s="432"/>
      <c r="E54" s="432"/>
      <c r="F54" s="432"/>
      <c r="G54" s="432"/>
      <c r="H54" s="81"/>
      <c r="I54" s="432"/>
      <c r="J54" s="432"/>
      <c r="K54" s="432">
        <v>-31</v>
      </c>
      <c r="L54" s="81"/>
    </row>
    <row r="55" spans="1:12" ht="17" thickBot="1" x14ac:dyDescent="0.3">
      <c r="A55" s="33" t="s">
        <v>1436</v>
      </c>
      <c r="B55" s="34"/>
      <c r="C55" s="556"/>
      <c r="D55" s="34">
        <f>SUM(D50:D54)</f>
        <v>100</v>
      </c>
      <c r="E55" s="34"/>
      <c r="F55" s="34">
        <f t="shared" ref="F55:G55" si="27">SUM(F50:F54)</f>
        <v>0</v>
      </c>
      <c r="G55" s="34">
        <f t="shared" si="27"/>
        <v>40</v>
      </c>
      <c r="H55" s="556"/>
      <c r="I55" s="34">
        <f t="shared" ref="I55" si="28">SUM(I50:I54)</f>
        <v>19</v>
      </c>
      <c r="J55" s="34">
        <f>SUM(J50:J54)</f>
        <v>40</v>
      </c>
      <c r="K55" s="34">
        <f t="shared" ref="K55" si="29">SUM(K50:K54)</f>
        <v>0</v>
      </c>
      <c r="L55" s="557"/>
    </row>
    <row r="56" spans="1:12" s="48" customFormat="1" ht="17" thickBot="1" x14ac:dyDescent="0.3">
      <c r="A56" s="852" t="s">
        <v>2829</v>
      </c>
      <c r="B56" s="439" t="s">
        <v>2830</v>
      </c>
      <c r="C56" s="853"/>
      <c r="D56" s="439">
        <v>140</v>
      </c>
      <c r="E56" s="439">
        <v>19</v>
      </c>
      <c r="F56" s="853"/>
      <c r="G56" s="853"/>
      <c r="H56" s="853"/>
      <c r="I56" s="853"/>
      <c r="J56" s="439">
        <v>12</v>
      </c>
      <c r="K56" s="439"/>
      <c r="L56" s="853"/>
    </row>
    <row r="57" spans="1:12" ht="17" thickBot="1" x14ac:dyDescent="0.3">
      <c r="A57" s="33" t="s">
        <v>1437</v>
      </c>
      <c r="B57" s="34"/>
      <c r="C57" s="556"/>
      <c r="D57" s="34">
        <f>SUM(D55:D56)</f>
        <v>240</v>
      </c>
      <c r="E57" s="34">
        <f t="shared" ref="E57:E59" si="30">SUM(E55:E56)</f>
        <v>19</v>
      </c>
      <c r="F57" s="34">
        <f>SUM(F55:F56)</f>
        <v>0</v>
      </c>
      <c r="G57" s="34">
        <f>SUM(G55:G56)</f>
        <v>40</v>
      </c>
      <c r="H57" s="556"/>
      <c r="I57" s="34">
        <f>SUM(I55:I56)</f>
        <v>19</v>
      </c>
      <c r="J57" s="34">
        <f t="shared" ref="J57:K59" si="31">SUM(J55:J56)</f>
        <v>52</v>
      </c>
      <c r="K57" s="34">
        <f t="shared" si="31"/>
        <v>0</v>
      </c>
      <c r="L57" s="557"/>
    </row>
    <row r="58" spans="1:12" ht="17" thickBot="1" x14ac:dyDescent="0.3">
      <c r="A58" s="854"/>
      <c r="B58" s="855"/>
      <c r="C58" s="190"/>
      <c r="D58" s="190"/>
      <c r="E58" s="190"/>
      <c r="F58" s="190"/>
      <c r="G58" s="190"/>
      <c r="H58" s="190"/>
      <c r="I58" s="190"/>
      <c r="J58" s="190"/>
      <c r="K58" s="190"/>
      <c r="L58" s="190"/>
    </row>
    <row r="59" spans="1:12" ht="17" thickBot="1" x14ac:dyDescent="0.3">
      <c r="A59" s="33" t="s">
        <v>1438</v>
      </c>
      <c r="B59" s="34"/>
      <c r="C59" s="556"/>
      <c r="D59" s="34">
        <f>SUM(D57:D58)</f>
        <v>240</v>
      </c>
      <c r="E59" s="34">
        <f t="shared" si="30"/>
        <v>19</v>
      </c>
      <c r="F59" s="34">
        <f>SUM(F57:F58)</f>
        <v>0</v>
      </c>
      <c r="G59" s="34">
        <f>SUM(G57:G58)</f>
        <v>40</v>
      </c>
      <c r="H59" s="556"/>
      <c r="I59" s="34">
        <f>SUM(I57:I58)</f>
        <v>19</v>
      </c>
      <c r="J59" s="34">
        <f t="shared" si="31"/>
        <v>52</v>
      </c>
      <c r="K59" s="34">
        <f t="shared" si="31"/>
        <v>0</v>
      </c>
      <c r="L59" s="557"/>
    </row>
    <row r="60" spans="1:12" ht="17" thickBot="1" x14ac:dyDescent="0.3">
      <c r="A60" s="854"/>
      <c r="B60" s="855"/>
      <c r="C60" s="190"/>
      <c r="D60" s="190"/>
      <c r="E60" s="190"/>
      <c r="F60" s="190"/>
      <c r="G60" s="190"/>
      <c r="H60" s="190"/>
      <c r="I60" s="190"/>
      <c r="J60" s="190"/>
      <c r="K60" s="190"/>
      <c r="L60" s="190"/>
    </row>
    <row r="61" spans="1:12" ht="17" thickBot="1" x14ac:dyDescent="0.3">
      <c r="A61" s="33" t="s">
        <v>1439</v>
      </c>
      <c r="B61" s="34"/>
      <c r="C61" s="556"/>
      <c r="D61" s="34">
        <f>SUM(D59:D60)</f>
        <v>240</v>
      </c>
      <c r="E61" s="34">
        <f t="shared" ref="E61:G63" si="32">SUM(E59:E60)</f>
        <v>19</v>
      </c>
      <c r="F61" s="34">
        <f t="shared" si="32"/>
        <v>0</v>
      </c>
      <c r="G61" s="34">
        <f t="shared" si="32"/>
        <v>40</v>
      </c>
      <c r="H61" s="556"/>
      <c r="I61" s="34">
        <f t="shared" ref="I61:K63" si="33">SUM(I59:I60)</f>
        <v>19</v>
      </c>
      <c r="J61" s="34">
        <f t="shared" si="33"/>
        <v>52</v>
      </c>
      <c r="K61" s="34">
        <f t="shared" si="33"/>
        <v>0</v>
      </c>
      <c r="L61" s="557"/>
    </row>
    <row r="62" spans="1:12" ht="17" thickBot="1" x14ac:dyDescent="0.3">
      <c r="A62" s="854"/>
      <c r="B62" s="855"/>
      <c r="C62" s="190"/>
      <c r="D62" s="190"/>
      <c r="E62" s="190"/>
      <c r="F62" s="190"/>
      <c r="G62" s="190"/>
      <c r="H62" s="190"/>
      <c r="I62" s="190"/>
      <c r="J62" s="190"/>
      <c r="K62" s="190"/>
      <c r="L62" s="190"/>
    </row>
    <row r="63" spans="1:12" ht="17" thickBot="1" x14ac:dyDescent="0.3">
      <c r="A63" s="33" t="s">
        <v>1440</v>
      </c>
      <c r="B63" s="34"/>
      <c r="C63" s="556"/>
      <c r="D63" s="34">
        <f>SUM(D61:D62)</f>
        <v>240</v>
      </c>
      <c r="E63" s="34">
        <f t="shared" si="32"/>
        <v>19</v>
      </c>
      <c r="F63" s="34">
        <f t="shared" si="32"/>
        <v>0</v>
      </c>
      <c r="G63" s="34">
        <f>SUM(G61:G62)</f>
        <v>40</v>
      </c>
      <c r="H63" s="556"/>
      <c r="I63" s="34">
        <f>SUM(I61:I62)</f>
        <v>19</v>
      </c>
      <c r="J63" s="34">
        <f>SUM(J61:J62)</f>
        <v>52</v>
      </c>
      <c r="K63" s="34">
        <f t="shared" si="33"/>
        <v>0</v>
      </c>
      <c r="L63" s="557"/>
    </row>
    <row r="64" spans="1:12" ht="17" thickBot="1" x14ac:dyDescent="0.3">
      <c r="A64" s="854"/>
      <c r="B64" s="855"/>
      <c r="C64" s="190"/>
      <c r="D64" s="190"/>
      <c r="E64" s="190"/>
      <c r="F64" s="190"/>
      <c r="G64" s="190"/>
      <c r="H64" s="190"/>
      <c r="I64" s="190"/>
      <c r="J64" s="190"/>
      <c r="K64" s="190"/>
      <c r="L64" s="190"/>
    </row>
    <row r="65" spans="1:13" ht="17" thickBot="1" x14ac:dyDescent="0.3">
      <c r="A65" s="33" t="s">
        <v>1441</v>
      </c>
      <c r="B65" s="34"/>
      <c r="C65" s="556"/>
      <c r="D65" s="34">
        <f>SUM(D63:D64)</f>
        <v>240</v>
      </c>
      <c r="E65" s="34">
        <f t="shared" ref="E65" si="34">SUM(E63:E64)</f>
        <v>19</v>
      </c>
      <c r="F65" s="34">
        <f>SUM(F63:F64)</f>
        <v>0</v>
      </c>
      <c r="G65" s="34">
        <f t="shared" ref="G65" si="35">SUM(G63:G64)</f>
        <v>40</v>
      </c>
      <c r="H65" s="556"/>
      <c r="I65" s="34">
        <f>SUM(I63:I64)</f>
        <v>19</v>
      </c>
      <c r="J65" s="34">
        <f t="shared" ref="J65:K65" si="36">SUM(J63:J64)</f>
        <v>52</v>
      </c>
      <c r="K65" s="34">
        <f t="shared" si="36"/>
        <v>0</v>
      </c>
      <c r="L65" s="557"/>
    </row>
    <row r="66" spans="1:13" ht="17" thickBot="1" x14ac:dyDescent="0.3">
      <c r="A66" s="854"/>
      <c r="B66" s="855"/>
      <c r="C66" s="190"/>
      <c r="D66" s="190"/>
      <c r="E66" s="190"/>
      <c r="F66" s="190"/>
      <c r="G66" s="190"/>
      <c r="H66" s="190"/>
      <c r="I66" s="190"/>
      <c r="J66" s="190"/>
      <c r="K66" s="190"/>
      <c r="L66" s="190"/>
    </row>
    <row r="67" spans="1:13" ht="17" thickBot="1" x14ac:dyDescent="0.3">
      <c r="A67" s="33" t="s">
        <v>1321</v>
      </c>
      <c r="B67" s="34"/>
      <c r="C67" s="556"/>
      <c r="D67" s="34">
        <f>SUM(D65:D66)</f>
        <v>240</v>
      </c>
      <c r="E67" s="34">
        <f t="shared" ref="E67:G67" si="37">SUM(E65:E66)</f>
        <v>19</v>
      </c>
      <c r="F67" s="34">
        <f t="shared" si="37"/>
        <v>0</v>
      </c>
      <c r="G67" s="34">
        <f t="shared" si="37"/>
        <v>40</v>
      </c>
      <c r="H67" s="556"/>
      <c r="I67" s="34">
        <f t="shared" ref="I67:K67" si="38">SUM(I65:I66)</f>
        <v>19</v>
      </c>
      <c r="J67" s="34">
        <f t="shared" si="38"/>
        <v>52</v>
      </c>
      <c r="K67" s="34">
        <f t="shared" si="38"/>
        <v>0</v>
      </c>
      <c r="L67" s="557"/>
    </row>
    <row r="68" spans="1:13" ht="17" thickBot="1" x14ac:dyDescent="0.3">
      <c r="A68" s="854"/>
      <c r="B68" s="855"/>
      <c r="C68" s="190"/>
      <c r="D68" s="190"/>
      <c r="E68" s="190"/>
      <c r="F68" s="190"/>
      <c r="G68" s="190"/>
      <c r="H68" s="190"/>
      <c r="I68" s="190"/>
      <c r="J68" s="190"/>
      <c r="K68" s="190"/>
      <c r="L68" s="190"/>
    </row>
    <row r="69" spans="1:13" s="144" customFormat="1" ht="17" thickBot="1" x14ac:dyDescent="0.3">
      <c r="A69" s="33" t="s">
        <v>1322</v>
      </c>
      <c r="B69" s="34"/>
      <c r="C69" s="519"/>
      <c r="D69" s="34">
        <f>SUM(D67:D68)</f>
        <v>240</v>
      </c>
      <c r="E69" s="34">
        <f t="shared" ref="E69" si="39">SUM(E67:E68)</f>
        <v>19</v>
      </c>
      <c r="F69" s="34">
        <f>SUM(F67:F68)</f>
        <v>0</v>
      </c>
      <c r="G69" s="34">
        <f>SUM(G67:G68)</f>
        <v>40</v>
      </c>
      <c r="H69" s="519"/>
      <c r="I69" s="34">
        <f t="shared" ref="I69:K69" si="40">SUM(I67:I68)</f>
        <v>19</v>
      </c>
      <c r="J69" s="34">
        <f t="shared" si="40"/>
        <v>52</v>
      </c>
      <c r="K69" s="34">
        <f t="shared" si="40"/>
        <v>0</v>
      </c>
      <c r="L69" s="194"/>
    </row>
    <row r="70" spans="1:13" ht="17" thickBot="1" x14ac:dyDescent="0.3">
      <c r="A70" s="252"/>
      <c r="B70" s="168"/>
      <c r="C70" s="168"/>
      <c r="D70" s="168"/>
      <c r="E70" s="168"/>
      <c r="F70" s="168"/>
      <c r="G70" s="168"/>
      <c r="H70" s="168"/>
      <c r="I70" s="168"/>
      <c r="J70" s="168"/>
      <c r="K70" s="168"/>
      <c r="L70" s="168"/>
    </row>
    <row r="71" spans="1:13" s="129" customFormat="1" ht="17" thickBot="1" x14ac:dyDescent="0.3">
      <c r="A71" s="33" t="s">
        <v>1323</v>
      </c>
      <c r="B71" s="34"/>
      <c r="C71" s="34">
        <f t="shared" ref="C71:L73" si="41">SUM(C69:C70)</f>
        <v>0</v>
      </c>
      <c r="D71" s="34">
        <f t="shared" si="41"/>
        <v>240</v>
      </c>
      <c r="E71" s="34">
        <f t="shared" si="41"/>
        <v>19</v>
      </c>
      <c r="F71" s="34">
        <f t="shared" si="41"/>
        <v>0</v>
      </c>
      <c r="G71" s="34">
        <f t="shared" si="41"/>
        <v>40</v>
      </c>
      <c r="H71" s="34">
        <f t="shared" si="41"/>
        <v>0</v>
      </c>
      <c r="I71" s="34">
        <f t="shared" si="41"/>
        <v>19</v>
      </c>
      <c r="J71" s="34">
        <f t="shared" si="41"/>
        <v>52</v>
      </c>
      <c r="K71" s="34">
        <f t="shared" si="41"/>
        <v>0</v>
      </c>
      <c r="L71" s="34">
        <f t="shared" si="41"/>
        <v>0</v>
      </c>
    </row>
    <row r="72" spans="1:13" ht="17" thickBot="1" x14ac:dyDescent="0.3">
      <c r="A72" s="141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</row>
    <row r="73" spans="1:13" s="6" customFormat="1" ht="17" thickBot="1" x14ac:dyDescent="0.3">
      <c r="A73" s="33" t="s">
        <v>1325</v>
      </c>
      <c r="B73" s="34"/>
      <c r="C73" s="34">
        <f>SUM(C71:C72)</f>
        <v>0</v>
      </c>
      <c r="D73" s="34">
        <f>SUM(D71:D72)</f>
        <v>240</v>
      </c>
      <c r="E73" s="34">
        <f>SUM(E71:E72)</f>
        <v>19</v>
      </c>
      <c r="F73" s="34">
        <f t="shared" si="41"/>
        <v>0</v>
      </c>
      <c r="G73" s="34">
        <f>SUM(G71:G72)</f>
        <v>40</v>
      </c>
      <c r="H73" s="34">
        <f>SUM(H71:H72)</f>
        <v>0</v>
      </c>
      <c r="I73" s="34">
        <f>SUM(I71:I72)</f>
        <v>19</v>
      </c>
      <c r="J73" s="34">
        <f>SUM(J71:J72)</f>
        <v>52</v>
      </c>
      <c r="K73" s="34">
        <f t="shared" si="41"/>
        <v>0</v>
      </c>
      <c r="L73" s="34">
        <f t="shared" si="41"/>
        <v>0</v>
      </c>
    </row>
    <row r="74" spans="1:13" s="591" customFormat="1" ht="17" thickBot="1" x14ac:dyDescent="0.3">
      <c r="A74" s="856"/>
      <c r="B74" s="590"/>
      <c r="C74" s="590"/>
      <c r="D74" s="590"/>
      <c r="E74" s="39"/>
      <c r="F74" s="590"/>
      <c r="G74" s="590"/>
      <c r="H74" s="590"/>
      <c r="I74" s="590"/>
      <c r="J74" s="590"/>
      <c r="K74" s="590"/>
      <c r="L74" s="590"/>
    </row>
    <row r="75" spans="1:13" s="6" customFormat="1" ht="17" thickBot="1" x14ac:dyDescent="0.3">
      <c r="A75" s="33" t="s">
        <v>1326</v>
      </c>
      <c r="B75" s="34"/>
      <c r="C75" s="34">
        <f t="shared" ref="C75:L75" si="42">SUM(C73:C74)</f>
        <v>0</v>
      </c>
      <c r="D75" s="34">
        <f t="shared" si="42"/>
        <v>240</v>
      </c>
      <c r="E75" s="34">
        <f t="shared" si="42"/>
        <v>19</v>
      </c>
      <c r="F75" s="34">
        <f t="shared" si="42"/>
        <v>0</v>
      </c>
      <c r="G75" s="34">
        <f t="shared" si="42"/>
        <v>40</v>
      </c>
      <c r="H75" s="34">
        <f t="shared" si="42"/>
        <v>0</v>
      </c>
      <c r="I75" s="34">
        <f t="shared" si="42"/>
        <v>19</v>
      </c>
      <c r="J75" s="34">
        <f t="shared" si="42"/>
        <v>52</v>
      </c>
      <c r="K75" s="34">
        <f t="shared" si="42"/>
        <v>0</v>
      </c>
      <c r="L75" s="34">
        <f t="shared" si="42"/>
        <v>0</v>
      </c>
    </row>
    <row r="76" spans="1:13" s="49" customFormat="1" x14ac:dyDescent="0.25">
      <c r="A76" s="699">
        <v>43986</v>
      </c>
      <c r="B76" s="185" t="s">
        <v>2825</v>
      </c>
      <c r="C76" s="185"/>
      <c r="D76" s="185">
        <v>-100</v>
      </c>
      <c r="E76" s="185"/>
      <c r="F76" s="185"/>
      <c r="G76" s="185"/>
      <c r="H76" s="185"/>
      <c r="I76" s="185"/>
      <c r="J76" s="185"/>
      <c r="K76" s="185"/>
      <c r="L76" s="185"/>
      <c r="M76" s="49" t="s">
        <v>2491</v>
      </c>
    </row>
    <row r="77" spans="1:13" s="2" customFormat="1" ht="17" thickBot="1" x14ac:dyDescent="0.3">
      <c r="A77" s="12" t="s">
        <v>651</v>
      </c>
      <c r="B77" s="13" t="s">
        <v>63</v>
      </c>
      <c r="C77" s="13"/>
      <c r="D77" s="13">
        <v>-140</v>
      </c>
      <c r="E77" s="13">
        <v>-19</v>
      </c>
      <c r="F77" s="13"/>
      <c r="G77" s="13">
        <v>-5</v>
      </c>
      <c r="H77" s="13"/>
      <c r="I77" s="13">
        <v>-19</v>
      </c>
      <c r="J77" s="13">
        <v>-52</v>
      </c>
      <c r="K77" s="13"/>
      <c r="L77" s="13"/>
    </row>
    <row r="78" spans="1:13" s="6" customFormat="1" ht="17" thickBot="1" x14ac:dyDescent="0.3">
      <c r="A78" s="33" t="s">
        <v>1327</v>
      </c>
      <c r="B78" s="34"/>
      <c r="C78" s="34">
        <f>SUM(C75:C77)</f>
        <v>0</v>
      </c>
      <c r="D78" s="34">
        <f t="shared" ref="D78:L78" si="43">SUM(D75:D77)</f>
        <v>0</v>
      </c>
      <c r="E78" s="34">
        <f t="shared" si="43"/>
        <v>0</v>
      </c>
      <c r="F78" s="34">
        <f t="shared" si="43"/>
        <v>0</v>
      </c>
      <c r="G78" s="34">
        <f t="shared" si="43"/>
        <v>35</v>
      </c>
      <c r="H78" s="34">
        <f t="shared" si="43"/>
        <v>0</v>
      </c>
      <c r="I78" s="34">
        <f t="shared" si="43"/>
        <v>0</v>
      </c>
      <c r="J78" s="34">
        <f t="shared" si="43"/>
        <v>0</v>
      </c>
      <c r="K78" s="34">
        <f t="shared" si="43"/>
        <v>0</v>
      </c>
      <c r="L78" s="34">
        <f t="shared" si="43"/>
        <v>0</v>
      </c>
    </row>
    <row r="79" spans="1:13" ht="17" thickBot="1" x14ac:dyDescent="0.3">
      <c r="A79" s="12"/>
      <c r="B79" s="13"/>
      <c r="C79" s="57"/>
      <c r="D79" s="57"/>
      <c r="E79" s="57"/>
      <c r="F79" s="57"/>
      <c r="G79" s="57"/>
      <c r="H79" s="57"/>
      <c r="I79" s="57"/>
      <c r="J79" s="57"/>
      <c r="K79" s="57"/>
      <c r="L79" s="57"/>
    </row>
    <row r="80" spans="1:13" s="6" customFormat="1" ht="17" thickBot="1" x14ac:dyDescent="0.3">
      <c r="A80" s="33" t="s">
        <v>1328</v>
      </c>
      <c r="B80" s="34"/>
      <c r="C80" s="34">
        <f>SUM(C78:C79)</f>
        <v>0</v>
      </c>
      <c r="D80" s="34">
        <f t="shared" ref="D80:L80" si="44">SUM(D78:D79)</f>
        <v>0</v>
      </c>
      <c r="E80" s="34">
        <f t="shared" si="44"/>
        <v>0</v>
      </c>
      <c r="F80" s="34">
        <f t="shared" si="44"/>
        <v>0</v>
      </c>
      <c r="G80" s="34">
        <f t="shared" si="44"/>
        <v>35</v>
      </c>
      <c r="H80" s="34">
        <f t="shared" si="44"/>
        <v>0</v>
      </c>
      <c r="I80" s="34">
        <f t="shared" si="44"/>
        <v>0</v>
      </c>
      <c r="J80" s="34">
        <f t="shared" si="44"/>
        <v>0</v>
      </c>
      <c r="K80" s="34">
        <f t="shared" si="44"/>
        <v>0</v>
      </c>
      <c r="L80" s="34">
        <f t="shared" si="44"/>
        <v>0</v>
      </c>
    </row>
    <row r="81" spans="1:12" ht="17" thickBot="1" x14ac:dyDescent="0.3">
      <c r="A81" s="12"/>
      <c r="B81" s="13"/>
      <c r="C81" s="57"/>
      <c r="D81" s="57"/>
      <c r="E81" s="57"/>
      <c r="F81" s="57"/>
      <c r="G81" s="57"/>
      <c r="H81" s="57"/>
      <c r="I81" s="57"/>
      <c r="J81" s="57"/>
      <c r="K81" s="57"/>
      <c r="L81" s="57"/>
    </row>
    <row r="82" spans="1:12" s="6" customFormat="1" ht="17" thickBot="1" x14ac:dyDescent="0.3">
      <c r="A82" s="33" t="s">
        <v>1457</v>
      </c>
      <c r="B82" s="34"/>
      <c r="C82" s="34">
        <f t="shared" ref="C82:L84" si="45">SUM(C80:C81)</f>
        <v>0</v>
      </c>
      <c r="D82" s="34">
        <f t="shared" si="45"/>
        <v>0</v>
      </c>
      <c r="E82" s="34">
        <f t="shared" si="45"/>
        <v>0</v>
      </c>
      <c r="F82" s="34">
        <f t="shared" si="45"/>
        <v>0</v>
      </c>
      <c r="G82" s="34">
        <f t="shared" si="45"/>
        <v>35</v>
      </c>
      <c r="H82" s="34">
        <f t="shared" si="45"/>
        <v>0</v>
      </c>
      <c r="I82" s="34">
        <f t="shared" si="45"/>
        <v>0</v>
      </c>
      <c r="J82" s="34">
        <f t="shared" si="45"/>
        <v>0</v>
      </c>
      <c r="K82" s="34">
        <f t="shared" si="45"/>
        <v>0</v>
      </c>
      <c r="L82" s="34">
        <f t="shared" si="45"/>
        <v>0</v>
      </c>
    </row>
    <row r="83" spans="1:12" ht="17" thickBot="1" x14ac:dyDescent="0.3">
      <c r="A83" s="141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</row>
    <row r="84" spans="1:12" s="6" customFormat="1" ht="17" thickBot="1" x14ac:dyDescent="0.3">
      <c r="A84" s="33" t="s">
        <v>48</v>
      </c>
      <c r="B84" s="34"/>
      <c r="C84" s="34">
        <f t="shared" ref="C84:H84" si="46">SUM(C82:C83)</f>
        <v>0</v>
      </c>
      <c r="D84" s="34">
        <f t="shared" si="46"/>
        <v>0</v>
      </c>
      <c r="E84" s="34">
        <f t="shared" si="46"/>
        <v>0</v>
      </c>
      <c r="F84" s="34">
        <f t="shared" si="46"/>
        <v>0</v>
      </c>
      <c r="G84" s="34">
        <f t="shared" si="46"/>
        <v>35</v>
      </c>
      <c r="H84" s="34">
        <f t="shared" si="46"/>
        <v>0</v>
      </c>
      <c r="I84" s="34">
        <f t="shared" si="45"/>
        <v>0</v>
      </c>
      <c r="J84" s="34">
        <f t="shared" si="45"/>
        <v>0</v>
      </c>
      <c r="K84" s="34">
        <f t="shared" si="45"/>
        <v>0</v>
      </c>
      <c r="L84" s="34">
        <f t="shared" si="45"/>
        <v>0</v>
      </c>
    </row>
    <row r="85" spans="1:12" ht="17" thickBot="1" x14ac:dyDescent="0.3">
      <c r="A85" s="141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</row>
    <row r="86" spans="1:12" s="6" customFormat="1" ht="17" thickBot="1" x14ac:dyDescent="0.3">
      <c r="A86" s="33" t="s">
        <v>55</v>
      </c>
      <c r="B86" s="34"/>
      <c r="C86" s="34">
        <f>SUM(C84:C85)</f>
        <v>0</v>
      </c>
      <c r="D86" s="34">
        <f t="shared" ref="D86:K86" si="47">SUM(D84:D85)</f>
        <v>0</v>
      </c>
      <c r="E86" s="34">
        <f t="shared" si="47"/>
        <v>0</v>
      </c>
      <c r="F86" s="34">
        <f t="shared" si="47"/>
        <v>0</v>
      </c>
      <c r="G86" s="34">
        <f>SUM(G84:G85)</f>
        <v>35</v>
      </c>
      <c r="H86" s="34">
        <f t="shared" si="47"/>
        <v>0</v>
      </c>
      <c r="I86" s="34">
        <f t="shared" si="47"/>
        <v>0</v>
      </c>
      <c r="J86" s="34">
        <f t="shared" si="47"/>
        <v>0</v>
      </c>
      <c r="K86" s="34">
        <f t="shared" si="47"/>
        <v>0</v>
      </c>
      <c r="L86" s="34">
        <f>SUM(L84:L85)</f>
        <v>0</v>
      </c>
    </row>
    <row r="87" spans="1:12" ht="17" thickBot="1" x14ac:dyDescent="0.3">
      <c r="A87" s="141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</row>
    <row r="88" spans="1:12" s="6" customFormat="1" ht="17" thickBot="1" x14ac:dyDescent="0.3">
      <c r="A88" s="33" t="s">
        <v>71</v>
      </c>
      <c r="B88" s="34"/>
      <c r="C88" s="34">
        <f t="shared" ref="C88:L88" si="48">SUM(C86:C87)</f>
        <v>0</v>
      </c>
      <c r="D88" s="34">
        <f t="shared" si="48"/>
        <v>0</v>
      </c>
      <c r="E88" s="34">
        <f t="shared" si="48"/>
        <v>0</v>
      </c>
      <c r="F88" s="34">
        <f t="shared" si="48"/>
        <v>0</v>
      </c>
      <c r="G88" s="34">
        <f t="shared" si="48"/>
        <v>35</v>
      </c>
      <c r="H88" s="34">
        <f t="shared" si="48"/>
        <v>0</v>
      </c>
      <c r="I88" s="34">
        <f t="shared" si="48"/>
        <v>0</v>
      </c>
      <c r="J88" s="34">
        <f t="shared" si="48"/>
        <v>0</v>
      </c>
      <c r="K88" s="34">
        <f t="shared" si="48"/>
        <v>0</v>
      </c>
      <c r="L88" s="34">
        <f t="shared" si="48"/>
        <v>0</v>
      </c>
    </row>
    <row r="89" spans="1:12" ht="17" thickBot="1" x14ac:dyDescent="0.3">
      <c r="A89" s="141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</row>
    <row r="90" spans="1:12" s="6" customFormat="1" ht="17" thickBot="1" x14ac:dyDescent="0.3">
      <c r="A90" s="290" t="s">
        <v>117</v>
      </c>
      <c r="B90" s="269"/>
      <c r="C90" s="269">
        <f t="shared" ref="C90:L92" si="49">SUM(C88:C89)</f>
        <v>0</v>
      </c>
      <c r="D90" s="269">
        <f t="shared" si="49"/>
        <v>0</v>
      </c>
      <c r="E90" s="269">
        <f t="shared" si="49"/>
        <v>0</v>
      </c>
      <c r="F90" s="269">
        <f t="shared" si="49"/>
        <v>0</v>
      </c>
      <c r="G90" s="269">
        <f t="shared" si="49"/>
        <v>35</v>
      </c>
      <c r="H90" s="269">
        <f t="shared" si="49"/>
        <v>0</v>
      </c>
      <c r="I90" s="269">
        <f t="shared" si="49"/>
        <v>0</v>
      </c>
      <c r="J90" s="269">
        <f t="shared" si="49"/>
        <v>0</v>
      </c>
      <c r="K90" s="269">
        <f t="shared" si="49"/>
        <v>0</v>
      </c>
      <c r="L90" s="269">
        <f t="shared" si="49"/>
        <v>0</v>
      </c>
    </row>
    <row r="91" spans="1:12" s="2" customFormat="1" ht="17" thickBot="1" x14ac:dyDescent="0.3">
      <c r="A91" s="15" t="s">
        <v>224</v>
      </c>
      <c r="B91" s="13" t="s">
        <v>63</v>
      </c>
      <c r="C91" s="13"/>
      <c r="D91" s="13"/>
      <c r="E91" s="13"/>
      <c r="F91" s="13"/>
      <c r="G91" s="13">
        <v>-35</v>
      </c>
      <c r="H91" s="13"/>
      <c r="I91" s="13"/>
      <c r="J91" s="13"/>
      <c r="K91" s="13"/>
      <c r="L91" s="13"/>
    </row>
    <row r="92" spans="1:12" s="6" customFormat="1" ht="17" thickBot="1" x14ac:dyDescent="0.3">
      <c r="A92" s="33" t="s">
        <v>122</v>
      </c>
      <c r="B92" s="34"/>
      <c r="C92" s="34">
        <f t="shared" si="49"/>
        <v>0</v>
      </c>
      <c r="D92" s="34">
        <f t="shared" si="49"/>
        <v>0</v>
      </c>
      <c r="E92" s="34">
        <f t="shared" si="49"/>
        <v>0</v>
      </c>
      <c r="F92" s="34">
        <f t="shared" si="49"/>
        <v>0</v>
      </c>
      <c r="G92" s="34">
        <f>SUM(G90:G91)</f>
        <v>0</v>
      </c>
      <c r="H92" s="34">
        <f t="shared" si="49"/>
        <v>0</v>
      </c>
      <c r="I92" s="34">
        <f t="shared" si="49"/>
        <v>0</v>
      </c>
      <c r="J92" s="34">
        <f t="shared" si="49"/>
        <v>0</v>
      </c>
      <c r="K92" s="34">
        <f t="shared" si="49"/>
        <v>0</v>
      </c>
      <c r="L92" s="34">
        <f t="shared" si="49"/>
        <v>0</v>
      </c>
    </row>
    <row r="93" spans="1:12" x14ac:dyDescent="0.25">
      <c r="A93" s="141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</row>
    <row r="94" spans="1:12" x14ac:dyDescent="0.25">
      <c r="A94" s="141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</row>
    <row r="95" spans="1:12" x14ac:dyDescent="0.25">
      <c r="A95" s="141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</row>
    <row r="96" spans="1:12" ht="17" thickBot="1" x14ac:dyDescent="0.3"/>
    <row r="97" spans="3:12" ht="17" thickBot="1" x14ac:dyDescent="0.3">
      <c r="C97" s="51" t="s">
        <v>2792</v>
      </c>
      <c r="D97" s="51" t="s">
        <v>4</v>
      </c>
      <c r="E97" s="51" t="s">
        <v>27</v>
      </c>
      <c r="F97" s="51" t="s">
        <v>18</v>
      </c>
      <c r="G97" s="51" t="s">
        <v>10</v>
      </c>
      <c r="H97" s="27" t="s">
        <v>31</v>
      </c>
      <c r="I97" s="27" t="s">
        <v>26</v>
      </c>
      <c r="J97" s="27" t="s">
        <v>3</v>
      </c>
      <c r="K97" s="27" t="s">
        <v>377</v>
      </c>
      <c r="L97" s="138" t="s">
        <v>1235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>
    <tabColor rgb="FFC00000"/>
  </sheetPr>
  <dimension ref="A1:L20"/>
  <sheetViews>
    <sheetView topLeftCell="A4" workbookViewId="0">
      <selection activeCell="G25" sqref="G25"/>
    </sheetView>
  </sheetViews>
  <sheetFormatPr baseColWidth="10" defaultColWidth="9" defaultRowHeight="16" x14ac:dyDescent="0.25"/>
  <cols>
    <col min="1" max="1" width="13.5" style="4" customWidth="1"/>
    <col min="2" max="2" width="26.5" style="4" customWidth="1"/>
    <col min="3" max="3" width="9" style="4" customWidth="1"/>
    <col min="4" max="4" width="9.6640625" style="4" customWidth="1"/>
    <col min="5" max="5" width="8.33203125" style="4" customWidth="1"/>
    <col min="6" max="6" width="10.1640625" style="4" customWidth="1"/>
    <col min="7" max="11" width="8.33203125" style="4" customWidth="1"/>
    <col min="12" max="12" width="8.83203125" style="4" customWidth="1"/>
    <col min="13" max="13" width="12.6640625" style="4" bestFit="1" customWidth="1"/>
    <col min="14" max="16384" width="9" style="4"/>
  </cols>
  <sheetData>
    <row r="1" spans="1:12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2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</row>
    <row r="3" spans="1:12" s="48" customFormat="1" x14ac:dyDescent="0.25">
      <c r="A3" s="3" t="s">
        <v>1938</v>
      </c>
    </row>
    <row r="4" spans="1:12" s="48" customFormat="1" x14ac:dyDescent="0.25">
      <c r="A4" s="5" t="s">
        <v>2329</v>
      </c>
      <c r="B4" s="5"/>
      <c r="C4" s="3"/>
    </row>
    <row r="5" spans="1:12" s="8" customFormat="1" ht="17" thickBot="1" x14ac:dyDescent="0.3">
      <c r="C5" s="30">
        <v>17500</v>
      </c>
      <c r="D5" s="30">
        <v>3250</v>
      </c>
      <c r="E5" s="30">
        <v>3550</v>
      </c>
      <c r="F5" s="30">
        <v>22500</v>
      </c>
      <c r="G5" s="30">
        <v>1250</v>
      </c>
      <c r="H5" s="30">
        <v>3250</v>
      </c>
      <c r="I5" s="30">
        <v>4250</v>
      </c>
      <c r="J5" s="30">
        <v>3250</v>
      </c>
      <c r="K5" s="30">
        <v>9000</v>
      </c>
      <c r="L5" s="382"/>
    </row>
    <row r="6" spans="1:12" ht="17" thickBot="1" x14ac:dyDescent="0.3">
      <c r="A6" s="26" t="s">
        <v>0</v>
      </c>
      <c r="B6" s="27" t="s">
        <v>1</v>
      </c>
      <c r="C6" s="27" t="s">
        <v>10</v>
      </c>
      <c r="D6" s="27" t="s">
        <v>18</v>
      </c>
      <c r="E6" s="133" t="s">
        <v>17</v>
      </c>
      <c r="F6" s="133" t="s">
        <v>28</v>
      </c>
      <c r="G6" s="133" t="s">
        <v>4</v>
      </c>
      <c r="H6" s="133" t="s">
        <v>3</v>
      </c>
      <c r="I6" s="133" t="s">
        <v>26</v>
      </c>
      <c r="J6" s="133" t="s">
        <v>27</v>
      </c>
      <c r="K6" s="133" t="s">
        <v>30</v>
      </c>
      <c r="L6" s="912"/>
    </row>
    <row r="7" spans="1:12" s="1" customFormat="1" ht="17" thickBot="1" x14ac:dyDescent="0.3">
      <c r="A7" s="76">
        <v>44234</v>
      </c>
      <c r="B7" s="14" t="s">
        <v>3017</v>
      </c>
      <c r="C7" s="14">
        <v>48</v>
      </c>
      <c r="D7" s="14">
        <v>30</v>
      </c>
      <c r="E7" s="14">
        <v>20</v>
      </c>
      <c r="F7" s="14">
        <v>10</v>
      </c>
      <c r="G7" s="14">
        <v>160</v>
      </c>
      <c r="H7" s="14"/>
      <c r="I7" s="14"/>
      <c r="J7" s="14"/>
      <c r="K7" s="14"/>
      <c r="L7" s="115"/>
    </row>
    <row r="8" spans="1:12" s="48" customFormat="1" ht="17" thickBot="1" x14ac:dyDescent="0.3">
      <c r="A8" s="170" t="s">
        <v>3181</v>
      </c>
      <c r="B8" s="34"/>
      <c r="C8" s="34">
        <f>SUM(C7)</f>
        <v>48</v>
      </c>
      <c r="D8" s="34">
        <f t="shared" ref="D8:L8" si="0">SUM(D7)</f>
        <v>30</v>
      </c>
      <c r="E8" s="34">
        <f t="shared" si="0"/>
        <v>20</v>
      </c>
      <c r="F8" s="34">
        <f t="shared" si="0"/>
        <v>10</v>
      </c>
      <c r="G8" s="34">
        <f t="shared" si="0"/>
        <v>160</v>
      </c>
      <c r="H8" s="204">
        <f t="shared" si="0"/>
        <v>0</v>
      </c>
      <c r="I8" s="204">
        <f t="shared" si="0"/>
        <v>0</v>
      </c>
      <c r="J8" s="204"/>
      <c r="K8" s="204"/>
      <c r="L8" s="204">
        <f t="shared" si="0"/>
        <v>0</v>
      </c>
    </row>
    <row r="9" spans="1:12" s="2" customFormat="1" x14ac:dyDescent="0.25">
      <c r="A9" s="55" t="s">
        <v>3170</v>
      </c>
      <c r="B9" s="53" t="s">
        <v>3174</v>
      </c>
      <c r="C9" s="53"/>
      <c r="D9" s="53"/>
      <c r="E9" s="53"/>
      <c r="F9" s="53"/>
      <c r="G9" s="53"/>
      <c r="H9" s="53">
        <v>40</v>
      </c>
      <c r="I9" s="53">
        <v>30</v>
      </c>
      <c r="J9" s="53"/>
      <c r="K9" s="53"/>
      <c r="L9" s="53"/>
    </row>
    <row r="10" spans="1:12" s="2" customFormat="1" x14ac:dyDescent="0.25">
      <c r="A10" s="13" t="s">
        <v>3170</v>
      </c>
      <c r="B10" s="13" t="s">
        <v>63</v>
      </c>
      <c r="C10" s="13"/>
      <c r="D10" s="13"/>
      <c r="E10" s="13"/>
      <c r="F10" s="13">
        <v>-10</v>
      </c>
      <c r="G10" s="13"/>
      <c r="H10" s="13"/>
      <c r="I10" s="13"/>
      <c r="J10" s="13"/>
      <c r="K10" s="13"/>
      <c r="L10" s="13"/>
    </row>
    <row r="11" spans="1:12" s="1" customFormat="1" ht="17" thickBot="1" x14ac:dyDescent="0.3">
      <c r="A11" s="13" t="s">
        <v>3209</v>
      </c>
      <c r="B11" s="13" t="s">
        <v>3211</v>
      </c>
      <c r="C11" s="13">
        <v>30</v>
      </c>
      <c r="D11" s="43"/>
      <c r="E11" s="43"/>
      <c r="F11" s="43"/>
      <c r="G11" s="13">
        <v>70</v>
      </c>
      <c r="H11" s="13">
        <v>160</v>
      </c>
      <c r="I11" s="13">
        <v>96</v>
      </c>
      <c r="J11" s="13">
        <v>96</v>
      </c>
      <c r="K11" s="13">
        <v>48</v>
      </c>
      <c r="L11" s="43"/>
    </row>
    <row r="12" spans="1:12" s="6" customFormat="1" ht="17" thickBot="1" x14ac:dyDescent="0.3">
      <c r="A12" s="170" t="s">
        <v>3232</v>
      </c>
      <c r="B12" s="34"/>
      <c r="C12" s="34">
        <f>SUM(C8:C11)</f>
        <v>78</v>
      </c>
      <c r="D12" s="34">
        <f t="shared" ref="D12:L12" si="1">SUM(D8:D11)</f>
        <v>30</v>
      </c>
      <c r="E12" s="34">
        <f t="shared" si="1"/>
        <v>20</v>
      </c>
      <c r="F12" s="34">
        <f t="shared" si="1"/>
        <v>0</v>
      </c>
      <c r="G12" s="34">
        <f t="shared" si="1"/>
        <v>230</v>
      </c>
      <c r="H12" s="34">
        <f t="shared" si="1"/>
        <v>200</v>
      </c>
      <c r="I12" s="34">
        <f t="shared" si="1"/>
        <v>126</v>
      </c>
      <c r="J12" s="34">
        <f t="shared" si="1"/>
        <v>96</v>
      </c>
      <c r="K12" s="34">
        <f t="shared" si="1"/>
        <v>48</v>
      </c>
      <c r="L12" s="34">
        <f t="shared" si="1"/>
        <v>0</v>
      </c>
    </row>
    <row r="13" spans="1:12" s="1" customFormat="1" x14ac:dyDescent="0.25">
      <c r="A13" s="12">
        <v>44509</v>
      </c>
      <c r="B13" s="13" t="s">
        <v>63</v>
      </c>
      <c r="C13" s="43"/>
      <c r="D13" s="13">
        <v>-30</v>
      </c>
      <c r="E13" s="13">
        <v>-20</v>
      </c>
      <c r="F13" s="43"/>
      <c r="G13" s="13">
        <v>-60</v>
      </c>
      <c r="H13" s="13">
        <v>-60</v>
      </c>
      <c r="I13" s="13">
        <v>-36</v>
      </c>
      <c r="J13" s="13">
        <v>-50</v>
      </c>
      <c r="K13" s="43"/>
      <c r="L13" s="43"/>
    </row>
    <row r="14" spans="1:12" s="6" customFormat="1" ht="17" thickBot="1" x14ac:dyDescent="0.3">
      <c r="A14" s="985" t="s">
        <v>3343</v>
      </c>
      <c r="B14" s="25" t="s">
        <v>63</v>
      </c>
      <c r="C14" s="25">
        <v>-25</v>
      </c>
      <c r="D14" s="392"/>
      <c r="E14" s="392"/>
      <c r="F14" s="392"/>
      <c r="G14" s="25">
        <v>-150</v>
      </c>
      <c r="H14" s="392"/>
      <c r="I14" s="25">
        <v>-60</v>
      </c>
      <c r="J14" s="25">
        <v>-12</v>
      </c>
      <c r="K14" s="392"/>
      <c r="L14" s="392"/>
    </row>
    <row r="15" spans="1:12" s="6" customFormat="1" ht="17" thickBot="1" x14ac:dyDescent="0.3">
      <c r="A15" s="170" t="s">
        <v>3396</v>
      </c>
      <c r="B15" s="34"/>
      <c r="C15" s="34">
        <f>SUM(C12:C14)</f>
        <v>53</v>
      </c>
      <c r="D15" s="34">
        <f t="shared" ref="D15:L15" si="2">SUM(D12:D14)</f>
        <v>0</v>
      </c>
      <c r="E15" s="34">
        <f t="shared" si="2"/>
        <v>0</v>
      </c>
      <c r="F15" s="34">
        <f t="shared" si="2"/>
        <v>0</v>
      </c>
      <c r="G15" s="34">
        <f t="shared" si="2"/>
        <v>20</v>
      </c>
      <c r="H15" s="34">
        <f t="shared" si="2"/>
        <v>140</v>
      </c>
      <c r="I15" s="34">
        <f t="shared" si="2"/>
        <v>30</v>
      </c>
      <c r="J15" s="34">
        <f t="shared" si="2"/>
        <v>34</v>
      </c>
      <c r="K15" s="34">
        <f t="shared" si="2"/>
        <v>48</v>
      </c>
      <c r="L15" s="34">
        <f t="shared" si="2"/>
        <v>0</v>
      </c>
    </row>
    <row r="16" spans="1:12" s="2" customFormat="1" ht="17" thickBot="1" x14ac:dyDescent="0.3">
      <c r="A16" s="670" t="s">
        <v>3345</v>
      </c>
      <c r="B16" s="391" t="s">
        <v>3325</v>
      </c>
      <c r="C16" s="13">
        <v>-53</v>
      </c>
      <c r="D16" s="43"/>
      <c r="E16" s="43"/>
      <c r="F16" s="43"/>
      <c r="G16" s="13">
        <v>-20</v>
      </c>
      <c r="H16" s="13">
        <v>-140</v>
      </c>
      <c r="I16" s="13">
        <v>-30</v>
      </c>
      <c r="J16" s="13">
        <v>-34</v>
      </c>
      <c r="K16" s="13">
        <v>-48</v>
      </c>
      <c r="L16" s="43"/>
    </row>
    <row r="17" spans="1:12" s="6" customFormat="1" ht="17" thickBot="1" x14ac:dyDescent="0.3">
      <c r="A17" s="170" t="s">
        <v>3397</v>
      </c>
      <c r="B17" s="34"/>
      <c r="C17" s="34">
        <f>SUM(C15:C16)</f>
        <v>0</v>
      </c>
      <c r="D17" s="34">
        <f t="shared" ref="D17:L17" si="3">SUM(D15:D16)</f>
        <v>0</v>
      </c>
      <c r="E17" s="34">
        <f t="shared" si="3"/>
        <v>0</v>
      </c>
      <c r="F17" s="34">
        <f t="shared" si="3"/>
        <v>0</v>
      </c>
      <c r="G17" s="34">
        <f t="shared" si="3"/>
        <v>0</v>
      </c>
      <c r="H17" s="34">
        <f t="shared" si="3"/>
        <v>0</v>
      </c>
      <c r="I17" s="34">
        <f t="shared" si="3"/>
        <v>0</v>
      </c>
      <c r="J17" s="34">
        <f t="shared" si="3"/>
        <v>0</v>
      </c>
      <c r="K17" s="34">
        <f t="shared" si="3"/>
        <v>0</v>
      </c>
      <c r="L17" s="34">
        <f t="shared" si="3"/>
        <v>0</v>
      </c>
    </row>
    <row r="18" spans="1:12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57"/>
    </row>
    <row r="19" spans="1:12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57"/>
    </row>
    <row r="20" spans="1:12" s="48" customFormat="1" x14ac:dyDescent="0.2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>
    <tabColor rgb="FFC00000"/>
  </sheetPr>
  <dimension ref="A1:K67"/>
  <sheetViews>
    <sheetView topLeftCell="A46" workbookViewId="0">
      <selection activeCell="A46" sqref="A1:XFD1048576"/>
    </sheetView>
  </sheetViews>
  <sheetFormatPr baseColWidth="10" defaultColWidth="9" defaultRowHeight="16" x14ac:dyDescent="0.25"/>
  <cols>
    <col min="1" max="1" width="12" style="4" customWidth="1"/>
    <col min="2" max="2" width="20.5" style="4" customWidth="1"/>
    <col min="3" max="6" width="9.6640625" style="4" customWidth="1"/>
    <col min="7" max="9" width="10.6640625" style="4" customWidth="1"/>
    <col min="10" max="10" width="12" style="4" customWidth="1"/>
    <col min="11" max="16384" width="9" style="4"/>
  </cols>
  <sheetData>
    <row r="1" spans="1:10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</row>
    <row r="3" spans="1:10" x14ac:dyDescent="0.25">
      <c r="A3" s="3" t="s">
        <v>1938</v>
      </c>
    </row>
    <row r="4" spans="1:10" x14ac:dyDescent="0.25">
      <c r="A4" s="5" t="s">
        <v>1307</v>
      </c>
      <c r="B4" s="5"/>
    </row>
    <row r="5" spans="1:10" s="8" customFormat="1" ht="17" thickBot="1" x14ac:dyDescent="0.3">
      <c r="A5" s="6"/>
      <c r="B5" s="6"/>
      <c r="C5" s="30">
        <v>6500</v>
      </c>
      <c r="D5" s="30">
        <v>8000</v>
      </c>
      <c r="E5" s="30">
        <v>7500</v>
      </c>
      <c r="F5" s="30">
        <v>7500</v>
      </c>
      <c r="G5" s="30">
        <v>7500</v>
      </c>
      <c r="H5" s="30">
        <v>7500</v>
      </c>
      <c r="I5" s="30">
        <v>13500</v>
      </c>
      <c r="J5" s="30">
        <v>6000</v>
      </c>
    </row>
    <row r="6" spans="1:10" ht="17" thickBot="1" x14ac:dyDescent="0.3">
      <c r="A6" s="26" t="s">
        <v>0</v>
      </c>
      <c r="B6" s="27" t="s">
        <v>1</v>
      </c>
      <c r="C6" s="133" t="s">
        <v>1309</v>
      </c>
      <c r="D6" s="133" t="s">
        <v>494</v>
      </c>
      <c r="E6" s="133" t="s">
        <v>1310</v>
      </c>
      <c r="F6" s="133" t="s">
        <v>1311</v>
      </c>
      <c r="G6" s="133"/>
      <c r="H6" s="51"/>
      <c r="I6" s="133" t="s">
        <v>1312</v>
      </c>
      <c r="J6" s="138" t="s">
        <v>1313</v>
      </c>
    </row>
    <row r="7" spans="1:10" ht="17" thickBot="1" x14ac:dyDescent="0.3">
      <c r="A7" s="780"/>
      <c r="B7" s="781"/>
      <c r="C7" s="782"/>
      <c r="D7" s="782"/>
      <c r="E7" s="387" t="s">
        <v>1317</v>
      </c>
      <c r="F7" s="388" t="s">
        <v>386</v>
      </c>
      <c r="G7" s="388" t="s">
        <v>1318</v>
      </c>
      <c r="H7" s="388" t="s">
        <v>548</v>
      </c>
      <c r="I7" s="782"/>
      <c r="J7" s="783"/>
    </row>
    <row r="8" spans="1:10" s="2" customFormat="1" x14ac:dyDescent="0.25">
      <c r="A8" s="13" t="s">
        <v>263</v>
      </c>
      <c r="B8" s="13" t="s">
        <v>1331</v>
      </c>
      <c r="C8" s="13">
        <v>1000</v>
      </c>
      <c r="D8" s="13">
        <v>600</v>
      </c>
      <c r="E8" s="13"/>
      <c r="F8" s="13"/>
      <c r="G8" s="13"/>
      <c r="H8" s="13"/>
      <c r="I8" s="13"/>
      <c r="J8" s="13"/>
    </row>
    <row r="9" spans="1:10" s="2" customFormat="1" x14ac:dyDescent="0.25">
      <c r="A9" s="13" t="s">
        <v>263</v>
      </c>
      <c r="B9" s="13" t="s">
        <v>1332</v>
      </c>
      <c r="C9" s="13"/>
      <c r="D9" s="13">
        <v>250</v>
      </c>
      <c r="E9" s="13">
        <v>800</v>
      </c>
      <c r="F9" s="13">
        <v>200</v>
      </c>
      <c r="G9" s="13"/>
      <c r="H9" s="13"/>
      <c r="I9" s="13"/>
      <c r="J9" s="13"/>
    </row>
    <row r="10" spans="1:10" s="2" customFormat="1" x14ac:dyDescent="0.25">
      <c r="A10" s="13" t="s">
        <v>33</v>
      </c>
      <c r="B10" s="13" t="s">
        <v>1333</v>
      </c>
      <c r="C10" s="13"/>
      <c r="D10" s="13">
        <v>700</v>
      </c>
      <c r="E10" s="13"/>
      <c r="F10" s="13"/>
      <c r="G10" s="13">
        <v>163</v>
      </c>
      <c r="H10" s="13"/>
      <c r="I10" s="13"/>
      <c r="J10" s="13"/>
    </row>
    <row r="11" spans="1:10" s="2" customFormat="1" x14ac:dyDescent="0.25">
      <c r="A11" s="13" t="s">
        <v>33</v>
      </c>
      <c r="B11" s="13" t="s">
        <v>1334</v>
      </c>
      <c r="C11" s="13"/>
      <c r="D11" s="13"/>
      <c r="E11" s="13"/>
      <c r="F11" s="13"/>
      <c r="G11" s="13"/>
      <c r="H11" s="13">
        <v>500</v>
      </c>
      <c r="I11" s="13"/>
      <c r="J11" s="13"/>
    </row>
    <row r="12" spans="1:10" s="2" customFormat="1" x14ac:dyDescent="0.25">
      <c r="A12" s="13" t="s">
        <v>35</v>
      </c>
      <c r="B12" s="13" t="s">
        <v>1335</v>
      </c>
      <c r="C12" s="13"/>
      <c r="D12" s="13">
        <v>50</v>
      </c>
      <c r="E12" s="13">
        <v>700</v>
      </c>
      <c r="F12" s="13">
        <v>100</v>
      </c>
      <c r="G12" s="13">
        <v>600</v>
      </c>
      <c r="H12" s="13"/>
      <c r="I12" s="13"/>
      <c r="J12" s="13"/>
    </row>
    <row r="13" spans="1:10" s="2" customFormat="1" x14ac:dyDescent="0.25">
      <c r="A13" s="13" t="s">
        <v>38</v>
      </c>
      <c r="B13" s="13" t="s">
        <v>1336</v>
      </c>
      <c r="C13" s="13"/>
      <c r="D13" s="13">
        <v>398</v>
      </c>
      <c r="E13" s="13"/>
      <c r="F13" s="13">
        <v>450</v>
      </c>
      <c r="G13" s="13"/>
      <c r="H13" s="13"/>
      <c r="I13" s="13"/>
      <c r="J13" s="13"/>
    </row>
    <row r="14" spans="1:10" s="2" customFormat="1" x14ac:dyDescent="0.25">
      <c r="A14" s="13" t="s">
        <v>42</v>
      </c>
      <c r="B14" s="13" t="s">
        <v>1337</v>
      </c>
      <c r="C14" s="13"/>
      <c r="D14" s="13"/>
      <c r="E14" s="13"/>
      <c r="F14" s="13"/>
      <c r="G14" s="13"/>
      <c r="H14" s="13"/>
      <c r="I14" s="13">
        <v>140</v>
      </c>
      <c r="J14" s="13"/>
    </row>
    <row r="15" spans="1:10" s="2" customFormat="1" x14ac:dyDescent="0.25">
      <c r="A15" s="13" t="s">
        <v>42</v>
      </c>
      <c r="B15" s="13" t="s">
        <v>1338</v>
      </c>
      <c r="C15" s="13"/>
      <c r="D15" s="13"/>
      <c r="E15" s="13"/>
      <c r="F15" s="13">
        <v>60</v>
      </c>
      <c r="G15" s="13"/>
      <c r="H15" s="13"/>
      <c r="I15" s="13"/>
      <c r="J15" s="13"/>
    </row>
    <row r="16" spans="1:10" s="2" customFormat="1" x14ac:dyDescent="0.25">
      <c r="A16" s="13" t="s">
        <v>46</v>
      </c>
      <c r="B16" s="13" t="s">
        <v>1341</v>
      </c>
      <c r="C16" s="13"/>
      <c r="D16" s="13">
        <v>252</v>
      </c>
      <c r="E16" s="13"/>
      <c r="F16" s="13">
        <v>220</v>
      </c>
      <c r="G16" s="13"/>
      <c r="H16" s="13"/>
      <c r="I16" s="13">
        <v>260</v>
      </c>
      <c r="J16" s="13">
        <v>150</v>
      </c>
    </row>
    <row r="17" spans="1:10" s="2" customFormat="1" ht="17" thickBot="1" x14ac:dyDescent="0.3">
      <c r="A17" s="13" t="s">
        <v>140</v>
      </c>
      <c r="B17" s="13" t="s">
        <v>1342</v>
      </c>
      <c r="C17" s="13"/>
      <c r="D17" s="13"/>
      <c r="E17" s="13"/>
      <c r="F17" s="13">
        <v>270</v>
      </c>
      <c r="G17" s="13"/>
      <c r="H17" s="13"/>
      <c r="I17" s="13"/>
      <c r="J17" s="13">
        <v>237</v>
      </c>
    </row>
    <row r="18" spans="1:10" s="8" customFormat="1" ht="17" thickBot="1" x14ac:dyDescent="0.3">
      <c r="A18" s="33" t="s">
        <v>1343</v>
      </c>
      <c r="B18" s="34"/>
      <c r="C18" s="34">
        <f>SUM(C8:C17)</f>
        <v>1000</v>
      </c>
      <c r="D18" s="34">
        <f>SUM(D8:D17)</f>
        <v>2250</v>
      </c>
      <c r="E18" s="34">
        <f>SUM(E8:E17)</f>
        <v>1500</v>
      </c>
      <c r="F18" s="390">
        <f>SUM(F8:H17)</f>
        <v>2563</v>
      </c>
      <c r="G18" s="390"/>
      <c r="H18" s="390"/>
      <c r="I18" s="34">
        <f>SUM(I8:I17)</f>
        <v>400</v>
      </c>
      <c r="J18" s="34">
        <f>SUM(J8:J17)</f>
        <v>387</v>
      </c>
    </row>
    <row r="19" spans="1:10" s="2" customFormat="1" x14ac:dyDescent="0.25">
      <c r="A19" s="37">
        <v>43898</v>
      </c>
      <c r="B19" s="38" t="s">
        <v>1344</v>
      </c>
      <c r="C19" s="13">
        <v>250</v>
      </c>
      <c r="D19" s="13"/>
      <c r="E19" s="13"/>
      <c r="F19" s="13"/>
      <c r="G19" s="13"/>
      <c r="H19" s="13"/>
      <c r="I19" s="13"/>
      <c r="J19" s="13"/>
    </row>
    <row r="20" spans="1:10" s="2" customFormat="1" x14ac:dyDescent="0.25">
      <c r="A20" s="37">
        <v>43929</v>
      </c>
      <c r="B20" s="38" t="s">
        <v>1345</v>
      </c>
      <c r="C20" s="13"/>
      <c r="D20" s="13"/>
      <c r="E20" s="13"/>
      <c r="F20" s="13"/>
      <c r="G20" s="13"/>
      <c r="H20" s="13"/>
      <c r="I20" s="13"/>
      <c r="J20" s="13">
        <v>113</v>
      </c>
    </row>
    <row r="21" spans="1:10" s="2" customFormat="1" ht="17" thickBot="1" x14ac:dyDescent="0.3">
      <c r="A21" s="13" t="s">
        <v>1346</v>
      </c>
      <c r="B21" s="13" t="s">
        <v>63</v>
      </c>
      <c r="C21" s="13"/>
      <c r="D21" s="13"/>
      <c r="E21" s="13"/>
      <c r="F21" s="13"/>
      <c r="G21" s="13">
        <v>-163</v>
      </c>
      <c r="H21" s="13"/>
      <c r="I21" s="13"/>
      <c r="J21" s="13"/>
    </row>
    <row r="22" spans="1:10" s="8" customFormat="1" ht="17" thickBot="1" x14ac:dyDescent="0.3">
      <c r="A22" s="33" t="s">
        <v>55</v>
      </c>
      <c r="B22" s="34"/>
      <c r="C22" s="34">
        <f>SUM(C18:C21)</f>
        <v>1250</v>
      </c>
      <c r="D22" s="34">
        <f>SUM(D18:D21)</f>
        <v>2250</v>
      </c>
      <c r="E22" s="34">
        <f>SUM(E18:E21)</f>
        <v>1500</v>
      </c>
      <c r="F22" s="390">
        <f>SUM(F18:H21)</f>
        <v>2400</v>
      </c>
      <c r="G22" s="34"/>
      <c r="H22" s="34"/>
      <c r="I22" s="34">
        <f>SUM(I18:I21)</f>
        <v>400</v>
      </c>
      <c r="J22" s="34">
        <f>SUM(J18:J21)</f>
        <v>500</v>
      </c>
    </row>
    <row r="23" spans="1:10" s="2" customFormat="1" x14ac:dyDescent="0.25">
      <c r="A23" s="12">
        <v>44083</v>
      </c>
      <c r="B23" s="13" t="s">
        <v>63</v>
      </c>
      <c r="C23" s="13"/>
      <c r="D23" s="13"/>
      <c r="E23" s="13">
        <v>-218</v>
      </c>
      <c r="F23" s="13"/>
      <c r="G23" s="13"/>
      <c r="H23" s="13"/>
      <c r="I23" s="13"/>
      <c r="J23" s="13"/>
    </row>
    <row r="24" spans="1:10" s="2" customFormat="1" x14ac:dyDescent="0.25">
      <c r="A24" s="76">
        <v>44113</v>
      </c>
      <c r="B24" s="14" t="s">
        <v>63</v>
      </c>
      <c r="C24" s="13"/>
      <c r="D24" s="13"/>
      <c r="E24" s="13">
        <v>-250</v>
      </c>
      <c r="F24" s="13"/>
      <c r="G24" s="13"/>
      <c r="H24" s="13"/>
      <c r="I24" s="13"/>
      <c r="J24" s="13"/>
    </row>
    <row r="25" spans="1:10" s="2" customFormat="1" ht="17" thickBot="1" x14ac:dyDescent="0.3">
      <c r="A25" s="76">
        <v>44144</v>
      </c>
      <c r="B25" s="14" t="s">
        <v>63</v>
      </c>
      <c r="C25" s="13"/>
      <c r="D25" s="13"/>
      <c r="E25" s="13">
        <v>-149</v>
      </c>
      <c r="F25" s="13">
        <v>-2</v>
      </c>
      <c r="G25" s="13">
        <v>-24</v>
      </c>
      <c r="H25" s="13"/>
      <c r="I25" s="13"/>
      <c r="J25" s="13"/>
    </row>
    <row r="26" spans="1:10" s="8" customFormat="1" ht="17" thickBot="1" x14ac:dyDescent="0.3">
      <c r="A26" s="33" t="s">
        <v>71</v>
      </c>
      <c r="B26" s="34"/>
      <c r="C26" s="34">
        <f>SUM(C22:C25)</f>
        <v>1250</v>
      </c>
      <c r="D26" s="34">
        <f>SUM(D22:D25)</f>
        <v>2250</v>
      </c>
      <c r="E26" s="34">
        <f>SUM(E22:E25)</f>
        <v>883</v>
      </c>
      <c r="F26" s="390">
        <f>SUM(F22:H25)</f>
        <v>2374</v>
      </c>
      <c r="G26" s="34"/>
      <c r="H26" s="34"/>
      <c r="I26" s="34">
        <f>SUM(I22:I25)</f>
        <v>400</v>
      </c>
      <c r="J26" s="34">
        <f>SUM(J22:J25)</f>
        <v>500</v>
      </c>
    </row>
    <row r="27" spans="1:10" s="8" customFormat="1" ht="17" thickBot="1" x14ac:dyDescent="0.3">
      <c r="A27" s="397"/>
      <c r="B27" s="397"/>
      <c r="C27" s="398"/>
      <c r="D27" s="398"/>
      <c r="E27" s="398"/>
      <c r="F27" s="398"/>
      <c r="G27" s="397"/>
      <c r="H27" s="397"/>
      <c r="I27" s="398"/>
      <c r="J27" s="398"/>
    </row>
    <row r="28" spans="1:10" s="8" customFormat="1" ht="17" thickBot="1" x14ac:dyDescent="0.3">
      <c r="A28" s="33" t="s">
        <v>117</v>
      </c>
      <c r="B28" s="34"/>
      <c r="C28" s="34">
        <f t="shared" ref="C28:E28" si="0">SUM(C26:C27)</f>
        <v>1250</v>
      </c>
      <c r="D28" s="34">
        <f t="shared" si="0"/>
        <v>2250</v>
      </c>
      <c r="E28" s="34">
        <f t="shared" si="0"/>
        <v>883</v>
      </c>
      <c r="F28" s="390">
        <f>SUM(F26:H27)</f>
        <v>2374</v>
      </c>
      <c r="G28" s="34"/>
      <c r="H28" s="34"/>
      <c r="I28" s="34">
        <f>SUM(I26:I27)</f>
        <v>400</v>
      </c>
      <c r="J28" s="34">
        <f>SUM(J26:J27)</f>
        <v>500</v>
      </c>
    </row>
    <row r="29" spans="1:10" s="2" customFormat="1" x14ac:dyDescent="0.25">
      <c r="A29" s="76">
        <v>43872</v>
      </c>
      <c r="B29" s="14" t="s">
        <v>63</v>
      </c>
      <c r="C29" s="13">
        <v>-71</v>
      </c>
      <c r="D29" s="13">
        <v>-160</v>
      </c>
      <c r="E29" s="13"/>
      <c r="F29" s="13"/>
      <c r="G29" s="13"/>
      <c r="H29" s="13"/>
      <c r="I29" s="13"/>
      <c r="J29" s="13">
        <v>-22</v>
      </c>
    </row>
    <row r="30" spans="1:10" s="2" customFormat="1" x14ac:dyDescent="0.25">
      <c r="A30" s="76">
        <v>43932</v>
      </c>
      <c r="B30" s="14" t="s">
        <v>63</v>
      </c>
      <c r="C30" s="13">
        <v>-79</v>
      </c>
      <c r="D30" s="13">
        <v>-150</v>
      </c>
      <c r="E30" s="13">
        <v>-39</v>
      </c>
      <c r="F30" s="13">
        <v>-9</v>
      </c>
      <c r="G30" s="13">
        <v>-1</v>
      </c>
      <c r="H30" s="13"/>
      <c r="I30" s="13"/>
      <c r="J30" s="13">
        <v>-6</v>
      </c>
    </row>
    <row r="31" spans="1:10" s="2" customFormat="1" ht="17" thickBot="1" x14ac:dyDescent="0.3">
      <c r="A31" s="76" t="s">
        <v>280</v>
      </c>
      <c r="B31" s="14" t="s">
        <v>63</v>
      </c>
      <c r="C31" s="13">
        <v>-34</v>
      </c>
      <c r="D31" s="13">
        <v>-175</v>
      </c>
      <c r="E31" s="13">
        <v>-31</v>
      </c>
      <c r="F31" s="13">
        <v>-28</v>
      </c>
      <c r="G31" s="13">
        <v>-10</v>
      </c>
      <c r="H31" s="13"/>
      <c r="I31" s="13"/>
      <c r="J31" s="13"/>
    </row>
    <row r="32" spans="1:10" s="8" customFormat="1" ht="17" thickBot="1" x14ac:dyDescent="0.3">
      <c r="A32" s="33" t="s">
        <v>122</v>
      </c>
      <c r="B32" s="34"/>
      <c r="C32" s="34">
        <f>SUM(C28:C31)</f>
        <v>1066</v>
      </c>
      <c r="D32" s="34">
        <f>SUM(D28:D31)</f>
        <v>1765</v>
      </c>
      <c r="E32" s="34">
        <f>SUM(E28:E31)</f>
        <v>813</v>
      </c>
      <c r="F32" s="390">
        <f>SUM(F28:H31)</f>
        <v>2326</v>
      </c>
      <c r="G32" s="34"/>
      <c r="H32" s="34"/>
      <c r="I32" s="34">
        <f>SUM(I28:I31)</f>
        <v>400</v>
      </c>
      <c r="J32" s="34">
        <f>SUM(J28:J31)</f>
        <v>472</v>
      </c>
    </row>
    <row r="33" spans="1:10" s="1" customFormat="1" x14ac:dyDescent="0.25">
      <c r="A33" s="76">
        <v>44116</v>
      </c>
      <c r="B33" s="14" t="s">
        <v>63</v>
      </c>
      <c r="C33" s="13">
        <v>-30</v>
      </c>
      <c r="D33" s="13">
        <v>-157</v>
      </c>
      <c r="E33" s="13">
        <v>-51</v>
      </c>
      <c r="F33" s="13">
        <v>-17</v>
      </c>
      <c r="G33" s="13">
        <v>-15</v>
      </c>
      <c r="H33" s="43"/>
      <c r="I33" s="43"/>
      <c r="J33" s="13">
        <v>-30</v>
      </c>
    </row>
    <row r="34" spans="1:10" s="2" customFormat="1" x14ac:dyDescent="0.25">
      <c r="A34" s="76" t="s">
        <v>124</v>
      </c>
      <c r="B34" s="14" t="s">
        <v>63</v>
      </c>
      <c r="C34" s="13"/>
      <c r="D34" s="13">
        <v>-175</v>
      </c>
      <c r="E34" s="13"/>
      <c r="F34" s="13">
        <v>-100</v>
      </c>
      <c r="G34" s="13"/>
      <c r="H34" s="13"/>
      <c r="I34" s="13"/>
      <c r="J34" s="13"/>
    </row>
    <row r="35" spans="1:10" s="2" customFormat="1" x14ac:dyDescent="0.25">
      <c r="A35" s="76" t="s">
        <v>923</v>
      </c>
      <c r="B35" s="14" t="s">
        <v>63</v>
      </c>
      <c r="C35" s="13">
        <v>-9</v>
      </c>
      <c r="D35" s="13">
        <v>-66</v>
      </c>
      <c r="E35" s="13">
        <v>-118</v>
      </c>
      <c r="F35" s="13">
        <v>-37</v>
      </c>
      <c r="G35" s="13"/>
      <c r="H35" s="13"/>
      <c r="I35" s="13"/>
      <c r="J35" s="13">
        <v>-12</v>
      </c>
    </row>
    <row r="36" spans="1:10" s="2" customFormat="1" x14ac:dyDescent="0.25">
      <c r="A36" s="76" t="s">
        <v>227</v>
      </c>
      <c r="B36" s="14" t="s">
        <v>63</v>
      </c>
      <c r="C36" s="13">
        <v>-40</v>
      </c>
      <c r="D36" s="13">
        <v>-200</v>
      </c>
      <c r="E36" s="13"/>
      <c r="F36" s="13">
        <v>-50</v>
      </c>
      <c r="G36" s="13"/>
      <c r="H36" s="13"/>
      <c r="I36" s="13"/>
      <c r="J36" s="13">
        <v>-24</v>
      </c>
    </row>
    <row r="37" spans="1:10" s="2" customFormat="1" ht="17" thickBot="1" x14ac:dyDescent="0.3">
      <c r="A37" s="76" t="s">
        <v>924</v>
      </c>
      <c r="B37" s="14" t="s">
        <v>63</v>
      </c>
      <c r="C37" s="13">
        <v>-7</v>
      </c>
      <c r="D37" s="13">
        <v>-51</v>
      </c>
      <c r="E37" s="13">
        <v>-77</v>
      </c>
      <c r="F37" s="13">
        <v>-80</v>
      </c>
      <c r="G37" s="13"/>
      <c r="H37" s="13"/>
      <c r="I37" s="13"/>
      <c r="J37" s="13">
        <v>-5</v>
      </c>
    </row>
    <row r="38" spans="1:10" s="8" customFormat="1" ht="17" thickBot="1" x14ac:dyDescent="0.3">
      <c r="A38" s="33" t="s">
        <v>127</v>
      </c>
      <c r="B38" s="34"/>
      <c r="C38" s="34">
        <f>SUM(C32:C37)</f>
        <v>980</v>
      </c>
      <c r="D38" s="34">
        <f>SUM(D32:D37)</f>
        <v>1116</v>
      </c>
      <c r="E38" s="34">
        <f>SUM(E32:E37)</f>
        <v>567</v>
      </c>
      <c r="F38" s="390">
        <f>SUM(F32:H37)</f>
        <v>2027</v>
      </c>
      <c r="G38" s="34"/>
      <c r="H38" s="34"/>
      <c r="I38" s="34">
        <f>SUM(I32:I37)</f>
        <v>400</v>
      </c>
      <c r="J38" s="34">
        <f>SUM(J32:J37)</f>
        <v>401</v>
      </c>
    </row>
    <row r="39" spans="1:10" s="2" customFormat="1" x14ac:dyDescent="0.25">
      <c r="A39" s="12">
        <v>44409</v>
      </c>
      <c r="B39" s="75" t="s">
        <v>63</v>
      </c>
      <c r="C39" s="13"/>
      <c r="D39" s="13">
        <v>-139</v>
      </c>
      <c r="E39" s="13"/>
      <c r="F39" s="13">
        <v>-70</v>
      </c>
      <c r="G39" s="13"/>
      <c r="H39" s="13"/>
      <c r="I39" s="13"/>
      <c r="J39" s="13"/>
    </row>
    <row r="40" spans="1:10" s="2" customFormat="1" x14ac:dyDescent="0.25">
      <c r="A40" s="12">
        <v>44440</v>
      </c>
      <c r="B40" s="75" t="s">
        <v>63</v>
      </c>
      <c r="C40" s="13"/>
      <c r="D40" s="13">
        <v>-146</v>
      </c>
      <c r="E40" s="13"/>
      <c r="F40" s="13">
        <v>-70</v>
      </c>
      <c r="G40" s="13"/>
      <c r="H40" s="13"/>
      <c r="I40" s="13"/>
      <c r="J40" s="13"/>
    </row>
    <row r="41" spans="1:10" s="2" customFormat="1" x14ac:dyDescent="0.25">
      <c r="A41" s="12" t="s">
        <v>1044</v>
      </c>
      <c r="B41" s="75" t="s">
        <v>63</v>
      </c>
      <c r="C41" s="13"/>
      <c r="D41" s="13">
        <v>-160</v>
      </c>
      <c r="E41" s="13">
        <v>-55</v>
      </c>
      <c r="F41" s="13">
        <v>-45</v>
      </c>
      <c r="G41" s="13"/>
      <c r="H41" s="13"/>
      <c r="I41" s="13"/>
      <c r="J41" s="13"/>
    </row>
    <row r="42" spans="1:10" s="2" customFormat="1" x14ac:dyDescent="0.25">
      <c r="A42" s="12" t="s">
        <v>951</v>
      </c>
      <c r="B42" s="75" t="s">
        <v>63</v>
      </c>
      <c r="C42" s="13">
        <v>-57</v>
      </c>
      <c r="D42" s="13">
        <v>-71</v>
      </c>
      <c r="E42" s="13"/>
      <c r="F42" s="13">
        <v>-130</v>
      </c>
      <c r="G42" s="13"/>
      <c r="H42" s="13"/>
      <c r="I42" s="13"/>
      <c r="J42" s="13">
        <v>-41</v>
      </c>
    </row>
    <row r="43" spans="1:10" s="2" customFormat="1" ht="17" thickBot="1" x14ac:dyDescent="0.3">
      <c r="A43" s="55" t="s">
        <v>2457</v>
      </c>
      <c r="B43" s="301" t="s">
        <v>63</v>
      </c>
      <c r="C43" s="13">
        <v>-8</v>
      </c>
      <c r="D43" s="13">
        <v>-155</v>
      </c>
      <c r="E43" s="13"/>
      <c r="F43" s="13">
        <v>-75</v>
      </c>
      <c r="G43" s="13"/>
      <c r="H43" s="13"/>
      <c r="I43" s="13"/>
      <c r="J43" s="13">
        <v>-20</v>
      </c>
    </row>
    <row r="44" spans="1:10" s="8" customFormat="1" ht="17" thickBot="1" x14ac:dyDescent="0.3">
      <c r="A44" s="33" t="s">
        <v>2471</v>
      </c>
      <c r="B44" s="34"/>
      <c r="C44" s="34">
        <f>SUM(C38:C43)</f>
        <v>915</v>
      </c>
      <c r="D44" s="34">
        <f>SUM(D38:D43)</f>
        <v>445</v>
      </c>
      <c r="E44" s="34">
        <f>SUM(E38:E43)</f>
        <v>512</v>
      </c>
      <c r="F44" s="390">
        <f>SUM(F38:H43)</f>
        <v>1637</v>
      </c>
      <c r="G44" s="34"/>
      <c r="H44" s="34"/>
      <c r="I44" s="34">
        <f>SUM(I38:I43)</f>
        <v>400</v>
      </c>
      <c r="J44" s="34">
        <f>SUM(J38:J43)</f>
        <v>340</v>
      </c>
    </row>
    <row r="45" spans="1:10" s="2" customFormat="1" x14ac:dyDescent="0.25">
      <c r="A45" s="55">
        <v>44318</v>
      </c>
      <c r="B45" s="53" t="s">
        <v>63</v>
      </c>
      <c r="C45" s="13">
        <v>-2</v>
      </c>
      <c r="D45" s="13">
        <v>-16</v>
      </c>
      <c r="E45" s="13">
        <v>-216</v>
      </c>
      <c r="F45" s="13">
        <v>-104</v>
      </c>
      <c r="G45" s="13"/>
      <c r="H45" s="13"/>
      <c r="I45" s="13"/>
      <c r="J45" s="13">
        <v>-1</v>
      </c>
    </row>
    <row r="46" spans="1:10" s="2" customFormat="1" x14ac:dyDescent="0.25">
      <c r="A46" s="12" t="s">
        <v>2521</v>
      </c>
      <c r="B46" s="13" t="s">
        <v>63</v>
      </c>
      <c r="C46" s="13">
        <v>-130</v>
      </c>
      <c r="D46" s="13">
        <v>-100</v>
      </c>
      <c r="E46" s="13">
        <v>-20</v>
      </c>
      <c r="F46" s="13">
        <v>-60</v>
      </c>
      <c r="G46" s="13"/>
      <c r="H46" s="13"/>
      <c r="I46" s="13"/>
      <c r="J46" s="13">
        <v>-29</v>
      </c>
    </row>
    <row r="47" spans="1:10" s="2" customFormat="1" ht="17" thickBot="1" x14ac:dyDescent="0.3">
      <c r="A47" s="642" t="s">
        <v>2535</v>
      </c>
      <c r="B47" s="25" t="s">
        <v>63</v>
      </c>
      <c r="C47" s="13">
        <v>-21</v>
      </c>
      <c r="D47" s="13">
        <v>-44</v>
      </c>
      <c r="E47" s="13">
        <v>-85</v>
      </c>
      <c r="F47" s="13">
        <v>-53</v>
      </c>
      <c r="G47" s="13"/>
      <c r="H47" s="13"/>
      <c r="I47" s="13"/>
      <c r="J47" s="13">
        <v>-27</v>
      </c>
    </row>
    <row r="48" spans="1:10" s="8" customFormat="1" ht="17" thickBot="1" x14ac:dyDescent="0.3">
      <c r="A48" s="33" t="s">
        <v>2567</v>
      </c>
      <c r="B48" s="34"/>
      <c r="C48" s="34">
        <f>SUM(C44:C47)</f>
        <v>762</v>
      </c>
      <c r="D48" s="34">
        <f>SUM(D44:D47)</f>
        <v>285</v>
      </c>
      <c r="E48" s="34">
        <f>SUM(E44:E47)</f>
        <v>191</v>
      </c>
      <c r="F48" s="390">
        <f>SUM(F44:H47)</f>
        <v>1420</v>
      </c>
      <c r="G48" s="34"/>
      <c r="H48" s="34"/>
      <c r="I48" s="34">
        <f>SUM(I44:I47)</f>
        <v>400</v>
      </c>
      <c r="J48" s="34">
        <f>SUM(J44:J47)</f>
        <v>283</v>
      </c>
    </row>
    <row r="49" spans="1:11" s="1" customFormat="1" x14ac:dyDescent="0.25">
      <c r="A49" s="55">
        <v>44258</v>
      </c>
      <c r="B49" s="53" t="s">
        <v>63</v>
      </c>
      <c r="C49" s="13">
        <v>-66</v>
      </c>
      <c r="D49" s="13">
        <v>-73</v>
      </c>
      <c r="E49" s="13">
        <v>-11</v>
      </c>
      <c r="F49" s="13">
        <v>-34</v>
      </c>
      <c r="G49" s="13">
        <v>-15</v>
      </c>
      <c r="H49" s="13">
        <v>-75</v>
      </c>
      <c r="I49" s="43"/>
      <c r="J49" s="43"/>
    </row>
    <row r="50" spans="1:11" s="1" customFormat="1" x14ac:dyDescent="0.25">
      <c r="A50" s="55">
        <v>44319</v>
      </c>
      <c r="B50" s="53" t="s">
        <v>63</v>
      </c>
      <c r="C50" s="13">
        <v>-17</v>
      </c>
      <c r="D50" s="43"/>
      <c r="E50" s="13">
        <v>-28</v>
      </c>
      <c r="F50" s="13">
        <v>-41</v>
      </c>
      <c r="G50" s="13">
        <v>-132</v>
      </c>
      <c r="H50" s="13">
        <v>-425</v>
      </c>
      <c r="I50" s="13">
        <v>-53</v>
      </c>
      <c r="J50" s="13">
        <v>-28</v>
      </c>
    </row>
    <row r="51" spans="1:11" s="1" customFormat="1" x14ac:dyDescent="0.25">
      <c r="A51" s="12">
        <v>44442</v>
      </c>
      <c r="B51" s="13" t="s">
        <v>63</v>
      </c>
      <c r="C51" s="13">
        <v>-26</v>
      </c>
      <c r="D51" s="13">
        <v>-111</v>
      </c>
      <c r="E51" s="13">
        <v>-2</v>
      </c>
      <c r="F51" s="13">
        <v>-21</v>
      </c>
      <c r="G51" s="13">
        <v>-42</v>
      </c>
      <c r="H51" s="43"/>
      <c r="I51" s="13">
        <v>-106</v>
      </c>
      <c r="J51" s="13">
        <v>-80</v>
      </c>
    </row>
    <row r="52" spans="1:11" s="1" customFormat="1" x14ac:dyDescent="0.25">
      <c r="A52" s="12">
        <v>44442</v>
      </c>
      <c r="B52" s="13" t="s">
        <v>63</v>
      </c>
      <c r="C52" s="13">
        <v>-73</v>
      </c>
      <c r="D52" s="13">
        <v>-106</v>
      </c>
      <c r="E52" s="13">
        <v>-5</v>
      </c>
      <c r="F52" s="13">
        <v>-13</v>
      </c>
      <c r="G52" s="13">
        <v>-22</v>
      </c>
      <c r="H52" s="43"/>
      <c r="I52" s="13">
        <v>-17</v>
      </c>
      <c r="J52" s="13">
        <v>-175</v>
      </c>
    </row>
    <row r="53" spans="1:11" s="1" customFormat="1" x14ac:dyDescent="0.25">
      <c r="A53" s="15" t="s">
        <v>2640</v>
      </c>
      <c r="B53" s="13" t="s">
        <v>63</v>
      </c>
      <c r="C53" s="13">
        <v>-250</v>
      </c>
      <c r="D53" s="43"/>
      <c r="E53" s="13">
        <v>-3</v>
      </c>
      <c r="F53" s="13">
        <v>-10</v>
      </c>
      <c r="G53" s="13">
        <v>-62</v>
      </c>
      <c r="H53" s="43"/>
      <c r="I53" s="13">
        <v>-77</v>
      </c>
      <c r="J53" s="43"/>
    </row>
    <row r="54" spans="1:11" s="2" customFormat="1" x14ac:dyDescent="0.25">
      <c r="A54" s="15" t="s">
        <v>2658</v>
      </c>
      <c r="B54" s="13" t="s">
        <v>63</v>
      </c>
      <c r="C54" s="13"/>
      <c r="D54" s="13"/>
      <c r="E54" s="13"/>
      <c r="F54" s="13"/>
      <c r="G54" s="13">
        <v>-131</v>
      </c>
      <c r="H54" s="13"/>
      <c r="I54" s="13">
        <v>-55</v>
      </c>
      <c r="J54" s="13"/>
    </row>
    <row r="55" spans="1:11" s="1" customFormat="1" ht="17" thickBot="1" x14ac:dyDescent="0.3">
      <c r="A55" s="15" t="s">
        <v>2658</v>
      </c>
      <c r="B55" s="13" t="s">
        <v>63</v>
      </c>
      <c r="C55" s="13">
        <v>-225</v>
      </c>
      <c r="D55" s="43"/>
      <c r="E55" s="13">
        <v>-1</v>
      </c>
      <c r="F55" s="13">
        <v>-7</v>
      </c>
      <c r="G55" s="13">
        <v>-4</v>
      </c>
      <c r="H55" s="43"/>
      <c r="I55" s="13">
        <v>-92</v>
      </c>
      <c r="J55" s="43"/>
    </row>
    <row r="56" spans="1:11" s="8" customFormat="1" ht="17" thickBot="1" x14ac:dyDescent="0.3">
      <c r="A56" s="33" t="s">
        <v>2704</v>
      </c>
      <c r="B56" s="34"/>
      <c r="C56" s="34">
        <f>SUM(C48:C55)</f>
        <v>105</v>
      </c>
      <c r="D56" s="56">
        <f>SUM(D48:D55)</f>
        <v>-5</v>
      </c>
      <c r="E56" s="34">
        <f>SUM(E48:E55)</f>
        <v>141</v>
      </c>
      <c r="F56" s="390">
        <f>SUM(F48:H55)</f>
        <v>386</v>
      </c>
      <c r="G56" s="34"/>
      <c r="H56" s="34"/>
      <c r="I56" s="34">
        <f>SUM(I48:I55)</f>
        <v>0</v>
      </c>
      <c r="J56" s="34">
        <f>SUM(J48:J55)</f>
        <v>0</v>
      </c>
    </row>
    <row r="57" spans="1:11" s="1" customFormat="1" ht="17" thickBot="1" x14ac:dyDescent="0.3">
      <c r="A57" s="12">
        <v>44200</v>
      </c>
      <c r="B57" s="13" t="s">
        <v>63</v>
      </c>
      <c r="C57" s="13">
        <v>-105</v>
      </c>
      <c r="D57" s="43"/>
      <c r="E57" s="13">
        <v>-14</v>
      </c>
      <c r="F57" s="13">
        <v>-80</v>
      </c>
      <c r="G57" s="13">
        <v>-111</v>
      </c>
      <c r="H57" s="43"/>
      <c r="I57" s="43"/>
      <c r="J57" s="43"/>
    </row>
    <row r="58" spans="1:11" s="8" customFormat="1" ht="17" thickBot="1" x14ac:dyDescent="0.3">
      <c r="A58" s="33" t="s">
        <v>2849</v>
      </c>
      <c r="B58" s="34"/>
      <c r="C58" s="34">
        <f>SUM(C56:C57)</f>
        <v>0</v>
      </c>
      <c r="D58" s="56">
        <f>SUM(D56:D57)</f>
        <v>-5</v>
      </c>
      <c r="E58" s="34">
        <f>SUM(E56:E57)</f>
        <v>127</v>
      </c>
      <c r="F58" s="390">
        <f>SUM(F56:H57)</f>
        <v>195</v>
      </c>
      <c r="G58" s="34"/>
      <c r="H58" s="34"/>
      <c r="I58" s="34">
        <f>SUM(I56:I57)</f>
        <v>0</v>
      </c>
      <c r="J58" s="34">
        <f>SUM(J56:J57)</f>
        <v>0</v>
      </c>
      <c r="K58" s="6"/>
    </row>
    <row r="59" spans="1:11" s="1" customFormat="1" ht="17" thickBot="1" x14ac:dyDescent="0.3">
      <c r="A59" s="12">
        <v>44475</v>
      </c>
      <c r="B59" s="13" t="s">
        <v>63</v>
      </c>
      <c r="C59" s="13"/>
      <c r="D59" s="43"/>
      <c r="E59" s="13">
        <v>-127</v>
      </c>
      <c r="F59" s="13">
        <v>-3</v>
      </c>
      <c r="G59" s="13">
        <v>-192</v>
      </c>
      <c r="H59" s="43"/>
      <c r="I59" s="43"/>
      <c r="J59" s="43"/>
    </row>
    <row r="60" spans="1:11" s="8" customFormat="1" ht="17" thickBot="1" x14ac:dyDescent="0.3">
      <c r="A60" s="33" t="s">
        <v>2931</v>
      </c>
      <c r="B60" s="34"/>
      <c r="C60" s="34">
        <f>SUM(C58:C59)</f>
        <v>0</v>
      </c>
      <c r="D60" s="56">
        <f>SUM(D58:D59)</f>
        <v>-5</v>
      </c>
      <c r="E60" s="34">
        <f>SUM(E58:E59)</f>
        <v>0</v>
      </c>
      <c r="F60" s="390">
        <f>SUM(F58:H59)</f>
        <v>0</v>
      </c>
      <c r="G60" s="34"/>
      <c r="H60" s="34"/>
      <c r="I60" s="34">
        <f>SUM(I58:I59)</f>
        <v>0</v>
      </c>
      <c r="J60" s="34">
        <f>SUM(J58:J59)</f>
        <v>0</v>
      </c>
      <c r="K60" s="6"/>
    </row>
    <row r="61" spans="1:11" x14ac:dyDescent="0.25">
      <c r="A61" s="78"/>
      <c r="B61" s="14"/>
      <c r="C61" s="81"/>
      <c r="D61" s="81"/>
      <c r="E61" s="81"/>
      <c r="F61" s="81"/>
      <c r="G61" s="81"/>
      <c r="H61" s="81"/>
      <c r="I61" s="81"/>
      <c r="J61" s="81"/>
    </row>
    <row r="62" spans="1:11" x14ac:dyDescent="0.25">
      <c r="A62" s="57"/>
      <c r="B62" s="57"/>
      <c r="C62" s="57"/>
      <c r="D62" s="57"/>
      <c r="E62" s="878"/>
      <c r="F62" s="878"/>
      <c r="G62" s="57"/>
      <c r="H62" s="57"/>
      <c r="I62" s="57"/>
      <c r="J62" s="57"/>
    </row>
    <row r="63" spans="1:11" ht="17" thickBot="1" x14ac:dyDescent="0.3">
      <c r="A63" s="168"/>
      <c r="B63" s="168"/>
      <c r="C63" s="226"/>
      <c r="D63" s="226"/>
      <c r="E63" s="226"/>
      <c r="F63" s="226"/>
      <c r="G63" s="226"/>
      <c r="H63" s="226"/>
      <c r="I63" s="226"/>
      <c r="J63" s="226"/>
    </row>
    <row r="64" spans="1:11" s="48" customFormat="1" ht="17" thickBot="1" x14ac:dyDescent="0.3">
      <c r="C64" s="133" t="s">
        <v>1309</v>
      </c>
      <c r="D64" s="133" t="s">
        <v>494</v>
      </c>
      <c r="E64" s="133" t="s">
        <v>1310</v>
      </c>
      <c r="F64" s="133" t="s">
        <v>1356</v>
      </c>
      <c r="G64" s="133"/>
      <c r="H64" s="133"/>
      <c r="I64" s="133" t="s">
        <v>1312</v>
      </c>
      <c r="J64" s="133" t="s">
        <v>1313</v>
      </c>
    </row>
    <row r="66" spans="1:4" x14ac:dyDescent="0.25">
      <c r="A66" s="260" t="s">
        <v>2874</v>
      </c>
      <c r="B66" s="260"/>
      <c r="C66" s="260"/>
      <c r="D66" s="260"/>
    </row>
    <row r="67" spans="1:4" x14ac:dyDescent="0.25">
      <c r="A67" s="260" t="s">
        <v>2875</v>
      </c>
      <c r="B67" s="260"/>
      <c r="C67" s="260"/>
      <c r="D67" s="260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>
    <tabColor rgb="FFC00000"/>
  </sheetPr>
  <dimension ref="A1:I60"/>
  <sheetViews>
    <sheetView topLeftCell="A46" workbookViewId="0">
      <selection activeCell="B58" sqref="B58"/>
    </sheetView>
  </sheetViews>
  <sheetFormatPr baseColWidth="10" defaultColWidth="9" defaultRowHeight="16" x14ac:dyDescent="0.25"/>
  <cols>
    <col min="1" max="1" width="13.5" style="4" customWidth="1"/>
    <col min="2" max="2" width="21" style="4" customWidth="1"/>
    <col min="3" max="3" width="9" style="4" customWidth="1"/>
    <col min="4" max="4" width="9.6640625" style="4" customWidth="1"/>
    <col min="5" max="7" width="8.33203125" style="4" customWidth="1"/>
    <col min="8" max="8" width="8.83203125" style="4" customWidth="1"/>
    <col min="9" max="9" width="12.6640625" style="4" bestFit="1" customWidth="1"/>
    <col min="10" max="16384" width="9" style="4"/>
  </cols>
  <sheetData>
    <row r="1" spans="1:9" x14ac:dyDescent="0.25">
      <c r="A1" s="48" t="s">
        <v>23</v>
      </c>
      <c r="B1" s="48"/>
      <c r="C1" s="48"/>
      <c r="D1" s="48"/>
      <c r="E1" s="48"/>
      <c r="F1" s="48"/>
      <c r="G1" s="48"/>
    </row>
    <row r="2" spans="1:9" x14ac:dyDescent="0.25">
      <c r="A2" s="48"/>
      <c r="B2" s="48"/>
      <c r="C2" s="48"/>
      <c r="D2" s="48"/>
      <c r="E2" s="48"/>
      <c r="F2" s="48"/>
      <c r="G2" s="48"/>
    </row>
    <row r="3" spans="1:9" x14ac:dyDescent="0.25">
      <c r="A3" s="3" t="s">
        <v>1938</v>
      </c>
    </row>
    <row r="4" spans="1:9" x14ac:dyDescent="0.25">
      <c r="A4" s="5" t="s">
        <v>2329</v>
      </c>
      <c r="B4" s="5"/>
      <c r="C4" s="3"/>
    </row>
    <row r="5" spans="1:9" s="8" customFormat="1" ht="17" thickBot="1" x14ac:dyDescent="0.3">
      <c r="A5" s="6"/>
      <c r="B5" s="6"/>
      <c r="C5" s="30">
        <v>25000</v>
      </c>
      <c r="D5" s="30">
        <v>18000</v>
      </c>
      <c r="E5" s="30">
        <v>4930</v>
      </c>
      <c r="F5" s="30">
        <v>3540</v>
      </c>
      <c r="G5" s="30">
        <v>1300</v>
      </c>
      <c r="H5" s="382"/>
    </row>
    <row r="6" spans="1:9" ht="17" thickBot="1" x14ac:dyDescent="0.3">
      <c r="A6" s="26" t="s">
        <v>0</v>
      </c>
      <c r="B6" s="27" t="s">
        <v>1</v>
      </c>
      <c r="C6" s="27" t="s">
        <v>28</v>
      </c>
      <c r="D6" s="27" t="s">
        <v>10</v>
      </c>
      <c r="E6" s="133" t="s">
        <v>26</v>
      </c>
      <c r="F6" s="133" t="s">
        <v>3</v>
      </c>
      <c r="G6" s="133" t="s">
        <v>4</v>
      </c>
      <c r="H6" s="138"/>
    </row>
    <row r="7" spans="1:9" x14ac:dyDescent="0.25">
      <c r="A7" s="12">
        <v>44106</v>
      </c>
      <c r="B7" s="13" t="s">
        <v>2330</v>
      </c>
      <c r="C7" s="13">
        <v>13</v>
      </c>
      <c r="D7" s="13">
        <v>65</v>
      </c>
      <c r="E7" s="13"/>
      <c r="F7" s="13"/>
      <c r="G7" s="13"/>
      <c r="H7" s="57"/>
    </row>
    <row r="8" spans="1:9" x14ac:dyDescent="0.25">
      <c r="A8" s="12">
        <v>44137</v>
      </c>
      <c r="B8" s="13" t="s">
        <v>2331</v>
      </c>
      <c r="C8" s="13">
        <v>33</v>
      </c>
      <c r="D8" s="13">
        <v>15</v>
      </c>
      <c r="E8" s="13"/>
      <c r="F8" s="13"/>
      <c r="G8" s="13"/>
      <c r="H8" s="57"/>
    </row>
    <row r="9" spans="1:9" x14ac:dyDescent="0.25">
      <c r="A9" s="13" t="s">
        <v>845</v>
      </c>
      <c r="B9" s="13" t="s">
        <v>2332</v>
      </c>
      <c r="C9" s="13"/>
      <c r="D9" s="13">
        <v>29</v>
      </c>
      <c r="E9" s="13">
        <v>190</v>
      </c>
      <c r="F9" s="13">
        <v>380</v>
      </c>
      <c r="G9" s="13">
        <v>400</v>
      </c>
      <c r="H9" s="57"/>
    </row>
    <row r="10" spans="1:9" x14ac:dyDescent="0.25">
      <c r="A10" s="13" t="s">
        <v>550</v>
      </c>
      <c r="B10" s="13" t="s">
        <v>2333</v>
      </c>
      <c r="C10" s="13"/>
      <c r="D10" s="13"/>
      <c r="E10" s="13">
        <v>85</v>
      </c>
      <c r="F10" s="13">
        <v>170</v>
      </c>
      <c r="G10" s="13">
        <v>300</v>
      </c>
      <c r="H10" s="57"/>
    </row>
    <row r="11" spans="1:9" x14ac:dyDescent="0.25">
      <c r="A11" s="13" t="s">
        <v>550</v>
      </c>
      <c r="B11" s="13" t="s">
        <v>2334</v>
      </c>
      <c r="C11" s="13"/>
      <c r="D11" s="13">
        <v>15</v>
      </c>
      <c r="E11" s="13">
        <v>230</v>
      </c>
      <c r="F11" s="13">
        <v>300</v>
      </c>
      <c r="G11" s="13">
        <v>300</v>
      </c>
      <c r="H11" s="57"/>
      <c r="I11" s="48" t="s">
        <v>2335</v>
      </c>
    </row>
    <row r="12" spans="1:9" x14ac:dyDescent="0.25">
      <c r="A12" s="13" t="s">
        <v>539</v>
      </c>
      <c r="B12" s="13" t="s">
        <v>2336</v>
      </c>
      <c r="C12" s="13"/>
      <c r="D12" s="13">
        <v>54</v>
      </c>
      <c r="E12" s="13">
        <v>135</v>
      </c>
      <c r="F12" s="13">
        <v>270</v>
      </c>
      <c r="G12" s="13">
        <v>270</v>
      </c>
      <c r="H12" s="57"/>
    </row>
    <row r="13" spans="1:9" x14ac:dyDescent="0.25">
      <c r="A13" s="13" t="s">
        <v>553</v>
      </c>
      <c r="B13" s="13" t="s">
        <v>2337</v>
      </c>
      <c r="C13" s="13"/>
      <c r="D13" s="13">
        <v>30</v>
      </c>
      <c r="E13" s="13">
        <v>109</v>
      </c>
      <c r="F13" s="13">
        <v>440</v>
      </c>
      <c r="G13" s="13">
        <v>290</v>
      </c>
      <c r="H13" s="57"/>
    </row>
    <row r="14" spans="1:9" x14ac:dyDescent="0.25">
      <c r="A14" s="13" t="s">
        <v>521</v>
      </c>
      <c r="B14" s="13" t="s">
        <v>2338</v>
      </c>
      <c r="C14" s="13"/>
      <c r="D14" s="13">
        <v>23</v>
      </c>
      <c r="E14" s="13"/>
      <c r="F14" s="13"/>
      <c r="G14" s="13"/>
      <c r="H14" s="57"/>
      <c r="I14" s="48" t="s">
        <v>2339</v>
      </c>
    </row>
    <row r="15" spans="1:9" x14ac:dyDescent="0.25">
      <c r="A15" s="13" t="s">
        <v>522</v>
      </c>
      <c r="B15" s="13" t="s">
        <v>2340</v>
      </c>
      <c r="C15" s="13"/>
      <c r="D15" s="13">
        <v>80</v>
      </c>
      <c r="E15" s="13"/>
      <c r="F15" s="13"/>
      <c r="G15" s="13"/>
      <c r="H15" s="57"/>
    </row>
    <row r="16" spans="1:9" x14ac:dyDescent="0.25">
      <c r="A16" s="13" t="s">
        <v>571</v>
      </c>
      <c r="B16" s="13" t="s">
        <v>2341</v>
      </c>
      <c r="C16" s="13"/>
      <c r="D16" s="13">
        <v>50</v>
      </c>
      <c r="E16" s="13"/>
      <c r="F16" s="13"/>
      <c r="G16" s="13"/>
      <c r="H16" s="57"/>
    </row>
    <row r="17" spans="1:8" ht="17" thickBot="1" x14ac:dyDescent="0.3">
      <c r="A17" s="14" t="s">
        <v>861</v>
      </c>
      <c r="B17" s="14" t="s">
        <v>2342</v>
      </c>
      <c r="C17" s="14"/>
      <c r="D17" s="14">
        <v>49</v>
      </c>
      <c r="E17" s="14"/>
      <c r="F17" s="14"/>
      <c r="G17" s="14"/>
      <c r="H17" s="81"/>
    </row>
    <row r="18" spans="1:8" s="2" customFormat="1" ht="17" thickBot="1" x14ac:dyDescent="0.3">
      <c r="A18" s="170" t="s">
        <v>2217</v>
      </c>
      <c r="B18" s="34"/>
      <c r="C18" s="34">
        <f>SUM(C7:C17)</f>
        <v>46</v>
      </c>
      <c r="D18" s="34">
        <f t="shared" ref="D18:H18" si="0">SUM(D7:D17)</f>
        <v>410</v>
      </c>
      <c r="E18" s="34">
        <f t="shared" si="0"/>
        <v>749</v>
      </c>
      <c r="F18" s="34">
        <f t="shared" si="0"/>
        <v>1560</v>
      </c>
      <c r="G18" s="34">
        <f t="shared" si="0"/>
        <v>1560</v>
      </c>
      <c r="H18" s="34">
        <f t="shared" si="0"/>
        <v>0</v>
      </c>
    </row>
    <row r="19" spans="1:8" ht="17" thickBot="1" x14ac:dyDescent="0.3">
      <c r="A19" s="55">
        <v>43924</v>
      </c>
      <c r="B19" s="53" t="s">
        <v>2343</v>
      </c>
      <c r="C19" s="53"/>
      <c r="D19" s="53">
        <v>59</v>
      </c>
      <c r="E19" s="53"/>
      <c r="F19" s="53"/>
      <c r="G19" s="53"/>
      <c r="H19" s="168"/>
    </row>
    <row r="20" spans="1:8" s="2" customFormat="1" ht="17" thickBot="1" x14ac:dyDescent="0.3">
      <c r="A20" s="170" t="s">
        <v>2218</v>
      </c>
      <c r="B20" s="34"/>
      <c r="C20" s="34">
        <f>SUM(C18:C19)</f>
        <v>46</v>
      </c>
      <c r="D20" s="34">
        <f t="shared" ref="D20:H20" si="1">SUM(D18:D19)</f>
        <v>469</v>
      </c>
      <c r="E20" s="34">
        <f t="shared" si="1"/>
        <v>749</v>
      </c>
      <c r="F20" s="34">
        <f t="shared" si="1"/>
        <v>1560</v>
      </c>
      <c r="G20" s="34">
        <f t="shared" si="1"/>
        <v>1560</v>
      </c>
      <c r="H20" s="34">
        <f t="shared" si="1"/>
        <v>0</v>
      </c>
    </row>
    <row r="21" spans="1:8" ht="17" thickBot="1" x14ac:dyDescent="0.3">
      <c r="A21" s="57"/>
      <c r="B21" s="57"/>
      <c r="C21" s="57"/>
      <c r="D21" s="57"/>
      <c r="E21" s="57"/>
      <c r="F21" s="57"/>
      <c r="G21" s="57"/>
      <c r="H21" s="57"/>
    </row>
    <row r="22" spans="1:8" s="2" customFormat="1" ht="17" thickBot="1" x14ac:dyDescent="0.3">
      <c r="A22" s="170" t="s">
        <v>2219</v>
      </c>
      <c r="B22" s="34"/>
      <c r="C22" s="34">
        <f t="shared" ref="C22:H24" si="2">SUM(C20:C21)</f>
        <v>46</v>
      </c>
      <c r="D22" s="34">
        <f t="shared" si="2"/>
        <v>469</v>
      </c>
      <c r="E22" s="34">
        <f t="shared" si="2"/>
        <v>749</v>
      </c>
      <c r="F22" s="34">
        <f t="shared" si="2"/>
        <v>1560</v>
      </c>
      <c r="G22" s="34">
        <f t="shared" si="2"/>
        <v>1560</v>
      </c>
      <c r="H22" s="34">
        <f t="shared" si="2"/>
        <v>0</v>
      </c>
    </row>
    <row r="23" spans="1:8" ht="17" thickBot="1" x14ac:dyDescent="0.3">
      <c r="A23" s="57"/>
      <c r="B23" s="57"/>
      <c r="C23" s="57"/>
      <c r="D23" s="57"/>
      <c r="E23" s="57"/>
      <c r="F23" s="57"/>
      <c r="G23" s="57"/>
      <c r="H23" s="57"/>
    </row>
    <row r="24" spans="1:8" s="2" customFormat="1" ht="17" thickBot="1" x14ac:dyDescent="0.3">
      <c r="A24" s="170" t="s">
        <v>2220</v>
      </c>
      <c r="B24" s="34"/>
      <c r="C24" s="34">
        <f>SUM(C22:C23)</f>
        <v>46</v>
      </c>
      <c r="D24" s="34">
        <f>SUM(D22:D23)</f>
        <v>469</v>
      </c>
      <c r="E24" s="34">
        <f>SUM(E22:E23)</f>
        <v>749</v>
      </c>
      <c r="F24" s="34">
        <f>SUM(F22:F23)</f>
        <v>1560</v>
      </c>
      <c r="G24" s="34">
        <f>SUM(G22:G23)</f>
        <v>1560</v>
      </c>
      <c r="H24" s="34">
        <f t="shared" si="2"/>
        <v>0</v>
      </c>
    </row>
    <row r="25" spans="1:8" s="2" customFormat="1" ht="17" thickBot="1" x14ac:dyDescent="0.3">
      <c r="A25" s="13" t="s">
        <v>669</v>
      </c>
      <c r="B25" s="13" t="s">
        <v>63</v>
      </c>
      <c r="C25" s="13"/>
      <c r="D25" s="13"/>
      <c r="E25" s="13">
        <v>-111</v>
      </c>
      <c r="F25" s="13">
        <v>-78</v>
      </c>
      <c r="G25" s="13">
        <v>-221</v>
      </c>
      <c r="H25" s="13"/>
    </row>
    <row r="26" spans="1:8" s="8" customFormat="1" ht="17" thickBot="1" x14ac:dyDescent="0.3">
      <c r="A26" s="170" t="s">
        <v>2221</v>
      </c>
      <c r="B26" s="34"/>
      <c r="C26" s="34">
        <f>SUM(C24:C25)</f>
        <v>46</v>
      </c>
      <c r="D26" s="34">
        <f t="shared" ref="D26:F26" si="3">SUM(D24:D25)</f>
        <v>469</v>
      </c>
      <c r="E26" s="34">
        <f t="shared" si="3"/>
        <v>638</v>
      </c>
      <c r="F26" s="34">
        <f t="shared" si="3"/>
        <v>1482</v>
      </c>
      <c r="G26" s="34">
        <f>SUM(G24:G25)</f>
        <v>1339</v>
      </c>
      <c r="H26" s="34">
        <f>SUM(H24:H25)</f>
        <v>0</v>
      </c>
    </row>
    <row r="27" spans="1:8" s="2" customFormat="1" x14ac:dyDescent="0.25">
      <c r="A27" s="12">
        <v>44019</v>
      </c>
      <c r="B27" s="13" t="s">
        <v>63</v>
      </c>
      <c r="C27" s="13"/>
      <c r="D27" s="13"/>
      <c r="E27" s="13">
        <v>-121</v>
      </c>
      <c r="F27" s="13"/>
      <c r="G27" s="13">
        <v>-490</v>
      </c>
      <c r="H27" s="13"/>
    </row>
    <row r="28" spans="1:8" s="2" customFormat="1" ht="17" thickBot="1" x14ac:dyDescent="0.3">
      <c r="A28" s="12">
        <v>44081</v>
      </c>
      <c r="B28" s="13" t="s">
        <v>63</v>
      </c>
      <c r="C28" s="13"/>
      <c r="D28" s="13"/>
      <c r="E28" s="13">
        <v>-102</v>
      </c>
      <c r="F28" s="13">
        <v>-120</v>
      </c>
      <c r="G28" s="13">
        <v>-58</v>
      </c>
      <c r="H28" s="13"/>
    </row>
    <row r="29" spans="1:8" s="8" customFormat="1" ht="17" thickBot="1" x14ac:dyDescent="0.3">
      <c r="A29" s="170" t="s">
        <v>2222</v>
      </c>
      <c r="B29" s="34"/>
      <c r="C29" s="34">
        <f t="shared" ref="C29:H29" si="4">SUM(C26:C28)</f>
        <v>46</v>
      </c>
      <c r="D29" s="34">
        <f t="shared" si="4"/>
        <v>469</v>
      </c>
      <c r="E29" s="34">
        <f t="shared" si="4"/>
        <v>415</v>
      </c>
      <c r="F29" s="34">
        <f t="shared" si="4"/>
        <v>1362</v>
      </c>
      <c r="G29" s="34">
        <f t="shared" si="4"/>
        <v>791</v>
      </c>
      <c r="H29" s="34">
        <f t="shared" si="4"/>
        <v>0</v>
      </c>
    </row>
    <row r="30" spans="1:8" s="2" customFormat="1" x14ac:dyDescent="0.25">
      <c r="A30" s="12">
        <v>43898</v>
      </c>
      <c r="B30" s="13" t="s">
        <v>63</v>
      </c>
      <c r="C30" s="13"/>
      <c r="D30" s="13">
        <v>-45</v>
      </c>
      <c r="E30" s="13">
        <v>-84</v>
      </c>
      <c r="F30" s="13">
        <v>-100</v>
      </c>
      <c r="G30" s="13">
        <v>-550</v>
      </c>
      <c r="H30" s="13"/>
    </row>
    <row r="31" spans="1:8" s="2" customFormat="1" x14ac:dyDescent="0.25">
      <c r="A31" s="356">
        <v>44051</v>
      </c>
      <c r="B31" s="193" t="s">
        <v>63</v>
      </c>
      <c r="C31" s="13"/>
      <c r="D31" s="13">
        <v>-67</v>
      </c>
      <c r="E31" s="13"/>
      <c r="F31" s="13">
        <v>-112</v>
      </c>
      <c r="G31" s="13">
        <v>-400</v>
      </c>
      <c r="H31" s="13"/>
    </row>
    <row r="32" spans="1:8" s="2" customFormat="1" x14ac:dyDescent="0.25">
      <c r="A32" s="356">
        <v>44173</v>
      </c>
      <c r="B32" s="193" t="s">
        <v>63</v>
      </c>
      <c r="C32" s="13"/>
      <c r="D32" s="13"/>
      <c r="E32" s="13">
        <v>-109</v>
      </c>
      <c r="F32" s="13">
        <v>-45</v>
      </c>
      <c r="G32" s="13"/>
      <c r="H32" s="13"/>
    </row>
    <row r="33" spans="1:8" s="1" customFormat="1" x14ac:dyDescent="0.25">
      <c r="A33" s="673" t="s">
        <v>311</v>
      </c>
      <c r="B33" s="397" t="s">
        <v>2344</v>
      </c>
      <c r="C33" s="43"/>
      <c r="D33" s="43"/>
      <c r="E33" s="43"/>
      <c r="F33" s="43"/>
      <c r="G33" s="43">
        <v>159</v>
      </c>
      <c r="H33" s="43"/>
    </row>
    <row r="34" spans="1:8" s="2" customFormat="1" x14ac:dyDescent="0.25">
      <c r="A34" s="13" t="s">
        <v>311</v>
      </c>
      <c r="B34" s="13" t="s">
        <v>63</v>
      </c>
      <c r="C34" s="13"/>
      <c r="D34" s="13"/>
      <c r="E34" s="13">
        <v>-115</v>
      </c>
      <c r="F34" s="13">
        <v>-120</v>
      </c>
      <c r="G34" s="13"/>
      <c r="H34" s="13"/>
    </row>
    <row r="35" spans="1:8" s="2" customFormat="1" x14ac:dyDescent="0.25">
      <c r="A35" s="13" t="s">
        <v>2345</v>
      </c>
      <c r="B35" s="13" t="s">
        <v>63</v>
      </c>
      <c r="C35" s="13"/>
      <c r="D35" s="13">
        <v>-47</v>
      </c>
      <c r="E35" s="13">
        <v>-65</v>
      </c>
      <c r="F35" s="13"/>
      <c r="G35" s="13"/>
      <c r="H35" s="13"/>
    </row>
    <row r="36" spans="1:8" s="2" customFormat="1" x14ac:dyDescent="0.25">
      <c r="A36" s="13" t="s">
        <v>1217</v>
      </c>
      <c r="B36" s="13" t="s">
        <v>63</v>
      </c>
      <c r="C36" s="13"/>
      <c r="D36" s="13">
        <v>-80</v>
      </c>
      <c r="E36" s="13">
        <v>-39</v>
      </c>
      <c r="F36" s="13">
        <v>-175</v>
      </c>
      <c r="G36" s="13"/>
      <c r="H36" s="13"/>
    </row>
    <row r="37" spans="1:8" s="2" customFormat="1" ht="17" thickBot="1" x14ac:dyDescent="0.3">
      <c r="A37" s="13" t="s">
        <v>2032</v>
      </c>
      <c r="B37" s="13" t="s">
        <v>63</v>
      </c>
      <c r="C37" s="13">
        <v>-10</v>
      </c>
      <c r="D37" s="13">
        <v>-53</v>
      </c>
      <c r="E37" s="13">
        <v>-3</v>
      </c>
      <c r="F37" s="13">
        <v>-201</v>
      </c>
      <c r="G37" s="13"/>
      <c r="H37" s="13"/>
    </row>
    <row r="38" spans="1:8" s="8" customFormat="1" ht="17" thickBot="1" x14ac:dyDescent="0.3">
      <c r="A38" s="170" t="s">
        <v>2223</v>
      </c>
      <c r="B38" s="34"/>
      <c r="C38" s="34">
        <f>SUM(C29:C37)</f>
        <v>36</v>
      </c>
      <c r="D38" s="34">
        <f>SUM(D29:D37)</f>
        <v>177</v>
      </c>
      <c r="E38" s="34">
        <f t="shared" ref="E38:H38" si="5">SUM(E29:E37)</f>
        <v>0</v>
      </c>
      <c r="F38" s="34">
        <f t="shared" si="5"/>
        <v>609</v>
      </c>
      <c r="G38" s="34">
        <f t="shared" si="5"/>
        <v>0</v>
      </c>
      <c r="H38" s="34">
        <f t="shared" si="5"/>
        <v>0</v>
      </c>
    </row>
    <row r="39" spans="1:8" s="2" customFormat="1" x14ac:dyDescent="0.25">
      <c r="A39" s="12">
        <v>43870</v>
      </c>
      <c r="B39" s="13" t="s">
        <v>63</v>
      </c>
      <c r="C39" s="13"/>
      <c r="D39" s="13">
        <v>-30</v>
      </c>
      <c r="E39" s="13"/>
      <c r="F39" s="13">
        <v>-110</v>
      </c>
      <c r="G39" s="13"/>
      <c r="H39" s="13"/>
    </row>
    <row r="40" spans="1:8" s="2" customFormat="1" ht="17" thickBot="1" x14ac:dyDescent="0.3">
      <c r="A40" s="12">
        <v>43870</v>
      </c>
      <c r="B40" s="13" t="s">
        <v>63</v>
      </c>
      <c r="C40" s="13"/>
      <c r="D40" s="13">
        <v>-42</v>
      </c>
      <c r="E40" s="13"/>
      <c r="F40" s="13"/>
      <c r="G40" s="13"/>
      <c r="H40" s="13"/>
    </row>
    <row r="41" spans="1:8" s="8" customFormat="1" ht="17" thickBot="1" x14ac:dyDescent="0.3">
      <c r="A41" s="170" t="s">
        <v>2224</v>
      </c>
      <c r="B41" s="34"/>
      <c r="C41" s="34">
        <f>SUM(C38:C40)</f>
        <v>36</v>
      </c>
      <c r="D41" s="34">
        <f t="shared" ref="D41:H41" si="6">SUM(D38:D40)</f>
        <v>105</v>
      </c>
      <c r="E41" s="34">
        <f t="shared" si="6"/>
        <v>0</v>
      </c>
      <c r="F41" s="34">
        <f t="shared" si="6"/>
        <v>499</v>
      </c>
      <c r="G41" s="34">
        <f t="shared" si="6"/>
        <v>0</v>
      </c>
      <c r="H41" s="34">
        <f t="shared" si="6"/>
        <v>0</v>
      </c>
    </row>
    <row r="42" spans="1:8" s="2" customFormat="1" ht="17" thickBot="1" x14ac:dyDescent="0.3">
      <c r="A42" s="76" t="s">
        <v>105</v>
      </c>
      <c r="B42" s="74" t="s">
        <v>63</v>
      </c>
      <c r="C42" s="13">
        <v>-4</v>
      </c>
      <c r="D42" s="13">
        <v>-40</v>
      </c>
      <c r="E42" s="13"/>
      <c r="F42" s="13">
        <v>-133</v>
      </c>
      <c r="G42" s="13"/>
      <c r="H42" s="13"/>
    </row>
    <row r="43" spans="1:8" s="8" customFormat="1" ht="17" thickBot="1" x14ac:dyDescent="0.3">
      <c r="A43" s="170" t="s">
        <v>2225</v>
      </c>
      <c r="B43" s="34"/>
      <c r="C43" s="34">
        <f t="shared" ref="C43:H43" si="7">SUM(C41:C42)</f>
        <v>32</v>
      </c>
      <c r="D43" s="34">
        <f t="shared" si="7"/>
        <v>65</v>
      </c>
      <c r="E43" s="34">
        <f t="shared" si="7"/>
        <v>0</v>
      </c>
      <c r="F43" s="34">
        <f t="shared" si="7"/>
        <v>366</v>
      </c>
      <c r="G43" s="34">
        <f t="shared" si="7"/>
        <v>0</v>
      </c>
      <c r="H43" s="34">
        <f t="shared" si="7"/>
        <v>0</v>
      </c>
    </row>
    <row r="44" spans="1:8" s="2" customFormat="1" x14ac:dyDescent="0.25">
      <c r="A44" s="12">
        <v>43901</v>
      </c>
      <c r="B44" s="13" t="s">
        <v>63</v>
      </c>
      <c r="C44" s="13">
        <v>-8</v>
      </c>
      <c r="D44" s="13">
        <v>-42</v>
      </c>
      <c r="E44" s="13"/>
      <c r="F44" s="13">
        <v>-34</v>
      </c>
      <c r="G44" s="13"/>
      <c r="H44" s="13"/>
    </row>
    <row r="45" spans="1:8" s="2" customFormat="1" ht="17" thickBot="1" x14ac:dyDescent="0.3">
      <c r="A45" s="76">
        <v>44085</v>
      </c>
      <c r="B45" s="77" t="s">
        <v>63</v>
      </c>
      <c r="C45" s="13">
        <v>-8</v>
      </c>
      <c r="D45" s="13">
        <v>-23</v>
      </c>
      <c r="E45" s="13"/>
      <c r="F45" s="13">
        <v>-77</v>
      </c>
      <c r="G45" s="13"/>
      <c r="H45" s="13"/>
    </row>
    <row r="46" spans="1:8" s="8" customFormat="1" ht="17" thickBot="1" x14ac:dyDescent="0.3">
      <c r="A46" s="170" t="s">
        <v>2226</v>
      </c>
      <c r="B46" s="34"/>
      <c r="C46" s="34">
        <f>SUM(C43:C45)</f>
        <v>16</v>
      </c>
      <c r="D46" s="34">
        <f t="shared" ref="D46:H46" si="8">SUM(D43:D45)</f>
        <v>0</v>
      </c>
      <c r="E46" s="34">
        <f t="shared" si="8"/>
        <v>0</v>
      </c>
      <c r="F46" s="34">
        <f t="shared" si="8"/>
        <v>255</v>
      </c>
      <c r="G46" s="34">
        <f t="shared" si="8"/>
        <v>0</v>
      </c>
      <c r="H46" s="34">
        <f t="shared" si="8"/>
        <v>0</v>
      </c>
    </row>
    <row r="47" spans="1:8" s="2" customFormat="1" ht="17" thickBot="1" x14ac:dyDescent="0.3">
      <c r="A47" s="76" t="s">
        <v>923</v>
      </c>
      <c r="B47" s="77" t="s">
        <v>63</v>
      </c>
      <c r="C47" s="13">
        <v>-7</v>
      </c>
      <c r="D47" s="13"/>
      <c r="E47" s="13"/>
      <c r="F47" s="13">
        <v>-92</v>
      </c>
      <c r="G47" s="13"/>
      <c r="H47" s="13"/>
    </row>
    <row r="48" spans="1:8" s="8" customFormat="1" ht="17" thickBot="1" x14ac:dyDescent="0.3">
      <c r="A48" s="170" t="s">
        <v>2227</v>
      </c>
      <c r="B48" s="34"/>
      <c r="C48" s="34">
        <f t="shared" ref="C48:H48" si="9">SUM(C46:C47)</f>
        <v>9</v>
      </c>
      <c r="D48" s="34">
        <f t="shared" si="9"/>
        <v>0</v>
      </c>
      <c r="E48" s="34">
        <f t="shared" si="9"/>
        <v>0</v>
      </c>
      <c r="F48" s="34">
        <f t="shared" si="9"/>
        <v>163</v>
      </c>
      <c r="G48" s="34">
        <f t="shared" si="9"/>
        <v>0</v>
      </c>
      <c r="H48" s="34">
        <f t="shared" si="9"/>
        <v>0</v>
      </c>
    </row>
    <row r="49" spans="1:9" ht="17" thickBot="1" x14ac:dyDescent="0.3">
      <c r="A49" s="76"/>
      <c r="B49" s="77"/>
      <c r="C49" s="57"/>
      <c r="D49" s="57"/>
      <c r="E49" s="57"/>
      <c r="F49" s="57"/>
      <c r="G49" s="57"/>
      <c r="H49" s="57"/>
    </row>
    <row r="50" spans="1:9" s="8" customFormat="1" ht="17" thickBot="1" x14ac:dyDescent="0.3">
      <c r="A50" s="170" t="s">
        <v>2488</v>
      </c>
      <c r="B50" s="34"/>
      <c r="C50" s="34">
        <f t="shared" ref="C50:H50" si="10">SUM(C48:C49)</f>
        <v>9</v>
      </c>
      <c r="D50" s="34">
        <f t="shared" si="10"/>
        <v>0</v>
      </c>
      <c r="E50" s="34">
        <f t="shared" si="10"/>
        <v>0</v>
      </c>
      <c r="F50" s="34">
        <f t="shared" si="10"/>
        <v>163</v>
      </c>
      <c r="G50" s="34">
        <f t="shared" si="10"/>
        <v>0</v>
      </c>
      <c r="H50" s="34">
        <f t="shared" si="10"/>
        <v>0</v>
      </c>
    </row>
    <row r="51" spans="1:9" ht="17" thickBot="1" x14ac:dyDescent="0.3">
      <c r="A51" s="76"/>
      <c r="B51" s="77"/>
      <c r="C51" s="57"/>
      <c r="D51" s="57"/>
      <c r="E51" s="57"/>
      <c r="F51" s="57"/>
      <c r="G51" s="57"/>
      <c r="H51" s="57"/>
    </row>
    <row r="52" spans="1:9" s="8" customFormat="1" ht="17" thickBot="1" x14ac:dyDescent="0.3">
      <c r="A52" s="170" t="s">
        <v>2564</v>
      </c>
      <c r="B52" s="34"/>
      <c r="C52" s="34">
        <f t="shared" ref="C52:H52" si="11">SUM(C50:C51)</f>
        <v>9</v>
      </c>
      <c r="D52" s="34">
        <f t="shared" si="11"/>
        <v>0</v>
      </c>
      <c r="E52" s="34">
        <f t="shared" si="11"/>
        <v>0</v>
      </c>
      <c r="F52" s="34">
        <f t="shared" si="11"/>
        <v>163</v>
      </c>
      <c r="G52" s="34">
        <f t="shared" si="11"/>
        <v>0</v>
      </c>
      <c r="H52" s="34">
        <f t="shared" si="11"/>
        <v>0</v>
      </c>
    </row>
    <row r="53" spans="1:9" s="200" customFormat="1" ht="17" thickBot="1" x14ac:dyDescent="0.3">
      <c r="A53" s="700" t="s">
        <v>2627</v>
      </c>
      <c r="B53" s="527" t="s">
        <v>63</v>
      </c>
      <c r="C53" s="162">
        <v>-9</v>
      </c>
      <c r="D53" s="742"/>
      <c r="E53" s="742"/>
      <c r="F53" s="162">
        <v>-71</v>
      </c>
      <c r="G53" s="742"/>
      <c r="H53" s="742"/>
    </row>
    <row r="54" spans="1:9" s="8" customFormat="1" ht="17" thickBot="1" x14ac:dyDescent="0.3">
      <c r="A54" s="268" t="s">
        <v>2703</v>
      </c>
      <c r="B54" s="269"/>
      <c r="C54" s="269">
        <f t="shared" ref="C54:H54" si="12">SUM(C52:C53)</f>
        <v>0</v>
      </c>
      <c r="D54" s="269">
        <f t="shared" si="12"/>
        <v>0</v>
      </c>
      <c r="E54" s="269">
        <f t="shared" si="12"/>
        <v>0</v>
      </c>
      <c r="F54" s="269">
        <f t="shared" si="12"/>
        <v>92</v>
      </c>
      <c r="G54" s="269">
        <f t="shared" si="12"/>
        <v>0</v>
      </c>
      <c r="H54" s="269">
        <f t="shared" si="12"/>
        <v>0</v>
      </c>
    </row>
    <row r="55" spans="1:9" s="2" customFormat="1" ht="17" thickBot="1" x14ac:dyDescent="0.3">
      <c r="A55" s="76" t="s">
        <v>2770</v>
      </c>
      <c r="B55" s="77" t="s">
        <v>63</v>
      </c>
      <c r="C55" s="13"/>
      <c r="D55" s="13"/>
      <c r="E55" s="13"/>
      <c r="F55" s="13">
        <v>-60</v>
      </c>
      <c r="G55" s="13"/>
      <c r="H55" s="13"/>
    </row>
    <row r="56" spans="1:9" s="8" customFormat="1" ht="17" thickBot="1" x14ac:dyDescent="0.3">
      <c r="A56" s="170" t="s">
        <v>2859</v>
      </c>
      <c r="B56" s="34"/>
      <c r="C56" s="34">
        <f>SUM(C54:C55)</f>
        <v>0</v>
      </c>
      <c r="D56" s="34">
        <f t="shared" ref="D56:H56" si="13">SUM(D54:D55)</f>
        <v>0</v>
      </c>
      <c r="E56" s="34">
        <f t="shared" si="13"/>
        <v>0</v>
      </c>
      <c r="F56" s="34">
        <f>SUM(F54:F55)</f>
        <v>32</v>
      </c>
      <c r="G56" s="34">
        <f t="shared" si="13"/>
        <v>0</v>
      </c>
      <c r="H56" s="34">
        <f t="shared" si="13"/>
        <v>0</v>
      </c>
    </row>
    <row r="57" spans="1:9" s="49" customFormat="1" x14ac:dyDescent="0.25">
      <c r="A57" s="699"/>
      <c r="B57" s="185" t="s">
        <v>2902</v>
      </c>
      <c r="C57" s="185"/>
      <c r="D57" s="185"/>
      <c r="E57" s="185"/>
      <c r="F57" s="185">
        <v>-32</v>
      </c>
      <c r="G57" s="185"/>
      <c r="H57" s="185"/>
      <c r="I57" s="49" t="s">
        <v>211</v>
      </c>
    </row>
    <row r="58" spans="1:9" s="2" customFormat="1" x14ac:dyDescent="0.25">
      <c r="A58" s="13"/>
      <c r="B58" s="13"/>
      <c r="C58" s="13"/>
      <c r="D58" s="13"/>
      <c r="E58" s="13"/>
      <c r="F58" s="13"/>
      <c r="G58" s="13"/>
      <c r="H58" s="13"/>
    </row>
    <row r="59" spans="1:9" ht="17" thickBot="1" x14ac:dyDescent="0.3"/>
    <row r="60" spans="1:9" s="48" customFormat="1" ht="17" thickBot="1" x14ac:dyDescent="0.3">
      <c r="C60" s="27" t="s">
        <v>28</v>
      </c>
      <c r="D60" s="27" t="s">
        <v>10</v>
      </c>
      <c r="E60" s="133" t="s">
        <v>26</v>
      </c>
      <c r="F60" s="133" t="s">
        <v>3</v>
      </c>
      <c r="G60" s="133" t="s">
        <v>4</v>
      </c>
      <c r="H60" s="13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>
    <tabColor rgb="FFC00000"/>
  </sheetPr>
  <dimension ref="A1:U228"/>
  <sheetViews>
    <sheetView topLeftCell="A208" workbookViewId="0">
      <selection activeCell="D187" sqref="D187"/>
    </sheetView>
  </sheetViews>
  <sheetFormatPr baseColWidth="10" defaultColWidth="9" defaultRowHeight="16" x14ac:dyDescent="0.25"/>
  <cols>
    <col min="1" max="1" width="12.5" style="4" customWidth="1"/>
    <col min="2" max="2" width="22.33203125" style="4" customWidth="1"/>
    <col min="3" max="3" width="10.6640625" style="4" customWidth="1"/>
    <col min="4" max="4" width="8.6640625" style="4" customWidth="1"/>
    <col min="5" max="8" width="8.5" style="4" customWidth="1"/>
    <col min="9" max="9" width="8.6640625" style="4" customWidth="1"/>
    <col min="10" max="15" width="8.83203125" style="4" customWidth="1"/>
    <col min="16" max="19" width="9.5" style="4" customWidth="1"/>
    <col min="20" max="20" width="9" style="4" customWidth="1"/>
    <col min="21" max="16384" width="9" style="4"/>
  </cols>
  <sheetData>
    <row r="1" spans="1:20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</row>
    <row r="2" spans="1:20" x14ac:dyDescent="0.25">
      <c r="A2" s="260" t="s">
        <v>774</v>
      </c>
      <c r="B2" s="260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1:20" x14ac:dyDescent="0.25">
      <c r="A3" s="3" t="s">
        <v>775</v>
      </c>
    </row>
    <row r="4" spans="1:20" x14ac:dyDescent="0.25">
      <c r="A4" s="3" t="s">
        <v>776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s="1" customFormat="1" ht="17" thickBot="1" x14ac:dyDescent="0.3">
      <c r="A5" s="1" t="s">
        <v>777</v>
      </c>
      <c r="C5" s="30">
        <v>4880</v>
      </c>
      <c r="D5" s="30">
        <v>3550</v>
      </c>
      <c r="E5" s="30">
        <v>3540</v>
      </c>
      <c r="F5" s="30">
        <v>3540</v>
      </c>
      <c r="G5" s="30">
        <v>3540</v>
      </c>
      <c r="H5" s="30">
        <v>1300</v>
      </c>
      <c r="I5" s="30">
        <v>14750</v>
      </c>
      <c r="J5" s="30">
        <v>9000</v>
      </c>
      <c r="K5" s="30">
        <v>2100</v>
      </c>
      <c r="L5" s="30">
        <v>18000</v>
      </c>
      <c r="M5" s="30">
        <v>25000</v>
      </c>
      <c r="N5" s="30">
        <v>4930</v>
      </c>
      <c r="O5" s="30">
        <v>12000</v>
      </c>
      <c r="P5" s="30">
        <v>8000</v>
      </c>
      <c r="Q5" s="30">
        <v>7000</v>
      </c>
      <c r="R5" s="30">
        <v>2100</v>
      </c>
      <c r="S5" s="30"/>
      <c r="T5" s="208"/>
    </row>
    <row r="6" spans="1:20" ht="17" thickBot="1" x14ac:dyDescent="0.3">
      <c r="A6" s="50" t="s">
        <v>0</v>
      </c>
      <c r="B6" s="51" t="s">
        <v>1</v>
      </c>
      <c r="C6" s="51" t="s">
        <v>2</v>
      </c>
      <c r="D6" s="27" t="s">
        <v>17</v>
      </c>
      <c r="E6" s="27" t="s">
        <v>3</v>
      </c>
      <c r="F6" s="51" t="s">
        <v>18</v>
      </c>
      <c r="G6" s="51" t="s">
        <v>27</v>
      </c>
      <c r="H6" s="51" t="s">
        <v>4</v>
      </c>
      <c r="I6" s="51" t="s">
        <v>29</v>
      </c>
      <c r="J6" s="27" t="s">
        <v>30</v>
      </c>
      <c r="K6" s="27" t="s">
        <v>31</v>
      </c>
      <c r="L6" s="27" t="s">
        <v>10</v>
      </c>
      <c r="M6" s="27" t="s">
        <v>28</v>
      </c>
      <c r="N6" s="27" t="s">
        <v>26</v>
      </c>
      <c r="O6" s="27" t="s">
        <v>778</v>
      </c>
      <c r="P6" s="261" t="s">
        <v>779</v>
      </c>
      <c r="Q6" s="27" t="s">
        <v>780</v>
      </c>
      <c r="R6" s="51" t="s">
        <v>365</v>
      </c>
      <c r="S6" s="261" t="s">
        <v>32</v>
      </c>
      <c r="T6" s="52"/>
    </row>
    <row r="7" spans="1:20" s="2" customFormat="1" x14ac:dyDescent="0.25">
      <c r="A7" s="12">
        <v>43654</v>
      </c>
      <c r="B7" s="13" t="s">
        <v>781</v>
      </c>
      <c r="C7" s="13">
        <v>60</v>
      </c>
      <c r="D7" s="13">
        <v>30</v>
      </c>
      <c r="E7" s="13">
        <v>60</v>
      </c>
      <c r="F7" s="13">
        <v>30</v>
      </c>
      <c r="G7" s="13">
        <v>50</v>
      </c>
      <c r="H7" s="13">
        <v>300</v>
      </c>
      <c r="I7" s="13">
        <v>20</v>
      </c>
      <c r="J7" s="13">
        <v>30</v>
      </c>
      <c r="K7" s="13">
        <v>100</v>
      </c>
      <c r="L7" s="13">
        <v>20</v>
      </c>
      <c r="M7" s="13"/>
      <c r="N7" s="13"/>
      <c r="O7" s="13"/>
      <c r="P7" s="13"/>
      <c r="Q7" s="13"/>
      <c r="R7" s="13"/>
      <c r="S7" s="13"/>
      <c r="T7" s="13"/>
    </row>
    <row r="8" spans="1:20" s="2" customFormat="1" x14ac:dyDescent="0.25">
      <c r="A8" s="12">
        <v>43654</v>
      </c>
      <c r="B8" s="13" t="s">
        <v>782</v>
      </c>
      <c r="C8" s="13">
        <v>60</v>
      </c>
      <c r="D8" s="13">
        <v>30</v>
      </c>
      <c r="E8" s="13">
        <v>60</v>
      </c>
      <c r="F8" s="13">
        <v>30</v>
      </c>
      <c r="G8" s="13">
        <v>50</v>
      </c>
      <c r="H8" s="13">
        <v>300</v>
      </c>
      <c r="I8" s="13">
        <v>20</v>
      </c>
      <c r="J8" s="13">
        <v>30</v>
      </c>
      <c r="K8" s="13">
        <v>100</v>
      </c>
      <c r="L8" s="13">
        <v>20</v>
      </c>
      <c r="M8" s="13"/>
      <c r="N8" s="13"/>
      <c r="O8" s="13"/>
      <c r="P8" s="13"/>
      <c r="Q8" s="13"/>
      <c r="R8" s="13"/>
      <c r="S8" s="13"/>
      <c r="T8" s="13"/>
    </row>
    <row r="9" spans="1:20" s="2" customFormat="1" x14ac:dyDescent="0.25">
      <c r="A9" s="12">
        <v>43685</v>
      </c>
      <c r="B9" s="13" t="s">
        <v>783</v>
      </c>
      <c r="C9" s="13">
        <v>60</v>
      </c>
      <c r="D9" s="13">
        <v>40</v>
      </c>
      <c r="E9" s="13">
        <v>60</v>
      </c>
      <c r="F9" s="13">
        <v>40</v>
      </c>
      <c r="G9" s="13">
        <v>50</v>
      </c>
      <c r="H9" s="13"/>
      <c r="I9" s="13"/>
      <c r="J9" s="13">
        <v>25</v>
      </c>
      <c r="K9" s="13">
        <v>100</v>
      </c>
      <c r="L9" s="13">
        <v>20</v>
      </c>
      <c r="M9" s="13"/>
      <c r="N9" s="13"/>
      <c r="O9" s="13"/>
      <c r="P9" s="13"/>
      <c r="Q9" s="13"/>
      <c r="R9" s="13"/>
      <c r="S9" s="13"/>
      <c r="T9" s="13"/>
    </row>
    <row r="10" spans="1:20" s="2" customFormat="1" x14ac:dyDescent="0.25">
      <c r="A10" s="12">
        <v>43685</v>
      </c>
      <c r="B10" s="13" t="s">
        <v>784</v>
      </c>
      <c r="C10" s="13">
        <v>320</v>
      </c>
      <c r="D10" s="13"/>
      <c r="E10" s="13">
        <v>320</v>
      </c>
      <c r="F10" s="13"/>
      <c r="G10" s="13">
        <v>50</v>
      </c>
      <c r="H10" s="13">
        <v>400</v>
      </c>
      <c r="I10" s="13">
        <v>60</v>
      </c>
      <c r="J10" s="13">
        <v>65</v>
      </c>
      <c r="K10" s="13"/>
      <c r="L10" s="13">
        <v>140</v>
      </c>
      <c r="M10" s="13"/>
      <c r="N10" s="13"/>
      <c r="O10" s="13"/>
      <c r="P10" s="13"/>
      <c r="Q10" s="13"/>
      <c r="R10" s="13"/>
      <c r="S10" s="13"/>
      <c r="T10" s="13"/>
    </row>
    <row r="11" spans="1:20" s="2" customFormat="1" x14ac:dyDescent="0.25">
      <c r="A11" s="17" t="s">
        <v>509</v>
      </c>
      <c r="B11" s="13" t="s">
        <v>785</v>
      </c>
      <c r="C11" s="13"/>
      <c r="D11" s="13"/>
      <c r="E11" s="13">
        <v>200</v>
      </c>
      <c r="F11" s="13"/>
      <c r="G11" s="13"/>
      <c r="H11" s="13">
        <v>400</v>
      </c>
      <c r="I11" s="13"/>
      <c r="J11" s="13"/>
      <c r="K11" s="13"/>
      <c r="L11" s="13"/>
      <c r="M11" s="13">
        <v>20</v>
      </c>
      <c r="N11" s="13"/>
      <c r="O11" s="13"/>
      <c r="P11" s="13"/>
      <c r="Q11" s="13"/>
      <c r="R11" s="13"/>
      <c r="S11" s="13"/>
      <c r="T11" s="13"/>
    </row>
    <row r="12" spans="1:20" s="2" customFormat="1" x14ac:dyDescent="0.25">
      <c r="A12" s="17" t="s">
        <v>786</v>
      </c>
      <c r="B12" s="13" t="s">
        <v>787</v>
      </c>
      <c r="C12" s="13"/>
      <c r="D12" s="13"/>
      <c r="E12" s="13">
        <v>96</v>
      </c>
      <c r="F12" s="13"/>
      <c r="G12" s="13">
        <v>32</v>
      </c>
      <c r="H12" s="13">
        <v>200</v>
      </c>
      <c r="I12" s="13"/>
      <c r="J12" s="13"/>
      <c r="K12" s="13">
        <v>32</v>
      </c>
      <c r="L12" s="13">
        <v>20</v>
      </c>
      <c r="M12" s="13"/>
      <c r="N12" s="13">
        <v>96</v>
      </c>
      <c r="O12" s="13">
        <v>20</v>
      </c>
      <c r="P12" s="13"/>
      <c r="Q12" s="13"/>
      <c r="R12" s="13"/>
      <c r="S12" s="13"/>
      <c r="T12" s="13"/>
    </row>
    <row r="13" spans="1:20" s="2" customFormat="1" ht="17" thickBot="1" x14ac:dyDescent="0.3">
      <c r="A13" s="79" t="s">
        <v>788</v>
      </c>
      <c r="B13" s="14" t="s">
        <v>789</v>
      </c>
      <c r="C13" s="14"/>
      <c r="D13" s="14"/>
      <c r="E13" s="14"/>
      <c r="F13" s="14"/>
      <c r="G13" s="14"/>
      <c r="H13" s="14"/>
      <c r="I13" s="14"/>
      <c r="J13" s="14"/>
      <c r="K13" s="14"/>
      <c r="L13" s="14">
        <v>76</v>
      </c>
      <c r="M13" s="14">
        <v>20</v>
      </c>
      <c r="N13" s="14"/>
      <c r="O13" s="14"/>
      <c r="P13" s="14"/>
      <c r="Q13" s="14"/>
      <c r="R13" s="14"/>
      <c r="S13" s="14"/>
      <c r="T13" s="14"/>
    </row>
    <row r="14" spans="1:20" ht="17" thickBot="1" x14ac:dyDescent="0.3">
      <c r="A14" s="170" t="s">
        <v>790</v>
      </c>
      <c r="B14" s="34"/>
      <c r="C14" s="34">
        <f>SUM(C7:C13)</f>
        <v>500</v>
      </c>
      <c r="D14" s="34">
        <f t="shared" ref="D14:T14" si="0">SUM(D7:D13)</f>
        <v>100</v>
      </c>
      <c r="E14" s="34">
        <f t="shared" si="0"/>
        <v>796</v>
      </c>
      <c r="F14" s="34">
        <f t="shared" si="0"/>
        <v>100</v>
      </c>
      <c r="G14" s="34">
        <f t="shared" si="0"/>
        <v>232</v>
      </c>
      <c r="H14" s="34">
        <f t="shared" si="0"/>
        <v>1600</v>
      </c>
      <c r="I14" s="34">
        <f t="shared" si="0"/>
        <v>100</v>
      </c>
      <c r="J14" s="34">
        <f t="shared" si="0"/>
        <v>150</v>
      </c>
      <c r="K14" s="34">
        <f t="shared" si="0"/>
        <v>332</v>
      </c>
      <c r="L14" s="34">
        <f t="shared" si="0"/>
        <v>296</v>
      </c>
      <c r="M14" s="34">
        <f t="shared" si="0"/>
        <v>40</v>
      </c>
      <c r="N14" s="34">
        <f t="shared" si="0"/>
        <v>96</v>
      </c>
      <c r="O14" s="34">
        <f t="shared" si="0"/>
        <v>20</v>
      </c>
      <c r="P14" s="42"/>
      <c r="Q14" s="42"/>
      <c r="R14" s="42"/>
      <c r="S14" s="42"/>
      <c r="T14" s="203">
        <f t="shared" si="0"/>
        <v>0</v>
      </c>
    </row>
    <row r="15" spans="1:20" s="2" customFormat="1" x14ac:dyDescent="0.25">
      <c r="A15" s="55">
        <v>43778</v>
      </c>
      <c r="B15" s="53" t="s">
        <v>791</v>
      </c>
      <c r="C15" s="53">
        <v>57</v>
      </c>
      <c r="D15" s="53"/>
      <c r="E15" s="53">
        <v>110</v>
      </c>
      <c r="F15" s="53"/>
      <c r="G15" s="53"/>
      <c r="H15" s="53">
        <v>100</v>
      </c>
      <c r="I15" s="53"/>
      <c r="J15" s="53"/>
      <c r="K15" s="53"/>
      <c r="L15" s="53"/>
      <c r="M15" s="53">
        <v>20</v>
      </c>
      <c r="N15" s="53"/>
      <c r="O15" s="53"/>
      <c r="P15" s="53"/>
      <c r="Q15" s="53"/>
      <c r="R15" s="53"/>
      <c r="S15" s="53"/>
      <c r="T15" s="53"/>
    </row>
    <row r="16" spans="1:20" s="2" customFormat="1" x14ac:dyDescent="0.25">
      <c r="A16" s="12">
        <v>43778</v>
      </c>
      <c r="B16" s="13" t="s">
        <v>792</v>
      </c>
      <c r="C16" s="13">
        <v>57</v>
      </c>
      <c r="D16" s="13"/>
      <c r="E16" s="13">
        <v>110</v>
      </c>
      <c r="F16" s="13"/>
      <c r="G16" s="13"/>
      <c r="H16" s="13"/>
      <c r="I16" s="13"/>
      <c r="J16" s="13"/>
      <c r="K16" s="13"/>
      <c r="L16" s="13"/>
      <c r="M16" s="13">
        <v>20</v>
      </c>
      <c r="N16" s="13"/>
      <c r="O16" s="13"/>
      <c r="P16" s="13"/>
      <c r="Q16" s="13"/>
      <c r="R16" s="13"/>
      <c r="S16" s="13"/>
      <c r="T16" s="13"/>
    </row>
    <row r="17" spans="1:20" s="2" customFormat="1" x14ac:dyDescent="0.25">
      <c r="A17" s="12">
        <v>43778</v>
      </c>
      <c r="B17" s="13" t="s">
        <v>793</v>
      </c>
      <c r="C17" s="13">
        <v>86</v>
      </c>
      <c r="D17" s="13"/>
      <c r="E17" s="13">
        <v>80</v>
      </c>
      <c r="F17" s="13"/>
      <c r="G17" s="13">
        <v>40</v>
      </c>
      <c r="H17" s="13">
        <v>300</v>
      </c>
      <c r="I17" s="13"/>
      <c r="J17" s="13"/>
      <c r="K17" s="13"/>
      <c r="L17" s="13">
        <v>40</v>
      </c>
      <c r="M17" s="13"/>
      <c r="N17" s="13"/>
      <c r="O17" s="13"/>
      <c r="P17" s="13"/>
      <c r="Q17" s="13"/>
      <c r="R17" s="13"/>
      <c r="S17" s="13"/>
      <c r="T17" s="13"/>
    </row>
    <row r="18" spans="1:20" s="2" customFormat="1" x14ac:dyDescent="0.25">
      <c r="A18" s="17" t="s">
        <v>794</v>
      </c>
      <c r="B18" s="13" t="s">
        <v>795</v>
      </c>
      <c r="C18" s="13">
        <v>40</v>
      </c>
      <c r="D18" s="13"/>
      <c r="E18" s="13">
        <v>50</v>
      </c>
      <c r="F18" s="13"/>
      <c r="G18" s="13"/>
      <c r="H18" s="13"/>
      <c r="I18" s="13"/>
      <c r="J18" s="13"/>
      <c r="K18" s="13"/>
      <c r="L18" s="13">
        <v>20</v>
      </c>
      <c r="M18" s="13"/>
      <c r="N18" s="13"/>
      <c r="O18" s="13"/>
      <c r="P18" s="13"/>
      <c r="Q18" s="13"/>
      <c r="R18" s="13"/>
      <c r="S18" s="13"/>
      <c r="T18" s="13"/>
    </row>
    <row r="19" spans="1:20" s="2" customFormat="1" x14ac:dyDescent="0.25">
      <c r="A19" s="17" t="s">
        <v>796</v>
      </c>
      <c r="B19" s="13" t="s">
        <v>797</v>
      </c>
      <c r="C19" s="13"/>
      <c r="D19" s="13"/>
      <c r="E19" s="13"/>
      <c r="F19" s="13"/>
      <c r="G19" s="13"/>
      <c r="H19" s="13">
        <v>100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</row>
    <row r="20" spans="1:20" s="2" customFormat="1" x14ac:dyDescent="0.25">
      <c r="A20" s="17" t="s">
        <v>798</v>
      </c>
      <c r="B20" s="13" t="s">
        <v>799</v>
      </c>
      <c r="C20" s="13">
        <v>84</v>
      </c>
      <c r="D20" s="13"/>
      <c r="E20" s="13">
        <v>100</v>
      </c>
      <c r="F20" s="13"/>
      <c r="G20" s="13">
        <v>20</v>
      </c>
      <c r="H20" s="13">
        <v>100</v>
      </c>
      <c r="I20" s="13"/>
      <c r="J20" s="13"/>
      <c r="K20" s="13">
        <v>50</v>
      </c>
      <c r="L20" s="13">
        <v>10</v>
      </c>
      <c r="M20" s="13">
        <v>20</v>
      </c>
      <c r="N20" s="13"/>
      <c r="O20" s="13">
        <v>30</v>
      </c>
      <c r="P20" s="13"/>
      <c r="Q20" s="13"/>
      <c r="R20" s="13"/>
      <c r="S20" s="13"/>
      <c r="T20" s="13"/>
    </row>
    <row r="21" spans="1:20" s="2" customFormat="1" x14ac:dyDescent="0.25">
      <c r="A21" s="17" t="s">
        <v>798</v>
      </c>
      <c r="B21" s="13" t="s">
        <v>800</v>
      </c>
      <c r="C21" s="13">
        <v>85</v>
      </c>
      <c r="D21" s="13"/>
      <c r="E21" s="13">
        <v>100</v>
      </c>
      <c r="F21" s="13"/>
      <c r="G21" s="13"/>
      <c r="H21" s="13">
        <v>300</v>
      </c>
      <c r="I21" s="13"/>
      <c r="J21" s="13"/>
      <c r="K21" s="13">
        <v>50</v>
      </c>
      <c r="L21" s="13">
        <v>30</v>
      </c>
      <c r="M21" s="13"/>
      <c r="N21" s="13"/>
      <c r="O21" s="13"/>
      <c r="P21" s="13"/>
      <c r="Q21" s="13"/>
      <c r="R21" s="13"/>
      <c r="S21" s="13"/>
      <c r="T21" s="13"/>
    </row>
    <row r="22" spans="1:20" s="2" customFormat="1" x14ac:dyDescent="0.25">
      <c r="A22" s="17" t="s">
        <v>801</v>
      </c>
      <c r="B22" s="13" t="s">
        <v>802</v>
      </c>
      <c r="C22" s="13">
        <v>31</v>
      </c>
      <c r="D22" s="13"/>
      <c r="E22" s="13">
        <v>100</v>
      </c>
      <c r="F22" s="13"/>
      <c r="G22" s="13"/>
      <c r="H22" s="13"/>
      <c r="I22" s="13"/>
      <c r="J22" s="13"/>
      <c r="K22" s="13"/>
      <c r="L22" s="13"/>
      <c r="M22" s="13"/>
      <c r="N22" s="13"/>
      <c r="O22" s="13">
        <v>100</v>
      </c>
      <c r="P22" s="13"/>
      <c r="Q22" s="13"/>
      <c r="R22" s="13"/>
      <c r="S22" s="13"/>
      <c r="T22" s="13"/>
    </row>
    <row r="23" spans="1:20" s="2" customFormat="1" x14ac:dyDescent="0.25">
      <c r="A23" s="17" t="s">
        <v>803</v>
      </c>
      <c r="B23" s="13" t="s">
        <v>804</v>
      </c>
      <c r="C23" s="13">
        <v>100</v>
      </c>
      <c r="D23" s="13"/>
      <c r="E23" s="13">
        <v>200</v>
      </c>
      <c r="F23" s="13"/>
      <c r="G23" s="13"/>
      <c r="H23" s="13">
        <v>200</v>
      </c>
      <c r="I23" s="13"/>
      <c r="J23" s="13"/>
      <c r="K23" s="13">
        <v>200</v>
      </c>
      <c r="L23" s="13"/>
      <c r="M23" s="13"/>
      <c r="N23" s="13"/>
      <c r="O23" s="13"/>
      <c r="P23" s="13">
        <v>100</v>
      </c>
      <c r="Q23" s="13"/>
      <c r="R23" s="13"/>
      <c r="S23" s="13"/>
      <c r="T23" s="13"/>
    </row>
    <row r="24" spans="1:20" s="2" customFormat="1" x14ac:dyDescent="0.25">
      <c r="A24" s="17" t="s">
        <v>805</v>
      </c>
      <c r="B24" s="13" t="s">
        <v>806</v>
      </c>
      <c r="C24" s="13"/>
      <c r="D24" s="13"/>
      <c r="E24" s="13"/>
      <c r="F24" s="13"/>
      <c r="G24" s="13">
        <v>120</v>
      </c>
      <c r="H24" s="13"/>
      <c r="I24" s="13"/>
      <c r="J24" s="13"/>
      <c r="K24" s="13"/>
      <c r="L24" s="13">
        <v>100</v>
      </c>
      <c r="M24" s="13"/>
      <c r="N24" s="13"/>
      <c r="O24" s="13"/>
      <c r="P24" s="13"/>
      <c r="Q24" s="13"/>
      <c r="R24" s="13"/>
      <c r="S24" s="13"/>
      <c r="T24" s="13"/>
    </row>
    <row r="25" spans="1:20" s="2" customFormat="1" x14ac:dyDescent="0.25">
      <c r="A25" s="17" t="s">
        <v>807</v>
      </c>
      <c r="B25" s="13" t="s">
        <v>808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>
        <v>50</v>
      </c>
      <c r="N25" s="13"/>
      <c r="O25" s="13"/>
      <c r="P25" s="13"/>
      <c r="Q25" s="13"/>
      <c r="R25" s="13"/>
      <c r="S25" s="13"/>
      <c r="T25" s="13"/>
    </row>
    <row r="26" spans="1:20" s="2" customFormat="1" x14ac:dyDescent="0.25">
      <c r="A26" s="17" t="s">
        <v>809</v>
      </c>
      <c r="B26" s="13" t="s">
        <v>810</v>
      </c>
      <c r="C26" s="13">
        <v>85</v>
      </c>
      <c r="D26" s="13"/>
      <c r="E26" s="13">
        <v>90</v>
      </c>
      <c r="F26" s="13"/>
      <c r="G26" s="13"/>
      <c r="H26" s="13">
        <v>200</v>
      </c>
      <c r="I26" s="13"/>
      <c r="J26" s="13"/>
      <c r="K26" s="13"/>
      <c r="L26" s="13">
        <v>30</v>
      </c>
      <c r="M26" s="13"/>
      <c r="N26" s="13"/>
      <c r="O26" s="13"/>
      <c r="P26" s="13"/>
      <c r="Q26" s="13"/>
      <c r="R26" s="13"/>
      <c r="S26" s="13"/>
      <c r="T26" s="13"/>
    </row>
    <row r="27" spans="1:20" s="2" customFormat="1" ht="17" thickBot="1" x14ac:dyDescent="0.3">
      <c r="A27" s="17" t="s">
        <v>809</v>
      </c>
      <c r="B27" s="13" t="s">
        <v>811</v>
      </c>
      <c r="C27" s="13">
        <v>115</v>
      </c>
      <c r="D27" s="13"/>
      <c r="E27" s="13">
        <v>110</v>
      </c>
      <c r="F27" s="13"/>
      <c r="G27" s="13"/>
      <c r="H27" s="13">
        <v>200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</row>
    <row r="28" spans="1:20" s="144" customFormat="1" ht="17" thickBot="1" x14ac:dyDescent="0.3">
      <c r="A28" s="170" t="s">
        <v>812</v>
      </c>
      <c r="B28" s="34"/>
      <c r="C28" s="34">
        <f>SUM(C14:C27)</f>
        <v>1240</v>
      </c>
      <c r="D28" s="34">
        <f t="shared" ref="D28:T28" si="1">SUM(D14:D27)</f>
        <v>100</v>
      </c>
      <c r="E28" s="34">
        <f t="shared" si="1"/>
        <v>1846</v>
      </c>
      <c r="F28" s="34">
        <f t="shared" si="1"/>
        <v>100</v>
      </c>
      <c r="G28" s="34">
        <f t="shared" si="1"/>
        <v>412</v>
      </c>
      <c r="H28" s="34">
        <f t="shared" si="1"/>
        <v>3100</v>
      </c>
      <c r="I28" s="34">
        <f t="shared" si="1"/>
        <v>100</v>
      </c>
      <c r="J28" s="34">
        <f t="shared" si="1"/>
        <v>150</v>
      </c>
      <c r="K28" s="34">
        <f t="shared" si="1"/>
        <v>632</v>
      </c>
      <c r="L28" s="34">
        <f t="shared" si="1"/>
        <v>526</v>
      </c>
      <c r="M28" s="34">
        <f t="shared" si="1"/>
        <v>150</v>
      </c>
      <c r="N28" s="34">
        <f t="shared" si="1"/>
        <v>96</v>
      </c>
      <c r="O28" s="34">
        <f t="shared" si="1"/>
        <v>150</v>
      </c>
      <c r="P28" s="34">
        <f t="shared" si="1"/>
        <v>100</v>
      </c>
      <c r="Q28" s="34">
        <f t="shared" si="1"/>
        <v>0</v>
      </c>
      <c r="R28" s="34"/>
      <c r="S28" s="34"/>
      <c r="T28" s="34">
        <f t="shared" si="1"/>
        <v>0</v>
      </c>
    </row>
    <row r="29" spans="1:20" s="2" customFormat="1" x14ac:dyDescent="0.25">
      <c r="A29" s="17">
        <v>43595</v>
      </c>
      <c r="B29" s="13" t="s">
        <v>813</v>
      </c>
      <c r="C29" s="13"/>
      <c r="D29" s="13"/>
      <c r="E29" s="13"/>
      <c r="F29" s="13"/>
      <c r="G29" s="13"/>
      <c r="H29" s="13"/>
      <c r="I29" s="13"/>
      <c r="J29" s="13"/>
      <c r="K29" s="13">
        <v>40</v>
      </c>
      <c r="L29" s="13">
        <v>40</v>
      </c>
      <c r="M29" s="13"/>
      <c r="N29" s="13"/>
      <c r="O29" s="13"/>
      <c r="P29" s="13"/>
      <c r="Q29" s="13">
        <v>20</v>
      </c>
      <c r="R29" s="13"/>
      <c r="S29" s="13"/>
      <c r="T29" s="13"/>
    </row>
    <row r="30" spans="1:20" s="2" customFormat="1" x14ac:dyDescent="0.25">
      <c r="A30" s="17">
        <v>43687</v>
      </c>
      <c r="B30" s="13" t="s">
        <v>814</v>
      </c>
      <c r="C30" s="13"/>
      <c r="D30" s="13"/>
      <c r="E30" s="13"/>
      <c r="F30" s="13"/>
      <c r="G30" s="13"/>
      <c r="H30" s="13"/>
      <c r="I30" s="13"/>
      <c r="J30" s="13"/>
      <c r="K30" s="13">
        <v>40</v>
      </c>
      <c r="L30" s="13">
        <v>60</v>
      </c>
      <c r="M30" s="13"/>
      <c r="N30" s="13"/>
      <c r="O30" s="13"/>
      <c r="P30" s="13"/>
      <c r="Q30" s="13">
        <v>20</v>
      </c>
      <c r="R30" s="13"/>
      <c r="S30" s="13"/>
      <c r="T30" s="13"/>
    </row>
    <row r="31" spans="1:20" s="2" customFormat="1" x14ac:dyDescent="0.25">
      <c r="A31" s="17">
        <v>43748</v>
      </c>
      <c r="B31" s="13" t="s">
        <v>815</v>
      </c>
      <c r="C31" s="13"/>
      <c r="D31" s="13"/>
      <c r="E31" s="13">
        <v>500</v>
      </c>
      <c r="F31" s="13"/>
      <c r="G31" s="13"/>
      <c r="H31" s="13">
        <v>1000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</row>
    <row r="32" spans="1:20" s="2" customFormat="1" x14ac:dyDescent="0.25">
      <c r="A32" s="17" t="s">
        <v>816</v>
      </c>
      <c r="B32" s="13" t="s">
        <v>817</v>
      </c>
      <c r="C32" s="13">
        <v>225</v>
      </c>
      <c r="D32" s="13"/>
      <c r="E32" s="13">
        <v>250</v>
      </c>
      <c r="F32" s="13"/>
      <c r="G32" s="13">
        <v>52</v>
      </c>
      <c r="H32" s="13">
        <v>300</v>
      </c>
      <c r="I32" s="13"/>
      <c r="J32" s="13"/>
      <c r="K32" s="13"/>
      <c r="L32" s="13">
        <v>20</v>
      </c>
      <c r="M32" s="13"/>
      <c r="N32" s="13"/>
      <c r="O32" s="13"/>
      <c r="P32" s="13"/>
      <c r="Q32" s="13"/>
      <c r="R32" s="13"/>
      <c r="S32" s="13"/>
      <c r="T32" s="13"/>
    </row>
    <row r="33" spans="1:21" s="2" customFormat="1" x14ac:dyDescent="0.25">
      <c r="A33" s="17" t="s">
        <v>818</v>
      </c>
      <c r="B33" s="13" t="s">
        <v>819</v>
      </c>
      <c r="C33" s="13">
        <v>84</v>
      </c>
      <c r="D33" s="13"/>
      <c r="E33" s="13">
        <v>100</v>
      </c>
      <c r="F33" s="13"/>
      <c r="G33" s="13"/>
      <c r="H33" s="13">
        <v>370</v>
      </c>
      <c r="I33" s="13"/>
      <c r="J33" s="13"/>
      <c r="K33" s="13"/>
      <c r="L33" s="13">
        <v>30</v>
      </c>
      <c r="M33" s="13"/>
      <c r="N33" s="13"/>
      <c r="O33" s="13"/>
      <c r="P33" s="13"/>
      <c r="Q33" s="13"/>
      <c r="R33" s="13"/>
      <c r="S33" s="13"/>
      <c r="T33" s="13"/>
    </row>
    <row r="34" spans="1:21" s="2" customFormat="1" ht="17" thickBot="1" x14ac:dyDescent="0.3">
      <c r="A34" s="17" t="s">
        <v>820</v>
      </c>
      <c r="B34" s="13" t="s">
        <v>821</v>
      </c>
      <c r="C34" s="13">
        <v>55</v>
      </c>
      <c r="D34" s="13"/>
      <c r="E34" s="13">
        <v>378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2" t="s">
        <v>822</v>
      </c>
    </row>
    <row r="35" spans="1:21" s="8" customFormat="1" ht="17" thickBot="1" x14ac:dyDescent="0.3">
      <c r="A35" s="170" t="s">
        <v>823</v>
      </c>
      <c r="B35" s="34"/>
      <c r="C35" s="34">
        <f t="shared" ref="C35:T35" si="2">SUM(C28:C34)</f>
        <v>1604</v>
      </c>
      <c r="D35" s="34">
        <f t="shared" si="2"/>
        <v>100</v>
      </c>
      <c r="E35" s="34">
        <f t="shared" si="2"/>
        <v>3074</v>
      </c>
      <c r="F35" s="34">
        <f t="shared" si="2"/>
        <v>100</v>
      </c>
      <c r="G35" s="34">
        <f t="shared" si="2"/>
        <v>464</v>
      </c>
      <c r="H35" s="34">
        <f t="shared" si="2"/>
        <v>4770</v>
      </c>
      <c r="I35" s="34">
        <f t="shared" si="2"/>
        <v>100</v>
      </c>
      <c r="J35" s="34">
        <f t="shared" si="2"/>
        <v>150</v>
      </c>
      <c r="K35" s="34">
        <f t="shared" si="2"/>
        <v>712</v>
      </c>
      <c r="L35" s="34">
        <f t="shared" si="2"/>
        <v>676</v>
      </c>
      <c r="M35" s="34">
        <f t="shared" si="2"/>
        <v>150</v>
      </c>
      <c r="N35" s="34">
        <f t="shared" si="2"/>
        <v>96</v>
      </c>
      <c r="O35" s="34">
        <f t="shared" si="2"/>
        <v>150</v>
      </c>
      <c r="P35" s="34">
        <f t="shared" si="2"/>
        <v>100</v>
      </c>
      <c r="Q35" s="34">
        <f t="shared" si="2"/>
        <v>40</v>
      </c>
      <c r="R35" s="34"/>
      <c r="S35" s="34"/>
      <c r="T35" s="34">
        <f t="shared" si="2"/>
        <v>0</v>
      </c>
    </row>
    <row r="36" spans="1:21" x14ac:dyDescent="0.25">
      <c r="A36" s="164" t="s">
        <v>824</v>
      </c>
      <c r="B36" s="57" t="s">
        <v>825</v>
      </c>
      <c r="C36" s="57"/>
      <c r="D36" s="57"/>
      <c r="E36" s="57">
        <v>90</v>
      </c>
      <c r="F36" s="57"/>
      <c r="G36" s="57">
        <v>100</v>
      </c>
      <c r="H36" s="57">
        <v>200</v>
      </c>
      <c r="I36" s="57"/>
      <c r="J36" s="57"/>
      <c r="K36" s="57"/>
      <c r="L36" s="57">
        <v>30</v>
      </c>
      <c r="M36" s="57"/>
      <c r="N36" s="57">
        <v>84</v>
      </c>
      <c r="O36" s="57"/>
      <c r="P36" s="57"/>
      <c r="Q36" s="57"/>
      <c r="R36" s="57"/>
      <c r="S36" s="57"/>
      <c r="T36" s="57"/>
    </row>
    <row r="37" spans="1:21" ht="17" thickBot="1" x14ac:dyDescent="0.3">
      <c r="A37" s="164" t="s">
        <v>826</v>
      </c>
      <c r="B37" s="57" t="s">
        <v>827</v>
      </c>
      <c r="C37" s="57"/>
      <c r="D37" s="57"/>
      <c r="E37" s="57">
        <v>100</v>
      </c>
      <c r="F37" s="57"/>
      <c r="G37" s="57"/>
      <c r="H37" s="57">
        <v>300</v>
      </c>
      <c r="I37" s="57"/>
      <c r="J37" s="57"/>
      <c r="K37" s="57"/>
      <c r="L37" s="57">
        <v>30</v>
      </c>
      <c r="M37" s="57">
        <v>4</v>
      </c>
      <c r="N37" s="57">
        <v>84</v>
      </c>
      <c r="O37" s="57"/>
      <c r="P37" s="57"/>
      <c r="Q37" s="57"/>
      <c r="R37" s="57"/>
      <c r="S37" s="57"/>
      <c r="T37" s="57"/>
    </row>
    <row r="38" spans="1:21" s="8" customFormat="1" ht="17" thickBot="1" x14ac:dyDescent="0.3">
      <c r="A38" s="170" t="s">
        <v>828</v>
      </c>
      <c r="B38" s="34"/>
      <c r="C38" s="34">
        <f>SUM(C35:C37)</f>
        <v>1604</v>
      </c>
      <c r="D38" s="34">
        <f t="shared" ref="D38:Q38" si="3">SUM(D35:D37)</f>
        <v>100</v>
      </c>
      <c r="E38" s="34">
        <f t="shared" si="3"/>
        <v>3264</v>
      </c>
      <c r="F38" s="34">
        <f t="shared" si="3"/>
        <v>100</v>
      </c>
      <c r="G38" s="34">
        <f t="shared" si="3"/>
        <v>564</v>
      </c>
      <c r="H38" s="34">
        <f t="shared" si="3"/>
        <v>5270</v>
      </c>
      <c r="I38" s="34">
        <f t="shared" si="3"/>
        <v>100</v>
      </c>
      <c r="J38" s="34">
        <f t="shared" si="3"/>
        <v>150</v>
      </c>
      <c r="K38" s="34">
        <f t="shared" si="3"/>
        <v>712</v>
      </c>
      <c r="L38" s="34">
        <f t="shared" si="3"/>
        <v>736</v>
      </c>
      <c r="M38" s="34">
        <f t="shared" si="3"/>
        <v>154</v>
      </c>
      <c r="N38" s="34">
        <f t="shared" si="3"/>
        <v>264</v>
      </c>
      <c r="O38" s="34">
        <f t="shared" si="3"/>
        <v>150</v>
      </c>
      <c r="P38" s="34">
        <f t="shared" si="3"/>
        <v>100</v>
      </c>
      <c r="Q38" s="34">
        <f t="shared" si="3"/>
        <v>40</v>
      </c>
      <c r="R38" s="34"/>
      <c r="S38" s="34"/>
      <c r="T38" s="34">
        <f>SUM(T35:T37)</f>
        <v>0</v>
      </c>
    </row>
    <row r="39" spans="1:21" s="264" customFormat="1" x14ac:dyDescent="0.25">
      <c r="A39" s="262">
        <v>43477</v>
      </c>
      <c r="B39" s="263" t="s">
        <v>829</v>
      </c>
      <c r="C39" s="263"/>
      <c r="D39" s="263"/>
      <c r="E39" s="263"/>
      <c r="F39" s="263"/>
      <c r="G39" s="263"/>
      <c r="H39" s="263"/>
      <c r="I39" s="263">
        <v>100</v>
      </c>
      <c r="J39" s="263">
        <v>150</v>
      </c>
      <c r="K39" s="263">
        <v>1000</v>
      </c>
      <c r="L39" s="263"/>
      <c r="M39" s="263"/>
      <c r="N39" s="263"/>
      <c r="O39" s="263"/>
      <c r="P39" s="263"/>
      <c r="Q39" s="263"/>
      <c r="R39" s="263">
        <v>1500</v>
      </c>
      <c r="S39" s="263"/>
      <c r="T39" s="263"/>
    </row>
    <row r="40" spans="1:21" s="266" customFormat="1" x14ac:dyDescent="0.25">
      <c r="A40" s="265">
        <v>43508</v>
      </c>
      <c r="B40" s="162" t="s">
        <v>830</v>
      </c>
      <c r="C40" s="162"/>
      <c r="D40" s="162"/>
      <c r="E40" s="162"/>
      <c r="F40" s="162"/>
      <c r="G40" s="162"/>
      <c r="H40" s="162"/>
      <c r="I40" s="162"/>
      <c r="J40" s="162"/>
      <c r="K40" s="162"/>
      <c r="L40" s="162">
        <v>90</v>
      </c>
      <c r="M40" s="162">
        <v>16</v>
      </c>
      <c r="N40" s="162"/>
      <c r="O40" s="162"/>
      <c r="P40" s="162"/>
      <c r="Q40" s="162"/>
      <c r="R40" s="162"/>
      <c r="S40" s="162"/>
      <c r="T40" s="162"/>
    </row>
    <row r="41" spans="1:21" s="136" customFormat="1" ht="17" thickBot="1" x14ac:dyDescent="0.3">
      <c r="A41" s="267">
        <v>43536</v>
      </c>
      <c r="B41" s="192" t="s">
        <v>831</v>
      </c>
      <c r="C41" s="192"/>
      <c r="D41" s="192"/>
      <c r="E41" s="192">
        <v>110</v>
      </c>
      <c r="F41" s="192"/>
      <c r="G41" s="192"/>
      <c r="H41" s="192"/>
      <c r="I41" s="192"/>
      <c r="J41" s="192"/>
      <c r="K41" s="192"/>
      <c r="L41" s="192"/>
      <c r="M41" s="192"/>
      <c r="N41" s="192">
        <v>132</v>
      </c>
      <c r="O41" s="192"/>
      <c r="P41" s="192"/>
      <c r="Q41" s="192"/>
      <c r="R41" s="192"/>
      <c r="S41" s="192"/>
      <c r="T41" s="192"/>
    </row>
    <row r="42" spans="1:21" s="8" customFormat="1" ht="17" thickBot="1" x14ac:dyDescent="0.3">
      <c r="A42" s="268" t="s">
        <v>832</v>
      </c>
      <c r="B42" s="269"/>
      <c r="C42" s="269">
        <f t="shared" ref="C42:R42" si="4">SUM(C38:C41)</f>
        <v>1604</v>
      </c>
      <c r="D42" s="269">
        <f t="shared" si="4"/>
        <v>100</v>
      </c>
      <c r="E42" s="269">
        <f t="shared" si="4"/>
        <v>3374</v>
      </c>
      <c r="F42" s="269">
        <f t="shared" si="4"/>
        <v>100</v>
      </c>
      <c r="G42" s="269">
        <f t="shared" si="4"/>
        <v>564</v>
      </c>
      <c r="H42" s="269">
        <f t="shared" si="4"/>
        <v>5270</v>
      </c>
      <c r="I42" s="269">
        <f t="shared" si="4"/>
        <v>200</v>
      </c>
      <c r="J42" s="269">
        <f t="shared" si="4"/>
        <v>300</v>
      </c>
      <c r="K42" s="269">
        <f t="shared" si="4"/>
        <v>1712</v>
      </c>
      <c r="L42" s="34">
        <f t="shared" si="4"/>
        <v>826</v>
      </c>
      <c r="M42" s="269">
        <f t="shared" si="4"/>
        <v>170</v>
      </c>
      <c r="N42" s="269">
        <f t="shared" si="4"/>
        <v>396</v>
      </c>
      <c r="O42" s="269">
        <f t="shared" si="4"/>
        <v>150</v>
      </c>
      <c r="P42" s="269">
        <f t="shared" si="4"/>
        <v>100</v>
      </c>
      <c r="Q42" s="269">
        <f t="shared" si="4"/>
        <v>40</v>
      </c>
      <c r="R42" s="269">
        <f t="shared" si="4"/>
        <v>1500</v>
      </c>
      <c r="S42" s="269"/>
      <c r="T42" s="269">
        <f>SUM(T38:T41)</f>
        <v>0</v>
      </c>
    </row>
    <row r="43" spans="1:21" s="2" customFormat="1" x14ac:dyDescent="0.25">
      <c r="A43" s="17" t="s">
        <v>833</v>
      </c>
      <c r="B43" s="13" t="s">
        <v>834</v>
      </c>
      <c r="C43" s="13"/>
      <c r="D43" s="13"/>
      <c r="E43" s="13"/>
      <c r="F43" s="13"/>
      <c r="G43" s="13"/>
      <c r="H43" s="13"/>
      <c r="I43" s="13"/>
      <c r="J43" s="13"/>
      <c r="K43" s="13"/>
      <c r="L43" s="13">
        <v>163</v>
      </c>
      <c r="M43" s="13"/>
      <c r="N43" s="13"/>
      <c r="O43" s="13"/>
      <c r="P43" s="13"/>
      <c r="Q43" s="13"/>
      <c r="R43" s="13"/>
      <c r="S43" s="13"/>
      <c r="T43" s="13"/>
    </row>
    <row r="44" spans="1:21" s="2" customFormat="1" ht="17" thickBot="1" x14ac:dyDescent="0.3">
      <c r="A44" s="17" t="s">
        <v>835</v>
      </c>
      <c r="B44" s="13" t="s">
        <v>836</v>
      </c>
      <c r="C44" s="13"/>
      <c r="D44" s="13"/>
      <c r="E44" s="13"/>
      <c r="F44" s="13"/>
      <c r="G44" s="13"/>
      <c r="H44" s="13"/>
      <c r="I44" s="13"/>
      <c r="J44" s="13"/>
      <c r="K44" s="13"/>
      <c r="L44" s="13">
        <v>37</v>
      </c>
      <c r="M44" s="13"/>
      <c r="N44" s="13"/>
      <c r="O44" s="13"/>
      <c r="P44" s="13"/>
      <c r="Q44" s="13"/>
      <c r="R44" s="13"/>
      <c r="S44" s="13"/>
      <c r="T44" s="13"/>
    </row>
    <row r="45" spans="1:21" s="8" customFormat="1" ht="17" thickBot="1" x14ac:dyDescent="0.3">
      <c r="A45" s="170" t="s">
        <v>837</v>
      </c>
      <c r="B45" s="34"/>
      <c r="C45" s="34">
        <f t="shared" ref="C45:T45" si="5">SUM(C42:C44)</f>
        <v>1604</v>
      </c>
      <c r="D45" s="34">
        <f t="shared" si="5"/>
        <v>100</v>
      </c>
      <c r="E45" s="34">
        <f t="shared" si="5"/>
        <v>3374</v>
      </c>
      <c r="F45" s="34">
        <f t="shared" si="5"/>
        <v>100</v>
      </c>
      <c r="G45" s="34">
        <f t="shared" si="5"/>
        <v>564</v>
      </c>
      <c r="H45" s="34">
        <f t="shared" si="5"/>
        <v>5270</v>
      </c>
      <c r="I45" s="34">
        <f t="shared" si="5"/>
        <v>200</v>
      </c>
      <c r="J45" s="34">
        <f t="shared" si="5"/>
        <v>300</v>
      </c>
      <c r="K45" s="34">
        <f t="shared" si="5"/>
        <v>1712</v>
      </c>
      <c r="L45" s="34">
        <f t="shared" si="5"/>
        <v>1026</v>
      </c>
      <c r="M45" s="34">
        <f t="shared" si="5"/>
        <v>170</v>
      </c>
      <c r="N45" s="34">
        <f t="shared" si="5"/>
        <v>396</v>
      </c>
      <c r="O45" s="34">
        <f t="shared" si="5"/>
        <v>150</v>
      </c>
      <c r="P45" s="34">
        <f t="shared" si="5"/>
        <v>100</v>
      </c>
      <c r="Q45" s="34">
        <f t="shared" si="5"/>
        <v>40</v>
      </c>
      <c r="R45" s="34">
        <f t="shared" si="5"/>
        <v>1500</v>
      </c>
      <c r="S45" s="34"/>
      <c r="T45" s="34">
        <f t="shared" si="5"/>
        <v>0</v>
      </c>
    </row>
    <row r="46" spans="1:21" s="2" customFormat="1" x14ac:dyDescent="0.25">
      <c r="A46" s="12">
        <v>43984</v>
      </c>
      <c r="B46" s="13" t="s">
        <v>838</v>
      </c>
      <c r="C46" s="13">
        <v>80</v>
      </c>
      <c r="D46" s="13"/>
      <c r="E46" s="13">
        <v>80</v>
      </c>
      <c r="F46" s="13"/>
      <c r="G46" s="13">
        <v>100</v>
      </c>
      <c r="H46" s="13">
        <v>200</v>
      </c>
      <c r="I46" s="13"/>
      <c r="J46" s="13"/>
      <c r="K46" s="13"/>
      <c r="L46" s="13">
        <v>30</v>
      </c>
      <c r="M46" s="13"/>
      <c r="N46" s="13"/>
      <c r="O46" s="13"/>
      <c r="P46" s="13"/>
      <c r="Q46" s="13"/>
      <c r="R46" s="13"/>
      <c r="S46" s="13"/>
      <c r="T46" s="13"/>
    </row>
    <row r="47" spans="1:21" s="2" customFormat="1" x14ac:dyDescent="0.25">
      <c r="A47" s="12">
        <v>43984</v>
      </c>
      <c r="B47" s="13" t="s">
        <v>839</v>
      </c>
      <c r="C47" s="13">
        <v>100</v>
      </c>
      <c r="D47" s="13"/>
      <c r="E47" s="13">
        <v>100</v>
      </c>
      <c r="F47" s="13"/>
      <c r="G47" s="13">
        <v>150</v>
      </c>
      <c r="H47" s="13">
        <v>200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</row>
    <row r="48" spans="1:21" s="2" customFormat="1" x14ac:dyDescent="0.25">
      <c r="A48" s="12">
        <v>44014</v>
      </c>
      <c r="B48" s="13" t="s">
        <v>840</v>
      </c>
      <c r="C48" s="13">
        <v>185</v>
      </c>
      <c r="D48" s="13"/>
      <c r="E48" s="13">
        <v>185</v>
      </c>
      <c r="F48" s="13"/>
      <c r="G48" s="13">
        <v>150</v>
      </c>
      <c r="H48" s="13">
        <v>300</v>
      </c>
      <c r="I48" s="13"/>
      <c r="J48" s="13"/>
      <c r="K48" s="13"/>
      <c r="L48" s="13">
        <v>20</v>
      </c>
      <c r="M48" s="13"/>
      <c r="N48" s="13"/>
      <c r="O48" s="13"/>
      <c r="P48" s="13"/>
      <c r="Q48" s="13"/>
      <c r="R48" s="13"/>
      <c r="S48" s="13"/>
      <c r="T48" s="13"/>
    </row>
    <row r="49" spans="1:20" s="2" customFormat="1" x14ac:dyDescent="0.25">
      <c r="A49" s="12">
        <v>44045</v>
      </c>
      <c r="B49" s="13" t="s">
        <v>841</v>
      </c>
      <c r="C49" s="13">
        <v>84</v>
      </c>
      <c r="D49" s="13"/>
      <c r="E49" s="13">
        <v>84</v>
      </c>
      <c r="F49" s="13"/>
      <c r="G49" s="13">
        <v>100</v>
      </c>
      <c r="H49" s="13">
        <v>100</v>
      </c>
      <c r="I49" s="13"/>
      <c r="J49" s="13"/>
      <c r="K49" s="13"/>
      <c r="L49" s="13">
        <v>30</v>
      </c>
      <c r="M49" s="13"/>
      <c r="N49" s="13"/>
      <c r="O49" s="13"/>
      <c r="P49" s="13"/>
      <c r="Q49" s="13"/>
      <c r="R49" s="13"/>
      <c r="S49" s="13"/>
      <c r="T49" s="13"/>
    </row>
    <row r="50" spans="1:20" s="2" customFormat="1" x14ac:dyDescent="0.25">
      <c r="A50" s="12">
        <v>44076</v>
      </c>
      <c r="B50" s="13" t="s">
        <v>842</v>
      </c>
      <c r="C50" s="13">
        <v>250</v>
      </c>
      <c r="D50" s="13"/>
      <c r="E50" s="13">
        <v>250</v>
      </c>
      <c r="F50" s="13"/>
      <c r="G50" s="13">
        <v>150</v>
      </c>
      <c r="H50" s="13">
        <v>300</v>
      </c>
      <c r="I50" s="13"/>
      <c r="J50" s="13"/>
      <c r="K50" s="13"/>
      <c r="L50" s="13">
        <v>30</v>
      </c>
      <c r="M50" s="13"/>
      <c r="N50" s="13"/>
      <c r="O50" s="13"/>
      <c r="P50" s="13"/>
      <c r="Q50" s="13"/>
      <c r="R50" s="13"/>
      <c r="S50" s="13"/>
      <c r="T50" s="13"/>
    </row>
    <row r="51" spans="1:20" s="2" customFormat="1" x14ac:dyDescent="0.25">
      <c r="A51" s="12">
        <v>44106</v>
      </c>
      <c r="B51" s="13" t="s">
        <v>843</v>
      </c>
      <c r="C51" s="13">
        <v>220</v>
      </c>
      <c r="D51" s="13"/>
      <c r="E51" s="13">
        <v>220</v>
      </c>
      <c r="F51" s="13"/>
      <c r="G51" s="13">
        <v>200</v>
      </c>
      <c r="H51" s="13">
        <v>200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</row>
    <row r="52" spans="1:20" s="2" customFormat="1" x14ac:dyDescent="0.25">
      <c r="A52" s="12">
        <v>44137</v>
      </c>
      <c r="B52" s="13" t="s">
        <v>844</v>
      </c>
      <c r="C52" s="13">
        <v>81</v>
      </c>
      <c r="D52" s="13"/>
      <c r="E52" s="13">
        <v>81</v>
      </c>
      <c r="F52" s="13"/>
      <c r="G52" s="13"/>
      <c r="H52" s="13">
        <v>200</v>
      </c>
      <c r="I52" s="13"/>
      <c r="J52" s="13"/>
      <c r="K52" s="13"/>
      <c r="L52" s="13">
        <v>50</v>
      </c>
      <c r="M52" s="13"/>
      <c r="N52" s="13"/>
      <c r="O52" s="13"/>
      <c r="P52" s="13"/>
      <c r="Q52" s="13"/>
      <c r="R52" s="13"/>
      <c r="S52" s="13"/>
      <c r="T52" s="13"/>
    </row>
    <row r="53" spans="1:20" s="2" customFormat="1" x14ac:dyDescent="0.25">
      <c r="A53" s="17" t="s">
        <v>845</v>
      </c>
      <c r="B53" s="13" t="s">
        <v>846</v>
      </c>
      <c r="C53" s="13"/>
      <c r="D53" s="13"/>
      <c r="E53" s="13"/>
      <c r="F53" s="13"/>
      <c r="G53" s="13"/>
      <c r="H53" s="13"/>
      <c r="I53" s="13"/>
      <c r="J53" s="13"/>
      <c r="K53" s="13"/>
      <c r="L53" s="13">
        <v>115</v>
      </c>
      <c r="M53" s="13">
        <v>30</v>
      </c>
      <c r="N53" s="13"/>
      <c r="O53" s="13"/>
      <c r="P53" s="13"/>
      <c r="Q53" s="13"/>
      <c r="R53" s="13"/>
      <c r="S53" s="13"/>
      <c r="T53" s="13"/>
    </row>
    <row r="54" spans="1:20" s="2" customFormat="1" x14ac:dyDescent="0.25">
      <c r="A54" s="17" t="s">
        <v>550</v>
      </c>
      <c r="B54" s="13" t="s">
        <v>847</v>
      </c>
      <c r="C54" s="13">
        <v>165</v>
      </c>
      <c r="D54" s="13"/>
      <c r="E54" s="13">
        <v>200</v>
      </c>
      <c r="F54" s="13"/>
      <c r="G54" s="13">
        <v>100</v>
      </c>
      <c r="H54" s="13">
        <v>200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</row>
    <row r="55" spans="1:20" s="2" customFormat="1" x14ac:dyDescent="0.25">
      <c r="A55" s="17" t="s">
        <v>539</v>
      </c>
      <c r="B55" s="13" t="s">
        <v>848</v>
      </c>
      <c r="C55" s="13">
        <v>84</v>
      </c>
      <c r="D55" s="13"/>
      <c r="E55" s="13">
        <v>120</v>
      </c>
      <c r="F55" s="13"/>
      <c r="G55" s="13"/>
      <c r="H55" s="13">
        <v>100</v>
      </c>
      <c r="I55" s="13"/>
      <c r="J55" s="13"/>
      <c r="K55" s="13"/>
      <c r="L55" s="13">
        <v>24</v>
      </c>
      <c r="M55" s="13"/>
      <c r="N55" s="13"/>
      <c r="O55" s="13"/>
      <c r="P55" s="13"/>
      <c r="Q55" s="13"/>
      <c r="R55" s="13"/>
      <c r="S55" s="13"/>
      <c r="T55" s="13"/>
    </row>
    <row r="56" spans="1:20" s="2" customFormat="1" x14ac:dyDescent="0.25">
      <c r="A56" s="17" t="s">
        <v>539</v>
      </c>
      <c r="B56" s="13" t="s">
        <v>849</v>
      </c>
      <c r="C56" s="13">
        <v>84</v>
      </c>
      <c r="D56" s="13"/>
      <c r="E56" s="13">
        <v>90</v>
      </c>
      <c r="F56" s="13"/>
      <c r="G56" s="13"/>
      <c r="H56" s="13">
        <v>100</v>
      </c>
      <c r="I56" s="13"/>
      <c r="J56" s="13"/>
      <c r="K56" s="13">
        <v>100</v>
      </c>
      <c r="L56" s="13"/>
      <c r="M56" s="13">
        <v>10</v>
      </c>
      <c r="N56" s="13"/>
      <c r="O56" s="13"/>
      <c r="P56" s="13"/>
      <c r="Q56" s="13"/>
      <c r="R56" s="13"/>
      <c r="S56" s="13"/>
      <c r="T56" s="13"/>
    </row>
    <row r="57" spans="1:20" s="2" customFormat="1" x14ac:dyDescent="0.25">
      <c r="A57" s="17" t="s">
        <v>850</v>
      </c>
      <c r="B57" s="13" t="s">
        <v>851</v>
      </c>
      <c r="C57" s="13">
        <v>90</v>
      </c>
      <c r="D57" s="13"/>
      <c r="E57" s="13">
        <v>250</v>
      </c>
      <c r="F57" s="13"/>
      <c r="G57" s="13"/>
      <c r="H57" s="13">
        <v>200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</row>
    <row r="58" spans="1:20" s="2" customFormat="1" x14ac:dyDescent="0.25">
      <c r="A58" s="17" t="s">
        <v>553</v>
      </c>
      <c r="B58" s="13" t="s">
        <v>852</v>
      </c>
      <c r="C58" s="13">
        <v>210</v>
      </c>
      <c r="D58" s="13"/>
      <c r="E58" s="13">
        <v>300</v>
      </c>
      <c r="F58" s="13"/>
      <c r="G58" s="13"/>
      <c r="H58" s="13">
        <v>400</v>
      </c>
      <c r="I58" s="13"/>
      <c r="J58" s="13"/>
      <c r="K58" s="13">
        <v>200</v>
      </c>
      <c r="L58" s="13">
        <v>32</v>
      </c>
      <c r="M58" s="13"/>
      <c r="N58" s="13"/>
      <c r="O58" s="13"/>
      <c r="P58" s="13"/>
      <c r="Q58" s="13"/>
      <c r="R58" s="13"/>
      <c r="S58" s="13"/>
      <c r="T58" s="13"/>
    </row>
    <row r="59" spans="1:20" s="2" customFormat="1" x14ac:dyDescent="0.25">
      <c r="A59" s="17" t="s">
        <v>562</v>
      </c>
      <c r="B59" s="13" t="s">
        <v>853</v>
      </c>
      <c r="C59" s="13">
        <v>84</v>
      </c>
      <c r="D59" s="13"/>
      <c r="E59" s="13">
        <v>150</v>
      </c>
      <c r="F59" s="13"/>
      <c r="G59" s="13"/>
      <c r="H59" s="13">
        <v>200</v>
      </c>
      <c r="I59" s="13"/>
      <c r="J59" s="13"/>
      <c r="K59" s="13">
        <v>100</v>
      </c>
      <c r="L59" s="13"/>
      <c r="M59" s="13"/>
      <c r="N59" s="13"/>
      <c r="O59" s="13"/>
      <c r="P59" s="13"/>
      <c r="Q59" s="13"/>
      <c r="R59" s="13"/>
      <c r="S59" s="13"/>
      <c r="T59" s="13"/>
    </row>
    <row r="60" spans="1:20" s="2" customFormat="1" x14ac:dyDescent="0.25">
      <c r="A60" s="17" t="s">
        <v>562</v>
      </c>
      <c r="B60" s="13" t="s">
        <v>854</v>
      </c>
      <c r="C60" s="13">
        <v>207</v>
      </c>
      <c r="D60" s="13"/>
      <c r="E60" s="13">
        <v>260</v>
      </c>
      <c r="F60" s="13"/>
      <c r="G60" s="13"/>
      <c r="H60" s="13">
        <v>300</v>
      </c>
      <c r="I60" s="13"/>
      <c r="J60" s="13"/>
      <c r="K60" s="13">
        <v>100</v>
      </c>
      <c r="L60" s="13"/>
      <c r="M60" s="13"/>
      <c r="N60" s="13"/>
      <c r="O60" s="13"/>
      <c r="P60" s="13"/>
      <c r="Q60" s="13"/>
      <c r="R60" s="13"/>
      <c r="S60" s="13"/>
      <c r="T60" s="13"/>
    </row>
    <row r="61" spans="1:20" s="2" customFormat="1" x14ac:dyDescent="0.25">
      <c r="A61" s="17" t="s">
        <v>520</v>
      </c>
      <c r="B61" s="13" t="s">
        <v>855</v>
      </c>
      <c r="C61" s="13">
        <v>76</v>
      </c>
      <c r="D61" s="13"/>
      <c r="E61" s="13">
        <v>130</v>
      </c>
      <c r="F61" s="13"/>
      <c r="G61" s="13"/>
      <c r="H61" s="13">
        <v>100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</row>
    <row r="62" spans="1:20" s="2" customFormat="1" x14ac:dyDescent="0.25">
      <c r="A62" s="17" t="s">
        <v>522</v>
      </c>
      <c r="B62" s="13" t="s">
        <v>856</v>
      </c>
      <c r="C62" s="13"/>
      <c r="D62" s="13"/>
      <c r="E62" s="13">
        <v>130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</row>
    <row r="63" spans="1:20" s="2" customFormat="1" x14ac:dyDescent="0.25">
      <c r="A63" s="17" t="s">
        <v>564</v>
      </c>
      <c r="B63" s="13" t="s">
        <v>857</v>
      </c>
      <c r="C63" s="13"/>
      <c r="D63" s="13"/>
      <c r="E63" s="13"/>
      <c r="F63" s="13"/>
      <c r="G63" s="13"/>
      <c r="H63" s="13"/>
      <c r="I63" s="13"/>
      <c r="J63" s="13"/>
      <c r="K63" s="13"/>
      <c r="L63" s="13">
        <v>72</v>
      </c>
      <c r="M63" s="13"/>
      <c r="N63" s="13"/>
      <c r="O63" s="13"/>
      <c r="P63" s="13"/>
      <c r="Q63" s="13"/>
      <c r="R63" s="13"/>
      <c r="S63" s="13"/>
      <c r="T63" s="13"/>
    </row>
    <row r="64" spans="1:20" s="2" customFormat="1" x14ac:dyDescent="0.25">
      <c r="A64" s="17" t="s">
        <v>523</v>
      </c>
      <c r="B64" s="13" t="s">
        <v>858</v>
      </c>
      <c r="C64" s="13"/>
      <c r="D64" s="13"/>
      <c r="E64" s="13"/>
      <c r="F64" s="13"/>
      <c r="G64" s="13"/>
      <c r="H64" s="13"/>
      <c r="I64" s="13"/>
      <c r="J64" s="13"/>
      <c r="K64" s="13">
        <v>50</v>
      </c>
      <c r="L64" s="13">
        <v>80</v>
      </c>
      <c r="M64" s="13"/>
      <c r="N64" s="13"/>
      <c r="O64" s="13"/>
      <c r="P64" s="13"/>
      <c r="Q64" s="13"/>
      <c r="R64" s="13"/>
      <c r="S64" s="13"/>
      <c r="T64" s="13"/>
    </row>
    <row r="65" spans="1:20" s="2" customFormat="1" x14ac:dyDescent="0.25">
      <c r="A65" s="17" t="s">
        <v>567</v>
      </c>
      <c r="B65" s="13" t="s">
        <v>859</v>
      </c>
      <c r="C65" s="13"/>
      <c r="D65" s="13"/>
      <c r="E65" s="13"/>
      <c r="F65" s="13"/>
      <c r="G65" s="13"/>
      <c r="H65" s="13"/>
      <c r="I65" s="13"/>
      <c r="J65" s="13"/>
      <c r="K65" s="13">
        <v>350</v>
      </c>
      <c r="L65" s="13">
        <v>144</v>
      </c>
      <c r="M65" s="13"/>
      <c r="N65" s="13"/>
      <c r="O65" s="13"/>
      <c r="P65" s="13"/>
      <c r="Q65" s="13"/>
      <c r="R65" s="13"/>
      <c r="S65" s="13"/>
      <c r="T65" s="13"/>
    </row>
    <row r="66" spans="1:20" s="2" customFormat="1" x14ac:dyDescent="0.25">
      <c r="A66" s="17" t="s">
        <v>571</v>
      </c>
      <c r="B66" s="13" t="s">
        <v>860</v>
      </c>
      <c r="C66" s="13"/>
      <c r="D66" s="13"/>
      <c r="E66" s="13"/>
      <c r="F66" s="13"/>
      <c r="G66" s="13"/>
      <c r="H66" s="13">
        <v>1000</v>
      </c>
      <c r="I66" s="13"/>
      <c r="J66" s="13"/>
      <c r="K66" s="13">
        <v>200</v>
      </c>
      <c r="L66" s="13">
        <v>80</v>
      </c>
      <c r="M66" s="13"/>
      <c r="N66" s="13"/>
      <c r="O66" s="13"/>
      <c r="P66" s="13"/>
      <c r="Q66" s="13"/>
      <c r="R66" s="13"/>
      <c r="S66" s="13"/>
      <c r="T66" s="13"/>
    </row>
    <row r="67" spans="1:20" s="2" customFormat="1" ht="17" thickBot="1" x14ac:dyDescent="0.3">
      <c r="A67" s="17" t="s">
        <v>861</v>
      </c>
      <c r="B67" s="13" t="s">
        <v>862</v>
      </c>
      <c r="C67" s="13"/>
      <c r="D67" s="13"/>
      <c r="E67" s="13">
        <v>300</v>
      </c>
      <c r="F67" s="13"/>
      <c r="G67" s="13">
        <v>50</v>
      </c>
      <c r="H67" s="13"/>
      <c r="I67" s="13"/>
      <c r="J67" s="13"/>
      <c r="K67" s="13"/>
      <c r="L67" s="13">
        <v>30</v>
      </c>
      <c r="M67" s="13">
        <v>15</v>
      </c>
      <c r="N67" s="13"/>
      <c r="O67" s="13"/>
      <c r="P67" s="13"/>
      <c r="Q67" s="13"/>
      <c r="R67" s="13"/>
      <c r="S67" s="13"/>
      <c r="T67" s="13"/>
    </row>
    <row r="68" spans="1:20" s="8" customFormat="1" ht="17" thickBot="1" x14ac:dyDescent="0.3">
      <c r="A68" s="170" t="s">
        <v>863</v>
      </c>
      <c r="B68" s="34"/>
      <c r="C68" s="34">
        <f>SUM(C45:C67)</f>
        <v>3604</v>
      </c>
      <c r="D68" s="34">
        <f t="shared" ref="D68:T68" si="6">SUM(D45:D67)</f>
        <v>100</v>
      </c>
      <c r="E68" s="34">
        <f t="shared" si="6"/>
        <v>6304</v>
      </c>
      <c r="F68" s="34">
        <f t="shared" si="6"/>
        <v>100</v>
      </c>
      <c r="G68" s="34">
        <f t="shared" si="6"/>
        <v>1564</v>
      </c>
      <c r="H68" s="34">
        <f t="shared" si="6"/>
        <v>9370</v>
      </c>
      <c r="I68" s="34">
        <f t="shared" si="6"/>
        <v>200</v>
      </c>
      <c r="J68" s="34">
        <f t="shared" si="6"/>
        <v>300</v>
      </c>
      <c r="K68" s="34">
        <f t="shared" si="6"/>
        <v>2812</v>
      </c>
      <c r="L68" s="34">
        <f t="shared" si="6"/>
        <v>1763</v>
      </c>
      <c r="M68" s="34">
        <f t="shared" si="6"/>
        <v>225</v>
      </c>
      <c r="N68" s="34">
        <f t="shared" si="6"/>
        <v>396</v>
      </c>
      <c r="O68" s="34">
        <f t="shared" si="6"/>
        <v>150</v>
      </c>
      <c r="P68" s="34">
        <f t="shared" si="6"/>
        <v>100</v>
      </c>
      <c r="Q68" s="34">
        <f t="shared" si="6"/>
        <v>40</v>
      </c>
      <c r="R68" s="34">
        <f t="shared" si="6"/>
        <v>1500</v>
      </c>
      <c r="S68" s="34"/>
      <c r="T68" s="34">
        <f t="shared" si="6"/>
        <v>0</v>
      </c>
    </row>
    <row r="69" spans="1:20" s="2" customFormat="1" x14ac:dyDescent="0.25">
      <c r="A69" s="12">
        <v>43864</v>
      </c>
      <c r="B69" s="13" t="s">
        <v>864</v>
      </c>
      <c r="C69" s="13">
        <v>85</v>
      </c>
      <c r="D69" s="13"/>
      <c r="E69" s="13">
        <v>90</v>
      </c>
      <c r="F69" s="13"/>
      <c r="G69" s="13"/>
      <c r="H69" s="13">
        <v>200</v>
      </c>
      <c r="I69" s="13"/>
      <c r="J69" s="13"/>
      <c r="K69" s="13"/>
      <c r="L69" s="13"/>
      <c r="M69" s="13">
        <v>5</v>
      </c>
      <c r="N69" s="13"/>
      <c r="O69" s="13"/>
      <c r="P69" s="13"/>
      <c r="Q69" s="13"/>
      <c r="R69" s="13"/>
      <c r="S69" s="13"/>
      <c r="T69" s="13"/>
    </row>
    <row r="70" spans="1:20" s="2" customFormat="1" x14ac:dyDescent="0.25">
      <c r="A70" s="12">
        <v>43864</v>
      </c>
      <c r="B70" s="13" t="s">
        <v>865</v>
      </c>
      <c r="C70" s="13">
        <v>170</v>
      </c>
      <c r="D70" s="13"/>
      <c r="E70" s="13">
        <v>170</v>
      </c>
      <c r="F70" s="13"/>
      <c r="G70" s="13">
        <v>100</v>
      </c>
      <c r="H70" s="13">
        <v>400</v>
      </c>
      <c r="I70" s="13"/>
      <c r="J70" s="13"/>
      <c r="K70" s="13"/>
      <c r="L70" s="13">
        <v>10</v>
      </c>
      <c r="M70" s="13">
        <v>5</v>
      </c>
      <c r="N70" s="13"/>
      <c r="O70" s="13"/>
      <c r="P70" s="13"/>
      <c r="Q70" s="13"/>
      <c r="R70" s="13"/>
      <c r="S70" s="13"/>
      <c r="T70" s="13"/>
    </row>
    <row r="71" spans="1:20" s="2" customFormat="1" x14ac:dyDescent="0.25">
      <c r="A71" s="12">
        <v>43893</v>
      </c>
      <c r="B71" s="13" t="s">
        <v>866</v>
      </c>
      <c r="C71" s="13"/>
      <c r="D71" s="13"/>
      <c r="E71" s="13"/>
      <c r="F71" s="13"/>
      <c r="G71" s="13">
        <v>150</v>
      </c>
      <c r="H71" s="13"/>
      <c r="I71" s="13"/>
      <c r="J71" s="13"/>
      <c r="K71" s="13">
        <v>150</v>
      </c>
      <c r="L71" s="13">
        <v>80</v>
      </c>
      <c r="M71" s="13"/>
      <c r="N71" s="13"/>
      <c r="O71" s="13"/>
      <c r="P71" s="13"/>
      <c r="Q71" s="13"/>
      <c r="R71" s="13"/>
      <c r="S71" s="13"/>
      <c r="T71" s="13"/>
    </row>
    <row r="72" spans="1:20" s="2" customFormat="1" x14ac:dyDescent="0.25">
      <c r="A72" s="12">
        <v>43893</v>
      </c>
      <c r="B72" s="13" t="s">
        <v>867</v>
      </c>
      <c r="C72" s="13">
        <v>85</v>
      </c>
      <c r="D72" s="13"/>
      <c r="E72" s="13">
        <v>100</v>
      </c>
      <c r="F72" s="13"/>
      <c r="G72" s="13">
        <v>50</v>
      </c>
      <c r="H72" s="13">
        <v>200</v>
      </c>
      <c r="I72" s="13"/>
      <c r="J72" s="13"/>
      <c r="K72" s="13"/>
      <c r="L72" s="13">
        <v>30</v>
      </c>
      <c r="M72" s="13">
        <v>10</v>
      </c>
      <c r="N72" s="13"/>
      <c r="O72" s="13"/>
      <c r="P72" s="13"/>
      <c r="Q72" s="13"/>
      <c r="R72" s="13"/>
      <c r="S72" s="13"/>
      <c r="T72" s="13"/>
    </row>
    <row r="73" spans="1:20" s="2" customFormat="1" x14ac:dyDescent="0.25">
      <c r="A73" s="12">
        <v>43924</v>
      </c>
      <c r="B73" s="13" t="s">
        <v>868</v>
      </c>
      <c r="C73" s="13">
        <v>190</v>
      </c>
      <c r="D73" s="13"/>
      <c r="E73" s="13">
        <v>200</v>
      </c>
      <c r="F73" s="13"/>
      <c r="G73" s="13"/>
      <c r="H73" s="13">
        <v>700</v>
      </c>
      <c r="I73" s="13"/>
      <c r="J73" s="13"/>
      <c r="K73" s="13">
        <v>250</v>
      </c>
      <c r="L73" s="13"/>
      <c r="M73" s="13"/>
      <c r="N73" s="13"/>
      <c r="O73" s="13"/>
      <c r="P73" s="13"/>
      <c r="Q73" s="13"/>
      <c r="R73" s="13"/>
      <c r="S73" s="13"/>
      <c r="T73" s="13"/>
    </row>
    <row r="74" spans="1:20" s="2" customFormat="1" x14ac:dyDescent="0.25">
      <c r="A74" s="12">
        <v>43924</v>
      </c>
      <c r="B74" s="13" t="s">
        <v>869</v>
      </c>
      <c r="C74" s="13">
        <v>85</v>
      </c>
      <c r="D74" s="13"/>
      <c r="E74" s="13">
        <v>100</v>
      </c>
      <c r="F74" s="13"/>
      <c r="G74" s="13"/>
      <c r="H74" s="13">
        <v>200</v>
      </c>
      <c r="I74" s="13"/>
      <c r="J74" s="13"/>
      <c r="K74" s="13"/>
      <c r="L74" s="13">
        <v>35</v>
      </c>
      <c r="M74" s="13">
        <v>7</v>
      </c>
      <c r="N74" s="13"/>
      <c r="O74" s="13"/>
      <c r="P74" s="13"/>
      <c r="Q74" s="13"/>
      <c r="R74" s="13"/>
      <c r="S74" s="13"/>
      <c r="T74" s="13"/>
    </row>
    <row r="75" spans="1:20" s="2" customFormat="1" x14ac:dyDescent="0.25">
      <c r="A75" s="12">
        <v>43924</v>
      </c>
      <c r="B75" s="13" t="s">
        <v>870</v>
      </c>
      <c r="C75" s="13">
        <v>190</v>
      </c>
      <c r="D75" s="13"/>
      <c r="E75" s="13">
        <v>200</v>
      </c>
      <c r="F75" s="13"/>
      <c r="G75" s="13"/>
      <c r="H75" s="13">
        <v>200</v>
      </c>
      <c r="I75" s="13"/>
      <c r="J75" s="13"/>
      <c r="K75" s="13"/>
      <c r="L75" s="13">
        <v>30</v>
      </c>
      <c r="M75" s="13"/>
      <c r="N75" s="13"/>
      <c r="O75" s="13"/>
      <c r="P75" s="13"/>
      <c r="Q75" s="13"/>
      <c r="R75" s="13"/>
      <c r="S75" s="13"/>
      <c r="T75" s="13"/>
    </row>
    <row r="76" spans="1:20" s="2" customFormat="1" x14ac:dyDescent="0.25">
      <c r="A76" s="12">
        <v>43985</v>
      </c>
      <c r="B76" s="13" t="s">
        <v>871</v>
      </c>
      <c r="C76" s="13">
        <v>84</v>
      </c>
      <c r="D76" s="13"/>
      <c r="E76" s="13">
        <v>100</v>
      </c>
      <c r="F76" s="13"/>
      <c r="G76" s="13"/>
      <c r="H76" s="13">
        <v>200</v>
      </c>
      <c r="I76" s="13"/>
      <c r="J76" s="13"/>
      <c r="K76" s="13"/>
      <c r="L76" s="13">
        <v>16</v>
      </c>
      <c r="M76" s="13"/>
      <c r="N76" s="13"/>
      <c r="O76" s="13"/>
      <c r="P76" s="13"/>
      <c r="Q76" s="13"/>
      <c r="R76" s="13"/>
      <c r="S76" s="13"/>
      <c r="T76" s="13"/>
    </row>
    <row r="77" spans="1:20" s="2" customFormat="1" x14ac:dyDescent="0.25">
      <c r="A77" s="12">
        <v>43985</v>
      </c>
      <c r="B77" s="13" t="s">
        <v>872</v>
      </c>
      <c r="C77" s="13">
        <v>220</v>
      </c>
      <c r="D77" s="13"/>
      <c r="E77" s="13">
        <v>220</v>
      </c>
      <c r="F77" s="13"/>
      <c r="G77" s="13"/>
      <c r="H77" s="13">
        <v>400</v>
      </c>
      <c r="I77" s="13"/>
      <c r="J77" s="13"/>
      <c r="K77" s="13"/>
      <c r="L77" s="13">
        <v>13</v>
      </c>
      <c r="M77" s="13"/>
      <c r="N77" s="13"/>
      <c r="O77" s="13"/>
      <c r="P77" s="13"/>
      <c r="Q77" s="13"/>
      <c r="R77" s="13"/>
      <c r="S77" s="13"/>
      <c r="T77" s="13"/>
    </row>
    <row r="78" spans="1:20" s="2" customFormat="1" x14ac:dyDescent="0.25">
      <c r="A78" s="12">
        <v>43985</v>
      </c>
      <c r="B78" s="13" t="s">
        <v>873</v>
      </c>
      <c r="C78" s="13">
        <v>160</v>
      </c>
      <c r="D78" s="13"/>
      <c r="E78" s="13">
        <v>170</v>
      </c>
      <c r="F78" s="13"/>
      <c r="G78" s="13"/>
      <c r="H78" s="13">
        <v>300</v>
      </c>
      <c r="I78" s="13">
        <v>60</v>
      </c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</row>
    <row r="79" spans="1:20" s="2" customFormat="1" x14ac:dyDescent="0.25">
      <c r="A79" s="12">
        <v>43985</v>
      </c>
      <c r="B79" s="13" t="s">
        <v>874</v>
      </c>
      <c r="C79" s="13">
        <v>216</v>
      </c>
      <c r="D79" s="13"/>
      <c r="E79" s="13">
        <v>220</v>
      </c>
      <c r="F79" s="13"/>
      <c r="G79" s="13"/>
      <c r="H79" s="13">
        <v>400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</row>
    <row r="80" spans="1:20" s="2" customFormat="1" x14ac:dyDescent="0.25">
      <c r="A80" s="12">
        <v>43985</v>
      </c>
      <c r="B80" s="13" t="s">
        <v>875</v>
      </c>
      <c r="C80" s="13">
        <v>50</v>
      </c>
      <c r="D80" s="13"/>
      <c r="E80" s="13">
        <v>50</v>
      </c>
      <c r="F80" s="13"/>
      <c r="G80" s="13"/>
      <c r="H80" s="13">
        <v>200</v>
      </c>
      <c r="I80" s="13"/>
      <c r="J80" s="13"/>
      <c r="K80" s="13">
        <v>400</v>
      </c>
      <c r="L80" s="13">
        <v>35</v>
      </c>
      <c r="M80" s="13">
        <v>12</v>
      </c>
      <c r="N80" s="13"/>
      <c r="O80" s="13"/>
      <c r="P80" s="13"/>
      <c r="Q80" s="13"/>
      <c r="R80" s="13"/>
      <c r="S80" s="13"/>
      <c r="T80" s="13"/>
    </row>
    <row r="81" spans="1:20" s="2" customFormat="1" x14ac:dyDescent="0.25">
      <c r="A81" s="12">
        <v>44015</v>
      </c>
      <c r="B81" s="13" t="s">
        <v>876</v>
      </c>
      <c r="C81" s="13">
        <v>150</v>
      </c>
      <c r="D81" s="13"/>
      <c r="E81" s="13">
        <v>120</v>
      </c>
      <c r="F81" s="13"/>
      <c r="G81" s="13"/>
      <c r="H81" s="13">
        <v>200</v>
      </c>
      <c r="I81" s="13">
        <v>25</v>
      </c>
      <c r="J81" s="13"/>
      <c r="K81" s="13"/>
      <c r="L81" s="13">
        <v>25</v>
      </c>
      <c r="M81" s="13"/>
      <c r="N81" s="13"/>
      <c r="O81" s="13"/>
      <c r="P81" s="13"/>
      <c r="Q81" s="13"/>
      <c r="R81" s="13"/>
      <c r="S81" s="13"/>
      <c r="T81" s="13"/>
    </row>
    <row r="82" spans="1:20" s="2" customFormat="1" x14ac:dyDescent="0.25">
      <c r="A82" s="12">
        <v>44015</v>
      </c>
      <c r="B82" s="13" t="s">
        <v>877</v>
      </c>
      <c r="C82" s="13">
        <v>152</v>
      </c>
      <c r="D82" s="13"/>
      <c r="E82" s="13">
        <v>160</v>
      </c>
      <c r="F82" s="13"/>
      <c r="G82" s="13"/>
      <c r="H82" s="13"/>
      <c r="I82" s="13">
        <v>60</v>
      </c>
      <c r="J82" s="13"/>
      <c r="K82" s="13"/>
      <c r="L82" s="13">
        <v>26</v>
      </c>
      <c r="M82" s="13"/>
      <c r="N82" s="13"/>
      <c r="O82" s="13"/>
      <c r="P82" s="13"/>
      <c r="Q82" s="13"/>
      <c r="R82" s="13"/>
      <c r="S82" s="13"/>
      <c r="T82" s="13"/>
    </row>
    <row r="83" spans="1:20" s="2" customFormat="1" x14ac:dyDescent="0.25">
      <c r="A83" s="12">
        <v>44046</v>
      </c>
      <c r="B83" s="13" t="s">
        <v>878</v>
      </c>
      <c r="C83" s="13"/>
      <c r="D83" s="13"/>
      <c r="E83" s="13"/>
      <c r="F83" s="13"/>
      <c r="G83" s="13"/>
      <c r="H83" s="13"/>
      <c r="I83" s="13">
        <v>515</v>
      </c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</row>
    <row r="84" spans="1:20" s="2" customFormat="1" x14ac:dyDescent="0.25">
      <c r="A84" s="12">
        <v>44046</v>
      </c>
      <c r="B84" s="13" t="s">
        <v>879</v>
      </c>
      <c r="C84" s="13"/>
      <c r="D84" s="13"/>
      <c r="E84" s="13"/>
      <c r="F84" s="13"/>
      <c r="G84" s="13"/>
      <c r="H84" s="13"/>
      <c r="I84" s="13"/>
      <c r="J84" s="13"/>
      <c r="K84" s="13"/>
      <c r="L84" s="13">
        <v>118</v>
      </c>
      <c r="M84" s="13"/>
      <c r="N84" s="13"/>
      <c r="O84" s="13"/>
      <c r="P84" s="13"/>
      <c r="Q84" s="13"/>
      <c r="R84" s="13"/>
      <c r="S84" s="13"/>
      <c r="T84" s="13"/>
    </row>
    <row r="85" spans="1:20" s="2" customFormat="1" x14ac:dyDescent="0.25">
      <c r="A85" s="12">
        <v>44077</v>
      </c>
      <c r="B85" s="13" t="s">
        <v>880</v>
      </c>
      <c r="C85" s="13">
        <v>150</v>
      </c>
      <c r="D85" s="13"/>
      <c r="E85" s="13">
        <v>150</v>
      </c>
      <c r="F85" s="13"/>
      <c r="G85" s="13">
        <v>100</v>
      </c>
      <c r="H85" s="13">
        <v>200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</row>
    <row r="86" spans="1:20" s="2" customFormat="1" x14ac:dyDescent="0.25">
      <c r="A86" s="12">
        <v>44077</v>
      </c>
      <c r="B86" s="13" t="s">
        <v>881</v>
      </c>
      <c r="C86" s="13">
        <v>93</v>
      </c>
      <c r="D86" s="13"/>
      <c r="E86" s="13"/>
      <c r="F86" s="13"/>
      <c r="G86" s="13"/>
      <c r="H86" s="13"/>
      <c r="I86" s="13"/>
      <c r="J86" s="13"/>
      <c r="K86" s="13"/>
      <c r="L86" s="13">
        <v>47</v>
      </c>
      <c r="M86" s="13"/>
      <c r="N86" s="13"/>
      <c r="O86" s="13"/>
      <c r="P86" s="13"/>
      <c r="Q86" s="13"/>
      <c r="R86" s="13"/>
      <c r="S86" s="13"/>
      <c r="T86" s="13"/>
    </row>
    <row r="87" spans="1:20" s="2" customFormat="1" x14ac:dyDescent="0.25">
      <c r="A87" s="12">
        <v>44107</v>
      </c>
      <c r="B87" s="13" t="s">
        <v>882</v>
      </c>
      <c r="C87" s="13"/>
      <c r="D87" s="13"/>
      <c r="E87" s="13"/>
      <c r="F87" s="13"/>
      <c r="G87" s="13"/>
      <c r="H87" s="13"/>
      <c r="I87" s="13"/>
      <c r="J87" s="13"/>
      <c r="K87" s="13"/>
      <c r="L87" s="13">
        <v>110</v>
      </c>
      <c r="M87" s="13">
        <v>30</v>
      </c>
      <c r="N87" s="13"/>
      <c r="O87" s="13"/>
      <c r="P87" s="13"/>
      <c r="Q87" s="13"/>
      <c r="R87" s="13"/>
      <c r="S87" s="13"/>
      <c r="T87" s="13"/>
    </row>
    <row r="88" spans="1:20" s="2" customFormat="1" x14ac:dyDescent="0.25">
      <c r="A88" s="12">
        <v>44138</v>
      </c>
      <c r="B88" s="13" t="s">
        <v>883</v>
      </c>
      <c r="C88" s="13"/>
      <c r="D88" s="13"/>
      <c r="E88" s="13"/>
      <c r="F88" s="13"/>
      <c r="G88" s="13"/>
      <c r="H88" s="13"/>
      <c r="I88" s="13"/>
      <c r="J88" s="13"/>
      <c r="K88" s="13">
        <v>200</v>
      </c>
      <c r="L88" s="13">
        <v>104</v>
      </c>
      <c r="M88" s="13">
        <v>30</v>
      </c>
      <c r="N88" s="13"/>
      <c r="O88" s="13"/>
      <c r="P88" s="13"/>
      <c r="Q88" s="13"/>
      <c r="R88" s="13"/>
      <c r="S88" s="13"/>
      <c r="T88" s="13"/>
    </row>
    <row r="89" spans="1:20" s="2" customFormat="1" x14ac:dyDescent="0.25">
      <c r="A89" s="12">
        <v>44168</v>
      </c>
      <c r="B89" s="13" t="s">
        <v>884</v>
      </c>
      <c r="C89" s="13">
        <v>200</v>
      </c>
      <c r="D89" s="13"/>
      <c r="E89" s="13">
        <v>200</v>
      </c>
      <c r="F89" s="13"/>
      <c r="G89" s="13"/>
      <c r="H89" s="13">
        <v>300</v>
      </c>
      <c r="I89" s="13"/>
      <c r="J89" s="13"/>
      <c r="K89" s="13"/>
      <c r="L89" s="13">
        <v>60</v>
      </c>
      <c r="M89" s="13">
        <v>52</v>
      </c>
      <c r="N89" s="13"/>
      <c r="O89" s="13"/>
      <c r="P89" s="13"/>
      <c r="Q89" s="13"/>
      <c r="R89" s="13"/>
      <c r="S89" s="13"/>
      <c r="T89" s="13"/>
    </row>
    <row r="90" spans="1:20" s="2" customFormat="1" x14ac:dyDescent="0.25">
      <c r="A90" s="12" t="s">
        <v>622</v>
      </c>
      <c r="B90" s="13" t="s">
        <v>885</v>
      </c>
      <c r="C90" s="13"/>
      <c r="D90" s="13"/>
      <c r="E90" s="13"/>
      <c r="F90" s="13"/>
      <c r="G90" s="13"/>
      <c r="H90" s="13"/>
      <c r="I90" s="13"/>
      <c r="J90" s="13"/>
      <c r="K90" s="13">
        <v>900</v>
      </c>
      <c r="L90" s="13"/>
      <c r="M90" s="13"/>
      <c r="N90" s="13"/>
      <c r="O90" s="13"/>
      <c r="P90" s="13"/>
      <c r="Q90" s="13"/>
      <c r="R90" s="13"/>
      <c r="S90" s="13"/>
      <c r="T90" s="13"/>
    </row>
    <row r="91" spans="1:20" s="2" customFormat="1" x14ac:dyDescent="0.25">
      <c r="A91" s="12" t="s">
        <v>622</v>
      </c>
      <c r="B91" s="13" t="s">
        <v>886</v>
      </c>
      <c r="C91" s="13">
        <v>84</v>
      </c>
      <c r="D91" s="13"/>
      <c r="E91" s="13">
        <v>100</v>
      </c>
      <c r="F91" s="13"/>
      <c r="G91" s="13"/>
      <c r="H91" s="13">
        <v>200</v>
      </c>
      <c r="I91" s="13"/>
      <c r="J91" s="13"/>
      <c r="K91" s="13"/>
      <c r="L91" s="13">
        <v>20</v>
      </c>
      <c r="M91" s="13"/>
      <c r="N91" s="13"/>
      <c r="O91" s="13"/>
      <c r="P91" s="13"/>
      <c r="Q91" s="13"/>
      <c r="R91" s="13"/>
      <c r="S91" s="13"/>
      <c r="T91" s="13"/>
    </row>
    <row r="92" spans="1:20" s="2" customFormat="1" x14ac:dyDescent="0.25">
      <c r="A92" s="12" t="s">
        <v>624</v>
      </c>
      <c r="B92" s="13" t="s">
        <v>887</v>
      </c>
      <c r="C92" s="13"/>
      <c r="D92" s="13"/>
      <c r="E92" s="13"/>
      <c r="F92" s="13"/>
      <c r="G92" s="13"/>
      <c r="H92" s="13"/>
      <c r="I92" s="13"/>
      <c r="J92" s="13"/>
      <c r="K92" s="13"/>
      <c r="L92" s="13">
        <v>199</v>
      </c>
      <c r="M92" s="13">
        <v>78</v>
      </c>
      <c r="N92" s="13"/>
      <c r="O92" s="13"/>
      <c r="P92" s="13"/>
      <c r="Q92" s="13"/>
      <c r="R92" s="13"/>
      <c r="S92" s="13"/>
      <c r="T92" s="13"/>
    </row>
    <row r="93" spans="1:20" s="2" customFormat="1" x14ac:dyDescent="0.25">
      <c r="A93" s="12" t="s">
        <v>624</v>
      </c>
      <c r="B93" s="13" t="s">
        <v>888</v>
      </c>
      <c r="C93" s="13">
        <v>83</v>
      </c>
      <c r="D93" s="13"/>
      <c r="E93" s="13">
        <v>90</v>
      </c>
      <c r="F93" s="13"/>
      <c r="G93" s="13"/>
      <c r="H93" s="13">
        <v>200</v>
      </c>
      <c r="I93" s="13"/>
      <c r="J93" s="13"/>
      <c r="K93" s="13"/>
      <c r="L93" s="13"/>
      <c r="M93" s="13">
        <v>33</v>
      </c>
      <c r="N93" s="13"/>
      <c r="O93" s="13"/>
      <c r="P93" s="13"/>
      <c r="Q93" s="13"/>
      <c r="R93" s="13"/>
      <c r="S93" s="13"/>
      <c r="T93" s="13"/>
    </row>
    <row r="94" spans="1:20" s="2" customFormat="1" x14ac:dyDescent="0.25">
      <c r="A94" s="12" t="s">
        <v>624</v>
      </c>
      <c r="B94" s="13" t="s">
        <v>889</v>
      </c>
      <c r="C94" s="13"/>
      <c r="D94" s="13"/>
      <c r="E94" s="13"/>
      <c r="F94" s="13"/>
      <c r="G94" s="13"/>
      <c r="H94" s="13"/>
      <c r="I94" s="13"/>
      <c r="J94" s="13"/>
      <c r="K94" s="13"/>
      <c r="L94" s="13">
        <v>60</v>
      </c>
      <c r="M94" s="13"/>
      <c r="N94" s="13"/>
      <c r="O94" s="13"/>
      <c r="P94" s="13"/>
      <c r="Q94" s="13"/>
      <c r="R94" s="13"/>
      <c r="S94" s="13"/>
      <c r="T94" s="13"/>
    </row>
    <row r="95" spans="1:20" s="2" customFormat="1" x14ac:dyDescent="0.25">
      <c r="A95" s="12" t="s">
        <v>627</v>
      </c>
      <c r="B95" s="13" t="s">
        <v>890</v>
      </c>
      <c r="C95" s="13"/>
      <c r="D95" s="13"/>
      <c r="E95" s="13"/>
      <c r="F95" s="13"/>
      <c r="G95" s="13"/>
      <c r="H95" s="13"/>
      <c r="I95" s="13"/>
      <c r="J95" s="13"/>
      <c r="K95" s="13"/>
      <c r="L95" s="13">
        <v>30</v>
      </c>
      <c r="M95" s="13"/>
      <c r="N95" s="13"/>
      <c r="O95" s="13"/>
      <c r="P95" s="13"/>
      <c r="Q95" s="13"/>
      <c r="R95" s="13"/>
      <c r="S95" s="13"/>
      <c r="T95" s="13"/>
    </row>
    <row r="96" spans="1:20" s="2" customFormat="1" x14ac:dyDescent="0.25">
      <c r="A96" s="12" t="s">
        <v>629</v>
      </c>
      <c r="B96" s="13" t="s">
        <v>891</v>
      </c>
      <c r="C96" s="13"/>
      <c r="D96" s="13"/>
      <c r="E96" s="13"/>
      <c r="F96" s="13"/>
      <c r="G96" s="13"/>
      <c r="H96" s="13"/>
      <c r="I96" s="13"/>
      <c r="J96" s="13"/>
      <c r="K96" s="13"/>
      <c r="L96" s="13">
        <v>72</v>
      </c>
      <c r="M96" s="13"/>
      <c r="N96" s="13"/>
      <c r="O96" s="13"/>
      <c r="P96" s="13"/>
      <c r="Q96" s="13"/>
      <c r="R96" s="13"/>
      <c r="S96" s="13"/>
      <c r="T96" s="13"/>
    </row>
    <row r="97" spans="1:20" s="2" customFormat="1" ht="12.75" customHeight="1" x14ac:dyDescent="0.25">
      <c r="A97" s="12" t="s">
        <v>636</v>
      </c>
      <c r="B97" s="13" t="s">
        <v>892</v>
      </c>
      <c r="C97" s="13"/>
      <c r="D97" s="13"/>
      <c r="E97" s="13"/>
      <c r="F97" s="13"/>
      <c r="G97" s="13"/>
      <c r="H97" s="13"/>
      <c r="I97" s="13">
        <v>120</v>
      </c>
      <c r="J97" s="13">
        <v>100</v>
      </c>
      <c r="K97" s="13">
        <v>1000</v>
      </c>
      <c r="L97" s="13"/>
      <c r="M97" s="13"/>
      <c r="N97" s="13"/>
      <c r="O97" s="13"/>
      <c r="P97" s="13"/>
      <c r="Q97" s="13"/>
      <c r="R97" s="13"/>
      <c r="S97" s="13"/>
      <c r="T97" s="13"/>
    </row>
    <row r="98" spans="1:20" s="2" customFormat="1" x14ac:dyDescent="0.25">
      <c r="A98" s="12" t="s">
        <v>636</v>
      </c>
      <c r="B98" s="13" t="s">
        <v>893</v>
      </c>
      <c r="C98" s="13"/>
      <c r="D98" s="13"/>
      <c r="E98" s="13">
        <v>160</v>
      </c>
      <c r="F98" s="13"/>
      <c r="G98" s="13"/>
      <c r="H98" s="13"/>
      <c r="I98" s="13"/>
      <c r="J98" s="13"/>
      <c r="K98" s="13"/>
      <c r="L98" s="13">
        <v>20</v>
      </c>
      <c r="M98" s="13"/>
      <c r="N98" s="13"/>
      <c r="O98" s="13"/>
      <c r="P98" s="13"/>
      <c r="Q98" s="13"/>
      <c r="R98" s="13"/>
      <c r="S98" s="13"/>
      <c r="T98" s="13"/>
    </row>
    <row r="99" spans="1:20" s="2" customFormat="1" x14ac:dyDescent="0.25">
      <c r="A99" s="12" t="s">
        <v>638</v>
      </c>
      <c r="B99" s="13" t="s">
        <v>894</v>
      </c>
      <c r="C99" s="13"/>
      <c r="D99" s="13"/>
      <c r="E99" s="13">
        <v>300</v>
      </c>
      <c r="F99" s="13"/>
      <c r="G99" s="13">
        <v>150</v>
      </c>
      <c r="H99" s="13"/>
      <c r="I99" s="13">
        <v>40</v>
      </c>
      <c r="J99" s="13">
        <v>100</v>
      </c>
      <c r="K99" s="13">
        <v>500</v>
      </c>
      <c r="L99" s="13">
        <v>186</v>
      </c>
      <c r="M99" s="13">
        <v>11</v>
      </c>
      <c r="N99" s="13"/>
      <c r="O99" s="13"/>
      <c r="P99" s="13"/>
      <c r="Q99" s="13"/>
      <c r="R99" s="13"/>
      <c r="S99" s="13"/>
      <c r="T99" s="13"/>
    </row>
    <row r="100" spans="1:20" s="2" customFormat="1" x14ac:dyDescent="0.25">
      <c r="A100" s="12" t="s">
        <v>643</v>
      </c>
      <c r="B100" s="13" t="s">
        <v>895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>
        <v>40</v>
      </c>
      <c r="M100" s="13"/>
      <c r="N100" s="13"/>
      <c r="O100" s="13"/>
      <c r="P100" s="13"/>
      <c r="Q100" s="13"/>
      <c r="R100" s="13"/>
      <c r="S100" s="13"/>
      <c r="T100" s="13"/>
    </row>
    <row r="101" spans="1:20" s="2" customFormat="1" x14ac:dyDescent="0.25">
      <c r="A101" s="12" t="s">
        <v>896</v>
      </c>
      <c r="B101" s="13" t="s">
        <v>897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>
        <v>157</v>
      </c>
      <c r="M101" s="13"/>
      <c r="N101" s="13"/>
      <c r="O101" s="13"/>
      <c r="P101" s="13"/>
      <c r="Q101" s="13"/>
      <c r="R101" s="13"/>
      <c r="S101" s="13"/>
      <c r="T101" s="13"/>
    </row>
    <row r="102" spans="1:20" s="2" customFormat="1" x14ac:dyDescent="0.25">
      <c r="A102" s="12" t="s">
        <v>896</v>
      </c>
      <c r="B102" s="13" t="s">
        <v>898</v>
      </c>
      <c r="C102" s="13"/>
      <c r="D102" s="13"/>
      <c r="E102" s="13"/>
      <c r="F102" s="13"/>
      <c r="G102" s="13"/>
      <c r="H102" s="13"/>
      <c r="I102" s="13"/>
      <c r="J102" s="13">
        <v>70</v>
      </c>
      <c r="K102" s="13"/>
      <c r="L102" s="13">
        <v>118</v>
      </c>
      <c r="M102" s="13">
        <v>20</v>
      </c>
      <c r="N102" s="13"/>
      <c r="O102" s="13"/>
      <c r="P102" s="13"/>
      <c r="Q102" s="13"/>
      <c r="R102" s="13"/>
      <c r="S102" s="13"/>
      <c r="T102" s="13"/>
    </row>
    <row r="103" spans="1:20" s="2" customFormat="1" ht="17" thickBot="1" x14ac:dyDescent="0.3">
      <c r="A103" s="12" t="s">
        <v>899</v>
      </c>
      <c r="B103" s="13" t="s">
        <v>900</v>
      </c>
      <c r="C103" s="13"/>
      <c r="D103" s="13"/>
      <c r="E103" s="13">
        <v>200</v>
      </c>
      <c r="F103" s="13"/>
      <c r="G103" s="13"/>
      <c r="H103" s="13"/>
      <c r="I103" s="13"/>
      <c r="J103" s="13"/>
      <c r="K103" s="13"/>
      <c r="L103" s="13">
        <v>66</v>
      </c>
      <c r="M103" s="13"/>
      <c r="N103" s="13"/>
      <c r="O103" s="13"/>
      <c r="P103" s="13"/>
      <c r="Q103" s="13"/>
      <c r="R103" s="13"/>
      <c r="S103" s="13"/>
      <c r="T103" s="13"/>
    </row>
    <row r="104" spans="1:20" s="8" customFormat="1" ht="17" thickBot="1" x14ac:dyDescent="0.3">
      <c r="A104" s="170" t="s">
        <v>901</v>
      </c>
      <c r="B104" s="34"/>
      <c r="C104" s="34">
        <f>SUM(C68:C103)</f>
        <v>6051</v>
      </c>
      <c r="D104" s="34">
        <f t="shared" ref="D104:T104" si="7">SUM(D68:D103)</f>
        <v>100</v>
      </c>
      <c r="E104" s="34">
        <f t="shared" si="7"/>
        <v>9404</v>
      </c>
      <c r="F104" s="34">
        <f t="shared" si="7"/>
        <v>100</v>
      </c>
      <c r="G104" s="34">
        <f t="shared" si="7"/>
        <v>2114</v>
      </c>
      <c r="H104" s="34">
        <f t="shared" si="7"/>
        <v>13870</v>
      </c>
      <c r="I104" s="34">
        <f t="shared" si="7"/>
        <v>1020</v>
      </c>
      <c r="J104" s="34">
        <f t="shared" si="7"/>
        <v>570</v>
      </c>
      <c r="K104" s="34">
        <f t="shared" si="7"/>
        <v>6212</v>
      </c>
      <c r="L104" s="34">
        <f t="shared" si="7"/>
        <v>3470</v>
      </c>
      <c r="M104" s="34">
        <f t="shared" si="7"/>
        <v>518</v>
      </c>
      <c r="N104" s="34">
        <f>SUM(N68:N103)</f>
        <v>396</v>
      </c>
      <c r="O104" s="34">
        <f t="shared" si="7"/>
        <v>150</v>
      </c>
      <c r="P104" s="34">
        <f t="shared" si="7"/>
        <v>100</v>
      </c>
      <c r="Q104" s="34">
        <f t="shared" si="7"/>
        <v>40</v>
      </c>
      <c r="R104" s="34">
        <f t="shared" si="7"/>
        <v>1500</v>
      </c>
      <c r="S104" s="34"/>
      <c r="T104" s="34">
        <f t="shared" si="7"/>
        <v>0</v>
      </c>
    </row>
    <row r="105" spans="1:20" ht="17" thickBot="1" x14ac:dyDescent="0.3">
      <c r="A105" s="99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</row>
    <row r="106" spans="1:20" s="8" customFormat="1" ht="17" thickBot="1" x14ac:dyDescent="0.3">
      <c r="A106" s="170" t="s">
        <v>902</v>
      </c>
      <c r="B106" s="34"/>
      <c r="C106" s="34">
        <f>SUM(C104:C105)</f>
        <v>6051</v>
      </c>
      <c r="D106" s="34">
        <f t="shared" ref="D106:T106" si="8">SUM(D104:D105)</f>
        <v>100</v>
      </c>
      <c r="E106" s="34">
        <f t="shared" si="8"/>
        <v>9404</v>
      </c>
      <c r="F106" s="34">
        <f t="shared" si="8"/>
        <v>100</v>
      </c>
      <c r="G106" s="34">
        <f t="shared" si="8"/>
        <v>2114</v>
      </c>
      <c r="H106" s="34">
        <f t="shared" si="8"/>
        <v>13870</v>
      </c>
      <c r="I106" s="34">
        <f t="shared" si="8"/>
        <v>1020</v>
      </c>
      <c r="J106" s="34">
        <f t="shared" si="8"/>
        <v>570</v>
      </c>
      <c r="K106" s="34">
        <f t="shared" si="8"/>
        <v>6212</v>
      </c>
      <c r="L106" s="34">
        <f t="shared" si="8"/>
        <v>3470</v>
      </c>
      <c r="M106" s="34">
        <f t="shared" si="8"/>
        <v>518</v>
      </c>
      <c r="N106" s="34">
        <f t="shared" si="8"/>
        <v>396</v>
      </c>
      <c r="O106" s="34">
        <f t="shared" si="8"/>
        <v>150</v>
      </c>
      <c r="P106" s="34">
        <f t="shared" si="8"/>
        <v>100</v>
      </c>
      <c r="Q106" s="34">
        <f t="shared" si="8"/>
        <v>40</v>
      </c>
      <c r="R106" s="34">
        <f t="shared" si="8"/>
        <v>1500</v>
      </c>
      <c r="S106" s="34"/>
      <c r="T106" s="34">
        <f t="shared" si="8"/>
        <v>0</v>
      </c>
    </row>
    <row r="107" spans="1:20" s="2" customFormat="1" ht="17" thickBot="1" x14ac:dyDescent="0.3">
      <c r="A107" s="12" t="s">
        <v>903</v>
      </c>
      <c r="B107" s="13" t="s">
        <v>904</v>
      </c>
      <c r="C107" s="13"/>
      <c r="D107" s="13"/>
      <c r="E107" s="13">
        <v>300</v>
      </c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8" customFormat="1" ht="17" thickBot="1" x14ac:dyDescent="0.3">
      <c r="A108" s="170" t="s">
        <v>905</v>
      </c>
      <c r="B108" s="34"/>
      <c r="C108" s="34">
        <f t="shared" ref="C108:T108" si="9">SUM(C106:C107)</f>
        <v>6051</v>
      </c>
      <c r="D108" s="34">
        <f t="shared" si="9"/>
        <v>100</v>
      </c>
      <c r="E108" s="34">
        <f t="shared" si="9"/>
        <v>9704</v>
      </c>
      <c r="F108" s="34">
        <f t="shared" si="9"/>
        <v>100</v>
      </c>
      <c r="G108" s="34">
        <f t="shared" si="9"/>
        <v>2114</v>
      </c>
      <c r="H108" s="34">
        <f t="shared" si="9"/>
        <v>13870</v>
      </c>
      <c r="I108" s="34">
        <f t="shared" si="9"/>
        <v>1020</v>
      </c>
      <c r="J108" s="34">
        <f t="shared" si="9"/>
        <v>570</v>
      </c>
      <c r="K108" s="34">
        <f t="shared" si="9"/>
        <v>6212</v>
      </c>
      <c r="L108" s="34">
        <f t="shared" si="9"/>
        <v>3470</v>
      </c>
      <c r="M108" s="34">
        <f t="shared" si="9"/>
        <v>518</v>
      </c>
      <c r="N108" s="34">
        <f t="shared" si="9"/>
        <v>396</v>
      </c>
      <c r="O108" s="34">
        <f t="shared" si="9"/>
        <v>150</v>
      </c>
      <c r="P108" s="34">
        <f t="shared" si="9"/>
        <v>100</v>
      </c>
      <c r="Q108" s="34">
        <f t="shared" si="9"/>
        <v>40</v>
      </c>
      <c r="R108" s="34">
        <f t="shared" si="9"/>
        <v>1500</v>
      </c>
      <c r="S108" s="34"/>
      <c r="T108" s="34">
        <f t="shared" si="9"/>
        <v>0</v>
      </c>
    </row>
    <row r="109" spans="1:20" s="2" customFormat="1" x14ac:dyDescent="0.25">
      <c r="A109" s="12">
        <v>43896</v>
      </c>
      <c r="B109" s="13" t="s">
        <v>906</v>
      </c>
      <c r="C109" s="13"/>
      <c r="D109" s="13"/>
      <c r="E109" s="13">
        <v>300</v>
      </c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x14ac:dyDescent="0.25">
      <c r="A110" s="12">
        <v>44080</v>
      </c>
      <c r="B110" s="13" t="s">
        <v>63</v>
      </c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-20</v>
      </c>
      <c r="N110" s="13"/>
      <c r="O110" s="13"/>
      <c r="P110" s="13"/>
      <c r="Q110" s="13"/>
      <c r="R110" s="13"/>
      <c r="S110" s="13"/>
      <c r="T110" s="13"/>
    </row>
    <row r="111" spans="1:20" s="2" customFormat="1" x14ac:dyDescent="0.25">
      <c r="A111" s="12">
        <v>44110</v>
      </c>
      <c r="B111" s="13" t="s">
        <v>63</v>
      </c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>
        <v>-60</v>
      </c>
      <c r="N111" s="13"/>
      <c r="O111" s="13"/>
      <c r="P111" s="13"/>
      <c r="Q111" s="13"/>
      <c r="R111" s="13"/>
      <c r="S111" s="13"/>
      <c r="T111" s="13"/>
    </row>
    <row r="112" spans="1:20" s="2" customFormat="1" x14ac:dyDescent="0.25">
      <c r="A112" s="12" t="s">
        <v>907</v>
      </c>
      <c r="B112" s="13" t="s">
        <v>63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>
        <v>-61</v>
      </c>
      <c r="N112" s="13"/>
      <c r="O112" s="13"/>
      <c r="P112" s="13"/>
      <c r="Q112" s="13"/>
      <c r="R112" s="13"/>
      <c r="S112" s="13"/>
      <c r="T112" s="13"/>
    </row>
    <row r="113" spans="1:20" s="2" customFormat="1" x14ac:dyDescent="0.25">
      <c r="A113" s="12" t="s">
        <v>908</v>
      </c>
      <c r="B113" s="13" t="s">
        <v>909</v>
      </c>
      <c r="C113" s="13"/>
      <c r="D113" s="13"/>
      <c r="E113" s="13"/>
      <c r="F113" s="13"/>
      <c r="G113" s="13"/>
      <c r="H113" s="13"/>
      <c r="I113" s="13"/>
      <c r="J113" s="13"/>
      <c r="K113" s="13"/>
      <c r="L113" s="13">
        <v>160</v>
      </c>
      <c r="M113" s="13"/>
      <c r="N113" s="13"/>
      <c r="O113" s="13"/>
      <c r="P113" s="13"/>
      <c r="Q113" s="13"/>
      <c r="R113" s="13"/>
      <c r="S113" s="13"/>
      <c r="T113" s="13"/>
    </row>
    <row r="114" spans="1:20" s="2" customFormat="1" x14ac:dyDescent="0.25">
      <c r="A114" s="12" t="s">
        <v>908</v>
      </c>
      <c r="B114" s="13" t="s">
        <v>910</v>
      </c>
      <c r="C114" s="13"/>
      <c r="D114" s="13"/>
      <c r="E114" s="13"/>
      <c r="F114" s="13"/>
      <c r="G114" s="13"/>
      <c r="H114" s="13"/>
      <c r="I114" s="13"/>
      <c r="J114" s="13"/>
      <c r="K114" s="13"/>
      <c r="L114" s="13">
        <v>160</v>
      </c>
      <c r="M114" s="13"/>
      <c r="N114" s="13"/>
      <c r="O114" s="13"/>
      <c r="P114" s="13"/>
      <c r="Q114" s="13"/>
      <c r="R114" s="13"/>
      <c r="S114" s="13"/>
      <c r="T114" s="13"/>
    </row>
    <row r="115" spans="1:20" s="2" customFormat="1" x14ac:dyDescent="0.25">
      <c r="A115" s="12" t="s">
        <v>908</v>
      </c>
      <c r="B115" s="13" t="s">
        <v>63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>
        <v>-64</v>
      </c>
      <c r="N115" s="13"/>
      <c r="O115" s="13"/>
      <c r="P115" s="13"/>
      <c r="Q115" s="13"/>
      <c r="R115" s="13"/>
      <c r="S115" s="13"/>
      <c r="T115" s="13"/>
    </row>
    <row r="116" spans="1:20" s="2" customFormat="1" x14ac:dyDescent="0.25">
      <c r="A116" s="12" t="s">
        <v>911</v>
      </c>
      <c r="B116" s="13" t="s">
        <v>912</v>
      </c>
      <c r="C116" s="13"/>
      <c r="D116" s="13"/>
      <c r="E116" s="13"/>
      <c r="F116" s="13"/>
      <c r="G116" s="13"/>
      <c r="H116" s="13"/>
      <c r="I116" s="13"/>
      <c r="J116" s="13"/>
      <c r="K116" s="13"/>
      <c r="L116" s="13">
        <v>160</v>
      </c>
      <c r="M116" s="13"/>
      <c r="N116" s="13"/>
      <c r="O116" s="13"/>
      <c r="P116" s="13"/>
      <c r="Q116" s="13"/>
      <c r="R116" s="13"/>
      <c r="S116" s="13"/>
      <c r="T116" s="13"/>
    </row>
    <row r="117" spans="1:20" s="2" customFormat="1" x14ac:dyDescent="0.25">
      <c r="A117" s="12" t="s">
        <v>195</v>
      </c>
      <c r="B117" s="13" t="s">
        <v>913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>
        <v>161</v>
      </c>
      <c r="M117" s="13"/>
      <c r="N117" s="13"/>
      <c r="O117" s="13"/>
      <c r="P117" s="13"/>
      <c r="Q117" s="13"/>
      <c r="R117" s="13"/>
      <c r="S117" s="13"/>
      <c r="T117" s="13"/>
    </row>
    <row r="118" spans="1:20" s="2" customFormat="1" ht="17" thickBot="1" x14ac:dyDescent="0.3">
      <c r="A118" s="12" t="s">
        <v>237</v>
      </c>
      <c r="B118" s="13" t="s">
        <v>914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>
        <v>29</v>
      </c>
      <c r="M118" s="13"/>
      <c r="N118" s="13"/>
      <c r="O118" s="13"/>
      <c r="P118" s="13"/>
      <c r="Q118" s="13"/>
      <c r="R118" s="13"/>
      <c r="S118" s="13"/>
      <c r="T118" s="13"/>
    </row>
    <row r="119" spans="1:20" s="8" customFormat="1" ht="17" thickBot="1" x14ac:dyDescent="0.3">
      <c r="A119" s="170" t="s">
        <v>915</v>
      </c>
      <c r="B119" s="34"/>
      <c r="C119" s="34">
        <f>SUM(C108:C118)</f>
        <v>6051</v>
      </c>
      <c r="D119" s="34">
        <f t="shared" ref="D119:T119" si="10">SUM(D108:D118)</f>
        <v>100</v>
      </c>
      <c r="E119" s="34">
        <f t="shared" si="10"/>
        <v>10004</v>
      </c>
      <c r="F119" s="34">
        <f t="shared" si="10"/>
        <v>100</v>
      </c>
      <c r="G119" s="34">
        <f t="shared" si="10"/>
        <v>2114</v>
      </c>
      <c r="H119" s="34">
        <f t="shared" si="10"/>
        <v>13870</v>
      </c>
      <c r="I119" s="34">
        <f t="shared" si="10"/>
        <v>1020</v>
      </c>
      <c r="J119" s="34">
        <f t="shared" si="10"/>
        <v>570</v>
      </c>
      <c r="K119" s="34">
        <f t="shared" si="10"/>
        <v>6212</v>
      </c>
      <c r="L119" s="34">
        <f t="shared" si="10"/>
        <v>4140</v>
      </c>
      <c r="M119" s="34">
        <f t="shared" si="10"/>
        <v>313</v>
      </c>
      <c r="N119" s="34">
        <f t="shared" si="10"/>
        <v>396</v>
      </c>
      <c r="O119" s="34">
        <f t="shared" si="10"/>
        <v>150</v>
      </c>
      <c r="P119" s="34">
        <f t="shared" si="10"/>
        <v>100</v>
      </c>
      <c r="Q119" s="34">
        <f t="shared" si="10"/>
        <v>40</v>
      </c>
      <c r="R119" s="34">
        <f t="shared" si="10"/>
        <v>1500</v>
      </c>
      <c r="S119" s="34"/>
      <c r="T119" s="34">
        <f t="shared" si="10"/>
        <v>0</v>
      </c>
    </row>
    <row r="120" spans="1:20" s="2" customFormat="1" x14ac:dyDescent="0.25">
      <c r="A120" s="12" t="s">
        <v>35</v>
      </c>
      <c r="B120" s="13" t="s">
        <v>63</v>
      </c>
      <c r="C120" s="13">
        <v>-65</v>
      </c>
      <c r="D120" s="13"/>
      <c r="E120" s="13">
        <v>-30</v>
      </c>
      <c r="F120" s="13"/>
      <c r="G120" s="13"/>
      <c r="H120" s="13"/>
      <c r="I120" s="13"/>
      <c r="J120" s="13"/>
      <c r="K120" s="13"/>
      <c r="L120" s="13"/>
      <c r="M120" s="13"/>
      <c r="N120" s="13">
        <v>-45</v>
      </c>
      <c r="O120" s="13"/>
      <c r="P120" s="13"/>
      <c r="Q120" s="13"/>
      <c r="R120" s="13"/>
      <c r="S120" s="13"/>
      <c r="T120" s="13"/>
    </row>
    <row r="121" spans="1:20" s="2" customFormat="1" ht="17" thickBot="1" x14ac:dyDescent="0.3">
      <c r="A121" s="12" t="s">
        <v>38</v>
      </c>
      <c r="B121" s="13" t="s">
        <v>63</v>
      </c>
      <c r="C121" s="13">
        <v>-195</v>
      </c>
      <c r="D121" s="13"/>
      <c r="E121" s="13"/>
      <c r="F121" s="13"/>
      <c r="G121" s="13"/>
      <c r="H121" s="13"/>
      <c r="I121" s="13">
        <v>-176</v>
      </c>
      <c r="J121" s="13">
        <v>-7</v>
      </c>
      <c r="K121" s="13"/>
      <c r="L121" s="13"/>
      <c r="M121" s="13">
        <v>-34</v>
      </c>
      <c r="N121" s="13"/>
      <c r="O121" s="13"/>
      <c r="P121" s="13"/>
      <c r="Q121" s="13"/>
      <c r="R121" s="13"/>
      <c r="S121" s="13"/>
      <c r="T121" s="13"/>
    </row>
    <row r="122" spans="1:20" s="8" customFormat="1" ht="17" thickBot="1" x14ac:dyDescent="0.3">
      <c r="A122" s="170" t="s">
        <v>916</v>
      </c>
      <c r="B122" s="34"/>
      <c r="C122" s="34">
        <f>SUM(C119:C121)</f>
        <v>5791</v>
      </c>
      <c r="D122" s="34">
        <f t="shared" ref="D122:T122" si="11">SUM(D119:D121)</f>
        <v>100</v>
      </c>
      <c r="E122" s="34">
        <f t="shared" si="11"/>
        <v>9974</v>
      </c>
      <c r="F122" s="34">
        <f t="shared" si="11"/>
        <v>100</v>
      </c>
      <c r="G122" s="34">
        <f t="shared" si="11"/>
        <v>2114</v>
      </c>
      <c r="H122" s="34">
        <f t="shared" si="11"/>
        <v>13870</v>
      </c>
      <c r="I122" s="34">
        <f t="shared" si="11"/>
        <v>844</v>
      </c>
      <c r="J122" s="34">
        <f t="shared" si="11"/>
        <v>563</v>
      </c>
      <c r="K122" s="34">
        <f t="shared" si="11"/>
        <v>6212</v>
      </c>
      <c r="L122" s="34">
        <f t="shared" si="11"/>
        <v>4140</v>
      </c>
      <c r="M122" s="34">
        <f t="shared" si="11"/>
        <v>279</v>
      </c>
      <c r="N122" s="34">
        <f t="shared" si="11"/>
        <v>351</v>
      </c>
      <c r="O122" s="34">
        <f t="shared" si="11"/>
        <v>150</v>
      </c>
      <c r="P122" s="34">
        <f t="shared" si="11"/>
        <v>100</v>
      </c>
      <c r="Q122" s="34">
        <f t="shared" si="11"/>
        <v>40</v>
      </c>
      <c r="R122" s="34">
        <f t="shared" si="11"/>
        <v>1500</v>
      </c>
      <c r="S122" s="34"/>
      <c r="T122" s="34">
        <f t="shared" si="11"/>
        <v>0</v>
      </c>
    </row>
    <row r="123" spans="1:20" s="2" customFormat="1" ht="17" thickBot="1" x14ac:dyDescent="0.3">
      <c r="A123" s="13" t="s">
        <v>311</v>
      </c>
      <c r="B123" s="13" t="s">
        <v>63</v>
      </c>
      <c r="C123" s="13">
        <v>-154</v>
      </c>
      <c r="D123" s="13"/>
      <c r="E123" s="13">
        <v>-260</v>
      </c>
      <c r="F123" s="13"/>
      <c r="G123" s="13">
        <v>-46</v>
      </c>
      <c r="H123" s="13">
        <v>-313</v>
      </c>
      <c r="I123" s="13">
        <v>-75</v>
      </c>
      <c r="J123" s="13">
        <v>-3</v>
      </c>
      <c r="K123" s="13">
        <v>-588</v>
      </c>
      <c r="L123" s="13">
        <v>-94</v>
      </c>
      <c r="M123" s="13">
        <v>-23</v>
      </c>
      <c r="N123" s="13"/>
      <c r="O123" s="13"/>
      <c r="P123" s="13"/>
      <c r="Q123" s="13"/>
      <c r="R123" s="13">
        <v>-248</v>
      </c>
      <c r="S123" s="13"/>
      <c r="T123" s="13"/>
    </row>
    <row r="124" spans="1:20" s="8" customFormat="1" ht="17" thickBot="1" x14ac:dyDescent="0.3">
      <c r="A124" s="170" t="s">
        <v>917</v>
      </c>
      <c r="B124" s="34"/>
      <c r="C124" s="34">
        <f>SUM(C122:C123)</f>
        <v>5637</v>
      </c>
      <c r="D124" s="34">
        <f t="shared" ref="D124:T124" si="12">SUM(D122:D123)</f>
        <v>100</v>
      </c>
      <c r="E124" s="34">
        <f t="shared" si="12"/>
        <v>9714</v>
      </c>
      <c r="F124" s="34">
        <f t="shared" si="12"/>
        <v>100</v>
      </c>
      <c r="G124" s="34">
        <f t="shared" si="12"/>
        <v>2068</v>
      </c>
      <c r="H124" s="34">
        <f t="shared" si="12"/>
        <v>13557</v>
      </c>
      <c r="I124" s="34">
        <f t="shared" si="12"/>
        <v>769</v>
      </c>
      <c r="J124" s="34">
        <f t="shared" si="12"/>
        <v>560</v>
      </c>
      <c r="K124" s="34">
        <f t="shared" si="12"/>
        <v>5624</v>
      </c>
      <c r="L124" s="34">
        <f t="shared" si="12"/>
        <v>4046</v>
      </c>
      <c r="M124" s="34">
        <f t="shared" si="12"/>
        <v>256</v>
      </c>
      <c r="N124" s="34">
        <f t="shared" si="12"/>
        <v>351</v>
      </c>
      <c r="O124" s="34">
        <f t="shared" si="12"/>
        <v>150</v>
      </c>
      <c r="P124" s="34">
        <f t="shared" si="12"/>
        <v>100</v>
      </c>
      <c r="Q124" s="34">
        <f t="shared" si="12"/>
        <v>40</v>
      </c>
      <c r="R124" s="34">
        <f t="shared" si="12"/>
        <v>1252</v>
      </c>
      <c r="S124" s="34"/>
      <c r="T124" s="34">
        <f t="shared" si="12"/>
        <v>0</v>
      </c>
    </row>
    <row r="125" spans="1:20" s="2" customFormat="1" x14ac:dyDescent="0.25">
      <c r="A125" s="55">
        <v>43839</v>
      </c>
      <c r="B125" s="53" t="s">
        <v>63</v>
      </c>
      <c r="C125" s="13">
        <v>-72</v>
      </c>
      <c r="D125" s="13"/>
      <c r="E125" s="13">
        <v>-100</v>
      </c>
      <c r="F125" s="13"/>
      <c r="G125" s="13"/>
      <c r="H125" s="13">
        <v>-30</v>
      </c>
      <c r="I125" s="13"/>
      <c r="J125" s="13"/>
      <c r="K125" s="13"/>
      <c r="L125" s="13">
        <v>-37</v>
      </c>
      <c r="M125" s="13"/>
      <c r="N125" s="13">
        <v>-18</v>
      </c>
      <c r="O125" s="13"/>
      <c r="P125" s="13"/>
      <c r="Q125" s="13"/>
      <c r="R125" s="13"/>
      <c r="S125" s="13"/>
      <c r="T125" s="13"/>
    </row>
    <row r="126" spans="1:20" s="2" customFormat="1" x14ac:dyDescent="0.25">
      <c r="A126" s="12">
        <v>43870</v>
      </c>
      <c r="B126" s="13" t="s">
        <v>63</v>
      </c>
      <c r="C126" s="13"/>
      <c r="D126" s="13"/>
      <c r="E126" s="13"/>
      <c r="F126" s="13"/>
      <c r="G126" s="13"/>
      <c r="H126" s="13"/>
      <c r="I126" s="13"/>
      <c r="J126" s="13"/>
      <c r="K126" s="13"/>
      <c r="L126" s="13">
        <v>-108</v>
      </c>
      <c r="M126" s="13">
        <v>-23</v>
      </c>
      <c r="N126" s="13"/>
      <c r="O126" s="13"/>
      <c r="P126" s="13"/>
      <c r="Q126" s="13"/>
      <c r="R126" s="13"/>
      <c r="S126" s="13"/>
      <c r="T126" s="13"/>
    </row>
    <row r="127" spans="1:20" s="2" customFormat="1" x14ac:dyDescent="0.25">
      <c r="A127" s="12" t="s">
        <v>313</v>
      </c>
      <c r="B127" s="13" t="s">
        <v>63</v>
      </c>
      <c r="C127" s="13">
        <v>-161</v>
      </c>
      <c r="D127" s="13"/>
      <c r="E127" s="13">
        <v>-140</v>
      </c>
      <c r="F127" s="13"/>
      <c r="G127" s="13">
        <v>-17</v>
      </c>
      <c r="H127" s="13"/>
      <c r="I127" s="13">
        <v>-190</v>
      </c>
      <c r="J127" s="13"/>
      <c r="K127" s="13"/>
      <c r="L127" s="13"/>
      <c r="M127" s="13">
        <v>-13</v>
      </c>
      <c r="N127" s="13">
        <v>-26</v>
      </c>
      <c r="O127" s="13"/>
      <c r="P127" s="13"/>
      <c r="Q127" s="13"/>
      <c r="R127" s="13"/>
      <c r="S127" s="13"/>
      <c r="T127" s="13"/>
    </row>
    <row r="128" spans="1:20" s="2" customFormat="1" x14ac:dyDescent="0.25">
      <c r="A128" s="12" t="s">
        <v>61</v>
      </c>
      <c r="B128" s="13" t="s">
        <v>63</v>
      </c>
      <c r="C128" s="13">
        <v>-85</v>
      </c>
      <c r="D128" s="13"/>
      <c r="E128" s="13"/>
      <c r="F128" s="13"/>
      <c r="G128" s="13">
        <v>-16</v>
      </c>
      <c r="H128" s="13">
        <v>-55</v>
      </c>
      <c r="I128" s="13"/>
      <c r="J128" s="13"/>
      <c r="K128" s="13">
        <v>-107</v>
      </c>
      <c r="L128" s="13"/>
      <c r="M128" s="13"/>
      <c r="N128" s="13"/>
      <c r="O128" s="13"/>
      <c r="P128" s="13"/>
      <c r="Q128" s="13"/>
      <c r="R128" s="13"/>
      <c r="S128" s="13"/>
      <c r="T128" s="13"/>
    </row>
    <row r="129" spans="1:20" s="2" customFormat="1" x14ac:dyDescent="0.25">
      <c r="A129" s="12" t="s">
        <v>64</v>
      </c>
      <c r="B129" s="13" t="s">
        <v>63</v>
      </c>
      <c r="C129" s="13">
        <v>-101</v>
      </c>
      <c r="D129" s="13"/>
      <c r="E129" s="13">
        <v>-100</v>
      </c>
      <c r="F129" s="13"/>
      <c r="G129" s="13"/>
      <c r="H129" s="13">
        <v>-200</v>
      </c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</row>
    <row r="130" spans="1:20" s="2" customFormat="1" x14ac:dyDescent="0.25">
      <c r="A130" s="13" t="s">
        <v>322</v>
      </c>
      <c r="B130" s="13" t="s">
        <v>63</v>
      </c>
      <c r="C130" s="13">
        <v>-102</v>
      </c>
      <c r="D130" s="13"/>
      <c r="E130" s="13">
        <v>-120</v>
      </c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</row>
    <row r="131" spans="1:20" s="2" customFormat="1" x14ac:dyDescent="0.25">
      <c r="A131" s="13" t="s">
        <v>322</v>
      </c>
      <c r="B131" s="13" t="s">
        <v>63</v>
      </c>
      <c r="C131" s="13">
        <v>-59</v>
      </c>
      <c r="D131" s="13"/>
      <c r="E131" s="13"/>
      <c r="F131" s="13"/>
      <c r="G131" s="13"/>
      <c r="H131" s="13"/>
      <c r="I131" s="13"/>
      <c r="J131" s="13"/>
      <c r="K131" s="13"/>
      <c r="L131" s="13">
        <v>-21</v>
      </c>
      <c r="M131" s="13"/>
      <c r="N131" s="13"/>
      <c r="O131" s="13"/>
      <c r="P131" s="13"/>
      <c r="Q131" s="13"/>
      <c r="R131" s="13"/>
      <c r="S131" s="13"/>
      <c r="T131" s="13"/>
    </row>
    <row r="132" spans="1:20" s="2" customFormat="1" x14ac:dyDescent="0.25">
      <c r="A132" s="13" t="s">
        <v>324</v>
      </c>
      <c r="B132" s="13" t="s">
        <v>63</v>
      </c>
      <c r="C132" s="13"/>
      <c r="D132" s="13"/>
      <c r="E132" s="13"/>
      <c r="F132" s="13"/>
      <c r="G132" s="13"/>
      <c r="H132" s="13"/>
      <c r="I132" s="13"/>
      <c r="J132" s="13"/>
      <c r="K132" s="13"/>
      <c r="L132" s="13">
        <v>-159</v>
      </c>
      <c r="M132" s="13"/>
      <c r="N132" s="13"/>
      <c r="O132" s="13"/>
      <c r="P132" s="13"/>
      <c r="Q132" s="13"/>
      <c r="R132" s="13"/>
      <c r="S132" s="13"/>
      <c r="T132" s="13"/>
    </row>
    <row r="133" spans="1:20" s="2" customFormat="1" x14ac:dyDescent="0.25">
      <c r="A133" s="13" t="s">
        <v>69</v>
      </c>
      <c r="B133" s="13" t="s">
        <v>63</v>
      </c>
      <c r="C133" s="13">
        <v>-83</v>
      </c>
      <c r="D133" s="13"/>
      <c r="E133" s="13"/>
      <c r="F133" s="13"/>
      <c r="G133" s="13"/>
      <c r="H133" s="13">
        <v>-20</v>
      </c>
      <c r="I133" s="13"/>
      <c r="J133" s="13"/>
      <c r="K133" s="13"/>
      <c r="L133" s="13">
        <v>-51</v>
      </c>
      <c r="M133" s="13"/>
      <c r="N133" s="13"/>
      <c r="O133" s="13"/>
      <c r="P133" s="13"/>
      <c r="Q133" s="13"/>
      <c r="R133" s="13"/>
      <c r="S133" s="13"/>
      <c r="T133" s="13"/>
    </row>
    <row r="134" spans="1:20" s="2" customFormat="1" ht="17" thickBot="1" x14ac:dyDescent="0.3">
      <c r="A134" s="75" t="s">
        <v>213</v>
      </c>
      <c r="B134" s="75" t="s">
        <v>63</v>
      </c>
      <c r="C134" s="13">
        <v>-107</v>
      </c>
      <c r="D134" s="13"/>
      <c r="E134" s="13">
        <v>-180</v>
      </c>
      <c r="F134" s="13"/>
      <c r="G134" s="13"/>
      <c r="H134" s="13">
        <v>-9</v>
      </c>
      <c r="I134" s="13"/>
      <c r="J134" s="13"/>
      <c r="K134" s="13">
        <v>-6</v>
      </c>
      <c r="L134" s="13"/>
      <c r="M134" s="13"/>
      <c r="N134" s="13"/>
      <c r="O134" s="13"/>
      <c r="P134" s="13"/>
      <c r="Q134" s="13"/>
      <c r="R134" s="13"/>
      <c r="S134" s="13"/>
      <c r="T134" s="13"/>
    </row>
    <row r="135" spans="1:20" s="8" customFormat="1" ht="17" thickBot="1" x14ac:dyDescent="0.3">
      <c r="A135" s="170" t="s">
        <v>918</v>
      </c>
      <c r="B135" s="34"/>
      <c r="C135" s="34">
        <f>SUM(C124:C134)</f>
        <v>4867</v>
      </c>
      <c r="D135" s="34">
        <f t="shared" ref="D135:T135" si="13">SUM(D124:D134)</f>
        <v>100</v>
      </c>
      <c r="E135" s="34">
        <f t="shared" si="13"/>
        <v>9074</v>
      </c>
      <c r="F135" s="34">
        <f t="shared" si="13"/>
        <v>100</v>
      </c>
      <c r="G135" s="34">
        <f t="shared" si="13"/>
        <v>2035</v>
      </c>
      <c r="H135" s="34">
        <f t="shared" si="13"/>
        <v>13243</v>
      </c>
      <c r="I135" s="34">
        <f t="shared" si="13"/>
        <v>579</v>
      </c>
      <c r="J135" s="34">
        <f t="shared" si="13"/>
        <v>560</v>
      </c>
      <c r="K135" s="34">
        <f t="shared" si="13"/>
        <v>5511</v>
      </c>
      <c r="L135" s="34">
        <f t="shared" si="13"/>
        <v>3670</v>
      </c>
      <c r="M135" s="34">
        <f t="shared" si="13"/>
        <v>220</v>
      </c>
      <c r="N135" s="34">
        <f t="shared" si="13"/>
        <v>307</v>
      </c>
      <c r="O135" s="34">
        <f t="shared" si="13"/>
        <v>150</v>
      </c>
      <c r="P135" s="34">
        <f t="shared" si="13"/>
        <v>100</v>
      </c>
      <c r="Q135" s="34">
        <f t="shared" si="13"/>
        <v>40</v>
      </c>
      <c r="R135" s="34">
        <f t="shared" si="13"/>
        <v>1252</v>
      </c>
      <c r="S135" s="34"/>
      <c r="T135" s="34">
        <f t="shared" si="13"/>
        <v>0</v>
      </c>
    </row>
    <row r="136" spans="1:20" s="2" customFormat="1" x14ac:dyDescent="0.25">
      <c r="A136" s="12">
        <v>43840</v>
      </c>
      <c r="B136" s="75" t="s">
        <v>63</v>
      </c>
      <c r="C136" s="13">
        <v>-122</v>
      </c>
      <c r="D136" s="13"/>
      <c r="E136" s="13">
        <v>-90</v>
      </c>
      <c r="F136" s="13"/>
      <c r="G136" s="13"/>
      <c r="H136" s="13">
        <v>-3</v>
      </c>
      <c r="I136" s="13">
        <v>-156</v>
      </c>
      <c r="J136" s="13"/>
      <c r="K136" s="13"/>
      <c r="L136" s="13">
        <v>-115</v>
      </c>
      <c r="M136" s="13">
        <v>-10</v>
      </c>
      <c r="N136" s="13">
        <v>-15</v>
      </c>
      <c r="O136" s="13"/>
      <c r="P136" s="13"/>
      <c r="Q136" s="13"/>
      <c r="R136" s="13"/>
      <c r="S136" s="13"/>
      <c r="T136" s="13"/>
    </row>
    <row r="137" spans="1:20" s="2" customFormat="1" x14ac:dyDescent="0.25">
      <c r="A137" s="12">
        <v>43961</v>
      </c>
      <c r="B137" s="13" t="s">
        <v>63</v>
      </c>
      <c r="C137" s="13">
        <v>-90</v>
      </c>
      <c r="D137" s="13"/>
      <c r="E137" s="13">
        <v>-90</v>
      </c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20" s="2" customFormat="1" x14ac:dyDescent="0.25">
      <c r="A138" s="12">
        <v>43992</v>
      </c>
      <c r="B138" s="13" t="s">
        <v>63</v>
      </c>
      <c r="C138" s="13">
        <v>-11</v>
      </c>
      <c r="D138" s="13">
        <v>-12</v>
      </c>
      <c r="E138" s="13"/>
      <c r="F138" s="13"/>
      <c r="G138" s="13">
        <v>-43</v>
      </c>
      <c r="H138" s="13">
        <v>-104</v>
      </c>
      <c r="I138" s="13"/>
      <c r="J138" s="13"/>
      <c r="K138" s="13">
        <v>-295</v>
      </c>
      <c r="L138" s="13">
        <v>-46</v>
      </c>
      <c r="M138" s="13"/>
      <c r="N138" s="13">
        <v>-28</v>
      </c>
      <c r="O138" s="13"/>
      <c r="P138" s="13"/>
      <c r="Q138" s="13"/>
      <c r="R138" s="13"/>
      <c r="S138" s="13"/>
      <c r="T138" s="13"/>
    </row>
    <row r="139" spans="1:20" s="2" customFormat="1" x14ac:dyDescent="0.25">
      <c r="A139" s="12">
        <v>44053</v>
      </c>
      <c r="B139" s="15" t="s">
        <v>63</v>
      </c>
      <c r="C139" s="13">
        <v>-130</v>
      </c>
      <c r="D139" s="13"/>
      <c r="E139" s="13"/>
      <c r="F139" s="13"/>
      <c r="G139" s="13"/>
      <c r="H139" s="13"/>
      <c r="I139" s="13"/>
      <c r="J139" s="13"/>
      <c r="K139" s="13"/>
      <c r="L139" s="13">
        <v>-13</v>
      </c>
      <c r="M139" s="13"/>
      <c r="N139" s="13"/>
      <c r="O139" s="13"/>
      <c r="P139" s="13"/>
      <c r="Q139" s="13"/>
      <c r="R139" s="13"/>
      <c r="S139" s="13"/>
      <c r="T139" s="13"/>
    </row>
    <row r="140" spans="1:20" s="2" customFormat="1" x14ac:dyDescent="0.25">
      <c r="A140" s="12">
        <v>44084</v>
      </c>
      <c r="B140" s="15" t="s">
        <v>63</v>
      </c>
      <c r="C140" s="13">
        <v>-146</v>
      </c>
      <c r="D140" s="13"/>
      <c r="E140" s="13">
        <v>-139</v>
      </c>
      <c r="F140" s="13"/>
      <c r="G140" s="13">
        <v>-18</v>
      </c>
      <c r="H140" s="13">
        <v>-70</v>
      </c>
      <c r="I140" s="13"/>
      <c r="J140" s="13">
        <v>-99</v>
      </c>
      <c r="K140" s="13"/>
      <c r="L140" s="13">
        <v>-132</v>
      </c>
      <c r="M140" s="13"/>
      <c r="N140" s="13">
        <v>-1</v>
      </c>
      <c r="O140" s="13">
        <v>-20</v>
      </c>
      <c r="P140" s="13">
        <v>-14</v>
      </c>
      <c r="Q140" s="13">
        <v>-19</v>
      </c>
      <c r="R140" s="13"/>
      <c r="S140" s="13"/>
      <c r="T140" s="13"/>
    </row>
    <row r="141" spans="1:20" s="2" customFormat="1" x14ac:dyDescent="0.25">
      <c r="A141" s="12" t="s">
        <v>83</v>
      </c>
      <c r="B141" s="13" t="s">
        <v>63</v>
      </c>
      <c r="C141" s="13">
        <v>-300</v>
      </c>
      <c r="D141" s="13"/>
      <c r="E141" s="13">
        <v>-580</v>
      </c>
      <c r="F141" s="13"/>
      <c r="G141" s="13">
        <v>-61</v>
      </c>
      <c r="H141" s="13">
        <v>-510</v>
      </c>
      <c r="I141" s="13"/>
      <c r="J141" s="13"/>
      <c r="K141" s="13">
        <v>-390</v>
      </c>
      <c r="L141" s="13">
        <v>-64</v>
      </c>
      <c r="M141" s="13"/>
      <c r="N141" s="13"/>
      <c r="O141" s="13"/>
      <c r="P141" s="13"/>
      <c r="Q141" s="13"/>
      <c r="R141" s="13"/>
      <c r="S141" s="13"/>
      <c r="T141" s="13"/>
    </row>
    <row r="142" spans="1:20" s="2" customFormat="1" x14ac:dyDescent="0.25">
      <c r="A142" s="12" t="s">
        <v>87</v>
      </c>
      <c r="B142" s="13" t="s">
        <v>63</v>
      </c>
      <c r="C142" s="13">
        <v>-87</v>
      </c>
      <c r="D142" s="13"/>
      <c r="E142" s="13"/>
      <c r="F142" s="13"/>
      <c r="G142" s="13">
        <v>-17</v>
      </c>
      <c r="H142" s="13">
        <v>-103</v>
      </c>
      <c r="I142" s="13"/>
      <c r="J142" s="13"/>
      <c r="K142" s="13">
        <v>-248</v>
      </c>
      <c r="L142" s="13">
        <v>-38</v>
      </c>
      <c r="M142" s="13"/>
      <c r="N142" s="13"/>
      <c r="O142" s="13"/>
      <c r="P142" s="13"/>
      <c r="Q142" s="13"/>
      <c r="R142" s="13"/>
      <c r="S142" s="13"/>
      <c r="T142" s="13"/>
    </row>
    <row r="143" spans="1:20" s="2" customFormat="1" x14ac:dyDescent="0.25">
      <c r="A143" s="12" t="s">
        <v>919</v>
      </c>
      <c r="B143" s="13" t="s">
        <v>63</v>
      </c>
      <c r="C143" s="13">
        <v>-83</v>
      </c>
      <c r="D143" s="13"/>
      <c r="E143" s="13"/>
      <c r="F143" s="13"/>
      <c r="G143" s="13"/>
      <c r="H143" s="13">
        <v>-80</v>
      </c>
      <c r="I143" s="13"/>
      <c r="J143" s="13"/>
      <c r="K143" s="13"/>
      <c r="L143" s="13"/>
      <c r="M143" s="13">
        <v>-26</v>
      </c>
      <c r="N143" s="13"/>
      <c r="O143" s="13"/>
      <c r="P143" s="13"/>
      <c r="Q143" s="13"/>
      <c r="R143" s="13"/>
      <c r="S143" s="13"/>
      <c r="T143" s="13"/>
    </row>
    <row r="144" spans="1:20" s="2" customFormat="1" x14ac:dyDescent="0.25">
      <c r="A144" s="12" t="s">
        <v>92</v>
      </c>
      <c r="B144" s="13" t="s">
        <v>63</v>
      </c>
      <c r="C144" s="13">
        <v>-87</v>
      </c>
      <c r="D144" s="13"/>
      <c r="E144" s="13">
        <v>-436</v>
      </c>
      <c r="F144" s="13"/>
      <c r="G144" s="13">
        <v>-135</v>
      </c>
      <c r="H144" s="13">
        <v>-171</v>
      </c>
      <c r="I144" s="13">
        <v>-93</v>
      </c>
      <c r="J144" s="13">
        <v>-63</v>
      </c>
      <c r="K144" s="13">
        <v>-146</v>
      </c>
      <c r="L144" s="13">
        <v>-37</v>
      </c>
      <c r="M144" s="13">
        <v>-30</v>
      </c>
      <c r="N144" s="13">
        <v>-24</v>
      </c>
      <c r="O144" s="13">
        <v>-15</v>
      </c>
      <c r="P144" s="13">
        <v>-17</v>
      </c>
      <c r="Q144" s="13">
        <v>-1</v>
      </c>
      <c r="R144" s="13">
        <v>-16</v>
      </c>
      <c r="S144" s="13"/>
      <c r="T144" s="13"/>
    </row>
    <row r="145" spans="1:20" s="2" customFormat="1" x14ac:dyDescent="0.25">
      <c r="A145" s="12" t="s">
        <v>95</v>
      </c>
      <c r="B145" s="13" t="s">
        <v>63</v>
      </c>
      <c r="C145" s="13">
        <v>-96</v>
      </c>
      <c r="D145" s="13"/>
      <c r="E145" s="13"/>
      <c r="F145" s="13"/>
      <c r="G145" s="13"/>
      <c r="H145" s="13">
        <v>-47</v>
      </c>
      <c r="I145" s="13"/>
      <c r="J145" s="13"/>
      <c r="K145" s="13">
        <v>-11</v>
      </c>
      <c r="L145" s="13"/>
      <c r="M145" s="13"/>
      <c r="N145" s="13"/>
      <c r="O145" s="13"/>
      <c r="P145" s="13"/>
      <c r="Q145" s="13"/>
      <c r="R145" s="13"/>
      <c r="S145" s="13"/>
      <c r="T145" s="13"/>
    </row>
    <row r="146" spans="1:20" s="2" customFormat="1" x14ac:dyDescent="0.25">
      <c r="A146" s="12" t="s">
        <v>99</v>
      </c>
      <c r="B146" s="13" t="s">
        <v>63</v>
      </c>
      <c r="C146" s="13">
        <v>-79</v>
      </c>
      <c r="D146" s="13"/>
      <c r="E146" s="13">
        <v>-84</v>
      </c>
      <c r="F146" s="13"/>
      <c r="G146" s="13">
        <v>-71</v>
      </c>
      <c r="H146" s="13">
        <v>-4</v>
      </c>
      <c r="I146" s="13"/>
      <c r="J146" s="13"/>
      <c r="K146" s="13"/>
      <c r="L146" s="13">
        <v>-33</v>
      </c>
      <c r="M146" s="13"/>
      <c r="N146" s="13"/>
      <c r="O146" s="13"/>
      <c r="P146" s="13"/>
      <c r="Q146" s="13"/>
      <c r="R146" s="13"/>
      <c r="S146" s="13"/>
      <c r="T146" s="13"/>
    </row>
    <row r="147" spans="1:20" s="2" customFormat="1" x14ac:dyDescent="0.25">
      <c r="A147" s="12" t="s">
        <v>105</v>
      </c>
      <c r="B147" s="13" t="s">
        <v>63</v>
      </c>
      <c r="C147" s="13">
        <v>-120</v>
      </c>
      <c r="D147" s="13"/>
      <c r="E147" s="13"/>
      <c r="F147" s="13"/>
      <c r="G147" s="13"/>
      <c r="H147" s="13">
        <v>-5</v>
      </c>
      <c r="I147" s="13"/>
      <c r="J147" s="13"/>
      <c r="K147" s="13"/>
      <c r="L147" s="13">
        <v>-20</v>
      </c>
      <c r="M147" s="13"/>
      <c r="N147" s="13"/>
      <c r="O147" s="13"/>
      <c r="P147" s="13"/>
      <c r="Q147" s="13"/>
      <c r="R147" s="13"/>
      <c r="S147" s="13"/>
      <c r="T147" s="13"/>
    </row>
    <row r="148" spans="1:20" s="2" customFormat="1" ht="17" thickBot="1" x14ac:dyDescent="0.3">
      <c r="A148" s="12" t="s">
        <v>107</v>
      </c>
      <c r="B148" s="13" t="s">
        <v>63</v>
      </c>
      <c r="C148" s="13">
        <v>-198</v>
      </c>
      <c r="D148" s="13">
        <v>-6</v>
      </c>
      <c r="E148" s="13">
        <v>-272</v>
      </c>
      <c r="F148" s="13"/>
      <c r="G148" s="13">
        <v>-34</v>
      </c>
      <c r="H148" s="13">
        <v>-404</v>
      </c>
      <c r="I148" s="13">
        <v>-52</v>
      </c>
      <c r="J148" s="13">
        <v>-26</v>
      </c>
      <c r="K148" s="13">
        <v>-461</v>
      </c>
      <c r="L148" s="13">
        <v>-77</v>
      </c>
      <c r="M148" s="13"/>
      <c r="N148" s="13">
        <v>-12</v>
      </c>
      <c r="O148" s="13">
        <v>-10</v>
      </c>
      <c r="P148" s="13">
        <v>-9</v>
      </c>
      <c r="Q148" s="13">
        <v>-5</v>
      </c>
      <c r="R148" s="13">
        <v>-34</v>
      </c>
      <c r="S148" s="13"/>
      <c r="T148" s="13"/>
    </row>
    <row r="149" spans="1:20" s="8" customFormat="1" ht="17" thickBot="1" x14ac:dyDescent="0.3">
      <c r="A149" s="170" t="s">
        <v>920</v>
      </c>
      <c r="B149" s="34"/>
      <c r="C149" s="34">
        <f>SUM(C135:C148)</f>
        <v>3318</v>
      </c>
      <c r="D149" s="34">
        <f>SUM(D135:D148)</f>
        <v>82</v>
      </c>
      <c r="E149" s="34">
        <f>SUM(E135:E148)</f>
        <v>7383</v>
      </c>
      <c r="F149" s="34">
        <f>SUM(F135:F148)</f>
        <v>100</v>
      </c>
      <c r="G149" s="34">
        <f>SUM(G135:G148)</f>
        <v>1656</v>
      </c>
      <c r="H149" s="34">
        <f t="shared" ref="H149:T149" si="14">SUM(H135:H148)</f>
        <v>11742</v>
      </c>
      <c r="I149" s="34">
        <f t="shared" si="14"/>
        <v>278</v>
      </c>
      <c r="J149" s="34">
        <f t="shared" si="14"/>
        <v>372</v>
      </c>
      <c r="K149" s="34">
        <f t="shared" si="14"/>
        <v>3960</v>
      </c>
      <c r="L149" s="34">
        <f t="shared" si="14"/>
        <v>3095</v>
      </c>
      <c r="M149" s="34">
        <f t="shared" si="14"/>
        <v>154</v>
      </c>
      <c r="N149" s="34">
        <f t="shared" si="14"/>
        <v>227</v>
      </c>
      <c r="O149" s="34">
        <f t="shared" si="14"/>
        <v>105</v>
      </c>
      <c r="P149" s="34">
        <f t="shared" si="14"/>
        <v>60</v>
      </c>
      <c r="Q149" s="34">
        <f t="shared" si="14"/>
        <v>15</v>
      </c>
      <c r="R149" s="34">
        <f t="shared" si="14"/>
        <v>1202</v>
      </c>
      <c r="S149" s="34"/>
      <c r="T149" s="34">
        <f t="shared" si="14"/>
        <v>0</v>
      </c>
    </row>
    <row r="150" spans="1:20" s="2" customFormat="1" x14ac:dyDescent="0.25">
      <c r="A150" s="12">
        <v>43901</v>
      </c>
      <c r="B150" s="13" t="s">
        <v>63</v>
      </c>
      <c r="C150" s="13">
        <v>-16</v>
      </c>
      <c r="D150" s="13"/>
      <c r="E150" s="13"/>
      <c r="F150" s="13"/>
      <c r="G150" s="13"/>
      <c r="H150" s="13"/>
      <c r="I150" s="13"/>
      <c r="J150" s="13"/>
      <c r="K150" s="13"/>
      <c r="L150" s="13">
        <v>-123</v>
      </c>
      <c r="M150" s="13"/>
      <c r="N150" s="13">
        <v>-3</v>
      </c>
      <c r="O150" s="13"/>
      <c r="P150" s="13"/>
      <c r="Q150" s="13"/>
      <c r="R150" s="13"/>
      <c r="S150" s="13"/>
      <c r="T150" s="13"/>
    </row>
    <row r="151" spans="1:20" s="2" customFormat="1" x14ac:dyDescent="0.25">
      <c r="A151" s="12">
        <v>43962</v>
      </c>
      <c r="B151" s="13" t="s">
        <v>63</v>
      </c>
      <c r="C151" s="13"/>
      <c r="D151" s="13"/>
      <c r="E151" s="13"/>
      <c r="F151" s="13"/>
      <c r="G151" s="13">
        <v>-28</v>
      </c>
      <c r="H151" s="13"/>
      <c r="I151" s="13">
        <v>-65</v>
      </c>
      <c r="J151" s="13">
        <v>-74</v>
      </c>
      <c r="K151" s="13"/>
      <c r="L151" s="13">
        <v>-405</v>
      </c>
      <c r="M151" s="13"/>
      <c r="N151" s="13"/>
      <c r="O151" s="13">
        <v>-13</v>
      </c>
      <c r="P151" s="13">
        <v>-4</v>
      </c>
      <c r="Q151" s="13">
        <v>-3</v>
      </c>
      <c r="R151" s="13"/>
      <c r="S151" s="13"/>
      <c r="T151" s="13"/>
    </row>
    <row r="152" spans="1:20" s="1" customFormat="1" x14ac:dyDescent="0.25">
      <c r="A152" s="12">
        <v>44023</v>
      </c>
      <c r="B152" s="13" t="s">
        <v>63</v>
      </c>
      <c r="C152" s="13">
        <v>-207</v>
      </c>
      <c r="D152" s="43"/>
      <c r="E152" s="13">
        <v>-303</v>
      </c>
      <c r="F152" s="43"/>
      <c r="G152" s="43"/>
      <c r="H152" s="13">
        <v>-535</v>
      </c>
      <c r="I152" s="43"/>
      <c r="J152" s="43"/>
      <c r="K152" s="13">
        <v>-321</v>
      </c>
      <c r="L152" s="13">
        <v>-104</v>
      </c>
      <c r="M152" s="13">
        <v>-13</v>
      </c>
      <c r="N152" s="13">
        <v>-16</v>
      </c>
      <c r="O152" s="43"/>
      <c r="P152" s="43"/>
      <c r="Q152" s="43"/>
      <c r="R152" s="13">
        <v>-87</v>
      </c>
      <c r="S152" s="13"/>
      <c r="T152" s="43"/>
    </row>
    <row r="153" spans="1:20" s="1" customFormat="1" x14ac:dyDescent="0.25">
      <c r="A153" s="12">
        <v>44146</v>
      </c>
      <c r="B153" s="13" t="s">
        <v>63</v>
      </c>
      <c r="C153" s="13">
        <v>-80</v>
      </c>
      <c r="D153" s="43"/>
      <c r="E153" s="13">
        <v>-175</v>
      </c>
      <c r="F153" s="43"/>
      <c r="G153" s="13">
        <v>-50</v>
      </c>
      <c r="H153" s="13">
        <v>-321</v>
      </c>
      <c r="I153" s="43"/>
      <c r="J153" s="43"/>
      <c r="K153" s="13">
        <v>-296</v>
      </c>
      <c r="L153" s="13"/>
      <c r="M153" s="13"/>
      <c r="N153" s="13"/>
      <c r="O153" s="43"/>
      <c r="P153" s="43"/>
      <c r="Q153" s="43"/>
      <c r="R153" s="13"/>
      <c r="S153" s="13"/>
      <c r="T153" s="43"/>
    </row>
    <row r="154" spans="1:20" s="2" customFormat="1" x14ac:dyDescent="0.25">
      <c r="A154" s="12" t="s">
        <v>8</v>
      </c>
      <c r="B154" s="13" t="s">
        <v>63</v>
      </c>
      <c r="C154" s="13">
        <v>-123</v>
      </c>
      <c r="D154" s="13">
        <v>-2</v>
      </c>
      <c r="E154" s="13">
        <v>-638</v>
      </c>
      <c r="F154" s="13"/>
      <c r="G154" s="13">
        <v>-182</v>
      </c>
      <c r="H154" s="13"/>
      <c r="I154" s="13">
        <v>-34</v>
      </c>
      <c r="J154" s="13">
        <v>-61</v>
      </c>
      <c r="K154" s="13"/>
      <c r="L154" s="13">
        <v>-191</v>
      </c>
      <c r="M154" s="13">
        <v>-16</v>
      </c>
      <c r="N154" s="13">
        <v>-7</v>
      </c>
      <c r="O154" s="13">
        <v>-6</v>
      </c>
      <c r="P154" s="13">
        <v>-1</v>
      </c>
      <c r="Q154" s="13">
        <v>-8</v>
      </c>
      <c r="R154" s="13"/>
      <c r="S154" s="13"/>
      <c r="T154" s="13"/>
    </row>
    <row r="155" spans="1:20" s="2" customFormat="1" x14ac:dyDescent="0.25">
      <c r="A155" s="76" t="s">
        <v>220</v>
      </c>
      <c r="B155" s="14" t="s">
        <v>63</v>
      </c>
      <c r="C155" s="13">
        <v>-44</v>
      </c>
      <c r="D155" s="13"/>
      <c r="E155" s="13">
        <v>-148</v>
      </c>
      <c r="F155" s="13"/>
      <c r="G155" s="13">
        <v>-7</v>
      </c>
      <c r="H155" s="13">
        <v>-2</v>
      </c>
      <c r="I155" s="13"/>
      <c r="J155" s="13"/>
      <c r="K155" s="13"/>
      <c r="L155" s="13">
        <v>-50</v>
      </c>
      <c r="M155" s="13"/>
      <c r="N155" s="13"/>
      <c r="O155" s="13"/>
      <c r="P155" s="13"/>
      <c r="Q155" s="13"/>
      <c r="R155" s="13"/>
      <c r="S155" s="13"/>
      <c r="T155" s="13"/>
    </row>
    <row r="156" spans="1:20" s="1" customFormat="1" x14ac:dyDescent="0.25">
      <c r="A156" s="76" t="s">
        <v>220</v>
      </c>
      <c r="B156" s="14" t="s">
        <v>63</v>
      </c>
      <c r="C156" s="13">
        <v>-203</v>
      </c>
      <c r="D156" s="43"/>
      <c r="E156" s="13">
        <v>-311</v>
      </c>
      <c r="F156" s="43"/>
      <c r="G156" s="13">
        <v>-17</v>
      </c>
      <c r="H156" s="13">
        <v>-374</v>
      </c>
      <c r="I156" s="13">
        <v>-25</v>
      </c>
      <c r="J156" s="13">
        <v>-9</v>
      </c>
      <c r="K156" s="13">
        <v>-371</v>
      </c>
      <c r="L156" s="13">
        <v>-100</v>
      </c>
      <c r="M156" s="43"/>
      <c r="N156" s="13">
        <v>-12</v>
      </c>
      <c r="O156" s="13">
        <v>-18</v>
      </c>
      <c r="P156" s="13">
        <v>-10</v>
      </c>
      <c r="Q156" s="13">
        <v>-17</v>
      </c>
      <c r="R156" s="13">
        <v>-38</v>
      </c>
      <c r="S156" s="13"/>
      <c r="T156" s="43"/>
    </row>
    <row r="157" spans="1:20" s="2" customFormat="1" x14ac:dyDescent="0.25">
      <c r="A157" s="14" t="s">
        <v>221</v>
      </c>
      <c r="B157" s="14" t="s">
        <v>63</v>
      </c>
      <c r="C157" s="13">
        <v>-28</v>
      </c>
      <c r="D157" s="13"/>
      <c r="E157" s="13">
        <v>-231</v>
      </c>
      <c r="F157" s="13"/>
      <c r="G157" s="13">
        <v>-48</v>
      </c>
      <c r="H157" s="13"/>
      <c r="I157" s="13"/>
      <c r="J157" s="13"/>
      <c r="K157" s="13"/>
      <c r="L157" s="13">
        <v>-59</v>
      </c>
      <c r="M157" s="13"/>
      <c r="N157" s="13"/>
      <c r="O157" s="13"/>
      <c r="P157" s="13"/>
      <c r="Q157" s="13"/>
      <c r="R157" s="13"/>
      <c r="S157" s="13"/>
      <c r="T157" s="13"/>
    </row>
    <row r="158" spans="1:20" s="2" customFormat="1" x14ac:dyDescent="0.25">
      <c r="A158" s="12" t="s">
        <v>12</v>
      </c>
      <c r="B158" s="13" t="s">
        <v>63</v>
      </c>
      <c r="C158" s="13">
        <v>-257</v>
      </c>
      <c r="D158" s="13">
        <v>-5</v>
      </c>
      <c r="E158" s="13">
        <v>-79</v>
      </c>
      <c r="F158" s="13">
        <v>-5</v>
      </c>
      <c r="G158" s="13">
        <v>-110</v>
      </c>
      <c r="H158" s="13">
        <v>-291</v>
      </c>
      <c r="I158" s="13">
        <v>-26</v>
      </c>
      <c r="J158" s="13">
        <v>-38</v>
      </c>
      <c r="K158" s="13">
        <v>-402</v>
      </c>
      <c r="L158" s="13">
        <v>-132</v>
      </c>
      <c r="M158" s="13">
        <v>-9</v>
      </c>
      <c r="N158" s="13">
        <v>-13</v>
      </c>
      <c r="O158" s="13">
        <v>-7</v>
      </c>
      <c r="P158" s="13">
        <v>-4</v>
      </c>
      <c r="Q158" s="13">
        <v>-4</v>
      </c>
      <c r="R158" s="13"/>
      <c r="S158" s="13"/>
      <c r="T158" s="13"/>
    </row>
    <row r="159" spans="1:20" s="2" customFormat="1" ht="17" thickBot="1" x14ac:dyDescent="0.3">
      <c r="A159" s="12" t="s">
        <v>224</v>
      </c>
      <c r="B159" s="13" t="s">
        <v>63</v>
      </c>
      <c r="C159" s="13">
        <v>-47</v>
      </c>
      <c r="D159" s="13"/>
      <c r="E159" s="13"/>
      <c r="F159" s="13"/>
      <c r="G159" s="13">
        <v>-32</v>
      </c>
      <c r="H159" s="13">
        <v>-357</v>
      </c>
      <c r="I159" s="13"/>
      <c r="J159" s="13"/>
      <c r="K159" s="13">
        <v>-235</v>
      </c>
      <c r="L159" s="13">
        <v>-55</v>
      </c>
      <c r="M159" s="13"/>
      <c r="N159" s="13">
        <v>-7</v>
      </c>
      <c r="O159" s="13"/>
      <c r="P159" s="13"/>
      <c r="Q159" s="13"/>
      <c r="R159" s="13">
        <v>-93</v>
      </c>
      <c r="S159" s="13"/>
      <c r="T159" s="13"/>
    </row>
    <row r="160" spans="1:20" s="8" customFormat="1" ht="17" thickBot="1" x14ac:dyDescent="0.3">
      <c r="A160" s="170" t="s">
        <v>921</v>
      </c>
      <c r="B160" s="34"/>
      <c r="C160" s="34">
        <f>SUM(C149:C159)</f>
        <v>2313</v>
      </c>
      <c r="D160" s="34">
        <f t="shared" ref="D160:N160" si="15">SUM(D149:D159)</f>
        <v>75</v>
      </c>
      <c r="E160" s="34">
        <f t="shared" si="15"/>
        <v>5498</v>
      </c>
      <c r="F160" s="34">
        <f t="shared" si="15"/>
        <v>95</v>
      </c>
      <c r="G160" s="34">
        <f t="shared" si="15"/>
        <v>1182</v>
      </c>
      <c r="H160" s="34">
        <f t="shared" si="15"/>
        <v>9862</v>
      </c>
      <c r="I160" s="34">
        <f t="shared" si="15"/>
        <v>128</v>
      </c>
      <c r="J160" s="34">
        <f t="shared" si="15"/>
        <v>190</v>
      </c>
      <c r="K160" s="34">
        <f t="shared" si="15"/>
        <v>2335</v>
      </c>
      <c r="L160" s="34">
        <f t="shared" si="15"/>
        <v>1876</v>
      </c>
      <c r="M160" s="34">
        <f t="shared" si="15"/>
        <v>116</v>
      </c>
      <c r="N160" s="34">
        <f t="shared" si="15"/>
        <v>169</v>
      </c>
      <c r="O160" s="34">
        <f>SUM(O149:O159)</f>
        <v>61</v>
      </c>
      <c r="P160" s="34">
        <f>SUM(P149:P159)</f>
        <v>41</v>
      </c>
      <c r="Q160" s="56">
        <f>SUM(Q149:Q159)</f>
        <v>-17</v>
      </c>
      <c r="R160" s="34">
        <f>SUM(R149:R159)</f>
        <v>984</v>
      </c>
      <c r="S160" s="34"/>
      <c r="T160" s="34">
        <f>SUM(T149:T159)</f>
        <v>0</v>
      </c>
    </row>
    <row r="161" spans="1:21" s="2" customFormat="1" x14ac:dyDescent="0.25">
      <c r="A161" s="12">
        <v>43902</v>
      </c>
      <c r="B161" s="13" t="s">
        <v>63</v>
      </c>
      <c r="C161" s="13">
        <v>-219</v>
      </c>
      <c r="D161" s="13"/>
      <c r="E161" s="13">
        <v>-453</v>
      </c>
      <c r="F161" s="13"/>
      <c r="G161" s="13">
        <v>-25</v>
      </c>
      <c r="H161" s="13">
        <v>-142</v>
      </c>
      <c r="I161" s="13"/>
      <c r="J161" s="13"/>
      <c r="K161" s="13">
        <v>-115</v>
      </c>
      <c r="L161" s="13">
        <v>-134</v>
      </c>
      <c r="M161" s="13"/>
      <c r="N161" s="13">
        <v>-14</v>
      </c>
      <c r="O161" s="13"/>
      <c r="P161" s="13"/>
      <c r="Q161" s="13"/>
      <c r="R161" s="13"/>
      <c r="S161" s="13"/>
      <c r="T161" s="13"/>
    </row>
    <row r="162" spans="1:21" s="1" customFormat="1" x14ac:dyDescent="0.25">
      <c r="A162" s="12">
        <v>44147</v>
      </c>
      <c r="B162" s="13" t="s">
        <v>63</v>
      </c>
      <c r="C162" s="13">
        <v>-238</v>
      </c>
      <c r="D162" s="13">
        <v>-7</v>
      </c>
      <c r="E162" s="13">
        <v>-589</v>
      </c>
      <c r="F162" s="43"/>
      <c r="G162" s="13">
        <v>-16</v>
      </c>
      <c r="H162" s="13">
        <v>-121</v>
      </c>
      <c r="I162" s="13">
        <v>-49</v>
      </c>
      <c r="J162" s="13">
        <v>-29</v>
      </c>
      <c r="K162" s="13">
        <v>-111</v>
      </c>
      <c r="L162" s="13">
        <v>-90</v>
      </c>
      <c r="M162" s="13">
        <v>-14</v>
      </c>
      <c r="N162" s="13">
        <v>-20</v>
      </c>
      <c r="O162" s="13">
        <v>-7</v>
      </c>
      <c r="P162" s="13">
        <v>-2</v>
      </c>
      <c r="Q162" s="13">
        <v>-5</v>
      </c>
      <c r="R162" s="43"/>
      <c r="S162" s="13">
        <v>-1</v>
      </c>
      <c r="T162" s="43"/>
    </row>
    <row r="163" spans="1:21" s="2" customFormat="1" x14ac:dyDescent="0.25">
      <c r="A163" s="12" t="s">
        <v>922</v>
      </c>
      <c r="B163" s="13" t="s">
        <v>63</v>
      </c>
      <c r="C163" s="13">
        <v>-64</v>
      </c>
      <c r="D163" s="13">
        <v>-3</v>
      </c>
      <c r="E163" s="13">
        <v>-62</v>
      </c>
      <c r="F163" s="13"/>
      <c r="G163" s="13">
        <v>-5</v>
      </c>
      <c r="H163" s="13">
        <v>-5</v>
      </c>
      <c r="I163" s="13"/>
      <c r="J163" s="13"/>
      <c r="K163" s="13"/>
      <c r="L163" s="13">
        <v>-23</v>
      </c>
      <c r="M163" s="13">
        <v>-5</v>
      </c>
      <c r="N163" s="13">
        <v>-7</v>
      </c>
      <c r="O163" s="13"/>
      <c r="P163" s="13"/>
      <c r="Q163" s="13"/>
      <c r="R163" s="13"/>
      <c r="S163" s="13"/>
      <c r="T163" s="13"/>
    </row>
    <row r="164" spans="1:21" s="2" customFormat="1" x14ac:dyDescent="0.25">
      <c r="A164" s="12" t="s">
        <v>923</v>
      </c>
      <c r="B164" s="13" t="s">
        <v>63</v>
      </c>
      <c r="C164" s="13">
        <v>-81</v>
      </c>
      <c r="D164" s="13"/>
      <c r="E164" s="13"/>
      <c r="F164" s="13"/>
      <c r="G164" s="13">
        <v>-10</v>
      </c>
      <c r="H164" s="13">
        <v>-159</v>
      </c>
      <c r="I164" s="13"/>
      <c r="J164" s="13"/>
      <c r="K164" s="13">
        <v>-299</v>
      </c>
      <c r="L164" s="13">
        <v>-28</v>
      </c>
      <c r="M164" s="13"/>
      <c r="N164" s="13"/>
      <c r="O164" s="13"/>
      <c r="P164" s="13"/>
      <c r="Q164" s="13"/>
      <c r="R164" s="13"/>
      <c r="S164" s="13"/>
      <c r="T164" s="13"/>
    </row>
    <row r="165" spans="1:21" s="2" customFormat="1" x14ac:dyDescent="0.25">
      <c r="A165" s="12" t="s">
        <v>226</v>
      </c>
      <c r="B165" s="13" t="s">
        <v>63</v>
      </c>
      <c r="C165" s="13">
        <v>-79</v>
      </c>
      <c r="D165" s="13"/>
      <c r="E165" s="13"/>
      <c r="F165" s="13"/>
      <c r="G165" s="13">
        <v>-41</v>
      </c>
      <c r="H165" s="13">
        <v>-34</v>
      </c>
      <c r="I165" s="13"/>
      <c r="J165" s="13"/>
      <c r="K165" s="13">
        <v>-72</v>
      </c>
      <c r="L165" s="13">
        <v>-30</v>
      </c>
      <c r="M165" s="13"/>
      <c r="N165" s="13"/>
      <c r="O165" s="13"/>
      <c r="P165" s="13"/>
      <c r="Q165" s="13"/>
      <c r="R165" s="13"/>
      <c r="S165" s="13"/>
      <c r="T165" s="13"/>
    </row>
    <row r="166" spans="1:21" s="2" customFormat="1" x14ac:dyDescent="0.25">
      <c r="A166" s="76" t="s">
        <v>924</v>
      </c>
      <c r="B166" s="14" t="s">
        <v>63</v>
      </c>
      <c r="C166" s="13">
        <v>-80</v>
      </c>
      <c r="D166" s="13">
        <v>-10</v>
      </c>
      <c r="E166" s="13">
        <v>-254</v>
      </c>
      <c r="F166" s="13"/>
      <c r="G166" s="13">
        <v>-48</v>
      </c>
      <c r="H166" s="13">
        <v>-148</v>
      </c>
      <c r="I166" s="13"/>
      <c r="J166" s="13"/>
      <c r="K166" s="13">
        <v>-199</v>
      </c>
      <c r="L166" s="13"/>
      <c r="M166" s="13"/>
      <c r="N166" s="13"/>
      <c r="O166" s="13"/>
      <c r="P166" s="13"/>
      <c r="Q166" s="13"/>
      <c r="R166" s="13"/>
      <c r="S166" s="13"/>
      <c r="T166" s="13"/>
    </row>
    <row r="167" spans="1:21" s="2" customFormat="1" x14ac:dyDescent="0.25">
      <c r="A167" s="76" t="s">
        <v>925</v>
      </c>
      <c r="B167" s="14" t="s">
        <v>63</v>
      </c>
      <c r="C167" s="13">
        <v>-71</v>
      </c>
      <c r="D167" s="13"/>
      <c r="E167" s="13"/>
      <c r="F167" s="13"/>
      <c r="G167" s="13"/>
      <c r="H167" s="13">
        <v>-9</v>
      </c>
      <c r="I167" s="13"/>
      <c r="J167" s="13"/>
      <c r="K167" s="13"/>
      <c r="L167" s="13">
        <v>-53</v>
      </c>
      <c r="M167" s="13"/>
      <c r="N167" s="13">
        <v>-9</v>
      </c>
      <c r="O167" s="13"/>
      <c r="P167" s="13"/>
      <c r="Q167" s="13"/>
      <c r="R167" s="13"/>
      <c r="S167" s="13"/>
      <c r="T167" s="13"/>
    </row>
    <row r="168" spans="1:21" s="2" customFormat="1" x14ac:dyDescent="0.25">
      <c r="A168" s="76" t="s">
        <v>125</v>
      </c>
      <c r="B168" s="14" t="s">
        <v>63</v>
      </c>
      <c r="C168" s="13">
        <v>-81</v>
      </c>
      <c r="D168" s="13"/>
      <c r="E168" s="13"/>
      <c r="F168" s="13"/>
      <c r="G168" s="13"/>
      <c r="H168" s="13">
        <v>-5</v>
      </c>
      <c r="I168" s="13"/>
      <c r="J168" s="13"/>
      <c r="K168" s="13"/>
      <c r="L168" s="13">
        <v>-54</v>
      </c>
      <c r="M168" s="13"/>
      <c r="N168" s="13"/>
      <c r="O168" s="13"/>
      <c r="P168" s="13"/>
      <c r="Q168" s="13"/>
      <c r="R168" s="13"/>
      <c r="S168" s="13"/>
      <c r="T168" s="13"/>
    </row>
    <row r="169" spans="1:21" s="2" customFormat="1" x14ac:dyDescent="0.25">
      <c r="A169" s="76" t="s">
        <v>926</v>
      </c>
      <c r="B169" s="14" t="s">
        <v>63</v>
      </c>
      <c r="C169" s="13">
        <v>-70</v>
      </c>
      <c r="D169" s="13"/>
      <c r="E169" s="13">
        <v>-173</v>
      </c>
      <c r="F169" s="13"/>
      <c r="G169" s="13"/>
      <c r="H169" s="13"/>
      <c r="I169" s="13"/>
      <c r="J169" s="13"/>
      <c r="K169" s="13"/>
      <c r="L169" s="13"/>
      <c r="M169" s="13"/>
      <c r="N169" s="13">
        <v>-30</v>
      </c>
      <c r="O169" s="13"/>
      <c r="P169" s="13"/>
      <c r="Q169" s="13"/>
      <c r="R169" s="13"/>
      <c r="S169" s="13"/>
      <c r="T169" s="13"/>
    </row>
    <row r="170" spans="1:21" s="2" customFormat="1" ht="17" thickBot="1" x14ac:dyDescent="0.3">
      <c r="A170" s="76" t="s">
        <v>926</v>
      </c>
      <c r="B170" s="14" t="s">
        <v>63</v>
      </c>
      <c r="C170" s="13"/>
      <c r="D170" s="13">
        <v>-1</v>
      </c>
      <c r="E170" s="13"/>
      <c r="F170" s="13"/>
      <c r="G170" s="13"/>
      <c r="H170" s="13">
        <v>-195</v>
      </c>
      <c r="I170" s="13"/>
      <c r="J170" s="13"/>
      <c r="K170" s="13">
        <v>-247</v>
      </c>
      <c r="L170" s="13">
        <v>-62</v>
      </c>
      <c r="M170" s="13"/>
      <c r="N170" s="13"/>
      <c r="O170" s="13"/>
      <c r="P170" s="13"/>
      <c r="Q170" s="13"/>
      <c r="R170" s="13">
        <v>-66</v>
      </c>
      <c r="S170" s="13"/>
      <c r="T170" s="13"/>
    </row>
    <row r="171" spans="1:21" s="8" customFormat="1" ht="17" thickBot="1" x14ac:dyDescent="0.3">
      <c r="A171" s="170" t="s">
        <v>946</v>
      </c>
      <c r="B171" s="34"/>
      <c r="C171" s="34">
        <f>SUM(C160:C170)</f>
        <v>1330</v>
      </c>
      <c r="D171" s="34">
        <f t="shared" ref="D171:T171" si="16">SUM(D160:D170)</f>
        <v>54</v>
      </c>
      <c r="E171" s="34">
        <f t="shared" si="16"/>
        <v>3967</v>
      </c>
      <c r="F171" s="34">
        <f t="shared" si="16"/>
        <v>95</v>
      </c>
      <c r="G171" s="34">
        <f t="shared" si="16"/>
        <v>1037</v>
      </c>
      <c r="H171" s="34">
        <f t="shared" si="16"/>
        <v>9044</v>
      </c>
      <c r="I171" s="34">
        <f t="shared" si="16"/>
        <v>79</v>
      </c>
      <c r="J171" s="34">
        <f t="shared" si="16"/>
        <v>161</v>
      </c>
      <c r="K171" s="34">
        <f t="shared" si="16"/>
        <v>1292</v>
      </c>
      <c r="L171" s="34">
        <f t="shared" si="16"/>
        <v>1402</v>
      </c>
      <c r="M171" s="34">
        <f t="shared" si="16"/>
        <v>97</v>
      </c>
      <c r="N171" s="34">
        <f t="shared" si="16"/>
        <v>89</v>
      </c>
      <c r="O171" s="34">
        <f t="shared" si="16"/>
        <v>54</v>
      </c>
      <c r="P171" s="34">
        <f t="shared" si="16"/>
        <v>39</v>
      </c>
      <c r="Q171" s="56">
        <f t="shared" si="16"/>
        <v>-22</v>
      </c>
      <c r="R171" s="34">
        <f t="shared" si="16"/>
        <v>918</v>
      </c>
      <c r="S171" s="56">
        <f t="shared" si="16"/>
        <v>-1</v>
      </c>
      <c r="T171" s="34">
        <f t="shared" si="16"/>
        <v>0</v>
      </c>
    </row>
    <row r="172" spans="1:21" s="2" customFormat="1" x14ac:dyDescent="0.25">
      <c r="A172" s="76">
        <v>44287</v>
      </c>
      <c r="B172" s="14" t="s">
        <v>63</v>
      </c>
      <c r="C172" s="13">
        <v>-65</v>
      </c>
      <c r="D172" s="13">
        <v>-4</v>
      </c>
      <c r="E172" s="13">
        <v>-14</v>
      </c>
      <c r="F172" s="13"/>
      <c r="G172" s="13">
        <v>-12</v>
      </c>
      <c r="H172" s="13">
        <v>-8</v>
      </c>
      <c r="I172" s="13"/>
      <c r="J172" s="13">
        <v>-50</v>
      </c>
      <c r="K172" s="13"/>
      <c r="L172" s="13">
        <v>-21</v>
      </c>
      <c r="M172" s="13">
        <v>-7</v>
      </c>
      <c r="N172" s="13">
        <v>-2</v>
      </c>
      <c r="O172" s="13"/>
      <c r="P172" s="13">
        <v>-25</v>
      </c>
      <c r="Q172" s="13"/>
      <c r="R172" s="13"/>
      <c r="S172" s="13"/>
      <c r="T172" s="13"/>
    </row>
    <row r="173" spans="1:21" s="2" customFormat="1" x14ac:dyDescent="0.25">
      <c r="A173" s="76">
        <v>44501</v>
      </c>
      <c r="B173" s="14" t="s">
        <v>63</v>
      </c>
      <c r="C173" s="13">
        <v>-80</v>
      </c>
      <c r="D173" s="13"/>
      <c r="E173" s="13"/>
      <c r="F173" s="13"/>
      <c r="G173" s="13">
        <v>-16</v>
      </c>
      <c r="H173" s="13">
        <v>-75</v>
      </c>
      <c r="I173" s="13"/>
      <c r="J173" s="13"/>
      <c r="K173" s="13">
        <v>-146</v>
      </c>
      <c r="L173" s="13">
        <v>-30</v>
      </c>
      <c r="M173" s="13"/>
      <c r="N173" s="13"/>
      <c r="O173" s="13"/>
      <c r="P173" s="13"/>
      <c r="Q173" s="13"/>
      <c r="R173" s="13"/>
      <c r="S173" s="13"/>
      <c r="T173" s="13"/>
    </row>
    <row r="174" spans="1:21" s="2" customFormat="1" x14ac:dyDescent="0.25">
      <c r="A174" s="76">
        <v>44501</v>
      </c>
      <c r="B174" s="14" t="s">
        <v>63</v>
      </c>
      <c r="C174" s="13">
        <v>-35</v>
      </c>
      <c r="D174" s="13">
        <v>-2</v>
      </c>
      <c r="E174" s="13">
        <v>-160</v>
      </c>
      <c r="F174" s="13"/>
      <c r="G174" s="13"/>
      <c r="H174" s="13">
        <v>-15</v>
      </c>
      <c r="I174" s="13"/>
      <c r="J174" s="13"/>
      <c r="K174" s="13">
        <v>-34</v>
      </c>
      <c r="L174" s="13">
        <v>-37</v>
      </c>
      <c r="M174" s="13"/>
      <c r="N174" s="13">
        <v>-4</v>
      </c>
      <c r="O174" s="13"/>
      <c r="P174" s="13"/>
      <c r="Q174" s="13"/>
      <c r="R174" s="13"/>
      <c r="S174" s="13"/>
      <c r="T174" s="13"/>
    </row>
    <row r="175" spans="1:21" s="2" customFormat="1" x14ac:dyDescent="0.25">
      <c r="A175" s="76" t="s">
        <v>1424</v>
      </c>
      <c r="B175" s="14" t="s">
        <v>63</v>
      </c>
      <c r="C175" s="13">
        <v>-60</v>
      </c>
      <c r="D175" s="13">
        <v>-2</v>
      </c>
      <c r="E175" s="13"/>
      <c r="F175" s="13"/>
      <c r="G175" s="13">
        <v>-43</v>
      </c>
      <c r="H175" s="13">
        <v>-28</v>
      </c>
      <c r="I175" s="13"/>
      <c r="J175" s="13"/>
      <c r="K175" s="13"/>
      <c r="L175" s="13">
        <v>-29</v>
      </c>
      <c r="M175" s="13"/>
      <c r="N175" s="13">
        <v>-8</v>
      </c>
      <c r="O175" s="13"/>
      <c r="P175" s="13"/>
      <c r="Q175" s="13"/>
      <c r="R175" s="13"/>
      <c r="S175" s="13"/>
      <c r="T175" s="13"/>
    </row>
    <row r="176" spans="1:21" s="49" customFormat="1" x14ac:dyDescent="0.25">
      <c r="A176" s="431" t="s">
        <v>1424</v>
      </c>
      <c r="B176" s="432" t="s">
        <v>967</v>
      </c>
      <c r="C176" s="185"/>
      <c r="D176" s="185"/>
      <c r="E176" s="185">
        <v>-1000</v>
      </c>
      <c r="F176" s="185">
        <v>-60</v>
      </c>
      <c r="G176" s="185">
        <v>-200</v>
      </c>
      <c r="H176" s="185">
        <v>-4000</v>
      </c>
      <c r="I176" s="185">
        <v>-20</v>
      </c>
      <c r="J176" s="185">
        <v>-50</v>
      </c>
      <c r="K176" s="185"/>
      <c r="L176" s="185">
        <v>-30</v>
      </c>
      <c r="M176" s="185"/>
      <c r="N176" s="185"/>
      <c r="O176" s="185"/>
      <c r="P176" s="185"/>
      <c r="Q176" s="185"/>
      <c r="R176" s="185">
        <v>-300</v>
      </c>
      <c r="S176" s="185"/>
      <c r="T176" s="185"/>
      <c r="U176" s="49" t="s">
        <v>2491</v>
      </c>
    </row>
    <row r="177" spans="1:20" s="2" customFormat="1" x14ac:dyDescent="0.25">
      <c r="A177" s="77" t="s">
        <v>2360</v>
      </c>
      <c r="B177" s="77" t="s">
        <v>63</v>
      </c>
      <c r="C177" s="13">
        <v>-31</v>
      </c>
      <c r="D177" s="13"/>
      <c r="E177" s="13"/>
      <c r="F177" s="13"/>
      <c r="G177" s="13">
        <v>-12</v>
      </c>
      <c r="H177" s="13"/>
      <c r="I177" s="13"/>
      <c r="J177" s="13"/>
      <c r="K177" s="13"/>
      <c r="L177" s="13">
        <v>-88</v>
      </c>
      <c r="M177" s="13"/>
      <c r="N177" s="13">
        <v>-1</v>
      </c>
      <c r="O177" s="13"/>
      <c r="P177" s="13"/>
      <c r="Q177" s="13"/>
      <c r="R177" s="13"/>
      <c r="S177" s="13"/>
      <c r="T177" s="13"/>
    </row>
    <row r="178" spans="1:20" s="1" customFormat="1" x14ac:dyDescent="0.25">
      <c r="A178" s="79" t="s">
        <v>2440</v>
      </c>
      <c r="B178" s="14" t="s">
        <v>63</v>
      </c>
      <c r="C178" s="14">
        <v>-47</v>
      </c>
      <c r="D178" s="115"/>
      <c r="E178" s="115"/>
      <c r="F178" s="115"/>
      <c r="G178" s="14">
        <v>-43</v>
      </c>
      <c r="H178" s="14">
        <v>-190</v>
      </c>
      <c r="I178" s="115"/>
      <c r="J178" s="115"/>
      <c r="K178" s="14">
        <v>-188</v>
      </c>
      <c r="L178" s="14">
        <v>-37</v>
      </c>
      <c r="M178" s="14">
        <v>-8</v>
      </c>
      <c r="N178" s="14">
        <v>-5</v>
      </c>
      <c r="O178" s="115"/>
      <c r="P178" s="115"/>
      <c r="Q178" s="115"/>
      <c r="R178" s="115"/>
      <c r="S178" s="115"/>
      <c r="T178" s="115"/>
    </row>
    <row r="179" spans="1:20" s="2" customFormat="1" ht="17" thickBot="1" x14ac:dyDescent="0.3">
      <c r="A179" s="79" t="s">
        <v>2457</v>
      </c>
      <c r="B179" s="14" t="s">
        <v>63</v>
      </c>
      <c r="C179" s="14">
        <v>-66</v>
      </c>
      <c r="D179" s="14"/>
      <c r="E179" s="14">
        <v>-248</v>
      </c>
      <c r="F179" s="14"/>
      <c r="G179" s="14">
        <v>-9</v>
      </c>
      <c r="H179" s="14">
        <v>-50</v>
      </c>
      <c r="I179" s="14"/>
      <c r="J179" s="14"/>
      <c r="K179" s="14">
        <v>-65</v>
      </c>
      <c r="L179" s="14">
        <v>-35</v>
      </c>
      <c r="M179" s="14"/>
      <c r="N179" s="14">
        <v>-2</v>
      </c>
      <c r="O179" s="14"/>
      <c r="P179" s="14"/>
      <c r="Q179" s="14"/>
      <c r="R179" s="14">
        <v>-67</v>
      </c>
      <c r="S179" s="14"/>
      <c r="T179" s="14"/>
    </row>
    <row r="180" spans="1:20" s="8" customFormat="1" ht="17" thickBot="1" x14ac:dyDescent="0.3">
      <c r="A180" s="170" t="s">
        <v>2466</v>
      </c>
      <c r="B180" s="34"/>
      <c r="C180" s="34">
        <f>SUM(C171:C179)</f>
        <v>946</v>
      </c>
      <c r="D180" s="34">
        <f t="shared" ref="D180:T180" si="17">SUM(D171:D179)</f>
        <v>46</v>
      </c>
      <c r="E180" s="34">
        <f t="shared" si="17"/>
        <v>2545</v>
      </c>
      <c r="F180" s="34">
        <f t="shared" si="17"/>
        <v>35</v>
      </c>
      <c r="G180" s="34">
        <f t="shared" si="17"/>
        <v>702</v>
      </c>
      <c r="H180" s="34">
        <f t="shared" si="17"/>
        <v>4678</v>
      </c>
      <c r="I180" s="34">
        <f t="shared" si="17"/>
        <v>59</v>
      </c>
      <c r="J180" s="34">
        <f t="shared" si="17"/>
        <v>61</v>
      </c>
      <c r="K180" s="34">
        <f t="shared" si="17"/>
        <v>859</v>
      </c>
      <c r="L180" s="34">
        <f t="shared" si="17"/>
        <v>1095</v>
      </c>
      <c r="M180" s="34">
        <f t="shared" si="17"/>
        <v>82</v>
      </c>
      <c r="N180" s="34">
        <f t="shared" si="17"/>
        <v>67</v>
      </c>
      <c r="O180" s="34">
        <f t="shared" si="17"/>
        <v>54</v>
      </c>
      <c r="P180" s="34">
        <f t="shared" si="17"/>
        <v>14</v>
      </c>
      <c r="Q180" s="56">
        <f t="shared" si="17"/>
        <v>-22</v>
      </c>
      <c r="R180" s="34">
        <f t="shared" si="17"/>
        <v>551</v>
      </c>
      <c r="S180" s="56">
        <f t="shared" si="17"/>
        <v>-1</v>
      </c>
      <c r="T180" s="34">
        <f t="shared" si="17"/>
        <v>0</v>
      </c>
    </row>
    <row r="181" spans="1:20" s="2" customFormat="1" x14ac:dyDescent="0.25">
      <c r="A181" s="12">
        <v>44288</v>
      </c>
      <c r="B181" s="15" t="s">
        <v>63</v>
      </c>
      <c r="C181" s="14">
        <v>-9</v>
      </c>
      <c r="D181" s="14"/>
      <c r="E181" s="14">
        <v>-95</v>
      </c>
      <c r="F181" s="14"/>
      <c r="G181" s="14">
        <v>-27</v>
      </c>
      <c r="H181" s="14"/>
      <c r="I181" s="14"/>
      <c r="J181" s="14">
        <v>-59</v>
      </c>
      <c r="K181" s="14"/>
      <c r="L181" s="14">
        <v>-50</v>
      </c>
      <c r="M181" s="14"/>
      <c r="N181" s="14"/>
      <c r="O181" s="14"/>
      <c r="P181" s="14">
        <v>-13</v>
      </c>
      <c r="Q181" s="14"/>
      <c r="R181" s="14"/>
      <c r="S181" s="14"/>
      <c r="T181" s="14"/>
    </row>
    <row r="182" spans="1:20" s="1" customFormat="1" x14ac:dyDescent="0.25">
      <c r="A182" s="76">
        <v>44441</v>
      </c>
      <c r="B182" s="14" t="s">
        <v>63</v>
      </c>
      <c r="C182" s="14">
        <v>-53</v>
      </c>
      <c r="D182" s="14">
        <v>-6</v>
      </c>
      <c r="E182" s="115"/>
      <c r="F182" s="115"/>
      <c r="G182" s="115"/>
      <c r="H182" s="115"/>
      <c r="I182" s="115"/>
      <c r="J182" s="115"/>
      <c r="K182" s="115"/>
      <c r="L182" s="14">
        <v>-40</v>
      </c>
      <c r="M182" s="14">
        <v>-15</v>
      </c>
      <c r="N182" s="14">
        <v>-14</v>
      </c>
      <c r="O182" s="115"/>
      <c r="P182" s="115"/>
      <c r="Q182" s="115"/>
      <c r="R182" s="115"/>
      <c r="S182" s="115"/>
      <c r="T182" s="115"/>
    </row>
    <row r="183" spans="1:20" s="1" customFormat="1" x14ac:dyDescent="0.25">
      <c r="A183" s="76" t="s">
        <v>2521</v>
      </c>
      <c r="B183" s="14" t="s">
        <v>63</v>
      </c>
      <c r="C183" s="14">
        <v>-100</v>
      </c>
      <c r="D183" s="14">
        <v>-11</v>
      </c>
      <c r="E183" s="14">
        <v>-177</v>
      </c>
      <c r="F183" s="115"/>
      <c r="G183" s="14">
        <v>-27</v>
      </c>
      <c r="H183" s="14">
        <v>-181</v>
      </c>
      <c r="I183" s="14">
        <v>-21</v>
      </c>
      <c r="J183" s="14">
        <v>-10</v>
      </c>
      <c r="K183" s="14">
        <v>-340</v>
      </c>
      <c r="L183" s="14">
        <v>-76</v>
      </c>
      <c r="M183" s="14">
        <v>-5</v>
      </c>
      <c r="N183" s="14">
        <v>-6</v>
      </c>
      <c r="O183" s="115"/>
      <c r="P183" s="115"/>
      <c r="Q183" s="115"/>
      <c r="R183" s="14">
        <v>-29</v>
      </c>
      <c r="S183" s="115"/>
      <c r="T183" s="115"/>
    </row>
    <row r="184" spans="1:20" s="2" customFormat="1" ht="17" thickBot="1" x14ac:dyDescent="0.3">
      <c r="A184" s="76" t="s">
        <v>2544</v>
      </c>
      <c r="B184" s="14" t="s">
        <v>63</v>
      </c>
      <c r="C184" s="14">
        <v>-144</v>
      </c>
      <c r="D184" s="14"/>
      <c r="E184" s="14">
        <v>-203</v>
      </c>
      <c r="F184" s="14">
        <v>-8</v>
      </c>
      <c r="G184" s="14">
        <v>-18</v>
      </c>
      <c r="H184" s="14">
        <v>-234</v>
      </c>
      <c r="I184" s="14">
        <v>-11</v>
      </c>
      <c r="J184" s="14"/>
      <c r="K184" s="14">
        <v>-3</v>
      </c>
      <c r="L184" s="14">
        <v>-135</v>
      </c>
      <c r="M184" s="14"/>
      <c r="N184" s="14">
        <v>-18</v>
      </c>
      <c r="O184" s="14"/>
      <c r="P184" s="14"/>
      <c r="Q184" s="14"/>
      <c r="R184" s="14"/>
      <c r="S184" s="14"/>
      <c r="T184" s="14"/>
    </row>
    <row r="185" spans="1:20" s="8" customFormat="1" ht="17" thickBot="1" x14ac:dyDescent="0.3">
      <c r="A185" s="170" t="s">
        <v>2574</v>
      </c>
      <c r="B185" s="34"/>
      <c r="C185" s="34">
        <f t="shared" ref="C185:T185" si="18">SUM(C180:C184)</f>
        <v>640</v>
      </c>
      <c r="D185" s="34">
        <f t="shared" si="18"/>
        <v>29</v>
      </c>
      <c r="E185" s="34">
        <f t="shared" si="18"/>
        <v>2070</v>
      </c>
      <c r="F185" s="34">
        <f t="shared" si="18"/>
        <v>27</v>
      </c>
      <c r="G185" s="34">
        <f t="shared" si="18"/>
        <v>630</v>
      </c>
      <c r="H185" s="34">
        <f t="shared" si="18"/>
        <v>4263</v>
      </c>
      <c r="I185" s="34">
        <f t="shared" si="18"/>
        <v>27</v>
      </c>
      <c r="J185" s="56">
        <f t="shared" si="18"/>
        <v>-8</v>
      </c>
      <c r="K185" s="34">
        <f t="shared" si="18"/>
        <v>516</v>
      </c>
      <c r="L185" s="34">
        <f t="shared" si="18"/>
        <v>794</v>
      </c>
      <c r="M185" s="34">
        <f t="shared" si="18"/>
        <v>62</v>
      </c>
      <c r="N185" s="34">
        <f t="shared" si="18"/>
        <v>29</v>
      </c>
      <c r="O185" s="34">
        <f t="shared" si="18"/>
        <v>54</v>
      </c>
      <c r="P185" s="34">
        <f t="shared" si="18"/>
        <v>1</v>
      </c>
      <c r="Q185" s="56">
        <f t="shared" si="18"/>
        <v>-22</v>
      </c>
      <c r="R185" s="34">
        <f t="shared" si="18"/>
        <v>522</v>
      </c>
      <c r="S185" s="56">
        <f t="shared" si="18"/>
        <v>-1</v>
      </c>
      <c r="T185" s="34">
        <f t="shared" si="18"/>
        <v>0</v>
      </c>
    </row>
    <row r="186" spans="1:20" s="1" customFormat="1" x14ac:dyDescent="0.25">
      <c r="A186" s="76">
        <v>44289</v>
      </c>
      <c r="B186" s="14" t="s">
        <v>63</v>
      </c>
      <c r="C186" s="14">
        <v>-68</v>
      </c>
      <c r="D186" s="14">
        <v>-1</v>
      </c>
      <c r="E186" s="14">
        <v>-90</v>
      </c>
      <c r="F186" s="115"/>
      <c r="G186" s="115"/>
      <c r="H186" s="14">
        <v>-136</v>
      </c>
      <c r="I186" s="115"/>
      <c r="J186" s="115"/>
      <c r="K186" s="14">
        <v>-116</v>
      </c>
      <c r="L186" s="14">
        <v>-31</v>
      </c>
      <c r="M186" s="115"/>
      <c r="N186" s="14">
        <v>-6</v>
      </c>
      <c r="O186" s="115"/>
      <c r="P186" s="115"/>
      <c r="Q186" s="115"/>
      <c r="R186" s="14">
        <v>-21</v>
      </c>
      <c r="S186" s="115"/>
      <c r="T186" s="115"/>
    </row>
    <row r="187" spans="1:20" s="1" customFormat="1" x14ac:dyDescent="0.25">
      <c r="A187" s="12">
        <v>44442</v>
      </c>
      <c r="B187" s="13" t="s">
        <v>63</v>
      </c>
      <c r="C187" s="14">
        <v>-27</v>
      </c>
      <c r="D187" s="115"/>
      <c r="E187" s="14">
        <v>-45</v>
      </c>
      <c r="F187" s="115"/>
      <c r="G187" s="14">
        <v>-22</v>
      </c>
      <c r="H187" s="14">
        <v>-38</v>
      </c>
      <c r="I187" s="115"/>
      <c r="J187" s="115"/>
      <c r="K187" s="115"/>
      <c r="L187" s="14">
        <v>-54</v>
      </c>
      <c r="M187" s="14">
        <v>-6</v>
      </c>
      <c r="N187" s="14">
        <v>-2</v>
      </c>
      <c r="O187" s="115"/>
      <c r="P187" s="115"/>
      <c r="Q187" s="115"/>
      <c r="R187" s="115"/>
      <c r="S187" s="115"/>
      <c r="T187" s="115"/>
    </row>
    <row r="188" spans="1:20" s="1" customFormat="1" x14ac:dyDescent="0.25">
      <c r="A188" s="76" t="s">
        <v>2628</v>
      </c>
      <c r="B188" s="14" t="s">
        <v>63</v>
      </c>
      <c r="C188" s="14">
        <v>-60</v>
      </c>
      <c r="D188" s="14">
        <v>-2</v>
      </c>
      <c r="E188" s="14">
        <v>-96</v>
      </c>
      <c r="F188" s="14">
        <v>-10</v>
      </c>
      <c r="G188" s="14">
        <v>-8</v>
      </c>
      <c r="H188" s="14">
        <v>-41</v>
      </c>
      <c r="I188" s="115"/>
      <c r="J188" s="115"/>
      <c r="K188" s="14">
        <v>-46</v>
      </c>
      <c r="L188" s="14">
        <v>-31</v>
      </c>
      <c r="M188" s="115"/>
      <c r="N188" s="14">
        <v>-14</v>
      </c>
      <c r="O188" s="115"/>
      <c r="P188" s="115"/>
      <c r="Q188" s="115"/>
      <c r="R188" s="115"/>
      <c r="S188" s="115"/>
      <c r="T188" s="115"/>
    </row>
    <row r="189" spans="1:20" s="1" customFormat="1" x14ac:dyDescent="0.25">
      <c r="A189" s="76" t="s">
        <v>2656</v>
      </c>
      <c r="B189" s="14" t="s">
        <v>63</v>
      </c>
      <c r="C189" s="14">
        <v>-63</v>
      </c>
      <c r="D189" s="115"/>
      <c r="E189" s="14">
        <v>-59</v>
      </c>
      <c r="F189" s="115"/>
      <c r="G189" s="14">
        <v>-6</v>
      </c>
      <c r="H189" s="14">
        <v>-61</v>
      </c>
      <c r="I189" s="115"/>
      <c r="J189" s="115"/>
      <c r="K189" s="115"/>
      <c r="L189" s="14">
        <v>-55</v>
      </c>
      <c r="M189" s="14">
        <v>-2</v>
      </c>
      <c r="N189" s="14">
        <v>-3</v>
      </c>
      <c r="O189" s="115"/>
      <c r="P189" s="115"/>
      <c r="Q189" s="115"/>
      <c r="R189" s="115"/>
      <c r="S189" s="115"/>
      <c r="T189" s="115"/>
    </row>
    <row r="190" spans="1:20" s="1" customFormat="1" x14ac:dyDescent="0.25">
      <c r="A190" s="79" t="s">
        <v>2659</v>
      </c>
      <c r="B190" s="14" t="s">
        <v>63</v>
      </c>
      <c r="C190" s="14">
        <v>-58</v>
      </c>
      <c r="D190" s="115"/>
      <c r="E190" s="14">
        <v>-45</v>
      </c>
      <c r="F190" s="115"/>
      <c r="G190" s="14">
        <v>-16</v>
      </c>
      <c r="H190" s="14">
        <v>-46</v>
      </c>
      <c r="I190" s="115"/>
      <c r="J190" s="115"/>
      <c r="K190" s="115"/>
      <c r="L190" s="14">
        <v>-42</v>
      </c>
      <c r="M190" s="115"/>
      <c r="N190" s="115"/>
      <c r="O190" s="115"/>
      <c r="P190" s="115"/>
      <c r="Q190" s="115"/>
      <c r="R190" s="115"/>
      <c r="S190" s="115"/>
      <c r="T190" s="115"/>
    </row>
    <row r="191" spans="1:20" s="1" customFormat="1" x14ac:dyDescent="0.25">
      <c r="A191" s="79" t="s">
        <v>2672</v>
      </c>
      <c r="B191" s="14" t="s">
        <v>63</v>
      </c>
      <c r="C191" s="14">
        <v>-45</v>
      </c>
      <c r="D191" s="14">
        <v>-3</v>
      </c>
      <c r="E191" s="14">
        <v>-59</v>
      </c>
      <c r="F191" s="115"/>
      <c r="G191" s="115"/>
      <c r="H191" s="14">
        <v>-60</v>
      </c>
      <c r="I191" s="115"/>
      <c r="J191" s="115"/>
      <c r="K191" s="14">
        <v>-29</v>
      </c>
      <c r="L191" s="14">
        <v>-59</v>
      </c>
      <c r="M191" s="14">
        <v>-9</v>
      </c>
      <c r="N191" s="14">
        <v>-3</v>
      </c>
      <c r="O191" s="115"/>
      <c r="P191" s="115"/>
      <c r="Q191" s="115"/>
      <c r="R191" s="115"/>
      <c r="S191" s="115"/>
      <c r="T191" s="115"/>
    </row>
    <row r="192" spans="1:20" s="1" customFormat="1" x14ac:dyDescent="0.25">
      <c r="A192" s="79" t="s">
        <v>2675</v>
      </c>
      <c r="B192" s="14" t="s">
        <v>63</v>
      </c>
      <c r="C192" s="14">
        <v>-68</v>
      </c>
      <c r="D192" s="115"/>
      <c r="E192" s="14">
        <v>-92</v>
      </c>
      <c r="F192" s="115"/>
      <c r="G192" s="115"/>
      <c r="H192" s="14">
        <v>-65</v>
      </c>
      <c r="I192" s="115"/>
      <c r="J192" s="115"/>
      <c r="K192" s="14">
        <v>-81</v>
      </c>
      <c r="L192" s="14">
        <v>-56</v>
      </c>
      <c r="M192" s="14">
        <v>-2</v>
      </c>
      <c r="N192" s="115"/>
      <c r="O192" s="115"/>
      <c r="P192" s="115"/>
      <c r="Q192" s="115"/>
      <c r="R192" s="115"/>
      <c r="S192" s="115"/>
      <c r="T192" s="115"/>
    </row>
    <row r="193" spans="1:21" s="1" customFormat="1" x14ac:dyDescent="0.25">
      <c r="A193" s="76" t="s">
        <v>2684</v>
      </c>
      <c r="B193" s="14" t="s">
        <v>63</v>
      </c>
      <c r="C193" s="14">
        <v>-47</v>
      </c>
      <c r="D193" s="115"/>
      <c r="E193" s="14">
        <v>-86</v>
      </c>
      <c r="F193" s="14">
        <v>-5</v>
      </c>
      <c r="G193" s="115"/>
      <c r="H193" s="14">
        <v>-91</v>
      </c>
      <c r="I193" s="115"/>
      <c r="J193" s="115"/>
      <c r="K193" s="14">
        <v>-66</v>
      </c>
      <c r="L193" s="14">
        <v>-52</v>
      </c>
      <c r="M193" s="115"/>
      <c r="N193" s="115"/>
      <c r="O193" s="115"/>
      <c r="P193" s="115"/>
      <c r="Q193" s="115"/>
      <c r="R193" s="14">
        <v>-22</v>
      </c>
      <c r="S193" s="115"/>
      <c r="T193" s="115"/>
    </row>
    <row r="194" spans="1:21" s="1" customFormat="1" ht="17" thickBot="1" x14ac:dyDescent="0.3">
      <c r="A194" s="15" t="s">
        <v>2690</v>
      </c>
      <c r="B194" s="13" t="s">
        <v>63</v>
      </c>
      <c r="C194" s="14">
        <v>-44</v>
      </c>
      <c r="D194" s="14">
        <v>-1</v>
      </c>
      <c r="E194" s="14">
        <v>-64</v>
      </c>
      <c r="F194" s="115"/>
      <c r="G194" s="115"/>
      <c r="H194" s="14">
        <v>-57</v>
      </c>
      <c r="I194" s="115"/>
      <c r="J194" s="115"/>
      <c r="K194" s="115"/>
      <c r="L194" s="14">
        <v>-38</v>
      </c>
      <c r="M194" s="14">
        <v>-9</v>
      </c>
      <c r="N194" s="115"/>
      <c r="O194" s="115"/>
      <c r="P194" s="14">
        <v>-1</v>
      </c>
      <c r="Q194" s="115"/>
      <c r="R194" s="115"/>
      <c r="S194" s="115"/>
      <c r="T194" s="115"/>
    </row>
    <row r="195" spans="1:21" s="8" customFormat="1" ht="17" thickBot="1" x14ac:dyDescent="0.3">
      <c r="A195" s="170" t="s">
        <v>2705</v>
      </c>
      <c r="B195" s="34"/>
      <c r="C195" s="34">
        <f>SUM(C185:C194)</f>
        <v>160</v>
      </c>
      <c r="D195" s="34">
        <f t="shared" ref="D195:T195" si="19">SUM(D185:D194)</f>
        <v>22</v>
      </c>
      <c r="E195" s="34">
        <f t="shared" si="19"/>
        <v>1434</v>
      </c>
      <c r="F195" s="34">
        <f t="shared" si="19"/>
        <v>12</v>
      </c>
      <c r="G195" s="34">
        <f t="shared" si="19"/>
        <v>578</v>
      </c>
      <c r="H195" s="34">
        <f t="shared" si="19"/>
        <v>3668</v>
      </c>
      <c r="I195" s="34">
        <f t="shared" si="19"/>
        <v>27</v>
      </c>
      <c r="J195" s="56">
        <f t="shared" si="19"/>
        <v>-8</v>
      </c>
      <c r="K195" s="34">
        <f t="shared" si="19"/>
        <v>178</v>
      </c>
      <c r="L195" s="34">
        <f t="shared" si="19"/>
        <v>376</v>
      </c>
      <c r="M195" s="34">
        <f t="shared" si="19"/>
        <v>34</v>
      </c>
      <c r="N195" s="34">
        <f t="shared" si="19"/>
        <v>1</v>
      </c>
      <c r="O195" s="34">
        <f t="shared" si="19"/>
        <v>54</v>
      </c>
      <c r="P195" s="34">
        <f t="shared" si="19"/>
        <v>0</v>
      </c>
      <c r="Q195" s="56">
        <f t="shared" si="19"/>
        <v>-22</v>
      </c>
      <c r="R195" s="34">
        <f t="shared" si="19"/>
        <v>479</v>
      </c>
      <c r="S195" s="56">
        <f t="shared" si="19"/>
        <v>-1</v>
      </c>
      <c r="T195" s="34">
        <f t="shared" si="19"/>
        <v>0</v>
      </c>
    </row>
    <row r="196" spans="1:21" s="1" customFormat="1" x14ac:dyDescent="0.25">
      <c r="A196" s="76">
        <v>44259</v>
      </c>
      <c r="B196" s="14" t="s">
        <v>63</v>
      </c>
      <c r="C196" s="115"/>
      <c r="D196" s="14">
        <v>-2</v>
      </c>
      <c r="E196" s="14">
        <v>-119</v>
      </c>
      <c r="F196" s="115"/>
      <c r="G196" s="115"/>
      <c r="H196" s="115"/>
      <c r="I196" s="115"/>
      <c r="J196" s="115"/>
      <c r="K196" s="115"/>
      <c r="L196" s="14">
        <v>-88</v>
      </c>
      <c r="M196" s="14">
        <v>-1</v>
      </c>
      <c r="N196" s="115"/>
      <c r="O196" s="115"/>
      <c r="P196" s="115"/>
      <c r="Q196" s="115"/>
      <c r="R196" s="115"/>
      <c r="S196" s="115"/>
      <c r="T196" s="115"/>
    </row>
    <row r="197" spans="1:21" s="1" customFormat="1" x14ac:dyDescent="0.25">
      <c r="A197" s="76">
        <v>44320</v>
      </c>
      <c r="B197" s="14" t="s">
        <v>63</v>
      </c>
      <c r="C197" s="14">
        <v>-30</v>
      </c>
      <c r="D197" s="14">
        <v>-8</v>
      </c>
      <c r="E197" s="14">
        <v>-96</v>
      </c>
      <c r="F197" s="115"/>
      <c r="G197" s="14">
        <v>-14</v>
      </c>
      <c r="H197" s="14">
        <v>-262</v>
      </c>
      <c r="I197" s="115"/>
      <c r="J197" s="115"/>
      <c r="K197" s="115"/>
      <c r="L197" s="14">
        <v>-22</v>
      </c>
      <c r="M197" s="115"/>
      <c r="N197" s="115"/>
      <c r="O197" s="14">
        <v>-8</v>
      </c>
      <c r="P197" s="115"/>
      <c r="Q197" s="115"/>
      <c r="R197" s="14">
        <v>-28</v>
      </c>
      <c r="S197" s="115"/>
      <c r="T197" s="115"/>
    </row>
    <row r="198" spans="1:21" s="2" customFormat="1" x14ac:dyDescent="0.25">
      <c r="A198" s="431">
        <v>44534</v>
      </c>
      <c r="B198" s="432" t="s">
        <v>967</v>
      </c>
      <c r="C198" s="14"/>
      <c r="D198" s="14"/>
      <c r="E198" s="432">
        <v>-900</v>
      </c>
      <c r="F198" s="432">
        <v>-8</v>
      </c>
      <c r="G198" s="432">
        <v>-545</v>
      </c>
      <c r="H198" s="432">
        <v>-3100</v>
      </c>
      <c r="I198" s="432">
        <v>-3</v>
      </c>
      <c r="J198" s="14"/>
      <c r="K198" s="14"/>
      <c r="L198" s="432">
        <v>-20</v>
      </c>
      <c r="M198" s="432">
        <v>-10</v>
      </c>
      <c r="N198" s="14"/>
      <c r="O198" s="14"/>
      <c r="P198" s="14"/>
      <c r="Q198" s="14"/>
      <c r="R198" s="432">
        <v>-440</v>
      </c>
      <c r="S198" s="14"/>
      <c r="T198" s="14"/>
      <c r="U198" s="49" t="s">
        <v>2491</v>
      </c>
    </row>
    <row r="199" spans="1:21" s="1" customFormat="1" x14ac:dyDescent="0.25">
      <c r="A199" s="76" t="s">
        <v>2716</v>
      </c>
      <c r="B199" s="14" t="s">
        <v>63</v>
      </c>
      <c r="C199" s="14">
        <v>-130</v>
      </c>
      <c r="D199" s="115"/>
      <c r="E199" s="14">
        <v>-200</v>
      </c>
      <c r="F199" s="14">
        <v>-4</v>
      </c>
      <c r="G199" s="14">
        <v>-13</v>
      </c>
      <c r="H199" s="14">
        <v>-80</v>
      </c>
      <c r="I199" s="14">
        <v>-24</v>
      </c>
      <c r="J199" s="115"/>
      <c r="K199" s="14">
        <v>-173</v>
      </c>
      <c r="L199" s="14">
        <v>-114</v>
      </c>
      <c r="M199" s="115"/>
      <c r="N199" s="14">
        <v>-1</v>
      </c>
      <c r="O199" s="14">
        <v>-32</v>
      </c>
      <c r="P199" s="115"/>
      <c r="Q199" s="115"/>
      <c r="R199" s="14">
        <v>-20</v>
      </c>
      <c r="S199" s="115"/>
      <c r="T199" s="115"/>
    </row>
    <row r="200" spans="1:21" s="1" customFormat="1" x14ac:dyDescent="0.25">
      <c r="A200" s="12" t="s">
        <v>2716</v>
      </c>
      <c r="B200" s="13" t="s">
        <v>63</v>
      </c>
      <c r="C200" s="115"/>
      <c r="D200" s="115"/>
      <c r="E200" s="14">
        <v>-59</v>
      </c>
      <c r="F200" s="115"/>
      <c r="G200" s="115"/>
      <c r="H200" s="115"/>
      <c r="I200" s="115"/>
      <c r="J200" s="115"/>
      <c r="K200" s="115"/>
      <c r="L200" s="14">
        <v>-56</v>
      </c>
      <c r="M200" s="14">
        <v>-12</v>
      </c>
      <c r="N200" s="115"/>
      <c r="O200" s="115"/>
      <c r="P200" s="115"/>
      <c r="Q200" s="115"/>
      <c r="R200" s="115"/>
      <c r="S200" s="115"/>
      <c r="T200" s="115"/>
    </row>
    <row r="201" spans="1:21" s="1" customFormat="1" x14ac:dyDescent="0.25">
      <c r="A201" s="55" t="s">
        <v>2746</v>
      </c>
      <c r="B201" s="436" t="s">
        <v>63</v>
      </c>
      <c r="C201" s="115"/>
      <c r="D201" s="14">
        <v>-12</v>
      </c>
      <c r="E201" s="14">
        <v>-51</v>
      </c>
      <c r="F201" s="14">
        <v>-2</v>
      </c>
      <c r="G201" s="115"/>
      <c r="H201" s="14">
        <v>-191</v>
      </c>
      <c r="I201" s="115"/>
      <c r="J201" s="115"/>
      <c r="K201" s="14">
        <v>-5</v>
      </c>
      <c r="L201" s="14">
        <v>-49</v>
      </c>
      <c r="M201" s="14">
        <v>-6</v>
      </c>
      <c r="N201" s="115"/>
      <c r="O201" s="14">
        <v>-14</v>
      </c>
      <c r="P201" s="115"/>
      <c r="Q201" s="115"/>
      <c r="R201" s="14">
        <v>-21</v>
      </c>
      <c r="S201" s="115"/>
      <c r="T201" s="115"/>
    </row>
    <row r="202" spans="1:21" s="1" customFormat="1" ht="17" thickBot="1" x14ac:dyDescent="0.3">
      <c r="A202" s="12" t="s">
        <v>2770</v>
      </c>
      <c r="B202" s="75" t="s">
        <v>63</v>
      </c>
      <c r="C202" s="115"/>
      <c r="D202" s="115"/>
      <c r="E202" s="14">
        <v>-20</v>
      </c>
      <c r="F202" s="115"/>
      <c r="G202" s="14">
        <v>-5</v>
      </c>
      <c r="H202" s="14">
        <v>-25</v>
      </c>
      <c r="I202" s="115"/>
      <c r="J202" s="115"/>
      <c r="K202" s="115"/>
      <c r="L202" s="14">
        <v>-24</v>
      </c>
      <c r="M202" s="14">
        <v>-5</v>
      </c>
      <c r="N202" s="115"/>
      <c r="O202" s="115"/>
      <c r="P202" s="115"/>
      <c r="Q202" s="115"/>
      <c r="R202" s="115"/>
      <c r="S202" s="115"/>
      <c r="T202" s="115"/>
    </row>
    <row r="203" spans="1:21" s="8" customFormat="1" ht="17" thickBot="1" x14ac:dyDescent="0.3">
      <c r="A203" s="170" t="s">
        <v>2903</v>
      </c>
      <c r="B203" s="34"/>
      <c r="C203" s="34">
        <f>SUM(C195:C202)</f>
        <v>0</v>
      </c>
      <c r="D203" s="34">
        <f t="shared" ref="D203:T203" si="20">SUM(D195:D202)</f>
        <v>0</v>
      </c>
      <c r="E203" s="56">
        <f t="shared" si="20"/>
        <v>-11</v>
      </c>
      <c r="F203" s="56">
        <f t="shared" si="20"/>
        <v>-2</v>
      </c>
      <c r="G203" s="34">
        <f t="shared" si="20"/>
        <v>1</v>
      </c>
      <c r="H203" s="34">
        <f t="shared" si="20"/>
        <v>10</v>
      </c>
      <c r="I203" s="34">
        <f t="shared" si="20"/>
        <v>0</v>
      </c>
      <c r="J203" s="56">
        <f t="shared" si="20"/>
        <v>-8</v>
      </c>
      <c r="K203" s="34">
        <f t="shared" si="20"/>
        <v>0</v>
      </c>
      <c r="L203" s="34">
        <f t="shared" si="20"/>
        <v>3</v>
      </c>
      <c r="M203" s="34">
        <f t="shared" si="20"/>
        <v>0</v>
      </c>
      <c r="N203" s="34">
        <f>SUM(N195:N202)</f>
        <v>0</v>
      </c>
      <c r="O203" s="34">
        <f t="shared" si="20"/>
        <v>0</v>
      </c>
      <c r="P203" s="34">
        <f t="shared" si="20"/>
        <v>0</v>
      </c>
      <c r="Q203" s="56">
        <f t="shared" si="20"/>
        <v>-22</v>
      </c>
      <c r="R203" s="56">
        <f t="shared" si="20"/>
        <v>-30</v>
      </c>
      <c r="S203" s="56">
        <f t="shared" si="20"/>
        <v>-1</v>
      </c>
      <c r="T203" s="34">
        <f t="shared" si="20"/>
        <v>0</v>
      </c>
    </row>
    <row r="204" spans="1:21" s="48" customFormat="1" x14ac:dyDescent="0.25">
      <c r="A204" s="12" t="s">
        <v>2877</v>
      </c>
      <c r="B204" s="15" t="s">
        <v>63</v>
      </c>
      <c r="C204" s="115"/>
      <c r="D204" s="115"/>
      <c r="E204" s="14"/>
      <c r="F204" s="199"/>
      <c r="G204" s="14"/>
      <c r="H204" s="14"/>
      <c r="I204" s="199"/>
      <c r="J204" s="115"/>
      <c r="K204" s="115"/>
      <c r="L204" s="14">
        <v>-3</v>
      </c>
      <c r="M204" s="14"/>
      <c r="N204" s="115"/>
      <c r="O204" s="199"/>
      <c r="P204" s="115"/>
      <c r="Q204" s="199"/>
      <c r="R204" s="115"/>
      <c r="S204" s="199"/>
      <c r="T204" s="199"/>
      <c r="U204" s="48" t="s">
        <v>2908</v>
      </c>
    </row>
    <row r="205" spans="1:21" s="48" customFormat="1" x14ac:dyDescent="0.25">
      <c r="A205" s="212"/>
      <c r="B205" s="213"/>
      <c r="C205" s="115"/>
      <c r="D205" s="115"/>
      <c r="E205" s="14"/>
      <c r="F205" s="199"/>
      <c r="G205" s="14"/>
      <c r="H205" s="14"/>
      <c r="I205" s="199"/>
      <c r="J205" s="115"/>
      <c r="K205" s="115"/>
      <c r="L205" s="14"/>
      <c r="M205" s="14"/>
      <c r="N205" s="115"/>
      <c r="O205" s="199"/>
      <c r="P205" s="115"/>
      <c r="Q205" s="199"/>
      <c r="R205" s="115"/>
      <c r="S205" s="199"/>
      <c r="T205" s="199"/>
    </row>
    <row r="206" spans="1:21" s="48" customFormat="1" x14ac:dyDescent="0.25">
      <c r="A206" s="212"/>
      <c r="B206" s="213"/>
      <c r="C206" s="115"/>
      <c r="D206" s="115"/>
      <c r="E206" s="14"/>
      <c r="F206" s="199"/>
      <c r="G206" s="14"/>
      <c r="H206" s="14"/>
      <c r="I206" s="199"/>
      <c r="J206" s="115"/>
      <c r="K206" s="115"/>
      <c r="L206" s="14"/>
      <c r="M206" s="14"/>
      <c r="N206" s="115"/>
      <c r="O206" s="199"/>
      <c r="P206" s="115"/>
      <c r="Q206" s="199"/>
      <c r="R206" s="115"/>
      <c r="S206" s="199"/>
      <c r="T206" s="199"/>
    </row>
    <row r="207" spans="1:21" s="48" customFormat="1" ht="17" thickBot="1" x14ac:dyDescent="0.3">
      <c r="A207" s="78"/>
      <c r="B207" s="14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</row>
    <row r="208" spans="1:21" s="2" customFormat="1" ht="17" thickBot="1" x14ac:dyDescent="0.3">
      <c r="A208" s="232" t="s">
        <v>927</v>
      </c>
      <c r="B208" s="204"/>
      <c r="C208" s="204">
        <f>SUM(C7:C13)</f>
        <v>500</v>
      </c>
      <c r="D208" s="204">
        <f t="shared" ref="D208:T208" si="21">SUM(D7:D13)</f>
        <v>100</v>
      </c>
      <c r="E208" s="204">
        <f t="shared" si="21"/>
        <v>796</v>
      </c>
      <c r="F208" s="204">
        <f t="shared" si="21"/>
        <v>100</v>
      </c>
      <c r="G208" s="204">
        <f t="shared" si="21"/>
        <v>232</v>
      </c>
      <c r="H208" s="204">
        <f>SUM(H7:H13)</f>
        <v>1600</v>
      </c>
      <c r="I208" s="204">
        <f t="shared" si="21"/>
        <v>100</v>
      </c>
      <c r="J208" s="204">
        <f t="shared" si="21"/>
        <v>150</v>
      </c>
      <c r="K208" s="204">
        <f t="shared" si="21"/>
        <v>332</v>
      </c>
      <c r="L208" s="204">
        <f t="shared" si="21"/>
        <v>296</v>
      </c>
      <c r="M208" s="204">
        <f t="shared" si="21"/>
        <v>40</v>
      </c>
      <c r="N208" s="204">
        <f t="shared" si="21"/>
        <v>96</v>
      </c>
      <c r="O208" s="204">
        <f t="shared" si="21"/>
        <v>20</v>
      </c>
      <c r="P208" s="204"/>
      <c r="Q208" s="204"/>
      <c r="R208" s="204"/>
      <c r="S208" s="204"/>
      <c r="T208" s="204">
        <f t="shared" si="21"/>
        <v>0</v>
      </c>
    </row>
    <row r="209" spans="1:20" s="2" customFormat="1" ht="17" thickBot="1" x14ac:dyDescent="0.3">
      <c r="A209" s="232" t="s">
        <v>928</v>
      </c>
      <c r="B209" s="204"/>
      <c r="C209" s="255">
        <v>500</v>
      </c>
      <c r="D209" s="255">
        <v>100</v>
      </c>
      <c r="E209" s="255">
        <v>500</v>
      </c>
      <c r="F209" s="255">
        <v>100</v>
      </c>
      <c r="G209" s="255">
        <v>200</v>
      </c>
      <c r="H209" s="255">
        <v>1000</v>
      </c>
      <c r="I209" s="255">
        <v>100</v>
      </c>
      <c r="J209" s="255">
        <v>150</v>
      </c>
      <c r="K209" s="255">
        <v>300</v>
      </c>
      <c r="L209" s="255">
        <v>200</v>
      </c>
      <c r="M209" s="270"/>
      <c r="N209" s="270"/>
      <c r="O209" s="270"/>
      <c r="P209" s="270"/>
      <c r="Q209" s="270"/>
      <c r="R209" s="270"/>
      <c r="S209" s="270"/>
      <c r="T209" s="233"/>
    </row>
    <row r="210" spans="1:20" s="2" customFormat="1" ht="17" thickBot="1" x14ac:dyDescent="0.3">
      <c r="C210" s="271" t="s">
        <v>2</v>
      </c>
      <c r="D210" s="10" t="s">
        <v>17</v>
      </c>
      <c r="E210" s="10" t="s">
        <v>3</v>
      </c>
      <c r="F210" s="271" t="s">
        <v>18</v>
      </c>
      <c r="G210" s="271" t="s">
        <v>27</v>
      </c>
      <c r="H210" s="271" t="s">
        <v>4</v>
      </c>
      <c r="I210" s="271" t="s">
        <v>29</v>
      </c>
      <c r="J210" s="10" t="s">
        <v>30</v>
      </c>
      <c r="K210" s="10" t="s">
        <v>31</v>
      </c>
      <c r="L210" s="10" t="s">
        <v>10</v>
      </c>
      <c r="M210" s="10" t="s">
        <v>28</v>
      </c>
      <c r="N210" s="10" t="s">
        <v>26</v>
      </c>
      <c r="O210" s="10" t="s">
        <v>778</v>
      </c>
      <c r="P210" s="10" t="s">
        <v>779</v>
      </c>
      <c r="Q210" s="10" t="s">
        <v>780</v>
      </c>
      <c r="R210" s="271" t="s">
        <v>365</v>
      </c>
      <c r="S210" s="261" t="s">
        <v>32</v>
      </c>
      <c r="T210" s="272"/>
    </row>
    <row r="211" spans="1:20" s="129" customFormat="1" x14ac:dyDescent="0.25">
      <c r="A211" s="129" t="s">
        <v>929</v>
      </c>
      <c r="C211" s="273"/>
      <c r="D211" s="273"/>
      <c r="E211" s="273"/>
      <c r="F211" s="273"/>
      <c r="G211" s="235"/>
      <c r="H211" s="273"/>
      <c r="I211" s="273"/>
      <c r="J211" s="273"/>
      <c r="K211" s="274"/>
      <c r="L211" s="273"/>
      <c r="M211" s="273"/>
      <c r="N211" s="273"/>
      <c r="O211" s="273"/>
      <c r="P211" s="273"/>
      <c r="Q211" s="273"/>
      <c r="R211" s="273"/>
      <c r="S211" s="273"/>
      <c r="T211" s="273"/>
    </row>
    <row r="212" spans="1:20" s="144" customFormat="1" x14ac:dyDescent="0.25">
      <c r="A212" s="260" t="s">
        <v>2904</v>
      </c>
      <c r="B212" s="260"/>
      <c r="C212" s="633"/>
      <c r="D212" s="273"/>
      <c r="E212" s="273"/>
      <c r="F212" s="273"/>
      <c r="G212" s="273"/>
      <c r="H212" s="273"/>
      <c r="I212" s="273"/>
      <c r="J212" s="273"/>
      <c r="K212" s="273"/>
      <c r="L212" s="273"/>
      <c r="M212" s="273"/>
      <c r="N212" s="273"/>
      <c r="O212" s="273"/>
      <c r="P212" s="273"/>
      <c r="Q212" s="273"/>
      <c r="R212" s="273"/>
      <c r="S212" s="273"/>
      <c r="T212" s="273"/>
    </row>
    <row r="213" spans="1:20" s="144" customFormat="1" x14ac:dyDescent="0.25">
      <c r="A213" s="260" t="s">
        <v>2905</v>
      </c>
      <c r="B213" s="260"/>
      <c r="C213" s="633"/>
      <c r="D213" s="273"/>
      <c r="E213" s="273"/>
      <c r="F213" s="273"/>
      <c r="G213" s="273"/>
      <c r="H213" s="273"/>
      <c r="I213" s="273"/>
      <c r="J213" s="273"/>
      <c r="K213" s="273"/>
      <c r="L213" s="273"/>
      <c r="M213" s="273"/>
      <c r="N213" s="273"/>
      <c r="O213" s="273"/>
      <c r="P213" s="273"/>
      <c r="Q213" s="273"/>
      <c r="R213" s="273"/>
      <c r="S213" s="273"/>
      <c r="T213" s="273"/>
    </row>
    <row r="214" spans="1:20" s="144" customFormat="1" x14ac:dyDescent="0.25">
      <c r="C214" s="273"/>
      <c r="D214" s="273"/>
      <c r="E214" s="273"/>
      <c r="F214" s="273"/>
      <c r="G214" s="273"/>
      <c r="H214" s="273"/>
      <c r="I214" s="273"/>
      <c r="J214" s="273"/>
      <c r="K214" s="273"/>
      <c r="L214" s="273"/>
      <c r="M214" s="273"/>
      <c r="N214" s="273"/>
      <c r="O214" s="273"/>
      <c r="P214" s="273"/>
      <c r="Q214" s="273"/>
      <c r="R214" s="273"/>
      <c r="S214" s="273"/>
      <c r="T214" s="273"/>
    </row>
    <row r="215" spans="1:20" s="144" customFormat="1" x14ac:dyDescent="0.25">
      <c r="C215" s="273"/>
      <c r="D215" s="273"/>
      <c r="E215" s="273"/>
      <c r="F215" s="273"/>
      <c r="G215" s="273"/>
      <c r="H215" s="273"/>
      <c r="I215" s="273"/>
      <c r="J215" s="273"/>
      <c r="K215" s="273"/>
      <c r="L215" s="273"/>
      <c r="M215" s="273"/>
      <c r="N215" s="273"/>
      <c r="O215" s="273"/>
      <c r="P215" s="273"/>
      <c r="Q215" s="273"/>
      <c r="R215" s="273"/>
      <c r="S215" s="273"/>
      <c r="T215" s="273"/>
    </row>
    <row r="216" spans="1:20" s="144" customFormat="1" x14ac:dyDescent="0.25">
      <c r="C216" s="273"/>
      <c r="D216" s="273"/>
      <c r="E216" s="273"/>
      <c r="F216" s="273"/>
      <c r="G216" s="273"/>
      <c r="H216" s="273"/>
      <c r="I216" s="273"/>
      <c r="J216" s="273"/>
      <c r="K216" s="273"/>
      <c r="L216" s="273"/>
      <c r="M216" s="273"/>
      <c r="N216" s="273"/>
      <c r="O216" s="273"/>
      <c r="P216" s="273"/>
      <c r="Q216" s="273"/>
      <c r="R216" s="273"/>
      <c r="S216" s="273"/>
      <c r="T216" s="273"/>
    </row>
    <row r="217" spans="1:20" x14ac:dyDescent="0.25">
      <c r="A217" s="275" t="s">
        <v>930</v>
      </c>
      <c r="B217"/>
      <c r="C217"/>
      <c r="D217"/>
      <c r="E217"/>
      <c r="F217"/>
      <c r="G217"/>
      <c r="H217"/>
      <c r="I217"/>
    </row>
    <row r="218" spans="1:20" x14ac:dyDescent="0.25">
      <c r="A218" s="276" t="s">
        <v>931</v>
      </c>
      <c r="B218" s="276"/>
      <c r="C218" s="276"/>
      <c r="D218" s="276"/>
      <c r="E218"/>
      <c r="F218" s="277" t="s">
        <v>932</v>
      </c>
      <c r="G218" s="260"/>
      <c r="H218" s="260"/>
      <c r="I218" s="260"/>
      <c r="J218" s="260"/>
      <c r="K218" s="260"/>
    </row>
    <row r="219" spans="1:20" x14ac:dyDescent="0.25">
      <c r="A219" s="276" t="s">
        <v>933</v>
      </c>
      <c r="B219" s="276"/>
      <c r="C219" s="276"/>
      <c r="D219" s="276"/>
      <c r="E219"/>
      <c r="F219" s="277" t="s">
        <v>934</v>
      </c>
      <c r="G219" s="260"/>
      <c r="H219" s="260"/>
      <c r="I219" s="260"/>
      <c r="J219" s="260"/>
      <c r="K219" s="260"/>
    </row>
    <row r="220" spans="1:20" x14ac:dyDescent="0.25">
      <c r="A220" s="276" t="s">
        <v>935</v>
      </c>
      <c r="B220" s="276"/>
      <c r="C220" s="276"/>
      <c r="D220" s="276"/>
      <c r="E220"/>
      <c r="F220" s="277" t="s">
        <v>936</v>
      </c>
      <c r="G220" s="260"/>
      <c r="H220" s="260"/>
      <c r="I220" s="260"/>
      <c r="J220" s="260"/>
      <c r="K220" s="260"/>
    </row>
    <row r="221" spans="1:20" x14ac:dyDescent="0.25">
      <c r="A221" s="276" t="s">
        <v>937</v>
      </c>
      <c r="B221" s="276"/>
      <c r="C221" s="276"/>
      <c r="D221" s="276"/>
      <c r="E221"/>
      <c r="F221" s="277" t="s">
        <v>938</v>
      </c>
      <c r="G221" s="260"/>
      <c r="H221" s="260"/>
      <c r="I221" s="260"/>
      <c r="J221" s="260"/>
      <c r="K221" s="260"/>
    </row>
    <row r="222" spans="1:20" x14ac:dyDescent="0.25">
      <c r="A222" s="276" t="s">
        <v>939</v>
      </c>
      <c r="B222" s="276"/>
      <c r="C222" s="276"/>
      <c r="D222" s="276"/>
      <c r="E222"/>
      <c r="F222" s="277" t="s">
        <v>940</v>
      </c>
      <c r="G222" s="260"/>
      <c r="H222" s="260"/>
      <c r="I222" s="260"/>
      <c r="J222" s="260"/>
      <c r="K222" s="260"/>
    </row>
    <row r="224" spans="1:20" x14ac:dyDescent="0.25">
      <c r="A224" s="278" t="s">
        <v>941</v>
      </c>
      <c r="B224" s="278"/>
      <c r="C224" s="278"/>
      <c r="D224" s="278"/>
      <c r="E224" s="278"/>
    </row>
    <row r="225" spans="1:5" x14ac:dyDescent="0.25">
      <c r="A225" s="278" t="s">
        <v>942</v>
      </c>
      <c r="B225" s="278"/>
      <c r="C225" s="278"/>
      <c r="D225" s="278"/>
      <c r="E225" s="278"/>
    </row>
    <row r="226" spans="1:5" x14ac:dyDescent="0.25">
      <c r="A226" s="278" t="s">
        <v>943</v>
      </c>
      <c r="B226" s="278"/>
      <c r="C226" s="278"/>
      <c r="D226" s="278"/>
      <c r="E226" s="278"/>
    </row>
    <row r="227" spans="1:5" x14ac:dyDescent="0.25">
      <c r="A227" s="278" t="s">
        <v>944</v>
      </c>
      <c r="B227" s="278"/>
      <c r="C227" s="278"/>
      <c r="D227" s="278"/>
      <c r="E227" s="278"/>
    </row>
    <row r="228" spans="1:5" x14ac:dyDescent="0.25">
      <c r="A228" s="278" t="s">
        <v>945</v>
      </c>
      <c r="B228" s="278"/>
      <c r="C228" s="278"/>
      <c r="D228" s="278"/>
      <c r="E228" s="27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>
    <tabColor rgb="FFC00000"/>
  </sheetPr>
  <dimension ref="A1:AL172"/>
  <sheetViews>
    <sheetView topLeftCell="U109" workbookViewId="0">
      <selection activeCell="AA124" sqref="AA124"/>
    </sheetView>
  </sheetViews>
  <sheetFormatPr baseColWidth="10" defaultColWidth="9" defaultRowHeight="16" x14ac:dyDescent="0.25"/>
  <cols>
    <col min="1" max="1" width="12.5" style="4" customWidth="1"/>
    <col min="2" max="2" width="18.83203125" style="4" customWidth="1"/>
    <col min="3" max="5" width="9.1640625" style="4" customWidth="1"/>
    <col min="6" max="7" width="8.5" style="4" customWidth="1"/>
    <col min="8" max="8" width="8.6640625" style="4" customWidth="1"/>
    <col min="9" max="15" width="9" style="4" customWidth="1"/>
    <col min="16" max="16" width="11.1640625" style="4" customWidth="1"/>
    <col min="17" max="17" width="9.6640625" style="4" customWidth="1"/>
    <col min="18" max="18" width="11.1640625" style="4" customWidth="1"/>
    <col min="19" max="19" width="10.83203125" style="4" customWidth="1"/>
    <col min="20" max="21" width="9.6640625" style="4" customWidth="1"/>
    <col min="22" max="23" width="13.5" style="4" customWidth="1"/>
    <col min="24" max="24" width="15" style="4" customWidth="1"/>
    <col min="25" max="25" width="9.33203125" style="4" customWidth="1"/>
    <col min="26" max="30" width="10.83203125" style="4" customWidth="1"/>
    <col min="31" max="34" width="8.83203125" style="4" customWidth="1"/>
    <col min="35" max="16384" width="9" style="4"/>
  </cols>
  <sheetData>
    <row r="1" spans="1:34" x14ac:dyDescent="0.25">
      <c r="A1" s="48" t="s">
        <v>23</v>
      </c>
      <c r="B1" s="48"/>
      <c r="C1" s="48"/>
      <c r="D1" s="48"/>
      <c r="E1" s="48"/>
    </row>
    <row r="2" spans="1:34" x14ac:dyDescent="0.25">
      <c r="A2" s="48"/>
      <c r="B2" s="48"/>
      <c r="C2" s="48"/>
      <c r="D2" s="48"/>
      <c r="E2" s="48"/>
    </row>
    <row r="3" spans="1:34" x14ac:dyDescent="0.25">
      <c r="A3" s="3" t="s">
        <v>1938</v>
      </c>
    </row>
    <row r="4" spans="1:34" x14ac:dyDescent="0.25">
      <c r="A4" s="5" t="s">
        <v>1980</v>
      </c>
      <c r="B4" s="5"/>
      <c r="C4" s="3"/>
      <c r="D4" s="3" t="s">
        <v>1981</v>
      </c>
      <c r="E4" s="3"/>
    </row>
    <row r="5" spans="1:34" s="422" customFormat="1" ht="17" thickBot="1" x14ac:dyDescent="0.3">
      <c r="A5" s="421" t="s">
        <v>133</v>
      </c>
      <c r="B5" s="421"/>
      <c r="C5" s="7">
        <v>25000</v>
      </c>
      <c r="D5" s="7">
        <v>4930</v>
      </c>
      <c r="E5" s="7"/>
      <c r="F5" s="7">
        <v>3550</v>
      </c>
      <c r="G5" s="7">
        <v>3540</v>
      </c>
      <c r="H5" s="7">
        <v>3540</v>
      </c>
      <c r="I5" s="7">
        <v>1300</v>
      </c>
      <c r="J5" s="7">
        <v>18000</v>
      </c>
      <c r="K5" s="7">
        <v>3540</v>
      </c>
      <c r="L5" s="7">
        <v>2100</v>
      </c>
      <c r="M5" s="7">
        <v>8000</v>
      </c>
      <c r="N5" s="7">
        <v>6975</v>
      </c>
      <c r="O5" s="7">
        <v>6500</v>
      </c>
      <c r="P5" s="7">
        <v>6000</v>
      </c>
      <c r="Q5" s="7">
        <v>6000</v>
      </c>
      <c r="R5" s="7"/>
      <c r="S5" s="7"/>
      <c r="T5" s="7">
        <v>7150</v>
      </c>
      <c r="U5" s="7">
        <v>7150</v>
      </c>
      <c r="V5" s="7">
        <v>13500</v>
      </c>
      <c r="W5" s="7"/>
      <c r="X5" s="7"/>
      <c r="Y5" s="7">
        <v>15000</v>
      </c>
      <c r="Z5" s="7">
        <v>35000</v>
      </c>
      <c r="AA5" s="7">
        <v>90000</v>
      </c>
      <c r="AB5" s="7">
        <v>50000</v>
      </c>
      <c r="AC5" s="7">
        <v>12000</v>
      </c>
      <c r="AD5" s="7"/>
      <c r="AE5" s="7"/>
      <c r="AF5" s="7"/>
      <c r="AG5" s="7"/>
      <c r="AH5" s="7"/>
    </row>
    <row r="6" spans="1:34" ht="17" thickBot="1" x14ac:dyDescent="0.3">
      <c r="A6" s="50" t="s">
        <v>0</v>
      </c>
      <c r="B6" s="51" t="s">
        <v>1</v>
      </c>
      <c r="C6" s="51" t="s">
        <v>28</v>
      </c>
      <c r="D6" s="51" t="s">
        <v>26</v>
      </c>
      <c r="E6" s="51" t="s">
        <v>2</v>
      </c>
      <c r="F6" s="27" t="s">
        <v>17</v>
      </c>
      <c r="G6" s="27" t="s">
        <v>3</v>
      </c>
      <c r="H6" s="27" t="s">
        <v>18</v>
      </c>
      <c r="I6" s="27" t="s">
        <v>4</v>
      </c>
      <c r="J6" s="27" t="s">
        <v>10</v>
      </c>
      <c r="K6" s="27" t="s">
        <v>27</v>
      </c>
      <c r="L6" s="27" t="s">
        <v>31</v>
      </c>
      <c r="M6" s="27" t="s">
        <v>494</v>
      </c>
      <c r="N6" s="27" t="s">
        <v>546</v>
      </c>
      <c r="O6" s="27" t="s">
        <v>1309</v>
      </c>
      <c r="P6" s="27" t="s">
        <v>1982</v>
      </c>
      <c r="Q6" s="27" t="s">
        <v>1983</v>
      </c>
      <c r="R6" s="27" t="s">
        <v>1984</v>
      </c>
      <c r="S6" s="27" t="s">
        <v>1985</v>
      </c>
      <c r="T6" s="27" t="s">
        <v>1317</v>
      </c>
      <c r="U6" s="27" t="s">
        <v>386</v>
      </c>
      <c r="V6" s="27" t="s">
        <v>252</v>
      </c>
      <c r="W6" s="27" t="s">
        <v>1986</v>
      </c>
      <c r="X6" s="27" t="s">
        <v>253</v>
      </c>
      <c r="Y6" s="27" t="s">
        <v>1987</v>
      </c>
      <c r="Z6" s="27" t="s">
        <v>719</v>
      </c>
      <c r="AA6" s="27" t="s">
        <v>1988</v>
      </c>
      <c r="AB6" s="27" t="s">
        <v>1989</v>
      </c>
      <c r="AC6" s="27" t="s">
        <v>778</v>
      </c>
      <c r="AD6" s="27" t="s">
        <v>365</v>
      </c>
      <c r="AE6" s="27" t="s">
        <v>492</v>
      </c>
      <c r="AF6" s="27" t="s">
        <v>32</v>
      </c>
      <c r="AG6" s="27" t="s">
        <v>548</v>
      </c>
      <c r="AH6" s="138" t="s">
        <v>547</v>
      </c>
    </row>
    <row r="7" spans="1:34" x14ac:dyDescent="0.25">
      <c r="A7" s="211" t="s">
        <v>1990</v>
      </c>
      <c r="B7" s="168" t="s">
        <v>1991</v>
      </c>
      <c r="C7" s="53">
        <v>60</v>
      </c>
      <c r="D7" s="53"/>
      <c r="E7" s="53"/>
      <c r="F7" s="53">
        <v>20</v>
      </c>
      <c r="G7" s="53"/>
      <c r="H7" s="53">
        <v>20</v>
      </c>
      <c r="I7" s="353">
        <v>10</v>
      </c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</row>
    <row r="8" spans="1:34" x14ac:dyDescent="0.25">
      <c r="A8" s="164" t="s">
        <v>820</v>
      </c>
      <c r="B8" s="57" t="s">
        <v>1992</v>
      </c>
      <c r="C8" s="13"/>
      <c r="D8" s="13"/>
      <c r="E8" s="13"/>
      <c r="F8" s="13"/>
      <c r="G8" s="13"/>
      <c r="H8" s="13"/>
      <c r="I8" s="57"/>
      <c r="J8" s="13">
        <v>10</v>
      </c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</row>
    <row r="9" spans="1:34" s="264" customFormat="1" ht="17" thickBot="1" x14ac:dyDescent="0.3">
      <c r="A9" s="262" t="s">
        <v>820</v>
      </c>
      <c r="B9" s="263" t="s">
        <v>63</v>
      </c>
      <c r="C9" s="115"/>
      <c r="D9" s="115"/>
      <c r="E9" s="115"/>
      <c r="F9" s="115"/>
      <c r="G9" s="115"/>
      <c r="H9" s="115"/>
      <c r="I9" s="263">
        <v>-10</v>
      </c>
      <c r="J9" s="115"/>
      <c r="K9" s="263"/>
      <c r="L9" s="263"/>
      <c r="M9" s="263"/>
      <c r="N9" s="263"/>
      <c r="O9" s="263"/>
      <c r="P9" s="263"/>
      <c r="Q9" s="263"/>
      <c r="R9" s="263"/>
      <c r="S9" s="263"/>
      <c r="T9" s="263"/>
      <c r="U9" s="263"/>
      <c r="V9" s="263"/>
      <c r="W9" s="263"/>
      <c r="X9" s="263"/>
      <c r="Y9" s="263"/>
      <c r="Z9" s="263"/>
      <c r="AA9" s="263"/>
      <c r="AB9" s="263"/>
      <c r="AC9" s="263"/>
      <c r="AD9" s="263"/>
      <c r="AE9" s="263"/>
      <c r="AF9" s="263"/>
      <c r="AG9" s="263"/>
      <c r="AH9" s="263"/>
    </row>
    <row r="10" spans="1:34" s="1" customFormat="1" ht="17" thickBot="1" x14ac:dyDescent="0.3">
      <c r="A10" s="33" t="s">
        <v>1441</v>
      </c>
      <c r="B10" s="390"/>
      <c r="C10" s="34">
        <f>SUM(C7:C9)</f>
        <v>60</v>
      </c>
      <c r="D10" s="34"/>
      <c r="E10" s="34"/>
      <c r="F10" s="34">
        <f t="shared" ref="F10:J10" si="0">SUM(F7:F9)</f>
        <v>20</v>
      </c>
      <c r="G10" s="34"/>
      <c r="H10" s="34">
        <f t="shared" si="0"/>
        <v>20</v>
      </c>
      <c r="I10" s="34">
        <f t="shared" si="0"/>
        <v>0</v>
      </c>
      <c r="J10" s="34">
        <f t="shared" si="0"/>
        <v>10</v>
      </c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  <c r="AG10" s="204"/>
      <c r="AH10" s="204"/>
    </row>
    <row r="11" spans="1:34" s="2" customFormat="1" x14ac:dyDescent="0.25">
      <c r="A11" s="55">
        <v>43657</v>
      </c>
      <c r="B11" s="53" t="s">
        <v>1993</v>
      </c>
      <c r="C11" s="53"/>
      <c r="D11" s="53"/>
      <c r="E11" s="53"/>
      <c r="F11" s="53"/>
      <c r="G11" s="53"/>
      <c r="H11" s="53"/>
      <c r="I11" s="53"/>
      <c r="J11" s="53">
        <v>200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</row>
    <row r="12" spans="1:34" s="2" customFormat="1" x14ac:dyDescent="0.25">
      <c r="A12" s="12">
        <v>43810</v>
      </c>
      <c r="B12" s="13" t="s">
        <v>1994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>
        <v>168</v>
      </c>
      <c r="N12" s="13">
        <v>84</v>
      </c>
      <c r="O12" s="13">
        <v>72</v>
      </c>
      <c r="P12" s="13">
        <v>432</v>
      </c>
      <c r="Q12" s="13">
        <v>200</v>
      </c>
      <c r="R12" s="13"/>
      <c r="S12" s="13"/>
      <c r="T12" s="13">
        <v>56</v>
      </c>
      <c r="U12" s="13">
        <v>56</v>
      </c>
      <c r="V12" s="13">
        <v>30</v>
      </c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 s="2" customFormat="1" x14ac:dyDescent="0.25">
      <c r="A13" s="17" t="s">
        <v>1995</v>
      </c>
      <c r="B13" s="13" t="s">
        <v>1996</v>
      </c>
      <c r="C13" s="13">
        <v>5</v>
      </c>
      <c r="D13" s="13">
        <v>69</v>
      </c>
      <c r="E13" s="13"/>
      <c r="F13" s="13"/>
      <c r="G13" s="13">
        <v>70</v>
      </c>
      <c r="H13" s="13"/>
      <c r="I13" s="13">
        <v>200</v>
      </c>
      <c r="J13" s="13">
        <v>10</v>
      </c>
      <c r="K13" s="13">
        <v>50</v>
      </c>
      <c r="L13" s="13"/>
      <c r="M13" s="13"/>
      <c r="N13" s="13"/>
      <c r="O13" s="13">
        <v>12</v>
      </c>
      <c r="P13" s="13"/>
      <c r="Q13" s="13">
        <v>110</v>
      </c>
      <c r="R13" s="13"/>
      <c r="S13" s="13"/>
      <c r="T13" s="13"/>
      <c r="U13" s="13"/>
      <c r="V13" s="13">
        <v>54</v>
      </c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</row>
    <row r="14" spans="1:34" s="2" customFormat="1" x14ac:dyDescent="0.25">
      <c r="A14" s="17" t="s">
        <v>1997</v>
      </c>
      <c r="B14" s="13" t="s">
        <v>1998</v>
      </c>
      <c r="C14" s="13">
        <v>10</v>
      </c>
      <c r="D14" s="13">
        <v>67</v>
      </c>
      <c r="E14" s="13"/>
      <c r="F14" s="13"/>
      <c r="G14" s="13">
        <v>70</v>
      </c>
      <c r="H14" s="13"/>
      <c r="I14" s="13">
        <v>200</v>
      </c>
      <c r="J14" s="13">
        <v>50</v>
      </c>
      <c r="K14" s="13">
        <v>150</v>
      </c>
      <c r="L14" s="13"/>
      <c r="M14" s="13"/>
      <c r="N14" s="13"/>
      <c r="O14" s="13"/>
      <c r="P14" s="13"/>
      <c r="Q14" s="13">
        <v>68</v>
      </c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 s="2" customFormat="1" x14ac:dyDescent="0.25">
      <c r="A15" s="17" t="s">
        <v>1999</v>
      </c>
      <c r="B15" s="13" t="s">
        <v>2000</v>
      </c>
      <c r="C15" s="13">
        <v>35</v>
      </c>
      <c r="D15" s="13">
        <v>64</v>
      </c>
      <c r="E15" s="13"/>
      <c r="F15" s="13"/>
      <c r="G15" s="13">
        <v>60</v>
      </c>
      <c r="H15" s="13"/>
      <c r="I15" s="13"/>
      <c r="J15" s="13">
        <v>40</v>
      </c>
      <c r="K15" s="13">
        <v>200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 s="2" customFormat="1" x14ac:dyDescent="0.25">
      <c r="A16" s="17" t="s">
        <v>1999</v>
      </c>
      <c r="B16" s="13" t="s">
        <v>2001</v>
      </c>
      <c r="C16" s="13">
        <v>16</v>
      </c>
      <c r="D16" s="13">
        <v>100</v>
      </c>
      <c r="E16" s="13"/>
      <c r="F16" s="13">
        <v>40</v>
      </c>
      <c r="G16" s="13">
        <v>200</v>
      </c>
      <c r="H16" s="13"/>
      <c r="I16" s="13">
        <v>200</v>
      </c>
      <c r="J16" s="13">
        <v>60</v>
      </c>
      <c r="K16" s="13">
        <v>200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</row>
    <row r="17" spans="1:34" s="2" customFormat="1" ht="17" thickBot="1" x14ac:dyDescent="0.3">
      <c r="A17" s="17" t="s">
        <v>824</v>
      </c>
      <c r="B17" s="13" t="s">
        <v>2002</v>
      </c>
      <c r="C17" s="13">
        <v>25</v>
      </c>
      <c r="D17" s="13">
        <v>300</v>
      </c>
      <c r="E17" s="13"/>
      <c r="F17" s="13"/>
      <c r="G17" s="13">
        <v>200</v>
      </c>
      <c r="H17" s="13"/>
      <c r="I17" s="13">
        <v>600</v>
      </c>
      <c r="J17" s="13">
        <v>50</v>
      </c>
      <c r="K17" s="13">
        <v>50</v>
      </c>
      <c r="L17" s="13">
        <v>500</v>
      </c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 s="1" customFormat="1" ht="17" thickBot="1" x14ac:dyDescent="0.3">
      <c r="A18" s="33" t="s">
        <v>1321</v>
      </c>
      <c r="B18" s="390"/>
      <c r="C18" s="34">
        <f>SUM(C10:C17)</f>
        <v>151</v>
      </c>
      <c r="D18" s="34">
        <f t="shared" ref="D18:V18" si="1">SUM(D10:D17)</f>
        <v>600</v>
      </c>
      <c r="E18" s="34"/>
      <c r="F18" s="34">
        <f t="shared" si="1"/>
        <v>60</v>
      </c>
      <c r="G18" s="34">
        <f t="shared" si="1"/>
        <v>600</v>
      </c>
      <c r="H18" s="34">
        <f t="shared" si="1"/>
        <v>20</v>
      </c>
      <c r="I18" s="34">
        <f t="shared" si="1"/>
        <v>1200</v>
      </c>
      <c r="J18" s="34">
        <f t="shared" si="1"/>
        <v>420</v>
      </c>
      <c r="K18" s="34">
        <f t="shared" si="1"/>
        <v>650</v>
      </c>
      <c r="L18" s="34">
        <f t="shared" si="1"/>
        <v>500</v>
      </c>
      <c r="M18" s="34">
        <f t="shared" si="1"/>
        <v>168</v>
      </c>
      <c r="N18" s="34">
        <f t="shared" si="1"/>
        <v>84</v>
      </c>
      <c r="O18" s="34">
        <f t="shared" si="1"/>
        <v>84</v>
      </c>
      <c r="P18" s="34">
        <f t="shared" si="1"/>
        <v>432</v>
      </c>
      <c r="Q18" s="34">
        <f t="shared" si="1"/>
        <v>378</v>
      </c>
      <c r="R18" s="34"/>
      <c r="S18" s="34"/>
      <c r="T18" s="34">
        <f t="shared" si="1"/>
        <v>56</v>
      </c>
      <c r="U18" s="34">
        <f t="shared" si="1"/>
        <v>56</v>
      </c>
      <c r="V18" s="34">
        <f t="shared" si="1"/>
        <v>84</v>
      </c>
      <c r="W18" s="34"/>
      <c r="X18" s="3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</row>
    <row r="19" spans="1:34" s="2" customFormat="1" x14ac:dyDescent="0.25">
      <c r="A19" s="12">
        <v>43508</v>
      </c>
      <c r="B19" s="13" t="s">
        <v>2003</v>
      </c>
      <c r="C19" s="13">
        <v>25</v>
      </c>
      <c r="D19" s="13"/>
      <c r="E19" s="13"/>
      <c r="F19" s="13"/>
      <c r="G19" s="13">
        <v>100</v>
      </c>
      <c r="H19" s="13"/>
      <c r="I19" s="13"/>
      <c r="J19" s="13">
        <v>50</v>
      </c>
      <c r="K19" s="13">
        <v>50</v>
      </c>
      <c r="L19" s="13">
        <v>1000</v>
      </c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</row>
    <row r="20" spans="1:34" s="2" customFormat="1" x14ac:dyDescent="0.25">
      <c r="A20" s="12">
        <v>43536</v>
      </c>
      <c r="B20" s="13" t="s">
        <v>2004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>
        <v>12</v>
      </c>
      <c r="Z20" s="13">
        <v>32</v>
      </c>
      <c r="AA20" s="13">
        <v>12</v>
      </c>
      <c r="AB20" s="13">
        <v>12</v>
      </c>
      <c r="AC20" s="13"/>
      <c r="AD20" s="13"/>
      <c r="AE20" s="13"/>
      <c r="AF20" s="13"/>
      <c r="AG20" s="13"/>
      <c r="AH20" s="13"/>
    </row>
    <row r="21" spans="1:34" s="2" customFormat="1" x14ac:dyDescent="0.25">
      <c r="A21" s="12">
        <v>43567</v>
      </c>
      <c r="B21" s="13" t="s">
        <v>2005</v>
      </c>
      <c r="C21" s="13"/>
      <c r="D21" s="13">
        <v>300</v>
      </c>
      <c r="E21" s="13"/>
      <c r="F21" s="13"/>
      <c r="G21" s="13">
        <v>370</v>
      </c>
      <c r="H21" s="13"/>
      <c r="I21" s="13">
        <v>600</v>
      </c>
      <c r="J21" s="13">
        <v>100</v>
      </c>
      <c r="K21" s="13">
        <v>60</v>
      </c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 s="2" customFormat="1" x14ac:dyDescent="0.25">
      <c r="A22" s="12">
        <v>43750</v>
      </c>
      <c r="B22" s="13" t="s">
        <v>2006</v>
      </c>
      <c r="C22" s="13"/>
      <c r="D22" s="13">
        <v>130</v>
      </c>
      <c r="E22" s="13"/>
      <c r="F22" s="13"/>
      <c r="G22" s="13">
        <v>600</v>
      </c>
      <c r="H22" s="13"/>
      <c r="I22" s="13"/>
      <c r="J22" s="13">
        <v>135</v>
      </c>
      <c r="K22" s="13">
        <v>100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 s="2" customFormat="1" x14ac:dyDescent="0.25">
      <c r="A23" s="17" t="s">
        <v>2007</v>
      </c>
      <c r="B23" s="13" t="s">
        <v>2008</v>
      </c>
      <c r="C23" s="13"/>
      <c r="D23" s="13">
        <v>100</v>
      </c>
      <c r="E23" s="13"/>
      <c r="F23" s="13"/>
      <c r="G23" s="13">
        <v>300</v>
      </c>
      <c r="H23" s="13"/>
      <c r="I23" s="13"/>
      <c r="J23" s="13">
        <v>170</v>
      </c>
      <c r="K23" s="13">
        <v>600</v>
      </c>
      <c r="L23" s="13">
        <v>300</v>
      </c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 s="2" customFormat="1" ht="17" thickBot="1" x14ac:dyDescent="0.3">
      <c r="A24" s="17" t="s">
        <v>2009</v>
      </c>
      <c r="B24" s="13" t="s">
        <v>2010</v>
      </c>
      <c r="C24" s="13"/>
      <c r="D24" s="13">
        <v>200</v>
      </c>
      <c r="E24" s="13"/>
      <c r="F24" s="13"/>
      <c r="G24" s="13">
        <v>200</v>
      </c>
      <c r="H24" s="13"/>
      <c r="I24" s="13"/>
      <c r="J24" s="13">
        <v>160</v>
      </c>
      <c r="K24" s="13"/>
      <c r="L24" s="13">
        <v>700</v>
      </c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</row>
    <row r="25" spans="1:34" s="6" customFormat="1" ht="17" thickBot="1" x14ac:dyDescent="0.3">
      <c r="A25" s="33" t="s">
        <v>1322</v>
      </c>
      <c r="B25" s="390"/>
      <c r="C25" s="34">
        <f>SUM(C18:C24)</f>
        <v>176</v>
      </c>
      <c r="D25" s="34">
        <f t="shared" ref="D25:AB25" si="2">SUM(D18:D24)</f>
        <v>1330</v>
      </c>
      <c r="E25" s="34"/>
      <c r="F25" s="34">
        <f t="shared" si="2"/>
        <v>60</v>
      </c>
      <c r="G25" s="34">
        <f t="shared" si="2"/>
        <v>2170</v>
      </c>
      <c r="H25" s="34">
        <f t="shared" si="2"/>
        <v>20</v>
      </c>
      <c r="I25" s="34">
        <f t="shared" si="2"/>
        <v>1800</v>
      </c>
      <c r="J25" s="34">
        <f t="shared" si="2"/>
        <v>1035</v>
      </c>
      <c r="K25" s="34">
        <f t="shared" si="2"/>
        <v>1460</v>
      </c>
      <c r="L25" s="34">
        <f t="shared" si="2"/>
        <v>2500</v>
      </c>
      <c r="M25" s="34">
        <f t="shared" si="2"/>
        <v>168</v>
      </c>
      <c r="N25" s="34">
        <f t="shared" si="2"/>
        <v>84</v>
      </c>
      <c r="O25" s="34">
        <f t="shared" si="2"/>
        <v>84</v>
      </c>
      <c r="P25" s="34">
        <f t="shared" si="2"/>
        <v>432</v>
      </c>
      <c r="Q25" s="34">
        <f t="shared" si="2"/>
        <v>378</v>
      </c>
      <c r="R25" s="34"/>
      <c r="S25" s="34"/>
      <c r="T25" s="34">
        <f>SUM(T18:T24)</f>
        <v>56</v>
      </c>
      <c r="U25" s="34">
        <f>SUM(U18:U24)</f>
        <v>56</v>
      </c>
      <c r="V25" s="34">
        <f t="shared" si="2"/>
        <v>84</v>
      </c>
      <c r="W25" s="34"/>
      <c r="X25" s="34"/>
      <c r="Y25" s="34">
        <f t="shared" si="2"/>
        <v>12</v>
      </c>
      <c r="Z25" s="34">
        <f t="shared" si="2"/>
        <v>32</v>
      </c>
      <c r="AA25" s="34">
        <f t="shared" si="2"/>
        <v>12</v>
      </c>
      <c r="AB25" s="34">
        <f t="shared" si="2"/>
        <v>12</v>
      </c>
      <c r="AC25" s="34"/>
      <c r="AD25" s="34"/>
      <c r="AE25" s="41"/>
      <c r="AF25" s="41"/>
      <c r="AG25" s="41"/>
      <c r="AH25" s="41"/>
    </row>
    <row r="26" spans="1:34" s="2" customFormat="1" x14ac:dyDescent="0.25">
      <c r="A26" s="12">
        <v>44075</v>
      </c>
      <c r="B26" s="13" t="s">
        <v>63</v>
      </c>
      <c r="C26" s="13"/>
      <c r="D26" s="13">
        <v>-181</v>
      </c>
      <c r="E26" s="13"/>
      <c r="F26" s="13"/>
      <c r="G26" s="13">
        <v>-264</v>
      </c>
      <c r="H26" s="13"/>
      <c r="I26" s="13">
        <v>-4</v>
      </c>
      <c r="J26" s="13">
        <v>-71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</row>
    <row r="27" spans="1:34" s="2" customFormat="1" x14ac:dyDescent="0.25">
      <c r="A27" s="12">
        <v>44075</v>
      </c>
      <c r="B27" s="13" t="s">
        <v>63</v>
      </c>
      <c r="C27" s="13"/>
      <c r="D27" s="13">
        <v>-270</v>
      </c>
      <c r="E27" s="13"/>
      <c r="F27" s="13"/>
      <c r="G27" s="13"/>
      <c r="H27" s="13"/>
      <c r="I27" s="13"/>
      <c r="J27" s="13">
        <v>-84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 s="2" customFormat="1" x14ac:dyDescent="0.25">
      <c r="A28" s="12">
        <v>44105</v>
      </c>
      <c r="B28" s="13" t="s">
        <v>63</v>
      </c>
      <c r="C28" s="13"/>
      <c r="D28" s="13">
        <v>-142</v>
      </c>
      <c r="E28" s="13"/>
      <c r="F28" s="13"/>
      <c r="G28" s="13">
        <v>-639</v>
      </c>
      <c r="H28" s="13">
        <v>-5</v>
      </c>
      <c r="I28" s="13"/>
      <c r="J28" s="13">
        <v>-75</v>
      </c>
      <c r="K28" s="13">
        <v>-108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</row>
    <row r="29" spans="1:34" s="2" customFormat="1" x14ac:dyDescent="0.25">
      <c r="A29" s="17" t="s">
        <v>2011</v>
      </c>
      <c r="B29" s="13" t="s">
        <v>2012</v>
      </c>
      <c r="C29" s="13">
        <v>180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</row>
    <row r="30" spans="1:34" s="2" customFormat="1" x14ac:dyDescent="0.25">
      <c r="A30" s="17" t="s">
        <v>517</v>
      </c>
      <c r="B30" s="13" t="s">
        <v>63</v>
      </c>
      <c r="C30" s="13"/>
      <c r="D30" s="13">
        <v>-29</v>
      </c>
      <c r="E30" s="13"/>
      <c r="F30" s="13"/>
      <c r="G30" s="13"/>
      <c r="H30" s="13"/>
      <c r="I30" s="13">
        <v>-49</v>
      </c>
      <c r="J30" s="13">
        <v>-21</v>
      </c>
      <c r="K30" s="13">
        <v>-30</v>
      </c>
      <c r="L30" s="13"/>
      <c r="M30" s="13">
        <v>-50</v>
      </c>
      <c r="N30" s="13">
        <v>-1</v>
      </c>
      <c r="O30" s="13"/>
      <c r="P30" s="13">
        <v>-51</v>
      </c>
      <c r="Q30" s="13">
        <v>-103</v>
      </c>
      <c r="R30" s="13"/>
      <c r="S30" s="13"/>
      <c r="T30" s="13">
        <v>-24</v>
      </c>
      <c r="U30" s="13"/>
      <c r="V30" s="13">
        <v>-7</v>
      </c>
      <c r="W30" s="13"/>
      <c r="X30" s="13"/>
      <c r="Y30" s="13">
        <v>-6</v>
      </c>
      <c r="Z30" s="13"/>
      <c r="AA30" s="13">
        <v>-2</v>
      </c>
      <c r="AB30" s="13">
        <v>-1</v>
      </c>
      <c r="AC30" s="13"/>
      <c r="AD30" s="13"/>
      <c r="AE30" s="13">
        <v>-13</v>
      </c>
      <c r="AF30" s="13">
        <v>-29</v>
      </c>
      <c r="AG30" s="13"/>
      <c r="AH30" s="13"/>
    </row>
    <row r="31" spans="1:34" s="2" customFormat="1" ht="17" thickBot="1" x14ac:dyDescent="0.3">
      <c r="A31" s="17" t="s">
        <v>835</v>
      </c>
      <c r="B31" s="13" t="s">
        <v>2013</v>
      </c>
      <c r="C31" s="13"/>
      <c r="D31" s="13">
        <v>220</v>
      </c>
      <c r="E31" s="13"/>
      <c r="F31" s="13">
        <v>100</v>
      </c>
      <c r="G31" s="13">
        <v>220</v>
      </c>
      <c r="H31" s="13">
        <v>100</v>
      </c>
      <c r="I31" s="13">
        <v>500</v>
      </c>
      <c r="J31" s="13">
        <v>100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</row>
    <row r="32" spans="1:34" s="6" customFormat="1" ht="17" thickBot="1" x14ac:dyDescent="0.3">
      <c r="A32" s="33" t="s">
        <v>1323</v>
      </c>
      <c r="B32" s="390"/>
      <c r="C32" s="34">
        <f>SUM(C25:C31)</f>
        <v>356</v>
      </c>
      <c r="D32" s="34">
        <f t="shared" ref="D32:AF32" si="3">SUM(D25:D31)</f>
        <v>928</v>
      </c>
      <c r="E32" s="34"/>
      <c r="F32" s="34">
        <f t="shared" si="3"/>
        <v>160</v>
      </c>
      <c r="G32" s="34">
        <f t="shared" si="3"/>
        <v>1487</v>
      </c>
      <c r="H32" s="34">
        <f t="shared" si="3"/>
        <v>115</v>
      </c>
      <c r="I32" s="34">
        <f t="shared" si="3"/>
        <v>2247</v>
      </c>
      <c r="J32" s="34">
        <f t="shared" si="3"/>
        <v>884</v>
      </c>
      <c r="K32" s="34">
        <f t="shared" si="3"/>
        <v>1322</v>
      </c>
      <c r="L32" s="34">
        <f t="shared" si="3"/>
        <v>2500</v>
      </c>
      <c r="M32" s="34">
        <f t="shared" si="3"/>
        <v>118</v>
      </c>
      <c r="N32" s="34">
        <f t="shared" si="3"/>
        <v>83</v>
      </c>
      <c r="O32" s="34">
        <f t="shared" si="3"/>
        <v>84</v>
      </c>
      <c r="P32" s="34">
        <f t="shared" si="3"/>
        <v>381</v>
      </c>
      <c r="Q32" s="34">
        <f t="shared" si="3"/>
        <v>275</v>
      </c>
      <c r="R32" s="34"/>
      <c r="S32" s="34"/>
      <c r="T32" s="34">
        <f t="shared" si="3"/>
        <v>32</v>
      </c>
      <c r="U32" s="34">
        <f t="shared" si="3"/>
        <v>56</v>
      </c>
      <c r="V32" s="34">
        <f t="shared" si="3"/>
        <v>77</v>
      </c>
      <c r="W32" s="34"/>
      <c r="X32" s="34"/>
      <c r="Y32" s="34">
        <f t="shared" si="3"/>
        <v>6</v>
      </c>
      <c r="Z32" s="34">
        <f t="shared" si="3"/>
        <v>32</v>
      </c>
      <c r="AA32" s="34">
        <f t="shared" si="3"/>
        <v>10</v>
      </c>
      <c r="AB32" s="34">
        <f t="shared" si="3"/>
        <v>11</v>
      </c>
      <c r="AC32" s="34"/>
      <c r="AD32" s="34"/>
      <c r="AE32" s="56">
        <f t="shared" si="3"/>
        <v>-13</v>
      </c>
      <c r="AF32" s="56">
        <f t="shared" si="3"/>
        <v>-29</v>
      </c>
      <c r="AG32" s="56"/>
      <c r="AH32" s="41"/>
    </row>
    <row r="33" spans="1:34" s="136" customFormat="1" x14ac:dyDescent="0.25">
      <c r="A33" s="212">
        <v>43953</v>
      </c>
      <c r="B33" s="162" t="s">
        <v>2014</v>
      </c>
      <c r="C33" s="162"/>
      <c r="D33" s="162"/>
      <c r="E33" s="162"/>
      <c r="F33" s="162"/>
      <c r="G33" s="162"/>
      <c r="H33" s="162"/>
      <c r="I33" s="162"/>
      <c r="J33" s="162">
        <v>160</v>
      </c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G33" s="162"/>
      <c r="AH33" s="607"/>
    </row>
    <row r="34" spans="1:34" s="136" customFormat="1" ht="17" thickBot="1" x14ac:dyDescent="0.3">
      <c r="A34" s="265" t="s">
        <v>569</v>
      </c>
      <c r="B34" s="162" t="s">
        <v>2015</v>
      </c>
      <c r="C34" s="162"/>
      <c r="D34" s="162"/>
      <c r="E34" s="162"/>
      <c r="F34" s="162">
        <v>90</v>
      </c>
      <c r="G34" s="162"/>
      <c r="H34" s="162">
        <v>90</v>
      </c>
      <c r="I34" s="162"/>
      <c r="J34" s="162">
        <v>65</v>
      </c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  <c r="AD34" s="162"/>
      <c r="AE34" s="162"/>
      <c r="AF34" s="162"/>
      <c r="AG34" s="162"/>
      <c r="AH34" s="607"/>
    </row>
    <row r="35" spans="1:34" s="6" customFormat="1" ht="17" thickBot="1" x14ac:dyDescent="0.3">
      <c r="A35" s="290" t="s">
        <v>1325</v>
      </c>
      <c r="B35" s="608"/>
      <c r="C35" s="269">
        <f>SUM(C32:C34)</f>
        <v>356</v>
      </c>
      <c r="D35" s="269">
        <f>SUM(D32:D34)</f>
        <v>928</v>
      </c>
      <c r="E35" s="269"/>
      <c r="F35" s="269">
        <f>SUM(F32:F34)</f>
        <v>250</v>
      </c>
      <c r="G35" s="269">
        <f t="shared" ref="G35:AF35" si="4">SUM(G32:G34)</f>
        <v>1487</v>
      </c>
      <c r="H35" s="269">
        <f t="shared" si="4"/>
        <v>205</v>
      </c>
      <c r="I35" s="269">
        <f t="shared" si="4"/>
        <v>2247</v>
      </c>
      <c r="J35" s="269">
        <f t="shared" si="4"/>
        <v>1109</v>
      </c>
      <c r="K35" s="269">
        <f t="shared" si="4"/>
        <v>1322</v>
      </c>
      <c r="L35" s="269">
        <f t="shared" si="4"/>
        <v>2500</v>
      </c>
      <c r="M35" s="269">
        <f t="shared" si="4"/>
        <v>118</v>
      </c>
      <c r="N35" s="269">
        <f t="shared" si="4"/>
        <v>83</v>
      </c>
      <c r="O35" s="269">
        <f t="shared" si="4"/>
        <v>84</v>
      </c>
      <c r="P35" s="269">
        <f t="shared" si="4"/>
        <v>381</v>
      </c>
      <c r="Q35" s="269">
        <f t="shared" si="4"/>
        <v>275</v>
      </c>
      <c r="R35" s="269"/>
      <c r="S35" s="269"/>
      <c r="T35" s="269">
        <f t="shared" si="4"/>
        <v>32</v>
      </c>
      <c r="U35" s="269">
        <f t="shared" si="4"/>
        <v>56</v>
      </c>
      <c r="V35" s="269">
        <f t="shared" si="4"/>
        <v>77</v>
      </c>
      <c r="W35" s="269"/>
      <c r="X35" s="269"/>
      <c r="Y35" s="269">
        <f t="shared" si="4"/>
        <v>6</v>
      </c>
      <c r="Z35" s="269">
        <f t="shared" si="4"/>
        <v>32</v>
      </c>
      <c r="AA35" s="269">
        <f t="shared" si="4"/>
        <v>10</v>
      </c>
      <c r="AB35" s="269">
        <f t="shared" si="4"/>
        <v>11</v>
      </c>
      <c r="AC35" s="269"/>
      <c r="AD35" s="269"/>
      <c r="AE35" s="56">
        <f t="shared" si="4"/>
        <v>-13</v>
      </c>
      <c r="AF35" s="56">
        <f t="shared" si="4"/>
        <v>-29</v>
      </c>
      <c r="AG35" s="56"/>
      <c r="AH35" s="41"/>
    </row>
    <row r="36" spans="1:34" s="2" customFormat="1" x14ac:dyDescent="0.25">
      <c r="A36" s="12">
        <v>43954</v>
      </c>
      <c r="B36" s="13" t="s">
        <v>2016</v>
      </c>
      <c r="C36" s="13"/>
      <c r="D36" s="13"/>
      <c r="E36" s="13"/>
      <c r="F36" s="13">
        <v>90</v>
      </c>
      <c r="G36" s="13"/>
      <c r="H36" s="13">
        <v>90</v>
      </c>
      <c r="I36" s="13"/>
      <c r="J36" s="13">
        <v>65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25"/>
    </row>
    <row r="37" spans="1:34" s="2" customFormat="1" x14ac:dyDescent="0.25">
      <c r="A37" s="12" t="s">
        <v>622</v>
      </c>
      <c r="B37" s="13" t="s">
        <v>63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>
        <v>-94</v>
      </c>
      <c r="N37" s="13"/>
      <c r="O37" s="13">
        <v>-37</v>
      </c>
      <c r="P37" s="13"/>
      <c r="Q37" s="13"/>
      <c r="R37" s="13"/>
      <c r="S37" s="13"/>
      <c r="T37" s="13">
        <v>-29</v>
      </c>
      <c r="U37" s="13"/>
      <c r="V37" s="13">
        <v>-45</v>
      </c>
      <c r="W37" s="13"/>
      <c r="X37" s="13"/>
      <c r="Y37" s="13"/>
      <c r="Z37" s="13"/>
      <c r="AA37" s="13">
        <v>-10</v>
      </c>
      <c r="AB37" s="13">
        <v>-11</v>
      </c>
      <c r="AC37" s="13"/>
      <c r="AD37" s="13"/>
      <c r="AE37" s="13"/>
      <c r="AF37" s="13"/>
      <c r="AG37" s="13"/>
      <c r="AH37" s="25"/>
    </row>
    <row r="38" spans="1:34" s="2" customFormat="1" x14ac:dyDescent="0.25">
      <c r="A38" s="12" t="s">
        <v>624</v>
      </c>
      <c r="B38" s="13" t="s">
        <v>2017</v>
      </c>
      <c r="C38" s="13">
        <v>60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25"/>
    </row>
    <row r="39" spans="1:34" s="2" customFormat="1" ht="17" thickBot="1" x14ac:dyDescent="0.3">
      <c r="A39" s="12" t="s">
        <v>2018</v>
      </c>
      <c r="B39" s="13" t="s">
        <v>2019</v>
      </c>
      <c r="C39" s="13"/>
      <c r="D39" s="13">
        <v>120</v>
      </c>
      <c r="E39" s="13"/>
      <c r="F39" s="13"/>
      <c r="G39" s="13">
        <v>120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25"/>
    </row>
    <row r="40" spans="1:34" s="6" customFormat="1" ht="17" thickBot="1" x14ac:dyDescent="0.3">
      <c r="A40" s="33" t="s">
        <v>1326</v>
      </c>
      <c r="B40" s="390"/>
      <c r="C40" s="34">
        <f>SUM(C35:C39)</f>
        <v>416</v>
      </c>
      <c r="D40" s="34">
        <f t="shared" ref="D40:AF40" si="5">SUM(D35:D39)</f>
        <v>1048</v>
      </c>
      <c r="E40" s="34"/>
      <c r="F40" s="34">
        <f t="shared" si="5"/>
        <v>340</v>
      </c>
      <c r="G40" s="34">
        <f t="shared" si="5"/>
        <v>1607</v>
      </c>
      <c r="H40" s="34">
        <f t="shared" si="5"/>
        <v>295</v>
      </c>
      <c r="I40" s="34">
        <f t="shared" si="5"/>
        <v>2247</v>
      </c>
      <c r="J40" s="34">
        <f t="shared" si="5"/>
        <v>1174</v>
      </c>
      <c r="K40" s="34">
        <f t="shared" si="5"/>
        <v>1322</v>
      </c>
      <c r="L40" s="34">
        <f t="shared" si="5"/>
        <v>2500</v>
      </c>
      <c r="M40" s="34">
        <f t="shared" si="5"/>
        <v>24</v>
      </c>
      <c r="N40" s="34">
        <f t="shared" si="5"/>
        <v>83</v>
      </c>
      <c r="O40" s="34">
        <f t="shared" si="5"/>
        <v>47</v>
      </c>
      <c r="P40" s="34">
        <f t="shared" si="5"/>
        <v>381</v>
      </c>
      <c r="Q40" s="34">
        <f t="shared" si="5"/>
        <v>275</v>
      </c>
      <c r="R40" s="34"/>
      <c r="S40" s="34"/>
      <c r="T40" s="34">
        <f t="shared" si="5"/>
        <v>3</v>
      </c>
      <c r="U40" s="34">
        <f>SUM(U35:U39)</f>
        <v>56</v>
      </c>
      <c r="V40" s="34">
        <f t="shared" si="5"/>
        <v>32</v>
      </c>
      <c r="W40" s="34"/>
      <c r="X40" s="34"/>
      <c r="Y40" s="34">
        <f t="shared" si="5"/>
        <v>6</v>
      </c>
      <c r="Z40" s="34">
        <f t="shared" si="5"/>
        <v>32</v>
      </c>
      <c r="AA40" s="34">
        <f t="shared" si="5"/>
        <v>0</v>
      </c>
      <c r="AB40" s="34">
        <f t="shared" si="5"/>
        <v>0</v>
      </c>
      <c r="AC40" s="34"/>
      <c r="AD40" s="34"/>
      <c r="AE40" s="56">
        <f t="shared" si="5"/>
        <v>-13</v>
      </c>
      <c r="AF40" s="56">
        <f t="shared" si="5"/>
        <v>-29</v>
      </c>
      <c r="AG40" s="56"/>
      <c r="AH40" s="41"/>
    </row>
    <row r="41" spans="1:34" s="2" customFormat="1" x14ac:dyDescent="0.25">
      <c r="A41" s="12" t="s">
        <v>648</v>
      </c>
      <c r="B41" s="13" t="s">
        <v>63</v>
      </c>
      <c r="C41" s="13"/>
      <c r="D41" s="13">
        <v>-15</v>
      </c>
      <c r="E41" s="13"/>
      <c r="F41" s="13">
        <v>-15</v>
      </c>
      <c r="G41" s="13"/>
      <c r="H41" s="13"/>
      <c r="I41" s="13"/>
      <c r="J41" s="13">
        <v>-166</v>
      </c>
      <c r="K41" s="13">
        <v>-291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25"/>
    </row>
    <row r="42" spans="1:34" s="2" customFormat="1" x14ac:dyDescent="0.25">
      <c r="A42" s="12" t="s">
        <v>651</v>
      </c>
      <c r="B42" s="13" t="s">
        <v>63</v>
      </c>
      <c r="C42" s="13">
        <v>-50</v>
      </c>
      <c r="D42" s="13">
        <v>-133</v>
      </c>
      <c r="E42" s="13"/>
      <c r="F42" s="13"/>
      <c r="G42" s="13">
        <v>-80</v>
      </c>
      <c r="H42" s="13"/>
      <c r="I42" s="13">
        <v>-14</v>
      </c>
      <c r="J42" s="13">
        <v>-35</v>
      </c>
      <c r="K42" s="13">
        <v>-72</v>
      </c>
      <c r="L42" s="13">
        <v>-11</v>
      </c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25"/>
    </row>
    <row r="43" spans="1:34" s="2" customFormat="1" x14ac:dyDescent="0.25">
      <c r="A43" s="12" t="s">
        <v>653</v>
      </c>
      <c r="B43" s="13" t="s">
        <v>63</v>
      </c>
      <c r="C43" s="13">
        <v>-30</v>
      </c>
      <c r="D43" s="13">
        <v>-54</v>
      </c>
      <c r="E43" s="13"/>
      <c r="F43" s="13">
        <v>-41</v>
      </c>
      <c r="G43" s="13">
        <v>-30</v>
      </c>
      <c r="H43" s="13">
        <v>-10</v>
      </c>
      <c r="I43" s="13"/>
      <c r="J43" s="13">
        <v>-57</v>
      </c>
      <c r="K43" s="13">
        <v>-84</v>
      </c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25"/>
    </row>
    <row r="44" spans="1:34" s="2" customFormat="1" x14ac:dyDescent="0.25">
      <c r="A44" s="55" t="s">
        <v>656</v>
      </c>
      <c r="B44" s="53" t="s">
        <v>63</v>
      </c>
      <c r="C44" s="13">
        <v>-4</v>
      </c>
      <c r="D44" s="13">
        <v>-70</v>
      </c>
      <c r="E44" s="13"/>
      <c r="F44" s="13"/>
      <c r="G44" s="13">
        <v>-50</v>
      </c>
      <c r="H44" s="13"/>
      <c r="I44" s="13"/>
      <c r="J44" s="13">
        <v>-10</v>
      </c>
      <c r="K44" s="13">
        <v>-24</v>
      </c>
      <c r="L44" s="13"/>
      <c r="M44" s="13">
        <v>-112</v>
      </c>
      <c r="N44" s="13"/>
      <c r="O44" s="13"/>
      <c r="P44" s="13">
        <v>-42</v>
      </c>
      <c r="Q44" s="13">
        <v>-16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25"/>
    </row>
    <row r="45" spans="1:34" s="2" customFormat="1" ht="17" thickBot="1" x14ac:dyDescent="0.3">
      <c r="A45" s="12" t="s">
        <v>1197</v>
      </c>
      <c r="B45" s="13" t="s">
        <v>63</v>
      </c>
      <c r="C45" s="13">
        <v>-31</v>
      </c>
      <c r="D45" s="13">
        <v>-24</v>
      </c>
      <c r="E45" s="13"/>
      <c r="F45" s="13">
        <v>-31</v>
      </c>
      <c r="G45" s="13">
        <v>-102</v>
      </c>
      <c r="H45" s="13"/>
      <c r="I45" s="13">
        <v>-200</v>
      </c>
      <c r="J45" s="13">
        <v>-79</v>
      </c>
      <c r="K45" s="13">
        <v>-35</v>
      </c>
      <c r="L45" s="13">
        <v>-1205</v>
      </c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25"/>
    </row>
    <row r="46" spans="1:34" s="6" customFormat="1" ht="17" thickBot="1" x14ac:dyDescent="0.3">
      <c r="A46" s="33" t="s">
        <v>1327</v>
      </c>
      <c r="B46" s="390"/>
      <c r="C46" s="34">
        <f>SUM(C40:C45)</f>
        <v>301</v>
      </c>
      <c r="D46" s="34">
        <f t="shared" ref="D46:AF46" si="6">SUM(D40:D45)</f>
        <v>752</v>
      </c>
      <c r="E46" s="34"/>
      <c r="F46" s="34">
        <f t="shared" si="6"/>
        <v>253</v>
      </c>
      <c r="G46" s="34">
        <f t="shared" si="6"/>
        <v>1345</v>
      </c>
      <c r="H46" s="34">
        <f t="shared" si="6"/>
        <v>285</v>
      </c>
      <c r="I46" s="34">
        <f t="shared" si="6"/>
        <v>2033</v>
      </c>
      <c r="J46" s="34">
        <f t="shared" si="6"/>
        <v>827</v>
      </c>
      <c r="K46" s="34">
        <f t="shared" si="6"/>
        <v>816</v>
      </c>
      <c r="L46" s="34">
        <f t="shared" si="6"/>
        <v>1284</v>
      </c>
      <c r="M46" s="56">
        <f t="shared" si="6"/>
        <v>-88</v>
      </c>
      <c r="N46" s="34">
        <f t="shared" si="6"/>
        <v>83</v>
      </c>
      <c r="O46" s="34">
        <f t="shared" si="6"/>
        <v>47</v>
      </c>
      <c r="P46" s="34">
        <f t="shared" si="6"/>
        <v>339</v>
      </c>
      <c r="Q46" s="34">
        <f t="shared" si="6"/>
        <v>259</v>
      </c>
      <c r="R46" s="34"/>
      <c r="S46" s="34"/>
      <c r="T46" s="34">
        <f t="shared" si="6"/>
        <v>3</v>
      </c>
      <c r="U46" s="34">
        <f t="shared" si="6"/>
        <v>56</v>
      </c>
      <c r="V46" s="34">
        <f t="shared" si="6"/>
        <v>32</v>
      </c>
      <c r="W46" s="34"/>
      <c r="X46" s="34"/>
      <c r="Y46" s="34">
        <f t="shared" si="6"/>
        <v>6</v>
      </c>
      <c r="Z46" s="34">
        <f t="shared" si="6"/>
        <v>32</v>
      </c>
      <c r="AA46" s="34">
        <f t="shared" si="6"/>
        <v>0</v>
      </c>
      <c r="AB46" s="34">
        <f t="shared" si="6"/>
        <v>0</v>
      </c>
      <c r="AC46" s="34"/>
      <c r="AD46" s="34"/>
      <c r="AE46" s="56">
        <f t="shared" si="6"/>
        <v>-13</v>
      </c>
      <c r="AF46" s="56">
        <f t="shared" si="6"/>
        <v>-29</v>
      </c>
      <c r="AG46" s="56"/>
      <c r="AH46" s="41"/>
    </row>
    <row r="47" spans="1:34" s="2" customFormat="1" x14ac:dyDescent="0.25">
      <c r="A47" s="55">
        <v>43987</v>
      </c>
      <c r="B47" s="53" t="s">
        <v>63</v>
      </c>
      <c r="C47" s="13">
        <v>-42</v>
      </c>
      <c r="D47" s="13">
        <v>-103</v>
      </c>
      <c r="E47" s="13"/>
      <c r="F47" s="13"/>
      <c r="G47" s="13">
        <v>-106</v>
      </c>
      <c r="H47" s="13"/>
      <c r="I47" s="13">
        <v>-147</v>
      </c>
      <c r="J47" s="13">
        <v>-63</v>
      </c>
      <c r="K47" s="13">
        <v>-59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25"/>
    </row>
    <row r="48" spans="1:34" s="2" customFormat="1" ht="17" thickBot="1" x14ac:dyDescent="0.3">
      <c r="A48" s="55">
        <v>44079</v>
      </c>
      <c r="B48" s="53" t="s">
        <v>63</v>
      </c>
      <c r="C48" s="13">
        <v>-36</v>
      </c>
      <c r="D48" s="13">
        <v>-95</v>
      </c>
      <c r="E48" s="13"/>
      <c r="F48" s="13">
        <v>-14</v>
      </c>
      <c r="G48" s="13">
        <v>-134</v>
      </c>
      <c r="H48" s="13"/>
      <c r="I48" s="13">
        <v>-127</v>
      </c>
      <c r="J48" s="13">
        <v>-54</v>
      </c>
      <c r="K48" s="13">
        <v>-38</v>
      </c>
      <c r="L48" s="13"/>
      <c r="M48" s="13"/>
      <c r="N48" s="13"/>
      <c r="O48" s="13"/>
      <c r="P48" s="13"/>
      <c r="Q48" s="13"/>
      <c r="R48" s="13"/>
      <c r="S48" s="13"/>
      <c r="T48" s="13"/>
      <c r="U48" s="13">
        <v>-56</v>
      </c>
      <c r="V48" s="13">
        <v>-2</v>
      </c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25"/>
    </row>
    <row r="49" spans="1:34" s="6" customFormat="1" ht="17" thickBot="1" x14ac:dyDescent="0.3">
      <c r="A49" s="33" t="s">
        <v>1328</v>
      </c>
      <c r="B49" s="390"/>
      <c r="C49" s="34">
        <f>SUM(C46:C48)</f>
        <v>223</v>
      </c>
      <c r="D49" s="34">
        <f t="shared" ref="D49:AF49" si="7">SUM(D46:D48)</f>
        <v>554</v>
      </c>
      <c r="E49" s="34"/>
      <c r="F49" s="34">
        <f t="shared" si="7"/>
        <v>239</v>
      </c>
      <c r="G49" s="34">
        <f t="shared" si="7"/>
        <v>1105</v>
      </c>
      <c r="H49" s="34">
        <f t="shared" si="7"/>
        <v>285</v>
      </c>
      <c r="I49" s="34">
        <f t="shared" si="7"/>
        <v>1759</v>
      </c>
      <c r="J49" s="34">
        <f t="shared" si="7"/>
        <v>710</v>
      </c>
      <c r="K49" s="34">
        <f t="shared" si="7"/>
        <v>719</v>
      </c>
      <c r="L49" s="34">
        <f t="shared" si="7"/>
        <v>1284</v>
      </c>
      <c r="M49" s="56">
        <f t="shared" si="7"/>
        <v>-88</v>
      </c>
      <c r="N49" s="34">
        <f t="shared" si="7"/>
        <v>83</v>
      </c>
      <c r="O49" s="34">
        <f t="shared" si="7"/>
        <v>47</v>
      </c>
      <c r="P49" s="34">
        <f t="shared" si="7"/>
        <v>339</v>
      </c>
      <c r="Q49" s="34">
        <f t="shared" si="7"/>
        <v>259</v>
      </c>
      <c r="R49" s="34"/>
      <c r="S49" s="34"/>
      <c r="T49" s="34">
        <f t="shared" si="7"/>
        <v>3</v>
      </c>
      <c r="U49" s="34">
        <f t="shared" si="7"/>
        <v>0</v>
      </c>
      <c r="V49" s="34">
        <f t="shared" si="7"/>
        <v>30</v>
      </c>
      <c r="W49" s="34"/>
      <c r="X49" s="34"/>
      <c r="Y49" s="34">
        <f t="shared" si="7"/>
        <v>6</v>
      </c>
      <c r="Z49" s="34">
        <f t="shared" si="7"/>
        <v>32</v>
      </c>
      <c r="AA49" s="34">
        <f t="shared" si="7"/>
        <v>0</v>
      </c>
      <c r="AB49" s="34">
        <f t="shared" si="7"/>
        <v>0</v>
      </c>
      <c r="AC49" s="34"/>
      <c r="AD49" s="34"/>
      <c r="AE49" s="56">
        <f t="shared" si="7"/>
        <v>-13</v>
      </c>
      <c r="AF49" s="56">
        <f t="shared" si="7"/>
        <v>-29</v>
      </c>
      <c r="AG49" s="56"/>
      <c r="AH49" s="41"/>
    </row>
    <row r="50" spans="1:34" s="2" customFormat="1" x14ac:dyDescent="0.25">
      <c r="A50" s="55">
        <v>43896</v>
      </c>
      <c r="B50" s="53" t="s">
        <v>2020</v>
      </c>
      <c r="C50" s="13"/>
      <c r="D50" s="13">
        <v>200</v>
      </c>
      <c r="E50" s="13"/>
      <c r="F50" s="13"/>
      <c r="G50" s="13">
        <v>200</v>
      </c>
      <c r="H50" s="13"/>
      <c r="I50" s="13"/>
      <c r="J50" s="13">
        <v>200</v>
      </c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25"/>
    </row>
    <row r="51" spans="1:34" s="2" customFormat="1" x14ac:dyDescent="0.25">
      <c r="A51" s="55">
        <v>43957</v>
      </c>
      <c r="B51" s="53" t="s">
        <v>2021</v>
      </c>
      <c r="C51" s="13">
        <v>20</v>
      </c>
      <c r="D51" s="13">
        <v>200</v>
      </c>
      <c r="E51" s="13"/>
      <c r="F51" s="13">
        <v>200</v>
      </c>
      <c r="G51" s="13">
        <v>200</v>
      </c>
      <c r="H51" s="13">
        <v>200</v>
      </c>
      <c r="I51" s="13">
        <v>200</v>
      </c>
      <c r="J51" s="13"/>
      <c r="K51" s="13">
        <v>200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25"/>
    </row>
    <row r="52" spans="1:34" s="2" customFormat="1" x14ac:dyDescent="0.25">
      <c r="A52" s="55">
        <v>44049</v>
      </c>
      <c r="B52" s="53" t="s">
        <v>2022</v>
      </c>
      <c r="C52" s="13">
        <v>20</v>
      </c>
      <c r="D52" s="13">
        <v>300</v>
      </c>
      <c r="E52" s="13"/>
      <c r="F52" s="13"/>
      <c r="G52" s="13">
        <v>300</v>
      </c>
      <c r="H52" s="13"/>
      <c r="I52" s="13">
        <v>400</v>
      </c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25"/>
    </row>
    <row r="53" spans="1:34" s="2" customFormat="1" x14ac:dyDescent="0.25">
      <c r="A53" s="55">
        <v>44110</v>
      </c>
      <c r="B53" s="53" t="s">
        <v>2023</v>
      </c>
      <c r="C53" s="13">
        <v>30</v>
      </c>
      <c r="D53" s="13"/>
      <c r="E53" s="13"/>
      <c r="F53" s="13"/>
      <c r="G53" s="13"/>
      <c r="H53" s="13"/>
      <c r="I53" s="13"/>
      <c r="J53" s="13">
        <v>423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25"/>
    </row>
    <row r="54" spans="1:34" s="2" customFormat="1" x14ac:dyDescent="0.25">
      <c r="A54" s="12">
        <v>44110</v>
      </c>
      <c r="B54" s="13" t="s">
        <v>63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>
        <v>-19</v>
      </c>
      <c r="N54" s="13">
        <v>-32</v>
      </c>
      <c r="O54" s="13">
        <v>-46</v>
      </c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25"/>
    </row>
    <row r="55" spans="1:34" s="2" customFormat="1" x14ac:dyDescent="0.25">
      <c r="A55" s="12">
        <v>44141</v>
      </c>
      <c r="B55" s="13" t="s">
        <v>63</v>
      </c>
      <c r="C55" s="13">
        <v>-32</v>
      </c>
      <c r="D55" s="13"/>
      <c r="E55" s="13">
        <v>-7</v>
      </c>
      <c r="F55" s="13"/>
      <c r="G55" s="13"/>
      <c r="H55" s="13"/>
      <c r="I55" s="13"/>
      <c r="J55" s="13"/>
      <c r="K55" s="13">
        <v>-34</v>
      </c>
      <c r="L55" s="13"/>
      <c r="M55" s="13">
        <v>-8</v>
      </c>
      <c r="N55" s="13"/>
      <c r="O55" s="13"/>
      <c r="P55" s="13">
        <v>-271</v>
      </c>
      <c r="Q55" s="13">
        <v>-165</v>
      </c>
      <c r="R55" s="13">
        <v>-13</v>
      </c>
      <c r="S55" s="13">
        <v>-3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>
        <v>-30</v>
      </c>
      <c r="AF55" s="13"/>
      <c r="AG55" s="13"/>
      <c r="AH55" s="25"/>
    </row>
    <row r="56" spans="1:34" s="2" customFormat="1" x14ac:dyDescent="0.25">
      <c r="A56" s="12">
        <v>44171</v>
      </c>
      <c r="B56" s="13" t="s">
        <v>63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>
        <v>-432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25"/>
    </row>
    <row r="57" spans="1:34" s="2" customFormat="1" x14ac:dyDescent="0.25">
      <c r="A57" s="12">
        <v>44171</v>
      </c>
      <c r="B57" s="13" t="s">
        <v>2024</v>
      </c>
      <c r="C57" s="13"/>
      <c r="D57" s="13">
        <v>120</v>
      </c>
      <c r="E57" s="13"/>
      <c r="F57" s="13"/>
      <c r="G57" s="13">
        <v>120</v>
      </c>
      <c r="H57" s="13"/>
      <c r="I57" s="13">
        <v>300</v>
      </c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25"/>
    </row>
    <row r="58" spans="1:34" s="2" customFormat="1" x14ac:dyDescent="0.25">
      <c r="A58" s="12" t="s">
        <v>907</v>
      </c>
      <c r="B58" s="13" t="s">
        <v>2025</v>
      </c>
      <c r="C58" s="13"/>
      <c r="D58" s="13"/>
      <c r="E58" s="13"/>
      <c r="F58" s="13"/>
      <c r="G58" s="13"/>
      <c r="H58" s="13"/>
      <c r="I58" s="13"/>
      <c r="J58" s="13">
        <v>100</v>
      </c>
      <c r="K58" s="13">
        <v>100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25"/>
    </row>
    <row r="59" spans="1:34" s="2" customFormat="1" x14ac:dyDescent="0.25">
      <c r="A59" s="12" t="s">
        <v>907</v>
      </c>
      <c r="B59" s="13" t="s">
        <v>63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>
        <v>-5</v>
      </c>
      <c r="Z59" s="13">
        <v>-22</v>
      </c>
      <c r="AA59" s="13"/>
      <c r="AB59" s="13"/>
      <c r="AC59" s="13"/>
      <c r="AD59" s="13"/>
      <c r="AE59" s="13"/>
      <c r="AF59" s="13"/>
      <c r="AG59" s="13"/>
      <c r="AH59" s="25"/>
    </row>
    <row r="60" spans="1:34" s="2" customFormat="1" x14ac:dyDescent="0.25">
      <c r="A60" s="12" t="s">
        <v>907</v>
      </c>
      <c r="B60" s="13" t="s">
        <v>63</v>
      </c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>
        <v>-149</v>
      </c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>
        <v>-50</v>
      </c>
      <c r="AG60" s="13"/>
      <c r="AH60" s="25"/>
    </row>
    <row r="61" spans="1:34" s="2" customFormat="1" x14ac:dyDescent="0.25">
      <c r="A61" s="12" t="s">
        <v>908</v>
      </c>
      <c r="B61" s="13" t="s">
        <v>2026</v>
      </c>
      <c r="C61" s="13"/>
      <c r="D61" s="13">
        <v>400</v>
      </c>
      <c r="E61" s="13"/>
      <c r="F61" s="13"/>
      <c r="G61" s="13">
        <v>400</v>
      </c>
      <c r="H61" s="13"/>
      <c r="I61" s="13">
        <v>600</v>
      </c>
      <c r="J61" s="13"/>
      <c r="K61" s="13">
        <v>200</v>
      </c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25"/>
    </row>
    <row r="62" spans="1:34" s="2" customFormat="1" x14ac:dyDescent="0.25">
      <c r="A62" s="12" t="s">
        <v>193</v>
      </c>
      <c r="B62" s="13" t="s">
        <v>2027</v>
      </c>
      <c r="C62" s="13">
        <v>50</v>
      </c>
      <c r="D62" s="13">
        <v>200</v>
      </c>
      <c r="E62" s="13"/>
      <c r="F62" s="13"/>
      <c r="G62" s="13">
        <v>200</v>
      </c>
      <c r="H62" s="13"/>
      <c r="I62" s="13">
        <v>400</v>
      </c>
      <c r="J62" s="13">
        <v>100</v>
      </c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25"/>
    </row>
    <row r="63" spans="1:34" s="2" customFormat="1" ht="17" thickBot="1" x14ac:dyDescent="0.3">
      <c r="A63" s="12" t="s">
        <v>669</v>
      </c>
      <c r="B63" s="13" t="s">
        <v>2028</v>
      </c>
      <c r="C63" s="13">
        <v>60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>
        <v>30</v>
      </c>
      <c r="AD63" s="13">
        <v>100</v>
      </c>
      <c r="AE63" s="13"/>
      <c r="AF63" s="13"/>
      <c r="AG63" s="13"/>
      <c r="AH63" s="25"/>
    </row>
    <row r="64" spans="1:34" s="6" customFormat="1" ht="17" thickBot="1" x14ac:dyDescent="0.3">
      <c r="A64" s="33" t="s">
        <v>1457</v>
      </c>
      <c r="B64" s="390"/>
      <c r="C64" s="34">
        <f>SUM(C49:C63)</f>
        <v>371</v>
      </c>
      <c r="D64" s="34">
        <f t="shared" ref="D64:AF64" si="8">SUM(D49:D63)</f>
        <v>1974</v>
      </c>
      <c r="E64" s="56">
        <f t="shared" si="8"/>
        <v>-7</v>
      </c>
      <c r="F64" s="34">
        <f t="shared" si="8"/>
        <v>439</v>
      </c>
      <c r="G64" s="34">
        <f t="shared" si="8"/>
        <v>2525</v>
      </c>
      <c r="H64" s="34">
        <f t="shared" si="8"/>
        <v>485</v>
      </c>
      <c r="I64" s="34">
        <f t="shared" si="8"/>
        <v>3659</v>
      </c>
      <c r="J64" s="34">
        <f t="shared" si="8"/>
        <v>1533</v>
      </c>
      <c r="K64" s="34">
        <f t="shared" si="8"/>
        <v>1185</v>
      </c>
      <c r="L64" s="34">
        <f t="shared" si="8"/>
        <v>1284</v>
      </c>
      <c r="M64" s="56">
        <f t="shared" si="8"/>
        <v>-264</v>
      </c>
      <c r="N64" s="34">
        <f t="shared" si="8"/>
        <v>51</v>
      </c>
      <c r="O64" s="34">
        <f t="shared" si="8"/>
        <v>1</v>
      </c>
      <c r="P64" s="56">
        <f t="shared" si="8"/>
        <v>-364</v>
      </c>
      <c r="Q64" s="34">
        <f t="shared" si="8"/>
        <v>94</v>
      </c>
      <c r="R64" s="56">
        <f t="shared" si="8"/>
        <v>-13</v>
      </c>
      <c r="S64" s="56">
        <f t="shared" si="8"/>
        <v>-3</v>
      </c>
      <c r="T64" s="34">
        <f t="shared" si="8"/>
        <v>3</v>
      </c>
      <c r="U64" s="34">
        <f t="shared" si="8"/>
        <v>0</v>
      </c>
      <c r="V64" s="34">
        <f t="shared" si="8"/>
        <v>30</v>
      </c>
      <c r="W64" s="34"/>
      <c r="X64" s="34"/>
      <c r="Y64" s="34">
        <f t="shared" si="8"/>
        <v>1</v>
      </c>
      <c r="Z64" s="34">
        <f t="shared" si="8"/>
        <v>10</v>
      </c>
      <c r="AA64" s="34">
        <f t="shared" si="8"/>
        <v>0</v>
      </c>
      <c r="AB64" s="34">
        <f t="shared" si="8"/>
        <v>0</v>
      </c>
      <c r="AC64" s="34">
        <f t="shared" si="8"/>
        <v>30</v>
      </c>
      <c r="AD64" s="34">
        <f t="shared" si="8"/>
        <v>100</v>
      </c>
      <c r="AE64" s="56">
        <f t="shared" si="8"/>
        <v>-43</v>
      </c>
      <c r="AF64" s="605">
        <f t="shared" si="8"/>
        <v>-79</v>
      </c>
      <c r="AG64" s="605"/>
      <c r="AH64" s="41"/>
    </row>
    <row r="65" spans="1:38" s="6" customFormat="1" x14ac:dyDescent="0.25">
      <c r="A65" s="428" t="s">
        <v>2029</v>
      </c>
      <c r="B65" s="429"/>
      <c r="C65" s="609"/>
      <c r="D65" s="609"/>
      <c r="E65" s="609"/>
      <c r="F65" s="609"/>
      <c r="G65" s="609"/>
      <c r="H65" s="609"/>
      <c r="I65" s="609"/>
      <c r="J65" s="609"/>
      <c r="K65" s="609">
        <v>-79</v>
      </c>
      <c r="L65" s="609"/>
      <c r="M65" s="610">
        <v>61</v>
      </c>
      <c r="N65" s="609">
        <v>-51</v>
      </c>
      <c r="O65" s="609">
        <v>-1</v>
      </c>
      <c r="P65" s="611">
        <v>94</v>
      </c>
      <c r="Q65" s="609">
        <v>-94</v>
      </c>
      <c r="R65" s="609"/>
      <c r="S65" s="609"/>
      <c r="T65" s="609">
        <v>-3</v>
      </c>
      <c r="U65" s="609"/>
      <c r="V65" s="609"/>
      <c r="W65" s="609"/>
      <c r="X65" s="609"/>
      <c r="Y65" s="609">
        <v>-1</v>
      </c>
      <c r="Z65" s="609">
        <v>-10</v>
      </c>
      <c r="AA65" s="609"/>
      <c r="AB65" s="609"/>
      <c r="AC65" s="609"/>
      <c r="AD65" s="609"/>
      <c r="AE65" s="612">
        <v>5</v>
      </c>
      <c r="AF65" s="613">
        <v>79</v>
      </c>
      <c r="AG65" s="613"/>
      <c r="AH65" s="609"/>
    </row>
    <row r="66" spans="1:38" s="2" customFormat="1" x14ac:dyDescent="0.25">
      <c r="A66" s="12">
        <v>44019</v>
      </c>
      <c r="B66" s="13" t="s">
        <v>63</v>
      </c>
      <c r="C66" s="13">
        <v>-35</v>
      </c>
      <c r="D66" s="13">
        <v>-136</v>
      </c>
      <c r="E66" s="13"/>
      <c r="F66" s="13"/>
      <c r="G66" s="13">
        <v>-96</v>
      </c>
      <c r="H66" s="13">
        <v>-4</v>
      </c>
      <c r="I66" s="13">
        <v>-20</v>
      </c>
      <c r="J66" s="13">
        <v>-65</v>
      </c>
      <c r="K66" s="13">
        <v>-25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</row>
    <row r="67" spans="1:38" s="2" customFormat="1" x14ac:dyDescent="0.25">
      <c r="A67" s="12">
        <v>44050</v>
      </c>
      <c r="B67" s="13" t="s">
        <v>63</v>
      </c>
      <c r="C67" s="13"/>
      <c r="D67" s="13">
        <v>-241</v>
      </c>
      <c r="E67" s="13"/>
      <c r="F67" s="13"/>
      <c r="G67" s="13">
        <v>-157</v>
      </c>
      <c r="H67" s="13"/>
      <c r="I67" s="13">
        <v>-22</v>
      </c>
      <c r="J67" s="13">
        <v>-38</v>
      </c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8" s="2" customFormat="1" x14ac:dyDescent="0.25">
      <c r="A68" s="12">
        <v>44081</v>
      </c>
      <c r="B68" s="13" t="s">
        <v>63</v>
      </c>
      <c r="C68" s="13">
        <v>-40</v>
      </c>
      <c r="D68" s="13">
        <v>-142</v>
      </c>
      <c r="E68" s="13"/>
      <c r="F68" s="13"/>
      <c r="G68" s="13">
        <v>-105</v>
      </c>
      <c r="H68" s="13">
        <v>-15</v>
      </c>
      <c r="I68" s="13">
        <v>-369</v>
      </c>
      <c r="J68" s="13">
        <v>-51</v>
      </c>
      <c r="K68" s="43">
        <v>-54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>
        <v>-17</v>
      </c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614">
        <v>-7</v>
      </c>
      <c r="AI68" s="615" t="s">
        <v>2030</v>
      </c>
      <c r="AJ68" s="615"/>
      <c r="AK68" s="615"/>
      <c r="AL68" s="615"/>
    </row>
    <row r="69" spans="1:38" s="2" customFormat="1" x14ac:dyDescent="0.25">
      <c r="A69" s="12">
        <v>44111</v>
      </c>
      <c r="B69" s="13" t="s">
        <v>63</v>
      </c>
      <c r="C69" s="13">
        <v>-23</v>
      </c>
      <c r="D69" s="13">
        <v>-162</v>
      </c>
      <c r="E69" s="13"/>
      <c r="F69" s="13">
        <v>-30</v>
      </c>
      <c r="G69" s="13">
        <v>-157</v>
      </c>
      <c r="H69" s="13">
        <v>-15</v>
      </c>
      <c r="I69" s="13">
        <v>-330</v>
      </c>
      <c r="J69" s="13">
        <v>-100</v>
      </c>
      <c r="K69" s="13">
        <v>-15</v>
      </c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8" s="2" customFormat="1" x14ac:dyDescent="0.25">
      <c r="A70" s="12">
        <v>44142</v>
      </c>
      <c r="B70" s="74" t="s">
        <v>63</v>
      </c>
      <c r="C70" s="13"/>
      <c r="D70" s="13">
        <v>-219</v>
      </c>
      <c r="E70" s="13"/>
      <c r="F70" s="13"/>
      <c r="G70" s="13"/>
      <c r="H70" s="13"/>
      <c r="I70" s="13">
        <v>-23</v>
      </c>
      <c r="J70" s="13">
        <v>-21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</row>
    <row r="71" spans="1:38" s="2" customFormat="1" ht="17" thickBot="1" x14ac:dyDescent="0.3">
      <c r="A71" s="12" t="s">
        <v>683</v>
      </c>
      <c r="B71" s="75" t="s">
        <v>63</v>
      </c>
      <c r="C71" s="13">
        <v>-24</v>
      </c>
      <c r="D71" s="13">
        <v>-43</v>
      </c>
      <c r="E71" s="13"/>
      <c r="F71" s="13">
        <v>-29</v>
      </c>
      <c r="G71" s="13">
        <v>-77</v>
      </c>
      <c r="H71" s="13">
        <v>-25</v>
      </c>
      <c r="I71" s="13">
        <v>-50</v>
      </c>
      <c r="J71" s="13">
        <v>-46</v>
      </c>
      <c r="K71" s="13">
        <v>-69</v>
      </c>
      <c r="L71" s="13">
        <v>-200</v>
      </c>
      <c r="M71" s="13"/>
      <c r="N71" s="13"/>
      <c r="O71" s="13"/>
      <c r="P71" s="13"/>
      <c r="Q71" s="13"/>
      <c r="R71" s="13"/>
      <c r="S71" s="13"/>
      <c r="T71" s="13"/>
      <c r="U71" s="13"/>
      <c r="V71" s="13">
        <v>-27</v>
      </c>
      <c r="W71" s="13">
        <v>-20</v>
      </c>
      <c r="X71" s="13">
        <v>-7</v>
      </c>
      <c r="Y71" s="13"/>
      <c r="Z71" s="13"/>
      <c r="AA71" s="13"/>
      <c r="AB71" s="13"/>
      <c r="AC71" s="13"/>
      <c r="AD71" s="13"/>
      <c r="AE71" s="13"/>
      <c r="AF71" s="13"/>
      <c r="AG71" s="13"/>
      <c r="AH71" s="13"/>
    </row>
    <row r="72" spans="1:38" s="6" customFormat="1" ht="17" thickBot="1" x14ac:dyDescent="0.3">
      <c r="A72" s="33" t="s">
        <v>48</v>
      </c>
      <c r="B72" s="390"/>
      <c r="C72" s="34">
        <f>SUM(C64:C71)</f>
        <v>249</v>
      </c>
      <c r="D72" s="34">
        <f t="shared" ref="D72:AF72" si="9">SUM(D64:D71)</f>
        <v>1031</v>
      </c>
      <c r="E72" s="56">
        <f t="shared" si="9"/>
        <v>-7</v>
      </c>
      <c r="F72" s="34">
        <f t="shared" si="9"/>
        <v>380</v>
      </c>
      <c r="G72" s="34">
        <f t="shared" si="9"/>
        <v>1933</v>
      </c>
      <c r="H72" s="34">
        <f t="shared" si="9"/>
        <v>426</v>
      </c>
      <c r="I72" s="34">
        <f t="shared" si="9"/>
        <v>2845</v>
      </c>
      <c r="J72" s="34">
        <f t="shared" si="9"/>
        <v>1212</v>
      </c>
      <c r="K72" s="34">
        <f t="shared" si="9"/>
        <v>943</v>
      </c>
      <c r="L72" s="34">
        <f t="shared" si="9"/>
        <v>1084</v>
      </c>
      <c r="M72" s="56">
        <f t="shared" si="9"/>
        <v>-203</v>
      </c>
      <c r="N72" s="34">
        <f t="shared" si="9"/>
        <v>0</v>
      </c>
      <c r="O72" s="34">
        <f t="shared" si="9"/>
        <v>0</v>
      </c>
      <c r="P72" s="56">
        <f t="shared" si="9"/>
        <v>-270</v>
      </c>
      <c r="Q72" s="34">
        <f t="shared" si="9"/>
        <v>0</v>
      </c>
      <c r="R72" s="56">
        <f t="shared" si="9"/>
        <v>-13</v>
      </c>
      <c r="S72" s="56">
        <f t="shared" si="9"/>
        <v>-3</v>
      </c>
      <c r="T72" s="34">
        <f t="shared" si="9"/>
        <v>0</v>
      </c>
      <c r="U72" s="34">
        <f t="shared" si="9"/>
        <v>0</v>
      </c>
      <c r="V72" s="56">
        <f t="shared" si="9"/>
        <v>-14</v>
      </c>
      <c r="W72" s="56">
        <f t="shared" si="9"/>
        <v>-20</v>
      </c>
      <c r="X72" s="56">
        <f t="shared" si="9"/>
        <v>-7</v>
      </c>
      <c r="Y72" s="34">
        <f t="shared" si="9"/>
        <v>0</v>
      </c>
      <c r="Z72" s="34">
        <f t="shared" si="9"/>
        <v>0</v>
      </c>
      <c r="AA72" s="34">
        <f t="shared" si="9"/>
        <v>0</v>
      </c>
      <c r="AB72" s="34">
        <f t="shared" si="9"/>
        <v>0</v>
      </c>
      <c r="AC72" s="34">
        <f t="shared" si="9"/>
        <v>30</v>
      </c>
      <c r="AD72" s="34">
        <f t="shared" si="9"/>
        <v>100</v>
      </c>
      <c r="AE72" s="56">
        <f t="shared" si="9"/>
        <v>-38</v>
      </c>
      <c r="AF72" s="34">
        <f t="shared" si="9"/>
        <v>0</v>
      </c>
      <c r="AG72" s="34"/>
      <c r="AH72" s="34"/>
    </row>
    <row r="73" spans="1:38" s="2" customFormat="1" x14ac:dyDescent="0.25">
      <c r="A73" s="428" t="s">
        <v>2031</v>
      </c>
      <c r="B73" s="429"/>
      <c r="C73" s="13"/>
      <c r="D73" s="43">
        <v>-203</v>
      </c>
      <c r="E73" s="13"/>
      <c r="F73" s="13"/>
      <c r="G73" s="43">
        <v>-38</v>
      </c>
      <c r="H73" s="13"/>
      <c r="I73" s="13"/>
      <c r="J73" s="13"/>
      <c r="K73" s="43">
        <v>-286</v>
      </c>
      <c r="L73" s="13"/>
      <c r="M73" s="616">
        <v>203</v>
      </c>
      <c r="N73" s="13"/>
      <c r="O73" s="13"/>
      <c r="P73" s="614">
        <v>270</v>
      </c>
      <c r="Q73" s="13"/>
      <c r="R73" s="614">
        <v>13</v>
      </c>
      <c r="S73" s="614">
        <v>3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617">
        <v>38</v>
      </c>
      <c r="AF73" s="13"/>
      <c r="AG73" s="13"/>
      <c r="AH73" s="13"/>
    </row>
    <row r="74" spans="1:38" s="2" customFormat="1" x14ac:dyDescent="0.25">
      <c r="A74" s="12">
        <v>43990</v>
      </c>
      <c r="B74" s="13" t="s">
        <v>63</v>
      </c>
      <c r="C74" s="13">
        <v>-33</v>
      </c>
      <c r="D74" s="13"/>
      <c r="E74" s="13"/>
      <c r="F74" s="13">
        <v>-69</v>
      </c>
      <c r="G74" s="13"/>
      <c r="H74" s="13"/>
      <c r="I74" s="13">
        <v>-10</v>
      </c>
      <c r="J74" s="13">
        <v>-229</v>
      </c>
      <c r="K74" s="13">
        <v>-187</v>
      </c>
      <c r="L74" s="13">
        <v>-65</v>
      </c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</row>
    <row r="75" spans="1:38" s="2" customFormat="1" x14ac:dyDescent="0.25">
      <c r="A75" s="356">
        <v>44173</v>
      </c>
      <c r="B75" s="193" t="s">
        <v>63</v>
      </c>
      <c r="C75" s="13">
        <v>-4</v>
      </c>
      <c r="D75" s="13">
        <v>-133</v>
      </c>
      <c r="E75" s="13"/>
      <c r="F75" s="13"/>
      <c r="G75" s="13">
        <v>-210</v>
      </c>
      <c r="H75" s="13">
        <v>-25</v>
      </c>
      <c r="I75" s="13">
        <v>-115</v>
      </c>
      <c r="J75" s="13">
        <v>-58</v>
      </c>
      <c r="K75" s="13">
        <v>-166</v>
      </c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8" s="2" customFormat="1" x14ac:dyDescent="0.25">
      <c r="A76" s="12" t="s">
        <v>1458</v>
      </c>
      <c r="B76" s="13" t="s">
        <v>63</v>
      </c>
      <c r="C76" s="13">
        <v>-7</v>
      </c>
      <c r="D76" s="13">
        <v>-29</v>
      </c>
      <c r="E76" s="13"/>
      <c r="F76" s="13"/>
      <c r="G76" s="13">
        <v>-39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</row>
    <row r="77" spans="1:38" s="2" customFormat="1" x14ac:dyDescent="0.25">
      <c r="A77" s="13" t="s">
        <v>2032</v>
      </c>
      <c r="B77" s="13" t="s">
        <v>63</v>
      </c>
      <c r="C77" s="13"/>
      <c r="D77" s="13"/>
      <c r="E77" s="13"/>
      <c r="F77" s="13"/>
      <c r="G77" s="13"/>
      <c r="H77" s="13"/>
      <c r="I77" s="13">
        <v>-126</v>
      </c>
      <c r="J77" s="13"/>
      <c r="K77" s="13">
        <v>-145</v>
      </c>
      <c r="L77" s="13">
        <v>-68</v>
      </c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</row>
    <row r="78" spans="1:38" s="2" customFormat="1" ht="17" thickBot="1" x14ac:dyDescent="0.3">
      <c r="A78" s="14" t="s">
        <v>277</v>
      </c>
      <c r="B78" s="14" t="s">
        <v>63</v>
      </c>
      <c r="C78" s="14"/>
      <c r="D78" s="14">
        <v>-20</v>
      </c>
      <c r="E78" s="14"/>
      <c r="F78" s="14"/>
      <c r="G78" s="14">
        <v>-54</v>
      </c>
      <c r="H78" s="14">
        <v>-14</v>
      </c>
      <c r="I78" s="14">
        <v>-68</v>
      </c>
      <c r="J78" s="14"/>
      <c r="K78" s="14">
        <v>-71</v>
      </c>
      <c r="L78" s="14">
        <v>-93</v>
      </c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</row>
    <row r="79" spans="1:38" s="235" customFormat="1" ht="17" thickBot="1" x14ac:dyDescent="0.3">
      <c r="A79" s="33" t="s">
        <v>55</v>
      </c>
      <c r="B79" s="34"/>
      <c r="C79" s="34">
        <f>SUM(C72:C78)</f>
        <v>205</v>
      </c>
      <c r="D79" s="34">
        <f t="shared" ref="D79:AH79" si="10">SUM(D72:D78)</f>
        <v>646</v>
      </c>
      <c r="E79" s="56">
        <f t="shared" si="10"/>
        <v>-7</v>
      </c>
      <c r="F79" s="34">
        <f t="shared" si="10"/>
        <v>311</v>
      </c>
      <c r="G79" s="34">
        <f t="shared" si="10"/>
        <v>1592</v>
      </c>
      <c r="H79" s="34">
        <f t="shared" si="10"/>
        <v>387</v>
      </c>
      <c r="I79" s="34">
        <f t="shared" si="10"/>
        <v>2526</v>
      </c>
      <c r="J79" s="34">
        <f t="shared" si="10"/>
        <v>925</v>
      </c>
      <c r="K79" s="34">
        <f t="shared" si="10"/>
        <v>88</v>
      </c>
      <c r="L79" s="34">
        <f t="shared" si="10"/>
        <v>858</v>
      </c>
      <c r="M79" s="34">
        <f t="shared" si="10"/>
        <v>0</v>
      </c>
      <c r="N79" s="34">
        <f t="shared" si="10"/>
        <v>0</v>
      </c>
      <c r="O79" s="34">
        <f t="shared" si="10"/>
        <v>0</v>
      </c>
      <c r="P79" s="34">
        <f t="shared" si="10"/>
        <v>0</v>
      </c>
      <c r="Q79" s="34">
        <f t="shared" si="10"/>
        <v>0</v>
      </c>
      <c r="R79" s="34">
        <f t="shared" si="10"/>
        <v>0</v>
      </c>
      <c r="S79" s="34">
        <f t="shared" si="10"/>
        <v>0</v>
      </c>
      <c r="T79" s="34">
        <f t="shared" si="10"/>
        <v>0</v>
      </c>
      <c r="U79" s="34">
        <f t="shared" si="10"/>
        <v>0</v>
      </c>
      <c r="V79" s="56">
        <f t="shared" si="10"/>
        <v>-14</v>
      </c>
      <c r="W79" s="56">
        <f t="shared" si="10"/>
        <v>-20</v>
      </c>
      <c r="X79" s="56">
        <f t="shared" si="10"/>
        <v>-7</v>
      </c>
      <c r="Y79" s="34">
        <f t="shared" si="10"/>
        <v>0</v>
      </c>
      <c r="Z79" s="34">
        <f t="shared" si="10"/>
        <v>0</v>
      </c>
      <c r="AA79" s="34">
        <f t="shared" si="10"/>
        <v>0</v>
      </c>
      <c r="AB79" s="34">
        <f t="shared" si="10"/>
        <v>0</v>
      </c>
      <c r="AC79" s="34">
        <f t="shared" si="10"/>
        <v>30</v>
      </c>
      <c r="AD79" s="34">
        <f t="shared" si="10"/>
        <v>100</v>
      </c>
      <c r="AE79" s="34">
        <f t="shared" si="10"/>
        <v>0</v>
      </c>
      <c r="AF79" s="34">
        <f t="shared" si="10"/>
        <v>0</v>
      </c>
      <c r="AG79" s="390"/>
      <c r="AH79" s="54">
        <f t="shared" si="10"/>
        <v>0</v>
      </c>
    </row>
    <row r="80" spans="1:38" s="510" customFormat="1" x14ac:dyDescent="0.25">
      <c r="A80" s="618">
        <v>43839</v>
      </c>
      <c r="B80" s="619" t="s">
        <v>210</v>
      </c>
      <c r="C80" s="619"/>
      <c r="D80" s="619"/>
      <c r="E80" s="619"/>
      <c r="F80" s="619"/>
      <c r="G80" s="619">
        <v>-320</v>
      </c>
      <c r="H80" s="619"/>
      <c r="I80" s="619"/>
      <c r="J80" s="619"/>
      <c r="K80" s="619"/>
      <c r="L80" s="619"/>
      <c r="M80" s="619"/>
      <c r="N80" s="619"/>
      <c r="O80" s="619"/>
      <c r="P80" s="619"/>
      <c r="Q80" s="619"/>
      <c r="R80" s="619"/>
      <c r="S80" s="619"/>
      <c r="T80" s="619"/>
      <c r="U80" s="619"/>
      <c r="V80" s="619"/>
      <c r="W80" s="619"/>
      <c r="X80" s="619"/>
      <c r="Y80" s="619"/>
      <c r="Z80" s="619"/>
      <c r="AA80" s="619"/>
      <c r="AB80" s="619"/>
      <c r="AC80" s="619"/>
      <c r="AD80" s="619"/>
      <c r="AE80" s="619"/>
      <c r="AF80" s="619"/>
      <c r="AG80" s="620"/>
      <c r="AH80" s="621"/>
      <c r="AI80" s="510" t="s">
        <v>211</v>
      </c>
    </row>
    <row r="81" spans="1:34" s="2" customFormat="1" x14ac:dyDescent="0.25">
      <c r="A81" s="12">
        <v>43839</v>
      </c>
      <c r="B81" s="13" t="s">
        <v>63</v>
      </c>
      <c r="C81" s="13"/>
      <c r="D81" s="13"/>
      <c r="E81" s="13"/>
      <c r="F81" s="13"/>
      <c r="G81" s="13"/>
      <c r="H81" s="13"/>
      <c r="I81" s="13"/>
      <c r="J81" s="13">
        <v>-34</v>
      </c>
      <c r="K81" s="13">
        <v>-32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</row>
    <row r="82" spans="1:34" s="2" customFormat="1" x14ac:dyDescent="0.25">
      <c r="A82" s="12">
        <v>43870</v>
      </c>
      <c r="B82" s="13" t="s">
        <v>63</v>
      </c>
      <c r="C82" s="13"/>
      <c r="D82" s="13"/>
      <c r="E82" s="13"/>
      <c r="F82" s="13"/>
      <c r="G82" s="13"/>
      <c r="H82" s="13"/>
      <c r="I82" s="13"/>
      <c r="J82" s="13">
        <v>-27</v>
      </c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</row>
    <row r="83" spans="1:34" s="2" customFormat="1" x14ac:dyDescent="0.25">
      <c r="A83" s="12">
        <v>43930</v>
      </c>
      <c r="B83" s="13" t="s">
        <v>63</v>
      </c>
      <c r="C83" s="13">
        <v>-14</v>
      </c>
      <c r="D83" s="13">
        <v>-81</v>
      </c>
      <c r="E83" s="13"/>
      <c r="F83" s="13">
        <v>-20</v>
      </c>
      <c r="G83" s="13">
        <v>-83</v>
      </c>
      <c r="H83" s="13">
        <v>-29</v>
      </c>
      <c r="I83" s="13">
        <v>-50</v>
      </c>
      <c r="J83" s="13">
        <v>-12</v>
      </c>
      <c r="K83" s="13">
        <v>-38</v>
      </c>
      <c r="L83" s="13">
        <v>-184</v>
      </c>
      <c r="M83" s="13"/>
      <c r="N83" s="13"/>
      <c r="O83" s="13"/>
      <c r="P83" s="13"/>
      <c r="Q83" s="13"/>
      <c r="R83" s="13"/>
      <c r="S83" s="13"/>
      <c r="T83" s="13"/>
      <c r="U83" s="13"/>
      <c r="V83" s="13">
        <v>-13</v>
      </c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>
        <v>-31</v>
      </c>
      <c r="AH83" s="13"/>
    </row>
    <row r="84" spans="1:34" s="2" customFormat="1" x14ac:dyDescent="0.25">
      <c r="A84" s="12">
        <v>44021</v>
      </c>
      <c r="B84" s="75" t="s">
        <v>63</v>
      </c>
      <c r="C84" s="13"/>
      <c r="D84" s="13">
        <v>-10</v>
      </c>
      <c r="E84" s="13"/>
      <c r="F84" s="13"/>
      <c r="G84" s="13">
        <v>-25</v>
      </c>
      <c r="H84" s="13"/>
      <c r="I84" s="13">
        <v>-100</v>
      </c>
      <c r="J84" s="13">
        <v>-13</v>
      </c>
      <c r="K84" s="13">
        <v>-13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 s="2" customFormat="1" x14ac:dyDescent="0.25">
      <c r="A85" s="12">
        <v>44052</v>
      </c>
      <c r="B85" s="13" t="s">
        <v>63</v>
      </c>
      <c r="C85" s="13"/>
      <c r="D85" s="13">
        <v>-1</v>
      </c>
      <c r="E85" s="13">
        <v>-4</v>
      </c>
      <c r="F85" s="13"/>
      <c r="G85" s="13"/>
      <c r="H85" s="13"/>
      <c r="I85" s="13">
        <v>-55</v>
      </c>
      <c r="J85" s="13"/>
      <c r="K85" s="13">
        <v>-11</v>
      </c>
      <c r="L85" s="13"/>
      <c r="M85" s="13"/>
      <c r="N85" s="13"/>
      <c r="O85" s="13"/>
      <c r="P85" s="13">
        <v>-25</v>
      </c>
      <c r="Q85" s="13">
        <v>-20</v>
      </c>
      <c r="R85" s="13">
        <v>-17</v>
      </c>
      <c r="S85" s="13">
        <v>-6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>
        <v>-8</v>
      </c>
    </row>
    <row r="86" spans="1:34" s="2" customFormat="1" x14ac:dyDescent="0.25">
      <c r="A86" s="12">
        <v>44052</v>
      </c>
      <c r="B86" s="13" t="s">
        <v>63</v>
      </c>
      <c r="C86" s="13">
        <v>-48</v>
      </c>
      <c r="D86" s="13">
        <v>-46</v>
      </c>
      <c r="E86" s="13"/>
      <c r="F86" s="13">
        <v>-8</v>
      </c>
      <c r="G86" s="13">
        <v>-50</v>
      </c>
      <c r="H86" s="13"/>
      <c r="I86" s="13">
        <v>-9</v>
      </c>
      <c r="J86" s="13">
        <v>-30</v>
      </c>
      <c r="K86" s="13">
        <v>-9</v>
      </c>
      <c r="L86" s="13"/>
      <c r="M86" s="13"/>
      <c r="N86" s="13">
        <v>-15</v>
      </c>
      <c r="O86" s="13"/>
      <c r="P86" s="13"/>
      <c r="Q86" s="13">
        <v>-15</v>
      </c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>
        <v>-15</v>
      </c>
      <c r="AF86" s="13"/>
      <c r="AG86" s="13"/>
      <c r="AH86" s="13"/>
    </row>
    <row r="87" spans="1:34" s="2" customFormat="1" x14ac:dyDescent="0.25">
      <c r="A87" s="76">
        <v>44113</v>
      </c>
      <c r="B87" s="14" t="s">
        <v>63</v>
      </c>
      <c r="C87" s="13"/>
      <c r="D87" s="13"/>
      <c r="E87" s="13">
        <v>-2</v>
      </c>
      <c r="F87" s="13">
        <v>-6</v>
      </c>
      <c r="G87" s="13"/>
      <c r="H87" s="13"/>
      <c r="I87" s="13">
        <v>-34</v>
      </c>
      <c r="J87" s="13">
        <v>-20</v>
      </c>
      <c r="K87" s="13">
        <v>-3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</row>
    <row r="88" spans="1:34" s="2" customFormat="1" ht="17" thickBot="1" x14ac:dyDescent="0.3">
      <c r="A88" s="75" t="s">
        <v>213</v>
      </c>
      <c r="B88" s="75" t="s">
        <v>63</v>
      </c>
      <c r="C88" s="13"/>
      <c r="D88" s="13">
        <v>-16</v>
      </c>
      <c r="E88" s="13"/>
      <c r="F88" s="13"/>
      <c r="G88" s="13"/>
      <c r="H88" s="13"/>
      <c r="I88" s="13">
        <v>-21</v>
      </c>
      <c r="J88" s="13">
        <v>-21</v>
      </c>
      <c r="K88" s="13">
        <v>-14</v>
      </c>
      <c r="L88" s="13">
        <v>-51</v>
      </c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</row>
    <row r="89" spans="1:34" s="235" customFormat="1" ht="17" thickBot="1" x14ac:dyDescent="0.3">
      <c r="A89" s="33" t="s">
        <v>71</v>
      </c>
      <c r="B89" s="34"/>
      <c r="C89" s="34">
        <f>SUM(C79:C88)</f>
        <v>143</v>
      </c>
      <c r="D89" s="34">
        <f t="shared" ref="D89:AH89" si="11">SUM(D79:D88)</f>
        <v>492</v>
      </c>
      <c r="E89" s="56">
        <f t="shared" si="11"/>
        <v>-13</v>
      </c>
      <c r="F89" s="34">
        <f t="shared" si="11"/>
        <v>277</v>
      </c>
      <c r="G89" s="34">
        <f t="shared" si="11"/>
        <v>1114</v>
      </c>
      <c r="H89" s="34">
        <f t="shared" si="11"/>
        <v>358</v>
      </c>
      <c r="I89" s="34">
        <f t="shared" si="11"/>
        <v>2257</v>
      </c>
      <c r="J89" s="34">
        <f t="shared" si="11"/>
        <v>768</v>
      </c>
      <c r="K89" s="56">
        <f t="shared" si="11"/>
        <v>-32</v>
      </c>
      <c r="L89" s="34">
        <f t="shared" si="11"/>
        <v>623</v>
      </c>
      <c r="M89" s="34">
        <f t="shared" si="11"/>
        <v>0</v>
      </c>
      <c r="N89" s="56">
        <f t="shared" si="11"/>
        <v>-15</v>
      </c>
      <c r="O89" s="34">
        <f t="shared" si="11"/>
        <v>0</v>
      </c>
      <c r="P89" s="56">
        <f t="shared" si="11"/>
        <v>-25</v>
      </c>
      <c r="Q89" s="56">
        <f t="shared" si="11"/>
        <v>-35</v>
      </c>
      <c r="R89" s="56">
        <f t="shared" si="11"/>
        <v>-17</v>
      </c>
      <c r="S89" s="56">
        <f t="shared" si="11"/>
        <v>-6</v>
      </c>
      <c r="T89" s="34">
        <f t="shared" si="11"/>
        <v>0</v>
      </c>
      <c r="U89" s="34">
        <f t="shared" si="11"/>
        <v>0</v>
      </c>
      <c r="V89" s="56">
        <f t="shared" si="11"/>
        <v>-27</v>
      </c>
      <c r="W89" s="56">
        <f t="shared" si="11"/>
        <v>-20</v>
      </c>
      <c r="X89" s="56">
        <f t="shared" si="11"/>
        <v>-7</v>
      </c>
      <c r="Y89" s="34">
        <f t="shared" si="11"/>
        <v>0</v>
      </c>
      <c r="Z89" s="34">
        <f t="shared" si="11"/>
        <v>0</v>
      </c>
      <c r="AA89" s="34">
        <f t="shared" si="11"/>
        <v>0</v>
      </c>
      <c r="AB89" s="34">
        <f t="shared" si="11"/>
        <v>0</v>
      </c>
      <c r="AC89" s="34">
        <f t="shared" si="11"/>
        <v>30</v>
      </c>
      <c r="AD89" s="34">
        <f t="shared" si="11"/>
        <v>100</v>
      </c>
      <c r="AE89" s="56">
        <f t="shared" si="11"/>
        <v>-15</v>
      </c>
      <c r="AF89" s="34">
        <f t="shared" si="11"/>
        <v>0</v>
      </c>
      <c r="AG89" s="56">
        <f t="shared" si="11"/>
        <v>-31</v>
      </c>
      <c r="AH89" s="56">
        <f t="shared" si="11"/>
        <v>-8</v>
      </c>
    </row>
    <row r="90" spans="1:34" s="2" customFormat="1" x14ac:dyDescent="0.25">
      <c r="A90" s="12">
        <v>43840</v>
      </c>
      <c r="B90" s="75" t="s">
        <v>63</v>
      </c>
      <c r="C90" s="13"/>
      <c r="D90" s="13">
        <v>-7</v>
      </c>
      <c r="E90" s="13">
        <v>-3</v>
      </c>
      <c r="F90" s="13">
        <v>-4</v>
      </c>
      <c r="G90" s="13"/>
      <c r="H90" s="13"/>
      <c r="I90" s="13">
        <v>-5</v>
      </c>
      <c r="J90" s="13">
        <v>-23</v>
      </c>
      <c r="K90" s="13">
        <v>-27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 s="2" customFormat="1" x14ac:dyDescent="0.25">
      <c r="A91" s="12">
        <v>44022</v>
      </c>
      <c r="B91" s="75" t="s">
        <v>63</v>
      </c>
      <c r="C91" s="13"/>
      <c r="D91" s="13"/>
      <c r="E91" s="13"/>
      <c r="F91" s="13"/>
      <c r="G91" s="13">
        <v>-49</v>
      </c>
      <c r="H91" s="13"/>
      <c r="I91" s="13">
        <v>-30</v>
      </c>
      <c r="J91" s="13">
        <v>-30</v>
      </c>
      <c r="K91" s="13">
        <v>-21</v>
      </c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 s="2" customFormat="1" x14ac:dyDescent="0.25">
      <c r="A92" s="75" t="s">
        <v>87</v>
      </c>
      <c r="B92" s="75" t="s">
        <v>63</v>
      </c>
      <c r="C92" s="13">
        <v>-18</v>
      </c>
      <c r="D92" s="13">
        <v>-47</v>
      </c>
      <c r="E92" s="13"/>
      <c r="F92" s="13">
        <v>-3</v>
      </c>
      <c r="G92" s="13">
        <v>-137</v>
      </c>
      <c r="H92" s="13"/>
      <c r="I92" s="13">
        <v>-107</v>
      </c>
      <c r="J92" s="13">
        <v>-151</v>
      </c>
      <c r="K92" s="13"/>
      <c r="L92" s="13">
        <v>-94</v>
      </c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</row>
    <row r="93" spans="1:34" s="2" customFormat="1" x14ac:dyDescent="0.25">
      <c r="A93" s="75" t="s">
        <v>87</v>
      </c>
      <c r="B93" s="75" t="s">
        <v>63</v>
      </c>
      <c r="C93" s="13"/>
      <c r="D93" s="13">
        <v>-15</v>
      </c>
      <c r="E93" s="13"/>
      <c r="F93" s="13"/>
      <c r="G93" s="13"/>
      <c r="H93" s="13"/>
      <c r="I93" s="13">
        <v>-2</v>
      </c>
      <c r="J93" s="13">
        <v>-12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</row>
    <row r="94" spans="1:34" s="2" customFormat="1" ht="17" thickBot="1" x14ac:dyDescent="0.3">
      <c r="A94" s="13" t="s">
        <v>90</v>
      </c>
      <c r="B94" s="13" t="s">
        <v>63</v>
      </c>
      <c r="C94" s="13">
        <v>-11</v>
      </c>
      <c r="D94" s="13">
        <v>-53</v>
      </c>
      <c r="E94" s="13"/>
      <c r="F94" s="13">
        <v>-9</v>
      </c>
      <c r="G94" s="13">
        <v>-64</v>
      </c>
      <c r="H94" s="13"/>
      <c r="I94" s="13">
        <v>-23</v>
      </c>
      <c r="J94" s="13">
        <v>-11</v>
      </c>
      <c r="K94" s="13"/>
      <c r="L94" s="13">
        <v>-2</v>
      </c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</row>
    <row r="95" spans="1:34" s="235" customFormat="1" ht="17" thickBot="1" x14ac:dyDescent="0.3">
      <c r="A95" s="33" t="s">
        <v>117</v>
      </c>
      <c r="B95" s="34"/>
      <c r="C95" s="34">
        <f t="shared" ref="C95:AF95" si="12">SUM(C89:C94)</f>
        <v>114</v>
      </c>
      <c r="D95" s="34">
        <f t="shared" si="12"/>
        <v>370</v>
      </c>
      <c r="E95" s="56">
        <f t="shared" si="12"/>
        <v>-16</v>
      </c>
      <c r="F95" s="34">
        <f t="shared" si="12"/>
        <v>261</v>
      </c>
      <c r="G95" s="34">
        <f t="shared" si="12"/>
        <v>864</v>
      </c>
      <c r="H95" s="34">
        <f t="shared" si="12"/>
        <v>358</v>
      </c>
      <c r="I95" s="34">
        <f t="shared" si="12"/>
        <v>2090</v>
      </c>
      <c r="J95" s="34">
        <f t="shared" si="12"/>
        <v>541</v>
      </c>
      <c r="K95" s="56">
        <f>SUM(K89:K94)</f>
        <v>-80</v>
      </c>
      <c r="L95" s="34">
        <f>SUM(L89:L94)</f>
        <v>527</v>
      </c>
      <c r="M95" s="34">
        <f t="shared" si="12"/>
        <v>0</v>
      </c>
      <c r="N95" s="56">
        <f>SUM(N89:N94)</f>
        <v>-15</v>
      </c>
      <c r="O95" s="34">
        <f t="shared" si="12"/>
        <v>0</v>
      </c>
      <c r="P95" s="56">
        <f t="shared" si="12"/>
        <v>-25</v>
      </c>
      <c r="Q95" s="56">
        <f t="shared" si="12"/>
        <v>-35</v>
      </c>
      <c r="R95" s="56">
        <f t="shared" si="12"/>
        <v>-17</v>
      </c>
      <c r="S95" s="56">
        <f t="shared" si="12"/>
        <v>-6</v>
      </c>
      <c r="T95" s="34">
        <f t="shared" si="12"/>
        <v>0</v>
      </c>
      <c r="U95" s="34">
        <f t="shared" si="12"/>
        <v>0</v>
      </c>
      <c r="V95" s="56">
        <f t="shared" si="12"/>
        <v>-27</v>
      </c>
      <c r="W95" s="56">
        <f t="shared" si="12"/>
        <v>-20</v>
      </c>
      <c r="X95" s="56">
        <f t="shared" si="12"/>
        <v>-7</v>
      </c>
      <c r="Y95" s="34">
        <f t="shared" si="12"/>
        <v>0</v>
      </c>
      <c r="Z95" s="34">
        <f t="shared" si="12"/>
        <v>0</v>
      </c>
      <c r="AA95" s="34">
        <f t="shared" si="12"/>
        <v>0</v>
      </c>
      <c r="AB95" s="34">
        <f t="shared" si="12"/>
        <v>0</v>
      </c>
      <c r="AC95" s="34">
        <f t="shared" si="12"/>
        <v>30</v>
      </c>
      <c r="AD95" s="34">
        <f t="shared" si="12"/>
        <v>100</v>
      </c>
      <c r="AE95" s="56">
        <f>SUM(AE89:AE94)</f>
        <v>-15</v>
      </c>
      <c r="AF95" s="34">
        <f t="shared" si="12"/>
        <v>0</v>
      </c>
      <c r="AG95" s="56">
        <f>SUM(AG89:AG94)</f>
        <v>-31</v>
      </c>
      <c r="AH95" s="56">
        <f>SUM(AH89:AH94)</f>
        <v>-8</v>
      </c>
    </row>
    <row r="96" spans="1:34" s="2" customFormat="1" x14ac:dyDescent="0.25">
      <c r="A96" s="76">
        <v>44085</v>
      </c>
      <c r="B96" s="77" t="s">
        <v>63</v>
      </c>
      <c r="C96" s="13">
        <v>-15</v>
      </c>
      <c r="D96" s="13">
        <v>-109</v>
      </c>
      <c r="E96" s="13"/>
      <c r="F96" s="13">
        <v>-41</v>
      </c>
      <c r="G96" s="13">
        <v>-109</v>
      </c>
      <c r="H96" s="13">
        <v>-23</v>
      </c>
      <c r="I96" s="13">
        <v>-40</v>
      </c>
      <c r="J96" s="13">
        <v>-96</v>
      </c>
      <c r="K96" s="13"/>
      <c r="L96" s="13">
        <v>-95</v>
      </c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</row>
    <row r="97" spans="1:34" s="2" customFormat="1" x14ac:dyDescent="0.25">
      <c r="A97" s="76">
        <v>44085</v>
      </c>
      <c r="B97" s="77" t="s">
        <v>63</v>
      </c>
      <c r="C97" s="13"/>
      <c r="D97" s="13"/>
      <c r="E97" s="13"/>
      <c r="F97" s="13"/>
      <c r="G97" s="13"/>
      <c r="H97" s="13"/>
      <c r="I97" s="13"/>
      <c r="J97" s="13">
        <v>-25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</row>
    <row r="98" spans="1:34" s="2" customFormat="1" x14ac:dyDescent="0.25">
      <c r="A98" s="76">
        <v>44146</v>
      </c>
      <c r="B98" s="77" t="s">
        <v>63</v>
      </c>
      <c r="C98" s="13"/>
      <c r="D98" s="13">
        <v>-84</v>
      </c>
      <c r="E98" s="13"/>
      <c r="F98" s="13">
        <v>-39</v>
      </c>
      <c r="G98" s="13">
        <v>-18</v>
      </c>
      <c r="H98" s="13"/>
      <c r="I98" s="13">
        <v>-130</v>
      </c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</row>
    <row r="99" spans="1:34" s="2" customFormat="1" x14ac:dyDescent="0.25">
      <c r="A99" s="14" t="s">
        <v>221</v>
      </c>
      <c r="B99" s="14" t="s">
        <v>63</v>
      </c>
      <c r="C99" s="13">
        <v>-19</v>
      </c>
      <c r="D99" s="13"/>
      <c r="E99" s="13"/>
      <c r="F99" s="13"/>
      <c r="G99" s="13"/>
      <c r="H99" s="13"/>
      <c r="I99" s="13"/>
      <c r="J99" s="13">
        <v>-119</v>
      </c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</row>
    <row r="100" spans="1:34" s="2" customFormat="1" x14ac:dyDescent="0.25">
      <c r="A100" s="14" t="s">
        <v>224</v>
      </c>
      <c r="B100" s="14" t="s">
        <v>63</v>
      </c>
      <c r="C100" s="13"/>
      <c r="D100" s="13"/>
      <c r="E100" s="13"/>
      <c r="F100" s="13">
        <v>-35</v>
      </c>
      <c r="G100" s="13"/>
      <c r="H100" s="13"/>
      <c r="I100" s="13">
        <v>-45</v>
      </c>
      <c r="J100" s="13"/>
      <c r="K100" s="13"/>
      <c r="L100" s="13">
        <v>-210</v>
      </c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>
        <v>-51</v>
      </c>
      <c r="AE100" s="13"/>
      <c r="AF100" s="13"/>
      <c r="AG100" s="13"/>
      <c r="AH100" s="13"/>
    </row>
    <row r="101" spans="1:34" s="2" customFormat="1" x14ac:dyDescent="0.25">
      <c r="A101" s="14" t="s">
        <v>281</v>
      </c>
      <c r="B101" s="14" t="s">
        <v>63</v>
      </c>
      <c r="C101" s="13">
        <v>-46</v>
      </c>
      <c r="D101" s="13">
        <v>-49</v>
      </c>
      <c r="E101" s="13"/>
      <c r="F101" s="13">
        <v>-68</v>
      </c>
      <c r="G101" s="13">
        <v>-210</v>
      </c>
      <c r="H101" s="13">
        <v>-22</v>
      </c>
      <c r="I101" s="13">
        <v>-220</v>
      </c>
      <c r="J101" s="13">
        <v>-7</v>
      </c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 s="2" customFormat="1" x14ac:dyDescent="0.25">
      <c r="A102" s="14" t="s">
        <v>281</v>
      </c>
      <c r="B102" s="14" t="s">
        <v>63</v>
      </c>
      <c r="C102" s="43"/>
      <c r="D102" s="13">
        <v>-131</v>
      </c>
      <c r="E102" s="13"/>
      <c r="F102" s="43"/>
      <c r="G102" s="43"/>
      <c r="H102" s="43"/>
      <c r="I102" s="13">
        <v>-20</v>
      </c>
      <c r="J102" s="13">
        <v>-128</v>
      </c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>
        <v>-4</v>
      </c>
      <c r="AE102" s="13"/>
      <c r="AF102" s="13"/>
      <c r="AG102" s="13"/>
      <c r="AH102" s="13"/>
    </row>
    <row r="103" spans="1:34" s="2" customFormat="1" ht="17" thickBot="1" x14ac:dyDescent="0.3">
      <c r="A103" s="14" t="s">
        <v>281</v>
      </c>
      <c r="B103" s="14" t="s">
        <v>63</v>
      </c>
      <c r="C103" s="43"/>
      <c r="D103" s="43"/>
      <c r="E103" s="13"/>
      <c r="F103" s="43"/>
      <c r="G103" s="43"/>
      <c r="H103" s="43"/>
      <c r="I103" s="43"/>
      <c r="J103" s="13">
        <v>-45</v>
      </c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</row>
    <row r="104" spans="1:34" s="235" customFormat="1" ht="17" thickBot="1" x14ac:dyDescent="0.3">
      <c r="A104" s="33" t="s">
        <v>122</v>
      </c>
      <c r="B104" s="34"/>
      <c r="C104" s="34">
        <f>SUM(C95:C103)</f>
        <v>34</v>
      </c>
      <c r="D104" s="56">
        <f t="shared" ref="D104:AH104" si="13">SUM(D95:D103)</f>
        <v>-3</v>
      </c>
      <c r="E104" s="56">
        <f t="shared" si="13"/>
        <v>-16</v>
      </c>
      <c r="F104" s="34">
        <f t="shared" si="13"/>
        <v>78</v>
      </c>
      <c r="G104" s="34">
        <f t="shared" si="13"/>
        <v>527</v>
      </c>
      <c r="H104" s="34">
        <f t="shared" si="13"/>
        <v>313</v>
      </c>
      <c r="I104" s="34">
        <f t="shared" si="13"/>
        <v>1635</v>
      </c>
      <c r="J104" s="34">
        <f t="shared" si="13"/>
        <v>121</v>
      </c>
      <c r="K104" s="56">
        <f t="shared" si="13"/>
        <v>-80</v>
      </c>
      <c r="L104" s="34">
        <f t="shared" si="13"/>
        <v>222</v>
      </c>
      <c r="M104" s="34">
        <f t="shared" si="13"/>
        <v>0</v>
      </c>
      <c r="N104" s="56">
        <f t="shared" si="13"/>
        <v>-15</v>
      </c>
      <c r="O104" s="34">
        <f t="shared" si="13"/>
        <v>0</v>
      </c>
      <c r="P104" s="56">
        <f t="shared" si="13"/>
        <v>-25</v>
      </c>
      <c r="Q104" s="56">
        <f t="shared" si="13"/>
        <v>-35</v>
      </c>
      <c r="R104" s="56">
        <f t="shared" si="13"/>
        <v>-17</v>
      </c>
      <c r="S104" s="56">
        <f t="shared" si="13"/>
        <v>-6</v>
      </c>
      <c r="T104" s="34">
        <f t="shared" si="13"/>
        <v>0</v>
      </c>
      <c r="U104" s="34">
        <f t="shared" si="13"/>
        <v>0</v>
      </c>
      <c r="V104" s="56">
        <f t="shared" si="13"/>
        <v>-27</v>
      </c>
      <c r="W104" s="56">
        <f t="shared" si="13"/>
        <v>-20</v>
      </c>
      <c r="X104" s="56">
        <f t="shared" si="13"/>
        <v>-7</v>
      </c>
      <c r="Y104" s="34">
        <f t="shared" si="13"/>
        <v>0</v>
      </c>
      <c r="Z104" s="34">
        <f t="shared" si="13"/>
        <v>0</v>
      </c>
      <c r="AA104" s="34">
        <f t="shared" si="13"/>
        <v>0</v>
      </c>
      <c r="AB104" s="34">
        <f t="shared" si="13"/>
        <v>0</v>
      </c>
      <c r="AC104" s="34">
        <f t="shared" si="13"/>
        <v>30</v>
      </c>
      <c r="AD104" s="34">
        <f t="shared" si="13"/>
        <v>45</v>
      </c>
      <c r="AE104" s="56">
        <f t="shared" si="13"/>
        <v>-15</v>
      </c>
      <c r="AF104" s="34">
        <f t="shared" si="13"/>
        <v>0</v>
      </c>
      <c r="AG104" s="56">
        <f t="shared" si="13"/>
        <v>-31</v>
      </c>
      <c r="AH104" s="56">
        <f t="shared" si="13"/>
        <v>-8</v>
      </c>
    </row>
    <row r="105" spans="1:34" s="2" customFormat="1" x14ac:dyDescent="0.25">
      <c r="A105" s="76">
        <v>44147</v>
      </c>
      <c r="B105" s="14" t="s">
        <v>63</v>
      </c>
      <c r="C105" s="43"/>
      <c r="D105" s="43"/>
      <c r="E105" s="13"/>
      <c r="F105" s="43"/>
      <c r="G105" s="43"/>
      <c r="H105" s="43"/>
      <c r="I105" s="13">
        <v>-10</v>
      </c>
      <c r="J105" s="13"/>
      <c r="K105" s="13">
        <v>-14</v>
      </c>
      <c r="L105" s="13">
        <v>-165</v>
      </c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</row>
    <row r="106" spans="1:34" s="2" customFormat="1" x14ac:dyDescent="0.25">
      <c r="A106" s="12" t="s">
        <v>922</v>
      </c>
      <c r="B106" s="13" t="s">
        <v>63</v>
      </c>
      <c r="C106" s="43"/>
      <c r="D106" s="43"/>
      <c r="E106" s="13"/>
      <c r="F106" s="43"/>
      <c r="G106" s="43"/>
      <c r="H106" s="43"/>
      <c r="I106" s="43"/>
      <c r="J106" s="13">
        <v>-22</v>
      </c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>
        <v>-3</v>
      </c>
    </row>
    <row r="107" spans="1:34" s="1" customFormat="1" x14ac:dyDescent="0.25">
      <c r="A107" s="12" t="s">
        <v>923</v>
      </c>
      <c r="B107" s="13" t="s">
        <v>63</v>
      </c>
      <c r="C107" s="43"/>
      <c r="D107" s="43"/>
      <c r="E107" s="43"/>
      <c r="F107" s="13">
        <v>-15</v>
      </c>
      <c r="G107" s="13">
        <v>-24</v>
      </c>
      <c r="H107" s="13">
        <v>-6</v>
      </c>
      <c r="I107" s="13">
        <v>-40</v>
      </c>
      <c r="J107" s="13">
        <v>-4</v>
      </c>
      <c r="K107" s="43"/>
      <c r="L107" s="13">
        <v>-57</v>
      </c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</row>
    <row r="108" spans="1:34" s="2" customFormat="1" x14ac:dyDescent="0.25">
      <c r="A108" s="12" t="s">
        <v>227</v>
      </c>
      <c r="B108" s="13" t="s">
        <v>63</v>
      </c>
      <c r="C108" s="13"/>
      <c r="D108" s="13"/>
      <c r="E108" s="13">
        <v>-1</v>
      </c>
      <c r="F108" s="13">
        <v>-8</v>
      </c>
      <c r="G108" s="13">
        <v>-178</v>
      </c>
      <c r="H108" s="13">
        <v>-40</v>
      </c>
      <c r="I108" s="13">
        <v>-11</v>
      </c>
      <c r="J108" s="13">
        <v>-10</v>
      </c>
      <c r="K108" s="13"/>
      <c r="L108" s="13">
        <v>-43</v>
      </c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</row>
    <row r="109" spans="1:34" s="2" customFormat="1" ht="17" thickBot="1" x14ac:dyDescent="0.3">
      <c r="A109" s="12" t="s">
        <v>926</v>
      </c>
      <c r="B109" s="13" t="s">
        <v>63</v>
      </c>
      <c r="C109" s="13"/>
      <c r="D109" s="13"/>
      <c r="E109" s="13"/>
      <c r="F109" s="13">
        <v>-8</v>
      </c>
      <c r="G109" s="13">
        <v>-7</v>
      </c>
      <c r="H109" s="13">
        <v>-7</v>
      </c>
      <c r="I109" s="13">
        <v>-10</v>
      </c>
      <c r="J109" s="13">
        <v>-14</v>
      </c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</row>
    <row r="110" spans="1:34" s="235" customFormat="1" ht="17" thickBot="1" x14ac:dyDescent="0.3">
      <c r="A110" s="33" t="s">
        <v>127</v>
      </c>
      <c r="B110" s="34"/>
      <c r="C110" s="34">
        <f>SUM(C104:C109)</f>
        <v>34</v>
      </c>
      <c r="D110" s="56">
        <f t="shared" ref="D110:AH110" si="14">SUM(D104:D109)</f>
        <v>-3</v>
      </c>
      <c r="E110" s="56">
        <f t="shared" si="14"/>
        <v>-17</v>
      </c>
      <c r="F110" s="34">
        <f t="shared" si="14"/>
        <v>47</v>
      </c>
      <c r="G110" s="34">
        <f t="shared" si="14"/>
        <v>318</v>
      </c>
      <c r="H110" s="34">
        <f t="shared" si="14"/>
        <v>260</v>
      </c>
      <c r="I110" s="34">
        <f t="shared" si="14"/>
        <v>1564</v>
      </c>
      <c r="J110" s="34">
        <f t="shared" si="14"/>
        <v>71</v>
      </c>
      <c r="K110" s="56">
        <f t="shared" si="14"/>
        <v>-94</v>
      </c>
      <c r="L110" s="56">
        <f t="shared" si="14"/>
        <v>-43</v>
      </c>
      <c r="M110" s="34">
        <f t="shared" si="14"/>
        <v>0</v>
      </c>
      <c r="N110" s="56">
        <f t="shared" si="14"/>
        <v>-15</v>
      </c>
      <c r="O110" s="34">
        <f t="shared" si="14"/>
        <v>0</v>
      </c>
      <c r="P110" s="56">
        <f t="shared" si="14"/>
        <v>-25</v>
      </c>
      <c r="Q110" s="56">
        <f t="shared" si="14"/>
        <v>-35</v>
      </c>
      <c r="R110" s="56">
        <f t="shared" si="14"/>
        <v>-17</v>
      </c>
      <c r="S110" s="56">
        <f t="shared" si="14"/>
        <v>-6</v>
      </c>
      <c r="T110" s="34">
        <f t="shared" si="14"/>
        <v>0</v>
      </c>
      <c r="U110" s="34">
        <f t="shared" si="14"/>
        <v>0</v>
      </c>
      <c r="V110" s="56">
        <f t="shared" si="14"/>
        <v>-27</v>
      </c>
      <c r="W110" s="56">
        <f t="shared" si="14"/>
        <v>-20</v>
      </c>
      <c r="X110" s="56">
        <f t="shared" si="14"/>
        <v>-7</v>
      </c>
      <c r="Y110" s="34">
        <f t="shared" si="14"/>
        <v>0</v>
      </c>
      <c r="Z110" s="34">
        <f t="shared" si="14"/>
        <v>0</v>
      </c>
      <c r="AA110" s="34">
        <f t="shared" si="14"/>
        <v>0</v>
      </c>
      <c r="AB110" s="34">
        <f t="shared" si="14"/>
        <v>0</v>
      </c>
      <c r="AC110" s="34">
        <f t="shared" si="14"/>
        <v>30</v>
      </c>
      <c r="AD110" s="34">
        <f t="shared" si="14"/>
        <v>45</v>
      </c>
      <c r="AE110" s="56">
        <f t="shared" si="14"/>
        <v>-15</v>
      </c>
      <c r="AF110" s="34">
        <f t="shared" si="14"/>
        <v>0</v>
      </c>
      <c r="AG110" s="56">
        <f t="shared" si="14"/>
        <v>-31</v>
      </c>
      <c r="AH110" s="56">
        <f t="shared" si="14"/>
        <v>-11</v>
      </c>
    </row>
    <row r="111" spans="1:34" s="2" customFormat="1" ht="17" thickBot="1" x14ac:dyDescent="0.3">
      <c r="A111" s="12"/>
      <c r="B111" s="13"/>
      <c r="C111" s="43"/>
      <c r="D111" s="43"/>
      <c r="E111" s="13"/>
      <c r="F111" s="43"/>
      <c r="G111" s="43"/>
      <c r="H111" s="43"/>
      <c r="I111" s="4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</row>
    <row r="112" spans="1:34" s="235" customFormat="1" ht="17" thickBot="1" x14ac:dyDescent="0.3">
      <c r="A112" s="33" t="s">
        <v>2471</v>
      </c>
      <c r="B112" s="34"/>
      <c r="C112" s="34">
        <f>SUM(C110:C111)</f>
        <v>34</v>
      </c>
      <c r="D112" s="56">
        <f t="shared" ref="D112:AH112" si="15">SUM(D110:D111)</f>
        <v>-3</v>
      </c>
      <c r="E112" s="56">
        <f t="shared" si="15"/>
        <v>-17</v>
      </c>
      <c r="F112" s="34">
        <f>SUM(F110:F111)</f>
        <v>47</v>
      </c>
      <c r="G112" s="34">
        <f t="shared" si="15"/>
        <v>318</v>
      </c>
      <c r="H112" s="34">
        <f t="shared" si="15"/>
        <v>260</v>
      </c>
      <c r="I112" s="34">
        <f t="shared" si="15"/>
        <v>1564</v>
      </c>
      <c r="J112" s="34">
        <f t="shared" si="15"/>
        <v>71</v>
      </c>
      <c r="K112" s="56">
        <f t="shared" si="15"/>
        <v>-94</v>
      </c>
      <c r="L112" s="56">
        <f t="shared" si="15"/>
        <v>-43</v>
      </c>
      <c r="M112" s="34">
        <f t="shared" si="15"/>
        <v>0</v>
      </c>
      <c r="N112" s="56">
        <f t="shared" si="15"/>
        <v>-15</v>
      </c>
      <c r="O112" s="34">
        <f t="shared" si="15"/>
        <v>0</v>
      </c>
      <c r="P112" s="56">
        <f t="shared" si="15"/>
        <v>-25</v>
      </c>
      <c r="Q112" s="56">
        <f t="shared" si="15"/>
        <v>-35</v>
      </c>
      <c r="R112" s="56">
        <f t="shared" si="15"/>
        <v>-17</v>
      </c>
      <c r="S112" s="56">
        <f t="shared" si="15"/>
        <v>-6</v>
      </c>
      <c r="T112" s="34">
        <f t="shared" si="15"/>
        <v>0</v>
      </c>
      <c r="U112" s="34">
        <f t="shared" si="15"/>
        <v>0</v>
      </c>
      <c r="V112" s="56">
        <f t="shared" si="15"/>
        <v>-27</v>
      </c>
      <c r="W112" s="56">
        <f t="shared" si="15"/>
        <v>-20</v>
      </c>
      <c r="X112" s="56">
        <f t="shared" si="15"/>
        <v>-7</v>
      </c>
      <c r="Y112" s="34">
        <f t="shared" si="15"/>
        <v>0</v>
      </c>
      <c r="Z112" s="34">
        <f t="shared" si="15"/>
        <v>0</v>
      </c>
      <c r="AA112" s="34">
        <f t="shared" si="15"/>
        <v>0</v>
      </c>
      <c r="AB112" s="34">
        <f t="shared" si="15"/>
        <v>0</v>
      </c>
      <c r="AC112" s="34">
        <f t="shared" si="15"/>
        <v>30</v>
      </c>
      <c r="AD112" s="34">
        <f t="shared" si="15"/>
        <v>45</v>
      </c>
      <c r="AE112" s="56">
        <f t="shared" si="15"/>
        <v>-15</v>
      </c>
      <c r="AF112" s="34">
        <f t="shared" si="15"/>
        <v>0</v>
      </c>
      <c r="AG112" s="56">
        <f t="shared" si="15"/>
        <v>-31</v>
      </c>
      <c r="AH112" s="56">
        <f t="shared" si="15"/>
        <v>-11</v>
      </c>
    </row>
    <row r="113" spans="1:35" s="48" customFormat="1" ht="17" thickBot="1" x14ac:dyDescent="0.3">
      <c r="A113" s="250" t="s">
        <v>2520</v>
      </c>
      <c r="B113" s="43"/>
      <c r="C113" s="43"/>
      <c r="D113" s="358"/>
      <c r="E113" s="358"/>
      <c r="F113" s="358"/>
      <c r="G113" s="358"/>
      <c r="H113" s="358"/>
      <c r="I113" s="358"/>
      <c r="J113" s="358"/>
      <c r="K113" s="358"/>
      <c r="L113" s="733">
        <v>43</v>
      </c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  <c r="AD113" s="732">
        <v>-43</v>
      </c>
      <c r="AE113" s="358"/>
      <c r="AF113" s="358"/>
      <c r="AG113" s="358"/>
      <c r="AH113" s="358"/>
    </row>
    <row r="114" spans="1:35" s="235" customFormat="1" ht="17" thickBot="1" x14ac:dyDescent="0.3">
      <c r="A114" s="40" t="s">
        <v>2567</v>
      </c>
      <c r="B114" s="41"/>
      <c r="C114" s="181">
        <f>SUM(C112:C113)</f>
        <v>34</v>
      </c>
      <c r="D114" s="56">
        <f>SUM(D112:D113)</f>
        <v>-3</v>
      </c>
      <c r="E114" s="56">
        <f t="shared" ref="E114:AH114" si="16">SUM(E112:E113)</f>
        <v>-17</v>
      </c>
      <c r="F114" s="181">
        <f>SUM(F112:F113)</f>
        <v>47</v>
      </c>
      <c r="G114" s="181">
        <f>SUM(G112:G113)</f>
        <v>318</v>
      </c>
      <c r="H114" s="181">
        <f>SUM(H112:H113)</f>
        <v>260</v>
      </c>
      <c r="I114" s="181">
        <f>SUM(I112:I113)</f>
        <v>1564</v>
      </c>
      <c r="J114" s="181">
        <f>SUM(J112:J113)</f>
        <v>71</v>
      </c>
      <c r="K114" s="56">
        <f t="shared" si="16"/>
        <v>-94</v>
      </c>
      <c r="L114" s="41">
        <f t="shared" si="16"/>
        <v>0</v>
      </c>
      <c r="M114" s="41">
        <f t="shared" si="16"/>
        <v>0</v>
      </c>
      <c r="N114" s="56">
        <f t="shared" si="16"/>
        <v>-15</v>
      </c>
      <c r="O114" s="41">
        <f t="shared" si="16"/>
        <v>0</v>
      </c>
      <c r="P114" s="56">
        <f t="shared" si="16"/>
        <v>-25</v>
      </c>
      <c r="Q114" s="56">
        <f t="shared" si="16"/>
        <v>-35</v>
      </c>
      <c r="R114" s="56">
        <f t="shared" si="16"/>
        <v>-17</v>
      </c>
      <c r="S114" s="56">
        <f t="shared" si="16"/>
        <v>-6</v>
      </c>
      <c r="T114" s="41">
        <f t="shared" si="16"/>
        <v>0</v>
      </c>
      <c r="U114" s="41">
        <f t="shared" si="16"/>
        <v>0</v>
      </c>
      <c r="V114" s="56">
        <f t="shared" si="16"/>
        <v>-27</v>
      </c>
      <c r="W114" s="56">
        <f t="shared" si="16"/>
        <v>-20</v>
      </c>
      <c r="X114" s="56">
        <f t="shared" si="16"/>
        <v>-7</v>
      </c>
      <c r="Y114" s="41">
        <f t="shared" si="16"/>
        <v>0</v>
      </c>
      <c r="Z114" s="41">
        <f t="shared" si="16"/>
        <v>0</v>
      </c>
      <c r="AA114" s="41">
        <f t="shared" si="16"/>
        <v>0</v>
      </c>
      <c r="AB114" s="41">
        <f t="shared" si="16"/>
        <v>0</v>
      </c>
      <c r="AC114" s="181">
        <f t="shared" si="16"/>
        <v>30</v>
      </c>
      <c r="AD114" s="181">
        <f t="shared" si="16"/>
        <v>2</v>
      </c>
      <c r="AE114" s="56">
        <f t="shared" si="16"/>
        <v>-15</v>
      </c>
      <c r="AF114" s="41">
        <f t="shared" si="16"/>
        <v>0</v>
      </c>
      <c r="AG114" s="56">
        <f t="shared" si="16"/>
        <v>-31</v>
      </c>
      <c r="AH114" s="56">
        <f t="shared" si="16"/>
        <v>-11</v>
      </c>
      <c r="AI114" s="235" t="s">
        <v>2872</v>
      </c>
    </row>
    <row r="115" spans="1:35" s="235" customFormat="1" x14ac:dyDescent="0.25">
      <c r="A115" s="795" t="s">
        <v>2666</v>
      </c>
      <c r="B115" s="404" t="s">
        <v>63</v>
      </c>
      <c r="C115" s="404">
        <v>-12</v>
      </c>
      <c r="D115" s="404">
        <v>-16</v>
      </c>
      <c r="E115" s="609"/>
      <c r="F115" s="404">
        <v>-17</v>
      </c>
      <c r="G115" s="404">
        <v>-53</v>
      </c>
      <c r="H115" s="404">
        <v>-19</v>
      </c>
      <c r="I115" s="404">
        <v>-30</v>
      </c>
      <c r="J115" s="404">
        <v>-12</v>
      </c>
      <c r="K115" s="609"/>
      <c r="L115" s="609"/>
      <c r="M115" s="609"/>
      <c r="N115" s="609"/>
      <c r="O115" s="609"/>
      <c r="P115" s="609"/>
      <c r="Q115" s="609"/>
      <c r="R115" s="609"/>
      <c r="S115" s="609"/>
      <c r="T115" s="609"/>
      <c r="U115" s="609"/>
      <c r="V115" s="609"/>
      <c r="W115" s="609"/>
      <c r="X115" s="609"/>
      <c r="Y115" s="609"/>
      <c r="Z115" s="609"/>
      <c r="AA115" s="609"/>
      <c r="AB115" s="609"/>
      <c r="AC115" s="404">
        <v>-9</v>
      </c>
      <c r="AD115" s="609"/>
      <c r="AE115" s="609"/>
      <c r="AF115" s="609"/>
      <c r="AG115" s="609"/>
      <c r="AH115" s="609"/>
    </row>
    <row r="116" spans="1:35" s="49" customFormat="1" x14ac:dyDescent="0.25">
      <c r="A116" s="699"/>
      <c r="B116" s="185" t="s">
        <v>967</v>
      </c>
      <c r="C116" s="185">
        <v>-22</v>
      </c>
      <c r="D116" s="185"/>
      <c r="E116" s="185"/>
      <c r="F116" s="185">
        <v>-30</v>
      </c>
      <c r="G116" s="185">
        <v>-265</v>
      </c>
      <c r="H116" s="185">
        <v>-241</v>
      </c>
      <c r="I116" s="185">
        <v>-1534</v>
      </c>
      <c r="J116" s="185">
        <v>-59</v>
      </c>
      <c r="K116" s="18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85"/>
      <c r="W116" s="185"/>
      <c r="X116" s="185"/>
      <c r="Y116" s="185"/>
      <c r="Z116" s="185"/>
      <c r="AA116" s="185"/>
      <c r="AB116" s="185"/>
      <c r="AC116" s="185">
        <v>-21</v>
      </c>
      <c r="AD116" s="185">
        <v>-2</v>
      </c>
      <c r="AE116" s="185"/>
      <c r="AF116" s="185"/>
      <c r="AG116" s="185"/>
      <c r="AH116" s="185"/>
      <c r="AI116" s="49" t="s">
        <v>211</v>
      </c>
    </row>
    <row r="117" spans="1:35" s="1" customFormat="1" x14ac:dyDescent="0.25">
      <c r="A117" s="698">
        <v>44260</v>
      </c>
      <c r="B117" s="378" t="s">
        <v>2779</v>
      </c>
      <c r="C117" s="43"/>
      <c r="D117" s="43"/>
      <c r="E117" s="43"/>
      <c r="F117" s="43"/>
      <c r="G117" s="43"/>
      <c r="H117" s="43"/>
      <c r="I117" s="43"/>
      <c r="J117" s="43"/>
      <c r="K117" s="378">
        <v>94</v>
      </c>
      <c r="L117" s="43"/>
      <c r="M117" s="43"/>
      <c r="N117" s="378">
        <v>15</v>
      </c>
      <c r="O117" s="43"/>
      <c r="P117" s="378">
        <v>25</v>
      </c>
      <c r="Q117" s="378">
        <v>35</v>
      </c>
      <c r="R117" s="378">
        <v>17</v>
      </c>
      <c r="S117" s="378">
        <v>6</v>
      </c>
      <c r="T117" s="43"/>
      <c r="U117" s="43"/>
      <c r="V117" s="378">
        <v>27</v>
      </c>
      <c r="W117" s="378">
        <v>20</v>
      </c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1" t="s">
        <v>2680</v>
      </c>
    </row>
    <row r="118" spans="1:35" s="48" customFormat="1" x14ac:dyDescent="0.25">
      <c r="A118" s="698">
        <v>44260</v>
      </c>
      <c r="B118" s="378" t="s">
        <v>2780</v>
      </c>
      <c r="C118" s="43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78">
        <v>7</v>
      </c>
      <c r="Y118" s="358"/>
      <c r="Z118" s="358"/>
      <c r="AA118" s="358"/>
      <c r="AB118" s="358"/>
      <c r="AC118" s="358"/>
      <c r="AD118" s="358"/>
      <c r="AE118" s="378">
        <v>15</v>
      </c>
      <c r="AF118" s="358"/>
      <c r="AG118" s="378">
        <v>31</v>
      </c>
      <c r="AH118" s="378">
        <v>11</v>
      </c>
      <c r="AI118" s="48" t="s">
        <v>2680</v>
      </c>
    </row>
    <row r="119" spans="1:35" x14ac:dyDescent="0.25">
      <c r="A119" s="13"/>
      <c r="B119" s="13"/>
      <c r="C119" s="43"/>
      <c r="D119" s="358"/>
      <c r="E119" s="57"/>
      <c r="F119" s="358"/>
      <c r="G119" s="358"/>
      <c r="H119" s="358"/>
      <c r="I119" s="358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</row>
    <row r="120" spans="1:35" ht="17" thickBot="1" x14ac:dyDescent="0.3">
      <c r="A120" s="14"/>
      <c r="B120" s="14"/>
      <c r="C120" s="43">
        <f>SUM(C114:C118)</f>
        <v>0</v>
      </c>
      <c r="D120" s="391">
        <f t="shared" ref="D120:AH120" si="17">SUM(D114:D118)</f>
        <v>-19</v>
      </c>
      <c r="E120" s="391">
        <f t="shared" si="17"/>
        <v>-17</v>
      </c>
      <c r="F120" s="392">
        <f t="shared" si="17"/>
        <v>0</v>
      </c>
      <c r="G120" s="392">
        <f t="shared" si="17"/>
        <v>0</v>
      </c>
      <c r="H120" s="392">
        <f t="shared" si="17"/>
        <v>0</v>
      </c>
      <c r="I120" s="392">
        <f t="shared" si="17"/>
        <v>0</v>
      </c>
      <c r="J120" s="392">
        <f t="shared" si="17"/>
        <v>0</v>
      </c>
      <c r="K120" s="392">
        <f t="shared" si="17"/>
        <v>0</v>
      </c>
      <c r="L120" s="392">
        <f t="shared" si="17"/>
        <v>0</v>
      </c>
      <c r="M120" s="392">
        <f t="shared" si="17"/>
        <v>0</v>
      </c>
      <c r="N120" s="392">
        <f t="shared" si="17"/>
        <v>0</v>
      </c>
      <c r="O120" s="392">
        <f t="shared" si="17"/>
        <v>0</v>
      </c>
      <c r="P120" s="392">
        <f t="shared" si="17"/>
        <v>0</v>
      </c>
      <c r="Q120" s="392">
        <f t="shared" si="17"/>
        <v>0</v>
      </c>
      <c r="R120" s="392">
        <f t="shared" si="17"/>
        <v>0</v>
      </c>
      <c r="S120" s="392">
        <f t="shared" si="17"/>
        <v>0</v>
      </c>
      <c r="T120" s="392">
        <f t="shared" si="17"/>
        <v>0</v>
      </c>
      <c r="U120" s="392">
        <f t="shared" si="17"/>
        <v>0</v>
      </c>
      <c r="V120" s="392">
        <f t="shared" si="17"/>
        <v>0</v>
      </c>
      <c r="W120" s="392">
        <f t="shared" si="17"/>
        <v>0</v>
      </c>
      <c r="X120" s="392">
        <f t="shared" si="17"/>
        <v>0</v>
      </c>
      <c r="Y120" s="392">
        <f t="shared" si="17"/>
        <v>0</v>
      </c>
      <c r="Z120" s="392">
        <f t="shared" si="17"/>
        <v>0</v>
      </c>
      <c r="AA120" s="392">
        <f t="shared" si="17"/>
        <v>0</v>
      </c>
      <c r="AB120" s="392">
        <f t="shared" si="17"/>
        <v>0</v>
      </c>
      <c r="AC120" s="392">
        <f t="shared" si="17"/>
        <v>0</v>
      </c>
      <c r="AD120" s="392">
        <f t="shared" si="17"/>
        <v>0</v>
      </c>
      <c r="AE120" s="392">
        <f t="shared" si="17"/>
        <v>0</v>
      </c>
      <c r="AF120" s="392">
        <f t="shared" si="17"/>
        <v>0</v>
      </c>
      <c r="AG120" s="392">
        <f t="shared" si="17"/>
        <v>0</v>
      </c>
      <c r="AH120" s="392">
        <f t="shared" si="17"/>
        <v>0</v>
      </c>
    </row>
    <row r="121" spans="1:35" s="2" customFormat="1" x14ac:dyDescent="0.25">
      <c r="C121" s="622" t="s">
        <v>28</v>
      </c>
      <c r="D121" s="622" t="s">
        <v>26</v>
      </c>
      <c r="E121" s="622" t="s">
        <v>2</v>
      </c>
      <c r="F121" s="623" t="s">
        <v>17</v>
      </c>
      <c r="G121" s="623" t="s">
        <v>3</v>
      </c>
      <c r="H121" s="623" t="s">
        <v>18</v>
      </c>
      <c r="I121" s="623" t="s">
        <v>4</v>
      </c>
      <c r="J121" s="623" t="s">
        <v>10</v>
      </c>
      <c r="K121" s="623" t="s">
        <v>27</v>
      </c>
      <c r="L121" s="623" t="s">
        <v>31</v>
      </c>
      <c r="M121" s="623" t="s">
        <v>494</v>
      </c>
      <c r="N121" s="623" t="s">
        <v>546</v>
      </c>
      <c r="O121" s="623" t="s">
        <v>1309</v>
      </c>
      <c r="P121" s="623" t="s">
        <v>1982</v>
      </c>
      <c r="Q121" s="623" t="s">
        <v>1983</v>
      </c>
      <c r="R121" s="623" t="s">
        <v>1984</v>
      </c>
      <c r="S121" s="623" t="s">
        <v>1985</v>
      </c>
      <c r="T121" s="623" t="s">
        <v>1317</v>
      </c>
      <c r="U121" s="623" t="s">
        <v>386</v>
      </c>
      <c r="V121" s="623" t="s">
        <v>252</v>
      </c>
      <c r="W121" s="623" t="s">
        <v>1986</v>
      </c>
      <c r="X121" s="623" t="s">
        <v>253</v>
      </c>
      <c r="Y121" s="623" t="s">
        <v>1987</v>
      </c>
      <c r="Z121" s="623" t="s">
        <v>719</v>
      </c>
      <c r="AA121" s="623" t="s">
        <v>1988</v>
      </c>
      <c r="AB121" s="623" t="s">
        <v>1989</v>
      </c>
      <c r="AC121" s="623" t="s">
        <v>778</v>
      </c>
      <c r="AD121" s="623" t="s">
        <v>365</v>
      </c>
      <c r="AE121" s="623" t="s">
        <v>492</v>
      </c>
      <c r="AF121" s="623" t="s">
        <v>32</v>
      </c>
      <c r="AG121" s="623" t="s">
        <v>548</v>
      </c>
      <c r="AH121" s="623" t="s">
        <v>547</v>
      </c>
    </row>
    <row r="122" spans="1:35" s="144" customFormat="1" x14ac:dyDescent="0.25"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27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</row>
    <row r="123" spans="1:35" s="144" customFormat="1" x14ac:dyDescent="0.25">
      <c r="A123" s="260" t="s">
        <v>2086</v>
      </c>
      <c r="B123" s="260"/>
      <c r="C123" s="633"/>
      <c r="D123" s="633"/>
      <c r="E123" s="633"/>
      <c r="F123" s="633"/>
      <c r="G123" s="633"/>
      <c r="H123" s="633"/>
      <c r="I123" s="633"/>
      <c r="J123" s="633"/>
      <c r="K123" s="273"/>
      <c r="L123" s="273"/>
      <c r="M123" s="273"/>
      <c r="N123" s="273"/>
      <c r="O123" s="273"/>
      <c r="P123" s="273"/>
      <c r="Q123" s="273"/>
      <c r="R123" s="273"/>
      <c r="S123" s="273"/>
      <c r="T123" s="273"/>
      <c r="U123" s="273"/>
      <c r="V123" s="273"/>
      <c r="W123" s="273"/>
      <c r="X123" s="273"/>
      <c r="Y123" s="273"/>
      <c r="Z123" s="273"/>
      <c r="AA123" s="273"/>
      <c r="AB123" s="273"/>
      <c r="AC123" s="273"/>
      <c r="AD123" s="273"/>
      <c r="AE123" s="273"/>
      <c r="AF123" s="273"/>
      <c r="AG123" s="273"/>
      <c r="AH123" s="273"/>
    </row>
    <row r="124" spans="1:35" s="144" customFormat="1" x14ac:dyDescent="0.25"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273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</row>
    <row r="125" spans="1:35" s="144" customFormat="1" x14ac:dyDescent="0.25"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27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</row>
    <row r="126" spans="1:35" s="144" customFormat="1" x14ac:dyDescent="0.25">
      <c r="A126" s="129" t="s">
        <v>2033</v>
      </c>
      <c r="C126" s="273"/>
      <c r="D126" s="273"/>
      <c r="E126" s="273"/>
      <c r="F126" s="273"/>
      <c r="G126" s="273"/>
      <c r="H126" s="273" t="s">
        <v>1137</v>
      </c>
      <c r="I126" s="273"/>
      <c r="J126" s="273"/>
      <c r="K126" s="273"/>
      <c r="L126" s="273"/>
      <c r="M126" s="273"/>
      <c r="N126" s="273"/>
      <c r="O126" s="273"/>
      <c r="P126" s="273"/>
      <c r="Q126" s="273"/>
      <c r="R126" s="273"/>
      <c r="S126" s="273"/>
      <c r="T126" s="273"/>
      <c r="U126" s="273"/>
      <c r="V126" s="273"/>
      <c r="W126" s="273"/>
      <c r="X126" s="273"/>
      <c r="Y126" s="273"/>
      <c r="Z126" s="273"/>
      <c r="AA126" s="273"/>
      <c r="AB126" s="273"/>
      <c r="AC126" s="273"/>
      <c r="AD126" s="273"/>
      <c r="AE126" s="273"/>
      <c r="AF126" s="273"/>
      <c r="AG126" s="273"/>
      <c r="AH126" s="273"/>
    </row>
    <row r="127" spans="1:35" s="144" customFormat="1" x14ac:dyDescent="0.25">
      <c r="A127" s="144" t="s">
        <v>2034</v>
      </c>
      <c r="C127" s="273"/>
      <c r="D127" s="273"/>
      <c r="E127" s="273"/>
      <c r="F127" s="273"/>
      <c r="G127" s="273"/>
      <c r="H127" s="624" t="s">
        <v>2035</v>
      </c>
      <c r="I127" s="624"/>
      <c r="J127" s="273"/>
      <c r="K127" s="273"/>
      <c r="L127" s="273"/>
      <c r="M127" s="273"/>
      <c r="N127" s="273"/>
      <c r="O127" s="273"/>
      <c r="P127" s="273"/>
      <c r="Q127" s="273"/>
      <c r="R127" s="273"/>
      <c r="S127" s="273"/>
      <c r="T127" s="273"/>
      <c r="U127" s="273"/>
      <c r="V127" s="273"/>
      <c r="W127" s="273"/>
      <c r="X127" s="273"/>
      <c r="Y127" s="273"/>
      <c r="Z127" s="273"/>
      <c r="AA127" s="273"/>
      <c r="AB127" s="273"/>
      <c r="AC127" s="273"/>
      <c r="AD127" s="273"/>
      <c r="AE127" s="273"/>
      <c r="AF127" s="273"/>
      <c r="AG127" s="273"/>
      <c r="AH127" s="273"/>
    </row>
    <row r="128" spans="1:35" s="625" customFormat="1" x14ac:dyDescent="0.25">
      <c r="A128" s="625" t="s">
        <v>2036</v>
      </c>
      <c r="C128" s="624"/>
      <c r="D128" s="624"/>
      <c r="E128" s="624"/>
      <c r="F128" s="624"/>
      <c r="G128" s="624"/>
      <c r="H128" s="273" t="s">
        <v>2037</v>
      </c>
      <c r="I128" s="273"/>
      <c r="J128" s="273"/>
      <c r="K128" s="624"/>
      <c r="L128" s="624"/>
      <c r="M128" s="624"/>
      <c r="N128" s="624"/>
      <c r="O128" s="624"/>
      <c r="P128" s="624"/>
      <c r="Q128" s="624"/>
      <c r="R128" s="624"/>
      <c r="S128" s="624"/>
      <c r="T128" s="624"/>
      <c r="U128" s="624"/>
      <c r="V128" s="624"/>
      <c r="W128" s="624"/>
      <c r="X128" s="624"/>
      <c r="Y128" s="624"/>
      <c r="Z128" s="624"/>
      <c r="AA128" s="624"/>
      <c r="AB128" s="624"/>
      <c r="AC128" s="624"/>
      <c r="AD128" s="624"/>
      <c r="AE128" s="624"/>
      <c r="AF128" s="624"/>
      <c r="AG128" s="624"/>
      <c r="AH128" s="624"/>
    </row>
    <row r="129" spans="1:34" s="144" customFormat="1" x14ac:dyDescent="0.25">
      <c r="A129" s="626" t="s">
        <v>2038</v>
      </c>
      <c r="B129" s="626"/>
      <c r="C129" s="627"/>
      <c r="D129" s="627"/>
      <c r="E129" s="273"/>
      <c r="F129" s="273"/>
      <c r="G129" s="273"/>
      <c r="H129" s="273" t="s">
        <v>2039</v>
      </c>
      <c r="I129" s="273"/>
      <c r="J129" s="273"/>
      <c r="K129" s="273"/>
      <c r="L129" s="273"/>
      <c r="M129" s="273"/>
      <c r="N129" s="273"/>
      <c r="O129" s="273"/>
      <c r="P129" s="273"/>
      <c r="Q129" s="273"/>
      <c r="R129" s="273"/>
      <c r="S129" s="273"/>
      <c r="T129" s="273"/>
      <c r="U129" s="273"/>
      <c r="V129" s="273"/>
      <c r="W129" s="273"/>
      <c r="X129" s="273"/>
      <c r="Y129" s="273"/>
      <c r="Z129" s="273"/>
      <c r="AA129" s="273"/>
      <c r="AB129" s="273"/>
      <c r="AC129" s="273"/>
      <c r="AD129" s="273"/>
      <c r="AE129" s="273"/>
      <c r="AF129" s="273"/>
      <c r="AG129" s="273"/>
      <c r="AH129" s="273"/>
    </row>
    <row r="130" spans="1:34" s="144" customFormat="1" x14ac:dyDescent="0.25">
      <c r="A130" s="626" t="s">
        <v>2040</v>
      </c>
      <c r="B130" s="626"/>
      <c r="C130" s="627"/>
      <c r="D130" s="627"/>
      <c r="E130" s="273"/>
      <c r="F130" s="273"/>
      <c r="G130" s="273"/>
      <c r="H130" s="628" t="s">
        <v>2041</v>
      </c>
      <c r="I130" s="628"/>
      <c r="J130" s="628"/>
      <c r="K130" s="628"/>
      <c r="L130" s="273"/>
      <c r="M130" s="273"/>
      <c r="N130" s="273"/>
      <c r="O130" s="273"/>
      <c r="P130" s="273"/>
      <c r="Q130" s="273"/>
      <c r="R130" s="273"/>
      <c r="S130" s="273"/>
      <c r="T130" s="273"/>
      <c r="U130" s="273"/>
      <c r="V130" s="273"/>
      <c r="W130" s="273"/>
      <c r="X130" s="273"/>
      <c r="Y130" s="273"/>
      <c r="Z130" s="273"/>
      <c r="AA130" s="273"/>
      <c r="AB130" s="273"/>
      <c r="AC130" s="273"/>
      <c r="AD130" s="273"/>
      <c r="AE130" s="273"/>
      <c r="AF130" s="273"/>
      <c r="AG130" s="273"/>
      <c r="AH130" s="273"/>
    </row>
    <row r="131" spans="1:34" s="144" customFormat="1" x14ac:dyDescent="0.25">
      <c r="A131" s="626" t="s">
        <v>2042</v>
      </c>
      <c r="B131" s="626"/>
      <c r="C131" s="627"/>
      <c r="D131" s="627"/>
      <c r="E131" s="273"/>
      <c r="F131" s="273"/>
      <c r="G131" s="273"/>
      <c r="H131" s="628" t="s">
        <v>2043</v>
      </c>
      <c r="I131" s="628"/>
      <c r="J131" s="628"/>
      <c r="K131" s="628"/>
      <c r="L131" s="273"/>
      <c r="M131" s="273"/>
      <c r="N131" s="273"/>
      <c r="O131" s="273"/>
      <c r="P131" s="273"/>
      <c r="Q131" s="273"/>
      <c r="R131" s="273"/>
      <c r="S131" s="273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</row>
    <row r="132" spans="1:34" s="144" customFormat="1" x14ac:dyDescent="0.25">
      <c r="A132" s="626" t="s">
        <v>2044</v>
      </c>
      <c r="B132" s="626"/>
      <c r="C132" s="627"/>
      <c r="D132" s="627"/>
      <c r="E132" s="273"/>
      <c r="F132" s="273"/>
      <c r="G132" s="273"/>
      <c r="H132" s="628" t="s">
        <v>2045</v>
      </c>
      <c r="I132" s="628"/>
      <c r="J132" s="628"/>
      <c r="K132" s="628"/>
      <c r="L132" s="273"/>
      <c r="M132" s="273"/>
      <c r="N132" s="273"/>
      <c r="O132" s="273"/>
      <c r="P132" s="273"/>
      <c r="Q132" s="273"/>
      <c r="R132" s="273"/>
      <c r="S132" s="273"/>
      <c r="T132" s="273"/>
      <c r="U132" s="273"/>
      <c r="V132" s="273"/>
      <c r="W132" s="273"/>
      <c r="X132" s="273"/>
      <c r="Y132" s="273"/>
      <c r="Z132" s="273"/>
      <c r="AA132" s="273"/>
      <c r="AB132" s="273"/>
      <c r="AC132" s="273"/>
      <c r="AD132" s="273"/>
      <c r="AE132" s="273"/>
      <c r="AF132" s="273"/>
      <c r="AG132" s="273"/>
      <c r="AH132" s="273"/>
    </row>
    <row r="133" spans="1:34" s="629" customFormat="1" x14ac:dyDescent="0.25">
      <c r="A133" s="629" t="s">
        <v>2046</v>
      </c>
      <c r="C133" s="628"/>
      <c r="D133" s="628"/>
      <c r="E133" s="628"/>
      <c r="F133" s="628"/>
      <c r="G133" s="628"/>
      <c r="H133" s="630" t="s">
        <v>2047</v>
      </c>
      <c r="I133" s="630"/>
      <c r="J133" s="630"/>
      <c r="K133" s="630"/>
      <c r="L133" s="628"/>
      <c r="M133" s="628"/>
      <c r="N133" s="628"/>
      <c r="O133" s="628"/>
      <c r="P133" s="628"/>
      <c r="Q133" s="628"/>
      <c r="R133" s="628"/>
      <c r="S133" s="628"/>
      <c r="T133" s="628"/>
      <c r="U133" s="628"/>
      <c r="V133" s="628"/>
      <c r="W133" s="628"/>
      <c r="X133" s="628"/>
      <c r="Y133" s="628"/>
      <c r="Z133" s="628"/>
      <c r="AA133" s="628"/>
      <c r="AB133" s="628"/>
      <c r="AC133" s="628"/>
      <c r="AD133" s="628"/>
      <c r="AE133" s="628"/>
      <c r="AF133" s="628"/>
      <c r="AG133" s="628"/>
      <c r="AH133" s="628"/>
    </row>
    <row r="134" spans="1:34" s="629" customFormat="1" x14ac:dyDescent="0.25">
      <c r="A134" s="629" t="s">
        <v>2048</v>
      </c>
      <c r="C134" s="628"/>
      <c r="D134" s="628"/>
      <c r="E134" s="628"/>
      <c r="F134" s="628"/>
      <c r="G134" s="628"/>
      <c r="H134" s="628"/>
      <c r="I134" s="628"/>
      <c r="J134" s="628"/>
      <c r="K134" s="628"/>
      <c r="L134" s="628"/>
      <c r="M134" s="628"/>
      <c r="N134" s="628"/>
      <c r="O134" s="628"/>
      <c r="P134" s="628"/>
      <c r="Q134" s="628"/>
      <c r="R134" s="628"/>
      <c r="S134" s="628"/>
      <c r="T134" s="628"/>
      <c r="U134" s="628"/>
      <c r="V134" s="628"/>
      <c r="W134" s="628"/>
      <c r="X134" s="628"/>
      <c r="Y134" s="628"/>
      <c r="Z134" s="628"/>
      <c r="AA134" s="628"/>
      <c r="AB134" s="628"/>
      <c r="AC134" s="628"/>
      <c r="AD134" s="628"/>
      <c r="AE134" s="628"/>
      <c r="AF134" s="628"/>
      <c r="AG134" s="628"/>
      <c r="AH134" s="628"/>
    </row>
    <row r="135" spans="1:34" s="629" customFormat="1" x14ac:dyDescent="0.25">
      <c r="A135" s="629" t="s">
        <v>2049</v>
      </c>
      <c r="C135" s="628"/>
      <c r="D135" s="628"/>
      <c r="E135" s="628"/>
      <c r="F135" s="628"/>
      <c r="G135" s="628"/>
      <c r="H135" s="628"/>
      <c r="I135" s="628"/>
      <c r="J135" s="628"/>
      <c r="K135" s="628"/>
      <c r="L135" s="628"/>
      <c r="M135" s="628"/>
      <c r="N135" s="628"/>
      <c r="O135" s="628"/>
      <c r="P135" s="628"/>
      <c r="Q135" s="628"/>
      <c r="R135" s="628"/>
      <c r="S135" s="628"/>
      <c r="T135" s="628"/>
      <c r="U135" s="628"/>
      <c r="V135" s="628"/>
      <c r="W135" s="628"/>
      <c r="X135" s="628"/>
      <c r="Y135" s="628"/>
      <c r="Z135" s="628"/>
      <c r="AA135" s="628"/>
      <c r="AB135" s="628"/>
      <c r="AC135" s="628"/>
      <c r="AD135" s="628"/>
      <c r="AE135" s="628"/>
      <c r="AF135" s="628"/>
      <c r="AG135" s="628"/>
      <c r="AH135" s="628"/>
    </row>
    <row r="136" spans="1:34" s="631" customFormat="1" x14ac:dyDescent="0.25">
      <c r="A136" s="631" t="s">
        <v>2050</v>
      </c>
      <c r="C136" s="630"/>
      <c r="D136" s="630"/>
      <c r="E136" s="630"/>
      <c r="F136" s="630"/>
      <c r="G136" s="630"/>
      <c r="H136" s="630"/>
      <c r="I136" s="630"/>
      <c r="J136" s="630"/>
      <c r="K136" s="630"/>
      <c r="L136" s="630"/>
      <c r="M136" s="630"/>
      <c r="N136" s="630"/>
      <c r="O136" s="630"/>
      <c r="P136" s="630"/>
      <c r="Q136" s="630"/>
      <c r="R136" s="630"/>
      <c r="S136" s="630"/>
      <c r="T136" s="630"/>
      <c r="U136" s="630"/>
      <c r="V136" s="630"/>
      <c r="W136" s="630"/>
      <c r="X136" s="630"/>
      <c r="Y136" s="630"/>
      <c r="Z136" s="630"/>
      <c r="AA136" s="630"/>
      <c r="AB136" s="630"/>
      <c r="AC136" s="630"/>
      <c r="AD136" s="630"/>
      <c r="AE136" s="630"/>
      <c r="AF136" s="630"/>
      <c r="AG136" s="630"/>
      <c r="AH136" s="630"/>
    </row>
    <row r="137" spans="1:34" s="144" customFormat="1" x14ac:dyDescent="0.25">
      <c r="C137" s="273"/>
      <c r="D137" s="273"/>
      <c r="E137" s="273"/>
      <c r="F137" s="273"/>
      <c r="G137" s="273"/>
      <c r="H137" s="273"/>
      <c r="I137" s="273"/>
      <c r="J137" s="273"/>
      <c r="K137" s="273"/>
      <c r="L137" s="273"/>
      <c r="M137" s="273"/>
      <c r="N137" s="273"/>
      <c r="O137" s="273"/>
      <c r="P137" s="273"/>
      <c r="Q137" s="273"/>
      <c r="R137" s="273"/>
      <c r="S137" s="273"/>
      <c r="T137" s="273"/>
      <c r="U137" s="273"/>
      <c r="V137" s="273"/>
      <c r="W137" s="273"/>
      <c r="X137" s="273"/>
      <c r="Y137" s="273"/>
      <c r="Z137" s="273"/>
      <c r="AA137" s="273"/>
      <c r="AB137" s="273"/>
      <c r="AC137" s="273"/>
      <c r="AD137" s="273"/>
      <c r="AE137" s="273"/>
      <c r="AF137" s="273"/>
      <c r="AG137" s="273"/>
      <c r="AH137" s="273"/>
    </row>
    <row r="138" spans="1:34" s="144" customFormat="1" x14ac:dyDescent="0.25">
      <c r="A138" s="144" t="s">
        <v>2051</v>
      </c>
      <c r="C138" s="273"/>
      <c r="D138" s="273"/>
      <c r="E138" s="273"/>
      <c r="F138" s="273"/>
      <c r="G138" s="273"/>
      <c r="H138" s="273"/>
      <c r="I138" s="273"/>
      <c r="J138" s="273"/>
      <c r="K138" s="273"/>
      <c r="L138" s="273"/>
      <c r="M138" s="273"/>
      <c r="N138" s="273"/>
      <c r="O138" s="273"/>
      <c r="P138" s="273"/>
      <c r="Q138" s="273"/>
      <c r="R138" s="273"/>
      <c r="S138" s="273"/>
      <c r="T138" s="273"/>
      <c r="U138" s="273"/>
      <c r="V138" s="273"/>
      <c r="W138" s="273"/>
      <c r="X138" s="273"/>
      <c r="Y138" s="273"/>
      <c r="Z138" s="273"/>
      <c r="AA138" s="273"/>
      <c r="AB138" s="273"/>
      <c r="AC138" s="273"/>
      <c r="AD138" s="273"/>
      <c r="AE138" s="273"/>
      <c r="AF138" s="273"/>
      <c r="AG138" s="273"/>
      <c r="AH138" s="273"/>
    </row>
    <row r="139" spans="1:34" s="144" customFormat="1" x14ac:dyDescent="0.25">
      <c r="A139" s="144" t="s">
        <v>28</v>
      </c>
      <c r="C139" s="273"/>
      <c r="D139" s="273"/>
      <c r="E139" s="273"/>
      <c r="F139" s="273"/>
      <c r="G139" s="273"/>
      <c r="H139" s="273"/>
      <c r="I139" s="273"/>
      <c r="J139" s="273"/>
      <c r="K139" s="273"/>
      <c r="L139" s="273"/>
      <c r="M139" s="273"/>
      <c r="N139" s="273"/>
      <c r="O139" s="273"/>
      <c r="P139" s="273"/>
      <c r="Q139" s="273"/>
      <c r="R139" s="273"/>
      <c r="S139" s="273"/>
      <c r="T139" s="273"/>
      <c r="U139" s="273"/>
      <c r="V139" s="273"/>
      <c r="W139" s="273"/>
      <c r="X139" s="273"/>
      <c r="Y139" s="273"/>
      <c r="Z139" s="273"/>
      <c r="AA139" s="273"/>
      <c r="AB139" s="273"/>
      <c r="AC139" s="273"/>
      <c r="AD139" s="273"/>
      <c r="AE139" s="273"/>
      <c r="AF139" s="273"/>
      <c r="AG139" s="273"/>
      <c r="AH139" s="273"/>
    </row>
    <row r="140" spans="1:34" s="144" customFormat="1" x14ac:dyDescent="0.25">
      <c r="A140" s="144" t="s">
        <v>2052</v>
      </c>
      <c r="C140" s="273"/>
      <c r="D140" s="273"/>
      <c r="E140" s="273"/>
      <c r="F140" s="273"/>
      <c r="G140" s="273"/>
      <c r="H140" s="273"/>
      <c r="I140" s="273"/>
      <c r="J140" s="273"/>
      <c r="K140" s="273"/>
      <c r="L140" s="273"/>
      <c r="M140" s="273"/>
      <c r="N140" s="273"/>
      <c r="O140" s="273"/>
      <c r="P140" s="273"/>
      <c r="Q140" s="273"/>
      <c r="R140" s="273"/>
      <c r="S140" s="273"/>
      <c r="T140" s="273"/>
      <c r="U140" s="273"/>
      <c r="V140" s="273"/>
      <c r="W140" s="273"/>
      <c r="X140" s="273"/>
      <c r="Y140" s="273"/>
      <c r="Z140" s="273"/>
      <c r="AA140" s="273"/>
      <c r="AB140" s="273"/>
      <c r="AC140" s="273"/>
      <c r="AD140" s="273"/>
      <c r="AE140" s="273"/>
      <c r="AF140" s="273"/>
      <c r="AG140" s="273"/>
      <c r="AH140" s="273"/>
    </row>
    <row r="141" spans="1:34" s="144" customFormat="1" x14ac:dyDescent="0.25">
      <c r="A141" s="144" t="s">
        <v>2053</v>
      </c>
      <c r="C141" s="273"/>
      <c r="D141" s="273"/>
      <c r="E141" s="273"/>
      <c r="F141" s="273"/>
      <c r="G141" s="273"/>
      <c r="H141" s="273"/>
      <c r="I141" s="273"/>
      <c r="J141" s="273"/>
      <c r="K141" s="273"/>
      <c r="L141" s="273"/>
      <c r="M141" s="273"/>
      <c r="N141" s="273"/>
      <c r="O141" s="273"/>
      <c r="P141" s="273"/>
      <c r="Q141" s="273"/>
      <c r="R141" s="273"/>
      <c r="S141" s="273"/>
      <c r="T141" s="273"/>
      <c r="U141" s="273"/>
      <c r="V141" s="273"/>
      <c r="W141" s="273"/>
      <c r="X141" s="273"/>
      <c r="Y141" s="273"/>
      <c r="Z141" s="273"/>
      <c r="AA141" s="273"/>
      <c r="AB141" s="273"/>
      <c r="AC141" s="273"/>
      <c r="AD141" s="273"/>
      <c r="AE141" s="273"/>
      <c r="AF141" s="273"/>
      <c r="AG141" s="273"/>
      <c r="AH141" s="273"/>
    </row>
    <row r="142" spans="1:34" s="144" customFormat="1" x14ac:dyDescent="0.25">
      <c r="A142" s="144" t="s">
        <v>2054</v>
      </c>
      <c r="C142" s="273"/>
      <c r="D142" s="273"/>
      <c r="E142" s="273"/>
      <c r="F142" s="273"/>
      <c r="G142" s="273"/>
      <c r="H142" s="273"/>
      <c r="I142" s="273"/>
      <c r="J142" s="273"/>
      <c r="K142" s="273"/>
      <c r="L142" s="273"/>
      <c r="M142" s="273"/>
      <c r="N142" s="273"/>
      <c r="O142" s="273"/>
      <c r="P142" s="273"/>
      <c r="Q142" s="273"/>
      <c r="R142" s="273"/>
      <c r="S142" s="273"/>
      <c r="T142" s="273"/>
      <c r="U142" s="273"/>
      <c r="V142" s="273"/>
      <c r="W142" s="273"/>
      <c r="X142" s="273"/>
      <c r="Y142" s="273"/>
      <c r="Z142" s="273"/>
      <c r="AA142" s="273"/>
      <c r="AB142" s="273"/>
      <c r="AC142" s="273"/>
      <c r="AD142" s="273"/>
      <c r="AE142" s="273"/>
      <c r="AF142" s="273"/>
      <c r="AG142" s="273"/>
      <c r="AH142" s="273"/>
    </row>
    <row r="143" spans="1:34" s="144" customFormat="1" x14ac:dyDescent="0.25">
      <c r="A143" s="144" t="s">
        <v>2055</v>
      </c>
      <c r="C143" s="273"/>
      <c r="D143" s="273"/>
      <c r="E143" s="273"/>
      <c r="F143" s="273"/>
      <c r="G143" s="273"/>
      <c r="H143" s="273"/>
      <c r="I143" s="273"/>
      <c r="J143" s="273"/>
      <c r="K143" s="273"/>
      <c r="L143" s="273"/>
      <c r="M143" s="273"/>
      <c r="N143" s="273"/>
      <c r="O143" s="273"/>
      <c r="P143" s="273"/>
      <c r="Q143" s="273"/>
      <c r="R143" s="273"/>
      <c r="S143" s="273"/>
      <c r="T143" s="273"/>
      <c r="U143" s="273"/>
      <c r="V143" s="273"/>
      <c r="W143" s="273"/>
      <c r="X143" s="273"/>
      <c r="Y143" s="273"/>
      <c r="Z143" s="273"/>
      <c r="AA143" s="273"/>
      <c r="AB143" s="273"/>
      <c r="AC143" s="273"/>
      <c r="AD143" s="273"/>
      <c r="AE143" s="273"/>
      <c r="AF143" s="273"/>
      <c r="AG143" s="273"/>
      <c r="AH143" s="273"/>
    </row>
    <row r="144" spans="1:34" s="144" customFormat="1" x14ac:dyDescent="0.25">
      <c r="A144" s="144" t="s">
        <v>10</v>
      </c>
      <c r="C144" s="273"/>
      <c r="D144" s="273"/>
      <c r="E144" s="273"/>
      <c r="F144" s="273"/>
      <c r="G144" s="273"/>
      <c r="H144" s="273"/>
      <c r="I144" s="273"/>
      <c r="J144" s="273"/>
      <c r="K144" s="273"/>
      <c r="L144" s="273"/>
      <c r="M144" s="273"/>
      <c r="N144" s="273"/>
      <c r="O144" s="273"/>
      <c r="P144" s="273"/>
      <c r="Q144" s="273"/>
      <c r="R144" s="273"/>
      <c r="S144" s="273"/>
      <c r="T144" s="273"/>
      <c r="U144" s="273"/>
      <c r="V144" s="273"/>
      <c r="W144" s="273"/>
      <c r="X144" s="273"/>
      <c r="Y144" s="273"/>
      <c r="Z144" s="273"/>
      <c r="AA144" s="273"/>
      <c r="AB144" s="273"/>
      <c r="AC144" s="273"/>
      <c r="AD144" s="273"/>
      <c r="AE144" s="273"/>
      <c r="AF144" s="273"/>
      <c r="AG144" s="273"/>
      <c r="AH144" s="273"/>
    </row>
    <row r="145" spans="1:34" s="144" customFormat="1" x14ac:dyDescent="0.25">
      <c r="A145" s="144" t="s">
        <v>2056</v>
      </c>
      <c r="C145" s="273"/>
      <c r="D145" s="273"/>
      <c r="E145" s="273"/>
      <c r="F145" s="273"/>
      <c r="G145" s="273"/>
      <c r="H145" s="273"/>
      <c r="I145" s="273"/>
      <c r="J145" s="273"/>
      <c r="K145" s="273"/>
      <c r="L145" s="273"/>
      <c r="M145" s="273"/>
      <c r="N145" s="273"/>
      <c r="O145" s="273"/>
      <c r="P145" s="273"/>
      <c r="Q145" s="273"/>
      <c r="R145" s="273"/>
      <c r="S145" s="273"/>
      <c r="T145" s="273"/>
      <c r="U145" s="273"/>
      <c r="V145" s="273"/>
      <c r="W145" s="273"/>
      <c r="X145" s="273"/>
      <c r="Y145" s="273"/>
      <c r="Z145" s="273"/>
      <c r="AA145" s="273"/>
      <c r="AB145" s="273"/>
      <c r="AC145" s="273"/>
      <c r="AD145" s="273"/>
      <c r="AE145" s="273"/>
      <c r="AF145" s="273"/>
      <c r="AG145" s="273"/>
      <c r="AH145" s="273"/>
    </row>
    <row r="146" spans="1:34" s="144" customFormat="1" x14ac:dyDescent="0.25">
      <c r="A146" s="144" t="s">
        <v>2057</v>
      </c>
      <c r="C146" s="273"/>
      <c r="D146" s="273"/>
      <c r="E146" s="273"/>
      <c r="F146" s="273"/>
      <c r="G146" s="273"/>
      <c r="H146" s="273"/>
      <c r="I146" s="273"/>
      <c r="J146" s="273"/>
      <c r="K146" s="273"/>
      <c r="L146" s="273"/>
      <c r="M146" s="273"/>
      <c r="N146" s="273"/>
      <c r="O146" s="273"/>
      <c r="P146" s="273"/>
      <c r="Q146" s="273"/>
      <c r="R146" s="273"/>
      <c r="S146" s="273"/>
      <c r="T146" s="273"/>
      <c r="U146" s="273"/>
      <c r="V146" s="273"/>
      <c r="W146" s="273"/>
      <c r="X146" s="273"/>
      <c r="Y146" s="273"/>
      <c r="Z146" s="273"/>
      <c r="AA146" s="273"/>
      <c r="AB146" s="273"/>
      <c r="AC146" s="273"/>
      <c r="AD146" s="273"/>
      <c r="AE146" s="273"/>
      <c r="AF146" s="273"/>
      <c r="AG146" s="273"/>
      <c r="AH146" s="273"/>
    </row>
    <row r="147" spans="1:34" s="144" customFormat="1" x14ac:dyDescent="0.25">
      <c r="A147" s="144" t="s">
        <v>2058</v>
      </c>
      <c r="C147" s="273"/>
      <c r="D147" s="273"/>
      <c r="E147" s="273"/>
      <c r="F147" s="273"/>
      <c r="G147" s="273"/>
      <c r="H147" s="273"/>
      <c r="I147" s="273"/>
      <c r="J147" s="273"/>
      <c r="K147" s="273"/>
      <c r="L147" s="273"/>
      <c r="M147" s="273"/>
      <c r="N147" s="273"/>
      <c r="O147" s="273"/>
      <c r="P147" s="273"/>
      <c r="Q147" s="273"/>
      <c r="R147" s="273"/>
      <c r="S147" s="273"/>
      <c r="T147" s="273"/>
      <c r="U147" s="273"/>
      <c r="V147" s="273"/>
      <c r="W147" s="273"/>
      <c r="X147" s="273"/>
      <c r="Y147" s="273"/>
      <c r="Z147" s="273"/>
      <c r="AA147" s="273"/>
      <c r="AB147" s="273"/>
      <c r="AC147" s="273"/>
      <c r="AD147" s="273"/>
      <c r="AE147" s="273"/>
      <c r="AF147" s="273"/>
      <c r="AG147" s="273"/>
      <c r="AH147" s="273"/>
    </row>
    <row r="148" spans="1:34" s="144" customFormat="1" x14ac:dyDescent="0.25">
      <c r="A148" s="144" t="s">
        <v>2059</v>
      </c>
      <c r="C148" s="273"/>
      <c r="D148" s="273"/>
      <c r="E148" s="273"/>
      <c r="F148" s="273"/>
      <c r="G148" s="273"/>
      <c r="H148" s="273"/>
      <c r="I148" s="273"/>
      <c r="J148" s="273"/>
      <c r="K148" s="273"/>
      <c r="L148" s="273"/>
      <c r="M148" s="273"/>
      <c r="N148" s="273"/>
      <c r="O148" s="273"/>
      <c r="P148" s="273"/>
      <c r="Q148" s="273"/>
      <c r="R148" s="273"/>
      <c r="S148" s="273"/>
      <c r="T148" s="273"/>
      <c r="U148" s="273"/>
      <c r="V148" s="273"/>
      <c r="W148" s="273"/>
      <c r="X148" s="273"/>
      <c r="Y148" s="273"/>
      <c r="Z148" s="273"/>
      <c r="AA148" s="273"/>
      <c r="AB148" s="273"/>
      <c r="AC148" s="273"/>
      <c r="AD148" s="273"/>
      <c r="AE148" s="273"/>
      <c r="AF148" s="273"/>
      <c r="AG148" s="273"/>
      <c r="AH148" s="273"/>
    </row>
    <row r="149" spans="1:34" s="144" customFormat="1" x14ac:dyDescent="0.25">
      <c r="A149" s="144" t="s">
        <v>2060</v>
      </c>
      <c r="C149" s="273"/>
      <c r="D149" s="273"/>
      <c r="E149" s="273"/>
      <c r="F149" s="273"/>
      <c r="G149" s="273"/>
      <c r="H149" s="273"/>
      <c r="I149" s="273"/>
      <c r="J149" s="273"/>
      <c r="K149" s="273"/>
      <c r="L149" s="273"/>
      <c r="M149" s="273"/>
      <c r="N149" s="273"/>
      <c r="O149" s="273"/>
      <c r="P149" s="273"/>
      <c r="Q149" s="273"/>
      <c r="R149" s="273"/>
      <c r="S149" s="273"/>
      <c r="T149" s="273"/>
      <c r="U149" s="273"/>
      <c r="V149" s="273"/>
      <c r="W149" s="273"/>
      <c r="X149" s="273"/>
      <c r="Y149" s="273"/>
      <c r="Z149" s="273"/>
      <c r="AA149" s="273"/>
      <c r="AB149" s="273"/>
      <c r="AC149" s="273"/>
      <c r="AD149" s="273"/>
      <c r="AE149" s="273"/>
      <c r="AF149" s="273"/>
      <c r="AG149" s="273"/>
      <c r="AH149" s="273"/>
    </row>
    <row r="150" spans="1:34" s="144" customFormat="1" x14ac:dyDescent="0.25"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273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273"/>
      <c r="AH150" s="273"/>
    </row>
    <row r="151" spans="1:34" s="144" customFormat="1" x14ac:dyDescent="0.25">
      <c r="C151" s="273"/>
      <c r="D151" s="273"/>
      <c r="E151" s="273"/>
      <c r="F151" s="273"/>
      <c r="G151" s="273"/>
      <c r="H151" s="273"/>
      <c r="I151" s="273"/>
      <c r="J151" s="273"/>
      <c r="K151" s="273"/>
      <c r="L151" s="273"/>
      <c r="M151" s="273"/>
      <c r="N151" s="273"/>
      <c r="O151" s="273"/>
      <c r="P151" s="273"/>
      <c r="Q151" s="273"/>
      <c r="R151" s="273"/>
      <c r="S151" s="273"/>
      <c r="T151" s="273"/>
      <c r="U151" s="273"/>
      <c r="V151" s="273"/>
      <c r="W151" s="273"/>
      <c r="X151" s="273"/>
      <c r="Y151" s="273"/>
      <c r="Z151" s="273"/>
      <c r="AA151" s="273"/>
      <c r="AB151" s="273"/>
      <c r="AC151" s="273"/>
      <c r="AD151" s="273"/>
      <c r="AE151" s="273"/>
      <c r="AF151" s="273"/>
      <c r="AG151" s="273"/>
      <c r="AH151" s="273"/>
    </row>
    <row r="152" spans="1:34" s="58" customFormat="1" x14ac:dyDescent="0.2">
      <c r="A152" s="632" t="s">
        <v>2061</v>
      </c>
      <c r="B152" s="632"/>
      <c r="C152" s="632"/>
      <c r="D152" s="632"/>
      <c r="E152" s="103"/>
      <c r="F152" s="3"/>
      <c r="G152" s="103"/>
      <c r="H152" s="103"/>
      <c r="I152" s="275"/>
    </row>
    <row r="153" spans="1:34" s="144" customFormat="1" x14ac:dyDescent="0.25">
      <c r="A153" s="144" t="s">
        <v>2062</v>
      </c>
      <c r="C153" s="273"/>
      <c r="D153" s="273"/>
      <c r="E153" s="273"/>
      <c r="F153" s="273"/>
      <c r="G153" s="273"/>
      <c r="H153" s="273"/>
      <c r="I153" s="275" t="s">
        <v>2063</v>
      </c>
      <c r="J153" s="273"/>
      <c r="K153" s="273"/>
      <c r="L153" s="273"/>
      <c r="M153" s="273"/>
      <c r="N153" s="273"/>
      <c r="O153" s="273"/>
      <c r="P153" s="273"/>
      <c r="Q153" s="273"/>
      <c r="R153" s="273"/>
      <c r="S153" s="273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</row>
    <row r="154" spans="1:34" s="144" customFormat="1" x14ac:dyDescent="0.25">
      <c r="A154" s="144" t="s">
        <v>2064</v>
      </c>
      <c r="C154" s="273"/>
      <c r="D154" s="273"/>
      <c r="E154" s="273"/>
      <c r="F154" s="273"/>
      <c r="G154" s="273"/>
      <c r="H154" s="273"/>
      <c r="I154" s="275" t="s">
        <v>2065</v>
      </c>
      <c r="J154" s="273"/>
      <c r="K154" s="273"/>
      <c r="L154" s="273"/>
      <c r="M154" s="273"/>
      <c r="N154" s="273"/>
      <c r="O154" s="273"/>
      <c r="P154" s="273"/>
      <c r="Q154" s="273"/>
      <c r="R154" s="273"/>
      <c r="S154" s="273"/>
      <c r="T154" s="273"/>
      <c r="U154" s="273"/>
      <c r="V154" s="273"/>
      <c r="W154" s="273"/>
      <c r="X154" s="273"/>
      <c r="Y154" s="273"/>
      <c r="Z154" s="273"/>
      <c r="AA154" s="273"/>
      <c r="AB154" s="273"/>
      <c r="AC154" s="273"/>
      <c r="AD154" s="273"/>
      <c r="AE154" s="273"/>
      <c r="AF154" s="273"/>
      <c r="AG154" s="273"/>
      <c r="AH154" s="273"/>
    </row>
    <row r="155" spans="1:34" s="144" customFormat="1" x14ac:dyDescent="0.25">
      <c r="A155" s="144" t="s">
        <v>2066</v>
      </c>
      <c r="C155" s="273"/>
      <c r="D155" s="273"/>
      <c r="E155" s="273"/>
      <c r="F155" s="273"/>
      <c r="G155" s="273"/>
      <c r="H155" s="273"/>
      <c r="I155" s="275" t="s">
        <v>2067</v>
      </c>
      <c r="J155" s="273"/>
      <c r="K155" s="273"/>
      <c r="L155" s="273"/>
      <c r="M155" s="273"/>
      <c r="N155" s="273"/>
      <c r="O155" s="273"/>
      <c r="P155" s="273"/>
      <c r="Q155" s="273"/>
      <c r="R155" s="273"/>
      <c r="S155" s="273"/>
      <c r="T155" s="273"/>
      <c r="U155" s="273"/>
      <c r="V155" s="273"/>
      <c r="W155" s="273"/>
      <c r="X155" s="273"/>
      <c r="Y155" s="273"/>
      <c r="Z155" s="273"/>
      <c r="AA155" s="273"/>
      <c r="AB155" s="273"/>
      <c r="AC155" s="273"/>
      <c r="AD155" s="273"/>
      <c r="AE155" s="273"/>
      <c r="AF155" s="273"/>
      <c r="AG155" s="273"/>
      <c r="AH155" s="273"/>
    </row>
    <row r="156" spans="1:34" s="144" customFormat="1" x14ac:dyDescent="0.25">
      <c r="A156" s="144" t="s">
        <v>2068</v>
      </c>
      <c r="C156" s="273"/>
      <c r="D156" s="273"/>
      <c r="E156" s="273"/>
      <c r="F156" s="273"/>
      <c r="G156" s="273"/>
      <c r="H156" s="273"/>
      <c r="I156" s="275" t="s">
        <v>2069</v>
      </c>
      <c r="J156" s="273"/>
      <c r="K156" s="273"/>
      <c r="L156" s="273"/>
      <c r="M156" s="273"/>
      <c r="N156" s="273"/>
      <c r="O156" s="273"/>
      <c r="P156" s="273"/>
      <c r="Q156" s="273"/>
      <c r="R156" s="273"/>
      <c r="S156" s="273"/>
      <c r="T156" s="273"/>
      <c r="U156" s="273"/>
      <c r="V156" s="273"/>
      <c r="W156" s="273"/>
      <c r="X156" s="273"/>
      <c r="Y156" s="273"/>
      <c r="Z156" s="273"/>
      <c r="AA156" s="273"/>
      <c r="AB156" s="273"/>
      <c r="AC156" s="273"/>
      <c r="AD156" s="273"/>
      <c r="AE156" s="273"/>
      <c r="AF156" s="273"/>
      <c r="AG156" s="273"/>
      <c r="AH156" s="273"/>
    </row>
    <row r="157" spans="1:34" s="144" customFormat="1" x14ac:dyDescent="0.25">
      <c r="A157" s="144" t="s">
        <v>2070</v>
      </c>
      <c r="C157" s="273"/>
      <c r="D157" s="273"/>
      <c r="E157" s="273"/>
      <c r="F157" s="273"/>
      <c r="G157" s="273"/>
      <c r="H157" s="273"/>
      <c r="I157" s="275" t="s">
        <v>2071</v>
      </c>
      <c r="J157" s="273"/>
      <c r="K157" s="273"/>
      <c r="L157" s="273"/>
      <c r="M157" s="273"/>
      <c r="N157" s="273"/>
      <c r="O157" s="273"/>
      <c r="P157" s="273"/>
      <c r="Q157" s="273"/>
      <c r="R157" s="273"/>
      <c r="S157" s="273"/>
      <c r="T157" s="273"/>
      <c r="U157" s="273"/>
      <c r="V157" s="273"/>
      <c r="W157" s="273"/>
      <c r="X157" s="273"/>
      <c r="Y157" s="273"/>
      <c r="Z157" s="273"/>
      <c r="AA157" s="273"/>
      <c r="AB157" s="273"/>
      <c r="AC157" s="273"/>
      <c r="AD157" s="273"/>
      <c r="AE157" s="273"/>
      <c r="AF157" s="273"/>
      <c r="AG157" s="273"/>
      <c r="AH157" s="273"/>
    </row>
    <row r="158" spans="1:34" s="144" customFormat="1" x14ac:dyDescent="0.25">
      <c r="A158" s="144" t="s">
        <v>2072</v>
      </c>
      <c r="C158" s="273"/>
      <c r="D158" s="273"/>
      <c r="E158" s="273"/>
      <c r="F158" s="273"/>
      <c r="G158" s="273"/>
      <c r="H158" s="273"/>
      <c r="I158" s="275" t="s">
        <v>2073</v>
      </c>
      <c r="J158" s="273"/>
      <c r="K158" s="273"/>
      <c r="L158" s="273"/>
      <c r="M158" s="273"/>
      <c r="N158" s="273"/>
      <c r="O158" s="273"/>
      <c r="P158" s="273"/>
      <c r="Q158" s="273"/>
      <c r="R158" s="273"/>
      <c r="S158" s="273"/>
      <c r="T158" s="273"/>
      <c r="U158" s="273"/>
      <c r="V158" s="273"/>
      <c r="W158" s="273"/>
      <c r="X158" s="273"/>
      <c r="Y158" s="273"/>
      <c r="Z158" s="273"/>
      <c r="AA158" s="273"/>
      <c r="AB158" s="273"/>
      <c r="AC158" s="273"/>
      <c r="AD158" s="273"/>
      <c r="AE158" s="273"/>
      <c r="AF158" s="273"/>
      <c r="AG158" s="273"/>
      <c r="AH158" s="273"/>
    </row>
    <row r="159" spans="1:34" s="144" customFormat="1" x14ac:dyDescent="0.25">
      <c r="A159" s="144" t="s">
        <v>2074</v>
      </c>
      <c r="C159" s="273"/>
      <c r="D159" s="273"/>
      <c r="E159" s="273"/>
      <c r="F159" s="273"/>
      <c r="G159" s="273"/>
      <c r="H159" s="273"/>
      <c r="I159" s="275" t="s">
        <v>2075</v>
      </c>
      <c r="J159" s="273"/>
      <c r="K159" s="273"/>
      <c r="L159" s="273"/>
      <c r="M159" s="273"/>
      <c r="N159" s="273"/>
      <c r="O159" s="273"/>
      <c r="P159" s="273"/>
      <c r="Q159" s="273"/>
      <c r="R159" s="273"/>
      <c r="S159" s="273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</row>
    <row r="160" spans="1:34" s="144" customFormat="1" x14ac:dyDescent="0.25">
      <c r="A160" s="144" t="s">
        <v>2076</v>
      </c>
      <c r="C160" s="273"/>
      <c r="D160" s="273"/>
      <c r="E160" s="273"/>
      <c r="F160" s="273"/>
      <c r="G160" s="273"/>
      <c r="H160" s="273"/>
      <c r="I160" s="273"/>
      <c r="J160" s="273"/>
      <c r="K160" s="273"/>
      <c r="L160" s="273"/>
      <c r="M160" s="273"/>
      <c r="N160" s="273"/>
      <c r="O160" s="273"/>
      <c r="P160" s="273"/>
      <c r="Q160" s="273"/>
      <c r="R160" s="273"/>
      <c r="S160" s="273"/>
      <c r="T160" s="273"/>
      <c r="U160" s="273"/>
      <c r="V160" s="273"/>
      <c r="W160" s="273"/>
      <c r="X160" s="273"/>
      <c r="Y160" s="273"/>
      <c r="Z160" s="273"/>
      <c r="AA160" s="273"/>
      <c r="AB160" s="273"/>
      <c r="AC160" s="273"/>
      <c r="AD160" s="273"/>
      <c r="AE160" s="273"/>
      <c r="AF160" s="273"/>
      <c r="AG160" s="273"/>
      <c r="AH160" s="273"/>
    </row>
    <row r="161" spans="1:34" s="144" customFormat="1" x14ac:dyDescent="0.25">
      <c r="A161" s="144" t="s">
        <v>2077</v>
      </c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273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</row>
    <row r="162" spans="1:34" s="144" customFormat="1" x14ac:dyDescent="0.25">
      <c r="A162" s="144" t="s">
        <v>2078</v>
      </c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273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</row>
    <row r="163" spans="1:34" s="144" customFormat="1" x14ac:dyDescent="0.25">
      <c r="C163" s="273"/>
      <c r="D163" s="273"/>
      <c r="E163" s="273"/>
      <c r="F163" s="273"/>
      <c r="G163" s="273"/>
      <c r="H163" s="273"/>
      <c r="I163" s="273"/>
      <c r="J163" s="273"/>
      <c r="K163" s="273"/>
      <c r="L163" s="273"/>
      <c r="M163" s="273"/>
      <c r="N163" s="273"/>
      <c r="O163" s="273"/>
      <c r="P163" s="273"/>
      <c r="Q163" s="273"/>
      <c r="R163" s="273"/>
      <c r="S163" s="273"/>
      <c r="T163" s="273"/>
      <c r="U163" s="273"/>
      <c r="V163" s="273"/>
      <c r="W163" s="273"/>
      <c r="X163" s="273"/>
      <c r="Y163" s="273"/>
      <c r="Z163" s="273"/>
      <c r="AA163" s="273"/>
      <c r="AB163" s="273"/>
      <c r="AC163" s="273"/>
      <c r="AD163" s="273"/>
      <c r="AE163" s="273"/>
      <c r="AF163" s="273"/>
      <c r="AG163" s="273"/>
      <c r="AH163" s="273"/>
    </row>
    <row r="164" spans="1:34" x14ac:dyDescent="0.25">
      <c r="A164" s="260" t="s">
        <v>2079</v>
      </c>
      <c r="B164" s="260"/>
      <c r="C164" s="260"/>
      <c r="D164" s="260"/>
      <c r="E164" s="260"/>
      <c r="F164" s="260"/>
      <c r="G164" s="260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</row>
    <row r="165" spans="1:34" x14ac:dyDescent="0.25">
      <c r="A165" s="260" t="s">
        <v>2080</v>
      </c>
      <c r="B165" s="260"/>
      <c r="C165" s="260"/>
      <c r="D165" s="260"/>
      <c r="E165" s="260"/>
      <c r="F165" s="260"/>
      <c r="G165" s="260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</row>
    <row r="166" spans="1:34" x14ac:dyDescent="0.25">
      <c r="A166" s="260" t="s">
        <v>2081</v>
      </c>
      <c r="B166" s="260"/>
      <c r="C166" s="260"/>
      <c r="D166" s="260"/>
      <c r="E166" s="260"/>
      <c r="F166" s="260"/>
      <c r="G166" s="260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</row>
    <row r="167" spans="1:34" x14ac:dyDescent="0.25">
      <c r="A167" s="260" t="s">
        <v>2082</v>
      </c>
      <c r="B167" s="260"/>
      <c r="C167" s="260"/>
      <c r="D167" s="260"/>
      <c r="E167" s="260"/>
      <c r="F167" s="260"/>
      <c r="G167" s="260"/>
      <c r="H167" s="260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</row>
    <row r="169" spans="1:34" x14ac:dyDescent="0.25">
      <c r="A169" s="4" t="s">
        <v>2083</v>
      </c>
    </row>
    <row r="170" spans="1:34" x14ac:dyDescent="0.25">
      <c r="A170" s="4" t="s">
        <v>2084</v>
      </c>
    </row>
    <row r="172" spans="1:34" x14ac:dyDescent="0.25">
      <c r="A172" s="260" t="s">
        <v>2085</v>
      </c>
      <c r="B172" s="260"/>
      <c r="C172" s="260"/>
      <c r="D172" s="260"/>
      <c r="E172" s="260"/>
      <c r="F172" s="41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>
    <tabColor rgb="FFC00000"/>
  </sheetPr>
  <dimension ref="A1:P146"/>
  <sheetViews>
    <sheetView topLeftCell="A124" workbookViewId="0">
      <selection activeCell="D139" sqref="D139"/>
    </sheetView>
  </sheetViews>
  <sheetFormatPr baseColWidth="10" defaultColWidth="9" defaultRowHeight="16" x14ac:dyDescent="0.25"/>
  <cols>
    <col min="1" max="1" width="13" style="2" customWidth="1"/>
    <col min="2" max="2" width="20.1640625" style="2" customWidth="1"/>
    <col min="3" max="3" width="9" style="2" customWidth="1"/>
    <col min="4" max="4" width="9.6640625" style="2" customWidth="1"/>
    <col min="5" max="6" width="8.33203125" style="2" customWidth="1"/>
    <col min="7" max="7" width="9" style="2" customWidth="1"/>
    <col min="8" max="8" width="8.83203125" style="2" customWidth="1"/>
    <col min="9" max="9" width="9.1640625" style="2" customWidth="1"/>
    <col min="10" max="14" width="8.33203125" style="2" customWidth="1"/>
    <col min="15" max="15" width="12.6640625" style="2" bestFit="1" customWidth="1"/>
    <col min="16" max="16384" width="9" style="2"/>
  </cols>
  <sheetData>
    <row r="1" spans="1:15" x14ac:dyDescent="0.2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5" x14ac:dyDescent="0.25">
      <c r="A3" s="3" t="s">
        <v>1938</v>
      </c>
    </row>
    <row r="4" spans="1:15" x14ac:dyDescent="0.25">
      <c r="A4" s="3" t="s">
        <v>2760</v>
      </c>
    </row>
    <row r="5" spans="1:15" x14ac:dyDescent="0.25">
      <c r="A5" s="5" t="s">
        <v>2758</v>
      </c>
      <c r="B5" s="5"/>
      <c r="C5" s="3"/>
    </row>
    <row r="6" spans="1:15" s="8" customFormat="1" ht="17" thickBot="1" x14ac:dyDescent="0.3">
      <c r="A6" s="6" t="s">
        <v>25</v>
      </c>
      <c r="B6" s="6"/>
      <c r="C6" s="30">
        <v>4930</v>
      </c>
      <c r="D6" s="30">
        <v>3540</v>
      </c>
      <c r="E6" s="30">
        <v>3540</v>
      </c>
      <c r="F6" s="30">
        <v>1300</v>
      </c>
      <c r="G6" s="30">
        <v>18000</v>
      </c>
      <c r="H6" s="30">
        <v>25000</v>
      </c>
      <c r="I6" s="30">
        <v>14750</v>
      </c>
      <c r="J6" s="30">
        <v>9000</v>
      </c>
      <c r="K6" s="30">
        <v>3550</v>
      </c>
      <c r="L6" s="30">
        <v>3540</v>
      </c>
      <c r="M6" s="30">
        <v>2100</v>
      </c>
      <c r="N6" s="31">
        <v>3540</v>
      </c>
    </row>
    <row r="7" spans="1:15" ht="17" thickBot="1" x14ac:dyDescent="0.3">
      <c r="A7" s="9" t="s">
        <v>0</v>
      </c>
      <c r="B7" s="10" t="s">
        <v>1</v>
      </c>
      <c r="C7" s="10" t="s">
        <v>26</v>
      </c>
      <c r="D7" s="10" t="s">
        <v>3</v>
      </c>
      <c r="E7" s="32" t="s">
        <v>27</v>
      </c>
      <c r="F7" s="32" t="s">
        <v>4</v>
      </c>
      <c r="G7" s="32" t="s">
        <v>10</v>
      </c>
      <c r="H7" s="32" t="s">
        <v>28</v>
      </c>
      <c r="I7" s="32" t="s">
        <v>29</v>
      </c>
      <c r="J7" s="32" t="s">
        <v>30</v>
      </c>
      <c r="K7" s="32" t="s">
        <v>17</v>
      </c>
      <c r="L7" s="32" t="s">
        <v>18</v>
      </c>
      <c r="M7" s="32" t="s">
        <v>31</v>
      </c>
      <c r="N7" s="11" t="s">
        <v>32</v>
      </c>
    </row>
    <row r="8" spans="1:15" x14ac:dyDescent="0.25">
      <c r="A8" s="12" t="s">
        <v>33</v>
      </c>
      <c r="B8" s="13" t="s">
        <v>34</v>
      </c>
      <c r="C8" s="13">
        <v>243</v>
      </c>
      <c r="D8" s="13">
        <v>310</v>
      </c>
      <c r="E8" s="13">
        <v>100</v>
      </c>
      <c r="F8" s="13">
        <v>486</v>
      </c>
      <c r="G8" s="13">
        <v>150</v>
      </c>
      <c r="H8" s="13">
        <v>5</v>
      </c>
      <c r="I8" s="13">
        <v>118</v>
      </c>
      <c r="J8" s="13"/>
      <c r="K8" s="13"/>
      <c r="L8" s="13"/>
      <c r="M8" s="13"/>
      <c r="N8" s="13"/>
    </row>
    <row r="9" spans="1:15" x14ac:dyDescent="0.25">
      <c r="A9" s="12" t="s">
        <v>35</v>
      </c>
      <c r="B9" s="13" t="s">
        <v>36</v>
      </c>
      <c r="C9" s="13">
        <v>100</v>
      </c>
      <c r="D9" s="13">
        <v>226</v>
      </c>
      <c r="E9" s="13">
        <v>200</v>
      </c>
      <c r="F9" s="13">
        <v>200</v>
      </c>
      <c r="G9" s="13">
        <v>60</v>
      </c>
      <c r="H9" s="13">
        <v>10</v>
      </c>
      <c r="I9" s="13">
        <v>30</v>
      </c>
      <c r="J9" s="13">
        <v>40</v>
      </c>
      <c r="K9" s="13"/>
      <c r="L9" s="13"/>
      <c r="M9" s="13"/>
      <c r="N9" s="13"/>
    </row>
    <row r="10" spans="1:15" x14ac:dyDescent="0.25">
      <c r="A10" s="13" t="s">
        <v>35</v>
      </c>
      <c r="B10" s="13" t="s">
        <v>37</v>
      </c>
      <c r="C10" s="13"/>
      <c r="D10" s="13"/>
      <c r="E10" s="13"/>
      <c r="F10" s="13"/>
      <c r="G10" s="13">
        <v>55</v>
      </c>
      <c r="H10" s="13"/>
      <c r="I10" s="13"/>
      <c r="J10" s="13"/>
      <c r="K10" s="13"/>
      <c r="L10" s="13"/>
      <c r="M10" s="13"/>
      <c r="N10" s="13"/>
    </row>
    <row r="11" spans="1:15" x14ac:dyDescent="0.25">
      <c r="A11" s="13" t="s">
        <v>38</v>
      </c>
      <c r="B11" s="13" t="s">
        <v>39</v>
      </c>
      <c r="C11" s="13">
        <v>85</v>
      </c>
      <c r="D11" s="13">
        <v>140</v>
      </c>
      <c r="E11" s="13">
        <v>50</v>
      </c>
      <c r="F11" s="13">
        <v>128</v>
      </c>
      <c r="G11" s="13">
        <v>25</v>
      </c>
      <c r="H11" s="13">
        <v>5</v>
      </c>
      <c r="I11" s="13"/>
      <c r="J11" s="13"/>
      <c r="K11" s="13">
        <v>20</v>
      </c>
      <c r="L11" s="13">
        <v>20</v>
      </c>
      <c r="M11" s="13"/>
      <c r="N11" s="13"/>
    </row>
    <row r="12" spans="1:15" x14ac:dyDescent="0.25">
      <c r="A12" s="13" t="s">
        <v>38</v>
      </c>
      <c r="B12" s="13" t="s">
        <v>40</v>
      </c>
      <c r="C12" s="13">
        <v>83</v>
      </c>
      <c r="D12" s="13">
        <v>100</v>
      </c>
      <c r="E12" s="13">
        <v>100</v>
      </c>
      <c r="F12" s="13">
        <v>200</v>
      </c>
      <c r="G12" s="13">
        <v>25</v>
      </c>
      <c r="H12" s="13">
        <v>5</v>
      </c>
      <c r="I12" s="13"/>
      <c r="J12" s="13"/>
      <c r="K12" s="13">
        <v>20</v>
      </c>
      <c r="L12" s="13">
        <v>20</v>
      </c>
      <c r="M12" s="13"/>
      <c r="N12" s="13"/>
      <c r="O12" s="1"/>
    </row>
    <row r="13" spans="1:15" x14ac:dyDescent="0.25">
      <c r="A13" s="13" t="s">
        <v>38</v>
      </c>
      <c r="B13" s="13" t="s">
        <v>41</v>
      </c>
      <c r="C13" s="13">
        <v>39</v>
      </c>
      <c r="D13" s="13">
        <v>40</v>
      </c>
      <c r="E13" s="13">
        <v>176</v>
      </c>
      <c r="F13" s="13"/>
      <c r="G13" s="13">
        <v>25</v>
      </c>
      <c r="H13" s="13">
        <v>16</v>
      </c>
      <c r="I13" s="13"/>
      <c r="J13" s="13"/>
      <c r="K13" s="13">
        <v>42</v>
      </c>
      <c r="L13" s="13">
        <v>42</v>
      </c>
      <c r="M13" s="13"/>
      <c r="N13" s="13"/>
    </row>
    <row r="14" spans="1:15" x14ac:dyDescent="0.25">
      <c r="A14" s="13" t="s">
        <v>42</v>
      </c>
      <c r="B14" s="13" t="s">
        <v>43</v>
      </c>
      <c r="C14" s="13">
        <v>68</v>
      </c>
      <c r="D14" s="13">
        <v>120</v>
      </c>
      <c r="E14" s="13">
        <v>184</v>
      </c>
      <c r="F14" s="13"/>
      <c r="G14" s="13">
        <v>40</v>
      </c>
      <c r="H14" s="13"/>
      <c r="I14" s="13"/>
      <c r="J14" s="13"/>
      <c r="K14" s="13">
        <v>30</v>
      </c>
      <c r="L14" s="13"/>
      <c r="M14" s="13"/>
      <c r="N14" s="13"/>
    </row>
    <row r="15" spans="1:15" x14ac:dyDescent="0.25">
      <c r="A15" s="13" t="s">
        <v>42</v>
      </c>
      <c r="B15" s="13" t="s">
        <v>44</v>
      </c>
      <c r="C15" s="13">
        <v>69</v>
      </c>
      <c r="D15" s="13">
        <v>112</v>
      </c>
      <c r="E15" s="13"/>
      <c r="F15" s="13">
        <v>240</v>
      </c>
      <c r="G15" s="13">
        <v>40</v>
      </c>
      <c r="H15" s="13"/>
      <c r="I15" s="13"/>
      <c r="J15" s="13"/>
      <c r="K15" s="13"/>
      <c r="L15" s="13"/>
      <c r="M15" s="13">
        <v>280</v>
      </c>
      <c r="N15" s="13"/>
      <c r="O15" s="1"/>
    </row>
    <row r="16" spans="1:15" x14ac:dyDescent="0.25">
      <c r="A16" s="13" t="s">
        <v>42</v>
      </c>
      <c r="B16" s="13" t="s">
        <v>45</v>
      </c>
      <c r="C16" s="13"/>
      <c r="D16" s="13"/>
      <c r="E16" s="13"/>
      <c r="F16" s="13"/>
      <c r="G16" s="13"/>
      <c r="H16" s="13"/>
      <c r="I16" s="13">
        <v>120</v>
      </c>
      <c r="J16" s="13">
        <v>120</v>
      </c>
      <c r="K16" s="13"/>
      <c r="L16" s="13"/>
      <c r="M16" s="13"/>
      <c r="N16" s="13"/>
    </row>
    <row r="17" spans="1:14" ht="17" thickBot="1" x14ac:dyDescent="0.3">
      <c r="A17" s="14" t="s">
        <v>46</v>
      </c>
      <c r="B17" s="14" t="s">
        <v>47</v>
      </c>
      <c r="C17" s="14"/>
      <c r="D17" s="14"/>
      <c r="E17" s="14"/>
      <c r="F17" s="14"/>
      <c r="G17" s="14">
        <v>90</v>
      </c>
      <c r="H17" s="14"/>
      <c r="I17" s="14"/>
      <c r="J17" s="14"/>
      <c r="K17" s="14"/>
      <c r="L17" s="14"/>
      <c r="M17" s="14"/>
      <c r="N17" s="14"/>
    </row>
    <row r="18" spans="1:14" ht="17" thickBot="1" x14ac:dyDescent="0.3">
      <c r="A18" s="33" t="s">
        <v>48</v>
      </c>
      <c r="B18" s="34"/>
      <c r="C18" s="34">
        <f>SUM(C8:C17)</f>
        <v>687</v>
      </c>
      <c r="D18" s="34">
        <f t="shared" ref="D18:K18" si="0">SUM(D8:D17)</f>
        <v>1048</v>
      </c>
      <c r="E18" s="34">
        <f t="shared" si="0"/>
        <v>810</v>
      </c>
      <c r="F18" s="34">
        <f>SUM(F8:F17)</f>
        <v>1254</v>
      </c>
      <c r="G18" s="34">
        <f t="shared" si="0"/>
        <v>510</v>
      </c>
      <c r="H18" s="34">
        <f t="shared" si="0"/>
        <v>41</v>
      </c>
      <c r="I18" s="34">
        <f t="shared" si="0"/>
        <v>268</v>
      </c>
      <c r="J18" s="34">
        <f t="shared" si="0"/>
        <v>160</v>
      </c>
      <c r="K18" s="34">
        <f t="shared" si="0"/>
        <v>112</v>
      </c>
      <c r="L18" s="34">
        <f>SUM(L8:L17)</f>
        <v>82</v>
      </c>
      <c r="M18" s="34">
        <f>SUM(M8:M17)</f>
        <v>280</v>
      </c>
      <c r="N18" s="34"/>
    </row>
    <row r="19" spans="1:14" x14ac:dyDescent="0.25">
      <c r="A19" s="35">
        <v>43898</v>
      </c>
      <c r="B19" s="36" t="s">
        <v>49</v>
      </c>
      <c r="C19" s="22"/>
      <c r="D19" s="22"/>
      <c r="E19" s="22"/>
      <c r="F19" s="22"/>
      <c r="G19" s="22"/>
      <c r="H19" s="22"/>
      <c r="I19" s="22"/>
      <c r="J19" s="22">
        <v>300</v>
      </c>
      <c r="K19" s="22"/>
      <c r="L19" s="22"/>
      <c r="M19" s="22">
        <v>300</v>
      </c>
      <c r="N19" s="22"/>
    </row>
    <row r="20" spans="1:14" x14ac:dyDescent="0.25">
      <c r="A20" s="37">
        <v>43898</v>
      </c>
      <c r="B20" s="38" t="s">
        <v>50</v>
      </c>
      <c r="C20" s="13">
        <v>84</v>
      </c>
      <c r="D20" s="13">
        <v>100</v>
      </c>
      <c r="E20" s="13"/>
      <c r="F20" s="13">
        <v>486</v>
      </c>
      <c r="G20" s="13">
        <v>45</v>
      </c>
      <c r="H20" s="13"/>
      <c r="I20" s="13"/>
      <c r="J20" s="13"/>
      <c r="K20" s="13"/>
      <c r="L20" s="13"/>
      <c r="M20" s="13"/>
      <c r="N20" s="13"/>
    </row>
    <row r="21" spans="1:14" x14ac:dyDescent="0.25">
      <c r="A21" s="37">
        <v>43929</v>
      </c>
      <c r="B21" s="38" t="s">
        <v>51</v>
      </c>
      <c r="C21" s="13"/>
      <c r="D21" s="13">
        <v>40</v>
      </c>
      <c r="E21" s="13"/>
      <c r="F21" s="13"/>
      <c r="G21" s="13">
        <v>34</v>
      </c>
      <c r="H21" s="13"/>
      <c r="I21" s="13"/>
      <c r="J21" s="13"/>
      <c r="K21" s="13"/>
      <c r="L21" s="13"/>
      <c r="M21" s="13"/>
      <c r="N21" s="13"/>
    </row>
    <row r="22" spans="1:14" x14ac:dyDescent="0.25">
      <c r="A22" s="37">
        <v>43929</v>
      </c>
      <c r="B22" s="38" t="s">
        <v>52</v>
      </c>
      <c r="C22" s="13">
        <v>84</v>
      </c>
      <c r="D22" s="13">
        <v>100</v>
      </c>
      <c r="E22" s="13">
        <v>162</v>
      </c>
      <c r="F22" s="13"/>
      <c r="G22" s="13"/>
      <c r="H22" s="13">
        <v>5</v>
      </c>
      <c r="I22" s="13"/>
      <c r="J22" s="13"/>
      <c r="K22" s="13">
        <v>30</v>
      </c>
      <c r="L22" s="13"/>
      <c r="M22" s="13"/>
      <c r="N22" s="13"/>
    </row>
    <row r="23" spans="1:14" x14ac:dyDescent="0.25">
      <c r="A23" s="37">
        <v>43929</v>
      </c>
      <c r="B23" s="38" t="s">
        <v>53</v>
      </c>
      <c r="C23" s="13"/>
      <c r="D23" s="13"/>
      <c r="E23" s="13"/>
      <c r="F23" s="13"/>
      <c r="G23" s="13"/>
      <c r="H23" s="13"/>
      <c r="I23" s="13">
        <v>67</v>
      </c>
      <c r="J23" s="13"/>
      <c r="K23" s="13"/>
      <c r="L23" s="13"/>
      <c r="M23" s="13"/>
      <c r="N23" s="13"/>
    </row>
    <row r="24" spans="1:14" ht="17" thickBot="1" x14ac:dyDescent="0.3">
      <c r="A24" s="37">
        <v>43990</v>
      </c>
      <c r="B24" s="38" t="s">
        <v>54</v>
      </c>
      <c r="C24" s="13">
        <v>75</v>
      </c>
      <c r="D24" s="13">
        <v>248</v>
      </c>
      <c r="E24" s="13"/>
      <c r="F24" s="13"/>
      <c r="G24" s="13">
        <v>121</v>
      </c>
      <c r="H24" s="13"/>
      <c r="I24" s="13"/>
      <c r="J24" s="13"/>
      <c r="K24" s="13"/>
      <c r="L24" s="13"/>
      <c r="M24" s="13"/>
      <c r="N24" s="13"/>
    </row>
    <row r="25" spans="1:14" ht="17" thickBot="1" x14ac:dyDescent="0.3">
      <c r="A25" s="33" t="s">
        <v>55</v>
      </c>
      <c r="B25" s="34"/>
      <c r="C25" s="34">
        <f>SUM(C18:C24)</f>
        <v>930</v>
      </c>
      <c r="D25" s="34">
        <f t="shared" ref="D25:M25" si="1">SUM(D18:D24)</f>
        <v>1536</v>
      </c>
      <c r="E25" s="34">
        <f t="shared" si="1"/>
        <v>972</v>
      </c>
      <c r="F25" s="34">
        <f t="shared" si="1"/>
        <v>1740</v>
      </c>
      <c r="G25" s="34">
        <f t="shared" si="1"/>
        <v>710</v>
      </c>
      <c r="H25" s="34">
        <f t="shared" si="1"/>
        <v>46</v>
      </c>
      <c r="I25" s="34">
        <f t="shared" si="1"/>
        <v>335</v>
      </c>
      <c r="J25" s="34">
        <f t="shared" si="1"/>
        <v>460</v>
      </c>
      <c r="K25" s="34">
        <f t="shared" si="1"/>
        <v>142</v>
      </c>
      <c r="L25" s="34">
        <f t="shared" si="1"/>
        <v>82</v>
      </c>
      <c r="M25" s="34">
        <f t="shared" si="1"/>
        <v>580</v>
      </c>
      <c r="N25" s="34"/>
    </row>
    <row r="26" spans="1:14" x14ac:dyDescent="0.25">
      <c r="A26" s="12">
        <v>44083</v>
      </c>
      <c r="B26" s="13" t="s">
        <v>56</v>
      </c>
      <c r="C26" s="13">
        <v>300</v>
      </c>
      <c r="D26" s="13">
        <v>50</v>
      </c>
      <c r="E26" s="13"/>
      <c r="F26" s="13">
        <v>600</v>
      </c>
      <c r="G26" s="13">
        <v>60</v>
      </c>
      <c r="H26" s="13">
        <v>50</v>
      </c>
      <c r="I26" s="13">
        <v>50</v>
      </c>
      <c r="J26" s="13">
        <v>100</v>
      </c>
      <c r="K26" s="13">
        <v>50</v>
      </c>
      <c r="L26" s="13">
        <v>50</v>
      </c>
      <c r="M26" s="13"/>
      <c r="N26" s="13"/>
    </row>
    <row r="27" spans="1:14" x14ac:dyDescent="0.25">
      <c r="A27" s="12">
        <v>44083</v>
      </c>
      <c r="B27" s="13" t="s">
        <v>57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>
        <v>300</v>
      </c>
      <c r="N27" s="13"/>
    </row>
    <row r="28" spans="1:14" x14ac:dyDescent="0.25">
      <c r="A28" s="12">
        <v>44113</v>
      </c>
      <c r="B28" s="13" t="s">
        <v>58</v>
      </c>
      <c r="C28" s="13">
        <v>200</v>
      </c>
      <c r="D28" s="13">
        <v>220</v>
      </c>
      <c r="E28" s="13"/>
      <c r="F28" s="13">
        <v>500</v>
      </c>
      <c r="G28" s="13">
        <v>100</v>
      </c>
      <c r="H28" s="13"/>
      <c r="I28" s="13">
        <v>100</v>
      </c>
      <c r="J28" s="13"/>
      <c r="K28" s="13">
        <v>120</v>
      </c>
      <c r="L28" s="13"/>
      <c r="M28" s="13">
        <v>500</v>
      </c>
      <c r="N28" s="13">
        <v>300</v>
      </c>
    </row>
    <row r="29" spans="1:14" x14ac:dyDescent="0.25">
      <c r="A29" s="12">
        <v>44144</v>
      </c>
      <c r="B29" s="13" t="s">
        <v>59</v>
      </c>
      <c r="C29" s="13">
        <v>200</v>
      </c>
      <c r="D29" s="13">
        <v>200</v>
      </c>
      <c r="E29" s="13"/>
      <c r="F29" s="13">
        <v>500</v>
      </c>
      <c r="G29" s="13">
        <v>135</v>
      </c>
      <c r="H29" s="13"/>
      <c r="I29" s="13"/>
      <c r="J29" s="13"/>
      <c r="K29" s="13">
        <v>100</v>
      </c>
      <c r="L29" s="13"/>
      <c r="M29" s="13">
        <v>300</v>
      </c>
      <c r="N29" s="13">
        <v>300</v>
      </c>
    </row>
    <row r="30" spans="1:14" x14ac:dyDescent="0.25">
      <c r="A30" s="12">
        <v>44174</v>
      </c>
      <c r="B30" s="13" t="s">
        <v>60</v>
      </c>
      <c r="C30" s="13">
        <v>200</v>
      </c>
      <c r="D30" s="13">
        <v>200</v>
      </c>
      <c r="E30" s="13"/>
      <c r="F30" s="13">
        <v>200</v>
      </c>
      <c r="G30" s="13">
        <v>235</v>
      </c>
      <c r="H30" s="13"/>
      <c r="I30" s="13"/>
      <c r="J30" s="13"/>
      <c r="K30" s="13">
        <v>40</v>
      </c>
      <c r="L30" s="13"/>
      <c r="M30" s="13"/>
      <c r="N30" s="13"/>
    </row>
    <row r="31" spans="1:14" x14ac:dyDescent="0.25">
      <c r="A31" s="12" t="s">
        <v>61</v>
      </c>
      <c r="B31" s="13" t="s">
        <v>62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>
        <v>299</v>
      </c>
      <c r="N31" s="13"/>
    </row>
    <row r="32" spans="1:14" x14ac:dyDescent="0.25">
      <c r="A32" s="12" t="s">
        <v>61</v>
      </c>
      <c r="B32" s="13" t="s">
        <v>63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>
        <v>-390</v>
      </c>
    </row>
    <row r="33" spans="1:14" x14ac:dyDescent="0.25">
      <c r="A33" s="12" t="s">
        <v>64</v>
      </c>
      <c r="B33" s="13" t="s">
        <v>65</v>
      </c>
      <c r="C33" s="13"/>
      <c r="D33" s="13"/>
      <c r="E33" s="13">
        <v>390</v>
      </c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5">
      <c r="A34" s="12" t="s">
        <v>66</v>
      </c>
      <c r="B34" s="13" t="s">
        <v>67</v>
      </c>
      <c r="C34" s="13"/>
      <c r="D34" s="13"/>
      <c r="E34" s="13"/>
      <c r="F34" s="13"/>
      <c r="G34" s="13">
        <v>142</v>
      </c>
      <c r="H34" s="13"/>
      <c r="I34" s="13"/>
      <c r="J34" s="13"/>
      <c r="K34" s="13"/>
      <c r="L34" s="13"/>
      <c r="M34" s="13">
        <v>500</v>
      </c>
      <c r="N34" s="13"/>
    </row>
    <row r="35" spans="1:14" x14ac:dyDescent="0.25">
      <c r="A35" s="12" t="s">
        <v>66</v>
      </c>
      <c r="B35" s="13" t="s">
        <v>68</v>
      </c>
      <c r="C35" s="13"/>
      <c r="D35" s="13"/>
      <c r="E35" s="13"/>
      <c r="F35" s="13"/>
      <c r="G35" s="13">
        <v>160</v>
      </c>
      <c r="H35" s="13"/>
      <c r="I35" s="13"/>
      <c r="J35" s="13"/>
      <c r="K35" s="13"/>
      <c r="L35" s="13"/>
      <c r="M35" s="13"/>
      <c r="N35" s="13"/>
    </row>
    <row r="36" spans="1:14" ht="17" thickBot="1" x14ac:dyDescent="0.3">
      <c r="A36" s="12" t="s">
        <v>69</v>
      </c>
      <c r="B36" s="13" t="s">
        <v>70</v>
      </c>
      <c r="C36" s="13"/>
      <c r="D36" s="13"/>
      <c r="E36" s="13"/>
      <c r="F36" s="13"/>
      <c r="G36" s="13">
        <v>100</v>
      </c>
      <c r="H36" s="13"/>
      <c r="I36" s="13"/>
      <c r="J36" s="13"/>
      <c r="K36" s="13"/>
      <c r="L36" s="13"/>
      <c r="M36" s="13"/>
      <c r="N36" s="13"/>
    </row>
    <row r="37" spans="1:14" ht="17" thickBot="1" x14ac:dyDescent="0.3">
      <c r="A37" s="33" t="s">
        <v>71</v>
      </c>
      <c r="B37" s="34"/>
      <c r="C37" s="34">
        <f>SUM(C25:C36)</f>
        <v>1830</v>
      </c>
      <c r="D37" s="34">
        <f t="shared" ref="D37:N37" si="2">SUM(D25:D36)</f>
        <v>2206</v>
      </c>
      <c r="E37" s="34">
        <f t="shared" si="2"/>
        <v>1362</v>
      </c>
      <c r="F37" s="34">
        <f t="shared" si="2"/>
        <v>3540</v>
      </c>
      <c r="G37" s="34">
        <f t="shared" si="2"/>
        <v>1642</v>
      </c>
      <c r="H37" s="34">
        <f t="shared" si="2"/>
        <v>96</v>
      </c>
      <c r="I37" s="34">
        <f>SUM(I25:I36)</f>
        <v>485</v>
      </c>
      <c r="J37" s="34">
        <f t="shared" si="2"/>
        <v>560</v>
      </c>
      <c r="K37" s="34">
        <f t="shared" si="2"/>
        <v>452</v>
      </c>
      <c r="L37" s="34">
        <f t="shared" si="2"/>
        <v>132</v>
      </c>
      <c r="M37" s="34">
        <f t="shared" si="2"/>
        <v>2479</v>
      </c>
      <c r="N37" s="34">
        <f t="shared" si="2"/>
        <v>210</v>
      </c>
    </row>
    <row r="38" spans="1:14" x14ac:dyDescent="0.25">
      <c r="A38" s="12">
        <v>43840</v>
      </c>
      <c r="B38" s="13" t="s">
        <v>72</v>
      </c>
      <c r="C38" s="13"/>
      <c r="D38" s="13"/>
      <c r="E38" s="13"/>
      <c r="F38" s="13"/>
      <c r="G38" s="13">
        <v>161</v>
      </c>
      <c r="H38" s="13"/>
      <c r="I38" s="13"/>
      <c r="J38" s="13"/>
      <c r="K38" s="13"/>
      <c r="L38" s="13"/>
      <c r="M38" s="13"/>
      <c r="N38" s="13"/>
    </row>
    <row r="39" spans="1:14" x14ac:dyDescent="0.25">
      <c r="A39" s="12">
        <v>44022</v>
      </c>
      <c r="B39" s="13" t="s">
        <v>73</v>
      </c>
      <c r="C39" s="13"/>
      <c r="D39" s="13">
        <v>100</v>
      </c>
      <c r="E39" s="13"/>
      <c r="F39" s="13"/>
      <c r="G39" s="13"/>
      <c r="H39" s="13"/>
      <c r="I39" s="13"/>
      <c r="J39" s="13"/>
      <c r="K39" s="13"/>
      <c r="L39" s="13"/>
      <c r="M39" s="13">
        <v>500</v>
      </c>
      <c r="N39" s="13"/>
    </row>
    <row r="40" spans="1:14" x14ac:dyDescent="0.25">
      <c r="A40" s="12">
        <v>44084</v>
      </c>
      <c r="B40" s="13" t="s">
        <v>74</v>
      </c>
      <c r="C40" s="13">
        <v>102</v>
      </c>
      <c r="D40" s="13">
        <v>300</v>
      </c>
      <c r="E40" s="13"/>
      <c r="F40" s="13">
        <v>500</v>
      </c>
      <c r="G40" s="13"/>
      <c r="H40" s="13"/>
      <c r="I40" s="13"/>
      <c r="J40" s="13"/>
      <c r="K40" s="13"/>
      <c r="L40" s="13"/>
      <c r="M40" s="13"/>
      <c r="N40" s="13"/>
    </row>
    <row r="41" spans="1:14" x14ac:dyDescent="0.25">
      <c r="A41" s="12">
        <v>44084</v>
      </c>
      <c r="B41" s="13" t="s">
        <v>75</v>
      </c>
      <c r="C41" s="13"/>
      <c r="D41" s="13"/>
      <c r="E41" s="13"/>
      <c r="F41" s="13"/>
      <c r="G41" s="13"/>
      <c r="H41" s="13">
        <v>22</v>
      </c>
      <c r="I41" s="13"/>
      <c r="J41" s="13"/>
      <c r="K41" s="13"/>
      <c r="L41" s="13"/>
      <c r="M41" s="13"/>
      <c r="N41" s="13"/>
    </row>
    <row r="42" spans="1:14" x14ac:dyDescent="0.25">
      <c r="A42" s="12">
        <v>44084</v>
      </c>
      <c r="B42" s="13" t="s">
        <v>76</v>
      </c>
      <c r="C42" s="13">
        <v>84</v>
      </c>
      <c r="D42" s="13">
        <v>200</v>
      </c>
      <c r="E42" s="13"/>
      <c r="F42" s="13">
        <v>500</v>
      </c>
      <c r="G42" s="13"/>
      <c r="H42" s="13">
        <v>25</v>
      </c>
      <c r="I42" s="13"/>
      <c r="J42" s="13"/>
      <c r="K42" s="13"/>
      <c r="L42" s="13"/>
      <c r="M42" s="13">
        <v>200</v>
      </c>
      <c r="N42" s="13"/>
    </row>
    <row r="43" spans="1:14" x14ac:dyDescent="0.25">
      <c r="A43" s="12">
        <v>44114</v>
      </c>
      <c r="B43" s="13" t="s">
        <v>77</v>
      </c>
      <c r="C43" s="13">
        <v>84</v>
      </c>
      <c r="D43" s="13"/>
      <c r="E43" s="13"/>
      <c r="F43" s="13"/>
      <c r="G43" s="13">
        <v>40</v>
      </c>
      <c r="H43" s="13">
        <v>10</v>
      </c>
      <c r="I43" s="13"/>
      <c r="J43" s="13"/>
      <c r="K43" s="13"/>
      <c r="L43" s="13"/>
      <c r="M43" s="13">
        <v>200</v>
      </c>
      <c r="N43" s="13"/>
    </row>
    <row r="44" spans="1:14" x14ac:dyDescent="0.25">
      <c r="A44" s="12">
        <v>44114</v>
      </c>
      <c r="B44" s="13" t="s">
        <v>78</v>
      </c>
      <c r="C44" s="13">
        <v>85</v>
      </c>
      <c r="D44" s="13"/>
      <c r="E44" s="13"/>
      <c r="F44" s="13"/>
      <c r="G44" s="13">
        <v>40</v>
      </c>
      <c r="H44" s="13">
        <v>10</v>
      </c>
      <c r="I44" s="13"/>
      <c r="J44" s="13"/>
      <c r="K44" s="13"/>
      <c r="L44" s="13"/>
      <c r="M44" s="13">
        <v>200</v>
      </c>
      <c r="N44" s="13"/>
    </row>
    <row r="45" spans="1:14" x14ac:dyDescent="0.25">
      <c r="A45" s="12">
        <v>44114</v>
      </c>
      <c r="B45" s="13" t="s">
        <v>79</v>
      </c>
      <c r="C45" s="13">
        <v>85</v>
      </c>
      <c r="D45" s="13"/>
      <c r="E45" s="13"/>
      <c r="F45" s="13"/>
      <c r="G45" s="13">
        <v>40</v>
      </c>
      <c r="H45" s="13">
        <v>10</v>
      </c>
      <c r="I45" s="13"/>
      <c r="J45" s="13"/>
      <c r="K45" s="13"/>
      <c r="L45" s="13"/>
      <c r="M45" s="13">
        <v>200</v>
      </c>
      <c r="N45" s="13"/>
    </row>
    <row r="46" spans="1:14" x14ac:dyDescent="0.25">
      <c r="A46" s="12">
        <v>44114</v>
      </c>
      <c r="B46" s="13" t="s">
        <v>80</v>
      </c>
      <c r="C46" s="13">
        <v>60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5">
      <c r="A47" s="12">
        <v>44145</v>
      </c>
      <c r="B47" s="13" t="s">
        <v>81</v>
      </c>
      <c r="C47" s="13">
        <v>80</v>
      </c>
      <c r="D47" s="13">
        <v>80</v>
      </c>
      <c r="E47" s="13">
        <v>20</v>
      </c>
      <c r="F47" s="13">
        <v>150</v>
      </c>
      <c r="G47" s="13">
        <v>30</v>
      </c>
      <c r="H47" s="13"/>
      <c r="I47" s="13"/>
      <c r="J47" s="13">
        <v>40</v>
      </c>
      <c r="K47" s="13"/>
      <c r="L47" s="13"/>
      <c r="M47" s="13"/>
      <c r="N47" s="13"/>
    </row>
    <row r="48" spans="1:14" x14ac:dyDescent="0.25">
      <c r="A48" s="12">
        <v>44145</v>
      </c>
      <c r="B48" s="13" t="s">
        <v>82</v>
      </c>
      <c r="C48" s="13"/>
      <c r="D48" s="13"/>
      <c r="E48" s="13"/>
      <c r="F48" s="13"/>
      <c r="G48" s="13">
        <v>80</v>
      </c>
      <c r="H48" s="13">
        <v>3</v>
      </c>
      <c r="I48" s="13"/>
      <c r="J48" s="13"/>
      <c r="K48" s="13"/>
      <c r="L48" s="13"/>
      <c r="M48" s="13"/>
      <c r="N48" s="13"/>
    </row>
    <row r="49" spans="1:14" x14ac:dyDescent="0.25">
      <c r="A49" s="12" t="s">
        <v>83</v>
      </c>
      <c r="B49" s="13" t="s">
        <v>84</v>
      </c>
      <c r="C49" s="13">
        <v>85</v>
      </c>
      <c r="D49" s="13">
        <v>100</v>
      </c>
      <c r="E49" s="13"/>
      <c r="F49" s="13"/>
      <c r="G49" s="13">
        <v>55</v>
      </c>
      <c r="H49" s="13"/>
      <c r="I49" s="13"/>
      <c r="J49" s="13"/>
      <c r="K49" s="13"/>
      <c r="L49" s="13"/>
      <c r="M49" s="13"/>
      <c r="N49" s="13"/>
    </row>
    <row r="50" spans="1:14" x14ac:dyDescent="0.25">
      <c r="A50" s="12" t="s">
        <v>83</v>
      </c>
      <c r="B50" s="13" t="s">
        <v>85</v>
      </c>
      <c r="C50" s="13"/>
      <c r="D50" s="13">
        <v>50</v>
      </c>
      <c r="E50" s="13">
        <v>10</v>
      </c>
      <c r="F50" s="13">
        <v>50</v>
      </c>
      <c r="G50" s="13"/>
      <c r="H50" s="13"/>
      <c r="I50" s="13"/>
      <c r="J50" s="13"/>
      <c r="K50" s="13"/>
      <c r="L50" s="13"/>
      <c r="M50" s="13"/>
      <c r="N50" s="13"/>
    </row>
    <row r="51" spans="1:14" x14ac:dyDescent="0.25">
      <c r="A51" s="12" t="s">
        <v>83</v>
      </c>
      <c r="B51" s="13" t="s">
        <v>86</v>
      </c>
      <c r="C51" s="13">
        <v>100</v>
      </c>
      <c r="D51" s="13">
        <v>100</v>
      </c>
      <c r="E51" s="13">
        <v>150</v>
      </c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5">
      <c r="A52" s="12" t="s">
        <v>87</v>
      </c>
      <c r="B52" s="13" t="s">
        <v>88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>
        <v>200</v>
      </c>
      <c r="N52" s="13"/>
    </row>
    <row r="53" spans="1:14" x14ac:dyDescent="0.25">
      <c r="A53" s="12" t="s">
        <v>87</v>
      </c>
      <c r="B53" s="13" t="s">
        <v>89</v>
      </c>
      <c r="C53" s="13">
        <v>100</v>
      </c>
      <c r="D53" s="13">
        <v>100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5">
      <c r="A54" s="12" t="s">
        <v>90</v>
      </c>
      <c r="B54" s="13" t="s">
        <v>91</v>
      </c>
      <c r="C54" s="13"/>
      <c r="D54" s="13">
        <v>100</v>
      </c>
      <c r="E54" s="13"/>
      <c r="F54" s="13"/>
      <c r="G54" s="13">
        <v>60</v>
      </c>
      <c r="H54" s="13">
        <v>20</v>
      </c>
      <c r="I54" s="13">
        <v>60</v>
      </c>
      <c r="J54" s="13"/>
      <c r="K54" s="13"/>
      <c r="L54" s="13"/>
      <c r="M54" s="13"/>
      <c r="N54" s="13"/>
    </row>
    <row r="55" spans="1:14" x14ac:dyDescent="0.25">
      <c r="A55" s="12" t="s">
        <v>92</v>
      </c>
      <c r="B55" s="13" t="s">
        <v>93</v>
      </c>
      <c r="C55" s="13"/>
      <c r="D55" s="13">
        <v>100</v>
      </c>
      <c r="E55" s="13"/>
      <c r="F55" s="13"/>
      <c r="G55" s="13">
        <v>140</v>
      </c>
      <c r="H55" s="13"/>
      <c r="I55" s="13"/>
      <c r="J55" s="13"/>
      <c r="K55" s="13"/>
      <c r="L55" s="13"/>
      <c r="M55" s="13"/>
      <c r="N55" s="13"/>
    </row>
    <row r="56" spans="1:14" x14ac:dyDescent="0.25">
      <c r="A56" s="12" t="s">
        <v>92</v>
      </c>
      <c r="B56" s="13" t="s">
        <v>94</v>
      </c>
      <c r="C56" s="13"/>
      <c r="D56" s="13"/>
      <c r="E56" s="13"/>
      <c r="F56" s="13"/>
      <c r="G56" s="13"/>
      <c r="H56" s="13">
        <v>80</v>
      </c>
      <c r="I56" s="13">
        <v>140</v>
      </c>
      <c r="J56" s="13"/>
      <c r="K56" s="13"/>
      <c r="L56" s="13"/>
      <c r="M56" s="13"/>
      <c r="N56" s="13"/>
    </row>
    <row r="57" spans="1:14" x14ac:dyDescent="0.25">
      <c r="A57" s="12" t="s">
        <v>95</v>
      </c>
      <c r="B57" s="13" t="s">
        <v>96</v>
      </c>
      <c r="C57" s="13">
        <v>69</v>
      </c>
      <c r="D57" s="13"/>
      <c r="E57" s="13"/>
      <c r="F57" s="13"/>
      <c r="G57" s="13">
        <v>22</v>
      </c>
      <c r="H57" s="13">
        <v>5</v>
      </c>
      <c r="I57" s="13"/>
      <c r="J57" s="13"/>
      <c r="K57" s="13">
        <v>57</v>
      </c>
      <c r="L57" s="13"/>
      <c r="M57" s="13"/>
      <c r="N57" s="13"/>
    </row>
    <row r="58" spans="1:14" x14ac:dyDescent="0.25">
      <c r="A58" s="12" t="s">
        <v>95</v>
      </c>
      <c r="B58" s="13" t="s">
        <v>97</v>
      </c>
      <c r="C58" s="13"/>
      <c r="D58" s="13"/>
      <c r="E58" s="13">
        <v>350</v>
      </c>
      <c r="F58" s="13"/>
      <c r="G58" s="13"/>
      <c r="H58" s="13"/>
      <c r="I58" s="13"/>
      <c r="J58" s="13">
        <v>150</v>
      </c>
      <c r="K58" s="13"/>
      <c r="L58" s="13"/>
      <c r="M58" s="13">
        <v>500</v>
      </c>
      <c r="N58" s="13">
        <v>50</v>
      </c>
    </row>
    <row r="59" spans="1:14" x14ac:dyDescent="0.25">
      <c r="A59" s="12" t="s">
        <v>95</v>
      </c>
      <c r="B59" s="13" t="s">
        <v>98</v>
      </c>
      <c r="C59" s="13">
        <v>150</v>
      </c>
      <c r="D59" s="13">
        <v>800</v>
      </c>
      <c r="E59" s="13"/>
      <c r="F59" s="13"/>
      <c r="G59" s="13">
        <v>223</v>
      </c>
      <c r="H59" s="13"/>
      <c r="I59" s="13"/>
      <c r="J59" s="13"/>
      <c r="K59" s="13"/>
      <c r="L59" s="13"/>
      <c r="M59" s="13"/>
      <c r="N59" s="13"/>
    </row>
    <row r="60" spans="1:14" x14ac:dyDescent="0.25">
      <c r="A60" s="12" t="s">
        <v>99</v>
      </c>
      <c r="B60" s="13" t="s">
        <v>100</v>
      </c>
      <c r="C60" s="13">
        <v>119</v>
      </c>
      <c r="D60" s="13"/>
      <c r="E60" s="13">
        <v>150</v>
      </c>
      <c r="F60" s="13">
        <v>400</v>
      </c>
      <c r="G60" s="13"/>
      <c r="H60" s="13"/>
      <c r="I60" s="13"/>
      <c r="J60" s="13"/>
      <c r="K60" s="13"/>
      <c r="L60" s="13"/>
      <c r="M60" s="13">
        <v>200</v>
      </c>
      <c r="N60" s="13"/>
    </row>
    <row r="61" spans="1:14" x14ac:dyDescent="0.25">
      <c r="A61" s="12" t="s">
        <v>99</v>
      </c>
      <c r="B61" s="13" t="s">
        <v>101</v>
      </c>
      <c r="C61" s="13">
        <v>175</v>
      </c>
      <c r="D61" s="13">
        <v>260</v>
      </c>
      <c r="E61" s="13"/>
      <c r="F61" s="13">
        <v>500</v>
      </c>
      <c r="G61" s="13">
        <v>100</v>
      </c>
      <c r="H61" s="13">
        <v>10</v>
      </c>
      <c r="I61" s="13"/>
      <c r="J61" s="13">
        <v>150</v>
      </c>
      <c r="K61" s="13">
        <v>110</v>
      </c>
      <c r="L61" s="13"/>
      <c r="M61" s="13">
        <v>500</v>
      </c>
      <c r="N61" s="13"/>
    </row>
    <row r="62" spans="1:14" x14ac:dyDescent="0.25">
      <c r="A62" s="12" t="s">
        <v>99</v>
      </c>
      <c r="B62" s="13" t="s">
        <v>102</v>
      </c>
      <c r="C62" s="13">
        <v>103</v>
      </c>
      <c r="D62" s="13">
        <v>140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pans="1:14" x14ac:dyDescent="0.25">
      <c r="A63" s="12" t="s">
        <v>103</v>
      </c>
      <c r="B63" s="13" t="s">
        <v>104</v>
      </c>
      <c r="C63" s="13">
        <v>100</v>
      </c>
      <c r="D63" s="13">
        <v>100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5">
      <c r="A64" s="12" t="s">
        <v>105</v>
      </c>
      <c r="B64" s="13" t="s">
        <v>106</v>
      </c>
      <c r="C64" s="13"/>
      <c r="D64" s="13"/>
      <c r="E64" s="13"/>
      <c r="F64" s="13">
        <v>1200</v>
      </c>
      <c r="G64" s="13">
        <v>110</v>
      </c>
      <c r="H64" s="13"/>
      <c r="I64" s="13"/>
      <c r="J64" s="13">
        <v>50</v>
      </c>
      <c r="K64" s="13"/>
      <c r="L64" s="13"/>
      <c r="M64" s="13">
        <v>300</v>
      </c>
      <c r="N64" s="13"/>
    </row>
    <row r="65" spans="1:14" x14ac:dyDescent="0.25">
      <c r="A65" s="12" t="s">
        <v>107</v>
      </c>
      <c r="B65" s="13" t="s">
        <v>108</v>
      </c>
      <c r="C65" s="13"/>
      <c r="D65" s="13"/>
      <c r="E65" s="13"/>
      <c r="F65" s="13">
        <v>900</v>
      </c>
      <c r="G65" s="13">
        <v>95</v>
      </c>
      <c r="H65" s="13"/>
      <c r="I65" s="13"/>
      <c r="J65" s="13"/>
      <c r="K65" s="13">
        <v>113</v>
      </c>
      <c r="L65" s="13"/>
      <c r="M65" s="13"/>
      <c r="N65" s="13"/>
    </row>
    <row r="66" spans="1:14" x14ac:dyDescent="0.25">
      <c r="A66" s="12" t="s">
        <v>107</v>
      </c>
      <c r="B66" s="13" t="s">
        <v>109</v>
      </c>
      <c r="C66" s="13">
        <v>61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5">
      <c r="A67" s="12" t="s">
        <v>110</v>
      </c>
      <c r="B67" s="13" t="s">
        <v>111</v>
      </c>
      <c r="C67" s="13">
        <v>100</v>
      </c>
      <c r="D67" s="13">
        <v>100</v>
      </c>
      <c r="E67" s="13"/>
      <c r="F67" s="13">
        <v>200</v>
      </c>
      <c r="G67" s="13"/>
      <c r="H67" s="13"/>
      <c r="I67" s="13"/>
      <c r="J67" s="13"/>
      <c r="K67" s="13"/>
      <c r="L67" s="13"/>
      <c r="M67" s="13"/>
      <c r="N67" s="13"/>
    </row>
    <row r="68" spans="1:14" x14ac:dyDescent="0.25">
      <c r="A68" s="12" t="s">
        <v>110</v>
      </c>
      <c r="B68" s="13" t="s">
        <v>112</v>
      </c>
      <c r="C68" s="13">
        <v>73</v>
      </c>
      <c r="D68" s="13">
        <v>250</v>
      </c>
      <c r="E68" s="13">
        <v>280</v>
      </c>
      <c r="F68" s="13"/>
      <c r="G68" s="13"/>
      <c r="H68" s="13"/>
      <c r="I68" s="13"/>
      <c r="J68" s="13">
        <v>50</v>
      </c>
      <c r="K68" s="13"/>
      <c r="L68" s="13"/>
      <c r="M68" s="13">
        <v>300</v>
      </c>
      <c r="N68" s="13"/>
    </row>
    <row r="69" spans="1:14" x14ac:dyDescent="0.25">
      <c r="A69" s="12" t="s">
        <v>113</v>
      </c>
      <c r="B69" s="13" t="s">
        <v>114</v>
      </c>
      <c r="C69" s="13">
        <v>82</v>
      </c>
      <c r="D69" s="13">
        <v>100</v>
      </c>
      <c r="E69" s="13"/>
      <c r="F69" s="13">
        <v>300</v>
      </c>
      <c r="G69" s="13">
        <v>30</v>
      </c>
      <c r="H69" s="13"/>
      <c r="I69" s="13"/>
      <c r="J69" s="13"/>
      <c r="K69" s="13"/>
      <c r="L69" s="13"/>
      <c r="M69" s="13">
        <v>300</v>
      </c>
      <c r="N69" s="13"/>
    </row>
    <row r="70" spans="1:14" x14ac:dyDescent="0.25">
      <c r="A70" s="12" t="s">
        <v>113</v>
      </c>
      <c r="B70" s="13" t="s">
        <v>115</v>
      </c>
      <c r="C70" s="13">
        <v>130</v>
      </c>
      <c r="D70" s="13">
        <v>130</v>
      </c>
      <c r="E70" s="13">
        <v>120</v>
      </c>
      <c r="F70" s="13">
        <v>500</v>
      </c>
      <c r="G70" s="13">
        <v>30</v>
      </c>
      <c r="H70" s="13"/>
      <c r="I70" s="13"/>
      <c r="J70" s="13">
        <v>50</v>
      </c>
      <c r="K70" s="13"/>
      <c r="L70" s="13"/>
      <c r="M70" s="13">
        <v>300</v>
      </c>
      <c r="N70" s="13">
        <v>100</v>
      </c>
    </row>
    <row r="71" spans="1:14" ht="17" thickBot="1" x14ac:dyDescent="0.3">
      <c r="A71" s="12" t="s">
        <v>113</v>
      </c>
      <c r="B71" s="13" t="s">
        <v>116</v>
      </c>
      <c r="C71" s="13">
        <v>100</v>
      </c>
      <c r="D71" s="13">
        <v>50</v>
      </c>
      <c r="E71" s="13"/>
      <c r="F71" s="13">
        <v>100</v>
      </c>
      <c r="G71" s="13"/>
      <c r="H71" s="13"/>
      <c r="I71" s="13"/>
      <c r="J71" s="13"/>
      <c r="K71" s="13"/>
      <c r="L71" s="13"/>
      <c r="M71" s="13"/>
      <c r="N71" s="13"/>
    </row>
    <row r="72" spans="1:14" ht="17" thickBot="1" x14ac:dyDescent="0.3">
      <c r="A72" s="33" t="s">
        <v>117</v>
      </c>
      <c r="B72" s="34"/>
      <c r="C72" s="34">
        <f>SUM(C37:C71)</f>
        <v>3957</v>
      </c>
      <c r="D72" s="34">
        <f t="shared" ref="D72:N72" si="3">SUM(D37:D71)</f>
        <v>5366</v>
      </c>
      <c r="E72" s="34">
        <f t="shared" si="3"/>
        <v>2442</v>
      </c>
      <c r="F72" s="34">
        <f t="shared" si="3"/>
        <v>8840</v>
      </c>
      <c r="G72" s="34">
        <f t="shared" si="3"/>
        <v>2898</v>
      </c>
      <c r="H72" s="34">
        <f t="shared" si="3"/>
        <v>291</v>
      </c>
      <c r="I72" s="34">
        <f t="shared" si="3"/>
        <v>685</v>
      </c>
      <c r="J72" s="34">
        <f t="shared" si="3"/>
        <v>1050</v>
      </c>
      <c r="K72" s="34">
        <f t="shared" si="3"/>
        <v>732</v>
      </c>
      <c r="L72" s="34">
        <f t="shared" si="3"/>
        <v>132</v>
      </c>
      <c r="M72" s="34">
        <f t="shared" si="3"/>
        <v>6379</v>
      </c>
      <c r="N72" s="34">
        <f t="shared" si="3"/>
        <v>360</v>
      </c>
    </row>
    <row r="73" spans="1:14" x14ac:dyDescent="0.25">
      <c r="A73" s="12">
        <v>43872</v>
      </c>
      <c r="B73" s="13" t="s">
        <v>118</v>
      </c>
      <c r="C73" s="13">
        <v>85</v>
      </c>
      <c r="D73" s="13">
        <v>100</v>
      </c>
      <c r="E73" s="13"/>
      <c r="F73" s="13">
        <v>300</v>
      </c>
      <c r="G73" s="13">
        <v>30</v>
      </c>
      <c r="H73" s="13">
        <v>5</v>
      </c>
      <c r="I73" s="13"/>
      <c r="J73" s="13">
        <v>30</v>
      </c>
      <c r="K73" s="13"/>
      <c r="L73" s="13"/>
      <c r="M73" s="13"/>
      <c r="N73" s="13">
        <v>50</v>
      </c>
    </row>
    <row r="74" spans="1:14" s="1" customFormat="1" x14ac:dyDescent="0.25">
      <c r="A74" s="12">
        <v>44023</v>
      </c>
      <c r="B74" s="13" t="s">
        <v>119</v>
      </c>
      <c r="C74" s="13">
        <v>103</v>
      </c>
      <c r="D74" s="13">
        <v>270</v>
      </c>
      <c r="E74" s="43"/>
      <c r="F74" s="43"/>
      <c r="G74" s="13">
        <v>300</v>
      </c>
      <c r="H74" s="13">
        <v>35</v>
      </c>
      <c r="I74" s="43"/>
      <c r="J74" s="43"/>
      <c r="K74" s="43"/>
      <c r="L74" s="43"/>
      <c r="M74" s="43"/>
      <c r="N74" s="13">
        <v>50</v>
      </c>
    </row>
    <row r="75" spans="1:14" x14ac:dyDescent="0.25">
      <c r="A75" s="12">
        <v>44085</v>
      </c>
      <c r="B75" s="13" t="s">
        <v>120</v>
      </c>
      <c r="C75" s="13"/>
      <c r="D75" s="13"/>
      <c r="E75" s="13"/>
      <c r="F75" s="13"/>
      <c r="G75" s="13">
        <v>310</v>
      </c>
      <c r="H75" s="13">
        <v>12</v>
      </c>
      <c r="I75" s="13"/>
      <c r="J75" s="13">
        <v>270</v>
      </c>
      <c r="K75" s="13"/>
      <c r="L75" s="13"/>
      <c r="M75" s="13">
        <v>500</v>
      </c>
      <c r="N75" s="13"/>
    </row>
    <row r="76" spans="1:14" s="1" customFormat="1" ht="17" thickBot="1" x14ac:dyDescent="0.3">
      <c r="A76" s="12">
        <v>44146</v>
      </c>
      <c r="B76" s="13" t="s">
        <v>121</v>
      </c>
      <c r="C76" s="13"/>
      <c r="D76" s="13"/>
      <c r="E76" s="43"/>
      <c r="F76" s="43"/>
      <c r="G76" s="13">
        <v>100</v>
      </c>
      <c r="H76" s="13"/>
      <c r="I76" s="43"/>
      <c r="J76" s="43"/>
      <c r="K76" s="43"/>
      <c r="L76" s="43"/>
      <c r="M76" s="43"/>
      <c r="N76" s="13"/>
    </row>
    <row r="77" spans="1:14" ht="17" thickBot="1" x14ac:dyDescent="0.3">
      <c r="A77" s="33" t="s">
        <v>122</v>
      </c>
      <c r="B77" s="34"/>
      <c r="C77" s="34">
        <f t="shared" ref="C77:N77" si="4">SUM(C72:C76)</f>
        <v>4145</v>
      </c>
      <c r="D77" s="34">
        <f t="shared" si="4"/>
        <v>5736</v>
      </c>
      <c r="E77" s="34">
        <f t="shared" si="4"/>
        <v>2442</v>
      </c>
      <c r="F77" s="34">
        <f t="shared" si="4"/>
        <v>9140</v>
      </c>
      <c r="G77" s="34">
        <f t="shared" si="4"/>
        <v>3638</v>
      </c>
      <c r="H77" s="34">
        <f t="shared" si="4"/>
        <v>343</v>
      </c>
      <c r="I77" s="34">
        <f t="shared" si="4"/>
        <v>685</v>
      </c>
      <c r="J77" s="34">
        <f t="shared" si="4"/>
        <v>1350</v>
      </c>
      <c r="K77" s="34">
        <f t="shared" si="4"/>
        <v>732</v>
      </c>
      <c r="L77" s="34">
        <f t="shared" si="4"/>
        <v>132</v>
      </c>
      <c r="M77" s="34">
        <f t="shared" si="4"/>
        <v>6879</v>
      </c>
      <c r="N77" s="34">
        <f t="shared" si="4"/>
        <v>460</v>
      </c>
    </row>
    <row r="78" spans="1:14" x14ac:dyDescent="0.25">
      <c r="A78" s="12">
        <v>44177</v>
      </c>
      <c r="B78" s="13" t="s">
        <v>63</v>
      </c>
      <c r="C78" s="13">
        <v>-49</v>
      </c>
      <c r="D78" s="13">
        <v>-660</v>
      </c>
      <c r="E78" s="13"/>
      <c r="F78" s="13"/>
      <c r="G78" s="13">
        <v>-94</v>
      </c>
      <c r="H78" s="13"/>
      <c r="I78" s="13"/>
      <c r="J78" s="13"/>
      <c r="K78" s="13">
        <v>-40</v>
      </c>
      <c r="L78" s="13"/>
      <c r="M78" s="13"/>
      <c r="N78" s="13"/>
    </row>
    <row r="79" spans="1:14" x14ac:dyDescent="0.25">
      <c r="A79" s="12" t="s">
        <v>123</v>
      </c>
      <c r="B79" s="13" t="s">
        <v>63</v>
      </c>
      <c r="C79" s="13">
        <v>-38</v>
      </c>
      <c r="D79" s="13">
        <v>-305</v>
      </c>
      <c r="E79" s="13"/>
      <c r="F79" s="13">
        <v>-8</v>
      </c>
      <c r="G79" s="13">
        <v>-39</v>
      </c>
      <c r="H79" s="13">
        <v>-5</v>
      </c>
      <c r="I79" s="13"/>
      <c r="J79" s="13"/>
      <c r="K79" s="13"/>
      <c r="L79" s="13"/>
      <c r="M79" s="13"/>
      <c r="N79" s="13"/>
    </row>
    <row r="80" spans="1:14" x14ac:dyDescent="0.25">
      <c r="A80" s="12" t="s">
        <v>124</v>
      </c>
      <c r="B80" s="13" t="s">
        <v>63</v>
      </c>
      <c r="C80" s="13">
        <v>-47</v>
      </c>
      <c r="D80" s="13">
        <v>-212</v>
      </c>
      <c r="E80" s="13">
        <v>-1</v>
      </c>
      <c r="F80" s="13">
        <v>-1030</v>
      </c>
      <c r="G80" s="13">
        <v>-40</v>
      </c>
      <c r="H80" s="13">
        <v>-2</v>
      </c>
      <c r="I80" s="13">
        <v>-26</v>
      </c>
      <c r="J80" s="13">
        <v>-9</v>
      </c>
      <c r="K80" s="13">
        <v>-18</v>
      </c>
      <c r="L80" s="13"/>
      <c r="M80" s="13"/>
      <c r="N80" s="13"/>
    </row>
    <row r="81" spans="1:14" s="1" customFormat="1" x14ac:dyDescent="0.25">
      <c r="A81" s="12" t="s">
        <v>125</v>
      </c>
      <c r="B81" s="13" t="s">
        <v>63</v>
      </c>
      <c r="C81" s="13">
        <v>-83</v>
      </c>
      <c r="D81" s="13">
        <v>-70</v>
      </c>
      <c r="E81" s="13">
        <v>-10</v>
      </c>
      <c r="F81" s="13">
        <v>-140</v>
      </c>
      <c r="G81" s="13">
        <v>-40</v>
      </c>
      <c r="H81" s="43"/>
      <c r="I81" s="43"/>
      <c r="J81" s="43"/>
      <c r="K81" s="43"/>
      <c r="L81" s="43"/>
      <c r="M81" s="43"/>
      <c r="N81" s="13">
        <v>-10</v>
      </c>
    </row>
    <row r="82" spans="1:14" ht="17" thickBot="1" x14ac:dyDescent="0.3">
      <c r="A82" s="12" t="s">
        <v>126</v>
      </c>
      <c r="B82" s="13" t="s">
        <v>63</v>
      </c>
      <c r="C82" s="13">
        <v>-84</v>
      </c>
      <c r="D82" s="13">
        <v>-60</v>
      </c>
      <c r="E82" s="13">
        <v>-30</v>
      </c>
      <c r="F82" s="13">
        <v>-160</v>
      </c>
      <c r="G82" s="13">
        <v>-15</v>
      </c>
      <c r="H82" s="13">
        <v>-21</v>
      </c>
      <c r="I82" s="13"/>
      <c r="J82" s="13"/>
      <c r="K82" s="13"/>
      <c r="L82" s="13"/>
      <c r="M82" s="13">
        <v>-43</v>
      </c>
      <c r="N82" s="13"/>
    </row>
    <row r="83" spans="1:14" ht="17" thickBot="1" x14ac:dyDescent="0.3">
      <c r="A83" s="33" t="s">
        <v>127</v>
      </c>
      <c r="B83" s="34"/>
      <c r="C83" s="34">
        <f t="shared" ref="C83:N83" si="5">SUM(C77:C82)</f>
        <v>3844</v>
      </c>
      <c r="D83" s="34">
        <f t="shared" si="5"/>
        <v>4429</v>
      </c>
      <c r="E83" s="34">
        <f t="shared" si="5"/>
        <v>2401</v>
      </c>
      <c r="F83" s="34">
        <f t="shared" si="5"/>
        <v>7802</v>
      </c>
      <c r="G83" s="34">
        <f t="shared" si="5"/>
        <v>3410</v>
      </c>
      <c r="H83" s="34">
        <f t="shared" si="5"/>
        <v>315</v>
      </c>
      <c r="I83" s="34">
        <f t="shared" si="5"/>
        <v>659</v>
      </c>
      <c r="J83" s="34">
        <f t="shared" si="5"/>
        <v>1341</v>
      </c>
      <c r="K83" s="34">
        <f t="shared" si="5"/>
        <v>674</v>
      </c>
      <c r="L83" s="34">
        <f t="shared" si="5"/>
        <v>132</v>
      </c>
      <c r="M83" s="34">
        <f t="shared" si="5"/>
        <v>6836</v>
      </c>
      <c r="N83" s="34">
        <f t="shared" si="5"/>
        <v>450</v>
      </c>
    </row>
    <row r="84" spans="1:14" x14ac:dyDescent="0.25">
      <c r="A84" s="12">
        <v>44287</v>
      </c>
      <c r="B84" s="13" t="s">
        <v>63</v>
      </c>
      <c r="C84" s="13"/>
      <c r="D84" s="13">
        <v>-52</v>
      </c>
      <c r="E84" s="13">
        <v>-60</v>
      </c>
      <c r="F84" s="13">
        <v>-300</v>
      </c>
      <c r="G84" s="13">
        <v>-107</v>
      </c>
      <c r="H84" s="13">
        <v>-11</v>
      </c>
      <c r="I84" s="13">
        <v>-30</v>
      </c>
      <c r="J84" s="13">
        <v>-23</v>
      </c>
      <c r="K84" s="13">
        <v>-15</v>
      </c>
      <c r="L84" s="13"/>
      <c r="M84" s="13">
        <v>-100</v>
      </c>
      <c r="N84" s="13">
        <v>-56</v>
      </c>
    </row>
    <row r="85" spans="1:14" x14ac:dyDescent="0.25">
      <c r="A85" s="12">
        <v>44287</v>
      </c>
      <c r="B85" s="13" t="s">
        <v>63</v>
      </c>
      <c r="C85" s="13">
        <v>-84</v>
      </c>
      <c r="D85" s="13">
        <v>-138</v>
      </c>
      <c r="E85" s="13"/>
      <c r="F85" s="13">
        <v>-500</v>
      </c>
      <c r="G85" s="13">
        <v>-30</v>
      </c>
      <c r="H85" s="13"/>
      <c r="I85" s="13"/>
      <c r="J85" s="13"/>
      <c r="K85" s="13"/>
      <c r="L85" s="13"/>
      <c r="M85" s="13"/>
      <c r="N85" s="13"/>
    </row>
    <row r="86" spans="1:14" s="1" customFormat="1" x14ac:dyDescent="0.25">
      <c r="A86" s="12">
        <v>44348</v>
      </c>
      <c r="B86" s="13" t="s">
        <v>63</v>
      </c>
      <c r="C86" s="13">
        <v>-69</v>
      </c>
      <c r="D86" s="13">
        <v>-156</v>
      </c>
      <c r="E86" s="13">
        <v>-5</v>
      </c>
      <c r="F86" s="13">
        <v>-48</v>
      </c>
      <c r="G86" s="13">
        <v>-166</v>
      </c>
      <c r="H86" s="13">
        <v>-15</v>
      </c>
      <c r="I86" s="13">
        <v>-84</v>
      </c>
      <c r="J86" s="13">
        <v>-37</v>
      </c>
      <c r="K86" s="13">
        <v>-7</v>
      </c>
      <c r="L86" s="43"/>
      <c r="M86" s="13">
        <v>-16</v>
      </c>
      <c r="N86" s="43"/>
    </row>
    <row r="87" spans="1:14" x14ac:dyDescent="0.25">
      <c r="A87" s="45">
        <v>44378</v>
      </c>
      <c r="B87" s="46" t="s">
        <v>63</v>
      </c>
      <c r="C87" s="13">
        <v>-84</v>
      </c>
      <c r="D87" s="13">
        <v>-50</v>
      </c>
      <c r="E87" s="13">
        <v>-43</v>
      </c>
      <c r="F87" s="13">
        <v>-100</v>
      </c>
      <c r="G87" s="13">
        <v>-30</v>
      </c>
      <c r="H87" s="13">
        <v>-11</v>
      </c>
      <c r="I87" s="13"/>
      <c r="J87" s="13"/>
      <c r="K87" s="13"/>
      <c r="L87" s="13"/>
      <c r="M87" s="13"/>
      <c r="N87" s="13">
        <v>-11</v>
      </c>
    </row>
    <row r="88" spans="1:14" x14ac:dyDescent="0.25">
      <c r="A88" s="45">
        <v>44501</v>
      </c>
      <c r="B88" s="46" t="s">
        <v>63</v>
      </c>
      <c r="C88" s="13">
        <v>-84</v>
      </c>
      <c r="D88" s="13">
        <v>-100</v>
      </c>
      <c r="E88" s="13">
        <v>-23</v>
      </c>
      <c r="F88" s="13">
        <v>-250</v>
      </c>
      <c r="G88" s="13">
        <v>-60</v>
      </c>
      <c r="H88" s="13"/>
      <c r="I88" s="13"/>
      <c r="J88" s="13"/>
      <c r="K88" s="13"/>
      <c r="L88" s="13"/>
      <c r="M88" s="13"/>
      <c r="N88" s="13">
        <v>-13</v>
      </c>
    </row>
    <row r="89" spans="1:14" x14ac:dyDescent="0.25">
      <c r="A89" s="45" t="s">
        <v>368</v>
      </c>
      <c r="B89" s="46" t="s">
        <v>63</v>
      </c>
      <c r="C89" s="13">
        <v>-113</v>
      </c>
      <c r="D89" s="13">
        <v>-60</v>
      </c>
      <c r="E89" s="13">
        <v>-9</v>
      </c>
      <c r="F89" s="13">
        <v>-212</v>
      </c>
      <c r="G89" s="13">
        <v>-79</v>
      </c>
      <c r="H89" s="13">
        <v>-21</v>
      </c>
      <c r="I89" s="13">
        <v>-84</v>
      </c>
      <c r="J89" s="13">
        <v>-38</v>
      </c>
      <c r="K89" s="13"/>
      <c r="L89" s="13">
        <v>-5</v>
      </c>
      <c r="M89" s="13">
        <v>-100</v>
      </c>
      <c r="N89" s="13">
        <v>-2</v>
      </c>
    </row>
    <row r="90" spans="1:14" x14ac:dyDescent="0.25">
      <c r="A90" s="45" t="s">
        <v>1044</v>
      </c>
      <c r="B90" s="46" t="s">
        <v>63</v>
      </c>
      <c r="C90" s="13">
        <v>-174</v>
      </c>
      <c r="D90" s="13">
        <v>-77</v>
      </c>
      <c r="E90" s="13">
        <v>-48</v>
      </c>
      <c r="F90" s="13">
        <v>-383</v>
      </c>
      <c r="G90" s="13">
        <v>-85</v>
      </c>
      <c r="H90" s="13">
        <v>-9</v>
      </c>
      <c r="I90" s="13">
        <v>-19</v>
      </c>
      <c r="J90" s="13">
        <v>-33</v>
      </c>
      <c r="K90" s="13">
        <v>-19</v>
      </c>
      <c r="L90" s="13"/>
      <c r="M90" s="13">
        <v>-117</v>
      </c>
      <c r="N90" s="13">
        <v>-9</v>
      </c>
    </row>
    <row r="91" spans="1:14" x14ac:dyDescent="0.25">
      <c r="A91" s="45" t="s">
        <v>1424</v>
      </c>
      <c r="B91" s="46" t="s">
        <v>63</v>
      </c>
      <c r="C91" s="13">
        <v>-65</v>
      </c>
      <c r="D91" s="13">
        <v>-221</v>
      </c>
      <c r="E91" s="13">
        <v>-100</v>
      </c>
      <c r="F91" s="13">
        <v>-11</v>
      </c>
      <c r="G91" s="13">
        <v>-27</v>
      </c>
      <c r="H91" s="13"/>
      <c r="I91" s="13"/>
      <c r="J91" s="13"/>
      <c r="K91" s="13">
        <v>-10</v>
      </c>
      <c r="L91" s="13">
        <v>-64</v>
      </c>
      <c r="M91" s="13"/>
      <c r="N91" s="13">
        <v>-25</v>
      </c>
    </row>
    <row r="92" spans="1:14" x14ac:dyDescent="0.25">
      <c r="A92" s="45" t="s">
        <v>2435</v>
      </c>
      <c r="B92" s="46" t="s">
        <v>63</v>
      </c>
      <c r="C92" s="13">
        <v>-85</v>
      </c>
      <c r="D92" s="13"/>
      <c r="E92" s="13">
        <v>-50</v>
      </c>
      <c r="F92" s="13">
        <v>-100</v>
      </c>
      <c r="G92" s="13">
        <v>-26</v>
      </c>
      <c r="H92" s="13">
        <v>-15</v>
      </c>
      <c r="I92" s="13"/>
      <c r="J92" s="13"/>
      <c r="K92" s="13"/>
      <c r="L92" s="13"/>
      <c r="M92" s="13"/>
      <c r="N92" s="13"/>
    </row>
    <row r="93" spans="1:14" x14ac:dyDescent="0.25">
      <c r="A93" s="13" t="s">
        <v>2444</v>
      </c>
      <c r="B93" s="13" t="s">
        <v>63</v>
      </c>
      <c r="C93" s="13">
        <v>-176</v>
      </c>
      <c r="D93" s="13">
        <v>-204</v>
      </c>
      <c r="E93" s="13"/>
      <c r="F93" s="13">
        <v>-500</v>
      </c>
      <c r="G93" s="13">
        <v>-186</v>
      </c>
      <c r="H93" s="13">
        <v>-31</v>
      </c>
      <c r="I93" s="13">
        <v>-25</v>
      </c>
      <c r="J93" s="13">
        <v>-18</v>
      </c>
      <c r="K93" s="13">
        <v>-18</v>
      </c>
      <c r="L93" s="13"/>
      <c r="M93" s="13">
        <v>-450</v>
      </c>
      <c r="N93" s="13"/>
    </row>
    <row r="94" spans="1:14" ht="17" thickBot="1" x14ac:dyDescent="0.3">
      <c r="A94" s="55" t="s">
        <v>2457</v>
      </c>
      <c r="B94" s="301" t="s">
        <v>63</v>
      </c>
      <c r="C94" s="13">
        <v>-81</v>
      </c>
      <c r="D94" s="13">
        <v>-95</v>
      </c>
      <c r="E94" s="13">
        <v>-165</v>
      </c>
      <c r="F94" s="13">
        <v>-83</v>
      </c>
      <c r="G94" s="13">
        <v>-4</v>
      </c>
      <c r="H94" s="13"/>
      <c r="I94" s="13">
        <v>-63</v>
      </c>
      <c r="J94" s="13">
        <v>-40</v>
      </c>
      <c r="K94" s="13">
        <v>-4</v>
      </c>
      <c r="L94" s="13"/>
      <c r="M94" s="13">
        <v>-80</v>
      </c>
      <c r="N94" s="13">
        <v>-90</v>
      </c>
    </row>
    <row r="95" spans="1:14" s="8" customFormat="1" ht="17" thickBot="1" x14ac:dyDescent="0.3">
      <c r="A95" s="33" t="s">
        <v>2471</v>
      </c>
      <c r="B95" s="34"/>
      <c r="C95" s="34">
        <f t="shared" ref="C95:N95" si="6">SUM(C83:C94)</f>
        <v>2829</v>
      </c>
      <c r="D95" s="34">
        <f t="shared" si="6"/>
        <v>3276</v>
      </c>
      <c r="E95" s="34">
        <f t="shared" si="6"/>
        <v>1898</v>
      </c>
      <c r="F95" s="34">
        <f t="shared" si="6"/>
        <v>5315</v>
      </c>
      <c r="G95" s="34">
        <f t="shared" si="6"/>
        <v>2610</v>
      </c>
      <c r="H95" s="34">
        <f t="shared" si="6"/>
        <v>202</v>
      </c>
      <c r="I95" s="34">
        <f t="shared" si="6"/>
        <v>354</v>
      </c>
      <c r="J95" s="34">
        <f t="shared" si="6"/>
        <v>1152</v>
      </c>
      <c r="K95" s="34">
        <f t="shared" si="6"/>
        <v>601</v>
      </c>
      <c r="L95" s="34">
        <f t="shared" si="6"/>
        <v>63</v>
      </c>
      <c r="M95" s="34">
        <f t="shared" si="6"/>
        <v>5973</v>
      </c>
      <c r="N95" s="34">
        <f t="shared" si="6"/>
        <v>244</v>
      </c>
    </row>
    <row r="96" spans="1:14" s="1" customFormat="1" x14ac:dyDescent="0.25">
      <c r="A96" s="12">
        <v>44257</v>
      </c>
      <c r="B96" s="13" t="s">
        <v>63</v>
      </c>
      <c r="C96" s="13">
        <v>-236</v>
      </c>
      <c r="D96" s="13">
        <v>-150</v>
      </c>
      <c r="E96" s="13">
        <v>-60</v>
      </c>
      <c r="F96" s="13">
        <v>-150</v>
      </c>
      <c r="G96" s="13">
        <v>-122</v>
      </c>
      <c r="H96" s="43"/>
      <c r="I96" s="43"/>
      <c r="J96" s="13">
        <v>-122</v>
      </c>
      <c r="K96" s="13">
        <v>-35</v>
      </c>
      <c r="L96" s="43"/>
      <c r="M96" s="13">
        <v>-190</v>
      </c>
      <c r="N96" s="13">
        <v>-20</v>
      </c>
    </row>
    <row r="97" spans="1:14" x14ac:dyDescent="0.25">
      <c r="A97" s="55">
        <v>44318</v>
      </c>
      <c r="B97" s="53" t="s">
        <v>63</v>
      </c>
      <c r="C97" s="13">
        <v>-47</v>
      </c>
      <c r="D97" s="13"/>
      <c r="E97" s="13">
        <v>-14</v>
      </c>
      <c r="F97" s="13">
        <v>-141</v>
      </c>
      <c r="G97" s="13">
        <v>-29</v>
      </c>
      <c r="H97" s="13">
        <v>-10</v>
      </c>
      <c r="I97" s="13"/>
      <c r="J97" s="13"/>
      <c r="K97" s="13"/>
      <c r="L97" s="13"/>
      <c r="M97" s="13">
        <v>-767</v>
      </c>
      <c r="N97" s="13">
        <v>-11</v>
      </c>
    </row>
    <row r="98" spans="1:14" s="1" customFormat="1" x14ac:dyDescent="0.25">
      <c r="A98" s="55">
        <v>44441</v>
      </c>
      <c r="B98" s="53" t="s">
        <v>63</v>
      </c>
      <c r="C98" s="13">
        <v>-84</v>
      </c>
      <c r="D98" s="13">
        <v>-200</v>
      </c>
      <c r="E98" s="13">
        <v>-25</v>
      </c>
      <c r="F98" s="13">
        <v>-100</v>
      </c>
      <c r="G98" s="13">
        <v>-31</v>
      </c>
      <c r="H98" s="43"/>
      <c r="I98" s="43"/>
      <c r="J98" s="13"/>
      <c r="K98" s="13"/>
      <c r="L98" s="43"/>
      <c r="M98" s="13">
        <v>-270</v>
      </c>
      <c r="N98" s="13">
        <v>-12</v>
      </c>
    </row>
    <row r="99" spans="1:14" s="1" customFormat="1" x14ac:dyDescent="0.25">
      <c r="A99" s="55" t="s">
        <v>2512</v>
      </c>
      <c r="B99" s="53" t="s">
        <v>63</v>
      </c>
      <c r="C99" s="13">
        <v>-23</v>
      </c>
      <c r="D99" s="43"/>
      <c r="E99" s="13">
        <v>-252</v>
      </c>
      <c r="F99" s="13">
        <v>-4</v>
      </c>
      <c r="G99" s="13">
        <v>-180</v>
      </c>
      <c r="H99" s="43"/>
      <c r="I99" s="13">
        <v>-37</v>
      </c>
      <c r="J99" s="13">
        <v>-100</v>
      </c>
      <c r="K99" s="13">
        <v>-42</v>
      </c>
      <c r="L99" s="43"/>
      <c r="M99" s="13">
        <v>-937</v>
      </c>
      <c r="N99" s="13">
        <v>-46</v>
      </c>
    </row>
    <row r="100" spans="1:14" s="1" customFormat="1" x14ac:dyDescent="0.25">
      <c r="A100" s="12" t="s">
        <v>2521</v>
      </c>
      <c r="B100" s="13" t="s">
        <v>63</v>
      </c>
      <c r="C100" s="13">
        <v>-85</v>
      </c>
      <c r="D100" s="43"/>
      <c r="E100" s="13">
        <v>-11</v>
      </c>
      <c r="F100" s="13">
        <v>-52</v>
      </c>
      <c r="G100" s="13">
        <v>-42</v>
      </c>
      <c r="H100" s="43"/>
      <c r="I100" s="43"/>
      <c r="J100" s="43"/>
      <c r="K100" s="43"/>
      <c r="L100" s="43"/>
      <c r="M100" s="13">
        <v>-465</v>
      </c>
      <c r="N100" s="13">
        <v>-3</v>
      </c>
    </row>
    <row r="101" spans="1:14" s="1" customFormat="1" x14ac:dyDescent="0.25">
      <c r="A101" s="12" t="s">
        <v>2524</v>
      </c>
      <c r="B101" s="13" t="s">
        <v>63</v>
      </c>
      <c r="C101" s="13">
        <v>-66</v>
      </c>
      <c r="D101" s="43"/>
      <c r="E101" s="43"/>
      <c r="F101" s="13">
        <v>-150</v>
      </c>
      <c r="G101" s="13">
        <v>-41</v>
      </c>
      <c r="H101" s="43"/>
      <c r="I101" s="43"/>
      <c r="J101" s="43"/>
      <c r="K101" s="13">
        <v>-33</v>
      </c>
      <c r="L101" s="43"/>
      <c r="M101" s="43"/>
      <c r="N101" s="43"/>
    </row>
    <row r="102" spans="1:14" s="1" customFormat="1" x14ac:dyDescent="0.25">
      <c r="A102" s="12" t="s">
        <v>2534</v>
      </c>
      <c r="B102" s="13" t="s">
        <v>63</v>
      </c>
      <c r="C102" s="13">
        <v>-140</v>
      </c>
      <c r="D102" s="43"/>
      <c r="E102" s="13">
        <v>-133</v>
      </c>
      <c r="F102" s="13">
        <v>-210</v>
      </c>
      <c r="G102" s="13">
        <v>-149</v>
      </c>
      <c r="H102" s="43"/>
      <c r="I102" s="13">
        <v>-60</v>
      </c>
      <c r="J102" s="13">
        <v>-158</v>
      </c>
      <c r="K102" s="43"/>
      <c r="L102" s="43"/>
      <c r="M102" s="13">
        <v>-1170</v>
      </c>
      <c r="N102" s="13">
        <v>-90</v>
      </c>
    </row>
    <row r="103" spans="1:14" s="1" customFormat="1" ht="17" thickBot="1" x14ac:dyDescent="0.3">
      <c r="A103" s="12" t="s">
        <v>2549</v>
      </c>
      <c r="B103" s="13" t="s">
        <v>63</v>
      </c>
      <c r="C103" s="13"/>
      <c r="D103" s="43"/>
      <c r="E103" s="13"/>
      <c r="F103" s="13"/>
      <c r="G103" s="13">
        <v>-162</v>
      </c>
      <c r="H103" s="43"/>
      <c r="I103" s="13"/>
      <c r="J103" s="13"/>
      <c r="K103" s="43"/>
      <c r="L103" s="43"/>
      <c r="M103" s="13"/>
      <c r="N103" s="13"/>
    </row>
    <row r="104" spans="1:14" s="8" customFormat="1" ht="17" thickBot="1" x14ac:dyDescent="0.3">
      <c r="A104" s="33" t="s">
        <v>2567</v>
      </c>
      <c r="B104" s="34"/>
      <c r="C104" s="34">
        <f>SUM(C95:C103)</f>
        <v>2148</v>
      </c>
      <c r="D104" s="34">
        <f t="shared" ref="D104:N104" si="7">SUM(D95:D103)</f>
        <v>2926</v>
      </c>
      <c r="E104" s="34">
        <f t="shared" si="7"/>
        <v>1403</v>
      </c>
      <c r="F104" s="34">
        <f t="shared" si="7"/>
        <v>4508</v>
      </c>
      <c r="G104" s="34">
        <f t="shared" si="7"/>
        <v>1854</v>
      </c>
      <c r="H104" s="34">
        <f t="shared" si="7"/>
        <v>192</v>
      </c>
      <c r="I104" s="34">
        <f t="shared" si="7"/>
        <v>257</v>
      </c>
      <c r="J104" s="34">
        <f t="shared" si="7"/>
        <v>772</v>
      </c>
      <c r="K104" s="34">
        <f t="shared" si="7"/>
        <v>491</v>
      </c>
      <c r="L104" s="34">
        <f t="shared" si="7"/>
        <v>63</v>
      </c>
      <c r="M104" s="34">
        <f t="shared" si="7"/>
        <v>2174</v>
      </c>
      <c r="N104" s="34">
        <f t="shared" si="7"/>
        <v>62</v>
      </c>
    </row>
    <row r="105" spans="1:14" s="1" customFormat="1" x14ac:dyDescent="0.25">
      <c r="A105" s="55">
        <v>44230</v>
      </c>
      <c r="B105" s="53" t="s">
        <v>63</v>
      </c>
      <c r="C105" s="43"/>
      <c r="D105" s="43"/>
      <c r="E105" s="43"/>
      <c r="F105" s="43"/>
      <c r="G105" s="13">
        <v>-114</v>
      </c>
      <c r="H105" s="43"/>
      <c r="I105" s="43"/>
      <c r="J105" s="43"/>
      <c r="K105" s="13">
        <v>-37</v>
      </c>
      <c r="L105" s="43"/>
      <c r="M105" s="43"/>
      <c r="N105" s="43"/>
    </row>
    <row r="106" spans="1:14" s="1" customFormat="1" x14ac:dyDescent="0.25">
      <c r="A106" s="12">
        <v>44258</v>
      </c>
      <c r="B106" s="13" t="s">
        <v>63</v>
      </c>
      <c r="C106" s="13">
        <v>-230</v>
      </c>
      <c r="D106" s="13">
        <v>-200</v>
      </c>
      <c r="E106" s="13">
        <v>-103</v>
      </c>
      <c r="F106" s="13">
        <v>-154</v>
      </c>
      <c r="G106" s="13">
        <v>-127</v>
      </c>
      <c r="H106" s="43"/>
      <c r="I106" s="43"/>
      <c r="J106" s="13">
        <v>-136</v>
      </c>
      <c r="K106" s="13">
        <v>-42</v>
      </c>
      <c r="L106" s="43"/>
      <c r="M106" s="13">
        <v>-602</v>
      </c>
      <c r="N106" s="13">
        <v>-43</v>
      </c>
    </row>
    <row r="107" spans="1:14" s="1" customFormat="1" x14ac:dyDescent="0.25">
      <c r="A107" s="55">
        <v>44319</v>
      </c>
      <c r="B107" s="53" t="s">
        <v>63</v>
      </c>
      <c r="C107" s="13">
        <v>-85</v>
      </c>
      <c r="D107" s="43"/>
      <c r="E107" s="43"/>
      <c r="F107" s="13">
        <v>-10</v>
      </c>
      <c r="G107" s="43"/>
      <c r="H107" s="43"/>
      <c r="I107" s="43"/>
      <c r="J107" s="43"/>
      <c r="K107" s="13">
        <v>-37</v>
      </c>
      <c r="L107" s="43"/>
      <c r="M107" s="13">
        <v>-755</v>
      </c>
      <c r="N107" s="43"/>
    </row>
    <row r="108" spans="1:14" s="1" customFormat="1" x14ac:dyDescent="0.25">
      <c r="A108" s="12">
        <v>44350</v>
      </c>
      <c r="B108" s="13" t="s">
        <v>63</v>
      </c>
      <c r="C108" s="43"/>
      <c r="D108" s="43"/>
      <c r="E108" s="13">
        <v>-22</v>
      </c>
      <c r="F108" s="13">
        <v>-45</v>
      </c>
      <c r="G108" s="13">
        <v>-45</v>
      </c>
      <c r="H108" s="43"/>
      <c r="I108" s="43"/>
      <c r="J108" s="43"/>
      <c r="K108" s="13">
        <v>-25</v>
      </c>
      <c r="L108" s="43"/>
      <c r="M108" s="13">
        <v>-397</v>
      </c>
      <c r="N108" s="13">
        <v>-5</v>
      </c>
    </row>
    <row r="109" spans="1:14" s="1" customFormat="1" x14ac:dyDescent="0.25">
      <c r="A109" s="12">
        <v>44472</v>
      </c>
      <c r="B109" s="13" t="s">
        <v>63</v>
      </c>
      <c r="C109" s="13">
        <v>-75</v>
      </c>
      <c r="D109" s="43"/>
      <c r="E109" s="43"/>
      <c r="F109" s="13">
        <v>-9</v>
      </c>
      <c r="G109" s="13">
        <v>-43</v>
      </c>
      <c r="H109" s="43"/>
      <c r="I109" s="43"/>
      <c r="J109" s="43"/>
      <c r="K109" s="13">
        <v>-33</v>
      </c>
      <c r="L109" s="43"/>
      <c r="M109" s="43"/>
      <c r="N109" s="43"/>
    </row>
    <row r="110" spans="1:14" s="1" customFormat="1" x14ac:dyDescent="0.25">
      <c r="A110" s="12">
        <v>44472</v>
      </c>
      <c r="B110" s="13" t="s">
        <v>63</v>
      </c>
      <c r="C110" s="13">
        <v>-221</v>
      </c>
      <c r="D110" s="43"/>
      <c r="E110" s="13">
        <v>-235</v>
      </c>
      <c r="F110" s="13">
        <v>-100</v>
      </c>
      <c r="G110" s="13">
        <v>-140</v>
      </c>
      <c r="H110" s="43"/>
      <c r="I110" s="13">
        <v>-92</v>
      </c>
      <c r="J110" s="43"/>
      <c r="K110" s="43"/>
      <c r="L110" s="43"/>
      <c r="M110" s="13">
        <v>-100</v>
      </c>
      <c r="N110" s="13">
        <v>-25</v>
      </c>
    </row>
    <row r="111" spans="1:14" s="1" customFormat="1" x14ac:dyDescent="0.25">
      <c r="A111" s="15" t="s">
        <v>2627</v>
      </c>
      <c r="B111" s="13" t="s">
        <v>63</v>
      </c>
      <c r="C111" s="13">
        <v>-75</v>
      </c>
      <c r="D111" s="13">
        <v>-200</v>
      </c>
      <c r="E111" s="43"/>
      <c r="F111" s="13">
        <v>-325</v>
      </c>
      <c r="G111" s="13">
        <v>-20</v>
      </c>
      <c r="H111" s="43"/>
      <c r="I111" s="43"/>
      <c r="J111" s="43"/>
      <c r="K111" s="43"/>
      <c r="L111" s="43"/>
      <c r="M111" s="43"/>
      <c r="N111" s="43"/>
    </row>
    <row r="112" spans="1:14" s="1" customFormat="1" x14ac:dyDescent="0.25">
      <c r="A112" s="15" t="s">
        <v>2627</v>
      </c>
      <c r="B112" s="13" t="s">
        <v>63</v>
      </c>
      <c r="C112" s="13">
        <v>-184</v>
      </c>
      <c r="D112" s="13">
        <v>-520</v>
      </c>
      <c r="E112" s="43"/>
      <c r="F112" s="13">
        <v>-26</v>
      </c>
      <c r="G112" s="13">
        <v>-216</v>
      </c>
      <c r="H112" s="43"/>
      <c r="I112" s="43"/>
      <c r="J112" s="43"/>
      <c r="K112" s="43"/>
      <c r="L112" s="43"/>
      <c r="M112" s="13">
        <v>-300</v>
      </c>
      <c r="N112" s="43"/>
    </row>
    <row r="113" spans="1:14" s="1" customFormat="1" x14ac:dyDescent="0.25">
      <c r="A113" s="15" t="s">
        <v>2628</v>
      </c>
      <c r="B113" s="13" t="s">
        <v>63</v>
      </c>
      <c r="C113" s="43"/>
      <c r="D113" s="43"/>
      <c r="E113" s="43"/>
      <c r="F113" s="43"/>
      <c r="G113" s="13">
        <v>-132</v>
      </c>
      <c r="H113" s="43"/>
      <c r="I113" s="13">
        <v>-112</v>
      </c>
      <c r="J113" s="13">
        <v>-341</v>
      </c>
      <c r="K113" s="43"/>
      <c r="L113" s="43"/>
      <c r="M113" s="43"/>
      <c r="N113" s="43"/>
    </row>
    <row r="114" spans="1:14" s="1" customFormat="1" x14ac:dyDescent="0.25">
      <c r="A114" s="15" t="s">
        <v>2628</v>
      </c>
      <c r="B114" s="13" t="s">
        <v>63</v>
      </c>
      <c r="C114" s="13">
        <v>-84</v>
      </c>
      <c r="D114" s="13">
        <v>-152</v>
      </c>
      <c r="E114" s="13">
        <v>-220</v>
      </c>
      <c r="F114" s="13">
        <v>-370</v>
      </c>
      <c r="G114" s="43"/>
      <c r="H114" s="43"/>
      <c r="I114" s="43"/>
      <c r="J114" s="43"/>
      <c r="K114" s="43"/>
      <c r="L114" s="43"/>
      <c r="M114" s="43"/>
      <c r="N114" s="43"/>
    </row>
    <row r="115" spans="1:14" s="1" customFormat="1" x14ac:dyDescent="0.25">
      <c r="A115" s="15" t="s">
        <v>2632</v>
      </c>
      <c r="B115" s="13" t="s">
        <v>63</v>
      </c>
      <c r="C115" s="43"/>
      <c r="D115" s="43"/>
      <c r="E115" s="43"/>
      <c r="F115" s="13">
        <v>-250</v>
      </c>
      <c r="G115" s="13">
        <v>-30</v>
      </c>
      <c r="H115" s="43"/>
      <c r="I115" s="43"/>
      <c r="J115" s="43"/>
      <c r="K115" s="43"/>
      <c r="L115" s="43"/>
      <c r="M115" s="43"/>
      <c r="N115" s="43"/>
    </row>
    <row r="116" spans="1:14" s="1" customFormat="1" x14ac:dyDescent="0.25">
      <c r="A116" s="15" t="s">
        <v>2640</v>
      </c>
      <c r="B116" s="13" t="s">
        <v>63</v>
      </c>
      <c r="C116" s="13">
        <v>-84</v>
      </c>
      <c r="D116" s="43"/>
      <c r="E116" s="13">
        <v>-111</v>
      </c>
      <c r="F116" s="13">
        <v>-203</v>
      </c>
      <c r="G116" s="13">
        <v>-51</v>
      </c>
      <c r="H116" s="43"/>
      <c r="I116" s="43"/>
      <c r="J116" s="43"/>
      <c r="K116" s="43"/>
      <c r="L116" s="43"/>
      <c r="M116" s="43"/>
      <c r="N116" s="43"/>
    </row>
    <row r="117" spans="1:14" s="1" customFormat="1" x14ac:dyDescent="0.25">
      <c r="A117" s="15" t="s">
        <v>2656</v>
      </c>
      <c r="B117" s="13" t="s">
        <v>63</v>
      </c>
      <c r="C117" s="13">
        <v>-67</v>
      </c>
      <c r="D117" s="43"/>
      <c r="E117" s="43"/>
      <c r="F117" s="13">
        <v>-300</v>
      </c>
      <c r="G117" s="13">
        <v>-35</v>
      </c>
      <c r="H117" s="13">
        <v>-8</v>
      </c>
      <c r="I117" s="43"/>
      <c r="J117" s="43"/>
      <c r="K117" s="13">
        <v>-32</v>
      </c>
      <c r="L117" s="43"/>
      <c r="M117" s="43"/>
      <c r="N117" s="43"/>
    </row>
    <row r="118" spans="1:14" s="1" customFormat="1" x14ac:dyDescent="0.25">
      <c r="A118" s="15" t="s">
        <v>2659</v>
      </c>
      <c r="B118" s="13" t="s">
        <v>63</v>
      </c>
      <c r="C118" s="13">
        <v>-59</v>
      </c>
      <c r="D118" s="43"/>
      <c r="E118" s="13">
        <v>-10</v>
      </c>
      <c r="F118" s="13">
        <v>-90</v>
      </c>
      <c r="G118" s="13">
        <v>-4</v>
      </c>
      <c r="H118" s="13">
        <v>-8</v>
      </c>
      <c r="I118" s="43"/>
      <c r="J118" s="43"/>
      <c r="K118" s="13">
        <v>-52</v>
      </c>
      <c r="L118" s="43"/>
      <c r="M118" s="43"/>
      <c r="N118" s="43"/>
    </row>
    <row r="119" spans="1:14" s="1" customFormat="1" x14ac:dyDescent="0.25">
      <c r="A119" s="15" t="s">
        <v>2667</v>
      </c>
      <c r="B119" s="13" t="s">
        <v>63</v>
      </c>
      <c r="C119" s="13">
        <v>-83</v>
      </c>
      <c r="D119" s="13">
        <v>-350</v>
      </c>
      <c r="E119" s="43"/>
      <c r="F119" s="13">
        <v>-150</v>
      </c>
      <c r="G119" s="43"/>
      <c r="H119" s="43"/>
      <c r="I119" s="43"/>
      <c r="J119" s="43"/>
      <c r="K119" s="13">
        <v>-15</v>
      </c>
      <c r="L119" s="13">
        <v>-24</v>
      </c>
      <c r="M119" s="43"/>
      <c r="N119" s="43"/>
    </row>
    <row r="120" spans="1:14" s="1" customFormat="1" x14ac:dyDescent="0.25">
      <c r="A120" s="15" t="s">
        <v>2675</v>
      </c>
      <c r="B120" s="13" t="s">
        <v>63</v>
      </c>
      <c r="C120" s="13">
        <v>-68</v>
      </c>
      <c r="D120" s="43"/>
      <c r="E120" s="13">
        <v>-82</v>
      </c>
      <c r="F120" s="13">
        <v>-10</v>
      </c>
      <c r="G120" s="13">
        <v>-45</v>
      </c>
      <c r="H120" s="43"/>
      <c r="I120" s="43"/>
      <c r="J120" s="43"/>
      <c r="K120" s="13">
        <v>-16</v>
      </c>
      <c r="L120" s="43"/>
      <c r="M120" s="43"/>
      <c r="N120" s="43"/>
    </row>
    <row r="121" spans="1:14" s="1" customFormat="1" x14ac:dyDescent="0.25">
      <c r="A121" s="15" t="s">
        <v>2681</v>
      </c>
      <c r="B121" s="13" t="s">
        <v>63</v>
      </c>
      <c r="C121" s="43"/>
      <c r="D121" s="13">
        <v>-44</v>
      </c>
      <c r="E121" s="43"/>
      <c r="F121" s="43"/>
      <c r="G121" s="13">
        <v>-83</v>
      </c>
      <c r="H121" s="13">
        <v>-18</v>
      </c>
      <c r="I121" s="43"/>
      <c r="J121" s="43"/>
      <c r="K121" s="43"/>
      <c r="L121" s="43"/>
      <c r="M121" s="43"/>
      <c r="N121" s="43"/>
    </row>
    <row r="122" spans="1:14" s="1" customFormat="1" x14ac:dyDescent="0.25">
      <c r="A122" s="15" t="s">
        <v>2690</v>
      </c>
      <c r="B122" s="13" t="s">
        <v>63</v>
      </c>
      <c r="C122" s="13">
        <v>-68</v>
      </c>
      <c r="D122" s="43"/>
      <c r="E122" s="43"/>
      <c r="F122" s="13">
        <v>-150</v>
      </c>
      <c r="G122" s="13">
        <v>-30</v>
      </c>
      <c r="H122" s="13">
        <v>-12</v>
      </c>
      <c r="I122" s="43"/>
      <c r="J122" s="43"/>
      <c r="K122" s="13">
        <v>-24</v>
      </c>
      <c r="L122" s="43"/>
      <c r="M122" s="43"/>
      <c r="N122" s="43"/>
    </row>
    <row r="123" spans="1:14" s="1" customFormat="1" ht="17" thickBot="1" x14ac:dyDescent="0.3">
      <c r="A123" s="15" t="s">
        <v>2693</v>
      </c>
      <c r="B123" s="13" t="s">
        <v>63</v>
      </c>
      <c r="C123" s="13">
        <v>-20</v>
      </c>
      <c r="D123" s="13">
        <v>-55</v>
      </c>
      <c r="E123" s="13">
        <v>-84</v>
      </c>
      <c r="F123" s="13">
        <v>-38</v>
      </c>
      <c r="G123" s="13">
        <v>-42</v>
      </c>
      <c r="H123" s="13">
        <v>-5</v>
      </c>
      <c r="I123" s="43"/>
      <c r="J123" s="13">
        <v>-50</v>
      </c>
      <c r="K123" s="43"/>
      <c r="L123" s="43"/>
      <c r="M123" s="43"/>
      <c r="N123" s="43"/>
    </row>
    <row r="124" spans="1:14" s="8" customFormat="1" ht="17" thickBot="1" x14ac:dyDescent="0.3">
      <c r="A124" s="33" t="s">
        <v>2704</v>
      </c>
      <c r="B124" s="34"/>
      <c r="C124" s="34">
        <f>SUM(C104:C123)</f>
        <v>745</v>
      </c>
      <c r="D124" s="34">
        <f>SUM(D104:D123)</f>
        <v>1405</v>
      </c>
      <c r="E124" s="34">
        <f t="shared" ref="E124:N124" si="8">SUM(E104:E123)</f>
        <v>536</v>
      </c>
      <c r="F124" s="34">
        <f t="shared" si="8"/>
        <v>2278</v>
      </c>
      <c r="G124" s="34">
        <f t="shared" si="8"/>
        <v>697</v>
      </c>
      <c r="H124" s="34">
        <f t="shared" si="8"/>
        <v>141</v>
      </c>
      <c r="I124" s="34">
        <f t="shared" si="8"/>
        <v>53</v>
      </c>
      <c r="J124" s="34">
        <f t="shared" si="8"/>
        <v>245</v>
      </c>
      <c r="K124" s="34">
        <f t="shared" si="8"/>
        <v>178</v>
      </c>
      <c r="L124" s="34">
        <f t="shared" si="8"/>
        <v>39</v>
      </c>
      <c r="M124" s="34">
        <f t="shared" si="8"/>
        <v>20</v>
      </c>
      <c r="N124" s="56">
        <f t="shared" si="8"/>
        <v>-11</v>
      </c>
    </row>
    <row r="125" spans="1:14" s="1" customFormat="1" ht="17.25" customHeight="1" x14ac:dyDescent="0.25">
      <c r="A125" s="12">
        <v>44381</v>
      </c>
      <c r="B125" s="13" t="s">
        <v>63</v>
      </c>
      <c r="C125" s="13">
        <v>-28</v>
      </c>
      <c r="D125" s="13">
        <v>-82</v>
      </c>
      <c r="E125" s="13">
        <v>-35</v>
      </c>
      <c r="F125" s="43"/>
      <c r="G125" s="13">
        <v>-28</v>
      </c>
      <c r="H125" s="13">
        <v>-6</v>
      </c>
      <c r="I125" s="13">
        <v>-47</v>
      </c>
      <c r="J125" s="13">
        <v>-37</v>
      </c>
      <c r="K125" s="13">
        <v>-15</v>
      </c>
      <c r="L125" s="13">
        <v>-4</v>
      </c>
      <c r="M125" s="43"/>
      <c r="N125" s="43"/>
    </row>
    <row r="126" spans="1:14" s="1" customFormat="1" x14ac:dyDescent="0.25">
      <c r="A126" s="12">
        <v>44412</v>
      </c>
      <c r="B126" s="13" t="s">
        <v>63</v>
      </c>
      <c r="C126" s="13">
        <v>-97</v>
      </c>
      <c r="D126" s="13">
        <v>-55</v>
      </c>
      <c r="E126" s="13">
        <v>-71</v>
      </c>
      <c r="F126" s="13">
        <v>-166</v>
      </c>
      <c r="G126" s="13">
        <v>-82</v>
      </c>
      <c r="H126" s="13">
        <v>-18</v>
      </c>
      <c r="I126" s="13">
        <v>-18</v>
      </c>
      <c r="J126" s="13">
        <v>-39</v>
      </c>
      <c r="K126" s="13">
        <v>-4</v>
      </c>
      <c r="L126" s="43"/>
      <c r="M126" s="43"/>
      <c r="N126" s="43"/>
    </row>
    <row r="127" spans="1:14" s="1" customFormat="1" x14ac:dyDescent="0.25">
      <c r="A127" s="12">
        <v>44534</v>
      </c>
      <c r="B127" s="13" t="s">
        <v>63</v>
      </c>
      <c r="C127" s="13">
        <v>-177</v>
      </c>
      <c r="D127" s="13">
        <v>-235</v>
      </c>
      <c r="E127" s="13">
        <v>-107</v>
      </c>
      <c r="F127" s="13">
        <v>-263</v>
      </c>
      <c r="G127" s="13">
        <v>-170</v>
      </c>
      <c r="H127" s="13">
        <v>-12</v>
      </c>
      <c r="I127" s="43"/>
      <c r="J127" s="43"/>
      <c r="K127" s="13">
        <v>-27</v>
      </c>
      <c r="L127" s="43"/>
      <c r="M127" s="43"/>
      <c r="N127" s="43"/>
    </row>
    <row r="128" spans="1:14" s="1" customFormat="1" x14ac:dyDescent="0.25">
      <c r="A128" s="15" t="s">
        <v>2716</v>
      </c>
      <c r="B128" s="13" t="s">
        <v>63</v>
      </c>
      <c r="C128" s="13">
        <v>-83</v>
      </c>
      <c r="D128" s="43"/>
      <c r="E128" s="13">
        <v>-79</v>
      </c>
      <c r="F128" s="13">
        <v>-400</v>
      </c>
      <c r="G128" s="13">
        <v>-45</v>
      </c>
      <c r="H128" s="43"/>
      <c r="I128" s="43"/>
      <c r="J128" s="43"/>
      <c r="K128" s="43"/>
      <c r="L128" s="43"/>
      <c r="M128" s="13">
        <v>-20</v>
      </c>
      <c r="N128" s="43"/>
    </row>
    <row r="129" spans="1:16" x14ac:dyDescent="0.25">
      <c r="A129" s="15" t="s">
        <v>2728</v>
      </c>
      <c r="B129" s="13" t="s">
        <v>63</v>
      </c>
      <c r="C129" s="13">
        <v>-83</v>
      </c>
      <c r="D129" s="13"/>
      <c r="E129" s="13"/>
      <c r="F129" s="13">
        <v>-10</v>
      </c>
      <c r="G129" s="13">
        <v>-44</v>
      </c>
      <c r="H129" s="13"/>
      <c r="I129" s="13"/>
      <c r="J129" s="13"/>
      <c r="K129" s="13">
        <v>-18</v>
      </c>
      <c r="L129" s="13"/>
      <c r="M129" s="13"/>
      <c r="N129" s="13"/>
    </row>
    <row r="130" spans="1:16" s="1" customFormat="1" x14ac:dyDescent="0.25">
      <c r="A130" s="15" t="s">
        <v>2735</v>
      </c>
      <c r="B130" s="13" t="s">
        <v>63</v>
      </c>
      <c r="C130" s="13">
        <v>-141</v>
      </c>
      <c r="D130" s="13">
        <v>-260</v>
      </c>
      <c r="E130" s="13">
        <v>-65</v>
      </c>
      <c r="F130" s="13">
        <v>-180</v>
      </c>
      <c r="G130" s="13">
        <v>-145</v>
      </c>
      <c r="H130" s="13">
        <v>-42</v>
      </c>
      <c r="I130" s="43"/>
      <c r="J130" s="43"/>
      <c r="K130" s="13">
        <v>-25</v>
      </c>
      <c r="L130" s="43"/>
      <c r="M130" s="43"/>
      <c r="N130" s="43"/>
    </row>
    <row r="131" spans="1:16" s="1" customFormat="1" x14ac:dyDescent="0.25">
      <c r="A131" s="55" t="s">
        <v>2746</v>
      </c>
      <c r="B131" s="436" t="s">
        <v>63</v>
      </c>
      <c r="C131" s="13">
        <v>-68</v>
      </c>
      <c r="D131" s="13">
        <v>-262</v>
      </c>
      <c r="E131" s="43"/>
      <c r="F131" s="13">
        <v>-54</v>
      </c>
      <c r="G131" s="13">
        <v>-30</v>
      </c>
      <c r="H131" s="43"/>
      <c r="I131" s="43"/>
      <c r="J131" s="43"/>
      <c r="K131" s="13">
        <v>-32</v>
      </c>
      <c r="L131" s="43"/>
      <c r="M131" s="43"/>
      <c r="N131" s="43"/>
    </row>
    <row r="132" spans="1:16" s="1" customFormat="1" x14ac:dyDescent="0.25">
      <c r="A132" s="15" t="s">
        <v>2756</v>
      </c>
      <c r="B132" s="13" t="s">
        <v>63</v>
      </c>
      <c r="C132" s="43"/>
      <c r="D132" s="13">
        <v>-118</v>
      </c>
      <c r="E132" s="43"/>
      <c r="F132" s="13">
        <v>-185</v>
      </c>
      <c r="G132" s="13">
        <v>-16</v>
      </c>
      <c r="H132" s="13">
        <v>-37</v>
      </c>
      <c r="I132" s="43"/>
      <c r="J132" s="13">
        <v>-136</v>
      </c>
      <c r="K132" s="13">
        <v>-6</v>
      </c>
      <c r="L132" s="13">
        <v>-7</v>
      </c>
      <c r="M132" s="43"/>
      <c r="N132" s="43"/>
    </row>
    <row r="133" spans="1:16" s="1" customFormat="1" x14ac:dyDescent="0.25">
      <c r="A133" s="15" t="s">
        <v>2759</v>
      </c>
      <c r="B133" s="13" t="s">
        <v>63</v>
      </c>
      <c r="C133" s="13">
        <v>-67</v>
      </c>
      <c r="D133" s="13">
        <v>-22</v>
      </c>
      <c r="E133" s="13">
        <v>-60</v>
      </c>
      <c r="F133" s="13">
        <v>-70</v>
      </c>
      <c r="G133" s="13">
        <v>-41</v>
      </c>
      <c r="H133" s="13">
        <v>-3</v>
      </c>
      <c r="I133" s="43"/>
      <c r="J133" s="43"/>
      <c r="K133" s="13">
        <v>-49</v>
      </c>
      <c r="L133" s="43"/>
      <c r="M133" s="43"/>
      <c r="N133" s="43"/>
    </row>
    <row r="134" spans="1:16" s="1" customFormat="1" x14ac:dyDescent="0.25">
      <c r="A134" s="15" t="s">
        <v>2763</v>
      </c>
      <c r="B134" s="13" t="s">
        <v>63</v>
      </c>
      <c r="C134" s="13">
        <v>-1</v>
      </c>
      <c r="D134" s="13">
        <v>-78</v>
      </c>
      <c r="E134" s="13">
        <v>-105</v>
      </c>
      <c r="F134" s="13">
        <v>-136</v>
      </c>
      <c r="G134" s="13">
        <v>-40</v>
      </c>
      <c r="H134" s="13">
        <v>-26</v>
      </c>
      <c r="I134" s="43"/>
      <c r="J134" s="13">
        <v>-33</v>
      </c>
      <c r="K134" s="13">
        <v>-3</v>
      </c>
      <c r="L134" s="13">
        <v>-9</v>
      </c>
      <c r="M134" s="43"/>
      <c r="N134" s="43"/>
    </row>
    <row r="135" spans="1:16" s="1" customFormat="1" x14ac:dyDescent="0.25">
      <c r="A135" s="15" t="s">
        <v>2770</v>
      </c>
      <c r="B135" s="13" t="s">
        <v>63</v>
      </c>
      <c r="C135" s="43"/>
      <c r="D135" s="13">
        <v>-20</v>
      </c>
      <c r="E135" s="13">
        <v>-7</v>
      </c>
      <c r="F135" s="13">
        <v>-13</v>
      </c>
      <c r="G135" s="13">
        <v>-36</v>
      </c>
      <c r="H135" s="43"/>
      <c r="I135" s="43"/>
      <c r="J135" s="43"/>
      <c r="K135" s="43"/>
      <c r="L135" s="43"/>
      <c r="M135" s="43"/>
      <c r="N135" s="43"/>
    </row>
    <row r="136" spans="1:16" s="1" customFormat="1" ht="17" thickBot="1" x14ac:dyDescent="0.3">
      <c r="A136" s="859" t="s">
        <v>2770</v>
      </c>
      <c r="B136" s="185" t="s">
        <v>967</v>
      </c>
      <c r="C136" s="43"/>
      <c r="D136" s="185">
        <v>-273</v>
      </c>
      <c r="E136" s="185">
        <v>-7</v>
      </c>
      <c r="F136" s="185">
        <v>-801</v>
      </c>
      <c r="G136" s="185">
        <v>-20</v>
      </c>
      <c r="H136" s="43"/>
      <c r="I136" s="43"/>
      <c r="J136" s="43"/>
      <c r="K136" s="43"/>
      <c r="L136" s="185">
        <v>-19</v>
      </c>
      <c r="M136" s="44"/>
      <c r="N136" s="43"/>
      <c r="O136" s="49" t="s">
        <v>211</v>
      </c>
      <c r="P136" s="49"/>
    </row>
    <row r="137" spans="1:16" s="8" customFormat="1" ht="17" thickBot="1" x14ac:dyDescent="0.3">
      <c r="A137" s="33" t="s">
        <v>2849</v>
      </c>
      <c r="B137" s="34"/>
      <c r="C137" s="34">
        <f>SUM(C124:C136)</f>
        <v>0</v>
      </c>
      <c r="D137" s="34">
        <f t="shared" ref="D137:N137" si="9">SUM(D124:D136)</f>
        <v>0</v>
      </c>
      <c r="E137" s="34">
        <f t="shared" si="9"/>
        <v>0</v>
      </c>
      <c r="F137" s="34">
        <f t="shared" si="9"/>
        <v>0</v>
      </c>
      <c r="G137" s="34">
        <f t="shared" si="9"/>
        <v>0</v>
      </c>
      <c r="H137" s="56">
        <f>SUM(H124:H136)</f>
        <v>-3</v>
      </c>
      <c r="I137" s="56">
        <f t="shared" si="9"/>
        <v>-12</v>
      </c>
      <c r="J137" s="34">
        <f t="shared" si="9"/>
        <v>0</v>
      </c>
      <c r="K137" s="56">
        <f t="shared" si="9"/>
        <v>-1</v>
      </c>
      <c r="L137" s="34">
        <f t="shared" si="9"/>
        <v>0</v>
      </c>
      <c r="M137" s="34">
        <f t="shared" si="9"/>
        <v>0</v>
      </c>
      <c r="N137" s="56">
        <f t="shared" si="9"/>
        <v>-11</v>
      </c>
    </row>
    <row r="138" spans="1:16" x14ac:dyDescent="0.25">
      <c r="A138" s="15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</row>
    <row r="139" spans="1:16" x14ac:dyDescent="0.25">
      <c r="A139" s="15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</row>
    <row r="140" spans="1:16" x14ac:dyDescent="0.25">
      <c r="A140" s="15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</row>
    <row r="141" spans="1:16" x14ac:dyDescent="0.25">
      <c r="A141" s="15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</row>
    <row r="142" spans="1:16" x14ac:dyDescent="0.25">
      <c r="A142" s="15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</row>
    <row r="143" spans="1:16" ht="17" thickBot="1" x14ac:dyDescent="0.3"/>
    <row r="144" spans="1:16" ht="18" thickBot="1" x14ac:dyDescent="0.3">
      <c r="A144" s="414" t="s">
        <v>128</v>
      </c>
      <c r="B144" s="415"/>
      <c r="C144" s="10" t="s">
        <v>26</v>
      </c>
      <c r="D144" s="10" t="s">
        <v>3</v>
      </c>
      <c r="E144" s="32" t="s">
        <v>27</v>
      </c>
      <c r="F144" s="32" t="s">
        <v>4</v>
      </c>
      <c r="G144" s="32" t="s">
        <v>10</v>
      </c>
      <c r="H144" s="32" t="s">
        <v>28</v>
      </c>
      <c r="I144" s="32" t="s">
        <v>29</v>
      </c>
      <c r="J144" s="32" t="s">
        <v>30</v>
      </c>
      <c r="K144" s="32" t="s">
        <v>17</v>
      </c>
      <c r="L144" s="32" t="s">
        <v>18</v>
      </c>
      <c r="M144" s="32" t="s">
        <v>31</v>
      </c>
      <c r="N144" s="32" t="s">
        <v>32</v>
      </c>
    </row>
    <row r="145" spans="1:14" ht="17" x14ac:dyDescent="0.25">
      <c r="A145" s="47" t="s">
        <v>129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</row>
    <row r="146" spans="1:14" ht="17" x14ac:dyDescent="0.25">
      <c r="A146" s="47" t="s">
        <v>130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>
    <tabColor rgb="FFC00000"/>
  </sheetPr>
  <dimension ref="A1:V172"/>
  <sheetViews>
    <sheetView topLeftCell="A143" workbookViewId="0">
      <selection activeCell="F161" sqref="F161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3" width="8.33203125" style="4" customWidth="1"/>
    <col min="4" max="5" width="8.5" style="4" customWidth="1"/>
    <col min="6" max="6" width="9.33203125" style="4" customWidth="1"/>
    <col min="7" max="7" width="9.1640625" style="4" customWidth="1"/>
    <col min="8" max="12" width="9.5" style="4" customWidth="1"/>
    <col min="13" max="14" width="11.6640625" style="4" customWidth="1"/>
    <col min="15" max="15" width="11.33203125" style="4" customWidth="1"/>
    <col min="16" max="16" width="11.83203125" style="4" customWidth="1"/>
    <col min="17" max="18" width="10.6640625" style="4" customWidth="1"/>
    <col min="19" max="19" width="12.1640625" style="4" customWidth="1"/>
    <col min="20" max="16384" width="9" style="4"/>
  </cols>
  <sheetData>
    <row r="1" spans="1:19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</row>
    <row r="2" spans="1:19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</row>
    <row r="3" spans="1:19" x14ac:dyDescent="0.25">
      <c r="A3" s="3" t="s">
        <v>24</v>
      </c>
    </row>
    <row r="4" spans="1:19" x14ac:dyDescent="0.25">
      <c r="A4" s="3" t="s">
        <v>2090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s="638" customFormat="1" x14ac:dyDescent="0.25">
      <c r="A5" s="287" t="s">
        <v>2162</v>
      </c>
      <c r="B5" s="287"/>
      <c r="C5" s="288">
        <v>2500</v>
      </c>
      <c r="D5" s="288">
        <v>4917</v>
      </c>
      <c r="E5" s="288">
        <v>9000</v>
      </c>
      <c r="F5" s="288">
        <v>14750</v>
      </c>
      <c r="G5" s="288">
        <v>12000</v>
      </c>
      <c r="H5" s="288">
        <v>7500</v>
      </c>
      <c r="I5" s="288">
        <v>7500</v>
      </c>
      <c r="J5" s="288">
        <v>6500</v>
      </c>
      <c r="K5" s="288">
        <v>6700</v>
      </c>
      <c r="L5" s="288">
        <v>8000</v>
      </c>
      <c r="M5" s="288">
        <v>37500</v>
      </c>
      <c r="N5" s="288"/>
      <c r="O5" s="288">
        <v>5250</v>
      </c>
      <c r="P5" s="288">
        <v>6000</v>
      </c>
      <c r="Q5" s="288">
        <v>6700</v>
      </c>
      <c r="R5" s="288">
        <v>4500</v>
      </c>
      <c r="S5" s="288">
        <v>7500</v>
      </c>
    </row>
    <row r="6" spans="1:19" ht="17" thickBot="1" x14ac:dyDescent="0.3">
      <c r="A6" s="4" t="s">
        <v>2163</v>
      </c>
      <c r="C6" s="30">
        <v>2500</v>
      </c>
      <c r="D6" s="30">
        <v>5833</v>
      </c>
      <c r="E6" s="30">
        <v>8750</v>
      </c>
      <c r="F6" s="30">
        <v>17500</v>
      </c>
      <c r="G6" s="30">
        <v>16000</v>
      </c>
      <c r="H6" s="30">
        <v>7150</v>
      </c>
      <c r="I6" s="30">
        <v>7150</v>
      </c>
      <c r="J6" s="30">
        <v>6500</v>
      </c>
      <c r="K6" s="30">
        <v>6700</v>
      </c>
      <c r="L6" s="30">
        <v>8000</v>
      </c>
      <c r="M6" s="30">
        <v>37500</v>
      </c>
      <c r="N6" s="593">
        <v>150000</v>
      </c>
      <c r="O6" s="30">
        <v>5250</v>
      </c>
      <c r="P6" s="30">
        <v>6000</v>
      </c>
      <c r="Q6" s="30">
        <v>6700</v>
      </c>
      <c r="R6" s="30">
        <v>4500</v>
      </c>
      <c r="S6" s="30">
        <v>7500</v>
      </c>
    </row>
    <row r="7" spans="1:19" ht="17" thickBot="1" x14ac:dyDescent="0.3">
      <c r="A7" s="50" t="s">
        <v>0</v>
      </c>
      <c r="B7" s="51" t="s">
        <v>1</v>
      </c>
      <c r="C7" s="27" t="s">
        <v>31</v>
      </c>
      <c r="D7" s="27" t="s">
        <v>2228</v>
      </c>
      <c r="E7" s="27" t="s">
        <v>2229</v>
      </c>
      <c r="F7" s="27" t="s">
        <v>29</v>
      </c>
      <c r="G7" s="27" t="s">
        <v>1635</v>
      </c>
      <c r="H7" s="52" t="s">
        <v>1317</v>
      </c>
      <c r="I7" s="52" t="s">
        <v>386</v>
      </c>
      <c r="J7" s="52" t="s">
        <v>492</v>
      </c>
      <c r="K7" s="52" t="s">
        <v>546</v>
      </c>
      <c r="L7" s="52" t="s">
        <v>494</v>
      </c>
      <c r="M7" s="52" t="s">
        <v>2230</v>
      </c>
      <c r="N7" s="52" t="s">
        <v>2231</v>
      </c>
      <c r="O7" s="52" t="s">
        <v>1983</v>
      </c>
      <c r="P7" s="52" t="s">
        <v>1982</v>
      </c>
      <c r="Q7" s="52" t="s">
        <v>1984</v>
      </c>
      <c r="R7" s="667" t="s">
        <v>2232</v>
      </c>
      <c r="S7" s="52" t="s">
        <v>2233</v>
      </c>
    </row>
    <row r="8" spans="1:19" s="8" customFormat="1" x14ac:dyDescent="0.25">
      <c r="A8" s="647" t="s">
        <v>2234</v>
      </c>
      <c r="B8" s="193" t="s">
        <v>2235</v>
      </c>
      <c r="C8" s="193"/>
      <c r="D8" s="193"/>
      <c r="E8" s="193"/>
      <c r="F8" s="193"/>
      <c r="G8" s="193"/>
      <c r="H8" s="25"/>
      <c r="I8" s="25"/>
      <c r="J8" s="25"/>
      <c r="K8" s="25"/>
      <c r="L8" s="25">
        <v>150</v>
      </c>
      <c r="M8" s="25"/>
      <c r="N8" s="25"/>
      <c r="O8" s="25">
        <v>150</v>
      </c>
      <c r="P8" s="25">
        <v>200</v>
      </c>
      <c r="Q8" s="25"/>
      <c r="R8" s="25"/>
      <c r="S8" s="25"/>
    </row>
    <row r="9" spans="1:19" s="8" customFormat="1" x14ac:dyDescent="0.25">
      <c r="A9" s="647" t="s">
        <v>2236</v>
      </c>
      <c r="B9" s="193" t="s">
        <v>2237</v>
      </c>
      <c r="C9" s="193"/>
      <c r="D9" s="193"/>
      <c r="E9" s="193"/>
      <c r="F9" s="193"/>
      <c r="G9" s="193"/>
      <c r="H9" s="25"/>
      <c r="I9" s="25"/>
      <c r="J9" s="25"/>
      <c r="K9" s="25"/>
      <c r="L9" s="25">
        <v>150</v>
      </c>
      <c r="M9" s="25"/>
      <c r="N9" s="25"/>
      <c r="O9" s="25">
        <v>150</v>
      </c>
      <c r="P9" s="25">
        <v>200</v>
      </c>
      <c r="Q9" s="25"/>
      <c r="R9" s="25"/>
      <c r="S9" s="25"/>
    </row>
    <row r="10" spans="1:19" s="8" customFormat="1" x14ac:dyDescent="0.25">
      <c r="A10" s="647" t="s">
        <v>1746</v>
      </c>
      <c r="B10" s="193" t="s">
        <v>2238</v>
      </c>
      <c r="C10" s="193"/>
      <c r="D10" s="193"/>
      <c r="E10" s="193"/>
      <c r="F10" s="193"/>
      <c r="G10" s="193"/>
      <c r="H10" s="25">
        <v>200</v>
      </c>
      <c r="I10" s="25">
        <v>200</v>
      </c>
      <c r="J10" s="25"/>
      <c r="K10" s="25"/>
      <c r="L10" s="25"/>
      <c r="M10" s="25"/>
      <c r="N10" s="25"/>
      <c r="O10" s="25"/>
      <c r="P10" s="25"/>
      <c r="Q10" s="25"/>
      <c r="R10" s="25"/>
      <c r="S10" s="25"/>
    </row>
    <row r="11" spans="1:19" s="8" customFormat="1" ht="17" thickBot="1" x14ac:dyDescent="0.3">
      <c r="A11" s="646" t="s">
        <v>2239</v>
      </c>
      <c r="B11" s="404" t="s">
        <v>2240</v>
      </c>
      <c r="C11" s="404"/>
      <c r="D11" s="404"/>
      <c r="E11" s="404"/>
      <c r="F11" s="404"/>
      <c r="G11" s="404"/>
      <c r="H11" s="46">
        <v>250</v>
      </c>
      <c r="I11" s="46">
        <v>150</v>
      </c>
      <c r="J11" s="46"/>
      <c r="K11" s="46"/>
      <c r="L11" s="46"/>
      <c r="M11" s="46"/>
      <c r="N11" s="46"/>
      <c r="O11" s="46"/>
      <c r="P11" s="46"/>
      <c r="Q11" s="46"/>
      <c r="R11" s="46"/>
      <c r="S11" s="46"/>
    </row>
    <row r="12" spans="1:19" s="8" customFormat="1" ht="17" thickBot="1" x14ac:dyDescent="0.3">
      <c r="A12" s="170" t="s">
        <v>2195</v>
      </c>
      <c r="B12" s="34"/>
      <c r="C12" s="34"/>
      <c r="D12" s="34"/>
      <c r="E12" s="34"/>
      <c r="F12" s="34"/>
      <c r="G12" s="34"/>
      <c r="H12" s="34">
        <f>SUM(H8:H11)</f>
        <v>450</v>
      </c>
      <c r="I12" s="34">
        <f t="shared" ref="I12:P12" si="0">SUM(I8:I11)</f>
        <v>350</v>
      </c>
      <c r="J12" s="34"/>
      <c r="K12" s="34"/>
      <c r="L12" s="34">
        <f t="shared" si="0"/>
        <v>300</v>
      </c>
      <c r="M12" s="34"/>
      <c r="N12" s="34"/>
      <c r="O12" s="34">
        <f t="shared" si="0"/>
        <v>300</v>
      </c>
      <c r="P12" s="34">
        <f t="shared" si="0"/>
        <v>400</v>
      </c>
      <c r="Q12" s="41"/>
      <c r="R12" s="41"/>
      <c r="S12" s="41"/>
    </row>
    <row r="13" spans="1:19" s="8" customFormat="1" x14ac:dyDescent="0.25">
      <c r="A13" s="647">
        <v>43110</v>
      </c>
      <c r="B13" s="193" t="s">
        <v>2241</v>
      </c>
      <c r="C13" s="193"/>
      <c r="D13" s="193"/>
      <c r="E13" s="193"/>
      <c r="F13" s="193"/>
      <c r="G13" s="193"/>
      <c r="H13" s="193">
        <v>264</v>
      </c>
      <c r="I13" s="193"/>
      <c r="J13" s="193"/>
      <c r="K13" s="193"/>
      <c r="L13" s="193">
        <v>100</v>
      </c>
      <c r="M13" s="193"/>
      <c r="N13" s="193"/>
      <c r="O13" s="193"/>
      <c r="P13" s="193"/>
      <c r="Q13" s="193"/>
      <c r="R13" s="193">
        <v>84</v>
      </c>
      <c r="S13" s="193"/>
    </row>
    <row r="14" spans="1:19" s="8" customFormat="1" x14ac:dyDescent="0.25">
      <c r="A14" s="647">
        <v>43110</v>
      </c>
      <c r="B14" s="193" t="s">
        <v>2242</v>
      </c>
      <c r="C14" s="193">
        <v>16</v>
      </c>
      <c r="D14" s="193">
        <v>24</v>
      </c>
      <c r="E14" s="193">
        <v>24</v>
      </c>
      <c r="F14" s="193"/>
      <c r="G14" s="193"/>
      <c r="H14" s="25"/>
      <c r="I14" s="25"/>
      <c r="J14" s="25">
        <v>142</v>
      </c>
      <c r="K14" s="25"/>
      <c r="L14" s="25"/>
      <c r="M14" s="25"/>
      <c r="N14" s="25"/>
      <c r="O14" s="25">
        <v>100</v>
      </c>
      <c r="P14" s="25">
        <v>200</v>
      </c>
      <c r="Q14" s="25"/>
      <c r="R14" s="25"/>
      <c r="S14" s="25"/>
    </row>
    <row r="15" spans="1:19" s="8" customFormat="1" x14ac:dyDescent="0.25">
      <c r="A15" s="647">
        <v>43141</v>
      </c>
      <c r="B15" s="193" t="s">
        <v>2243</v>
      </c>
      <c r="C15" s="193"/>
      <c r="D15" s="193"/>
      <c r="E15" s="193"/>
      <c r="F15" s="193"/>
      <c r="G15" s="193"/>
      <c r="H15" s="25"/>
      <c r="I15" s="25"/>
      <c r="J15" s="25"/>
      <c r="K15" s="25"/>
      <c r="L15" s="25">
        <v>150</v>
      </c>
      <c r="M15" s="25"/>
      <c r="N15" s="25"/>
      <c r="O15" s="25"/>
      <c r="P15" s="25">
        <v>300</v>
      </c>
      <c r="Q15" s="25"/>
      <c r="R15" s="25"/>
      <c r="S15" s="25"/>
    </row>
    <row r="16" spans="1:19" s="8" customFormat="1" x14ac:dyDescent="0.25">
      <c r="A16" s="647">
        <v>43141</v>
      </c>
      <c r="B16" s="193" t="s">
        <v>2244</v>
      </c>
      <c r="C16" s="193"/>
      <c r="D16" s="193"/>
      <c r="E16" s="193"/>
      <c r="F16" s="193"/>
      <c r="G16" s="193"/>
      <c r="H16" s="25"/>
      <c r="I16" s="25"/>
      <c r="J16" s="25"/>
      <c r="K16" s="25"/>
      <c r="L16" s="25">
        <v>150</v>
      </c>
      <c r="M16" s="25"/>
      <c r="N16" s="25"/>
      <c r="O16" s="25"/>
      <c r="P16" s="25">
        <v>300</v>
      </c>
      <c r="Q16" s="25"/>
      <c r="R16" s="25"/>
      <c r="S16" s="25"/>
    </row>
    <row r="17" spans="1:19" s="8" customFormat="1" x14ac:dyDescent="0.25">
      <c r="A17" s="647">
        <v>43169</v>
      </c>
      <c r="B17" s="193" t="s">
        <v>2245</v>
      </c>
      <c r="C17" s="193"/>
      <c r="D17" s="193"/>
      <c r="E17" s="193"/>
      <c r="F17" s="193"/>
      <c r="G17" s="193"/>
      <c r="H17" s="25"/>
      <c r="I17" s="25"/>
      <c r="J17" s="25"/>
      <c r="K17" s="25"/>
      <c r="L17" s="25"/>
      <c r="M17" s="25"/>
      <c r="N17" s="25"/>
      <c r="O17" s="25">
        <v>475</v>
      </c>
      <c r="P17" s="25">
        <v>590</v>
      </c>
      <c r="Q17" s="25"/>
      <c r="R17" s="25"/>
      <c r="S17" s="25"/>
    </row>
    <row r="18" spans="1:19" s="8" customFormat="1" x14ac:dyDescent="0.25">
      <c r="A18" s="647">
        <v>43169</v>
      </c>
      <c r="B18" s="193" t="s">
        <v>2246</v>
      </c>
      <c r="C18" s="193"/>
      <c r="D18" s="193"/>
      <c r="E18" s="193"/>
      <c r="F18" s="193"/>
      <c r="G18" s="193">
        <v>84</v>
      </c>
      <c r="H18" s="25"/>
      <c r="I18" s="25"/>
      <c r="J18" s="25"/>
      <c r="K18" s="25"/>
      <c r="L18" s="25">
        <v>41</v>
      </c>
      <c r="M18" s="25"/>
      <c r="N18" s="25"/>
      <c r="O18" s="25"/>
      <c r="P18" s="25">
        <v>460</v>
      </c>
      <c r="Q18" s="25"/>
      <c r="R18" s="25"/>
      <c r="S18" s="25"/>
    </row>
    <row r="19" spans="1:19" s="8" customFormat="1" x14ac:dyDescent="0.25">
      <c r="A19" s="647">
        <v>43200</v>
      </c>
      <c r="B19" s="193" t="s">
        <v>2247</v>
      </c>
      <c r="C19" s="193"/>
      <c r="D19" s="193"/>
      <c r="E19" s="193"/>
      <c r="F19" s="193"/>
      <c r="G19" s="193"/>
      <c r="H19" s="25">
        <v>50</v>
      </c>
      <c r="I19" s="25"/>
      <c r="J19" s="25"/>
      <c r="K19" s="25"/>
      <c r="L19" s="25"/>
      <c r="M19" s="25"/>
      <c r="N19" s="25"/>
      <c r="O19" s="25"/>
      <c r="P19" s="25">
        <v>100</v>
      </c>
      <c r="Q19" s="25">
        <v>100</v>
      </c>
      <c r="R19" s="25"/>
      <c r="S19" s="25"/>
    </row>
    <row r="20" spans="1:19" s="8" customFormat="1" x14ac:dyDescent="0.25">
      <c r="A20" s="647">
        <v>43230</v>
      </c>
      <c r="B20" s="193" t="s">
        <v>2248</v>
      </c>
      <c r="C20" s="193"/>
      <c r="D20" s="193"/>
      <c r="E20" s="193"/>
      <c r="F20" s="193"/>
      <c r="G20" s="193"/>
      <c r="H20" s="25"/>
      <c r="I20" s="25"/>
      <c r="J20" s="25"/>
      <c r="K20" s="25">
        <v>138</v>
      </c>
      <c r="L20" s="25"/>
      <c r="M20" s="25"/>
      <c r="N20" s="25"/>
      <c r="O20" s="25"/>
      <c r="P20" s="25">
        <v>375</v>
      </c>
      <c r="Q20" s="25"/>
      <c r="R20" s="25"/>
      <c r="S20" s="25"/>
    </row>
    <row r="21" spans="1:19" s="8" customFormat="1" x14ac:dyDescent="0.25">
      <c r="A21" s="647">
        <v>43383</v>
      </c>
      <c r="B21" s="193" t="s">
        <v>2249</v>
      </c>
      <c r="C21" s="193"/>
      <c r="D21" s="193"/>
      <c r="E21" s="193"/>
      <c r="F21" s="193"/>
      <c r="G21" s="193"/>
      <c r="H21" s="25"/>
      <c r="I21" s="25"/>
      <c r="J21" s="25"/>
      <c r="K21" s="25">
        <v>250</v>
      </c>
      <c r="L21" s="25"/>
      <c r="M21" s="25"/>
      <c r="N21" s="25"/>
      <c r="O21" s="25"/>
      <c r="P21" s="25"/>
      <c r="Q21" s="25"/>
      <c r="R21" s="25"/>
      <c r="S21" s="25"/>
    </row>
    <row r="22" spans="1:19" s="8" customFormat="1" x14ac:dyDescent="0.25">
      <c r="A22" s="647">
        <v>43414</v>
      </c>
      <c r="B22" s="193" t="s">
        <v>2250</v>
      </c>
      <c r="C22" s="193"/>
      <c r="D22" s="193"/>
      <c r="E22" s="193"/>
      <c r="F22" s="193"/>
      <c r="G22" s="193"/>
      <c r="H22" s="25">
        <v>50</v>
      </c>
      <c r="I22" s="25">
        <v>50</v>
      </c>
      <c r="J22" s="25"/>
      <c r="K22" s="25"/>
      <c r="L22" s="25">
        <v>165</v>
      </c>
      <c r="M22" s="25"/>
      <c r="N22" s="25"/>
      <c r="O22" s="25"/>
      <c r="P22" s="25"/>
      <c r="Q22" s="25"/>
      <c r="R22" s="25"/>
      <c r="S22" s="25"/>
    </row>
    <row r="23" spans="1:19" s="8" customFormat="1" x14ac:dyDescent="0.25">
      <c r="A23" s="647">
        <v>43444</v>
      </c>
      <c r="B23" s="193" t="s">
        <v>2251</v>
      </c>
      <c r="C23" s="193"/>
      <c r="D23" s="193"/>
      <c r="E23" s="193"/>
      <c r="F23" s="193"/>
      <c r="G23" s="193"/>
      <c r="H23" s="25">
        <v>60</v>
      </c>
      <c r="I23" s="25">
        <v>60</v>
      </c>
      <c r="J23" s="25"/>
      <c r="K23" s="25"/>
      <c r="L23" s="25">
        <v>150</v>
      </c>
      <c r="M23" s="25"/>
      <c r="N23" s="25"/>
      <c r="O23" s="25"/>
      <c r="P23" s="25"/>
      <c r="Q23" s="25"/>
      <c r="R23" s="25"/>
      <c r="S23" s="25"/>
    </row>
    <row r="24" spans="1:19" s="8" customFormat="1" x14ac:dyDescent="0.25">
      <c r="A24" s="647" t="s">
        <v>2252</v>
      </c>
      <c r="B24" s="193" t="s">
        <v>2253</v>
      </c>
      <c r="C24" s="193"/>
      <c r="D24" s="193"/>
      <c r="E24" s="193"/>
      <c r="F24" s="193"/>
      <c r="G24" s="193"/>
      <c r="H24" s="25">
        <v>50</v>
      </c>
      <c r="I24" s="25">
        <v>50</v>
      </c>
      <c r="J24" s="25"/>
      <c r="K24" s="25"/>
      <c r="L24" s="25">
        <v>150</v>
      </c>
      <c r="M24" s="25"/>
      <c r="N24" s="25"/>
      <c r="O24" s="25"/>
      <c r="P24" s="25"/>
      <c r="Q24" s="25"/>
      <c r="R24" s="25"/>
      <c r="S24" s="25"/>
    </row>
    <row r="25" spans="1:19" s="8" customFormat="1" x14ac:dyDescent="0.25">
      <c r="A25" s="647" t="s">
        <v>2254</v>
      </c>
      <c r="B25" s="193" t="s">
        <v>2255</v>
      </c>
      <c r="C25" s="193"/>
      <c r="D25" s="193"/>
      <c r="E25" s="193"/>
      <c r="F25" s="193"/>
      <c r="G25" s="193"/>
      <c r="H25" s="25">
        <v>60</v>
      </c>
      <c r="I25" s="25">
        <v>60</v>
      </c>
      <c r="J25" s="25"/>
      <c r="K25" s="25"/>
      <c r="L25" s="25">
        <v>150</v>
      </c>
      <c r="M25" s="25"/>
      <c r="N25" s="25"/>
      <c r="O25" s="25"/>
      <c r="P25" s="25"/>
      <c r="Q25" s="25"/>
      <c r="R25" s="25"/>
      <c r="S25" s="25"/>
    </row>
    <row r="26" spans="1:19" s="8" customFormat="1" x14ac:dyDescent="0.25">
      <c r="A26" s="647" t="s">
        <v>2256</v>
      </c>
      <c r="B26" s="193" t="s">
        <v>2257</v>
      </c>
      <c r="C26" s="193"/>
      <c r="D26" s="193"/>
      <c r="E26" s="193"/>
      <c r="F26" s="193"/>
      <c r="G26" s="193"/>
      <c r="H26" s="25">
        <v>200</v>
      </c>
      <c r="I26" s="25">
        <v>40</v>
      </c>
      <c r="J26" s="25"/>
      <c r="K26" s="25"/>
      <c r="L26" s="25">
        <v>39</v>
      </c>
      <c r="M26" s="25"/>
      <c r="N26" s="25"/>
      <c r="O26" s="25"/>
      <c r="P26" s="25"/>
      <c r="Q26" s="25"/>
      <c r="R26" s="25"/>
      <c r="S26" s="25"/>
    </row>
    <row r="27" spans="1:19" s="8" customFormat="1" x14ac:dyDescent="0.25">
      <c r="A27" s="647" t="s">
        <v>2258</v>
      </c>
      <c r="B27" s="193" t="s">
        <v>2259</v>
      </c>
      <c r="C27" s="193"/>
      <c r="D27" s="193"/>
      <c r="E27" s="193"/>
      <c r="F27" s="193"/>
      <c r="G27" s="193"/>
      <c r="H27" s="25">
        <v>83</v>
      </c>
      <c r="I27" s="25"/>
      <c r="J27" s="25"/>
      <c r="K27" s="25"/>
      <c r="L27" s="25">
        <v>131</v>
      </c>
      <c r="M27" s="25"/>
      <c r="N27" s="25"/>
      <c r="O27" s="25"/>
      <c r="P27" s="25"/>
      <c r="Q27" s="25"/>
      <c r="R27" s="25">
        <v>1</v>
      </c>
      <c r="S27" s="25"/>
    </row>
    <row r="28" spans="1:19" s="8" customFormat="1" x14ac:dyDescent="0.25">
      <c r="A28" s="647" t="s">
        <v>2260</v>
      </c>
      <c r="B28" s="193" t="s">
        <v>2261</v>
      </c>
      <c r="C28" s="193"/>
      <c r="D28" s="193"/>
      <c r="E28" s="193"/>
      <c r="F28" s="193"/>
      <c r="G28" s="193"/>
      <c r="H28" s="25"/>
      <c r="I28" s="25">
        <v>70</v>
      </c>
      <c r="J28" s="25"/>
      <c r="K28" s="25"/>
      <c r="L28" s="25"/>
      <c r="M28" s="25"/>
      <c r="N28" s="25"/>
      <c r="O28" s="25">
        <v>92</v>
      </c>
      <c r="P28" s="25"/>
      <c r="Q28" s="25"/>
      <c r="R28" s="25"/>
      <c r="S28" s="25"/>
    </row>
    <row r="29" spans="1:19" s="8" customFormat="1" x14ac:dyDescent="0.25">
      <c r="A29" s="647" t="s">
        <v>1914</v>
      </c>
      <c r="B29" s="193" t="s">
        <v>2262</v>
      </c>
      <c r="C29" s="193"/>
      <c r="D29" s="193"/>
      <c r="E29" s="193"/>
      <c r="F29" s="193"/>
      <c r="G29" s="193"/>
      <c r="H29" s="25"/>
      <c r="I29" s="25"/>
      <c r="J29" s="25"/>
      <c r="K29" s="25"/>
      <c r="L29" s="25"/>
      <c r="M29" s="25"/>
      <c r="N29" s="25"/>
      <c r="O29" s="25">
        <v>350</v>
      </c>
      <c r="P29" s="25"/>
      <c r="Q29" s="25"/>
      <c r="R29" s="25"/>
      <c r="S29" s="25"/>
    </row>
    <row r="30" spans="1:19" s="8" customFormat="1" x14ac:dyDescent="0.25">
      <c r="A30" s="647" t="s">
        <v>2263</v>
      </c>
      <c r="B30" s="193" t="s">
        <v>2264</v>
      </c>
      <c r="C30" s="193"/>
      <c r="D30" s="193"/>
      <c r="E30" s="193"/>
      <c r="F30" s="193"/>
      <c r="G30" s="193"/>
      <c r="H30" s="25"/>
      <c r="I30" s="25">
        <v>90</v>
      </c>
      <c r="J30" s="25"/>
      <c r="K30" s="25"/>
      <c r="L30" s="25"/>
      <c r="M30" s="25"/>
      <c r="N30" s="25"/>
      <c r="O30" s="25"/>
      <c r="P30" s="25"/>
      <c r="Q30" s="25"/>
      <c r="R30" s="25"/>
      <c r="S30" s="25"/>
    </row>
    <row r="31" spans="1:19" s="8" customFormat="1" x14ac:dyDescent="0.25">
      <c r="A31" s="647" t="s">
        <v>2265</v>
      </c>
      <c r="B31" s="193" t="s">
        <v>2266</v>
      </c>
      <c r="C31" s="193"/>
      <c r="D31" s="193"/>
      <c r="E31" s="193"/>
      <c r="F31" s="193"/>
      <c r="G31" s="193"/>
      <c r="H31" s="25"/>
      <c r="I31" s="25">
        <v>315</v>
      </c>
      <c r="J31" s="25"/>
      <c r="K31" s="25"/>
      <c r="L31" s="25"/>
      <c r="M31" s="25"/>
      <c r="N31" s="25"/>
      <c r="O31" s="25"/>
      <c r="P31" s="25"/>
      <c r="Q31" s="25"/>
      <c r="R31" s="25"/>
      <c r="S31" s="25"/>
    </row>
    <row r="32" spans="1:19" s="8" customFormat="1" x14ac:dyDescent="0.25">
      <c r="A32" s="647" t="s">
        <v>2267</v>
      </c>
      <c r="B32" s="193" t="s">
        <v>2268</v>
      </c>
      <c r="C32" s="193"/>
      <c r="D32" s="193"/>
      <c r="E32" s="193"/>
      <c r="F32" s="193"/>
      <c r="G32" s="193"/>
      <c r="H32" s="25"/>
      <c r="I32" s="25">
        <v>31</v>
      </c>
      <c r="J32" s="25"/>
      <c r="K32" s="25"/>
      <c r="L32" s="25"/>
      <c r="M32" s="25"/>
      <c r="N32" s="25"/>
      <c r="O32" s="25"/>
      <c r="P32" s="25"/>
      <c r="Q32" s="25"/>
      <c r="R32" s="25"/>
      <c r="S32" s="25"/>
    </row>
    <row r="33" spans="1:19" s="8" customFormat="1" ht="17" thickBot="1" x14ac:dyDescent="0.3">
      <c r="A33" s="647" t="s">
        <v>2269</v>
      </c>
      <c r="B33" s="193" t="s">
        <v>2270</v>
      </c>
      <c r="C33" s="193"/>
      <c r="D33" s="193"/>
      <c r="E33" s="193"/>
      <c r="F33" s="193"/>
      <c r="G33" s="193"/>
      <c r="H33" s="25">
        <v>199</v>
      </c>
      <c r="I33" s="25">
        <v>218</v>
      </c>
      <c r="J33" s="25"/>
      <c r="K33" s="25"/>
      <c r="L33" s="25"/>
      <c r="M33" s="25"/>
      <c r="N33" s="25"/>
      <c r="O33" s="25"/>
      <c r="P33" s="25"/>
      <c r="Q33" s="25"/>
      <c r="R33" s="25"/>
      <c r="S33" s="25"/>
    </row>
    <row r="34" spans="1:19" s="144" customFormat="1" ht="17" thickBot="1" x14ac:dyDescent="0.3">
      <c r="A34" s="170" t="s">
        <v>2196</v>
      </c>
      <c r="B34" s="34"/>
      <c r="C34" s="34">
        <f>SUM(C12:C33)</f>
        <v>16</v>
      </c>
      <c r="D34" s="34">
        <f t="shared" ref="D34:R34" si="1">SUM(D12:D33)</f>
        <v>24</v>
      </c>
      <c r="E34" s="34">
        <f t="shared" si="1"/>
        <v>24</v>
      </c>
      <c r="F34" s="34"/>
      <c r="G34" s="34">
        <f t="shared" si="1"/>
        <v>84</v>
      </c>
      <c r="H34" s="34">
        <f t="shared" si="1"/>
        <v>1466</v>
      </c>
      <c r="I34" s="34">
        <f t="shared" si="1"/>
        <v>1334</v>
      </c>
      <c r="J34" s="34">
        <f t="shared" si="1"/>
        <v>142</v>
      </c>
      <c r="K34" s="34">
        <f t="shared" si="1"/>
        <v>388</v>
      </c>
      <c r="L34" s="34">
        <f t="shared" si="1"/>
        <v>1526</v>
      </c>
      <c r="M34" s="34"/>
      <c r="N34" s="34"/>
      <c r="O34" s="34">
        <f>SUM(O12:O33)</f>
        <v>1317</v>
      </c>
      <c r="P34" s="34">
        <f t="shared" si="1"/>
        <v>2725</v>
      </c>
      <c r="Q34" s="34">
        <f t="shared" si="1"/>
        <v>100</v>
      </c>
      <c r="R34" s="34">
        <f t="shared" si="1"/>
        <v>85</v>
      </c>
      <c r="S34" s="34"/>
    </row>
    <row r="35" spans="1:19" s="8" customFormat="1" x14ac:dyDescent="0.25">
      <c r="A35" s="642">
        <v>43170</v>
      </c>
      <c r="B35" s="25" t="s">
        <v>2271</v>
      </c>
      <c r="C35" s="25"/>
      <c r="D35" s="25"/>
      <c r="E35" s="25"/>
      <c r="F35" s="25"/>
      <c r="G35" s="25"/>
      <c r="H35" s="25">
        <v>150</v>
      </c>
      <c r="I35" s="25"/>
      <c r="J35" s="25"/>
      <c r="K35" s="25">
        <v>200</v>
      </c>
      <c r="L35" s="25">
        <v>300</v>
      </c>
      <c r="M35" s="25"/>
      <c r="N35" s="25"/>
      <c r="O35" s="25"/>
      <c r="P35" s="25">
        <v>300</v>
      </c>
      <c r="Q35" s="25"/>
      <c r="R35" s="25"/>
      <c r="S35" s="25"/>
    </row>
    <row r="36" spans="1:19" s="8" customFormat="1" x14ac:dyDescent="0.25">
      <c r="A36" s="643">
        <v>43231</v>
      </c>
      <c r="B36" s="46" t="s">
        <v>2272</v>
      </c>
      <c r="C36" s="46"/>
      <c r="D36" s="46"/>
      <c r="E36" s="46"/>
      <c r="F36" s="46"/>
      <c r="G36" s="46"/>
      <c r="H36" s="46">
        <v>100</v>
      </c>
      <c r="I36" s="46"/>
      <c r="J36" s="46"/>
      <c r="K36" s="46">
        <v>110</v>
      </c>
      <c r="L36" s="46"/>
      <c r="M36" s="46"/>
      <c r="N36" s="46"/>
      <c r="O36" s="46"/>
      <c r="P36" s="46">
        <v>250</v>
      </c>
      <c r="Q36" s="46"/>
      <c r="R36" s="46"/>
      <c r="S36" s="46"/>
    </row>
    <row r="37" spans="1:19" s="8" customFormat="1" x14ac:dyDescent="0.25">
      <c r="A37" s="17">
        <v>43292</v>
      </c>
      <c r="B37" s="13" t="s">
        <v>2273</v>
      </c>
      <c r="C37" s="46"/>
      <c r="D37" s="46"/>
      <c r="E37" s="46"/>
      <c r="F37" s="46"/>
      <c r="G37" s="46"/>
      <c r="H37" s="46">
        <v>75</v>
      </c>
      <c r="I37" s="46">
        <v>75</v>
      </c>
      <c r="J37" s="46"/>
      <c r="K37" s="46"/>
      <c r="L37" s="46">
        <v>100</v>
      </c>
      <c r="M37" s="46"/>
      <c r="N37" s="46"/>
      <c r="O37" s="46">
        <v>22</v>
      </c>
      <c r="P37" s="46">
        <v>200</v>
      </c>
      <c r="Q37" s="46"/>
      <c r="R37" s="46"/>
      <c r="S37" s="46"/>
    </row>
    <row r="38" spans="1:19" s="8" customFormat="1" x14ac:dyDescent="0.25">
      <c r="A38" s="643">
        <v>43323</v>
      </c>
      <c r="B38" s="46" t="s">
        <v>2274</v>
      </c>
      <c r="C38" s="46"/>
      <c r="D38" s="46"/>
      <c r="E38" s="46"/>
      <c r="F38" s="46"/>
      <c r="G38" s="46"/>
      <c r="H38" s="46"/>
      <c r="I38" s="46"/>
      <c r="J38" s="46"/>
      <c r="K38" s="46"/>
      <c r="L38" s="46">
        <v>50</v>
      </c>
      <c r="M38" s="46"/>
      <c r="N38" s="46"/>
      <c r="O38" s="46"/>
      <c r="P38" s="46">
        <v>120</v>
      </c>
      <c r="Q38" s="46"/>
      <c r="R38" s="46"/>
      <c r="S38" s="46"/>
    </row>
    <row r="39" spans="1:19" s="8" customFormat="1" x14ac:dyDescent="0.25">
      <c r="A39" s="643">
        <v>43384</v>
      </c>
      <c r="B39" s="46" t="s">
        <v>2275</v>
      </c>
      <c r="C39" s="46"/>
      <c r="D39" s="46"/>
      <c r="E39" s="46"/>
      <c r="F39" s="46"/>
      <c r="G39" s="46"/>
      <c r="H39" s="46">
        <v>75</v>
      </c>
      <c r="I39" s="46">
        <v>75</v>
      </c>
      <c r="J39" s="46"/>
      <c r="K39" s="46"/>
      <c r="L39" s="46">
        <v>120</v>
      </c>
      <c r="M39" s="46"/>
      <c r="N39" s="46"/>
      <c r="O39" s="46"/>
      <c r="P39" s="46">
        <v>200</v>
      </c>
      <c r="Q39" s="46"/>
      <c r="R39" s="46"/>
      <c r="S39" s="46"/>
    </row>
    <row r="40" spans="1:19" s="8" customFormat="1" x14ac:dyDescent="0.25">
      <c r="A40" s="643" t="s">
        <v>2276</v>
      </c>
      <c r="B40" s="46" t="s">
        <v>2277</v>
      </c>
      <c r="C40" s="46"/>
      <c r="D40" s="46"/>
      <c r="E40" s="46"/>
      <c r="F40" s="46"/>
      <c r="G40" s="46"/>
      <c r="H40" s="46">
        <v>75</v>
      </c>
      <c r="I40" s="46"/>
      <c r="J40" s="46"/>
      <c r="K40" s="46">
        <v>100</v>
      </c>
      <c r="L40" s="46"/>
      <c r="M40" s="46"/>
      <c r="N40" s="46"/>
      <c r="O40" s="46"/>
      <c r="P40" s="46">
        <v>350</v>
      </c>
      <c r="Q40" s="46"/>
      <c r="R40" s="46"/>
      <c r="S40" s="46"/>
    </row>
    <row r="41" spans="1:19" s="8" customFormat="1" ht="17" thickBot="1" x14ac:dyDescent="0.3">
      <c r="A41" s="643" t="s">
        <v>2278</v>
      </c>
      <c r="B41" s="46" t="s">
        <v>2279</v>
      </c>
      <c r="C41" s="46"/>
      <c r="D41" s="46"/>
      <c r="E41" s="46"/>
      <c r="F41" s="46"/>
      <c r="G41" s="46"/>
      <c r="H41" s="46"/>
      <c r="I41" s="46">
        <v>157</v>
      </c>
      <c r="J41" s="46"/>
      <c r="K41" s="46"/>
      <c r="L41" s="46">
        <v>58</v>
      </c>
      <c r="M41" s="46"/>
      <c r="N41" s="46"/>
      <c r="O41" s="46"/>
      <c r="P41" s="46"/>
      <c r="Q41" s="46"/>
      <c r="R41" s="46"/>
      <c r="S41" s="46"/>
    </row>
    <row r="42" spans="1:19" s="8" customFormat="1" ht="17" thickBot="1" x14ac:dyDescent="0.3">
      <c r="A42" s="170" t="s">
        <v>2197</v>
      </c>
      <c r="B42" s="34"/>
      <c r="C42" s="34">
        <f>SUM(C34:C41)</f>
        <v>16</v>
      </c>
      <c r="D42" s="34">
        <f t="shared" ref="D42:R42" si="2">SUM(D34:D41)</f>
        <v>24</v>
      </c>
      <c r="E42" s="34">
        <f>SUM(E34:E41)</f>
        <v>24</v>
      </c>
      <c r="F42" s="34"/>
      <c r="G42" s="34">
        <f t="shared" si="2"/>
        <v>84</v>
      </c>
      <c r="H42" s="34">
        <f t="shared" si="2"/>
        <v>1941</v>
      </c>
      <c r="I42" s="34">
        <f t="shared" si="2"/>
        <v>1641</v>
      </c>
      <c r="J42" s="34">
        <f t="shared" si="2"/>
        <v>142</v>
      </c>
      <c r="K42" s="34">
        <f t="shared" si="2"/>
        <v>798</v>
      </c>
      <c r="L42" s="34">
        <f t="shared" si="2"/>
        <v>2154</v>
      </c>
      <c r="M42" s="34"/>
      <c r="N42" s="34"/>
      <c r="O42" s="34">
        <f>SUM(O34:O41)</f>
        <v>1339</v>
      </c>
      <c r="P42" s="34">
        <f t="shared" si="2"/>
        <v>4145</v>
      </c>
      <c r="Q42" s="34">
        <f t="shared" si="2"/>
        <v>100</v>
      </c>
      <c r="R42" s="34">
        <f t="shared" si="2"/>
        <v>85</v>
      </c>
      <c r="S42" s="34"/>
    </row>
    <row r="43" spans="1:19" s="8" customFormat="1" x14ac:dyDescent="0.25">
      <c r="A43" s="668">
        <v>43446</v>
      </c>
      <c r="B43" s="46" t="s">
        <v>63</v>
      </c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>
        <v>-71</v>
      </c>
      <c r="P43" s="46">
        <v>-220</v>
      </c>
      <c r="Q43" s="46"/>
      <c r="R43" s="46"/>
      <c r="S43" s="46"/>
    </row>
    <row r="44" spans="1:19" s="8" customFormat="1" x14ac:dyDescent="0.25">
      <c r="A44" s="155" t="s">
        <v>2280</v>
      </c>
      <c r="B44" s="13" t="s">
        <v>63</v>
      </c>
      <c r="C44" s="46"/>
      <c r="D44" s="46"/>
      <c r="E44" s="46"/>
      <c r="F44" s="46"/>
      <c r="G44" s="46"/>
      <c r="H44" s="46"/>
      <c r="I44" s="46"/>
      <c r="J44" s="46"/>
      <c r="K44" s="46"/>
      <c r="L44" s="46">
        <v>-140</v>
      </c>
      <c r="M44" s="46"/>
      <c r="N44" s="46"/>
      <c r="O44" s="46"/>
      <c r="P44" s="46">
        <v>-60</v>
      </c>
      <c r="Q44" s="46"/>
      <c r="R44" s="46"/>
      <c r="S44" s="46"/>
    </row>
    <row r="45" spans="1:19" s="8" customFormat="1" x14ac:dyDescent="0.25">
      <c r="A45" s="643" t="s">
        <v>2281</v>
      </c>
      <c r="B45" s="46" t="s">
        <v>63</v>
      </c>
      <c r="C45" s="46"/>
      <c r="D45" s="46"/>
      <c r="E45" s="46"/>
      <c r="F45" s="46"/>
      <c r="G45" s="46"/>
      <c r="H45" s="46"/>
      <c r="I45" s="46"/>
      <c r="J45" s="46"/>
      <c r="K45" s="46"/>
      <c r="L45" s="46">
        <v>-170</v>
      </c>
      <c r="M45" s="46"/>
      <c r="N45" s="46"/>
      <c r="O45" s="46">
        <v>-15</v>
      </c>
      <c r="P45" s="46">
        <v>-110</v>
      </c>
      <c r="Q45" s="46"/>
      <c r="R45" s="46"/>
      <c r="S45" s="46"/>
    </row>
    <row r="46" spans="1:19" s="8" customFormat="1" x14ac:dyDescent="0.25">
      <c r="A46" s="643" t="s">
        <v>2282</v>
      </c>
      <c r="B46" s="46" t="s">
        <v>63</v>
      </c>
      <c r="C46" s="46"/>
      <c r="D46" s="46"/>
      <c r="E46" s="46"/>
      <c r="F46" s="46"/>
      <c r="G46" s="46"/>
      <c r="H46" s="46"/>
      <c r="I46" s="46"/>
      <c r="J46" s="46"/>
      <c r="K46" s="46"/>
      <c r="L46" s="46">
        <v>-136</v>
      </c>
      <c r="M46" s="46"/>
      <c r="N46" s="46"/>
      <c r="O46" s="46"/>
      <c r="P46" s="46">
        <v>-102</v>
      </c>
      <c r="Q46" s="46"/>
      <c r="R46" s="46"/>
      <c r="S46" s="46"/>
    </row>
    <row r="47" spans="1:19" s="8" customFormat="1" x14ac:dyDescent="0.25">
      <c r="A47" s="643" t="s">
        <v>2283</v>
      </c>
      <c r="B47" s="46" t="s">
        <v>63</v>
      </c>
      <c r="C47" s="46"/>
      <c r="D47" s="46"/>
      <c r="E47" s="46"/>
      <c r="F47" s="46"/>
      <c r="G47" s="46"/>
      <c r="H47" s="46"/>
      <c r="I47" s="46"/>
      <c r="J47" s="46"/>
      <c r="K47" s="46">
        <v>-44</v>
      </c>
      <c r="L47" s="46"/>
      <c r="M47" s="46"/>
      <c r="N47" s="46"/>
      <c r="O47" s="46">
        <v>-105</v>
      </c>
      <c r="P47" s="46">
        <v>-244</v>
      </c>
      <c r="Q47" s="46">
        <v>-30</v>
      </c>
      <c r="R47" s="46"/>
      <c r="S47" s="46"/>
    </row>
    <row r="48" spans="1:19" s="8" customFormat="1" x14ac:dyDescent="0.25">
      <c r="A48" s="643" t="s">
        <v>2284</v>
      </c>
      <c r="B48" s="46" t="s">
        <v>63</v>
      </c>
      <c r="C48" s="46"/>
      <c r="D48" s="46"/>
      <c r="E48" s="46"/>
      <c r="F48" s="46"/>
      <c r="G48" s="46"/>
      <c r="H48" s="46">
        <v>-39</v>
      </c>
      <c r="I48" s="46">
        <v>-25</v>
      </c>
      <c r="J48" s="46"/>
      <c r="K48" s="46"/>
      <c r="L48" s="46">
        <v>-150</v>
      </c>
      <c r="M48" s="46"/>
      <c r="N48" s="46"/>
      <c r="O48" s="46"/>
      <c r="P48" s="46"/>
      <c r="Q48" s="46"/>
      <c r="R48" s="46"/>
      <c r="S48" s="46"/>
    </row>
    <row r="49" spans="1:19" s="8" customFormat="1" x14ac:dyDescent="0.25">
      <c r="A49" s="643" t="s">
        <v>2285</v>
      </c>
      <c r="B49" s="46" t="s">
        <v>63</v>
      </c>
      <c r="C49" s="46"/>
      <c r="D49" s="46"/>
      <c r="E49" s="46"/>
      <c r="F49" s="46"/>
      <c r="G49" s="46"/>
      <c r="H49" s="46">
        <v>-131</v>
      </c>
      <c r="I49" s="46">
        <v>-168</v>
      </c>
      <c r="J49" s="46"/>
      <c r="K49" s="46"/>
      <c r="L49" s="46"/>
      <c r="M49" s="46"/>
      <c r="N49" s="46"/>
      <c r="O49" s="46"/>
      <c r="P49" s="46"/>
      <c r="Q49" s="46"/>
      <c r="R49" s="46"/>
      <c r="S49" s="46"/>
    </row>
    <row r="50" spans="1:19" s="8" customFormat="1" x14ac:dyDescent="0.25">
      <c r="A50" s="297" t="s">
        <v>2286</v>
      </c>
      <c r="B50" s="38" t="s">
        <v>63</v>
      </c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>
        <v>-64</v>
      </c>
      <c r="P50" s="46">
        <v>-410</v>
      </c>
      <c r="Q50" s="46"/>
      <c r="R50" s="46"/>
      <c r="S50" s="46"/>
    </row>
    <row r="51" spans="1:19" s="8" customFormat="1" x14ac:dyDescent="0.25">
      <c r="A51" s="513" t="s">
        <v>2287</v>
      </c>
      <c r="B51" s="13" t="s">
        <v>63</v>
      </c>
      <c r="C51" s="46"/>
      <c r="D51" s="46"/>
      <c r="E51" s="46"/>
      <c r="F51" s="46"/>
      <c r="G51" s="46"/>
      <c r="H51" s="46">
        <v>-123</v>
      </c>
      <c r="I51" s="46">
        <v>-110</v>
      </c>
      <c r="J51" s="46">
        <v>-2</v>
      </c>
      <c r="K51" s="46">
        <v>-138</v>
      </c>
      <c r="L51" s="46">
        <v>-308</v>
      </c>
      <c r="M51" s="46"/>
      <c r="N51" s="46"/>
      <c r="O51" s="46">
        <v>-4</v>
      </c>
      <c r="P51" s="46">
        <v>-7</v>
      </c>
      <c r="Q51" s="46">
        <v>-2</v>
      </c>
      <c r="R51" s="46"/>
      <c r="S51" s="46"/>
    </row>
    <row r="52" spans="1:19" s="8" customFormat="1" ht="17" thickBot="1" x14ac:dyDescent="0.3">
      <c r="A52" s="513" t="s">
        <v>2287</v>
      </c>
      <c r="B52" s="13" t="s">
        <v>63</v>
      </c>
      <c r="C52" s="46"/>
      <c r="D52" s="46"/>
      <c r="E52" s="46"/>
      <c r="F52" s="46"/>
      <c r="G52" s="46"/>
      <c r="H52" s="46">
        <v>-150</v>
      </c>
      <c r="I52" s="46">
        <v>-150</v>
      </c>
      <c r="J52" s="46"/>
      <c r="K52" s="46"/>
      <c r="L52" s="46"/>
      <c r="M52" s="46"/>
      <c r="N52" s="46"/>
      <c r="O52" s="46"/>
      <c r="P52" s="46"/>
      <c r="Q52" s="46"/>
      <c r="R52" s="46"/>
      <c r="S52" s="46"/>
    </row>
    <row r="53" spans="1:19" s="8" customFormat="1" ht="17" thickBot="1" x14ac:dyDescent="0.3">
      <c r="A53" s="170" t="s">
        <v>2198</v>
      </c>
      <c r="B53" s="34"/>
      <c r="C53" s="34">
        <f>SUM(C42:C52)</f>
        <v>16</v>
      </c>
      <c r="D53" s="34">
        <f t="shared" ref="D53:Q53" si="3">SUM(D42:D52)</f>
        <v>24</v>
      </c>
      <c r="E53" s="34">
        <f t="shared" si="3"/>
        <v>24</v>
      </c>
      <c r="F53" s="34"/>
      <c r="G53" s="34">
        <f t="shared" si="3"/>
        <v>84</v>
      </c>
      <c r="H53" s="34">
        <f t="shared" si="3"/>
        <v>1498</v>
      </c>
      <c r="I53" s="34">
        <f t="shared" si="3"/>
        <v>1188</v>
      </c>
      <c r="J53" s="34">
        <f t="shared" si="3"/>
        <v>140</v>
      </c>
      <c r="K53" s="34">
        <f t="shared" si="3"/>
        <v>616</v>
      </c>
      <c r="L53" s="34">
        <f t="shared" si="3"/>
        <v>1250</v>
      </c>
      <c r="M53" s="34"/>
      <c r="N53" s="34"/>
      <c r="O53" s="34">
        <f t="shared" si="3"/>
        <v>1080</v>
      </c>
      <c r="P53" s="34">
        <f t="shared" si="3"/>
        <v>2992</v>
      </c>
      <c r="Q53" s="34">
        <f t="shared" si="3"/>
        <v>68</v>
      </c>
      <c r="R53" s="34">
        <f>SUM(R42:R52)</f>
        <v>85</v>
      </c>
      <c r="S53" s="34"/>
    </row>
    <row r="54" spans="1:19" s="8" customFormat="1" x14ac:dyDescent="0.25">
      <c r="A54" s="12">
        <v>43525</v>
      </c>
      <c r="B54" s="13" t="s">
        <v>63</v>
      </c>
      <c r="C54" s="46"/>
      <c r="D54" s="46"/>
      <c r="E54" s="46"/>
      <c r="F54" s="46"/>
      <c r="G54" s="46"/>
      <c r="H54" s="46">
        <v>-102</v>
      </c>
      <c r="I54" s="46">
        <v>-124</v>
      </c>
      <c r="J54" s="46"/>
      <c r="K54" s="46"/>
      <c r="L54" s="46"/>
      <c r="M54" s="46"/>
      <c r="N54" s="46"/>
      <c r="O54" s="46">
        <v>-39</v>
      </c>
      <c r="P54" s="46">
        <v>-50</v>
      </c>
      <c r="Q54" s="46"/>
      <c r="R54" s="46"/>
      <c r="S54" s="46"/>
    </row>
    <row r="55" spans="1:19" s="8" customFormat="1" x14ac:dyDescent="0.25">
      <c r="A55" s="12">
        <v>43525</v>
      </c>
      <c r="B55" s="13" t="s">
        <v>63</v>
      </c>
      <c r="C55" s="46"/>
      <c r="D55" s="46"/>
      <c r="E55" s="46"/>
      <c r="F55" s="46"/>
      <c r="G55" s="46"/>
      <c r="H55" s="46">
        <v>-99</v>
      </c>
      <c r="I55" s="46">
        <v>-134</v>
      </c>
      <c r="J55" s="46"/>
      <c r="K55" s="46"/>
      <c r="L55" s="46"/>
      <c r="M55" s="46"/>
      <c r="N55" s="46"/>
      <c r="O55" s="46"/>
      <c r="P55" s="46"/>
      <c r="Q55" s="46"/>
      <c r="R55" s="46"/>
      <c r="S55" s="46"/>
    </row>
    <row r="56" spans="1:19" s="8" customFormat="1" x14ac:dyDescent="0.25">
      <c r="A56" s="24">
        <v>43739</v>
      </c>
      <c r="B56" s="25" t="s">
        <v>63</v>
      </c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>
        <v>-54</v>
      </c>
      <c r="P56" s="46">
        <v>-348</v>
      </c>
      <c r="Q56" s="46"/>
      <c r="R56" s="46"/>
      <c r="S56" s="46"/>
    </row>
    <row r="57" spans="1:19" s="8" customFormat="1" x14ac:dyDescent="0.25">
      <c r="A57" s="12">
        <v>43739</v>
      </c>
      <c r="B57" s="13" t="s">
        <v>63</v>
      </c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>
        <v>-350</v>
      </c>
      <c r="Q57" s="46"/>
      <c r="R57" s="46"/>
      <c r="S57" s="46"/>
    </row>
    <row r="58" spans="1:19" s="8" customFormat="1" x14ac:dyDescent="0.25">
      <c r="A58" s="76">
        <v>43770</v>
      </c>
      <c r="B58" s="14" t="s">
        <v>63</v>
      </c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>
        <v>-400</v>
      </c>
      <c r="Q58" s="46"/>
      <c r="R58" s="46"/>
      <c r="S58" s="46"/>
    </row>
    <row r="59" spans="1:19" s="8" customFormat="1" ht="17" thickBot="1" x14ac:dyDescent="0.3">
      <c r="A59" s="79" t="s">
        <v>2288</v>
      </c>
      <c r="B59" s="14" t="s">
        <v>63</v>
      </c>
      <c r="C59" s="46"/>
      <c r="D59" s="46"/>
      <c r="E59" s="46"/>
      <c r="F59" s="46"/>
      <c r="G59" s="46"/>
      <c r="H59" s="46"/>
      <c r="I59" s="46"/>
      <c r="J59" s="46">
        <v>-27</v>
      </c>
      <c r="K59" s="46">
        <v>-80</v>
      </c>
      <c r="L59" s="46">
        <v>-20</v>
      </c>
      <c r="M59" s="46"/>
      <c r="N59" s="46"/>
      <c r="O59" s="46">
        <v>-57</v>
      </c>
      <c r="P59" s="46">
        <v>-103</v>
      </c>
      <c r="Q59" s="46">
        <v>-11</v>
      </c>
      <c r="R59" s="46"/>
      <c r="S59" s="46"/>
    </row>
    <row r="60" spans="1:19" s="8" customFormat="1" ht="17" thickBot="1" x14ac:dyDescent="0.3">
      <c r="A60" s="170" t="s">
        <v>2199</v>
      </c>
      <c r="B60" s="34"/>
      <c r="C60" s="34">
        <f t="shared" ref="C60:R60" si="4">SUM(C53:C59)</f>
        <v>16</v>
      </c>
      <c r="D60" s="34">
        <f t="shared" si="4"/>
        <v>24</v>
      </c>
      <c r="E60" s="34">
        <f t="shared" si="4"/>
        <v>24</v>
      </c>
      <c r="F60" s="34"/>
      <c r="G60" s="34">
        <f t="shared" si="4"/>
        <v>84</v>
      </c>
      <c r="H60" s="34">
        <f t="shared" si="4"/>
        <v>1297</v>
      </c>
      <c r="I60" s="34">
        <f t="shared" si="4"/>
        <v>930</v>
      </c>
      <c r="J60" s="34">
        <f t="shared" si="4"/>
        <v>113</v>
      </c>
      <c r="K60" s="34">
        <f t="shared" si="4"/>
        <v>536</v>
      </c>
      <c r="L60" s="34">
        <f t="shared" si="4"/>
        <v>1230</v>
      </c>
      <c r="M60" s="34"/>
      <c r="N60" s="34"/>
      <c r="O60" s="34">
        <f t="shared" si="4"/>
        <v>930</v>
      </c>
      <c r="P60" s="34">
        <f t="shared" si="4"/>
        <v>1741</v>
      </c>
      <c r="Q60" s="34">
        <f t="shared" si="4"/>
        <v>57</v>
      </c>
      <c r="R60" s="34">
        <f t="shared" si="4"/>
        <v>85</v>
      </c>
      <c r="S60" s="34"/>
    </row>
    <row r="61" spans="1:19" s="144" customFormat="1" ht="17" thickBot="1" x14ac:dyDescent="0.3">
      <c r="A61" s="201"/>
      <c r="B61" s="81"/>
      <c r="C61" s="554"/>
      <c r="D61" s="554"/>
      <c r="E61" s="554"/>
      <c r="F61" s="554"/>
      <c r="G61" s="554"/>
      <c r="H61" s="554"/>
      <c r="I61" s="554"/>
      <c r="J61" s="554"/>
      <c r="K61" s="554"/>
      <c r="L61" s="554"/>
      <c r="M61" s="554"/>
      <c r="N61" s="554"/>
      <c r="O61" s="554"/>
      <c r="P61" s="554"/>
      <c r="Q61" s="554"/>
      <c r="R61" s="554"/>
      <c r="S61" s="554"/>
    </row>
    <row r="62" spans="1:19" s="8" customFormat="1" ht="17" thickBot="1" x14ac:dyDescent="0.3">
      <c r="A62" s="170" t="s">
        <v>2200</v>
      </c>
      <c r="B62" s="34"/>
      <c r="C62" s="34">
        <f t="shared" ref="C62:R62" si="5">SUM(C60:C61)</f>
        <v>16</v>
      </c>
      <c r="D62" s="34">
        <f t="shared" si="5"/>
        <v>24</v>
      </c>
      <c r="E62" s="34">
        <f t="shared" si="5"/>
        <v>24</v>
      </c>
      <c r="F62" s="34"/>
      <c r="G62" s="34">
        <f t="shared" si="5"/>
        <v>84</v>
      </c>
      <c r="H62" s="34">
        <f t="shared" si="5"/>
        <v>1297</v>
      </c>
      <c r="I62" s="34">
        <f t="shared" si="5"/>
        <v>930</v>
      </c>
      <c r="J62" s="34">
        <f t="shared" si="5"/>
        <v>113</v>
      </c>
      <c r="K62" s="34">
        <f t="shared" si="5"/>
        <v>536</v>
      </c>
      <c r="L62" s="34">
        <f t="shared" si="5"/>
        <v>1230</v>
      </c>
      <c r="M62" s="34"/>
      <c r="N62" s="34"/>
      <c r="O62" s="34">
        <f t="shared" si="5"/>
        <v>930</v>
      </c>
      <c r="P62" s="34">
        <f t="shared" si="5"/>
        <v>1741</v>
      </c>
      <c r="Q62" s="34">
        <f t="shared" si="5"/>
        <v>57</v>
      </c>
      <c r="R62" s="34">
        <f t="shared" si="5"/>
        <v>85</v>
      </c>
      <c r="S62" s="34"/>
    </row>
    <row r="63" spans="1:19" s="144" customFormat="1" ht="17" thickBot="1" x14ac:dyDescent="0.3">
      <c r="A63" s="201"/>
      <c r="B63" s="81"/>
      <c r="C63" s="554"/>
      <c r="D63" s="554"/>
      <c r="E63" s="554"/>
      <c r="F63" s="554"/>
      <c r="G63" s="554"/>
      <c r="H63" s="554"/>
      <c r="I63" s="554"/>
      <c r="J63" s="554"/>
      <c r="K63" s="554"/>
      <c r="L63" s="554"/>
      <c r="M63" s="554"/>
      <c r="N63" s="554"/>
      <c r="O63" s="554"/>
      <c r="P63" s="554"/>
      <c r="Q63" s="554"/>
      <c r="R63" s="554"/>
      <c r="S63" s="554"/>
    </row>
    <row r="64" spans="1:19" s="8" customFormat="1" ht="17" thickBot="1" x14ac:dyDescent="0.3">
      <c r="A64" s="170" t="s">
        <v>2203</v>
      </c>
      <c r="B64" s="34"/>
      <c r="C64" s="34">
        <f t="shared" ref="C64:R64" si="6">SUM(C62:C63)</f>
        <v>16</v>
      </c>
      <c r="D64" s="34">
        <f t="shared" si="6"/>
        <v>24</v>
      </c>
      <c r="E64" s="34">
        <f t="shared" si="6"/>
        <v>24</v>
      </c>
      <c r="F64" s="34"/>
      <c r="G64" s="34">
        <f t="shared" si="6"/>
        <v>84</v>
      </c>
      <c r="H64" s="34">
        <f t="shared" si="6"/>
        <v>1297</v>
      </c>
      <c r="I64" s="34">
        <f t="shared" si="6"/>
        <v>930</v>
      </c>
      <c r="J64" s="34">
        <f t="shared" si="6"/>
        <v>113</v>
      </c>
      <c r="K64" s="34">
        <f t="shared" si="6"/>
        <v>536</v>
      </c>
      <c r="L64" s="34">
        <f t="shared" si="6"/>
        <v>1230</v>
      </c>
      <c r="M64" s="34"/>
      <c r="N64" s="34"/>
      <c r="O64" s="34">
        <f t="shared" si="6"/>
        <v>930</v>
      </c>
      <c r="P64" s="34">
        <f t="shared" si="6"/>
        <v>1741</v>
      </c>
      <c r="Q64" s="34">
        <f t="shared" si="6"/>
        <v>57</v>
      </c>
      <c r="R64" s="34">
        <f t="shared" si="6"/>
        <v>85</v>
      </c>
      <c r="S64" s="34"/>
    </row>
    <row r="65" spans="1:19" s="144" customFormat="1" ht="17" thickBot="1" x14ac:dyDescent="0.3">
      <c r="A65" s="201"/>
      <c r="B65" s="81"/>
      <c r="C65" s="554"/>
      <c r="D65" s="554"/>
      <c r="E65" s="554"/>
      <c r="F65" s="554"/>
      <c r="G65" s="554"/>
      <c r="H65" s="554"/>
      <c r="I65" s="554"/>
      <c r="J65" s="554"/>
      <c r="K65" s="554"/>
      <c r="L65" s="554"/>
      <c r="M65" s="554"/>
      <c r="N65" s="554"/>
      <c r="O65" s="554"/>
      <c r="P65" s="554"/>
      <c r="Q65" s="554"/>
      <c r="R65" s="554"/>
      <c r="S65" s="554"/>
    </row>
    <row r="66" spans="1:19" s="8" customFormat="1" ht="17" thickBot="1" x14ac:dyDescent="0.3">
      <c r="A66" s="170" t="s">
        <v>2204</v>
      </c>
      <c r="B66" s="34"/>
      <c r="C66" s="34">
        <f t="shared" ref="C66:R68" si="7">SUM(C64:C65)</f>
        <v>16</v>
      </c>
      <c r="D66" s="34">
        <f t="shared" si="7"/>
        <v>24</v>
      </c>
      <c r="E66" s="34">
        <f t="shared" si="7"/>
        <v>24</v>
      </c>
      <c r="F66" s="34"/>
      <c r="G66" s="34">
        <f t="shared" si="7"/>
        <v>84</v>
      </c>
      <c r="H66" s="34">
        <f t="shared" si="7"/>
        <v>1297</v>
      </c>
      <c r="I66" s="34">
        <f t="shared" si="7"/>
        <v>930</v>
      </c>
      <c r="J66" s="34">
        <f t="shared" si="7"/>
        <v>113</v>
      </c>
      <c r="K66" s="34">
        <f t="shared" si="7"/>
        <v>536</v>
      </c>
      <c r="L66" s="34">
        <f t="shared" si="7"/>
        <v>1230</v>
      </c>
      <c r="M66" s="34"/>
      <c r="N66" s="34"/>
      <c r="O66" s="34">
        <f t="shared" si="7"/>
        <v>930</v>
      </c>
      <c r="P66" s="34">
        <f t="shared" si="7"/>
        <v>1741</v>
      </c>
      <c r="Q66" s="34">
        <f t="shared" si="7"/>
        <v>57</v>
      </c>
      <c r="R66" s="34">
        <f t="shared" si="7"/>
        <v>85</v>
      </c>
      <c r="S66" s="34"/>
    </row>
    <row r="67" spans="1:19" s="144" customFormat="1" ht="17" thickBot="1" x14ac:dyDescent="0.3">
      <c r="A67" s="201"/>
      <c r="B67" s="81"/>
      <c r="C67" s="554"/>
      <c r="D67" s="554"/>
      <c r="E67" s="554"/>
      <c r="F67" s="554"/>
      <c r="G67" s="554"/>
      <c r="H67" s="554"/>
      <c r="I67" s="554"/>
      <c r="J67" s="554"/>
      <c r="K67" s="554"/>
      <c r="L67" s="554"/>
      <c r="M67" s="554"/>
      <c r="N67" s="554"/>
      <c r="O67" s="554"/>
      <c r="P67" s="554"/>
      <c r="Q67" s="554"/>
      <c r="R67" s="554"/>
      <c r="S67" s="554"/>
    </row>
    <row r="68" spans="1:19" s="8" customFormat="1" ht="17" thickBot="1" x14ac:dyDescent="0.3">
      <c r="A68" s="170" t="s">
        <v>2205</v>
      </c>
      <c r="B68" s="34"/>
      <c r="C68" s="34">
        <f>SUM(C66:C67)</f>
        <v>16</v>
      </c>
      <c r="D68" s="34">
        <f>SUM(D66:D67)</f>
        <v>24</v>
      </c>
      <c r="E68" s="34">
        <f t="shared" si="7"/>
        <v>24</v>
      </c>
      <c r="F68" s="34"/>
      <c r="G68" s="34">
        <f t="shared" si="7"/>
        <v>84</v>
      </c>
      <c r="H68" s="34">
        <f t="shared" si="7"/>
        <v>1297</v>
      </c>
      <c r="I68" s="34">
        <f t="shared" si="7"/>
        <v>930</v>
      </c>
      <c r="J68" s="34">
        <f t="shared" si="7"/>
        <v>113</v>
      </c>
      <c r="K68" s="34">
        <f t="shared" si="7"/>
        <v>536</v>
      </c>
      <c r="L68" s="34">
        <f t="shared" si="7"/>
        <v>1230</v>
      </c>
      <c r="M68" s="34"/>
      <c r="N68" s="34"/>
      <c r="O68" s="34">
        <f>SUM(O66:O67)</f>
        <v>930</v>
      </c>
      <c r="P68" s="34">
        <f>SUM(P66:P67)</f>
        <v>1741</v>
      </c>
      <c r="Q68" s="34">
        <f t="shared" si="7"/>
        <v>57</v>
      </c>
      <c r="R68" s="34">
        <f t="shared" si="7"/>
        <v>85</v>
      </c>
      <c r="S68" s="34"/>
    </row>
    <row r="69" spans="1:19" s="8" customFormat="1" x14ac:dyDescent="0.25">
      <c r="A69" s="79" t="s">
        <v>2289</v>
      </c>
      <c r="B69" s="14" t="s">
        <v>63</v>
      </c>
      <c r="C69" s="46"/>
      <c r="D69" s="46"/>
      <c r="E69" s="46"/>
      <c r="F69" s="46"/>
      <c r="G69" s="46"/>
      <c r="H69" s="46">
        <v>-230</v>
      </c>
      <c r="I69" s="46">
        <v>-100</v>
      </c>
      <c r="J69" s="46"/>
      <c r="K69" s="46"/>
      <c r="L69" s="46"/>
      <c r="M69" s="46"/>
      <c r="N69" s="46"/>
      <c r="O69" s="46"/>
      <c r="P69" s="46"/>
      <c r="Q69" s="46"/>
      <c r="R69" s="46"/>
      <c r="S69" s="46"/>
    </row>
    <row r="70" spans="1:19" s="8" customFormat="1" x14ac:dyDescent="0.25">
      <c r="A70" s="79" t="s">
        <v>2290</v>
      </c>
      <c r="B70" s="14" t="s">
        <v>63</v>
      </c>
      <c r="C70" s="46"/>
      <c r="D70" s="46"/>
      <c r="E70" s="46"/>
      <c r="F70" s="46"/>
      <c r="G70" s="46"/>
      <c r="H70" s="46">
        <v>-131</v>
      </c>
      <c r="I70" s="46">
        <v>-22</v>
      </c>
      <c r="J70" s="46"/>
      <c r="K70" s="46"/>
      <c r="L70" s="46">
        <v>-60</v>
      </c>
      <c r="M70" s="46"/>
      <c r="N70" s="46"/>
      <c r="O70" s="46"/>
      <c r="P70" s="46">
        <v>-50</v>
      </c>
      <c r="Q70" s="46"/>
      <c r="R70" s="46"/>
      <c r="S70" s="46"/>
    </row>
    <row r="71" spans="1:19" s="8" customFormat="1" x14ac:dyDescent="0.25">
      <c r="A71" s="79" t="s">
        <v>2291</v>
      </c>
      <c r="B71" s="14" t="s">
        <v>63</v>
      </c>
      <c r="C71" s="46"/>
      <c r="D71" s="46"/>
      <c r="E71" s="46"/>
      <c r="F71" s="46"/>
      <c r="G71" s="46"/>
      <c r="H71" s="46">
        <v>-39</v>
      </c>
      <c r="I71" s="46"/>
      <c r="J71" s="46"/>
      <c r="K71" s="46">
        <v>-35</v>
      </c>
      <c r="L71" s="46">
        <v>-160</v>
      </c>
      <c r="M71" s="46"/>
      <c r="N71" s="46"/>
      <c r="O71" s="46"/>
      <c r="P71" s="46"/>
      <c r="Q71" s="46"/>
      <c r="R71" s="46"/>
      <c r="S71" s="46"/>
    </row>
    <row r="72" spans="1:19" s="8" customFormat="1" x14ac:dyDescent="0.25">
      <c r="A72" s="79" t="s">
        <v>2292</v>
      </c>
      <c r="B72" s="14" t="s">
        <v>63</v>
      </c>
      <c r="C72" s="46"/>
      <c r="D72" s="46"/>
      <c r="E72" s="46"/>
      <c r="F72" s="46"/>
      <c r="G72" s="46"/>
      <c r="H72" s="46"/>
      <c r="I72" s="46"/>
      <c r="J72" s="46"/>
      <c r="K72" s="46"/>
      <c r="L72" s="46">
        <v>-115</v>
      </c>
      <c r="M72" s="46"/>
      <c r="N72" s="46"/>
      <c r="O72" s="46">
        <v>-100</v>
      </c>
      <c r="P72" s="46">
        <v>-100</v>
      </c>
      <c r="Q72" s="46"/>
      <c r="R72" s="46"/>
      <c r="S72" s="46"/>
    </row>
    <row r="73" spans="1:19" s="8" customFormat="1" x14ac:dyDescent="0.25">
      <c r="A73" s="79" t="s">
        <v>2293</v>
      </c>
      <c r="B73" s="14" t="s">
        <v>63</v>
      </c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>
        <v>-145</v>
      </c>
      <c r="P73" s="46">
        <v>-400</v>
      </c>
      <c r="Q73" s="46"/>
      <c r="R73" s="46"/>
      <c r="S73" s="46"/>
    </row>
    <row r="74" spans="1:19" s="8" customFormat="1" ht="17" thickBot="1" x14ac:dyDescent="0.3">
      <c r="A74" s="17" t="s">
        <v>2293</v>
      </c>
      <c r="B74" s="13" t="s">
        <v>63</v>
      </c>
      <c r="C74" s="46"/>
      <c r="D74" s="46"/>
      <c r="E74" s="46"/>
      <c r="F74" s="46"/>
      <c r="G74" s="46"/>
      <c r="H74" s="46">
        <v>-10</v>
      </c>
      <c r="I74" s="46"/>
      <c r="J74" s="46">
        <v>-19</v>
      </c>
      <c r="K74" s="46">
        <v>-36</v>
      </c>
      <c r="L74" s="46">
        <v>-51</v>
      </c>
      <c r="M74" s="46"/>
      <c r="N74" s="46"/>
      <c r="O74" s="46">
        <v>-82</v>
      </c>
      <c r="P74" s="46">
        <v>-100</v>
      </c>
      <c r="Q74" s="46"/>
      <c r="R74" s="46"/>
      <c r="S74" s="46"/>
    </row>
    <row r="75" spans="1:19" s="8" customFormat="1" ht="17" thickBot="1" x14ac:dyDescent="0.3">
      <c r="A75" s="170" t="s">
        <v>2206</v>
      </c>
      <c r="B75" s="34"/>
      <c r="C75" s="34">
        <f>SUM(C68:C74)</f>
        <v>16</v>
      </c>
      <c r="D75" s="34">
        <f t="shared" ref="D75:Q75" si="8">SUM(D68:D74)</f>
        <v>24</v>
      </c>
      <c r="E75" s="34">
        <f t="shared" si="8"/>
        <v>24</v>
      </c>
      <c r="F75" s="34"/>
      <c r="G75" s="34">
        <f t="shared" si="8"/>
        <v>84</v>
      </c>
      <c r="H75" s="34">
        <f>SUM(H68:H74)</f>
        <v>887</v>
      </c>
      <c r="I75" s="34">
        <f>SUM(I68:I74)</f>
        <v>808</v>
      </c>
      <c r="J75" s="34">
        <f t="shared" si="8"/>
        <v>94</v>
      </c>
      <c r="K75" s="34">
        <f t="shared" si="8"/>
        <v>465</v>
      </c>
      <c r="L75" s="34">
        <f t="shared" si="8"/>
        <v>844</v>
      </c>
      <c r="M75" s="34"/>
      <c r="N75" s="34"/>
      <c r="O75" s="34">
        <f>SUM(O68:O74)</f>
        <v>603</v>
      </c>
      <c r="P75" s="34">
        <f>SUM(P68:P74)</f>
        <v>1091</v>
      </c>
      <c r="Q75" s="34">
        <f t="shared" si="8"/>
        <v>57</v>
      </c>
      <c r="R75" s="34">
        <f>SUM(R68:R74)</f>
        <v>85</v>
      </c>
      <c r="S75" s="34"/>
    </row>
    <row r="76" spans="1:19" s="8" customFormat="1" x14ac:dyDescent="0.25">
      <c r="A76" s="155">
        <v>43562</v>
      </c>
      <c r="B76" s="53" t="s">
        <v>63</v>
      </c>
      <c r="C76" s="46"/>
      <c r="D76" s="46"/>
      <c r="E76" s="46"/>
      <c r="F76" s="46"/>
      <c r="G76" s="46"/>
      <c r="H76" s="46"/>
      <c r="I76" s="46"/>
      <c r="J76" s="46"/>
      <c r="K76" s="46">
        <v>-50</v>
      </c>
      <c r="L76" s="46">
        <v>-46</v>
      </c>
      <c r="M76" s="46"/>
      <c r="N76" s="46"/>
      <c r="O76" s="46">
        <v>-104</v>
      </c>
      <c r="P76" s="46">
        <v>-130</v>
      </c>
      <c r="Q76" s="46"/>
      <c r="R76" s="46"/>
      <c r="S76" s="46"/>
    </row>
    <row r="77" spans="1:19" s="8" customFormat="1" x14ac:dyDescent="0.25">
      <c r="A77" s="17" t="s">
        <v>2294</v>
      </c>
      <c r="B77" s="25" t="s">
        <v>63</v>
      </c>
      <c r="C77" s="25"/>
      <c r="D77" s="46"/>
      <c r="E77" s="46"/>
      <c r="F77" s="46"/>
      <c r="G77" s="46"/>
      <c r="H77" s="46">
        <v>-69</v>
      </c>
      <c r="I77" s="46">
        <v>-41</v>
      </c>
      <c r="J77" s="46"/>
      <c r="K77" s="46"/>
      <c r="L77" s="46">
        <v>-150</v>
      </c>
      <c r="M77" s="46"/>
      <c r="N77" s="46"/>
      <c r="O77" s="46"/>
      <c r="P77" s="46"/>
      <c r="Q77" s="46"/>
      <c r="R77" s="46"/>
      <c r="S77" s="46"/>
    </row>
    <row r="78" spans="1:19" s="8" customFormat="1" x14ac:dyDescent="0.25">
      <c r="A78" s="17" t="s">
        <v>2294</v>
      </c>
      <c r="B78" s="25" t="s">
        <v>63</v>
      </c>
      <c r="C78" s="25"/>
      <c r="D78" s="46"/>
      <c r="E78" s="46"/>
      <c r="F78" s="46"/>
      <c r="G78" s="46"/>
      <c r="H78" s="46">
        <v>-57</v>
      </c>
      <c r="I78" s="46">
        <v>-83</v>
      </c>
      <c r="J78" s="46"/>
      <c r="K78" s="46">
        <v>-50</v>
      </c>
      <c r="L78" s="46">
        <v>-100</v>
      </c>
      <c r="M78" s="46"/>
      <c r="N78" s="46"/>
      <c r="O78" s="46"/>
      <c r="P78" s="46"/>
      <c r="Q78" s="46"/>
      <c r="R78" s="46"/>
      <c r="S78" s="46"/>
    </row>
    <row r="79" spans="1:19" s="8" customFormat="1" x14ac:dyDescent="0.25">
      <c r="A79" s="647" t="s">
        <v>2295</v>
      </c>
      <c r="B79" s="193" t="s">
        <v>63</v>
      </c>
      <c r="C79" s="25"/>
      <c r="D79" s="46"/>
      <c r="E79" s="46"/>
      <c r="F79" s="46"/>
      <c r="G79" s="46"/>
      <c r="H79" s="46">
        <v>-61</v>
      </c>
      <c r="I79" s="46">
        <v>-59</v>
      </c>
      <c r="J79" s="46"/>
      <c r="K79" s="46"/>
      <c r="L79" s="46"/>
      <c r="M79" s="46"/>
      <c r="N79" s="46"/>
      <c r="O79" s="46">
        <v>-140</v>
      </c>
      <c r="P79" s="46">
        <v>-250</v>
      </c>
      <c r="Q79" s="46"/>
      <c r="R79" s="46"/>
      <c r="S79" s="46"/>
    </row>
    <row r="80" spans="1:19" s="8" customFormat="1" x14ac:dyDescent="0.25">
      <c r="A80" s="17" t="s">
        <v>2296</v>
      </c>
      <c r="B80" s="13" t="s">
        <v>63</v>
      </c>
      <c r="C80" s="25"/>
      <c r="D80" s="46"/>
      <c r="E80" s="46"/>
      <c r="F80" s="46"/>
      <c r="G80" s="46"/>
      <c r="H80" s="46">
        <v>-50</v>
      </c>
      <c r="I80" s="46"/>
      <c r="J80" s="46">
        <v>-15</v>
      </c>
      <c r="K80" s="46">
        <v>-74</v>
      </c>
      <c r="L80" s="46">
        <v>-61</v>
      </c>
      <c r="M80" s="46"/>
      <c r="N80" s="46"/>
      <c r="O80" s="46">
        <v>-4</v>
      </c>
      <c r="P80" s="46">
        <v>-55</v>
      </c>
      <c r="Q80" s="46">
        <v>-3</v>
      </c>
      <c r="R80" s="46"/>
      <c r="S80" s="46"/>
    </row>
    <row r="81" spans="1:19" s="8" customFormat="1" x14ac:dyDescent="0.25">
      <c r="A81" s="17" t="s">
        <v>2297</v>
      </c>
      <c r="B81" s="13" t="s">
        <v>2298</v>
      </c>
      <c r="C81" s="25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>
        <v>206</v>
      </c>
    </row>
    <row r="82" spans="1:19" s="8" customFormat="1" x14ac:dyDescent="0.25">
      <c r="A82" s="17" t="s">
        <v>2297</v>
      </c>
      <c r="B82" s="13" t="s">
        <v>2299</v>
      </c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>
        <v>200</v>
      </c>
    </row>
    <row r="83" spans="1:19" s="8" customFormat="1" x14ac:dyDescent="0.25">
      <c r="A83" s="17" t="s">
        <v>2300</v>
      </c>
      <c r="B83" s="36" t="s">
        <v>63</v>
      </c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>
        <v>-200</v>
      </c>
    </row>
    <row r="84" spans="1:19" s="8" customFormat="1" x14ac:dyDescent="0.25">
      <c r="A84" s="17" t="s">
        <v>2301</v>
      </c>
      <c r="B84" s="38" t="s">
        <v>2302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>
        <v>42</v>
      </c>
    </row>
    <row r="85" spans="1:19" s="8" customFormat="1" ht="17" thickBot="1" x14ac:dyDescent="0.3">
      <c r="A85" s="21" t="s">
        <v>2303</v>
      </c>
      <c r="B85" s="67" t="s">
        <v>2304</v>
      </c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>
        <v>158</v>
      </c>
    </row>
    <row r="86" spans="1:19" s="8" customFormat="1" ht="17" thickBot="1" x14ac:dyDescent="0.3">
      <c r="A86" s="170" t="s">
        <v>2210</v>
      </c>
      <c r="B86" s="34"/>
      <c r="C86" s="34">
        <f>SUM(C75:C85)</f>
        <v>16</v>
      </c>
      <c r="D86" s="34">
        <f t="shared" ref="D86:S86" si="9">SUM(D75:D85)</f>
        <v>24</v>
      </c>
      <c r="E86" s="34">
        <f t="shared" si="9"/>
        <v>24</v>
      </c>
      <c r="F86" s="34"/>
      <c r="G86" s="34">
        <f t="shared" si="9"/>
        <v>84</v>
      </c>
      <c r="H86" s="34">
        <f t="shared" si="9"/>
        <v>650</v>
      </c>
      <c r="I86" s="34">
        <f t="shared" si="9"/>
        <v>625</v>
      </c>
      <c r="J86" s="34">
        <f t="shared" si="9"/>
        <v>79</v>
      </c>
      <c r="K86" s="34">
        <f t="shared" si="9"/>
        <v>291</v>
      </c>
      <c r="L86" s="34">
        <f t="shared" si="9"/>
        <v>487</v>
      </c>
      <c r="M86" s="34"/>
      <c r="N86" s="34"/>
      <c r="O86" s="34">
        <f t="shared" si="9"/>
        <v>355</v>
      </c>
      <c r="P86" s="34">
        <f t="shared" si="9"/>
        <v>656</v>
      </c>
      <c r="Q86" s="34">
        <f t="shared" si="9"/>
        <v>54</v>
      </c>
      <c r="R86" s="34">
        <f t="shared" si="9"/>
        <v>85</v>
      </c>
      <c r="S86" s="34">
        <f t="shared" si="9"/>
        <v>406</v>
      </c>
    </row>
    <row r="87" spans="1:19" s="8" customFormat="1" x14ac:dyDescent="0.25">
      <c r="A87" s="12">
        <v>43473</v>
      </c>
      <c r="B87" s="38" t="s">
        <v>63</v>
      </c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>
        <v>-205</v>
      </c>
    </row>
    <row r="88" spans="1:19" s="8" customFormat="1" x14ac:dyDescent="0.25">
      <c r="A88" s="12">
        <v>43532</v>
      </c>
      <c r="B88" s="38" t="s">
        <v>2305</v>
      </c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>
        <v>50</v>
      </c>
    </row>
    <row r="89" spans="1:19" s="8" customFormat="1" x14ac:dyDescent="0.25">
      <c r="A89" s="76">
        <v>43532</v>
      </c>
      <c r="B89" s="74" t="s">
        <v>63</v>
      </c>
      <c r="C89" s="46"/>
      <c r="D89" s="46"/>
      <c r="E89" s="46"/>
      <c r="F89" s="46"/>
      <c r="G89" s="46"/>
      <c r="H89" s="46">
        <v>-75</v>
      </c>
      <c r="I89" s="46">
        <v>-53</v>
      </c>
      <c r="J89" s="46"/>
      <c r="K89" s="46">
        <v>-50</v>
      </c>
      <c r="L89" s="46">
        <v>-72</v>
      </c>
      <c r="M89" s="46"/>
      <c r="N89" s="46"/>
      <c r="O89" s="46"/>
      <c r="P89" s="46"/>
      <c r="Q89" s="46"/>
      <c r="R89" s="46"/>
      <c r="S89" s="46"/>
    </row>
    <row r="90" spans="1:19" s="8" customFormat="1" x14ac:dyDescent="0.25">
      <c r="A90" s="76">
        <v>43654</v>
      </c>
      <c r="B90" s="74" t="s">
        <v>2306</v>
      </c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>
        <v>156</v>
      </c>
    </row>
    <row r="91" spans="1:19" s="8" customFormat="1" x14ac:dyDescent="0.25">
      <c r="A91" s="79" t="s">
        <v>2307</v>
      </c>
      <c r="B91" s="74" t="s">
        <v>63</v>
      </c>
      <c r="C91" s="46"/>
      <c r="D91" s="46"/>
      <c r="E91" s="46"/>
      <c r="F91" s="46"/>
      <c r="G91" s="46"/>
      <c r="H91" s="46"/>
      <c r="I91" s="46"/>
      <c r="J91" s="46"/>
      <c r="K91" s="46">
        <v>-48</v>
      </c>
      <c r="L91" s="46">
        <v>-76</v>
      </c>
      <c r="M91" s="46"/>
      <c r="N91" s="46"/>
      <c r="O91" s="46">
        <v>-63</v>
      </c>
      <c r="P91" s="46">
        <v>-187</v>
      </c>
      <c r="Q91" s="46"/>
      <c r="R91" s="46"/>
      <c r="S91" s="46"/>
    </row>
    <row r="92" spans="1:19" s="8" customFormat="1" x14ac:dyDescent="0.25">
      <c r="A92" s="79" t="s">
        <v>2308</v>
      </c>
      <c r="B92" s="74" t="s">
        <v>63</v>
      </c>
      <c r="C92" s="46"/>
      <c r="D92" s="46"/>
      <c r="E92" s="46"/>
      <c r="F92" s="46"/>
      <c r="G92" s="46"/>
      <c r="H92" s="46">
        <v>-120</v>
      </c>
      <c r="I92" s="46">
        <v>-100</v>
      </c>
      <c r="J92" s="46"/>
      <c r="K92" s="46"/>
      <c r="L92" s="46"/>
      <c r="M92" s="46"/>
      <c r="N92" s="46"/>
      <c r="O92" s="46"/>
      <c r="P92" s="46">
        <v>-160</v>
      </c>
      <c r="Q92" s="46"/>
      <c r="R92" s="46"/>
      <c r="S92" s="46"/>
    </row>
    <row r="93" spans="1:19" s="8" customFormat="1" ht="17" thickBot="1" x14ac:dyDescent="0.3">
      <c r="A93" s="79" t="s">
        <v>2309</v>
      </c>
      <c r="B93" s="74" t="s">
        <v>63</v>
      </c>
      <c r="C93" s="46"/>
      <c r="D93" s="46"/>
      <c r="E93" s="46"/>
      <c r="F93" s="46"/>
      <c r="G93" s="46"/>
      <c r="H93" s="46"/>
      <c r="I93" s="46"/>
      <c r="J93" s="46"/>
      <c r="K93" s="46">
        <v>-71</v>
      </c>
      <c r="L93" s="46">
        <v>-97</v>
      </c>
      <c r="M93" s="46"/>
      <c r="N93" s="46"/>
      <c r="O93" s="46">
        <v>-151</v>
      </c>
      <c r="P93" s="46"/>
      <c r="Q93" s="46"/>
      <c r="R93" s="46"/>
      <c r="S93" s="46"/>
    </row>
    <row r="94" spans="1:19" s="8" customFormat="1" ht="17" thickBot="1" x14ac:dyDescent="0.3">
      <c r="A94" s="170" t="s">
        <v>2211</v>
      </c>
      <c r="B94" s="34"/>
      <c r="C94" s="34">
        <f>SUM(C86:C93)</f>
        <v>16</v>
      </c>
      <c r="D94" s="34">
        <f t="shared" ref="D94:R94" si="10">SUM(D86:D93)</f>
        <v>24</v>
      </c>
      <c r="E94" s="34">
        <f t="shared" si="10"/>
        <v>24</v>
      </c>
      <c r="F94" s="34"/>
      <c r="G94" s="34">
        <f t="shared" si="10"/>
        <v>84</v>
      </c>
      <c r="H94" s="34">
        <f t="shared" si="10"/>
        <v>455</v>
      </c>
      <c r="I94" s="34">
        <f t="shared" si="10"/>
        <v>472</v>
      </c>
      <c r="J94" s="34">
        <f t="shared" si="10"/>
        <v>79</v>
      </c>
      <c r="K94" s="34">
        <f t="shared" si="10"/>
        <v>122</v>
      </c>
      <c r="L94" s="34">
        <f t="shared" si="10"/>
        <v>242</v>
      </c>
      <c r="M94" s="34"/>
      <c r="N94" s="34"/>
      <c r="O94" s="34">
        <f t="shared" si="10"/>
        <v>141</v>
      </c>
      <c r="P94" s="34">
        <f t="shared" si="10"/>
        <v>309</v>
      </c>
      <c r="Q94" s="34">
        <f t="shared" si="10"/>
        <v>54</v>
      </c>
      <c r="R94" s="34">
        <f t="shared" si="10"/>
        <v>85</v>
      </c>
      <c r="S94" s="34">
        <f>SUM(S86:S93)</f>
        <v>407</v>
      </c>
    </row>
    <row r="95" spans="1:19" s="8" customFormat="1" x14ac:dyDescent="0.25">
      <c r="A95" s="79" t="s">
        <v>2310</v>
      </c>
      <c r="B95" s="74" t="s">
        <v>63</v>
      </c>
      <c r="C95" s="46"/>
      <c r="D95" s="46"/>
      <c r="E95" s="46"/>
      <c r="F95" s="46"/>
      <c r="G95" s="46"/>
      <c r="H95" s="46">
        <v>-59</v>
      </c>
      <c r="I95" s="46">
        <v>-96</v>
      </c>
      <c r="J95" s="46">
        <v>-23</v>
      </c>
      <c r="K95" s="46">
        <v>-22</v>
      </c>
      <c r="L95" s="46">
        <v>-56</v>
      </c>
      <c r="M95" s="46"/>
      <c r="N95" s="46"/>
      <c r="O95" s="46"/>
      <c r="P95" s="46"/>
      <c r="Q95" s="46"/>
      <c r="R95" s="46"/>
      <c r="S95" s="46"/>
    </row>
    <row r="96" spans="1:19" s="8" customFormat="1" x14ac:dyDescent="0.25">
      <c r="A96" s="17" t="s">
        <v>1075</v>
      </c>
      <c r="B96" s="38" t="s">
        <v>63</v>
      </c>
      <c r="C96" s="46"/>
      <c r="D96" s="46"/>
      <c r="E96" s="46"/>
      <c r="F96" s="46"/>
      <c r="G96" s="46"/>
      <c r="H96" s="46">
        <v>-32</v>
      </c>
      <c r="I96" s="46">
        <v>-22</v>
      </c>
      <c r="J96" s="46"/>
      <c r="K96" s="46">
        <v>-18</v>
      </c>
      <c r="L96" s="46">
        <v>-20</v>
      </c>
      <c r="M96" s="46"/>
      <c r="N96" s="46"/>
      <c r="O96" s="46">
        <v>-24</v>
      </c>
      <c r="P96" s="46">
        <v>-90</v>
      </c>
      <c r="Q96" s="46">
        <v>-30</v>
      </c>
      <c r="R96" s="46"/>
      <c r="S96" s="46"/>
    </row>
    <row r="97" spans="1:19" s="8" customFormat="1" x14ac:dyDescent="0.25">
      <c r="A97" s="647" t="s">
        <v>809</v>
      </c>
      <c r="B97" s="193" t="s">
        <v>2311</v>
      </c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>
        <v>100</v>
      </c>
      <c r="R97" s="46"/>
      <c r="S97" s="46"/>
    </row>
    <row r="98" spans="1:19" s="8" customFormat="1" x14ac:dyDescent="0.25">
      <c r="A98" s="642" t="s">
        <v>809</v>
      </c>
      <c r="B98" s="25" t="s">
        <v>63</v>
      </c>
      <c r="C98" s="46"/>
      <c r="D98" s="46"/>
      <c r="E98" s="46"/>
      <c r="F98" s="46"/>
      <c r="G98" s="46">
        <v>-7</v>
      </c>
      <c r="H98" s="46">
        <v>-19</v>
      </c>
      <c r="I98" s="46">
        <v>-19</v>
      </c>
      <c r="J98" s="46">
        <v>-7</v>
      </c>
      <c r="K98" s="46">
        <v>-15</v>
      </c>
      <c r="L98" s="46">
        <v>-20</v>
      </c>
      <c r="M98" s="46"/>
      <c r="N98" s="46"/>
      <c r="O98" s="46"/>
      <c r="P98" s="46">
        <v>-21</v>
      </c>
      <c r="Q98" s="46"/>
      <c r="R98" s="46"/>
      <c r="S98" s="46"/>
    </row>
    <row r="99" spans="1:19" s="8" customFormat="1" x14ac:dyDescent="0.25">
      <c r="A99" s="642" t="s">
        <v>2312</v>
      </c>
      <c r="B99" s="25" t="s">
        <v>2313</v>
      </c>
      <c r="C99" s="25">
        <v>160</v>
      </c>
      <c r="D99" s="25"/>
      <c r="E99" s="25">
        <v>40</v>
      </c>
      <c r="F99" s="25">
        <v>20</v>
      </c>
      <c r="G99" s="25"/>
      <c r="H99" s="25">
        <v>8</v>
      </c>
      <c r="I99" s="25"/>
      <c r="J99" s="25"/>
      <c r="K99" s="25"/>
      <c r="L99" s="25">
        <v>240</v>
      </c>
      <c r="M99" s="25">
        <v>100</v>
      </c>
      <c r="N99" s="25"/>
      <c r="O99" s="25"/>
      <c r="P99" s="25"/>
      <c r="Q99" s="25">
        <v>420</v>
      </c>
      <c r="R99" s="25"/>
      <c r="S99" s="25"/>
    </row>
    <row r="100" spans="1:19" s="8" customFormat="1" ht="17" thickBot="1" x14ac:dyDescent="0.3">
      <c r="A100" s="642" t="s">
        <v>2314</v>
      </c>
      <c r="B100" s="25" t="s">
        <v>2315</v>
      </c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>
        <v>120</v>
      </c>
    </row>
    <row r="101" spans="1:19" s="8" customFormat="1" ht="17" thickBot="1" x14ac:dyDescent="0.3">
      <c r="A101" s="170" t="s">
        <v>2212</v>
      </c>
      <c r="B101" s="34"/>
      <c r="C101" s="34">
        <f>SUM(C94:C100)</f>
        <v>176</v>
      </c>
      <c r="D101" s="34">
        <f t="shared" ref="D101:S101" si="11">SUM(D94:D100)</f>
        <v>24</v>
      </c>
      <c r="E101" s="34">
        <f t="shared" si="11"/>
        <v>64</v>
      </c>
      <c r="F101" s="34">
        <f t="shared" si="11"/>
        <v>20</v>
      </c>
      <c r="G101" s="34">
        <f t="shared" si="11"/>
        <v>77</v>
      </c>
      <c r="H101" s="34">
        <f t="shared" si="11"/>
        <v>353</v>
      </c>
      <c r="I101" s="34">
        <f t="shared" si="11"/>
        <v>335</v>
      </c>
      <c r="J101" s="34">
        <f t="shared" si="11"/>
        <v>49</v>
      </c>
      <c r="K101" s="34">
        <f t="shared" si="11"/>
        <v>67</v>
      </c>
      <c r="L101" s="34">
        <f t="shared" si="11"/>
        <v>386</v>
      </c>
      <c r="M101" s="34">
        <f t="shared" si="11"/>
        <v>100</v>
      </c>
      <c r="N101" s="34"/>
      <c r="O101" s="34">
        <f t="shared" si="11"/>
        <v>117</v>
      </c>
      <c r="P101" s="34">
        <f t="shared" si="11"/>
        <v>198</v>
      </c>
      <c r="Q101" s="34">
        <f t="shared" si="11"/>
        <v>544</v>
      </c>
      <c r="R101" s="34">
        <f t="shared" si="11"/>
        <v>85</v>
      </c>
      <c r="S101" s="34">
        <f t="shared" si="11"/>
        <v>527</v>
      </c>
    </row>
    <row r="102" spans="1:19" s="8" customFormat="1" x14ac:dyDescent="0.25">
      <c r="A102" s="642">
        <v>43475</v>
      </c>
      <c r="B102" s="25" t="s">
        <v>2316</v>
      </c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>
        <v>90</v>
      </c>
      <c r="N102" s="25"/>
      <c r="O102" s="25"/>
      <c r="P102" s="25"/>
      <c r="Q102" s="25"/>
      <c r="R102" s="25"/>
      <c r="S102" s="25"/>
    </row>
    <row r="103" spans="1:19" s="8" customFormat="1" x14ac:dyDescent="0.25">
      <c r="A103" s="642">
        <v>43687</v>
      </c>
      <c r="B103" s="25" t="s">
        <v>2317</v>
      </c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>
        <v>101</v>
      </c>
    </row>
    <row r="104" spans="1:19" s="8" customFormat="1" x14ac:dyDescent="0.25">
      <c r="A104" s="643">
        <v>43718</v>
      </c>
      <c r="B104" s="46" t="s">
        <v>2318</v>
      </c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>
        <v>95</v>
      </c>
    </row>
    <row r="105" spans="1:19" s="8" customFormat="1" x14ac:dyDescent="0.25">
      <c r="A105" s="643">
        <v>43779</v>
      </c>
      <c r="B105" s="46" t="s">
        <v>2319</v>
      </c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>
        <v>100</v>
      </c>
      <c r="N105" s="46"/>
      <c r="O105" s="46"/>
      <c r="P105" s="46"/>
      <c r="Q105" s="46"/>
      <c r="R105" s="46"/>
      <c r="S105" s="46"/>
    </row>
    <row r="106" spans="1:19" s="8" customFormat="1" x14ac:dyDescent="0.25">
      <c r="A106" s="643" t="s">
        <v>2320</v>
      </c>
      <c r="B106" s="46" t="s">
        <v>2321</v>
      </c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>
        <v>100</v>
      </c>
      <c r="N106" s="46"/>
      <c r="O106" s="46"/>
      <c r="P106" s="46"/>
      <c r="Q106" s="46"/>
      <c r="R106" s="46"/>
      <c r="S106" s="46"/>
    </row>
    <row r="107" spans="1:19" s="8" customFormat="1" x14ac:dyDescent="0.25">
      <c r="A107" s="643" t="s">
        <v>2320</v>
      </c>
      <c r="B107" s="46" t="s">
        <v>2322</v>
      </c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>
        <v>1</v>
      </c>
      <c r="O107" s="46"/>
      <c r="P107" s="46"/>
      <c r="Q107" s="46"/>
      <c r="R107" s="46"/>
      <c r="S107" s="46"/>
    </row>
    <row r="108" spans="1:19" s="8" customFormat="1" x14ac:dyDescent="0.25">
      <c r="A108" s="643" t="s">
        <v>2323</v>
      </c>
      <c r="B108" s="46" t="s">
        <v>2324</v>
      </c>
      <c r="C108" s="46"/>
      <c r="D108" s="46"/>
      <c r="E108" s="46"/>
      <c r="F108" s="46"/>
      <c r="G108" s="46"/>
      <c r="H108" s="46"/>
      <c r="I108" s="46"/>
      <c r="J108" s="46"/>
      <c r="K108" s="46"/>
      <c r="L108" s="46">
        <v>100</v>
      </c>
      <c r="M108" s="46">
        <v>100</v>
      </c>
      <c r="N108" s="46"/>
      <c r="O108" s="46"/>
      <c r="P108" s="46"/>
      <c r="Q108" s="46">
        <v>200</v>
      </c>
      <c r="R108" s="46"/>
      <c r="S108" s="46"/>
    </row>
    <row r="109" spans="1:19" s="8" customFormat="1" x14ac:dyDescent="0.25">
      <c r="A109" s="643" t="s">
        <v>818</v>
      </c>
      <c r="B109" s="46" t="s">
        <v>2325</v>
      </c>
      <c r="C109" s="46"/>
      <c r="D109" s="46"/>
      <c r="E109" s="46"/>
      <c r="F109" s="46"/>
      <c r="G109" s="46"/>
      <c r="H109" s="46"/>
      <c r="I109" s="46"/>
      <c r="J109" s="46"/>
      <c r="K109" s="46"/>
      <c r="L109" s="46">
        <v>110</v>
      </c>
      <c r="M109" s="46"/>
      <c r="N109" s="46">
        <v>20</v>
      </c>
      <c r="O109" s="46"/>
      <c r="P109" s="46"/>
      <c r="Q109" s="46">
        <v>220</v>
      </c>
      <c r="R109" s="46"/>
      <c r="S109" s="46"/>
    </row>
    <row r="110" spans="1:19" s="8" customFormat="1" ht="17" thickBot="1" x14ac:dyDescent="0.3">
      <c r="A110" s="643" t="s">
        <v>1102</v>
      </c>
      <c r="B110" s="46" t="s">
        <v>2326</v>
      </c>
      <c r="C110" s="46"/>
      <c r="D110" s="46"/>
      <c r="E110" s="46"/>
      <c r="F110" s="46"/>
      <c r="G110" s="46"/>
      <c r="H110" s="46"/>
      <c r="I110" s="46"/>
      <c r="J110" s="46"/>
      <c r="K110" s="46"/>
      <c r="L110" s="46">
        <v>60</v>
      </c>
      <c r="M110" s="46"/>
      <c r="N110" s="46"/>
      <c r="O110" s="46"/>
      <c r="P110" s="46"/>
      <c r="Q110" s="46">
        <v>130</v>
      </c>
      <c r="R110" s="46"/>
      <c r="S110" s="46"/>
    </row>
    <row r="111" spans="1:19" s="8" customFormat="1" ht="17" thickBot="1" x14ac:dyDescent="0.3">
      <c r="A111" s="170" t="s">
        <v>2213</v>
      </c>
      <c r="B111" s="34"/>
      <c r="C111" s="34">
        <f>SUM(C101:C110)</f>
        <v>176</v>
      </c>
      <c r="D111" s="34">
        <f t="shared" ref="D111:R111" si="12">SUM(D101:D110)</f>
        <v>24</v>
      </c>
      <c r="E111" s="34">
        <f t="shared" si="12"/>
        <v>64</v>
      </c>
      <c r="F111" s="34">
        <f t="shared" si="12"/>
        <v>20</v>
      </c>
      <c r="G111" s="34">
        <f t="shared" si="12"/>
        <v>77</v>
      </c>
      <c r="H111" s="34">
        <f t="shared" si="12"/>
        <v>353</v>
      </c>
      <c r="I111" s="34">
        <f t="shared" si="12"/>
        <v>335</v>
      </c>
      <c r="J111" s="34">
        <f t="shared" si="12"/>
        <v>49</v>
      </c>
      <c r="K111" s="34">
        <f t="shared" si="12"/>
        <v>67</v>
      </c>
      <c r="L111" s="34">
        <f t="shared" si="12"/>
        <v>656</v>
      </c>
      <c r="M111" s="34">
        <f t="shared" si="12"/>
        <v>490</v>
      </c>
      <c r="N111" s="34">
        <f t="shared" si="12"/>
        <v>21</v>
      </c>
      <c r="O111" s="34">
        <f t="shared" si="12"/>
        <v>117</v>
      </c>
      <c r="P111" s="34">
        <f t="shared" si="12"/>
        <v>198</v>
      </c>
      <c r="Q111" s="34">
        <f t="shared" si="12"/>
        <v>1094</v>
      </c>
      <c r="R111" s="34">
        <f t="shared" si="12"/>
        <v>85</v>
      </c>
      <c r="S111" s="34">
        <f>SUM(S101:S110)</f>
        <v>723</v>
      </c>
    </row>
    <row r="112" spans="1:19" s="144" customFormat="1" x14ac:dyDescent="0.25">
      <c r="A112" s="80">
        <v>43657</v>
      </c>
      <c r="B112" s="82" t="s">
        <v>2327</v>
      </c>
      <c r="C112" s="554"/>
      <c r="D112" s="554"/>
      <c r="E112" s="554"/>
      <c r="F112" s="554"/>
      <c r="G112" s="554"/>
      <c r="H112" s="554"/>
      <c r="I112" s="554"/>
      <c r="J112" s="554"/>
      <c r="K112" s="554"/>
      <c r="L112" s="554"/>
      <c r="M112" s="554"/>
      <c r="N112" s="554">
        <v>4</v>
      </c>
      <c r="O112" s="554"/>
      <c r="P112" s="554"/>
      <c r="Q112" s="554"/>
      <c r="R112" s="554"/>
      <c r="S112" s="554"/>
    </row>
    <row r="113" spans="1:20" s="144" customFormat="1" ht="17" thickBot="1" x14ac:dyDescent="0.3">
      <c r="A113" s="80" t="s">
        <v>1779</v>
      </c>
      <c r="B113" s="82" t="s">
        <v>2328</v>
      </c>
      <c r="C113" s="554"/>
      <c r="D113" s="554"/>
      <c r="E113" s="554"/>
      <c r="F113" s="554"/>
      <c r="G113" s="554"/>
      <c r="H113" s="554"/>
      <c r="I113" s="554"/>
      <c r="J113" s="554"/>
      <c r="K113" s="554"/>
      <c r="L113" s="554"/>
      <c r="M113" s="554">
        <v>20</v>
      </c>
      <c r="N113" s="554"/>
      <c r="O113" s="554"/>
      <c r="P113" s="554"/>
      <c r="Q113" s="554"/>
      <c r="R113" s="554"/>
      <c r="S113" s="554"/>
    </row>
    <row r="114" spans="1:20" s="8" customFormat="1" ht="17" thickBot="1" x14ac:dyDescent="0.3">
      <c r="A114" s="170" t="s">
        <v>2214</v>
      </c>
      <c r="B114" s="34"/>
      <c r="C114" s="34">
        <f>SUM(C111:C113)</f>
        <v>176</v>
      </c>
      <c r="D114" s="34">
        <f t="shared" ref="D114:S114" si="13">SUM(D111:D113)</f>
        <v>24</v>
      </c>
      <c r="E114" s="34">
        <f t="shared" si="13"/>
        <v>64</v>
      </c>
      <c r="F114" s="34">
        <f t="shared" si="13"/>
        <v>20</v>
      </c>
      <c r="G114" s="34">
        <f t="shared" si="13"/>
        <v>77</v>
      </c>
      <c r="H114" s="34">
        <f t="shared" si="13"/>
        <v>353</v>
      </c>
      <c r="I114" s="34">
        <f t="shared" si="13"/>
        <v>335</v>
      </c>
      <c r="J114" s="34">
        <f t="shared" si="13"/>
        <v>49</v>
      </c>
      <c r="K114" s="34">
        <f t="shared" si="13"/>
        <v>67</v>
      </c>
      <c r="L114" s="34">
        <f t="shared" si="13"/>
        <v>656</v>
      </c>
      <c r="M114" s="34">
        <f t="shared" si="13"/>
        <v>510</v>
      </c>
      <c r="N114" s="34">
        <f t="shared" si="13"/>
        <v>25</v>
      </c>
      <c r="O114" s="34">
        <f t="shared" si="13"/>
        <v>117</v>
      </c>
      <c r="P114" s="34">
        <f t="shared" si="13"/>
        <v>198</v>
      </c>
      <c r="Q114" s="34">
        <f t="shared" si="13"/>
        <v>1094</v>
      </c>
      <c r="R114" s="34">
        <f t="shared" si="13"/>
        <v>85</v>
      </c>
      <c r="S114" s="34">
        <f t="shared" si="13"/>
        <v>723</v>
      </c>
    </row>
    <row r="115" spans="1:20" s="8" customFormat="1" ht="17" thickBot="1" x14ac:dyDescent="0.3">
      <c r="A115" s="642">
        <v>43750</v>
      </c>
      <c r="B115" s="25" t="s">
        <v>63</v>
      </c>
      <c r="C115" s="25"/>
      <c r="D115" s="46"/>
      <c r="E115" s="46"/>
      <c r="F115" s="46"/>
      <c r="G115" s="46"/>
      <c r="H115" s="46">
        <v>-35</v>
      </c>
      <c r="I115" s="46">
        <v>-8</v>
      </c>
      <c r="J115" s="46"/>
      <c r="K115" s="46"/>
      <c r="L115" s="46">
        <v>-26</v>
      </c>
      <c r="M115" s="46"/>
      <c r="N115" s="46">
        <v>-4</v>
      </c>
      <c r="O115" s="46"/>
      <c r="P115" s="46"/>
      <c r="Q115" s="46">
        <v>-78</v>
      </c>
      <c r="R115" s="46"/>
      <c r="S115" s="46">
        <v>-8</v>
      </c>
    </row>
    <row r="116" spans="1:20" s="8" customFormat="1" ht="17" thickBot="1" x14ac:dyDescent="0.3">
      <c r="A116" s="170" t="s">
        <v>2215</v>
      </c>
      <c r="B116" s="34"/>
      <c r="C116" s="34">
        <f t="shared" ref="C116:S116" si="14">SUM(C114:C115)</f>
        <v>176</v>
      </c>
      <c r="D116" s="34">
        <f t="shared" si="14"/>
        <v>24</v>
      </c>
      <c r="E116" s="34">
        <f t="shared" si="14"/>
        <v>64</v>
      </c>
      <c r="F116" s="34">
        <f t="shared" si="14"/>
        <v>20</v>
      </c>
      <c r="G116" s="34">
        <f t="shared" si="14"/>
        <v>77</v>
      </c>
      <c r="H116" s="34">
        <f t="shared" si="14"/>
        <v>318</v>
      </c>
      <c r="I116" s="34">
        <f t="shared" si="14"/>
        <v>327</v>
      </c>
      <c r="J116" s="34">
        <f t="shared" si="14"/>
        <v>49</v>
      </c>
      <c r="K116" s="34">
        <f t="shared" si="14"/>
        <v>67</v>
      </c>
      <c r="L116" s="34">
        <f t="shared" si="14"/>
        <v>630</v>
      </c>
      <c r="M116" s="34">
        <f t="shared" si="14"/>
        <v>510</v>
      </c>
      <c r="N116" s="34">
        <f t="shared" si="14"/>
        <v>21</v>
      </c>
      <c r="O116" s="34">
        <f t="shared" si="14"/>
        <v>117</v>
      </c>
      <c r="P116" s="34">
        <f t="shared" si="14"/>
        <v>198</v>
      </c>
      <c r="Q116" s="34">
        <f t="shared" si="14"/>
        <v>1016</v>
      </c>
      <c r="R116" s="34">
        <f t="shared" si="14"/>
        <v>85</v>
      </c>
      <c r="S116" s="34">
        <f t="shared" si="14"/>
        <v>715</v>
      </c>
    </row>
    <row r="117" spans="1:20" s="8" customFormat="1" ht="17" thickBot="1" x14ac:dyDescent="0.3">
      <c r="A117" s="657"/>
      <c r="B117" s="609"/>
      <c r="C117" s="609"/>
      <c r="D117" s="609"/>
      <c r="E117" s="609"/>
      <c r="F117" s="609"/>
      <c r="G117" s="609"/>
      <c r="H117" s="609"/>
      <c r="I117" s="609"/>
      <c r="J117" s="609"/>
      <c r="K117" s="609"/>
      <c r="L117" s="609"/>
      <c r="M117" s="609"/>
      <c r="N117" s="609"/>
      <c r="O117" s="609"/>
      <c r="P117" s="609"/>
      <c r="Q117" s="609"/>
      <c r="R117" s="609"/>
      <c r="S117" s="609"/>
    </row>
    <row r="118" spans="1:20" s="8" customFormat="1" ht="17" thickBot="1" x14ac:dyDescent="0.3">
      <c r="A118" s="170" t="s">
        <v>2216</v>
      </c>
      <c r="B118" s="34"/>
      <c r="C118" s="34">
        <f t="shared" ref="C118:S118" si="15">SUM(C116:C117)</f>
        <v>176</v>
      </c>
      <c r="D118" s="34">
        <f t="shared" si="15"/>
        <v>24</v>
      </c>
      <c r="E118" s="34">
        <f t="shared" si="15"/>
        <v>64</v>
      </c>
      <c r="F118" s="34">
        <f t="shared" si="15"/>
        <v>20</v>
      </c>
      <c r="G118" s="34">
        <f t="shared" si="15"/>
        <v>77</v>
      </c>
      <c r="H118" s="34">
        <f t="shared" si="15"/>
        <v>318</v>
      </c>
      <c r="I118" s="34">
        <f t="shared" si="15"/>
        <v>327</v>
      </c>
      <c r="J118" s="34">
        <f t="shared" si="15"/>
        <v>49</v>
      </c>
      <c r="K118" s="34">
        <f t="shared" si="15"/>
        <v>67</v>
      </c>
      <c r="L118" s="34">
        <f t="shared" si="15"/>
        <v>630</v>
      </c>
      <c r="M118" s="34">
        <f t="shared" si="15"/>
        <v>510</v>
      </c>
      <c r="N118" s="34">
        <f t="shared" si="15"/>
        <v>21</v>
      </c>
      <c r="O118" s="34">
        <f t="shared" si="15"/>
        <v>117</v>
      </c>
      <c r="P118" s="34">
        <f t="shared" si="15"/>
        <v>198</v>
      </c>
      <c r="Q118" s="34">
        <f t="shared" si="15"/>
        <v>1016</v>
      </c>
      <c r="R118" s="34">
        <f t="shared" si="15"/>
        <v>85</v>
      </c>
      <c r="S118" s="34">
        <f t="shared" si="15"/>
        <v>715</v>
      </c>
    </row>
    <row r="119" spans="1:20" s="8" customFormat="1" x14ac:dyDescent="0.25">
      <c r="A119" s="669">
        <v>43923</v>
      </c>
      <c r="B119" s="46" t="s">
        <v>63</v>
      </c>
      <c r="C119" s="46"/>
      <c r="D119" s="46"/>
      <c r="E119" s="46"/>
      <c r="F119" s="46"/>
      <c r="G119" s="46"/>
      <c r="H119" s="46">
        <v>-9</v>
      </c>
      <c r="I119" s="46">
        <v>-6</v>
      </c>
      <c r="J119" s="46"/>
      <c r="K119" s="46"/>
      <c r="L119" s="46"/>
      <c r="M119" s="46"/>
      <c r="N119" s="46"/>
      <c r="O119" s="46"/>
      <c r="P119" s="46"/>
      <c r="Q119" s="46"/>
      <c r="R119" s="46"/>
      <c r="S119" s="46">
        <v>-387</v>
      </c>
    </row>
    <row r="120" spans="1:20" s="8" customFormat="1" x14ac:dyDescent="0.25">
      <c r="A120" s="670" t="s">
        <v>522</v>
      </c>
      <c r="B120" s="25" t="s">
        <v>63</v>
      </c>
      <c r="C120" s="46"/>
      <c r="D120" s="46"/>
      <c r="E120" s="46"/>
      <c r="F120" s="46">
        <v>-9</v>
      </c>
      <c r="G120" s="46">
        <v>-25</v>
      </c>
      <c r="H120" s="46">
        <v>-8</v>
      </c>
      <c r="I120" s="46">
        <v>-7</v>
      </c>
      <c r="J120" s="46">
        <v>-11</v>
      </c>
      <c r="K120" s="46">
        <v>-10</v>
      </c>
      <c r="L120" s="46">
        <v>-20</v>
      </c>
      <c r="M120" s="46"/>
      <c r="N120" s="46"/>
      <c r="O120" s="46">
        <v>-17</v>
      </c>
      <c r="P120" s="46">
        <v>-50</v>
      </c>
      <c r="Q120" s="46">
        <v>-10</v>
      </c>
      <c r="R120" s="46"/>
      <c r="S120" s="46">
        <v>-101</v>
      </c>
    </row>
    <row r="121" spans="1:20" s="8" customFormat="1" ht="17" thickBot="1" x14ac:dyDescent="0.3">
      <c r="A121" s="661" t="s">
        <v>571</v>
      </c>
      <c r="B121" s="193" t="s">
        <v>63</v>
      </c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>
        <v>-21</v>
      </c>
      <c r="O121" s="46"/>
      <c r="P121" s="46"/>
      <c r="Q121" s="46"/>
      <c r="R121" s="46"/>
      <c r="S121" s="46"/>
    </row>
    <row r="122" spans="1:20" s="8" customFormat="1" ht="17" thickBot="1" x14ac:dyDescent="0.3">
      <c r="A122" s="170" t="s">
        <v>2217</v>
      </c>
      <c r="B122" s="34"/>
      <c r="C122" s="34">
        <f>SUM(C118:C121)</f>
        <v>176</v>
      </c>
      <c r="D122" s="34">
        <f t="shared" ref="D122:S122" si="16">SUM(D118:D121)</f>
        <v>24</v>
      </c>
      <c r="E122" s="34">
        <f t="shared" si="16"/>
        <v>64</v>
      </c>
      <c r="F122" s="34">
        <f t="shared" si="16"/>
        <v>11</v>
      </c>
      <c r="G122" s="34">
        <f t="shared" si="16"/>
        <v>52</v>
      </c>
      <c r="H122" s="34">
        <f t="shared" si="16"/>
        <v>301</v>
      </c>
      <c r="I122" s="34">
        <f t="shared" si="16"/>
        <v>314</v>
      </c>
      <c r="J122" s="34">
        <f t="shared" si="16"/>
        <v>38</v>
      </c>
      <c r="K122" s="34">
        <f t="shared" si="16"/>
        <v>57</v>
      </c>
      <c r="L122" s="34">
        <f t="shared" si="16"/>
        <v>610</v>
      </c>
      <c r="M122" s="34">
        <f t="shared" si="16"/>
        <v>510</v>
      </c>
      <c r="N122" s="34">
        <f t="shared" si="16"/>
        <v>0</v>
      </c>
      <c r="O122" s="34">
        <f t="shared" si="16"/>
        <v>100</v>
      </c>
      <c r="P122" s="34">
        <f t="shared" si="16"/>
        <v>148</v>
      </c>
      <c r="Q122" s="34">
        <f t="shared" si="16"/>
        <v>1006</v>
      </c>
      <c r="R122" s="34">
        <f t="shared" si="16"/>
        <v>85</v>
      </c>
      <c r="S122" s="34">
        <f t="shared" si="16"/>
        <v>227</v>
      </c>
    </row>
    <row r="123" spans="1:20" s="144" customFormat="1" ht="17" thickBot="1" x14ac:dyDescent="0.3">
      <c r="A123" s="76"/>
      <c r="B123" s="14"/>
      <c r="C123" s="554"/>
      <c r="D123" s="554"/>
      <c r="E123" s="554"/>
      <c r="F123" s="554"/>
      <c r="G123" s="554"/>
      <c r="H123" s="554"/>
      <c r="I123" s="554"/>
      <c r="J123" s="554"/>
      <c r="K123" s="554"/>
      <c r="L123" s="554"/>
      <c r="M123" s="554"/>
      <c r="N123" s="554"/>
      <c r="O123" s="554"/>
      <c r="P123" s="554"/>
      <c r="Q123" s="554"/>
      <c r="R123" s="554"/>
      <c r="S123" s="554"/>
    </row>
    <row r="124" spans="1:20" s="8" customFormat="1" ht="17" thickBot="1" x14ac:dyDescent="0.3">
      <c r="A124" s="170" t="s">
        <v>2218</v>
      </c>
      <c r="B124" s="34"/>
      <c r="C124" s="34">
        <f>SUM(C122:C123)</f>
        <v>176</v>
      </c>
      <c r="D124" s="34">
        <f>SUM(D122:D123)</f>
        <v>24</v>
      </c>
      <c r="E124" s="34">
        <f t="shared" ref="E124:S124" si="17">SUM(E122:E123)</f>
        <v>64</v>
      </c>
      <c r="F124" s="34">
        <f t="shared" si="17"/>
        <v>11</v>
      </c>
      <c r="G124" s="34">
        <f t="shared" si="17"/>
        <v>52</v>
      </c>
      <c r="H124" s="34">
        <f t="shared" si="17"/>
        <v>301</v>
      </c>
      <c r="I124" s="34">
        <f t="shared" si="17"/>
        <v>314</v>
      </c>
      <c r="J124" s="34">
        <f t="shared" si="17"/>
        <v>38</v>
      </c>
      <c r="K124" s="34">
        <f t="shared" si="17"/>
        <v>57</v>
      </c>
      <c r="L124" s="34">
        <f t="shared" si="17"/>
        <v>610</v>
      </c>
      <c r="M124" s="34">
        <f t="shared" si="17"/>
        <v>510</v>
      </c>
      <c r="N124" s="34">
        <f t="shared" si="17"/>
        <v>0</v>
      </c>
      <c r="O124" s="34">
        <f t="shared" si="17"/>
        <v>100</v>
      </c>
      <c r="P124" s="34">
        <f t="shared" si="17"/>
        <v>148</v>
      </c>
      <c r="Q124" s="34">
        <f>SUM(Q122:Q123)</f>
        <v>1006</v>
      </c>
      <c r="R124" s="34">
        <f t="shared" si="17"/>
        <v>85</v>
      </c>
      <c r="S124" s="34">
        <f t="shared" si="17"/>
        <v>227</v>
      </c>
    </row>
    <row r="125" spans="1:20" s="8" customFormat="1" x14ac:dyDescent="0.25">
      <c r="A125" s="76">
        <v>44016</v>
      </c>
      <c r="B125" s="14" t="s">
        <v>63</v>
      </c>
      <c r="C125" s="46"/>
      <c r="D125" s="46"/>
      <c r="E125" s="46"/>
      <c r="F125" s="46"/>
      <c r="G125" s="46"/>
      <c r="H125" s="46"/>
      <c r="I125" s="46"/>
      <c r="J125" s="46"/>
      <c r="K125" s="46"/>
      <c r="L125" s="46">
        <v>-130</v>
      </c>
      <c r="M125" s="46"/>
      <c r="N125" s="46"/>
      <c r="O125" s="46"/>
      <c r="P125" s="46"/>
      <c r="Q125" s="46">
        <v>-300</v>
      </c>
      <c r="R125" s="46"/>
      <c r="S125" s="46">
        <v>-20</v>
      </c>
    </row>
    <row r="126" spans="1:20" s="8" customFormat="1" ht="17" thickBot="1" x14ac:dyDescent="0.3">
      <c r="A126" s="156" t="s">
        <v>1195</v>
      </c>
      <c r="B126" s="25" t="s">
        <v>63</v>
      </c>
      <c r="C126" s="46"/>
      <c r="D126" s="46"/>
      <c r="E126" s="46"/>
      <c r="F126" s="46"/>
      <c r="G126" s="46">
        <v>-1</v>
      </c>
      <c r="H126" s="46">
        <v>-22</v>
      </c>
      <c r="I126" s="46">
        <v>-25</v>
      </c>
      <c r="J126" s="46">
        <v>-7</v>
      </c>
      <c r="K126" s="46">
        <v>-11</v>
      </c>
      <c r="L126" s="46">
        <v>-5</v>
      </c>
      <c r="M126" s="46"/>
      <c r="N126" s="46"/>
      <c r="O126" s="46">
        <v>-3</v>
      </c>
      <c r="P126" s="46">
        <v>-4</v>
      </c>
      <c r="Q126" s="46">
        <v>-1</v>
      </c>
      <c r="R126" s="46"/>
      <c r="S126" s="46"/>
    </row>
    <row r="127" spans="1:20" s="8" customFormat="1" ht="17" thickBot="1" x14ac:dyDescent="0.3">
      <c r="A127" s="170" t="s">
        <v>2219</v>
      </c>
      <c r="B127" s="34"/>
      <c r="C127" s="34">
        <f>SUM(C124:C126)</f>
        <v>176</v>
      </c>
      <c r="D127" s="34">
        <f t="shared" ref="D127:R127" si="18">SUM(D124:D126)</f>
        <v>24</v>
      </c>
      <c r="E127" s="34">
        <f t="shared" si="18"/>
        <v>64</v>
      </c>
      <c r="F127" s="34">
        <f t="shared" si="18"/>
        <v>11</v>
      </c>
      <c r="G127" s="34">
        <f>SUM(G124:G126)</f>
        <v>51</v>
      </c>
      <c r="H127" s="34">
        <f t="shared" si="18"/>
        <v>279</v>
      </c>
      <c r="I127" s="34">
        <f t="shared" si="18"/>
        <v>289</v>
      </c>
      <c r="J127" s="34">
        <f t="shared" si="18"/>
        <v>31</v>
      </c>
      <c r="K127" s="34">
        <f t="shared" si="18"/>
        <v>46</v>
      </c>
      <c r="L127" s="34">
        <f t="shared" si="18"/>
        <v>475</v>
      </c>
      <c r="M127" s="34">
        <f t="shared" si="18"/>
        <v>510</v>
      </c>
      <c r="N127" s="34">
        <f t="shared" si="18"/>
        <v>0</v>
      </c>
      <c r="O127" s="34">
        <f t="shared" si="18"/>
        <v>97</v>
      </c>
      <c r="P127" s="34">
        <f t="shared" si="18"/>
        <v>144</v>
      </c>
      <c r="Q127" s="34">
        <f t="shared" si="18"/>
        <v>705</v>
      </c>
      <c r="R127" s="34">
        <f t="shared" si="18"/>
        <v>85</v>
      </c>
      <c r="S127" s="34">
        <f>SUM(S124:S126)</f>
        <v>207</v>
      </c>
    </row>
    <row r="128" spans="1:20" s="625" customFormat="1" ht="17" thickBot="1" x14ac:dyDescent="0.3">
      <c r="A128" s="653" t="s">
        <v>1644</v>
      </c>
      <c r="B128" s="654" t="s">
        <v>210</v>
      </c>
      <c r="C128" s="671">
        <v>-176</v>
      </c>
      <c r="D128" s="671">
        <v>-24</v>
      </c>
      <c r="E128" s="671">
        <v>-64</v>
      </c>
      <c r="F128" s="671"/>
      <c r="G128" s="671">
        <v>-36</v>
      </c>
      <c r="H128" s="671">
        <v>-244</v>
      </c>
      <c r="I128" s="671">
        <v>-279</v>
      </c>
      <c r="J128" s="671">
        <v>-31</v>
      </c>
      <c r="K128" s="671">
        <v>-46</v>
      </c>
      <c r="L128" s="671"/>
      <c r="M128" s="671"/>
      <c r="N128" s="671"/>
      <c r="O128" s="671">
        <v>-97</v>
      </c>
      <c r="P128" s="671">
        <v>-128</v>
      </c>
      <c r="Q128" s="671"/>
      <c r="R128" s="671">
        <v>-85</v>
      </c>
      <c r="S128" s="671"/>
      <c r="T128" s="264"/>
    </row>
    <row r="129" spans="1:22" s="8" customFormat="1" ht="17" thickBot="1" x14ac:dyDescent="0.3">
      <c r="A129" s="170" t="s">
        <v>2220</v>
      </c>
      <c r="B129" s="34"/>
      <c r="C129" s="34">
        <f>SUM(C127:C128)</f>
        <v>0</v>
      </c>
      <c r="D129" s="34">
        <f t="shared" ref="D129:R129" si="19">SUM(D127:D128)</f>
        <v>0</v>
      </c>
      <c r="E129" s="34">
        <f t="shared" si="19"/>
        <v>0</v>
      </c>
      <c r="F129" s="34">
        <f t="shared" si="19"/>
        <v>11</v>
      </c>
      <c r="G129" s="34">
        <f t="shared" si="19"/>
        <v>15</v>
      </c>
      <c r="H129" s="34">
        <f t="shared" si="19"/>
        <v>35</v>
      </c>
      <c r="I129" s="34">
        <f t="shared" si="19"/>
        <v>10</v>
      </c>
      <c r="J129" s="34">
        <f t="shared" si="19"/>
        <v>0</v>
      </c>
      <c r="K129" s="34">
        <f t="shared" si="19"/>
        <v>0</v>
      </c>
      <c r="L129" s="34">
        <f t="shared" si="19"/>
        <v>475</v>
      </c>
      <c r="M129" s="34">
        <f t="shared" si="19"/>
        <v>510</v>
      </c>
      <c r="N129" s="34">
        <f t="shared" si="19"/>
        <v>0</v>
      </c>
      <c r="O129" s="34">
        <f t="shared" si="19"/>
        <v>0</v>
      </c>
      <c r="P129" s="34">
        <f t="shared" si="19"/>
        <v>16</v>
      </c>
      <c r="Q129" s="34">
        <f t="shared" si="19"/>
        <v>705</v>
      </c>
      <c r="R129" s="34">
        <f t="shared" si="19"/>
        <v>0</v>
      </c>
      <c r="S129" s="34">
        <f>SUM(S127:S128)</f>
        <v>207</v>
      </c>
    </row>
    <row r="130" spans="1:22" s="144" customFormat="1" ht="17" thickBot="1" x14ac:dyDescent="0.3">
      <c r="A130" s="356"/>
      <c r="B130" s="193"/>
      <c r="C130" s="554"/>
      <c r="D130" s="554"/>
      <c r="E130" s="554"/>
      <c r="F130" s="554"/>
      <c r="G130" s="554"/>
      <c r="H130" s="554"/>
      <c r="I130" s="554"/>
      <c r="J130" s="554"/>
      <c r="K130" s="554"/>
      <c r="L130" s="554"/>
      <c r="M130" s="554"/>
      <c r="N130" s="554"/>
      <c r="O130" s="554"/>
      <c r="P130" s="554"/>
      <c r="Q130" s="554"/>
      <c r="R130" s="554"/>
      <c r="S130" s="554"/>
    </row>
    <row r="131" spans="1:22" s="8" customFormat="1" ht="17" thickBot="1" x14ac:dyDescent="0.3">
      <c r="A131" s="170" t="s">
        <v>2221</v>
      </c>
      <c r="B131" s="34"/>
      <c r="C131" s="34">
        <f t="shared" ref="C131:S133" si="20">SUM(C129:C130)</f>
        <v>0</v>
      </c>
      <c r="D131" s="34">
        <f t="shared" si="20"/>
        <v>0</v>
      </c>
      <c r="E131" s="34">
        <f t="shared" si="20"/>
        <v>0</v>
      </c>
      <c r="F131" s="34">
        <f t="shared" si="20"/>
        <v>11</v>
      </c>
      <c r="G131" s="34">
        <f t="shared" si="20"/>
        <v>15</v>
      </c>
      <c r="H131" s="34">
        <f t="shared" si="20"/>
        <v>35</v>
      </c>
      <c r="I131" s="34">
        <f t="shared" si="20"/>
        <v>10</v>
      </c>
      <c r="J131" s="34">
        <f t="shared" si="20"/>
        <v>0</v>
      </c>
      <c r="K131" s="34">
        <f t="shared" si="20"/>
        <v>0</v>
      </c>
      <c r="L131" s="34">
        <f t="shared" si="20"/>
        <v>475</v>
      </c>
      <c r="M131" s="34">
        <f t="shared" si="20"/>
        <v>510</v>
      </c>
      <c r="N131" s="34">
        <f t="shared" si="20"/>
        <v>0</v>
      </c>
      <c r="O131" s="34">
        <f t="shared" si="20"/>
        <v>0</v>
      </c>
      <c r="P131" s="34">
        <f t="shared" si="20"/>
        <v>16</v>
      </c>
      <c r="Q131" s="34">
        <f t="shared" si="20"/>
        <v>705</v>
      </c>
      <c r="R131" s="34">
        <f t="shared" si="20"/>
        <v>0</v>
      </c>
      <c r="S131" s="34">
        <f t="shared" si="20"/>
        <v>207</v>
      </c>
    </row>
    <row r="132" spans="1:22" s="144" customFormat="1" ht="17" thickBot="1" x14ac:dyDescent="0.3">
      <c r="A132" s="356"/>
      <c r="B132" s="193"/>
      <c r="C132" s="554"/>
      <c r="D132" s="554"/>
      <c r="E132" s="554"/>
      <c r="F132" s="554"/>
      <c r="G132" s="554"/>
      <c r="H132" s="554"/>
      <c r="I132" s="554"/>
      <c r="J132" s="554"/>
      <c r="K132" s="554"/>
      <c r="L132" s="554"/>
      <c r="M132" s="554"/>
      <c r="N132" s="554"/>
      <c r="O132" s="554"/>
      <c r="P132" s="554"/>
      <c r="Q132" s="554"/>
      <c r="R132" s="554"/>
      <c r="S132" s="554"/>
    </row>
    <row r="133" spans="1:22" s="8" customFormat="1" ht="17" thickBot="1" x14ac:dyDescent="0.3">
      <c r="A133" s="170" t="s">
        <v>2222</v>
      </c>
      <c r="B133" s="34"/>
      <c r="C133" s="34">
        <f>SUM(C131:C132)</f>
        <v>0</v>
      </c>
      <c r="D133" s="34">
        <f>SUM(D131:D132)</f>
        <v>0</v>
      </c>
      <c r="E133" s="34">
        <f>SUM(E131:E132)</f>
        <v>0</v>
      </c>
      <c r="F133" s="34">
        <f>SUM(F131:F132)</f>
        <v>11</v>
      </c>
      <c r="G133" s="34">
        <f t="shared" si="20"/>
        <v>15</v>
      </c>
      <c r="H133" s="34">
        <f t="shared" si="20"/>
        <v>35</v>
      </c>
      <c r="I133" s="34">
        <f t="shared" si="20"/>
        <v>10</v>
      </c>
      <c r="J133" s="34">
        <f t="shared" si="20"/>
        <v>0</v>
      </c>
      <c r="K133" s="34">
        <f t="shared" si="20"/>
        <v>0</v>
      </c>
      <c r="L133" s="34">
        <f t="shared" si="20"/>
        <v>475</v>
      </c>
      <c r="M133" s="34">
        <f t="shared" si="20"/>
        <v>510</v>
      </c>
      <c r="N133" s="34">
        <f t="shared" si="20"/>
        <v>0</v>
      </c>
      <c r="O133" s="34">
        <f t="shared" si="20"/>
        <v>0</v>
      </c>
      <c r="P133" s="34">
        <f t="shared" si="20"/>
        <v>16</v>
      </c>
      <c r="Q133" s="34">
        <f t="shared" si="20"/>
        <v>705</v>
      </c>
      <c r="R133" s="34">
        <f t="shared" si="20"/>
        <v>0</v>
      </c>
      <c r="S133" s="34">
        <f t="shared" si="20"/>
        <v>207</v>
      </c>
    </row>
    <row r="134" spans="1:22" s="8" customFormat="1" ht="17" thickBot="1" x14ac:dyDescent="0.3">
      <c r="A134" s="642" t="s">
        <v>145</v>
      </c>
      <c r="B134" s="25" t="s">
        <v>63</v>
      </c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672">
        <v>-92</v>
      </c>
      <c r="N134" s="46"/>
      <c r="O134" s="46"/>
      <c r="P134" s="46"/>
      <c r="Q134" s="46"/>
      <c r="R134" s="46"/>
      <c r="S134" s="46"/>
      <c r="T134" s="6"/>
      <c r="U134" s="6"/>
      <c r="V134" s="6"/>
    </row>
    <row r="135" spans="1:22" s="8" customFormat="1" ht="17" thickBot="1" x14ac:dyDescent="0.3">
      <c r="A135" s="170" t="s">
        <v>2223</v>
      </c>
      <c r="B135" s="34"/>
      <c r="C135" s="34">
        <f>SUM(C133:C134)</f>
        <v>0</v>
      </c>
      <c r="D135" s="34">
        <f t="shared" ref="D135:S135" si="21">SUM(D133:D134)</f>
        <v>0</v>
      </c>
      <c r="E135" s="34">
        <f t="shared" si="21"/>
        <v>0</v>
      </c>
      <c r="F135" s="34">
        <f t="shared" si="21"/>
        <v>11</v>
      </c>
      <c r="G135" s="34">
        <f t="shared" si="21"/>
        <v>15</v>
      </c>
      <c r="H135" s="34">
        <f t="shared" si="21"/>
        <v>35</v>
      </c>
      <c r="I135" s="34">
        <f t="shared" si="21"/>
        <v>10</v>
      </c>
      <c r="J135" s="34">
        <f t="shared" si="21"/>
        <v>0</v>
      </c>
      <c r="K135" s="34">
        <f t="shared" si="21"/>
        <v>0</v>
      </c>
      <c r="L135" s="34">
        <f t="shared" si="21"/>
        <v>475</v>
      </c>
      <c r="M135" s="34">
        <f t="shared" si="21"/>
        <v>418</v>
      </c>
      <c r="N135" s="34">
        <f t="shared" si="21"/>
        <v>0</v>
      </c>
      <c r="O135" s="34">
        <f t="shared" si="21"/>
        <v>0</v>
      </c>
      <c r="P135" s="34">
        <f t="shared" si="21"/>
        <v>16</v>
      </c>
      <c r="Q135" s="34">
        <f t="shared" si="21"/>
        <v>705</v>
      </c>
      <c r="R135" s="34">
        <f t="shared" si="21"/>
        <v>0</v>
      </c>
      <c r="S135" s="34">
        <f t="shared" si="21"/>
        <v>207</v>
      </c>
    </row>
    <row r="136" spans="1:22" s="144" customFormat="1" ht="17" thickBot="1" x14ac:dyDescent="0.3">
      <c r="A136" s="356"/>
      <c r="B136" s="193"/>
      <c r="C136" s="554"/>
      <c r="D136" s="554"/>
      <c r="E136" s="554"/>
      <c r="F136" s="554"/>
      <c r="G136" s="554"/>
      <c r="H136" s="554"/>
      <c r="I136" s="554"/>
      <c r="J136" s="554"/>
      <c r="K136" s="554"/>
      <c r="L136" s="554"/>
      <c r="M136" s="554"/>
      <c r="N136" s="554"/>
      <c r="O136" s="554"/>
      <c r="P136" s="554"/>
      <c r="Q136" s="554"/>
      <c r="R136" s="554"/>
      <c r="S136" s="554"/>
    </row>
    <row r="137" spans="1:22" s="8" customFormat="1" ht="17" thickBot="1" x14ac:dyDescent="0.3">
      <c r="A137" s="170" t="s">
        <v>2224</v>
      </c>
      <c r="B137" s="34"/>
      <c r="C137" s="34">
        <f>SUM(C135:C136)</f>
        <v>0</v>
      </c>
      <c r="D137" s="34">
        <f t="shared" ref="D137:R137" si="22">SUM(D135:D136)</f>
        <v>0</v>
      </c>
      <c r="E137" s="34">
        <f t="shared" si="22"/>
        <v>0</v>
      </c>
      <c r="F137" s="34">
        <f t="shared" si="22"/>
        <v>11</v>
      </c>
      <c r="G137" s="34">
        <f t="shared" si="22"/>
        <v>15</v>
      </c>
      <c r="H137" s="34">
        <f t="shared" si="22"/>
        <v>35</v>
      </c>
      <c r="I137" s="34">
        <f t="shared" si="22"/>
        <v>10</v>
      </c>
      <c r="J137" s="34">
        <f t="shared" si="22"/>
        <v>0</v>
      </c>
      <c r="K137" s="34">
        <f t="shared" si="22"/>
        <v>0</v>
      </c>
      <c r="L137" s="34">
        <f t="shared" si="22"/>
        <v>475</v>
      </c>
      <c r="M137" s="34">
        <f t="shared" si="22"/>
        <v>418</v>
      </c>
      <c r="N137" s="34">
        <f t="shared" si="22"/>
        <v>0</v>
      </c>
      <c r="O137" s="34">
        <f t="shared" si="22"/>
        <v>0</v>
      </c>
      <c r="P137" s="34">
        <f t="shared" si="22"/>
        <v>16</v>
      </c>
      <c r="Q137" s="34">
        <f t="shared" si="22"/>
        <v>705</v>
      </c>
      <c r="R137" s="34">
        <f t="shared" si="22"/>
        <v>0</v>
      </c>
      <c r="S137" s="34">
        <f>SUM(S135:S136)</f>
        <v>207</v>
      </c>
    </row>
    <row r="138" spans="1:22" s="144" customFormat="1" ht="17" thickBot="1" x14ac:dyDescent="0.3">
      <c r="A138" s="356"/>
      <c r="B138" s="193"/>
      <c r="C138" s="554"/>
      <c r="D138" s="554"/>
      <c r="E138" s="554"/>
      <c r="F138" s="554"/>
      <c r="G138" s="554"/>
      <c r="H138" s="554"/>
      <c r="I138" s="554"/>
      <c r="J138" s="554"/>
      <c r="K138" s="554"/>
      <c r="L138" s="554"/>
      <c r="M138" s="554"/>
      <c r="N138" s="554"/>
      <c r="O138" s="554"/>
      <c r="P138" s="554"/>
      <c r="Q138" s="554"/>
      <c r="R138" s="554"/>
      <c r="S138" s="554"/>
    </row>
    <row r="139" spans="1:22" s="8" customFormat="1" ht="17" thickBot="1" x14ac:dyDescent="0.3">
      <c r="A139" s="170" t="s">
        <v>2225</v>
      </c>
      <c r="B139" s="34"/>
      <c r="C139" s="34">
        <f>SUM(C137:C138)</f>
        <v>0</v>
      </c>
      <c r="D139" s="34">
        <f t="shared" ref="D139:S139" si="23">SUM(D137:D138)</f>
        <v>0</v>
      </c>
      <c r="E139" s="34">
        <f t="shared" si="23"/>
        <v>0</v>
      </c>
      <c r="F139" s="34">
        <f t="shared" si="23"/>
        <v>11</v>
      </c>
      <c r="G139" s="34">
        <f t="shared" si="23"/>
        <v>15</v>
      </c>
      <c r="H139" s="34">
        <f t="shared" si="23"/>
        <v>35</v>
      </c>
      <c r="I139" s="34">
        <f t="shared" si="23"/>
        <v>10</v>
      </c>
      <c r="J139" s="34">
        <f t="shared" si="23"/>
        <v>0</v>
      </c>
      <c r="K139" s="34">
        <f t="shared" si="23"/>
        <v>0</v>
      </c>
      <c r="L139" s="34">
        <f t="shared" si="23"/>
        <v>475</v>
      </c>
      <c r="M139" s="34">
        <f t="shared" si="23"/>
        <v>418</v>
      </c>
      <c r="N139" s="34">
        <f t="shared" si="23"/>
        <v>0</v>
      </c>
      <c r="O139" s="34">
        <f t="shared" si="23"/>
        <v>0</v>
      </c>
      <c r="P139" s="34">
        <f t="shared" si="23"/>
        <v>16</v>
      </c>
      <c r="Q139" s="34">
        <f t="shared" si="23"/>
        <v>705</v>
      </c>
      <c r="R139" s="34">
        <f t="shared" si="23"/>
        <v>0</v>
      </c>
      <c r="S139" s="34">
        <f t="shared" si="23"/>
        <v>207</v>
      </c>
    </row>
    <row r="140" spans="1:22" s="144" customFormat="1" ht="17" thickBot="1" x14ac:dyDescent="0.3">
      <c r="A140" s="356"/>
      <c r="B140" s="193"/>
      <c r="C140" s="554"/>
      <c r="D140" s="554"/>
      <c r="E140" s="554"/>
      <c r="F140" s="554"/>
      <c r="G140" s="554"/>
      <c r="H140" s="554"/>
      <c r="I140" s="554"/>
      <c r="J140" s="554"/>
      <c r="K140" s="554"/>
      <c r="L140" s="554"/>
      <c r="M140" s="554"/>
      <c r="N140" s="554"/>
      <c r="O140" s="554"/>
      <c r="P140" s="554"/>
      <c r="Q140" s="554"/>
      <c r="R140" s="554"/>
      <c r="S140" s="554"/>
    </row>
    <row r="141" spans="1:22" s="8" customFormat="1" ht="17" thickBot="1" x14ac:dyDescent="0.3">
      <c r="A141" s="170" t="s">
        <v>2226</v>
      </c>
      <c r="B141" s="34"/>
      <c r="C141" s="34">
        <f>SUM(C139:C140)</f>
        <v>0</v>
      </c>
      <c r="D141" s="34">
        <f>SUM(D139:D140)</f>
        <v>0</v>
      </c>
      <c r="E141" s="34">
        <f>SUM(E139:E140)</f>
        <v>0</v>
      </c>
      <c r="F141" s="34">
        <f>SUM(F139:F140)</f>
        <v>11</v>
      </c>
      <c r="G141" s="34">
        <f>SUM(G139:G140)</f>
        <v>15</v>
      </c>
      <c r="H141" s="34">
        <f t="shared" ref="H141:S145" si="24">SUM(H139:H140)</f>
        <v>35</v>
      </c>
      <c r="I141" s="34">
        <f t="shared" si="24"/>
        <v>10</v>
      </c>
      <c r="J141" s="34">
        <f t="shared" si="24"/>
        <v>0</v>
      </c>
      <c r="K141" s="34">
        <f t="shared" si="24"/>
        <v>0</v>
      </c>
      <c r="L141" s="34">
        <f t="shared" si="24"/>
        <v>475</v>
      </c>
      <c r="M141" s="34">
        <f t="shared" si="24"/>
        <v>418</v>
      </c>
      <c r="N141" s="34">
        <f t="shared" si="24"/>
        <v>0</v>
      </c>
      <c r="O141" s="34">
        <f t="shared" si="24"/>
        <v>0</v>
      </c>
      <c r="P141" s="34">
        <f t="shared" si="24"/>
        <v>16</v>
      </c>
      <c r="Q141" s="34">
        <f t="shared" si="24"/>
        <v>705</v>
      </c>
      <c r="R141" s="34">
        <f t="shared" si="24"/>
        <v>0</v>
      </c>
      <c r="S141" s="34">
        <f t="shared" si="24"/>
        <v>207</v>
      </c>
    </row>
    <row r="142" spans="1:22" s="144" customFormat="1" ht="17" thickBot="1" x14ac:dyDescent="0.3">
      <c r="A142" s="356"/>
      <c r="B142" s="193"/>
      <c r="C142" s="554"/>
      <c r="D142" s="554"/>
      <c r="E142" s="554"/>
      <c r="F142" s="554"/>
      <c r="G142" s="554"/>
      <c r="H142" s="554"/>
      <c r="I142" s="554"/>
      <c r="J142" s="554"/>
      <c r="K142" s="554"/>
      <c r="L142" s="554"/>
      <c r="M142" s="554"/>
      <c r="N142" s="554"/>
      <c r="O142" s="554"/>
      <c r="P142" s="554"/>
      <c r="Q142" s="554"/>
      <c r="R142" s="554"/>
      <c r="S142" s="554"/>
    </row>
    <row r="143" spans="1:22" s="8" customFormat="1" ht="17" thickBot="1" x14ac:dyDescent="0.3">
      <c r="A143" s="170" t="s">
        <v>2227</v>
      </c>
      <c r="B143" s="34"/>
      <c r="C143" s="34">
        <f>SUM(C141:C142)</f>
        <v>0</v>
      </c>
      <c r="D143" s="34">
        <f>SUM(D141:D142)</f>
        <v>0</v>
      </c>
      <c r="E143" s="34">
        <f>SUM(E141:E142)</f>
        <v>0</v>
      </c>
      <c r="F143" s="34">
        <f>SUM(F141:F142)</f>
        <v>11</v>
      </c>
      <c r="G143" s="34">
        <f>SUM(G141:G142)</f>
        <v>15</v>
      </c>
      <c r="H143" s="34">
        <f t="shared" si="24"/>
        <v>35</v>
      </c>
      <c r="I143" s="34">
        <f t="shared" si="24"/>
        <v>10</v>
      </c>
      <c r="J143" s="34">
        <f t="shared" si="24"/>
        <v>0</v>
      </c>
      <c r="K143" s="34">
        <f t="shared" si="24"/>
        <v>0</v>
      </c>
      <c r="L143" s="34">
        <f t="shared" si="24"/>
        <v>475</v>
      </c>
      <c r="M143" s="34">
        <f t="shared" si="24"/>
        <v>418</v>
      </c>
      <c r="N143" s="34">
        <f t="shared" si="24"/>
        <v>0</v>
      </c>
      <c r="O143" s="34">
        <f t="shared" si="24"/>
        <v>0</v>
      </c>
      <c r="P143" s="34">
        <f t="shared" si="24"/>
        <v>16</v>
      </c>
      <c r="Q143" s="34">
        <f t="shared" si="24"/>
        <v>705</v>
      </c>
      <c r="R143" s="34">
        <f t="shared" si="24"/>
        <v>0</v>
      </c>
      <c r="S143" s="34">
        <f t="shared" si="24"/>
        <v>207</v>
      </c>
    </row>
    <row r="144" spans="1:22" s="144" customFormat="1" ht="17" thickBot="1" x14ac:dyDescent="0.3">
      <c r="A144" s="356"/>
      <c r="B144" s="193"/>
      <c r="C144" s="554"/>
      <c r="D144" s="554"/>
      <c r="E144" s="554"/>
      <c r="F144" s="554"/>
      <c r="G144" s="554"/>
      <c r="H144" s="554"/>
      <c r="I144" s="554"/>
      <c r="J144" s="554"/>
      <c r="K144" s="554"/>
      <c r="L144" s="554"/>
      <c r="M144" s="554"/>
      <c r="N144" s="554"/>
      <c r="O144" s="554"/>
      <c r="P144" s="554"/>
      <c r="Q144" s="554"/>
      <c r="R144" s="554"/>
      <c r="S144" s="554"/>
    </row>
    <row r="145" spans="1:22" s="8" customFormat="1" ht="17" thickBot="1" x14ac:dyDescent="0.3">
      <c r="A145" s="170" t="s">
        <v>2488</v>
      </c>
      <c r="B145" s="34"/>
      <c r="C145" s="34">
        <f>SUM(C143:C144)</f>
        <v>0</v>
      </c>
      <c r="D145" s="34">
        <f>SUM(D143:D144)</f>
        <v>0</v>
      </c>
      <c r="E145" s="34">
        <f>SUM(E143:E144)</f>
        <v>0</v>
      </c>
      <c r="F145" s="34">
        <f>SUM(F143:F144)</f>
        <v>11</v>
      </c>
      <c r="G145" s="34">
        <f>SUM(G143:G144)</f>
        <v>15</v>
      </c>
      <c r="H145" s="34">
        <f t="shared" si="24"/>
        <v>35</v>
      </c>
      <c r="I145" s="34">
        <f t="shared" si="24"/>
        <v>10</v>
      </c>
      <c r="J145" s="34">
        <f t="shared" si="24"/>
        <v>0</v>
      </c>
      <c r="K145" s="34">
        <f t="shared" si="24"/>
        <v>0</v>
      </c>
      <c r="L145" s="269">
        <f t="shared" si="24"/>
        <v>475</v>
      </c>
      <c r="M145" s="269">
        <f t="shared" si="24"/>
        <v>418</v>
      </c>
      <c r="N145" s="34">
        <f t="shared" si="24"/>
        <v>0</v>
      </c>
      <c r="O145" s="34">
        <f t="shared" si="24"/>
        <v>0</v>
      </c>
      <c r="P145" s="34">
        <f t="shared" si="24"/>
        <v>16</v>
      </c>
      <c r="Q145" s="269">
        <f t="shared" si="24"/>
        <v>705</v>
      </c>
      <c r="R145" s="34">
        <f t="shared" si="24"/>
        <v>0</v>
      </c>
      <c r="S145" s="269">
        <f t="shared" si="24"/>
        <v>207</v>
      </c>
    </row>
    <row r="146" spans="1:22" s="8" customFormat="1" x14ac:dyDescent="0.25">
      <c r="A146" s="356">
        <v>44471</v>
      </c>
      <c r="B146" s="193" t="s">
        <v>63</v>
      </c>
      <c r="C146" s="46"/>
      <c r="D146" s="46"/>
      <c r="E146" s="46"/>
      <c r="F146" s="46"/>
      <c r="G146" s="46"/>
      <c r="H146" s="46"/>
      <c r="I146" s="46"/>
      <c r="J146" s="46"/>
      <c r="K146" s="46"/>
      <c r="L146" s="46">
        <v>-112</v>
      </c>
      <c r="M146" s="46"/>
      <c r="N146" s="46"/>
      <c r="O146" s="46"/>
      <c r="P146" s="46"/>
      <c r="Q146" s="46">
        <v>-250</v>
      </c>
      <c r="R146" s="46"/>
      <c r="S146" s="46"/>
    </row>
    <row r="147" spans="1:22" s="8" customFormat="1" x14ac:dyDescent="0.25">
      <c r="A147" s="55">
        <v>44502</v>
      </c>
      <c r="B147" s="301" t="s">
        <v>63</v>
      </c>
      <c r="C147" s="46"/>
      <c r="D147" s="46"/>
      <c r="E147" s="46"/>
      <c r="F147" s="46"/>
      <c r="G147" s="46"/>
      <c r="H147" s="46"/>
      <c r="I147" s="46"/>
      <c r="J147" s="46"/>
      <c r="K147" s="46"/>
      <c r="L147" s="46">
        <v>-74</v>
      </c>
      <c r="M147" s="46"/>
      <c r="N147" s="46"/>
      <c r="O147" s="46"/>
      <c r="P147" s="46"/>
      <c r="Q147" s="46">
        <v>-61</v>
      </c>
      <c r="R147" s="46"/>
      <c r="S147" s="672">
        <v>-63</v>
      </c>
      <c r="T147" s="6" t="s">
        <v>2502</v>
      </c>
      <c r="U147" s="6"/>
      <c r="V147" s="6"/>
    </row>
    <row r="148" spans="1:22" s="8" customFormat="1" x14ac:dyDescent="0.25">
      <c r="A148" s="55" t="s">
        <v>2527</v>
      </c>
      <c r="B148" s="53" t="s">
        <v>63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>
        <v>-220</v>
      </c>
      <c r="N148" s="46"/>
      <c r="O148" s="46"/>
      <c r="P148" s="46"/>
      <c r="Q148" s="46"/>
      <c r="R148" s="46"/>
      <c r="S148" s="46"/>
    </row>
    <row r="149" spans="1:22" s="8" customFormat="1" ht="17" thickBot="1" x14ac:dyDescent="0.3">
      <c r="A149" s="642" t="s">
        <v>2535</v>
      </c>
      <c r="B149" s="25" t="s">
        <v>63</v>
      </c>
      <c r="C149" s="46"/>
      <c r="D149" s="46"/>
      <c r="E149" s="46"/>
      <c r="F149" s="46"/>
      <c r="G149" s="46"/>
      <c r="H149" s="46"/>
      <c r="I149" s="46"/>
      <c r="J149" s="46"/>
      <c r="K149" s="46"/>
      <c r="L149" s="46">
        <v>-21</v>
      </c>
      <c r="M149" s="46">
        <v>-3</v>
      </c>
      <c r="N149" s="46"/>
      <c r="O149" s="46"/>
      <c r="P149" s="46"/>
      <c r="Q149" s="46">
        <v>-52</v>
      </c>
      <c r="R149" s="46"/>
      <c r="S149" s="46"/>
    </row>
    <row r="150" spans="1:22" s="8" customFormat="1" ht="17" thickBot="1" x14ac:dyDescent="0.3">
      <c r="A150" s="170" t="s">
        <v>2564</v>
      </c>
      <c r="B150" s="34"/>
      <c r="C150" s="34">
        <f t="shared" ref="C150:K150" si="25">SUM(C145:C149)</f>
        <v>0</v>
      </c>
      <c r="D150" s="34">
        <f t="shared" si="25"/>
        <v>0</v>
      </c>
      <c r="E150" s="34">
        <f t="shared" si="25"/>
        <v>0</v>
      </c>
      <c r="F150" s="34">
        <f t="shared" si="25"/>
        <v>11</v>
      </c>
      <c r="G150" s="34">
        <f t="shared" si="25"/>
        <v>15</v>
      </c>
      <c r="H150" s="34">
        <f t="shared" si="25"/>
        <v>35</v>
      </c>
      <c r="I150" s="34">
        <f t="shared" si="25"/>
        <v>10</v>
      </c>
      <c r="J150" s="34">
        <f t="shared" si="25"/>
        <v>0</v>
      </c>
      <c r="K150" s="34">
        <f t="shared" si="25"/>
        <v>0</v>
      </c>
      <c r="L150" s="34">
        <f t="shared" ref="L150:S150" si="26">SUM(L145:L149)</f>
        <v>268</v>
      </c>
      <c r="M150" s="34">
        <f t="shared" si="26"/>
        <v>195</v>
      </c>
      <c r="N150" s="34">
        <f t="shared" si="26"/>
        <v>0</v>
      </c>
      <c r="O150" s="34">
        <f t="shared" si="26"/>
        <v>0</v>
      </c>
      <c r="P150" s="34">
        <f t="shared" si="26"/>
        <v>16</v>
      </c>
      <c r="Q150" s="34">
        <f t="shared" si="26"/>
        <v>342</v>
      </c>
      <c r="R150" s="34">
        <f t="shared" si="26"/>
        <v>0</v>
      </c>
      <c r="S150" s="34">
        <f t="shared" si="26"/>
        <v>144</v>
      </c>
    </row>
    <row r="151" spans="1:22" s="8" customFormat="1" ht="17" thickBot="1" x14ac:dyDescent="0.3">
      <c r="A151" s="657"/>
      <c r="B151" s="609"/>
      <c r="C151" s="609"/>
      <c r="D151" s="609"/>
      <c r="E151" s="609"/>
      <c r="F151" s="430"/>
      <c r="G151" s="430"/>
      <c r="H151" s="430"/>
      <c r="I151" s="430"/>
      <c r="J151" s="609"/>
      <c r="K151" s="609"/>
      <c r="L151" s="430"/>
      <c r="M151" s="430"/>
      <c r="N151" s="609"/>
      <c r="O151" s="609"/>
      <c r="P151" s="430"/>
      <c r="Q151" s="430"/>
      <c r="R151" s="609"/>
      <c r="S151" s="430"/>
    </row>
    <row r="152" spans="1:22" s="8" customFormat="1" ht="17" thickBot="1" x14ac:dyDescent="0.3">
      <c r="A152" s="170" t="s">
        <v>2703</v>
      </c>
      <c r="B152" s="34"/>
      <c r="C152" s="34">
        <f>SUM(C150:C151)</f>
        <v>0</v>
      </c>
      <c r="D152" s="34">
        <f t="shared" ref="D152:R152" si="27">SUM(D150:D151)</f>
        <v>0</v>
      </c>
      <c r="E152" s="34">
        <f t="shared" si="27"/>
        <v>0</v>
      </c>
      <c r="F152" s="34">
        <f t="shared" si="27"/>
        <v>11</v>
      </c>
      <c r="G152" s="34">
        <f t="shared" si="27"/>
        <v>15</v>
      </c>
      <c r="H152" s="34">
        <f t="shared" si="27"/>
        <v>35</v>
      </c>
      <c r="I152" s="34">
        <f t="shared" si="27"/>
        <v>10</v>
      </c>
      <c r="J152" s="34">
        <f t="shared" si="27"/>
        <v>0</v>
      </c>
      <c r="K152" s="34">
        <f t="shared" si="27"/>
        <v>0</v>
      </c>
      <c r="L152" s="34">
        <f t="shared" si="27"/>
        <v>268</v>
      </c>
      <c r="M152" s="34">
        <f t="shared" si="27"/>
        <v>195</v>
      </c>
      <c r="N152" s="34">
        <f t="shared" si="27"/>
        <v>0</v>
      </c>
      <c r="O152" s="34">
        <f t="shared" si="27"/>
        <v>0</v>
      </c>
      <c r="P152" s="34">
        <f t="shared" si="27"/>
        <v>16</v>
      </c>
      <c r="Q152" s="34">
        <f t="shared" si="27"/>
        <v>342</v>
      </c>
      <c r="R152" s="34">
        <f t="shared" si="27"/>
        <v>0</v>
      </c>
      <c r="S152" s="34">
        <f>SUM(S150:S151)</f>
        <v>144</v>
      </c>
    </row>
    <row r="153" spans="1:22" s="8" customFormat="1" x14ac:dyDescent="0.25">
      <c r="A153" s="380">
        <v>44320</v>
      </c>
      <c r="B153" s="193" t="s">
        <v>63</v>
      </c>
      <c r="C153" s="404"/>
      <c r="D153" s="404"/>
      <c r="E153" s="404"/>
      <c r="F153" s="404"/>
      <c r="G153" s="404"/>
      <c r="H153" s="404"/>
      <c r="I153" s="404"/>
      <c r="J153" s="404"/>
      <c r="K153" s="404"/>
      <c r="L153" s="404"/>
      <c r="M153" s="404">
        <v>-191</v>
      </c>
      <c r="N153" s="404"/>
      <c r="O153" s="404"/>
      <c r="P153" s="404">
        <v>-16</v>
      </c>
      <c r="Q153" s="404"/>
      <c r="R153" s="404"/>
      <c r="S153" s="404"/>
    </row>
    <row r="154" spans="1:22" s="6" customFormat="1" x14ac:dyDescent="0.25">
      <c r="A154" s="24">
        <v>44351</v>
      </c>
      <c r="B154" s="25" t="s">
        <v>63</v>
      </c>
      <c r="C154" s="672"/>
      <c r="D154" s="672"/>
      <c r="E154" s="672"/>
      <c r="F154" s="672"/>
      <c r="G154" s="46">
        <v>-15</v>
      </c>
      <c r="H154" s="46">
        <v>-10</v>
      </c>
      <c r="I154" s="46">
        <v>-10</v>
      </c>
      <c r="J154" s="672"/>
      <c r="K154" s="672"/>
      <c r="L154" s="46">
        <v>-144</v>
      </c>
      <c r="M154" s="672"/>
      <c r="N154" s="672"/>
      <c r="O154" s="672"/>
      <c r="P154" s="672"/>
      <c r="Q154" s="672"/>
      <c r="R154" s="672"/>
      <c r="S154" s="672"/>
    </row>
    <row r="155" spans="1:22" s="6" customFormat="1" x14ac:dyDescent="0.25">
      <c r="A155" s="12">
        <v>44381</v>
      </c>
      <c r="B155" s="13" t="s">
        <v>63</v>
      </c>
      <c r="C155" s="672"/>
      <c r="D155" s="672"/>
      <c r="E155" s="672"/>
      <c r="F155" s="672"/>
      <c r="G155" s="672"/>
      <c r="H155" s="672"/>
      <c r="I155" s="672"/>
      <c r="J155" s="672"/>
      <c r="K155" s="672"/>
      <c r="L155" s="46">
        <v>-4</v>
      </c>
      <c r="M155" s="672"/>
      <c r="N155" s="672"/>
      <c r="O155" s="672"/>
      <c r="P155" s="672"/>
      <c r="Q155" s="46">
        <v>-238</v>
      </c>
      <c r="R155" s="672"/>
      <c r="S155" s="46">
        <v>-28</v>
      </c>
    </row>
    <row r="156" spans="1:22" s="421" customFormat="1" ht="17" thickBot="1" x14ac:dyDescent="0.3">
      <c r="A156" s="827" t="s">
        <v>2727</v>
      </c>
      <c r="B156" s="659" t="s">
        <v>967</v>
      </c>
      <c r="C156" s="828"/>
      <c r="D156" s="828"/>
      <c r="E156" s="828"/>
      <c r="F156" s="828">
        <v>-11</v>
      </c>
      <c r="G156" s="877"/>
      <c r="H156" s="828">
        <v>-25</v>
      </c>
      <c r="I156" s="877"/>
      <c r="J156" s="828"/>
      <c r="K156" s="828"/>
      <c r="L156" s="828">
        <v>-120</v>
      </c>
      <c r="M156" s="828">
        <v>-4</v>
      </c>
      <c r="N156" s="828"/>
      <c r="O156" s="828"/>
      <c r="P156" s="877"/>
      <c r="Q156" s="828">
        <v>-104</v>
      </c>
      <c r="R156" s="828"/>
      <c r="S156" s="828">
        <v>-116</v>
      </c>
      <c r="T156" s="421" t="s">
        <v>211</v>
      </c>
    </row>
    <row r="157" spans="1:22" s="8" customFormat="1" ht="17" thickBot="1" x14ac:dyDescent="0.3">
      <c r="A157" s="170" t="s">
        <v>2859</v>
      </c>
      <c r="B157" s="34"/>
      <c r="C157" s="34">
        <f>SUM(C152:C156)</f>
        <v>0</v>
      </c>
      <c r="D157" s="34">
        <f t="shared" ref="D157:P157" si="28">SUM(D152:D156)</f>
        <v>0</v>
      </c>
      <c r="E157" s="34">
        <f t="shared" si="28"/>
        <v>0</v>
      </c>
      <c r="F157" s="34">
        <f t="shared" si="28"/>
        <v>0</v>
      </c>
      <c r="G157" s="34">
        <f t="shared" si="28"/>
        <v>0</v>
      </c>
      <c r="H157" s="34">
        <f t="shared" si="28"/>
        <v>0</v>
      </c>
      <c r="I157" s="34">
        <f t="shared" si="28"/>
        <v>0</v>
      </c>
      <c r="J157" s="34">
        <f t="shared" si="28"/>
        <v>0</v>
      </c>
      <c r="K157" s="34">
        <f t="shared" si="28"/>
        <v>0</v>
      </c>
      <c r="L157" s="34">
        <f t="shared" si="28"/>
        <v>0</v>
      </c>
      <c r="M157" s="34">
        <f t="shared" si="28"/>
        <v>0</v>
      </c>
      <c r="N157" s="34">
        <f t="shared" si="28"/>
        <v>0</v>
      </c>
      <c r="O157" s="34">
        <f t="shared" si="28"/>
        <v>0</v>
      </c>
      <c r="P157" s="34">
        <f t="shared" si="28"/>
        <v>0</v>
      </c>
      <c r="Q157" s="34">
        <f>SUM(Q152:Q156)</f>
        <v>0</v>
      </c>
      <c r="R157" s="34">
        <f>SUM(R152:R156)</f>
        <v>0</v>
      </c>
      <c r="S157" s="34">
        <f>SUM(S152:S156)</f>
        <v>0</v>
      </c>
    </row>
    <row r="158" spans="1:22" s="144" customFormat="1" x14ac:dyDescent="0.25">
      <c r="A158" s="55"/>
      <c r="B158" s="53"/>
      <c r="C158" s="554"/>
      <c r="D158" s="554"/>
      <c r="E158" s="554"/>
      <c r="F158" s="810"/>
      <c r="G158" s="554"/>
      <c r="H158" s="810"/>
      <c r="I158" s="554"/>
      <c r="J158" s="554"/>
      <c r="K158" s="554"/>
      <c r="L158" s="810"/>
      <c r="M158" s="810"/>
      <c r="N158" s="554"/>
      <c r="O158" s="554"/>
      <c r="P158" s="554"/>
      <c r="Q158" s="810"/>
      <c r="R158" s="554"/>
      <c r="S158" s="810"/>
    </row>
    <row r="159" spans="1:22" s="144" customFormat="1" x14ac:dyDescent="0.25">
      <c r="A159" s="55"/>
      <c r="B159" s="53"/>
      <c r="C159" s="554"/>
      <c r="D159" s="554"/>
      <c r="E159" s="554"/>
      <c r="F159" s="810"/>
      <c r="G159" s="554"/>
      <c r="H159" s="810"/>
      <c r="I159" s="554"/>
      <c r="J159" s="554"/>
      <c r="K159" s="554"/>
      <c r="L159" s="810"/>
      <c r="M159" s="810"/>
      <c r="N159" s="554"/>
      <c r="O159" s="554"/>
      <c r="P159" s="554"/>
      <c r="Q159" s="810"/>
      <c r="R159" s="554"/>
      <c r="S159" s="810"/>
    </row>
    <row r="160" spans="1:22" s="144" customFormat="1" ht="17" thickBot="1" x14ac:dyDescent="0.3">
      <c r="A160" s="164"/>
      <c r="B160" s="57"/>
      <c r="C160" s="394"/>
      <c r="D160" s="394"/>
      <c r="E160" s="394"/>
      <c r="F160" s="396"/>
      <c r="G160" s="394"/>
      <c r="H160" s="396"/>
      <c r="I160" s="394"/>
      <c r="J160" s="394"/>
      <c r="K160" s="394"/>
      <c r="L160" s="396"/>
      <c r="M160" s="396"/>
      <c r="N160" s="394"/>
      <c r="O160" s="394"/>
      <c r="P160" s="394"/>
      <c r="Q160" s="396"/>
      <c r="R160" s="394"/>
      <c r="S160" s="396"/>
    </row>
    <row r="161" spans="1:19" ht="17" thickBot="1" x14ac:dyDescent="0.3">
      <c r="C161" s="27" t="s">
        <v>31</v>
      </c>
      <c r="D161" s="27" t="s">
        <v>2228</v>
      </c>
      <c r="E161" s="27" t="s">
        <v>2229</v>
      </c>
      <c r="F161" s="27" t="s">
        <v>463</v>
      </c>
      <c r="G161" s="27" t="s">
        <v>1635</v>
      </c>
      <c r="H161" s="52" t="s">
        <v>1317</v>
      </c>
      <c r="I161" s="52" t="s">
        <v>386</v>
      </c>
      <c r="J161" s="52" t="s">
        <v>492</v>
      </c>
      <c r="K161" s="52" t="s">
        <v>546</v>
      </c>
      <c r="L161" s="52" t="s">
        <v>494</v>
      </c>
      <c r="M161" s="52" t="s">
        <v>2230</v>
      </c>
      <c r="N161" s="52" t="s">
        <v>2231</v>
      </c>
      <c r="O161" s="52" t="s">
        <v>1983</v>
      </c>
      <c r="P161" s="52" t="s">
        <v>1982</v>
      </c>
      <c r="Q161" s="52" t="s">
        <v>1984</v>
      </c>
      <c r="R161" s="667" t="s">
        <v>2232</v>
      </c>
      <c r="S161" s="667" t="s">
        <v>2233</v>
      </c>
    </row>
    <row r="163" spans="1:19" s="144" customFormat="1" x14ac:dyDescent="0.25">
      <c r="A163" s="838" t="s">
        <v>2784</v>
      </c>
      <c r="B163" s="838"/>
      <c r="C163" s="839"/>
      <c r="D163" s="839"/>
      <c r="E163" s="839"/>
      <c r="F163" s="839"/>
      <c r="G163" s="273"/>
      <c r="H163" s="273"/>
    </row>
    <row r="164" spans="1:19" s="144" customFormat="1" x14ac:dyDescent="0.25">
      <c r="A164" s="838" t="s">
        <v>2785</v>
      </c>
      <c r="B164" s="838"/>
      <c r="C164" s="839"/>
      <c r="D164" s="839"/>
      <c r="E164" s="839"/>
      <c r="F164" s="839"/>
      <c r="G164" s="273"/>
      <c r="H164" s="273"/>
    </row>
    <row r="167" spans="1:19" x14ac:dyDescent="0.25">
      <c r="A167" s="278" t="s">
        <v>2155</v>
      </c>
      <c r="B167" s="278"/>
      <c r="C167" s="278"/>
      <c r="D167" s="278"/>
      <c r="E167" s="278"/>
      <c r="F167" s="278"/>
      <c r="H167" s="129" t="s">
        <v>929</v>
      </c>
      <c r="I167" s="129"/>
      <c r="M167" s="729" t="s">
        <v>2503</v>
      </c>
      <c r="N167" s="729"/>
      <c r="O167" s="729"/>
      <c r="P167" s="729"/>
    </row>
    <row r="168" spans="1:19" x14ac:dyDescent="0.25">
      <c r="A168" s="278" t="s">
        <v>2156</v>
      </c>
      <c r="B168" s="278"/>
      <c r="C168" s="278"/>
      <c r="D168" s="278"/>
      <c r="E168" s="278"/>
      <c r="F168" s="278"/>
      <c r="M168" s="729" t="s">
        <v>2504</v>
      </c>
      <c r="N168" s="729"/>
      <c r="O168" s="729"/>
      <c r="P168" s="729"/>
    </row>
    <row r="169" spans="1:19" x14ac:dyDescent="0.25">
      <c r="A169" s="278" t="s">
        <v>2157</v>
      </c>
      <c r="B169" s="278"/>
      <c r="C169" s="278"/>
      <c r="D169" s="278"/>
      <c r="E169" s="278"/>
      <c r="F169" s="278"/>
      <c r="H169" s="734" t="s">
        <v>2529</v>
      </c>
      <c r="I169" s="734"/>
      <c r="J169" s="734"/>
    </row>
    <row r="170" spans="1:19" x14ac:dyDescent="0.25">
      <c r="A170" s="278" t="s">
        <v>2158</v>
      </c>
      <c r="B170" s="278"/>
      <c r="C170" s="278"/>
      <c r="D170" s="278"/>
      <c r="E170" s="278"/>
      <c r="F170" s="278"/>
      <c r="H170" s="734" t="s">
        <v>2530</v>
      </c>
      <c r="I170" s="734"/>
      <c r="J170" s="734"/>
    </row>
    <row r="171" spans="1:19" x14ac:dyDescent="0.25">
      <c r="A171" s="278" t="s">
        <v>2159</v>
      </c>
      <c r="B171" s="278"/>
      <c r="C171" s="278"/>
      <c r="D171" s="278"/>
      <c r="E171" s="278"/>
      <c r="F171" s="278"/>
      <c r="H171" s="734" t="s">
        <v>2531</v>
      </c>
      <c r="I171" s="734"/>
      <c r="J171" s="734"/>
    </row>
    <row r="172" spans="1:19" x14ac:dyDescent="0.25">
      <c r="H172" s="734" t="s">
        <v>2532</v>
      </c>
      <c r="I172" s="734"/>
      <c r="J172" s="734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>
    <tabColor rgb="FFC00000"/>
  </sheetPr>
  <dimension ref="A1:P127"/>
  <sheetViews>
    <sheetView topLeftCell="A103" workbookViewId="0">
      <selection activeCell="B118" sqref="B118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3" width="10.6640625" style="4" customWidth="1"/>
    <col min="4" max="5" width="8.83203125" style="4" customWidth="1"/>
    <col min="6" max="14" width="9.5" style="4" customWidth="1"/>
    <col min="15" max="16384" width="9" style="4"/>
  </cols>
  <sheetData>
    <row r="1" spans="1:14" x14ac:dyDescent="0.25">
      <c r="A1" s="48" t="s">
        <v>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</row>
    <row r="2" spans="1:14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</row>
    <row r="3" spans="1:14" x14ac:dyDescent="0.25">
      <c r="A3" s="3" t="s">
        <v>24</v>
      </c>
    </row>
    <row r="4" spans="1:14" x14ac:dyDescent="0.25">
      <c r="A4" s="3" t="s">
        <v>2090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x14ac:dyDescent="0.25">
      <c r="A5" s="3" t="s">
        <v>2160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 x14ac:dyDescent="0.25">
      <c r="A6" s="656" t="s">
        <v>2161</v>
      </c>
      <c r="B6" s="656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1:14" s="264" customFormat="1" x14ac:dyDescent="0.25">
      <c r="A7" s="287" t="s">
        <v>2162</v>
      </c>
      <c r="B7" s="287"/>
      <c r="C7" s="288">
        <v>3540</v>
      </c>
      <c r="D7" s="288">
        <v>3540</v>
      </c>
      <c r="E7" s="288">
        <v>3540</v>
      </c>
      <c r="F7" s="288">
        <v>18000</v>
      </c>
      <c r="G7" s="288">
        <v>25000</v>
      </c>
      <c r="H7" s="288">
        <v>1300</v>
      </c>
      <c r="I7" s="288">
        <v>4930</v>
      </c>
      <c r="J7" s="288">
        <v>2100</v>
      </c>
      <c r="K7" s="288">
        <v>14750</v>
      </c>
      <c r="L7" s="288">
        <v>9000</v>
      </c>
      <c r="M7" s="288">
        <v>3540</v>
      </c>
      <c r="N7" s="288">
        <v>3550</v>
      </c>
    </row>
    <row r="8" spans="1:14" s="1" customFormat="1" ht="17" thickBot="1" x14ac:dyDescent="0.3">
      <c r="A8" s="1" t="s">
        <v>2163</v>
      </c>
      <c r="C8" s="30">
        <v>4500</v>
      </c>
      <c r="D8" s="30">
        <v>4650</v>
      </c>
      <c r="E8" s="30">
        <v>4750</v>
      </c>
      <c r="F8" s="30">
        <v>18000</v>
      </c>
      <c r="G8" s="30">
        <v>30000</v>
      </c>
      <c r="H8" s="30">
        <v>1500</v>
      </c>
      <c r="I8" s="30">
        <v>7000</v>
      </c>
      <c r="J8" s="30">
        <v>2500</v>
      </c>
      <c r="K8" s="30">
        <v>17500</v>
      </c>
      <c r="L8" s="30">
        <v>8750</v>
      </c>
      <c r="M8" s="30">
        <v>4500</v>
      </c>
      <c r="N8" s="208">
        <v>5250</v>
      </c>
    </row>
    <row r="9" spans="1:14" ht="17" thickBot="1" x14ac:dyDescent="0.3">
      <c r="A9" s="50" t="s">
        <v>0</v>
      </c>
      <c r="B9" s="51" t="s">
        <v>1</v>
      </c>
      <c r="C9" s="51" t="s">
        <v>3</v>
      </c>
      <c r="D9" s="51" t="s">
        <v>27</v>
      </c>
      <c r="E9" s="261" t="s">
        <v>32</v>
      </c>
      <c r="F9" s="52" t="s">
        <v>10</v>
      </c>
      <c r="G9" s="52" t="s">
        <v>1235</v>
      </c>
      <c r="H9" s="52" t="s">
        <v>4</v>
      </c>
      <c r="I9" s="52" t="s">
        <v>26</v>
      </c>
      <c r="J9" s="52" t="s">
        <v>31</v>
      </c>
      <c r="K9" s="52" t="s">
        <v>2164</v>
      </c>
      <c r="L9" s="52" t="s">
        <v>2165</v>
      </c>
      <c r="M9" s="52" t="s">
        <v>18</v>
      </c>
      <c r="N9" s="52" t="s">
        <v>17</v>
      </c>
    </row>
    <row r="10" spans="1:14" s="8" customFormat="1" x14ac:dyDescent="0.25">
      <c r="A10" s="642" t="s">
        <v>2166</v>
      </c>
      <c r="B10" s="25" t="s">
        <v>2167</v>
      </c>
      <c r="C10" s="25">
        <v>90</v>
      </c>
      <c r="D10" s="25">
        <v>50</v>
      </c>
      <c r="E10" s="25"/>
      <c r="F10" s="25">
        <v>15</v>
      </c>
      <c r="G10" s="25">
        <v>10</v>
      </c>
      <c r="H10" s="25">
        <v>100</v>
      </c>
      <c r="I10" s="25">
        <v>84</v>
      </c>
      <c r="J10" s="25">
        <v>150</v>
      </c>
      <c r="K10" s="25">
        <v>25</v>
      </c>
      <c r="L10" s="25">
        <v>50</v>
      </c>
      <c r="M10" s="25"/>
      <c r="N10" s="25"/>
    </row>
    <row r="11" spans="1:14" s="8" customFormat="1" x14ac:dyDescent="0.25">
      <c r="A11" s="642" t="s">
        <v>2166</v>
      </c>
      <c r="B11" s="25" t="s">
        <v>2168</v>
      </c>
      <c r="C11" s="25">
        <v>90</v>
      </c>
      <c r="D11" s="25">
        <v>50</v>
      </c>
      <c r="E11" s="25"/>
      <c r="F11" s="25">
        <v>15</v>
      </c>
      <c r="G11" s="25">
        <v>10</v>
      </c>
      <c r="H11" s="25">
        <v>100</v>
      </c>
      <c r="I11" s="25">
        <v>84</v>
      </c>
      <c r="J11" s="25">
        <v>150</v>
      </c>
      <c r="K11" s="25">
        <v>25</v>
      </c>
      <c r="L11" s="25"/>
      <c r="M11" s="25"/>
      <c r="N11" s="25"/>
    </row>
    <row r="12" spans="1:14" s="8" customFormat="1" x14ac:dyDescent="0.25">
      <c r="A12" s="642" t="s">
        <v>2169</v>
      </c>
      <c r="B12" s="25" t="s">
        <v>2170</v>
      </c>
      <c r="C12" s="25">
        <v>90</v>
      </c>
      <c r="D12" s="25">
        <v>100</v>
      </c>
      <c r="E12" s="25"/>
      <c r="F12" s="25">
        <v>35</v>
      </c>
      <c r="G12" s="25">
        <v>10</v>
      </c>
      <c r="H12" s="25">
        <v>100</v>
      </c>
      <c r="I12" s="25">
        <v>84</v>
      </c>
      <c r="J12" s="25"/>
      <c r="K12" s="25"/>
      <c r="L12" s="25"/>
      <c r="M12" s="25"/>
      <c r="N12" s="25"/>
    </row>
    <row r="13" spans="1:14" s="8" customFormat="1" x14ac:dyDescent="0.25">
      <c r="A13" s="642" t="s">
        <v>1730</v>
      </c>
      <c r="B13" s="25" t="s">
        <v>2171</v>
      </c>
      <c r="C13" s="25">
        <v>90</v>
      </c>
      <c r="D13" s="25"/>
      <c r="E13" s="25"/>
      <c r="F13" s="25">
        <v>46</v>
      </c>
      <c r="G13" s="25"/>
      <c r="H13" s="25">
        <v>100</v>
      </c>
      <c r="I13" s="25">
        <v>84</v>
      </c>
      <c r="J13" s="25"/>
      <c r="K13" s="25"/>
      <c r="L13" s="25"/>
      <c r="M13" s="25"/>
      <c r="N13" s="25"/>
    </row>
    <row r="14" spans="1:14" s="8" customFormat="1" x14ac:dyDescent="0.25">
      <c r="A14" s="642" t="s">
        <v>2172</v>
      </c>
      <c r="B14" s="25" t="s">
        <v>2173</v>
      </c>
      <c r="C14" s="25"/>
      <c r="D14" s="25"/>
      <c r="E14" s="25"/>
      <c r="F14" s="25">
        <v>128</v>
      </c>
      <c r="G14" s="25"/>
      <c r="H14" s="25">
        <v>200</v>
      </c>
      <c r="I14" s="25">
        <v>24</v>
      </c>
      <c r="J14" s="25"/>
      <c r="K14" s="25"/>
      <c r="L14" s="25"/>
      <c r="M14" s="25"/>
      <c r="N14" s="25"/>
    </row>
    <row r="15" spans="1:14" s="8" customFormat="1" ht="17" thickBot="1" x14ac:dyDescent="0.3">
      <c r="A15" s="642" t="s">
        <v>2174</v>
      </c>
      <c r="B15" s="25" t="s">
        <v>2175</v>
      </c>
      <c r="C15" s="25"/>
      <c r="D15" s="25">
        <v>500</v>
      </c>
      <c r="E15" s="25"/>
      <c r="F15" s="25"/>
      <c r="G15" s="25"/>
      <c r="H15" s="25"/>
      <c r="I15" s="25"/>
      <c r="J15" s="25"/>
      <c r="K15" s="25"/>
      <c r="L15" s="25"/>
      <c r="M15" s="25"/>
      <c r="N15" s="25"/>
    </row>
    <row r="16" spans="1:14" s="6" customFormat="1" ht="17" thickBot="1" x14ac:dyDescent="0.3">
      <c r="A16" s="170" t="s">
        <v>2139</v>
      </c>
      <c r="B16" s="34"/>
      <c r="C16" s="34">
        <f>SUM(C10:C15)</f>
        <v>360</v>
      </c>
      <c r="D16" s="34">
        <f>SUM(D10:D15)</f>
        <v>700</v>
      </c>
      <c r="E16" s="34"/>
      <c r="F16" s="34">
        <f t="shared" ref="F16:L16" si="0">SUM(F10:F15)</f>
        <v>239</v>
      </c>
      <c r="G16" s="34">
        <f t="shared" si="0"/>
        <v>30</v>
      </c>
      <c r="H16" s="34">
        <f t="shared" si="0"/>
        <v>600</v>
      </c>
      <c r="I16" s="34">
        <f t="shared" si="0"/>
        <v>360</v>
      </c>
      <c r="J16" s="34">
        <f t="shared" si="0"/>
        <v>300</v>
      </c>
      <c r="K16" s="34">
        <f t="shared" si="0"/>
        <v>50</v>
      </c>
      <c r="L16" s="34">
        <f t="shared" si="0"/>
        <v>50</v>
      </c>
      <c r="M16" s="34"/>
      <c r="N16" s="41"/>
    </row>
    <row r="17" spans="1:14" s="8" customFormat="1" x14ac:dyDescent="0.25">
      <c r="A17" s="24">
        <v>43164</v>
      </c>
      <c r="B17" s="25" t="s">
        <v>2176</v>
      </c>
      <c r="C17" s="25">
        <v>90</v>
      </c>
      <c r="D17" s="25">
        <v>35</v>
      </c>
      <c r="E17" s="25"/>
      <c r="F17" s="25">
        <v>30</v>
      </c>
      <c r="G17" s="25"/>
      <c r="H17" s="25">
        <v>100</v>
      </c>
      <c r="I17" s="25">
        <v>82</v>
      </c>
      <c r="J17" s="25"/>
      <c r="K17" s="25"/>
      <c r="L17" s="25"/>
      <c r="M17" s="25"/>
      <c r="N17" s="25"/>
    </row>
    <row r="18" spans="1:14" s="8" customFormat="1" x14ac:dyDescent="0.25">
      <c r="A18" s="24">
        <v>43195</v>
      </c>
      <c r="B18" s="25" t="s">
        <v>2177</v>
      </c>
      <c r="C18" s="25">
        <v>90</v>
      </c>
      <c r="D18" s="25"/>
      <c r="E18" s="25"/>
      <c r="F18" s="25">
        <v>40</v>
      </c>
      <c r="G18" s="25"/>
      <c r="H18" s="25">
        <v>100</v>
      </c>
      <c r="I18" s="25">
        <v>83</v>
      </c>
      <c r="J18" s="25"/>
      <c r="K18" s="25"/>
      <c r="L18" s="25"/>
      <c r="M18" s="25"/>
      <c r="N18" s="25"/>
    </row>
    <row r="19" spans="1:14" s="8" customFormat="1" x14ac:dyDescent="0.25">
      <c r="A19" s="24">
        <v>43195</v>
      </c>
      <c r="B19" s="25" t="s">
        <v>2178</v>
      </c>
      <c r="C19" s="25">
        <v>30</v>
      </c>
      <c r="D19" s="25"/>
      <c r="E19" s="25"/>
      <c r="F19" s="25">
        <v>32</v>
      </c>
      <c r="G19" s="25"/>
      <c r="H19" s="25">
        <v>100</v>
      </c>
      <c r="I19" s="25">
        <v>30</v>
      </c>
      <c r="J19" s="25"/>
      <c r="K19" s="25"/>
      <c r="L19" s="25"/>
      <c r="M19" s="25"/>
      <c r="N19" s="25"/>
    </row>
    <row r="20" spans="1:14" s="8" customFormat="1" x14ac:dyDescent="0.25">
      <c r="A20" s="24">
        <v>43286</v>
      </c>
      <c r="B20" s="25" t="s">
        <v>2179</v>
      </c>
      <c r="C20" s="25"/>
      <c r="D20" s="25">
        <v>300</v>
      </c>
      <c r="E20" s="25"/>
      <c r="F20" s="25"/>
      <c r="G20" s="25"/>
      <c r="H20" s="25"/>
      <c r="I20" s="25"/>
      <c r="J20" s="25"/>
      <c r="K20" s="25"/>
      <c r="L20" s="25"/>
      <c r="M20" s="25"/>
      <c r="N20" s="25"/>
    </row>
    <row r="21" spans="1:14" s="8" customFormat="1" x14ac:dyDescent="0.25">
      <c r="A21" s="24" t="s">
        <v>2180</v>
      </c>
      <c r="B21" s="25" t="s">
        <v>63</v>
      </c>
      <c r="C21" s="25">
        <v>-166</v>
      </c>
      <c r="D21" s="25"/>
      <c r="E21" s="25"/>
      <c r="F21" s="25"/>
      <c r="G21" s="25"/>
      <c r="H21" s="25"/>
      <c r="I21" s="25">
        <v>-60</v>
      </c>
      <c r="J21" s="25"/>
      <c r="K21" s="25"/>
      <c r="L21" s="25"/>
      <c r="M21" s="25"/>
      <c r="N21" s="25"/>
    </row>
    <row r="22" spans="1:14" s="8" customFormat="1" x14ac:dyDescent="0.25">
      <c r="A22" s="24" t="s">
        <v>423</v>
      </c>
      <c r="B22" s="25" t="s">
        <v>63</v>
      </c>
      <c r="C22" s="25"/>
      <c r="D22" s="25"/>
      <c r="E22" s="25"/>
      <c r="F22" s="25">
        <v>-10</v>
      </c>
      <c r="G22" s="25"/>
      <c r="H22" s="25"/>
      <c r="I22" s="25">
        <v>-60</v>
      </c>
      <c r="J22" s="25"/>
      <c r="K22" s="25"/>
      <c r="L22" s="25"/>
      <c r="M22" s="25"/>
      <c r="N22" s="25"/>
    </row>
    <row r="23" spans="1:14" s="8" customFormat="1" x14ac:dyDescent="0.25">
      <c r="A23" s="647" t="s">
        <v>2181</v>
      </c>
      <c r="B23" s="193" t="s">
        <v>63</v>
      </c>
      <c r="C23" s="25"/>
      <c r="D23" s="25"/>
      <c r="E23" s="25"/>
      <c r="F23" s="25">
        <v>-60</v>
      </c>
      <c r="G23" s="25"/>
      <c r="H23" s="25"/>
      <c r="I23" s="25">
        <v>-84</v>
      </c>
      <c r="J23" s="25"/>
      <c r="K23" s="25"/>
      <c r="L23" s="25"/>
      <c r="M23" s="25"/>
      <c r="N23" s="25"/>
    </row>
    <row r="24" spans="1:14" s="8" customFormat="1" ht="17" thickBot="1" x14ac:dyDescent="0.3">
      <c r="A24" s="647" t="s">
        <v>2182</v>
      </c>
      <c r="B24" s="193" t="s">
        <v>63</v>
      </c>
      <c r="C24" s="25"/>
      <c r="D24" s="25">
        <v>-100</v>
      </c>
      <c r="E24" s="25"/>
      <c r="F24" s="25">
        <v>-91</v>
      </c>
      <c r="G24" s="25"/>
      <c r="H24" s="25"/>
      <c r="I24" s="25">
        <v>-32</v>
      </c>
      <c r="J24" s="25"/>
      <c r="K24" s="25"/>
      <c r="L24" s="25"/>
      <c r="M24" s="25"/>
      <c r="N24" s="25"/>
    </row>
    <row r="25" spans="1:14" s="6" customFormat="1" ht="17" thickBot="1" x14ac:dyDescent="0.3">
      <c r="A25" s="170" t="s">
        <v>2183</v>
      </c>
      <c r="B25" s="34"/>
      <c r="C25" s="34">
        <f>SUM(C16:C24)</f>
        <v>404</v>
      </c>
      <c r="D25" s="34">
        <f t="shared" ref="D25:L25" si="1">SUM(D16:D24)</f>
        <v>935</v>
      </c>
      <c r="E25" s="34"/>
      <c r="F25" s="34">
        <f t="shared" si="1"/>
        <v>180</v>
      </c>
      <c r="G25" s="34">
        <f t="shared" si="1"/>
        <v>30</v>
      </c>
      <c r="H25" s="34">
        <f t="shared" si="1"/>
        <v>900</v>
      </c>
      <c r="I25" s="34">
        <f t="shared" si="1"/>
        <v>319</v>
      </c>
      <c r="J25" s="34">
        <f t="shared" si="1"/>
        <v>300</v>
      </c>
      <c r="K25" s="34">
        <f t="shared" si="1"/>
        <v>50</v>
      </c>
      <c r="L25" s="34">
        <f t="shared" si="1"/>
        <v>50</v>
      </c>
      <c r="M25" s="34"/>
      <c r="N25" s="181"/>
    </row>
    <row r="26" spans="1:14" s="144" customFormat="1" ht="17" thickBot="1" x14ac:dyDescent="0.3">
      <c r="A26" s="647">
        <v>43196</v>
      </c>
      <c r="B26" s="193" t="s">
        <v>63</v>
      </c>
      <c r="C26" s="25"/>
      <c r="D26" s="25">
        <v>-579</v>
      </c>
      <c r="E26" s="25"/>
      <c r="F26" s="25"/>
      <c r="G26" s="25"/>
      <c r="H26" s="25"/>
      <c r="I26" s="25"/>
      <c r="J26" s="25"/>
      <c r="K26" s="25"/>
      <c r="L26" s="25"/>
      <c r="M26" s="25"/>
      <c r="N26" s="394"/>
    </row>
    <row r="27" spans="1:14" s="6" customFormat="1" ht="17" thickBot="1" x14ac:dyDescent="0.3">
      <c r="A27" s="170" t="s">
        <v>2184</v>
      </c>
      <c r="B27" s="34"/>
      <c r="C27" s="34">
        <f>SUM(C25:C26)</f>
        <v>404</v>
      </c>
      <c r="D27" s="34">
        <f t="shared" ref="D27:K27" si="2">SUM(D25:D26)</f>
        <v>356</v>
      </c>
      <c r="E27" s="34"/>
      <c r="F27" s="34">
        <f t="shared" si="2"/>
        <v>180</v>
      </c>
      <c r="G27" s="34">
        <f t="shared" si="2"/>
        <v>30</v>
      </c>
      <c r="H27" s="34">
        <f t="shared" si="2"/>
        <v>900</v>
      </c>
      <c r="I27" s="34">
        <f>SUM(I25:I26)</f>
        <v>319</v>
      </c>
      <c r="J27" s="34">
        <f t="shared" si="2"/>
        <v>300</v>
      </c>
      <c r="K27" s="34">
        <f t="shared" si="2"/>
        <v>50</v>
      </c>
      <c r="L27" s="34">
        <f>SUM(L25:L26)</f>
        <v>50</v>
      </c>
      <c r="M27" s="34"/>
      <c r="N27" s="181"/>
    </row>
    <row r="28" spans="1:14" s="144" customFormat="1" ht="17" thickBot="1" x14ac:dyDescent="0.3">
      <c r="A28" s="647" t="s">
        <v>2185</v>
      </c>
      <c r="B28" s="193" t="s">
        <v>2186</v>
      </c>
      <c r="C28" s="25"/>
      <c r="D28" s="25">
        <v>100</v>
      </c>
      <c r="E28" s="25"/>
      <c r="F28" s="25"/>
      <c r="G28" s="25"/>
      <c r="H28" s="25"/>
      <c r="I28" s="25"/>
      <c r="J28" s="25"/>
      <c r="K28" s="25"/>
      <c r="L28" s="25"/>
      <c r="M28" s="25">
        <v>100</v>
      </c>
      <c r="N28" s="25">
        <v>50</v>
      </c>
    </row>
    <row r="29" spans="1:14" s="6" customFormat="1" ht="17" thickBot="1" x14ac:dyDescent="0.3">
      <c r="A29" s="170" t="s">
        <v>2187</v>
      </c>
      <c r="B29" s="34"/>
      <c r="C29" s="34">
        <f>SUM(C27:C28)</f>
        <v>404</v>
      </c>
      <c r="D29" s="34">
        <f t="shared" ref="D29:L29" si="3">SUM(D27:D28)</f>
        <v>456</v>
      </c>
      <c r="E29" s="34"/>
      <c r="F29" s="34">
        <f t="shared" si="3"/>
        <v>180</v>
      </c>
      <c r="G29" s="34">
        <f t="shared" si="3"/>
        <v>30</v>
      </c>
      <c r="H29" s="34">
        <f t="shared" si="3"/>
        <v>900</v>
      </c>
      <c r="I29" s="34">
        <f>SUM(I27:I28)</f>
        <v>319</v>
      </c>
      <c r="J29" s="34">
        <f t="shared" si="3"/>
        <v>300</v>
      </c>
      <c r="K29" s="34">
        <f t="shared" si="3"/>
        <v>50</v>
      </c>
      <c r="L29" s="34">
        <f t="shared" si="3"/>
        <v>50</v>
      </c>
      <c r="M29" s="34">
        <f>SUM(M27:M28)</f>
        <v>100</v>
      </c>
      <c r="N29" s="34">
        <f>SUM(N27:N28)</f>
        <v>50</v>
      </c>
    </row>
    <row r="30" spans="1:14" s="8" customFormat="1" x14ac:dyDescent="0.25">
      <c r="A30" s="647">
        <v>43320</v>
      </c>
      <c r="B30" s="193" t="s">
        <v>2188</v>
      </c>
      <c r="C30" s="25">
        <v>90</v>
      </c>
      <c r="D30" s="25"/>
      <c r="E30" s="25">
        <v>50</v>
      </c>
      <c r="F30" s="25">
        <v>40</v>
      </c>
      <c r="G30" s="25"/>
      <c r="H30" s="25">
        <v>300</v>
      </c>
      <c r="I30" s="25">
        <v>82</v>
      </c>
      <c r="J30" s="25"/>
      <c r="K30" s="25"/>
      <c r="L30" s="25"/>
      <c r="M30" s="25"/>
      <c r="N30" s="25"/>
    </row>
    <row r="31" spans="1:14" s="8" customFormat="1" x14ac:dyDescent="0.25">
      <c r="A31" s="647">
        <v>43320</v>
      </c>
      <c r="B31" s="193" t="s">
        <v>2189</v>
      </c>
      <c r="C31" s="25">
        <v>80</v>
      </c>
      <c r="D31" s="25"/>
      <c r="E31" s="25">
        <v>40</v>
      </c>
      <c r="F31" s="25"/>
      <c r="G31" s="25"/>
      <c r="H31" s="25">
        <v>300</v>
      </c>
      <c r="I31" s="25">
        <v>80</v>
      </c>
      <c r="J31" s="25"/>
      <c r="K31" s="25"/>
      <c r="L31" s="25"/>
      <c r="M31" s="25"/>
      <c r="N31" s="25"/>
    </row>
    <row r="32" spans="1:14" s="8" customFormat="1" x14ac:dyDescent="0.25">
      <c r="A32" s="647">
        <v>43320</v>
      </c>
      <c r="B32" s="193" t="s">
        <v>2190</v>
      </c>
      <c r="C32" s="25">
        <v>44</v>
      </c>
      <c r="D32" s="25"/>
      <c r="E32" s="25"/>
      <c r="F32" s="25">
        <v>12</v>
      </c>
      <c r="G32" s="25"/>
      <c r="H32" s="25"/>
      <c r="I32" s="25">
        <v>32</v>
      </c>
      <c r="J32" s="25"/>
      <c r="K32" s="25"/>
      <c r="L32" s="25"/>
      <c r="M32" s="25"/>
      <c r="N32" s="25"/>
    </row>
    <row r="33" spans="1:14" s="8" customFormat="1" x14ac:dyDescent="0.25">
      <c r="A33" s="647">
        <v>43351</v>
      </c>
      <c r="B33" s="193" t="s">
        <v>2191</v>
      </c>
      <c r="C33" s="25"/>
      <c r="D33" s="25"/>
      <c r="E33" s="25"/>
      <c r="F33" s="25">
        <v>162</v>
      </c>
      <c r="G33" s="25"/>
      <c r="H33" s="25"/>
      <c r="I33" s="25"/>
      <c r="J33" s="25"/>
      <c r="K33" s="25"/>
      <c r="L33" s="25"/>
      <c r="M33" s="25"/>
      <c r="N33" s="25"/>
    </row>
    <row r="34" spans="1:14" s="8" customFormat="1" x14ac:dyDescent="0.25">
      <c r="A34" s="647">
        <v>43351</v>
      </c>
      <c r="B34" s="193" t="s">
        <v>2192</v>
      </c>
      <c r="C34" s="25">
        <v>70</v>
      </c>
      <c r="D34" s="25"/>
      <c r="E34" s="25"/>
      <c r="F34" s="25">
        <v>60</v>
      </c>
      <c r="G34" s="25"/>
      <c r="H34" s="25">
        <v>150</v>
      </c>
      <c r="I34" s="25">
        <v>67</v>
      </c>
      <c r="J34" s="25"/>
      <c r="K34" s="25"/>
      <c r="L34" s="25"/>
      <c r="M34" s="25"/>
      <c r="N34" s="25"/>
    </row>
    <row r="35" spans="1:14" s="8" customFormat="1" ht="17" thickBot="1" x14ac:dyDescent="0.3">
      <c r="A35" s="647">
        <v>43381</v>
      </c>
      <c r="B35" s="193" t="s">
        <v>2193</v>
      </c>
      <c r="C35" s="25">
        <v>76</v>
      </c>
      <c r="D35" s="25"/>
      <c r="E35" s="25"/>
      <c r="F35" s="25">
        <v>46</v>
      </c>
      <c r="G35" s="25"/>
      <c r="H35" s="25"/>
      <c r="I35" s="25">
        <v>98</v>
      </c>
      <c r="J35" s="25"/>
      <c r="K35" s="25"/>
      <c r="L35" s="25"/>
      <c r="M35" s="25"/>
      <c r="N35" s="25"/>
    </row>
    <row r="36" spans="1:14" s="6" customFormat="1" ht="16.5" customHeight="1" thickBot="1" x14ac:dyDescent="0.3">
      <c r="A36" s="170" t="s">
        <v>2194</v>
      </c>
      <c r="B36" s="34"/>
      <c r="C36" s="34">
        <f>SUM(C29:C35)</f>
        <v>764</v>
      </c>
      <c r="D36" s="34">
        <f t="shared" ref="D36:M36" si="4">SUM(D29:D35)</f>
        <v>456</v>
      </c>
      <c r="E36" s="34">
        <f t="shared" si="4"/>
        <v>90</v>
      </c>
      <c r="F36" s="34">
        <f t="shared" si="4"/>
        <v>500</v>
      </c>
      <c r="G36" s="34">
        <f t="shared" si="4"/>
        <v>30</v>
      </c>
      <c r="H36" s="34">
        <f t="shared" si="4"/>
        <v>1650</v>
      </c>
      <c r="I36" s="34">
        <f t="shared" si="4"/>
        <v>678</v>
      </c>
      <c r="J36" s="34">
        <f t="shared" si="4"/>
        <v>300</v>
      </c>
      <c r="K36" s="34">
        <f t="shared" si="4"/>
        <v>50</v>
      </c>
      <c r="L36" s="34">
        <f t="shared" si="4"/>
        <v>50</v>
      </c>
      <c r="M36" s="34">
        <f t="shared" si="4"/>
        <v>100</v>
      </c>
      <c r="N36" s="34">
        <f>SUM(N29:N35)</f>
        <v>50</v>
      </c>
    </row>
    <row r="37" spans="1:14" s="6" customFormat="1" ht="17" thickBot="1" x14ac:dyDescent="0.3">
      <c r="A37" s="657"/>
      <c r="B37" s="609"/>
      <c r="C37" s="609"/>
      <c r="D37" s="609"/>
      <c r="E37" s="609"/>
      <c r="F37" s="609"/>
      <c r="G37" s="609"/>
      <c r="H37" s="609"/>
      <c r="I37" s="609"/>
      <c r="J37" s="609"/>
      <c r="K37" s="609"/>
      <c r="L37" s="609"/>
      <c r="M37" s="609"/>
      <c r="N37" s="609"/>
    </row>
    <row r="38" spans="1:14" s="6" customFormat="1" ht="17" thickBot="1" x14ac:dyDescent="0.3">
      <c r="A38" s="170" t="s">
        <v>2195</v>
      </c>
      <c r="B38" s="34"/>
      <c r="C38" s="34">
        <f>SUM(C36:C37)</f>
        <v>764</v>
      </c>
      <c r="D38" s="34">
        <f t="shared" ref="D38:M38" si="5">SUM(D36:D37)</f>
        <v>456</v>
      </c>
      <c r="E38" s="34">
        <f t="shared" si="5"/>
        <v>90</v>
      </c>
      <c r="F38" s="34">
        <f t="shared" si="5"/>
        <v>500</v>
      </c>
      <c r="G38" s="34">
        <f t="shared" si="5"/>
        <v>30</v>
      </c>
      <c r="H38" s="34">
        <f t="shared" si="5"/>
        <v>1650</v>
      </c>
      <c r="I38" s="34">
        <f t="shared" si="5"/>
        <v>678</v>
      </c>
      <c r="J38" s="34">
        <f t="shared" si="5"/>
        <v>300</v>
      </c>
      <c r="K38" s="34">
        <f t="shared" si="5"/>
        <v>50</v>
      </c>
      <c r="L38" s="34">
        <f t="shared" si="5"/>
        <v>50</v>
      </c>
      <c r="M38" s="34">
        <f t="shared" si="5"/>
        <v>100</v>
      </c>
      <c r="N38" s="34">
        <f>SUM(N36:N37)</f>
        <v>50</v>
      </c>
    </row>
    <row r="39" spans="1:14" s="144" customFormat="1" ht="17" thickBot="1" x14ac:dyDescent="0.3">
      <c r="A39" s="647"/>
      <c r="B39" s="193"/>
      <c r="C39" s="394"/>
      <c r="D39" s="394"/>
      <c r="E39" s="394"/>
      <c r="F39" s="394"/>
      <c r="G39" s="394"/>
      <c r="H39" s="394"/>
      <c r="I39" s="394"/>
      <c r="J39" s="394"/>
      <c r="K39" s="394"/>
      <c r="L39" s="394"/>
      <c r="M39" s="394"/>
      <c r="N39" s="394"/>
    </row>
    <row r="40" spans="1:14" s="6" customFormat="1" ht="17" thickBot="1" x14ac:dyDescent="0.3">
      <c r="A40" s="170" t="s">
        <v>2196</v>
      </c>
      <c r="B40" s="34"/>
      <c r="C40" s="34">
        <f>SUM(C38:C39)</f>
        <v>764</v>
      </c>
      <c r="D40" s="34">
        <f t="shared" ref="D40:N40" si="6">SUM(D38:D39)</f>
        <v>456</v>
      </c>
      <c r="E40" s="34">
        <f t="shared" si="6"/>
        <v>90</v>
      </c>
      <c r="F40" s="34">
        <f t="shared" si="6"/>
        <v>500</v>
      </c>
      <c r="G40" s="34">
        <f t="shared" si="6"/>
        <v>30</v>
      </c>
      <c r="H40" s="34">
        <f t="shared" si="6"/>
        <v>1650</v>
      </c>
      <c r="I40" s="34">
        <f t="shared" si="6"/>
        <v>678</v>
      </c>
      <c r="J40" s="34">
        <f t="shared" si="6"/>
        <v>300</v>
      </c>
      <c r="K40" s="34">
        <f t="shared" si="6"/>
        <v>50</v>
      </c>
      <c r="L40" s="34">
        <f t="shared" si="6"/>
        <v>50</v>
      </c>
      <c r="M40" s="34">
        <f t="shared" si="6"/>
        <v>100</v>
      </c>
      <c r="N40" s="34">
        <f t="shared" si="6"/>
        <v>50</v>
      </c>
    </row>
    <row r="41" spans="1:14" s="144" customFormat="1" ht="17" thickBot="1" x14ac:dyDescent="0.3">
      <c r="A41" s="647"/>
      <c r="B41" s="193"/>
      <c r="C41" s="394"/>
      <c r="D41" s="394"/>
      <c r="E41" s="394"/>
      <c r="F41" s="394"/>
      <c r="G41" s="394"/>
      <c r="H41" s="394"/>
      <c r="I41" s="394"/>
      <c r="J41" s="394"/>
      <c r="K41" s="394"/>
      <c r="L41" s="394"/>
      <c r="M41" s="394"/>
      <c r="N41" s="394"/>
    </row>
    <row r="42" spans="1:14" s="6" customFormat="1" ht="17" thickBot="1" x14ac:dyDescent="0.3">
      <c r="A42" s="170" t="s">
        <v>2197</v>
      </c>
      <c r="B42" s="34"/>
      <c r="C42" s="34">
        <f>SUM(C40:C41)</f>
        <v>764</v>
      </c>
      <c r="D42" s="34">
        <f t="shared" ref="D42:N42" si="7">SUM(D40:D41)</f>
        <v>456</v>
      </c>
      <c r="E42" s="34">
        <f t="shared" si="7"/>
        <v>90</v>
      </c>
      <c r="F42" s="34">
        <f t="shared" si="7"/>
        <v>500</v>
      </c>
      <c r="G42" s="34">
        <f t="shared" si="7"/>
        <v>30</v>
      </c>
      <c r="H42" s="34">
        <f t="shared" si="7"/>
        <v>1650</v>
      </c>
      <c r="I42" s="34">
        <f t="shared" si="7"/>
        <v>678</v>
      </c>
      <c r="J42" s="34">
        <f t="shared" si="7"/>
        <v>300</v>
      </c>
      <c r="K42" s="34">
        <f t="shared" si="7"/>
        <v>50</v>
      </c>
      <c r="L42" s="34">
        <f t="shared" si="7"/>
        <v>50</v>
      </c>
      <c r="M42" s="34">
        <f t="shared" si="7"/>
        <v>100</v>
      </c>
      <c r="N42" s="34">
        <f t="shared" si="7"/>
        <v>50</v>
      </c>
    </row>
    <row r="43" spans="1:14" s="144" customFormat="1" ht="17" thickBot="1" x14ac:dyDescent="0.3">
      <c r="A43" s="647"/>
      <c r="B43" s="193"/>
      <c r="C43" s="394"/>
      <c r="D43" s="394"/>
      <c r="E43" s="394"/>
      <c r="F43" s="394"/>
      <c r="G43" s="394"/>
      <c r="H43" s="394"/>
      <c r="I43" s="394"/>
      <c r="J43" s="394"/>
      <c r="K43" s="394"/>
      <c r="L43" s="394"/>
      <c r="M43" s="394"/>
      <c r="N43" s="394"/>
    </row>
    <row r="44" spans="1:14" s="6" customFormat="1" ht="17" thickBot="1" x14ac:dyDescent="0.3">
      <c r="A44" s="170" t="s">
        <v>2198</v>
      </c>
      <c r="B44" s="34"/>
      <c r="C44" s="34">
        <f>SUM(C42:C43)</f>
        <v>764</v>
      </c>
      <c r="D44" s="34">
        <f t="shared" ref="D44:N44" si="8">SUM(D42:D43)</f>
        <v>456</v>
      </c>
      <c r="E44" s="34">
        <f t="shared" si="8"/>
        <v>90</v>
      </c>
      <c r="F44" s="34">
        <f t="shared" si="8"/>
        <v>500</v>
      </c>
      <c r="G44" s="34">
        <f t="shared" si="8"/>
        <v>30</v>
      </c>
      <c r="H44" s="34">
        <f t="shared" si="8"/>
        <v>1650</v>
      </c>
      <c r="I44" s="34">
        <f t="shared" si="8"/>
        <v>678</v>
      </c>
      <c r="J44" s="34">
        <f t="shared" si="8"/>
        <v>300</v>
      </c>
      <c r="K44" s="34">
        <f t="shared" si="8"/>
        <v>50</v>
      </c>
      <c r="L44" s="34">
        <f t="shared" si="8"/>
        <v>50</v>
      </c>
      <c r="M44" s="34">
        <f t="shared" si="8"/>
        <v>100</v>
      </c>
      <c r="N44" s="54">
        <f t="shared" si="8"/>
        <v>50</v>
      </c>
    </row>
    <row r="45" spans="1:14" s="144" customFormat="1" ht="17" thickBot="1" x14ac:dyDescent="0.3">
      <c r="A45" s="647"/>
      <c r="B45" s="193"/>
      <c r="C45" s="394"/>
      <c r="D45" s="394"/>
      <c r="E45" s="394"/>
      <c r="F45" s="394"/>
      <c r="G45" s="394"/>
      <c r="H45" s="394"/>
      <c r="I45" s="394"/>
      <c r="J45" s="394"/>
      <c r="K45" s="394"/>
      <c r="L45" s="394"/>
      <c r="M45" s="394"/>
      <c r="N45" s="394"/>
    </row>
    <row r="46" spans="1:14" s="6" customFormat="1" ht="17" thickBot="1" x14ac:dyDescent="0.3">
      <c r="A46" s="170" t="s">
        <v>2199</v>
      </c>
      <c r="B46" s="34"/>
      <c r="C46" s="34">
        <f>SUM(C44:C45)</f>
        <v>764</v>
      </c>
      <c r="D46" s="34">
        <f t="shared" ref="D46:N46" si="9">SUM(D44:D45)</f>
        <v>456</v>
      </c>
      <c r="E46" s="34">
        <f t="shared" si="9"/>
        <v>90</v>
      </c>
      <c r="F46" s="34">
        <f t="shared" si="9"/>
        <v>500</v>
      </c>
      <c r="G46" s="34">
        <f t="shared" si="9"/>
        <v>30</v>
      </c>
      <c r="H46" s="34">
        <f t="shared" si="9"/>
        <v>1650</v>
      </c>
      <c r="I46" s="34">
        <f t="shared" si="9"/>
        <v>678</v>
      </c>
      <c r="J46" s="34">
        <f t="shared" si="9"/>
        <v>300</v>
      </c>
      <c r="K46" s="34">
        <f t="shared" si="9"/>
        <v>50</v>
      </c>
      <c r="L46" s="34">
        <f t="shared" si="9"/>
        <v>50</v>
      </c>
      <c r="M46" s="34">
        <f t="shared" si="9"/>
        <v>100</v>
      </c>
      <c r="N46" s="34">
        <f t="shared" si="9"/>
        <v>50</v>
      </c>
    </row>
    <row r="47" spans="1:14" s="144" customFormat="1" ht="17" thickBot="1" x14ac:dyDescent="0.3">
      <c r="A47" s="647"/>
      <c r="B47" s="193"/>
      <c r="C47" s="394"/>
      <c r="D47" s="394"/>
      <c r="E47" s="394"/>
      <c r="F47" s="394"/>
      <c r="G47" s="394"/>
      <c r="H47" s="394"/>
      <c r="I47" s="394"/>
      <c r="J47" s="394"/>
      <c r="K47" s="394"/>
      <c r="L47" s="394"/>
      <c r="M47" s="394"/>
      <c r="N47" s="394"/>
    </row>
    <row r="48" spans="1:14" s="6" customFormat="1" ht="17" thickBot="1" x14ac:dyDescent="0.3">
      <c r="A48" s="170" t="s">
        <v>2200</v>
      </c>
      <c r="B48" s="34"/>
      <c r="C48" s="34">
        <f>SUM(C46:C47)</f>
        <v>764</v>
      </c>
      <c r="D48" s="34">
        <f t="shared" ref="D48:N48" si="10">SUM(D46:D47)</f>
        <v>456</v>
      </c>
      <c r="E48" s="34">
        <f t="shared" si="10"/>
        <v>90</v>
      </c>
      <c r="F48" s="34">
        <f t="shared" si="10"/>
        <v>500</v>
      </c>
      <c r="G48" s="34">
        <f t="shared" si="10"/>
        <v>30</v>
      </c>
      <c r="H48" s="34">
        <f t="shared" si="10"/>
        <v>1650</v>
      </c>
      <c r="I48" s="34">
        <f t="shared" si="10"/>
        <v>678</v>
      </c>
      <c r="J48" s="34">
        <f t="shared" si="10"/>
        <v>300</v>
      </c>
      <c r="K48" s="34">
        <f t="shared" si="10"/>
        <v>50</v>
      </c>
      <c r="L48" s="34">
        <f t="shared" si="10"/>
        <v>50</v>
      </c>
      <c r="M48" s="34">
        <f t="shared" si="10"/>
        <v>100</v>
      </c>
      <c r="N48" s="34">
        <f t="shared" si="10"/>
        <v>50</v>
      </c>
    </row>
    <row r="49" spans="1:15" s="8" customFormat="1" x14ac:dyDescent="0.25">
      <c r="A49" s="647">
        <v>43468</v>
      </c>
      <c r="B49" s="193" t="s">
        <v>2201</v>
      </c>
      <c r="C49" s="25">
        <v>60</v>
      </c>
      <c r="D49" s="25">
        <v>160</v>
      </c>
      <c r="E49" s="25"/>
      <c r="F49" s="25"/>
      <c r="G49" s="25">
        <v>30</v>
      </c>
      <c r="H49" s="25"/>
      <c r="I49" s="25">
        <v>40</v>
      </c>
      <c r="J49" s="25"/>
      <c r="K49" s="25"/>
      <c r="L49" s="25"/>
      <c r="M49" s="25"/>
      <c r="N49" s="25"/>
    </row>
    <row r="50" spans="1:15" s="8" customFormat="1" ht="17" thickBot="1" x14ac:dyDescent="0.3">
      <c r="A50" s="647">
        <v>43499</v>
      </c>
      <c r="B50" s="193" t="s">
        <v>2202</v>
      </c>
      <c r="C50" s="25">
        <v>20</v>
      </c>
      <c r="D50" s="25"/>
      <c r="E50" s="25"/>
      <c r="F50" s="25"/>
      <c r="G50" s="25">
        <v>30</v>
      </c>
      <c r="H50" s="25"/>
      <c r="I50" s="25"/>
      <c r="J50" s="25"/>
      <c r="K50" s="25"/>
      <c r="L50" s="25"/>
      <c r="M50" s="25"/>
      <c r="N50" s="25"/>
    </row>
    <row r="51" spans="1:15" s="6" customFormat="1" ht="17" thickBot="1" x14ac:dyDescent="0.3">
      <c r="A51" s="170" t="s">
        <v>2203</v>
      </c>
      <c r="B51" s="34"/>
      <c r="C51" s="34">
        <f>SUM(C48:C50)</f>
        <v>844</v>
      </c>
      <c r="D51" s="34">
        <f t="shared" ref="D51:N51" si="11">SUM(D48:D50)</f>
        <v>616</v>
      </c>
      <c r="E51" s="34">
        <f t="shared" si="11"/>
        <v>90</v>
      </c>
      <c r="F51" s="34">
        <f t="shared" si="11"/>
        <v>500</v>
      </c>
      <c r="G51" s="34">
        <f t="shared" si="11"/>
        <v>90</v>
      </c>
      <c r="H51" s="34">
        <f t="shared" si="11"/>
        <v>1650</v>
      </c>
      <c r="I51" s="34">
        <f t="shared" si="11"/>
        <v>718</v>
      </c>
      <c r="J51" s="34">
        <f t="shared" si="11"/>
        <v>300</v>
      </c>
      <c r="K51" s="34">
        <f t="shared" si="11"/>
        <v>50</v>
      </c>
      <c r="L51" s="34">
        <f t="shared" si="11"/>
        <v>50</v>
      </c>
      <c r="M51" s="34">
        <f t="shared" si="11"/>
        <v>100</v>
      </c>
      <c r="N51" s="34">
        <f t="shared" si="11"/>
        <v>50</v>
      </c>
    </row>
    <row r="52" spans="1:15" s="144" customFormat="1" ht="17" thickBot="1" x14ac:dyDescent="0.3">
      <c r="A52" s="647"/>
      <c r="B52" s="193"/>
      <c r="C52" s="394"/>
      <c r="D52" s="394"/>
      <c r="E52" s="394"/>
      <c r="F52" s="394"/>
      <c r="G52" s="394"/>
      <c r="H52" s="394"/>
      <c r="I52" s="394"/>
      <c r="J52" s="394"/>
      <c r="K52" s="394"/>
      <c r="L52" s="394"/>
      <c r="M52" s="394"/>
      <c r="N52" s="394"/>
    </row>
    <row r="53" spans="1:15" s="6" customFormat="1" ht="17" thickBot="1" x14ac:dyDescent="0.3">
      <c r="A53" s="170" t="s">
        <v>2204</v>
      </c>
      <c r="B53" s="34"/>
      <c r="C53" s="34">
        <f>SUM(C51:C52)</f>
        <v>844</v>
      </c>
      <c r="D53" s="34">
        <f t="shared" ref="D53:N57" si="12">SUM(D51:D52)</f>
        <v>616</v>
      </c>
      <c r="E53" s="34">
        <f t="shared" si="12"/>
        <v>90</v>
      </c>
      <c r="F53" s="34">
        <f t="shared" si="12"/>
        <v>500</v>
      </c>
      <c r="G53" s="34">
        <f t="shared" si="12"/>
        <v>90</v>
      </c>
      <c r="H53" s="34">
        <f t="shared" si="12"/>
        <v>1650</v>
      </c>
      <c r="I53" s="34">
        <f t="shared" si="12"/>
        <v>718</v>
      </c>
      <c r="J53" s="34">
        <f t="shared" si="12"/>
        <v>300</v>
      </c>
      <c r="K53" s="34">
        <f t="shared" si="12"/>
        <v>50</v>
      </c>
      <c r="L53" s="34">
        <f t="shared" si="12"/>
        <v>50</v>
      </c>
      <c r="M53" s="34">
        <f t="shared" si="12"/>
        <v>100</v>
      </c>
      <c r="N53" s="34">
        <f t="shared" si="12"/>
        <v>50</v>
      </c>
    </row>
    <row r="54" spans="1:15" s="144" customFormat="1" ht="17" thickBot="1" x14ac:dyDescent="0.3">
      <c r="A54" s="647"/>
      <c r="B54" s="193"/>
      <c r="C54" s="394"/>
      <c r="D54" s="394"/>
      <c r="E54" s="394"/>
      <c r="F54" s="394"/>
      <c r="G54" s="394"/>
      <c r="H54" s="394"/>
      <c r="I54" s="394"/>
      <c r="J54" s="394"/>
      <c r="K54" s="394"/>
      <c r="L54" s="394"/>
      <c r="M54" s="394"/>
      <c r="N54" s="394"/>
    </row>
    <row r="55" spans="1:15" s="6" customFormat="1" ht="17" thickBot="1" x14ac:dyDescent="0.3">
      <c r="A55" s="170" t="s">
        <v>2205</v>
      </c>
      <c r="B55" s="34"/>
      <c r="C55" s="34">
        <f>SUM(C53:C54)</f>
        <v>844</v>
      </c>
      <c r="D55" s="34">
        <f>SUM(D53:D54)</f>
        <v>616</v>
      </c>
      <c r="E55" s="34">
        <f>SUM(E53:E54)</f>
        <v>90</v>
      </c>
      <c r="F55" s="34">
        <f t="shared" si="12"/>
        <v>500</v>
      </c>
      <c r="G55" s="34">
        <f>SUM(G53:G54)</f>
        <v>90</v>
      </c>
      <c r="H55" s="34">
        <f t="shared" si="12"/>
        <v>1650</v>
      </c>
      <c r="I55" s="34">
        <f t="shared" si="12"/>
        <v>718</v>
      </c>
      <c r="J55" s="34">
        <f t="shared" si="12"/>
        <v>300</v>
      </c>
      <c r="K55" s="34">
        <f t="shared" si="12"/>
        <v>50</v>
      </c>
      <c r="L55" s="34">
        <f t="shared" si="12"/>
        <v>50</v>
      </c>
      <c r="M55" s="34">
        <f t="shared" si="12"/>
        <v>100</v>
      </c>
      <c r="N55" s="34">
        <f t="shared" si="12"/>
        <v>50</v>
      </c>
    </row>
    <row r="56" spans="1:15" s="144" customFormat="1" ht="17" thickBot="1" x14ac:dyDescent="0.3">
      <c r="A56" s="647"/>
      <c r="B56" s="193"/>
      <c r="C56" s="394"/>
      <c r="D56" s="394"/>
      <c r="E56" s="394"/>
      <c r="F56" s="394"/>
      <c r="G56" s="394"/>
      <c r="H56" s="394"/>
      <c r="I56" s="394"/>
      <c r="J56" s="394"/>
      <c r="K56" s="394"/>
      <c r="L56" s="394"/>
      <c r="M56" s="394"/>
      <c r="N56" s="394"/>
    </row>
    <row r="57" spans="1:15" s="6" customFormat="1" ht="17" thickBot="1" x14ac:dyDescent="0.3">
      <c r="A57" s="170" t="s">
        <v>2206</v>
      </c>
      <c r="B57" s="34"/>
      <c r="C57" s="34">
        <f>SUM(C55:C56)</f>
        <v>844</v>
      </c>
      <c r="D57" s="34">
        <f>SUM(D55:D56)</f>
        <v>616</v>
      </c>
      <c r="E57" s="34">
        <f>SUM(E55:E56)</f>
        <v>90</v>
      </c>
      <c r="F57" s="34">
        <f t="shared" si="12"/>
        <v>500</v>
      </c>
      <c r="G57" s="34">
        <f>SUM(G55:G56)</f>
        <v>90</v>
      </c>
      <c r="H57" s="34">
        <f t="shared" si="12"/>
        <v>1650</v>
      </c>
      <c r="I57" s="34">
        <f t="shared" si="12"/>
        <v>718</v>
      </c>
      <c r="J57" s="34">
        <f t="shared" si="12"/>
        <v>300</v>
      </c>
      <c r="K57" s="34">
        <f t="shared" si="12"/>
        <v>50</v>
      </c>
      <c r="L57" s="34">
        <f t="shared" si="12"/>
        <v>50</v>
      </c>
      <c r="M57" s="34">
        <f t="shared" si="12"/>
        <v>100</v>
      </c>
      <c r="N57" s="34">
        <f t="shared" si="12"/>
        <v>50</v>
      </c>
    </row>
    <row r="58" spans="1:15" s="8" customFormat="1" x14ac:dyDescent="0.25">
      <c r="A58" s="647" t="s">
        <v>2207</v>
      </c>
      <c r="B58" s="193" t="s">
        <v>2208</v>
      </c>
      <c r="C58" s="25">
        <v>112</v>
      </c>
      <c r="D58" s="25">
        <v>50</v>
      </c>
      <c r="E58" s="25"/>
      <c r="F58" s="25">
        <v>30</v>
      </c>
      <c r="G58" s="25"/>
      <c r="H58" s="25"/>
      <c r="I58" s="25">
        <v>88</v>
      </c>
      <c r="J58" s="25"/>
      <c r="K58" s="25"/>
      <c r="L58" s="25"/>
      <c r="M58" s="25"/>
      <c r="N58" s="25"/>
    </row>
    <row r="59" spans="1:15" s="8" customFormat="1" ht="17" thickBot="1" x14ac:dyDescent="0.3">
      <c r="A59" s="647" t="s">
        <v>2207</v>
      </c>
      <c r="B59" s="193" t="s">
        <v>2209</v>
      </c>
      <c r="C59" s="25"/>
      <c r="D59" s="25">
        <v>262</v>
      </c>
      <c r="E59" s="25"/>
      <c r="F59" s="25">
        <v>114</v>
      </c>
      <c r="G59" s="25"/>
      <c r="H59" s="25"/>
      <c r="I59" s="25"/>
      <c r="J59" s="25"/>
      <c r="K59" s="25"/>
      <c r="L59" s="25"/>
      <c r="M59" s="25"/>
      <c r="N59" s="25"/>
    </row>
    <row r="60" spans="1:15" s="6" customFormat="1" ht="17" thickBot="1" x14ac:dyDescent="0.3">
      <c r="A60" s="170" t="s">
        <v>2210</v>
      </c>
      <c r="B60" s="34"/>
      <c r="C60" s="34">
        <f>SUM(C57:C59)</f>
        <v>956</v>
      </c>
      <c r="D60" s="34">
        <f>SUM(D57:D59)</f>
        <v>928</v>
      </c>
      <c r="E60" s="34">
        <f>SUM(E57:E59)</f>
        <v>90</v>
      </c>
      <c r="F60" s="34">
        <f t="shared" ref="F60:N60" si="13">SUM(F57:F59)</f>
        <v>644</v>
      </c>
      <c r="G60" s="34">
        <f t="shared" si="13"/>
        <v>90</v>
      </c>
      <c r="H60" s="34">
        <f t="shared" si="13"/>
        <v>1650</v>
      </c>
      <c r="I60" s="34">
        <f>SUM(I57:I59)</f>
        <v>806</v>
      </c>
      <c r="J60" s="34">
        <f t="shared" si="13"/>
        <v>300</v>
      </c>
      <c r="K60" s="34">
        <f t="shared" si="13"/>
        <v>50</v>
      </c>
      <c r="L60" s="34">
        <f t="shared" si="13"/>
        <v>50</v>
      </c>
      <c r="M60" s="34">
        <f t="shared" si="13"/>
        <v>100</v>
      </c>
      <c r="N60" s="34">
        <f t="shared" si="13"/>
        <v>50</v>
      </c>
    </row>
    <row r="61" spans="1:15" s="144" customFormat="1" ht="17" thickBot="1" x14ac:dyDescent="0.3">
      <c r="A61" s="647"/>
      <c r="B61" s="193"/>
      <c r="C61" s="394"/>
      <c r="D61" s="394"/>
      <c r="E61" s="394"/>
      <c r="F61" s="394"/>
      <c r="G61" s="394"/>
      <c r="H61" s="394"/>
      <c r="I61" s="394"/>
      <c r="J61" s="394"/>
      <c r="K61" s="394"/>
      <c r="L61" s="394"/>
      <c r="M61" s="394"/>
      <c r="N61" s="394"/>
    </row>
    <row r="62" spans="1:15" s="6" customFormat="1" ht="16.5" customHeight="1" thickBot="1" x14ac:dyDescent="0.3">
      <c r="A62" s="170" t="s">
        <v>2211</v>
      </c>
      <c r="B62" s="34"/>
      <c r="C62" s="34">
        <f>SUM(C60:C61)</f>
        <v>956</v>
      </c>
      <c r="D62" s="34">
        <f t="shared" ref="D62:K62" si="14">SUM(D60:D61)</f>
        <v>928</v>
      </c>
      <c r="E62" s="34">
        <f t="shared" si="14"/>
        <v>90</v>
      </c>
      <c r="F62" s="34">
        <f t="shared" si="14"/>
        <v>644</v>
      </c>
      <c r="G62" s="34">
        <f t="shared" si="14"/>
        <v>90</v>
      </c>
      <c r="H62" s="34">
        <f t="shared" si="14"/>
        <v>1650</v>
      </c>
      <c r="I62" s="34">
        <f t="shared" si="14"/>
        <v>806</v>
      </c>
      <c r="J62" s="34">
        <f t="shared" si="14"/>
        <v>300</v>
      </c>
      <c r="K62" s="34">
        <f t="shared" si="14"/>
        <v>50</v>
      </c>
      <c r="L62" s="34">
        <f>SUM(L60:L61)</f>
        <v>50</v>
      </c>
      <c r="M62" s="34">
        <f>SUM(M60:M61)</f>
        <v>100</v>
      </c>
      <c r="N62" s="34">
        <f>SUM(N60:N61)</f>
        <v>50</v>
      </c>
    </row>
    <row r="63" spans="1:15" s="421" customFormat="1" x14ac:dyDescent="0.25">
      <c r="A63" s="658" t="s">
        <v>796</v>
      </c>
      <c r="B63" s="659" t="s">
        <v>210</v>
      </c>
      <c r="C63" s="660">
        <v>-62</v>
      </c>
      <c r="D63" s="660"/>
      <c r="E63" s="660"/>
      <c r="F63" s="660">
        <v>-45</v>
      </c>
      <c r="G63" s="660"/>
      <c r="H63" s="660"/>
      <c r="I63" s="660">
        <v>-21</v>
      </c>
      <c r="J63" s="660"/>
      <c r="K63" s="660"/>
      <c r="L63" s="660"/>
      <c r="M63" s="660"/>
      <c r="N63" s="660"/>
      <c r="O63" s="421" t="s">
        <v>211</v>
      </c>
    </row>
    <row r="64" spans="1:15" s="8" customFormat="1" ht="17" thickBot="1" x14ac:dyDescent="0.3">
      <c r="A64" s="17" t="s">
        <v>1075</v>
      </c>
      <c r="B64" s="38" t="s">
        <v>63</v>
      </c>
      <c r="C64" s="25"/>
      <c r="D64" s="25"/>
      <c r="E64" s="25">
        <v>-10</v>
      </c>
      <c r="F64" s="25"/>
      <c r="G64" s="25"/>
      <c r="H64" s="25"/>
      <c r="I64" s="25"/>
      <c r="J64" s="25"/>
      <c r="K64" s="25"/>
      <c r="L64" s="25"/>
      <c r="M64" s="25"/>
      <c r="N64" s="25"/>
    </row>
    <row r="65" spans="1:15" s="6" customFormat="1" ht="16.5" customHeight="1" thickBot="1" x14ac:dyDescent="0.3">
      <c r="A65" s="170" t="s">
        <v>2212</v>
      </c>
      <c r="B65" s="34"/>
      <c r="C65" s="34">
        <f>SUM(C62:C64)</f>
        <v>894</v>
      </c>
      <c r="D65" s="34">
        <f t="shared" ref="D65:M65" si="15">SUM(D62:D64)</f>
        <v>928</v>
      </c>
      <c r="E65" s="34">
        <f t="shared" si="15"/>
        <v>80</v>
      </c>
      <c r="F65" s="34">
        <f t="shared" si="15"/>
        <v>599</v>
      </c>
      <c r="G65" s="34">
        <f t="shared" si="15"/>
        <v>90</v>
      </c>
      <c r="H65" s="34">
        <f t="shared" si="15"/>
        <v>1650</v>
      </c>
      <c r="I65" s="34">
        <f t="shared" si="15"/>
        <v>785</v>
      </c>
      <c r="J65" s="34">
        <f t="shared" si="15"/>
        <v>300</v>
      </c>
      <c r="K65" s="34">
        <f t="shared" si="15"/>
        <v>50</v>
      </c>
      <c r="L65" s="34">
        <f t="shared" si="15"/>
        <v>50</v>
      </c>
      <c r="M65" s="34">
        <f t="shared" si="15"/>
        <v>100</v>
      </c>
      <c r="N65" s="34">
        <f>SUM(N62:N64)</f>
        <v>50</v>
      </c>
    </row>
    <row r="66" spans="1:15" s="144" customFormat="1" ht="17" thickBot="1" x14ac:dyDescent="0.3">
      <c r="A66" s="647"/>
      <c r="B66" s="193"/>
      <c r="C66" s="559"/>
      <c r="D66" s="559"/>
      <c r="E66" s="559"/>
      <c r="F66" s="559"/>
      <c r="G66" s="559"/>
      <c r="H66" s="559"/>
      <c r="I66" s="559"/>
      <c r="J66" s="559"/>
      <c r="K66" s="559"/>
      <c r="L66" s="559"/>
      <c r="M66" s="559"/>
      <c r="N66" s="559"/>
    </row>
    <row r="67" spans="1:15" s="6" customFormat="1" ht="16.5" customHeight="1" thickBot="1" x14ac:dyDescent="0.3">
      <c r="A67" s="170" t="s">
        <v>2213</v>
      </c>
      <c r="B67" s="34"/>
      <c r="C67" s="34">
        <f>SUM(C65:C66)</f>
        <v>894</v>
      </c>
      <c r="D67" s="34">
        <f t="shared" ref="D67:J67" si="16">SUM(D65:D66)</f>
        <v>928</v>
      </c>
      <c r="E67" s="34">
        <f t="shared" si="16"/>
        <v>80</v>
      </c>
      <c r="F67" s="34">
        <f t="shared" si="16"/>
        <v>599</v>
      </c>
      <c r="G67" s="34">
        <f t="shared" si="16"/>
        <v>90</v>
      </c>
      <c r="H67" s="34">
        <f t="shared" si="16"/>
        <v>1650</v>
      </c>
      <c r="I67" s="34">
        <f t="shared" si="16"/>
        <v>785</v>
      </c>
      <c r="J67" s="34">
        <f t="shared" si="16"/>
        <v>300</v>
      </c>
      <c r="K67" s="34">
        <f>SUM(K65:K66)</f>
        <v>50</v>
      </c>
      <c r="L67" s="34">
        <f>SUM(L65:L66)</f>
        <v>50</v>
      </c>
      <c r="M67" s="34">
        <f>SUM(M65:M66)</f>
        <v>100</v>
      </c>
      <c r="N67" s="34">
        <f>SUM(N65:N66)</f>
        <v>50</v>
      </c>
    </row>
    <row r="68" spans="1:15" s="8" customFormat="1" ht="17" thickBot="1" x14ac:dyDescent="0.3">
      <c r="A68" s="647" t="s">
        <v>826</v>
      </c>
      <c r="B68" s="193" t="s">
        <v>63</v>
      </c>
      <c r="C68" s="193"/>
      <c r="D68" s="193"/>
      <c r="E68" s="193"/>
      <c r="F68" s="193">
        <v>-15</v>
      </c>
      <c r="G68" s="193"/>
      <c r="H68" s="193"/>
      <c r="I68" s="193">
        <v>-54</v>
      </c>
      <c r="J68" s="193"/>
      <c r="K68" s="193"/>
      <c r="L68" s="193"/>
      <c r="M68" s="193"/>
      <c r="N68" s="193"/>
    </row>
    <row r="69" spans="1:15" s="6" customFormat="1" ht="16.5" customHeight="1" thickBot="1" x14ac:dyDescent="0.3">
      <c r="A69" s="170" t="s">
        <v>2214</v>
      </c>
      <c r="B69" s="34"/>
      <c r="C69" s="34">
        <f t="shared" ref="C69:N69" si="17">SUM(C67:C68)</f>
        <v>894</v>
      </c>
      <c r="D69" s="34">
        <f t="shared" si="17"/>
        <v>928</v>
      </c>
      <c r="E69" s="34">
        <f t="shared" si="17"/>
        <v>80</v>
      </c>
      <c r="F69" s="34">
        <f t="shared" si="17"/>
        <v>584</v>
      </c>
      <c r="G69" s="34">
        <f t="shared" si="17"/>
        <v>90</v>
      </c>
      <c r="H69" s="34">
        <f t="shared" si="17"/>
        <v>1650</v>
      </c>
      <c r="I69" s="34">
        <f t="shared" si="17"/>
        <v>731</v>
      </c>
      <c r="J69" s="34">
        <f t="shared" si="17"/>
        <v>300</v>
      </c>
      <c r="K69" s="34">
        <f t="shared" si="17"/>
        <v>50</v>
      </c>
      <c r="L69" s="34">
        <f t="shared" si="17"/>
        <v>50</v>
      </c>
      <c r="M69" s="34">
        <f t="shared" si="17"/>
        <v>100</v>
      </c>
      <c r="N69" s="34">
        <f t="shared" si="17"/>
        <v>50</v>
      </c>
    </row>
    <row r="70" spans="1:15" s="8" customFormat="1" x14ac:dyDescent="0.25">
      <c r="A70" s="661" t="s">
        <v>1781</v>
      </c>
      <c r="B70" s="193" t="s">
        <v>63</v>
      </c>
      <c r="C70" s="193">
        <v>-30</v>
      </c>
      <c r="D70" s="193">
        <v>-50</v>
      </c>
      <c r="E70" s="193"/>
      <c r="F70" s="193">
        <v>-6</v>
      </c>
      <c r="G70" s="193"/>
      <c r="H70" s="193"/>
      <c r="I70" s="193">
        <v>-46</v>
      </c>
      <c r="J70" s="193"/>
      <c r="K70" s="193"/>
      <c r="L70" s="193"/>
      <c r="M70" s="193"/>
      <c r="N70" s="193"/>
    </row>
    <row r="71" spans="1:15" s="8" customFormat="1" ht="17" thickBot="1" x14ac:dyDescent="0.3">
      <c r="A71" s="647">
        <v>43750</v>
      </c>
      <c r="B71" s="193" t="s">
        <v>63</v>
      </c>
      <c r="C71" s="193">
        <v>-20</v>
      </c>
      <c r="D71" s="193">
        <v>-18</v>
      </c>
      <c r="E71" s="193">
        <v>-8</v>
      </c>
      <c r="F71" s="193"/>
      <c r="G71" s="193">
        <v>-4</v>
      </c>
      <c r="H71" s="193"/>
      <c r="I71" s="193">
        <v>-33</v>
      </c>
      <c r="J71" s="193"/>
      <c r="K71" s="193"/>
      <c r="L71" s="193">
        <v>-36</v>
      </c>
      <c r="M71" s="193"/>
      <c r="N71" s="193"/>
    </row>
    <row r="72" spans="1:15" s="6" customFormat="1" ht="16.5" customHeight="1" thickBot="1" x14ac:dyDescent="0.3">
      <c r="A72" s="170" t="s">
        <v>2215</v>
      </c>
      <c r="B72" s="34"/>
      <c r="C72" s="34">
        <f>SUM(C69:C71)</f>
        <v>844</v>
      </c>
      <c r="D72" s="34">
        <f t="shared" ref="D72:L72" si="18">SUM(D69:D71)</f>
        <v>860</v>
      </c>
      <c r="E72" s="34">
        <f t="shared" si="18"/>
        <v>72</v>
      </c>
      <c r="F72" s="34">
        <f t="shared" si="18"/>
        <v>578</v>
      </c>
      <c r="G72" s="34">
        <f t="shared" si="18"/>
        <v>86</v>
      </c>
      <c r="H72" s="34">
        <f t="shared" si="18"/>
        <v>1650</v>
      </c>
      <c r="I72" s="34">
        <f t="shared" si="18"/>
        <v>652</v>
      </c>
      <c r="J72" s="34">
        <f t="shared" si="18"/>
        <v>300</v>
      </c>
      <c r="K72" s="34">
        <f t="shared" si="18"/>
        <v>50</v>
      </c>
      <c r="L72" s="34">
        <f t="shared" si="18"/>
        <v>14</v>
      </c>
      <c r="M72" s="34">
        <f>SUM(M69:M71)</f>
        <v>100</v>
      </c>
      <c r="N72" s="34">
        <f>SUM(N69:N71)</f>
        <v>50</v>
      </c>
    </row>
    <row r="73" spans="1:15" s="6" customFormat="1" ht="16.5" customHeight="1" thickBot="1" x14ac:dyDescent="0.3">
      <c r="A73" s="662"/>
      <c r="B73" s="663"/>
      <c r="C73" s="663"/>
      <c r="D73" s="663"/>
      <c r="E73" s="663"/>
      <c r="F73" s="663"/>
      <c r="G73" s="663"/>
      <c r="H73" s="663"/>
      <c r="I73" s="663"/>
      <c r="J73" s="663"/>
      <c r="K73" s="663"/>
      <c r="L73" s="663"/>
      <c r="M73" s="663"/>
      <c r="N73" s="663"/>
    </row>
    <row r="74" spans="1:15" s="6" customFormat="1" ht="16.5" customHeight="1" thickBot="1" x14ac:dyDescent="0.3">
      <c r="A74" s="170" t="s">
        <v>2216</v>
      </c>
      <c r="B74" s="34"/>
      <c r="C74" s="34">
        <f t="shared" ref="C74:N74" si="19">SUM(C72:C73)</f>
        <v>844</v>
      </c>
      <c r="D74" s="34">
        <f t="shared" si="19"/>
        <v>860</v>
      </c>
      <c r="E74" s="34">
        <f t="shared" si="19"/>
        <v>72</v>
      </c>
      <c r="F74" s="34">
        <f t="shared" si="19"/>
        <v>578</v>
      </c>
      <c r="G74" s="34">
        <f t="shared" si="19"/>
        <v>86</v>
      </c>
      <c r="H74" s="34">
        <f t="shared" si="19"/>
        <v>1650</v>
      </c>
      <c r="I74" s="34">
        <f t="shared" si="19"/>
        <v>652</v>
      </c>
      <c r="J74" s="34">
        <f t="shared" si="19"/>
        <v>300</v>
      </c>
      <c r="K74" s="34">
        <f t="shared" si="19"/>
        <v>50</v>
      </c>
      <c r="L74" s="34">
        <f t="shared" si="19"/>
        <v>14</v>
      </c>
      <c r="M74" s="34">
        <f t="shared" si="19"/>
        <v>100</v>
      </c>
      <c r="N74" s="34">
        <f t="shared" si="19"/>
        <v>50</v>
      </c>
    </row>
    <row r="75" spans="1:15" s="8" customFormat="1" x14ac:dyDescent="0.25">
      <c r="A75" s="664">
        <v>43923</v>
      </c>
      <c r="B75" s="665" t="s">
        <v>63</v>
      </c>
      <c r="C75" s="665"/>
      <c r="D75" s="665">
        <v>-123</v>
      </c>
      <c r="E75" s="665">
        <v>-27</v>
      </c>
      <c r="F75" s="665"/>
      <c r="G75" s="665"/>
      <c r="H75" s="665"/>
      <c r="I75" s="665"/>
      <c r="J75" s="665"/>
      <c r="K75" s="665"/>
      <c r="L75" s="665"/>
      <c r="M75" s="665"/>
      <c r="N75" s="665"/>
    </row>
    <row r="76" spans="1:15" s="8" customFormat="1" x14ac:dyDescent="0.25">
      <c r="A76" s="661" t="s">
        <v>522</v>
      </c>
      <c r="B76" s="193" t="s">
        <v>63</v>
      </c>
      <c r="C76" s="193"/>
      <c r="D76" s="193"/>
      <c r="E76" s="193"/>
      <c r="F76" s="193"/>
      <c r="G76" s="193"/>
      <c r="H76" s="193">
        <v>-400</v>
      </c>
      <c r="I76" s="193"/>
      <c r="J76" s="193"/>
      <c r="K76" s="193"/>
      <c r="L76" s="193"/>
      <c r="M76" s="193"/>
      <c r="N76" s="193"/>
    </row>
    <row r="77" spans="1:15" s="421" customFormat="1" x14ac:dyDescent="0.25">
      <c r="A77" s="666" t="s">
        <v>569</v>
      </c>
      <c r="B77" s="659" t="s">
        <v>210</v>
      </c>
      <c r="C77" s="659">
        <v>-149</v>
      </c>
      <c r="D77" s="659"/>
      <c r="E77" s="659"/>
      <c r="F77" s="659">
        <v>-83</v>
      </c>
      <c r="G77" s="659"/>
      <c r="H77" s="659">
        <v>-850</v>
      </c>
      <c r="I77" s="659">
        <v>-11</v>
      </c>
      <c r="J77" s="659"/>
      <c r="K77" s="659"/>
      <c r="L77" s="659"/>
      <c r="M77" s="659"/>
      <c r="N77" s="659">
        <v>-50</v>
      </c>
      <c r="O77" s="421" t="s">
        <v>211</v>
      </c>
    </row>
    <row r="78" spans="1:15" s="8" customFormat="1" ht="17" thickBot="1" x14ac:dyDescent="0.3">
      <c r="A78" s="661" t="s">
        <v>571</v>
      </c>
      <c r="B78" s="193" t="s">
        <v>63</v>
      </c>
      <c r="C78" s="193"/>
      <c r="D78" s="193">
        <v>-69</v>
      </c>
      <c r="E78" s="193">
        <v>-10</v>
      </c>
      <c r="F78" s="193"/>
      <c r="G78" s="193"/>
      <c r="H78" s="193"/>
      <c r="I78" s="193">
        <v>-30</v>
      </c>
      <c r="J78" s="193"/>
      <c r="K78" s="193"/>
      <c r="L78" s="193"/>
      <c r="M78" s="193"/>
      <c r="N78" s="193"/>
    </row>
    <row r="79" spans="1:15" s="6" customFormat="1" ht="16.5" customHeight="1" thickBot="1" x14ac:dyDescent="0.3">
      <c r="A79" s="170" t="s">
        <v>2217</v>
      </c>
      <c r="B79" s="34"/>
      <c r="C79" s="34">
        <f t="shared" ref="C79:N79" si="20">SUM(C74:C78)</f>
        <v>695</v>
      </c>
      <c r="D79" s="34">
        <f t="shared" si="20"/>
        <v>668</v>
      </c>
      <c r="E79" s="34">
        <f t="shared" si="20"/>
        <v>35</v>
      </c>
      <c r="F79" s="34">
        <f t="shared" si="20"/>
        <v>495</v>
      </c>
      <c r="G79" s="34">
        <f t="shared" si="20"/>
        <v>86</v>
      </c>
      <c r="H79" s="34">
        <f t="shared" si="20"/>
        <v>400</v>
      </c>
      <c r="I79" s="34">
        <f t="shared" si="20"/>
        <v>611</v>
      </c>
      <c r="J79" s="34">
        <f t="shared" si="20"/>
        <v>300</v>
      </c>
      <c r="K79" s="34">
        <f t="shared" si="20"/>
        <v>50</v>
      </c>
      <c r="L79" s="34">
        <f t="shared" si="20"/>
        <v>14</v>
      </c>
      <c r="M79" s="34">
        <f t="shared" si="20"/>
        <v>100</v>
      </c>
      <c r="N79" s="34">
        <f t="shared" si="20"/>
        <v>0</v>
      </c>
    </row>
    <row r="80" spans="1:15" s="8" customFormat="1" x14ac:dyDescent="0.25">
      <c r="A80" s="356">
        <v>43864</v>
      </c>
      <c r="B80" s="193" t="s">
        <v>63</v>
      </c>
      <c r="C80" s="193"/>
      <c r="D80" s="193">
        <v>-32</v>
      </c>
      <c r="E80" s="193">
        <v>-23</v>
      </c>
      <c r="F80" s="193">
        <v>-22</v>
      </c>
      <c r="G80" s="193"/>
      <c r="H80" s="193">
        <v>-4</v>
      </c>
      <c r="I80" s="193">
        <v>-60</v>
      </c>
      <c r="J80" s="193"/>
      <c r="K80" s="193"/>
      <c r="L80" s="193"/>
      <c r="M80" s="193"/>
      <c r="N80" s="193"/>
    </row>
    <row r="81" spans="1:16" s="8" customFormat="1" x14ac:dyDescent="0.25">
      <c r="A81" s="356">
        <v>43893</v>
      </c>
      <c r="B81" s="193" t="s">
        <v>63</v>
      </c>
      <c r="C81" s="193">
        <v>-20</v>
      </c>
      <c r="D81" s="193"/>
      <c r="E81" s="193"/>
      <c r="F81" s="193">
        <v>-66</v>
      </c>
      <c r="G81" s="193">
        <v>-6</v>
      </c>
      <c r="H81" s="193"/>
      <c r="I81" s="193"/>
      <c r="J81" s="193"/>
      <c r="K81" s="193"/>
      <c r="L81" s="193"/>
      <c r="M81" s="193"/>
      <c r="N81" s="193"/>
    </row>
    <row r="82" spans="1:16" s="8" customFormat="1" x14ac:dyDescent="0.25">
      <c r="A82" s="356" t="s">
        <v>627</v>
      </c>
      <c r="B82" s="193" t="s">
        <v>63</v>
      </c>
      <c r="C82" s="193">
        <v>-100</v>
      </c>
      <c r="D82" s="193"/>
      <c r="E82" s="193"/>
      <c r="F82" s="193">
        <v>-20</v>
      </c>
      <c r="G82" s="193"/>
      <c r="H82" s="193">
        <v>-200</v>
      </c>
      <c r="I82" s="193">
        <v>-65</v>
      </c>
      <c r="J82" s="193"/>
      <c r="K82" s="193"/>
      <c r="L82" s="193"/>
      <c r="M82" s="193"/>
      <c r="N82" s="193"/>
    </row>
    <row r="83" spans="1:16" s="8" customFormat="1" x14ac:dyDescent="0.25">
      <c r="A83" s="356" t="s">
        <v>629</v>
      </c>
      <c r="B83" s="193" t="s">
        <v>63</v>
      </c>
      <c r="C83" s="193"/>
      <c r="D83" s="193"/>
      <c r="E83" s="193"/>
      <c r="F83" s="193">
        <v>-72</v>
      </c>
      <c r="G83" s="193"/>
      <c r="H83" s="193"/>
      <c r="I83" s="193"/>
      <c r="J83" s="193"/>
      <c r="K83" s="193"/>
      <c r="L83" s="193"/>
      <c r="M83" s="193"/>
      <c r="N83" s="193"/>
    </row>
    <row r="84" spans="1:16" s="8" customFormat="1" x14ac:dyDescent="0.25">
      <c r="A84" s="356" t="s">
        <v>629</v>
      </c>
      <c r="B84" s="193" t="s">
        <v>63</v>
      </c>
      <c r="C84" s="193"/>
      <c r="D84" s="193"/>
      <c r="E84" s="193"/>
      <c r="F84" s="193">
        <v>-72</v>
      </c>
      <c r="G84" s="193"/>
      <c r="H84" s="193"/>
      <c r="I84" s="193"/>
      <c r="J84" s="193"/>
      <c r="K84" s="193"/>
      <c r="L84" s="193"/>
      <c r="M84" s="193"/>
      <c r="N84" s="193"/>
    </row>
    <row r="85" spans="1:16" s="8" customFormat="1" x14ac:dyDescent="0.25">
      <c r="A85" s="356" t="s">
        <v>631</v>
      </c>
      <c r="B85" s="193" t="s">
        <v>63</v>
      </c>
      <c r="C85" s="193">
        <v>-20</v>
      </c>
      <c r="D85" s="193">
        <v>-127</v>
      </c>
      <c r="E85" s="193"/>
      <c r="F85" s="193"/>
      <c r="G85" s="193"/>
      <c r="H85" s="193">
        <v>-100</v>
      </c>
      <c r="I85" s="193">
        <v>-74</v>
      </c>
      <c r="J85" s="193"/>
      <c r="K85" s="193"/>
      <c r="L85" s="193"/>
      <c r="M85" s="193"/>
      <c r="N85" s="193"/>
    </row>
    <row r="86" spans="1:16" s="8" customFormat="1" x14ac:dyDescent="0.25">
      <c r="A86" s="356" t="s">
        <v>638</v>
      </c>
      <c r="B86" s="193" t="s">
        <v>63</v>
      </c>
      <c r="C86" s="193">
        <v>-20</v>
      </c>
      <c r="D86" s="193">
        <v>-84</v>
      </c>
      <c r="E86" s="193"/>
      <c r="F86" s="193">
        <v>-36</v>
      </c>
      <c r="G86" s="193"/>
      <c r="H86" s="193"/>
      <c r="I86" s="193">
        <v>-45</v>
      </c>
      <c r="J86" s="193"/>
      <c r="K86" s="193"/>
      <c r="L86" s="193"/>
      <c r="M86" s="193"/>
      <c r="N86" s="193"/>
    </row>
    <row r="87" spans="1:16" s="8" customFormat="1" ht="17" thickBot="1" x14ac:dyDescent="0.3">
      <c r="A87" s="356" t="s">
        <v>1116</v>
      </c>
      <c r="B87" s="193" t="s">
        <v>63</v>
      </c>
      <c r="C87" s="193"/>
      <c r="D87" s="193">
        <v>-112</v>
      </c>
      <c r="E87" s="193"/>
      <c r="F87" s="193">
        <v>-55</v>
      </c>
      <c r="G87" s="193"/>
      <c r="H87" s="193">
        <v>-50</v>
      </c>
      <c r="I87" s="193">
        <v>-30</v>
      </c>
      <c r="J87" s="193"/>
      <c r="K87" s="193"/>
      <c r="L87" s="193"/>
      <c r="M87" s="193"/>
      <c r="N87" s="193"/>
    </row>
    <row r="88" spans="1:16" s="6" customFormat="1" ht="16.5" customHeight="1" thickBot="1" x14ac:dyDescent="0.3">
      <c r="A88" s="170" t="s">
        <v>2218</v>
      </c>
      <c r="B88" s="34"/>
      <c r="C88" s="34">
        <f>SUM(C79:C87)</f>
        <v>535</v>
      </c>
      <c r="D88" s="34">
        <f t="shared" ref="D88:N88" si="21">SUM(D79:D87)</f>
        <v>313</v>
      </c>
      <c r="E88" s="34">
        <f t="shared" si="21"/>
        <v>12</v>
      </c>
      <c r="F88" s="34">
        <f t="shared" si="21"/>
        <v>152</v>
      </c>
      <c r="G88" s="34">
        <f t="shared" si="21"/>
        <v>80</v>
      </c>
      <c r="H88" s="34">
        <f t="shared" si="21"/>
        <v>46</v>
      </c>
      <c r="I88" s="34">
        <f t="shared" si="21"/>
        <v>337</v>
      </c>
      <c r="J88" s="34">
        <f t="shared" si="21"/>
        <v>300</v>
      </c>
      <c r="K88" s="34">
        <f t="shared" si="21"/>
        <v>50</v>
      </c>
      <c r="L88" s="34">
        <f t="shared" si="21"/>
        <v>14</v>
      </c>
      <c r="M88" s="34">
        <f>SUM(M79:M87)</f>
        <v>100</v>
      </c>
      <c r="N88" s="34">
        <f t="shared" si="21"/>
        <v>0</v>
      </c>
    </row>
    <row r="89" spans="1:16" s="8" customFormat="1" x14ac:dyDescent="0.25">
      <c r="A89" s="356">
        <v>43834</v>
      </c>
      <c r="B89" s="193" t="s">
        <v>63</v>
      </c>
      <c r="C89" s="193">
        <v>-50</v>
      </c>
      <c r="D89" s="193">
        <v>-64</v>
      </c>
      <c r="E89" s="193"/>
      <c r="F89" s="193">
        <v>-30</v>
      </c>
      <c r="G89" s="193"/>
      <c r="H89" s="193">
        <v>-6</v>
      </c>
      <c r="I89" s="193">
        <v>-30</v>
      </c>
      <c r="J89" s="193"/>
      <c r="K89" s="193"/>
      <c r="L89" s="193"/>
      <c r="M89" s="193"/>
      <c r="N89" s="193"/>
    </row>
    <row r="90" spans="1:16" s="8" customFormat="1" x14ac:dyDescent="0.25">
      <c r="A90" s="356">
        <v>43865</v>
      </c>
      <c r="B90" s="193" t="s">
        <v>63</v>
      </c>
      <c r="C90" s="193"/>
      <c r="D90" s="193"/>
      <c r="E90" s="193"/>
      <c r="F90" s="193">
        <v>-28</v>
      </c>
      <c r="G90" s="193">
        <v>-15</v>
      </c>
      <c r="H90" s="193"/>
      <c r="I90" s="193"/>
      <c r="J90" s="193"/>
      <c r="K90" s="193"/>
      <c r="L90" s="193"/>
      <c r="M90" s="193"/>
      <c r="N90" s="193"/>
    </row>
    <row r="91" spans="1:16" s="8" customFormat="1" ht="17" thickBot="1" x14ac:dyDescent="0.3">
      <c r="A91" s="356" t="s">
        <v>1195</v>
      </c>
      <c r="B91" s="193" t="s">
        <v>63</v>
      </c>
      <c r="C91" s="25"/>
      <c r="D91" s="25"/>
      <c r="E91" s="25"/>
      <c r="F91" s="25">
        <v>-64</v>
      </c>
      <c r="G91" s="25"/>
      <c r="H91" s="25"/>
      <c r="I91" s="25"/>
      <c r="J91" s="25"/>
      <c r="K91" s="25"/>
      <c r="L91" s="25"/>
      <c r="M91" s="25"/>
      <c r="N91" s="25"/>
    </row>
    <row r="92" spans="1:16" s="6" customFormat="1" ht="16.5" customHeight="1" thickBot="1" x14ac:dyDescent="0.3">
      <c r="A92" s="170" t="s">
        <v>2219</v>
      </c>
      <c r="B92" s="34"/>
      <c r="C92" s="34">
        <f>SUM(C88:C91)</f>
        <v>485</v>
      </c>
      <c r="D92" s="34">
        <f>SUM(D88:D91)</f>
        <v>249</v>
      </c>
      <c r="E92" s="34">
        <f t="shared" ref="E92:N92" si="22">SUM(E88:E91)</f>
        <v>12</v>
      </c>
      <c r="F92" s="34">
        <f t="shared" si="22"/>
        <v>30</v>
      </c>
      <c r="G92" s="34">
        <f t="shared" si="22"/>
        <v>65</v>
      </c>
      <c r="H92" s="34">
        <f t="shared" si="22"/>
        <v>40</v>
      </c>
      <c r="I92" s="34">
        <f t="shared" si="22"/>
        <v>307</v>
      </c>
      <c r="J92" s="34">
        <f t="shared" si="22"/>
        <v>300</v>
      </c>
      <c r="K92" s="34">
        <f t="shared" si="22"/>
        <v>50</v>
      </c>
      <c r="L92" s="34">
        <f t="shared" si="22"/>
        <v>14</v>
      </c>
      <c r="M92" s="34">
        <f t="shared" si="22"/>
        <v>100</v>
      </c>
      <c r="N92" s="34">
        <f t="shared" si="22"/>
        <v>0</v>
      </c>
    </row>
    <row r="93" spans="1:16" s="625" customFormat="1" ht="17" thickBot="1" x14ac:dyDescent="0.3">
      <c r="A93" s="653" t="s">
        <v>1644</v>
      </c>
      <c r="B93" s="654" t="s">
        <v>210</v>
      </c>
      <c r="C93" s="654">
        <v>-135</v>
      </c>
      <c r="D93" s="654"/>
      <c r="E93" s="654"/>
      <c r="F93" s="654"/>
      <c r="G93" s="654"/>
      <c r="H93" s="654"/>
      <c r="I93" s="654"/>
      <c r="J93" s="654">
        <v>-300</v>
      </c>
      <c r="K93" s="654">
        <v>-50</v>
      </c>
      <c r="L93" s="654">
        <v>-14</v>
      </c>
      <c r="M93" s="654">
        <v>-100</v>
      </c>
      <c r="N93" s="654"/>
      <c r="O93" s="264" t="s">
        <v>211</v>
      </c>
      <c r="P93" s="264"/>
    </row>
    <row r="94" spans="1:16" s="6" customFormat="1" ht="16.5" customHeight="1" thickBot="1" x14ac:dyDescent="0.3">
      <c r="A94" s="170" t="s">
        <v>2220</v>
      </c>
      <c r="B94" s="34"/>
      <c r="C94" s="34">
        <f>SUM(C92:C93)</f>
        <v>350</v>
      </c>
      <c r="D94" s="34">
        <f t="shared" ref="D94:M94" si="23">SUM(D92:D93)</f>
        <v>249</v>
      </c>
      <c r="E94" s="34">
        <f t="shared" si="23"/>
        <v>12</v>
      </c>
      <c r="F94" s="34">
        <f t="shared" si="23"/>
        <v>30</v>
      </c>
      <c r="G94" s="34">
        <f t="shared" si="23"/>
        <v>65</v>
      </c>
      <c r="H94" s="34">
        <f t="shared" si="23"/>
        <v>40</v>
      </c>
      <c r="I94" s="34">
        <f t="shared" si="23"/>
        <v>307</v>
      </c>
      <c r="J94" s="34">
        <f t="shared" si="23"/>
        <v>0</v>
      </c>
      <c r="K94" s="34">
        <f t="shared" si="23"/>
        <v>0</v>
      </c>
      <c r="L94" s="34">
        <f t="shared" si="23"/>
        <v>0</v>
      </c>
      <c r="M94" s="34">
        <f t="shared" si="23"/>
        <v>0</v>
      </c>
      <c r="N94" s="34">
        <f>SUM(N92:N93)</f>
        <v>0</v>
      </c>
    </row>
    <row r="95" spans="1:16" s="8" customFormat="1" ht="17" thickBot="1" x14ac:dyDescent="0.3">
      <c r="A95" s="356" t="s">
        <v>135</v>
      </c>
      <c r="B95" s="193" t="s">
        <v>63</v>
      </c>
      <c r="C95" s="25">
        <v>-20</v>
      </c>
      <c r="D95" s="25">
        <v>-54</v>
      </c>
      <c r="E95" s="25"/>
      <c r="F95" s="25"/>
      <c r="G95" s="25"/>
      <c r="H95" s="25"/>
      <c r="I95" s="25">
        <v>-75</v>
      </c>
      <c r="J95" s="25"/>
      <c r="K95" s="25"/>
      <c r="L95" s="25"/>
      <c r="M95" s="25"/>
      <c r="N95" s="25"/>
    </row>
    <row r="96" spans="1:16" s="6" customFormat="1" ht="16.5" customHeight="1" thickBot="1" x14ac:dyDescent="0.3">
      <c r="A96" s="170" t="s">
        <v>2221</v>
      </c>
      <c r="B96" s="34"/>
      <c r="C96" s="34">
        <f>SUM(C94:C95)</f>
        <v>330</v>
      </c>
      <c r="D96" s="34">
        <f t="shared" ref="D96:N96" si="24">SUM(D94:D95)</f>
        <v>195</v>
      </c>
      <c r="E96" s="34">
        <f t="shared" si="24"/>
        <v>12</v>
      </c>
      <c r="F96" s="34">
        <f t="shared" si="24"/>
        <v>30</v>
      </c>
      <c r="G96" s="34">
        <f t="shared" si="24"/>
        <v>65</v>
      </c>
      <c r="H96" s="34">
        <f t="shared" si="24"/>
        <v>40</v>
      </c>
      <c r="I96" s="34">
        <f t="shared" si="24"/>
        <v>232</v>
      </c>
      <c r="J96" s="34">
        <f t="shared" si="24"/>
        <v>0</v>
      </c>
      <c r="K96" s="34">
        <f t="shared" si="24"/>
        <v>0</v>
      </c>
      <c r="L96" s="34">
        <f t="shared" si="24"/>
        <v>0</v>
      </c>
      <c r="M96" s="34">
        <f t="shared" si="24"/>
        <v>0</v>
      </c>
      <c r="N96" s="34">
        <f t="shared" si="24"/>
        <v>0</v>
      </c>
    </row>
    <row r="97" spans="1:14" s="144" customFormat="1" ht="17" thickBot="1" x14ac:dyDescent="0.3">
      <c r="A97" s="356"/>
      <c r="B97" s="193"/>
      <c r="C97" s="394"/>
      <c r="D97" s="394"/>
      <c r="E97" s="394"/>
      <c r="F97" s="25"/>
      <c r="G97" s="394"/>
      <c r="H97" s="394"/>
      <c r="I97" s="394"/>
      <c r="J97" s="394"/>
      <c r="K97" s="394"/>
      <c r="L97" s="394"/>
      <c r="M97" s="394"/>
      <c r="N97" s="394"/>
    </row>
    <row r="98" spans="1:14" s="6" customFormat="1" ht="16.5" customHeight="1" thickBot="1" x14ac:dyDescent="0.3">
      <c r="A98" s="170" t="s">
        <v>2222</v>
      </c>
      <c r="B98" s="34"/>
      <c r="C98" s="34">
        <f>SUM(C96:C97)</f>
        <v>330</v>
      </c>
      <c r="D98" s="34">
        <f t="shared" ref="D98:N98" si="25">SUM(D96:D97)</f>
        <v>195</v>
      </c>
      <c r="E98" s="34">
        <f t="shared" si="25"/>
        <v>12</v>
      </c>
      <c r="F98" s="34">
        <f t="shared" si="25"/>
        <v>30</v>
      </c>
      <c r="G98" s="34">
        <f t="shared" si="25"/>
        <v>65</v>
      </c>
      <c r="H98" s="34">
        <f t="shared" si="25"/>
        <v>40</v>
      </c>
      <c r="I98" s="34">
        <f>SUM(I96:I97)</f>
        <v>232</v>
      </c>
      <c r="J98" s="34">
        <f t="shared" si="25"/>
        <v>0</v>
      </c>
      <c r="K98" s="34">
        <f t="shared" si="25"/>
        <v>0</v>
      </c>
      <c r="L98" s="34">
        <f t="shared" si="25"/>
        <v>0</v>
      </c>
      <c r="M98" s="34">
        <f t="shared" si="25"/>
        <v>0</v>
      </c>
      <c r="N98" s="34">
        <f t="shared" si="25"/>
        <v>0</v>
      </c>
    </row>
    <row r="99" spans="1:14" s="8" customFormat="1" x14ac:dyDescent="0.25">
      <c r="A99" s="356">
        <v>44051</v>
      </c>
      <c r="B99" s="193" t="s">
        <v>63</v>
      </c>
      <c r="C99" s="25"/>
      <c r="D99" s="25">
        <v>-75</v>
      </c>
      <c r="E99" s="25">
        <v>-65</v>
      </c>
      <c r="F99" s="25">
        <v>-15</v>
      </c>
      <c r="G99" s="25"/>
      <c r="H99" s="25"/>
      <c r="I99" s="25">
        <v>-72</v>
      </c>
      <c r="J99" s="25"/>
      <c r="K99" s="25"/>
      <c r="L99" s="25"/>
      <c r="M99" s="25"/>
      <c r="N99" s="25"/>
    </row>
    <row r="100" spans="1:14" s="8" customFormat="1" x14ac:dyDescent="0.25">
      <c r="A100" s="356">
        <v>44173</v>
      </c>
      <c r="B100" s="193" t="s">
        <v>63</v>
      </c>
      <c r="C100" s="25"/>
      <c r="D100" s="25"/>
      <c r="E100" s="25"/>
      <c r="F100" s="25">
        <v>-15</v>
      </c>
      <c r="G100" s="25"/>
      <c r="H100" s="25"/>
      <c r="I100" s="25">
        <v>-61</v>
      </c>
      <c r="J100" s="25"/>
      <c r="K100" s="25"/>
      <c r="L100" s="25"/>
      <c r="M100" s="25"/>
      <c r="N100" s="25"/>
    </row>
    <row r="101" spans="1:14" s="8" customFormat="1" x14ac:dyDescent="0.25">
      <c r="A101" s="642" t="s">
        <v>145</v>
      </c>
      <c r="B101" s="25" t="s">
        <v>63</v>
      </c>
      <c r="C101" s="25">
        <v>-34</v>
      </c>
      <c r="D101" s="25">
        <v>-34</v>
      </c>
      <c r="E101" s="25">
        <v>-12</v>
      </c>
      <c r="F101" s="25"/>
      <c r="G101" s="25">
        <v>-5</v>
      </c>
      <c r="H101" s="25"/>
      <c r="I101" s="25">
        <v>-7</v>
      </c>
      <c r="J101" s="25"/>
      <c r="K101" s="25"/>
      <c r="L101" s="25"/>
      <c r="M101" s="25"/>
      <c r="N101" s="25"/>
    </row>
    <row r="102" spans="1:14" s="8" customFormat="1" ht="17" thickBot="1" x14ac:dyDescent="0.3">
      <c r="A102" s="642" t="s">
        <v>145</v>
      </c>
      <c r="B102" s="25" t="s">
        <v>63</v>
      </c>
      <c r="C102" s="25"/>
      <c r="D102" s="25">
        <v>-86</v>
      </c>
      <c r="E102" s="25"/>
      <c r="F102" s="25"/>
      <c r="G102" s="25"/>
      <c r="H102" s="25"/>
      <c r="I102" s="25">
        <v>-22</v>
      </c>
      <c r="J102" s="25"/>
      <c r="K102" s="25"/>
      <c r="L102" s="25"/>
      <c r="M102" s="25"/>
      <c r="N102" s="25"/>
    </row>
    <row r="103" spans="1:14" s="6" customFormat="1" ht="16.5" customHeight="1" thickBot="1" x14ac:dyDescent="0.3">
      <c r="A103" s="170" t="s">
        <v>2223</v>
      </c>
      <c r="B103" s="34"/>
      <c r="C103" s="34">
        <f>SUM(C98:C102)</f>
        <v>296</v>
      </c>
      <c r="D103" s="34">
        <f t="shared" ref="D103:N103" si="26">SUM(D98:D102)</f>
        <v>0</v>
      </c>
      <c r="E103" s="56">
        <f t="shared" si="26"/>
        <v>-65</v>
      </c>
      <c r="F103" s="34">
        <f t="shared" si="26"/>
        <v>0</v>
      </c>
      <c r="G103" s="34">
        <f t="shared" si="26"/>
        <v>60</v>
      </c>
      <c r="H103" s="34">
        <f t="shared" si="26"/>
        <v>40</v>
      </c>
      <c r="I103" s="34">
        <f t="shared" si="26"/>
        <v>70</v>
      </c>
      <c r="J103" s="34">
        <f t="shared" si="26"/>
        <v>0</v>
      </c>
      <c r="K103" s="34">
        <f t="shared" si="26"/>
        <v>0</v>
      </c>
      <c r="L103" s="34">
        <f t="shared" si="26"/>
        <v>0</v>
      </c>
      <c r="M103" s="34">
        <f t="shared" si="26"/>
        <v>0</v>
      </c>
      <c r="N103" s="34">
        <f t="shared" si="26"/>
        <v>0</v>
      </c>
    </row>
    <row r="104" spans="1:14" s="144" customFormat="1" ht="17" thickBot="1" x14ac:dyDescent="0.3">
      <c r="A104" s="647"/>
      <c r="B104" s="193"/>
      <c r="C104" s="394"/>
      <c r="D104" s="394"/>
      <c r="E104" s="394"/>
      <c r="F104" s="394"/>
      <c r="G104" s="394"/>
      <c r="H104" s="394"/>
      <c r="I104" s="394"/>
      <c r="J104" s="394"/>
      <c r="K104" s="394"/>
      <c r="L104" s="394"/>
      <c r="M104" s="394"/>
      <c r="N104" s="394"/>
    </row>
    <row r="105" spans="1:14" s="6" customFormat="1" ht="16.5" customHeight="1" thickBot="1" x14ac:dyDescent="0.3">
      <c r="A105" s="170" t="s">
        <v>2224</v>
      </c>
      <c r="B105" s="34"/>
      <c r="C105" s="34">
        <f>SUM(C103:C104)</f>
        <v>296</v>
      </c>
      <c r="D105" s="34">
        <f t="shared" ref="D105:N105" si="27">SUM(D103:D104)</f>
        <v>0</v>
      </c>
      <c r="E105" s="56">
        <f t="shared" si="27"/>
        <v>-65</v>
      </c>
      <c r="F105" s="34">
        <f t="shared" si="27"/>
        <v>0</v>
      </c>
      <c r="G105" s="34">
        <f t="shared" si="27"/>
        <v>60</v>
      </c>
      <c r="H105" s="34">
        <f t="shared" si="27"/>
        <v>40</v>
      </c>
      <c r="I105" s="34">
        <f t="shared" si="27"/>
        <v>70</v>
      </c>
      <c r="J105" s="34">
        <f t="shared" si="27"/>
        <v>0</v>
      </c>
      <c r="K105" s="34">
        <f t="shared" si="27"/>
        <v>0</v>
      </c>
      <c r="L105" s="34">
        <f t="shared" si="27"/>
        <v>0</v>
      </c>
      <c r="M105" s="34">
        <f t="shared" si="27"/>
        <v>0</v>
      </c>
      <c r="N105" s="34">
        <f t="shared" si="27"/>
        <v>0</v>
      </c>
    </row>
    <row r="106" spans="1:14" s="144" customFormat="1" ht="17" thickBot="1" x14ac:dyDescent="0.3">
      <c r="A106" s="647"/>
      <c r="B106" s="193"/>
      <c r="C106" s="394"/>
      <c r="D106" s="394"/>
      <c r="E106" s="394"/>
      <c r="F106" s="394"/>
      <c r="G106" s="394"/>
      <c r="H106" s="394"/>
      <c r="I106" s="394"/>
      <c r="J106" s="394"/>
      <c r="K106" s="394"/>
      <c r="L106" s="394"/>
      <c r="M106" s="394"/>
      <c r="N106" s="394"/>
    </row>
    <row r="107" spans="1:14" s="6" customFormat="1" ht="16.5" customHeight="1" thickBot="1" x14ac:dyDescent="0.3">
      <c r="A107" s="170" t="s">
        <v>2225</v>
      </c>
      <c r="B107" s="34"/>
      <c r="C107" s="34">
        <f>SUM(C105:C106)</f>
        <v>296</v>
      </c>
      <c r="D107" s="34">
        <f t="shared" ref="D107:N107" si="28">SUM(D105:D106)</f>
        <v>0</v>
      </c>
      <c r="E107" s="56">
        <f t="shared" si="28"/>
        <v>-65</v>
      </c>
      <c r="F107" s="34">
        <f t="shared" si="28"/>
        <v>0</v>
      </c>
      <c r="G107" s="34">
        <f t="shared" si="28"/>
        <v>60</v>
      </c>
      <c r="H107" s="34">
        <f t="shared" si="28"/>
        <v>40</v>
      </c>
      <c r="I107" s="34">
        <f t="shared" si="28"/>
        <v>70</v>
      </c>
      <c r="J107" s="34">
        <f t="shared" si="28"/>
        <v>0</v>
      </c>
      <c r="K107" s="34">
        <f t="shared" si="28"/>
        <v>0</v>
      </c>
      <c r="L107" s="34">
        <f t="shared" si="28"/>
        <v>0</v>
      </c>
      <c r="M107" s="34">
        <f t="shared" si="28"/>
        <v>0</v>
      </c>
      <c r="N107" s="34">
        <f t="shared" si="28"/>
        <v>0</v>
      </c>
    </row>
    <row r="108" spans="1:14" s="8" customFormat="1" ht="17" thickBot="1" x14ac:dyDescent="0.3">
      <c r="A108" s="647" t="s">
        <v>218</v>
      </c>
      <c r="B108" s="193" t="s">
        <v>63</v>
      </c>
      <c r="C108" s="25"/>
      <c r="D108" s="25"/>
      <c r="E108" s="25"/>
      <c r="F108" s="25"/>
      <c r="G108" s="25">
        <v>-28</v>
      </c>
      <c r="H108" s="25">
        <v>-40</v>
      </c>
      <c r="I108" s="25"/>
      <c r="J108" s="25"/>
      <c r="K108" s="25"/>
      <c r="L108" s="25"/>
      <c r="M108" s="25"/>
      <c r="N108" s="25"/>
    </row>
    <row r="109" spans="1:14" s="6" customFormat="1" ht="16.5" customHeight="1" thickBot="1" x14ac:dyDescent="0.3">
      <c r="A109" s="170" t="s">
        <v>2226</v>
      </c>
      <c r="B109" s="34"/>
      <c r="C109" s="34">
        <f>SUM(C107:C108)</f>
        <v>296</v>
      </c>
      <c r="D109" s="34">
        <f t="shared" ref="D109:N109" si="29">SUM(D107:D108)</f>
        <v>0</v>
      </c>
      <c r="E109" s="56">
        <f t="shared" si="29"/>
        <v>-65</v>
      </c>
      <c r="F109" s="34">
        <f t="shared" si="29"/>
        <v>0</v>
      </c>
      <c r="G109" s="34">
        <f>SUM(G107:G108)</f>
        <v>32</v>
      </c>
      <c r="H109" s="34">
        <f>SUM(H107:H108)</f>
        <v>0</v>
      </c>
      <c r="I109" s="34">
        <f t="shared" si="29"/>
        <v>70</v>
      </c>
      <c r="J109" s="34">
        <f t="shared" si="29"/>
        <v>0</v>
      </c>
      <c r="K109" s="34">
        <f t="shared" si="29"/>
        <v>0</v>
      </c>
      <c r="L109" s="34">
        <f t="shared" si="29"/>
        <v>0</v>
      </c>
      <c r="M109" s="34">
        <f t="shared" si="29"/>
        <v>0</v>
      </c>
      <c r="N109" s="34">
        <f t="shared" si="29"/>
        <v>0</v>
      </c>
    </row>
    <row r="110" spans="1:14" s="6" customFormat="1" ht="16.5" customHeight="1" thickBot="1" x14ac:dyDescent="0.3">
      <c r="A110" s="657"/>
      <c r="B110" s="609"/>
      <c r="C110" s="609"/>
      <c r="D110" s="609"/>
      <c r="E110" s="609"/>
      <c r="F110" s="609"/>
      <c r="G110" s="609"/>
      <c r="H110" s="609"/>
      <c r="I110" s="609"/>
      <c r="J110" s="609"/>
      <c r="K110" s="609"/>
      <c r="L110" s="609"/>
      <c r="M110" s="609"/>
      <c r="N110" s="609"/>
    </row>
    <row r="111" spans="1:14" s="6" customFormat="1" ht="16.5" customHeight="1" thickBot="1" x14ac:dyDescent="0.3">
      <c r="A111" s="170" t="s">
        <v>2227</v>
      </c>
      <c r="B111" s="34"/>
      <c r="C111" s="34">
        <f>SUM(C109:C110)</f>
        <v>296</v>
      </c>
      <c r="D111" s="34">
        <f t="shared" ref="D111:N111" si="30">SUM(D109:D110)</f>
        <v>0</v>
      </c>
      <c r="E111" s="56">
        <f t="shared" si="30"/>
        <v>-65</v>
      </c>
      <c r="F111" s="34">
        <f t="shared" si="30"/>
        <v>0</v>
      </c>
      <c r="G111" s="34">
        <f>SUM(G109:G110)</f>
        <v>32</v>
      </c>
      <c r="H111" s="34">
        <f t="shared" si="30"/>
        <v>0</v>
      </c>
      <c r="I111" s="34">
        <f>SUM(I109:I110)</f>
        <v>70</v>
      </c>
      <c r="J111" s="34">
        <f t="shared" si="30"/>
        <v>0</v>
      </c>
      <c r="K111" s="34">
        <f t="shared" si="30"/>
        <v>0</v>
      </c>
      <c r="L111" s="34">
        <f t="shared" si="30"/>
        <v>0</v>
      </c>
      <c r="M111" s="34">
        <f t="shared" si="30"/>
        <v>0</v>
      </c>
      <c r="N111" s="34">
        <f t="shared" si="30"/>
        <v>0</v>
      </c>
    </row>
    <row r="112" spans="1:14" s="8" customFormat="1" x14ac:dyDescent="0.25">
      <c r="A112" s="380">
        <v>44501</v>
      </c>
      <c r="B112" s="193" t="s">
        <v>63</v>
      </c>
      <c r="C112" s="25"/>
      <c r="D112" s="25"/>
      <c r="E112" s="25"/>
      <c r="F112" s="25"/>
      <c r="G112" s="25">
        <v>-27</v>
      </c>
      <c r="H112" s="25"/>
      <c r="I112" s="25">
        <v>-27</v>
      </c>
      <c r="J112" s="25"/>
      <c r="K112" s="25"/>
      <c r="L112" s="25"/>
      <c r="M112" s="25"/>
      <c r="N112" s="25"/>
    </row>
    <row r="113" spans="1:15" s="8" customFormat="1" ht="17" thickBot="1" x14ac:dyDescent="0.3">
      <c r="A113" s="380" t="s">
        <v>368</v>
      </c>
      <c r="B113" s="193" t="s">
        <v>63</v>
      </c>
      <c r="C113" s="25"/>
      <c r="D113" s="25"/>
      <c r="E113" s="25"/>
      <c r="F113" s="25"/>
      <c r="G113" s="25"/>
      <c r="H113" s="25"/>
      <c r="I113" s="25">
        <v>-43</v>
      </c>
      <c r="J113" s="25"/>
      <c r="K113" s="25"/>
      <c r="L113" s="25"/>
      <c r="M113" s="25"/>
      <c r="N113" s="25"/>
    </row>
    <row r="114" spans="1:15" s="6" customFormat="1" ht="16.5" customHeight="1" thickBot="1" x14ac:dyDescent="0.3">
      <c r="A114" s="170" t="s">
        <v>2488</v>
      </c>
      <c r="B114" s="34"/>
      <c r="C114" s="34">
        <f>SUM(C111:C113)</f>
        <v>296</v>
      </c>
      <c r="D114" s="34">
        <f t="shared" ref="D114:N114" si="31">SUM(D111:D113)</f>
        <v>0</v>
      </c>
      <c r="E114" s="56">
        <f t="shared" si="31"/>
        <v>-65</v>
      </c>
      <c r="F114" s="34">
        <f t="shared" si="31"/>
        <v>0</v>
      </c>
      <c r="G114" s="34">
        <f>SUM(G111:G113)</f>
        <v>5</v>
      </c>
      <c r="H114" s="34">
        <f t="shared" si="31"/>
        <v>0</v>
      </c>
      <c r="I114" s="34">
        <f>SUM(I111:I113)</f>
        <v>0</v>
      </c>
      <c r="J114" s="34">
        <f t="shared" si="31"/>
        <v>0</v>
      </c>
      <c r="K114" s="34">
        <f t="shared" si="31"/>
        <v>0</v>
      </c>
      <c r="L114" s="34">
        <f t="shared" si="31"/>
        <v>0</v>
      </c>
      <c r="M114" s="34">
        <f t="shared" si="31"/>
        <v>0</v>
      </c>
      <c r="N114" s="34">
        <f t="shared" si="31"/>
        <v>0</v>
      </c>
    </row>
    <row r="115" spans="1:15" s="421" customFormat="1" ht="17" thickBot="1" x14ac:dyDescent="0.3">
      <c r="A115" s="750" t="s">
        <v>2534</v>
      </c>
      <c r="B115" s="660" t="s">
        <v>210</v>
      </c>
      <c r="C115" s="660">
        <v>-296</v>
      </c>
      <c r="D115" s="660"/>
      <c r="E115" s="660"/>
      <c r="F115" s="660"/>
      <c r="G115" s="660">
        <v>-5</v>
      </c>
      <c r="H115" s="660"/>
      <c r="I115" s="660"/>
      <c r="J115" s="660"/>
      <c r="K115" s="660"/>
      <c r="L115" s="660"/>
      <c r="M115" s="660"/>
      <c r="N115" s="660"/>
      <c r="O115" s="421" t="s">
        <v>211</v>
      </c>
    </row>
    <row r="116" spans="1:15" s="6" customFormat="1" ht="16.5" customHeight="1" thickBot="1" x14ac:dyDescent="0.3">
      <c r="A116" s="170" t="s">
        <v>2564</v>
      </c>
      <c r="B116" s="34"/>
      <c r="C116" s="34">
        <f>SUM(C114:C115)</f>
        <v>0</v>
      </c>
      <c r="D116" s="34">
        <f t="shared" ref="D116:M116" si="32">SUM(D114:D115)</f>
        <v>0</v>
      </c>
      <c r="E116" s="56">
        <f t="shared" si="32"/>
        <v>-65</v>
      </c>
      <c r="F116" s="34">
        <f t="shared" si="32"/>
        <v>0</v>
      </c>
      <c r="G116" s="34">
        <f t="shared" si="32"/>
        <v>0</v>
      </c>
      <c r="H116" s="34">
        <f t="shared" si="32"/>
        <v>0</v>
      </c>
      <c r="I116" s="34">
        <f t="shared" si="32"/>
        <v>0</v>
      </c>
      <c r="J116" s="34">
        <f t="shared" si="32"/>
        <v>0</v>
      </c>
      <c r="K116" s="34">
        <f t="shared" si="32"/>
        <v>0</v>
      </c>
      <c r="L116" s="34">
        <f t="shared" si="32"/>
        <v>0</v>
      </c>
      <c r="M116" s="34">
        <f t="shared" si="32"/>
        <v>0</v>
      </c>
      <c r="N116" s="34">
        <f>SUM(N114:N115)</f>
        <v>0</v>
      </c>
    </row>
    <row r="117" spans="1:15" s="144" customFormat="1" x14ac:dyDescent="0.25">
      <c r="A117" s="380"/>
      <c r="B117" s="193"/>
      <c r="C117" s="394"/>
      <c r="D117" s="394"/>
      <c r="E117" s="394"/>
      <c r="F117" s="394"/>
      <c r="G117" s="394"/>
      <c r="H117" s="394"/>
      <c r="I117" s="394"/>
      <c r="J117" s="394"/>
      <c r="K117" s="394"/>
      <c r="L117" s="394"/>
      <c r="M117" s="394"/>
      <c r="N117" s="394"/>
    </row>
    <row r="118" spans="1:15" s="144" customFormat="1" x14ac:dyDescent="0.25">
      <c r="A118" s="356"/>
      <c r="B118" s="193"/>
      <c r="C118" s="394"/>
      <c r="D118" s="394"/>
      <c r="E118" s="394"/>
      <c r="F118" s="394"/>
      <c r="G118" s="394"/>
      <c r="H118" s="394"/>
      <c r="I118" s="394"/>
      <c r="J118" s="394"/>
      <c r="K118" s="394"/>
      <c r="L118" s="394"/>
      <c r="M118" s="394"/>
      <c r="N118" s="394"/>
    </row>
    <row r="119" spans="1:15" s="144" customFormat="1" x14ac:dyDescent="0.25">
      <c r="A119" s="640"/>
      <c r="B119" s="394"/>
      <c r="C119" s="394"/>
      <c r="D119" s="394"/>
      <c r="E119" s="394"/>
      <c r="F119" s="394"/>
      <c r="G119" s="394"/>
      <c r="H119" s="394"/>
      <c r="I119" s="394"/>
      <c r="J119" s="394"/>
      <c r="K119" s="394"/>
      <c r="L119" s="394"/>
      <c r="M119" s="394"/>
      <c r="N119" s="394"/>
    </row>
    <row r="120" spans="1:15" ht="17" thickBot="1" x14ac:dyDescent="0.3"/>
    <row r="121" spans="1:15" ht="17" thickBot="1" x14ac:dyDescent="0.3">
      <c r="C121" s="27" t="s">
        <v>3</v>
      </c>
      <c r="D121" s="27" t="s">
        <v>27</v>
      </c>
      <c r="E121" s="27" t="s">
        <v>32</v>
      </c>
      <c r="F121" s="27" t="s">
        <v>10</v>
      </c>
      <c r="G121" s="27" t="s">
        <v>1235</v>
      </c>
      <c r="H121" s="27" t="s">
        <v>4</v>
      </c>
      <c r="I121" s="27" t="s">
        <v>26</v>
      </c>
      <c r="J121" s="27" t="s">
        <v>31</v>
      </c>
      <c r="K121" s="27" t="s">
        <v>2164</v>
      </c>
      <c r="L121" s="27" t="s">
        <v>2165</v>
      </c>
      <c r="M121" s="27" t="s">
        <v>18</v>
      </c>
      <c r="N121" s="138" t="s">
        <v>17</v>
      </c>
    </row>
    <row r="123" spans="1:15" x14ac:dyDescent="0.25">
      <c r="A123" s="278" t="s">
        <v>2155</v>
      </c>
      <c r="B123" s="278"/>
      <c r="C123" s="278"/>
      <c r="D123" s="278"/>
      <c r="E123" s="278"/>
      <c r="F123" s="278"/>
      <c r="H123" s="129" t="s">
        <v>929</v>
      </c>
      <c r="I123" s="129"/>
    </row>
    <row r="124" spans="1:15" x14ac:dyDescent="0.25">
      <c r="A124" s="278" t="s">
        <v>2156</v>
      </c>
      <c r="B124" s="278"/>
      <c r="C124" s="278"/>
      <c r="D124" s="278"/>
      <c r="E124" s="278"/>
      <c r="F124" s="278"/>
    </row>
    <row r="125" spans="1:15" x14ac:dyDescent="0.25">
      <c r="A125" s="278" t="s">
        <v>2157</v>
      </c>
      <c r="B125" s="278"/>
      <c r="C125" s="278"/>
      <c r="D125" s="278"/>
      <c r="E125" s="278"/>
      <c r="F125" s="278"/>
    </row>
    <row r="126" spans="1:15" x14ac:dyDescent="0.25">
      <c r="A126" s="278" t="s">
        <v>2158</v>
      </c>
      <c r="B126" s="278"/>
      <c r="C126" s="278"/>
      <c r="D126" s="278"/>
      <c r="E126" s="278"/>
      <c r="F126" s="278"/>
    </row>
    <row r="127" spans="1:15" x14ac:dyDescent="0.25">
      <c r="A127" s="278" t="s">
        <v>2159</v>
      </c>
      <c r="B127" s="278"/>
      <c r="C127" s="278"/>
      <c r="D127" s="278"/>
      <c r="E127" s="278"/>
      <c r="F127" s="27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>
    <tabColor rgb="FFC00000"/>
  </sheetPr>
  <dimension ref="A1:I149"/>
  <sheetViews>
    <sheetView topLeftCell="A130" workbookViewId="0">
      <selection activeCell="H137" sqref="H137:H138"/>
    </sheetView>
  </sheetViews>
  <sheetFormatPr baseColWidth="10" defaultColWidth="9" defaultRowHeight="16" x14ac:dyDescent="0.25"/>
  <cols>
    <col min="1" max="1" width="11.33203125" style="4" customWidth="1"/>
    <col min="2" max="2" width="20.5" style="4" customWidth="1"/>
    <col min="3" max="3" width="8.83203125" style="4" customWidth="1"/>
    <col min="4" max="4" width="10.6640625" style="4" customWidth="1"/>
    <col min="5" max="5" width="8.83203125" style="4" customWidth="1"/>
    <col min="6" max="8" width="9.5" style="4" customWidth="1"/>
    <col min="9" max="16384" width="9" style="4"/>
  </cols>
  <sheetData>
    <row r="1" spans="1:8" x14ac:dyDescent="0.25">
      <c r="A1" s="48" t="s">
        <v>23</v>
      </c>
      <c r="B1" s="48"/>
      <c r="C1" s="48"/>
      <c r="D1" s="48"/>
      <c r="E1" s="48"/>
      <c r="F1" s="48"/>
      <c r="G1" s="48"/>
      <c r="H1" s="48"/>
    </row>
    <row r="2" spans="1:8" x14ac:dyDescent="0.25">
      <c r="A2" s="48"/>
      <c r="B2" s="48"/>
      <c r="C2" s="48"/>
      <c r="D2" s="48"/>
      <c r="E2" s="48"/>
      <c r="F2" s="48"/>
      <c r="G2" s="48"/>
      <c r="H2" s="48"/>
    </row>
    <row r="3" spans="1:8" x14ac:dyDescent="0.25">
      <c r="A3" s="3" t="s">
        <v>1938</v>
      </c>
    </row>
    <row r="4" spans="1:8" x14ac:dyDescent="0.25">
      <c r="A4" s="3" t="s">
        <v>2090</v>
      </c>
      <c r="B4" s="3"/>
      <c r="C4" s="3"/>
      <c r="D4" s="3"/>
      <c r="E4" s="3"/>
      <c r="F4" s="3"/>
      <c r="G4" s="3"/>
      <c r="H4" s="3"/>
    </row>
    <row r="5" spans="1:8" s="638" customFormat="1" x14ac:dyDescent="0.25">
      <c r="A5" s="287" t="s">
        <v>2091</v>
      </c>
      <c r="B5" s="287"/>
      <c r="C5" s="288">
        <v>4930</v>
      </c>
      <c r="D5" s="288">
        <v>3540</v>
      </c>
      <c r="E5" s="288">
        <v>3540</v>
      </c>
      <c r="F5" s="288">
        <v>18000</v>
      </c>
      <c r="G5" s="288">
        <v>25000</v>
      </c>
      <c r="H5" s="288">
        <v>1300</v>
      </c>
    </row>
    <row r="6" spans="1:8" s="49" customFormat="1" ht="17" thickBot="1" x14ac:dyDescent="0.3">
      <c r="A6" s="49" t="s">
        <v>2092</v>
      </c>
      <c r="C6" s="30"/>
      <c r="D6" s="30">
        <v>4500</v>
      </c>
      <c r="E6" s="30">
        <v>4650</v>
      </c>
      <c r="F6" s="30">
        <v>18000</v>
      </c>
      <c r="G6" s="30">
        <v>30000</v>
      </c>
      <c r="H6" s="30">
        <v>1500</v>
      </c>
    </row>
    <row r="7" spans="1:8" ht="17" thickBot="1" x14ac:dyDescent="0.3">
      <c r="A7" s="50" t="s">
        <v>0</v>
      </c>
      <c r="B7" s="51" t="s">
        <v>1</v>
      </c>
      <c r="C7" s="51" t="s">
        <v>26</v>
      </c>
      <c r="D7" s="51" t="s">
        <v>3</v>
      </c>
      <c r="E7" s="51" t="s">
        <v>27</v>
      </c>
      <c r="F7" s="52" t="s">
        <v>10</v>
      </c>
      <c r="G7" s="52" t="s">
        <v>1235</v>
      </c>
      <c r="H7" s="52" t="s">
        <v>4</v>
      </c>
    </row>
    <row r="8" spans="1:8" s="144" customFormat="1" x14ac:dyDescent="0.25">
      <c r="A8" s="639" t="s">
        <v>2093</v>
      </c>
      <c r="B8" s="559" t="s">
        <v>2094</v>
      </c>
      <c r="C8" s="559">
        <v>20</v>
      </c>
      <c r="D8" s="559">
        <v>40</v>
      </c>
      <c r="E8" s="559">
        <v>40</v>
      </c>
      <c r="F8" s="559">
        <v>106</v>
      </c>
      <c r="G8" s="559"/>
      <c r="H8" s="559"/>
    </row>
    <row r="9" spans="1:8" s="144" customFormat="1" x14ac:dyDescent="0.25">
      <c r="A9" s="640" t="s">
        <v>2093</v>
      </c>
      <c r="B9" s="394" t="s">
        <v>2095</v>
      </c>
      <c r="C9" s="394">
        <v>50</v>
      </c>
      <c r="D9" s="394">
        <v>100</v>
      </c>
      <c r="E9" s="394">
        <v>100</v>
      </c>
      <c r="F9" s="394">
        <v>50</v>
      </c>
      <c r="G9" s="394"/>
      <c r="H9" s="394"/>
    </row>
    <row r="10" spans="1:8" s="144" customFormat="1" x14ac:dyDescent="0.25">
      <c r="A10" s="640" t="s">
        <v>2096</v>
      </c>
      <c r="B10" s="394" t="s">
        <v>2097</v>
      </c>
      <c r="C10" s="394"/>
      <c r="D10" s="394"/>
      <c r="E10" s="394"/>
      <c r="F10" s="394">
        <v>140</v>
      </c>
      <c r="G10" s="394"/>
      <c r="H10" s="394"/>
    </row>
    <row r="11" spans="1:8" s="144" customFormat="1" x14ac:dyDescent="0.25">
      <c r="A11" s="640" t="s">
        <v>2096</v>
      </c>
      <c r="B11" s="394" t="s">
        <v>2098</v>
      </c>
      <c r="C11" s="394"/>
      <c r="D11" s="394"/>
      <c r="E11" s="394">
        <v>140</v>
      </c>
      <c r="F11" s="394"/>
      <c r="G11" s="394"/>
      <c r="H11" s="394"/>
    </row>
    <row r="12" spans="1:8" s="144" customFormat="1" x14ac:dyDescent="0.25">
      <c r="A12" s="640" t="s">
        <v>2099</v>
      </c>
      <c r="B12" s="394" t="s">
        <v>2100</v>
      </c>
      <c r="C12" s="394"/>
      <c r="D12" s="394"/>
      <c r="E12" s="394"/>
      <c r="F12" s="394">
        <v>24</v>
      </c>
      <c r="G12" s="394"/>
      <c r="H12" s="394"/>
    </row>
    <row r="13" spans="1:8" s="144" customFormat="1" ht="17" thickBot="1" x14ac:dyDescent="0.3">
      <c r="A13" s="641" t="s">
        <v>2101</v>
      </c>
      <c r="B13" s="554" t="s">
        <v>2102</v>
      </c>
      <c r="C13" s="554"/>
      <c r="D13" s="554">
        <v>180</v>
      </c>
      <c r="E13" s="554">
        <v>40</v>
      </c>
      <c r="F13" s="554"/>
      <c r="G13" s="554"/>
      <c r="H13" s="554"/>
    </row>
    <row r="14" spans="1:8" s="144" customFormat="1" ht="17" thickBot="1" x14ac:dyDescent="0.3">
      <c r="A14" s="170" t="s">
        <v>2103</v>
      </c>
      <c r="B14" s="34"/>
      <c r="C14" s="34">
        <f>SUM(C8:C13)</f>
        <v>70</v>
      </c>
      <c r="D14" s="34">
        <f t="shared" ref="D14:F14" si="0">SUM(D8:D13)</f>
        <v>320</v>
      </c>
      <c r="E14" s="34">
        <f t="shared" si="0"/>
        <v>320</v>
      </c>
      <c r="F14" s="34">
        <f t="shared" si="0"/>
        <v>320</v>
      </c>
      <c r="G14" s="34"/>
      <c r="H14" s="34"/>
    </row>
    <row r="15" spans="1:8" s="144" customFormat="1" x14ac:dyDescent="0.25">
      <c r="A15" s="639">
        <v>43073</v>
      </c>
      <c r="B15" s="559" t="s">
        <v>63</v>
      </c>
      <c r="C15" s="559">
        <v>-70</v>
      </c>
      <c r="D15" s="559">
        <v>-139</v>
      </c>
      <c r="E15" s="559"/>
      <c r="F15" s="559">
        <v>-20</v>
      </c>
      <c r="G15" s="559"/>
      <c r="H15" s="559">
        <v>-4</v>
      </c>
    </row>
    <row r="16" spans="1:8" s="144" customFormat="1" x14ac:dyDescent="0.25">
      <c r="A16" s="640" t="s">
        <v>2104</v>
      </c>
      <c r="B16" s="394" t="s">
        <v>63</v>
      </c>
      <c r="C16" s="394"/>
      <c r="D16" s="394"/>
      <c r="E16" s="394">
        <v>-170</v>
      </c>
      <c r="F16" s="394">
        <v>-70</v>
      </c>
      <c r="G16" s="394"/>
      <c r="H16" s="394"/>
    </row>
    <row r="17" spans="1:8" s="144" customFormat="1" x14ac:dyDescent="0.25">
      <c r="A17" s="640" t="s">
        <v>2105</v>
      </c>
      <c r="B17" s="394" t="s">
        <v>63</v>
      </c>
      <c r="C17" s="394"/>
      <c r="D17" s="394">
        <v>-170</v>
      </c>
      <c r="E17" s="394"/>
      <c r="F17" s="394">
        <v>-65</v>
      </c>
      <c r="G17" s="394"/>
      <c r="H17" s="394"/>
    </row>
    <row r="18" spans="1:8" s="144" customFormat="1" ht="17" thickBot="1" x14ac:dyDescent="0.3">
      <c r="A18" s="640" t="s">
        <v>2106</v>
      </c>
      <c r="B18" s="394" t="s">
        <v>63</v>
      </c>
      <c r="C18" s="394"/>
      <c r="D18" s="394">
        <v>-11</v>
      </c>
      <c r="E18" s="394">
        <v>-50</v>
      </c>
      <c r="F18" s="394">
        <v>-65</v>
      </c>
      <c r="G18" s="394"/>
      <c r="H18" s="394"/>
    </row>
    <row r="19" spans="1:8" s="8" customFormat="1" ht="17" thickBot="1" x14ac:dyDescent="0.3">
      <c r="A19" s="170" t="s">
        <v>2107</v>
      </c>
      <c r="B19" s="34"/>
      <c r="C19" s="34">
        <f>SUM(C14:C18)</f>
        <v>0</v>
      </c>
      <c r="D19" s="34">
        <f t="shared" ref="D19:H19" si="1">SUM(D14:D18)</f>
        <v>0</v>
      </c>
      <c r="E19" s="34">
        <f t="shared" si="1"/>
        <v>100</v>
      </c>
      <c r="F19" s="34">
        <f t="shared" si="1"/>
        <v>100</v>
      </c>
      <c r="G19" s="34"/>
      <c r="H19" s="34">
        <f t="shared" si="1"/>
        <v>-4</v>
      </c>
    </row>
    <row r="20" spans="1:8" s="144" customFormat="1" ht="17" thickBot="1" x14ac:dyDescent="0.3">
      <c r="A20" s="640"/>
      <c r="B20" s="394"/>
      <c r="C20" s="394"/>
      <c r="D20" s="394"/>
      <c r="E20" s="394"/>
      <c r="F20" s="394"/>
      <c r="G20" s="394"/>
      <c r="H20" s="394"/>
    </row>
    <row r="21" spans="1:8" s="8" customFormat="1" ht="17" thickBot="1" x14ac:dyDescent="0.3">
      <c r="A21" s="170" t="s">
        <v>2108</v>
      </c>
      <c r="B21" s="34"/>
      <c r="C21" s="34">
        <f>SUM(C19:C20)</f>
        <v>0</v>
      </c>
      <c r="D21" s="34">
        <f t="shared" ref="D21:H21" si="2">SUM(D19:D20)</f>
        <v>0</v>
      </c>
      <c r="E21" s="34">
        <f t="shared" si="2"/>
        <v>100</v>
      </c>
      <c r="F21" s="34">
        <f t="shared" si="2"/>
        <v>100</v>
      </c>
      <c r="G21" s="34"/>
      <c r="H21" s="34">
        <f t="shared" si="2"/>
        <v>-4</v>
      </c>
    </row>
    <row r="22" spans="1:8" s="144" customFormat="1" ht="17" thickBot="1" x14ac:dyDescent="0.3">
      <c r="A22" s="640">
        <v>42800</v>
      </c>
      <c r="B22" s="394" t="s">
        <v>2109</v>
      </c>
      <c r="C22" s="394"/>
      <c r="D22" s="394"/>
      <c r="E22" s="394"/>
      <c r="F22" s="394">
        <v>71</v>
      </c>
      <c r="G22" s="394">
        <v>23</v>
      </c>
      <c r="H22" s="394"/>
    </row>
    <row r="23" spans="1:8" s="8" customFormat="1" ht="17" thickBot="1" x14ac:dyDescent="0.3">
      <c r="A23" s="170" t="s">
        <v>2110</v>
      </c>
      <c r="B23" s="34"/>
      <c r="C23" s="34">
        <f>SUM(C21:C22)</f>
        <v>0</v>
      </c>
      <c r="D23" s="34">
        <f t="shared" ref="D23:F23" si="3">SUM(D21:D22)</f>
        <v>0</v>
      </c>
      <c r="E23" s="34">
        <f t="shared" si="3"/>
        <v>100</v>
      </c>
      <c r="F23" s="34">
        <f t="shared" si="3"/>
        <v>171</v>
      </c>
      <c r="G23" s="34">
        <f>SUM(G21:G22)</f>
        <v>23</v>
      </c>
      <c r="H23" s="34">
        <f>SUM(H21:H22)</f>
        <v>-4</v>
      </c>
    </row>
    <row r="24" spans="1:8" s="144" customFormat="1" ht="17" thickBot="1" x14ac:dyDescent="0.3">
      <c r="A24" s="640"/>
      <c r="B24" s="394"/>
      <c r="C24" s="394"/>
      <c r="D24" s="394"/>
      <c r="E24" s="394"/>
      <c r="F24" s="394"/>
      <c r="G24" s="394"/>
      <c r="H24" s="394"/>
    </row>
    <row r="25" spans="1:8" s="8" customFormat="1" ht="17" thickBot="1" x14ac:dyDescent="0.3">
      <c r="A25" s="170" t="s">
        <v>2111</v>
      </c>
      <c r="B25" s="34"/>
      <c r="C25" s="34">
        <f>SUM(C23:C24)</f>
        <v>0</v>
      </c>
      <c r="D25" s="34">
        <f t="shared" ref="D25:G25" si="4">SUM(D23:D24)</f>
        <v>0</v>
      </c>
      <c r="E25" s="34">
        <f t="shared" si="4"/>
        <v>100</v>
      </c>
      <c r="F25" s="34">
        <f t="shared" si="4"/>
        <v>171</v>
      </c>
      <c r="G25" s="34">
        <f t="shared" si="4"/>
        <v>23</v>
      </c>
      <c r="H25" s="34">
        <f>SUM(H23:H24)</f>
        <v>-4</v>
      </c>
    </row>
    <row r="26" spans="1:8" s="8" customFormat="1" x14ac:dyDescent="0.25">
      <c r="A26" s="642">
        <v>42802</v>
      </c>
      <c r="B26" s="25" t="s">
        <v>2112</v>
      </c>
      <c r="C26" s="25"/>
      <c r="D26" s="25"/>
      <c r="E26" s="25">
        <v>100</v>
      </c>
      <c r="F26" s="25">
        <v>79</v>
      </c>
      <c r="G26" s="25"/>
      <c r="H26" s="25">
        <v>100</v>
      </c>
    </row>
    <row r="27" spans="1:8" s="8" customFormat="1" ht="17" thickBot="1" x14ac:dyDescent="0.3">
      <c r="A27" s="642">
        <v>42924</v>
      </c>
      <c r="B27" s="25" t="s">
        <v>2113</v>
      </c>
      <c r="C27" s="25"/>
      <c r="D27" s="25"/>
      <c r="E27" s="25"/>
      <c r="F27" s="25"/>
      <c r="G27" s="25"/>
      <c r="H27" s="25">
        <v>100</v>
      </c>
    </row>
    <row r="28" spans="1:8" s="8" customFormat="1" ht="17" thickBot="1" x14ac:dyDescent="0.3">
      <c r="A28" s="170" t="s">
        <v>2114</v>
      </c>
      <c r="B28" s="34"/>
      <c r="C28" s="34">
        <f>SUM(C25:C27)</f>
        <v>0</v>
      </c>
      <c r="D28" s="34">
        <f>SUM(D25:D27)</f>
        <v>0</v>
      </c>
      <c r="E28" s="34">
        <f>SUM(E25:E27)</f>
        <v>200</v>
      </c>
      <c r="F28" s="34">
        <f>SUM(F25:F27)</f>
        <v>250</v>
      </c>
      <c r="G28" s="34">
        <f>SUM(G25:G27)</f>
        <v>23</v>
      </c>
      <c r="H28" s="34">
        <f>SUM(H26:H27)</f>
        <v>200</v>
      </c>
    </row>
    <row r="29" spans="1:8" s="144" customFormat="1" ht="17" thickBot="1" x14ac:dyDescent="0.3">
      <c r="A29" s="640"/>
      <c r="B29" s="394"/>
      <c r="C29" s="394"/>
      <c r="D29" s="394"/>
      <c r="E29" s="394"/>
      <c r="F29" s="394"/>
      <c r="G29" s="394"/>
      <c r="H29" s="394"/>
    </row>
    <row r="30" spans="1:8" s="8" customFormat="1" ht="17" thickBot="1" x14ac:dyDescent="0.3">
      <c r="A30" s="170" t="s">
        <v>2115</v>
      </c>
      <c r="B30" s="34"/>
      <c r="C30" s="34">
        <f>SUM(C28:C29)</f>
        <v>0</v>
      </c>
      <c r="D30" s="34">
        <f t="shared" ref="D30:H30" si="5">SUM(D28:D29)</f>
        <v>0</v>
      </c>
      <c r="E30" s="34">
        <f>SUM(E28:E29)</f>
        <v>200</v>
      </c>
      <c r="F30" s="34">
        <f t="shared" si="5"/>
        <v>250</v>
      </c>
      <c r="G30" s="34">
        <f t="shared" si="5"/>
        <v>23</v>
      </c>
      <c r="H30" s="34">
        <f t="shared" si="5"/>
        <v>200</v>
      </c>
    </row>
    <row r="31" spans="1:8" s="144" customFormat="1" ht="17" thickBot="1" x14ac:dyDescent="0.3">
      <c r="A31" s="640"/>
      <c r="B31" s="394"/>
      <c r="C31" s="394"/>
      <c r="D31" s="394"/>
      <c r="E31" s="394"/>
      <c r="F31" s="394"/>
      <c r="G31" s="394"/>
      <c r="H31" s="394"/>
    </row>
    <row r="32" spans="1:8" s="8" customFormat="1" ht="17" thickBot="1" x14ac:dyDescent="0.3">
      <c r="A32" s="170" t="s">
        <v>2116</v>
      </c>
      <c r="B32" s="34"/>
      <c r="C32" s="34">
        <f>SUM(C30:C31)</f>
        <v>0</v>
      </c>
      <c r="D32" s="34">
        <f t="shared" ref="D32:H32" si="6">SUM(D30:D31)</f>
        <v>0</v>
      </c>
      <c r="E32" s="34">
        <f t="shared" si="6"/>
        <v>200</v>
      </c>
      <c r="F32" s="34">
        <f t="shared" si="6"/>
        <v>250</v>
      </c>
      <c r="G32" s="34">
        <f t="shared" si="6"/>
        <v>23</v>
      </c>
      <c r="H32" s="34">
        <f t="shared" si="6"/>
        <v>200</v>
      </c>
    </row>
    <row r="33" spans="1:8" s="8" customFormat="1" x14ac:dyDescent="0.25">
      <c r="A33" s="642" t="s">
        <v>2117</v>
      </c>
      <c r="B33" s="25" t="s">
        <v>2118</v>
      </c>
      <c r="C33" s="25"/>
      <c r="D33" s="25"/>
      <c r="E33" s="25"/>
      <c r="F33" s="25">
        <v>117</v>
      </c>
      <c r="G33" s="25"/>
      <c r="H33" s="25"/>
    </row>
    <row r="34" spans="1:8" s="8" customFormat="1" x14ac:dyDescent="0.25">
      <c r="A34" s="642" t="s">
        <v>497</v>
      </c>
      <c r="B34" s="25" t="s">
        <v>2119</v>
      </c>
      <c r="C34" s="25"/>
      <c r="D34" s="25"/>
      <c r="E34" s="25"/>
      <c r="F34" s="25">
        <v>83</v>
      </c>
      <c r="G34" s="25"/>
      <c r="H34" s="25"/>
    </row>
    <row r="35" spans="1:8" s="8" customFormat="1" ht="17" thickBot="1" x14ac:dyDescent="0.3">
      <c r="A35" s="642" t="s">
        <v>1698</v>
      </c>
      <c r="B35" s="25" t="s">
        <v>2120</v>
      </c>
      <c r="C35" s="25"/>
      <c r="D35" s="25">
        <v>100</v>
      </c>
      <c r="E35" s="25"/>
      <c r="F35" s="25">
        <v>50</v>
      </c>
      <c r="G35" s="25"/>
      <c r="H35" s="25"/>
    </row>
    <row r="36" spans="1:8" s="8" customFormat="1" ht="17" thickBot="1" x14ac:dyDescent="0.3">
      <c r="A36" s="170" t="s">
        <v>2121</v>
      </c>
      <c r="B36" s="34"/>
      <c r="C36" s="34">
        <f>SUM(C32:C35)</f>
        <v>0</v>
      </c>
      <c r="D36" s="34">
        <f t="shared" ref="D36:G36" si="7">SUM(D32:D35)</f>
        <v>100</v>
      </c>
      <c r="E36" s="34">
        <f t="shared" si="7"/>
        <v>200</v>
      </c>
      <c r="F36" s="34">
        <f>SUM(F32:F35)</f>
        <v>500</v>
      </c>
      <c r="G36" s="34">
        <f t="shared" si="7"/>
        <v>23</v>
      </c>
      <c r="H36" s="34">
        <f>SUM(H32:H35)</f>
        <v>200</v>
      </c>
    </row>
    <row r="37" spans="1:8" s="144" customFormat="1" ht="17" thickBot="1" x14ac:dyDescent="0.3">
      <c r="A37" s="640"/>
      <c r="B37" s="394"/>
      <c r="C37" s="394"/>
      <c r="D37" s="394"/>
      <c r="E37" s="394"/>
      <c r="F37" s="394"/>
      <c r="G37" s="394"/>
      <c r="H37" s="394"/>
    </row>
    <row r="38" spans="1:8" s="8" customFormat="1" ht="17" thickBot="1" x14ac:dyDescent="0.3">
      <c r="A38" s="170" t="s">
        <v>2122</v>
      </c>
      <c r="B38" s="34"/>
      <c r="C38" s="34">
        <f>SUM(C36:C37)</f>
        <v>0</v>
      </c>
      <c r="D38" s="34">
        <f>SUM(D36:D37)</f>
        <v>100</v>
      </c>
      <c r="E38" s="34">
        <f>SUM(E36:E37)</f>
        <v>200</v>
      </c>
      <c r="F38" s="34">
        <f>SUM(F36:F37)</f>
        <v>500</v>
      </c>
      <c r="G38" s="34">
        <f t="shared" ref="G38:H38" si="8">SUM(G36:G37)</f>
        <v>23</v>
      </c>
      <c r="H38" s="54">
        <f t="shared" si="8"/>
        <v>200</v>
      </c>
    </row>
    <row r="39" spans="1:8" x14ac:dyDescent="0.25">
      <c r="A39" s="642">
        <v>43435</v>
      </c>
      <c r="B39" s="25" t="s">
        <v>2123</v>
      </c>
      <c r="C39" s="168"/>
      <c r="D39" s="168"/>
      <c r="E39" s="168"/>
      <c r="F39" s="25">
        <v>162</v>
      </c>
      <c r="G39" s="168"/>
      <c r="H39" s="168"/>
    </row>
    <row r="40" spans="1:8" x14ac:dyDescent="0.25">
      <c r="A40" s="642" t="s">
        <v>2124</v>
      </c>
      <c r="B40" s="25" t="s">
        <v>2125</v>
      </c>
      <c r="C40" s="57"/>
      <c r="D40" s="57"/>
      <c r="E40" s="57"/>
      <c r="F40" s="25">
        <v>166</v>
      </c>
      <c r="G40" s="57"/>
      <c r="H40" s="57"/>
    </row>
    <row r="41" spans="1:8" x14ac:dyDescent="0.25">
      <c r="A41" s="642" t="s">
        <v>2124</v>
      </c>
      <c r="B41" s="25" t="s">
        <v>2126</v>
      </c>
      <c r="C41" s="57"/>
      <c r="D41" s="57"/>
      <c r="E41" s="57"/>
      <c r="F41" s="25">
        <v>161</v>
      </c>
      <c r="G41" s="57"/>
      <c r="H41" s="57"/>
    </row>
    <row r="42" spans="1:8" x14ac:dyDescent="0.25">
      <c r="A42" s="642" t="s">
        <v>2124</v>
      </c>
      <c r="B42" s="25" t="s">
        <v>2127</v>
      </c>
      <c r="C42" s="57"/>
      <c r="D42" s="57"/>
      <c r="E42" s="57"/>
      <c r="F42" s="25">
        <v>164</v>
      </c>
      <c r="G42" s="57"/>
      <c r="H42" s="57"/>
    </row>
    <row r="43" spans="1:8" x14ac:dyDescent="0.25">
      <c r="A43" s="642" t="s">
        <v>2128</v>
      </c>
      <c r="B43" s="25" t="s">
        <v>2129</v>
      </c>
      <c r="C43" s="57"/>
      <c r="D43" s="57"/>
      <c r="E43" s="57"/>
      <c r="F43" s="25">
        <v>163</v>
      </c>
      <c r="G43" s="57"/>
      <c r="H43" s="57"/>
    </row>
    <row r="44" spans="1:8" x14ac:dyDescent="0.25">
      <c r="A44" s="642" t="s">
        <v>2130</v>
      </c>
      <c r="B44" s="25" t="s">
        <v>2131</v>
      </c>
      <c r="C44" s="57"/>
      <c r="D44" s="57"/>
      <c r="E44" s="57"/>
      <c r="F44" s="25">
        <v>166</v>
      </c>
      <c r="G44" s="57"/>
      <c r="H44" s="57"/>
    </row>
    <row r="45" spans="1:8" ht="17" thickBot="1" x14ac:dyDescent="0.3">
      <c r="A45" s="643" t="s">
        <v>2130</v>
      </c>
      <c r="B45" s="46" t="s">
        <v>1716</v>
      </c>
      <c r="C45" s="81"/>
      <c r="D45" s="81"/>
      <c r="E45" s="81"/>
      <c r="F45" s="46">
        <v>34</v>
      </c>
      <c r="G45" s="81"/>
      <c r="H45" s="81"/>
    </row>
    <row r="46" spans="1:8" ht="17" thickBot="1" x14ac:dyDescent="0.3">
      <c r="A46" s="170" t="s">
        <v>2132</v>
      </c>
      <c r="B46" s="34"/>
      <c r="C46" s="34">
        <f>SUM(C38:C45)</f>
        <v>0</v>
      </c>
      <c r="D46" s="34">
        <f t="shared" ref="D46:G46" si="9">SUM(D38:D45)</f>
        <v>100</v>
      </c>
      <c r="E46" s="34">
        <f t="shared" si="9"/>
        <v>200</v>
      </c>
      <c r="F46" s="34">
        <f t="shared" si="9"/>
        <v>1516</v>
      </c>
      <c r="G46" s="34">
        <f t="shared" si="9"/>
        <v>23</v>
      </c>
      <c r="H46" s="34">
        <f>SUM(H38:H45)</f>
        <v>200</v>
      </c>
    </row>
    <row r="47" spans="1:8" x14ac:dyDescent="0.25">
      <c r="A47" s="639" t="s">
        <v>2133</v>
      </c>
      <c r="B47" s="559" t="s">
        <v>63</v>
      </c>
      <c r="C47" s="168"/>
      <c r="D47" s="168"/>
      <c r="E47" s="168"/>
      <c r="F47" s="193">
        <v>-75</v>
      </c>
      <c r="G47" s="168"/>
      <c r="H47" s="168"/>
    </row>
    <row r="48" spans="1:8" x14ac:dyDescent="0.25">
      <c r="A48" s="640" t="s">
        <v>2134</v>
      </c>
      <c r="B48" s="394" t="s">
        <v>63</v>
      </c>
      <c r="C48" s="57"/>
      <c r="D48" s="57"/>
      <c r="E48" s="57"/>
      <c r="F48" s="25">
        <v>-158</v>
      </c>
      <c r="G48" s="57"/>
      <c r="H48" s="57"/>
    </row>
    <row r="49" spans="1:8" x14ac:dyDescent="0.25">
      <c r="A49" s="640" t="s">
        <v>2135</v>
      </c>
      <c r="B49" s="394" t="s">
        <v>63</v>
      </c>
      <c r="C49" s="57"/>
      <c r="D49" s="57"/>
      <c r="E49" s="57"/>
      <c r="F49" s="25">
        <v>-160</v>
      </c>
      <c r="G49" s="57"/>
      <c r="H49" s="57"/>
    </row>
    <row r="50" spans="1:8" x14ac:dyDescent="0.25">
      <c r="A50" s="640" t="s">
        <v>2135</v>
      </c>
      <c r="B50" s="394" t="s">
        <v>63</v>
      </c>
      <c r="C50" s="57"/>
      <c r="D50" s="57"/>
      <c r="E50" s="57"/>
      <c r="F50" s="25">
        <v>-160</v>
      </c>
      <c r="G50" s="57"/>
      <c r="H50" s="57"/>
    </row>
    <row r="51" spans="1:8" x14ac:dyDescent="0.25">
      <c r="A51" s="640" t="s">
        <v>2136</v>
      </c>
      <c r="B51" s="394" t="s">
        <v>63</v>
      </c>
      <c r="C51" s="57"/>
      <c r="D51" s="57"/>
      <c r="E51" s="57"/>
      <c r="F51" s="25">
        <v>-80</v>
      </c>
      <c r="G51" s="57"/>
      <c r="H51" s="57"/>
    </row>
    <row r="52" spans="1:8" ht="17" thickBot="1" x14ac:dyDescent="0.3">
      <c r="A52" s="641" t="s">
        <v>1722</v>
      </c>
      <c r="B52" s="554" t="s">
        <v>63</v>
      </c>
      <c r="C52" s="81"/>
      <c r="D52" s="81"/>
      <c r="E52" s="81"/>
      <c r="F52" s="46">
        <v>-250</v>
      </c>
      <c r="G52" s="495"/>
      <c r="H52" s="81"/>
    </row>
    <row r="53" spans="1:8" s="8" customFormat="1" ht="17" thickBot="1" x14ac:dyDescent="0.3">
      <c r="A53" s="170" t="s">
        <v>2137</v>
      </c>
      <c r="B53" s="34"/>
      <c r="C53" s="34">
        <f>SUM(C46:C52)</f>
        <v>0</v>
      </c>
      <c r="D53" s="34">
        <f t="shared" ref="D53:H53" si="10">SUM(D46:D52)</f>
        <v>100</v>
      </c>
      <c r="E53" s="34">
        <f t="shared" si="10"/>
        <v>200</v>
      </c>
      <c r="F53" s="34">
        <f t="shared" si="10"/>
        <v>633</v>
      </c>
      <c r="G53" s="34">
        <f t="shared" si="10"/>
        <v>23</v>
      </c>
      <c r="H53" s="34">
        <f t="shared" si="10"/>
        <v>200</v>
      </c>
    </row>
    <row r="54" spans="1:8" s="144" customFormat="1" ht="17" thickBot="1" x14ac:dyDescent="0.3">
      <c r="A54" s="644"/>
      <c r="B54" s="595"/>
      <c r="C54" s="595"/>
      <c r="D54" s="595"/>
      <c r="E54" s="595"/>
      <c r="F54" s="595"/>
      <c r="G54" s="599"/>
      <c r="H54" s="595"/>
    </row>
    <row r="55" spans="1:8" s="8" customFormat="1" ht="17" thickBot="1" x14ac:dyDescent="0.3">
      <c r="A55" s="170" t="s">
        <v>2138</v>
      </c>
      <c r="B55" s="34"/>
      <c r="C55" s="34">
        <f>SUM(C53:C54)</f>
        <v>0</v>
      </c>
      <c r="D55" s="34">
        <f t="shared" ref="D55:G55" si="11">SUM(D53:D54)</f>
        <v>100</v>
      </c>
      <c r="E55" s="34">
        <f t="shared" si="11"/>
        <v>200</v>
      </c>
      <c r="F55" s="34">
        <f t="shared" si="11"/>
        <v>633</v>
      </c>
      <c r="G55" s="34">
        <f t="shared" si="11"/>
        <v>23</v>
      </c>
      <c r="H55" s="34">
        <f>SUM(H53:H54)</f>
        <v>200</v>
      </c>
    </row>
    <row r="56" spans="1:8" s="144" customFormat="1" ht="17" thickBot="1" x14ac:dyDescent="0.3">
      <c r="A56" s="644"/>
      <c r="B56" s="595"/>
      <c r="C56" s="405"/>
      <c r="D56" s="405"/>
      <c r="E56" s="405"/>
      <c r="F56" s="405"/>
      <c r="G56" s="645"/>
      <c r="H56" s="595"/>
    </row>
    <row r="57" spans="1:8" s="8" customFormat="1" ht="17" thickBot="1" x14ac:dyDescent="0.3">
      <c r="A57" s="170" t="s">
        <v>2139</v>
      </c>
      <c r="B57" s="34"/>
      <c r="C57" s="34">
        <f>SUM(C55:C56)</f>
        <v>0</v>
      </c>
      <c r="D57" s="34">
        <f t="shared" ref="D57:H57" si="12">SUM(D55:D56)</f>
        <v>100</v>
      </c>
      <c r="E57" s="34">
        <f t="shared" si="12"/>
        <v>200</v>
      </c>
      <c r="F57" s="34">
        <f t="shared" si="12"/>
        <v>633</v>
      </c>
      <c r="G57" s="34">
        <f t="shared" si="12"/>
        <v>23</v>
      </c>
      <c r="H57" s="34">
        <f t="shared" si="12"/>
        <v>200</v>
      </c>
    </row>
    <row r="58" spans="1:8" s="8" customFormat="1" ht="17" thickBot="1" x14ac:dyDescent="0.3">
      <c r="A58" s="646"/>
      <c r="B58" s="404"/>
      <c r="C58" s="405"/>
      <c r="D58" s="405"/>
      <c r="E58" s="405"/>
      <c r="F58" s="405"/>
      <c r="G58" s="645"/>
      <c r="H58" s="404"/>
    </row>
    <row r="59" spans="1:8" s="8" customFormat="1" ht="17" thickBot="1" x14ac:dyDescent="0.3">
      <c r="A59" s="170" t="s">
        <v>2140</v>
      </c>
      <c r="B59" s="34"/>
      <c r="C59" s="34">
        <f>SUM(C57:C58)</f>
        <v>0</v>
      </c>
      <c r="D59" s="34">
        <f t="shared" ref="D59:G59" si="13">SUM(D57:D58)</f>
        <v>100</v>
      </c>
      <c r="E59" s="34">
        <f t="shared" si="13"/>
        <v>200</v>
      </c>
      <c r="F59" s="34">
        <f t="shared" si="13"/>
        <v>633</v>
      </c>
      <c r="G59" s="34">
        <f t="shared" si="13"/>
        <v>23</v>
      </c>
      <c r="H59" s="34">
        <f>SUM(H57:H58)</f>
        <v>200</v>
      </c>
    </row>
    <row r="60" spans="1:8" s="8" customFormat="1" ht="17" thickBot="1" x14ac:dyDescent="0.3">
      <c r="A60" s="646"/>
      <c r="B60" s="404"/>
      <c r="C60" s="405"/>
      <c r="D60" s="405"/>
      <c r="E60" s="405"/>
      <c r="F60" s="405"/>
      <c r="G60" s="645"/>
      <c r="H60" s="404"/>
    </row>
    <row r="61" spans="1:8" s="8" customFormat="1" ht="17" thickBot="1" x14ac:dyDescent="0.3">
      <c r="A61" s="170" t="s">
        <v>2141</v>
      </c>
      <c r="B61" s="34"/>
      <c r="C61" s="34">
        <f>SUM(C59:C60)</f>
        <v>0</v>
      </c>
      <c r="D61" s="34">
        <f t="shared" ref="D61:G61" si="14">SUM(D59:D60)</f>
        <v>100</v>
      </c>
      <c r="E61" s="34">
        <f t="shared" si="14"/>
        <v>200</v>
      </c>
      <c r="F61" s="34">
        <f t="shared" si="14"/>
        <v>633</v>
      </c>
      <c r="G61" s="34">
        <f t="shared" si="14"/>
        <v>23</v>
      </c>
      <c r="H61" s="34">
        <f>SUM(H59:H60)</f>
        <v>200</v>
      </c>
    </row>
    <row r="62" spans="1:8" s="8" customFormat="1" ht="17" thickBot="1" x14ac:dyDescent="0.3">
      <c r="A62" s="647"/>
      <c r="B62" s="193"/>
      <c r="C62" s="227"/>
      <c r="D62" s="227"/>
      <c r="E62" s="227"/>
      <c r="F62" s="227"/>
      <c r="G62" s="648"/>
      <c r="H62" s="193"/>
    </row>
    <row r="63" spans="1:8" s="8" customFormat="1" ht="17" thickBot="1" x14ac:dyDescent="0.3">
      <c r="A63" s="170" t="s">
        <v>2142</v>
      </c>
      <c r="B63" s="34"/>
      <c r="C63" s="34">
        <f>SUM(C61:C62)</f>
        <v>0</v>
      </c>
      <c r="D63" s="34">
        <f t="shared" ref="D63:H63" si="15">SUM(D61:D62)</f>
        <v>100</v>
      </c>
      <c r="E63" s="34">
        <f t="shared" si="15"/>
        <v>200</v>
      </c>
      <c r="F63" s="34">
        <f t="shared" si="15"/>
        <v>633</v>
      </c>
      <c r="G63" s="34">
        <f t="shared" si="15"/>
        <v>23</v>
      </c>
      <c r="H63" s="34">
        <f t="shared" si="15"/>
        <v>200</v>
      </c>
    </row>
    <row r="64" spans="1:8" s="8" customFormat="1" ht="17" thickBot="1" x14ac:dyDescent="0.3">
      <c r="A64" s="643"/>
      <c r="B64" s="46"/>
      <c r="C64" s="402"/>
      <c r="D64" s="402"/>
      <c r="E64" s="402"/>
      <c r="F64" s="402"/>
      <c r="G64" s="649"/>
      <c r="H64" s="46"/>
    </row>
    <row r="65" spans="1:8" s="8" customFormat="1" ht="17" thickBot="1" x14ac:dyDescent="0.3">
      <c r="A65" s="170" t="s">
        <v>2143</v>
      </c>
      <c r="B65" s="34"/>
      <c r="C65" s="34">
        <f>SUM(C63:C64)</f>
        <v>0</v>
      </c>
      <c r="D65" s="34">
        <f t="shared" ref="D65:H65" si="16">SUM(D63:D64)</f>
        <v>100</v>
      </c>
      <c r="E65" s="34">
        <f t="shared" si="16"/>
        <v>200</v>
      </c>
      <c r="F65" s="34">
        <f t="shared" si="16"/>
        <v>633</v>
      </c>
      <c r="G65" s="34">
        <f t="shared" si="16"/>
        <v>23</v>
      </c>
      <c r="H65" s="34">
        <f t="shared" si="16"/>
        <v>200</v>
      </c>
    </row>
    <row r="66" spans="1:8" s="8" customFormat="1" ht="17" thickBot="1" x14ac:dyDescent="0.3">
      <c r="A66" s="646"/>
      <c r="B66" s="404"/>
      <c r="C66" s="405"/>
      <c r="D66" s="405"/>
      <c r="E66" s="405"/>
      <c r="F66" s="405"/>
      <c r="G66" s="645"/>
      <c r="H66" s="404"/>
    </row>
    <row r="67" spans="1:8" s="8" customFormat="1" ht="17" thickBot="1" x14ac:dyDescent="0.3">
      <c r="A67" s="170" t="s">
        <v>2144</v>
      </c>
      <c r="B67" s="34"/>
      <c r="C67" s="34">
        <f>SUM(C65:C66)</f>
        <v>0</v>
      </c>
      <c r="D67" s="34">
        <f t="shared" ref="D67:G67" si="17">SUM(D65:D66)</f>
        <v>100</v>
      </c>
      <c r="E67" s="34">
        <f t="shared" si="17"/>
        <v>200</v>
      </c>
      <c r="F67" s="34">
        <f t="shared" si="17"/>
        <v>633</v>
      </c>
      <c r="G67" s="34">
        <f t="shared" si="17"/>
        <v>23</v>
      </c>
      <c r="H67" s="34">
        <f>SUM(H65:H66)</f>
        <v>200</v>
      </c>
    </row>
    <row r="68" spans="1:8" s="8" customFormat="1" ht="17" thickBot="1" x14ac:dyDescent="0.3">
      <c r="A68" s="646"/>
      <c r="B68" s="404"/>
      <c r="C68" s="405"/>
      <c r="D68" s="405"/>
      <c r="E68" s="405"/>
      <c r="F68" s="405"/>
      <c r="G68" s="645"/>
      <c r="H68" s="404"/>
    </row>
    <row r="69" spans="1:8" s="8" customFormat="1" ht="17" thickBot="1" x14ac:dyDescent="0.3">
      <c r="A69" s="170" t="s">
        <v>2145</v>
      </c>
      <c r="B69" s="34"/>
      <c r="C69" s="34">
        <f>SUM(C67:C68)</f>
        <v>0</v>
      </c>
      <c r="D69" s="34">
        <f t="shared" ref="D69:H69" si="18">SUM(D67:D68)</f>
        <v>100</v>
      </c>
      <c r="E69" s="34">
        <f t="shared" si="18"/>
        <v>200</v>
      </c>
      <c r="F69" s="34">
        <f t="shared" si="18"/>
        <v>633</v>
      </c>
      <c r="G69" s="34">
        <f t="shared" si="18"/>
        <v>23</v>
      </c>
      <c r="H69" s="34">
        <f t="shared" si="18"/>
        <v>200</v>
      </c>
    </row>
    <row r="70" spans="1:8" s="8" customFormat="1" ht="17" thickBot="1" x14ac:dyDescent="0.3">
      <c r="A70" s="646"/>
      <c r="B70" s="404"/>
      <c r="C70" s="405"/>
      <c r="D70" s="405"/>
      <c r="E70" s="405"/>
      <c r="F70" s="405"/>
      <c r="G70" s="645"/>
      <c r="H70" s="404"/>
    </row>
    <row r="71" spans="1:8" s="8" customFormat="1" ht="17" thickBot="1" x14ac:dyDescent="0.3">
      <c r="A71" s="170" t="s">
        <v>2146</v>
      </c>
      <c r="B71" s="34"/>
      <c r="C71" s="34">
        <f>SUM(C69:C70)</f>
        <v>0</v>
      </c>
      <c r="D71" s="34">
        <f t="shared" ref="D71:H71" si="19">SUM(D69:D70)</f>
        <v>100</v>
      </c>
      <c r="E71" s="34">
        <f t="shared" si="19"/>
        <v>200</v>
      </c>
      <c r="F71" s="34">
        <f t="shared" si="19"/>
        <v>633</v>
      </c>
      <c r="G71" s="34">
        <f t="shared" si="19"/>
        <v>23</v>
      </c>
      <c r="H71" s="34">
        <f t="shared" si="19"/>
        <v>200</v>
      </c>
    </row>
    <row r="72" spans="1:8" s="8" customFormat="1" ht="17" thickBot="1" x14ac:dyDescent="0.3">
      <c r="A72" s="646"/>
      <c r="B72" s="404"/>
      <c r="C72" s="405"/>
      <c r="D72" s="405"/>
      <c r="E72" s="405"/>
      <c r="F72" s="405"/>
      <c r="G72" s="645"/>
      <c r="H72" s="404"/>
    </row>
    <row r="73" spans="1:8" s="8" customFormat="1" ht="17" thickBot="1" x14ac:dyDescent="0.3">
      <c r="A73" s="170" t="s">
        <v>2147</v>
      </c>
      <c r="B73" s="34"/>
      <c r="C73" s="34">
        <f>SUM(C71:C72)</f>
        <v>0</v>
      </c>
      <c r="D73" s="34">
        <f t="shared" ref="D73:H73" si="20">SUM(D71:D72)</f>
        <v>100</v>
      </c>
      <c r="E73" s="34">
        <f t="shared" si="20"/>
        <v>200</v>
      </c>
      <c r="F73" s="34">
        <f t="shared" si="20"/>
        <v>633</v>
      </c>
      <c r="G73" s="34">
        <f t="shared" si="20"/>
        <v>23</v>
      </c>
      <c r="H73" s="34">
        <f t="shared" si="20"/>
        <v>200</v>
      </c>
    </row>
    <row r="74" spans="1:8" ht="17" thickBot="1" x14ac:dyDescent="0.3">
      <c r="H74" s="190"/>
    </row>
    <row r="75" spans="1:8" ht="17" thickBot="1" x14ac:dyDescent="0.3">
      <c r="A75" s="170" t="s">
        <v>2148</v>
      </c>
      <c r="B75" s="34"/>
      <c r="C75" s="34">
        <f>SUM(C73:C74)</f>
        <v>0</v>
      </c>
      <c r="D75" s="34">
        <f t="shared" ref="D75:H75" si="21">SUM(D73:D74)</f>
        <v>100</v>
      </c>
      <c r="E75" s="34">
        <f t="shared" si="21"/>
        <v>200</v>
      </c>
      <c r="F75" s="34">
        <f t="shared" si="21"/>
        <v>633</v>
      </c>
      <c r="G75" s="34">
        <f t="shared" si="21"/>
        <v>23</v>
      </c>
      <c r="H75" s="34">
        <f t="shared" si="21"/>
        <v>200</v>
      </c>
    </row>
    <row r="76" spans="1:8" ht="17" thickBot="1" x14ac:dyDescent="0.3">
      <c r="A76" s="646"/>
      <c r="B76" s="404"/>
      <c r="C76" s="405"/>
      <c r="D76" s="405"/>
      <c r="E76" s="405"/>
      <c r="F76" s="405"/>
      <c r="G76" s="645"/>
      <c r="H76" s="190"/>
    </row>
    <row r="77" spans="1:8" ht="17" thickBot="1" x14ac:dyDescent="0.3">
      <c r="A77" s="170" t="s">
        <v>2149</v>
      </c>
      <c r="B77" s="34"/>
      <c r="C77" s="34">
        <f>SUM(C75:C76)</f>
        <v>0</v>
      </c>
      <c r="D77" s="34">
        <f t="shared" ref="D77:H77" si="22">SUM(D75:D76)</f>
        <v>100</v>
      </c>
      <c r="E77" s="34">
        <f t="shared" si="22"/>
        <v>200</v>
      </c>
      <c r="F77" s="34">
        <f t="shared" si="22"/>
        <v>633</v>
      </c>
      <c r="G77" s="34">
        <f t="shared" si="22"/>
        <v>23</v>
      </c>
      <c r="H77" s="34">
        <f t="shared" si="22"/>
        <v>200</v>
      </c>
    </row>
    <row r="78" spans="1:8" ht="17" thickBot="1" x14ac:dyDescent="0.3">
      <c r="A78" s="646"/>
      <c r="B78" s="404"/>
      <c r="C78" s="405"/>
      <c r="D78" s="405"/>
      <c r="E78" s="405"/>
      <c r="F78" s="405"/>
      <c r="G78" s="645"/>
      <c r="H78" s="190"/>
    </row>
    <row r="79" spans="1:8" ht="17" thickBot="1" x14ac:dyDescent="0.3">
      <c r="A79" s="170" t="s">
        <v>2150</v>
      </c>
      <c r="B79" s="34"/>
      <c r="C79" s="34">
        <f>SUM(C77:C78)</f>
        <v>0</v>
      </c>
      <c r="D79" s="34">
        <f t="shared" ref="D79:H79" si="23">SUM(D77:D78)</f>
        <v>100</v>
      </c>
      <c r="E79" s="34">
        <f t="shared" si="23"/>
        <v>200</v>
      </c>
      <c r="F79" s="34">
        <f t="shared" si="23"/>
        <v>633</v>
      </c>
      <c r="G79" s="34">
        <f t="shared" si="23"/>
        <v>23</v>
      </c>
      <c r="H79" s="34">
        <f t="shared" si="23"/>
        <v>200</v>
      </c>
    </row>
    <row r="80" spans="1:8" ht="17" thickBot="1" x14ac:dyDescent="0.3">
      <c r="A80" s="646"/>
      <c r="B80" s="404"/>
      <c r="C80" s="405"/>
      <c r="D80" s="405"/>
      <c r="E80" s="405"/>
      <c r="F80" s="405"/>
      <c r="G80" s="645"/>
      <c r="H80" s="190"/>
    </row>
    <row r="81" spans="1:8" ht="17" thickBot="1" x14ac:dyDescent="0.3">
      <c r="A81" s="170" t="s">
        <v>2151</v>
      </c>
      <c r="B81" s="34"/>
      <c r="C81" s="34">
        <f>SUM(C79:C80)</f>
        <v>0</v>
      </c>
      <c r="D81" s="34">
        <f t="shared" ref="D81:H81" si="24">SUM(D79:D80)</f>
        <v>100</v>
      </c>
      <c r="E81" s="34">
        <f t="shared" si="24"/>
        <v>200</v>
      </c>
      <c r="F81" s="34">
        <f t="shared" si="24"/>
        <v>633</v>
      </c>
      <c r="G81" s="34">
        <f t="shared" si="24"/>
        <v>23</v>
      </c>
      <c r="H81" s="34">
        <f t="shared" si="24"/>
        <v>200</v>
      </c>
    </row>
    <row r="82" spans="1:8" ht="17" thickBot="1" x14ac:dyDescent="0.3">
      <c r="A82" s="646"/>
      <c r="B82" s="404"/>
      <c r="C82" s="405"/>
      <c r="D82" s="405"/>
      <c r="E82" s="405"/>
      <c r="F82" s="405"/>
      <c r="G82" s="645"/>
      <c r="H82" s="190"/>
    </row>
    <row r="83" spans="1:8" ht="17" thickBot="1" x14ac:dyDescent="0.3">
      <c r="A83" s="170" t="s">
        <v>2152</v>
      </c>
      <c r="B83" s="34"/>
      <c r="C83" s="34">
        <f>SUM(C81:C82)</f>
        <v>0</v>
      </c>
      <c r="D83" s="34">
        <f t="shared" ref="D83:H83" si="25">SUM(D81:D82)</f>
        <v>100</v>
      </c>
      <c r="E83" s="34">
        <f t="shared" si="25"/>
        <v>200</v>
      </c>
      <c r="F83" s="34">
        <f t="shared" si="25"/>
        <v>633</v>
      </c>
      <c r="G83" s="34">
        <f t="shared" si="25"/>
        <v>23</v>
      </c>
      <c r="H83" s="34">
        <f t="shared" si="25"/>
        <v>200</v>
      </c>
    </row>
    <row r="84" spans="1:8" ht="17" thickBot="1" x14ac:dyDescent="0.3">
      <c r="A84" s="646"/>
      <c r="B84" s="404"/>
      <c r="C84" s="405"/>
      <c r="D84" s="405"/>
      <c r="E84" s="405"/>
      <c r="F84" s="405"/>
      <c r="G84" s="645"/>
      <c r="H84" s="190"/>
    </row>
    <row r="85" spans="1:8" ht="17" thickBot="1" x14ac:dyDescent="0.3">
      <c r="A85" s="170" t="s">
        <v>2153</v>
      </c>
      <c r="B85" s="34"/>
      <c r="C85" s="34">
        <f>SUM(C83:C84)</f>
        <v>0</v>
      </c>
      <c r="D85" s="34">
        <f t="shared" ref="D85:H85" si="26">SUM(D83:D84)</f>
        <v>100</v>
      </c>
      <c r="E85" s="34">
        <f t="shared" si="26"/>
        <v>200</v>
      </c>
      <c r="F85" s="34">
        <f t="shared" si="26"/>
        <v>633</v>
      </c>
      <c r="G85" s="34">
        <f t="shared" si="26"/>
        <v>23</v>
      </c>
      <c r="H85" s="34">
        <f t="shared" si="26"/>
        <v>200</v>
      </c>
    </row>
    <row r="86" spans="1:8" ht="17" thickBot="1" x14ac:dyDescent="0.3">
      <c r="A86" s="646"/>
      <c r="B86" s="404"/>
      <c r="C86" s="405"/>
      <c r="D86" s="405"/>
      <c r="E86" s="405"/>
      <c r="F86" s="405"/>
      <c r="G86" s="645"/>
      <c r="H86" s="190"/>
    </row>
    <row r="87" spans="1:8" ht="17" thickBot="1" x14ac:dyDescent="0.3">
      <c r="A87" s="170" t="s">
        <v>2154</v>
      </c>
      <c r="B87" s="34"/>
      <c r="C87" s="34">
        <f>SUM(C85:C86)</f>
        <v>0</v>
      </c>
      <c r="D87" s="34">
        <f t="shared" ref="D87:H87" si="27">SUM(D85:D86)</f>
        <v>100</v>
      </c>
      <c r="E87" s="34">
        <f t="shared" si="27"/>
        <v>200</v>
      </c>
      <c r="F87" s="34">
        <f t="shared" si="27"/>
        <v>633</v>
      </c>
      <c r="G87" s="34">
        <f t="shared" si="27"/>
        <v>23</v>
      </c>
      <c r="H87" s="34">
        <f t="shared" si="27"/>
        <v>200</v>
      </c>
    </row>
    <row r="88" spans="1:8" ht="17" thickBot="1" x14ac:dyDescent="0.3">
      <c r="A88" s="647"/>
      <c r="B88" s="193"/>
      <c r="C88" s="227"/>
      <c r="D88" s="227"/>
      <c r="E88" s="227"/>
      <c r="F88" s="227"/>
      <c r="G88" s="648"/>
      <c r="H88" s="168"/>
    </row>
    <row r="89" spans="1:8" ht="17" thickBot="1" x14ac:dyDescent="0.3">
      <c r="A89" s="170" t="s">
        <v>790</v>
      </c>
      <c r="B89" s="34"/>
      <c r="C89" s="34">
        <f>SUM(C87:C88)</f>
        <v>0</v>
      </c>
      <c r="D89" s="34">
        <f t="shared" ref="D89:H89" si="28">SUM(D87:D88)</f>
        <v>100</v>
      </c>
      <c r="E89" s="34">
        <f t="shared" si="28"/>
        <v>200</v>
      </c>
      <c r="F89" s="34">
        <f t="shared" si="28"/>
        <v>633</v>
      </c>
      <c r="G89" s="34">
        <f t="shared" si="28"/>
        <v>23</v>
      </c>
      <c r="H89" s="34">
        <f t="shared" si="28"/>
        <v>200</v>
      </c>
    </row>
    <row r="90" spans="1:8" ht="17" thickBot="1" x14ac:dyDescent="0.3">
      <c r="A90" s="643"/>
      <c r="B90" s="46"/>
      <c r="C90" s="402"/>
      <c r="D90" s="402"/>
      <c r="E90" s="402"/>
      <c r="F90" s="402"/>
      <c r="G90" s="649"/>
      <c r="H90" s="81"/>
    </row>
    <row r="91" spans="1:8" ht="17" thickBot="1" x14ac:dyDescent="0.3">
      <c r="A91" s="170" t="s">
        <v>812</v>
      </c>
      <c r="B91" s="34"/>
      <c r="C91" s="34">
        <f>SUM(C89:C90)</f>
        <v>0</v>
      </c>
      <c r="D91" s="34">
        <f t="shared" ref="D91:H91" si="29">SUM(D89:D90)</f>
        <v>100</v>
      </c>
      <c r="E91" s="34">
        <f t="shared" si="29"/>
        <v>200</v>
      </c>
      <c r="F91" s="34">
        <f t="shared" si="29"/>
        <v>633</v>
      </c>
      <c r="G91" s="34">
        <f t="shared" si="29"/>
        <v>23</v>
      </c>
      <c r="H91" s="34">
        <f t="shared" si="29"/>
        <v>200</v>
      </c>
    </row>
    <row r="92" spans="1:8" ht="17" thickBot="1" x14ac:dyDescent="0.3">
      <c r="A92" s="646"/>
      <c r="B92" s="404"/>
      <c r="C92" s="404"/>
      <c r="D92" s="404"/>
      <c r="E92" s="404"/>
      <c r="F92" s="404"/>
      <c r="G92" s="650"/>
      <c r="H92" s="190"/>
    </row>
    <row r="93" spans="1:8" ht="17" thickBot="1" x14ac:dyDescent="0.3">
      <c r="A93" s="170" t="s">
        <v>823</v>
      </c>
      <c r="B93" s="34"/>
      <c r="C93" s="34">
        <f>SUM(C91:C92)</f>
        <v>0</v>
      </c>
      <c r="D93" s="34">
        <f t="shared" ref="D93:H93" si="30">SUM(D91:D92)</f>
        <v>100</v>
      </c>
      <c r="E93" s="34">
        <f t="shared" si="30"/>
        <v>200</v>
      </c>
      <c r="F93" s="34">
        <f t="shared" si="30"/>
        <v>633</v>
      </c>
      <c r="G93" s="34">
        <f t="shared" si="30"/>
        <v>23</v>
      </c>
      <c r="H93" s="34">
        <f t="shared" si="30"/>
        <v>200</v>
      </c>
    </row>
    <row r="94" spans="1:8" ht="17" thickBot="1" x14ac:dyDescent="0.3">
      <c r="A94" s="646"/>
      <c r="B94" s="404"/>
      <c r="C94" s="404"/>
      <c r="D94" s="404"/>
      <c r="E94" s="404"/>
      <c r="F94" s="404"/>
      <c r="G94" s="650"/>
      <c r="H94" s="190"/>
    </row>
    <row r="95" spans="1:8" ht="17" thickBot="1" x14ac:dyDescent="0.3">
      <c r="A95" s="170" t="s">
        <v>828</v>
      </c>
      <c r="B95" s="34"/>
      <c r="C95" s="34">
        <f>SUM(C93:C94)</f>
        <v>0</v>
      </c>
      <c r="D95" s="34">
        <f t="shared" ref="D95:H95" si="31">SUM(D93:D94)</f>
        <v>100</v>
      </c>
      <c r="E95" s="34">
        <f t="shared" si="31"/>
        <v>200</v>
      </c>
      <c r="F95" s="34">
        <f t="shared" si="31"/>
        <v>633</v>
      </c>
      <c r="G95" s="34">
        <f t="shared" si="31"/>
        <v>23</v>
      </c>
      <c r="H95" s="34">
        <f t="shared" si="31"/>
        <v>200</v>
      </c>
    </row>
    <row r="96" spans="1:8" ht="17" thickBot="1" x14ac:dyDescent="0.3">
      <c r="A96" s="647"/>
      <c r="B96" s="193"/>
      <c r="C96" s="193"/>
      <c r="D96" s="193"/>
      <c r="E96" s="193"/>
      <c r="F96" s="193"/>
      <c r="G96" s="651"/>
      <c r="H96" s="168"/>
    </row>
    <row r="97" spans="1:9" ht="17" thickBot="1" x14ac:dyDescent="0.3">
      <c r="A97" s="170" t="s">
        <v>832</v>
      </c>
      <c r="B97" s="34"/>
      <c r="C97" s="34">
        <f>SUM(C95:C96)</f>
        <v>0</v>
      </c>
      <c r="D97" s="34">
        <f>SUM(D95:D96)</f>
        <v>100</v>
      </c>
      <c r="E97" s="34">
        <f t="shared" ref="E97:H97" si="32">SUM(E95:E96)</f>
        <v>200</v>
      </c>
      <c r="F97" s="34">
        <f t="shared" si="32"/>
        <v>633</v>
      </c>
      <c r="G97" s="34">
        <f t="shared" si="32"/>
        <v>23</v>
      </c>
      <c r="H97" s="34">
        <f t="shared" si="32"/>
        <v>200</v>
      </c>
    </row>
    <row r="98" spans="1:9" ht="17" thickBot="1" x14ac:dyDescent="0.3">
      <c r="A98" s="647"/>
      <c r="B98" s="193"/>
      <c r="C98" s="193"/>
      <c r="D98" s="193"/>
      <c r="E98" s="193"/>
      <c r="F98" s="193"/>
      <c r="G98" s="651"/>
      <c r="H98" s="168"/>
    </row>
    <row r="99" spans="1:9" s="144" customFormat="1" ht="17" thickBot="1" x14ac:dyDescent="0.3">
      <c r="A99" s="170" t="s">
        <v>837</v>
      </c>
      <c r="B99" s="34"/>
      <c r="C99" s="34">
        <f t="shared" ref="C99:H101" si="33">SUM(C97:C98)</f>
        <v>0</v>
      </c>
      <c r="D99" s="34">
        <f t="shared" si="33"/>
        <v>100</v>
      </c>
      <c r="E99" s="34">
        <f t="shared" si="33"/>
        <v>200</v>
      </c>
      <c r="F99" s="34">
        <f t="shared" si="33"/>
        <v>633</v>
      </c>
      <c r="G99" s="34">
        <f t="shared" si="33"/>
        <v>23</v>
      </c>
      <c r="H99" s="34">
        <f t="shared" si="33"/>
        <v>200</v>
      </c>
    </row>
    <row r="100" spans="1:9" ht="17" thickBot="1" x14ac:dyDescent="0.3">
      <c r="A100" s="647"/>
      <c r="B100" s="193"/>
      <c r="C100" s="193"/>
      <c r="D100" s="193"/>
      <c r="E100" s="193"/>
      <c r="F100" s="193"/>
      <c r="G100" s="651"/>
      <c r="H100" s="168"/>
    </row>
    <row r="101" spans="1:9" s="144" customFormat="1" ht="17" thickBot="1" x14ac:dyDescent="0.3">
      <c r="A101" s="170" t="s">
        <v>863</v>
      </c>
      <c r="B101" s="34"/>
      <c r="C101" s="34">
        <f>SUM(C99:C100)</f>
        <v>0</v>
      </c>
      <c r="D101" s="34">
        <f t="shared" si="33"/>
        <v>100</v>
      </c>
      <c r="E101" s="34">
        <f t="shared" si="33"/>
        <v>200</v>
      </c>
      <c r="F101" s="34">
        <f t="shared" si="33"/>
        <v>633</v>
      </c>
      <c r="G101" s="34">
        <f t="shared" si="33"/>
        <v>23</v>
      </c>
      <c r="H101" s="34">
        <f t="shared" si="33"/>
        <v>200</v>
      </c>
    </row>
    <row r="102" spans="1:9" ht="17" thickBot="1" x14ac:dyDescent="0.3">
      <c r="A102" s="642"/>
      <c r="B102" s="25"/>
      <c r="C102" s="25"/>
      <c r="D102" s="25"/>
      <c r="E102" s="25"/>
      <c r="F102" s="25"/>
      <c r="G102" s="652"/>
      <c r="H102" s="57"/>
    </row>
    <row r="103" spans="1:9" s="8" customFormat="1" ht="17" thickBot="1" x14ac:dyDescent="0.3">
      <c r="A103" s="170" t="s">
        <v>901</v>
      </c>
      <c r="B103" s="34"/>
      <c r="C103" s="34">
        <f t="shared" ref="C103:H103" si="34">SUM(C101:C102)</f>
        <v>0</v>
      </c>
      <c r="D103" s="34">
        <f t="shared" si="34"/>
        <v>100</v>
      </c>
      <c r="E103" s="34">
        <f t="shared" si="34"/>
        <v>200</v>
      </c>
      <c r="F103" s="34">
        <f t="shared" si="34"/>
        <v>633</v>
      </c>
      <c r="G103" s="34">
        <f t="shared" si="34"/>
        <v>23</v>
      </c>
      <c r="H103" s="34">
        <f t="shared" si="34"/>
        <v>200</v>
      </c>
    </row>
    <row r="104" spans="1:9" ht="17" thickBot="1" x14ac:dyDescent="0.3">
      <c r="A104" s="642"/>
      <c r="B104" s="25"/>
      <c r="C104" s="25"/>
      <c r="D104" s="25"/>
      <c r="E104" s="25"/>
      <c r="F104" s="25"/>
      <c r="G104" s="652"/>
      <c r="H104" s="57"/>
    </row>
    <row r="105" spans="1:9" s="8" customFormat="1" ht="17" thickBot="1" x14ac:dyDescent="0.3">
      <c r="A105" s="170" t="s">
        <v>902</v>
      </c>
      <c r="B105" s="34"/>
      <c r="C105" s="34">
        <f t="shared" ref="C105:H105" si="35">SUM(C103:C104)</f>
        <v>0</v>
      </c>
      <c r="D105" s="34">
        <f t="shared" si="35"/>
        <v>100</v>
      </c>
      <c r="E105" s="34">
        <f t="shared" si="35"/>
        <v>200</v>
      </c>
      <c r="F105" s="34">
        <f t="shared" si="35"/>
        <v>633</v>
      </c>
      <c r="G105" s="34">
        <f t="shared" si="35"/>
        <v>23</v>
      </c>
      <c r="H105" s="34">
        <f t="shared" si="35"/>
        <v>200</v>
      </c>
    </row>
    <row r="106" spans="1:9" s="264" customFormat="1" ht="17" thickBot="1" x14ac:dyDescent="0.3">
      <c r="A106" s="653" t="s">
        <v>1644</v>
      </c>
      <c r="B106" s="654" t="s">
        <v>210</v>
      </c>
      <c r="C106" s="654"/>
      <c r="D106" s="654">
        <v>-100</v>
      </c>
      <c r="E106" s="654">
        <v>-86</v>
      </c>
      <c r="F106" s="654">
        <v>-70</v>
      </c>
      <c r="G106" s="655">
        <v>-16</v>
      </c>
      <c r="H106" s="378">
        <v>-34</v>
      </c>
      <c r="I106" s="264" t="s">
        <v>211</v>
      </c>
    </row>
    <row r="107" spans="1:9" s="8" customFormat="1" ht="17" thickBot="1" x14ac:dyDescent="0.3">
      <c r="A107" s="170" t="s">
        <v>905</v>
      </c>
      <c r="B107" s="34"/>
      <c r="C107" s="34">
        <f t="shared" ref="C107:H107" si="36">SUM(C105:C106)</f>
        <v>0</v>
      </c>
      <c r="D107" s="34">
        <f>SUM(D105:D106)</f>
        <v>0</v>
      </c>
      <c r="E107" s="34">
        <f t="shared" si="36"/>
        <v>114</v>
      </c>
      <c r="F107" s="34">
        <f t="shared" si="36"/>
        <v>563</v>
      </c>
      <c r="G107" s="34">
        <f t="shared" si="36"/>
        <v>7</v>
      </c>
      <c r="H107" s="34">
        <f t="shared" si="36"/>
        <v>166</v>
      </c>
    </row>
    <row r="108" spans="1:9" s="2" customFormat="1" ht="17" thickBot="1" x14ac:dyDescent="0.3">
      <c r="A108" s="356" t="s">
        <v>135</v>
      </c>
      <c r="B108" s="193" t="s">
        <v>63</v>
      </c>
      <c r="C108" s="25"/>
      <c r="D108" s="25"/>
      <c r="E108" s="25"/>
      <c r="F108" s="25">
        <v>-58</v>
      </c>
      <c r="G108" s="652"/>
      <c r="H108" s="13"/>
    </row>
    <row r="109" spans="1:9" s="8" customFormat="1" ht="17" thickBot="1" x14ac:dyDescent="0.3">
      <c r="A109" s="170" t="s">
        <v>915</v>
      </c>
      <c r="B109" s="34"/>
      <c r="C109" s="34">
        <f t="shared" ref="C109:H109" si="37">SUM(C107:C108)</f>
        <v>0</v>
      </c>
      <c r="D109" s="34">
        <f t="shared" si="37"/>
        <v>0</v>
      </c>
      <c r="E109" s="34">
        <f t="shared" si="37"/>
        <v>114</v>
      </c>
      <c r="F109" s="34">
        <f t="shared" si="37"/>
        <v>505</v>
      </c>
      <c r="G109" s="34">
        <f t="shared" si="37"/>
        <v>7</v>
      </c>
      <c r="H109" s="34">
        <f t="shared" si="37"/>
        <v>166</v>
      </c>
    </row>
    <row r="110" spans="1:9" ht="17" thickBot="1" x14ac:dyDescent="0.3">
      <c r="A110" s="642"/>
      <c r="B110" s="25"/>
      <c r="C110" s="25"/>
      <c r="D110" s="25"/>
      <c r="E110" s="25"/>
      <c r="F110" s="25"/>
      <c r="G110" s="652"/>
      <c r="H110" s="57"/>
    </row>
    <row r="111" spans="1:9" s="8" customFormat="1" ht="17" thickBot="1" x14ac:dyDescent="0.3">
      <c r="A111" s="170" t="s">
        <v>916</v>
      </c>
      <c r="B111" s="34"/>
      <c r="C111" s="34">
        <f t="shared" ref="C111:H111" si="38">SUM(C109:C110)</f>
        <v>0</v>
      </c>
      <c r="D111" s="34">
        <f t="shared" si="38"/>
        <v>0</v>
      </c>
      <c r="E111" s="34">
        <f t="shared" si="38"/>
        <v>114</v>
      </c>
      <c r="F111" s="34">
        <f t="shared" si="38"/>
        <v>505</v>
      </c>
      <c r="G111" s="34">
        <f t="shared" si="38"/>
        <v>7</v>
      </c>
      <c r="H111" s="34">
        <f t="shared" si="38"/>
        <v>166</v>
      </c>
    </row>
    <row r="112" spans="1:9" s="2" customFormat="1" x14ac:dyDescent="0.25">
      <c r="A112" s="356">
        <v>44173</v>
      </c>
      <c r="B112" s="193" t="s">
        <v>63</v>
      </c>
      <c r="C112" s="25"/>
      <c r="D112" s="25"/>
      <c r="E112" s="25"/>
      <c r="F112" s="25">
        <v>-5</v>
      </c>
      <c r="G112" s="652"/>
      <c r="H112" s="13"/>
    </row>
    <row r="113" spans="1:9" s="2" customFormat="1" x14ac:dyDescent="0.25">
      <c r="A113" s="642" t="s">
        <v>145</v>
      </c>
      <c r="B113" s="25" t="s">
        <v>63</v>
      </c>
      <c r="C113" s="25"/>
      <c r="D113" s="25"/>
      <c r="E113" s="25"/>
      <c r="F113" s="25">
        <v>-34</v>
      </c>
      <c r="G113" s="652"/>
      <c r="H113" s="13"/>
    </row>
    <row r="114" spans="1:9" s="2" customFormat="1" ht="17" thickBot="1" x14ac:dyDescent="0.3">
      <c r="A114" s="642" t="s">
        <v>145</v>
      </c>
      <c r="B114" s="25" t="s">
        <v>63</v>
      </c>
      <c r="C114" s="25"/>
      <c r="D114" s="25"/>
      <c r="E114" s="25">
        <v>-4</v>
      </c>
      <c r="F114" s="25">
        <v>-36</v>
      </c>
      <c r="G114" s="652"/>
      <c r="H114" s="13"/>
    </row>
    <row r="115" spans="1:9" s="8" customFormat="1" ht="17" thickBot="1" x14ac:dyDescent="0.3">
      <c r="A115" s="170" t="s">
        <v>917</v>
      </c>
      <c r="B115" s="34"/>
      <c r="C115" s="34">
        <f>SUM(C111:C114)</f>
        <v>0</v>
      </c>
      <c r="D115" s="34">
        <f t="shared" ref="D115" si="39">SUM(D111:D114)</f>
        <v>0</v>
      </c>
      <c r="E115" s="34">
        <f>SUM(E111:E114)</f>
        <v>110</v>
      </c>
      <c r="F115" s="34">
        <f>SUM(F111:F114)</f>
        <v>430</v>
      </c>
      <c r="G115" s="34">
        <f>SUM(G111:G114)</f>
        <v>7</v>
      </c>
      <c r="H115" s="34">
        <f>SUM(H111:H114)</f>
        <v>166</v>
      </c>
    </row>
    <row r="116" spans="1:9" ht="17" thickBot="1" x14ac:dyDescent="0.3">
      <c r="A116" s="642"/>
      <c r="B116" s="25"/>
      <c r="C116" s="25"/>
      <c r="D116" s="25"/>
      <c r="E116" s="25"/>
      <c r="F116" s="25"/>
      <c r="G116" s="652"/>
      <c r="H116" s="57"/>
    </row>
    <row r="117" spans="1:9" s="8" customFormat="1" ht="17" thickBot="1" x14ac:dyDescent="0.3">
      <c r="A117" s="170" t="s">
        <v>918</v>
      </c>
      <c r="B117" s="34"/>
      <c r="C117" s="34">
        <f t="shared" ref="C117:H117" si="40">SUM(C115:C116)</f>
        <v>0</v>
      </c>
      <c r="D117" s="34">
        <f t="shared" si="40"/>
        <v>0</v>
      </c>
      <c r="E117" s="34">
        <f t="shared" si="40"/>
        <v>110</v>
      </c>
      <c r="F117" s="34">
        <f t="shared" si="40"/>
        <v>430</v>
      </c>
      <c r="G117" s="34">
        <f t="shared" si="40"/>
        <v>7</v>
      </c>
      <c r="H117" s="34">
        <f t="shared" si="40"/>
        <v>166</v>
      </c>
    </row>
    <row r="118" spans="1:9" ht="17" thickBot="1" x14ac:dyDescent="0.3">
      <c r="A118" s="642"/>
      <c r="B118" s="25"/>
      <c r="C118" s="25"/>
      <c r="D118" s="25"/>
      <c r="E118" s="25"/>
      <c r="F118" s="25"/>
      <c r="G118" s="652"/>
      <c r="H118" s="57"/>
    </row>
    <row r="119" spans="1:9" s="8" customFormat="1" ht="17" thickBot="1" x14ac:dyDescent="0.3">
      <c r="A119" s="170" t="s">
        <v>920</v>
      </c>
      <c r="B119" s="34"/>
      <c r="C119" s="34">
        <f>SUM(C117:C118)</f>
        <v>0</v>
      </c>
      <c r="D119" s="34">
        <f t="shared" ref="D119:H119" si="41">SUM(D117:D118)</f>
        <v>0</v>
      </c>
      <c r="E119" s="34">
        <f>SUM(E117:E118)</f>
        <v>110</v>
      </c>
      <c r="F119" s="34">
        <f t="shared" si="41"/>
        <v>430</v>
      </c>
      <c r="G119" s="34">
        <f t="shared" si="41"/>
        <v>7</v>
      </c>
      <c r="H119" s="34">
        <f t="shared" si="41"/>
        <v>166</v>
      </c>
    </row>
    <row r="120" spans="1:9" ht="17" thickBot="1" x14ac:dyDescent="0.3">
      <c r="A120" s="642"/>
      <c r="B120" s="25"/>
      <c r="C120" s="25"/>
      <c r="D120" s="25"/>
      <c r="E120" s="25"/>
      <c r="F120" s="25"/>
      <c r="G120" s="652"/>
      <c r="H120" s="57"/>
    </row>
    <row r="121" spans="1:9" s="8" customFormat="1" ht="17" thickBot="1" x14ac:dyDescent="0.3">
      <c r="A121" s="170" t="s">
        <v>921</v>
      </c>
      <c r="B121" s="34"/>
      <c r="C121" s="34">
        <f t="shared" ref="C121:H121" si="42">SUM(C119:C120)</f>
        <v>0</v>
      </c>
      <c r="D121" s="34">
        <f t="shared" si="42"/>
        <v>0</v>
      </c>
      <c r="E121" s="34">
        <f t="shared" si="42"/>
        <v>110</v>
      </c>
      <c r="F121" s="34">
        <f t="shared" si="42"/>
        <v>430</v>
      </c>
      <c r="G121" s="34">
        <f t="shared" si="42"/>
        <v>7</v>
      </c>
      <c r="H121" s="34">
        <f t="shared" si="42"/>
        <v>166</v>
      </c>
    </row>
    <row r="122" spans="1:9" ht="17" thickBot="1" x14ac:dyDescent="0.3">
      <c r="A122" s="642"/>
      <c r="B122" s="25"/>
      <c r="C122" s="25"/>
      <c r="D122" s="25"/>
      <c r="E122" s="25"/>
      <c r="F122" s="25"/>
      <c r="G122" s="652"/>
      <c r="H122" s="57"/>
    </row>
    <row r="123" spans="1:9" s="8" customFormat="1" ht="17" thickBot="1" x14ac:dyDescent="0.3">
      <c r="A123" s="170" t="s">
        <v>946</v>
      </c>
      <c r="B123" s="34"/>
      <c r="C123" s="34">
        <f t="shared" ref="C123:H123" si="43">SUM(C121:C122)</f>
        <v>0</v>
      </c>
      <c r="D123" s="34">
        <f t="shared" si="43"/>
        <v>0</v>
      </c>
      <c r="E123" s="34">
        <f t="shared" si="43"/>
        <v>110</v>
      </c>
      <c r="F123" s="34">
        <f t="shared" si="43"/>
        <v>430</v>
      </c>
      <c r="G123" s="34">
        <f t="shared" si="43"/>
        <v>7</v>
      </c>
      <c r="H123" s="34">
        <f t="shared" si="43"/>
        <v>166</v>
      </c>
    </row>
    <row r="124" spans="1:9" ht="17" thickBot="1" x14ac:dyDescent="0.3">
      <c r="A124" s="642"/>
      <c r="B124" s="25"/>
      <c r="C124" s="25"/>
      <c r="D124" s="25"/>
      <c r="E124" s="25"/>
      <c r="F124" s="25"/>
      <c r="G124" s="652"/>
      <c r="H124" s="57"/>
    </row>
    <row r="125" spans="1:9" s="8" customFormat="1" ht="17" thickBot="1" x14ac:dyDescent="0.3">
      <c r="A125" s="170" t="s">
        <v>2466</v>
      </c>
      <c r="B125" s="34"/>
      <c r="C125" s="34">
        <f t="shared" ref="C125:H125" si="44">SUM(C123:C124)</f>
        <v>0</v>
      </c>
      <c r="D125" s="34">
        <f t="shared" si="44"/>
        <v>0</v>
      </c>
      <c r="E125" s="34">
        <f t="shared" si="44"/>
        <v>110</v>
      </c>
      <c r="F125" s="34">
        <f t="shared" si="44"/>
        <v>430</v>
      </c>
      <c r="G125" s="34">
        <f t="shared" si="44"/>
        <v>7</v>
      </c>
      <c r="H125" s="34">
        <f t="shared" si="44"/>
        <v>166</v>
      </c>
    </row>
    <row r="126" spans="1:9" s="2" customFormat="1" x14ac:dyDescent="0.25">
      <c r="A126" s="642" t="s">
        <v>2535</v>
      </c>
      <c r="B126" s="25" t="s">
        <v>63</v>
      </c>
      <c r="C126" s="25"/>
      <c r="D126" s="25"/>
      <c r="E126" s="25">
        <v>-70</v>
      </c>
      <c r="F126" s="25">
        <v>-39</v>
      </c>
      <c r="G126" s="652">
        <v>-2</v>
      </c>
      <c r="H126" s="13"/>
    </row>
    <row r="127" spans="1:9" s="49" customFormat="1" ht="17" thickBot="1" x14ac:dyDescent="0.3">
      <c r="A127" s="750" t="s">
        <v>2534</v>
      </c>
      <c r="B127" s="660" t="s">
        <v>210</v>
      </c>
      <c r="C127" s="660"/>
      <c r="D127" s="660"/>
      <c r="E127" s="660"/>
      <c r="F127" s="660"/>
      <c r="G127" s="751">
        <v>-7</v>
      </c>
      <c r="H127" s="185"/>
      <c r="I127" s="49" t="s">
        <v>211</v>
      </c>
    </row>
    <row r="128" spans="1:9" s="8" customFormat="1" ht="17" thickBot="1" x14ac:dyDescent="0.3">
      <c r="A128" s="170" t="s">
        <v>2574</v>
      </c>
      <c r="B128" s="34"/>
      <c r="C128" s="34">
        <f>SUM(C125:C126)</f>
        <v>0</v>
      </c>
      <c r="D128" s="34">
        <f>SUM(D125:D126)</f>
        <v>0</v>
      </c>
      <c r="E128" s="34">
        <f>SUM(E125:E127)</f>
        <v>40</v>
      </c>
      <c r="F128" s="34">
        <f>SUM(F125:F127)</f>
        <v>391</v>
      </c>
      <c r="G128" s="56">
        <f>SUM(G125:G127)</f>
        <v>-2</v>
      </c>
      <c r="H128" s="34">
        <f>SUM(H125:H127)</f>
        <v>166</v>
      </c>
    </row>
    <row r="129" spans="1:9" s="48" customFormat="1" ht="17" thickBot="1" x14ac:dyDescent="0.3">
      <c r="A129" s="24"/>
      <c r="B129" s="25"/>
      <c r="C129" s="392"/>
      <c r="D129" s="392"/>
      <c r="E129" s="25"/>
      <c r="F129" s="392"/>
      <c r="G129" s="811"/>
      <c r="H129" s="57"/>
    </row>
    <row r="130" spans="1:9" s="8" customFormat="1" ht="17" thickBot="1" x14ac:dyDescent="0.3">
      <c r="A130" s="170" t="s">
        <v>2705</v>
      </c>
      <c r="B130" s="34"/>
      <c r="C130" s="34">
        <f t="shared" ref="C130:H130" si="45">SUM(C128:C129)</f>
        <v>0</v>
      </c>
      <c r="D130" s="34">
        <f t="shared" si="45"/>
        <v>0</v>
      </c>
      <c r="E130" s="34">
        <f t="shared" si="45"/>
        <v>40</v>
      </c>
      <c r="F130" s="34">
        <f t="shared" si="45"/>
        <v>391</v>
      </c>
      <c r="G130" s="56">
        <f t="shared" si="45"/>
        <v>-2</v>
      </c>
      <c r="H130" s="34">
        <f t="shared" si="45"/>
        <v>166</v>
      </c>
    </row>
    <row r="131" spans="1:9" s="1" customFormat="1" ht="17" thickBot="1" x14ac:dyDescent="0.3">
      <c r="A131" s="24">
        <v>44351</v>
      </c>
      <c r="B131" s="25" t="s">
        <v>63</v>
      </c>
      <c r="C131" s="392"/>
      <c r="D131" s="392"/>
      <c r="E131" s="25">
        <v>-40</v>
      </c>
      <c r="F131" s="392"/>
      <c r="G131" s="811"/>
      <c r="H131" s="13">
        <v>-163</v>
      </c>
    </row>
    <row r="132" spans="1:9" s="8" customFormat="1" ht="17" thickBot="1" x14ac:dyDescent="0.3">
      <c r="A132" s="170" t="s">
        <v>2903</v>
      </c>
      <c r="B132" s="34"/>
      <c r="C132" s="34">
        <f>SUM(C130:C131)</f>
        <v>0</v>
      </c>
      <c r="D132" s="34">
        <f t="shared" ref="D132:H132" si="46">SUM(D130:D131)</f>
        <v>0</v>
      </c>
      <c r="E132" s="34">
        <f t="shared" si="46"/>
        <v>0</v>
      </c>
      <c r="F132" s="34">
        <f t="shared" si="46"/>
        <v>391</v>
      </c>
      <c r="G132" s="56">
        <f t="shared" si="46"/>
        <v>-2</v>
      </c>
      <c r="H132" s="34">
        <f t="shared" si="46"/>
        <v>3</v>
      </c>
    </row>
    <row r="133" spans="1:9" s="1" customFormat="1" ht="17" thickBot="1" x14ac:dyDescent="0.3">
      <c r="A133" s="24" t="s">
        <v>2865</v>
      </c>
      <c r="B133" s="25" t="s">
        <v>63</v>
      </c>
      <c r="C133" s="392"/>
      <c r="D133" s="392"/>
      <c r="E133" s="25"/>
      <c r="F133" s="25">
        <v>-40</v>
      </c>
      <c r="G133" s="811"/>
      <c r="H133" s="13"/>
    </row>
    <row r="134" spans="1:9" s="8" customFormat="1" ht="17" thickBot="1" x14ac:dyDescent="0.3">
      <c r="A134" s="170" t="s">
        <v>2906</v>
      </c>
      <c r="B134" s="34"/>
      <c r="C134" s="34">
        <f t="shared" ref="C134:H134" si="47">SUM(C132:C133)</f>
        <v>0</v>
      </c>
      <c r="D134" s="34">
        <f t="shared" si="47"/>
        <v>0</v>
      </c>
      <c r="E134" s="34">
        <f t="shared" si="47"/>
        <v>0</v>
      </c>
      <c r="F134" s="34">
        <f t="shared" si="47"/>
        <v>351</v>
      </c>
      <c r="G134" s="56">
        <f t="shared" si="47"/>
        <v>-2</v>
      </c>
      <c r="H134" s="34">
        <f t="shared" si="47"/>
        <v>3</v>
      </c>
    </row>
    <row r="135" spans="1:9" s="49" customFormat="1" x14ac:dyDescent="0.25">
      <c r="A135" s="893">
        <v>44475</v>
      </c>
      <c r="B135" s="660" t="s">
        <v>967</v>
      </c>
      <c r="C135" s="660"/>
      <c r="D135" s="660"/>
      <c r="E135" s="660"/>
      <c r="F135" s="660">
        <v>-351</v>
      </c>
      <c r="G135" s="751"/>
      <c r="H135" s="185">
        <v>-3</v>
      </c>
      <c r="I135" s="49" t="s">
        <v>211</v>
      </c>
    </row>
    <row r="136" spans="1:9" s="48" customFormat="1" x14ac:dyDescent="0.25">
      <c r="A136" s="24"/>
      <c r="B136" s="25"/>
      <c r="C136" s="392"/>
      <c r="D136" s="392"/>
      <c r="E136" s="25"/>
      <c r="F136" s="392"/>
      <c r="G136" s="811"/>
      <c r="H136" s="57"/>
    </row>
    <row r="137" spans="1:9" x14ac:dyDescent="0.25">
      <c r="A137" s="642"/>
      <c r="B137" s="25"/>
      <c r="C137" s="25"/>
      <c r="D137" s="25"/>
      <c r="E137" s="25"/>
      <c r="F137" s="25"/>
      <c r="G137" s="652"/>
      <c r="H137" s="57"/>
    </row>
    <row r="138" spans="1:9" x14ac:dyDescent="0.25">
      <c r="A138" s="642"/>
      <c r="B138" s="25"/>
      <c r="C138" s="25"/>
      <c r="D138" s="25"/>
      <c r="E138" s="25"/>
      <c r="F138" s="25"/>
      <c r="G138" s="25"/>
      <c r="H138" s="25"/>
    </row>
    <row r="139" spans="1:9" ht="17" thickBot="1" x14ac:dyDescent="0.3"/>
    <row r="140" spans="1:9" ht="17" thickBot="1" x14ac:dyDescent="0.3">
      <c r="C140" s="51" t="s">
        <v>26</v>
      </c>
      <c r="D140" s="51" t="s">
        <v>3</v>
      </c>
      <c r="E140" s="51" t="s">
        <v>27</v>
      </c>
      <c r="F140" s="52" t="s">
        <v>10</v>
      </c>
      <c r="G140" s="52" t="s">
        <v>1235</v>
      </c>
      <c r="H140" s="52" t="s">
        <v>4</v>
      </c>
    </row>
    <row r="141" spans="1:9" s="144" customFormat="1" x14ac:dyDescent="0.25">
      <c r="A141" s="838" t="s">
        <v>2784</v>
      </c>
      <c r="B141" s="838"/>
      <c r="C141" s="839"/>
      <c r="D141" s="839"/>
      <c r="E141" s="839"/>
      <c r="F141" s="273"/>
      <c r="G141" s="273"/>
      <c r="H141" s="273"/>
    </row>
    <row r="142" spans="1:9" s="144" customFormat="1" x14ac:dyDescent="0.25">
      <c r="A142" s="838" t="s">
        <v>2785</v>
      </c>
      <c r="B142" s="838"/>
      <c r="C142" s="839"/>
      <c r="D142" s="839"/>
      <c r="E142" s="839"/>
      <c r="F142" s="839"/>
      <c r="G142" s="273"/>
      <c r="H142" s="273"/>
    </row>
    <row r="143" spans="1:9" s="144" customFormat="1" x14ac:dyDescent="0.25">
      <c r="C143" s="273"/>
      <c r="D143" s="273"/>
      <c r="E143" s="273"/>
      <c r="F143" s="273"/>
      <c r="G143" s="273"/>
      <c r="H143" s="273"/>
    </row>
    <row r="144" spans="1:9" s="144" customFormat="1" x14ac:dyDescent="0.25">
      <c r="C144" s="273"/>
      <c r="D144" s="273"/>
      <c r="E144" s="273"/>
      <c r="F144" s="273"/>
      <c r="G144" s="273"/>
      <c r="H144" s="273"/>
    </row>
    <row r="145" spans="1:8" x14ac:dyDescent="0.25">
      <c r="A145" s="278" t="s">
        <v>2155</v>
      </c>
      <c r="B145" s="278"/>
      <c r="C145" s="278"/>
      <c r="D145" s="278"/>
      <c r="E145" s="278"/>
      <c r="F145" s="278"/>
    </row>
    <row r="146" spans="1:8" x14ac:dyDescent="0.25">
      <c r="A146" s="278" t="s">
        <v>2156</v>
      </c>
      <c r="B146" s="278"/>
      <c r="C146" s="278"/>
      <c r="D146" s="278"/>
      <c r="E146" s="278"/>
      <c r="F146" s="278"/>
      <c r="G146" s="129" t="s">
        <v>929</v>
      </c>
      <c r="H146" s="129"/>
    </row>
    <row r="147" spans="1:8" x14ac:dyDescent="0.25">
      <c r="A147" s="278" t="s">
        <v>2157</v>
      </c>
      <c r="B147" s="278"/>
      <c r="C147" s="278"/>
      <c r="D147" s="278"/>
      <c r="E147" s="278"/>
      <c r="F147" s="278"/>
    </row>
    <row r="148" spans="1:8" x14ac:dyDescent="0.25">
      <c r="A148" s="278" t="s">
        <v>2158</v>
      </c>
      <c r="B148" s="278"/>
      <c r="C148" s="278"/>
      <c r="D148" s="278"/>
      <c r="E148" s="278"/>
      <c r="F148" s="278"/>
    </row>
    <row r="149" spans="1:8" x14ac:dyDescent="0.25">
      <c r="A149" s="278" t="s">
        <v>2159</v>
      </c>
      <c r="B149" s="278"/>
      <c r="C149" s="278"/>
      <c r="D149" s="278"/>
      <c r="E149" s="278"/>
      <c r="F149" s="278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>
    <tabColor rgb="FFC00000"/>
  </sheetPr>
  <dimension ref="A1:G22"/>
  <sheetViews>
    <sheetView topLeftCell="A4" workbookViewId="0">
      <selection activeCell="C20" sqref="C20"/>
    </sheetView>
  </sheetViews>
  <sheetFormatPr baseColWidth="10" defaultColWidth="9" defaultRowHeight="16" x14ac:dyDescent="0.25"/>
  <cols>
    <col min="1" max="1" width="11.33203125" style="2" customWidth="1"/>
    <col min="2" max="2" width="20.1640625" style="2" customWidth="1"/>
    <col min="3" max="3" width="9" style="2" customWidth="1"/>
    <col min="4" max="4" width="9.6640625" style="2" customWidth="1"/>
    <col min="5" max="5" width="8.33203125" style="2" customWidth="1"/>
    <col min="6" max="6" width="8.83203125" style="2" customWidth="1"/>
    <col min="7" max="7" width="12.6640625" style="2" bestFit="1" customWidth="1"/>
    <col min="8" max="16384" width="9" style="2"/>
  </cols>
  <sheetData>
    <row r="1" spans="1:7" x14ac:dyDescent="0.25">
      <c r="A1" s="1" t="s">
        <v>23</v>
      </c>
      <c r="B1" s="1"/>
      <c r="C1" s="1"/>
      <c r="D1" s="1"/>
      <c r="E1" s="1"/>
    </row>
    <row r="2" spans="1:7" x14ac:dyDescent="0.25">
      <c r="A2" s="1"/>
      <c r="B2" s="1"/>
      <c r="C2" s="1"/>
      <c r="D2" s="1"/>
      <c r="E2" s="1"/>
    </row>
    <row r="3" spans="1:7" x14ac:dyDescent="0.25">
      <c r="A3" s="3" t="s">
        <v>24</v>
      </c>
    </row>
    <row r="4" spans="1:7" x14ac:dyDescent="0.25">
      <c r="A4" s="5" t="s">
        <v>2346</v>
      </c>
      <c r="B4" s="5"/>
      <c r="C4" s="3"/>
    </row>
    <row r="5" spans="1:7" s="8" customFormat="1" ht="17" thickBot="1" x14ac:dyDescent="0.3">
      <c r="A5" s="6"/>
      <c r="B5" s="6"/>
      <c r="C5" s="30">
        <v>3540</v>
      </c>
      <c r="D5" s="30">
        <v>3540</v>
      </c>
      <c r="E5" s="30">
        <v>1300</v>
      </c>
      <c r="F5" s="382"/>
    </row>
    <row r="6" spans="1:7" ht="17" thickBot="1" x14ac:dyDescent="0.3">
      <c r="A6" s="9" t="s">
        <v>0</v>
      </c>
      <c r="B6" s="10" t="s">
        <v>1</v>
      </c>
      <c r="C6" s="10" t="s">
        <v>3</v>
      </c>
      <c r="D6" s="10" t="s">
        <v>18</v>
      </c>
      <c r="E6" s="32" t="s">
        <v>4</v>
      </c>
      <c r="F6" s="11"/>
    </row>
    <row r="7" spans="1:7" ht="17" thickBot="1" x14ac:dyDescent="0.3">
      <c r="A7" s="76" t="s">
        <v>313</v>
      </c>
      <c r="B7" s="14" t="s">
        <v>2347</v>
      </c>
      <c r="C7" s="14">
        <v>200</v>
      </c>
      <c r="D7" s="14">
        <v>20</v>
      </c>
      <c r="E7" s="14">
        <v>100</v>
      </c>
      <c r="F7" s="14"/>
    </row>
    <row r="8" spans="1:7" ht="17" thickBot="1" x14ac:dyDescent="0.3">
      <c r="A8" s="33" t="s">
        <v>71</v>
      </c>
      <c r="B8" s="34"/>
      <c r="C8" s="34">
        <f>SUM(C7)</f>
        <v>200</v>
      </c>
      <c r="D8" s="34">
        <f>SUM(D7)</f>
        <v>20</v>
      </c>
      <c r="E8" s="34">
        <f>SUM(E7)</f>
        <v>100</v>
      </c>
      <c r="F8" s="54"/>
    </row>
    <row r="9" spans="1:7" ht="17" thickBot="1" x14ac:dyDescent="0.3">
      <c r="A9" s="53"/>
      <c r="B9" s="53"/>
      <c r="C9" s="53"/>
      <c r="D9" s="53"/>
      <c r="E9" s="53"/>
      <c r="F9" s="53"/>
    </row>
    <row r="10" spans="1:7" s="8" customFormat="1" ht="17" thickBot="1" x14ac:dyDescent="0.3">
      <c r="A10" s="33" t="s">
        <v>117</v>
      </c>
      <c r="B10" s="34"/>
      <c r="C10" s="34">
        <f>SUM(C8:C9)</f>
        <v>200</v>
      </c>
      <c r="D10" s="34">
        <f t="shared" ref="D10:E10" si="0">SUM(D8:D9)</f>
        <v>20</v>
      </c>
      <c r="E10" s="34">
        <f t="shared" si="0"/>
        <v>100</v>
      </c>
      <c r="F10" s="258"/>
    </row>
    <row r="11" spans="1:7" ht="17" thickBot="1" x14ac:dyDescent="0.3">
      <c r="A11" s="13" t="s">
        <v>2348</v>
      </c>
      <c r="B11" s="13" t="s">
        <v>63</v>
      </c>
      <c r="C11" s="13">
        <v>-193</v>
      </c>
      <c r="D11" s="13"/>
      <c r="E11" s="13">
        <v>-191</v>
      </c>
      <c r="F11" s="13"/>
      <c r="G11" s="1"/>
    </row>
    <row r="12" spans="1:7" s="8" customFormat="1" ht="17" thickBot="1" x14ac:dyDescent="0.3">
      <c r="A12" s="33" t="s">
        <v>122</v>
      </c>
      <c r="B12" s="34"/>
      <c r="C12" s="34">
        <f>SUM(C10:C11)</f>
        <v>7</v>
      </c>
      <c r="D12" s="34">
        <f t="shared" ref="D12:E12" si="1">SUM(D10:D11)</f>
        <v>20</v>
      </c>
      <c r="E12" s="56">
        <f t="shared" si="1"/>
        <v>-91</v>
      </c>
      <c r="F12" s="258"/>
    </row>
    <row r="13" spans="1:7" ht="17" thickBot="1" x14ac:dyDescent="0.3">
      <c r="A13" s="13"/>
      <c r="B13" s="13"/>
      <c r="C13" s="13"/>
      <c r="D13" s="13"/>
      <c r="E13" s="13"/>
      <c r="F13" s="13"/>
    </row>
    <row r="14" spans="1:7" s="8" customFormat="1" ht="17" thickBot="1" x14ac:dyDescent="0.3">
      <c r="A14" s="33" t="s">
        <v>127</v>
      </c>
      <c r="B14" s="34"/>
      <c r="C14" s="34">
        <f>SUM(C12:C13)</f>
        <v>7</v>
      </c>
      <c r="D14" s="34">
        <f>SUM(D12:D13)</f>
        <v>20</v>
      </c>
      <c r="E14" s="56">
        <f>SUM(E12:E13)</f>
        <v>-91</v>
      </c>
      <c r="F14" s="258"/>
    </row>
    <row r="15" spans="1:7" s="8" customFormat="1" ht="17" thickBot="1" x14ac:dyDescent="0.3">
      <c r="A15" s="397"/>
      <c r="B15" s="397"/>
      <c r="C15" s="397"/>
      <c r="D15" s="397"/>
      <c r="E15" s="397"/>
      <c r="F15" s="397"/>
    </row>
    <row r="16" spans="1:7" s="8" customFormat="1" ht="17" thickBot="1" x14ac:dyDescent="0.3">
      <c r="A16" s="33" t="s">
        <v>2471</v>
      </c>
      <c r="B16" s="34"/>
      <c r="C16" s="34">
        <f>SUM(C14:C15)</f>
        <v>7</v>
      </c>
      <c r="D16" s="34">
        <f>SUM(D14:D15)</f>
        <v>20</v>
      </c>
      <c r="E16" s="56">
        <f>SUM(E14:E15)</f>
        <v>-91</v>
      </c>
      <c r="F16" s="258"/>
    </row>
    <row r="17" spans="1:7" s="1" customFormat="1" x14ac:dyDescent="0.25">
      <c r="A17" s="250">
        <v>44257</v>
      </c>
      <c r="B17" s="43" t="s">
        <v>2472</v>
      </c>
      <c r="C17" s="43"/>
      <c r="D17" s="43"/>
      <c r="E17" s="43">
        <v>91</v>
      </c>
      <c r="F17" s="43"/>
      <c r="G17" s="1" t="s">
        <v>2473</v>
      </c>
    </row>
    <row r="18" spans="1:7" x14ac:dyDescent="0.25">
      <c r="A18" s="76">
        <v>44257</v>
      </c>
      <c r="B18" s="14" t="s">
        <v>63</v>
      </c>
      <c r="C18" s="14">
        <v>-7</v>
      </c>
      <c r="D18" s="14">
        <v>-13</v>
      </c>
      <c r="E18" s="14"/>
      <c r="F18" s="14"/>
    </row>
    <row r="19" spans="1:7" s="49" customFormat="1" x14ac:dyDescent="0.25">
      <c r="A19" s="699">
        <v>44257</v>
      </c>
      <c r="B19" s="185" t="s">
        <v>210</v>
      </c>
      <c r="C19" s="185"/>
      <c r="D19" s="185">
        <v>-7</v>
      </c>
      <c r="E19" s="185"/>
      <c r="F19" s="185"/>
      <c r="G19" s="49" t="s">
        <v>2491</v>
      </c>
    </row>
    <row r="20" spans="1:7" x14ac:dyDescent="0.25">
      <c r="A20" s="15"/>
      <c r="B20" s="13"/>
      <c r="C20" s="13"/>
      <c r="D20" s="13"/>
      <c r="E20" s="13"/>
      <c r="F20" s="13"/>
    </row>
    <row r="21" spans="1:7" x14ac:dyDescent="0.25">
      <c r="A21" s="15"/>
      <c r="B21" s="13"/>
      <c r="C21" s="13">
        <f>SUM(C16:C19)</f>
        <v>0</v>
      </c>
      <c r="D21" s="13">
        <f>SUM(D16:D19)</f>
        <v>0</v>
      </c>
      <c r="E21" s="13">
        <f>SUM(E16:E19)</f>
        <v>0</v>
      </c>
      <c r="F21" s="13">
        <f>SUM(F16:F19)</f>
        <v>0</v>
      </c>
    </row>
    <row r="22" spans="1:7" x14ac:dyDescent="0.25">
      <c r="A22" s="355" t="s">
        <v>2517</v>
      </c>
      <c r="B22" s="355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>
    <tabColor rgb="FFC00000"/>
  </sheetPr>
  <dimension ref="A1:P54"/>
  <sheetViews>
    <sheetView workbookViewId="0">
      <selection activeCell="K11" sqref="K11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2.6640625" style="4" customWidth="1"/>
    <col min="4" max="4" width="12" style="4" customWidth="1"/>
    <col min="5" max="5" width="10.83203125" style="4" customWidth="1"/>
    <col min="6" max="6" width="8.6640625" style="4" customWidth="1"/>
    <col min="7" max="7" width="8.1640625" style="4" customWidth="1"/>
    <col min="8" max="8" width="9.33203125" style="4" customWidth="1"/>
    <col min="9" max="9" width="9" style="4" customWidth="1"/>
    <col min="10" max="11" width="10.5" style="4" customWidth="1"/>
    <col min="12" max="12" width="8.5" style="4" customWidth="1"/>
    <col min="13" max="16384" width="9" style="136"/>
  </cols>
  <sheetData>
    <row r="1" spans="1:13" s="48" customFormat="1" x14ac:dyDescent="0.25">
      <c r="A1" s="128" t="s">
        <v>23</v>
      </c>
    </row>
    <row r="2" spans="1:13" s="48" customFormat="1" x14ac:dyDescent="0.25">
      <c r="A2" s="128"/>
    </row>
    <row r="3" spans="1:13" s="48" customFormat="1" x14ac:dyDescent="0.25">
      <c r="A3" s="128" t="s">
        <v>1363</v>
      </c>
    </row>
    <row r="4" spans="1:13" s="48" customFormat="1" x14ac:dyDescent="0.25">
      <c r="A4" s="139" t="s">
        <v>1364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3" s="48" customFormat="1" x14ac:dyDescent="0.25">
      <c r="A5" s="139" t="s">
        <v>1365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1:13" s="48" customFormat="1" x14ac:dyDescent="0.25">
      <c r="A6" s="139" t="s">
        <v>1366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spans="1:13" s="48" customFormat="1" x14ac:dyDescent="0.25">
      <c r="A7" s="139" t="s">
        <v>1367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13" s="48" customFormat="1" x14ac:dyDescent="0.25">
      <c r="A8" s="691" t="s">
        <v>2508</v>
      </c>
      <c r="B8" s="656"/>
      <c r="C8" s="656"/>
      <c r="D8" s="656"/>
      <c r="E8" s="3"/>
      <c r="F8" s="3"/>
      <c r="G8" s="3"/>
      <c r="H8" s="3"/>
      <c r="I8" s="3"/>
      <c r="J8" s="3"/>
      <c r="K8" s="3"/>
      <c r="L8" s="3"/>
      <c r="M8" s="3"/>
    </row>
    <row r="9" spans="1:13" s="48" customFormat="1" x14ac:dyDescent="0.25">
      <c r="A9" s="691" t="s">
        <v>2509</v>
      </c>
      <c r="B9" s="656"/>
      <c r="C9" s="656"/>
      <c r="D9" s="656"/>
      <c r="E9" s="3"/>
      <c r="F9" s="3"/>
      <c r="G9" s="3"/>
      <c r="H9" s="3"/>
      <c r="I9" s="3"/>
      <c r="J9" s="3"/>
      <c r="K9" s="3"/>
      <c r="L9" s="3"/>
      <c r="M9" s="3"/>
    </row>
    <row r="10" spans="1:13" s="1" customFormat="1" ht="17" thickBot="1" x14ac:dyDescent="0.3">
      <c r="A10" s="401"/>
      <c r="C10" s="30">
        <v>10000</v>
      </c>
      <c r="D10" s="30">
        <v>6500</v>
      </c>
      <c r="E10" s="30">
        <v>6500</v>
      </c>
      <c r="F10" s="30">
        <v>3950</v>
      </c>
      <c r="G10" s="30">
        <v>3950</v>
      </c>
      <c r="H10" s="30">
        <v>3000</v>
      </c>
      <c r="I10" s="30">
        <v>1000</v>
      </c>
      <c r="J10" s="30">
        <v>7000</v>
      </c>
      <c r="K10" s="30">
        <v>7000</v>
      </c>
      <c r="L10" s="208"/>
    </row>
    <row r="11" spans="1:13" s="4" customFormat="1" ht="17" thickBot="1" x14ac:dyDescent="0.3">
      <c r="A11" s="160" t="s">
        <v>0</v>
      </c>
      <c r="B11" s="50" t="s">
        <v>1</v>
      </c>
      <c r="C11" s="225" t="s">
        <v>254</v>
      </c>
      <c r="D11" s="225" t="s">
        <v>1368</v>
      </c>
      <c r="E11" s="225" t="s">
        <v>676</v>
      </c>
      <c r="F11" s="225" t="s">
        <v>2</v>
      </c>
      <c r="G11" s="225" t="s">
        <v>26</v>
      </c>
      <c r="H11" s="225" t="s">
        <v>3</v>
      </c>
      <c r="I11" s="225" t="s">
        <v>4</v>
      </c>
      <c r="J11" s="225" t="s">
        <v>386</v>
      </c>
      <c r="K11" s="225" t="s">
        <v>1317</v>
      </c>
      <c r="L11" s="50"/>
    </row>
    <row r="12" spans="1:13" s="2" customFormat="1" x14ac:dyDescent="0.25">
      <c r="A12" s="12" t="s">
        <v>334</v>
      </c>
      <c r="B12" s="13" t="s">
        <v>1369</v>
      </c>
      <c r="C12" s="13">
        <v>500</v>
      </c>
      <c r="D12" s="13">
        <v>26</v>
      </c>
      <c r="E12" s="13">
        <v>8</v>
      </c>
      <c r="F12" s="13">
        <v>5</v>
      </c>
      <c r="G12" s="13">
        <v>24</v>
      </c>
      <c r="H12" s="13">
        <v>27</v>
      </c>
      <c r="I12" s="391">
        <v>-4</v>
      </c>
      <c r="J12" s="13">
        <v>106</v>
      </c>
      <c r="K12" s="13">
        <v>175</v>
      </c>
      <c r="L12" s="13"/>
    </row>
    <row r="13" spans="1:13" s="2" customFormat="1" x14ac:dyDescent="0.25">
      <c r="A13" s="12" t="s">
        <v>334</v>
      </c>
      <c r="B13" s="13" t="s">
        <v>1370</v>
      </c>
      <c r="C13" s="13"/>
      <c r="D13" s="13"/>
      <c r="E13" s="13"/>
      <c r="F13" s="13">
        <v>100</v>
      </c>
      <c r="G13" s="13"/>
      <c r="H13" s="13">
        <v>100</v>
      </c>
      <c r="I13" s="13">
        <v>100</v>
      </c>
      <c r="J13" s="13"/>
      <c r="K13" s="13"/>
      <c r="L13" s="13"/>
    </row>
    <row r="14" spans="1:13" s="2" customFormat="1" x14ac:dyDescent="0.25">
      <c r="A14" s="12" t="s">
        <v>337</v>
      </c>
      <c r="B14" s="13" t="s">
        <v>1371</v>
      </c>
      <c r="C14" s="13"/>
      <c r="D14" s="13"/>
      <c r="E14" s="13"/>
      <c r="F14" s="13">
        <v>120</v>
      </c>
      <c r="G14" s="13"/>
      <c r="H14" s="13">
        <v>120</v>
      </c>
      <c r="I14" s="13">
        <v>4</v>
      </c>
      <c r="J14" s="13"/>
      <c r="K14" s="13"/>
      <c r="L14" s="13"/>
    </row>
    <row r="15" spans="1:13" s="2" customFormat="1" x14ac:dyDescent="0.25">
      <c r="A15" s="76" t="s">
        <v>337</v>
      </c>
      <c r="B15" s="14" t="s">
        <v>1372</v>
      </c>
      <c r="C15" s="14"/>
      <c r="D15" s="14"/>
      <c r="E15" s="14"/>
      <c r="F15" s="14">
        <v>120</v>
      </c>
      <c r="G15" s="14"/>
      <c r="H15" s="14">
        <v>120</v>
      </c>
      <c r="I15" s="14">
        <v>200</v>
      </c>
      <c r="J15" s="14"/>
      <c r="K15" s="14"/>
      <c r="L15" s="14"/>
    </row>
    <row r="16" spans="1:13" s="2" customFormat="1" x14ac:dyDescent="0.25">
      <c r="A16" s="45" t="s">
        <v>337</v>
      </c>
      <c r="B16" s="46" t="s">
        <v>63</v>
      </c>
      <c r="C16" s="46">
        <v>-40</v>
      </c>
      <c r="D16" s="46">
        <v>-4</v>
      </c>
      <c r="E16" s="46">
        <v>-8</v>
      </c>
      <c r="F16" s="46">
        <v>-5</v>
      </c>
      <c r="G16" s="46">
        <v>-24</v>
      </c>
      <c r="H16" s="46">
        <v>-27</v>
      </c>
      <c r="I16" s="46"/>
      <c r="J16" s="14">
        <v>-9</v>
      </c>
      <c r="K16" s="14">
        <v>-30</v>
      </c>
      <c r="L16" s="14"/>
    </row>
    <row r="17" spans="1:16" s="2" customFormat="1" x14ac:dyDescent="0.25">
      <c r="A17" s="45" t="s">
        <v>313</v>
      </c>
      <c r="B17" s="46" t="s">
        <v>1373</v>
      </c>
      <c r="C17" s="46"/>
      <c r="D17" s="46"/>
      <c r="E17" s="46"/>
      <c r="F17" s="46">
        <v>84</v>
      </c>
      <c r="G17" s="46"/>
      <c r="H17" s="46">
        <v>100</v>
      </c>
      <c r="I17" s="46"/>
      <c r="J17" s="14"/>
      <c r="K17" s="14"/>
      <c r="L17" s="14"/>
    </row>
    <row r="18" spans="1:16" s="2" customFormat="1" x14ac:dyDescent="0.25">
      <c r="A18" s="45" t="s">
        <v>64</v>
      </c>
      <c r="B18" s="46" t="s">
        <v>1374</v>
      </c>
      <c r="C18" s="46"/>
      <c r="D18" s="46"/>
      <c r="E18" s="46"/>
      <c r="F18" s="46">
        <v>101</v>
      </c>
      <c r="G18" s="46"/>
      <c r="H18" s="46">
        <v>100</v>
      </c>
      <c r="I18" s="46">
        <v>200</v>
      </c>
      <c r="J18" s="14"/>
      <c r="K18" s="14"/>
      <c r="L18" s="14"/>
    </row>
    <row r="19" spans="1:16" s="2" customFormat="1" x14ac:dyDescent="0.25">
      <c r="A19" s="45" t="s">
        <v>322</v>
      </c>
      <c r="B19" s="46" t="s">
        <v>1375</v>
      </c>
      <c r="C19" s="46"/>
      <c r="D19" s="46"/>
      <c r="E19" s="46"/>
      <c r="F19" s="46">
        <v>120</v>
      </c>
      <c r="G19" s="46"/>
      <c r="H19" s="46">
        <v>120</v>
      </c>
      <c r="I19" s="46"/>
      <c r="J19" s="14"/>
      <c r="K19" s="14"/>
      <c r="L19" s="14"/>
    </row>
    <row r="20" spans="1:16" s="2" customFormat="1" x14ac:dyDescent="0.25">
      <c r="A20" s="45" t="s">
        <v>322</v>
      </c>
      <c r="B20" s="46" t="s">
        <v>1376</v>
      </c>
      <c r="C20" s="46"/>
      <c r="D20" s="46"/>
      <c r="E20" s="46"/>
      <c r="F20" s="46">
        <v>102</v>
      </c>
      <c r="G20" s="46"/>
      <c r="H20" s="46">
        <v>120</v>
      </c>
      <c r="I20" s="46">
        <v>100</v>
      </c>
      <c r="J20" s="14"/>
      <c r="K20" s="14"/>
      <c r="L20" s="14"/>
      <c r="M20" s="1"/>
      <c r="N20" s="1"/>
      <c r="O20" s="1"/>
      <c r="P20" s="1"/>
    </row>
    <row r="21" spans="1:16" s="2" customFormat="1" ht="17" thickBot="1" x14ac:dyDescent="0.3">
      <c r="A21" s="45" t="s">
        <v>87</v>
      </c>
      <c r="B21" s="46" t="s">
        <v>63</v>
      </c>
      <c r="C21" s="46"/>
      <c r="D21" s="46">
        <v>-15</v>
      </c>
      <c r="E21" s="46"/>
      <c r="F21" s="46"/>
      <c r="G21" s="46"/>
      <c r="H21" s="46"/>
      <c r="I21" s="46"/>
      <c r="J21" s="14">
        <v>-62</v>
      </c>
      <c r="K21" s="14">
        <v>-113</v>
      </c>
      <c r="L21" s="14"/>
      <c r="M21" s="1"/>
      <c r="N21" s="1"/>
      <c r="O21" s="1"/>
      <c r="P21" s="1"/>
    </row>
    <row r="22" spans="1:16" s="2" customFormat="1" ht="17" thickBot="1" x14ac:dyDescent="0.3">
      <c r="A22" s="170" t="s">
        <v>1377</v>
      </c>
      <c r="B22" s="34"/>
      <c r="C22" s="34">
        <f>SUM(C12:C21)</f>
        <v>460</v>
      </c>
      <c r="D22" s="34">
        <f t="shared" ref="D22:L22" si="0">SUM(D12:D21)</f>
        <v>7</v>
      </c>
      <c r="E22" s="34">
        <f t="shared" si="0"/>
        <v>0</v>
      </c>
      <c r="F22" s="34">
        <f>SUM(F12:F21)</f>
        <v>747</v>
      </c>
      <c r="G22" s="34">
        <f t="shared" si="0"/>
        <v>0</v>
      </c>
      <c r="H22" s="34">
        <f t="shared" si="0"/>
        <v>780</v>
      </c>
      <c r="I22" s="34">
        <f>SUM(I12:I21)</f>
        <v>600</v>
      </c>
      <c r="J22" s="34">
        <f t="shared" si="0"/>
        <v>35</v>
      </c>
      <c r="K22" s="34">
        <f t="shared" si="0"/>
        <v>32</v>
      </c>
      <c r="L22" s="34">
        <f t="shared" si="0"/>
        <v>0</v>
      </c>
      <c r="M22" s="1"/>
      <c r="N22" s="1"/>
      <c r="O22" s="1"/>
      <c r="P22" s="1"/>
    </row>
    <row r="23" spans="1:16" s="2" customFormat="1" x14ac:dyDescent="0.25">
      <c r="A23" s="403" t="s">
        <v>99</v>
      </c>
      <c r="B23" s="404" t="s">
        <v>1378</v>
      </c>
      <c r="C23" s="404"/>
      <c r="D23" s="404"/>
      <c r="E23" s="404"/>
      <c r="F23" s="404">
        <v>120</v>
      </c>
      <c r="G23" s="404"/>
      <c r="H23" s="404">
        <v>120</v>
      </c>
      <c r="I23" s="404"/>
      <c r="J23" s="22"/>
      <c r="K23" s="22"/>
      <c r="L23" s="22"/>
      <c r="M23" s="1"/>
      <c r="N23" s="1"/>
      <c r="O23" s="1"/>
      <c r="P23" s="1"/>
    </row>
    <row r="24" spans="1:16" s="2" customFormat="1" x14ac:dyDescent="0.25">
      <c r="A24" s="45" t="s">
        <v>103</v>
      </c>
      <c r="B24" s="46" t="s">
        <v>1379</v>
      </c>
      <c r="C24" s="46"/>
      <c r="D24" s="46"/>
      <c r="E24" s="46"/>
      <c r="F24" s="46">
        <v>120</v>
      </c>
      <c r="G24" s="46"/>
      <c r="H24" s="46">
        <v>120</v>
      </c>
      <c r="I24" s="46"/>
      <c r="J24" s="14"/>
      <c r="K24" s="14"/>
      <c r="L24" s="14"/>
      <c r="M24" s="1"/>
      <c r="N24" s="1"/>
      <c r="O24" s="1"/>
      <c r="P24" s="1"/>
    </row>
    <row r="25" spans="1:16" s="2" customFormat="1" x14ac:dyDescent="0.25">
      <c r="A25" s="45" t="s">
        <v>216</v>
      </c>
      <c r="B25" s="46" t="s">
        <v>1380</v>
      </c>
      <c r="C25" s="46"/>
      <c r="D25" s="46"/>
      <c r="E25" s="46"/>
      <c r="F25" s="46">
        <v>120</v>
      </c>
      <c r="G25" s="46"/>
      <c r="H25" s="46">
        <v>120</v>
      </c>
      <c r="I25" s="46"/>
      <c r="J25" s="14"/>
      <c r="K25" s="14"/>
      <c r="L25" s="14"/>
      <c r="M25" s="1"/>
      <c r="N25" s="1"/>
      <c r="O25" s="1"/>
      <c r="P25" s="1"/>
    </row>
    <row r="26" spans="1:16" s="2" customFormat="1" ht="17" thickBot="1" x14ac:dyDescent="0.3">
      <c r="A26" s="45" t="s">
        <v>113</v>
      </c>
      <c r="B26" s="46" t="s">
        <v>1381</v>
      </c>
      <c r="C26" s="46"/>
      <c r="D26" s="46"/>
      <c r="E26" s="46"/>
      <c r="F26" s="46">
        <v>120</v>
      </c>
      <c r="G26" s="46"/>
      <c r="H26" s="46">
        <v>120</v>
      </c>
      <c r="I26" s="46"/>
      <c r="J26" s="14"/>
      <c r="K26" s="14"/>
      <c r="L26" s="14"/>
      <c r="M26" s="1"/>
      <c r="N26" s="1"/>
      <c r="O26" s="1"/>
      <c r="P26" s="1"/>
    </row>
    <row r="27" spans="1:16" s="2" customFormat="1" ht="17" thickBot="1" x14ac:dyDescent="0.3">
      <c r="A27" s="170" t="s">
        <v>1382</v>
      </c>
      <c r="B27" s="34"/>
      <c r="C27" s="34">
        <f>SUM(C22:C26)</f>
        <v>460</v>
      </c>
      <c r="D27" s="34">
        <f t="shared" ref="D27:L27" si="1">SUM(D22:D26)</f>
        <v>7</v>
      </c>
      <c r="E27" s="34">
        <f t="shared" si="1"/>
        <v>0</v>
      </c>
      <c r="F27" s="34">
        <f t="shared" si="1"/>
        <v>1227</v>
      </c>
      <c r="G27" s="34">
        <f t="shared" si="1"/>
        <v>0</v>
      </c>
      <c r="H27" s="34">
        <f t="shared" si="1"/>
        <v>1260</v>
      </c>
      <c r="I27" s="34">
        <f t="shared" si="1"/>
        <v>600</v>
      </c>
      <c r="J27" s="34">
        <f t="shared" si="1"/>
        <v>35</v>
      </c>
      <c r="K27" s="34">
        <f t="shared" si="1"/>
        <v>32</v>
      </c>
      <c r="L27" s="34">
        <f t="shared" si="1"/>
        <v>0</v>
      </c>
      <c r="M27" s="1"/>
      <c r="N27" s="1"/>
      <c r="O27" s="1"/>
      <c r="P27" s="1"/>
    </row>
    <row r="28" spans="1:16" s="2" customFormat="1" ht="17" thickBot="1" x14ac:dyDescent="0.3">
      <c r="A28" s="45" t="s">
        <v>123</v>
      </c>
      <c r="B28" s="46" t="s">
        <v>1383</v>
      </c>
      <c r="C28" s="46"/>
      <c r="D28" s="46"/>
      <c r="E28" s="46"/>
      <c r="F28" s="46"/>
      <c r="G28" s="46"/>
      <c r="H28" s="46">
        <v>300</v>
      </c>
      <c r="I28" s="46">
        <v>298</v>
      </c>
      <c r="J28" s="14"/>
      <c r="K28" s="14"/>
      <c r="L28" s="14"/>
      <c r="M28" s="1"/>
      <c r="N28" s="1"/>
      <c r="O28" s="1"/>
      <c r="P28" s="1"/>
    </row>
    <row r="29" spans="1:16" s="2" customFormat="1" ht="17" thickBot="1" x14ac:dyDescent="0.3">
      <c r="A29" s="170" t="s">
        <v>1384</v>
      </c>
      <c r="B29" s="34"/>
      <c r="C29" s="34">
        <f>SUM(C27:C28)</f>
        <v>460</v>
      </c>
      <c r="D29" s="34">
        <f t="shared" ref="D29:L29" si="2">SUM(D27:D28)</f>
        <v>7</v>
      </c>
      <c r="E29" s="34">
        <f t="shared" si="2"/>
        <v>0</v>
      </c>
      <c r="F29" s="34">
        <f t="shared" si="2"/>
        <v>1227</v>
      </c>
      <c r="G29" s="34">
        <f t="shared" si="2"/>
        <v>0</v>
      </c>
      <c r="H29" s="34">
        <f t="shared" si="2"/>
        <v>1560</v>
      </c>
      <c r="I29" s="34">
        <f t="shared" si="2"/>
        <v>898</v>
      </c>
      <c r="J29" s="34">
        <f t="shared" si="2"/>
        <v>35</v>
      </c>
      <c r="K29" s="34">
        <f t="shared" si="2"/>
        <v>32</v>
      </c>
      <c r="L29" s="34">
        <f t="shared" si="2"/>
        <v>0</v>
      </c>
      <c r="M29" s="1"/>
      <c r="N29" s="1"/>
      <c r="O29" s="1"/>
      <c r="P29" s="1"/>
    </row>
    <row r="30" spans="1:16" s="2" customFormat="1" x14ac:dyDescent="0.25">
      <c r="A30" s="45" t="s">
        <v>124</v>
      </c>
      <c r="B30" s="46" t="s">
        <v>63</v>
      </c>
      <c r="C30" s="46"/>
      <c r="D30" s="46">
        <v>-7</v>
      </c>
      <c r="E30" s="46"/>
      <c r="F30" s="46">
        <v>-80</v>
      </c>
      <c r="G30" s="46"/>
      <c r="H30" s="46">
        <v>-276</v>
      </c>
      <c r="I30" s="46">
        <v>-300</v>
      </c>
      <c r="J30" s="14">
        <v>-17</v>
      </c>
      <c r="K30" s="14">
        <v>-14</v>
      </c>
      <c r="L30" s="14"/>
      <c r="M30" s="1"/>
      <c r="N30" s="1"/>
      <c r="O30" s="1"/>
      <c r="P30" s="1"/>
    </row>
    <row r="31" spans="1:16" s="2" customFormat="1" x14ac:dyDescent="0.25">
      <c r="A31" s="45" t="s">
        <v>1032</v>
      </c>
      <c r="B31" s="46" t="s">
        <v>63</v>
      </c>
      <c r="C31" s="46"/>
      <c r="D31" s="46"/>
      <c r="E31" s="46"/>
      <c r="F31" s="46">
        <v>-121</v>
      </c>
      <c r="G31" s="46"/>
      <c r="H31" s="46"/>
      <c r="I31" s="46">
        <v>-301</v>
      </c>
      <c r="J31" s="14"/>
      <c r="K31" s="14"/>
      <c r="L31" s="14"/>
      <c r="M31" s="1"/>
      <c r="N31" s="1"/>
      <c r="O31" s="1"/>
      <c r="P31" s="1"/>
    </row>
    <row r="32" spans="1:16" s="2" customFormat="1" x14ac:dyDescent="0.25">
      <c r="A32" s="45" t="s">
        <v>227</v>
      </c>
      <c r="B32" s="46" t="s">
        <v>63</v>
      </c>
      <c r="C32" s="46"/>
      <c r="D32" s="46"/>
      <c r="E32" s="46"/>
      <c r="F32" s="46">
        <v>-109</v>
      </c>
      <c r="G32" s="46"/>
      <c r="H32" s="46">
        <v>-150</v>
      </c>
      <c r="I32" s="46">
        <v>-200</v>
      </c>
      <c r="J32" s="14">
        <v>-3</v>
      </c>
      <c r="K32" s="14">
        <v>-3</v>
      </c>
      <c r="L32" s="14"/>
      <c r="M32" s="1"/>
      <c r="N32" s="1"/>
      <c r="O32" s="1"/>
      <c r="P32" s="1"/>
    </row>
    <row r="33" spans="1:16" s="2" customFormat="1" x14ac:dyDescent="0.25">
      <c r="A33" s="12" t="s">
        <v>125</v>
      </c>
      <c r="B33" s="13" t="s">
        <v>63</v>
      </c>
      <c r="C33" s="46"/>
      <c r="D33" s="46"/>
      <c r="E33" s="46"/>
      <c r="F33" s="46">
        <v>-120</v>
      </c>
      <c r="G33" s="46"/>
      <c r="H33" s="46">
        <v>-35</v>
      </c>
      <c r="I33" s="46">
        <v>-97</v>
      </c>
      <c r="J33" s="14"/>
      <c r="K33" s="14">
        <v>-6</v>
      </c>
      <c r="L33" s="14"/>
      <c r="M33" s="1"/>
      <c r="N33" s="1"/>
      <c r="O33" s="1"/>
      <c r="P33" s="1"/>
    </row>
    <row r="34" spans="1:16" s="2" customFormat="1" x14ac:dyDescent="0.25">
      <c r="A34" s="12" t="s">
        <v>926</v>
      </c>
      <c r="B34" s="13" t="s">
        <v>63</v>
      </c>
      <c r="C34" s="46"/>
      <c r="D34" s="46"/>
      <c r="E34" s="46"/>
      <c r="F34" s="46">
        <v>-100</v>
      </c>
      <c r="G34" s="46"/>
      <c r="H34" s="46">
        <v>-44</v>
      </c>
      <c r="I34" s="46"/>
      <c r="J34" s="14"/>
      <c r="K34" s="14"/>
      <c r="L34" s="14"/>
      <c r="M34" s="1"/>
      <c r="N34" s="1"/>
      <c r="O34" s="1"/>
      <c r="P34" s="1"/>
    </row>
    <row r="35" spans="1:16" s="2" customFormat="1" x14ac:dyDescent="0.25">
      <c r="A35" s="76">
        <v>44287</v>
      </c>
      <c r="B35" s="14" t="s">
        <v>63</v>
      </c>
      <c r="C35" s="46"/>
      <c r="D35" s="46"/>
      <c r="E35" s="46"/>
      <c r="F35" s="46">
        <v>-136</v>
      </c>
      <c r="G35" s="46"/>
      <c r="H35" s="46">
        <v>-199</v>
      </c>
      <c r="I35" s="46"/>
      <c r="J35" s="14">
        <v>-1</v>
      </c>
      <c r="K35" s="14">
        <v>-1</v>
      </c>
      <c r="L35" s="14"/>
      <c r="M35" s="1"/>
      <c r="N35" s="1"/>
      <c r="O35" s="1"/>
      <c r="P35" s="1"/>
    </row>
    <row r="36" spans="1:16" s="2" customFormat="1" x14ac:dyDescent="0.25">
      <c r="A36" s="12">
        <v>44317</v>
      </c>
      <c r="B36" s="13" t="s">
        <v>63</v>
      </c>
      <c r="C36" s="46"/>
      <c r="D36" s="46"/>
      <c r="E36" s="46"/>
      <c r="F36" s="46">
        <v>-50</v>
      </c>
      <c r="G36" s="46"/>
      <c r="H36" s="46">
        <v>-200</v>
      </c>
      <c r="I36" s="46"/>
      <c r="J36" s="14"/>
      <c r="K36" s="14"/>
      <c r="L36" s="14"/>
      <c r="M36" s="1"/>
      <c r="N36" s="1"/>
      <c r="O36" s="1"/>
      <c r="P36" s="1"/>
    </row>
    <row r="37" spans="1:16" s="2" customFormat="1" x14ac:dyDescent="0.25">
      <c r="A37" s="12">
        <v>44348</v>
      </c>
      <c r="B37" s="13" t="s">
        <v>63</v>
      </c>
      <c r="C37" s="46"/>
      <c r="D37" s="46"/>
      <c r="E37" s="46"/>
      <c r="F37" s="46">
        <v>-115</v>
      </c>
      <c r="G37" s="46"/>
      <c r="H37" s="46">
        <v>-47</v>
      </c>
      <c r="I37" s="46"/>
      <c r="J37" s="14"/>
      <c r="K37" s="14"/>
      <c r="L37" s="14"/>
      <c r="M37" s="1"/>
      <c r="N37" s="1"/>
      <c r="O37" s="1"/>
      <c r="P37" s="1"/>
    </row>
    <row r="38" spans="1:16" s="2" customFormat="1" x14ac:dyDescent="0.25">
      <c r="A38" s="12">
        <v>44440</v>
      </c>
      <c r="B38" s="14" t="s">
        <v>63</v>
      </c>
      <c r="C38" s="46"/>
      <c r="D38" s="46"/>
      <c r="E38" s="46"/>
      <c r="F38" s="46">
        <v>-95</v>
      </c>
      <c r="G38" s="46"/>
      <c r="H38" s="46">
        <v>-220</v>
      </c>
      <c r="I38" s="46"/>
      <c r="J38" s="14"/>
      <c r="K38" s="14"/>
      <c r="L38" s="14"/>
      <c r="M38" s="1"/>
      <c r="N38" s="1"/>
      <c r="O38" s="1"/>
      <c r="P38" s="1"/>
    </row>
    <row r="39" spans="1:16" s="2" customFormat="1" x14ac:dyDescent="0.25">
      <c r="A39" s="12">
        <v>44531</v>
      </c>
      <c r="B39" s="15" t="s">
        <v>63</v>
      </c>
      <c r="C39" s="14"/>
      <c r="D39" s="14"/>
      <c r="E39" s="14"/>
      <c r="F39" s="14">
        <v>-100</v>
      </c>
      <c r="G39" s="14"/>
      <c r="H39" s="14">
        <v>-100</v>
      </c>
      <c r="I39" s="14"/>
      <c r="J39" s="14"/>
      <c r="K39" s="14"/>
      <c r="L39" s="14"/>
    </row>
    <row r="40" spans="1:16" s="2" customFormat="1" ht="17" thickBot="1" x14ac:dyDescent="0.3">
      <c r="A40" s="76" t="s">
        <v>1044</v>
      </c>
      <c r="B40" s="78" t="s">
        <v>63</v>
      </c>
      <c r="C40" s="14"/>
      <c r="D40" s="14"/>
      <c r="E40" s="14"/>
      <c r="F40" s="14">
        <v>-108</v>
      </c>
      <c r="G40" s="14"/>
      <c r="H40" s="14">
        <v>-279</v>
      </c>
      <c r="I40" s="14"/>
      <c r="J40" s="14"/>
      <c r="K40" s="14"/>
      <c r="L40" s="14"/>
    </row>
    <row r="41" spans="1:16" s="2" customFormat="1" ht="17" thickBot="1" x14ac:dyDescent="0.3">
      <c r="A41" s="170" t="s">
        <v>2356</v>
      </c>
      <c r="B41" s="34"/>
      <c r="C41" s="34">
        <f>SUM(C29:C40)</f>
        <v>460</v>
      </c>
      <c r="D41" s="34">
        <f t="shared" ref="D41:L41" si="3">SUM(D29:D40)</f>
        <v>0</v>
      </c>
      <c r="E41" s="34">
        <f t="shared" si="3"/>
        <v>0</v>
      </c>
      <c r="F41" s="34">
        <f t="shared" si="3"/>
        <v>93</v>
      </c>
      <c r="G41" s="34">
        <f t="shared" si="3"/>
        <v>0</v>
      </c>
      <c r="H41" s="34">
        <f t="shared" si="3"/>
        <v>10</v>
      </c>
      <c r="I41" s="34">
        <f t="shared" si="3"/>
        <v>0</v>
      </c>
      <c r="J41" s="34">
        <f t="shared" si="3"/>
        <v>14</v>
      </c>
      <c r="K41" s="34">
        <f t="shared" si="3"/>
        <v>8</v>
      </c>
      <c r="L41" s="34">
        <f t="shared" si="3"/>
        <v>0</v>
      </c>
      <c r="M41" s="1"/>
      <c r="N41" s="1"/>
      <c r="O41" s="1"/>
      <c r="P41" s="1"/>
    </row>
    <row r="42" spans="1:16" s="2" customFormat="1" x14ac:dyDescent="0.25">
      <c r="A42" s="76" t="s">
        <v>2358</v>
      </c>
      <c r="B42" s="78" t="s">
        <v>63</v>
      </c>
      <c r="C42" s="14"/>
      <c r="D42" s="14"/>
      <c r="E42" s="14"/>
      <c r="F42" s="14">
        <v>-65</v>
      </c>
      <c r="G42" s="14"/>
      <c r="H42" s="14"/>
      <c r="I42" s="14"/>
      <c r="J42" s="14"/>
      <c r="K42" s="14"/>
      <c r="L42" s="14"/>
    </row>
    <row r="43" spans="1:16" s="2" customFormat="1" x14ac:dyDescent="0.25">
      <c r="A43" s="76" t="s">
        <v>2444</v>
      </c>
      <c r="B43" s="78" t="s">
        <v>63</v>
      </c>
      <c r="C43" s="14"/>
      <c r="D43" s="14"/>
      <c r="E43" s="14"/>
      <c r="F43" s="14">
        <v>-28</v>
      </c>
      <c r="G43" s="14"/>
      <c r="H43" s="14">
        <v>-10</v>
      </c>
      <c r="I43" s="14"/>
      <c r="J43" s="14"/>
      <c r="K43" s="14"/>
      <c r="L43" s="14"/>
    </row>
    <row r="44" spans="1:16" s="49" customFormat="1" ht="17" thickBot="1" x14ac:dyDescent="0.3">
      <c r="A44" s="431">
        <v>44198</v>
      </c>
      <c r="B44" s="726" t="s">
        <v>967</v>
      </c>
      <c r="C44" s="432">
        <v>-460</v>
      </c>
      <c r="D44" s="432"/>
      <c r="E44" s="432"/>
      <c r="F44" s="246"/>
      <c r="G44" s="432"/>
      <c r="H44" s="246"/>
      <c r="I44" s="432"/>
      <c r="J44" s="432">
        <v>-14</v>
      </c>
      <c r="K44" s="432">
        <v>-8</v>
      </c>
      <c r="L44" s="432"/>
      <c r="M44" s="49" t="s">
        <v>211</v>
      </c>
    </row>
    <row r="45" spans="1:16" s="2" customFormat="1" ht="17" thickBot="1" x14ac:dyDescent="0.3">
      <c r="A45" s="170" t="s">
        <v>2499</v>
      </c>
      <c r="B45" s="34"/>
      <c r="C45" s="34">
        <f>SUM(C41:C44)</f>
        <v>0</v>
      </c>
      <c r="D45" s="34">
        <f t="shared" ref="D45:J45" si="4">SUM(D41:D44)</f>
        <v>0</v>
      </c>
      <c r="E45" s="34">
        <f t="shared" si="4"/>
        <v>0</v>
      </c>
      <c r="F45" s="34">
        <f t="shared" si="4"/>
        <v>0</v>
      </c>
      <c r="G45" s="34">
        <f t="shared" si="4"/>
        <v>0</v>
      </c>
      <c r="H45" s="34">
        <f t="shared" si="4"/>
        <v>0</v>
      </c>
      <c r="I45" s="34">
        <f t="shared" si="4"/>
        <v>0</v>
      </c>
      <c r="J45" s="34">
        <f t="shared" si="4"/>
        <v>0</v>
      </c>
      <c r="K45" s="34">
        <f>SUM(K41:K44)</f>
        <v>0</v>
      </c>
      <c r="L45" s="34"/>
      <c r="M45" s="1"/>
      <c r="N45" s="1"/>
      <c r="O45" s="1"/>
      <c r="P45" s="1"/>
    </row>
    <row r="46" spans="1:16" s="200" customFormat="1" ht="17" thickBot="1" x14ac:dyDescent="0.3">
      <c r="A46" s="706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</row>
    <row r="47" spans="1:16" s="2" customFormat="1" ht="17" thickBot="1" x14ac:dyDescent="0.3">
      <c r="A47" s="406" t="s">
        <v>526</v>
      </c>
      <c r="B47" s="204"/>
      <c r="C47" s="407">
        <f>SUM(C12)</f>
        <v>500</v>
      </c>
      <c r="D47" s="407">
        <f>SUM(D12)</f>
        <v>26</v>
      </c>
      <c r="E47" s="407">
        <f>SUM(E12)</f>
        <v>8</v>
      </c>
      <c r="F47" s="407">
        <f>SUM(F27+5)</f>
        <v>1232</v>
      </c>
      <c r="G47" s="407">
        <f>SUM(G12)</f>
        <v>24</v>
      </c>
      <c r="H47" s="407">
        <f>SUM(H27+H28+27)</f>
        <v>1587</v>
      </c>
      <c r="I47" s="407">
        <f>SUM(I27+I28+4)</f>
        <v>902</v>
      </c>
      <c r="J47" s="407">
        <f>SUM(J12)</f>
        <v>106</v>
      </c>
      <c r="K47" s="407">
        <f>SUM(K12)</f>
        <v>175</v>
      </c>
      <c r="L47" s="204"/>
    </row>
    <row r="48" spans="1:16" s="2" customFormat="1" ht="17" thickBot="1" x14ac:dyDescent="0.3">
      <c r="A48" s="408" t="s">
        <v>1385</v>
      </c>
      <c r="B48" s="220"/>
      <c r="C48" s="409">
        <v>500</v>
      </c>
      <c r="D48" s="409">
        <v>26</v>
      </c>
      <c r="E48" s="409">
        <v>8</v>
      </c>
      <c r="F48" s="409">
        <v>2000</v>
      </c>
      <c r="G48" s="409">
        <v>24</v>
      </c>
      <c r="H48" s="409">
        <v>2000</v>
      </c>
      <c r="I48" s="409">
        <v>1000</v>
      </c>
      <c r="J48" s="410">
        <v>106</v>
      </c>
      <c r="K48" s="411">
        <v>175</v>
      </c>
      <c r="L48" s="412"/>
    </row>
    <row r="49" spans="1:12" ht="17" thickBot="1" x14ac:dyDescent="0.3">
      <c r="A49" s="241" t="s">
        <v>1386</v>
      </c>
      <c r="B49" s="203"/>
      <c r="C49" s="203">
        <f>SUM(C48-C47)</f>
        <v>0</v>
      </c>
      <c r="D49" s="203">
        <f t="shared" ref="D49:K49" si="5">SUM(D48-D47)</f>
        <v>0</v>
      </c>
      <c r="E49" s="203">
        <f t="shared" si="5"/>
        <v>0</v>
      </c>
      <c r="F49" s="203">
        <f>SUM(F48-F47)</f>
        <v>768</v>
      </c>
      <c r="G49" s="203">
        <f t="shared" si="5"/>
        <v>0</v>
      </c>
      <c r="H49" s="203">
        <f t="shared" si="5"/>
        <v>413</v>
      </c>
      <c r="I49" s="203">
        <f t="shared" si="5"/>
        <v>98</v>
      </c>
      <c r="J49" s="203">
        <f t="shared" si="5"/>
        <v>0</v>
      </c>
      <c r="K49" s="203">
        <f t="shared" si="5"/>
        <v>0</v>
      </c>
      <c r="L49" s="282"/>
    </row>
    <row r="50" spans="1:12" ht="17" thickBot="1" x14ac:dyDescent="0.3">
      <c r="C50" s="225" t="s">
        <v>254</v>
      </c>
      <c r="D50" s="225" t="s">
        <v>1368</v>
      </c>
      <c r="E50" s="225" t="s">
        <v>676</v>
      </c>
      <c r="F50" s="225" t="s">
        <v>2</v>
      </c>
      <c r="G50" s="225" t="s">
        <v>26</v>
      </c>
      <c r="H50" s="225" t="s">
        <v>3</v>
      </c>
      <c r="I50" s="225" t="s">
        <v>4</v>
      </c>
      <c r="J50" s="225" t="s">
        <v>386</v>
      </c>
      <c r="K50" s="225" t="s">
        <v>1317</v>
      </c>
    </row>
    <row r="52" spans="1:12" x14ac:dyDescent="0.25">
      <c r="A52" s="285" t="s">
        <v>1387</v>
      </c>
      <c r="B52" s="260"/>
      <c r="C52" s="260"/>
      <c r="D52" s="413"/>
    </row>
    <row r="54" spans="1:12" x14ac:dyDescent="0.25">
      <c r="A54" s="721" t="s">
        <v>2497</v>
      </c>
      <c r="B54" s="722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>
    <tabColor rgb="FFC00000"/>
  </sheetPr>
  <dimension ref="A1:L48"/>
  <sheetViews>
    <sheetView topLeftCell="A13" workbookViewId="0">
      <selection activeCell="E4" sqref="E1:E1048576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0.5" style="4" customWidth="1"/>
    <col min="4" max="4" width="10" style="4" customWidth="1"/>
    <col min="5" max="5" width="9.33203125" style="4" customWidth="1"/>
    <col min="6" max="6" width="8.6640625" style="4" customWidth="1"/>
    <col min="7" max="16384" width="9" style="136"/>
  </cols>
  <sheetData>
    <row r="1" spans="1:12" s="48" customFormat="1" x14ac:dyDescent="0.25">
      <c r="A1" s="128" t="s">
        <v>23</v>
      </c>
    </row>
    <row r="2" spans="1:12" s="48" customFormat="1" x14ac:dyDescent="0.25">
      <c r="A2" s="128"/>
    </row>
    <row r="3" spans="1:12" s="48" customFormat="1" x14ac:dyDescent="0.25">
      <c r="A3" s="128" t="s">
        <v>1363</v>
      </c>
    </row>
    <row r="4" spans="1:12" s="48" customFormat="1" x14ac:dyDescent="0.25">
      <c r="A4" s="139" t="s">
        <v>1388</v>
      </c>
      <c r="B4" s="3"/>
      <c r="C4" s="3"/>
      <c r="D4" s="3"/>
      <c r="E4" s="3"/>
      <c r="F4" s="3"/>
    </row>
    <row r="5" spans="1:12" s="48" customFormat="1" x14ac:dyDescent="0.25">
      <c r="A5" s="139" t="s">
        <v>1389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2" s="48" customFormat="1" x14ac:dyDescent="0.25">
      <c r="A6" s="139" t="s">
        <v>1390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spans="1:12" s="48" customFormat="1" x14ac:dyDescent="0.25">
      <c r="A7" s="139" t="s">
        <v>1391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spans="1:12" s="48" customFormat="1" x14ac:dyDescent="0.25">
      <c r="A8" s="691" t="s">
        <v>2508</v>
      </c>
      <c r="B8" s="656"/>
      <c r="C8" s="656"/>
      <c r="D8" s="656"/>
      <c r="E8" s="656"/>
      <c r="F8" s="3"/>
      <c r="G8" s="3"/>
      <c r="H8" s="3"/>
      <c r="I8" s="3"/>
      <c r="J8" s="3"/>
      <c r="K8" s="3"/>
      <c r="L8" s="3"/>
    </row>
    <row r="9" spans="1:12" s="48" customFormat="1" x14ac:dyDescent="0.25">
      <c r="A9" s="691" t="s">
        <v>2509</v>
      </c>
      <c r="B9" s="656"/>
      <c r="C9" s="656"/>
      <c r="D9" s="656"/>
      <c r="E9" s="656"/>
      <c r="F9" s="3"/>
      <c r="G9" s="3"/>
      <c r="H9" s="3"/>
      <c r="I9" s="3"/>
      <c r="J9" s="3"/>
      <c r="K9" s="3"/>
      <c r="L9" s="3"/>
    </row>
    <row r="10" spans="1:12" s="48" customFormat="1" x14ac:dyDescent="0.25">
      <c r="A10" s="139"/>
      <c r="B10" s="3"/>
      <c r="C10" s="3"/>
      <c r="D10" s="3"/>
      <c r="E10" s="3"/>
      <c r="F10" s="3"/>
    </row>
    <row r="11" spans="1:12" s="1" customFormat="1" ht="17" thickBot="1" x14ac:dyDescent="0.3">
      <c r="A11" s="401" t="s">
        <v>25</v>
      </c>
      <c r="C11" s="30">
        <v>18000</v>
      </c>
      <c r="D11" s="30">
        <v>2800</v>
      </c>
      <c r="E11" s="30">
        <v>1000</v>
      </c>
      <c r="F11" s="30">
        <v>21000</v>
      </c>
    </row>
    <row r="12" spans="1:12" s="4" customFormat="1" ht="17" thickBot="1" x14ac:dyDescent="0.3">
      <c r="A12" s="160" t="s">
        <v>0</v>
      </c>
      <c r="B12" s="50" t="s">
        <v>1</v>
      </c>
      <c r="C12" s="225" t="s">
        <v>29</v>
      </c>
      <c r="D12" s="225" t="s">
        <v>31</v>
      </c>
      <c r="E12" s="225" t="s">
        <v>4</v>
      </c>
      <c r="F12" s="225" t="s">
        <v>10</v>
      </c>
    </row>
    <row r="13" spans="1:12" s="2" customFormat="1" ht="17" thickBot="1" x14ac:dyDescent="0.3">
      <c r="A13" s="76">
        <v>44114</v>
      </c>
      <c r="B13" s="14" t="s">
        <v>1392</v>
      </c>
      <c r="C13" s="14">
        <v>200</v>
      </c>
      <c r="D13" s="14">
        <v>300</v>
      </c>
      <c r="E13" s="14">
        <v>1500</v>
      </c>
      <c r="F13" s="14">
        <v>200</v>
      </c>
    </row>
    <row r="14" spans="1:12" s="2" customFormat="1" ht="17" thickBot="1" x14ac:dyDescent="0.3">
      <c r="A14" s="170" t="s">
        <v>1393</v>
      </c>
      <c r="B14" s="34"/>
      <c r="C14" s="34">
        <f>SUM(C13)</f>
        <v>200</v>
      </c>
      <c r="D14" s="34">
        <f>SUM(D13)</f>
        <v>300</v>
      </c>
      <c r="E14" s="34">
        <f>SUM(E13)</f>
        <v>1500</v>
      </c>
      <c r="F14" s="34">
        <f>SUM(F13)</f>
        <v>200</v>
      </c>
    </row>
    <row r="15" spans="1:12" s="2" customFormat="1" ht="17" thickBot="1" x14ac:dyDescent="0.3">
      <c r="A15" s="55"/>
      <c r="B15" s="53"/>
      <c r="C15" s="53"/>
      <c r="D15" s="53"/>
      <c r="E15" s="53"/>
      <c r="F15" s="53"/>
    </row>
    <row r="16" spans="1:12" s="2" customFormat="1" ht="17" thickBot="1" x14ac:dyDescent="0.3">
      <c r="A16" s="170" t="s">
        <v>1394</v>
      </c>
      <c r="B16" s="34"/>
      <c r="C16" s="34">
        <f>SUM(C14:C15)</f>
        <v>200</v>
      </c>
      <c r="D16" s="34">
        <f>SUM(D14:D15)</f>
        <v>300</v>
      </c>
      <c r="E16" s="34">
        <f>SUM(E14:E15)</f>
        <v>1500</v>
      </c>
      <c r="F16" s="34">
        <f>SUM(F14:F15)</f>
        <v>200</v>
      </c>
    </row>
    <row r="17" spans="1:10" s="2" customFormat="1" x14ac:dyDescent="0.25">
      <c r="A17" s="45" t="s">
        <v>1032</v>
      </c>
      <c r="B17" s="46" t="s">
        <v>63</v>
      </c>
      <c r="C17" s="46"/>
      <c r="D17" s="46">
        <v>-300</v>
      </c>
      <c r="E17" s="46"/>
      <c r="F17" s="46"/>
    </row>
    <row r="18" spans="1:10" s="1" customFormat="1" x14ac:dyDescent="0.25">
      <c r="A18" s="250" t="s">
        <v>125</v>
      </c>
      <c r="B18" s="43" t="s">
        <v>63</v>
      </c>
      <c r="C18" s="672"/>
      <c r="D18" s="672"/>
      <c r="E18" s="672">
        <v>-353</v>
      </c>
      <c r="F18" s="672"/>
      <c r="G18" s="1" t="s">
        <v>2357</v>
      </c>
    </row>
    <row r="19" spans="1:10" s="1" customFormat="1" x14ac:dyDescent="0.25">
      <c r="A19" s="250" t="s">
        <v>926</v>
      </c>
      <c r="B19" s="43" t="s">
        <v>63</v>
      </c>
      <c r="C19" s="672"/>
      <c r="D19" s="672"/>
      <c r="E19" s="672">
        <v>-50</v>
      </c>
      <c r="F19" s="672"/>
      <c r="G19" s="1" t="s">
        <v>2357</v>
      </c>
    </row>
    <row r="20" spans="1:10" s="1" customFormat="1" x14ac:dyDescent="0.25">
      <c r="A20" s="674">
        <v>44287</v>
      </c>
      <c r="B20" s="115" t="s">
        <v>63</v>
      </c>
      <c r="C20" s="672"/>
      <c r="D20" s="672"/>
      <c r="E20" s="672">
        <v>-354</v>
      </c>
      <c r="F20" s="672"/>
      <c r="G20" s="1" t="s">
        <v>2357</v>
      </c>
    </row>
    <row r="21" spans="1:10" s="2" customFormat="1" x14ac:dyDescent="0.25">
      <c r="A21" s="12">
        <v>44317</v>
      </c>
      <c r="B21" s="13" t="s">
        <v>63</v>
      </c>
      <c r="C21" s="46"/>
      <c r="D21" s="46"/>
      <c r="E21" s="46">
        <v>-2</v>
      </c>
      <c r="F21" s="46">
        <v>-53</v>
      </c>
    </row>
    <row r="22" spans="1:10" s="2" customFormat="1" x14ac:dyDescent="0.25">
      <c r="A22" s="12">
        <v>44348</v>
      </c>
      <c r="B22" s="13" t="s">
        <v>63</v>
      </c>
      <c r="C22" s="46"/>
      <c r="D22" s="46"/>
      <c r="E22" s="46">
        <v>-2</v>
      </c>
      <c r="F22" s="46"/>
    </row>
    <row r="23" spans="1:10" s="2" customFormat="1" ht="17" thickBot="1" x14ac:dyDescent="0.3">
      <c r="A23" s="12">
        <v>44440</v>
      </c>
      <c r="B23" s="14" t="s">
        <v>63</v>
      </c>
      <c r="C23" s="46"/>
      <c r="D23" s="46"/>
      <c r="E23" s="46">
        <v>-600</v>
      </c>
      <c r="F23" s="46"/>
    </row>
    <row r="24" spans="1:10" s="2" customFormat="1" ht="17" thickBot="1" x14ac:dyDescent="0.3">
      <c r="A24" s="170" t="s">
        <v>1395</v>
      </c>
      <c r="B24" s="34"/>
      <c r="C24" s="34">
        <f>SUM(C16:C23)</f>
        <v>200</v>
      </c>
      <c r="D24" s="34">
        <f>SUM(D16:D23)</f>
        <v>0</v>
      </c>
      <c r="E24" s="34">
        <f>SUM(E16:E23)</f>
        <v>139</v>
      </c>
      <c r="F24" s="34">
        <f>SUM(F16:F23)</f>
        <v>147</v>
      </c>
    </row>
    <row r="25" spans="1:10" s="2" customFormat="1" x14ac:dyDescent="0.25">
      <c r="A25" s="12">
        <v>44531</v>
      </c>
      <c r="B25" s="15" t="s">
        <v>63</v>
      </c>
      <c r="C25" s="46"/>
      <c r="D25" s="46"/>
      <c r="E25" s="46">
        <v>-139</v>
      </c>
      <c r="F25" s="46">
        <v>-10</v>
      </c>
    </row>
    <row r="26" spans="1:10" s="2" customFormat="1" x14ac:dyDescent="0.25">
      <c r="A26" s="76" t="s">
        <v>2358</v>
      </c>
      <c r="B26" s="78" t="s">
        <v>63</v>
      </c>
      <c r="C26" s="46">
        <v>-170</v>
      </c>
      <c r="D26" s="46"/>
      <c r="E26" s="46"/>
      <c r="F26" s="46">
        <v>-70</v>
      </c>
      <c r="G26" s="1"/>
      <c r="H26" s="1"/>
      <c r="I26" s="1"/>
      <c r="J26" s="1"/>
    </row>
    <row r="27" spans="1:10" s="2" customFormat="1" x14ac:dyDescent="0.25">
      <c r="A27" s="76" t="s">
        <v>2444</v>
      </c>
      <c r="B27" s="78" t="s">
        <v>63</v>
      </c>
      <c r="C27" s="46"/>
      <c r="D27" s="46"/>
      <c r="E27" s="46"/>
      <c r="F27" s="46">
        <v>-37</v>
      </c>
      <c r="G27" s="1"/>
      <c r="H27" s="1"/>
      <c r="I27" s="1"/>
      <c r="J27" s="1"/>
    </row>
    <row r="28" spans="1:10" s="2" customFormat="1" x14ac:dyDescent="0.25">
      <c r="A28" s="12">
        <v>44198</v>
      </c>
      <c r="B28" s="75" t="s">
        <v>63</v>
      </c>
      <c r="C28" s="25"/>
      <c r="D28" s="25"/>
      <c r="E28" s="25"/>
      <c r="F28" s="25">
        <v>-30</v>
      </c>
      <c r="G28" s="1"/>
      <c r="H28" s="1"/>
      <c r="I28" s="1"/>
      <c r="J28" s="1"/>
    </row>
    <row r="29" spans="1:10" s="49" customFormat="1" ht="17" thickBot="1" x14ac:dyDescent="0.3">
      <c r="A29" s="725">
        <v>44198</v>
      </c>
      <c r="B29" s="440" t="s">
        <v>967</v>
      </c>
      <c r="C29" s="619">
        <v>-30</v>
      </c>
      <c r="D29" s="619"/>
      <c r="E29" s="619"/>
      <c r="F29" s="619"/>
      <c r="G29" s="49" t="s">
        <v>211</v>
      </c>
    </row>
    <row r="30" spans="1:10" s="2" customFormat="1" ht="17" thickBot="1" x14ac:dyDescent="0.3">
      <c r="A30" s="170" t="s">
        <v>2498</v>
      </c>
      <c r="B30" s="34"/>
      <c r="C30" s="34">
        <f>SUM(C24:C29)</f>
        <v>0</v>
      </c>
      <c r="D30" s="34">
        <f>SUM(D24:D28)</f>
        <v>0</v>
      </c>
      <c r="E30" s="34">
        <f>SUM(E24:E28)</f>
        <v>0</v>
      </c>
      <c r="F30" s="34">
        <f>SUM(F24:F28)</f>
        <v>0</v>
      </c>
    </row>
    <row r="31" spans="1:10" x14ac:dyDescent="0.25">
      <c r="A31" s="700"/>
      <c r="B31" s="527"/>
      <c r="C31" s="46"/>
      <c r="D31" s="46"/>
      <c r="E31" s="46"/>
      <c r="F31" s="46"/>
      <c r="G31" s="200"/>
      <c r="H31" s="200"/>
      <c r="I31" s="200"/>
      <c r="J31" s="200"/>
    </row>
    <row r="32" spans="1:10" x14ac:dyDescent="0.25">
      <c r="A32" s="76"/>
      <c r="B32" s="78"/>
      <c r="C32" s="46"/>
      <c r="D32" s="46"/>
      <c r="E32" s="46"/>
      <c r="F32" s="46"/>
      <c r="G32" s="200"/>
      <c r="H32" s="200"/>
      <c r="I32" s="200"/>
      <c r="J32" s="200"/>
    </row>
    <row r="33" spans="1:10" s="200" customFormat="1" ht="17" thickBot="1" x14ac:dyDescent="0.3">
      <c r="A33" s="702"/>
      <c r="B33" s="672"/>
      <c r="C33" s="672"/>
      <c r="D33" s="672"/>
      <c r="E33" s="672"/>
      <c r="F33" s="672"/>
    </row>
    <row r="34" spans="1:10" ht="17" thickBot="1" x14ac:dyDescent="0.3">
      <c r="A34" s="406" t="s">
        <v>526</v>
      </c>
      <c r="B34" s="204"/>
      <c r="C34" s="407">
        <f>SUM(C13)</f>
        <v>200</v>
      </c>
      <c r="D34" s="407">
        <f>SUM(D13)</f>
        <v>300</v>
      </c>
      <c r="E34" s="407">
        <f>SUM(E13)</f>
        <v>1500</v>
      </c>
      <c r="F34" s="407">
        <f>SUM(F13)</f>
        <v>200</v>
      </c>
      <c r="G34" s="200"/>
      <c r="H34" s="200"/>
      <c r="I34" s="200"/>
      <c r="J34" s="200"/>
    </row>
    <row r="35" spans="1:10" ht="17" thickBot="1" x14ac:dyDescent="0.3">
      <c r="A35" s="408" t="s">
        <v>1385</v>
      </c>
      <c r="B35" s="220"/>
      <c r="C35" s="409">
        <v>200</v>
      </c>
      <c r="D35" s="409">
        <v>300</v>
      </c>
      <c r="E35" s="409">
        <v>1500</v>
      </c>
      <c r="F35" s="409">
        <v>200</v>
      </c>
    </row>
    <row r="36" spans="1:10" ht="17" thickBot="1" x14ac:dyDescent="0.3">
      <c r="A36" s="241" t="s">
        <v>1386</v>
      </c>
      <c r="B36" s="203"/>
      <c r="C36" s="203">
        <f>SUM(C35-C34)</f>
        <v>0</v>
      </c>
      <c r="D36" s="203">
        <f t="shared" ref="D36:F36" si="0">SUM(D35-D34)</f>
        <v>0</v>
      </c>
      <c r="E36" s="203">
        <f t="shared" si="0"/>
        <v>0</v>
      </c>
      <c r="F36" s="203">
        <f t="shared" si="0"/>
        <v>0</v>
      </c>
    </row>
    <row r="38" spans="1:10" x14ac:dyDescent="0.25">
      <c r="A38" s="137" t="s">
        <v>1396</v>
      </c>
      <c r="D38" s="721" t="s">
        <v>2497</v>
      </c>
      <c r="E38" s="722"/>
      <c r="F38" s="723"/>
      <c r="G38" s="724"/>
    </row>
    <row r="39" spans="1:10" x14ac:dyDescent="0.25">
      <c r="A39" s="137" t="s">
        <v>1397</v>
      </c>
    </row>
    <row r="40" spans="1:10" x14ac:dyDescent="0.25">
      <c r="A40" s="137" t="s">
        <v>1398</v>
      </c>
    </row>
    <row r="41" spans="1:10" x14ac:dyDescent="0.25">
      <c r="A41" s="137" t="s">
        <v>1399</v>
      </c>
    </row>
    <row r="42" spans="1:10" x14ac:dyDescent="0.25">
      <c r="A42" s="137" t="s">
        <v>1400</v>
      </c>
    </row>
    <row r="43" spans="1:10" x14ac:dyDescent="0.25">
      <c r="A43" s="137" t="s">
        <v>1401</v>
      </c>
    </row>
    <row r="44" spans="1:10" x14ac:dyDescent="0.25">
      <c r="A44" s="137" t="s">
        <v>1402</v>
      </c>
    </row>
    <row r="45" spans="1:10" x14ac:dyDescent="0.25">
      <c r="A45" s="137" t="s">
        <v>1403</v>
      </c>
    </row>
    <row r="46" spans="1:10" x14ac:dyDescent="0.25">
      <c r="A46" s="137" t="s">
        <v>1404</v>
      </c>
    </row>
    <row r="47" spans="1:10" x14ac:dyDescent="0.25">
      <c r="A47" s="137" t="s">
        <v>1405</v>
      </c>
    </row>
    <row r="48" spans="1:10" x14ac:dyDescent="0.25">
      <c r="A48" s="137" t="s">
        <v>1406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>
    <tabColor rgb="FFC00000"/>
  </sheetPr>
  <dimension ref="A1:S70"/>
  <sheetViews>
    <sheetView topLeftCell="A49" workbookViewId="0">
      <selection activeCell="C61" sqref="C61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9.33203125" style="136" customWidth="1"/>
    <col min="4" max="4" width="8.5" style="136" customWidth="1"/>
    <col min="5" max="5" width="9.1640625" style="136" customWidth="1"/>
    <col min="6" max="6" width="9.5" style="136" customWidth="1"/>
    <col min="7" max="7" width="9" style="136" customWidth="1"/>
    <col min="8" max="11" width="9.33203125" style="136" customWidth="1"/>
    <col min="12" max="12" width="11.5" style="136" customWidth="1"/>
    <col min="13" max="16384" width="9" style="136"/>
  </cols>
  <sheetData>
    <row r="1" spans="1:12" s="48" customFormat="1" x14ac:dyDescent="0.25">
      <c r="A1" s="128" t="s">
        <v>23</v>
      </c>
    </row>
    <row r="2" spans="1:12" s="48" customFormat="1" x14ac:dyDescent="0.25">
      <c r="A2" s="128"/>
    </row>
    <row r="3" spans="1:12" s="48" customFormat="1" x14ac:dyDescent="0.25">
      <c r="A3" s="128" t="s">
        <v>2401</v>
      </c>
    </row>
    <row r="4" spans="1:12" s="48" customFormat="1" x14ac:dyDescent="0.25">
      <c r="A4" s="139" t="s">
        <v>4547</v>
      </c>
      <c r="B4" s="3"/>
    </row>
    <row r="5" spans="1:12" s="129" customFormat="1" x14ac:dyDescent="0.25">
      <c r="A5" s="680" t="s">
        <v>4581</v>
      </c>
    </row>
    <row r="6" spans="1:12" s="129" customFormat="1" x14ac:dyDescent="0.25">
      <c r="A6" s="680" t="s">
        <v>4582</v>
      </c>
    </row>
    <row r="7" spans="1:12" s="129" customFormat="1" ht="17" thickBot="1" x14ac:dyDescent="0.3">
      <c r="A7" s="680" t="s">
        <v>3512</v>
      </c>
      <c r="C7" s="7">
        <v>20000</v>
      </c>
      <c r="D7" s="7">
        <v>5000</v>
      </c>
      <c r="E7" s="7">
        <v>7000</v>
      </c>
      <c r="F7" s="7">
        <v>5000</v>
      </c>
      <c r="G7" s="7">
        <v>1500</v>
      </c>
      <c r="H7" s="7">
        <v>5000</v>
      </c>
      <c r="I7" s="7">
        <v>6500</v>
      </c>
      <c r="J7" s="7">
        <v>20000</v>
      </c>
      <c r="K7" s="7">
        <v>2700</v>
      </c>
      <c r="L7" s="7"/>
    </row>
    <row r="8" spans="1:12" s="1" customFormat="1" ht="17" thickBot="1" x14ac:dyDescent="0.3">
      <c r="A8" s="675" t="s">
        <v>0</v>
      </c>
      <c r="B8" s="225" t="s">
        <v>1</v>
      </c>
      <c r="C8" s="206" t="s">
        <v>10</v>
      </c>
      <c r="D8" s="206" t="s">
        <v>3</v>
      </c>
      <c r="E8" s="206" t="s">
        <v>26</v>
      </c>
      <c r="F8" s="206" t="s">
        <v>27</v>
      </c>
      <c r="G8" s="206" t="s">
        <v>4</v>
      </c>
      <c r="H8" s="206" t="s">
        <v>18</v>
      </c>
      <c r="I8" s="206" t="s">
        <v>17</v>
      </c>
      <c r="J8" s="206" t="s">
        <v>29</v>
      </c>
      <c r="K8" s="206" t="s">
        <v>31</v>
      </c>
      <c r="L8" s="225"/>
    </row>
    <row r="9" spans="1:12" s="1" customFormat="1" x14ac:dyDescent="0.25">
      <c r="A9" s="55">
        <v>44871</v>
      </c>
      <c r="B9" s="53" t="s">
        <v>4548</v>
      </c>
      <c r="C9" s="53">
        <v>60</v>
      </c>
      <c r="D9" s="53"/>
      <c r="E9" s="53"/>
      <c r="F9" s="53"/>
      <c r="G9" s="53"/>
      <c r="H9" s="53"/>
      <c r="I9" s="53"/>
      <c r="J9" s="53"/>
      <c r="K9" s="53"/>
      <c r="L9" s="354"/>
    </row>
    <row r="10" spans="1:12" s="1" customFormat="1" x14ac:dyDescent="0.25">
      <c r="A10" s="55">
        <v>44871</v>
      </c>
      <c r="B10" s="53" t="s">
        <v>4549</v>
      </c>
      <c r="C10" s="53"/>
      <c r="D10" s="53">
        <v>110</v>
      </c>
      <c r="E10" s="53">
        <v>84</v>
      </c>
      <c r="F10" s="53">
        <v>150</v>
      </c>
      <c r="G10" s="53">
        <v>182</v>
      </c>
      <c r="H10" s="53"/>
      <c r="I10" s="53"/>
      <c r="J10" s="53"/>
      <c r="K10" s="53"/>
      <c r="L10" s="53"/>
    </row>
    <row r="11" spans="1:12" s="1" customFormat="1" x14ac:dyDescent="0.25">
      <c r="A11" s="55">
        <v>44871</v>
      </c>
      <c r="B11" s="53" t="s">
        <v>4550</v>
      </c>
      <c r="C11" s="53">
        <v>130</v>
      </c>
      <c r="D11" s="53">
        <v>200</v>
      </c>
      <c r="E11" s="53">
        <v>200</v>
      </c>
      <c r="F11" s="53">
        <v>350</v>
      </c>
      <c r="G11" s="53">
        <v>500</v>
      </c>
      <c r="H11" s="53">
        <v>100</v>
      </c>
      <c r="I11" s="53">
        <v>100</v>
      </c>
      <c r="J11" s="53">
        <v>100</v>
      </c>
      <c r="K11" s="53"/>
      <c r="L11" s="53"/>
    </row>
    <row r="12" spans="1:12" s="1" customFormat="1" x14ac:dyDescent="0.25">
      <c r="A12" s="38" t="s">
        <v>4553</v>
      </c>
      <c r="B12" s="38" t="s">
        <v>4558</v>
      </c>
      <c r="C12" s="53">
        <v>100</v>
      </c>
      <c r="D12" s="53">
        <v>250</v>
      </c>
      <c r="E12" s="53">
        <v>200</v>
      </c>
      <c r="F12" s="53">
        <v>300</v>
      </c>
      <c r="G12" s="53">
        <v>300</v>
      </c>
      <c r="H12" s="53">
        <v>50</v>
      </c>
      <c r="I12" s="53">
        <v>80</v>
      </c>
      <c r="J12" s="53">
        <v>50</v>
      </c>
      <c r="K12" s="53"/>
      <c r="L12" s="354"/>
    </row>
    <row r="13" spans="1:12" s="1" customFormat="1" x14ac:dyDescent="0.25">
      <c r="A13" s="38" t="s">
        <v>4553</v>
      </c>
      <c r="B13" s="38" t="s">
        <v>4559</v>
      </c>
      <c r="C13" s="53">
        <v>30</v>
      </c>
      <c r="D13" s="53">
        <v>120</v>
      </c>
      <c r="E13" s="53">
        <v>84</v>
      </c>
      <c r="F13" s="53">
        <v>100</v>
      </c>
      <c r="G13" s="53">
        <v>200</v>
      </c>
      <c r="H13" s="53"/>
      <c r="I13" s="53"/>
      <c r="J13" s="53"/>
      <c r="K13" s="53"/>
      <c r="L13" s="354"/>
    </row>
    <row r="14" spans="1:12" s="1" customFormat="1" x14ac:dyDescent="0.25">
      <c r="A14" s="38" t="s">
        <v>4553</v>
      </c>
      <c r="B14" s="38" t="s">
        <v>4556</v>
      </c>
      <c r="C14" s="53">
        <v>30</v>
      </c>
      <c r="D14" s="53">
        <v>120</v>
      </c>
      <c r="E14" s="53">
        <v>84</v>
      </c>
      <c r="F14" s="1000">
        <v>100</v>
      </c>
      <c r="G14" s="53">
        <v>200</v>
      </c>
      <c r="H14" s="53"/>
      <c r="I14" s="53"/>
      <c r="J14" s="53"/>
      <c r="K14" s="53"/>
      <c r="L14" s="354"/>
    </row>
    <row r="15" spans="1:12" s="1" customFormat="1" x14ac:dyDescent="0.25">
      <c r="A15" s="38" t="s">
        <v>4553</v>
      </c>
      <c r="B15" s="38" t="s">
        <v>4557</v>
      </c>
      <c r="C15" s="13"/>
      <c r="D15" s="13">
        <v>120</v>
      </c>
      <c r="E15" s="13">
        <v>84</v>
      </c>
      <c r="F15" s="391">
        <v>120</v>
      </c>
      <c r="G15" s="13">
        <v>200</v>
      </c>
      <c r="H15" s="13">
        <v>30</v>
      </c>
      <c r="I15" s="13">
        <v>30</v>
      </c>
      <c r="J15" s="13"/>
      <c r="K15" s="13"/>
      <c r="L15" s="43"/>
    </row>
    <row r="16" spans="1:12" s="1" customFormat="1" x14ac:dyDescent="0.25">
      <c r="A16" s="38" t="s">
        <v>4560</v>
      </c>
      <c r="B16" s="38" t="s">
        <v>4551</v>
      </c>
      <c r="C16" s="13">
        <v>30</v>
      </c>
      <c r="D16" s="13">
        <v>120</v>
      </c>
      <c r="E16" s="13">
        <v>85</v>
      </c>
      <c r="F16" s="391">
        <v>50</v>
      </c>
      <c r="G16" s="13">
        <v>200</v>
      </c>
      <c r="H16" s="13">
        <v>20</v>
      </c>
      <c r="I16" s="13">
        <v>20</v>
      </c>
      <c r="J16" s="13"/>
      <c r="K16" s="13"/>
      <c r="L16" s="43"/>
    </row>
    <row r="17" spans="1:12" s="1" customFormat="1" x14ac:dyDescent="0.25">
      <c r="A17" s="36" t="s">
        <v>4565</v>
      </c>
      <c r="B17" s="38" t="s">
        <v>4568</v>
      </c>
      <c r="C17" s="13">
        <v>40</v>
      </c>
      <c r="D17" s="13">
        <v>120</v>
      </c>
      <c r="E17" s="13">
        <v>84</v>
      </c>
      <c r="F17" s="391">
        <v>150</v>
      </c>
      <c r="G17" s="13">
        <v>200</v>
      </c>
      <c r="H17" s="13"/>
      <c r="I17" s="13"/>
      <c r="J17" s="13"/>
      <c r="K17" s="13"/>
      <c r="L17" s="43"/>
    </row>
    <row r="18" spans="1:12" s="1" customFormat="1" x14ac:dyDescent="0.25">
      <c r="A18" s="12" t="s">
        <v>4570</v>
      </c>
      <c r="B18" s="13" t="s">
        <v>4576</v>
      </c>
      <c r="C18" s="13">
        <v>30</v>
      </c>
      <c r="D18" s="13">
        <v>120</v>
      </c>
      <c r="E18" s="13">
        <v>85</v>
      </c>
      <c r="F18" s="391">
        <v>120</v>
      </c>
      <c r="G18" s="13">
        <v>200</v>
      </c>
      <c r="H18" s="13"/>
      <c r="I18" s="13"/>
      <c r="J18" s="13"/>
      <c r="K18" s="13"/>
      <c r="L18" s="43"/>
    </row>
    <row r="19" spans="1:12" s="1" customFormat="1" x14ac:dyDescent="0.25">
      <c r="A19" s="12" t="s">
        <v>4570</v>
      </c>
      <c r="B19" s="13" t="s">
        <v>4574</v>
      </c>
      <c r="C19" s="13"/>
      <c r="D19" s="13">
        <v>150</v>
      </c>
      <c r="E19" s="13">
        <v>150</v>
      </c>
      <c r="F19" s="391">
        <v>150</v>
      </c>
      <c r="G19" s="13">
        <v>200</v>
      </c>
      <c r="H19" s="13"/>
      <c r="I19" s="13"/>
      <c r="J19" s="13"/>
      <c r="K19" s="13"/>
      <c r="L19" s="43"/>
    </row>
    <row r="20" spans="1:12" s="1" customFormat="1" x14ac:dyDescent="0.25">
      <c r="A20" s="12" t="s">
        <v>4570</v>
      </c>
      <c r="B20" s="13" t="s">
        <v>4577</v>
      </c>
      <c r="C20" s="13"/>
      <c r="D20" s="13">
        <v>120</v>
      </c>
      <c r="E20" s="13">
        <v>84</v>
      </c>
      <c r="F20" s="391">
        <v>100</v>
      </c>
      <c r="G20" s="13">
        <v>200</v>
      </c>
      <c r="H20" s="13">
        <v>30</v>
      </c>
      <c r="I20" s="13">
        <v>55</v>
      </c>
      <c r="J20" s="13"/>
      <c r="K20" s="13"/>
      <c r="L20" s="43"/>
    </row>
    <row r="21" spans="1:12" s="1" customFormat="1" x14ac:dyDescent="0.25">
      <c r="A21" s="55" t="s">
        <v>4594</v>
      </c>
      <c r="B21" s="13" t="s">
        <v>4595</v>
      </c>
      <c r="C21" s="13"/>
      <c r="D21" s="13">
        <v>500</v>
      </c>
      <c r="E21" s="13"/>
      <c r="F21" s="13"/>
      <c r="G21" s="13"/>
      <c r="H21" s="13"/>
      <c r="I21" s="13"/>
      <c r="J21" s="13"/>
      <c r="K21" s="13"/>
      <c r="L21" s="43"/>
    </row>
    <row r="22" spans="1:12" s="1" customFormat="1" x14ac:dyDescent="0.25">
      <c r="A22" s="15" t="s">
        <v>4617</v>
      </c>
      <c r="B22" s="13" t="s">
        <v>4624</v>
      </c>
      <c r="C22" s="13"/>
      <c r="D22" s="13">
        <v>100</v>
      </c>
      <c r="E22" s="13">
        <v>85</v>
      </c>
      <c r="F22" s="13"/>
      <c r="G22" s="13">
        <v>200</v>
      </c>
      <c r="H22" s="13"/>
      <c r="I22" s="13"/>
      <c r="J22" s="13">
        <v>25</v>
      </c>
      <c r="K22" s="13"/>
      <c r="L22" s="43"/>
    </row>
    <row r="23" spans="1:12" s="1" customFormat="1" x14ac:dyDescent="0.25">
      <c r="A23" s="301" t="s">
        <v>4636</v>
      </c>
      <c r="B23" s="53" t="s">
        <v>63</v>
      </c>
      <c r="C23" s="13"/>
      <c r="D23" s="13"/>
      <c r="E23" s="13"/>
      <c r="F23" s="391">
        <v>-500</v>
      </c>
      <c r="G23" s="13"/>
      <c r="H23" s="13"/>
      <c r="I23" s="13"/>
      <c r="J23" s="13"/>
      <c r="K23" s="13"/>
      <c r="L23" s="43"/>
    </row>
    <row r="24" spans="1:12" s="1" customFormat="1" x14ac:dyDescent="0.25">
      <c r="A24" s="15" t="s">
        <v>4636</v>
      </c>
      <c r="B24" s="13" t="s">
        <v>4668</v>
      </c>
      <c r="C24" s="13"/>
      <c r="D24" s="13">
        <v>200</v>
      </c>
      <c r="E24" s="13">
        <v>76</v>
      </c>
      <c r="F24" s="13"/>
      <c r="G24" s="13">
        <v>110</v>
      </c>
      <c r="H24" s="13"/>
      <c r="I24" s="13"/>
      <c r="J24" s="13"/>
      <c r="K24" s="13"/>
      <c r="L24" s="43"/>
    </row>
    <row r="25" spans="1:12" s="1" customFormat="1" x14ac:dyDescent="0.25">
      <c r="A25" s="12" t="s">
        <v>4643</v>
      </c>
      <c r="B25" s="13" t="s">
        <v>4651</v>
      </c>
      <c r="C25" s="13">
        <v>20</v>
      </c>
      <c r="D25" s="13"/>
      <c r="E25" s="13">
        <v>221</v>
      </c>
      <c r="F25" s="13"/>
      <c r="G25" s="13"/>
      <c r="H25" s="13"/>
      <c r="I25" s="13"/>
      <c r="J25" s="13">
        <v>20</v>
      </c>
      <c r="K25" s="13"/>
      <c r="L25" s="43"/>
    </row>
    <row r="26" spans="1:12" s="1" customFormat="1" x14ac:dyDescent="0.25">
      <c r="A26" s="12" t="s">
        <v>4653</v>
      </c>
      <c r="B26" s="13" t="s">
        <v>4654</v>
      </c>
      <c r="C26" s="13"/>
      <c r="D26" s="13"/>
      <c r="E26" s="13"/>
      <c r="F26" s="13"/>
      <c r="G26" s="13">
        <v>200</v>
      </c>
      <c r="H26" s="13"/>
      <c r="I26" s="13"/>
      <c r="J26" s="13"/>
      <c r="K26" s="13"/>
      <c r="L26" s="43"/>
    </row>
    <row r="27" spans="1:12" s="1" customFormat="1" x14ac:dyDescent="0.25">
      <c r="A27" s="12" t="s">
        <v>4653</v>
      </c>
      <c r="B27" s="13" t="s">
        <v>4669</v>
      </c>
      <c r="C27" s="13">
        <v>76</v>
      </c>
      <c r="D27" s="13">
        <v>70</v>
      </c>
      <c r="E27" s="13"/>
      <c r="F27" s="13"/>
      <c r="G27" s="13"/>
      <c r="H27" s="13"/>
      <c r="I27" s="13"/>
      <c r="J27" s="13"/>
      <c r="K27" s="13"/>
      <c r="L27" s="43"/>
    </row>
    <row r="28" spans="1:12" s="1" customFormat="1" x14ac:dyDescent="0.25">
      <c r="A28" s="55" t="s">
        <v>4671</v>
      </c>
      <c r="B28" s="13" t="s">
        <v>4680</v>
      </c>
      <c r="C28" s="13">
        <v>163</v>
      </c>
      <c r="D28" s="13"/>
      <c r="E28" s="13"/>
      <c r="F28" s="13"/>
      <c r="G28" s="13"/>
      <c r="H28" s="13"/>
      <c r="I28" s="13"/>
      <c r="J28" s="13"/>
      <c r="K28" s="13"/>
      <c r="L28" s="43"/>
    </row>
    <row r="29" spans="1:12" s="1" customFormat="1" x14ac:dyDescent="0.25">
      <c r="A29" s="55" t="s">
        <v>4671</v>
      </c>
      <c r="B29" s="53" t="s">
        <v>63</v>
      </c>
      <c r="C29" s="13"/>
      <c r="D29" s="13"/>
      <c r="E29" s="13"/>
      <c r="F29" s="391">
        <v>-200</v>
      </c>
      <c r="G29" s="13"/>
      <c r="H29" s="13"/>
      <c r="I29" s="13"/>
      <c r="J29" s="13"/>
      <c r="K29" s="13"/>
      <c r="L29" s="43"/>
    </row>
    <row r="30" spans="1:12" s="1" customFormat="1" x14ac:dyDescent="0.25">
      <c r="A30" s="55" t="s">
        <v>4687</v>
      </c>
      <c r="B30" s="13" t="s">
        <v>4703</v>
      </c>
      <c r="C30" s="13">
        <v>50</v>
      </c>
      <c r="D30" s="13">
        <v>50</v>
      </c>
      <c r="E30" s="13">
        <v>25</v>
      </c>
      <c r="F30" s="13"/>
      <c r="G30" s="13"/>
      <c r="H30" s="13"/>
      <c r="I30" s="13"/>
      <c r="J30" s="13"/>
      <c r="K30" s="13"/>
      <c r="L30" s="43"/>
    </row>
    <row r="31" spans="1:12" s="1" customFormat="1" x14ac:dyDescent="0.25">
      <c r="A31" s="55" t="s">
        <v>4694</v>
      </c>
      <c r="B31" s="13" t="s">
        <v>4704</v>
      </c>
      <c r="C31" s="13">
        <v>10</v>
      </c>
      <c r="D31" s="13"/>
      <c r="E31" s="13"/>
      <c r="F31" s="13"/>
      <c r="G31" s="13"/>
      <c r="H31" s="13"/>
      <c r="I31" s="13"/>
      <c r="J31" s="13"/>
      <c r="K31" s="13"/>
      <c r="L31" s="43"/>
    </row>
    <row r="32" spans="1:12" s="1" customFormat="1" x14ac:dyDescent="0.25">
      <c r="A32" s="55">
        <v>44568</v>
      </c>
      <c r="B32" s="13" t="s">
        <v>4710</v>
      </c>
      <c r="C32" s="13">
        <v>50</v>
      </c>
      <c r="D32" s="13">
        <v>50</v>
      </c>
      <c r="E32" s="13">
        <v>50</v>
      </c>
      <c r="F32" s="13"/>
      <c r="G32" s="13">
        <v>100</v>
      </c>
      <c r="H32" s="13"/>
      <c r="I32" s="13"/>
      <c r="J32" s="13"/>
      <c r="K32" s="13"/>
      <c r="L32" s="43"/>
    </row>
    <row r="33" spans="1:19" s="1" customFormat="1" x14ac:dyDescent="0.25">
      <c r="A33" s="55">
        <v>44688</v>
      </c>
      <c r="B33" s="13" t="s">
        <v>4721</v>
      </c>
      <c r="C33" s="13"/>
      <c r="D33" s="13">
        <v>100</v>
      </c>
      <c r="E33" s="13">
        <v>100</v>
      </c>
      <c r="F33" s="13"/>
      <c r="G33" s="13"/>
      <c r="H33" s="13"/>
      <c r="I33" s="13"/>
      <c r="J33" s="13"/>
      <c r="K33" s="13"/>
      <c r="L33" s="43"/>
    </row>
    <row r="34" spans="1:19" s="1" customFormat="1" ht="17" thickBot="1" x14ac:dyDescent="0.3">
      <c r="A34" s="28">
        <v>44719</v>
      </c>
      <c r="B34" s="14" t="s">
        <v>4722</v>
      </c>
      <c r="C34" s="14"/>
      <c r="D34" s="14"/>
      <c r="E34" s="14"/>
      <c r="F34" s="14"/>
      <c r="G34" s="14">
        <v>100</v>
      </c>
      <c r="H34" s="14"/>
      <c r="I34" s="14"/>
      <c r="J34" s="14"/>
      <c r="K34" s="14"/>
      <c r="L34" s="115"/>
    </row>
    <row r="35" spans="1:19" s="1" customFormat="1" ht="17" thickBot="1" x14ac:dyDescent="0.3">
      <c r="A35" s="170" t="s">
        <v>4790</v>
      </c>
      <c r="B35" s="34"/>
      <c r="C35" s="34">
        <f>SUM(C9:C34)</f>
        <v>819</v>
      </c>
      <c r="D35" s="34">
        <f t="shared" ref="D35:L35" si="0">SUM(D9:D34)</f>
        <v>2620</v>
      </c>
      <c r="E35" s="34">
        <f t="shared" si="0"/>
        <v>1781</v>
      </c>
      <c r="F35" s="34">
        <f>SUM(F10:F34)</f>
        <v>990</v>
      </c>
      <c r="G35" s="34">
        <f t="shared" si="0"/>
        <v>3292</v>
      </c>
      <c r="H35" s="34">
        <f t="shared" si="0"/>
        <v>230</v>
      </c>
      <c r="I35" s="34">
        <f t="shared" si="0"/>
        <v>285</v>
      </c>
      <c r="J35" s="34">
        <f t="shared" si="0"/>
        <v>195</v>
      </c>
      <c r="K35" s="34">
        <f t="shared" si="0"/>
        <v>0</v>
      </c>
      <c r="L35" s="34">
        <f t="shared" si="0"/>
        <v>0</v>
      </c>
    </row>
    <row r="36" spans="1:19" s="1" customFormat="1" x14ac:dyDescent="0.25">
      <c r="A36" s="55" t="s">
        <v>4851</v>
      </c>
      <c r="B36" s="53" t="s">
        <v>63</v>
      </c>
      <c r="C36" s="354"/>
      <c r="D36" s="53">
        <v>-200</v>
      </c>
      <c r="E36" s="53">
        <v>-127</v>
      </c>
      <c r="F36" s="53">
        <v>-100</v>
      </c>
      <c r="G36" s="53">
        <v>-100</v>
      </c>
      <c r="H36" s="354"/>
      <c r="I36" s="354"/>
      <c r="J36" s="354"/>
      <c r="K36" s="354"/>
      <c r="L36" s="354"/>
    </row>
    <row r="37" spans="1:19" s="1" customFormat="1" x14ac:dyDescent="0.25">
      <c r="A37" s="55" t="s">
        <v>4851</v>
      </c>
      <c r="B37" s="53" t="s">
        <v>63</v>
      </c>
      <c r="C37" s="43"/>
      <c r="D37" s="13">
        <v>-210</v>
      </c>
      <c r="E37" s="13">
        <v>-134</v>
      </c>
      <c r="F37" s="43"/>
      <c r="G37" s="13">
        <v>-616</v>
      </c>
      <c r="H37" s="43"/>
      <c r="I37" s="43"/>
      <c r="J37" s="43"/>
      <c r="K37" s="43"/>
      <c r="L37" s="43"/>
    </row>
    <row r="38" spans="1:19" s="1" customFormat="1" x14ac:dyDescent="0.25">
      <c r="A38" s="55">
        <v>44600</v>
      </c>
      <c r="B38" s="53" t="s">
        <v>63</v>
      </c>
      <c r="C38" s="13"/>
      <c r="D38" s="13">
        <v>-228</v>
      </c>
      <c r="E38" s="13">
        <v>-212</v>
      </c>
      <c r="F38" s="13">
        <v>-300</v>
      </c>
      <c r="G38" s="13">
        <v>-31</v>
      </c>
      <c r="H38" s="13">
        <v>-68</v>
      </c>
      <c r="I38" s="13">
        <v>-60</v>
      </c>
      <c r="J38" s="13">
        <v>-38</v>
      </c>
      <c r="K38" s="13"/>
      <c r="L38" s="43"/>
    </row>
    <row r="39" spans="1:19" s="1" customFormat="1" x14ac:dyDescent="0.25">
      <c r="A39" s="55">
        <v>44600</v>
      </c>
      <c r="B39" s="53" t="s">
        <v>63</v>
      </c>
      <c r="C39" s="13">
        <v>-22</v>
      </c>
      <c r="D39" s="13"/>
      <c r="E39" s="13">
        <v>-134</v>
      </c>
      <c r="F39" s="13">
        <v>-100</v>
      </c>
      <c r="G39" s="13">
        <v>-100</v>
      </c>
      <c r="H39" s="13"/>
      <c r="I39" s="13"/>
      <c r="J39" s="13"/>
      <c r="K39" s="13"/>
      <c r="L39" s="43"/>
    </row>
    <row r="40" spans="1:19" s="1" customFormat="1" x14ac:dyDescent="0.25">
      <c r="A40" s="1288">
        <v>44600</v>
      </c>
      <c r="B40" s="1000" t="s">
        <v>63</v>
      </c>
      <c r="C40" s="391"/>
      <c r="D40" s="391"/>
      <c r="E40" s="391"/>
      <c r="F40" s="391">
        <v>-90</v>
      </c>
      <c r="G40" s="391"/>
      <c r="H40" s="391"/>
      <c r="I40" s="391"/>
      <c r="J40" s="391"/>
      <c r="K40" s="391"/>
      <c r="L40" s="391"/>
      <c r="M40" s="355" t="s">
        <v>4875</v>
      </c>
      <c r="N40" s="355"/>
    </row>
    <row r="41" spans="1:19" s="1" customFormat="1" x14ac:dyDescent="0.25">
      <c r="A41" s="55">
        <v>44659</v>
      </c>
      <c r="B41" s="53" t="s">
        <v>63</v>
      </c>
      <c r="C41" s="13">
        <v>-43</v>
      </c>
      <c r="D41" s="13">
        <v>-110</v>
      </c>
      <c r="E41" s="13">
        <v>-84</v>
      </c>
      <c r="F41" s="13">
        <v>-50</v>
      </c>
      <c r="G41" s="13">
        <v>-20</v>
      </c>
      <c r="H41" s="43"/>
      <c r="I41" s="43"/>
      <c r="J41" s="43"/>
      <c r="K41" s="43"/>
      <c r="L41" s="43"/>
    </row>
    <row r="42" spans="1:19" s="1" customFormat="1" x14ac:dyDescent="0.25">
      <c r="A42" s="55">
        <v>44812</v>
      </c>
      <c r="B42" s="53" t="s">
        <v>63</v>
      </c>
      <c r="C42" s="13">
        <v>-161</v>
      </c>
      <c r="D42" s="43"/>
      <c r="E42" s="13">
        <v>-372</v>
      </c>
      <c r="F42" s="43"/>
      <c r="G42" s="13">
        <v>-491</v>
      </c>
      <c r="H42" s="43"/>
      <c r="I42" s="13">
        <v>-36</v>
      </c>
      <c r="J42" s="43"/>
      <c r="K42" s="43"/>
      <c r="L42" s="43"/>
    </row>
    <row r="43" spans="1:19" s="1" customFormat="1" x14ac:dyDescent="0.25">
      <c r="A43" s="55">
        <v>44812</v>
      </c>
      <c r="B43" s="53" t="s">
        <v>63</v>
      </c>
      <c r="C43" s="13">
        <v>-36</v>
      </c>
      <c r="D43" s="13">
        <v>-115</v>
      </c>
      <c r="E43" s="13">
        <v>-84</v>
      </c>
      <c r="F43" s="13">
        <v>-100</v>
      </c>
      <c r="G43" s="13">
        <v>-50</v>
      </c>
      <c r="H43" s="43"/>
      <c r="I43" s="43"/>
      <c r="J43" s="43"/>
      <c r="K43" s="43"/>
      <c r="L43" s="43"/>
    </row>
    <row r="44" spans="1:19" s="1" customFormat="1" ht="17" thickBot="1" x14ac:dyDescent="0.3">
      <c r="A44" s="55">
        <v>44812</v>
      </c>
      <c r="B44" s="53" t="s">
        <v>63</v>
      </c>
      <c r="C44" s="13">
        <v>-160</v>
      </c>
      <c r="D44" s="13">
        <v>-100</v>
      </c>
      <c r="E44" s="13">
        <v>-350</v>
      </c>
      <c r="F44" s="43"/>
      <c r="G44" s="13">
        <v>-15</v>
      </c>
      <c r="H44" s="43"/>
      <c r="I44" s="13">
        <v>-35</v>
      </c>
      <c r="J44" s="13">
        <v>-32</v>
      </c>
      <c r="K44" s="43"/>
      <c r="L44" s="43"/>
      <c r="S44" s="1" t="s">
        <v>4888</v>
      </c>
    </row>
    <row r="45" spans="1:19" s="1" customFormat="1" ht="17" thickBot="1" x14ac:dyDescent="0.3">
      <c r="A45" s="170" t="s">
        <v>4946</v>
      </c>
      <c r="B45" s="34"/>
      <c r="C45" s="34">
        <f>SUM(C35:C44)</f>
        <v>397</v>
      </c>
      <c r="D45" s="34">
        <f t="shared" ref="D45:L45" si="1">SUM(D35:D44)</f>
        <v>1657</v>
      </c>
      <c r="E45" s="34">
        <f t="shared" si="1"/>
        <v>284</v>
      </c>
      <c r="F45" s="34">
        <f>SUM(F35:F44)</f>
        <v>250</v>
      </c>
      <c r="G45" s="34">
        <f t="shared" si="1"/>
        <v>1869</v>
      </c>
      <c r="H45" s="34">
        <f>SUM(H35:H44)</f>
        <v>162</v>
      </c>
      <c r="I45" s="34">
        <f t="shared" si="1"/>
        <v>154</v>
      </c>
      <c r="J45" s="34">
        <f t="shared" si="1"/>
        <v>125</v>
      </c>
      <c r="K45" s="34">
        <f>SUM(K35:K44)</f>
        <v>0</v>
      </c>
      <c r="L45" s="34">
        <f t="shared" si="1"/>
        <v>0</v>
      </c>
    </row>
    <row r="46" spans="1:19" s="1" customFormat="1" x14ac:dyDescent="0.25">
      <c r="A46" s="55">
        <v>44873</v>
      </c>
      <c r="B46" s="53" t="s">
        <v>63</v>
      </c>
      <c r="C46" s="13">
        <v>-51</v>
      </c>
      <c r="D46" s="13"/>
      <c r="E46" s="13">
        <v>-84</v>
      </c>
      <c r="F46" s="13">
        <v>-200</v>
      </c>
      <c r="G46" s="13">
        <v>-209</v>
      </c>
      <c r="H46" s="13"/>
      <c r="I46" s="13"/>
      <c r="J46" s="13"/>
      <c r="K46" s="13"/>
      <c r="L46" s="43"/>
    </row>
    <row r="47" spans="1:19" s="1" customFormat="1" x14ac:dyDescent="0.25">
      <c r="A47" s="55" t="s">
        <v>4921</v>
      </c>
      <c r="B47" s="53" t="s">
        <v>63</v>
      </c>
      <c r="C47" s="13">
        <v>-31</v>
      </c>
      <c r="D47" s="13">
        <v>-200</v>
      </c>
      <c r="E47" s="13">
        <v>-61</v>
      </c>
      <c r="F47" s="25">
        <v>-200</v>
      </c>
      <c r="G47" s="13">
        <v>-200</v>
      </c>
      <c r="H47" s="43"/>
      <c r="I47" s="13">
        <v>-16</v>
      </c>
      <c r="J47" s="43"/>
      <c r="K47" s="43"/>
      <c r="L47" s="43"/>
    </row>
    <row r="48" spans="1:19" s="1" customFormat="1" x14ac:dyDescent="0.25">
      <c r="A48" s="55" t="s">
        <v>4926</v>
      </c>
      <c r="B48" s="53" t="s">
        <v>63</v>
      </c>
      <c r="C48" s="13">
        <v>-167</v>
      </c>
      <c r="D48" s="13"/>
      <c r="E48" s="13"/>
      <c r="F48" s="13"/>
      <c r="G48" s="13"/>
      <c r="H48" s="13"/>
      <c r="I48" s="13"/>
      <c r="J48" s="13"/>
      <c r="K48" s="13"/>
      <c r="L48" s="43"/>
    </row>
    <row r="49" spans="1:13" s="1" customFormat="1" x14ac:dyDescent="0.25">
      <c r="A49" s="55" t="s">
        <v>4950</v>
      </c>
      <c r="B49" s="53" t="s">
        <v>63</v>
      </c>
      <c r="C49" s="13">
        <v>-51</v>
      </c>
      <c r="D49" s="13">
        <v>-1141</v>
      </c>
      <c r="E49" s="13">
        <v>-44</v>
      </c>
      <c r="F49" s="43"/>
      <c r="G49" s="13">
        <v>-688</v>
      </c>
      <c r="H49" s="43"/>
      <c r="I49" s="13">
        <v>-58</v>
      </c>
      <c r="J49" s="13">
        <v>-93</v>
      </c>
      <c r="K49" s="43"/>
      <c r="L49" s="43"/>
    </row>
    <row r="50" spans="1:13" s="1" customFormat="1" x14ac:dyDescent="0.25">
      <c r="A50" s="55">
        <v>44721</v>
      </c>
      <c r="B50" s="53" t="s">
        <v>63</v>
      </c>
      <c r="C50" s="13">
        <v>-31</v>
      </c>
      <c r="D50" s="13">
        <v>-200</v>
      </c>
      <c r="E50" s="13">
        <v>-85</v>
      </c>
      <c r="F50" s="13"/>
      <c r="G50" s="13">
        <v>-302</v>
      </c>
      <c r="H50" s="13">
        <v>-75</v>
      </c>
      <c r="I50" s="13">
        <v>-20</v>
      </c>
      <c r="J50" s="13"/>
      <c r="K50" s="13"/>
      <c r="L50" s="43"/>
    </row>
    <row r="51" spans="1:13" s="1" customFormat="1" x14ac:dyDescent="0.25">
      <c r="A51" s="55">
        <v>44751</v>
      </c>
      <c r="B51" s="53" t="s">
        <v>63</v>
      </c>
      <c r="C51" s="25">
        <v>-31</v>
      </c>
      <c r="D51" s="13"/>
      <c r="E51" s="13"/>
      <c r="F51" s="13"/>
      <c r="G51" s="13"/>
      <c r="H51" s="13"/>
      <c r="I51" s="13"/>
      <c r="J51" s="13"/>
      <c r="K51" s="13"/>
      <c r="L51" s="43"/>
    </row>
    <row r="52" spans="1:13" s="1" customFormat="1" ht="17" thickBot="1" x14ac:dyDescent="0.3">
      <c r="A52" s="55">
        <v>44751</v>
      </c>
      <c r="B52" s="53" t="s">
        <v>63</v>
      </c>
      <c r="C52" s="25">
        <v>-20</v>
      </c>
      <c r="D52" s="13"/>
      <c r="E52" s="13">
        <v>-10</v>
      </c>
      <c r="F52" s="13"/>
      <c r="G52" s="13">
        <v>-1</v>
      </c>
      <c r="H52" s="13"/>
      <c r="I52" s="13">
        <v>-26</v>
      </c>
      <c r="J52" s="13">
        <v>-15</v>
      </c>
      <c r="K52" s="13"/>
      <c r="L52" s="43"/>
    </row>
    <row r="53" spans="1:13" s="6" customFormat="1" ht="17" thickBot="1" x14ac:dyDescent="0.3">
      <c r="A53" s="170" t="s">
        <v>5108</v>
      </c>
      <c r="B53" s="34"/>
      <c r="C53" s="34">
        <f>SUM(C45:C52)</f>
        <v>15</v>
      </c>
      <c r="D53" s="34">
        <f t="shared" ref="D53:L53" si="2">SUM(D45:D52)</f>
        <v>116</v>
      </c>
      <c r="E53" s="34">
        <f t="shared" si="2"/>
        <v>0</v>
      </c>
      <c r="F53" s="56">
        <f t="shared" si="2"/>
        <v>-150</v>
      </c>
      <c r="G53" s="34">
        <f t="shared" si="2"/>
        <v>469</v>
      </c>
      <c r="H53" s="34">
        <f t="shared" si="2"/>
        <v>87</v>
      </c>
      <c r="I53" s="34">
        <f t="shared" si="2"/>
        <v>34</v>
      </c>
      <c r="J53" s="34">
        <f t="shared" si="2"/>
        <v>17</v>
      </c>
      <c r="K53" s="34">
        <f t="shared" si="2"/>
        <v>0</v>
      </c>
      <c r="L53" s="34">
        <f t="shared" si="2"/>
        <v>0</v>
      </c>
    </row>
    <row r="54" spans="1:13" s="1" customFormat="1" x14ac:dyDescent="0.25">
      <c r="A54" s="365">
        <v>44904</v>
      </c>
      <c r="B54" s="354" t="s">
        <v>5106</v>
      </c>
      <c r="C54" s="43"/>
      <c r="D54" s="43"/>
      <c r="E54" s="43"/>
      <c r="F54" s="43">
        <v>150</v>
      </c>
      <c r="G54" s="43"/>
      <c r="H54" s="43"/>
      <c r="I54" s="43"/>
      <c r="J54" s="43"/>
      <c r="K54" s="43"/>
      <c r="L54" s="43"/>
      <c r="M54" s="1" t="s">
        <v>5107</v>
      </c>
    </row>
    <row r="55" spans="1:13" s="1" customFormat="1" ht="17" thickBot="1" x14ac:dyDescent="0.3">
      <c r="A55" s="55">
        <v>44904</v>
      </c>
      <c r="B55" s="53" t="s">
        <v>63</v>
      </c>
      <c r="C55" s="13">
        <v>-15</v>
      </c>
      <c r="D55" s="13">
        <v>-93</v>
      </c>
      <c r="E55" s="13"/>
      <c r="F55" s="13"/>
      <c r="G55" s="13">
        <v>-153</v>
      </c>
      <c r="H55" s="13">
        <v>-65</v>
      </c>
      <c r="I55" s="13">
        <v>-25</v>
      </c>
      <c r="J55" s="13">
        <v>-5</v>
      </c>
      <c r="K55" s="13"/>
      <c r="L55" s="43"/>
    </row>
    <row r="56" spans="1:13" s="6" customFormat="1" ht="17" thickBot="1" x14ac:dyDescent="0.3">
      <c r="A56" s="170" t="s">
        <v>5355</v>
      </c>
      <c r="B56" s="34"/>
      <c r="C56" s="34">
        <f t="shared" ref="C56:L56" si="3">SUM(C53:C55)</f>
        <v>0</v>
      </c>
      <c r="D56" s="34">
        <f t="shared" si="3"/>
        <v>23</v>
      </c>
      <c r="E56" s="34">
        <f t="shared" si="3"/>
        <v>0</v>
      </c>
      <c r="F56" s="34">
        <f t="shared" si="3"/>
        <v>0</v>
      </c>
      <c r="G56" s="34">
        <f t="shared" si="3"/>
        <v>316</v>
      </c>
      <c r="H56" s="34">
        <f t="shared" si="3"/>
        <v>22</v>
      </c>
      <c r="I56" s="34">
        <f t="shared" si="3"/>
        <v>9</v>
      </c>
      <c r="J56" s="34">
        <f t="shared" si="3"/>
        <v>12</v>
      </c>
      <c r="K56" s="34">
        <f t="shared" si="3"/>
        <v>0</v>
      </c>
      <c r="L56" s="34">
        <f t="shared" si="3"/>
        <v>0</v>
      </c>
    </row>
    <row r="57" spans="1:13" s="1" customFormat="1" x14ac:dyDescent="0.25">
      <c r="A57" s="55">
        <v>44662</v>
      </c>
      <c r="B57" s="53" t="s">
        <v>63</v>
      </c>
      <c r="C57" s="13"/>
      <c r="D57" s="13">
        <v>-23</v>
      </c>
      <c r="E57" s="13"/>
      <c r="F57" s="13"/>
      <c r="G57" s="13">
        <v>-122</v>
      </c>
      <c r="H57" s="13"/>
      <c r="I57" s="13">
        <v>-9</v>
      </c>
      <c r="J57" s="13">
        <v>-12</v>
      </c>
      <c r="K57" s="13"/>
      <c r="L57" s="43"/>
    </row>
    <row r="58" spans="1:13" s="49" customFormat="1" ht="17" thickBot="1" x14ac:dyDescent="0.3">
      <c r="A58" s="507">
        <v>44662</v>
      </c>
      <c r="B58" s="439" t="s">
        <v>967</v>
      </c>
      <c r="C58" s="439"/>
      <c r="D58" s="439"/>
      <c r="E58" s="439"/>
      <c r="F58" s="439"/>
      <c r="G58" s="439">
        <v>-194</v>
      </c>
      <c r="H58" s="439">
        <v>-22</v>
      </c>
      <c r="I58" s="439"/>
      <c r="J58" s="439"/>
      <c r="K58" s="439"/>
      <c r="L58" s="439"/>
      <c r="M58" s="49" t="s">
        <v>2882</v>
      </c>
    </row>
    <row r="59" spans="1:13" s="6" customFormat="1" ht="17" thickBot="1" x14ac:dyDescent="0.3">
      <c r="A59" s="170" t="s">
        <v>5430</v>
      </c>
      <c r="B59" s="34"/>
      <c r="C59" s="34">
        <f>SUM(C56:C58)</f>
        <v>0</v>
      </c>
      <c r="D59" s="34">
        <f t="shared" ref="D59:L59" si="4">SUM(D56:D58)</f>
        <v>0</v>
      </c>
      <c r="E59" s="34">
        <f t="shared" si="4"/>
        <v>0</v>
      </c>
      <c r="F59" s="34">
        <f t="shared" si="4"/>
        <v>0</v>
      </c>
      <c r="G59" s="34">
        <f t="shared" si="4"/>
        <v>0</v>
      </c>
      <c r="H59" s="34">
        <f t="shared" si="4"/>
        <v>0</v>
      </c>
      <c r="I59" s="34">
        <f t="shared" si="4"/>
        <v>0</v>
      </c>
      <c r="J59" s="34">
        <f t="shared" si="4"/>
        <v>0</v>
      </c>
      <c r="K59" s="34">
        <f t="shared" si="4"/>
        <v>0</v>
      </c>
      <c r="L59" s="34">
        <f t="shared" si="4"/>
        <v>0</v>
      </c>
    </row>
    <row r="60" spans="1:13" s="1" customFormat="1" x14ac:dyDescent="0.25">
      <c r="A60" s="55"/>
      <c r="B60" s="53"/>
      <c r="C60" s="13"/>
      <c r="D60" s="13"/>
      <c r="E60" s="13"/>
      <c r="F60" s="13"/>
      <c r="G60" s="13"/>
      <c r="H60" s="13"/>
      <c r="I60" s="13"/>
      <c r="J60" s="13"/>
      <c r="K60" s="13"/>
      <c r="L60" s="43"/>
    </row>
    <row r="61" spans="1:13" s="1" customFormat="1" x14ac:dyDescent="0.25">
      <c r="A61" s="55"/>
      <c r="B61" s="53"/>
      <c r="C61" s="13"/>
      <c r="D61" s="13"/>
      <c r="E61" s="13"/>
      <c r="F61" s="13"/>
      <c r="G61" s="13"/>
      <c r="H61" s="13"/>
      <c r="I61" s="13"/>
      <c r="J61" s="13"/>
      <c r="K61" s="13"/>
      <c r="L61" s="43"/>
    </row>
    <row r="62" spans="1:13" s="1" customFormat="1" x14ac:dyDescent="0.25">
      <c r="A62" s="55"/>
      <c r="B62" s="53"/>
      <c r="C62" s="13"/>
      <c r="D62" s="13"/>
      <c r="E62" s="13"/>
      <c r="F62" s="13"/>
      <c r="G62" s="13"/>
      <c r="H62" s="13"/>
      <c r="I62" s="13"/>
      <c r="J62" s="13"/>
      <c r="K62" s="13"/>
      <c r="L62" s="43"/>
    </row>
    <row r="63" spans="1:13" s="1" customFormat="1" ht="17" thickBot="1" x14ac:dyDescent="0.3">
      <c r="A63" s="365"/>
      <c r="B63" s="354"/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1:13" s="2" customFormat="1" ht="17" thickBot="1" x14ac:dyDescent="0.3">
      <c r="A64" s="1195" t="s">
        <v>927</v>
      </c>
      <c r="B64" s="10"/>
      <c r="C64" s="10">
        <f t="shared" ref="C64:J64" si="5">SUM(C9:C36)</f>
        <v>1638</v>
      </c>
      <c r="D64" s="10">
        <f t="shared" si="5"/>
        <v>5040</v>
      </c>
      <c r="E64" s="10">
        <f t="shared" si="5"/>
        <v>3435</v>
      </c>
      <c r="F64" s="10">
        <f t="shared" si="5"/>
        <v>1880</v>
      </c>
      <c r="G64" s="10">
        <f t="shared" si="5"/>
        <v>6484</v>
      </c>
      <c r="H64" s="10">
        <f t="shared" si="5"/>
        <v>460</v>
      </c>
      <c r="I64" s="10">
        <f t="shared" si="5"/>
        <v>570</v>
      </c>
      <c r="J64" s="10">
        <f t="shared" si="5"/>
        <v>390</v>
      </c>
      <c r="K64" s="11"/>
    </row>
    <row r="65" spans="1:11" s="2" customFormat="1" ht="17" thickBot="1" x14ac:dyDescent="0.3">
      <c r="A65" s="1280" t="s">
        <v>1053</v>
      </c>
      <c r="B65" s="1281"/>
      <c r="C65" s="1281">
        <v>900</v>
      </c>
      <c r="D65" s="1281">
        <v>3600</v>
      </c>
      <c r="E65" s="1281">
        <v>1800</v>
      </c>
      <c r="F65" s="1281">
        <v>900</v>
      </c>
      <c r="G65" s="1281">
        <v>3600</v>
      </c>
      <c r="H65" s="1281">
        <v>900</v>
      </c>
      <c r="I65" s="1281">
        <v>450</v>
      </c>
      <c r="J65" s="1281">
        <v>736</v>
      </c>
      <c r="K65" s="1282">
        <v>1472</v>
      </c>
    </row>
    <row r="66" spans="1:11" ht="17" thickBot="1" x14ac:dyDescent="0.3">
      <c r="A66" s="1283" t="s">
        <v>1386</v>
      </c>
      <c r="B66" s="1284"/>
      <c r="C66" s="744">
        <f>SUM(C65-C64)</f>
        <v>-738</v>
      </c>
      <c r="D66" s="744">
        <f t="shared" ref="D66:K66" si="6">SUM(D65-D64)</f>
        <v>-1440</v>
      </c>
      <c r="E66" s="744">
        <f t="shared" si="6"/>
        <v>-1635</v>
      </c>
      <c r="F66" s="744">
        <f>SUM(F65-F64)</f>
        <v>-980</v>
      </c>
      <c r="G66" s="744">
        <f t="shared" si="6"/>
        <v>-2884</v>
      </c>
      <c r="H66" s="744">
        <f t="shared" si="6"/>
        <v>440</v>
      </c>
      <c r="I66" s="744">
        <f t="shared" si="6"/>
        <v>-120</v>
      </c>
      <c r="J66" s="744">
        <f t="shared" si="6"/>
        <v>346</v>
      </c>
      <c r="K66" s="744">
        <f t="shared" si="6"/>
        <v>1472</v>
      </c>
    </row>
    <row r="67" spans="1:11" ht="17" thickBot="1" x14ac:dyDescent="0.3"/>
    <row r="68" spans="1:11" ht="17" thickBot="1" x14ac:dyDescent="0.3">
      <c r="C68" s="225" t="s">
        <v>10</v>
      </c>
      <c r="D68" s="225" t="s">
        <v>3</v>
      </c>
      <c r="E68" s="225" t="s">
        <v>26</v>
      </c>
      <c r="F68" s="225" t="s">
        <v>27</v>
      </c>
      <c r="G68" s="225" t="s">
        <v>4</v>
      </c>
      <c r="H68" s="225" t="s">
        <v>18</v>
      </c>
      <c r="I68" s="225" t="s">
        <v>17</v>
      </c>
      <c r="J68" s="225" t="s">
        <v>29</v>
      </c>
      <c r="K68" s="225" t="s">
        <v>31</v>
      </c>
    </row>
    <row r="70" spans="1:11" x14ac:dyDescent="0.25">
      <c r="F70" s="754" t="s">
        <v>4864</v>
      </c>
      <c r="G70" s="754"/>
      <c r="H70" s="754"/>
      <c r="I70" s="754"/>
      <c r="J70" s="754"/>
    </row>
  </sheetData>
  <pageMargins left="0.7" right="0.7" top="0.75" bottom="0.75" header="0.3" footer="0.3"/>
  <pageSetup orientation="portrait" horizontalDpi="4294967293" verticalDpi="4294967293" r:id="rId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D14"/>
  <sheetViews>
    <sheetView workbookViewId="0">
      <selection activeCell="F21" sqref="F21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2.33203125" style="4" customWidth="1"/>
    <col min="4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2401</v>
      </c>
    </row>
    <row r="4" spans="1:4" s="48" customFormat="1" x14ac:dyDescent="0.25">
      <c r="A4" s="139" t="s">
        <v>3809</v>
      </c>
      <c r="B4" s="3"/>
      <c r="C4" s="3"/>
    </row>
    <row r="5" spans="1:4" s="129" customFormat="1" x14ac:dyDescent="0.25">
      <c r="A5" s="680" t="s">
        <v>2876</v>
      </c>
    </row>
    <row r="6" spans="1:4" s="48" customFormat="1" ht="17" thickBot="1" x14ac:dyDescent="0.3">
      <c r="A6" s="128"/>
      <c r="C6" s="604"/>
    </row>
    <row r="7" spans="1:4" s="48" customFormat="1" ht="17" thickBot="1" x14ac:dyDescent="0.3">
      <c r="A7" s="160" t="s">
        <v>0</v>
      </c>
      <c r="B7" s="50" t="s">
        <v>1</v>
      </c>
      <c r="C7" s="225" t="s">
        <v>3810</v>
      </c>
    </row>
    <row r="8" spans="1:4" s="49" customFormat="1" x14ac:dyDescent="0.25">
      <c r="A8" s="933" t="s">
        <v>3794</v>
      </c>
      <c r="B8" s="508" t="s">
        <v>3811</v>
      </c>
      <c r="C8" s="508">
        <v>75</v>
      </c>
      <c r="D8" s="49" t="s">
        <v>3022</v>
      </c>
    </row>
    <row r="9" spans="1:4" s="49" customFormat="1" x14ac:dyDescent="0.25">
      <c r="A9" s="933" t="s">
        <v>4001</v>
      </c>
      <c r="B9" s="508" t="s">
        <v>4002</v>
      </c>
      <c r="C9" s="508">
        <v>40</v>
      </c>
      <c r="D9" s="49" t="s">
        <v>3022</v>
      </c>
    </row>
    <row r="10" spans="1:4" s="1" customFormat="1" x14ac:dyDescent="0.25">
      <c r="A10" s="507" t="s">
        <v>4104</v>
      </c>
      <c r="B10" s="508" t="s">
        <v>4105</v>
      </c>
      <c r="C10" s="508">
        <v>30</v>
      </c>
      <c r="D10" s="49" t="s">
        <v>3022</v>
      </c>
    </row>
    <row r="11" spans="1:4" s="2" customFormat="1" x14ac:dyDescent="0.25">
      <c r="A11" s="55"/>
      <c r="B11" s="53"/>
      <c r="C11" s="354"/>
    </row>
    <row r="12" spans="1:4" s="2" customFormat="1" x14ac:dyDescent="0.25">
      <c r="A12" s="55"/>
      <c r="B12" s="53"/>
      <c r="C12" s="53"/>
    </row>
    <row r="13" spans="1:4" s="2" customFormat="1" x14ac:dyDescent="0.25">
      <c r="A13" s="301"/>
      <c r="B13" s="53"/>
      <c r="C13" s="354"/>
    </row>
    <row r="14" spans="1:4" s="2" customFormat="1" x14ac:dyDescent="0.25">
      <c r="A14" s="15"/>
      <c r="B14" s="13"/>
      <c r="C14" s="43"/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>
    <tabColor rgb="FFC00000"/>
  </sheetPr>
  <dimension ref="A1:E38"/>
  <sheetViews>
    <sheetView topLeftCell="A19" workbookViewId="0">
      <selection activeCell="D33" sqref="D33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1.1640625" style="136" customWidth="1"/>
    <col min="4" max="4" width="11.5" style="136" customWidth="1"/>
    <col min="5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2401</v>
      </c>
    </row>
    <row r="4" spans="1:4" s="48" customFormat="1" x14ac:dyDescent="0.25">
      <c r="A4" s="139" t="s">
        <v>3809</v>
      </c>
      <c r="B4" s="3"/>
    </row>
    <row r="5" spans="1:4" s="129" customFormat="1" x14ac:dyDescent="0.25">
      <c r="A5" s="680" t="s">
        <v>4304</v>
      </c>
      <c r="C5" s="1326">
        <v>240000</v>
      </c>
    </row>
    <row r="6" spans="1:4" s="129" customFormat="1" ht="17" thickBot="1" x14ac:dyDescent="0.3">
      <c r="A6" s="680" t="s">
        <v>3512</v>
      </c>
      <c r="C6" s="7">
        <v>16500</v>
      </c>
      <c r="D6" s="7">
        <v>30000</v>
      </c>
    </row>
    <row r="7" spans="1:4" s="48" customFormat="1" ht="17" thickBot="1" x14ac:dyDescent="0.3">
      <c r="A7" s="160" t="s">
        <v>0</v>
      </c>
      <c r="B7" s="50" t="s">
        <v>1</v>
      </c>
      <c r="C7" s="225" t="s">
        <v>4073</v>
      </c>
      <c r="D7" s="225" t="s">
        <v>4198</v>
      </c>
    </row>
    <row r="8" spans="1:4" s="1" customFormat="1" x14ac:dyDescent="0.25">
      <c r="A8" s="55" t="s">
        <v>4190</v>
      </c>
      <c r="B8" s="53" t="s">
        <v>4192</v>
      </c>
      <c r="C8" s="53">
        <v>600</v>
      </c>
      <c r="D8" s="53">
        <v>100</v>
      </c>
    </row>
    <row r="9" spans="1:4" s="1" customFormat="1" x14ac:dyDescent="0.25">
      <c r="A9" s="55">
        <v>44655</v>
      </c>
      <c r="B9" s="53" t="s">
        <v>4252</v>
      </c>
      <c r="C9" s="53">
        <v>300</v>
      </c>
      <c r="D9" s="53"/>
    </row>
    <row r="10" spans="1:4" s="1" customFormat="1" x14ac:dyDescent="0.25">
      <c r="A10" s="55">
        <v>44655</v>
      </c>
      <c r="B10" s="53" t="s">
        <v>4253</v>
      </c>
      <c r="C10" s="53">
        <v>200</v>
      </c>
      <c r="D10" s="53">
        <v>50</v>
      </c>
    </row>
    <row r="11" spans="1:4" s="2" customFormat="1" x14ac:dyDescent="0.25">
      <c r="A11" s="55">
        <v>44716</v>
      </c>
      <c r="B11" s="53" t="s">
        <v>4250</v>
      </c>
      <c r="C11" s="53"/>
      <c r="D11" s="53">
        <v>160</v>
      </c>
    </row>
    <row r="12" spans="1:4" s="2" customFormat="1" x14ac:dyDescent="0.25">
      <c r="A12" s="55">
        <v>44716</v>
      </c>
      <c r="B12" s="53" t="s">
        <v>4251</v>
      </c>
      <c r="C12" s="13"/>
      <c r="D12" s="13">
        <v>170</v>
      </c>
    </row>
    <row r="13" spans="1:4" s="2" customFormat="1" x14ac:dyDescent="0.25">
      <c r="A13" s="55">
        <v>44746</v>
      </c>
      <c r="B13" s="53" t="s">
        <v>4265</v>
      </c>
      <c r="C13" s="13"/>
      <c r="D13" s="13">
        <v>160</v>
      </c>
    </row>
    <row r="14" spans="1:4" s="2" customFormat="1" x14ac:dyDescent="0.25">
      <c r="A14" s="55">
        <v>44777</v>
      </c>
      <c r="B14" s="53" t="s">
        <v>4266</v>
      </c>
      <c r="C14" s="13">
        <v>100</v>
      </c>
      <c r="D14" s="13">
        <v>60</v>
      </c>
    </row>
    <row r="15" spans="1:4" s="2" customFormat="1" ht="17" thickBot="1" x14ac:dyDescent="0.3">
      <c r="A15" s="28">
        <v>44869</v>
      </c>
      <c r="B15" s="22" t="s">
        <v>4279</v>
      </c>
      <c r="C15" s="14"/>
      <c r="D15" s="14">
        <v>160</v>
      </c>
    </row>
    <row r="16" spans="1:4" s="2" customFormat="1" ht="17" thickBot="1" x14ac:dyDescent="0.3">
      <c r="A16" s="170" t="s">
        <v>4305</v>
      </c>
      <c r="B16" s="34"/>
      <c r="C16" s="34">
        <f>SUM(C8:C15)</f>
        <v>1200</v>
      </c>
      <c r="D16" s="34">
        <f>SUM(D8:D15)</f>
        <v>860</v>
      </c>
    </row>
    <row r="17" spans="1:4" s="2" customFormat="1" x14ac:dyDescent="0.25">
      <c r="A17" s="55" t="s">
        <v>4398</v>
      </c>
      <c r="B17" s="53" t="s">
        <v>63</v>
      </c>
      <c r="C17" s="53"/>
      <c r="D17" s="53">
        <v>-160</v>
      </c>
    </row>
    <row r="18" spans="1:4" s="2" customFormat="1" x14ac:dyDescent="0.25">
      <c r="A18" s="12" t="s">
        <v>4409</v>
      </c>
      <c r="B18" s="13" t="s">
        <v>63</v>
      </c>
      <c r="C18" s="13">
        <v>-62</v>
      </c>
      <c r="D18" s="13">
        <v>-130</v>
      </c>
    </row>
    <row r="19" spans="1:4" s="2" customFormat="1" x14ac:dyDescent="0.25">
      <c r="A19" s="55" t="s">
        <v>4426</v>
      </c>
      <c r="B19" s="53" t="s">
        <v>63</v>
      </c>
      <c r="C19" s="13">
        <v>-300</v>
      </c>
      <c r="D19" s="13"/>
    </row>
    <row r="20" spans="1:4" s="2" customFormat="1" ht="17" thickBot="1" x14ac:dyDescent="0.3">
      <c r="A20" s="55" t="s">
        <v>4450</v>
      </c>
      <c r="B20" s="53" t="s">
        <v>63</v>
      </c>
      <c r="C20" s="13"/>
      <c r="D20" s="13">
        <v>-160</v>
      </c>
    </row>
    <row r="21" spans="1:4" s="8" customFormat="1" ht="17" thickBot="1" x14ac:dyDescent="0.3">
      <c r="A21" s="170" t="s">
        <v>4534</v>
      </c>
      <c r="B21" s="34"/>
      <c r="C21" s="34">
        <f>SUM(C16:C20)</f>
        <v>838</v>
      </c>
      <c r="D21" s="34">
        <f>SUM(D16:D20)</f>
        <v>410</v>
      </c>
    </row>
    <row r="22" spans="1:4" s="2" customFormat="1" x14ac:dyDescent="0.25">
      <c r="A22" s="55" t="s">
        <v>4453</v>
      </c>
      <c r="B22" s="53" t="s">
        <v>63</v>
      </c>
      <c r="C22" s="13"/>
      <c r="D22" s="13">
        <v>-150</v>
      </c>
    </row>
    <row r="23" spans="1:4" s="2" customFormat="1" x14ac:dyDescent="0.25">
      <c r="A23" s="55" t="s">
        <v>4470</v>
      </c>
      <c r="B23" s="53" t="s">
        <v>63</v>
      </c>
      <c r="C23" s="13">
        <v>-100</v>
      </c>
      <c r="D23" s="13">
        <v>-101</v>
      </c>
    </row>
    <row r="24" spans="1:4" s="2" customFormat="1" x14ac:dyDescent="0.25">
      <c r="A24" s="55" t="s">
        <v>4473</v>
      </c>
      <c r="B24" s="53" t="s">
        <v>63</v>
      </c>
      <c r="C24" s="13">
        <v>-300</v>
      </c>
      <c r="D24" s="13"/>
    </row>
    <row r="25" spans="1:4" s="2" customFormat="1" x14ac:dyDescent="0.25">
      <c r="A25" s="55" t="s">
        <v>4473</v>
      </c>
      <c r="B25" s="53" t="s">
        <v>63</v>
      </c>
      <c r="C25" s="13">
        <v>-111</v>
      </c>
      <c r="D25" s="13">
        <v>-98</v>
      </c>
    </row>
    <row r="26" spans="1:4" s="2" customFormat="1" x14ac:dyDescent="0.25">
      <c r="A26" s="55">
        <v>44598</v>
      </c>
      <c r="B26" s="53" t="s">
        <v>63</v>
      </c>
      <c r="C26" s="13">
        <v>-96</v>
      </c>
      <c r="D26" s="13">
        <v>-61</v>
      </c>
    </row>
    <row r="27" spans="1:4" s="2" customFormat="1" x14ac:dyDescent="0.25">
      <c r="A27" s="55">
        <v>44598</v>
      </c>
      <c r="B27" s="53" t="s">
        <v>63</v>
      </c>
      <c r="C27" s="13">
        <v>-64</v>
      </c>
      <c r="D27" s="13"/>
    </row>
    <row r="28" spans="1:4" s="2" customFormat="1" ht="17" thickBot="1" x14ac:dyDescent="0.3">
      <c r="A28" s="37">
        <v>44718</v>
      </c>
      <c r="B28" s="38" t="s">
        <v>63</v>
      </c>
      <c r="C28" s="13">
        <v>-106</v>
      </c>
      <c r="D28" s="13"/>
    </row>
    <row r="29" spans="1:4" s="8" customFormat="1" ht="17" thickBot="1" x14ac:dyDescent="0.3">
      <c r="A29" s="170" t="s">
        <v>4686</v>
      </c>
      <c r="B29" s="34"/>
      <c r="C29" s="34">
        <f>SUM(C21:C28)</f>
        <v>61</v>
      </c>
      <c r="D29" s="34">
        <f>SUM(D21:D28)</f>
        <v>0</v>
      </c>
    </row>
    <row r="30" spans="1:4" s="8" customFormat="1" ht="17" thickBot="1" x14ac:dyDescent="0.3">
      <c r="A30" s="657"/>
      <c r="B30" s="609"/>
      <c r="C30" s="609"/>
      <c r="D30" s="609"/>
    </row>
    <row r="31" spans="1:4" s="8" customFormat="1" ht="17" thickBot="1" x14ac:dyDescent="0.3">
      <c r="A31" s="170" t="s">
        <v>4934</v>
      </c>
      <c r="B31" s="34"/>
      <c r="C31" s="34">
        <f>SUM(C29:C30)</f>
        <v>61</v>
      </c>
      <c r="D31" s="34">
        <f>SUM(D29:D30)</f>
        <v>0</v>
      </c>
    </row>
    <row r="32" spans="1:4" s="2" customFormat="1" x14ac:dyDescent="0.25">
      <c r="A32" s="55" t="s">
        <v>4826</v>
      </c>
      <c r="B32" s="53" t="s">
        <v>63</v>
      </c>
      <c r="C32" s="53">
        <v>-14</v>
      </c>
      <c r="D32" s="53"/>
    </row>
    <row r="33" spans="1:5" s="2" customFormat="1" ht="17" thickBot="1" x14ac:dyDescent="0.3">
      <c r="A33" s="55">
        <v>44689</v>
      </c>
      <c r="B33" s="53" t="s">
        <v>63</v>
      </c>
      <c r="C33" s="13">
        <v>-17</v>
      </c>
      <c r="D33" s="13"/>
    </row>
    <row r="34" spans="1:5" s="8" customFormat="1" ht="17" thickBot="1" x14ac:dyDescent="0.3">
      <c r="A34" s="170" t="s">
        <v>5141</v>
      </c>
      <c r="B34" s="34"/>
      <c r="C34" s="34">
        <f>SUM(C31:C33)</f>
        <v>30</v>
      </c>
      <c r="D34" s="34">
        <f>SUM(D31:D33)</f>
        <v>0</v>
      </c>
    </row>
    <row r="35" spans="1:5" s="49" customFormat="1" x14ac:dyDescent="0.25">
      <c r="A35" s="507"/>
      <c r="B35" s="508" t="s">
        <v>210</v>
      </c>
      <c r="C35" s="185">
        <v>-30</v>
      </c>
      <c r="D35" s="185"/>
      <c r="E35" s="49" t="s">
        <v>3022</v>
      </c>
    </row>
    <row r="36" spans="1:5" s="49" customFormat="1" x14ac:dyDescent="0.25">
      <c r="A36" s="507"/>
      <c r="B36" s="508"/>
      <c r="C36" s="185"/>
      <c r="D36" s="185"/>
    </row>
    <row r="37" spans="1:5" s="2" customFormat="1" x14ac:dyDescent="0.25">
      <c r="A37" s="55"/>
      <c r="B37" s="53"/>
      <c r="C37" s="13"/>
      <c r="D37" s="13"/>
    </row>
    <row r="38" spans="1:5" s="1" customFormat="1" x14ac:dyDescent="0.25">
      <c r="A38" s="367"/>
      <c r="B38" s="43"/>
      <c r="C38" s="43"/>
      <c r="D38" s="43"/>
    </row>
  </sheetData>
  <pageMargins left="0.7" right="0.7" top="0.75" bottom="0.75" header="0.3" footer="0.3"/>
  <pageSetup orientation="portrait" horizontalDpi="4294967293" verticalDpi="4294967293" r:id="rId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>
    <tabColor rgb="FFC00000"/>
  </sheetPr>
  <dimension ref="A1:J23"/>
  <sheetViews>
    <sheetView topLeftCell="A7" workbookViewId="0">
      <selection activeCell="B17" sqref="B17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0.1640625" style="136" customWidth="1"/>
    <col min="4" max="4" width="8.5" style="136" customWidth="1"/>
    <col min="5" max="5" width="9.1640625" style="136" customWidth="1"/>
    <col min="6" max="6" width="9.5" style="136" customWidth="1"/>
    <col min="7" max="7" width="10" style="136" customWidth="1"/>
    <col min="8" max="8" width="9.33203125" style="136" customWidth="1"/>
    <col min="9" max="9" width="11.5" style="136" customWidth="1"/>
    <col min="10" max="16384" width="9" style="136"/>
  </cols>
  <sheetData>
    <row r="1" spans="1:9" s="48" customFormat="1" x14ac:dyDescent="0.25">
      <c r="A1" s="128" t="s">
        <v>23</v>
      </c>
    </row>
    <row r="2" spans="1:9" s="48" customFormat="1" x14ac:dyDescent="0.25">
      <c r="A2" s="128"/>
    </row>
    <row r="3" spans="1:9" s="48" customFormat="1" x14ac:dyDescent="0.25">
      <c r="A3" s="128" t="s">
        <v>2401</v>
      </c>
    </row>
    <row r="4" spans="1:9" s="48" customFormat="1" x14ac:dyDescent="0.25">
      <c r="A4" s="139" t="s">
        <v>3809</v>
      </c>
      <c r="B4" s="3"/>
    </row>
    <row r="5" spans="1:9" s="129" customFormat="1" x14ac:dyDescent="0.25">
      <c r="A5" s="680" t="s">
        <v>4871</v>
      </c>
      <c r="C5" s="1326">
        <v>225000</v>
      </c>
      <c r="F5" s="1326">
        <v>64000</v>
      </c>
      <c r="G5" s="1326">
        <v>360000</v>
      </c>
    </row>
    <row r="6" spans="1:9" s="129" customFormat="1" ht="17" thickBot="1" x14ac:dyDescent="0.3">
      <c r="A6" s="680"/>
      <c r="C6" s="7">
        <v>8000</v>
      </c>
      <c r="D6" s="7">
        <v>5000</v>
      </c>
      <c r="E6" s="7">
        <v>7000</v>
      </c>
      <c r="F6" s="7">
        <v>5000</v>
      </c>
      <c r="G6" s="7">
        <v>30000</v>
      </c>
      <c r="H6" s="7">
        <v>1500</v>
      </c>
      <c r="I6" s="7"/>
    </row>
    <row r="7" spans="1:9" s="48" customFormat="1" ht="17" thickBot="1" x14ac:dyDescent="0.3">
      <c r="A7" s="160" t="s">
        <v>0</v>
      </c>
      <c r="B7" s="50" t="s">
        <v>1</v>
      </c>
      <c r="C7" s="225" t="s">
        <v>2</v>
      </c>
      <c r="D7" s="225" t="s">
        <v>3</v>
      </c>
      <c r="E7" s="225" t="s">
        <v>17</v>
      </c>
      <c r="F7" s="225" t="s">
        <v>18</v>
      </c>
      <c r="G7" s="225" t="s">
        <v>10</v>
      </c>
      <c r="H7" s="225" t="s">
        <v>4</v>
      </c>
      <c r="I7" s="225"/>
    </row>
    <row r="8" spans="1:9" s="2" customFormat="1" ht="17" thickBot="1" x14ac:dyDescent="0.3">
      <c r="A8" s="28">
        <v>44718</v>
      </c>
      <c r="B8" s="22" t="s">
        <v>4523</v>
      </c>
      <c r="C8" s="22">
        <v>46</v>
      </c>
      <c r="D8" s="22">
        <v>46</v>
      </c>
      <c r="E8" s="22">
        <v>30</v>
      </c>
      <c r="F8" s="22">
        <v>30</v>
      </c>
      <c r="G8" s="22">
        <v>33</v>
      </c>
      <c r="H8" s="22">
        <v>50</v>
      </c>
      <c r="I8" s="22"/>
    </row>
    <row r="9" spans="1:9" s="2" customFormat="1" ht="17" thickBot="1" x14ac:dyDescent="0.3">
      <c r="A9" s="170" t="s">
        <v>4935</v>
      </c>
      <c r="B9" s="34"/>
      <c r="C9" s="34">
        <f>SUM(C8)</f>
        <v>46</v>
      </c>
      <c r="D9" s="34">
        <f t="shared" ref="D9:H9" si="0">SUM(D8)</f>
        <v>46</v>
      </c>
      <c r="E9" s="34">
        <f t="shared" si="0"/>
        <v>30</v>
      </c>
      <c r="F9" s="34">
        <f t="shared" si="0"/>
        <v>30</v>
      </c>
      <c r="G9" s="34">
        <f t="shared" si="0"/>
        <v>33</v>
      </c>
      <c r="H9" s="34">
        <f t="shared" si="0"/>
        <v>50</v>
      </c>
      <c r="I9" s="54"/>
    </row>
    <row r="10" spans="1:9" s="2" customFormat="1" x14ac:dyDescent="0.25">
      <c r="A10" s="55" t="s">
        <v>4777</v>
      </c>
      <c r="B10" s="53" t="s">
        <v>63</v>
      </c>
      <c r="C10" s="53"/>
      <c r="D10" s="53">
        <v>-20</v>
      </c>
      <c r="E10" s="53"/>
      <c r="F10" s="53"/>
      <c r="G10" s="53"/>
      <c r="H10" s="53"/>
      <c r="I10" s="53"/>
    </row>
    <row r="11" spans="1:9" s="2" customFormat="1" x14ac:dyDescent="0.25">
      <c r="A11" s="55" t="s">
        <v>4826</v>
      </c>
      <c r="B11" s="53" t="s">
        <v>63</v>
      </c>
      <c r="C11" s="13">
        <v>-9</v>
      </c>
      <c r="D11" s="13">
        <v>-26</v>
      </c>
      <c r="E11" s="13"/>
      <c r="F11" s="13"/>
      <c r="G11" s="13"/>
      <c r="H11" s="13"/>
      <c r="I11" s="13"/>
    </row>
    <row r="12" spans="1:9" s="2" customFormat="1" ht="17" thickBot="1" x14ac:dyDescent="0.3">
      <c r="A12" s="55">
        <v>44689</v>
      </c>
      <c r="B12" s="53" t="s">
        <v>63</v>
      </c>
      <c r="C12" s="13">
        <v>-19</v>
      </c>
      <c r="D12" s="13"/>
      <c r="E12" s="13">
        <v>-22</v>
      </c>
      <c r="F12" s="13"/>
      <c r="G12" s="13"/>
      <c r="H12" s="13"/>
      <c r="I12" s="13"/>
    </row>
    <row r="13" spans="1:9" s="2" customFormat="1" ht="17" thickBot="1" x14ac:dyDescent="0.3">
      <c r="A13" s="170" t="s">
        <v>4936</v>
      </c>
      <c r="B13" s="34"/>
      <c r="C13" s="34">
        <f>SUM(C9:C12)</f>
        <v>18</v>
      </c>
      <c r="D13" s="34">
        <f t="shared" ref="D13:H13" si="1">SUM(D9:D12)</f>
        <v>0</v>
      </c>
      <c r="E13" s="34">
        <f t="shared" si="1"/>
        <v>8</v>
      </c>
      <c r="F13" s="34">
        <f t="shared" si="1"/>
        <v>30</v>
      </c>
      <c r="G13" s="34">
        <f t="shared" si="1"/>
        <v>33</v>
      </c>
      <c r="H13" s="34">
        <f t="shared" si="1"/>
        <v>50</v>
      </c>
      <c r="I13" s="54"/>
    </row>
    <row r="14" spans="1:9" s="1" customFormat="1" x14ac:dyDescent="0.25">
      <c r="A14" s="55" t="s">
        <v>4930</v>
      </c>
      <c r="B14" s="13" t="s">
        <v>63</v>
      </c>
      <c r="C14" s="13">
        <v>-15</v>
      </c>
      <c r="D14" s="43"/>
      <c r="E14" s="13">
        <v>-8</v>
      </c>
      <c r="F14" s="13">
        <v>-12</v>
      </c>
      <c r="G14" s="13">
        <v>-10</v>
      </c>
      <c r="H14" s="13">
        <v>-37</v>
      </c>
      <c r="I14" s="43"/>
    </row>
    <row r="15" spans="1:9" s="1" customFormat="1" x14ac:dyDescent="0.25">
      <c r="A15" s="55" t="s">
        <v>4940</v>
      </c>
      <c r="B15" s="53" t="s">
        <v>63</v>
      </c>
      <c r="C15" s="13"/>
      <c r="D15" s="43"/>
      <c r="E15" s="13"/>
      <c r="F15" s="13">
        <v>-8</v>
      </c>
      <c r="G15" s="13">
        <v>-4</v>
      </c>
      <c r="H15" s="13">
        <v>-13</v>
      </c>
      <c r="I15" s="43"/>
    </row>
    <row r="16" spans="1:9" s="1" customFormat="1" ht="17" thickBot="1" x14ac:dyDescent="0.3">
      <c r="A16" s="55" t="s">
        <v>5014</v>
      </c>
      <c r="B16" s="53" t="s">
        <v>63</v>
      </c>
      <c r="C16" s="13"/>
      <c r="D16" s="43"/>
      <c r="E16" s="13"/>
      <c r="F16" s="13"/>
      <c r="G16" s="13">
        <v>-10</v>
      </c>
      <c r="H16" s="13"/>
      <c r="I16" s="43"/>
    </row>
    <row r="17" spans="1:10" s="8" customFormat="1" ht="17" thickBot="1" x14ac:dyDescent="0.3">
      <c r="A17" s="170" t="s">
        <v>5142</v>
      </c>
      <c r="B17" s="34"/>
      <c r="C17" s="34">
        <f>SUM(C13:C16)</f>
        <v>3</v>
      </c>
      <c r="D17" s="34">
        <f t="shared" ref="D17:H17" si="2">SUM(D13:D16)</f>
        <v>0</v>
      </c>
      <c r="E17" s="34">
        <f t="shared" si="2"/>
        <v>0</v>
      </c>
      <c r="F17" s="34">
        <f t="shared" si="2"/>
        <v>10</v>
      </c>
      <c r="G17" s="34">
        <f t="shared" si="2"/>
        <v>9</v>
      </c>
      <c r="H17" s="34">
        <f t="shared" si="2"/>
        <v>0</v>
      </c>
      <c r="I17" s="54"/>
    </row>
    <row r="18" spans="1:10" s="1" customFormat="1" x14ac:dyDescent="0.25">
      <c r="A18" s="55" t="s">
        <v>5165</v>
      </c>
      <c r="B18" s="53" t="s">
        <v>63</v>
      </c>
      <c r="C18" s="13">
        <v>-3</v>
      </c>
      <c r="D18" s="43"/>
      <c r="E18" s="13"/>
      <c r="F18" s="13">
        <v>-3</v>
      </c>
      <c r="G18" s="13">
        <v>-9</v>
      </c>
      <c r="H18" s="13"/>
      <c r="I18" s="43"/>
    </row>
    <row r="19" spans="1:10" s="49" customFormat="1" x14ac:dyDescent="0.25">
      <c r="A19" s="507"/>
      <c r="B19" s="508" t="s">
        <v>210</v>
      </c>
      <c r="C19" s="185"/>
      <c r="D19" s="185"/>
      <c r="E19" s="185"/>
      <c r="F19" s="185">
        <v>-7</v>
      </c>
      <c r="G19" s="185"/>
      <c r="H19" s="185"/>
      <c r="I19" s="185"/>
      <c r="J19" s="49" t="s">
        <v>3022</v>
      </c>
    </row>
    <row r="20" spans="1:10" s="2" customFormat="1" ht="17" thickBot="1" x14ac:dyDescent="0.3">
      <c r="A20" s="76"/>
      <c r="B20" s="14"/>
      <c r="C20" s="14"/>
      <c r="D20" s="14"/>
      <c r="E20" s="14"/>
      <c r="F20" s="14"/>
      <c r="G20" s="14"/>
      <c r="H20" s="14"/>
      <c r="I20" s="14"/>
    </row>
    <row r="21" spans="1:10" ht="17" thickBot="1" x14ac:dyDescent="0.3">
      <c r="A21" s="241" t="s">
        <v>4187</v>
      </c>
      <c r="B21" s="203"/>
      <c r="C21" s="1305">
        <f>SUM(C17:C19)</f>
        <v>0</v>
      </c>
      <c r="D21" s="1305">
        <f t="shared" ref="D21:H21" si="3">SUM(D17:D19)</f>
        <v>0</v>
      </c>
      <c r="E21" s="1305">
        <f t="shared" si="3"/>
        <v>0</v>
      </c>
      <c r="F21" s="1305">
        <f>SUM(F17:F19)</f>
        <v>0</v>
      </c>
      <c r="G21" s="1305">
        <f>SUM(G17:G19)</f>
        <v>0</v>
      </c>
      <c r="H21" s="1305">
        <f t="shared" si="3"/>
        <v>0</v>
      </c>
      <c r="I21" s="1306"/>
    </row>
    <row r="22" spans="1:10" ht="17" thickBot="1" x14ac:dyDescent="0.3">
      <c r="A22" s="241" t="s">
        <v>927</v>
      </c>
      <c r="B22" s="203"/>
      <c r="C22" s="1305">
        <f>SUM(C8)</f>
        <v>46</v>
      </c>
      <c r="D22" s="1305">
        <f t="shared" ref="D22:H22" si="4">SUM(D8)</f>
        <v>46</v>
      </c>
      <c r="E22" s="1305">
        <f t="shared" si="4"/>
        <v>30</v>
      </c>
      <c r="F22" s="1305">
        <f t="shared" si="4"/>
        <v>30</v>
      </c>
      <c r="G22" s="1305">
        <f t="shared" si="4"/>
        <v>33</v>
      </c>
      <c r="H22" s="1305">
        <f t="shared" si="4"/>
        <v>50</v>
      </c>
      <c r="I22" s="1306"/>
    </row>
    <row r="23" spans="1:10" ht="17" thickBot="1" x14ac:dyDescent="0.3">
      <c r="A23" s="241" t="s">
        <v>1053</v>
      </c>
      <c r="B23" s="203"/>
      <c r="C23" s="1305">
        <v>46</v>
      </c>
      <c r="D23" s="1305">
        <v>46</v>
      </c>
      <c r="E23" s="1305">
        <v>30</v>
      </c>
      <c r="F23" s="1305">
        <v>30</v>
      </c>
      <c r="G23" s="1305">
        <v>33</v>
      </c>
      <c r="H23" s="1305">
        <v>50</v>
      </c>
      <c r="I23" s="1306"/>
    </row>
  </sheetData>
  <pageMargins left="0.7" right="0.7" top="0.75" bottom="0.75" header="0.3" footer="0.3"/>
  <pageSetup orientation="portrait" r:id="rId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>
    <tabColor rgb="FFC00000"/>
  </sheetPr>
  <dimension ref="A1:H23"/>
  <sheetViews>
    <sheetView topLeftCell="A4" workbookViewId="0">
      <selection activeCell="B22" sqref="B22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9.5" style="136" customWidth="1"/>
    <col min="4" max="4" width="10.5" style="136" customWidth="1"/>
    <col min="5" max="5" width="9.33203125" style="136" customWidth="1"/>
    <col min="6" max="6" width="10.5" style="136" customWidth="1"/>
    <col min="7" max="7" width="11.5" style="136" customWidth="1"/>
    <col min="8" max="16384" width="9" style="136"/>
  </cols>
  <sheetData>
    <row r="1" spans="1:7" s="48" customFormat="1" x14ac:dyDescent="0.25">
      <c r="A1" s="128" t="s">
        <v>23</v>
      </c>
    </row>
    <row r="2" spans="1:7" s="48" customFormat="1" x14ac:dyDescent="0.25">
      <c r="A2" s="128"/>
    </row>
    <row r="3" spans="1:7" s="48" customFormat="1" ht="18" customHeight="1" x14ac:dyDescent="0.25">
      <c r="A3" s="128" t="s">
        <v>2401</v>
      </c>
    </row>
    <row r="4" spans="1:7" s="48" customFormat="1" x14ac:dyDescent="0.25">
      <c r="A4" s="139" t="s">
        <v>3809</v>
      </c>
      <c r="B4" s="3"/>
    </row>
    <row r="5" spans="1:7" s="129" customFormat="1" x14ac:dyDescent="0.25">
      <c r="A5" s="680" t="s">
        <v>4872</v>
      </c>
      <c r="C5" s="1326">
        <v>65000</v>
      </c>
      <c r="D5" s="1326">
        <v>150000</v>
      </c>
      <c r="E5" s="1326">
        <v>10000</v>
      </c>
      <c r="F5" s="1326">
        <v>235000</v>
      </c>
    </row>
    <row r="6" spans="1:7" s="129" customFormat="1" ht="17" thickBot="1" x14ac:dyDescent="0.3">
      <c r="A6" s="680"/>
      <c r="C6" s="7">
        <v>5000</v>
      </c>
      <c r="D6" s="7">
        <v>7000</v>
      </c>
      <c r="E6" s="7">
        <v>1500</v>
      </c>
      <c r="F6" s="7">
        <v>8000</v>
      </c>
      <c r="G6" s="7"/>
    </row>
    <row r="7" spans="1:7" s="48" customFormat="1" ht="17" thickBot="1" x14ac:dyDescent="0.3">
      <c r="A7" s="160" t="s">
        <v>0</v>
      </c>
      <c r="B7" s="50" t="s">
        <v>1</v>
      </c>
      <c r="C7" s="225" t="s">
        <v>3</v>
      </c>
      <c r="D7" s="225" t="s">
        <v>17</v>
      </c>
      <c r="E7" s="225" t="s">
        <v>4</v>
      </c>
      <c r="F7" s="225" t="s">
        <v>26</v>
      </c>
      <c r="G7" s="225"/>
    </row>
    <row r="8" spans="1:7" s="2" customFormat="1" x14ac:dyDescent="0.25">
      <c r="A8" s="55" t="s">
        <v>4681</v>
      </c>
      <c r="B8" s="53" t="s">
        <v>4684</v>
      </c>
      <c r="C8" s="53">
        <v>72</v>
      </c>
      <c r="D8" s="53">
        <v>36</v>
      </c>
      <c r="E8" s="53">
        <v>72</v>
      </c>
      <c r="F8" s="53">
        <v>36</v>
      </c>
      <c r="G8" s="53"/>
    </row>
    <row r="9" spans="1:7" s="2" customFormat="1" ht="17" thickBot="1" x14ac:dyDescent="0.3">
      <c r="A9" s="28" t="s">
        <v>4826</v>
      </c>
      <c r="B9" s="22" t="s">
        <v>63</v>
      </c>
      <c r="C9" s="14"/>
      <c r="D9" s="14"/>
      <c r="E9" s="14"/>
      <c r="F9" s="14">
        <v>-12</v>
      </c>
      <c r="G9" s="14"/>
    </row>
    <row r="10" spans="1:7" s="2" customFormat="1" ht="17" thickBot="1" x14ac:dyDescent="0.3">
      <c r="A10" s="170" t="s">
        <v>4938</v>
      </c>
      <c r="B10" s="34"/>
      <c r="C10" s="34">
        <f>SUM(C8:C9)</f>
        <v>72</v>
      </c>
      <c r="D10" s="34">
        <f t="shared" ref="D10:F10" si="0">SUM(D8:D9)</f>
        <v>36</v>
      </c>
      <c r="E10" s="34">
        <f t="shared" si="0"/>
        <v>72</v>
      </c>
      <c r="F10" s="34">
        <f t="shared" si="0"/>
        <v>24</v>
      </c>
      <c r="G10" s="54"/>
    </row>
    <row r="11" spans="1:7" s="2" customFormat="1" x14ac:dyDescent="0.25">
      <c r="A11" s="55">
        <v>44689</v>
      </c>
      <c r="B11" s="53" t="s">
        <v>63</v>
      </c>
      <c r="C11" s="53"/>
      <c r="D11" s="53"/>
      <c r="E11" s="53"/>
      <c r="F11" s="53">
        <v>-9</v>
      </c>
      <c r="G11" s="53"/>
    </row>
    <row r="12" spans="1:7" s="2" customFormat="1" x14ac:dyDescent="0.25">
      <c r="A12" s="55" t="s">
        <v>4930</v>
      </c>
      <c r="B12" s="13" t="s">
        <v>63</v>
      </c>
      <c r="C12" s="14">
        <v>-30</v>
      </c>
      <c r="D12" s="14">
        <v>-11</v>
      </c>
      <c r="E12" s="14"/>
      <c r="F12" s="14">
        <v>-3</v>
      </c>
      <c r="G12" s="14"/>
    </row>
    <row r="13" spans="1:7" s="2" customFormat="1" ht="17" thickBot="1" x14ac:dyDescent="0.3">
      <c r="A13" s="55" t="s">
        <v>4940</v>
      </c>
      <c r="B13" s="53" t="s">
        <v>63</v>
      </c>
      <c r="C13" s="14">
        <v>-5</v>
      </c>
      <c r="D13" s="14">
        <v>-15</v>
      </c>
      <c r="E13" s="14">
        <v>-12</v>
      </c>
      <c r="F13" s="14">
        <v>-4</v>
      </c>
      <c r="G13" s="14"/>
    </row>
    <row r="14" spans="1:7" s="8" customFormat="1" ht="17" thickBot="1" x14ac:dyDescent="0.3">
      <c r="A14" s="170" t="s">
        <v>5143</v>
      </c>
      <c r="B14" s="34"/>
      <c r="C14" s="34">
        <f>SUM(C10:C13)</f>
        <v>37</v>
      </c>
      <c r="D14" s="34">
        <f t="shared" ref="D14:F14" si="1">SUM(D10:D13)</f>
        <v>10</v>
      </c>
      <c r="E14" s="34">
        <f t="shared" si="1"/>
        <v>60</v>
      </c>
      <c r="F14" s="34">
        <f t="shared" si="1"/>
        <v>8</v>
      </c>
      <c r="G14" s="54"/>
    </row>
    <row r="15" spans="1:7" s="2" customFormat="1" x14ac:dyDescent="0.25">
      <c r="A15" s="55" t="s">
        <v>5014</v>
      </c>
      <c r="B15" s="53" t="s">
        <v>63</v>
      </c>
      <c r="C15" s="13">
        <v>-8</v>
      </c>
      <c r="D15" s="14"/>
      <c r="E15" s="14"/>
      <c r="F15" s="14">
        <v>-4</v>
      </c>
      <c r="G15" s="14"/>
    </row>
    <row r="16" spans="1:7" s="49" customFormat="1" x14ac:dyDescent="0.25">
      <c r="A16" s="55" t="s">
        <v>5165</v>
      </c>
      <c r="B16" s="53" t="s">
        <v>63</v>
      </c>
      <c r="C16" s="13">
        <v>-10</v>
      </c>
      <c r="D16" s="14">
        <v>-6</v>
      </c>
      <c r="E16" s="14">
        <v>-11</v>
      </c>
      <c r="F16" s="14">
        <v>-4</v>
      </c>
      <c r="G16" s="432"/>
    </row>
    <row r="17" spans="1:8" s="49" customFormat="1" x14ac:dyDescent="0.25">
      <c r="A17" s="699"/>
      <c r="B17" s="508" t="s">
        <v>210</v>
      </c>
      <c r="C17" s="185">
        <v>-19</v>
      </c>
      <c r="D17" s="185">
        <v>-4</v>
      </c>
      <c r="E17" s="432">
        <v>-49</v>
      </c>
      <c r="F17" s="432"/>
      <c r="G17" s="432"/>
      <c r="H17" s="49" t="s">
        <v>3022</v>
      </c>
    </row>
    <row r="18" spans="1:8" s="49" customFormat="1" x14ac:dyDescent="0.25">
      <c r="A18" s="12"/>
      <c r="B18" s="13"/>
      <c r="C18" s="13"/>
      <c r="D18" s="13"/>
      <c r="E18" s="14"/>
      <c r="F18" s="14"/>
      <c r="G18" s="432"/>
    </row>
    <row r="19" spans="1:8" s="2" customFormat="1" x14ac:dyDescent="0.25">
      <c r="A19" s="28"/>
      <c r="B19" s="22"/>
      <c r="C19" s="22"/>
      <c r="D19" s="22"/>
      <c r="E19" s="14"/>
      <c r="F19" s="14"/>
      <c r="G19" s="14"/>
    </row>
    <row r="20" spans="1:8" s="2" customFormat="1" ht="17" thickBot="1" x14ac:dyDescent="0.3">
      <c r="A20" s="76"/>
      <c r="B20" s="14"/>
      <c r="C20" s="14"/>
      <c r="D20" s="14"/>
      <c r="E20" s="14"/>
      <c r="F20" s="14"/>
      <c r="G20" s="14"/>
    </row>
    <row r="21" spans="1:8" ht="17" thickBot="1" x14ac:dyDescent="0.3">
      <c r="A21" s="241" t="s">
        <v>4187</v>
      </c>
      <c r="B21" s="498"/>
      <c r="C21" s="1305">
        <f>SUM(C14:C19)</f>
        <v>0</v>
      </c>
      <c r="D21" s="1305">
        <f>SUM(D14:D19)</f>
        <v>0</v>
      </c>
      <c r="E21" s="1305">
        <f>SUM(E14:E19)</f>
        <v>0</v>
      </c>
      <c r="F21" s="1305">
        <f>SUM(F14:F19)</f>
        <v>0</v>
      </c>
      <c r="G21" s="1312"/>
    </row>
    <row r="22" spans="1:8" ht="17" thickBot="1" x14ac:dyDescent="0.3">
      <c r="A22" s="241" t="s">
        <v>927</v>
      </c>
      <c r="B22" s="498"/>
      <c r="C22" s="1305">
        <f>SUM(C8)</f>
        <v>72</v>
      </c>
      <c r="D22" s="1305">
        <f t="shared" ref="D22:F22" si="2">SUM(D8)</f>
        <v>36</v>
      </c>
      <c r="E22" s="1305">
        <f t="shared" si="2"/>
        <v>72</v>
      </c>
      <c r="F22" s="1305">
        <f t="shared" si="2"/>
        <v>36</v>
      </c>
      <c r="G22" s="1312"/>
    </row>
    <row r="23" spans="1:8" ht="17" thickBot="1" x14ac:dyDescent="0.3">
      <c r="A23" s="241" t="s">
        <v>1053</v>
      </c>
      <c r="B23" s="498"/>
      <c r="C23" s="1305">
        <v>72</v>
      </c>
      <c r="D23" s="1305">
        <v>36</v>
      </c>
      <c r="E23" s="1305">
        <v>72</v>
      </c>
      <c r="F23" s="1305">
        <v>36</v>
      </c>
      <c r="G23" s="1312"/>
    </row>
  </sheetData>
  <pageMargins left="0.7" right="0.7" top="0.75" bottom="0.75" header="0.3" footer="0.3"/>
  <pageSetup orientation="portrait" r:id="rId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>
    <tabColor rgb="FFC00000"/>
  </sheetPr>
  <dimension ref="A1:H19"/>
  <sheetViews>
    <sheetView topLeftCell="A2" workbookViewId="0">
      <selection activeCell="A14" sqref="A14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3.83203125" style="136" customWidth="1"/>
    <col min="4" max="4" width="9.83203125" style="136" customWidth="1"/>
    <col min="5" max="5" width="9.6640625" style="136" customWidth="1"/>
    <col min="6" max="6" width="11.83203125" style="136" customWidth="1"/>
    <col min="7" max="7" width="11.5" style="136" customWidth="1"/>
    <col min="8" max="16384" width="9" style="136"/>
  </cols>
  <sheetData>
    <row r="1" spans="1:8" s="48" customFormat="1" x14ac:dyDescent="0.25">
      <c r="A1" s="128" t="s">
        <v>23</v>
      </c>
    </row>
    <row r="2" spans="1:8" s="48" customFormat="1" x14ac:dyDescent="0.25">
      <c r="A2" s="128"/>
    </row>
    <row r="3" spans="1:8" s="48" customFormat="1" x14ac:dyDescent="0.25">
      <c r="A3" s="128" t="s">
        <v>2401</v>
      </c>
    </row>
    <row r="4" spans="1:8" s="48" customFormat="1" x14ac:dyDescent="0.25">
      <c r="A4" s="139" t="s">
        <v>3809</v>
      </c>
      <c r="B4" s="3"/>
    </row>
    <row r="5" spans="1:8" s="129" customFormat="1" x14ac:dyDescent="0.25">
      <c r="A5" s="680" t="s">
        <v>4873</v>
      </c>
    </row>
    <row r="6" spans="1:8" s="129" customFormat="1" ht="17" thickBot="1" x14ac:dyDescent="0.3">
      <c r="A6" s="680"/>
      <c r="C6" s="7">
        <v>28000</v>
      </c>
      <c r="D6" s="7">
        <v>5000</v>
      </c>
      <c r="E6" s="7">
        <v>5000</v>
      </c>
      <c r="F6" s="7">
        <v>12000</v>
      </c>
      <c r="G6" s="7"/>
    </row>
    <row r="7" spans="1:8" s="48" customFormat="1" ht="17" thickBot="1" x14ac:dyDescent="0.3">
      <c r="A7" s="160" t="s">
        <v>0</v>
      </c>
      <c r="B7" s="50" t="s">
        <v>1</v>
      </c>
      <c r="C7" s="225" t="s">
        <v>4708</v>
      </c>
      <c r="D7" s="225" t="s">
        <v>27</v>
      </c>
      <c r="E7" s="225" t="s">
        <v>32</v>
      </c>
      <c r="F7" s="225" t="s">
        <v>4728</v>
      </c>
      <c r="G7" s="225"/>
    </row>
    <row r="8" spans="1:8" s="2" customFormat="1" x14ac:dyDescent="0.25">
      <c r="A8" s="55">
        <v>44568</v>
      </c>
      <c r="B8" s="53" t="s">
        <v>4709</v>
      </c>
      <c r="C8" s="53">
        <v>20</v>
      </c>
      <c r="D8" s="53">
        <v>50</v>
      </c>
      <c r="E8" s="53">
        <v>50</v>
      </c>
      <c r="F8" s="53"/>
      <c r="G8" s="53"/>
    </row>
    <row r="9" spans="1:8" s="2" customFormat="1" x14ac:dyDescent="0.25">
      <c r="A9" s="55">
        <v>44599</v>
      </c>
      <c r="B9" s="53" t="s">
        <v>4727</v>
      </c>
      <c r="C9" s="53"/>
      <c r="D9" s="53"/>
      <c r="E9" s="53"/>
      <c r="F9" s="53">
        <v>80</v>
      </c>
      <c r="G9" s="53"/>
    </row>
    <row r="10" spans="1:8" s="2" customFormat="1" x14ac:dyDescent="0.25">
      <c r="A10" s="55" t="s">
        <v>4777</v>
      </c>
      <c r="B10" s="53" t="s">
        <v>63</v>
      </c>
      <c r="C10" s="13">
        <v>-19</v>
      </c>
      <c r="D10" s="13">
        <v>-50</v>
      </c>
      <c r="E10" s="13">
        <v>-50</v>
      </c>
      <c r="F10" s="13">
        <v>-79</v>
      </c>
      <c r="G10" s="13"/>
    </row>
    <row r="11" spans="1:8" s="2" customFormat="1" ht="17" thickBot="1" x14ac:dyDescent="0.3">
      <c r="A11" s="28" t="s">
        <v>4826</v>
      </c>
      <c r="B11" s="22" t="s">
        <v>63</v>
      </c>
      <c r="C11" s="14">
        <v>-1</v>
      </c>
      <c r="D11" s="14"/>
      <c r="E11" s="14"/>
      <c r="F11" s="14"/>
      <c r="G11" s="14"/>
    </row>
    <row r="12" spans="1:8" s="1" customFormat="1" ht="17" thickBot="1" x14ac:dyDescent="0.3">
      <c r="A12" s="33" t="s">
        <v>4910</v>
      </c>
      <c r="B12" s="34"/>
      <c r="C12" s="34">
        <f>SUM(C8:C11)</f>
        <v>0</v>
      </c>
      <c r="D12" s="34">
        <f t="shared" ref="D12:F12" si="0">SUM(D8:D11)</f>
        <v>0</v>
      </c>
      <c r="E12" s="34">
        <f t="shared" si="0"/>
        <v>0</v>
      </c>
      <c r="F12" s="34">
        <f t="shared" si="0"/>
        <v>1</v>
      </c>
      <c r="G12" s="54"/>
    </row>
    <row r="13" spans="1:8" s="2" customFormat="1" ht="17" thickBot="1" x14ac:dyDescent="0.3">
      <c r="A13" s="55">
        <v>44689</v>
      </c>
      <c r="B13" s="22" t="s">
        <v>63</v>
      </c>
      <c r="C13" s="22"/>
      <c r="D13" s="22"/>
      <c r="E13" s="22"/>
      <c r="F13" s="1062">
        <v>-1</v>
      </c>
      <c r="G13" s="22"/>
    </row>
    <row r="14" spans="1:8" s="2" customFormat="1" ht="17" thickBot="1" x14ac:dyDescent="0.3">
      <c r="A14" s="1317" t="s">
        <v>4939</v>
      </c>
      <c r="B14" s="40"/>
      <c r="C14" s="204">
        <f>SUM(C12:C13)</f>
        <v>0</v>
      </c>
      <c r="D14" s="204">
        <f t="shared" ref="D14:F14" si="1">SUM(D12:D13)</f>
        <v>0</v>
      </c>
      <c r="E14" s="204">
        <f t="shared" si="1"/>
        <v>0</v>
      </c>
      <c r="F14" s="42">
        <f t="shared" si="1"/>
        <v>0</v>
      </c>
      <c r="G14" s="233"/>
      <c r="H14" s="1" t="s">
        <v>2872</v>
      </c>
    </row>
    <row r="15" spans="1:8" s="2" customFormat="1" x14ac:dyDescent="0.25">
      <c r="A15" s="55"/>
      <c r="B15" s="53"/>
      <c r="C15" s="53"/>
      <c r="D15" s="53"/>
      <c r="E15" s="53"/>
      <c r="F15" s="53"/>
      <c r="G15" s="53"/>
    </row>
    <row r="16" spans="1:8" s="2" customFormat="1" ht="17" thickBot="1" x14ac:dyDescent="0.3">
      <c r="A16" s="76"/>
      <c r="B16" s="14"/>
      <c r="C16" s="14"/>
      <c r="D16" s="14"/>
      <c r="E16" s="14"/>
      <c r="F16" s="14"/>
      <c r="G16" s="14"/>
    </row>
    <row r="17" spans="1:7" ht="17" thickBot="1" x14ac:dyDescent="0.3">
      <c r="A17" s="241" t="s">
        <v>4187</v>
      </c>
      <c r="B17" s="203"/>
      <c r="C17" s="1305">
        <f>SUM(C14:C15)</f>
        <v>0</v>
      </c>
      <c r="D17" s="1305">
        <f t="shared" ref="D17:F17" si="2">SUM(D14:D15)</f>
        <v>0</v>
      </c>
      <c r="E17" s="1305">
        <f t="shared" si="2"/>
        <v>0</v>
      </c>
      <c r="F17" s="1305">
        <f t="shared" si="2"/>
        <v>0</v>
      </c>
      <c r="G17" s="1306"/>
    </row>
    <row r="18" spans="1:7" ht="17" thickBot="1" x14ac:dyDescent="0.3">
      <c r="A18" s="241" t="s">
        <v>927</v>
      </c>
      <c r="B18" s="203"/>
      <c r="C18" s="744">
        <f>SUM(C8:C9)</f>
        <v>20</v>
      </c>
      <c r="D18" s="1305">
        <f t="shared" ref="D18:F18" si="3">SUM(D8:D9)</f>
        <v>50</v>
      </c>
      <c r="E18" s="1305">
        <f t="shared" si="3"/>
        <v>50</v>
      </c>
      <c r="F18" s="1305">
        <f t="shared" si="3"/>
        <v>80</v>
      </c>
      <c r="G18" s="1306"/>
    </row>
    <row r="19" spans="1:7" s="200" customFormat="1" ht="17" thickBot="1" x14ac:dyDescent="0.3">
      <c r="A19" s="1307" t="s">
        <v>1053</v>
      </c>
      <c r="B19" s="1308"/>
      <c r="C19" s="1311">
        <v>40</v>
      </c>
      <c r="D19" s="1309">
        <v>50</v>
      </c>
      <c r="E19" s="1309">
        <v>50</v>
      </c>
      <c r="F19" s="1309">
        <v>80</v>
      </c>
      <c r="G19" s="1310"/>
    </row>
  </sheetData>
  <pageMargins left="0.7" right="0.7" top="0.75" bottom="0.75" header="0.3" footer="0.3"/>
  <pageSetup orientation="portrait" r:id="rId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>
    <tabColor rgb="FFC00000"/>
  </sheetPr>
  <dimension ref="A1:D18"/>
  <sheetViews>
    <sheetView workbookViewId="0">
      <selection activeCell="D19" sqref="D19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1.1640625" style="136" customWidth="1"/>
    <col min="4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2401</v>
      </c>
    </row>
    <row r="4" spans="1:4" s="48" customFormat="1" x14ac:dyDescent="0.25">
      <c r="A4" s="139" t="s">
        <v>3809</v>
      </c>
      <c r="B4" s="3"/>
    </row>
    <row r="5" spans="1:4" s="129" customFormat="1" x14ac:dyDescent="0.25">
      <c r="A5" s="680" t="s">
        <v>4086</v>
      </c>
    </row>
    <row r="6" spans="1:4" s="48" customFormat="1" ht="17" thickBot="1" x14ac:dyDescent="0.3">
      <c r="A6" s="128" t="s">
        <v>3512</v>
      </c>
      <c r="C6" s="604">
        <v>2500</v>
      </c>
    </row>
    <row r="7" spans="1:4" s="48" customFormat="1" ht="17" thickBot="1" x14ac:dyDescent="0.3">
      <c r="A7" s="160" t="s">
        <v>0</v>
      </c>
      <c r="B7" s="50" t="s">
        <v>1</v>
      </c>
      <c r="C7" s="225" t="s">
        <v>380</v>
      </c>
    </row>
    <row r="8" spans="1:4" s="2" customFormat="1" ht="17" thickBot="1" x14ac:dyDescent="0.3">
      <c r="A8" s="28" t="s">
        <v>4091</v>
      </c>
      <c r="B8" s="22" t="s">
        <v>4092</v>
      </c>
      <c r="C8" s="14">
        <v>500</v>
      </c>
    </row>
    <row r="9" spans="1:4" s="2" customFormat="1" ht="17" thickBot="1" x14ac:dyDescent="0.3">
      <c r="A9" s="170" t="s">
        <v>4114</v>
      </c>
      <c r="B9" s="34"/>
      <c r="C9" s="54">
        <f>SUM(C8)</f>
        <v>500</v>
      </c>
      <c r="D9" s="2" t="s">
        <v>4214</v>
      </c>
    </row>
    <row r="10" spans="1:4" s="2" customFormat="1" ht="17" thickBot="1" x14ac:dyDescent="0.3">
      <c r="A10" s="55"/>
      <c r="B10" s="53"/>
      <c r="C10" s="53"/>
    </row>
    <row r="11" spans="1:4" s="8" customFormat="1" ht="17" thickBot="1" x14ac:dyDescent="0.3">
      <c r="A11" s="170" t="s">
        <v>4463</v>
      </c>
      <c r="B11" s="34"/>
      <c r="C11" s="54">
        <f>SUM(C9:C10)</f>
        <v>500</v>
      </c>
      <c r="D11" s="8" t="s">
        <v>4214</v>
      </c>
    </row>
    <row r="12" spans="1:4" s="2" customFormat="1" ht="17" thickBot="1" x14ac:dyDescent="0.3">
      <c r="A12" s="256">
        <v>44598</v>
      </c>
      <c r="B12" s="168" t="s">
        <v>63</v>
      </c>
      <c r="C12" s="53">
        <v>-500</v>
      </c>
    </row>
    <row r="13" spans="1:4" s="8" customFormat="1" ht="17" thickBot="1" x14ac:dyDescent="0.3">
      <c r="A13" s="170" t="s">
        <v>4685</v>
      </c>
      <c r="B13" s="34"/>
      <c r="C13" s="54">
        <f>SUM(C11:C12)</f>
        <v>0</v>
      </c>
      <c r="D13" s="8" t="s">
        <v>4214</v>
      </c>
    </row>
    <row r="14" spans="1:4" s="2" customFormat="1" x14ac:dyDescent="0.25">
      <c r="A14" s="55"/>
      <c r="B14" s="53"/>
      <c r="C14" s="53"/>
    </row>
    <row r="15" spans="1:4" s="2" customFormat="1" x14ac:dyDescent="0.25">
      <c r="A15" s="55"/>
      <c r="B15" s="53"/>
      <c r="C15" s="53"/>
    </row>
    <row r="16" spans="1:4" s="2" customFormat="1" x14ac:dyDescent="0.25">
      <c r="A16" s="55"/>
      <c r="B16" s="53"/>
      <c r="C16" s="13"/>
    </row>
    <row r="17" spans="1:3" s="2" customFormat="1" x14ac:dyDescent="0.25">
      <c r="A17" s="301"/>
      <c r="B17" s="53"/>
      <c r="C17" s="13"/>
    </row>
    <row r="18" spans="1:3" s="1" customFormat="1" x14ac:dyDescent="0.25">
      <c r="A18" s="367" t="s">
        <v>1053</v>
      </c>
      <c r="B18" s="43"/>
      <c r="C18" s="43">
        <v>500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H39"/>
  <sheetViews>
    <sheetView topLeftCell="A16" workbookViewId="0">
      <selection activeCell="D30" sqref="D30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4" width="9.1640625" style="4" customWidth="1"/>
    <col min="5" max="7" width="9" style="4" customWidth="1"/>
    <col min="8" max="16384" width="9" style="136"/>
  </cols>
  <sheetData>
    <row r="1" spans="1:7" s="48" customFormat="1" x14ac:dyDescent="0.25">
      <c r="A1" s="128" t="s">
        <v>23</v>
      </c>
    </row>
    <row r="2" spans="1:7" s="48" customFormat="1" x14ac:dyDescent="0.25">
      <c r="A2" s="128"/>
    </row>
    <row r="3" spans="1:7" s="48" customFormat="1" x14ac:dyDescent="0.25">
      <c r="A3" s="128" t="s">
        <v>2361</v>
      </c>
    </row>
    <row r="4" spans="1:7" s="48" customFormat="1" x14ac:dyDescent="0.25">
      <c r="A4" s="139" t="s">
        <v>2362</v>
      </c>
      <c r="B4" s="3"/>
      <c r="C4" s="3"/>
      <c r="D4" s="3"/>
      <c r="E4" s="3"/>
      <c r="F4" s="3"/>
      <c r="G4" s="3"/>
    </row>
    <row r="5" spans="1:7" s="48" customFormat="1" x14ac:dyDescent="0.25">
      <c r="A5" s="139" t="s">
        <v>2363</v>
      </c>
      <c r="B5" s="3"/>
    </row>
    <row r="6" spans="1:7" s="48" customFormat="1" x14ac:dyDescent="0.25">
      <c r="A6" s="139" t="s">
        <v>2364</v>
      </c>
      <c r="B6" s="3"/>
    </row>
    <row r="7" spans="1:7" s="48" customFormat="1" x14ac:dyDescent="0.25">
      <c r="A7" s="139" t="s">
        <v>2365</v>
      </c>
      <c r="B7" s="3"/>
    </row>
    <row r="8" spans="1:7" s="49" customFormat="1" ht="17" thickBot="1" x14ac:dyDescent="0.3">
      <c r="A8" s="516" t="s">
        <v>25</v>
      </c>
      <c r="C8" s="30">
        <v>42000</v>
      </c>
      <c r="D8" s="30">
        <v>25000</v>
      </c>
      <c r="E8" s="30">
        <v>5000</v>
      </c>
      <c r="F8" s="30">
        <v>3000</v>
      </c>
      <c r="G8" s="30">
        <v>11000</v>
      </c>
    </row>
    <row r="9" spans="1:7" s="2" customFormat="1" ht="17" thickBot="1" x14ac:dyDescent="0.3">
      <c r="A9" s="675" t="s">
        <v>0</v>
      </c>
      <c r="B9" s="225" t="s">
        <v>1</v>
      </c>
      <c r="C9" s="225" t="s">
        <v>28</v>
      </c>
      <c r="D9" s="225" t="s">
        <v>10</v>
      </c>
      <c r="E9" s="225" t="s">
        <v>27</v>
      </c>
      <c r="F9" s="225" t="s">
        <v>31</v>
      </c>
      <c r="G9" s="225" t="s">
        <v>30</v>
      </c>
    </row>
    <row r="10" spans="1:7" s="2" customFormat="1" ht="17" thickBot="1" x14ac:dyDescent="0.3">
      <c r="A10" s="28" t="s">
        <v>911</v>
      </c>
      <c r="B10" s="188" t="s">
        <v>2366</v>
      </c>
      <c r="C10" s="14">
        <v>4</v>
      </c>
      <c r="D10" s="14">
        <v>11</v>
      </c>
      <c r="E10" s="14">
        <v>200</v>
      </c>
      <c r="F10" s="14">
        <v>120</v>
      </c>
      <c r="G10" s="14">
        <v>40</v>
      </c>
    </row>
    <row r="11" spans="1:7" ht="17" thickBot="1" x14ac:dyDescent="0.3">
      <c r="A11" s="416" t="s">
        <v>2367</v>
      </c>
      <c r="B11" s="54"/>
      <c r="C11" s="34">
        <f>SUM(C10)</f>
        <v>4</v>
      </c>
      <c r="D11" s="34">
        <f t="shared" ref="D11:G11" si="0">SUM(D10)</f>
        <v>11</v>
      </c>
      <c r="E11" s="34">
        <f t="shared" si="0"/>
        <v>200</v>
      </c>
      <c r="F11" s="34">
        <f t="shared" si="0"/>
        <v>120</v>
      </c>
      <c r="G11" s="34">
        <f t="shared" si="0"/>
        <v>40</v>
      </c>
    </row>
    <row r="12" spans="1:7" ht="17" thickBot="1" x14ac:dyDescent="0.3">
      <c r="A12" s="55"/>
      <c r="B12" s="436"/>
      <c r="C12" s="168"/>
      <c r="D12" s="168"/>
      <c r="E12" s="168"/>
      <c r="F12" s="168"/>
      <c r="G12" s="168"/>
    </row>
    <row r="13" spans="1:7" s="197" customFormat="1" ht="17" thickBot="1" x14ac:dyDescent="0.3">
      <c r="A13" s="416" t="s">
        <v>2368</v>
      </c>
      <c r="B13" s="54"/>
      <c r="C13" s="34">
        <f>SUM(C11:C12)</f>
        <v>4</v>
      </c>
      <c r="D13" s="34">
        <f>SUM(D11:D12)</f>
        <v>11</v>
      </c>
      <c r="E13" s="34">
        <f t="shared" ref="E13:F13" si="1">SUM(E11:E12)</f>
        <v>200</v>
      </c>
      <c r="F13" s="34">
        <f t="shared" si="1"/>
        <v>120</v>
      </c>
      <c r="G13" s="34">
        <f>SUM(G11:G12)</f>
        <v>40</v>
      </c>
    </row>
    <row r="14" spans="1:7" s="2" customFormat="1" ht="17" thickBot="1" x14ac:dyDescent="0.3">
      <c r="A14" s="55">
        <v>44144</v>
      </c>
      <c r="B14" s="436" t="s">
        <v>63</v>
      </c>
      <c r="C14" s="53"/>
      <c r="D14" s="53">
        <v>-7</v>
      </c>
      <c r="E14" s="53">
        <v>-104</v>
      </c>
      <c r="F14" s="53"/>
      <c r="G14" s="53"/>
    </row>
    <row r="15" spans="1:7" s="8" customFormat="1" ht="17" thickBot="1" x14ac:dyDescent="0.3">
      <c r="A15" s="416" t="s">
        <v>2369</v>
      </c>
      <c r="B15" s="54"/>
      <c r="C15" s="34">
        <f>SUM(C13:C14)</f>
        <v>4</v>
      </c>
      <c r="D15" s="34">
        <f>SUM(D13:D14)</f>
        <v>4</v>
      </c>
      <c r="E15" s="34">
        <f>SUM(E13:E14)</f>
        <v>96</v>
      </c>
      <c r="F15" s="34">
        <f>SUM(F13:F14)</f>
        <v>120</v>
      </c>
      <c r="G15" s="34">
        <f>SUM(G13:G14)</f>
        <v>40</v>
      </c>
    </row>
    <row r="16" spans="1:7" s="2" customFormat="1" x14ac:dyDescent="0.25">
      <c r="A16" s="12">
        <v>44175</v>
      </c>
      <c r="B16" s="13" t="s">
        <v>63</v>
      </c>
      <c r="C16" s="13"/>
      <c r="D16" s="13"/>
      <c r="E16" s="13">
        <v>-51</v>
      </c>
      <c r="F16" s="13">
        <v>-120</v>
      </c>
      <c r="G16" s="13">
        <v>-15</v>
      </c>
    </row>
    <row r="17" spans="1:8" s="2" customFormat="1" ht="17" thickBot="1" x14ac:dyDescent="0.3">
      <c r="A17" s="55" t="s">
        <v>214</v>
      </c>
      <c r="B17" s="436" t="s">
        <v>63</v>
      </c>
      <c r="C17" s="13"/>
      <c r="D17" s="13"/>
      <c r="E17" s="13"/>
      <c r="F17" s="13"/>
      <c r="G17" s="13">
        <v>-14</v>
      </c>
    </row>
    <row r="18" spans="1:8" s="8" customFormat="1" ht="17" thickBot="1" x14ac:dyDescent="0.3">
      <c r="A18" s="416" t="s">
        <v>2370</v>
      </c>
      <c r="B18" s="54"/>
      <c r="C18" s="34">
        <f>SUM(C15:C17)</f>
        <v>4</v>
      </c>
      <c r="D18" s="34">
        <f>SUM(D15:D17)</f>
        <v>4</v>
      </c>
      <c r="E18" s="34">
        <f>SUM(E15:E17)</f>
        <v>45</v>
      </c>
      <c r="F18" s="34">
        <f>SUM(F15:F17)</f>
        <v>0</v>
      </c>
      <c r="G18" s="34">
        <f>SUM(G15:G17)</f>
        <v>11</v>
      </c>
    </row>
    <row r="19" spans="1:8" s="2" customFormat="1" x14ac:dyDescent="0.25">
      <c r="A19" s="55" t="s">
        <v>107</v>
      </c>
      <c r="B19" s="53" t="s">
        <v>63</v>
      </c>
      <c r="C19" s="13">
        <v>-1</v>
      </c>
      <c r="D19" s="13">
        <v>-4</v>
      </c>
      <c r="E19" s="13"/>
      <c r="F19" s="13"/>
      <c r="G19" s="13"/>
    </row>
    <row r="20" spans="1:8" s="2" customFormat="1" ht="17" thickBot="1" x14ac:dyDescent="0.3">
      <c r="A20" s="13" t="s">
        <v>218</v>
      </c>
      <c r="B20" s="13" t="s">
        <v>63</v>
      </c>
      <c r="C20" s="13"/>
      <c r="D20" s="13"/>
      <c r="E20" s="13">
        <v>-21</v>
      </c>
      <c r="F20" s="13"/>
      <c r="G20" s="13">
        <v>-2</v>
      </c>
    </row>
    <row r="21" spans="1:8" s="8" customFormat="1" ht="17" thickBot="1" x14ac:dyDescent="0.3">
      <c r="A21" s="416" t="s">
        <v>2371</v>
      </c>
      <c r="B21" s="54"/>
      <c r="C21" s="34">
        <f>SUM(C18:C20)</f>
        <v>3</v>
      </c>
      <c r="D21" s="34">
        <f>SUM(D18:D20)</f>
        <v>0</v>
      </c>
      <c r="E21" s="34">
        <f>SUM(E18:E20)</f>
        <v>24</v>
      </c>
      <c r="F21" s="34">
        <f>SUM(F18:F20)</f>
        <v>0</v>
      </c>
      <c r="G21" s="34">
        <f>SUM(G18:G20)</f>
        <v>9</v>
      </c>
    </row>
    <row r="22" spans="1:8" s="8" customFormat="1" x14ac:dyDescent="0.25">
      <c r="A22" s="676" t="s">
        <v>281</v>
      </c>
      <c r="B22" s="650" t="s">
        <v>63</v>
      </c>
      <c r="C22" s="404"/>
      <c r="D22" s="404"/>
      <c r="E22" s="404">
        <v>-8</v>
      </c>
      <c r="F22" s="404"/>
      <c r="G22" s="404"/>
    </row>
    <row r="23" spans="1:8" s="8" customFormat="1" ht="17" thickBot="1" x14ac:dyDescent="0.3">
      <c r="A23" s="13" t="s">
        <v>123</v>
      </c>
      <c r="B23" s="13" t="s">
        <v>63</v>
      </c>
      <c r="C23" s="392"/>
      <c r="D23" s="392"/>
      <c r="E23" s="25">
        <v>-11</v>
      </c>
      <c r="F23" s="392"/>
      <c r="G23" s="25">
        <v>-10</v>
      </c>
    </row>
    <row r="24" spans="1:8" s="8" customFormat="1" ht="17" thickBot="1" x14ac:dyDescent="0.3">
      <c r="A24" s="416" t="s">
        <v>2372</v>
      </c>
      <c r="B24" s="54"/>
      <c r="C24" s="34">
        <f>SUM(C21:C23)</f>
        <v>3</v>
      </c>
      <c r="D24" s="34">
        <f t="shared" ref="D24:G24" si="2">SUM(D21:D23)</f>
        <v>0</v>
      </c>
      <c r="E24" s="34">
        <f t="shared" si="2"/>
        <v>5</v>
      </c>
      <c r="F24" s="34">
        <f t="shared" si="2"/>
        <v>0</v>
      </c>
      <c r="G24" s="56">
        <f t="shared" si="2"/>
        <v>-1</v>
      </c>
    </row>
    <row r="25" spans="1:8" s="2" customFormat="1" ht="17" thickBot="1" x14ac:dyDescent="0.3">
      <c r="A25" s="13" t="s">
        <v>926</v>
      </c>
      <c r="B25" s="13" t="s">
        <v>63</v>
      </c>
      <c r="C25" s="247">
        <v>-3</v>
      </c>
      <c r="D25" s="14"/>
      <c r="E25" s="247">
        <v>-1</v>
      </c>
      <c r="F25" s="14"/>
      <c r="G25" s="14">
        <v>-1</v>
      </c>
    </row>
    <row r="26" spans="1:8" s="8" customFormat="1" ht="17" thickBot="1" x14ac:dyDescent="0.3">
      <c r="A26" s="417" t="s">
        <v>2445</v>
      </c>
      <c r="B26" s="258"/>
      <c r="C26" s="181">
        <f>SUM(C24:C25)</f>
        <v>0</v>
      </c>
      <c r="D26" s="41">
        <f>SUM(D24:D25)</f>
        <v>0</v>
      </c>
      <c r="E26" s="181">
        <f>SUM(E24:E25)</f>
        <v>4</v>
      </c>
      <c r="F26" s="41">
        <f>SUM(F24:F25)</f>
        <v>0</v>
      </c>
      <c r="G26" s="56">
        <f>SUM(G24:G25)</f>
        <v>-2</v>
      </c>
      <c r="H26" s="735" t="s">
        <v>2533</v>
      </c>
    </row>
    <row r="27" spans="1:8" s="49" customFormat="1" x14ac:dyDescent="0.25">
      <c r="A27" s="432"/>
      <c r="B27" s="432" t="s">
        <v>967</v>
      </c>
      <c r="C27" s="432"/>
      <c r="D27" s="432"/>
      <c r="E27" s="432">
        <v>-4</v>
      </c>
      <c r="F27" s="432"/>
      <c r="G27" s="432"/>
      <c r="H27" s="49" t="s">
        <v>1773</v>
      </c>
    </row>
    <row r="28" spans="1:8" s="2" customFormat="1" x14ac:dyDescent="0.25">
      <c r="A28" s="14"/>
      <c r="B28" s="14"/>
      <c r="C28" s="14"/>
      <c r="D28" s="14"/>
      <c r="E28" s="14"/>
      <c r="F28" s="14"/>
      <c r="G28" s="14"/>
    </row>
    <row r="29" spans="1:8" s="2" customFormat="1" x14ac:dyDescent="0.25">
      <c r="A29" s="14"/>
      <c r="B29" s="14"/>
      <c r="C29" s="14"/>
      <c r="D29" s="14"/>
      <c r="E29" s="14"/>
      <c r="F29" s="14"/>
      <c r="G29" s="14"/>
    </row>
    <row r="30" spans="1:8" x14ac:dyDescent="0.25">
      <c r="A30" s="14"/>
      <c r="B30" s="14"/>
      <c r="C30" s="81"/>
      <c r="D30" s="81"/>
      <c r="E30" s="81"/>
      <c r="F30" s="81"/>
      <c r="G30" s="81"/>
    </row>
    <row r="31" spans="1:8" ht="17" thickBot="1" x14ac:dyDescent="0.3">
      <c r="A31" s="80"/>
      <c r="B31" s="81"/>
      <c r="C31" s="81"/>
      <c r="D31" s="81"/>
      <c r="E31" s="81"/>
      <c r="F31" s="81"/>
      <c r="G31" s="81"/>
    </row>
    <row r="32" spans="1:8" s="200" customFormat="1" ht="17" thickBot="1" x14ac:dyDescent="0.3">
      <c r="A32" s="678" t="s">
        <v>927</v>
      </c>
      <c r="B32" s="203"/>
      <c r="C32" s="281">
        <f>SUM(C10)</f>
        <v>4</v>
      </c>
      <c r="D32" s="281">
        <f>SUM(D10)</f>
        <v>11</v>
      </c>
      <c r="E32" s="281">
        <f>SUM(E10)</f>
        <v>200</v>
      </c>
      <c r="F32" s="281">
        <f>SUM(F10)</f>
        <v>120</v>
      </c>
      <c r="G32" s="281">
        <f>SUM(G10)</f>
        <v>40</v>
      </c>
    </row>
    <row r="33" spans="1:7" s="200" customFormat="1" ht="17" thickBot="1" x14ac:dyDescent="0.3">
      <c r="A33" s="241" t="s">
        <v>1053</v>
      </c>
      <c r="B33" s="203"/>
      <c r="C33" s="419">
        <v>4</v>
      </c>
      <c r="D33" s="419">
        <v>11</v>
      </c>
      <c r="E33" s="419">
        <v>200</v>
      </c>
      <c r="F33" s="419">
        <v>120</v>
      </c>
      <c r="G33" s="419">
        <v>40</v>
      </c>
    </row>
    <row r="35" spans="1:7" x14ac:dyDescent="0.25">
      <c r="A35" s="679" t="s">
        <v>2373</v>
      </c>
      <c r="B35" s="413"/>
      <c r="C35" s="413"/>
      <c r="D35" s="413"/>
    </row>
    <row r="36" spans="1:7" x14ac:dyDescent="0.25">
      <c r="A36" s="679" t="s">
        <v>2374</v>
      </c>
      <c r="B36" s="413"/>
      <c r="C36" s="413"/>
      <c r="D36" s="413"/>
    </row>
    <row r="37" spans="1:7" x14ac:dyDescent="0.25">
      <c r="A37" s="679" t="s">
        <v>2375</v>
      </c>
      <c r="B37" s="413"/>
      <c r="C37" s="413"/>
      <c r="D37" s="413"/>
    </row>
    <row r="38" spans="1:7" x14ac:dyDescent="0.25">
      <c r="A38" s="679" t="s">
        <v>2376</v>
      </c>
      <c r="B38" s="413"/>
      <c r="C38" s="413"/>
      <c r="D38" s="413"/>
    </row>
    <row r="39" spans="1:7" x14ac:dyDescent="0.25">
      <c r="A39" s="679" t="s">
        <v>2377</v>
      </c>
      <c r="B39" s="413"/>
      <c r="C39" s="413"/>
      <c r="D39" s="413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G45"/>
  <sheetViews>
    <sheetView topLeftCell="A28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8" style="4" customWidth="1"/>
    <col min="4" max="4" width="9.5" style="4" customWidth="1"/>
    <col min="5" max="5" width="9" style="4" customWidth="1"/>
    <col min="6" max="16384" width="9" style="136"/>
  </cols>
  <sheetData>
    <row r="1" spans="1:5" s="48" customFormat="1" x14ac:dyDescent="0.25">
      <c r="A1" s="128" t="s">
        <v>23</v>
      </c>
    </row>
    <row r="2" spans="1:5" s="129" customFormat="1" x14ac:dyDescent="0.25">
      <c r="A2" s="680"/>
    </row>
    <row r="3" spans="1:5" s="48" customFormat="1" x14ac:dyDescent="0.25">
      <c r="A3" s="128" t="s">
        <v>2361</v>
      </c>
    </row>
    <row r="4" spans="1:5" s="48" customFormat="1" x14ac:dyDescent="0.25">
      <c r="A4" s="139" t="s">
        <v>2362</v>
      </c>
      <c r="B4" s="3"/>
      <c r="C4" s="3"/>
      <c r="D4" s="3"/>
      <c r="E4" s="3"/>
    </row>
    <row r="5" spans="1:5" s="48" customFormat="1" x14ac:dyDescent="0.25">
      <c r="A5" s="139" t="s">
        <v>2378</v>
      </c>
      <c r="B5" s="3"/>
      <c r="C5" s="3"/>
      <c r="D5" s="3"/>
      <c r="E5" s="3"/>
    </row>
    <row r="6" spans="1:5" s="48" customFormat="1" x14ac:dyDescent="0.25">
      <c r="A6" s="139" t="s">
        <v>2379</v>
      </c>
      <c r="B6" s="3"/>
      <c r="C6" s="3"/>
      <c r="D6" s="3"/>
      <c r="E6" s="3"/>
    </row>
    <row r="7" spans="1:5" s="48" customFormat="1" x14ac:dyDescent="0.25">
      <c r="A7" s="139" t="s">
        <v>2380</v>
      </c>
      <c r="B7" s="3"/>
      <c r="C7" s="3"/>
      <c r="D7" s="3"/>
      <c r="E7" s="3"/>
    </row>
    <row r="8" spans="1:5" s="49" customFormat="1" ht="17" thickBot="1" x14ac:dyDescent="0.3">
      <c r="A8" s="516" t="s">
        <v>25</v>
      </c>
      <c r="C8" s="30">
        <v>5000</v>
      </c>
      <c r="D8" s="30">
        <v>4000</v>
      </c>
      <c r="E8" s="30">
        <v>1200</v>
      </c>
    </row>
    <row r="9" spans="1:5" s="2" customFormat="1" ht="17" thickBot="1" x14ac:dyDescent="0.3">
      <c r="A9" s="675" t="s">
        <v>0</v>
      </c>
      <c r="B9" s="225" t="s">
        <v>1</v>
      </c>
      <c r="C9" s="225" t="s">
        <v>26</v>
      </c>
      <c r="D9" s="225" t="s">
        <v>3</v>
      </c>
      <c r="E9" s="225" t="s">
        <v>4</v>
      </c>
    </row>
    <row r="10" spans="1:5" s="2" customFormat="1" x14ac:dyDescent="0.25">
      <c r="A10" s="12">
        <v>44141</v>
      </c>
      <c r="B10" s="13" t="s">
        <v>2381</v>
      </c>
      <c r="C10" s="13">
        <v>70</v>
      </c>
      <c r="D10" s="13">
        <v>70</v>
      </c>
      <c r="E10" s="13">
        <v>120</v>
      </c>
    </row>
    <row r="11" spans="1:5" s="2" customFormat="1" x14ac:dyDescent="0.25">
      <c r="A11" s="12">
        <v>44171</v>
      </c>
      <c r="B11" s="13" t="s">
        <v>2382</v>
      </c>
      <c r="C11" s="13">
        <v>70</v>
      </c>
      <c r="D11" s="13">
        <v>120</v>
      </c>
      <c r="E11" s="13"/>
    </row>
    <row r="12" spans="1:5" s="2" customFormat="1" ht="17" thickBot="1" x14ac:dyDescent="0.3">
      <c r="A12" s="76" t="s">
        <v>180</v>
      </c>
      <c r="B12" s="14" t="s">
        <v>2383</v>
      </c>
      <c r="C12" s="14">
        <v>100</v>
      </c>
      <c r="D12" s="14">
        <v>50</v>
      </c>
      <c r="E12" s="14"/>
    </row>
    <row r="13" spans="1:5" ht="17" thickBot="1" x14ac:dyDescent="0.3">
      <c r="A13" s="416" t="s">
        <v>2384</v>
      </c>
      <c r="B13" s="54"/>
      <c r="C13" s="34">
        <f>SUM(C10:C12)</f>
        <v>240</v>
      </c>
      <c r="D13" s="34">
        <f t="shared" ref="D13:E13" si="0">SUM(D10:D12)</f>
        <v>240</v>
      </c>
      <c r="E13" s="34">
        <f t="shared" si="0"/>
        <v>120</v>
      </c>
    </row>
    <row r="14" spans="1:5" ht="17" thickBot="1" x14ac:dyDescent="0.3">
      <c r="A14" s="256"/>
      <c r="B14" s="168"/>
      <c r="C14" s="168"/>
      <c r="D14" s="168"/>
      <c r="E14" s="168"/>
    </row>
    <row r="15" spans="1:5" ht="17" thickBot="1" x14ac:dyDescent="0.3">
      <c r="A15" s="416" t="s">
        <v>2385</v>
      </c>
      <c r="B15" s="54"/>
      <c r="C15" s="34">
        <f>SUM(C13:C14)</f>
        <v>240</v>
      </c>
      <c r="D15" s="34">
        <f t="shared" ref="D15:E15" si="1">SUM(D13:D14)</f>
        <v>240</v>
      </c>
      <c r="E15" s="34">
        <f t="shared" si="1"/>
        <v>120</v>
      </c>
    </row>
    <row r="16" spans="1:5" s="2" customFormat="1" ht="17" thickBot="1" x14ac:dyDescent="0.3">
      <c r="A16" s="55">
        <v>43899</v>
      </c>
      <c r="B16" s="53" t="s">
        <v>63</v>
      </c>
      <c r="C16" s="13">
        <v>-57</v>
      </c>
      <c r="D16" s="13"/>
      <c r="E16" s="13"/>
    </row>
    <row r="17" spans="1:7" s="197" customFormat="1" ht="17" thickBot="1" x14ac:dyDescent="0.3">
      <c r="A17" s="416" t="s">
        <v>2386</v>
      </c>
      <c r="B17" s="54"/>
      <c r="C17" s="34">
        <f>SUM(C15:C16)</f>
        <v>183</v>
      </c>
      <c r="D17" s="34">
        <f>SUM(D15:D16)</f>
        <v>240</v>
      </c>
      <c r="E17" s="34">
        <f>SUM(E15:E16)</f>
        <v>120</v>
      </c>
    </row>
    <row r="18" spans="1:7" s="2" customFormat="1" ht="17" thickBot="1" x14ac:dyDescent="0.3">
      <c r="A18" s="55">
        <v>44144</v>
      </c>
      <c r="B18" s="436" t="s">
        <v>63</v>
      </c>
      <c r="C18" s="13">
        <v>-54</v>
      </c>
      <c r="D18" s="13">
        <v>-130</v>
      </c>
      <c r="E18" s="13">
        <v>-3</v>
      </c>
    </row>
    <row r="19" spans="1:7" s="8" customFormat="1" ht="18" customHeight="1" thickBot="1" x14ac:dyDescent="0.3">
      <c r="A19" s="416" t="s">
        <v>2387</v>
      </c>
      <c r="B19" s="54"/>
      <c r="C19" s="34">
        <f>SUM(C17:C18)</f>
        <v>129</v>
      </c>
      <c r="D19" s="34">
        <f>SUM(D17:D18)</f>
        <v>110</v>
      </c>
      <c r="E19" s="34">
        <f>SUM(E17:E18)</f>
        <v>117</v>
      </c>
    </row>
    <row r="20" spans="1:7" s="2" customFormat="1" ht="17" thickBot="1" x14ac:dyDescent="0.3">
      <c r="A20" s="55" t="s">
        <v>107</v>
      </c>
      <c r="B20" s="53" t="s">
        <v>63</v>
      </c>
      <c r="C20" s="13">
        <v>-33</v>
      </c>
      <c r="D20" s="13"/>
      <c r="E20" s="13"/>
    </row>
    <row r="21" spans="1:7" s="8" customFormat="1" ht="18" customHeight="1" thickBot="1" x14ac:dyDescent="0.3">
      <c r="A21" s="416" t="s">
        <v>2388</v>
      </c>
      <c r="B21" s="54"/>
      <c r="C21" s="34">
        <f>SUM(C19:C20)</f>
        <v>96</v>
      </c>
      <c r="D21" s="34">
        <f>SUM(D19:D20)</f>
        <v>110</v>
      </c>
      <c r="E21" s="34">
        <f>SUM(E19:E20)</f>
        <v>117</v>
      </c>
    </row>
    <row r="22" spans="1:7" s="2" customFormat="1" x14ac:dyDescent="0.25">
      <c r="A22" s="13" t="s">
        <v>218</v>
      </c>
      <c r="B22" s="13" t="s">
        <v>63</v>
      </c>
      <c r="C22" s="13">
        <v>-31</v>
      </c>
      <c r="D22" s="13"/>
      <c r="E22" s="13"/>
    </row>
    <row r="23" spans="1:7" s="2" customFormat="1" x14ac:dyDescent="0.25">
      <c r="A23" s="13" t="s">
        <v>1171</v>
      </c>
      <c r="B23" s="13" t="s">
        <v>63</v>
      </c>
      <c r="C23" s="13">
        <v>-26</v>
      </c>
      <c r="D23" s="13">
        <v>-2</v>
      </c>
      <c r="E23" s="13"/>
    </row>
    <row r="24" spans="1:7" s="2" customFormat="1" ht="17" thickBot="1" x14ac:dyDescent="0.3">
      <c r="A24" s="13" t="s">
        <v>281</v>
      </c>
      <c r="B24" s="13" t="s">
        <v>63</v>
      </c>
      <c r="C24" s="13">
        <v>-12</v>
      </c>
      <c r="D24" s="13">
        <v>-22</v>
      </c>
      <c r="E24" s="13"/>
    </row>
    <row r="25" spans="1:7" s="8" customFormat="1" ht="18" customHeight="1" thickBot="1" x14ac:dyDescent="0.3">
      <c r="A25" s="416" t="s">
        <v>2389</v>
      </c>
      <c r="B25" s="54"/>
      <c r="C25" s="34">
        <f>SUM(C21:C24)</f>
        <v>27</v>
      </c>
      <c r="D25" s="34">
        <f t="shared" ref="D25:E25" si="2">SUM(D21:D24)</f>
        <v>86</v>
      </c>
      <c r="E25" s="34">
        <f t="shared" si="2"/>
        <v>117</v>
      </c>
    </row>
    <row r="26" spans="1:7" s="2" customFormat="1" x14ac:dyDescent="0.25">
      <c r="A26" s="13" t="s">
        <v>123</v>
      </c>
      <c r="B26" s="13" t="s">
        <v>63</v>
      </c>
      <c r="C26" s="13">
        <v>-6</v>
      </c>
      <c r="D26" s="13">
        <v>-15</v>
      </c>
      <c r="E26" s="13">
        <v>-19</v>
      </c>
    </row>
    <row r="27" spans="1:7" s="2" customFormat="1" ht="17" thickBot="1" x14ac:dyDescent="0.3">
      <c r="A27" s="13" t="s">
        <v>926</v>
      </c>
      <c r="B27" s="13" t="s">
        <v>63</v>
      </c>
      <c r="C27" s="13">
        <v>-21</v>
      </c>
      <c r="D27" s="13">
        <v>-14</v>
      </c>
      <c r="E27" s="13">
        <v>-12</v>
      </c>
    </row>
    <row r="28" spans="1:7" s="8" customFormat="1" ht="18" customHeight="1" thickBot="1" x14ac:dyDescent="0.3">
      <c r="A28" s="416" t="s">
        <v>2390</v>
      </c>
      <c r="B28" s="54"/>
      <c r="C28" s="34">
        <f>SUM(C25:C27)</f>
        <v>0</v>
      </c>
      <c r="D28" s="34">
        <f t="shared" ref="D28:E28" si="3">SUM(D25:D27)</f>
        <v>57</v>
      </c>
      <c r="E28" s="34">
        <f t="shared" si="3"/>
        <v>86</v>
      </c>
    </row>
    <row r="29" spans="1:7" ht="17" thickBot="1" x14ac:dyDescent="0.3">
      <c r="A29" s="13"/>
      <c r="B29" s="13"/>
      <c r="C29" s="57"/>
      <c r="D29" s="57"/>
      <c r="E29" s="57"/>
    </row>
    <row r="30" spans="1:7" s="8" customFormat="1" ht="18" customHeight="1" thickBot="1" x14ac:dyDescent="0.3">
      <c r="A30" s="416" t="s">
        <v>2518</v>
      </c>
      <c r="B30" s="54"/>
      <c r="C30" s="34">
        <f>SUM(C28:C29)</f>
        <v>0</v>
      </c>
      <c r="D30" s="34">
        <f>SUM(D28:D29)</f>
        <v>57</v>
      </c>
      <c r="E30" s="34">
        <f>SUM(E28:E29)</f>
        <v>86</v>
      </c>
    </row>
    <row r="31" spans="1:7" ht="17" thickBot="1" x14ac:dyDescent="0.3">
      <c r="A31" s="13"/>
      <c r="B31" s="13"/>
      <c r="C31" s="57"/>
      <c r="D31" s="57"/>
      <c r="E31" s="57"/>
    </row>
    <row r="32" spans="1:7" s="8" customFormat="1" ht="18" customHeight="1" thickBot="1" x14ac:dyDescent="0.3">
      <c r="A32" s="417" t="s">
        <v>2636</v>
      </c>
      <c r="B32" s="258"/>
      <c r="C32" s="41">
        <f>SUM(C30:C31)</f>
        <v>0</v>
      </c>
      <c r="D32" s="181">
        <f>SUM(D30:D31)</f>
        <v>57</v>
      </c>
      <c r="E32" s="181">
        <f>SUM(E30:E31)</f>
        <v>86</v>
      </c>
      <c r="F32" s="355" t="s">
        <v>2726</v>
      </c>
      <c r="G32" s="355"/>
    </row>
    <row r="33" spans="1:6" x14ac:dyDescent="0.25">
      <c r="A33" s="13" t="s">
        <v>2656</v>
      </c>
      <c r="B33" s="13" t="s">
        <v>63</v>
      </c>
      <c r="C33" s="57"/>
      <c r="D33" s="57">
        <v>-15</v>
      </c>
      <c r="E33" s="57"/>
    </row>
    <row r="34" spans="1:6" x14ac:dyDescent="0.25">
      <c r="A34" s="99" t="s">
        <v>2683</v>
      </c>
      <c r="B34" s="57" t="s">
        <v>63</v>
      </c>
      <c r="C34" s="57"/>
      <c r="D34" s="57">
        <v>-10</v>
      </c>
      <c r="E34" s="57"/>
    </row>
    <row r="35" spans="1:6" x14ac:dyDescent="0.25">
      <c r="A35" s="99" t="s">
        <v>2735</v>
      </c>
      <c r="B35" s="57" t="s">
        <v>63</v>
      </c>
      <c r="C35" s="57"/>
      <c r="D35" s="57">
        <v>-8</v>
      </c>
      <c r="E35" s="57"/>
    </row>
    <row r="36" spans="1:6" s="49" customFormat="1" x14ac:dyDescent="0.25">
      <c r="A36" s="699"/>
      <c r="B36" s="185" t="s">
        <v>967</v>
      </c>
      <c r="C36" s="185"/>
      <c r="D36" s="185">
        <v>-24</v>
      </c>
      <c r="E36" s="185">
        <v>-86</v>
      </c>
      <c r="F36" s="49" t="s">
        <v>1773</v>
      </c>
    </row>
    <row r="37" spans="1:6" ht="17" thickBot="1" x14ac:dyDescent="0.3">
      <c r="A37" s="80"/>
      <c r="B37" s="81"/>
      <c r="C37" s="81">
        <f>SUM(C32:C36)</f>
        <v>0</v>
      </c>
      <c r="D37" s="81">
        <f>SUM(D32:D36)</f>
        <v>0</v>
      </c>
      <c r="E37" s="81">
        <f t="shared" ref="E37" si="4">SUM(E32:E36)</f>
        <v>0</v>
      </c>
    </row>
    <row r="38" spans="1:6" s="200" customFormat="1" ht="17" thickBot="1" x14ac:dyDescent="0.3">
      <c r="A38" s="678" t="s">
        <v>927</v>
      </c>
      <c r="B38" s="203"/>
      <c r="C38" s="281">
        <f>SUM(C10:C12)</f>
        <v>240</v>
      </c>
      <c r="D38" s="281">
        <f>SUM(D10:D12)</f>
        <v>240</v>
      </c>
      <c r="E38" s="281">
        <f>SUM(E10:E12)</f>
        <v>120</v>
      </c>
    </row>
    <row r="39" spans="1:6" s="200" customFormat="1" ht="17" thickBot="1" x14ac:dyDescent="0.3">
      <c r="A39" s="241" t="s">
        <v>1053</v>
      </c>
      <c r="B39" s="203"/>
      <c r="C39" s="419">
        <v>240</v>
      </c>
      <c r="D39" s="419">
        <v>240</v>
      </c>
      <c r="E39" s="419">
        <v>120</v>
      </c>
    </row>
    <row r="40" spans="1:6" ht="17" thickBot="1" x14ac:dyDescent="0.3">
      <c r="C40" s="225" t="s">
        <v>26</v>
      </c>
      <c r="D40" s="225" t="s">
        <v>3</v>
      </c>
      <c r="E40" s="225" t="s">
        <v>4</v>
      </c>
    </row>
    <row r="41" spans="1:6" x14ac:dyDescent="0.25">
      <c r="A41" s="679" t="s">
        <v>2373</v>
      </c>
      <c r="B41" s="413"/>
      <c r="C41" s="413"/>
      <c r="D41" s="413"/>
    </row>
    <row r="42" spans="1:6" x14ac:dyDescent="0.25">
      <c r="A42" s="679" t="s">
        <v>2374</v>
      </c>
      <c r="B42" s="413"/>
      <c r="C42" s="413"/>
      <c r="D42" s="413"/>
    </row>
    <row r="43" spans="1:6" x14ac:dyDescent="0.25">
      <c r="A43" s="679" t="s">
        <v>2375</v>
      </c>
      <c r="B43" s="413"/>
      <c r="C43" s="413"/>
      <c r="D43" s="413"/>
    </row>
    <row r="44" spans="1:6" x14ac:dyDescent="0.25">
      <c r="A44" s="679" t="s">
        <v>2376</v>
      </c>
      <c r="B44" s="413"/>
      <c r="C44" s="413"/>
      <c r="D44" s="413"/>
    </row>
    <row r="45" spans="1:6" x14ac:dyDescent="0.25">
      <c r="A45" s="679" t="s">
        <v>2377</v>
      </c>
      <c r="B45" s="413"/>
      <c r="C45" s="413"/>
      <c r="D45" s="41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F39"/>
  <sheetViews>
    <sheetView topLeftCell="A13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8.6640625" style="4" customWidth="1"/>
    <col min="4" max="4" width="9.5" style="4" customWidth="1"/>
    <col min="5" max="5" width="9" style="4" customWidth="1"/>
    <col min="6" max="16384" width="9" style="136"/>
  </cols>
  <sheetData>
    <row r="1" spans="1:5" s="48" customFormat="1" x14ac:dyDescent="0.25">
      <c r="A1" s="128" t="s">
        <v>23</v>
      </c>
    </row>
    <row r="2" spans="1:5" s="129" customFormat="1" x14ac:dyDescent="0.25">
      <c r="A2" s="680"/>
    </row>
    <row r="3" spans="1:5" s="1" customFormat="1" x14ac:dyDescent="0.25">
      <c r="A3" s="401" t="s">
        <v>2401</v>
      </c>
    </row>
    <row r="4" spans="1:5" s="48" customFormat="1" x14ac:dyDescent="0.25">
      <c r="A4" s="139" t="s">
        <v>2362</v>
      </c>
      <c r="B4" s="3"/>
      <c r="C4" s="3"/>
      <c r="D4" s="3"/>
      <c r="E4" s="3"/>
    </row>
    <row r="5" spans="1:5" s="48" customFormat="1" x14ac:dyDescent="0.25">
      <c r="A5" s="139" t="s">
        <v>2391</v>
      </c>
      <c r="B5" s="3"/>
      <c r="C5" s="3"/>
      <c r="D5" s="3"/>
      <c r="E5" s="3"/>
    </row>
    <row r="6" spans="1:5" s="48" customFormat="1" x14ac:dyDescent="0.25">
      <c r="A6" s="139" t="s">
        <v>2392</v>
      </c>
      <c r="B6" s="3"/>
      <c r="C6" s="3"/>
      <c r="D6" s="3"/>
      <c r="E6" s="3"/>
    </row>
    <row r="7" spans="1:5" s="48" customFormat="1" x14ac:dyDescent="0.25">
      <c r="A7" s="139" t="s">
        <v>2393</v>
      </c>
      <c r="B7" s="3"/>
      <c r="C7" s="3"/>
      <c r="D7" s="3"/>
      <c r="E7" s="3"/>
    </row>
    <row r="8" spans="1:5" s="49" customFormat="1" ht="17" thickBot="1" x14ac:dyDescent="0.3">
      <c r="A8" s="516" t="s">
        <v>25</v>
      </c>
      <c r="C8" s="30">
        <v>24000</v>
      </c>
      <c r="D8" s="30">
        <v>16000</v>
      </c>
      <c r="E8" s="30">
        <v>25000</v>
      </c>
    </row>
    <row r="9" spans="1:5" s="2" customFormat="1" ht="17" thickBot="1" x14ac:dyDescent="0.3">
      <c r="A9" s="675" t="s">
        <v>0</v>
      </c>
      <c r="B9" s="225" t="s">
        <v>1</v>
      </c>
      <c r="C9" s="225" t="s">
        <v>29</v>
      </c>
      <c r="D9" s="225" t="s">
        <v>778</v>
      </c>
      <c r="E9" s="225" t="s">
        <v>10</v>
      </c>
    </row>
    <row r="10" spans="1:5" s="2" customFormat="1" x14ac:dyDescent="0.25">
      <c r="A10" s="12">
        <v>43959</v>
      </c>
      <c r="B10" s="13" t="s">
        <v>2394</v>
      </c>
      <c r="C10" s="13">
        <v>49</v>
      </c>
      <c r="D10" s="13">
        <v>36</v>
      </c>
      <c r="E10" s="13"/>
    </row>
    <row r="11" spans="1:5" s="2" customFormat="1" ht="17" thickBot="1" x14ac:dyDescent="0.3">
      <c r="A11" s="76">
        <v>44020</v>
      </c>
      <c r="B11" s="14" t="s">
        <v>2395</v>
      </c>
      <c r="C11" s="14"/>
      <c r="D11" s="14"/>
      <c r="E11" s="14">
        <v>20</v>
      </c>
    </row>
    <row r="12" spans="1:5" ht="17" thickBot="1" x14ac:dyDescent="0.3">
      <c r="A12" s="416" t="s">
        <v>2396</v>
      </c>
      <c r="B12" s="54"/>
      <c r="C12" s="34">
        <f>SUM(C10:C11)</f>
        <v>49</v>
      </c>
      <c r="D12" s="34">
        <f t="shared" ref="D12" si="0">SUM(D10:D11)</f>
        <v>36</v>
      </c>
      <c r="E12" s="34">
        <f>SUM(E10:E11)</f>
        <v>20</v>
      </c>
    </row>
    <row r="13" spans="1:5" ht="17" thickBot="1" x14ac:dyDescent="0.3">
      <c r="A13" s="55"/>
      <c r="B13" s="436"/>
      <c r="C13" s="168"/>
      <c r="D13" s="168"/>
      <c r="E13" s="168"/>
    </row>
    <row r="14" spans="1:5" s="197" customFormat="1" ht="17" thickBot="1" x14ac:dyDescent="0.3">
      <c r="A14" s="416" t="s">
        <v>2397</v>
      </c>
      <c r="B14" s="54"/>
      <c r="C14" s="34">
        <f>SUM(C12:C13)</f>
        <v>49</v>
      </c>
      <c r="D14" s="34">
        <f t="shared" ref="D14:E14" si="1">SUM(D12:D13)</f>
        <v>36</v>
      </c>
      <c r="E14" s="34">
        <f t="shared" si="1"/>
        <v>20</v>
      </c>
    </row>
    <row r="15" spans="1:5" s="2" customFormat="1" x14ac:dyDescent="0.25">
      <c r="A15" s="55" t="s">
        <v>214</v>
      </c>
      <c r="B15" s="436" t="s">
        <v>63</v>
      </c>
      <c r="C15" s="53">
        <v>-18</v>
      </c>
      <c r="D15" s="53">
        <v>-13</v>
      </c>
      <c r="E15" s="53"/>
    </row>
    <row r="16" spans="1:5" s="2" customFormat="1" ht="17" thickBot="1" x14ac:dyDescent="0.3">
      <c r="A16" s="55" t="s">
        <v>107</v>
      </c>
      <c r="B16" s="53" t="s">
        <v>63</v>
      </c>
      <c r="C16" s="13"/>
      <c r="D16" s="13"/>
      <c r="E16" s="13">
        <v>-12</v>
      </c>
    </row>
    <row r="17" spans="1:6" s="197" customFormat="1" ht="17" thickBot="1" x14ac:dyDescent="0.3">
      <c r="A17" s="416" t="s">
        <v>2398</v>
      </c>
      <c r="B17" s="54"/>
      <c r="C17" s="34">
        <f>SUM(C14:C16)</f>
        <v>31</v>
      </c>
      <c r="D17" s="34">
        <f t="shared" ref="D17:E17" si="2">SUM(D14:D16)</f>
        <v>23</v>
      </c>
      <c r="E17" s="34">
        <f t="shared" si="2"/>
        <v>8</v>
      </c>
    </row>
    <row r="18" spans="1:6" s="2" customFormat="1" ht="17" thickBot="1" x14ac:dyDescent="0.3">
      <c r="A18" s="13" t="s">
        <v>218</v>
      </c>
      <c r="B18" s="13" t="s">
        <v>63</v>
      </c>
      <c r="C18" s="13">
        <v>-10</v>
      </c>
      <c r="D18" s="14">
        <v>-9</v>
      </c>
      <c r="E18" s="14">
        <v>-8</v>
      </c>
    </row>
    <row r="19" spans="1:6" s="197" customFormat="1" ht="17" thickBot="1" x14ac:dyDescent="0.3">
      <c r="A19" s="416" t="s">
        <v>2399</v>
      </c>
      <c r="B19" s="54"/>
      <c r="C19" s="34">
        <f>SUM(C17:C18)</f>
        <v>21</v>
      </c>
      <c r="D19" s="34">
        <f>SUM(D17:D18)</f>
        <v>14</v>
      </c>
      <c r="E19" s="34">
        <f>SUM(E17:E18)</f>
        <v>0</v>
      </c>
    </row>
    <row r="20" spans="1:6" s="2" customFormat="1" x14ac:dyDescent="0.25">
      <c r="A20" s="13" t="s">
        <v>123</v>
      </c>
      <c r="B20" s="13" t="s">
        <v>63</v>
      </c>
      <c r="C20" s="13">
        <v>-10</v>
      </c>
      <c r="D20" s="14">
        <v>-6</v>
      </c>
      <c r="E20" s="14"/>
    </row>
    <row r="21" spans="1:6" s="2" customFormat="1" ht="17" thickBot="1" x14ac:dyDescent="0.3">
      <c r="A21" s="13" t="s">
        <v>926</v>
      </c>
      <c r="B21" s="13" t="s">
        <v>63</v>
      </c>
      <c r="C21" s="22"/>
      <c r="D21" s="14">
        <v>-2</v>
      </c>
      <c r="E21" s="14"/>
    </row>
    <row r="22" spans="1:6" s="8" customFormat="1" ht="17" thickBot="1" x14ac:dyDescent="0.3">
      <c r="A22" s="416" t="s">
        <v>2400</v>
      </c>
      <c r="B22" s="54"/>
      <c r="C22" s="34">
        <f>SUM(C19:C21)</f>
        <v>11</v>
      </c>
      <c r="D22" s="34">
        <f>SUM(D19:D21)</f>
        <v>6</v>
      </c>
      <c r="E22" s="34">
        <f>SUM(E19:E21)</f>
        <v>0</v>
      </c>
    </row>
    <row r="23" spans="1:6" ht="17" thickBot="1" x14ac:dyDescent="0.3">
      <c r="A23" s="14"/>
      <c r="B23" s="14"/>
      <c r="C23" s="57"/>
      <c r="D23" s="81"/>
      <c r="E23" s="81"/>
    </row>
    <row r="24" spans="1:6" s="8" customFormat="1" ht="17" thickBot="1" x14ac:dyDescent="0.3">
      <c r="A24" s="416" t="s">
        <v>2489</v>
      </c>
      <c r="B24" s="54"/>
      <c r="C24" s="34">
        <f>SUM(C22:C23)</f>
        <v>11</v>
      </c>
      <c r="D24" s="34">
        <f t="shared" ref="D24:E26" si="3">SUM(D22:D23)</f>
        <v>6</v>
      </c>
      <c r="E24" s="34">
        <f t="shared" si="3"/>
        <v>0</v>
      </c>
    </row>
    <row r="25" spans="1:6" ht="17" thickBot="1" x14ac:dyDescent="0.3">
      <c r="A25" s="14"/>
      <c r="B25" s="14"/>
      <c r="C25" s="57"/>
      <c r="D25" s="81"/>
      <c r="E25" s="81"/>
    </row>
    <row r="26" spans="1:6" s="8" customFormat="1" ht="17" thickBot="1" x14ac:dyDescent="0.3">
      <c r="A26" s="416" t="s">
        <v>2608</v>
      </c>
      <c r="B26" s="54"/>
      <c r="C26" s="34">
        <f>SUM(C24:C25)</f>
        <v>11</v>
      </c>
      <c r="D26" s="34">
        <f>SUM(D24:D25)</f>
        <v>6</v>
      </c>
      <c r="E26" s="34">
        <f t="shared" si="3"/>
        <v>0</v>
      </c>
    </row>
    <row r="27" spans="1:6" s="49" customFormat="1" x14ac:dyDescent="0.25">
      <c r="A27" s="432"/>
      <c r="B27" s="432" t="s">
        <v>967</v>
      </c>
      <c r="C27" s="185">
        <v>-11</v>
      </c>
      <c r="D27" s="432">
        <v>-6</v>
      </c>
      <c r="E27" s="432"/>
      <c r="F27" s="49" t="s">
        <v>1773</v>
      </c>
    </row>
    <row r="28" spans="1:6" x14ac:dyDescent="0.25">
      <c r="A28" s="14"/>
      <c r="B28" s="14"/>
      <c r="C28" s="57"/>
      <c r="D28" s="81"/>
      <c r="E28" s="81"/>
    </row>
    <row r="29" spans="1:6" x14ac:dyDescent="0.25">
      <c r="A29" s="14"/>
      <c r="B29" s="14"/>
      <c r="C29" s="57"/>
      <c r="D29" s="81"/>
      <c r="E29" s="81"/>
    </row>
    <row r="30" spans="1:6" x14ac:dyDescent="0.25">
      <c r="A30" s="14"/>
      <c r="B30" s="14"/>
      <c r="C30" s="57"/>
      <c r="D30" s="81"/>
      <c r="E30" s="81"/>
    </row>
    <row r="31" spans="1:6" ht="17" thickBot="1" x14ac:dyDescent="0.3">
      <c r="A31" s="80"/>
      <c r="B31" s="81"/>
      <c r="C31" s="81">
        <f>SUM(C26:C27)</f>
        <v>0</v>
      </c>
      <c r="D31" s="81">
        <f>SUM(D26:D27)</f>
        <v>0</v>
      </c>
      <c r="E31" s="81"/>
    </row>
    <row r="32" spans="1:6" s="200" customFormat="1" ht="17" thickBot="1" x14ac:dyDescent="0.3">
      <c r="A32" s="678" t="s">
        <v>927</v>
      </c>
      <c r="B32" s="203"/>
      <c r="C32" s="281">
        <f>SUM(C10:C11)</f>
        <v>49</v>
      </c>
      <c r="D32" s="281">
        <f t="shared" ref="D32:E32" si="4">SUM(D10:D11)</f>
        <v>36</v>
      </c>
      <c r="E32" s="281">
        <f t="shared" si="4"/>
        <v>20</v>
      </c>
    </row>
    <row r="33" spans="1:5" s="200" customFormat="1" ht="17" thickBot="1" x14ac:dyDescent="0.3">
      <c r="A33" s="241" t="s">
        <v>1053</v>
      </c>
      <c r="B33" s="203"/>
      <c r="C33" s="419">
        <v>49</v>
      </c>
      <c r="D33" s="419">
        <v>36</v>
      </c>
      <c r="E33" s="419">
        <v>20</v>
      </c>
    </row>
    <row r="35" spans="1:5" x14ac:dyDescent="0.25">
      <c r="A35" s="679" t="s">
        <v>2373</v>
      </c>
      <c r="B35" s="413"/>
      <c r="C35" s="413"/>
      <c r="D35" s="413"/>
    </row>
    <row r="36" spans="1:5" x14ac:dyDescent="0.25">
      <c r="A36" s="679" t="s">
        <v>2374</v>
      </c>
      <c r="B36" s="413"/>
      <c r="C36" s="413"/>
      <c r="D36" s="413"/>
    </row>
    <row r="37" spans="1:5" x14ac:dyDescent="0.25">
      <c r="A37" s="679" t="s">
        <v>2375</v>
      </c>
      <c r="B37" s="413"/>
      <c r="C37" s="413"/>
      <c r="D37" s="413"/>
    </row>
    <row r="38" spans="1:5" x14ac:dyDescent="0.25">
      <c r="A38" s="679" t="s">
        <v>2376</v>
      </c>
      <c r="B38" s="413"/>
      <c r="C38" s="413"/>
      <c r="D38" s="413"/>
    </row>
    <row r="39" spans="1:5" x14ac:dyDescent="0.25">
      <c r="A39" s="679" t="s">
        <v>2377</v>
      </c>
      <c r="B39" s="413"/>
      <c r="C39" s="413"/>
      <c r="D39" s="413"/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>
    <tabColor rgb="FFC00000"/>
  </sheetPr>
  <dimension ref="A1:G27"/>
  <sheetViews>
    <sheetView topLeftCell="A25" workbookViewId="0">
      <selection activeCell="C30" sqref="C30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0.6640625" style="4" customWidth="1"/>
    <col min="4" max="4" width="11" style="4" customWidth="1"/>
    <col min="5" max="6" width="11.6640625" style="4" customWidth="1"/>
    <col min="7" max="16384" width="9" style="136"/>
  </cols>
  <sheetData>
    <row r="1" spans="1:7" s="48" customFormat="1" x14ac:dyDescent="0.25">
      <c r="A1" s="128" t="s">
        <v>23</v>
      </c>
    </row>
    <row r="2" spans="1:7" s="48" customFormat="1" x14ac:dyDescent="0.25">
      <c r="A2" s="128"/>
    </row>
    <row r="3" spans="1:7" s="48" customFormat="1" x14ac:dyDescent="0.25">
      <c r="A3" s="128" t="s">
        <v>1407</v>
      </c>
    </row>
    <row r="4" spans="1:7" s="48" customFormat="1" x14ac:dyDescent="0.25">
      <c r="A4" s="139" t="s">
        <v>1408</v>
      </c>
      <c r="B4" s="3"/>
      <c r="C4" s="3"/>
      <c r="D4" s="3"/>
      <c r="E4" s="3"/>
      <c r="F4" s="3"/>
    </row>
    <row r="5" spans="1:7" s="48" customFormat="1" x14ac:dyDescent="0.25">
      <c r="A5" s="139" t="s">
        <v>1409</v>
      </c>
      <c r="B5" s="3"/>
      <c r="C5" s="3"/>
      <c r="D5" s="3"/>
      <c r="E5" s="3"/>
      <c r="F5" s="3"/>
    </row>
    <row r="6" spans="1:7" s="48" customFormat="1" x14ac:dyDescent="0.25">
      <c r="A6" s="139" t="s">
        <v>1410</v>
      </c>
      <c r="B6" s="3"/>
      <c r="C6" s="3"/>
      <c r="D6" s="3"/>
      <c r="E6" s="3"/>
      <c r="F6" s="3"/>
    </row>
    <row r="7" spans="1:7" s="48" customFormat="1" x14ac:dyDescent="0.25">
      <c r="A7" s="139"/>
      <c r="B7" s="3"/>
      <c r="C7" s="3"/>
      <c r="D7" s="3"/>
      <c r="E7" s="3"/>
      <c r="F7" s="3"/>
    </row>
    <row r="8" spans="1:7" s="48" customFormat="1" ht="17" thickBot="1" x14ac:dyDescent="0.3">
      <c r="A8" s="139" t="s">
        <v>25</v>
      </c>
      <c r="B8" s="3"/>
      <c r="C8" s="31">
        <v>6800</v>
      </c>
      <c r="D8" s="31">
        <v>4800</v>
      </c>
      <c r="E8" s="31">
        <v>40000</v>
      </c>
      <c r="F8" s="31">
        <v>78000</v>
      </c>
    </row>
    <row r="9" spans="1:7" s="4" customFormat="1" ht="17" thickBot="1" x14ac:dyDescent="0.3">
      <c r="A9" s="160" t="s">
        <v>0</v>
      </c>
      <c r="B9" s="50" t="s">
        <v>1</v>
      </c>
      <c r="C9" s="225" t="s">
        <v>26</v>
      </c>
      <c r="D9" s="225" t="s">
        <v>3</v>
      </c>
      <c r="E9" s="225" t="s">
        <v>10</v>
      </c>
      <c r="F9" s="225" t="s">
        <v>14</v>
      </c>
    </row>
    <row r="10" spans="1:7" s="2" customFormat="1" ht="17" thickBot="1" x14ac:dyDescent="0.3">
      <c r="A10" s="76" t="s">
        <v>46</v>
      </c>
      <c r="B10" s="14" t="s">
        <v>1411</v>
      </c>
      <c r="C10" s="14">
        <v>90</v>
      </c>
      <c r="D10" s="14">
        <v>90</v>
      </c>
      <c r="E10" s="14">
        <v>45</v>
      </c>
      <c r="F10" s="14">
        <v>56</v>
      </c>
      <c r="G10" s="2" t="s">
        <v>1412</v>
      </c>
    </row>
    <row r="11" spans="1:7" s="2" customFormat="1" ht="17" thickBot="1" x14ac:dyDescent="0.3">
      <c r="A11" s="416" t="s">
        <v>1413</v>
      </c>
      <c r="B11" s="54"/>
      <c r="C11" s="34">
        <f>SUM(C10)</f>
        <v>90</v>
      </c>
      <c r="D11" s="34">
        <f t="shared" ref="D11:F11" si="0">SUM(D10)</f>
        <v>90</v>
      </c>
      <c r="E11" s="34">
        <f t="shared" si="0"/>
        <v>45</v>
      </c>
      <c r="F11" s="34">
        <f t="shared" si="0"/>
        <v>56</v>
      </c>
    </row>
    <row r="12" spans="1:7" s="2" customFormat="1" ht="17" thickBot="1" x14ac:dyDescent="0.3">
      <c r="A12" s="55"/>
      <c r="B12" s="53"/>
      <c r="C12" s="53"/>
      <c r="D12" s="53"/>
      <c r="E12" s="53"/>
      <c r="F12" s="53"/>
    </row>
    <row r="13" spans="1:7" s="8" customFormat="1" ht="17" thickBot="1" x14ac:dyDescent="0.3">
      <c r="A13" s="416" t="s">
        <v>1414</v>
      </c>
      <c r="B13" s="54"/>
      <c r="C13" s="34">
        <f>SUM(C11:C12)</f>
        <v>90</v>
      </c>
      <c r="D13" s="34">
        <f>SUM(D11:D12)</f>
        <v>90</v>
      </c>
      <c r="E13" s="34">
        <f>SUM(E11:E12)</f>
        <v>45</v>
      </c>
      <c r="F13" s="34">
        <f>SUM(F11:F12)</f>
        <v>56</v>
      </c>
    </row>
    <row r="14" spans="1:7" s="2" customFormat="1" ht="17" thickBot="1" x14ac:dyDescent="0.3">
      <c r="A14" s="12"/>
      <c r="B14" s="13"/>
      <c r="C14" s="13"/>
      <c r="D14" s="13"/>
      <c r="E14" s="13"/>
      <c r="F14" s="13"/>
    </row>
    <row r="15" spans="1:7" s="8" customFormat="1" ht="17" thickBot="1" x14ac:dyDescent="0.3">
      <c r="A15" s="416" t="s">
        <v>1415</v>
      </c>
      <c r="B15" s="54"/>
      <c r="C15" s="34">
        <f>SUM(C13:C14)</f>
        <v>90</v>
      </c>
      <c r="D15" s="34">
        <f>SUM(D13:D14)</f>
        <v>90</v>
      </c>
      <c r="E15" s="34">
        <f>SUM(E13:E14)</f>
        <v>45</v>
      </c>
      <c r="F15" s="34">
        <f>SUM(F13:F14)</f>
        <v>56</v>
      </c>
    </row>
    <row r="16" spans="1:7" s="2" customFormat="1" ht="17" thickBot="1" x14ac:dyDescent="0.3">
      <c r="A16" s="76"/>
      <c r="B16" s="14"/>
      <c r="C16" s="14"/>
      <c r="D16" s="14"/>
      <c r="E16" s="14"/>
      <c r="F16" s="14"/>
    </row>
    <row r="17" spans="1:6" s="8" customFormat="1" ht="17" thickBot="1" x14ac:dyDescent="0.3">
      <c r="A17" s="416" t="s">
        <v>1416</v>
      </c>
      <c r="B17" s="54"/>
      <c r="C17" s="34">
        <f>SUM(C15:C16)</f>
        <v>90</v>
      </c>
      <c r="D17" s="34">
        <f>SUM(D15:D16)</f>
        <v>90</v>
      </c>
      <c r="E17" s="34">
        <f>SUM(E15:E16)</f>
        <v>45</v>
      </c>
      <c r="F17" s="34">
        <f>SUM(F15:F16)</f>
        <v>56</v>
      </c>
    </row>
    <row r="18" spans="1:6" s="2" customFormat="1" ht="17" thickBot="1" x14ac:dyDescent="0.3">
      <c r="A18" s="76"/>
      <c r="B18" s="14"/>
      <c r="C18" s="14"/>
      <c r="D18" s="14"/>
      <c r="E18" s="14"/>
      <c r="F18" s="14"/>
    </row>
    <row r="19" spans="1:6" s="8" customFormat="1" ht="17" thickBot="1" x14ac:dyDescent="0.3">
      <c r="A19" s="416" t="s">
        <v>1417</v>
      </c>
      <c r="B19" s="54"/>
      <c r="C19" s="34">
        <f>SUM(C17:C18)</f>
        <v>90</v>
      </c>
      <c r="D19" s="34">
        <f>SUM(D17:D18)</f>
        <v>90</v>
      </c>
      <c r="E19" s="34">
        <f>SUM(E17:E18)</f>
        <v>45</v>
      </c>
      <c r="F19" s="34">
        <f>SUM(F17:F18)</f>
        <v>56</v>
      </c>
    </row>
    <row r="20" spans="1:6" s="2" customFormat="1" x14ac:dyDescent="0.25">
      <c r="A20" s="76" t="s">
        <v>926</v>
      </c>
      <c r="B20" s="14" t="s">
        <v>63</v>
      </c>
      <c r="C20" s="14">
        <v>-46</v>
      </c>
      <c r="D20" s="14">
        <v>-75</v>
      </c>
      <c r="E20" s="14"/>
      <c r="F20" s="14"/>
    </row>
    <row r="21" spans="1:6" s="2" customFormat="1" x14ac:dyDescent="0.25">
      <c r="A21" s="76" t="s">
        <v>1423</v>
      </c>
      <c r="B21" s="14" t="s">
        <v>63</v>
      </c>
      <c r="C21" s="14">
        <v>-16</v>
      </c>
      <c r="D21" s="14">
        <v>-15</v>
      </c>
      <c r="E21" s="14">
        <v>-20</v>
      </c>
      <c r="F21" s="14">
        <v>-12</v>
      </c>
    </row>
    <row r="22" spans="1:6" s="2" customFormat="1" ht="17" thickBot="1" x14ac:dyDescent="0.3">
      <c r="A22" s="76" t="s">
        <v>2449</v>
      </c>
      <c r="B22" s="14" t="s">
        <v>63</v>
      </c>
      <c r="C22" s="14">
        <v>-28</v>
      </c>
      <c r="D22" s="14"/>
      <c r="E22" s="14">
        <v>-25</v>
      </c>
      <c r="F22" s="14">
        <v>-44</v>
      </c>
    </row>
    <row r="23" spans="1:6" s="8" customFormat="1" ht="17" thickBot="1" x14ac:dyDescent="0.3">
      <c r="A23" s="416" t="s">
        <v>2454</v>
      </c>
      <c r="B23" s="54"/>
      <c r="C23" s="34">
        <f>SUM(C19:C22)</f>
        <v>0</v>
      </c>
      <c r="D23" s="34">
        <f t="shared" ref="D23:F23" si="1">SUM(D19:D22)</f>
        <v>0</v>
      </c>
      <c r="E23" s="34">
        <f t="shared" si="1"/>
        <v>0</v>
      </c>
      <c r="F23" s="34">
        <f t="shared" si="1"/>
        <v>0</v>
      </c>
    </row>
    <row r="24" spans="1:6" s="2" customFormat="1" x14ac:dyDescent="0.25">
      <c r="A24" s="76"/>
      <c r="B24" s="14"/>
      <c r="C24" s="14"/>
      <c r="D24" s="14"/>
      <c r="E24" s="14"/>
      <c r="F24" s="14"/>
    </row>
    <row r="25" spans="1:6" s="2" customFormat="1" ht="17" thickBot="1" x14ac:dyDescent="0.3">
      <c r="A25" s="76"/>
      <c r="B25" s="14"/>
      <c r="C25" s="14"/>
      <c r="D25" s="14"/>
      <c r="E25" s="14"/>
      <c r="F25" s="14"/>
    </row>
    <row r="26" spans="1:6" s="2" customFormat="1" ht="17" thickBot="1" x14ac:dyDescent="0.3">
      <c r="A26" s="418" t="s">
        <v>927</v>
      </c>
      <c r="B26" s="204"/>
      <c r="C26" s="204">
        <f>SUM(C10)</f>
        <v>90</v>
      </c>
      <c r="D26" s="204">
        <f t="shared" ref="D26:F26" si="2">SUM(D10)</f>
        <v>90</v>
      </c>
      <c r="E26" s="204">
        <f t="shared" si="2"/>
        <v>45</v>
      </c>
      <c r="F26" s="204">
        <f t="shared" si="2"/>
        <v>56</v>
      </c>
    </row>
    <row r="27" spans="1:6" s="2" customFormat="1" ht="17" thickBot="1" x14ac:dyDescent="0.3">
      <c r="A27" s="418" t="s">
        <v>1053</v>
      </c>
      <c r="B27" s="204"/>
      <c r="C27" s="205">
        <v>90</v>
      </c>
      <c r="D27" s="205">
        <v>90</v>
      </c>
      <c r="E27" s="205">
        <v>45</v>
      </c>
      <c r="F27" s="419">
        <v>33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>
    <tabColor rgb="FFC00000"/>
  </sheetPr>
  <dimension ref="A1:H22"/>
  <sheetViews>
    <sheetView topLeftCell="A16" workbookViewId="0">
      <selection activeCell="D18" sqref="D1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0.6640625" style="4" customWidth="1"/>
    <col min="4" max="4" width="11" style="4" customWidth="1"/>
    <col min="5" max="8" width="11.6640625" style="4" customWidth="1"/>
    <col min="9" max="16384" width="9" style="136"/>
  </cols>
  <sheetData>
    <row r="1" spans="1:8" s="48" customFormat="1" x14ac:dyDescent="0.25">
      <c r="A1" s="128" t="s">
        <v>23</v>
      </c>
    </row>
    <row r="2" spans="1:8" s="48" customFormat="1" x14ac:dyDescent="0.25">
      <c r="A2" s="128"/>
    </row>
    <row r="3" spans="1:8" s="48" customFormat="1" x14ac:dyDescent="0.25">
      <c r="A3" s="128" t="s">
        <v>1407</v>
      </c>
    </row>
    <row r="4" spans="1:8" s="48" customFormat="1" x14ac:dyDescent="0.25">
      <c r="A4" s="139" t="s">
        <v>1408</v>
      </c>
      <c r="B4" s="3"/>
      <c r="C4" s="3"/>
      <c r="D4" s="3"/>
      <c r="E4" s="3"/>
      <c r="F4" s="3"/>
      <c r="G4" s="3"/>
      <c r="H4" s="3"/>
    </row>
    <row r="5" spans="1:8" s="48" customFormat="1" x14ac:dyDescent="0.25">
      <c r="A5" s="139" t="s">
        <v>1418</v>
      </c>
      <c r="B5" s="3"/>
      <c r="C5" s="3"/>
      <c r="D5" s="3"/>
      <c r="E5" s="3"/>
      <c r="F5" s="3"/>
      <c r="G5" s="3"/>
      <c r="H5" s="3"/>
    </row>
    <row r="6" spans="1:8" s="48" customFormat="1" x14ac:dyDescent="0.25">
      <c r="A6" s="139" t="s">
        <v>1419</v>
      </c>
      <c r="B6" s="3"/>
      <c r="C6" s="3"/>
      <c r="D6" s="3"/>
      <c r="E6" s="3"/>
      <c r="F6" s="3"/>
      <c r="G6" s="3"/>
      <c r="H6" s="3"/>
    </row>
    <row r="7" spans="1:8" s="48" customFormat="1" x14ac:dyDescent="0.25">
      <c r="A7" s="139"/>
      <c r="B7" s="3"/>
      <c r="C7" s="3"/>
      <c r="D7" s="3"/>
      <c r="E7" s="3"/>
      <c r="F7" s="3"/>
      <c r="G7" s="3"/>
      <c r="H7" s="3"/>
    </row>
    <row r="8" spans="1:8" s="48" customFormat="1" ht="17" thickBot="1" x14ac:dyDescent="0.3">
      <c r="A8" s="139" t="s">
        <v>25</v>
      </c>
      <c r="B8" s="3"/>
      <c r="C8" s="31">
        <v>6800</v>
      </c>
      <c r="D8" s="31">
        <v>4800</v>
      </c>
      <c r="E8" s="31">
        <v>4800</v>
      </c>
      <c r="F8" s="31">
        <v>4800</v>
      </c>
      <c r="G8" s="31">
        <v>1500</v>
      </c>
      <c r="H8" s="31">
        <v>6000</v>
      </c>
    </row>
    <row r="9" spans="1:8" s="4" customFormat="1" ht="17" thickBot="1" x14ac:dyDescent="0.3">
      <c r="A9" s="160" t="s">
        <v>0</v>
      </c>
      <c r="B9" s="50" t="s">
        <v>1</v>
      </c>
      <c r="C9" s="225" t="s">
        <v>2</v>
      </c>
      <c r="D9" s="225" t="s">
        <v>3</v>
      </c>
      <c r="E9" s="225" t="s">
        <v>27</v>
      </c>
      <c r="F9" s="225" t="s">
        <v>32</v>
      </c>
      <c r="G9" s="225" t="s">
        <v>4</v>
      </c>
      <c r="H9" s="225" t="s">
        <v>17</v>
      </c>
    </row>
    <row r="10" spans="1:8" s="2" customFormat="1" ht="17" thickBot="1" x14ac:dyDescent="0.3">
      <c r="A10" s="76">
        <v>44085</v>
      </c>
      <c r="B10" s="14" t="s">
        <v>1420</v>
      </c>
      <c r="C10" s="14">
        <v>25</v>
      </c>
      <c r="D10" s="14">
        <v>50</v>
      </c>
      <c r="E10" s="14">
        <v>100</v>
      </c>
      <c r="F10" s="14">
        <v>100</v>
      </c>
      <c r="G10" s="14">
        <v>100</v>
      </c>
      <c r="H10" s="14">
        <v>25</v>
      </c>
    </row>
    <row r="11" spans="1:8" s="2" customFormat="1" ht="17" thickBot="1" x14ac:dyDescent="0.3">
      <c r="A11" s="416" t="s">
        <v>1421</v>
      </c>
      <c r="B11" s="54"/>
      <c r="C11" s="34">
        <f>SUM(C10)</f>
        <v>25</v>
      </c>
      <c r="D11" s="34">
        <f t="shared" ref="D11:H11" si="0">SUM(D10)</f>
        <v>50</v>
      </c>
      <c r="E11" s="34">
        <f t="shared" si="0"/>
        <v>100</v>
      </c>
      <c r="F11" s="34">
        <f t="shared" si="0"/>
        <v>100</v>
      </c>
      <c r="G11" s="34">
        <f t="shared" si="0"/>
        <v>100</v>
      </c>
      <c r="H11" s="34">
        <f t="shared" si="0"/>
        <v>25</v>
      </c>
    </row>
    <row r="12" spans="1:8" s="2" customFormat="1" ht="17" thickBot="1" x14ac:dyDescent="0.3">
      <c r="A12" s="76" t="s">
        <v>926</v>
      </c>
      <c r="B12" s="14" t="s">
        <v>63</v>
      </c>
      <c r="C12" s="22">
        <v>-19</v>
      </c>
      <c r="D12" s="22"/>
      <c r="E12" s="22">
        <v>-50</v>
      </c>
      <c r="F12" s="22"/>
      <c r="G12" s="22">
        <v>-78</v>
      </c>
      <c r="H12" s="22">
        <v>-19</v>
      </c>
    </row>
    <row r="13" spans="1:8" s="8" customFormat="1" ht="17" thickBot="1" x14ac:dyDescent="0.3">
      <c r="A13" s="416" t="s">
        <v>1422</v>
      </c>
      <c r="B13" s="54"/>
      <c r="C13" s="34">
        <f>SUM(C11:C12)</f>
        <v>6</v>
      </c>
      <c r="D13" s="34">
        <f>SUM(D11:D12)</f>
        <v>50</v>
      </c>
      <c r="E13" s="34">
        <f t="shared" ref="E13:F13" si="1">SUM(E11:E12)</f>
        <v>50</v>
      </c>
      <c r="F13" s="34">
        <f t="shared" si="1"/>
        <v>100</v>
      </c>
      <c r="G13" s="34">
        <f>SUM(G11:G12)</f>
        <v>22</v>
      </c>
      <c r="H13" s="34">
        <f>SUM(H11:H12)</f>
        <v>6</v>
      </c>
    </row>
    <row r="14" spans="1:8" s="2" customFormat="1" x14ac:dyDescent="0.25">
      <c r="A14" s="76" t="s">
        <v>1423</v>
      </c>
      <c r="B14" s="14" t="s">
        <v>63</v>
      </c>
      <c r="C14" s="14">
        <v>-6</v>
      </c>
      <c r="D14" s="14">
        <v>-9</v>
      </c>
      <c r="E14" s="14">
        <v>-50</v>
      </c>
      <c r="F14" s="14">
        <v>-100</v>
      </c>
      <c r="G14" s="14">
        <v>-22</v>
      </c>
      <c r="H14" s="14">
        <v>-4</v>
      </c>
    </row>
    <row r="15" spans="1:8" s="2" customFormat="1" ht="17" thickBot="1" x14ac:dyDescent="0.3">
      <c r="A15" s="76" t="s">
        <v>2449</v>
      </c>
      <c r="B15" s="14" t="s">
        <v>63</v>
      </c>
      <c r="C15" s="14"/>
      <c r="D15" s="14">
        <v>-41</v>
      </c>
      <c r="E15" s="14"/>
      <c r="F15" s="14"/>
      <c r="G15" s="14"/>
      <c r="H15" s="14">
        <v>-2</v>
      </c>
    </row>
    <row r="16" spans="1:8" s="8" customFormat="1" ht="17" thickBot="1" x14ac:dyDescent="0.3">
      <c r="A16" s="416" t="s">
        <v>2455</v>
      </c>
      <c r="B16" s="54"/>
      <c r="C16" s="34">
        <f>SUM(C13:C15)</f>
        <v>0</v>
      </c>
      <c r="D16" s="34">
        <f t="shared" ref="D16:H16" si="2">SUM(D13:D15)</f>
        <v>0</v>
      </c>
      <c r="E16" s="34">
        <f t="shared" si="2"/>
        <v>0</v>
      </c>
      <c r="F16" s="34">
        <f t="shared" si="2"/>
        <v>0</v>
      </c>
      <c r="G16" s="34">
        <f t="shared" si="2"/>
        <v>0</v>
      </c>
      <c r="H16" s="34">
        <f t="shared" si="2"/>
        <v>0</v>
      </c>
    </row>
    <row r="17" spans="1:8" s="2" customFormat="1" x14ac:dyDescent="0.25">
      <c r="A17" s="76"/>
      <c r="B17" s="14"/>
      <c r="C17" s="14"/>
      <c r="D17" s="14"/>
      <c r="E17" s="14"/>
      <c r="F17" s="14"/>
      <c r="G17" s="14"/>
      <c r="H17" s="14"/>
    </row>
    <row r="18" spans="1:8" s="2" customFormat="1" x14ac:dyDescent="0.25">
      <c r="A18" s="76"/>
      <c r="B18" s="14"/>
      <c r="C18" s="14"/>
      <c r="D18" s="14"/>
      <c r="E18" s="14"/>
      <c r="F18" s="14"/>
      <c r="G18" s="14"/>
      <c r="H18" s="14"/>
    </row>
    <row r="19" spans="1:8" s="2" customFormat="1" x14ac:dyDescent="0.25">
      <c r="A19" s="76"/>
      <c r="B19" s="14"/>
      <c r="C19" s="14"/>
      <c r="D19" s="14"/>
      <c r="E19" s="14"/>
      <c r="F19" s="14"/>
      <c r="G19" s="14"/>
      <c r="H19" s="14"/>
    </row>
    <row r="20" spans="1:8" s="2" customFormat="1" ht="17" thickBot="1" x14ac:dyDescent="0.3">
      <c r="A20" s="76"/>
      <c r="B20" s="14"/>
      <c r="C20" s="14"/>
      <c r="D20" s="14"/>
      <c r="E20" s="14"/>
      <c r="F20" s="14"/>
      <c r="G20" s="14"/>
      <c r="H20" s="14"/>
    </row>
    <row r="21" spans="1:8" s="2" customFormat="1" ht="17" thickBot="1" x14ac:dyDescent="0.3">
      <c r="A21" s="418" t="s">
        <v>927</v>
      </c>
      <c r="B21" s="204"/>
      <c r="C21" s="204">
        <f>SUM(C10)</f>
        <v>25</v>
      </c>
      <c r="D21" s="204">
        <f t="shared" ref="D21:H21" si="3">SUM(D10)</f>
        <v>50</v>
      </c>
      <c r="E21" s="204">
        <f t="shared" si="3"/>
        <v>100</v>
      </c>
      <c r="F21" s="204">
        <f t="shared" si="3"/>
        <v>100</v>
      </c>
      <c r="G21" s="204">
        <f t="shared" si="3"/>
        <v>100</v>
      </c>
      <c r="H21" s="204">
        <f t="shared" si="3"/>
        <v>25</v>
      </c>
    </row>
    <row r="22" spans="1:8" s="2" customFormat="1" ht="17" thickBot="1" x14ac:dyDescent="0.3">
      <c r="A22" s="418" t="s">
        <v>1053</v>
      </c>
      <c r="B22" s="204"/>
      <c r="C22" s="205">
        <v>25</v>
      </c>
      <c r="D22" s="205">
        <v>50</v>
      </c>
      <c r="E22" s="205">
        <v>100</v>
      </c>
      <c r="F22" s="419">
        <v>100</v>
      </c>
      <c r="G22" s="419">
        <v>100</v>
      </c>
      <c r="H22" s="419">
        <v>25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>
    <tabColor rgb="FF7030A0"/>
  </sheetPr>
  <dimension ref="A1:H47"/>
  <sheetViews>
    <sheetView workbookViewId="0">
      <selection activeCell="A6" sqref="A6:XFD6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4.83203125" style="4" customWidth="1"/>
    <col min="4" max="4" width="14.6640625" style="4" customWidth="1"/>
    <col min="5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2401</v>
      </c>
    </row>
    <row r="4" spans="1:4" s="48" customFormat="1" x14ac:dyDescent="0.25">
      <c r="A4" s="139" t="s">
        <v>2402</v>
      </c>
      <c r="B4" s="3"/>
      <c r="C4" s="3"/>
      <c r="D4" s="3"/>
    </row>
    <row r="5" spans="1:4" s="48" customFormat="1" x14ac:dyDescent="0.25">
      <c r="A5" s="139" t="s">
        <v>2403</v>
      </c>
      <c r="B5" s="3"/>
      <c r="C5" s="3"/>
      <c r="D5" s="3"/>
    </row>
    <row r="6" spans="1:4" s="48" customFormat="1" x14ac:dyDescent="0.25">
      <c r="A6" s="139" t="s">
        <v>2404</v>
      </c>
      <c r="B6" s="3"/>
      <c r="C6" s="3"/>
      <c r="D6" s="3"/>
    </row>
    <row r="7" spans="1:4" s="30" customFormat="1" ht="17" thickBot="1" x14ac:dyDescent="0.3">
      <c r="A7" s="681" t="s">
        <v>2405</v>
      </c>
      <c r="B7" s="682"/>
      <c r="C7" s="31">
        <v>5000</v>
      </c>
      <c r="D7" s="31">
        <v>12000</v>
      </c>
    </row>
    <row r="8" spans="1:4" s="4" customFormat="1" ht="17" thickBot="1" x14ac:dyDescent="0.3">
      <c r="A8" s="160" t="s">
        <v>0</v>
      </c>
      <c r="B8" s="50" t="s">
        <v>1</v>
      </c>
      <c r="C8" s="225" t="s">
        <v>2406</v>
      </c>
      <c r="D8" s="225" t="s">
        <v>2407</v>
      </c>
    </row>
    <row r="9" spans="1:4" s="2" customFormat="1" x14ac:dyDescent="0.25">
      <c r="A9" s="12">
        <v>44147</v>
      </c>
      <c r="B9" s="13" t="s">
        <v>2408</v>
      </c>
      <c r="C9" s="13">
        <v>500</v>
      </c>
      <c r="D9" s="13">
        <v>50</v>
      </c>
    </row>
    <row r="10" spans="1:4" s="2" customFormat="1" x14ac:dyDescent="0.25">
      <c r="A10" s="12">
        <v>44177</v>
      </c>
      <c r="B10" s="13" t="s">
        <v>2409</v>
      </c>
      <c r="C10" s="13">
        <v>100</v>
      </c>
      <c r="D10" s="13">
        <v>60</v>
      </c>
    </row>
    <row r="11" spans="1:4" s="2" customFormat="1" x14ac:dyDescent="0.25">
      <c r="A11" s="12">
        <v>44177</v>
      </c>
      <c r="B11" s="13" t="s">
        <v>2410</v>
      </c>
      <c r="C11" s="13">
        <v>250</v>
      </c>
      <c r="D11" s="13">
        <v>60</v>
      </c>
    </row>
    <row r="12" spans="1:4" s="2" customFormat="1" x14ac:dyDescent="0.25">
      <c r="A12" s="15" t="s">
        <v>123</v>
      </c>
      <c r="B12" s="13" t="s">
        <v>2411</v>
      </c>
      <c r="C12" s="13">
        <v>150</v>
      </c>
      <c r="D12" s="13">
        <v>60</v>
      </c>
    </row>
    <row r="13" spans="1:4" s="2" customFormat="1" x14ac:dyDescent="0.25">
      <c r="A13" s="15" t="s">
        <v>123</v>
      </c>
      <c r="B13" s="13" t="s">
        <v>2412</v>
      </c>
      <c r="C13" s="13"/>
      <c r="D13" s="13">
        <v>60</v>
      </c>
    </row>
    <row r="14" spans="1:4" s="2" customFormat="1" x14ac:dyDescent="0.25">
      <c r="A14" s="12" t="s">
        <v>922</v>
      </c>
      <c r="B14" s="13" t="s">
        <v>2413</v>
      </c>
      <c r="C14" s="13"/>
      <c r="D14" s="13">
        <v>110</v>
      </c>
    </row>
    <row r="15" spans="1:4" s="2" customFormat="1" x14ac:dyDescent="0.25">
      <c r="A15" s="12" t="s">
        <v>922</v>
      </c>
      <c r="B15" s="13" t="s">
        <v>2414</v>
      </c>
      <c r="C15" s="13"/>
      <c r="D15" s="13">
        <v>120</v>
      </c>
    </row>
    <row r="16" spans="1:4" s="2" customFormat="1" x14ac:dyDescent="0.25">
      <c r="A16" s="12" t="s">
        <v>922</v>
      </c>
      <c r="B16" s="13" t="s">
        <v>2415</v>
      </c>
      <c r="C16" s="13"/>
      <c r="D16" s="13">
        <v>120</v>
      </c>
    </row>
    <row r="17" spans="1:5" s="2" customFormat="1" x14ac:dyDescent="0.25">
      <c r="A17" s="12" t="s">
        <v>922</v>
      </c>
      <c r="B17" s="13" t="s">
        <v>2416</v>
      </c>
      <c r="C17" s="13"/>
      <c r="D17" s="13">
        <v>100</v>
      </c>
    </row>
    <row r="18" spans="1:5" s="2" customFormat="1" x14ac:dyDescent="0.25">
      <c r="A18" s="12" t="s">
        <v>1051</v>
      </c>
      <c r="B18" s="13" t="s">
        <v>2417</v>
      </c>
      <c r="C18" s="13"/>
      <c r="D18" s="13">
        <v>200</v>
      </c>
    </row>
    <row r="19" spans="1:5" s="2" customFormat="1" ht="17" thickBot="1" x14ac:dyDescent="0.3">
      <c r="A19" s="76" t="s">
        <v>1051</v>
      </c>
      <c r="B19" s="14" t="s">
        <v>2418</v>
      </c>
      <c r="C19" s="14"/>
      <c r="D19" s="14">
        <v>200</v>
      </c>
    </row>
    <row r="20" spans="1:5" ht="17" thickBot="1" x14ac:dyDescent="0.3">
      <c r="A20" s="416" t="s">
        <v>2419</v>
      </c>
      <c r="B20" s="54"/>
      <c r="C20" s="34">
        <f>SUM(C9:C19)</f>
        <v>1000</v>
      </c>
      <c r="D20" s="34">
        <f>SUM(D9:D19)</f>
        <v>1140</v>
      </c>
    </row>
    <row r="21" spans="1:5" ht="17" thickBot="1" x14ac:dyDescent="0.3">
      <c r="A21" s="55"/>
      <c r="B21" s="53"/>
      <c r="C21" s="168"/>
      <c r="D21" s="168"/>
    </row>
    <row r="22" spans="1:5" s="197" customFormat="1" ht="17" thickBot="1" x14ac:dyDescent="0.3">
      <c r="A22" s="416" t="s">
        <v>2510</v>
      </c>
      <c r="B22" s="54"/>
      <c r="C22" s="34">
        <f>SUM(C20:C21)</f>
        <v>1000</v>
      </c>
      <c r="D22" s="34">
        <f>SUM(D20:D21)</f>
        <v>1140</v>
      </c>
    </row>
    <row r="23" spans="1:5" ht="17" thickBot="1" x14ac:dyDescent="0.3">
      <c r="A23" s="55"/>
      <c r="B23" s="53"/>
      <c r="C23" s="168"/>
      <c r="D23" s="168"/>
    </row>
    <row r="24" spans="1:5" s="197" customFormat="1" ht="17" thickBot="1" x14ac:dyDescent="0.3">
      <c r="A24" s="416" t="s">
        <v>2637</v>
      </c>
      <c r="B24" s="54"/>
      <c r="C24" s="34">
        <f>SUM(C22:C23)</f>
        <v>1000</v>
      </c>
      <c r="D24" s="34">
        <f>SUM(D22:D23)</f>
        <v>1140</v>
      </c>
    </row>
    <row r="25" spans="1:5" ht="17" thickBot="1" x14ac:dyDescent="0.3">
      <c r="A25" s="55"/>
      <c r="B25" s="53"/>
      <c r="C25" s="168"/>
      <c r="D25" s="168"/>
    </row>
    <row r="26" spans="1:5" s="197" customFormat="1" ht="17" thickBot="1" x14ac:dyDescent="0.3">
      <c r="A26" s="416" t="s">
        <v>2723</v>
      </c>
      <c r="B26" s="54"/>
      <c r="C26" s="34">
        <f>SUM(C24:C25)</f>
        <v>1000</v>
      </c>
      <c r="D26" s="34">
        <f>SUM(D24:D25)</f>
        <v>1140</v>
      </c>
    </row>
    <row r="27" spans="1:5" ht="17" thickBot="1" x14ac:dyDescent="0.3">
      <c r="A27" s="55" t="s">
        <v>2759</v>
      </c>
      <c r="B27" s="53" t="s">
        <v>63</v>
      </c>
      <c r="C27" s="226">
        <v>-700</v>
      </c>
      <c r="D27" s="226">
        <v>-130</v>
      </c>
    </row>
    <row r="28" spans="1:5" s="8" customFormat="1" ht="17" thickBot="1" x14ac:dyDescent="0.3">
      <c r="A28" s="417" t="s">
        <v>2894</v>
      </c>
      <c r="B28" s="258"/>
      <c r="C28" s="181">
        <f>SUM(C26:C27)</f>
        <v>300</v>
      </c>
      <c r="D28" s="181">
        <f>SUM(D26:D27)</f>
        <v>1010</v>
      </c>
      <c r="E28" s="8" t="s">
        <v>3252</v>
      </c>
    </row>
    <row r="29" spans="1:5" x14ac:dyDescent="0.25">
      <c r="A29" s="256" t="s">
        <v>2839</v>
      </c>
      <c r="B29" s="168" t="s">
        <v>63</v>
      </c>
      <c r="C29" s="226">
        <v>-300</v>
      </c>
      <c r="D29" s="168"/>
    </row>
    <row r="30" spans="1:5" ht="17" thickBot="1" x14ac:dyDescent="0.3">
      <c r="A30" s="55">
        <v>44445</v>
      </c>
      <c r="B30" s="53" t="s">
        <v>63</v>
      </c>
      <c r="C30" s="226"/>
      <c r="D30" s="226">
        <v>-140</v>
      </c>
    </row>
    <row r="31" spans="1:5" s="8" customFormat="1" ht="17" thickBot="1" x14ac:dyDescent="0.3">
      <c r="A31" s="417" t="s">
        <v>2961</v>
      </c>
      <c r="B31" s="258"/>
      <c r="C31" s="181">
        <f>SUM(C28:C30)</f>
        <v>0</v>
      </c>
      <c r="D31" s="181">
        <f>SUM(D28:D30)</f>
        <v>870</v>
      </c>
      <c r="E31" s="8" t="s">
        <v>3252</v>
      </c>
    </row>
    <row r="32" spans="1:5" x14ac:dyDescent="0.25">
      <c r="A32" s="55" t="s">
        <v>2944</v>
      </c>
      <c r="B32" s="53" t="s">
        <v>63</v>
      </c>
      <c r="C32" s="168"/>
      <c r="D32" s="226">
        <v>-80</v>
      </c>
    </row>
    <row r="33" spans="1:8" x14ac:dyDescent="0.25">
      <c r="A33" s="55" t="s">
        <v>2964</v>
      </c>
      <c r="B33" s="53" t="s">
        <v>63</v>
      </c>
      <c r="C33" s="168"/>
      <c r="D33" s="226">
        <v>-120</v>
      </c>
    </row>
    <row r="34" spans="1:8" x14ac:dyDescent="0.25">
      <c r="A34" s="55" t="s">
        <v>2970</v>
      </c>
      <c r="B34" s="53" t="s">
        <v>63</v>
      </c>
      <c r="C34" s="168"/>
      <c r="D34" s="226">
        <v>-140</v>
      </c>
      <c r="H34" s="136" t="s">
        <v>3071</v>
      </c>
    </row>
    <row r="35" spans="1:8" x14ac:dyDescent="0.25">
      <c r="A35" s="55" t="s">
        <v>2970</v>
      </c>
      <c r="B35" s="53" t="s">
        <v>63</v>
      </c>
      <c r="C35" s="168"/>
      <c r="D35" s="226">
        <v>-48</v>
      </c>
    </row>
    <row r="36" spans="1:8" x14ac:dyDescent="0.25">
      <c r="A36" s="55" t="s">
        <v>2970</v>
      </c>
      <c r="B36" s="53" t="s">
        <v>63</v>
      </c>
      <c r="C36" s="168"/>
      <c r="D36" s="226">
        <v>-130</v>
      </c>
    </row>
    <row r="37" spans="1:8" s="200" customFormat="1" x14ac:dyDescent="0.25">
      <c r="A37" s="55" t="s">
        <v>2971</v>
      </c>
      <c r="B37" s="53" t="s">
        <v>63</v>
      </c>
      <c r="C37" s="800"/>
      <c r="D37" s="226">
        <v>-43</v>
      </c>
    </row>
    <row r="38" spans="1:8" s="200" customFormat="1" ht="17" thickBot="1" x14ac:dyDescent="0.3">
      <c r="A38" s="55" t="s">
        <v>2979</v>
      </c>
      <c r="B38" s="53" t="s">
        <v>63</v>
      </c>
      <c r="C38" s="800"/>
      <c r="D38" s="226">
        <v>-81</v>
      </c>
    </row>
    <row r="39" spans="1:8" s="8" customFormat="1" ht="17" thickBot="1" x14ac:dyDescent="0.3">
      <c r="A39" s="417" t="s">
        <v>3069</v>
      </c>
      <c r="B39" s="258"/>
      <c r="C39" s="41">
        <f>SUM(C31:C38)</f>
        <v>0</v>
      </c>
      <c r="D39" s="181">
        <f>SUM(D31:D38)</f>
        <v>228</v>
      </c>
      <c r="E39" s="8" t="s">
        <v>3252</v>
      </c>
    </row>
    <row r="40" spans="1:8" s="200" customFormat="1" ht="17" thickBot="1" x14ac:dyDescent="0.3">
      <c r="A40" s="55">
        <v>44385</v>
      </c>
      <c r="B40" s="53" t="s">
        <v>63</v>
      </c>
      <c r="C40" s="800"/>
      <c r="D40" s="226">
        <v>-228</v>
      </c>
    </row>
    <row r="41" spans="1:8" s="8" customFormat="1" ht="17" thickBot="1" x14ac:dyDescent="0.3">
      <c r="A41" s="417" t="s">
        <v>3188</v>
      </c>
      <c r="B41" s="258"/>
      <c r="C41" s="41">
        <f>SUM(C39:C40)</f>
        <v>0</v>
      </c>
      <c r="D41" s="181">
        <f>SUM(D39:D40)</f>
        <v>0</v>
      </c>
      <c r="E41" s="8" t="s">
        <v>3252</v>
      </c>
    </row>
    <row r="42" spans="1:8" s="200" customFormat="1" x14ac:dyDescent="0.25">
      <c r="A42" s="55"/>
      <c r="B42" s="53"/>
      <c r="C42" s="800"/>
      <c r="D42" s="168"/>
    </row>
    <row r="43" spans="1:8" s="200" customFormat="1" x14ac:dyDescent="0.25">
      <c r="A43" s="55"/>
      <c r="B43" s="53"/>
      <c r="C43" s="800"/>
      <c r="D43" s="168"/>
    </row>
    <row r="44" spans="1:8" x14ac:dyDescent="0.25">
      <c r="A44" s="141"/>
      <c r="B44" s="57"/>
      <c r="C44" s="57"/>
      <c r="D44" s="57"/>
    </row>
    <row r="45" spans="1:8" ht="17" thickBot="1" x14ac:dyDescent="0.3">
      <c r="A45" s="240"/>
      <c r="B45" s="81"/>
      <c r="C45" s="81"/>
      <c r="D45" s="81"/>
    </row>
    <row r="46" spans="1:8" ht="17" thickBot="1" x14ac:dyDescent="0.3">
      <c r="A46" s="683" t="s">
        <v>927</v>
      </c>
      <c r="B46" s="560"/>
      <c r="C46" s="684">
        <f>SUM(C9:C19)</f>
        <v>1000</v>
      </c>
      <c r="D46" s="684">
        <f>SUM(D9:D19)</f>
        <v>1140</v>
      </c>
    </row>
    <row r="47" spans="1:8" ht="17" thickBot="1" x14ac:dyDescent="0.3">
      <c r="A47" s="685" t="s">
        <v>1053</v>
      </c>
      <c r="B47" s="686"/>
      <c r="C47" s="938">
        <v>1000</v>
      </c>
      <c r="D47" s="939">
        <v>1140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>
    <tabColor rgb="FF7030A0"/>
  </sheetPr>
  <dimension ref="A1:D33"/>
  <sheetViews>
    <sheetView workbookViewId="0">
      <selection activeCell="A6" sqref="A6:XFD6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4.83203125" style="4" customWidth="1"/>
    <col min="4" max="16384" width="9" style="136"/>
  </cols>
  <sheetData>
    <row r="1" spans="1:3" s="48" customFormat="1" x14ac:dyDescent="0.25">
      <c r="A1" s="128" t="s">
        <v>23</v>
      </c>
    </row>
    <row r="2" spans="1:3" s="48" customFormat="1" x14ac:dyDescent="0.25">
      <c r="A2" s="128"/>
    </row>
    <row r="3" spans="1:3" s="48" customFormat="1" x14ac:dyDescent="0.25">
      <c r="A3" s="128" t="s">
        <v>2401</v>
      </c>
    </row>
    <row r="4" spans="1:3" s="48" customFormat="1" x14ac:dyDescent="0.25">
      <c r="A4" s="139" t="s">
        <v>2402</v>
      </c>
      <c r="B4" s="3"/>
      <c r="C4" s="3"/>
    </row>
    <row r="5" spans="1:3" s="48" customFormat="1" x14ac:dyDescent="0.25">
      <c r="A5" s="139" t="s">
        <v>2420</v>
      </c>
      <c r="B5" s="3"/>
      <c r="C5" s="3"/>
    </row>
    <row r="6" spans="1:3" s="48" customFormat="1" x14ac:dyDescent="0.25">
      <c r="A6" s="139" t="s">
        <v>2421</v>
      </c>
      <c r="B6" s="3"/>
      <c r="C6" s="3"/>
    </row>
    <row r="7" spans="1:3" s="30" customFormat="1" ht="17" thickBot="1" x14ac:dyDescent="0.3">
      <c r="A7" s="681" t="s">
        <v>2422</v>
      </c>
      <c r="B7" s="682"/>
      <c r="C7" s="31">
        <v>5800</v>
      </c>
    </row>
    <row r="8" spans="1:3" s="4" customFormat="1" ht="17" thickBot="1" x14ac:dyDescent="0.3">
      <c r="A8" s="160" t="s">
        <v>0</v>
      </c>
      <c r="B8" s="50" t="s">
        <v>1</v>
      </c>
      <c r="C8" s="225" t="s">
        <v>2423</v>
      </c>
    </row>
    <row r="9" spans="1:3" s="2" customFormat="1" x14ac:dyDescent="0.25">
      <c r="A9" s="12">
        <v>44177</v>
      </c>
      <c r="B9" s="13" t="s">
        <v>2424</v>
      </c>
      <c r="C9" s="13">
        <v>400</v>
      </c>
    </row>
    <row r="10" spans="1:3" s="2" customFormat="1" x14ac:dyDescent="0.25">
      <c r="A10" s="12">
        <v>44177</v>
      </c>
      <c r="B10" s="13" t="s">
        <v>2410</v>
      </c>
      <c r="C10" s="13">
        <v>200</v>
      </c>
    </row>
    <row r="11" spans="1:3" s="2" customFormat="1" x14ac:dyDescent="0.25">
      <c r="A11" s="15" t="s">
        <v>123</v>
      </c>
      <c r="B11" s="13" t="s">
        <v>2425</v>
      </c>
      <c r="C11" s="13">
        <v>350</v>
      </c>
    </row>
    <row r="12" spans="1:3" s="2" customFormat="1" x14ac:dyDescent="0.25">
      <c r="A12" s="15" t="s">
        <v>123</v>
      </c>
      <c r="B12" s="13" t="s">
        <v>2412</v>
      </c>
      <c r="C12" s="13">
        <v>310</v>
      </c>
    </row>
    <row r="13" spans="1:3" s="2" customFormat="1" x14ac:dyDescent="0.25">
      <c r="A13" s="12" t="s">
        <v>922</v>
      </c>
      <c r="B13" s="13" t="s">
        <v>2414</v>
      </c>
      <c r="C13" s="13">
        <v>50</v>
      </c>
    </row>
    <row r="14" spans="1:3" s="2" customFormat="1" ht="17" thickBot="1" x14ac:dyDescent="0.3">
      <c r="A14" s="78" t="s">
        <v>1032</v>
      </c>
      <c r="B14" s="14" t="s">
        <v>2426</v>
      </c>
      <c r="C14" s="14">
        <v>103</v>
      </c>
    </row>
    <row r="15" spans="1:3" ht="17" thickBot="1" x14ac:dyDescent="0.3">
      <c r="A15" s="416" t="s">
        <v>2427</v>
      </c>
      <c r="B15" s="54"/>
      <c r="C15" s="54">
        <f>SUM(C9:C14)</f>
        <v>1413</v>
      </c>
    </row>
    <row r="16" spans="1:3" ht="17" thickBot="1" x14ac:dyDescent="0.3">
      <c r="A16" s="252"/>
      <c r="B16" s="168"/>
      <c r="C16" s="168"/>
    </row>
    <row r="17" spans="1:4" s="197" customFormat="1" ht="17" thickBot="1" x14ac:dyDescent="0.3">
      <c r="A17" s="416" t="s">
        <v>2511</v>
      </c>
      <c r="B17" s="54"/>
      <c r="C17" s="54">
        <f>SUM(C15:C16)</f>
        <v>1413</v>
      </c>
    </row>
    <row r="18" spans="1:4" s="2" customFormat="1" ht="17" thickBot="1" x14ac:dyDescent="0.3">
      <c r="A18" s="301" t="s">
        <v>2555</v>
      </c>
      <c r="B18" s="53" t="s">
        <v>2556</v>
      </c>
      <c r="C18" s="53">
        <v>245</v>
      </c>
    </row>
    <row r="19" spans="1:4" s="197" customFormat="1" ht="17" thickBot="1" x14ac:dyDescent="0.3">
      <c r="A19" s="416" t="s">
        <v>2638</v>
      </c>
      <c r="B19" s="54"/>
      <c r="C19" s="54">
        <f>SUM(C17:C18)</f>
        <v>1658</v>
      </c>
    </row>
    <row r="20" spans="1:4" ht="17" thickBot="1" x14ac:dyDescent="0.3">
      <c r="A20" s="252"/>
      <c r="B20" s="168"/>
      <c r="C20" s="168"/>
    </row>
    <row r="21" spans="1:4" s="197" customFormat="1" ht="17" thickBot="1" x14ac:dyDescent="0.3">
      <c r="A21" s="416" t="s">
        <v>2724</v>
      </c>
      <c r="B21" s="54"/>
      <c r="C21" s="54">
        <f>SUM(C19:C20)</f>
        <v>1658</v>
      </c>
    </row>
    <row r="22" spans="1:4" x14ac:dyDescent="0.25">
      <c r="A22" s="256">
        <v>44260</v>
      </c>
      <c r="B22" s="168" t="s">
        <v>63</v>
      </c>
      <c r="C22" s="226">
        <v>-140</v>
      </c>
    </row>
    <row r="23" spans="1:4" x14ac:dyDescent="0.25">
      <c r="A23" s="256">
        <v>44260</v>
      </c>
      <c r="B23" s="168" t="s">
        <v>63</v>
      </c>
      <c r="C23" s="226">
        <v>-410</v>
      </c>
    </row>
    <row r="24" spans="1:4" ht="17" thickBot="1" x14ac:dyDescent="0.3">
      <c r="A24" s="256">
        <v>44260</v>
      </c>
      <c r="B24" s="168" t="s">
        <v>63</v>
      </c>
      <c r="C24" s="226">
        <v>-450</v>
      </c>
    </row>
    <row r="25" spans="1:4" s="8" customFormat="1" ht="17" thickBot="1" x14ac:dyDescent="0.3">
      <c r="A25" s="417" t="s">
        <v>2895</v>
      </c>
      <c r="B25" s="258"/>
      <c r="C25" s="163">
        <f>SUM(C21:C24)</f>
        <v>658</v>
      </c>
      <c r="D25" s="8" t="s">
        <v>3252</v>
      </c>
    </row>
    <row r="26" spans="1:4" x14ac:dyDescent="0.25">
      <c r="A26" s="256" t="s">
        <v>2839</v>
      </c>
      <c r="B26" s="168" t="s">
        <v>63</v>
      </c>
      <c r="C26" s="226">
        <v>-150</v>
      </c>
    </row>
    <row r="27" spans="1:4" ht="17" thickBot="1" x14ac:dyDescent="0.3">
      <c r="A27" s="256">
        <v>44233</v>
      </c>
      <c r="B27" s="168" t="s">
        <v>63</v>
      </c>
      <c r="C27" s="226">
        <v>-508</v>
      </c>
    </row>
    <row r="28" spans="1:4" s="8" customFormat="1" ht="17" thickBot="1" x14ac:dyDescent="0.3">
      <c r="A28" s="417" t="s">
        <v>2962</v>
      </c>
      <c r="B28" s="258"/>
      <c r="C28" s="163">
        <f>SUM(C25:C27)</f>
        <v>0</v>
      </c>
      <c r="D28" s="8" t="s">
        <v>3252</v>
      </c>
    </row>
    <row r="29" spans="1:4" x14ac:dyDescent="0.25">
      <c r="A29" s="256"/>
      <c r="B29" s="168"/>
      <c r="C29" s="168"/>
    </row>
    <row r="30" spans="1:4" x14ac:dyDescent="0.25">
      <c r="A30" s="141"/>
      <c r="B30" s="57"/>
      <c r="C30" s="57"/>
    </row>
    <row r="31" spans="1:4" ht="17" thickBot="1" x14ac:dyDescent="0.3">
      <c r="A31" s="141"/>
      <c r="B31" s="57"/>
      <c r="C31" s="57"/>
    </row>
    <row r="32" spans="1:4" ht="17" thickBot="1" x14ac:dyDescent="0.3">
      <c r="A32" s="683" t="s">
        <v>927</v>
      </c>
      <c r="B32" s="560"/>
      <c r="C32" s="560">
        <f>SUM(C19:C20)</f>
        <v>1658</v>
      </c>
    </row>
    <row r="33" spans="1:3" ht="17" thickBot="1" x14ac:dyDescent="0.3">
      <c r="A33" s="685" t="s">
        <v>1053</v>
      </c>
      <c r="B33" s="686"/>
      <c r="C33" s="687">
        <v>1800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>
    <tabColor rgb="FFC00000"/>
  </sheetPr>
  <dimension ref="A1:E35"/>
  <sheetViews>
    <sheetView workbookViewId="0">
      <selection activeCell="A8" sqref="A8:XFD8"/>
    </sheetView>
  </sheetViews>
  <sheetFormatPr baseColWidth="10" defaultColWidth="8.83203125" defaultRowHeight="15" x14ac:dyDescent="0.2"/>
  <cols>
    <col min="1" max="1" width="11" customWidth="1"/>
    <col min="2" max="2" width="17" customWidth="1"/>
    <col min="3" max="3" width="13.6640625" customWidth="1"/>
    <col min="4" max="4" width="14.83203125" customWidth="1"/>
    <col min="5" max="5" width="12.83203125" customWidth="1"/>
  </cols>
  <sheetData>
    <row r="1" spans="1:5" s="48" customFormat="1" ht="16" x14ac:dyDescent="0.25">
      <c r="A1" s="128" t="s">
        <v>2401</v>
      </c>
    </row>
    <row r="2" spans="1:5" s="48" customFormat="1" ht="16" x14ac:dyDescent="0.25">
      <c r="A2" s="139" t="s">
        <v>2402</v>
      </c>
      <c r="B2" s="3"/>
      <c r="C2" s="3"/>
      <c r="D2" s="3"/>
    </row>
    <row r="3" spans="1:5" s="48" customFormat="1" ht="16" x14ac:dyDescent="0.25">
      <c r="A3" s="139" t="s">
        <v>2403</v>
      </c>
      <c r="B3" s="3"/>
      <c r="C3" s="3"/>
      <c r="D3" s="3"/>
    </row>
    <row r="4" spans="1:5" s="48" customFormat="1" ht="16" x14ac:dyDescent="0.25">
      <c r="A4" s="139" t="s">
        <v>2420</v>
      </c>
      <c r="B4" s="3"/>
      <c r="C4" s="3"/>
    </row>
    <row r="5" spans="1:5" ht="16" x14ac:dyDescent="0.2">
      <c r="A5" s="139" t="s">
        <v>3244</v>
      </c>
    </row>
    <row r="6" spans="1:5" s="48" customFormat="1" ht="16" x14ac:dyDescent="0.25">
      <c r="A6" s="139" t="s">
        <v>3245</v>
      </c>
      <c r="B6" s="3"/>
      <c r="C6" s="3"/>
    </row>
    <row r="7" spans="1:5" s="20" customFormat="1" ht="16" x14ac:dyDescent="0.25">
      <c r="A7" s="942" t="s">
        <v>3246</v>
      </c>
    </row>
    <row r="8" spans="1:5" ht="16" x14ac:dyDescent="0.2">
      <c r="A8" s="139" t="s">
        <v>3247</v>
      </c>
    </row>
    <row r="9" spans="1:5" ht="17" thickBot="1" x14ac:dyDescent="0.25">
      <c r="C9" s="31">
        <v>5000</v>
      </c>
      <c r="D9" s="31">
        <v>12000</v>
      </c>
      <c r="E9" s="31">
        <v>5800</v>
      </c>
    </row>
    <row r="10" spans="1:5" s="4" customFormat="1" ht="17" thickBot="1" x14ac:dyDescent="0.3">
      <c r="A10" s="160" t="s">
        <v>0</v>
      </c>
      <c r="B10" s="50" t="s">
        <v>1</v>
      </c>
      <c r="C10" s="225" t="s">
        <v>2406</v>
      </c>
      <c r="D10" s="225" t="s">
        <v>2407</v>
      </c>
      <c r="E10" s="225" t="s">
        <v>2423</v>
      </c>
    </row>
    <row r="11" spans="1:5" s="197" customFormat="1" ht="17" thickBot="1" x14ac:dyDescent="0.3">
      <c r="A11" s="416" t="s">
        <v>2723</v>
      </c>
      <c r="B11" s="54"/>
      <c r="C11" s="957">
        <v>1000</v>
      </c>
      <c r="D11" s="957">
        <v>1140</v>
      </c>
      <c r="E11" s="958">
        <v>1658</v>
      </c>
    </row>
    <row r="12" spans="1:5" s="415" customFormat="1" ht="16" x14ac:dyDescent="0.25">
      <c r="A12" s="55" t="s">
        <v>2759</v>
      </c>
      <c r="B12" s="53" t="s">
        <v>63</v>
      </c>
      <c r="C12" s="53">
        <v>-700</v>
      </c>
      <c r="D12" s="53">
        <v>-130</v>
      </c>
      <c r="E12" s="945"/>
    </row>
    <row r="13" spans="1:5" s="415" customFormat="1" ht="16" x14ac:dyDescent="0.25">
      <c r="A13" s="12">
        <v>44260</v>
      </c>
      <c r="B13" s="13" t="s">
        <v>63</v>
      </c>
      <c r="C13" s="946"/>
      <c r="D13" s="946"/>
      <c r="E13" s="13">
        <v>-140</v>
      </c>
    </row>
    <row r="14" spans="1:5" s="415" customFormat="1" ht="16" x14ac:dyDescent="0.25">
      <c r="A14" s="12">
        <v>44260</v>
      </c>
      <c r="B14" s="13" t="s">
        <v>63</v>
      </c>
      <c r="C14" s="946"/>
      <c r="D14" s="946"/>
      <c r="E14" s="13">
        <v>-410</v>
      </c>
    </row>
    <row r="15" spans="1:5" s="415" customFormat="1" ht="17" thickBot="1" x14ac:dyDescent="0.3">
      <c r="A15" s="12">
        <v>44260</v>
      </c>
      <c r="B15" s="13" t="s">
        <v>63</v>
      </c>
      <c r="C15" s="946"/>
      <c r="D15" s="946"/>
      <c r="E15" s="13">
        <v>-450</v>
      </c>
    </row>
    <row r="16" spans="1:5" s="415" customFormat="1" ht="17" thickBot="1" x14ac:dyDescent="0.3">
      <c r="A16" s="416" t="s">
        <v>2894</v>
      </c>
      <c r="B16" s="54"/>
      <c r="C16" s="957">
        <f>SUM(C11:C15)</f>
        <v>300</v>
      </c>
      <c r="D16" s="957">
        <f t="shared" ref="D16:E16" si="0">SUM(D11:D15)</f>
        <v>1010</v>
      </c>
      <c r="E16" s="957">
        <f t="shared" si="0"/>
        <v>658</v>
      </c>
    </row>
    <row r="17" spans="1:5" s="415" customFormat="1" ht="16" x14ac:dyDescent="0.25">
      <c r="A17" s="55" t="s">
        <v>2839</v>
      </c>
      <c r="B17" s="53" t="s">
        <v>63</v>
      </c>
      <c r="C17" s="53">
        <v>-300</v>
      </c>
      <c r="D17" s="53"/>
      <c r="E17" s="53">
        <v>-150</v>
      </c>
    </row>
    <row r="18" spans="1:5" s="415" customFormat="1" ht="16" x14ac:dyDescent="0.25">
      <c r="A18" s="55">
        <v>44233</v>
      </c>
      <c r="B18" s="53" t="s">
        <v>63</v>
      </c>
      <c r="C18" s="53"/>
      <c r="D18" s="53"/>
      <c r="E18" s="53">
        <v>-508</v>
      </c>
    </row>
    <row r="19" spans="1:5" s="415" customFormat="1" ht="17" thickBot="1" x14ac:dyDescent="0.3">
      <c r="A19" s="55">
        <v>44445</v>
      </c>
      <c r="B19" s="53" t="s">
        <v>63</v>
      </c>
      <c r="C19" s="53"/>
      <c r="D19" s="53">
        <v>-140</v>
      </c>
      <c r="E19" s="946"/>
    </row>
    <row r="20" spans="1:5" s="415" customFormat="1" ht="17" thickBot="1" x14ac:dyDescent="0.3">
      <c r="A20" s="416" t="s">
        <v>2961</v>
      </c>
      <c r="B20" s="54"/>
      <c r="C20" s="957">
        <f>SUM(C16:C19)</f>
        <v>0</v>
      </c>
      <c r="D20" s="957">
        <f t="shared" ref="D20:E20" si="1">SUM(D16:D19)</f>
        <v>870</v>
      </c>
      <c r="E20" s="957">
        <f t="shared" si="1"/>
        <v>0</v>
      </c>
    </row>
    <row r="21" spans="1:5" s="415" customFormat="1" ht="16" x14ac:dyDescent="0.25">
      <c r="A21" s="55" t="s">
        <v>2944</v>
      </c>
      <c r="B21" s="53" t="s">
        <v>63</v>
      </c>
      <c r="C21" s="53"/>
      <c r="D21" s="53">
        <v>-80</v>
      </c>
      <c r="E21" s="946"/>
    </row>
    <row r="22" spans="1:5" s="415" customFormat="1" ht="16" x14ac:dyDescent="0.25">
      <c r="A22" s="55" t="s">
        <v>2964</v>
      </c>
      <c r="B22" s="53" t="s">
        <v>63</v>
      </c>
      <c r="C22" s="53"/>
      <c r="D22" s="53">
        <v>-120</v>
      </c>
      <c r="E22" s="946"/>
    </row>
    <row r="23" spans="1:5" s="415" customFormat="1" ht="16" x14ac:dyDescent="0.25">
      <c r="A23" s="55" t="s">
        <v>2970</v>
      </c>
      <c r="B23" s="53" t="s">
        <v>63</v>
      </c>
      <c r="C23" s="53"/>
      <c r="D23" s="53">
        <v>-140</v>
      </c>
      <c r="E23" s="946"/>
    </row>
    <row r="24" spans="1:5" s="415" customFormat="1" ht="16" x14ac:dyDescent="0.25">
      <c r="A24" s="55" t="s">
        <v>2970</v>
      </c>
      <c r="B24" s="53" t="s">
        <v>63</v>
      </c>
      <c r="C24" s="53"/>
      <c r="D24" s="53">
        <v>-48</v>
      </c>
      <c r="E24" s="946"/>
    </row>
    <row r="25" spans="1:5" s="415" customFormat="1" ht="16" x14ac:dyDescent="0.25">
      <c r="A25" s="55" t="s">
        <v>2970</v>
      </c>
      <c r="B25" s="53" t="s">
        <v>63</v>
      </c>
      <c r="C25" s="53"/>
      <c r="D25" s="53">
        <v>-130</v>
      </c>
      <c r="E25" s="946"/>
    </row>
    <row r="26" spans="1:5" s="415" customFormat="1" ht="16" x14ac:dyDescent="0.25">
      <c r="A26" s="365" t="s">
        <v>2971</v>
      </c>
      <c r="B26" s="354" t="s">
        <v>63</v>
      </c>
      <c r="C26" s="354"/>
      <c r="D26" s="354">
        <v>-43</v>
      </c>
      <c r="E26" s="946"/>
    </row>
    <row r="27" spans="1:5" s="415" customFormat="1" ht="17" thickBot="1" x14ac:dyDescent="0.3">
      <c r="A27" s="55" t="s">
        <v>2979</v>
      </c>
      <c r="B27" s="53" t="s">
        <v>63</v>
      </c>
      <c r="C27" s="354"/>
      <c r="D27" s="53">
        <v>-81</v>
      </c>
      <c r="E27" s="946"/>
    </row>
    <row r="28" spans="1:5" s="415" customFormat="1" ht="17" thickBot="1" x14ac:dyDescent="0.3">
      <c r="A28" s="416" t="s">
        <v>3069</v>
      </c>
      <c r="B28" s="54"/>
      <c r="C28" s="957">
        <f>SUM(C20:C27)</f>
        <v>0</v>
      </c>
      <c r="D28" s="957">
        <f t="shared" ref="D28:E28" si="2">SUM(D20:D27)</f>
        <v>228</v>
      </c>
      <c r="E28" s="957">
        <f t="shared" si="2"/>
        <v>0</v>
      </c>
    </row>
    <row r="29" spans="1:5" s="415" customFormat="1" ht="17" thickBot="1" x14ac:dyDescent="0.3">
      <c r="A29" s="55">
        <v>44385</v>
      </c>
      <c r="B29" s="53" t="s">
        <v>63</v>
      </c>
      <c r="C29" s="354"/>
      <c r="D29" s="53">
        <v>-228</v>
      </c>
      <c r="E29" s="946"/>
    </row>
    <row r="30" spans="1:5" s="415" customFormat="1" ht="17" thickBot="1" x14ac:dyDescent="0.3">
      <c r="A30" s="416" t="s">
        <v>3188</v>
      </c>
      <c r="B30" s="54"/>
      <c r="C30" s="957">
        <f>SUM(C28:C29)</f>
        <v>0</v>
      </c>
      <c r="D30" s="957">
        <f t="shared" ref="D30:E30" si="3">SUM(D28:D29)</f>
        <v>0</v>
      </c>
      <c r="E30" s="957">
        <f t="shared" si="3"/>
        <v>0</v>
      </c>
    </row>
    <row r="31" spans="1:5" ht="16" x14ac:dyDescent="0.25">
      <c r="A31" s="55"/>
      <c r="B31" s="53"/>
      <c r="C31" s="226"/>
      <c r="D31" s="226"/>
      <c r="E31" s="943"/>
    </row>
    <row r="32" spans="1:5" ht="16" x14ac:dyDescent="0.25">
      <c r="A32" s="55"/>
      <c r="B32" s="53"/>
      <c r="C32" s="226"/>
      <c r="D32" s="226"/>
      <c r="E32" s="943"/>
    </row>
    <row r="33" spans="1:5" x14ac:dyDescent="0.2">
      <c r="A33" s="943"/>
      <c r="B33" s="943"/>
      <c r="C33" s="943"/>
      <c r="D33" s="943"/>
      <c r="E33" s="943"/>
    </row>
    <row r="34" spans="1:5" x14ac:dyDescent="0.2">
      <c r="A34" s="943"/>
      <c r="B34" s="943"/>
      <c r="C34" s="943"/>
      <c r="D34" s="943"/>
      <c r="E34" s="943"/>
    </row>
    <row r="35" spans="1:5" x14ac:dyDescent="0.2">
      <c r="A35" s="943"/>
      <c r="B35" s="943"/>
      <c r="C35" s="944"/>
      <c r="D35" s="944"/>
      <c r="E35" s="9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sheetPr>
    <tabColor rgb="FFC00000"/>
  </sheetPr>
  <dimension ref="A1:E35"/>
  <sheetViews>
    <sheetView workbookViewId="0">
      <selection activeCell="A6" sqref="A6:XFD6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4.83203125" style="4" customWidth="1"/>
    <col min="4" max="4" width="14.6640625" style="4" customWidth="1"/>
    <col min="5" max="5" width="17.5" style="4" customWidth="1"/>
    <col min="6" max="16384" width="9" style="136"/>
  </cols>
  <sheetData>
    <row r="1" spans="1:5" s="48" customFormat="1" x14ac:dyDescent="0.25">
      <c r="A1" s="128" t="s">
        <v>23</v>
      </c>
    </row>
    <row r="2" spans="1:5" s="48" customFormat="1" x14ac:dyDescent="0.25">
      <c r="A2" s="128"/>
    </row>
    <row r="3" spans="1:5" s="48" customFormat="1" x14ac:dyDescent="0.25">
      <c r="A3" s="128" t="s">
        <v>2401</v>
      </c>
    </row>
    <row r="4" spans="1:5" s="48" customFormat="1" x14ac:dyDescent="0.25">
      <c r="A4" s="139" t="s">
        <v>2402</v>
      </c>
      <c r="B4" s="3"/>
      <c r="C4" s="3"/>
      <c r="D4" s="3"/>
      <c r="E4" s="3"/>
    </row>
    <row r="5" spans="1:5" s="48" customFormat="1" x14ac:dyDescent="0.25">
      <c r="A5" s="139" t="s">
        <v>2428</v>
      </c>
      <c r="B5" s="3"/>
      <c r="C5" s="3"/>
      <c r="D5" s="3"/>
      <c r="E5" s="3"/>
    </row>
    <row r="6" spans="1:5" s="48" customFormat="1" x14ac:dyDescent="0.25">
      <c r="A6" s="139" t="s">
        <v>2429</v>
      </c>
      <c r="B6" s="3"/>
      <c r="C6" s="3"/>
      <c r="D6" s="3"/>
      <c r="E6" s="3"/>
    </row>
    <row r="7" spans="1:5" s="30" customFormat="1" ht="17" thickBot="1" x14ac:dyDescent="0.3">
      <c r="A7" s="681" t="s">
        <v>2430</v>
      </c>
      <c r="B7" s="682"/>
      <c r="C7" s="31">
        <v>5800</v>
      </c>
      <c r="D7" s="31">
        <v>5000</v>
      </c>
      <c r="E7" s="31">
        <v>22000</v>
      </c>
    </row>
    <row r="8" spans="1:5" s="4" customFormat="1" ht="17" thickBot="1" x14ac:dyDescent="0.3">
      <c r="A8" s="160" t="s">
        <v>0</v>
      </c>
      <c r="B8" s="50" t="s">
        <v>1</v>
      </c>
      <c r="C8" s="225" t="s">
        <v>2423</v>
      </c>
      <c r="D8" s="225" t="s">
        <v>2406</v>
      </c>
      <c r="E8" s="50" t="s">
        <v>2431</v>
      </c>
    </row>
    <row r="9" spans="1:5" s="2" customFormat="1" x14ac:dyDescent="0.25">
      <c r="A9" s="12" t="s">
        <v>922</v>
      </c>
      <c r="B9" s="13" t="s">
        <v>2414</v>
      </c>
      <c r="C9" s="13"/>
      <c r="D9" s="13">
        <v>150</v>
      </c>
      <c r="E9" s="13"/>
    </row>
    <row r="10" spans="1:5" s="2" customFormat="1" x14ac:dyDescent="0.25">
      <c r="A10" s="12" t="s">
        <v>922</v>
      </c>
      <c r="B10" s="13" t="s">
        <v>2415</v>
      </c>
      <c r="C10" s="13"/>
      <c r="D10" s="13">
        <v>210</v>
      </c>
      <c r="E10" s="13"/>
    </row>
    <row r="11" spans="1:5" s="2" customFormat="1" x14ac:dyDescent="0.25">
      <c r="A11" s="12" t="s">
        <v>922</v>
      </c>
      <c r="B11" s="13" t="s">
        <v>2416</v>
      </c>
      <c r="C11" s="13"/>
      <c r="D11" s="13">
        <v>128</v>
      </c>
      <c r="E11" s="13"/>
    </row>
    <row r="12" spans="1:5" x14ac:dyDescent="0.25">
      <c r="A12" s="141" t="s">
        <v>124</v>
      </c>
      <c r="B12" s="57" t="s">
        <v>2432</v>
      </c>
      <c r="C12" s="57"/>
      <c r="D12" s="13">
        <v>217</v>
      </c>
      <c r="E12" s="57"/>
    </row>
    <row r="13" spans="1:5" ht="17" thickBot="1" x14ac:dyDescent="0.3">
      <c r="A13" s="240" t="s">
        <v>1032</v>
      </c>
      <c r="B13" s="81" t="s">
        <v>2426</v>
      </c>
      <c r="C13" s="81"/>
      <c r="D13" s="14">
        <v>11</v>
      </c>
      <c r="E13" s="81"/>
    </row>
    <row r="14" spans="1:5" ht="17" thickBot="1" x14ac:dyDescent="0.3">
      <c r="A14" s="416" t="s">
        <v>2433</v>
      </c>
      <c r="B14" s="54"/>
      <c r="C14" s="34">
        <f>SUM(C9:C13)</f>
        <v>0</v>
      </c>
      <c r="D14" s="34">
        <f t="shared" ref="D14:E14" si="0">SUM(D9:D13)</f>
        <v>716</v>
      </c>
      <c r="E14" s="34">
        <f t="shared" si="0"/>
        <v>0</v>
      </c>
    </row>
    <row r="15" spans="1:5" s="2" customFormat="1" ht="17" thickBot="1" x14ac:dyDescent="0.3">
      <c r="A15" s="301" t="s">
        <v>2440</v>
      </c>
      <c r="B15" s="53" t="s">
        <v>2442</v>
      </c>
      <c r="C15" s="53"/>
      <c r="D15" s="53">
        <v>120</v>
      </c>
      <c r="E15" s="53"/>
    </row>
    <row r="16" spans="1:5" s="197" customFormat="1" ht="17" thickBot="1" x14ac:dyDescent="0.3">
      <c r="A16" s="416" t="s">
        <v>2519</v>
      </c>
      <c r="B16" s="54"/>
      <c r="C16" s="34">
        <f>SUM(C14:C15)</f>
        <v>0</v>
      </c>
      <c r="D16" s="34">
        <f>SUM(D14:D15)</f>
        <v>836</v>
      </c>
      <c r="E16" s="34">
        <f>SUM(E14:E15)</f>
        <v>0</v>
      </c>
    </row>
    <row r="17" spans="1:5" ht="17" thickBot="1" x14ac:dyDescent="0.3">
      <c r="A17" s="252"/>
      <c r="B17" s="168"/>
      <c r="C17" s="168"/>
      <c r="D17" s="168"/>
      <c r="E17" s="168"/>
    </row>
    <row r="18" spans="1:5" s="197" customFormat="1" ht="17" thickBot="1" x14ac:dyDescent="0.3">
      <c r="A18" s="416" t="s">
        <v>2639</v>
      </c>
      <c r="B18" s="54"/>
      <c r="C18" s="34">
        <f>SUM(C16:C17)</f>
        <v>0</v>
      </c>
      <c r="D18" s="34">
        <f>SUM(D16:D17)</f>
        <v>836</v>
      </c>
      <c r="E18" s="34">
        <f>SUM(E16:E17)</f>
        <v>0</v>
      </c>
    </row>
    <row r="19" spans="1:5" s="2" customFormat="1" ht="17" thickBot="1" x14ac:dyDescent="0.3">
      <c r="A19" s="301" t="s">
        <v>2640</v>
      </c>
      <c r="B19" s="53" t="s">
        <v>2641</v>
      </c>
      <c r="C19" s="53">
        <v>435</v>
      </c>
      <c r="D19" s="53"/>
      <c r="E19" s="53"/>
    </row>
    <row r="20" spans="1:5" s="197" customFormat="1" ht="17" thickBot="1" x14ac:dyDescent="0.3">
      <c r="A20" s="416" t="s">
        <v>2725</v>
      </c>
      <c r="B20" s="54"/>
      <c r="C20" s="34">
        <f>SUM(C18:C19)</f>
        <v>435</v>
      </c>
      <c r="D20" s="34">
        <f>SUM(D18:D19)</f>
        <v>836</v>
      </c>
      <c r="E20" s="34">
        <f>SUM(E18:E19)</f>
        <v>0</v>
      </c>
    </row>
    <row r="21" spans="1:5" s="2" customFormat="1" ht="17" thickBot="1" x14ac:dyDescent="0.3">
      <c r="A21" s="55">
        <v>44260</v>
      </c>
      <c r="B21" s="53" t="s">
        <v>63</v>
      </c>
      <c r="C21" s="13"/>
      <c r="D21" s="13">
        <v>-486</v>
      </c>
      <c r="E21" s="13"/>
    </row>
    <row r="22" spans="1:5" s="8" customFormat="1" ht="17" thickBot="1" x14ac:dyDescent="0.3">
      <c r="A22" s="416" t="s">
        <v>2896</v>
      </c>
      <c r="B22" s="54"/>
      <c r="C22" s="34">
        <f>SUM(C20:C21)</f>
        <v>435</v>
      </c>
      <c r="D22" s="34">
        <f>SUM(D20:D21)</f>
        <v>350</v>
      </c>
      <c r="E22" s="34">
        <f>SUM(E20:E21)</f>
        <v>0</v>
      </c>
    </row>
    <row r="23" spans="1:5" s="2" customFormat="1" x14ac:dyDescent="0.25">
      <c r="A23" s="55" t="s">
        <v>2839</v>
      </c>
      <c r="B23" s="53" t="s">
        <v>63</v>
      </c>
      <c r="C23" s="13"/>
      <c r="D23" s="13">
        <v>-200</v>
      </c>
      <c r="E23" s="13"/>
    </row>
    <row r="24" spans="1:5" s="2" customFormat="1" x14ac:dyDescent="0.25">
      <c r="A24" s="55">
        <v>44233</v>
      </c>
      <c r="B24" s="53" t="s">
        <v>63</v>
      </c>
      <c r="C24" s="14">
        <v>-92</v>
      </c>
      <c r="D24" s="14"/>
      <c r="E24" s="14"/>
    </row>
    <row r="25" spans="1:5" s="2" customFormat="1" ht="17" thickBot="1" x14ac:dyDescent="0.3">
      <c r="A25" s="12">
        <v>44383</v>
      </c>
      <c r="B25" s="13" t="s">
        <v>63</v>
      </c>
      <c r="C25" s="14">
        <v>-343</v>
      </c>
      <c r="D25" s="14"/>
      <c r="E25" s="14"/>
    </row>
    <row r="26" spans="1:5" s="8" customFormat="1" ht="17" thickBot="1" x14ac:dyDescent="0.3">
      <c r="A26" s="416" t="s">
        <v>2963</v>
      </c>
      <c r="B26" s="54"/>
      <c r="C26" s="34">
        <f>SUM(C22:C25)</f>
        <v>0</v>
      </c>
      <c r="D26" s="34">
        <f t="shared" ref="D26:E28" si="1">SUM(D22:D25)</f>
        <v>150</v>
      </c>
      <c r="E26" s="34">
        <f t="shared" si="1"/>
        <v>0</v>
      </c>
    </row>
    <row r="27" spans="1:5" s="2" customFormat="1" ht="17" thickBot="1" x14ac:dyDescent="0.3">
      <c r="A27" s="28"/>
      <c r="B27" s="22"/>
      <c r="C27" s="14"/>
      <c r="D27" s="14"/>
      <c r="E27" s="14"/>
    </row>
    <row r="28" spans="1:5" s="8" customFormat="1" ht="17" thickBot="1" x14ac:dyDescent="0.3">
      <c r="A28" s="416" t="s">
        <v>3070</v>
      </c>
      <c r="B28" s="54"/>
      <c r="C28" s="34">
        <f>SUM(C26:C27)</f>
        <v>0</v>
      </c>
      <c r="D28" s="34">
        <f>SUM(D26:D27)</f>
        <v>150</v>
      </c>
      <c r="E28" s="34">
        <f t="shared" si="1"/>
        <v>0</v>
      </c>
    </row>
    <row r="29" spans="1:5" s="2" customFormat="1" ht="17" thickBot="1" x14ac:dyDescent="0.3">
      <c r="A29" s="55">
        <v>44385</v>
      </c>
      <c r="B29" s="53" t="s">
        <v>63</v>
      </c>
      <c r="C29" s="14"/>
      <c r="D29" s="14">
        <v>-150</v>
      </c>
      <c r="E29" s="14"/>
    </row>
    <row r="30" spans="1:5" s="8" customFormat="1" ht="17" thickBot="1" x14ac:dyDescent="0.3">
      <c r="A30" s="416" t="s">
        <v>3189</v>
      </c>
      <c r="B30" s="54"/>
      <c r="C30" s="34">
        <f>SUM(C28:C29)</f>
        <v>0</v>
      </c>
      <c r="D30" s="34">
        <f>SUM(D28:D29)</f>
        <v>0</v>
      </c>
      <c r="E30" s="34">
        <f>SUM(E28:E29)</f>
        <v>0</v>
      </c>
    </row>
    <row r="31" spans="1:5" x14ac:dyDescent="0.25">
      <c r="A31" s="55"/>
      <c r="B31" s="53"/>
      <c r="C31" s="81"/>
      <c r="D31" s="81"/>
      <c r="E31" s="81"/>
    </row>
    <row r="32" spans="1:5" x14ac:dyDescent="0.25">
      <c r="A32" s="99"/>
      <c r="B32" s="57"/>
      <c r="C32" s="81"/>
      <c r="D32" s="81"/>
      <c r="E32" s="81"/>
    </row>
    <row r="33" spans="1:5" ht="17" thickBot="1" x14ac:dyDescent="0.3">
      <c r="A33" s="240"/>
      <c r="B33" s="81"/>
      <c r="C33" s="81"/>
      <c r="D33" s="81"/>
      <c r="E33" s="81"/>
    </row>
    <row r="34" spans="1:5" ht="17" thickBot="1" x14ac:dyDescent="0.3">
      <c r="A34" s="683" t="s">
        <v>927</v>
      </c>
      <c r="B34" s="560"/>
      <c r="C34" s="560">
        <f>SUM(C19)</f>
        <v>435</v>
      </c>
      <c r="D34" s="560">
        <f>SUM(D14:D15)</f>
        <v>836</v>
      </c>
      <c r="E34" s="560">
        <f>SUM(E9:E33)</f>
        <v>0</v>
      </c>
    </row>
    <row r="35" spans="1:5" ht="17" thickBot="1" x14ac:dyDescent="0.3">
      <c r="A35" s="685" t="s">
        <v>1053</v>
      </c>
      <c r="B35" s="686"/>
      <c r="C35" s="687">
        <v>1200</v>
      </c>
      <c r="D35" s="687">
        <v>1000</v>
      </c>
      <c r="E35" s="688">
        <v>1000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sheetPr>
    <tabColor rgb="FFC00000"/>
  </sheetPr>
  <dimension ref="A1:F35"/>
  <sheetViews>
    <sheetView workbookViewId="0">
      <selection activeCell="E18" sqref="E1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4" width="14.83203125" style="4" customWidth="1"/>
    <col min="5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2401</v>
      </c>
    </row>
    <row r="4" spans="1:4" s="48" customFormat="1" x14ac:dyDescent="0.25">
      <c r="A4" s="139" t="s">
        <v>2402</v>
      </c>
      <c r="B4" s="3"/>
      <c r="C4" s="3"/>
      <c r="D4" s="3"/>
    </row>
    <row r="5" spans="1:4" s="48" customFormat="1" x14ac:dyDescent="0.25">
      <c r="A5" s="139" t="s">
        <v>2552</v>
      </c>
      <c r="B5" s="3"/>
      <c r="C5" s="3"/>
    </row>
    <row r="6" spans="1:4" s="48" customFormat="1" x14ac:dyDescent="0.25">
      <c r="A6" s="139" t="s">
        <v>2553</v>
      </c>
      <c r="B6" s="3"/>
      <c r="C6" s="3"/>
    </row>
    <row r="7" spans="1:4" s="7" customFormat="1" x14ac:dyDescent="0.25">
      <c r="A7" s="681" t="s">
        <v>2554</v>
      </c>
      <c r="B7" s="682"/>
      <c r="C7" s="31"/>
      <c r="D7" s="690"/>
    </row>
    <row r="8" spans="1:4" s="7" customFormat="1" x14ac:dyDescent="0.25">
      <c r="A8" s="689" t="s">
        <v>3241</v>
      </c>
      <c r="B8" s="690"/>
      <c r="C8" s="690"/>
      <c r="D8" s="690"/>
    </row>
    <row r="9" spans="1:4" s="7" customFormat="1" x14ac:dyDescent="0.25">
      <c r="A9" s="689" t="s">
        <v>3242</v>
      </c>
      <c r="B9" s="690"/>
      <c r="C9" s="690"/>
      <c r="D9" s="690"/>
    </row>
    <row r="10" spans="1:4" s="7" customFormat="1" ht="17" thickBot="1" x14ac:dyDescent="0.3">
      <c r="A10" s="689"/>
      <c r="B10" s="690"/>
      <c r="C10" s="31">
        <v>5800</v>
      </c>
      <c r="D10" s="690">
        <v>12000</v>
      </c>
    </row>
    <row r="11" spans="1:4" s="4" customFormat="1" ht="17" thickBot="1" x14ac:dyDescent="0.3">
      <c r="A11" s="160" t="s">
        <v>0</v>
      </c>
      <c r="B11" s="50" t="s">
        <v>1</v>
      </c>
      <c r="C11" s="225" t="s">
        <v>2423</v>
      </c>
      <c r="D11" s="225" t="s">
        <v>2407</v>
      </c>
    </row>
    <row r="12" spans="1:4" s="2" customFormat="1" x14ac:dyDescent="0.25">
      <c r="A12" s="12" t="s">
        <v>2544</v>
      </c>
      <c r="B12" s="13" t="s">
        <v>2546</v>
      </c>
      <c r="C12" s="53">
        <v>120</v>
      </c>
      <c r="D12" s="13">
        <v>160</v>
      </c>
    </row>
    <row r="13" spans="1:4" s="2" customFormat="1" ht="17" thickBot="1" x14ac:dyDescent="0.3">
      <c r="A13" s="379" t="s">
        <v>2549</v>
      </c>
      <c r="B13" s="22" t="s">
        <v>2551</v>
      </c>
      <c r="C13" s="22"/>
      <c r="D13" s="22">
        <v>140</v>
      </c>
    </row>
    <row r="14" spans="1:4" ht="17" thickBot="1" x14ac:dyDescent="0.3">
      <c r="A14" s="416" t="s">
        <v>2712</v>
      </c>
      <c r="B14" s="54"/>
      <c r="C14" s="34">
        <f>SUM(C12:C13)</f>
        <v>120</v>
      </c>
      <c r="D14" s="34">
        <f>SUM(D12:D13)</f>
        <v>300</v>
      </c>
    </row>
    <row r="15" spans="1:4" ht="17" thickBot="1" x14ac:dyDescent="0.3">
      <c r="A15" s="252"/>
      <c r="B15" s="168"/>
      <c r="C15" s="168"/>
      <c r="D15" s="168"/>
    </row>
    <row r="16" spans="1:4" s="197" customFormat="1" ht="17" thickBot="1" x14ac:dyDescent="0.3">
      <c r="A16" s="416" t="s">
        <v>2897</v>
      </c>
      <c r="B16" s="54"/>
      <c r="C16" s="34">
        <f>SUM(C14:C15)</f>
        <v>120</v>
      </c>
      <c r="D16" s="34">
        <f>SUM(D14:D15)</f>
        <v>300</v>
      </c>
    </row>
    <row r="17" spans="1:6" ht="17" thickBot="1" x14ac:dyDescent="0.3">
      <c r="A17" s="252"/>
      <c r="B17" s="168"/>
      <c r="C17" s="168"/>
      <c r="D17" s="168"/>
    </row>
    <row r="18" spans="1:6" s="197" customFormat="1" ht="17" thickBot="1" x14ac:dyDescent="0.3">
      <c r="A18" s="416" t="s">
        <v>2898</v>
      </c>
      <c r="B18" s="54"/>
      <c r="C18" s="34">
        <f>SUM(C16:C17)</f>
        <v>120</v>
      </c>
      <c r="D18" s="34">
        <f>SUM(D16:D17)</f>
        <v>300</v>
      </c>
      <c r="E18" s="941" t="s">
        <v>3243</v>
      </c>
      <c r="F18" s="941"/>
    </row>
    <row r="19" spans="1:6" s="2" customFormat="1" x14ac:dyDescent="0.25">
      <c r="A19" s="12">
        <v>44383</v>
      </c>
      <c r="B19" s="13" t="s">
        <v>63</v>
      </c>
      <c r="C19" s="53">
        <v>-70</v>
      </c>
      <c r="D19" s="53"/>
    </row>
    <row r="20" spans="1:6" s="1024" customFormat="1" ht="17" thickBot="1" x14ac:dyDescent="0.3">
      <c r="A20" s="1022" t="s">
        <v>2971</v>
      </c>
      <c r="B20" s="1023" t="s">
        <v>63</v>
      </c>
      <c r="C20" s="1021"/>
      <c r="D20" s="1021">
        <v>-50</v>
      </c>
    </row>
    <row r="21" spans="1:6" s="8" customFormat="1" ht="17" thickBot="1" x14ac:dyDescent="0.3">
      <c r="A21" s="416" t="s">
        <v>2984</v>
      </c>
      <c r="B21" s="54"/>
      <c r="C21" s="34">
        <f>SUM(C18:C20)</f>
        <v>50</v>
      </c>
      <c r="D21" s="34">
        <f>SUM(D18:D20)</f>
        <v>250</v>
      </c>
    </row>
    <row r="22" spans="1:6" s="1024" customFormat="1" ht="17" thickBot="1" x14ac:dyDescent="0.3">
      <c r="A22" s="1022"/>
      <c r="B22" s="1023"/>
      <c r="C22" s="1021"/>
      <c r="D22" s="1021"/>
    </row>
    <row r="23" spans="1:6" s="8" customFormat="1" ht="17" thickBot="1" x14ac:dyDescent="0.3">
      <c r="A23" s="416" t="s">
        <v>3101</v>
      </c>
      <c r="B23" s="54"/>
      <c r="C23" s="34">
        <f>SUM(C21:C22)</f>
        <v>50</v>
      </c>
      <c r="D23" s="34">
        <f>SUM(D21:D22)</f>
        <v>250</v>
      </c>
    </row>
    <row r="24" spans="1:6" s="2" customFormat="1" ht="17" thickBot="1" x14ac:dyDescent="0.3">
      <c r="A24" s="55">
        <v>44385</v>
      </c>
      <c r="B24" s="53" t="s">
        <v>63</v>
      </c>
      <c r="C24" s="53">
        <v>-50</v>
      </c>
      <c r="D24" s="53">
        <v>-178</v>
      </c>
    </row>
    <row r="25" spans="1:6" s="8" customFormat="1" ht="17" thickBot="1" x14ac:dyDescent="0.3">
      <c r="A25" s="416" t="s">
        <v>3191</v>
      </c>
      <c r="B25" s="54"/>
      <c r="C25" s="34">
        <f>SUM(C23:C24)</f>
        <v>0</v>
      </c>
      <c r="D25" s="34">
        <f>SUM(D23:D24)</f>
        <v>72</v>
      </c>
    </row>
    <row r="26" spans="1:6" s="200" customFormat="1" ht="17" thickBot="1" x14ac:dyDescent="0.3">
      <c r="A26" s="99"/>
      <c r="B26" s="57"/>
      <c r="C26" s="800"/>
      <c r="D26" s="168"/>
    </row>
    <row r="27" spans="1:6" s="8" customFormat="1" ht="17" thickBot="1" x14ac:dyDescent="0.3">
      <c r="A27" s="417" t="s">
        <v>3387</v>
      </c>
      <c r="B27" s="258"/>
      <c r="C27" s="41">
        <f>SUM(C25:C26)</f>
        <v>0</v>
      </c>
      <c r="D27" s="181">
        <f>SUM(D25:D26)</f>
        <v>72</v>
      </c>
      <c r="E27" s="8" t="s">
        <v>2782</v>
      </c>
    </row>
    <row r="28" spans="1:6" s="200" customFormat="1" ht="17" thickBot="1" x14ac:dyDescent="0.3">
      <c r="A28" s="99">
        <v>44326</v>
      </c>
      <c r="B28" s="57" t="s">
        <v>63</v>
      </c>
      <c r="C28" s="800"/>
      <c r="D28" s="226">
        <v>-72</v>
      </c>
    </row>
    <row r="29" spans="1:6" s="8" customFormat="1" ht="17" thickBot="1" x14ac:dyDescent="0.3">
      <c r="A29" s="417" t="s">
        <v>3457</v>
      </c>
      <c r="B29" s="258"/>
      <c r="C29" s="41">
        <f>SUM(C27:C28)</f>
        <v>0</v>
      </c>
      <c r="D29" s="181">
        <f>SUM(D27:D28)</f>
        <v>0</v>
      </c>
      <c r="E29" s="8" t="s">
        <v>2782</v>
      </c>
    </row>
    <row r="30" spans="1:6" s="200" customFormat="1" x14ac:dyDescent="0.25">
      <c r="A30" s="99"/>
      <c r="B30" s="57"/>
      <c r="C30" s="800"/>
      <c r="D30" s="168"/>
    </row>
    <row r="31" spans="1:6" x14ac:dyDescent="0.25">
      <c r="A31" s="99"/>
      <c r="B31" s="57"/>
      <c r="C31" s="168"/>
      <c r="D31" s="168"/>
    </row>
    <row r="32" spans="1:6" x14ac:dyDescent="0.25">
      <c r="A32" s="141"/>
      <c r="B32" s="57"/>
      <c r="C32" s="57"/>
      <c r="D32" s="57"/>
    </row>
    <row r="33" spans="1:4" ht="17" thickBot="1" x14ac:dyDescent="0.3">
      <c r="A33" s="141"/>
      <c r="B33" s="57"/>
      <c r="C33" s="57"/>
      <c r="D33" s="57"/>
    </row>
    <row r="34" spans="1:4" ht="17" thickBot="1" x14ac:dyDescent="0.3">
      <c r="A34" s="683" t="s">
        <v>927</v>
      </c>
      <c r="B34" s="560"/>
      <c r="C34" s="560">
        <f>SUM(C12:C12)</f>
        <v>120</v>
      </c>
      <c r="D34" s="560">
        <f>SUM(D12:D13)</f>
        <v>300</v>
      </c>
    </row>
    <row r="35" spans="1:4" ht="17" thickBot="1" x14ac:dyDescent="0.3">
      <c r="A35" s="685" t="s">
        <v>1053</v>
      </c>
      <c r="B35" s="686"/>
      <c r="C35" s="940">
        <v>120</v>
      </c>
      <c r="D35" s="940">
        <v>300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19"/>
  <sheetViews>
    <sheetView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4.83203125" style="4" customWidth="1"/>
    <col min="4" max="16384" width="9" style="136"/>
  </cols>
  <sheetData>
    <row r="1" spans="1:3" s="48" customFormat="1" x14ac:dyDescent="0.25">
      <c r="A1" s="128" t="s">
        <v>23</v>
      </c>
    </row>
    <row r="2" spans="1:3" s="48" customFormat="1" x14ac:dyDescent="0.25">
      <c r="A2" s="128"/>
    </row>
    <row r="3" spans="1:3" s="48" customFormat="1" x14ac:dyDescent="0.25">
      <c r="A3" s="128" t="s">
        <v>2401</v>
      </c>
    </row>
    <row r="4" spans="1:3" s="48" customFormat="1" x14ac:dyDescent="0.25">
      <c r="A4" s="139" t="s">
        <v>2402</v>
      </c>
      <c r="B4" s="3"/>
      <c r="C4" s="3"/>
    </row>
    <row r="5" spans="1:3" s="48" customFormat="1" x14ac:dyDescent="0.25">
      <c r="A5" s="139" t="s">
        <v>2462</v>
      </c>
      <c r="B5" s="3"/>
      <c r="C5" s="3"/>
    </row>
    <row r="6" spans="1:3" s="48" customFormat="1" x14ac:dyDescent="0.25">
      <c r="A6" s="139" t="s">
        <v>2463</v>
      </c>
      <c r="B6" s="3"/>
      <c r="C6" s="3"/>
    </row>
    <row r="7" spans="1:3" s="30" customFormat="1" ht="17" thickBot="1" x14ac:dyDescent="0.3">
      <c r="A7" s="681" t="s">
        <v>2464</v>
      </c>
      <c r="B7" s="682"/>
      <c r="C7" s="31">
        <v>5000</v>
      </c>
    </row>
    <row r="8" spans="1:3" s="4" customFormat="1" ht="17" thickBot="1" x14ac:dyDescent="0.3">
      <c r="A8" s="160" t="s">
        <v>0</v>
      </c>
      <c r="B8" s="50" t="s">
        <v>1</v>
      </c>
      <c r="C8" s="225" t="s">
        <v>2406</v>
      </c>
    </row>
    <row r="9" spans="1:3" s="2" customFormat="1" x14ac:dyDescent="0.25">
      <c r="A9" s="12"/>
      <c r="B9" s="13"/>
      <c r="C9" s="39"/>
    </row>
    <row r="10" spans="1:3" s="2" customFormat="1" x14ac:dyDescent="0.25">
      <c r="A10" s="12"/>
      <c r="B10" s="13"/>
      <c r="C10" s="39"/>
    </row>
    <row r="11" spans="1:3" s="2" customFormat="1" x14ac:dyDescent="0.25">
      <c r="A11" s="12"/>
      <c r="B11" s="13"/>
      <c r="C11" s="39"/>
    </row>
    <row r="12" spans="1:3" x14ac:dyDescent="0.25">
      <c r="A12" s="141"/>
      <c r="B12" s="57"/>
      <c r="C12" s="39"/>
    </row>
    <row r="13" spans="1:3" x14ac:dyDescent="0.25">
      <c r="A13" s="141"/>
      <c r="B13" s="57"/>
      <c r="C13" s="57"/>
    </row>
    <row r="14" spans="1:3" x14ac:dyDescent="0.25">
      <c r="A14" s="12"/>
      <c r="B14" s="13"/>
      <c r="C14" s="57"/>
    </row>
    <row r="15" spans="1:3" x14ac:dyDescent="0.25">
      <c r="A15" s="12"/>
      <c r="B15" s="13"/>
      <c r="C15" s="57"/>
    </row>
    <row r="16" spans="1:3" x14ac:dyDescent="0.25">
      <c r="A16" s="141"/>
      <c r="B16" s="57"/>
      <c r="C16" s="57"/>
    </row>
    <row r="17" spans="1:3" ht="17" thickBot="1" x14ac:dyDescent="0.3">
      <c r="A17" s="240"/>
      <c r="B17" s="81"/>
      <c r="C17" s="81"/>
    </row>
    <row r="18" spans="1:3" ht="17" thickBot="1" x14ac:dyDescent="0.3">
      <c r="A18" s="683" t="s">
        <v>927</v>
      </c>
      <c r="B18" s="560"/>
      <c r="C18" s="684">
        <f>SUM(C9:C15)</f>
        <v>0</v>
      </c>
    </row>
    <row r="19" spans="1:3" ht="17" thickBot="1" x14ac:dyDescent="0.3">
      <c r="A19" s="685" t="s">
        <v>1053</v>
      </c>
      <c r="B19" s="686"/>
      <c r="C19" s="687">
        <v>1000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sheetPr>
    <tabColor rgb="FFC00000"/>
  </sheetPr>
  <dimension ref="A1:D27"/>
  <sheetViews>
    <sheetView topLeftCell="A7" workbookViewId="0">
      <selection activeCell="G26" sqref="G26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4.83203125" style="4" customWidth="1"/>
    <col min="4" max="4" width="15.5" style="136" customWidth="1"/>
    <col min="5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2401</v>
      </c>
    </row>
    <row r="4" spans="1:4" s="48" customFormat="1" x14ac:dyDescent="0.25">
      <c r="A4" s="139" t="s">
        <v>2402</v>
      </c>
      <c r="B4" s="3"/>
      <c r="C4" s="3"/>
    </row>
    <row r="5" spans="1:4" s="48" customFormat="1" x14ac:dyDescent="0.25">
      <c r="A5" s="139" t="s">
        <v>3459</v>
      </c>
      <c r="B5" s="3"/>
      <c r="C5" s="3"/>
    </row>
    <row r="6" spans="1:4" s="48" customFormat="1" x14ac:dyDescent="0.25">
      <c r="A6" s="139" t="s">
        <v>3460</v>
      </c>
      <c r="B6" s="3"/>
      <c r="C6" s="3"/>
    </row>
    <row r="7" spans="1:4" s="7" customFormat="1" ht="17" thickBot="1" x14ac:dyDescent="0.3">
      <c r="A7" s="689"/>
      <c r="B7" s="690"/>
      <c r="C7" s="690">
        <v>50000</v>
      </c>
      <c r="D7" s="7">
        <v>8700</v>
      </c>
    </row>
    <row r="8" spans="1:4" s="4" customFormat="1" ht="17" thickBot="1" x14ac:dyDescent="0.3">
      <c r="A8" s="160" t="s">
        <v>0</v>
      </c>
      <c r="B8" s="50" t="s">
        <v>1</v>
      </c>
      <c r="C8" s="1025" t="s">
        <v>2443</v>
      </c>
      <c r="D8" s="225" t="s">
        <v>2562</v>
      </c>
    </row>
    <row r="9" spans="1:4" s="2" customFormat="1" ht="17" thickBot="1" x14ac:dyDescent="0.3">
      <c r="A9" s="76" t="s">
        <v>2440</v>
      </c>
      <c r="B9" s="14" t="s">
        <v>2442</v>
      </c>
      <c r="C9" s="1028">
        <v>101</v>
      </c>
      <c r="D9" s="14"/>
    </row>
    <row r="10" spans="1:4" s="2" customFormat="1" ht="17" thickBot="1" x14ac:dyDescent="0.3">
      <c r="A10" s="417" t="s">
        <v>3206</v>
      </c>
      <c r="B10" s="258"/>
      <c r="C10" s="1027">
        <f>SUM(C9)</f>
        <v>101</v>
      </c>
      <c r="D10" s="233"/>
    </row>
    <row r="11" spans="1:4" s="2" customFormat="1" x14ac:dyDescent="0.25">
      <c r="A11" s="301" t="s">
        <v>2544</v>
      </c>
      <c r="B11" s="53" t="s">
        <v>63</v>
      </c>
      <c r="C11" s="1029">
        <v>-101</v>
      </c>
      <c r="D11" s="53"/>
    </row>
    <row r="12" spans="1:4" s="2" customFormat="1" x14ac:dyDescent="0.25">
      <c r="A12" s="301" t="s">
        <v>2560</v>
      </c>
      <c r="B12" s="53" t="s">
        <v>2561</v>
      </c>
      <c r="C12" s="1029"/>
      <c r="D12" s="53">
        <v>270</v>
      </c>
    </row>
    <row r="13" spans="1:4" s="2" customFormat="1" ht="17" thickBot="1" x14ac:dyDescent="0.3">
      <c r="A13" s="55">
        <v>44199</v>
      </c>
      <c r="B13" s="53" t="s">
        <v>2569</v>
      </c>
      <c r="C13" s="1029"/>
      <c r="D13" s="53">
        <v>330</v>
      </c>
    </row>
    <row r="14" spans="1:4" s="2" customFormat="1" ht="17" thickBot="1" x14ac:dyDescent="0.3">
      <c r="A14" s="416" t="s">
        <v>3620</v>
      </c>
      <c r="B14" s="54"/>
      <c r="C14" s="1027">
        <f>SUM(C10:C13)</f>
        <v>0</v>
      </c>
      <c r="D14" s="34">
        <f>SUM(D10:D13)</f>
        <v>600</v>
      </c>
    </row>
    <row r="15" spans="1:4" s="2" customFormat="1" ht="17" thickBot="1" x14ac:dyDescent="0.3">
      <c r="A15" s="930"/>
      <c r="B15" s="429"/>
      <c r="C15" s="1026"/>
      <c r="D15" s="370"/>
    </row>
    <row r="16" spans="1:4" s="2" customFormat="1" ht="17" thickBot="1" x14ac:dyDescent="0.3">
      <c r="A16" s="416" t="s">
        <v>3621</v>
      </c>
      <c r="B16" s="54"/>
      <c r="C16" s="1027">
        <f>SUM(C14:C15)</f>
        <v>0</v>
      </c>
      <c r="D16" s="34">
        <f>SUM(D14:D15)</f>
        <v>600</v>
      </c>
    </row>
    <row r="17" spans="1:4" s="2" customFormat="1" ht="17" thickBot="1" x14ac:dyDescent="0.3">
      <c r="A17" s="931"/>
      <c r="B17" s="392"/>
      <c r="C17" s="1008"/>
      <c r="D17" s="43"/>
    </row>
    <row r="18" spans="1:4" s="2" customFormat="1" ht="17" thickBot="1" x14ac:dyDescent="0.3">
      <c r="A18" s="416" t="s">
        <v>3622</v>
      </c>
      <c r="B18" s="54"/>
      <c r="C18" s="1027">
        <f>SUM(C16:C17)</f>
        <v>0</v>
      </c>
      <c r="D18" s="34">
        <f>SUM(D16:D17)</f>
        <v>600</v>
      </c>
    </row>
    <row r="19" spans="1:4" s="2" customFormat="1" x14ac:dyDescent="0.25">
      <c r="A19" s="55">
        <v>44445</v>
      </c>
      <c r="B19" s="53" t="s">
        <v>63</v>
      </c>
      <c r="C19" s="1029"/>
      <c r="D19" s="53">
        <v>-226</v>
      </c>
    </row>
    <row r="20" spans="1:4" s="2" customFormat="1" x14ac:dyDescent="0.25">
      <c r="A20" s="55" t="s">
        <v>2944</v>
      </c>
      <c r="B20" s="53" t="s">
        <v>63</v>
      </c>
      <c r="C20" s="1029"/>
      <c r="D20" s="53">
        <v>-74</v>
      </c>
    </row>
    <row r="21" spans="1:4" s="2" customFormat="1" ht="17" thickBot="1" x14ac:dyDescent="0.3">
      <c r="A21" s="55" t="s">
        <v>2944</v>
      </c>
      <c r="B21" s="53" t="s">
        <v>63</v>
      </c>
      <c r="C21" s="1029"/>
      <c r="D21" s="53">
        <v>-300</v>
      </c>
    </row>
    <row r="22" spans="1:4" s="2" customFormat="1" ht="17" thickBot="1" x14ac:dyDescent="0.3">
      <c r="A22" s="416" t="s">
        <v>3623</v>
      </c>
      <c r="B22" s="54"/>
      <c r="C22" s="1027">
        <f>SUM(C18:C21)</f>
        <v>0</v>
      </c>
      <c r="D22" s="34">
        <f>SUM(D18:D21)</f>
        <v>0</v>
      </c>
    </row>
    <row r="23" spans="1:4" ht="17" thickBot="1" x14ac:dyDescent="0.3">
      <c r="A23" s="141"/>
      <c r="B23" s="57"/>
      <c r="C23" s="1030"/>
      <c r="D23" s="57"/>
    </row>
    <row r="24" spans="1:4" ht="17" thickBot="1" x14ac:dyDescent="0.3">
      <c r="A24" s="683" t="s">
        <v>927</v>
      </c>
      <c r="B24" s="560"/>
      <c r="C24" s="1027"/>
      <c r="D24" s="684">
        <v>600</v>
      </c>
    </row>
    <row r="25" spans="1:4" ht="17" thickBot="1" x14ac:dyDescent="0.3">
      <c r="A25" s="745" t="s">
        <v>1053</v>
      </c>
      <c r="B25" s="746"/>
      <c r="C25" s="1031"/>
      <c r="D25" s="1099">
        <v>600</v>
      </c>
    </row>
    <row r="27" spans="1:4" x14ac:dyDescent="0.25">
      <c r="A27" s="1032" t="s">
        <v>3458</v>
      </c>
      <c r="B27" s="1033"/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sheetPr>
    <tabColor rgb="FFC00000"/>
  </sheetPr>
  <dimension ref="A1:H414"/>
  <sheetViews>
    <sheetView topLeftCell="A13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0.6640625" style="4" customWidth="1"/>
    <col min="4" max="5" width="14.83203125" style="4" customWidth="1"/>
    <col min="6" max="6" width="15.5" style="136" customWidth="1"/>
    <col min="7" max="7" width="10.33203125" style="136" customWidth="1"/>
    <col min="8" max="16384" width="9" style="136"/>
  </cols>
  <sheetData>
    <row r="1" spans="1:6" s="48" customFormat="1" x14ac:dyDescent="0.25">
      <c r="A1" s="128" t="s">
        <v>23</v>
      </c>
    </row>
    <row r="2" spans="1:6" s="48" customFormat="1" x14ac:dyDescent="0.25">
      <c r="A2" s="128"/>
    </row>
    <row r="3" spans="1:6" s="48" customFormat="1" x14ac:dyDescent="0.25">
      <c r="A3" s="128" t="s">
        <v>1407</v>
      </c>
    </row>
    <row r="4" spans="1:6" s="48" customFormat="1" x14ac:dyDescent="0.25">
      <c r="A4" s="139" t="s">
        <v>2582</v>
      </c>
      <c r="B4" s="3"/>
      <c r="C4" s="3"/>
      <c r="D4" s="3"/>
      <c r="E4" s="3"/>
    </row>
    <row r="5" spans="1:6" s="48" customFormat="1" x14ac:dyDescent="0.25">
      <c r="A5" s="139" t="s">
        <v>2754</v>
      </c>
      <c r="B5" s="3"/>
      <c r="C5" s="3"/>
      <c r="D5" s="3"/>
      <c r="E5" s="3"/>
    </row>
    <row r="6" spans="1:6" s="48" customFormat="1" x14ac:dyDescent="0.25">
      <c r="A6" s="139" t="s">
        <v>2755</v>
      </c>
      <c r="B6" s="3"/>
      <c r="C6" s="3"/>
      <c r="D6" s="3"/>
      <c r="E6" s="3"/>
    </row>
    <row r="7" spans="1:6" s="7" customFormat="1" ht="17" thickBot="1" x14ac:dyDescent="0.3">
      <c r="A7" s="689"/>
      <c r="B7" s="690"/>
      <c r="C7" s="690">
        <v>30000</v>
      </c>
      <c r="D7" s="690">
        <v>7500</v>
      </c>
      <c r="E7" s="690">
        <v>7500</v>
      </c>
    </row>
    <row r="8" spans="1:6" s="4" customFormat="1" ht="17" thickBot="1" x14ac:dyDescent="0.3">
      <c r="A8" s="160" t="s">
        <v>0</v>
      </c>
      <c r="B8" s="50" t="s">
        <v>1</v>
      </c>
      <c r="C8" s="225" t="s">
        <v>10</v>
      </c>
      <c r="D8" s="225" t="s">
        <v>2584</v>
      </c>
      <c r="E8" s="225" t="s">
        <v>2585</v>
      </c>
      <c r="F8" s="225"/>
    </row>
    <row r="9" spans="1:6" s="2" customFormat="1" ht="17" thickBot="1" x14ac:dyDescent="0.3">
      <c r="A9" s="76">
        <v>44258</v>
      </c>
      <c r="B9" s="14" t="s">
        <v>2583</v>
      </c>
      <c r="C9" s="14">
        <v>20</v>
      </c>
      <c r="D9" s="14">
        <v>128</v>
      </c>
      <c r="E9" s="14">
        <v>226</v>
      </c>
      <c r="F9" s="14"/>
    </row>
    <row r="10" spans="1:6" s="2" customFormat="1" ht="17" thickBot="1" x14ac:dyDescent="0.3">
      <c r="A10" s="170" t="s">
        <v>2703</v>
      </c>
      <c r="B10" s="34"/>
      <c r="C10" s="34">
        <f>SUM(C9)</f>
        <v>20</v>
      </c>
      <c r="D10" s="34">
        <f t="shared" ref="D10:E10" si="0">SUM(D9)</f>
        <v>128</v>
      </c>
      <c r="E10" s="34">
        <f t="shared" si="0"/>
        <v>226</v>
      </c>
      <c r="F10" s="54"/>
    </row>
    <row r="11" spans="1:6" s="2" customFormat="1" ht="17" thickBot="1" x14ac:dyDescent="0.3">
      <c r="A11" s="301"/>
      <c r="B11" s="53"/>
      <c r="C11" s="53"/>
      <c r="D11" s="53"/>
      <c r="E11" s="53"/>
      <c r="F11" s="53"/>
    </row>
    <row r="12" spans="1:6" s="2" customFormat="1" ht="17" thickBot="1" x14ac:dyDescent="0.3">
      <c r="A12" s="170" t="s">
        <v>2859</v>
      </c>
      <c r="B12" s="34"/>
      <c r="C12" s="34">
        <f>SUM(C10:C11)</f>
        <v>20</v>
      </c>
      <c r="D12" s="34">
        <f t="shared" ref="D12:E12" si="1">SUM(D10:D11)</f>
        <v>128</v>
      </c>
      <c r="E12" s="34">
        <f t="shared" si="1"/>
        <v>226</v>
      </c>
      <c r="F12" s="54"/>
    </row>
    <row r="13" spans="1:6" s="2" customFormat="1" ht="17" thickBot="1" x14ac:dyDescent="0.3">
      <c r="A13" s="301"/>
      <c r="B13" s="53"/>
      <c r="C13" s="53"/>
      <c r="D13" s="53"/>
      <c r="E13" s="53"/>
      <c r="F13" s="53"/>
    </row>
    <row r="14" spans="1:6" s="2" customFormat="1" ht="17" thickBot="1" x14ac:dyDescent="0.3">
      <c r="A14" s="170" t="s">
        <v>2899</v>
      </c>
      <c r="B14" s="34"/>
      <c r="C14" s="34">
        <f>SUM(C12:C13)</f>
        <v>20</v>
      </c>
      <c r="D14" s="34">
        <f t="shared" ref="D14" si="2">SUM(D12:D13)</f>
        <v>128</v>
      </c>
      <c r="E14" s="34">
        <f t="shared" ref="E14" si="3">SUM(E12:E13)</f>
        <v>226</v>
      </c>
      <c r="F14" s="54"/>
    </row>
    <row r="15" spans="1:6" ht="17" thickBot="1" x14ac:dyDescent="0.3">
      <c r="A15" s="252"/>
      <c r="B15" s="168"/>
      <c r="C15" s="168"/>
      <c r="D15" s="168"/>
      <c r="E15" s="168"/>
      <c r="F15" s="168"/>
    </row>
    <row r="16" spans="1:6" s="8" customFormat="1" ht="17" thickBot="1" x14ac:dyDescent="0.3">
      <c r="A16" s="170" t="s">
        <v>3023</v>
      </c>
      <c r="B16" s="34"/>
      <c r="C16" s="34">
        <f>SUM(C14:C15)</f>
        <v>20</v>
      </c>
      <c r="D16" s="34">
        <f>SUM(D14:D15)</f>
        <v>128</v>
      </c>
      <c r="E16" s="34">
        <f>SUM(E14:E15)</f>
        <v>226</v>
      </c>
      <c r="F16" s="54"/>
    </row>
    <row r="17" spans="1:8" ht="17" thickBot="1" x14ac:dyDescent="0.3">
      <c r="A17" s="252"/>
      <c r="B17" s="168"/>
      <c r="C17" s="168"/>
      <c r="D17" s="168"/>
      <c r="E17" s="168"/>
      <c r="F17" s="168"/>
    </row>
    <row r="18" spans="1:8" s="8" customFormat="1" ht="17" thickBot="1" x14ac:dyDescent="0.3">
      <c r="A18" s="170" t="s">
        <v>3180</v>
      </c>
      <c r="B18" s="34"/>
      <c r="C18" s="34">
        <f>SUM(C16:C17)</f>
        <v>20</v>
      </c>
      <c r="D18" s="34">
        <f>SUM(D16:D17)</f>
        <v>128</v>
      </c>
      <c r="E18" s="34">
        <f>SUM(E16:E17)</f>
        <v>226</v>
      </c>
      <c r="F18" s="54"/>
    </row>
    <row r="19" spans="1:8" ht="17" thickBot="1" x14ac:dyDescent="0.3">
      <c r="A19" s="252"/>
      <c r="B19" s="168"/>
      <c r="C19" s="168"/>
      <c r="D19" s="168"/>
      <c r="E19" s="168"/>
      <c r="F19" s="168"/>
    </row>
    <row r="20" spans="1:8" s="8" customFormat="1" ht="17" thickBot="1" x14ac:dyDescent="0.3">
      <c r="A20" s="170" t="s">
        <v>3233</v>
      </c>
      <c r="B20" s="34"/>
      <c r="C20" s="34">
        <f>SUM(C18:C19)</f>
        <v>20</v>
      </c>
      <c r="D20" s="34">
        <f>SUM(D18:D19)</f>
        <v>128</v>
      </c>
      <c r="E20" s="34">
        <f>SUM(E18:E19)</f>
        <v>226</v>
      </c>
      <c r="F20" s="54"/>
    </row>
    <row r="21" spans="1:8" ht="17" thickBot="1" x14ac:dyDescent="0.3">
      <c r="A21" s="252"/>
      <c r="B21" s="168"/>
      <c r="C21" s="168"/>
      <c r="D21" s="168"/>
      <c r="E21" s="168"/>
      <c r="F21" s="168"/>
    </row>
    <row r="22" spans="1:8" s="8" customFormat="1" ht="17" thickBot="1" x14ac:dyDescent="0.3">
      <c r="A22" s="170" t="s">
        <v>3381</v>
      </c>
      <c r="B22" s="34"/>
      <c r="C22" s="34">
        <f>SUM(C20:C21)</f>
        <v>20</v>
      </c>
      <c r="D22" s="34">
        <f>SUM(D20:D21)</f>
        <v>128</v>
      </c>
      <c r="E22" s="34">
        <f>SUM(E20:E21)</f>
        <v>226</v>
      </c>
      <c r="F22" s="54"/>
    </row>
    <row r="23" spans="1:8" s="2" customFormat="1" ht="17" thickBot="1" x14ac:dyDescent="0.3">
      <c r="A23" s="301"/>
      <c r="B23" s="53"/>
      <c r="C23" s="53"/>
      <c r="D23" s="53"/>
      <c r="E23" s="53"/>
      <c r="F23" s="53"/>
    </row>
    <row r="24" spans="1:8" s="8" customFormat="1" ht="17" thickBot="1" x14ac:dyDescent="0.3">
      <c r="A24" s="170" t="s">
        <v>3440</v>
      </c>
      <c r="B24" s="34"/>
      <c r="C24" s="34">
        <f>SUM(C22:C23)</f>
        <v>20</v>
      </c>
      <c r="D24" s="34">
        <f>SUM(D22:D23)</f>
        <v>128</v>
      </c>
      <c r="E24" s="34">
        <f>SUM(E22:E23)</f>
        <v>226</v>
      </c>
      <c r="F24" s="54"/>
    </row>
    <row r="25" spans="1:8" ht="17" thickBot="1" x14ac:dyDescent="0.3">
      <c r="A25" s="252"/>
      <c r="B25" s="168"/>
      <c r="C25" s="168"/>
      <c r="D25" s="168"/>
      <c r="E25" s="168"/>
      <c r="F25" s="168"/>
    </row>
    <row r="26" spans="1:8" s="8" customFormat="1" ht="17" thickBot="1" x14ac:dyDescent="0.3">
      <c r="A26" s="170" t="s">
        <v>3602</v>
      </c>
      <c r="B26" s="34"/>
      <c r="C26" s="34">
        <f>SUM(C24:C25)</f>
        <v>20</v>
      </c>
      <c r="D26" s="34">
        <f>SUM(D24:D25)</f>
        <v>128</v>
      </c>
      <c r="E26" s="34">
        <f>SUM(E24:E25)</f>
        <v>226</v>
      </c>
      <c r="F26" s="54"/>
    </row>
    <row r="27" spans="1:8" s="2" customFormat="1" x14ac:dyDescent="0.25">
      <c r="A27" s="55">
        <v>44420</v>
      </c>
      <c r="B27" s="53" t="s">
        <v>63</v>
      </c>
      <c r="C27" s="53">
        <v>-20</v>
      </c>
      <c r="D27" s="53">
        <v>-128</v>
      </c>
      <c r="E27" s="53">
        <v>-224</v>
      </c>
      <c r="F27" s="53"/>
    </row>
    <row r="28" spans="1:8" s="49" customFormat="1" ht="17" thickBot="1" x14ac:dyDescent="0.3">
      <c r="A28" s="1178">
        <v>44420</v>
      </c>
      <c r="B28" s="1179" t="s">
        <v>967</v>
      </c>
      <c r="C28" s="1179"/>
      <c r="D28" s="1179"/>
      <c r="E28" s="1179">
        <v>-2</v>
      </c>
      <c r="F28" s="1179"/>
      <c r="G28" s="49" t="s">
        <v>4375</v>
      </c>
      <c r="H28" s="8" t="s">
        <v>4214</v>
      </c>
    </row>
    <row r="29" spans="1:8" s="8" customFormat="1" ht="17" thickBot="1" x14ac:dyDescent="0.3">
      <c r="A29" s="170" t="s">
        <v>3683</v>
      </c>
      <c r="B29" s="34"/>
      <c r="C29" s="34">
        <f>SUM(C26:C27)</f>
        <v>0</v>
      </c>
      <c r="D29" s="34">
        <f>SUM(D26:D27)</f>
        <v>0</v>
      </c>
      <c r="E29" s="34">
        <f>SUM(E26:E28)</f>
        <v>0</v>
      </c>
      <c r="F29" s="54"/>
      <c r="G29" s="355" t="s">
        <v>4045</v>
      </c>
      <c r="H29" s="8" t="s">
        <v>4214</v>
      </c>
    </row>
    <row r="30" spans="1:8" x14ac:dyDescent="0.25">
      <c r="A30" s="252"/>
      <c r="B30" s="168"/>
      <c r="C30" s="168"/>
      <c r="D30" s="168"/>
      <c r="E30" s="168"/>
      <c r="F30" s="168"/>
    </row>
    <row r="31" spans="1:8" x14ac:dyDescent="0.25">
      <c r="A31" s="252"/>
      <c r="B31" s="168"/>
      <c r="C31" s="168"/>
      <c r="D31" s="168"/>
      <c r="E31" s="168"/>
      <c r="F31" s="168"/>
    </row>
    <row r="32" spans="1:8" x14ac:dyDescent="0.25">
      <c r="A32" s="252"/>
      <c r="B32" s="168"/>
      <c r="C32" s="168"/>
      <c r="D32" s="168"/>
      <c r="E32" s="168"/>
      <c r="F32" s="168"/>
    </row>
    <row r="33" spans="1:6" x14ac:dyDescent="0.25">
      <c r="A33" s="252"/>
      <c r="B33" s="168"/>
      <c r="C33" s="168"/>
      <c r="D33" s="168"/>
      <c r="E33" s="168"/>
      <c r="F33" s="57"/>
    </row>
    <row r="34" spans="1:6" ht="17" thickBot="1" x14ac:dyDescent="0.3">
      <c r="A34" s="141"/>
      <c r="B34" s="57"/>
      <c r="C34" s="57"/>
      <c r="D34" s="57"/>
      <c r="E34" s="57"/>
      <c r="F34" s="57"/>
    </row>
    <row r="35" spans="1:6" ht="17" thickBot="1" x14ac:dyDescent="0.3">
      <c r="A35" s="683" t="s">
        <v>927</v>
      </c>
      <c r="B35" s="560"/>
      <c r="C35" s="560">
        <f>SUM(C9:C9)</f>
        <v>20</v>
      </c>
      <c r="D35" s="560">
        <f t="shared" ref="D35:E35" si="4">SUM(D9:D9)</f>
        <v>128</v>
      </c>
      <c r="E35" s="560">
        <f t="shared" si="4"/>
        <v>226</v>
      </c>
      <c r="F35" s="684">
        <f>SUM(F9:F33)</f>
        <v>0</v>
      </c>
    </row>
    <row r="36" spans="1:6" ht="17" thickBot="1" x14ac:dyDescent="0.3">
      <c r="A36" s="745" t="s">
        <v>1053</v>
      </c>
      <c r="B36" s="746"/>
      <c r="C36" s="747"/>
      <c r="D36" s="755"/>
      <c r="E36" s="755"/>
      <c r="F36" s="748"/>
    </row>
    <row r="38" spans="1:6" x14ac:dyDescent="0.25">
      <c r="A38" s="285" t="s">
        <v>4043</v>
      </c>
      <c r="B38" s="260"/>
      <c r="C38" s="260"/>
      <c r="D38" s="413"/>
    </row>
    <row r="39" spans="1:6" x14ac:dyDescent="0.25">
      <c r="A39" s="285" t="s">
        <v>4044</v>
      </c>
      <c r="B39" s="260"/>
      <c r="C39" s="260"/>
      <c r="D39" s="413"/>
    </row>
    <row r="40" spans="1:6" x14ac:dyDescent="0.25">
      <c r="A40" s="128"/>
      <c r="B40" s="48"/>
      <c r="C40" s="48"/>
    </row>
    <row r="414" spans="7:7" x14ac:dyDescent="0.25">
      <c r="G414" s="136">
        <f>SUM(G370:G412)</f>
        <v>0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sheetPr>
    <tabColor rgb="FFC00000"/>
  </sheetPr>
  <dimension ref="A1:D20"/>
  <sheetViews>
    <sheetView topLeftCell="A4" workbookViewId="0">
      <selection activeCell="B22" sqref="B22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4.83203125" style="4" customWidth="1"/>
    <col min="4" max="4" width="15.5" style="136" customWidth="1"/>
    <col min="5" max="16384" width="9" style="136"/>
  </cols>
  <sheetData>
    <row r="1" spans="1:4" s="48" customFormat="1" x14ac:dyDescent="0.25">
      <c r="A1" s="128" t="s">
        <v>23</v>
      </c>
    </row>
    <row r="2" spans="1:4" s="48" customFormat="1" x14ac:dyDescent="0.25">
      <c r="A2" s="128"/>
    </row>
    <row r="3" spans="1:4" s="48" customFormat="1" x14ac:dyDescent="0.25">
      <c r="A3" s="128" t="s">
        <v>2401</v>
      </c>
    </row>
    <row r="4" spans="1:4" s="48" customFormat="1" x14ac:dyDescent="0.25">
      <c r="A4" s="139" t="s">
        <v>3053</v>
      </c>
      <c r="B4" s="3"/>
      <c r="C4" s="3"/>
    </row>
    <row r="5" spans="1:4" s="48" customFormat="1" x14ac:dyDescent="0.25">
      <c r="A5" s="128" t="s">
        <v>3075</v>
      </c>
    </row>
    <row r="6" spans="1:4" s="48" customFormat="1" x14ac:dyDescent="0.25">
      <c r="A6" s="128" t="s">
        <v>3054</v>
      </c>
    </row>
    <row r="7" spans="1:4" s="129" customFormat="1" x14ac:dyDescent="0.25">
      <c r="A7" s="680"/>
    </row>
    <row r="8" spans="1:4" s="48" customFormat="1" ht="17" thickBot="1" x14ac:dyDescent="0.3">
      <c r="A8" s="128"/>
      <c r="C8" s="604">
        <v>10000</v>
      </c>
    </row>
    <row r="9" spans="1:4" s="4" customFormat="1" ht="17" thickBot="1" x14ac:dyDescent="0.3">
      <c r="A9" s="160" t="s">
        <v>0</v>
      </c>
      <c r="B9" s="50" t="s">
        <v>1</v>
      </c>
      <c r="C9" s="225" t="s">
        <v>2562</v>
      </c>
      <c r="D9" s="225"/>
    </row>
    <row r="10" spans="1:4" s="2" customFormat="1" x14ac:dyDescent="0.25">
      <c r="A10" s="12" t="s">
        <v>3063</v>
      </c>
      <c r="B10" s="13" t="s">
        <v>3065</v>
      </c>
      <c r="C10" s="13">
        <v>250</v>
      </c>
      <c r="D10" s="13"/>
    </row>
    <row r="11" spans="1:4" ht="17" thickBot="1" x14ac:dyDescent="0.3">
      <c r="A11" s="566" t="s">
        <v>3072</v>
      </c>
      <c r="B11" s="190" t="s">
        <v>3073</v>
      </c>
      <c r="C11" s="22">
        <v>250</v>
      </c>
      <c r="D11" s="190"/>
    </row>
    <row r="12" spans="1:4" ht="17" thickBot="1" x14ac:dyDescent="0.3">
      <c r="A12" s="170" t="s">
        <v>3190</v>
      </c>
      <c r="B12" s="34"/>
      <c r="C12" s="34">
        <f>SUM(C10:C11)</f>
        <v>500</v>
      </c>
      <c r="D12" s="54"/>
    </row>
    <row r="13" spans="1:4" s="2" customFormat="1" x14ac:dyDescent="0.25">
      <c r="A13" s="55">
        <v>44205</v>
      </c>
      <c r="B13" s="53" t="s">
        <v>63</v>
      </c>
      <c r="C13" s="53">
        <v>-101</v>
      </c>
      <c r="D13" s="53"/>
    </row>
    <row r="14" spans="1:4" s="2" customFormat="1" x14ac:dyDescent="0.25">
      <c r="A14" s="55">
        <v>44356</v>
      </c>
      <c r="B14" s="53" t="s">
        <v>63</v>
      </c>
      <c r="C14" s="53">
        <v>-319</v>
      </c>
      <c r="D14" s="53"/>
    </row>
    <row r="15" spans="1:4" s="2" customFormat="1" ht="17" thickBot="1" x14ac:dyDescent="0.3">
      <c r="A15" s="55">
        <v>44417</v>
      </c>
      <c r="B15" s="53" t="s">
        <v>63</v>
      </c>
      <c r="C15" s="53">
        <v>-80</v>
      </c>
      <c r="D15" s="53"/>
    </row>
    <row r="16" spans="1:4" s="8" customFormat="1" ht="17" thickBot="1" x14ac:dyDescent="0.3">
      <c r="A16" s="170" t="s">
        <v>3273</v>
      </c>
      <c r="B16" s="34"/>
      <c r="C16" s="34">
        <f>SUM(C12:C15)</f>
        <v>0</v>
      </c>
      <c r="D16" s="54"/>
    </row>
    <row r="17" spans="1:4" x14ac:dyDescent="0.25">
      <c r="A17" s="252"/>
      <c r="B17" s="168"/>
      <c r="C17" s="168"/>
      <c r="D17" s="57"/>
    </row>
    <row r="18" spans="1:4" ht="17" thickBot="1" x14ac:dyDescent="0.3">
      <c r="A18" s="141"/>
      <c r="B18" s="57"/>
      <c r="C18" s="57"/>
      <c r="D18" s="57"/>
    </row>
    <row r="19" spans="1:4" ht="17" thickBot="1" x14ac:dyDescent="0.3">
      <c r="A19" s="683" t="s">
        <v>927</v>
      </c>
      <c r="B19" s="560"/>
      <c r="C19" s="228">
        <f>SUM(C10:C11)</f>
        <v>500</v>
      </c>
      <c r="D19" s="684"/>
    </row>
    <row r="20" spans="1:4" ht="17" thickBot="1" x14ac:dyDescent="0.3">
      <c r="A20" s="745" t="s">
        <v>1053</v>
      </c>
      <c r="B20" s="746"/>
      <c r="C20" s="955">
        <v>500</v>
      </c>
      <c r="D20" s="748"/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K62"/>
  <sheetViews>
    <sheetView topLeftCell="A28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6" width="14.83203125" style="4" customWidth="1"/>
    <col min="7" max="7" width="15.5" style="136" customWidth="1"/>
    <col min="8" max="16384" width="9" style="136"/>
  </cols>
  <sheetData>
    <row r="1" spans="1:7" s="48" customFormat="1" x14ac:dyDescent="0.25">
      <c r="A1" s="128" t="s">
        <v>23</v>
      </c>
    </row>
    <row r="2" spans="1:7" s="48" customFormat="1" x14ac:dyDescent="0.25">
      <c r="A2" s="128"/>
    </row>
    <row r="3" spans="1:7" s="48" customFormat="1" x14ac:dyDescent="0.25">
      <c r="A3" s="128" t="s">
        <v>2401</v>
      </c>
    </row>
    <row r="4" spans="1:7" s="48" customFormat="1" x14ac:dyDescent="0.25">
      <c r="A4" s="139" t="s">
        <v>3053</v>
      </c>
      <c r="B4" s="3"/>
      <c r="C4" s="3"/>
      <c r="D4" s="3"/>
      <c r="E4" s="3"/>
      <c r="F4" s="3"/>
    </row>
    <row r="5" spans="1:7" s="48" customFormat="1" x14ac:dyDescent="0.25">
      <c r="A5" s="128" t="s">
        <v>3076</v>
      </c>
    </row>
    <row r="6" spans="1:7" s="48" customFormat="1" x14ac:dyDescent="0.25">
      <c r="A6" s="128" t="s">
        <v>3077</v>
      </c>
    </row>
    <row r="7" spans="1:7" s="48" customFormat="1" x14ac:dyDescent="0.25">
      <c r="A7" s="1057" t="s">
        <v>3524</v>
      </c>
      <c r="B7" s="1058"/>
      <c r="C7" s="1058"/>
    </row>
    <row r="8" spans="1:7" s="48" customFormat="1" x14ac:dyDescent="0.25">
      <c r="A8" s="1057" t="s">
        <v>3525</v>
      </c>
      <c r="B8" s="1058"/>
      <c r="C8" s="1058"/>
      <c r="D8" s="1058"/>
    </row>
    <row r="9" spans="1:7" s="48" customFormat="1" x14ac:dyDescent="0.25">
      <c r="A9" s="285" t="s">
        <v>3066</v>
      </c>
      <c r="B9" s="260"/>
    </row>
    <row r="10" spans="1:7" s="48" customFormat="1" ht="17" thickBot="1" x14ac:dyDescent="0.3">
      <c r="A10" s="128"/>
      <c r="C10" s="604">
        <v>6950</v>
      </c>
      <c r="D10" s="604">
        <v>6250</v>
      </c>
      <c r="E10" s="604">
        <v>10000</v>
      </c>
      <c r="F10" s="604">
        <v>2300</v>
      </c>
    </row>
    <row r="11" spans="1:7" s="4" customFormat="1" ht="17" thickBot="1" x14ac:dyDescent="0.3">
      <c r="A11" s="160" t="s">
        <v>0</v>
      </c>
      <c r="B11" s="50" t="s">
        <v>1</v>
      </c>
      <c r="C11" s="206" t="s">
        <v>3078</v>
      </c>
      <c r="D11" s="206" t="s">
        <v>2406</v>
      </c>
      <c r="E11" s="206" t="s">
        <v>2562</v>
      </c>
      <c r="F11" s="206" t="s">
        <v>3079</v>
      </c>
      <c r="G11" s="225"/>
    </row>
    <row r="12" spans="1:7" s="2" customFormat="1" x14ac:dyDescent="0.25">
      <c r="A12" s="12" t="s">
        <v>3083</v>
      </c>
      <c r="B12" s="13" t="s">
        <v>3087</v>
      </c>
      <c r="C12" s="162">
        <v>1224</v>
      </c>
      <c r="D12" s="162">
        <v>1000</v>
      </c>
      <c r="E12" s="162"/>
      <c r="F12" s="162"/>
      <c r="G12" s="13"/>
    </row>
    <row r="13" spans="1:7" s="2" customFormat="1" x14ac:dyDescent="0.25">
      <c r="A13" s="301" t="s">
        <v>3090</v>
      </c>
      <c r="B13" s="53" t="s">
        <v>3091</v>
      </c>
      <c r="C13" s="192"/>
      <c r="D13" s="192"/>
      <c r="E13" s="192">
        <v>260</v>
      </c>
      <c r="F13" s="192"/>
      <c r="G13" s="53"/>
    </row>
    <row r="14" spans="1:7" s="2" customFormat="1" ht="17" thickBot="1" x14ac:dyDescent="0.3">
      <c r="A14" s="379" t="s">
        <v>3090</v>
      </c>
      <c r="B14" s="22" t="s">
        <v>3095</v>
      </c>
      <c r="C14" s="191"/>
      <c r="D14" s="191"/>
      <c r="E14" s="191">
        <v>740</v>
      </c>
      <c r="F14" s="191">
        <v>700</v>
      </c>
      <c r="G14" s="22"/>
    </row>
    <row r="15" spans="1:7" ht="17" thickBot="1" x14ac:dyDescent="0.3">
      <c r="A15" s="170" t="s">
        <v>3197</v>
      </c>
      <c r="B15" s="34"/>
      <c r="C15" s="269">
        <f>SUM(C12:C14)</f>
        <v>1224</v>
      </c>
      <c r="D15" s="269">
        <f t="shared" ref="D15:F15" si="0">SUM(D12:D14)</f>
        <v>1000</v>
      </c>
      <c r="E15" s="269">
        <f t="shared" si="0"/>
        <v>1000</v>
      </c>
      <c r="F15" s="269">
        <f t="shared" si="0"/>
        <v>700</v>
      </c>
      <c r="G15" s="54"/>
    </row>
    <row r="16" spans="1:7" s="1" customFormat="1" x14ac:dyDescent="0.25">
      <c r="A16" s="301" t="s">
        <v>3209</v>
      </c>
      <c r="B16" s="53" t="s">
        <v>63</v>
      </c>
      <c r="C16" s="53">
        <v>-133</v>
      </c>
      <c r="D16" s="354"/>
      <c r="E16" s="354"/>
      <c r="F16" s="53">
        <v>-310</v>
      </c>
      <c r="G16" s="354"/>
    </row>
    <row r="17" spans="1:7" s="1" customFormat="1" x14ac:dyDescent="0.25">
      <c r="A17" s="301" t="s">
        <v>3219</v>
      </c>
      <c r="B17" s="53" t="s">
        <v>63</v>
      </c>
      <c r="C17" s="53">
        <v>-250</v>
      </c>
      <c r="D17" s="53">
        <v>-116</v>
      </c>
      <c r="E17" s="354"/>
      <c r="F17" s="354"/>
      <c r="G17" s="354"/>
    </row>
    <row r="18" spans="1:7" s="2" customFormat="1" x14ac:dyDescent="0.25">
      <c r="A18" s="55">
        <v>44205</v>
      </c>
      <c r="B18" s="53" t="s">
        <v>63</v>
      </c>
      <c r="C18" s="53"/>
      <c r="D18" s="53">
        <v>-662</v>
      </c>
      <c r="E18" s="53"/>
      <c r="F18" s="53"/>
      <c r="G18" s="53"/>
    </row>
    <row r="19" spans="1:7" s="2" customFormat="1" x14ac:dyDescent="0.25">
      <c r="A19" s="55">
        <v>44264</v>
      </c>
      <c r="B19" s="53" t="s">
        <v>63</v>
      </c>
      <c r="C19" s="53"/>
      <c r="D19" s="53">
        <v>-429</v>
      </c>
      <c r="E19" s="53"/>
      <c r="F19" s="53"/>
      <c r="G19" s="53"/>
    </row>
    <row r="20" spans="1:7" s="1" customFormat="1" ht="17.25" customHeight="1" x14ac:dyDescent="0.25">
      <c r="A20" s="55">
        <v>44295</v>
      </c>
      <c r="B20" s="53" t="s">
        <v>63</v>
      </c>
      <c r="C20" s="53">
        <v>-58</v>
      </c>
      <c r="D20" s="53">
        <v>-210</v>
      </c>
      <c r="E20" s="354"/>
      <c r="F20" s="354"/>
      <c r="G20" s="354"/>
    </row>
    <row r="21" spans="1:7" s="2" customFormat="1" x14ac:dyDescent="0.25">
      <c r="A21" s="55">
        <v>44417</v>
      </c>
      <c r="B21" s="53" t="s">
        <v>63</v>
      </c>
      <c r="C21" s="53">
        <v>-137</v>
      </c>
      <c r="D21" s="53"/>
      <c r="E21" s="53"/>
      <c r="F21" s="53"/>
      <c r="G21" s="53"/>
    </row>
    <row r="22" spans="1:7" s="2" customFormat="1" x14ac:dyDescent="0.25">
      <c r="A22" s="55">
        <v>44417</v>
      </c>
      <c r="B22" s="53" t="s">
        <v>63</v>
      </c>
      <c r="C22" s="53"/>
      <c r="D22" s="53"/>
      <c r="E22" s="53">
        <v>-236</v>
      </c>
      <c r="F22" s="53"/>
      <c r="G22" s="53"/>
    </row>
    <row r="23" spans="1:7" s="1" customFormat="1" x14ac:dyDescent="0.25">
      <c r="A23" s="365">
        <v>44509</v>
      </c>
      <c r="B23" s="354" t="s">
        <v>3300</v>
      </c>
      <c r="C23" s="354"/>
      <c r="D23" s="354">
        <v>417</v>
      </c>
      <c r="E23" s="354"/>
      <c r="F23" s="354"/>
      <c r="G23" s="354"/>
    </row>
    <row r="24" spans="1:7" s="1" customFormat="1" x14ac:dyDescent="0.25">
      <c r="A24" s="55">
        <v>44509</v>
      </c>
      <c r="B24" s="53" t="s">
        <v>63</v>
      </c>
      <c r="C24" s="354"/>
      <c r="D24" s="354"/>
      <c r="E24" s="53">
        <v>-314</v>
      </c>
      <c r="F24" s="354"/>
      <c r="G24" s="354"/>
    </row>
    <row r="25" spans="1:7" s="2" customFormat="1" x14ac:dyDescent="0.25">
      <c r="A25" s="55" t="s">
        <v>3269</v>
      </c>
      <c r="B25" s="53" t="s">
        <v>63</v>
      </c>
      <c r="C25" s="53">
        <v>-168</v>
      </c>
      <c r="D25" s="53"/>
      <c r="E25" s="53">
        <v>-84</v>
      </c>
      <c r="F25" s="53"/>
      <c r="G25" s="53"/>
    </row>
    <row r="26" spans="1:7" s="1" customFormat="1" x14ac:dyDescent="0.25">
      <c r="A26" s="55" t="s">
        <v>3274</v>
      </c>
      <c r="B26" s="53" t="s">
        <v>63</v>
      </c>
      <c r="C26" s="53">
        <v>-132</v>
      </c>
      <c r="D26" s="354"/>
      <c r="E26" s="53">
        <v>-137</v>
      </c>
      <c r="F26" s="354"/>
      <c r="G26" s="354"/>
    </row>
    <row r="27" spans="1:7" s="1" customFormat="1" x14ac:dyDescent="0.25">
      <c r="A27" s="55" t="s">
        <v>3279</v>
      </c>
      <c r="B27" s="53" t="s">
        <v>63</v>
      </c>
      <c r="C27" s="53">
        <v>-203</v>
      </c>
      <c r="D27" s="354"/>
      <c r="E27" s="53">
        <v>-46</v>
      </c>
      <c r="F27" s="354"/>
      <c r="G27" s="354"/>
    </row>
    <row r="28" spans="1:7" s="1" customFormat="1" ht="17" thickBot="1" x14ac:dyDescent="0.3">
      <c r="A28" s="55" t="s">
        <v>3289</v>
      </c>
      <c r="B28" s="53" t="s">
        <v>63</v>
      </c>
      <c r="C28" s="53">
        <v>-47</v>
      </c>
      <c r="D28" s="354"/>
      <c r="E28" s="53">
        <v>-28</v>
      </c>
      <c r="F28" s="53">
        <v>-130</v>
      </c>
      <c r="G28" s="354"/>
    </row>
    <row r="29" spans="1:7" s="197" customFormat="1" ht="17" thickBot="1" x14ac:dyDescent="0.3">
      <c r="A29" s="170" t="s">
        <v>3302</v>
      </c>
      <c r="B29" s="34"/>
      <c r="C29" s="34">
        <f>SUM(C15:C28)</f>
        <v>96</v>
      </c>
      <c r="D29" s="34">
        <f>SUM(D15:D28)</f>
        <v>0</v>
      </c>
      <c r="E29" s="34">
        <f>SUM(E15:E28)</f>
        <v>155</v>
      </c>
      <c r="F29" s="34">
        <f>SUM(F15:F28)</f>
        <v>260</v>
      </c>
      <c r="G29" s="54"/>
    </row>
    <row r="30" spans="1:7" s="1" customFormat="1" x14ac:dyDescent="0.25">
      <c r="A30" s="55" t="s">
        <v>3311</v>
      </c>
      <c r="B30" s="53" t="s">
        <v>63</v>
      </c>
      <c r="C30" s="53">
        <v>-36</v>
      </c>
      <c r="D30" s="354"/>
      <c r="E30" s="53">
        <v>-48</v>
      </c>
      <c r="F30" s="354"/>
      <c r="G30" s="354"/>
    </row>
    <row r="31" spans="1:7" s="6" customFormat="1" x14ac:dyDescent="0.25">
      <c r="A31" s="380" t="s">
        <v>3346</v>
      </c>
      <c r="B31" s="193" t="s">
        <v>63</v>
      </c>
      <c r="C31" s="193">
        <v>-53</v>
      </c>
      <c r="D31" s="397"/>
      <c r="E31" s="397"/>
      <c r="F31" s="397"/>
      <c r="G31" s="397"/>
    </row>
    <row r="32" spans="1:7" s="1" customFormat="1" ht="17" thickBot="1" x14ac:dyDescent="0.3">
      <c r="A32" s="55">
        <v>44357</v>
      </c>
      <c r="B32" s="53" t="s">
        <v>63</v>
      </c>
      <c r="C32" s="53"/>
      <c r="D32" s="354"/>
      <c r="E32" s="53">
        <v>-82</v>
      </c>
      <c r="F32" s="354"/>
      <c r="G32" s="354"/>
    </row>
    <row r="33" spans="1:11" s="197" customFormat="1" ht="17" thickBot="1" x14ac:dyDescent="0.3">
      <c r="A33" s="170" t="s">
        <v>3409</v>
      </c>
      <c r="B33" s="34"/>
      <c r="C33" s="34">
        <f>SUM(C29:C32)</f>
        <v>7</v>
      </c>
      <c r="D33" s="34">
        <f t="shared" ref="D33:F33" si="1">SUM(D29:D32)</f>
        <v>0</v>
      </c>
      <c r="E33" s="34">
        <f t="shared" si="1"/>
        <v>25</v>
      </c>
      <c r="F33" s="34">
        <f t="shared" si="1"/>
        <v>260</v>
      </c>
      <c r="G33" s="34"/>
    </row>
    <row r="34" spans="1:11" s="1" customFormat="1" x14ac:dyDescent="0.25">
      <c r="A34" s="55" t="s">
        <v>3504</v>
      </c>
      <c r="B34" s="53" t="s">
        <v>63</v>
      </c>
      <c r="C34" s="53">
        <v>-4</v>
      </c>
      <c r="D34" s="354"/>
      <c r="E34" s="53"/>
      <c r="F34" s="354"/>
      <c r="G34" s="354"/>
    </row>
    <row r="35" spans="1:11" s="1" customFormat="1" ht="17" thickBot="1" x14ac:dyDescent="0.3">
      <c r="A35" s="55" t="s">
        <v>3538</v>
      </c>
      <c r="B35" s="53" t="s">
        <v>63</v>
      </c>
      <c r="C35" s="53">
        <v>-3</v>
      </c>
      <c r="D35" s="354"/>
      <c r="E35" s="53"/>
      <c r="F35" s="354"/>
      <c r="G35" s="354"/>
    </row>
    <row r="36" spans="1:11" s="8" customFormat="1" ht="17" thickBot="1" x14ac:dyDescent="0.3">
      <c r="A36" s="170" t="s">
        <v>3541</v>
      </c>
      <c r="B36" s="34"/>
      <c r="C36" s="34">
        <f>SUM(C33:C35)</f>
        <v>0</v>
      </c>
      <c r="D36" s="34">
        <f t="shared" ref="D36:F36" si="2">SUM(D33:D35)</f>
        <v>0</v>
      </c>
      <c r="E36" s="34">
        <f t="shared" si="2"/>
        <v>25</v>
      </c>
      <c r="F36" s="34">
        <f t="shared" si="2"/>
        <v>260</v>
      </c>
      <c r="G36" s="34"/>
      <c r="H36" s="976" t="s">
        <v>4037</v>
      </c>
      <c r="I36" s="976"/>
      <c r="J36" s="976"/>
      <c r="K36" s="976"/>
    </row>
    <row r="37" spans="1:11" s="1" customFormat="1" ht="17" thickBot="1" x14ac:dyDescent="0.3">
      <c r="A37" s="55" t="s">
        <v>3635</v>
      </c>
      <c r="B37" s="53" t="s">
        <v>63</v>
      </c>
      <c r="C37" s="53"/>
      <c r="D37" s="354"/>
      <c r="E37" s="53">
        <v>-13</v>
      </c>
      <c r="F37" s="354"/>
      <c r="G37" s="354"/>
    </row>
    <row r="38" spans="1:11" s="8" customFormat="1" ht="17" thickBot="1" x14ac:dyDescent="0.3">
      <c r="A38" s="170" t="s">
        <v>3658</v>
      </c>
      <c r="B38" s="34"/>
      <c r="C38" s="34">
        <f>SUM(C36:C37)</f>
        <v>0</v>
      </c>
      <c r="D38" s="34">
        <f t="shared" ref="D38:F38" si="3">SUM(D36:D37)</f>
        <v>0</v>
      </c>
      <c r="E38" s="34">
        <f>SUM(E36:E37)</f>
        <v>12</v>
      </c>
      <c r="F38" s="34">
        <f t="shared" si="3"/>
        <v>260</v>
      </c>
      <c r="G38" s="34"/>
    </row>
    <row r="39" spans="1:11" s="1" customFormat="1" x14ac:dyDescent="0.25">
      <c r="A39" s="55" t="s">
        <v>3782</v>
      </c>
      <c r="B39" s="53" t="s">
        <v>63</v>
      </c>
      <c r="C39" s="354"/>
      <c r="D39" s="354"/>
      <c r="E39" s="53">
        <v>-12</v>
      </c>
      <c r="F39" s="53">
        <v>-81</v>
      </c>
      <c r="G39" s="354"/>
      <c r="H39" s="1" t="s">
        <v>3789</v>
      </c>
    </row>
    <row r="40" spans="1:11" s="1" customFormat="1" ht="17" thickBot="1" x14ac:dyDescent="0.3">
      <c r="A40" s="55" t="s">
        <v>3782</v>
      </c>
      <c r="B40" s="53" t="s">
        <v>63</v>
      </c>
      <c r="C40" s="354"/>
      <c r="D40" s="354"/>
      <c r="E40" s="354"/>
      <c r="F40" s="53">
        <v>-24</v>
      </c>
      <c r="G40" s="354"/>
      <c r="H40" s="1" t="s">
        <v>3790</v>
      </c>
    </row>
    <row r="41" spans="1:11" s="8" customFormat="1" ht="17" thickBot="1" x14ac:dyDescent="0.3">
      <c r="A41" s="170" t="s">
        <v>3832</v>
      </c>
      <c r="B41" s="34"/>
      <c r="C41" s="34">
        <f>SUM(C38:C40)</f>
        <v>0</v>
      </c>
      <c r="D41" s="34">
        <f t="shared" ref="D41:F41" si="4">SUM(D38:D40)</f>
        <v>0</v>
      </c>
      <c r="E41" s="34">
        <f t="shared" si="4"/>
        <v>0</v>
      </c>
      <c r="F41" s="34">
        <f t="shared" si="4"/>
        <v>155</v>
      </c>
      <c r="G41" s="34"/>
    </row>
    <row r="42" spans="1:11" s="1" customFormat="1" ht="17" thickBot="1" x14ac:dyDescent="0.3">
      <c r="A42" s="55"/>
      <c r="B42" s="53"/>
      <c r="C42" s="354"/>
      <c r="D42" s="354"/>
      <c r="E42" s="354"/>
      <c r="F42" s="53"/>
      <c r="G42" s="354"/>
    </row>
    <row r="43" spans="1:11" s="8" customFormat="1" ht="17" thickBot="1" x14ac:dyDescent="0.3">
      <c r="A43" s="170" t="s">
        <v>3958</v>
      </c>
      <c r="B43" s="34"/>
      <c r="C43" s="34">
        <f>SUM(C41:C42)</f>
        <v>0</v>
      </c>
      <c r="D43" s="34">
        <f t="shared" ref="D43:F43" si="5">SUM(D41:D42)</f>
        <v>0</v>
      </c>
      <c r="E43" s="34">
        <f t="shared" si="5"/>
        <v>0</v>
      </c>
      <c r="F43" s="34">
        <f t="shared" si="5"/>
        <v>155</v>
      </c>
      <c r="G43" s="34"/>
    </row>
    <row r="44" spans="1:11" s="200" customFormat="1" ht="17" thickBot="1" x14ac:dyDescent="0.3">
      <c r="A44" s="256" t="s">
        <v>3846</v>
      </c>
      <c r="B44" s="168" t="s">
        <v>63</v>
      </c>
      <c r="C44" s="800"/>
      <c r="D44" s="800"/>
      <c r="E44" s="800"/>
      <c r="F44" s="226">
        <v>-78</v>
      </c>
      <c r="G44" s="800"/>
      <c r="H44" s="200" t="s">
        <v>3860</v>
      </c>
    </row>
    <row r="45" spans="1:11" s="8" customFormat="1" ht="17" thickBot="1" x14ac:dyDescent="0.3">
      <c r="A45" s="171" t="s">
        <v>4012</v>
      </c>
      <c r="B45" s="41"/>
      <c r="C45" s="41">
        <f>SUM(C43:C44)</f>
        <v>0</v>
      </c>
      <c r="D45" s="41">
        <f t="shared" ref="D45:F45" si="6">SUM(D43:D44)</f>
        <v>0</v>
      </c>
      <c r="E45" s="41">
        <f t="shared" si="6"/>
        <v>0</v>
      </c>
      <c r="F45" s="181">
        <f t="shared" si="6"/>
        <v>77</v>
      </c>
      <c r="G45" s="41"/>
    </row>
    <row r="46" spans="1:11" x14ac:dyDescent="0.25">
      <c r="A46" s="252"/>
      <c r="B46" s="168"/>
      <c r="C46" s="168"/>
      <c r="D46" s="168"/>
      <c r="E46" s="168"/>
      <c r="F46" s="168"/>
      <c r="G46" s="57"/>
      <c r="H46" s="200"/>
      <c r="I46" s="200"/>
      <c r="J46" s="200"/>
      <c r="K46" s="200"/>
    </row>
    <row r="47" spans="1:11" x14ac:dyDescent="0.25">
      <c r="A47" s="252"/>
      <c r="B47" s="168"/>
      <c r="C47" s="168"/>
      <c r="D47" s="168"/>
      <c r="E47" s="168"/>
      <c r="F47" s="168"/>
      <c r="G47" s="57"/>
      <c r="H47" s="200"/>
      <c r="I47" s="200"/>
      <c r="J47" s="200"/>
      <c r="K47" s="200"/>
    </row>
    <row r="48" spans="1:11" x14ac:dyDescent="0.25">
      <c r="A48" s="252"/>
      <c r="B48" s="168"/>
      <c r="C48" s="168"/>
      <c r="D48" s="168"/>
      <c r="E48" s="168"/>
      <c r="F48" s="168"/>
      <c r="G48" s="57"/>
      <c r="H48" s="200"/>
      <c r="I48" s="200"/>
      <c r="J48" s="200"/>
      <c r="K48" s="200"/>
    </row>
    <row r="49" spans="1:11" x14ac:dyDescent="0.25">
      <c r="A49" s="252"/>
      <c r="B49" s="168"/>
      <c r="C49" s="168"/>
      <c r="D49" s="168"/>
      <c r="E49" s="168"/>
      <c r="F49" s="168"/>
      <c r="G49" s="57"/>
      <c r="H49" s="200"/>
      <c r="I49" s="200"/>
      <c r="J49" s="200"/>
      <c r="K49" s="200"/>
    </row>
    <row r="50" spans="1:11" s="200" customFormat="1" ht="17" thickBot="1" x14ac:dyDescent="0.3">
      <c r="A50" s="960"/>
      <c r="B50" s="358"/>
      <c r="C50" s="358"/>
      <c r="D50" s="358"/>
      <c r="E50" s="358"/>
      <c r="F50" s="358">
        <f>SUM(F43:F44)</f>
        <v>77</v>
      </c>
      <c r="G50" s="358"/>
    </row>
    <row r="51" spans="1:11" ht="17" thickBot="1" x14ac:dyDescent="0.3">
      <c r="A51" s="683" t="s">
        <v>927</v>
      </c>
      <c r="B51" s="560"/>
      <c r="C51" s="228">
        <f>SUM(C12:C13)</f>
        <v>1224</v>
      </c>
      <c r="D51" s="228">
        <f t="shared" ref="D51" si="7">SUM(D12:D13)</f>
        <v>1000</v>
      </c>
      <c r="E51" s="228">
        <f>SUM(E12:E14)</f>
        <v>1000</v>
      </c>
      <c r="F51" s="228">
        <f>SUM(F12:F14)</f>
        <v>700</v>
      </c>
      <c r="G51" s="684"/>
    </row>
    <row r="52" spans="1:11" ht="17" thickBot="1" x14ac:dyDescent="0.3">
      <c r="A52" s="745" t="s">
        <v>1053</v>
      </c>
      <c r="B52" s="746"/>
      <c r="C52" s="955">
        <v>1224</v>
      </c>
      <c r="D52" s="955">
        <v>1000</v>
      </c>
      <c r="E52" s="955">
        <v>1000</v>
      </c>
      <c r="F52" s="955">
        <v>700</v>
      </c>
      <c r="G52" s="748"/>
    </row>
    <row r="53" spans="1:11" ht="17" thickBot="1" x14ac:dyDescent="0.3"/>
    <row r="54" spans="1:11" ht="17" thickBot="1" x14ac:dyDescent="0.3">
      <c r="C54" s="225" t="s">
        <v>3078</v>
      </c>
      <c r="D54" s="225" t="s">
        <v>2406</v>
      </c>
      <c r="E54" s="225" t="s">
        <v>2562</v>
      </c>
      <c r="F54" s="225" t="s">
        <v>3079</v>
      </c>
      <c r="G54" s="225"/>
    </row>
    <row r="57" spans="1:11" ht="17" x14ac:dyDescent="0.25">
      <c r="A57" s="1142" t="s">
        <v>3783</v>
      </c>
      <c r="B57" s="1142"/>
      <c r="C57" s="1142"/>
      <c r="D57" s="1142"/>
      <c r="E57" s="1142"/>
      <c r="F57" s="1142"/>
      <c r="G57" s="1142"/>
    </row>
    <row r="58" spans="1:11" ht="17" x14ac:dyDescent="0.25">
      <c r="A58" s="1142" t="s">
        <v>3784</v>
      </c>
      <c r="B58" s="1142"/>
      <c r="C58" s="1142"/>
      <c r="D58" s="1142"/>
      <c r="E58" s="1142"/>
      <c r="F58" s="47"/>
      <c r="G58" s="47"/>
    </row>
    <row r="59" spans="1:11" ht="17" x14ac:dyDescent="0.25">
      <c r="A59" s="1142" t="s">
        <v>3785</v>
      </c>
      <c r="B59" s="1142"/>
      <c r="C59" s="1142"/>
      <c r="D59" s="1142"/>
      <c r="E59" s="1142"/>
      <c r="F59" s="47"/>
      <c r="G59" s="47"/>
    </row>
    <row r="60" spans="1:11" ht="17" x14ac:dyDescent="0.25">
      <c r="A60" s="1142" t="s">
        <v>3786</v>
      </c>
      <c r="B60" s="1142"/>
      <c r="C60" s="1142"/>
      <c r="D60" s="1142"/>
      <c r="E60" s="1142"/>
      <c r="F60" s="47"/>
      <c r="G60" s="47"/>
    </row>
    <row r="61" spans="1:11" ht="17" x14ac:dyDescent="0.25">
      <c r="A61" s="1142" t="s">
        <v>3787</v>
      </c>
      <c r="B61" s="1142"/>
      <c r="C61" s="1142"/>
      <c r="D61" s="1142"/>
      <c r="E61" s="1142"/>
      <c r="F61" s="47"/>
      <c r="G61" s="47"/>
    </row>
    <row r="62" spans="1:11" ht="17" x14ac:dyDescent="0.25">
      <c r="A62" s="1142" t="s">
        <v>3788</v>
      </c>
      <c r="B62" s="1142"/>
      <c r="C62" s="1142"/>
      <c r="D62" s="1142"/>
      <c r="E62" s="1142"/>
      <c r="F62" s="47"/>
      <c r="G62" s="47"/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J63"/>
  <sheetViews>
    <sheetView topLeftCell="A22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2" style="4" customWidth="1"/>
    <col min="4" max="4" width="13.1640625" style="4" customWidth="1"/>
    <col min="5" max="5" width="12.5" style="4" customWidth="1"/>
    <col min="6" max="6" width="11.5" style="136" customWidth="1"/>
    <col min="7" max="16384" width="9" style="136"/>
  </cols>
  <sheetData>
    <row r="1" spans="1:6" s="48" customFormat="1" x14ac:dyDescent="0.25">
      <c r="A1" s="128" t="s">
        <v>23</v>
      </c>
    </row>
    <row r="2" spans="1:6" s="48" customFormat="1" x14ac:dyDescent="0.25">
      <c r="A2" s="128"/>
    </row>
    <row r="3" spans="1:6" s="48" customFormat="1" x14ac:dyDescent="0.25">
      <c r="A3" s="128" t="s">
        <v>2401</v>
      </c>
    </row>
    <row r="4" spans="1:6" s="48" customFormat="1" x14ac:dyDescent="0.25">
      <c r="A4" s="139" t="s">
        <v>3053</v>
      </c>
      <c r="B4" s="3"/>
      <c r="C4" s="3"/>
      <c r="D4" s="3"/>
      <c r="E4" s="3"/>
    </row>
    <row r="5" spans="1:6" s="48" customFormat="1" x14ac:dyDescent="0.25">
      <c r="A5" s="128" t="s">
        <v>3177</v>
      </c>
    </row>
    <row r="6" spans="1:6" s="48" customFormat="1" x14ac:dyDescent="0.25">
      <c r="A6" s="1057" t="s">
        <v>3526</v>
      </c>
      <c r="B6" s="1058"/>
      <c r="C6" s="1058"/>
    </row>
    <row r="7" spans="1:6" s="48" customFormat="1" x14ac:dyDescent="0.25">
      <c r="A7" s="1057" t="s">
        <v>3527</v>
      </c>
      <c r="B7" s="1058"/>
      <c r="C7" s="1058"/>
      <c r="D7" s="1058"/>
    </row>
    <row r="8" spans="1:6" s="48" customFormat="1" x14ac:dyDescent="0.25">
      <c r="A8" s="128"/>
    </row>
    <row r="9" spans="1:6" s="48" customFormat="1" ht="17" thickBot="1" x14ac:dyDescent="0.3">
      <c r="A9" s="128"/>
      <c r="C9" s="604">
        <v>6800</v>
      </c>
      <c r="D9" s="604">
        <v>6750</v>
      </c>
      <c r="E9" s="604">
        <v>7250</v>
      </c>
    </row>
    <row r="10" spans="1:6" s="4" customFormat="1" ht="17" thickBot="1" x14ac:dyDescent="0.3">
      <c r="A10" s="160" t="s">
        <v>0</v>
      </c>
      <c r="B10" s="50" t="s">
        <v>1</v>
      </c>
      <c r="C10" s="225" t="s">
        <v>1318</v>
      </c>
      <c r="D10" s="225" t="s">
        <v>2423</v>
      </c>
      <c r="E10" s="225" t="s">
        <v>1466</v>
      </c>
      <c r="F10" s="225"/>
    </row>
    <row r="11" spans="1:6" s="2" customFormat="1" x14ac:dyDescent="0.25">
      <c r="A11" s="12" t="s">
        <v>3116</v>
      </c>
      <c r="B11" s="13" t="s">
        <v>3118</v>
      </c>
      <c r="C11" s="13">
        <v>200</v>
      </c>
      <c r="D11" s="13">
        <v>200</v>
      </c>
      <c r="E11" s="13">
        <v>100</v>
      </c>
      <c r="F11" s="13"/>
    </row>
    <row r="12" spans="1:6" s="2" customFormat="1" x14ac:dyDescent="0.25">
      <c r="A12" s="55">
        <v>44204</v>
      </c>
      <c r="B12" s="53" t="s">
        <v>3119</v>
      </c>
      <c r="C12" s="53"/>
      <c r="D12" s="53">
        <v>500</v>
      </c>
      <c r="E12" s="53">
        <v>500</v>
      </c>
      <c r="F12" s="53"/>
    </row>
    <row r="13" spans="1:6" s="2" customFormat="1" ht="17" thickBot="1" x14ac:dyDescent="0.3">
      <c r="A13" s="76">
        <v>44263</v>
      </c>
      <c r="B13" s="14" t="s">
        <v>3125</v>
      </c>
      <c r="C13" s="22">
        <v>500</v>
      </c>
      <c r="D13" s="22">
        <v>750</v>
      </c>
      <c r="E13" s="22">
        <v>90</v>
      </c>
      <c r="F13" s="22"/>
    </row>
    <row r="14" spans="1:6" s="2" customFormat="1" ht="17" thickBot="1" x14ac:dyDescent="0.3">
      <c r="A14" s="170" t="s">
        <v>3196</v>
      </c>
      <c r="B14" s="34"/>
      <c r="C14" s="34">
        <f>SUM(C11:C13)</f>
        <v>700</v>
      </c>
      <c r="D14" s="34">
        <f t="shared" ref="D14:E14" si="0">SUM(D11:D13)</f>
        <v>1450</v>
      </c>
      <c r="E14" s="34">
        <f t="shared" si="0"/>
        <v>690</v>
      </c>
      <c r="F14" s="54"/>
    </row>
    <row r="15" spans="1:6" s="2" customFormat="1" x14ac:dyDescent="0.25">
      <c r="A15" s="301" t="s">
        <v>3219</v>
      </c>
      <c r="B15" s="53" t="s">
        <v>63</v>
      </c>
      <c r="C15" s="53"/>
      <c r="D15" s="53">
        <v>-36</v>
      </c>
      <c r="E15" s="53"/>
      <c r="F15" s="53"/>
    </row>
    <row r="16" spans="1:6" s="2" customFormat="1" x14ac:dyDescent="0.25">
      <c r="A16" s="55">
        <v>44264</v>
      </c>
      <c r="B16" s="53" t="s">
        <v>63</v>
      </c>
      <c r="C16" s="53">
        <v>-123</v>
      </c>
      <c r="D16" s="53"/>
      <c r="E16" s="53"/>
      <c r="F16" s="53"/>
    </row>
    <row r="17" spans="1:10" s="2" customFormat="1" x14ac:dyDescent="0.25">
      <c r="A17" s="55">
        <v>44295</v>
      </c>
      <c r="B17" s="53" t="s">
        <v>63</v>
      </c>
      <c r="C17" s="53">
        <v>-242</v>
      </c>
      <c r="D17" s="53"/>
      <c r="E17" s="53"/>
      <c r="F17" s="13"/>
    </row>
    <row r="18" spans="1:10" s="2" customFormat="1" x14ac:dyDescent="0.25">
      <c r="A18" s="55">
        <v>44417</v>
      </c>
      <c r="B18" s="53" t="s">
        <v>63</v>
      </c>
      <c r="C18" s="53">
        <v>-127</v>
      </c>
      <c r="D18" s="53">
        <v>-343</v>
      </c>
      <c r="E18" s="53"/>
      <c r="F18" s="13"/>
    </row>
    <row r="19" spans="1:10" s="2" customFormat="1" x14ac:dyDescent="0.25">
      <c r="A19" s="55">
        <v>44509</v>
      </c>
      <c r="B19" s="53" t="s">
        <v>63</v>
      </c>
      <c r="C19" s="53">
        <v>-125</v>
      </c>
      <c r="D19" s="53"/>
      <c r="E19" s="53"/>
      <c r="F19" s="13"/>
    </row>
    <row r="20" spans="1:10" s="2" customFormat="1" x14ac:dyDescent="0.25">
      <c r="A20" s="55" t="s">
        <v>3269</v>
      </c>
      <c r="B20" s="53" t="s">
        <v>63</v>
      </c>
      <c r="C20" s="53">
        <v>-83</v>
      </c>
      <c r="D20" s="53">
        <v>-177</v>
      </c>
      <c r="E20" s="53">
        <v>-100</v>
      </c>
      <c r="F20" s="13"/>
    </row>
    <row r="21" spans="1:10" s="1" customFormat="1" x14ac:dyDescent="0.25">
      <c r="A21" s="55" t="s">
        <v>3274</v>
      </c>
      <c r="B21" s="53" t="s">
        <v>63</v>
      </c>
      <c r="C21" s="354"/>
      <c r="D21" s="53">
        <v>-198</v>
      </c>
      <c r="E21" s="53">
        <v>-91</v>
      </c>
      <c r="F21" s="43"/>
    </row>
    <row r="22" spans="1:10" s="1" customFormat="1" x14ac:dyDescent="0.25">
      <c r="A22" s="55" t="s">
        <v>3279</v>
      </c>
      <c r="B22" s="53" t="s">
        <v>63</v>
      </c>
      <c r="C22" s="354"/>
      <c r="D22" s="53">
        <v>-364</v>
      </c>
      <c r="E22" s="53">
        <v>-287</v>
      </c>
      <c r="F22" s="43"/>
    </row>
    <row r="23" spans="1:10" s="1" customFormat="1" x14ac:dyDescent="0.25">
      <c r="A23" s="55" t="s">
        <v>3289</v>
      </c>
      <c r="B23" s="53" t="s">
        <v>63</v>
      </c>
      <c r="C23" s="354"/>
      <c r="D23" s="53">
        <v>-244</v>
      </c>
      <c r="E23" s="53">
        <v>-73</v>
      </c>
      <c r="F23" s="43"/>
    </row>
    <row r="24" spans="1:10" s="1" customFormat="1" x14ac:dyDescent="0.25">
      <c r="A24" s="55" t="s">
        <v>3311</v>
      </c>
      <c r="B24" s="53" t="s">
        <v>63</v>
      </c>
      <c r="C24" s="354"/>
      <c r="D24" s="53">
        <v>-88</v>
      </c>
      <c r="E24" s="53">
        <v>-21</v>
      </c>
      <c r="F24" s="43"/>
    </row>
    <row r="25" spans="1:10" s="6" customFormat="1" ht="17" thickBot="1" x14ac:dyDescent="0.3">
      <c r="A25" s="380" t="s">
        <v>3346</v>
      </c>
      <c r="B25" s="193" t="s">
        <v>63</v>
      </c>
      <c r="C25" s="193"/>
      <c r="D25" s="397"/>
      <c r="E25" s="193">
        <v>-76</v>
      </c>
      <c r="F25" s="392"/>
    </row>
    <row r="26" spans="1:10" s="8" customFormat="1" ht="17" thickBot="1" x14ac:dyDescent="0.3">
      <c r="A26" s="170" t="s">
        <v>3382</v>
      </c>
      <c r="B26" s="34"/>
      <c r="C26" s="34">
        <f>SUM(C14:C25)</f>
        <v>0</v>
      </c>
      <c r="D26" s="34">
        <f>SUM(D14:D25)</f>
        <v>0</v>
      </c>
      <c r="E26" s="34">
        <f>SUM(E14:E25)</f>
        <v>42</v>
      </c>
      <c r="F26" s="54"/>
    </row>
    <row r="27" spans="1:10" ht="17" thickBot="1" x14ac:dyDescent="0.3">
      <c r="A27" s="252"/>
      <c r="B27" s="168"/>
      <c r="C27" s="168"/>
      <c r="D27" s="168"/>
      <c r="E27" s="168"/>
      <c r="F27" s="57"/>
    </row>
    <row r="28" spans="1:10" s="8" customFormat="1" ht="17" thickBot="1" x14ac:dyDescent="0.3">
      <c r="A28" s="170" t="s">
        <v>3446</v>
      </c>
      <c r="B28" s="34"/>
      <c r="C28" s="34">
        <f>SUM(C26:C27)</f>
        <v>0</v>
      </c>
      <c r="D28" s="34">
        <f>SUM(D26:D27)</f>
        <v>0</v>
      </c>
      <c r="E28" s="34">
        <f>SUM(E26:E27)</f>
        <v>42</v>
      </c>
      <c r="F28" s="54"/>
      <c r="G28" s="976" t="s">
        <v>4037</v>
      </c>
      <c r="H28" s="976"/>
      <c r="I28" s="976"/>
      <c r="J28" s="976"/>
    </row>
    <row r="29" spans="1:10" s="2" customFormat="1" ht="17" thickBot="1" x14ac:dyDescent="0.3">
      <c r="A29" s="55" t="s">
        <v>3504</v>
      </c>
      <c r="B29" s="53" t="s">
        <v>63</v>
      </c>
      <c r="C29" s="53"/>
      <c r="D29" s="53"/>
      <c r="E29" s="53">
        <v>-5</v>
      </c>
      <c r="F29" s="13"/>
    </row>
    <row r="30" spans="1:10" s="8" customFormat="1" ht="17" thickBot="1" x14ac:dyDescent="0.3">
      <c r="A30" s="170" t="s">
        <v>3573</v>
      </c>
      <c r="B30" s="34"/>
      <c r="C30" s="34">
        <f>SUM(C28:C29)</f>
        <v>0</v>
      </c>
      <c r="D30" s="34">
        <f>SUM(D28:D29)</f>
        <v>0</v>
      </c>
      <c r="E30" s="34">
        <f>SUM(E28:E29)</f>
        <v>37</v>
      </c>
      <c r="F30" s="54"/>
    </row>
    <row r="31" spans="1:10" s="2" customFormat="1" ht="17" thickBot="1" x14ac:dyDescent="0.3">
      <c r="A31" s="301"/>
      <c r="B31" s="53"/>
      <c r="C31" s="53"/>
      <c r="D31" s="53"/>
      <c r="E31" s="53"/>
      <c r="F31" s="13"/>
    </row>
    <row r="32" spans="1:10" s="8" customFormat="1" ht="17" thickBot="1" x14ac:dyDescent="0.3">
      <c r="A32" s="170" t="s">
        <v>3678</v>
      </c>
      <c r="B32" s="34"/>
      <c r="C32" s="34">
        <f>SUM(C30:C31)</f>
        <v>0</v>
      </c>
      <c r="D32" s="34">
        <f>SUM(D30:D31)</f>
        <v>0</v>
      </c>
      <c r="E32" s="34">
        <f>SUM(E30:E31)</f>
        <v>37</v>
      </c>
      <c r="F32" s="54"/>
    </row>
    <row r="33" spans="1:6" s="2" customFormat="1" ht="17" thickBot="1" x14ac:dyDescent="0.3">
      <c r="A33" s="55" t="s">
        <v>3782</v>
      </c>
      <c r="B33" s="53" t="s">
        <v>63</v>
      </c>
      <c r="C33" s="354"/>
      <c r="D33" s="354"/>
      <c r="E33" s="53">
        <v>-11</v>
      </c>
      <c r="F33" s="13"/>
    </row>
    <row r="34" spans="1:6" s="8" customFormat="1" ht="17" thickBot="1" x14ac:dyDescent="0.3">
      <c r="A34" s="170" t="s">
        <v>3957</v>
      </c>
      <c r="B34" s="34"/>
      <c r="C34" s="34">
        <f>SUM(C32:C33)</f>
        <v>0</v>
      </c>
      <c r="D34" s="34">
        <f t="shared" ref="D34:E34" si="1">SUM(D32:D33)</f>
        <v>0</v>
      </c>
      <c r="E34" s="34">
        <f t="shared" si="1"/>
        <v>26</v>
      </c>
      <c r="F34" s="54"/>
    </row>
    <row r="35" spans="1:6" ht="17" thickBot="1" x14ac:dyDescent="0.3">
      <c r="A35" s="256"/>
      <c r="B35" s="168"/>
      <c r="C35" s="800"/>
      <c r="D35" s="800"/>
      <c r="E35" s="168"/>
      <c r="F35" s="57"/>
    </row>
    <row r="36" spans="1:6" s="8" customFormat="1" ht="17" thickBot="1" x14ac:dyDescent="0.3">
      <c r="A36" s="171" t="s">
        <v>4012</v>
      </c>
      <c r="B36" s="41"/>
      <c r="C36" s="41">
        <f>SUM(C34:C35)</f>
        <v>0</v>
      </c>
      <c r="D36" s="41">
        <f t="shared" ref="D36:E36" si="2">SUM(D34:D35)</f>
        <v>0</v>
      </c>
      <c r="E36" s="181">
        <f t="shared" si="2"/>
        <v>26</v>
      </c>
      <c r="F36" s="258"/>
    </row>
    <row r="37" spans="1:6" x14ac:dyDescent="0.25">
      <c r="A37" s="256"/>
      <c r="B37" s="168"/>
      <c r="C37" s="800"/>
      <c r="D37" s="800"/>
      <c r="E37" s="168"/>
      <c r="F37" s="57"/>
    </row>
    <row r="38" spans="1:6" x14ac:dyDescent="0.25">
      <c r="A38" s="256"/>
      <c r="B38" s="168"/>
      <c r="C38" s="800"/>
      <c r="D38" s="800"/>
      <c r="E38" s="168"/>
      <c r="F38" s="57"/>
    </row>
    <row r="39" spans="1:6" x14ac:dyDescent="0.25">
      <c r="A39" s="256"/>
      <c r="B39" s="168"/>
      <c r="C39" s="800"/>
      <c r="D39" s="800"/>
      <c r="E39" s="168"/>
      <c r="F39" s="57"/>
    </row>
    <row r="40" spans="1:6" x14ac:dyDescent="0.25">
      <c r="A40" s="252"/>
      <c r="B40" s="168"/>
      <c r="C40" s="168"/>
      <c r="D40" s="168"/>
      <c r="E40" s="168"/>
      <c r="F40" s="57"/>
    </row>
    <row r="41" spans="1:6" s="200" customFormat="1" ht="17" thickBot="1" x14ac:dyDescent="0.3">
      <c r="A41" s="960"/>
      <c r="B41" s="358"/>
      <c r="C41" s="358"/>
      <c r="D41" s="358"/>
      <c r="E41" s="358"/>
      <c r="F41" s="358"/>
    </row>
    <row r="42" spans="1:6" ht="17" thickBot="1" x14ac:dyDescent="0.3">
      <c r="A42" s="683" t="s">
        <v>927</v>
      </c>
      <c r="B42" s="560"/>
      <c r="C42" s="228">
        <f>SUM(C11:C13)</f>
        <v>700</v>
      </c>
      <c r="D42" s="228">
        <f>SUM(D11:D13)</f>
        <v>1450</v>
      </c>
      <c r="E42" s="228">
        <f>SUM(E11:E13)</f>
        <v>690</v>
      </c>
      <c r="F42" s="34">
        <f>SUM(F11:F13)</f>
        <v>0</v>
      </c>
    </row>
    <row r="43" spans="1:6" ht="17" thickBot="1" x14ac:dyDescent="0.3">
      <c r="A43" s="745" t="s">
        <v>1053</v>
      </c>
      <c r="B43" s="746"/>
      <c r="C43" s="747"/>
      <c r="D43" s="755"/>
      <c r="E43" s="755"/>
      <c r="F43" s="748"/>
    </row>
    <row r="45" spans="1:6" x14ac:dyDescent="0.25">
      <c r="A45" s="137" t="s">
        <v>3872</v>
      </c>
    </row>
    <row r="46" spans="1:6" x14ac:dyDescent="0.25">
      <c r="A46" s="137" t="s">
        <v>3873</v>
      </c>
    </row>
    <row r="48" spans="1:6" x14ac:dyDescent="0.25">
      <c r="A48" s="137" t="s">
        <v>3874</v>
      </c>
    </row>
    <row r="50" spans="1:1" x14ac:dyDescent="0.25">
      <c r="A50" s="137" t="s">
        <v>3875</v>
      </c>
    </row>
    <row r="51" spans="1:1" x14ac:dyDescent="0.25">
      <c r="A51" s="137" t="s">
        <v>3876</v>
      </c>
    </row>
    <row r="52" spans="1:1" x14ac:dyDescent="0.25">
      <c r="A52" s="137" t="s">
        <v>3877</v>
      </c>
    </row>
    <row r="54" spans="1:1" x14ac:dyDescent="0.25">
      <c r="A54" s="137" t="s">
        <v>3878</v>
      </c>
    </row>
    <row r="56" spans="1:1" x14ac:dyDescent="0.25">
      <c r="A56" s="137" t="s">
        <v>3879</v>
      </c>
    </row>
    <row r="58" spans="1:1" x14ac:dyDescent="0.25">
      <c r="A58" s="137" t="s">
        <v>3880</v>
      </c>
    </row>
    <row r="60" spans="1:1" x14ac:dyDescent="0.25">
      <c r="A60" s="137" t="s">
        <v>3881</v>
      </c>
    </row>
    <row r="61" spans="1:1" x14ac:dyDescent="0.25">
      <c r="A61" s="137" t="s">
        <v>3882</v>
      </c>
    </row>
    <row r="63" spans="1:1" x14ac:dyDescent="0.25">
      <c r="A63" s="137" t="s">
        <v>3883</v>
      </c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T88"/>
  <sheetViews>
    <sheetView topLeftCell="A45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7.5" style="4" customWidth="1"/>
    <col min="3" max="4" width="12" style="4" customWidth="1"/>
    <col min="5" max="5" width="13.1640625" style="4" customWidth="1"/>
    <col min="6" max="6" width="13.5" style="4" customWidth="1"/>
    <col min="7" max="7" width="11" style="4" customWidth="1"/>
    <col min="8" max="15" width="12.5" style="4" customWidth="1"/>
    <col min="16" max="16" width="12.5" style="136" customWidth="1"/>
    <col min="17" max="16384" width="9" style="136"/>
  </cols>
  <sheetData>
    <row r="1" spans="1:16" s="48" customFormat="1" x14ac:dyDescent="0.25">
      <c r="A1" s="128" t="s">
        <v>23</v>
      </c>
    </row>
    <row r="2" spans="1:16" s="48" customFormat="1" x14ac:dyDescent="0.25">
      <c r="A2" s="128"/>
    </row>
    <row r="3" spans="1:16" s="48" customFormat="1" x14ac:dyDescent="0.25">
      <c r="A3" s="128" t="s">
        <v>2401</v>
      </c>
    </row>
    <row r="4" spans="1:16" s="48" customFormat="1" x14ac:dyDescent="0.25">
      <c r="A4" s="139" t="s">
        <v>3053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" s="48" customFormat="1" x14ac:dyDescent="0.25">
      <c r="A5" s="128" t="s">
        <v>3231</v>
      </c>
    </row>
    <row r="6" spans="1:16" s="48" customFormat="1" x14ac:dyDescent="0.25">
      <c r="A6" s="1057" t="s">
        <v>3530</v>
      </c>
      <c r="B6" s="1058"/>
      <c r="C6" s="1058"/>
    </row>
    <row r="7" spans="1:16" s="48" customFormat="1" x14ac:dyDescent="0.25">
      <c r="A7" s="1057" t="s">
        <v>3528</v>
      </c>
      <c r="B7" s="1058"/>
      <c r="C7" s="1058"/>
      <c r="D7" s="1058"/>
      <c r="E7" s="1058"/>
      <c r="F7" s="1058"/>
    </row>
    <row r="8" spans="1:16" s="48" customFormat="1" x14ac:dyDescent="0.25">
      <c r="A8" s="1057" t="s">
        <v>3529</v>
      </c>
      <c r="B8" s="1058"/>
      <c r="C8" s="1058"/>
      <c r="D8" s="1058"/>
    </row>
    <row r="9" spans="1:16" s="48" customFormat="1" x14ac:dyDescent="0.25">
      <c r="A9" s="139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6" s="30" customFormat="1" ht="17" thickBot="1" x14ac:dyDescent="0.3">
      <c r="A10" s="935"/>
      <c r="B10" s="31"/>
      <c r="C10" s="31">
        <v>6800</v>
      </c>
      <c r="D10" s="31">
        <v>6800</v>
      </c>
      <c r="E10" s="31">
        <v>6750</v>
      </c>
      <c r="F10" s="31">
        <v>17500</v>
      </c>
      <c r="G10" s="31">
        <v>19500</v>
      </c>
      <c r="H10" s="31">
        <v>10000</v>
      </c>
      <c r="I10" s="31">
        <v>10000</v>
      </c>
      <c r="J10" s="31">
        <v>10000</v>
      </c>
      <c r="K10" s="31">
        <v>10000</v>
      </c>
      <c r="L10" s="31">
        <v>10000</v>
      </c>
      <c r="M10" s="31">
        <v>10000</v>
      </c>
      <c r="N10" s="31">
        <v>7000</v>
      </c>
      <c r="O10" s="31">
        <v>6800</v>
      </c>
      <c r="P10" s="1059"/>
    </row>
    <row r="11" spans="1:16" s="2" customFormat="1" ht="17" thickBot="1" x14ac:dyDescent="0.3">
      <c r="A11" s="675" t="s">
        <v>0</v>
      </c>
      <c r="B11" s="225" t="s">
        <v>1</v>
      </c>
      <c r="C11" s="225" t="s">
        <v>1318</v>
      </c>
      <c r="D11" s="225" t="s">
        <v>2600</v>
      </c>
      <c r="E11" s="225" t="s">
        <v>2423</v>
      </c>
      <c r="F11" s="225" t="s">
        <v>1228</v>
      </c>
      <c r="G11" s="225" t="s">
        <v>3147</v>
      </c>
      <c r="H11" s="225" t="s">
        <v>3149</v>
      </c>
      <c r="I11" s="225" t="s">
        <v>3150</v>
      </c>
      <c r="J11" s="225" t="s">
        <v>3154</v>
      </c>
      <c r="K11" s="225" t="s">
        <v>3156</v>
      </c>
      <c r="L11" s="225" t="s">
        <v>3157</v>
      </c>
      <c r="M11" s="225" t="s">
        <v>3161</v>
      </c>
      <c r="N11" s="225" t="s">
        <v>3162</v>
      </c>
      <c r="O11" s="225" t="s">
        <v>3167</v>
      </c>
      <c r="P11" s="225" t="s">
        <v>3270</v>
      </c>
    </row>
    <row r="12" spans="1:16" s="1" customFormat="1" x14ac:dyDescent="0.25">
      <c r="A12" s="55">
        <v>44324</v>
      </c>
      <c r="B12" s="53" t="s">
        <v>3148</v>
      </c>
      <c r="C12" s="354"/>
      <c r="D12" s="354"/>
      <c r="E12" s="354"/>
      <c r="F12" s="53">
        <v>1</v>
      </c>
      <c r="G12" s="53">
        <v>212</v>
      </c>
      <c r="H12" s="354"/>
      <c r="I12" s="354"/>
      <c r="J12" s="354"/>
      <c r="K12" s="354"/>
      <c r="L12" s="354"/>
      <c r="M12" s="354"/>
      <c r="N12" s="354"/>
      <c r="O12" s="354"/>
      <c r="P12" s="354"/>
    </row>
    <row r="13" spans="1:16" s="1" customFormat="1" x14ac:dyDescent="0.25">
      <c r="A13" s="55">
        <v>44355</v>
      </c>
      <c r="B13" s="53" t="s">
        <v>3151</v>
      </c>
      <c r="C13" s="354"/>
      <c r="D13" s="354"/>
      <c r="E13" s="354"/>
      <c r="F13" s="354"/>
      <c r="G13" s="354"/>
      <c r="H13" s="53">
        <v>260</v>
      </c>
      <c r="I13" s="53">
        <v>90</v>
      </c>
      <c r="J13" s="53"/>
      <c r="K13" s="53"/>
      <c r="L13" s="53"/>
      <c r="M13" s="53"/>
      <c r="N13" s="53"/>
      <c r="O13" s="53"/>
      <c r="P13" s="354"/>
    </row>
    <row r="14" spans="1:16" s="1" customFormat="1" x14ac:dyDescent="0.25">
      <c r="A14" s="55">
        <v>44355</v>
      </c>
      <c r="B14" s="53" t="s">
        <v>3153</v>
      </c>
      <c r="C14" s="53">
        <v>50</v>
      </c>
      <c r="D14" s="53"/>
      <c r="E14" s="354"/>
      <c r="F14" s="53">
        <v>200</v>
      </c>
      <c r="G14" s="354"/>
      <c r="H14" s="354"/>
      <c r="I14" s="53">
        <v>94</v>
      </c>
      <c r="J14" s="53">
        <v>56</v>
      </c>
      <c r="K14" s="53"/>
      <c r="L14" s="53"/>
      <c r="M14" s="53"/>
      <c r="N14" s="53"/>
      <c r="O14" s="53"/>
      <c r="P14" s="354"/>
    </row>
    <row r="15" spans="1:16" s="1" customFormat="1" x14ac:dyDescent="0.25">
      <c r="A15" s="55">
        <v>44385</v>
      </c>
      <c r="B15" s="53" t="s">
        <v>3155</v>
      </c>
      <c r="C15" s="53">
        <v>150</v>
      </c>
      <c r="D15" s="53"/>
      <c r="E15" s="354"/>
      <c r="F15" s="53">
        <v>87</v>
      </c>
      <c r="G15" s="354"/>
      <c r="H15" s="354"/>
      <c r="I15" s="53">
        <v>30</v>
      </c>
      <c r="J15" s="354"/>
      <c r="K15" s="53">
        <v>60</v>
      </c>
      <c r="L15" s="53">
        <v>120</v>
      </c>
      <c r="M15" s="53"/>
      <c r="N15" s="53"/>
      <c r="O15" s="53"/>
      <c r="P15" s="354"/>
    </row>
    <row r="16" spans="1:16" s="1" customFormat="1" x14ac:dyDescent="0.25">
      <c r="A16" s="55">
        <v>44385</v>
      </c>
      <c r="B16" s="53" t="s">
        <v>3160</v>
      </c>
      <c r="C16" s="354"/>
      <c r="D16" s="354"/>
      <c r="E16" s="53">
        <v>500</v>
      </c>
      <c r="F16" s="354"/>
      <c r="G16" s="354"/>
      <c r="H16" s="354"/>
      <c r="I16" s="354"/>
      <c r="J16" s="354"/>
      <c r="K16" s="354"/>
      <c r="L16" s="354"/>
      <c r="M16" s="53">
        <v>166</v>
      </c>
      <c r="N16" s="53">
        <v>334</v>
      </c>
      <c r="O16" s="53"/>
      <c r="P16" s="354"/>
    </row>
    <row r="17" spans="1:16" s="1" customFormat="1" x14ac:dyDescent="0.25">
      <c r="A17" s="55">
        <v>44385</v>
      </c>
      <c r="B17" s="53" t="s">
        <v>3163</v>
      </c>
      <c r="C17" s="53">
        <v>100</v>
      </c>
      <c r="D17" s="53"/>
      <c r="E17" s="354"/>
      <c r="F17" s="354"/>
      <c r="G17" s="354"/>
      <c r="H17" s="53">
        <v>156</v>
      </c>
      <c r="I17" s="53">
        <v>66</v>
      </c>
      <c r="J17" s="53">
        <v>31</v>
      </c>
      <c r="K17" s="53">
        <v>35</v>
      </c>
      <c r="L17" s="354"/>
      <c r="M17" s="354"/>
      <c r="N17" s="354"/>
      <c r="O17" s="354"/>
      <c r="P17" s="354"/>
    </row>
    <row r="18" spans="1:16" s="2" customFormat="1" x14ac:dyDescent="0.25">
      <c r="A18" s="55">
        <v>44447</v>
      </c>
      <c r="B18" s="53" t="s">
        <v>3168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>
        <v>300</v>
      </c>
      <c r="P18" s="13"/>
    </row>
    <row r="19" spans="1:16" s="2" customFormat="1" x14ac:dyDescent="0.25">
      <c r="A19" s="301" t="s">
        <v>3170</v>
      </c>
      <c r="B19" s="53" t="s">
        <v>3175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>
        <v>300</v>
      </c>
      <c r="P19" s="13"/>
    </row>
    <row r="20" spans="1:16" s="2" customFormat="1" x14ac:dyDescent="0.25">
      <c r="A20" s="301" t="s">
        <v>3184</v>
      </c>
      <c r="B20" s="53" t="s">
        <v>3185</v>
      </c>
      <c r="C20" s="354"/>
      <c r="D20" s="53">
        <v>500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13"/>
    </row>
    <row r="21" spans="1:16" s="1" customFormat="1" x14ac:dyDescent="0.25">
      <c r="A21" s="301" t="s">
        <v>3200</v>
      </c>
      <c r="B21" s="53" t="s">
        <v>63</v>
      </c>
      <c r="C21" s="354"/>
      <c r="D21" s="354"/>
      <c r="E21" s="354"/>
      <c r="F21" s="354"/>
      <c r="G21" s="354"/>
      <c r="H21" s="53">
        <v>-130</v>
      </c>
      <c r="I21" s="354"/>
      <c r="J21" s="354"/>
      <c r="K21" s="53">
        <v>-60</v>
      </c>
      <c r="L21" s="53">
        <v>-135</v>
      </c>
      <c r="M21" s="354"/>
      <c r="N21" s="354"/>
      <c r="O21" s="354"/>
      <c r="P21" s="43"/>
    </row>
    <row r="22" spans="1:16" s="2" customFormat="1" x14ac:dyDescent="0.25">
      <c r="A22" s="301" t="s">
        <v>3209</v>
      </c>
      <c r="B22" s="53" t="s">
        <v>63</v>
      </c>
      <c r="C22" s="53"/>
      <c r="D22" s="53"/>
      <c r="E22" s="53">
        <v>-134</v>
      </c>
      <c r="F22" s="53"/>
      <c r="G22" s="53"/>
      <c r="H22" s="999">
        <v>-16</v>
      </c>
      <c r="I22" s="999">
        <v>-6</v>
      </c>
      <c r="J22" s="53"/>
      <c r="K22" s="1000">
        <v>-1</v>
      </c>
      <c r="L22" s="1001">
        <v>-2</v>
      </c>
      <c r="M22" s="53"/>
      <c r="N22" s="53"/>
      <c r="O22" s="53"/>
      <c r="P22" s="13"/>
    </row>
    <row r="23" spans="1:16" s="1" customFormat="1" x14ac:dyDescent="0.25">
      <c r="A23" s="301" t="s">
        <v>3219</v>
      </c>
      <c r="B23" s="53" t="s">
        <v>63</v>
      </c>
      <c r="C23" s="354"/>
      <c r="D23" s="354"/>
      <c r="E23" s="53">
        <v>-366</v>
      </c>
      <c r="F23" s="354"/>
      <c r="G23" s="354"/>
      <c r="H23" s="53">
        <v>-63</v>
      </c>
      <c r="I23" s="53">
        <v>-16</v>
      </c>
      <c r="J23" s="53">
        <v>-9</v>
      </c>
      <c r="K23" s="53">
        <v>-5</v>
      </c>
      <c r="L23" s="53">
        <v>-7</v>
      </c>
      <c r="M23" s="354"/>
      <c r="N23" s="354"/>
      <c r="O23" s="354"/>
      <c r="P23" s="43"/>
    </row>
    <row r="24" spans="1:16" s="2" customFormat="1" x14ac:dyDescent="0.25">
      <c r="A24" s="55">
        <v>44205</v>
      </c>
      <c r="B24" s="53" t="s">
        <v>63</v>
      </c>
      <c r="C24" s="53"/>
      <c r="D24" s="53"/>
      <c r="E24" s="53"/>
      <c r="F24" s="53"/>
      <c r="G24" s="53"/>
      <c r="H24" s="53"/>
      <c r="I24" s="53"/>
      <c r="J24" s="53"/>
      <c r="K24" s="354"/>
      <c r="L24" s="53"/>
      <c r="M24" s="53"/>
      <c r="N24" s="53">
        <v>-116</v>
      </c>
      <c r="O24" s="53"/>
      <c r="P24" s="13"/>
    </row>
    <row r="25" spans="1:16" s="1" customFormat="1" x14ac:dyDescent="0.25">
      <c r="A25" s="55">
        <v>44264</v>
      </c>
      <c r="B25" s="53" t="s">
        <v>63</v>
      </c>
      <c r="C25" s="354"/>
      <c r="D25" s="53">
        <v>-47</v>
      </c>
      <c r="E25" s="354"/>
      <c r="F25" s="53">
        <v>-30</v>
      </c>
      <c r="G25" s="53">
        <v>-12</v>
      </c>
      <c r="H25" s="53">
        <v>-42</v>
      </c>
      <c r="I25" s="53">
        <v>-20</v>
      </c>
      <c r="J25" s="53">
        <v>-23</v>
      </c>
      <c r="K25" s="53">
        <v>-11</v>
      </c>
      <c r="L25" s="53">
        <v>-41</v>
      </c>
      <c r="M25" s="354"/>
      <c r="N25" s="354"/>
      <c r="O25" s="354"/>
      <c r="P25" s="43"/>
    </row>
    <row r="26" spans="1:16" s="1" customFormat="1" ht="17" thickBot="1" x14ac:dyDescent="0.3">
      <c r="A26" s="28">
        <v>44295</v>
      </c>
      <c r="B26" s="22" t="s">
        <v>63</v>
      </c>
      <c r="C26" s="370"/>
      <c r="D26" s="22">
        <v>-35</v>
      </c>
      <c r="E26" s="370"/>
      <c r="F26" s="22">
        <v>-61</v>
      </c>
      <c r="G26" s="22">
        <v>-24</v>
      </c>
      <c r="H26" s="370"/>
      <c r="I26" s="370"/>
      <c r="J26" s="370"/>
      <c r="K26" s="370"/>
      <c r="L26" s="370"/>
      <c r="M26" s="370"/>
      <c r="N26" s="370"/>
      <c r="O26" s="370"/>
      <c r="P26" s="115"/>
    </row>
    <row r="27" spans="1:16" s="1" customFormat="1" ht="17" thickBot="1" x14ac:dyDescent="0.3">
      <c r="A27" s="170" t="s">
        <v>3239</v>
      </c>
      <c r="B27" s="34"/>
      <c r="C27" s="34">
        <f>SUM(C12:C26)</f>
        <v>300</v>
      </c>
      <c r="D27" s="34">
        <f t="shared" ref="D27:P27" si="0">SUM(D12:D26)</f>
        <v>418</v>
      </c>
      <c r="E27" s="34">
        <f t="shared" si="0"/>
        <v>0</v>
      </c>
      <c r="F27" s="34">
        <f t="shared" si="0"/>
        <v>197</v>
      </c>
      <c r="G27" s="34">
        <f t="shared" si="0"/>
        <v>176</v>
      </c>
      <c r="H27" s="34">
        <f t="shared" si="0"/>
        <v>165</v>
      </c>
      <c r="I27" s="34">
        <f t="shared" si="0"/>
        <v>238</v>
      </c>
      <c r="J27" s="34">
        <f t="shared" si="0"/>
        <v>55</v>
      </c>
      <c r="K27" s="34">
        <f t="shared" si="0"/>
        <v>18</v>
      </c>
      <c r="L27" s="56">
        <f t="shared" si="0"/>
        <v>-65</v>
      </c>
      <c r="M27" s="34">
        <f t="shared" si="0"/>
        <v>166</v>
      </c>
      <c r="N27" s="34">
        <f t="shared" si="0"/>
        <v>218</v>
      </c>
      <c r="O27" s="34">
        <f t="shared" si="0"/>
        <v>600</v>
      </c>
      <c r="P27" s="34">
        <f t="shared" si="0"/>
        <v>0</v>
      </c>
    </row>
    <row r="28" spans="1:16" s="1" customFormat="1" x14ac:dyDescent="0.25">
      <c r="A28" s="55">
        <v>44356</v>
      </c>
      <c r="B28" s="53" t="s">
        <v>63</v>
      </c>
      <c r="C28" s="354"/>
      <c r="D28" s="354"/>
      <c r="E28" s="354"/>
      <c r="F28" s="53">
        <v>-7</v>
      </c>
      <c r="G28" s="53">
        <v>-23</v>
      </c>
      <c r="H28" s="53">
        <v>-24</v>
      </c>
      <c r="I28" s="53">
        <v>-6</v>
      </c>
      <c r="J28" s="354"/>
      <c r="K28" s="53">
        <v>-4</v>
      </c>
      <c r="L28" s="53">
        <v>-4</v>
      </c>
      <c r="M28" s="354"/>
      <c r="N28" s="53">
        <v>-60</v>
      </c>
      <c r="O28" s="354"/>
      <c r="P28" s="354"/>
    </row>
    <row r="29" spans="1:16" s="1" customFormat="1" x14ac:dyDescent="0.25">
      <c r="A29" s="55">
        <v>44417</v>
      </c>
      <c r="B29" s="53" t="s">
        <v>63</v>
      </c>
      <c r="C29" s="354"/>
      <c r="D29" s="53">
        <v>-23</v>
      </c>
      <c r="E29" s="354"/>
      <c r="F29" s="53"/>
      <c r="G29" s="53"/>
      <c r="H29" s="354"/>
      <c r="I29" s="354"/>
      <c r="J29" s="354"/>
      <c r="K29" s="354"/>
      <c r="L29" s="354"/>
      <c r="M29" s="354"/>
      <c r="N29" s="354"/>
      <c r="O29" s="354"/>
      <c r="P29" s="43"/>
    </row>
    <row r="30" spans="1:16" s="1" customFormat="1" x14ac:dyDescent="0.25">
      <c r="A30" s="55">
        <v>44417</v>
      </c>
      <c r="B30" s="53" t="s">
        <v>63</v>
      </c>
      <c r="C30" s="354"/>
      <c r="D30" s="354"/>
      <c r="E30" s="354"/>
      <c r="F30" s="53">
        <v>-59</v>
      </c>
      <c r="G30" s="53">
        <v>-29</v>
      </c>
      <c r="H30" s="354"/>
      <c r="I30" s="354"/>
      <c r="J30" s="354"/>
      <c r="K30" s="354"/>
      <c r="L30" s="354"/>
      <c r="M30" s="354"/>
      <c r="N30" s="354"/>
      <c r="O30" s="354"/>
      <c r="P30" s="43"/>
    </row>
    <row r="31" spans="1:16" s="1" customFormat="1" x14ac:dyDescent="0.25">
      <c r="A31" s="365">
        <v>44509</v>
      </c>
      <c r="B31" s="354" t="s">
        <v>3300</v>
      </c>
      <c r="C31" s="354"/>
      <c r="D31" s="354"/>
      <c r="E31" s="354"/>
      <c r="F31" s="354"/>
      <c r="G31" s="354"/>
      <c r="H31" s="354"/>
      <c r="I31" s="354"/>
      <c r="J31" s="354"/>
      <c r="K31" s="354"/>
      <c r="L31" s="354">
        <v>91</v>
      </c>
      <c r="M31" s="354"/>
      <c r="N31" s="354"/>
      <c r="O31" s="354"/>
      <c r="P31" s="43"/>
    </row>
    <row r="32" spans="1:16" s="1" customFormat="1" x14ac:dyDescent="0.25">
      <c r="A32" s="55">
        <v>44509</v>
      </c>
      <c r="B32" s="53" t="s">
        <v>63</v>
      </c>
      <c r="C32" s="53"/>
      <c r="D32" s="354"/>
      <c r="E32" s="354"/>
      <c r="F32" s="53">
        <v>-58</v>
      </c>
      <c r="G32" s="53">
        <v>-42</v>
      </c>
      <c r="H32" s="354"/>
      <c r="I32" s="354"/>
      <c r="J32" s="354"/>
      <c r="K32" s="354"/>
      <c r="L32" s="354"/>
      <c r="M32" s="354"/>
      <c r="N32" s="53">
        <v>-35</v>
      </c>
      <c r="O32" s="53">
        <v>-75</v>
      </c>
      <c r="P32" s="43"/>
    </row>
    <row r="33" spans="1:20" s="1" customFormat="1" x14ac:dyDescent="0.25">
      <c r="A33" s="55" t="s">
        <v>3269</v>
      </c>
      <c r="B33" s="53" t="s">
        <v>63</v>
      </c>
      <c r="C33" s="53">
        <v>-127</v>
      </c>
      <c r="D33" s="53">
        <v>-70</v>
      </c>
      <c r="E33" s="354"/>
      <c r="F33" s="53">
        <v>-14</v>
      </c>
      <c r="G33" s="53">
        <v>-8</v>
      </c>
      <c r="H33" s="354"/>
      <c r="I33" s="354"/>
      <c r="J33" s="354"/>
      <c r="K33" s="354"/>
      <c r="L33" s="354"/>
      <c r="M33" s="53"/>
      <c r="N33" s="53">
        <v>-34</v>
      </c>
      <c r="O33" s="53">
        <v>-90</v>
      </c>
      <c r="P33" s="13">
        <v>-24</v>
      </c>
    </row>
    <row r="34" spans="1:20" s="1" customFormat="1" x14ac:dyDescent="0.25">
      <c r="A34" s="55" t="s">
        <v>3274</v>
      </c>
      <c r="B34" s="53" t="s">
        <v>63</v>
      </c>
      <c r="C34" s="354"/>
      <c r="D34" s="354"/>
      <c r="E34" s="354"/>
      <c r="F34" s="53">
        <v>-20</v>
      </c>
      <c r="G34" s="53">
        <v>-36</v>
      </c>
      <c r="H34" s="354"/>
      <c r="I34" s="354"/>
      <c r="J34" s="354"/>
      <c r="K34" s="354"/>
      <c r="L34" s="354"/>
      <c r="M34" s="354"/>
      <c r="N34" s="53">
        <v>-56</v>
      </c>
      <c r="O34" s="53">
        <v>-55</v>
      </c>
      <c r="P34" s="13">
        <v>-14</v>
      </c>
    </row>
    <row r="35" spans="1:20" s="1" customFormat="1" x14ac:dyDescent="0.25">
      <c r="A35" s="55" t="s">
        <v>3278</v>
      </c>
      <c r="B35" s="53" t="s">
        <v>63</v>
      </c>
      <c r="C35" s="354"/>
      <c r="D35" s="354"/>
      <c r="E35" s="354"/>
      <c r="F35" s="354"/>
      <c r="G35" s="354"/>
      <c r="H35" s="53">
        <v>-130</v>
      </c>
      <c r="I35" s="53">
        <v>-57</v>
      </c>
      <c r="J35" s="53">
        <v>-45</v>
      </c>
      <c r="K35" s="53">
        <v>-5</v>
      </c>
      <c r="L35" s="53">
        <v>-71</v>
      </c>
      <c r="M35" s="354"/>
      <c r="N35" s="354"/>
      <c r="O35" s="53">
        <v>-40</v>
      </c>
      <c r="P35" s="43"/>
    </row>
    <row r="36" spans="1:20" s="1" customFormat="1" x14ac:dyDescent="0.25">
      <c r="A36" s="55" t="s">
        <v>3279</v>
      </c>
      <c r="B36" s="53" t="s">
        <v>63</v>
      </c>
      <c r="C36" s="354"/>
      <c r="D36" s="354"/>
      <c r="E36" s="354"/>
      <c r="F36" s="53">
        <v>-24</v>
      </c>
      <c r="G36" s="53">
        <v>-27</v>
      </c>
      <c r="H36" s="354"/>
      <c r="I36" s="354"/>
      <c r="J36" s="354"/>
      <c r="K36" s="354"/>
      <c r="L36" s="354"/>
      <c r="M36" s="354"/>
      <c r="N36" s="53">
        <v>-8</v>
      </c>
      <c r="O36" s="354"/>
      <c r="P36" s="43"/>
    </row>
    <row r="37" spans="1:20" s="1" customFormat="1" x14ac:dyDescent="0.25">
      <c r="A37" s="55" t="s">
        <v>3289</v>
      </c>
      <c r="B37" s="53" t="s">
        <v>63</v>
      </c>
      <c r="C37" s="354"/>
      <c r="D37" s="354"/>
      <c r="E37" s="354"/>
      <c r="F37" s="53">
        <v>-4</v>
      </c>
      <c r="G37" s="53">
        <v>-5</v>
      </c>
      <c r="H37" s="354"/>
      <c r="I37" s="354"/>
      <c r="J37" s="354"/>
      <c r="K37" s="354"/>
      <c r="L37" s="354"/>
      <c r="M37" s="354"/>
      <c r="N37" s="53">
        <v>-5</v>
      </c>
      <c r="O37" s="354"/>
      <c r="P37" s="43"/>
    </row>
    <row r="38" spans="1:20" s="1" customFormat="1" x14ac:dyDescent="0.25">
      <c r="A38" s="55" t="s">
        <v>3311</v>
      </c>
      <c r="B38" s="53" t="s">
        <v>63</v>
      </c>
      <c r="C38" s="354"/>
      <c r="D38" s="354"/>
      <c r="E38" s="354"/>
      <c r="F38" s="354"/>
      <c r="G38" s="354"/>
      <c r="H38" s="354"/>
      <c r="I38" s="354"/>
      <c r="J38" s="354"/>
      <c r="K38" s="354"/>
      <c r="L38" s="354"/>
      <c r="M38" s="354"/>
      <c r="N38" s="53">
        <v>-2</v>
      </c>
      <c r="O38" s="354"/>
      <c r="P38" s="43"/>
    </row>
    <row r="39" spans="1:20" s="1" customFormat="1" x14ac:dyDescent="0.25">
      <c r="A39" s="55" t="s">
        <v>3311</v>
      </c>
      <c r="B39" s="53" t="s">
        <v>63</v>
      </c>
      <c r="C39" s="354"/>
      <c r="D39" s="354"/>
      <c r="E39" s="354"/>
      <c r="F39" s="354"/>
      <c r="G39" s="354"/>
      <c r="H39" s="53">
        <v>-38</v>
      </c>
      <c r="I39" s="53">
        <v>-30</v>
      </c>
      <c r="J39" s="53">
        <v>-7</v>
      </c>
      <c r="K39" s="53">
        <v>-7</v>
      </c>
      <c r="L39" s="53">
        <v>-67</v>
      </c>
      <c r="M39" s="354"/>
      <c r="N39" s="354"/>
      <c r="O39" s="354"/>
      <c r="P39" s="43"/>
    </row>
    <row r="40" spans="1:20" s="1" customFormat="1" x14ac:dyDescent="0.25">
      <c r="A40" s="380" t="s">
        <v>3346</v>
      </c>
      <c r="B40" s="193" t="s">
        <v>63</v>
      </c>
      <c r="C40" s="193">
        <v>-278</v>
      </c>
      <c r="D40" s="193">
        <v>-63</v>
      </c>
      <c r="E40" s="354"/>
      <c r="F40" s="354"/>
      <c r="G40" s="354"/>
      <c r="H40" s="354"/>
      <c r="I40" s="354"/>
      <c r="J40" s="354"/>
      <c r="K40" s="354"/>
      <c r="L40" s="354"/>
      <c r="M40" s="354"/>
      <c r="N40" s="354"/>
      <c r="O40" s="354"/>
      <c r="P40" s="43"/>
    </row>
    <row r="41" spans="1:20" s="1" customFormat="1" ht="17" thickBot="1" x14ac:dyDescent="0.3">
      <c r="A41" s="1046">
        <v>44296</v>
      </c>
      <c r="B41" s="1034" t="s">
        <v>63</v>
      </c>
      <c r="C41" s="1035"/>
      <c r="D41" s="1035"/>
      <c r="E41" s="354"/>
      <c r="F41" s="53">
        <v>-4</v>
      </c>
      <c r="G41" s="354"/>
      <c r="H41" s="354"/>
      <c r="I41" s="354"/>
      <c r="J41" s="354"/>
      <c r="K41" s="354"/>
      <c r="L41" s="354"/>
      <c r="M41" s="354"/>
      <c r="N41" s="354"/>
      <c r="O41" s="53">
        <v>-158</v>
      </c>
      <c r="P41" s="13">
        <v>-4</v>
      </c>
    </row>
    <row r="42" spans="1:20" s="1" customFormat="1" ht="17" thickBot="1" x14ac:dyDescent="0.3">
      <c r="A42" s="170" t="s">
        <v>3383</v>
      </c>
      <c r="B42" s="34"/>
      <c r="C42" s="56">
        <f>SUM(C27:C41)</f>
        <v>-105</v>
      </c>
      <c r="D42" s="34">
        <f t="shared" ref="D42:P42" si="1">SUM(D27:D41)</f>
        <v>262</v>
      </c>
      <c r="E42" s="34">
        <f t="shared" si="1"/>
        <v>0</v>
      </c>
      <c r="F42" s="34">
        <f t="shared" si="1"/>
        <v>7</v>
      </c>
      <c r="G42" s="34">
        <f t="shared" si="1"/>
        <v>6</v>
      </c>
      <c r="H42" s="56">
        <f t="shared" si="1"/>
        <v>-27</v>
      </c>
      <c r="I42" s="34">
        <f t="shared" si="1"/>
        <v>145</v>
      </c>
      <c r="J42" s="34">
        <f t="shared" si="1"/>
        <v>3</v>
      </c>
      <c r="K42" s="34">
        <f t="shared" si="1"/>
        <v>2</v>
      </c>
      <c r="L42" s="56">
        <f t="shared" si="1"/>
        <v>-116</v>
      </c>
      <c r="M42" s="34">
        <f t="shared" si="1"/>
        <v>166</v>
      </c>
      <c r="N42" s="34">
        <f t="shared" si="1"/>
        <v>18</v>
      </c>
      <c r="O42" s="34">
        <f t="shared" si="1"/>
        <v>182</v>
      </c>
      <c r="P42" s="56">
        <f t="shared" si="1"/>
        <v>-42</v>
      </c>
    </row>
    <row r="43" spans="1:20" s="1" customFormat="1" ht="17" thickBot="1" x14ac:dyDescent="0.3">
      <c r="A43" s="1174">
        <v>44207</v>
      </c>
      <c r="B43" s="1035" t="s">
        <v>3445</v>
      </c>
      <c r="C43" s="1035">
        <v>105</v>
      </c>
      <c r="D43" s="1035"/>
      <c r="E43" s="354"/>
      <c r="F43" s="354"/>
      <c r="G43" s="354"/>
      <c r="H43" s="354"/>
      <c r="I43" s="354"/>
      <c r="J43" s="354"/>
      <c r="K43" s="354"/>
      <c r="L43" s="354"/>
      <c r="M43" s="354"/>
      <c r="N43" s="354"/>
      <c r="O43" s="354"/>
      <c r="P43" s="43">
        <v>42</v>
      </c>
    </row>
    <row r="44" spans="1:20" s="6" customFormat="1" ht="17" thickBot="1" x14ac:dyDescent="0.3">
      <c r="A44" s="170" t="s">
        <v>3467</v>
      </c>
      <c r="B44" s="34"/>
      <c r="C44" s="34">
        <f>SUM(C42:C43)</f>
        <v>0</v>
      </c>
      <c r="D44" s="34">
        <f t="shared" ref="D44:P44" si="2">SUM(D42:D43)</f>
        <v>262</v>
      </c>
      <c r="E44" s="34">
        <f t="shared" si="2"/>
        <v>0</v>
      </c>
      <c r="F44" s="34">
        <f t="shared" si="2"/>
        <v>7</v>
      </c>
      <c r="G44" s="34">
        <f t="shared" si="2"/>
        <v>6</v>
      </c>
      <c r="H44" s="56">
        <f t="shared" si="2"/>
        <v>-27</v>
      </c>
      <c r="I44" s="34">
        <f t="shared" si="2"/>
        <v>145</v>
      </c>
      <c r="J44" s="34">
        <f t="shared" si="2"/>
        <v>3</v>
      </c>
      <c r="K44" s="34">
        <f t="shared" si="2"/>
        <v>2</v>
      </c>
      <c r="L44" s="56">
        <f t="shared" si="2"/>
        <v>-116</v>
      </c>
      <c r="M44" s="34">
        <f t="shared" si="2"/>
        <v>166</v>
      </c>
      <c r="N44" s="34">
        <f t="shared" si="2"/>
        <v>18</v>
      </c>
      <c r="O44" s="34">
        <f t="shared" si="2"/>
        <v>182</v>
      </c>
      <c r="P44" s="34">
        <f t="shared" si="2"/>
        <v>0</v>
      </c>
      <c r="Q44" s="976" t="s">
        <v>4037</v>
      </c>
      <c r="R44" s="976"/>
      <c r="S44" s="976"/>
      <c r="T44" s="976"/>
    </row>
    <row r="45" spans="1:20" s="1" customFormat="1" x14ac:dyDescent="0.25">
      <c r="A45" s="1174">
        <v>44327</v>
      </c>
      <c r="B45" s="1035" t="s">
        <v>3494</v>
      </c>
      <c r="C45" s="1035"/>
      <c r="D45" s="1035"/>
      <c r="E45" s="354"/>
      <c r="F45" s="354"/>
      <c r="G45" s="354"/>
      <c r="H45" s="1049">
        <v>27</v>
      </c>
      <c r="I45" s="1049">
        <v>-27</v>
      </c>
      <c r="J45" s="1175">
        <v>-3</v>
      </c>
      <c r="K45" s="1175">
        <v>-2</v>
      </c>
      <c r="L45" s="1175">
        <v>5</v>
      </c>
      <c r="M45" s="354"/>
      <c r="N45" s="354"/>
      <c r="O45" s="354"/>
      <c r="P45" s="43"/>
    </row>
    <row r="46" spans="1:20" s="1" customFormat="1" x14ac:dyDescent="0.25">
      <c r="A46" s="55" t="s">
        <v>3504</v>
      </c>
      <c r="B46" s="53" t="s">
        <v>63</v>
      </c>
      <c r="C46" s="1034"/>
      <c r="D46" s="1034">
        <v>-31</v>
      </c>
      <c r="E46" s="354"/>
      <c r="F46" s="354"/>
      <c r="G46" s="354"/>
      <c r="H46" s="354"/>
      <c r="I46" s="354"/>
      <c r="J46" s="354"/>
      <c r="K46" s="354"/>
      <c r="L46" s="354"/>
      <c r="M46" s="354"/>
      <c r="N46" s="354"/>
      <c r="O46" s="53">
        <v>-17</v>
      </c>
      <c r="P46" s="13"/>
    </row>
    <row r="47" spans="1:20" s="1" customFormat="1" ht="17" thickBot="1" x14ac:dyDescent="0.3">
      <c r="A47" s="1046" t="s">
        <v>3506</v>
      </c>
      <c r="B47" s="1034" t="s">
        <v>63</v>
      </c>
      <c r="C47" s="1035"/>
      <c r="D47" s="1035"/>
      <c r="E47" s="354"/>
      <c r="F47" s="53">
        <v>-4</v>
      </c>
      <c r="G47" s="53">
        <v>-7</v>
      </c>
      <c r="H47" s="354"/>
      <c r="I47" s="354"/>
      <c r="J47" s="354"/>
      <c r="K47" s="354"/>
      <c r="L47" s="354"/>
      <c r="M47" s="354"/>
      <c r="N47" s="354"/>
      <c r="O47" s="354"/>
      <c r="P47" s="13">
        <v>-108</v>
      </c>
    </row>
    <row r="48" spans="1:20" s="6" customFormat="1" ht="17" thickBot="1" x14ac:dyDescent="0.3">
      <c r="A48" s="170" t="s">
        <v>3613</v>
      </c>
      <c r="B48" s="34"/>
      <c r="C48" s="34">
        <f>SUM(C44:C47)</f>
        <v>0</v>
      </c>
      <c r="D48" s="34">
        <f t="shared" ref="D48:P48" si="3">SUM(D44:D47)</f>
        <v>231</v>
      </c>
      <c r="E48" s="34">
        <f t="shared" si="3"/>
        <v>0</v>
      </c>
      <c r="F48" s="34">
        <f t="shared" si="3"/>
        <v>3</v>
      </c>
      <c r="G48" s="56">
        <f t="shared" si="3"/>
        <v>-1</v>
      </c>
      <c r="H48" s="34">
        <f t="shared" si="3"/>
        <v>0</v>
      </c>
      <c r="I48" s="34">
        <f t="shared" si="3"/>
        <v>118</v>
      </c>
      <c r="J48" s="34">
        <f t="shared" si="3"/>
        <v>0</v>
      </c>
      <c r="K48" s="34">
        <f t="shared" si="3"/>
        <v>0</v>
      </c>
      <c r="L48" s="56">
        <f t="shared" si="3"/>
        <v>-111</v>
      </c>
      <c r="M48" s="34">
        <f t="shared" si="3"/>
        <v>166</v>
      </c>
      <c r="N48" s="34">
        <f t="shared" si="3"/>
        <v>18</v>
      </c>
      <c r="O48" s="34">
        <f t="shared" si="3"/>
        <v>165</v>
      </c>
      <c r="P48" s="56">
        <f t="shared" si="3"/>
        <v>-108</v>
      </c>
    </row>
    <row r="49" spans="1:17" s="1" customFormat="1" x14ac:dyDescent="0.25">
      <c r="A49" s="1046" t="s">
        <v>3663</v>
      </c>
      <c r="B49" s="1034" t="s">
        <v>63</v>
      </c>
      <c r="C49" s="1035"/>
      <c r="D49" s="1034">
        <v>-6</v>
      </c>
      <c r="E49" s="354"/>
      <c r="F49" s="53"/>
      <c r="G49" s="53"/>
      <c r="H49" s="354"/>
      <c r="I49" s="354"/>
      <c r="J49" s="354"/>
      <c r="K49" s="354"/>
      <c r="L49" s="354"/>
      <c r="M49" s="354"/>
      <c r="N49" s="354"/>
      <c r="O49" s="53">
        <v>-8</v>
      </c>
      <c r="P49" s="13"/>
    </row>
    <row r="50" spans="1:17" s="1" customFormat="1" ht="17" thickBot="1" x14ac:dyDescent="0.3">
      <c r="A50" s="1046" t="s">
        <v>3672</v>
      </c>
      <c r="B50" s="1034" t="s">
        <v>63</v>
      </c>
      <c r="C50" s="1035"/>
      <c r="D50" s="1034">
        <v>-42</v>
      </c>
      <c r="E50" s="354"/>
      <c r="F50" s="53"/>
      <c r="G50" s="53"/>
      <c r="H50" s="354"/>
      <c r="I50" s="354"/>
      <c r="J50" s="354"/>
      <c r="K50" s="354"/>
      <c r="L50" s="354"/>
      <c r="M50" s="354"/>
      <c r="N50" s="354"/>
      <c r="O50" s="354"/>
      <c r="P50" s="13"/>
    </row>
    <row r="51" spans="1:17" s="6" customFormat="1" ht="17" thickBot="1" x14ac:dyDescent="0.3">
      <c r="A51" s="170" t="s">
        <v>3752</v>
      </c>
      <c r="B51" s="34"/>
      <c r="C51" s="34">
        <f>SUM(C48:C50)</f>
        <v>0</v>
      </c>
      <c r="D51" s="34">
        <f t="shared" ref="D51:P51" si="4">SUM(D48:D50)</f>
        <v>183</v>
      </c>
      <c r="E51" s="34">
        <f t="shared" si="4"/>
        <v>0</v>
      </c>
      <c r="F51" s="34">
        <f t="shared" si="4"/>
        <v>3</v>
      </c>
      <c r="G51" s="56">
        <f t="shared" si="4"/>
        <v>-1</v>
      </c>
      <c r="H51" s="34">
        <f t="shared" si="4"/>
        <v>0</v>
      </c>
      <c r="I51" s="34">
        <f t="shared" si="4"/>
        <v>118</v>
      </c>
      <c r="J51" s="34">
        <f t="shared" si="4"/>
        <v>0</v>
      </c>
      <c r="K51" s="34">
        <f t="shared" si="4"/>
        <v>0</v>
      </c>
      <c r="L51" s="56">
        <f t="shared" si="4"/>
        <v>-111</v>
      </c>
      <c r="M51" s="34">
        <f t="shared" si="4"/>
        <v>166</v>
      </c>
      <c r="N51" s="34">
        <f t="shared" si="4"/>
        <v>18</v>
      </c>
      <c r="O51" s="34">
        <f t="shared" si="4"/>
        <v>157</v>
      </c>
      <c r="P51" s="56">
        <f t="shared" si="4"/>
        <v>-108</v>
      </c>
    </row>
    <row r="52" spans="1:17" s="1" customFormat="1" x14ac:dyDescent="0.25">
      <c r="A52" s="55" t="s">
        <v>3782</v>
      </c>
      <c r="B52" s="53" t="s">
        <v>63</v>
      </c>
      <c r="C52" s="1035"/>
      <c r="D52" s="1035"/>
      <c r="E52" s="354"/>
      <c r="F52" s="354"/>
      <c r="G52" s="354"/>
      <c r="H52" s="354"/>
      <c r="I52" s="354"/>
      <c r="J52" s="354"/>
      <c r="K52" s="354"/>
      <c r="L52" s="354"/>
      <c r="M52" s="53">
        <v>-74</v>
      </c>
      <c r="N52" s="53">
        <v>-18</v>
      </c>
      <c r="O52" s="354"/>
      <c r="P52" s="43"/>
    </row>
    <row r="53" spans="1:17" s="1" customFormat="1" x14ac:dyDescent="0.25">
      <c r="A53" s="1046" t="s">
        <v>3844</v>
      </c>
      <c r="B53" s="1034" t="s">
        <v>63</v>
      </c>
      <c r="C53" s="1035"/>
      <c r="D53" s="1034">
        <v>-41</v>
      </c>
      <c r="E53" s="354"/>
      <c r="F53" s="53"/>
      <c r="G53" s="53"/>
      <c r="H53" s="354"/>
      <c r="I53" s="354"/>
      <c r="J53" s="354"/>
      <c r="K53" s="354"/>
      <c r="L53" s="354"/>
      <c r="M53" s="354"/>
      <c r="N53" s="354"/>
      <c r="O53" s="354"/>
      <c r="P53" s="13"/>
    </row>
    <row r="54" spans="1:17" s="361" customFormat="1" x14ac:dyDescent="0.25">
      <c r="A54" s="1172" t="s">
        <v>3844</v>
      </c>
      <c r="B54" s="1162" t="s">
        <v>3983</v>
      </c>
      <c r="C54" s="1162"/>
      <c r="D54" s="1162">
        <v>-108</v>
      </c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360">
        <v>108</v>
      </c>
    </row>
    <row r="55" spans="1:17" s="361" customFormat="1" x14ac:dyDescent="0.25">
      <c r="A55" s="1172" t="s">
        <v>3844</v>
      </c>
      <c r="B55" s="1162" t="s">
        <v>3984</v>
      </c>
      <c r="C55" s="1162"/>
      <c r="D55" s="1162"/>
      <c r="E55" s="1162"/>
      <c r="F55" s="1162">
        <v>-1</v>
      </c>
      <c r="G55" s="1162">
        <v>1</v>
      </c>
      <c r="H55" s="1162"/>
      <c r="I55" s="1162"/>
      <c r="J55" s="1162"/>
      <c r="K55" s="1162"/>
      <c r="L55" s="1162"/>
      <c r="M55" s="1162"/>
      <c r="N55" s="1162"/>
      <c r="O55" s="1162"/>
      <c r="P55" s="360"/>
    </row>
    <row r="56" spans="1:17" s="361" customFormat="1" ht="17" thickBot="1" x14ac:dyDescent="0.3">
      <c r="A56" s="1172" t="s">
        <v>3844</v>
      </c>
      <c r="B56" s="1162" t="s">
        <v>3985</v>
      </c>
      <c r="C56" s="1162"/>
      <c r="D56" s="1162"/>
      <c r="E56" s="1162"/>
      <c r="F56" s="1162"/>
      <c r="G56" s="1162"/>
      <c r="H56" s="1162"/>
      <c r="I56" s="1162">
        <v>-111</v>
      </c>
      <c r="J56" s="1162"/>
      <c r="K56" s="1162"/>
      <c r="L56" s="1162">
        <v>111</v>
      </c>
      <c r="M56" s="1162"/>
      <c r="N56" s="1162"/>
      <c r="O56" s="1162"/>
      <c r="P56" s="360"/>
    </row>
    <row r="57" spans="1:17" s="6" customFormat="1" ht="17" thickBot="1" x14ac:dyDescent="0.3">
      <c r="A57" s="170" t="s">
        <v>3956</v>
      </c>
      <c r="B57" s="34"/>
      <c r="C57" s="34">
        <f>SUM(C51:C56)</f>
        <v>0</v>
      </c>
      <c r="D57" s="34">
        <f t="shared" ref="D57:P57" si="5">SUM(D51:D56)</f>
        <v>34</v>
      </c>
      <c r="E57" s="34">
        <f t="shared" si="5"/>
        <v>0</v>
      </c>
      <c r="F57" s="34">
        <f t="shared" si="5"/>
        <v>2</v>
      </c>
      <c r="G57" s="34">
        <f t="shared" si="5"/>
        <v>0</v>
      </c>
      <c r="H57" s="34">
        <f t="shared" si="5"/>
        <v>0</v>
      </c>
      <c r="I57" s="34">
        <f t="shared" si="5"/>
        <v>7</v>
      </c>
      <c r="J57" s="34">
        <f t="shared" si="5"/>
        <v>0</v>
      </c>
      <c r="K57" s="34">
        <f t="shared" si="5"/>
        <v>0</v>
      </c>
      <c r="L57" s="34">
        <f t="shared" si="5"/>
        <v>0</v>
      </c>
      <c r="M57" s="34">
        <f t="shared" si="5"/>
        <v>92</v>
      </c>
      <c r="N57" s="34">
        <f t="shared" si="5"/>
        <v>0</v>
      </c>
      <c r="O57" s="34">
        <f t="shared" si="5"/>
        <v>157</v>
      </c>
      <c r="P57" s="34">
        <f t="shared" si="5"/>
        <v>0</v>
      </c>
    </row>
    <row r="58" spans="1:17" s="200" customFormat="1" x14ac:dyDescent="0.25">
      <c r="A58" s="373" t="s">
        <v>3959</v>
      </c>
      <c r="B58" s="354" t="s">
        <v>63</v>
      </c>
      <c r="C58" s="800"/>
      <c r="D58" s="842">
        <v>-34</v>
      </c>
      <c r="E58" s="800"/>
      <c r="F58" s="800"/>
      <c r="G58" s="800"/>
      <c r="H58" s="800"/>
      <c r="I58" s="800"/>
      <c r="J58" s="800"/>
      <c r="K58" s="800"/>
      <c r="L58" s="800"/>
      <c r="M58" s="842">
        <v>-65</v>
      </c>
      <c r="N58" s="800"/>
      <c r="O58" s="842">
        <v>-157</v>
      </c>
      <c r="P58" s="358"/>
      <c r="Q58" s="200" t="s">
        <v>3976</v>
      </c>
    </row>
    <row r="59" spans="1:17" s="200" customFormat="1" ht="17" thickBot="1" x14ac:dyDescent="0.3">
      <c r="A59" s="373" t="s">
        <v>3967</v>
      </c>
      <c r="B59" s="354" t="s">
        <v>63</v>
      </c>
      <c r="C59" s="800"/>
      <c r="D59" s="800"/>
      <c r="E59" s="800"/>
      <c r="F59" s="800"/>
      <c r="G59" s="800"/>
      <c r="H59" s="800"/>
      <c r="I59" s="800"/>
      <c r="J59" s="800"/>
      <c r="K59" s="800"/>
      <c r="L59" s="800"/>
      <c r="M59" s="842">
        <v>-10</v>
      </c>
      <c r="N59" s="800"/>
      <c r="O59" s="800"/>
      <c r="P59" s="358"/>
      <c r="Q59" s="200" t="s">
        <v>3982</v>
      </c>
    </row>
    <row r="60" spans="1:17" s="6" customFormat="1" ht="17" thickBot="1" x14ac:dyDescent="0.3">
      <c r="A60" s="171" t="s">
        <v>4012</v>
      </c>
      <c r="B60" s="41"/>
      <c r="C60" s="41">
        <f t="shared" ref="C60:P60" si="6">SUM(C57:C59)</f>
        <v>0</v>
      </c>
      <c r="D60" s="181">
        <f t="shared" si="6"/>
        <v>0</v>
      </c>
      <c r="E60" s="41">
        <f t="shared" si="6"/>
        <v>0</v>
      </c>
      <c r="F60" s="181">
        <f t="shared" si="6"/>
        <v>2</v>
      </c>
      <c r="G60" s="41">
        <f t="shared" si="6"/>
        <v>0</v>
      </c>
      <c r="H60" s="41">
        <f t="shared" si="6"/>
        <v>0</v>
      </c>
      <c r="I60" s="181">
        <f t="shared" si="6"/>
        <v>7</v>
      </c>
      <c r="J60" s="41">
        <f t="shared" si="6"/>
        <v>0</v>
      </c>
      <c r="K60" s="41">
        <f t="shared" si="6"/>
        <v>0</v>
      </c>
      <c r="L60" s="41">
        <f t="shared" si="6"/>
        <v>0</v>
      </c>
      <c r="M60" s="181">
        <f t="shared" si="6"/>
        <v>17</v>
      </c>
      <c r="N60" s="41">
        <f t="shared" si="6"/>
        <v>0</v>
      </c>
      <c r="O60" s="181">
        <f t="shared" si="6"/>
        <v>0</v>
      </c>
      <c r="P60" s="41">
        <f t="shared" si="6"/>
        <v>0</v>
      </c>
    </row>
    <row r="61" spans="1:17" s="361" customFormat="1" x14ac:dyDescent="0.25">
      <c r="A61" s="1169"/>
      <c r="B61" s="1162"/>
      <c r="C61" s="1162"/>
      <c r="D61" s="1162"/>
      <c r="E61" s="1162"/>
      <c r="F61" s="1162"/>
      <c r="G61" s="1162"/>
      <c r="H61" s="1162"/>
      <c r="I61" s="1162"/>
      <c r="J61" s="1162"/>
      <c r="K61" s="1162"/>
      <c r="L61" s="1162"/>
      <c r="M61" s="1162"/>
      <c r="N61" s="1162"/>
      <c r="O61" s="1162"/>
      <c r="P61" s="360"/>
    </row>
    <row r="62" spans="1:17" x14ac:dyDescent="0.25">
      <c r="A62" s="252"/>
      <c r="B62" s="168"/>
      <c r="C62" s="168"/>
      <c r="D62" s="168"/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57"/>
    </row>
    <row r="63" spans="1:17" x14ac:dyDescent="0.25">
      <c r="A63" s="252"/>
      <c r="B63" s="168"/>
      <c r="C63" s="168"/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57"/>
    </row>
    <row r="64" spans="1:17" s="941" customFormat="1" ht="17" thickBot="1" x14ac:dyDescent="0.3">
      <c r="A64" s="949"/>
      <c r="B64" s="396"/>
      <c r="C64" s="396"/>
      <c r="D64" s="396"/>
      <c r="E64" s="396"/>
      <c r="F64" s="396"/>
      <c r="G64" s="396"/>
      <c r="H64" s="396"/>
      <c r="I64" s="396"/>
      <c r="J64" s="396"/>
      <c r="K64" s="396"/>
      <c r="L64" s="396"/>
      <c r="M64" s="396"/>
      <c r="N64" s="396"/>
      <c r="O64" s="396"/>
      <c r="P64" s="396"/>
    </row>
    <row r="65" spans="1:16" s="2" customFormat="1" ht="17" thickBot="1" x14ac:dyDescent="0.3">
      <c r="A65" s="242" t="s">
        <v>927</v>
      </c>
      <c r="B65" s="34"/>
      <c r="C65" s="228">
        <f>SUM(C12:C20)</f>
        <v>300</v>
      </c>
      <c r="D65" s="228">
        <f>SUM(D12:D20)</f>
        <v>500</v>
      </c>
      <c r="E65" s="228">
        <f t="shared" ref="E65:O65" si="7">SUM(E12:E19)</f>
        <v>500</v>
      </c>
      <c r="F65" s="228">
        <f t="shared" si="7"/>
        <v>288</v>
      </c>
      <c r="G65" s="228">
        <f t="shared" si="7"/>
        <v>212</v>
      </c>
      <c r="H65" s="228">
        <f t="shared" si="7"/>
        <v>416</v>
      </c>
      <c r="I65" s="228">
        <f t="shared" si="7"/>
        <v>280</v>
      </c>
      <c r="J65" s="228">
        <f t="shared" si="7"/>
        <v>87</v>
      </c>
      <c r="K65" s="228">
        <f t="shared" si="7"/>
        <v>95</v>
      </c>
      <c r="L65" s="228">
        <f t="shared" si="7"/>
        <v>120</v>
      </c>
      <c r="M65" s="228">
        <f t="shared" si="7"/>
        <v>166</v>
      </c>
      <c r="N65" s="228">
        <f t="shared" si="7"/>
        <v>334</v>
      </c>
      <c r="O65" s="228">
        <f t="shared" si="7"/>
        <v>600</v>
      </c>
      <c r="P65" s="34"/>
    </row>
    <row r="66" spans="1:16" ht="17" thickBot="1" x14ac:dyDescent="0.3">
      <c r="A66" s="745" t="s">
        <v>1053</v>
      </c>
      <c r="B66" s="746"/>
      <c r="C66" s="955">
        <f>SUM(C65)</f>
        <v>300</v>
      </c>
      <c r="D66" s="955">
        <f t="shared" ref="D66:O66" si="8">SUM(D65)</f>
        <v>500</v>
      </c>
      <c r="E66" s="955">
        <f t="shared" si="8"/>
        <v>500</v>
      </c>
      <c r="F66" s="955">
        <f t="shared" si="8"/>
        <v>288</v>
      </c>
      <c r="G66" s="955">
        <f t="shared" si="8"/>
        <v>212</v>
      </c>
      <c r="H66" s="955">
        <f t="shared" si="8"/>
        <v>416</v>
      </c>
      <c r="I66" s="955">
        <f t="shared" si="8"/>
        <v>280</v>
      </c>
      <c r="J66" s="955">
        <f t="shared" si="8"/>
        <v>87</v>
      </c>
      <c r="K66" s="955">
        <f t="shared" si="8"/>
        <v>95</v>
      </c>
      <c r="L66" s="955">
        <f t="shared" si="8"/>
        <v>120</v>
      </c>
      <c r="M66" s="955">
        <f t="shared" si="8"/>
        <v>166</v>
      </c>
      <c r="N66" s="955">
        <f t="shared" si="8"/>
        <v>334</v>
      </c>
      <c r="O66" s="955">
        <f t="shared" si="8"/>
        <v>600</v>
      </c>
      <c r="P66" s="748"/>
    </row>
    <row r="67" spans="1:16" ht="17" thickBot="1" x14ac:dyDescent="0.3"/>
    <row r="68" spans="1:16" ht="17" thickBot="1" x14ac:dyDescent="0.3">
      <c r="C68" s="225" t="s">
        <v>1318</v>
      </c>
      <c r="D68" s="225" t="s">
        <v>2600</v>
      </c>
      <c r="E68" s="225" t="s">
        <v>2423</v>
      </c>
      <c r="F68" s="225" t="s">
        <v>1228</v>
      </c>
      <c r="G68" s="225" t="s">
        <v>3147</v>
      </c>
      <c r="H68" s="225" t="s">
        <v>3149</v>
      </c>
      <c r="I68" s="225" t="s">
        <v>3150</v>
      </c>
      <c r="J68" s="225" t="s">
        <v>3154</v>
      </c>
      <c r="K68" s="225" t="s">
        <v>3156</v>
      </c>
      <c r="L68" s="225" t="s">
        <v>3157</v>
      </c>
      <c r="M68" s="225" t="s">
        <v>3161</v>
      </c>
      <c r="N68" s="225" t="s">
        <v>3162</v>
      </c>
      <c r="O68" s="225" t="s">
        <v>3167</v>
      </c>
      <c r="P68" s="225" t="s">
        <v>3270</v>
      </c>
    </row>
    <row r="70" spans="1:16" x14ac:dyDescent="0.25">
      <c r="A70" s="137" t="s">
        <v>3496</v>
      </c>
      <c r="E70" s="4" t="s">
        <v>3872</v>
      </c>
    </row>
    <row r="71" spans="1:16" x14ac:dyDescent="0.25">
      <c r="A71" s="137" t="s">
        <v>3497</v>
      </c>
      <c r="E71" s="4" t="s">
        <v>3873</v>
      </c>
    </row>
    <row r="72" spans="1:16" x14ac:dyDescent="0.25">
      <c r="A72" s="137" t="s">
        <v>3498</v>
      </c>
    </row>
    <row r="73" spans="1:16" x14ac:dyDescent="0.25">
      <c r="E73" s="4" t="s">
        <v>3874</v>
      </c>
    </row>
    <row r="75" spans="1:16" x14ac:dyDescent="0.25">
      <c r="E75" s="4" t="s">
        <v>3875</v>
      </c>
    </row>
    <row r="76" spans="1:16" x14ac:dyDescent="0.25">
      <c r="E76" s="4" t="s">
        <v>3876</v>
      </c>
    </row>
    <row r="77" spans="1:16" x14ac:dyDescent="0.25">
      <c r="E77" s="4" t="s">
        <v>3877</v>
      </c>
    </row>
    <row r="79" spans="1:16" x14ac:dyDescent="0.25">
      <c r="E79" s="4" t="s">
        <v>3878</v>
      </c>
    </row>
    <row r="81" spans="5:5" x14ac:dyDescent="0.25">
      <c r="E81" s="4" t="s">
        <v>3879</v>
      </c>
    </row>
    <row r="83" spans="5:5" x14ac:dyDescent="0.25">
      <c r="E83" s="4" t="s">
        <v>3880</v>
      </c>
    </row>
    <row r="85" spans="5:5" x14ac:dyDescent="0.25">
      <c r="E85" s="4" t="s">
        <v>3881</v>
      </c>
    </row>
    <row r="86" spans="5:5" x14ac:dyDescent="0.25">
      <c r="E86" s="4" t="s">
        <v>3882</v>
      </c>
    </row>
    <row r="88" spans="5:5" x14ac:dyDescent="0.25">
      <c r="E88" s="4" t="s">
        <v>3883</v>
      </c>
    </row>
  </sheetData>
  <pageMargins left="0.7" right="0.7" top="0.75" bottom="0.75" header="0.3" footer="0.3"/>
  <pageSetup paperSize="9" orientation="portrait" horizontalDpi="120" verticalDpi="72" r:id="rId1"/>
  <extLst>
    <ext xmlns:mx="http://schemas.microsoft.com/office/mac/excel/2008/main" uri="{64002731-A6B0-56B0-2670-7721B7C09600}">
      <mx:PLV Mode="0" OnePage="0" WScale="0"/>
    </ext>
  </extLst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sheetPr>
    <tabColor rgb="FFC00000"/>
  </sheetPr>
  <dimension ref="A1:L37"/>
  <sheetViews>
    <sheetView topLeftCell="A19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0.5" style="4" customWidth="1"/>
    <col min="4" max="4" width="10" style="4" customWidth="1"/>
    <col min="5" max="8" width="9.1640625" style="4" customWidth="1"/>
    <col min="9" max="16384" width="9" style="136"/>
  </cols>
  <sheetData>
    <row r="1" spans="1:8" s="48" customFormat="1" x14ac:dyDescent="0.25">
      <c r="A1" s="128" t="s">
        <v>23</v>
      </c>
    </row>
    <row r="2" spans="1:8" s="48" customFormat="1" x14ac:dyDescent="0.25">
      <c r="A2" s="128"/>
    </row>
    <row r="3" spans="1:8" s="48" customFormat="1" x14ac:dyDescent="0.25">
      <c r="A3" s="128" t="s">
        <v>2401</v>
      </c>
    </row>
    <row r="4" spans="1:8" s="48" customFormat="1" x14ac:dyDescent="0.25">
      <c r="A4" s="139" t="s">
        <v>3053</v>
      </c>
      <c r="B4" s="3"/>
      <c r="C4" s="3"/>
      <c r="D4" s="3"/>
      <c r="E4" s="3"/>
      <c r="F4" s="3"/>
      <c r="G4" s="3"/>
      <c r="H4" s="3"/>
    </row>
    <row r="5" spans="1:8" s="1" customFormat="1" x14ac:dyDescent="0.25">
      <c r="A5" s="401" t="s">
        <v>3294</v>
      </c>
    </row>
    <row r="6" spans="1:8" s="1" customFormat="1" x14ac:dyDescent="0.25">
      <c r="A6" s="951" t="s">
        <v>3295</v>
      </c>
      <c r="B6" s="952"/>
      <c r="C6" s="952"/>
    </row>
    <row r="7" spans="1:8" s="1" customFormat="1" x14ac:dyDescent="0.25">
      <c r="A7" s="1057" t="s">
        <v>3535</v>
      </c>
      <c r="B7" s="1058"/>
      <c r="C7" s="735"/>
    </row>
    <row r="8" spans="1:8" s="1" customFormat="1" x14ac:dyDescent="0.25">
      <c r="A8" s="1057" t="s">
        <v>3536</v>
      </c>
      <c r="B8" s="1058"/>
      <c r="C8" s="1058"/>
      <c r="D8" s="1058"/>
      <c r="E8" s="735"/>
    </row>
    <row r="9" spans="1:8" s="48" customFormat="1" ht="17" thickBot="1" x14ac:dyDescent="0.3">
      <c r="A9" s="128"/>
      <c r="C9" s="604">
        <v>3950</v>
      </c>
      <c r="D9" s="604">
        <v>3000</v>
      </c>
      <c r="E9" s="604">
        <v>21000</v>
      </c>
      <c r="F9" s="604">
        <v>18000</v>
      </c>
      <c r="G9" s="604">
        <v>2800</v>
      </c>
      <c r="H9" s="604">
        <v>1000</v>
      </c>
    </row>
    <row r="10" spans="1:8" s="4" customFormat="1" ht="17" thickBot="1" x14ac:dyDescent="0.3">
      <c r="A10" s="160" t="s">
        <v>0</v>
      </c>
      <c r="B10" s="50" t="s">
        <v>1</v>
      </c>
      <c r="C10" s="225" t="s">
        <v>2</v>
      </c>
      <c r="D10" s="225" t="s">
        <v>3</v>
      </c>
      <c r="E10" s="225" t="s">
        <v>10</v>
      </c>
      <c r="F10" s="225" t="s">
        <v>29</v>
      </c>
      <c r="G10" s="225" t="s">
        <v>31</v>
      </c>
      <c r="H10" s="225" t="s">
        <v>4</v>
      </c>
    </row>
    <row r="11" spans="1:8" s="1" customFormat="1" x14ac:dyDescent="0.25">
      <c r="A11" s="55">
        <v>44509</v>
      </c>
      <c r="B11" s="53" t="s">
        <v>3266</v>
      </c>
      <c r="C11" s="354"/>
      <c r="D11" s="354"/>
      <c r="E11" s="53">
        <v>70</v>
      </c>
      <c r="F11" s="53"/>
      <c r="G11" s="53"/>
      <c r="H11" s="53"/>
    </row>
    <row r="12" spans="1:8" s="1" customFormat="1" x14ac:dyDescent="0.25">
      <c r="A12" s="55" t="s">
        <v>3267</v>
      </c>
      <c r="B12" s="53" t="s">
        <v>3268</v>
      </c>
      <c r="C12" s="354"/>
      <c r="D12" s="354"/>
      <c r="E12" s="354"/>
      <c r="F12" s="53">
        <v>50</v>
      </c>
      <c r="G12" s="53">
        <v>300</v>
      </c>
      <c r="H12" s="53"/>
    </row>
    <row r="13" spans="1:8" s="2" customFormat="1" x14ac:dyDescent="0.25">
      <c r="A13" s="55" t="s">
        <v>3267</v>
      </c>
      <c r="B13" s="53" t="s">
        <v>3299</v>
      </c>
      <c r="C13" s="53"/>
      <c r="D13" s="53"/>
      <c r="E13" s="53"/>
      <c r="F13" s="53">
        <v>50</v>
      </c>
      <c r="G13" s="53"/>
      <c r="H13" s="53"/>
    </row>
    <row r="14" spans="1:8" s="2" customFormat="1" x14ac:dyDescent="0.25">
      <c r="A14" s="55" t="s">
        <v>3269</v>
      </c>
      <c r="B14" s="53" t="s">
        <v>3271</v>
      </c>
      <c r="C14" s="53"/>
      <c r="D14" s="53">
        <v>200</v>
      </c>
      <c r="E14" s="53"/>
      <c r="F14" s="53"/>
      <c r="G14" s="53"/>
      <c r="H14" s="53"/>
    </row>
    <row r="15" spans="1:8" s="1" customFormat="1" x14ac:dyDescent="0.25">
      <c r="A15" s="301" t="s">
        <v>3274</v>
      </c>
      <c r="B15" s="53" t="s">
        <v>3276</v>
      </c>
      <c r="C15" s="354"/>
      <c r="D15" s="53">
        <v>150</v>
      </c>
      <c r="E15" s="53">
        <v>50</v>
      </c>
      <c r="F15" s="354"/>
      <c r="G15" s="354"/>
      <c r="H15" s="354"/>
    </row>
    <row r="16" spans="1:8" s="1" customFormat="1" x14ac:dyDescent="0.25">
      <c r="A16" s="301" t="s">
        <v>3289</v>
      </c>
      <c r="B16" s="53" t="s">
        <v>3291</v>
      </c>
      <c r="C16" s="53">
        <v>84</v>
      </c>
      <c r="D16" s="53">
        <v>150</v>
      </c>
      <c r="E16" s="354"/>
      <c r="F16" s="53">
        <v>25</v>
      </c>
      <c r="G16" s="53">
        <v>200</v>
      </c>
      <c r="H16" s="53">
        <v>300</v>
      </c>
    </row>
    <row r="17" spans="1:12" s="1" customFormat="1" ht="17" thickBot="1" x14ac:dyDescent="0.3">
      <c r="A17" s="379" t="s">
        <v>3289</v>
      </c>
      <c r="B17" s="22" t="s">
        <v>3296</v>
      </c>
      <c r="C17" s="22">
        <v>116</v>
      </c>
      <c r="D17" s="22">
        <v>250</v>
      </c>
      <c r="E17" s="370"/>
      <c r="F17" s="22">
        <v>75</v>
      </c>
      <c r="G17" s="22">
        <v>400</v>
      </c>
      <c r="H17" s="22">
        <v>500</v>
      </c>
    </row>
    <row r="18" spans="1:12" s="200" customFormat="1" ht="17" thickBot="1" x14ac:dyDescent="0.3">
      <c r="A18" s="170" t="s">
        <v>3385</v>
      </c>
      <c r="B18" s="34"/>
      <c r="C18" s="34">
        <f>SUM(C11:C17)</f>
        <v>200</v>
      </c>
      <c r="D18" s="34">
        <f t="shared" ref="D18:H18" si="0">SUM(D11:D17)</f>
        <v>750</v>
      </c>
      <c r="E18" s="34">
        <f t="shared" si="0"/>
        <v>120</v>
      </c>
      <c r="F18" s="34">
        <f t="shared" si="0"/>
        <v>200</v>
      </c>
      <c r="G18" s="34">
        <f t="shared" si="0"/>
        <v>900</v>
      </c>
      <c r="H18" s="34">
        <f t="shared" si="0"/>
        <v>800</v>
      </c>
    </row>
    <row r="19" spans="1:12" s="1" customFormat="1" x14ac:dyDescent="0.25">
      <c r="A19" s="55">
        <v>44327</v>
      </c>
      <c r="B19" s="53" t="s">
        <v>63</v>
      </c>
      <c r="C19" s="53">
        <v>-90</v>
      </c>
      <c r="D19" s="53">
        <v>-129</v>
      </c>
      <c r="E19" s="53">
        <v>-50</v>
      </c>
      <c r="F19" s="354"/>
      <c r="G19" s="354"/>
      <c r="H19" s="354"/>
    </row>
    <row r="20" spans="1:12" s="1" customFormat="1" x14ac:dyDescent="0.25">
      <c r="A20" s="55">
        <v>44419</v>
      </c>
      <c r="B20" s="53" t="s">
        <v>63</v>
      </c>
      <c r="C20" s="53">
        <v>-110</v>
      </c>
      <c r="D20" s="53">
        <v>-200</v>
      </c>
      <c r="E20" s="354"/>
      <c r="F20" s="354"/>
      <c r="G20" s="354"/>
      <c r="H20" s="354"/>
    </row>
    <row r="21" spans="1:12" s="1" customFormat="1" x14ac:dyDescent="0.25">
      <c r="A21" s="55">
        <v>44450</v>
      </c>
      <c r="B21" s="53" t="s">
        <v>63</v>
      </c>
      <c r="C21" s="53"/>
      <c r="D21" s="53"/>
      <c r="E21" s="53">
        <v>-70</v>
      </c>
      <c r="F21" s="354"/>
      <c r="G21" s="354"/>
      <c r="H21" s="53">
        <v>-300</v>
      </c>
    </row>
    <row r="22" spans="1:12" s="1" customFormat="1" ht="17" thickBot="1" x14ac:dyDescent="0.3">
      <c r="A22" s="55">
        <v>44480</v>
      </c>
      <c r="B22" s="53" t="s">
        <v>63</v>
      </c>
      <c r="C22" s="354"/>
      <c r="D22" s="354"/>
      <c r="E22" s="53"/>
      <c r="F22" s="53">
        <v>-7</v>
      </c>
      <c r="G22" s="53">
        <v>-400</v>
      </c>
      <c r="H22" s="53">
        <v>-400</v>
      </c>
    </row>
    <row r="23" spans="1:12" s="6" customFormat="1" ht="17" thickBot="1" x14ac:dyDescent="0.3">
      <c r="A23" s="170" t="s">
        <v>3491</v>
      </c>
      <c r="B23" s="34"/>
      <c r="C23" s="34">
        <f>SUM(C18:C22)</f>
        <v>0</v>
      </c>
      <c r="D23" s="34">
        <f t="shared" ref="D23:H23" si="1">SUM(D18:D22)</f>
        <v>421</v>
      </c>
      <c r="E23" s="34">
        <f t="shared" si="1"/>
        <v>0</v>
      </c>
      <c r="F23" s="34">
        <f t="shared" si="1"/>
        <v>193</v>
      </c>
      <c r="G23" s="34">
        <f t="shared" si="1"/>
        <v>500</v>
      </c>
      <c r="H23" s="34">
        <f t="shared" si="1"/>
        <v>100</v>
      </c>
      <c r="I23" s="976" t="s">
        <v>4037</v>
      </c>
      <c r="J23" s="976"/>
      <c r="K23" s="976"/>
      <c r="L23" s="976"/>
    </row>
    <row r="24" spans="1:12" s="1" customFormat="1" x14ac:dyDescent="0.25">
      <c r="A24" s="55" t="s">
        <v>3504</v>
      </c>
      <c r="B24" s="53" t="s">
        <v>63</v>
      </c>
      <c r="C24" s="354"/>
      <c r="D24" s="53">
        <v>-78</v>
      </c>
      <c r="E24" s="53"/>
      <c r="F24" s="53"/>
      <c r="G24" s="53">
        <v>-432</v>
      </c>
      <c r="H24" s="53">
        <v>-44</v>
      </c>
    </row>
    <row r="25" spans="1:12" s="1" customFormat="1" x14ac:dyDescent="0.25">
      <c r="A25" s="55" t="s">
        <v>3506</v>
      </c>
      <c r="B25" s="53" t="s">
        <v>63</v>
      </c>
      <c r="C25" s="53"/>
      <c r="D25" s="53">
        <v>-40</v>
      </c>
      <c r="E25" s="354"/>
      <c r="F25" s="354"/>
      <c r="G25" s="354"/>
      <c r="H25" s="354"/>
    </row>
    <row r="26" spans="1:12" s="1" customFormat="1" x14ac:dyDescent="0.25">
      <c r="A26" s="301" t="s">
        <v>3520</v>
      </c>
      <c r="B26" s="53" t="s">
        <v>63</v>
      </c>
      <c r="C26" s="53"/>
      <c r="D26" s="53">
        <v>-109</v>
      </c>
      <c r="E26" s="354"/>
      <c r="F26" s="354"/>
      <c r="G26" s="354"/>
      <c r="H26" s="354"/>
    </row>
    <row r="27" spans="1:12" s="2" customFormat="1" x14ac:dyDescent="0.25">
      <c r="A27" s="301" t="s">
        <v>3538</v>
      </c>
      <c r="B27" s="53" t="s">
        <v>63</v>
      </c>
      <c r="C27" s="53"/>
      <c r="D27" s="53">
        <v>-180</v>
      </c>
      <c r="E27" s="53"/>
      <c r="F27" s="53">
        <v>-50</v>
      </c>
      <c r="G27" s="53">
        <v>-68</v>
      </c>
      <c r="H27" s="53">
        <v>-56</v>
      </c>
    </row>
    <row r="28" spans="1:12" s="1" customFormat="1" x14ac:dyDescent="0.25">
      <c r="A28" s="55">
        <v>44208</v>
      </c>
      <c r="B28" s="53" t="s">
        <v>63</v>
      </c>
      <c r="C28" s="53"/>
      <c r="D28" s="53">
        <v>-14</v>
      </c>
      <c r="E28" s="354"/>
      <c r="F28" s="354"/>
      <c r="G28" s="354"/>
      <c r="H28" s="354"/>
    </row>
    <row r="29" spans="1:12" s="1" customFormat="1" ht="17" thickBot="1" x14ac:dyDescent="0.3">
      <c r="A29" s="55">
        <v>44451</v>
      </c>
      <c r="B29" s="53" t="s">
        <v>63</v>
      </c>
      <c r="C29" s="53"/>
      <c r="D29" s="53"/>
      <c r="E29" s="354"/>
      <c r="F29" s="53">
        <v>-125</v>
      </c>
      <c r="G29" s="354"/>
      <c r="H29" s="354"/>
    </row>
    <row r="30" spans="1:12" s="6" customFormat="1" ht="17" thickBot="1" x14ac:dyDescent="0.3">
      <c r="A30" s="170" t="s">
        <v>3629</v>
      </c>
      <c r="B30" s="34"/>
      <c r="C30" s="34">
        <f>SUM(C23:C29)</f>
        <v>0</v>
      </c>
      <c r="D30" s="34">
        <f t="shared" ref="D30:H30" si="2">SUM(D23:D29)</f>
        <v>0</v>
      </c>
      <c r="E30" s="34">
        <f t="shared" si="2"/>
        <v>0</v>
      </c>
      <c r="F30" s="34">
        <f t="shared" si="2"/>
        <v>18</v>
      </c>
      <c r="G30" s="34">
        <f t="shared" si="2"/>
        <v>0</v>
      </c>
      <c r="H30" s="34">
        <f t="shared" si="2"/>
        <v>0</v>
      </c>
    </row>
    <row r="31" spans="1:12" s="1" customFormat="1" ht="17" thickBot="1" x14ac:dyDescent="0.3">
      <c r="A31" s="55" t="s">
        <v>3635</v>
      </c>
      <c r="B31" s="53" t="s">
        <v>63</v>
      </c>
      <c r="C31" s="53"/>
      <c r="D31" s="53"/>
      <c r="E31" s="354"/>
      <c r="F31" s="53">
        <v>-18</v>
      </c>
      <c r="G31" s="354"/>
      <c r="H31" s="354"/>
    </row>
    <row r="32" spans="1:12" s="6" customFormat="1" ht="17" thickBot="1" x14ac:dyDescent="0.3">
      <c r="A32" s="170" t="s">
        <v>3753</v>
      </c>
      <c r="B32" s="34"/>
      <c r="C32" s="34">
        <f>SUM(C30:C31)</f>
        <v>0</v>
      </c>
      <c r="D32" s="34">
        <f t="shared" ref="D32:H32" si="3">SUM(D30:D31)</f>
        <v>0</v>
      </c>
      <c r="E32" s="34">
        <f t="shared" si="3"/>
        <v>0</v>
      </c>
      <c r="F32" s="34">
        <f t="shared" si="3"/>
        <v>0</v>
      </c>
      <c r="G32" s="34">
        <f t="shared" si="3"/>
        <v>0</v>
      </c>
      <c r="H32" s="34">
        <f t="shared" si="3"/>
        <v>0</v>
      </c>
    </row>
    <row r="33" spans="1:8" s="200" customFormat="1" x14ac:dyDescent="0.25">
      <c r="A33" s="55"/>
      <c r="B33" s="53"/>
      <c r="C33" s="168"/>
      <c r="D33" s="168"/>
      <c r="E33" s="800"/>
      <c r="F33" s="800"/>
      <c r="G33" s="800"/>
      <c r="H33" s="800"/>
    </row>
    <row r="34" spans="1:8" x14ac:dyDescent="0.25">
      <c r="A34" s="252"/>
      <c r="B34" s="168"/>
      <c r="C34" s="168"/>
      <c r="D34" s="168"/>
      <c r="E34" s="168"/>
      <c r="F34" s="168"/>
      <c r="G34" s="168"/>
      <c r="H34" s="168"/>
    </row>
    <row r="35" spans="1:8" ht="17" thickBot="1" x14ac:dyDescent="0.3">
      <c r="A35" s="141"/>
      <c r="B35" s="57"/>
      <c r="C35" s="57"/>
      <c r="D35" s="57"/>
      <c r="E35" s="57"/>
      <c r="F35" s="57"/>
      <c r="G35" s="57"/>
      <c r="H35" s="57"/>
    </row>
    <row r="36" spans="1:8" s="2" customFormat="1" ht="17" thickBot="1" x14ac:dyDescent="0.3">
      <c r="A36" s="242" t="s">
        <v>927</v>
      </c>
      <c r="B36" s="34"/>
      <c r="C36" s="228">
        <f>SUM(C11:C17)</f>
        <v>200</v>
      </c>
      <c r="D36" s="228">
        <f t="shared" ref="D36:H36" si="4">SUM(D11:D17)</f>
        <v>750</v>
      </c>
      <c r="E36" s="228">
        <f t="shared" si="4"/>
        <v>120</v>
      </c>
      <c r="F36" s="228">
        <f t="shared" si="4"/>
        <v>200</v>
      </c>
      <c r="G36" s="228">
        <f t="shared" si="4"/>
        <v>900</v>
      </c>
      <c r="H36" s="228">
        <f t="shared" si="4"/>
        <v>800</v>
      </c>
    </row>
    <row r="37" spans="1:8" ht="17" thickBot="1" x14ac:dyDescent="0.3">
      <c r="A37" s="962" t="s">
        <v>1053</v>
      </c>
      <c r="B37" s="963"/>
      <c r="C37" s="964">
        <v>200</v>
      </c>
      <c r="D37" s="964">
        <v>750</v>
      </c>
      <c r="E37" s="964">
        <v>120</v>
      </c>
      <c r="F37" s="964">
        <v>200</v>
      </c>
      <c r="G37" s="964">
        <v>900</v>
      </c>
      <c r="H37" s="964">
        <v>800</v>
      </c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sheetPr>
    <tabColor rgb="FFC00000"/>
  </sheetPr>
  <dimension ref="A1:J30"/>
  <sheetViews>
    <sheetView topLeftCell="A13" workbookViewId="0">
      <selection activeCell="F38" sqref="F38"/>
    </sheetView>
  </sheetViews>
  <sheetFormatPr baseColWidth="10" defaultColWidth="9" defaultRowHeight="16" x14ac:dyDescent="0.25"/>
  <cols>
    <col min="1" max="1" width="13.6640625" style="954" customWidth="1"/>
    <col min="2" max="2" width="20.83203125" style="2" customWidth="1"/>
    <col min="3" max="4" width="10.5" style="2" customWidth="1"/>
    <col min="5" max="6" width="9.1640625" style="2" customWidth="1"/>
    <col min="7" max="16384" width="9" style="2"/>
  </cols>
  <sheetData>
    <row r="1" spans="1:6" s="1" customFormat="1" x14ac:dyDescent="0.25">
      <c r="A1" s="401" t="s">
        <v>23</v>
      </c>
    </row>
    <row r="2" spans="1:6" s="1" customFormat="1" x14ac:dyDescent="0.25">
      <c r="A2" s="401"/>
    </row>
    <row r="3" spans="1:6" s="1" customFormat="1" x14ac:dyDescent="0.25">
      <c r="A3" s="401" t="s">
        <v>2401</v>
      </c>
    </row>
    <row r="4" spans="1:6" s="1" customFormat="1" x14ac:dyDescent="0.25">
      <c r="A4" s="139" t="s">
        <v>3053</v>
      </c>
      <c r="B4" s="3"/>
      <c r="C4" s="3"/>
      <c r="D4" s="3"/>
      <c r="E4" s="3"/>
      <c r="F4" s="3"/>
    </row>
    <row r="5" spans="1:6" s="1" customFormat="1" x14ac:dyDescent="0.25">
      <c r="A5" s="401" t="s">
        <v>3297</v>
      </c>
    </row>
    <row r="6" spans="1:6" s="1" customFormat="1" x14ac:dyDescent="0.25">
      <c r="A6" s="951" t="s">
        <v>3298</v>
      </c>
      <c r="B6" s="952"/>
      <c r="C6" s="952"/>
    </row>
    <row r="7" spans="1:6" s="1" customFormat="1" x14ac:dyDescent="0.25">
      <c r="A7" s="1057" t="s">
        <v>3531</v>
      </c>
      <c r="B7" s="1058"/>
      <c r="C7" s="735"/>
    </row>
    <row r="8" spans="1:6" s="1" customFormat="1" x14ac:dyDescent="0.25">
      <c r="A8" s="1057" t="s">
        <v>3532</v>
      </c>
      <c r="B8" s="1058"/>
      <c r="C8" s="1058"/>
      <c r="D8" s="1058"/>
      <c r="E8" s="735"/>
    </row>
    <row r="9" spans="1:6" s="1" customFormat="1" ht="17" thickBot="1" x14ac:dyDescent="0.3">
      <c r="A9" s="401"/>
      <c r="C9" s="604">
        <v>3950</v>
      </c>
      <c r="D9" s="604">
        <v>1000</v>
      </c>
      <c r="E9" s="604">
        <v>21000</v>
      </c>
      <c r="F9" s="604">
        <v>3000</v>
      </c>
    </row>
    <row r="10" spans="1:6" ht="17" thickBot="1" x14ac:dyDescent="0.3">
      <c r="A10" s="675" t="s">
        <v>0</v>
      </c>
      <c r="B10" s="225" t="s">
        <v>1</v>
      </c>
      <c r="C10" s="225" t="s">
        <v>2</v>
      </c>
      <c r="D10" s="225" t="s">
        <v>4</v>
      </c>
      <c r="E10" s="225" t="s">
        <v>10</v>
      </c>
      <c r="F10" s="225" t="s">
        <v>3</v>
      </c>
    </row>
    <row r="11" spans="1:6" s="1" customFormat="1" x14ac:dyDescent="0.25">
      <c r="A11" s="55" t="s">
        <v>3202</v>
      </c>
      <c r="B11" s="53" t="s">
        <v>3203</v>
      </c>
      <c r="C11" s="53">
        <v>500</v>
      </c>
      <c r="D11" s="53">
        <v>1000</v>
      </c>
      <c r="E11" s="53"/>
      <c r="F11" s="53">
        <v>600</v>
      </c>
    </row>
    <row r="12" spans="1:6" s="1" customFormat="1" ht="17" thickBot="1" x14ac:dyDescent="0.3">
      <c r="A12" s="28" t="s">
        <v>3219</v>
      </c>
      <c r="B12" s="22" t="s">
        <v>3220</v>
      </c>
      <c r="C12" s="370"/>
      <c r="D12" s="370"/>
      <c r="E12" s="22">
        <v>50</v>
      </c>
      <c r="F12" s="22"/>
    </row>
    <row r="13" spans="1:6" ht="17" thickBot="1" x14ac:dyDescent="0.3">
      <c r="A13" s="170" t="s">
        <v>3384</v>
      </c>
      <c r="B13" s="34"/>
      <c r="C13" s="34">
        <f>SUM(C11:C12)</f>
        <v>500</v>
      </c>
      <c r="D13" s="34">
        <f t="shared" ref="D13:F13" si="0">SUM(D11:D12)</f>
        <v>1000</v>
      </c>
      <c r="E13" s="34">
        <f t="shared" si="0"/>
        <v>50</v>
      </c>
      <c r="F13" s="34">
        <f t="shared" si="0"/>
        <v>600</v>
      </c>
    </row>
    <row r="14" spans="1:6" ht="17" thickBot="1" x14ac:dyDescent="0.3">
      <c r="A14" s="301"/>
      <c r="B14" s="53"/>
      <c r="C14" s="354"/>
      <c r="D14" s="932"/>
      <c r="E14" s="932"/>
      <c r="F14" s="53"/>
    </row>
    <row r="15" spans="1:6" s="8" customFormat="1" ht="17" thickBot="1" x14ac:dyDescent="0.3">
      <c r="A15" s="170" t="s">
        <v>3410</v>
      </c>
      <c r="B15" s="34"/>
      <c r="C15" s="34">
        <f>SUM(C13:C14)</f>
        <v>500</v>
      </c>
      <c r="D15" s="34">
        <f t="shared" ref="D15:F15" si="1">SUM(D13:D14)</f>
        <v>1000</v>
      </c>
      <c r="E15" s="34">
        <f t="shared" si="1"/>
        <v>50</v>
      </c>
      <c r="F15" s="34">
        <f t="shared" si="1"/>
        <v>600</v>
      </c>
    </row>
    <row r="16" spans="1:6" x14ac:dyDescent="0.25">
      <c r="A16" s="55" t="s">
        <v>3504</v>
      </c>
      <c r="B16" s="53" t="s">
        <v>63</v>
      </c>
      <c r="C16" s="53">
        <v>-31</v>
      </c>
      <c r="D16" s="53"/>
      <c r="E16" s="53"/>
      <c r="F16" s="53"/>
    </row>
    <row r="17" spans="1:10" x14ac:dyDescent="0.25">
      <c r="A17" s="301" t="s">
        <v>3520</v>
      </c>
      <c r="B17" s="53" t="s">
        <v>63</v>
      </c>
      <c r="C17" s="53">
        <v>-63</v>
      </c>
      <c r="D17" s="53"/>
      <c r="E17" s="53">
        <v>-7</v>
      </c>
      <c r="F17" s="53"/>
    </row>
    <row r="18" spans="1:10" ht="17" thickBot="1" x14ac:dyDescent="0.3">
      <c r="A18" s="301" t="s">
        <v>3538</v>
      </c>
      <c r="B18" s="53" t="s">
        <v>63</v>
      </c>
      <c r="C18" s="53">
        <v>-65</v>
      </c>
      <c r="D18" s="53">
        <v>-294</v>
      </c>
      <c r="E18" s="53"/>
      <c r="F18" s="53"/>
    </row>
    <row r="19" spans="1:10" s="8" customFormat="1" ht="17" thickBot="1" x14ac:dyDescent="0.3">
      <c r="A19" s="170" t="s">
        <v>3557</v>
      </c>
      <c r="B19" s="34"/>
      <c r="C19" s="34">
        <f>SUM(C15:C18)</f>
        <v>341</v>
      </c>
      <c r="D19" s="34">
        <f t="shared" ref="D19:F19" si="2">SUM(D15:D18)</f>
        <v>706</v>
      </c>
      <c r="E19" s="34">
        <f t="shared" si="2"/>
        <v>43</v>
      </c>
      <c r="F19" s="34">
        <f t="shared" si="2"/>
        <v>600</v>
      </c>
      <c r="G19" s="976" t="s">
        <v>4037</v>
      </c>
      <c r="H19" s="976"/>
      <c r="I19" s="976"/>
      <c r="J19" s="976"/>
    </row>
    <row r="20" spans="1:10" s="1" customFormat="1" x14ac:dyDescent="0.25">
      <c r="A20" s="301" t="s">
        <v>3568</v>
      </c>
      <c r="B20" s="53" t="s">
        <v>63</v>
      </c>
      <c r="C20" s="53">
        <v>-120</v>
      </c>
      <c r="D20" s="53">
        <v>-301</v>
      </c>
      <c r="E20" s="354"/>
      <c r="F20" s="354"/>
    </row>
    <row r="21" spans="1:10" s="1" customFormat="1" x14ac:dyDescent="0.25">
      <c r="A21" s="301" t="s">
        <v>3568</v>
      </c>
      <c r="B21" s="53" t="s">
        <v>63</v>
      </c>
      <c r="C21" s="53">
        <v>-204</v>
      </c>
      <c r="D21" s="354"/>
      <c r="E21" s="354"/>
      <c r="F21" s="354"/>
    </row>
    <row r="22" spans="1:10" x14ac:dyDescent="0.25">
      <c r="A22" s="55">
        <v>44208</v>
      </c>
      <c r="B22" s="53" t="s">
        <v>63</v>
      </c>
      <c r="C22" s="53">
        <v>-17</v>
      </c>
      <c r="D22" s="53">
        <v>-355</v>
      </c>
      <c r="E22" s="53">
        <v>-31</v>
      </c>
      <c r="F22" s="53">
        <v>-141</v>
      </c>
    </row>
    <row r="23" spans="1:10" x14ac:dyDescent="0.25">
      <c r="A23" s="55">
        <v>44239</v>
      </c>
      <c r="B23" s="53" t="s">
        <v>63</v>
      </c>
      <c r="C23" s="354"/>
      <c r="D23" s="53"/>
      <c r="E23" s="53">
        <v>-12</v>
      </c>
      <c r="F23" s="53">
        <v>-459</v>
      </c>
    </row>
    <row r="24" spans="1:10" ht="17" thickBot="1" x14ac:dyDescent="0.3">
      <c r="A24" s="55">
        <v>44420</v>
      </c>
      <c r="B24" s="53" t="s">
        <v>63</v>
      </c>
      <c r="C24" s="354"/>
      <c r="D24" s="53">
        <v>-50</v>
      </c>
      <c r="E24" s="53"/>
      <c r="F24" s="53"/>
    </row>
    <row r="25" spans="1:10" s="8" customFormat="1" ht="17" thickBot="1" x14ac:dyDescent="0.3">
      <c r="A25" s="170" t="s">
        <v>3664</v>
      </c>
      <c r="B25" s="34"/>
      <c r="C25" s="34">
        <f>SUM(C19:C24)</f>
        <v>0</v>
      </c>
      <c r="D25" s="34">
        <f t="shared" ref="D25:F25" si="3">SUM(D19:D24)</f>
        <v>0</v>
      </c>
      <c r="E25" s="34">
        <f t="shared" si="3"/>
        <v>0</v>
      </c>
      <c r="F25" s="34">
        <f t="shared" si="3"/>
        <v>0</v>
      </c>
    </row>
    <row r="26" spans="1:10" x14ac:dyDescent="0.25">
      <c r="A26" s="55"/>
      <c r="B26" s="53"/>
      <c r="C26" s="354"/>
      <c r="D26" s="53"/>
      <c r="E26" s="932"/>
      <c r="F26" s="53"/>
    </row>
    <row r="27" spans="1:10" x14ac:dyDescent="0.25">
      <c r="A27" s="301"/>
      <c r="B27" s="53"/>
      <c r="C27" s="53"/>
      <c r="D27" s="932"/>
      <c r="E27" s="932"/>
      <c r="F27" s="53"/>
    </row>
    <row r="28" spans="1:10" ht="17" thickBot="1" x14ac:dyDescent="0.3">
      <c r="A28" s="15"/>
      <c r="B28" s="13"/>
      <c r="C28" s="13"/>
      <c r="D28" s="13"/>
      <c r="E28" s="13"/>
      <c r="F28" s="13"/>
    </row>
    <row r="29" spans="1:10" ht="17" thickBot="1" x14ac:dyDescent="0.3">
      <c r="A29" s="950" t="s">
        <v>927</v>
      </c>
      <c r="B29" s="180"/>
      <c r="C29" s="216">
        <f>SUM(C11:C12)</f>
        <v>500</v>
      </c>
      <c r="D29" s="216">
        <f t="shared" ref="D29:F29" si="4">SUM(D11:D12)</f>
        <v>1000</v>
      </c>
      <c r="E29" s="216">
        <f t="shared" si="4"/>
        <v>50</v>
      </c>
      <c r="F29" s="216">
        <f t="shared" si="4"/>
        <v>600</v>
      </c>
    </row>
    <row r="30" spans="1:10" ht="17" thickBot="1" x14ac:dyDescent="0.3">
      <c r="A30" s="953" t="s">
        <v>1053</v>
      </c>
      <c r="B30" s="948"/>
      <c r="C30" s="955">
        <v>500</v>
      </c>
      <c r="D30" s="955">
        <v>1000</v>
      </c>
      <c r="E30" s="955">
        <v>50</v>
      </c>
      <c r="F30" s="961">
        <v>600</v>
      </c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K64"/>
  <sheetViews>
    <sheetView topLeftCell="A22" workbookViewId="0">
      <selection activeCell="F38" sqref="F38"/>
    </sheetView>
  </sheetViews>
  <sheetFormatPr baseColWidth="10" defaultColWidth="9" defaultRowHeight="16" x14ac:dyDescent="0.25"/>
  <cols>
    <col min="1" max="1" width="13.6640625" style="137" customWidth="1"/>
    <col min="2" max="2" width="28.5" style="4" customWidth="1"/>
    <col min="3" max="3" width="10.5" style="4" customWidth="1"/>
    <col min="4" max="4" width="10" style="4" customWidth="1"/>
    <col min="5" max="5" width="10.5" style="4" customWidth="1"/>
    <col min="6" max="6" width="9.1640625" style="4" customWidth="1"/>
    <col min="7" max="7" width="11.1640625" style="136" customWidth="1"/>
    <col min="8" max="16384" width="9" style="136"/>
  </cols>
  <sheetData>
    <row r="1" spans="1:7" s="48" customFormat="1" x14ac:dyDescent="0.25">
      <c r="A1" s="128" t="s">
        <v>23</v>
      </c>
    </row>
    <row r="2" spans="1:7" s="48" customFormat="1" x14ac:dyDescent="0.25">
      <c r="A2" s="128"/>
    </row>
    <row r="3" spans="1:7" s="48" customFormat="1" x14ac:dyDescent="0.25">
      <c r="A3" s="128" t="s">
        <v>2401</v>
      </c>
    </row>
    <row r="4" spans="1:7" s="48" customFormat="1" x14ac:dyDescent="0.25">
      <c r="A4" s="139" t="s">
        <v>3053</v>
      </c>
      <c r="B4" s="3"/>
      <c r="C4" s="3"/>
      <c r="D4" s="3"/>
      <c r="E4" s="3"/>
      <c r="F4" s="3"/>
    </row>
    <row r="5" spans="1:7" s="1" customFormat="1" x14ac:dyDescent="0.25">
      <c r="A5" s="401" t="s">
        <v>3292</v>
      </c>
    </row>
    <row r="6" spans="1:7" s="1" customFormat="1" x14ac:dyDescent="0.25">
      <c r="A6" s="951" t="s">
        <v>3293</v>
      </c>
      <c r="B6" s="952"/>
      <c r="C6" s="952"/>
    </row>
    <row r="7" spans="1:7" s="129" customFormat="1" x14ac:dyDescent="0.25">
      <c r="A7" s="1057" t="s">
        <v>3533</v>
      </c>
      <c r="B7" s="1058"/>
      <c r="C7" s="735"/>
      <c r="D7" s="1"/>
      <c r="E7" s="1"/>
    </row>
    <row r="8" spans="1:7" s="129" customFormat="1" x14ac:dyDescent="0.25">
      <c r="A8" s="1057" t="s">
        <v>3534</v>
      </c>
      <c r="B8" s="1058"/>
      <c r="C8" s="1058"/>
      <c r="D8" s="1058"/>
      <c r="E8" s="735"/>
    </row>
    <row r="9" spans="1:7" s="129" customFormat="1" x14ac:dyDescent="0.25">
      <c r="A9" s="680"/>
    </row>
    <row r="10" spans="1:7" s="48" customFormat="1" ht="17" thickBot="1" x14ac:dyDescent="0.3">
      <c r="A10" s="128"/>
      <c r="C10" s="604">
        <v>3950</v>
      </c>
      <c r="D10" s="604">
        <v>3000</v>
      </c>
      <c r="E10" s="604">
        <v>1000</v>
      </c>
      <c r="F10" s="604">
        <v>3750</v>
      </c>
      <c r="G10" s="604">
        <v>3000</v>
      </c>
    </row>
    <row r="11" spans="1:7" s="4" customFormat="1" ht="17" thickBot="1" x14ac:dyDescent="0.3">
      <c r="A11" s="160" t="s">
        <v>0</v>
      </c>
      <c r="B11" s="50" t="s">
        <v>1</v>
      </c>
      <c r="C11" s="225" t="s">
        <v>2</v>
      </c>
      <c r="D11" s="225" t="s">
        <v>3</v>
      </c>
      <c r="E11" s="225" t="s">
        <v>4</v>
      </c>
      <c r="F11" s="225" t="s">
        <v>17</v>
      </c>
      <c r="G11" s="225" t="s">
        <v>18</v>
      </c>
    </row>
    <row r="12" spans="1:7" s="1" customFormat="1" x14ac:dyDescent="0.25">
      <c r="A12" s="55">
        <v>44417</v>
      </c>
      <c r="B12" s="53" t="s">
        <v>3262</v>
      </c>
      <c r="C12" s="53">
        <v>230</v>
      </c>
      <c r="D12" s="53">
        <v>230</v>
      </c>
      <c r="E12" s="354"/>
      <c r="F12" s="354"/>
      <c r="G12" s="354"/>
    </row>
    <row r="13" spans="1:7" s="1" customFormat="1" x14ac:dyDescent="0.25">
      <c r="A13" s="55">
        <v>44448</v>
      </c>
      <c r="B13" s="53" t="s">
        <v>3259</v>
      </c>
      <c r="C13" s="53">
        <v>200</v>
      </c>
      <c r="D13" s="53">
        <v>200</v>
      </c>
      <c r="E13" s="53">
        <v>840</v>
      </c>
      <c r="F13" s="53">
        <v>20</v>
      </c>
      <c r="G13" s="53">
        <v>20</v>
      </c>
    </row>
    <row r="14" spans="1:7" s="1" customFormat="1" ht="17" thickBot="1" x14ac:dyDescent="0.3">
      <c r="A14" s="28">
        <v>44478</v>
      </c>
      <c r="B14" s="22" t="s">
        <v>3263</v>
      </c>
      <c r="C14" s="22">
        <v>320</v>
      </c>
      <c r="D14" s="22">
        <v>320</v>
      </c>
      <c r="E14" s="22">
        <v>660</v>
      </c>
      <c r="F14" s="370"/>
      <c r="G14" s="370"/>
    </row>
    <row r="15" spans="1:7" s="200" customFormat="1" ht="17" thickBot="1" x14ac:dyDescent="0.3">
      <c r="A15" s="170" t="s">
        <v>3386</v>
      </c>
      <c r="B15" s="34"/>
      <c r="C15" s="34">
        <f>SUM(C12:C14)</f>
        <v>750</v>
      </c>
      <c r="D15" s="34">
        <f t="shared" ref="D15:G15" si="0">SUM(D12:D14)</f>
        <v>750</v>
      </c>
      <c r="E15" s="34">
        <f t="shared" si="0"/>
        <v>1500</v>
      </c>
      <c r="F15" s="34">
        <f t="shared" si="0"/>
        <v>20</v>
      </c>
      <c r="G15" s="34">
        <f t="shared" si="0"/>
        <v>20</v>
      </c>
    </row>
    <row r="16" spans="1:7" s="200" customFormat="1" ht="17" thickBot="1" x14ac:dyDescent="0.3">
      <c r="A16" s="252"/>
      <c r="B16" s="168"/>
      <c r="C16" s="800"/>
      <c r="D16" s="800"/>
      <c r="E16" s="842"/>
      <c r="F16" s="842"/>
      <c r="G16" s="842"/>
    </row>
    <row r="17" spans="1:11" s="941" customFormat="1" ht="17" thickBot="1" x14ac:dyDescent="0.3">
      <c r="A17" s="170" t="s">
        <v>3490</v>
      </c>
      <c r="B17" s="34"/>
      <c r="C17" s="34">
        <f>SUM(C15:C16)</f>
        <v>750</v>
      </c>
      <c r="D17" s="34">
        <f t="shared" ref="D17:G17" si="1">SUM(D15:D16)</f>
        <v>750</v>
      </c>
      <c r="E17" s="34">
        <f t="shared" si="1"/>
        <v>1500</v>
      </c>
      <c r="F17" s="34">
        <f t="shared" si="1"/>
        <v>20</v>
      </c>
      <c r="G17" s="34">
        <f t="shared" si="1"/>
        <v>20</v>
      </c>
      <c r="H17" s="976" t="s">
        <v>4037</v>
      </c>
      <c r="I17" s="976"/>
      <c r="J17" s="976"/>
      <c r="K17" s="976"/>
    </row>
    <row r="18" spans="1:11" s="1" customFormat="1" x14ac:dyDescent="0.25">
      <c r="A18" s="55" t="s">
        <v>3504</v>
      </c>
      <c r="B18" s="53" t="s">
        <v>63</v>
      </c>
      <c r="C18" s="354"/>
      <c r="D18" s="354"/>
      <c r="E18" s="354"/>
      <c r="F18" s="53">
        <v>-10</v>
      </c>
      <c r="G18" s="354"/>
    </row>
    <row r="19" spans="1:11" s="2" customFormat="1" x14ac:dyDescent="0.25">
      <c r="A19" s="55">
        <v>44208</v>
      </c>
      <c r="B19" s="53" t="s">
        <v>63</v>
      </c>
      <c r="C19" s="53">
        <v>-66</v>
      </c>
      <c r="D19" s="53"/>
      <c r="E19" s="53"/>
      <c r="F19" s="53"/>
      <c r="G19" s="13"/>
    </row>
    <row r="20" spans="1:11" s="2" customFormat="1" ht="17" thickBot="1" x14ac:dyDescent="0.3">
      <c r="A20" s="55">
        <v>44239</v>
      </c>
      <c r="B20" s="53" t="s">
        <v>63</v>
      </c>
      <c r="C20" s="53">
        <v>-24</v>
      </c>
      <c r="D20" s="53">
        <v>-141</v>
      </c>
      <c r="E20" s="53"/>
      <c r="F20" s="53"/>
      <c r="G20" s="13"/>
    </row>
    <row r="21" spans="1:11" s="6" customFormat="1" ht="17" thickBot="1" x14ac:dyDescent="0.3">
      <c r="A21" s="170" t="s">
        <v>3618</v>
      </c>
      <c r="B21" s="34"/>
      <c r="C21" s="34">
        <f>SUM(C17:C20)</f>
        <v>660</v>
      </c>
      <c r="D21" s="34">
        <f>SUM(D17:D20)</f>
        <v>609</v>
      </c>
      <c r="E21" s="34">
        <f>SUM(E17:E20)</f>
        <v>1500</v>
      </c>
      <c r="F21" s="34">
        <f>SUM(F17:F20)</f>
        <v>10</v>
      </c>
      <c r="G21" s="34">
        <f>SUM(G17:G20)</f>
        <v>20</v>
      </c>
    </row>
    <row r="22" spans="1:11" x14ac:dyDescent="0.25">
      <c r="A22" s="55">
        <v>44420</v>
      </c>
      <c r="B22" s="53" t="s">
        <v>63</v>
      </c>
      <c r="C22" s="53">
        <v>-47</v>
      </c>
      <c r="D22" s="53"/>
      <c r="E22" s="53">
        <v>-468</v>
      </c>
      <c r="F22" s="53"/>
      <c r="G22" s="13"/>
    </row>
    <row r="23" spans="1:11" x14ac:dyDescent="0.25">
      <c r="A23" s="55" t="s">
        <v>3635</v>
      </c>
      <c r="B23" s="53" t="s">
        <v>63</v>
      </c>
      <c r="C23" s="53"/>
      <c r="D23" s="53">
        <v>-100</v>
      </c>
      <c r="E23" s="53"/>
      <c r="F23" s="53">
        <v>-10</v>
      </c>
      <c r="G23" s="13">
        <v>-14</v>
      </c>
    </row>
    <row r="24" spans="1:11" x14ac:dyDescent="0.25">
      <c r="A24" s="55" t="s">
        <v>3653</v>
      </c>
      <c r="B24" s="53" t="s">
        <v>63</v>
      </c>
      <c r="C24" s="53">
        <v>-86</v>
      </c>
      <c r="D24" s="53">
        <v>-67</v>
      </c>
      <c r="E24" s="53">
        <v>-10</v>
      </c>
      <c r="F24" s="53"/>
      <c r="G24" s="13">
        <v>-4</v>
      </c>
    </row>
    <row r="25" spans="1:11" x14ac:dyDescent="0.25">
      <c r="A25" s="55" t="s">
        <v>3659</v>
      </c>
      <c r="B25" s="53" t="s">
        <v>63</v>
      </c>
      <c r="C25" s="53"/>
      <c r="D25" s="53"/>
      <c r="E25" s="53">
        <v>-8</v>
      </c>
      <c r="F25" s="53"/>
      <c r="G25" s="13"/>
    </row>
    <row r="26" spans="1:11" x14ac:dyDescent="0.25">
      <c r="A26" s="55" t="s">
        <v>3663</v>
      </c>
      <c r="B26" s="53" t="s">
        <v>63</v>
      </c>
      <c r="C26" s="53">
        <v>-139</v>
      </c>
      <c r="D26" s="53">
        <v>-189</v>
      </c>
      <c r="E26" s="53">
        <v>-267</v>
      </c>
      <c r="F26" s="53"/>
      <c r="G26" s="13"/>
    </row>
    <row r="27" spans="1:11" x14ac:dyDescent="0.25">
      <c r="A27" s="1046" t="s">
        <v>3672</v>
      </c>
      <c r="B27" s="1034" t="s">
        <v>63</v>
      </c>
      <c r="C27" s="53">
        <v>-27</v>
      </c>
      <c r="D27" s="53">
        <v>-31</v>
      </c>
      <c r="E27" s="53">
        <v>-31</v>
      </c>
      <c r="F27" s="53"/>
      <c r="G27" s="13">
        <v>-1</v>
      </c>
    </row>
    <row r="28" spans="1:11" s="200" customFormat="1" x14ac:dyDescent="0.25">
      <c r="A28" s="1046" t="s">
        <v>3672</v>
      </c>
      <c r="B28" s="1034" t="s">
        <v>63</v>
      </c>
      <c r="C28" s="53">
        <v>-93</v>
      </c>
      <c r="D28" s="53">
        <v>-135</v>
      </c>
      <c r="E28" s="53">
        <v>-159</v>
      </c>
      <c r="F28" s="354"/>
      <c r="G28" s="43"/>
    </row>
    <row r="29" spans="1:11" s="200" customFormat="1" ht="17" thickBot="1" x14ac:dyDescent="0.3">
      <c r="A29" s="1046">
        <v>44743</v>
      </c>
      <c r="B29" s="1034" t="s">
        <v>63</v>
      </c>
      <c r="C29" s="53">
        <v>-112</v>
      </c>
      <c r="D29" s="53">
        <v>-87</v>
      </c>
      <c r="E29" s="53">
        <v>-63</v>
      </c>
      <c r="F29" s="354"/>
      <c r="G29" s="13">
        <v>-1</v>
      </c>
    </row>
    <row r="30" spans="1:11" s="6" customFormat="1" ht="17" thickBot="1" x14ac:dyDescent="0.3">
      <c r="A30" s="170" t="s">
        <v>3754</v>
      </c>
      <c r="B30" s="34"/>
      <c r="C30" s="34">
        <f>SUM(C21:C29)</f>
        <v>156</v>
      </c>
      <c r="D30" s="34">
        <f t="shared" ref="D30:G30" si="2">SUM(D21:D29)</f>
        <v>0</v>
      </c>
      <c r="E30" s="34">
        <f t="shared" si="2"/>
        <v>494</v>
      </c>
      <c r="F30" s="34">
        <f t="shared" si="2"/>
        <v>0</v>
      </c>
      <c r="G30" s="34">
        <f t="shared" si="2"/>
        <v>0</v>
      </c>
    </row>
    <row r="31" spans="1:11" s="1" customFormat="1" x14ac:dyDescent="0.25">
      <c r="A31" s="55" t="s">
        <v>3757</v>
      </c>
      <c r="B31" s="53" t="s">
        <v>63</v>
      </c>
      <c r="C31" s="53">
        <v>-33</v>
      </c>
      <c r="D31" s="354"/>
      <c r="E31" s="53">
        <v>-57</v>
      </c>
      <c r="F31" s="354"/>
      <c r="G31" s="43"/>
    </row>
    <row r="32" spans="1:11" s="1" customFormat="1" x14ac:dyDescent="0.25">
      <c r="A32" s="55" t="s">
        <v>3782</v>
      </c>
      <c r="B32" s="53" t="s">
        <v>63</v>
      </c>
      <c r="C32" s="53">
        <v>-18</v>
      </c>
      <c r="D32" s="354"/>
      <c r="E32" s="354"/>
      <c r="F32" s="354"/>
      <c r="G32" s="43"/>
    </row>
    <row r="33" spans="1:7" s="1" customFormat="1" x14ac:dyDescent="0.25">
      <c r="A33" s="1046" t="s">
        <v>3844</v>
      </c>
      <c r="B33" s="1034" t="s">
        <v>63</v>
      </c>
      <c r="C33" s="53">
        <v>-25</v>
      </c>
      <c r="D33" s="354"/>
      <c r="E33" s="53">
        <v>-7</v>
      </c>
      <c r="F33" s="354"/>
      <c r="G33" s="43"/>
    </row>
    <row r="34" spans="1:7" ht="17" thickBot="1" x14ac:dyDescent="0.3">
      <c r="A34" s="1172" t="s">
        <v>3844</v>
      </c>
      <c r="B34" s="1162" t="s">
        <v>1225</v>
      </c>
      <c r="C34" s="168"/>
      <c r="D34" s="168"/>
      <c r="E34" s="1162">
        <v>-247</v>
      </c>
      <c r="F34" s="226"/>
      <c r="G34" s="39"/>
    </row>
    <row r="35" spans="1:7" s="6" customFormat="1" ht="17" thickBot="1" x14ac:dyDescent="0.3">
      <c r="A35" s="170" t="s">
        <v>3955</v>
      </c>
      <c r="B35" s="34"/>
      <c r="C35" s="34">
        <f>SUM(C30:C34)</f>
        <v>80</v>
      </c>
      <c r="D35" s="34">
        <f t="shared" ref="D35:G37" si="3">SUM(D30:D33)</f>
        <v>0</v>
      </c>
      <c r="E35" s="34">
        <f>SUM(E30:E34)</f>
        <v>183</v>
      </c>
      <c r="F35" s="34">
        <f t="shared" si="3"/>
        <v>0</v>
      </c>
      <c r="G35" s="34">
        <f t="shared" si="3"/>
        <v>0</v>
      </c>
    </row>
    <row r="36" spans="1:7" s="200" customFormat="1" ht="17" thickBot="1" x14ac:dyDescent="0.3">
      <c r="A36" s="1168" t="s">
        <v>3959</v>
      </c>
      <c r="B36" s="842" t="s">
        <v>63</v>
      </c>
      <c r="C36" s="842">
        <v>-80</v>
      </c>
      <c r="D36" s="800"/>
      <c r="E36" s="53"/>
      <c r="F36" s="842"/>
      <c r="G36" s="44"/>
    </row>
    <row r="37" spans="1:7" s="6" customFormat="1" ht="17" thickBot="1" x14ac:dyDescent="0.3">
      <c r="A37" s="171" t="s">
        <v>4012</v>
      </c>
      <c r="B37" s="41"/>
      <c r="C37" s="181">
        <f>SUM(C35:C36)</f>
        <v>0</v>
      </c>
      <c r="D37" s="41">
        <f t="shared" si="3"/>
        <v>0</v>
      </c>
      <c r="E37" s="181">
        <f>SUM(E35:E36)</f>
        <v>183</v>
      </c>
      <c r="F37" s="41">
        <f t="shared" si="3"/>
        <v>0</v>
      </c>
      <c r="G37" s="41">
        <f t="shared" si="3"/>
        <v>0</v>
      </c>
    </row>
    <row r="38" spans="1:7" x14ac:dyDescent="0.25">
      <c r="A38" s="252"/>
      <c r="B38" s="168"/>
      <c r="C38" s="168"/>
      <c r="D38" s="168"/>
      <c r="E38" s="226"/>
      <c r="F38" s="226"/>
      <c r="G38" s="39"/>
    </row>
    <row r="39" spans="1:7" x14ac:dyDescent="0.25">
      <c r="A39" s="252"/>
      <c r="B39" s="168"/>
      <c r="C39" s="168"/>
      <c r="D39" s="168"/>
      <c r="E39" s="226"/>
      <c r="F39" s="226"/>
      <c r="G39" s="39"/>
    </row>
    <row r="40" spans="1:7" ht="17" thickBot="1" x14ac:dyDescent="0.3">
      <c r="A40" s="141"/>
      <c r="B40" s="57"/>
      <c r="C40" s="57"/>
      <c r="D40" s="57"/>
      <c r="E40" s="57"/>
      <c r="F40" s="57"/>
      <c r="G40" s="57"/>
    </row>
    <row r="41" spans="1:7" s="2" customFormat="1" ht="17" thickBot="1" x14ac:dyDescent="0.3">
      <c r="A41" s="242" t="s">
        <v>927</v>
      </c>
      <c r="B41" s="34"/>
      <c r="C41" s="228">
        <f>SUM(C12:C14)</f>
        <v>750</v>
      </c>
      <c r="D41" s="228">
        <f t="shared" ref="D41:G41" si="4">SUM(D12:D14)</f>
        <v>750</v>
      </c>
      <c r="E41" s="228">
        <f t="shared" si="4"/>
        <v>1500</v>
      </c>
      <c r="F41" s="228">
        <f t="shared" si="4"/>
        <v>20</v>
      </c>
      <c r="G41" s="228">
        <f t="shared" si="4"/>
        <v>20</v>
      </c>
    </row>
    <row r="42" spans="1:7" ht="17" thickBot="1" x14ac:dyDescent="0.3">
      <c r="A42" s="745" t="s">
        <v>1053</v>
      </c>
      <c r="B42" s="746"/>
      <c r="C42" s="955">
        <v>750</v>
      </c>
      <c r="D42" s="965">
        <v>750</v>
      </c>
      <c r="E42" s="965">
        <v>1500</v>
      </c>
      <c r="F42" s="965">
        <v>20</v>
      </c>
      <c r="G42" s="966">
        <v>20</v>
      </c>
    </row>
    <row r="43" spans="1:7" ht="17" thickBot="1" x14ac:dyDescent="0.3"/>
    <row r="44" spans="1:7" ht="17" thickBot="1" x14ac:dyDescent="0.3">
      <c r="C44" s="225" t="s">
        <v>2</v>
      </c>
      <c r="D44" s="225" t="s">
        <v>3</v>
      </c>
      <c r="E44" s="225" t="s">
        <v>4</v>
      </c>
      <c r="F44" s="225" t="s">
        <v>17</v>
      </c>
      <c r="G44" s="225" t="s">
        <v>18</v>
      </c>
    </row>
    <row r="46" spans="1:7" x14ac:dyDescent="0.25">
      <c r="A46" s="137" t="s">
        <v>3872</v>
      </c>
    </row>
    <row r="47" spans="1:7" x14ac:dyDescent="0.25">
      <c r="A47" s="137" t="s">
        <v>3873</v>
      </c>
    </row>
    <row r="49" spans="1:1" x14ac:dyDescent="0.25">
      <c r="A49" s="137" t="s">
        <v>3874</v>
      </c>
    </row>
    <row r="51" spans="1:1" x14ac:dyDescent="0.25">
      <c r="A51" s="137" t="s">
        <v>3875</v>
      </c>
    </row>
    <row r="52" spans="1:1" x14ac:dyDescent="0.25">
      <c r="A52" s="137" t="s">
        <v>3876</v>
      </c>
    </row>
    <row r="53" spans="1:1" x14ac:dyDescent="0.25">
      <c r="A53" s="137" t="s">
        <v>3877</v>
      </c>
    </row>
    <row r="55" spans="1:1" x14ac:dyDescent="0.25">
      <c r="A55" s="137" t="s">
        <v>3878</v>
      </c>
    </row>
    <row r="57" spans="1:1" x14ac:dyDescent="0.25">
      <c r="A57" s="137" t="s">
        <v>3879</v>
      </c>
    </row>
    <row r="59" spans="1:1" x14ac:dyDescent="0.25">
      <c r="A59" s="137" t="s">
        <v>3880</v>
      </c>
    </row>
    <row r="61" spans="1:1" x14ac:dyDescent="0.25">
      <c r="A61" s="137" t="s">
        <v>3881</v>
      </c>
    </row>
    <row r="62" spans="1:1" x14ac:dyDescent="0.25">
      <c r="A62" s="137" t="s">
        <v>3882</v>
      </c>
    </row>
    <row r="64" spans="1:1" x14ac:dyDescent="0.25">
      <c r="A64" s="137" t="s">
        <v>3883</v>
      </c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K65"/>
  <sheetViews>
    <sheetView topLeftCell="A21" workbookViewId="0">
      <selection activeCell="C40" sqref="C40"/>
    </sheetView>
  </sheetViews>
  <sheetFormatPr baseColWidth="10" defaultColWidth="9" defaultRowHeight="16" x14ac:dyDescent="0.25"/>
  <cols>
    <col min="1" max="1" width="13.6640625" style="137" customWidth="1"/>
    <col min="2" max="2" width="27.6640625" style="4" customWidth="1"/>
    <col min="3" max="3" width="10.5" style="4" customWidth="1"/>
    <col min="4" max="4" width="10" style="4" customWidth="1"/>
    <col min="5" max="5" width="10.5" style="4" customWidth="1"/>
    <col min="6" max="6" width="9.1640625" style="4" customWidth="1"/>
    <col min="7" max="7" width="11.1640625" style="136" customWidth="1"/>
    <col min="8" max="16384" width="9" style="136"/>
  </cols>
  <sheetData>
    <row r="1" spans="1:7" s="48" customFormat="1" x14ac:dyDescent="0.25">
      <c r="A1" s="128" t="s">
        <v>23</v>
      </c>
    </row>
    <row r="2" spans="1:7" s="48" customFormat="1" x14ac:dyDescent="0.25">
      <c r="A2" s="128"/>
    </row>
    <row r="3" spans="1:7" s="48" customFormat="1" x14ac:dyDescent="0.25">
      <c r="A3" s="128" t="s">
        <v>2401</v>
      </c>
    </row>
    <row r="4" spans="1:7" s="48" customFormat="1" x14ac:dyDescent="0.25">
      <c r="A4" s="139" t="s">
        <v>3053</v>
      </c>
      <c r="B4" s="3"/>
      <c r="C4" s="3"/>
      <c r="D4" s="3"/>
      <c r="E4" s="3"/>
      <c r="F4" s="3"/>
    </row>
    <row r="5" spans="1:7" s="1" customFormat="1" x14ac:dyDescent="0.25">
      <c r="A5" s="401" t="s">
        <v>3426</v>
      </c>
    </row>
    <row r="6" spans="1:7" s="129" customFormat="1" x14ac:dyDescent="0.25">
      <c r="A6" s="1057" t="s">
        <v>3537</v>
      </c>
      <c r="B6" s="1058"/>
      <c r="C6" s="1058"/>
      <c r="D6" s="1058"/>
      <c r="E6" s="735"/>
    </row>
    <row r="7" spans="1:7" s="1" customFormat="1" x14ac:dyDescent="0.25">
      <c r="A7" s="1060" t="s">
        <v>3427</v>
      </c>
      <c r="B7" s="735"/>
      <c r="C7" s="735"/>
      <c r="D7" s="735"/>
    </row>
    <row r="8" spans="1:7" s="129" customFormat="1" x14ac:dyDescent="0.25">
      <c r="A8" s="680"/>
    </row>
    <row r="9" spans="1:7" s="48" customFormat="1" ht="17" thickBot="1" x14ac:dyDescent="0.3">
      <c r="A9" s="128" t="s">
        <v>3428</v>
      </c>
      <c r="C9" s="604">
        <v>18000</v>
      </c>
      <c r="D9" s="604">
        <v>9000</v>
      </c>
      <c r="E9" s="604">
        <v>2800</v>
      </c>
      <c r="F9" s="604">
        <v>3000</v>
      </c>
      <c r="G9" s="604">
        <v>21000</v>
      </c>
    </row>
    <row r="10" spans="1:7" s="4" customFormat="1" ht="17" thickBot="1" x14ac:dyDescent="0.3">
      <c r="A10" s="160" t="s">
        <v>0</v>
      </c>
      <c r="B10" s="50" t="s">
        <v>1</v>
      </c>
      <c r="C10" s="225" t="s">
        <v>29</v>
      </c>
      <c r="D10" s="225" t="s">
        <v>30</v>
      </c>
      <c r="E10" s="225" t="s">
        <v>31</v>
      </c>
      <c r="F10" s="225" t="s">
        <v>3</v>
      </c>
      <c r="G10" s="225" t="s">
        <v>10</v>
      </c>
    </row>
    <row r="11" spans="1:7" s="1" customFormat="1" x14ac:dyDescent="0.25">
      <c r="A11" s="301" t="s">
        <v>3431</v>
      </c>
      <c r="B11" s="53" t="s">
        <v>3434</v>
      </c>
      <c r="C11" s="53">
        <v>150</v>
      </c>
      <c r="D11" s="53">
        <v>200</v>
      </c>
      <c r="E11" s="53">
        <v>1000</v>
      </c>
      <c r="F11" s="53">
        <v>110</v>
      </c>
      <c r="G11" s="53">
        <v>90</v>
      </c>
    </row>
    <row r="12" spans="1:7" s="1" customFormat="1" x14ac:dyDescent="0.25">
      <c r="A12" s="301" t="s">
        <v>3435</v>
      </c>
      <c r="B12" s="53" t="s">
        <v>3436</v>
      </c>
      <c r="C12" s="53">
        <v>50</v>
      </c>
      <c r="D12" s="354"/>
      <c r="E12" s="354"/>
      <c r="F12" s="53">
        <v>390</v>
      </c>
      <c r="G12" s="13">
        <v>110</v>
      </c>
    </row>
    <row r="13" spans="1:7" s="1" customFormat="1" x14ac:dyDescent="0.25">
      <c r="A13" s="55">
        <v>44450</v>
      </c>
      <c r="B13" s="53" t="s">
        <v>63</v>
      </c>
      <c r="C13" s="53"/>
      <c r="D13" s="354"/>
      <c r="E13" s="354"/>
      <c r="F13" s="53"/>
      <c r="G13" s="13">
        <v>-65</v>
      </c>
    </row>
    <row r="14" spans="1:7" s="2" customFormat="1" x14ac:dyDescent="0.25">
      <c r="A14" s="55">
        <v>44480</v>
      </c>
      <c r="B14" s="53" t="s">
        <v>63</v>
      </c>
      <c r="C14" s="354"/>
      <c r="D14" s="53">
        <v>-56</v>
      </c>
      <c r="E14" s="53"/>
      <c r="F14" s="53"/>
      <c r="G14" s="13">
        <v>-19</v>
      </c>
    </row>
    <row r="15" spans="1:7" s="2" customFormat="1" x14ac:dyDescent="0.25">
      <c r="A15" s="55" t="s">
        <v>3499</v>
      </c>
      <c r="B15" s="53" t="s">
        <v>63</v>
      </c>
      <c r="C15" s="53">
        <v>-75</v>
      </c>
      <c r="D15" s="53">
        <v>-12</v>
      </c>
      <c r="E15" s="53"/>
      <c r="F15" s="53"/>
      <c r="G15" s="13"/>
    </row>
    <row r="16" spans="1:7" s="2" customFormat="1" x14ac:dyDescent="0.25">
      <c r="A16" s="301" t="s">
        <v>3520</v>
      </c>
      <c r="B16" s="53" t="s">
        <v>63</v>
      </c>
      <c r="C16" s="354"/>
      <c r="D16" s="53">
        <v>-11</v>
      </c>
      <c r="E16" s="53"/>
      <c r="F16" s="53"/>
      <c r="G16" s="13"/>
    </row>
    <row r="17" spans="1:11" s="2" customFormat="1" ht="17" thickBot="1" x14ac:dyDescent="0.3">
      <c r="A17" s="379" t="s">
        <v>3538</v>
      </c>
      <c r="B17" s="22" t="s">
        <v>63</v>
      </c>
      <c r="C17" s="370"/>
      <c r="D17" s="22"/>
      <c r="E17" s="22">
        <v>-180</v>
      </c>
      <c r="F17" s="22"/>
      <c r="G17" s="14"/>
    </row>
    <row r="18" spans="1:11" s="2" customFormat="1" ht="17" thickBot="1" x14ac:dyDescent="0.3">
      <c r="A18" s="170" t="s">
        <v>3567</v>
      </c>
      <c r="B18" s="34"/>
      <c r="C18" s="34">
        <f>SUM(C11:C17)</f>
        <v>125</v>
      </c>
      <c r="D18" s="34">
        <f t="shared" ref="D18:G18" si="0">SUM(D11:D17)</f>
        <v>121</v>
      </c>
      <c r="E18" s="34">
        <f t="shared" si="0"/>
        <v>820</v>
      </c>
      <c r="F18" s="34">
        <f t="shared" si="0"/>
        <v>500</v>
      </c>
      <c r="G18" s="34">
        <f t="shared" si="0"/>
        <v>116</v>
      </c>
      <c r="H18" s="976" t="s">
        <v>4037</v>
      </c>
      <c r="I18" s="976"/>
      <c r="J18" s="976"/>
      <c r="K18" s="976"/>
    </row>
    <row r="19" spans="1:11" s="2" customFormat="1" x14ac:dyDescent="0.25">
      <c r="A19" s="55">
        <v>44239</v>
      </c>
      <c r="B19" s="53" t="s">
        <v>63</v>
      </c>
      <c r="C19" s="354"/>
      <c r="D19" s="53"/>
      <c r="E19" s="53">
        <v>-300</v>
      </c>
      <c r="F19" s="53"/>
      <c r="G19" s="53">
        <v>-22</v>
      </c>
    </row>
    <row r="20" spans="1:11" s="2" customFormat="1" x14ac:dyDescent="0.25">
      <c r="A20" s="55">
        <v>44420</v>
      </c>
      <c r="B20" s="53" t="s">
        <v>63</v>
      </c>
      <c r="C20" s="354"/>
      <c r="D20" s="53"/>
      <c r="E20" s="53">
        <v>-180</v>
      </c>
      <c r="F20" s="53"/>
      <c r="G20" s="53">
        <v>-60</v>
      </c>
    </row>
    <row r="21" spans="1:11" s="2" customFormat="1" x14ac:dyDescent="0.25">
      <c r="A21" s="55">
        <v>44451</v>
      </c>
      <c r="B21" s="53" t="s">
        <v>63</v>
      </c>
      <c r="C21" s="354"/>
      <c r="D21" s="53">
        <v>-24</v>
      </c>
      <c r="E21" s="53"/>
      <c r="F21" s="53"/>
      <c r="G21" s="53"/>
    </row>
    <row r="22" spans="1:11" s="2" customFormat="1" x14ac:dyDescent="0.25">
      <c r="A22" s="55" t="s">
        <v>3635</v>
      </c>
      <c r="B22" s="53" t="s">
        <v>63</v>
      </c>
      <c r="C22" s="53">
        <v>-31</v>
      </c>
      <c r="D22" s="53"/>
      <c r="E22" s="53">
        <v>-150</v>
      </c>
      <c r="F22" s="53"/>
      <c r="G22" s="53"/>
    </row>
    <row r="23" spans="1:11" s="2" customFormat="1" ht="15.75" customHeight="1" x14ac:dyDescent="0.25">
      <c r="A23" s="55" t="s">
        <v>3653</v>
      </c>
      <c r="B23" s="53" t="s">
        <v>63</v>
      </c>
      <c r="C23" s="53"/>
      <c r="D23" s="53">
        <v>-27</v>
      </c>
      <c r="E23" s="53">
        <v>-90</v>
      </c>
      <c r="F23" s="53"/>
      <c r="G23" s="53">
        <v>-4</v>
      </c>
    </row>
    <row r="24" spans="1:11" s="2" customFormat="1" ht="17" thickBot="1" x14ac:dyDescent="0.3">
      <c r="A24" s="55" t="s">
        <v>3659</v>
      </c>
      <c r="B24" s="53" t="s">
        <v>63</v>
      </c>
      <c r="C24" s="53"/>
      <c r="D24" s="53"/>
      <c r="E24" s="53">
        <v>-149</v>
      </c>
      <c r="F24" s="53"/>
      <c r="G24" s="53"/>
    </row>
    <row r="25" spans="1:11" s="2" customFormat="1" ht="17" thickBot="1" x14ac:dyDescent="0.3">
      <c r="A25" s="170" t="s">
        <v>3682</v>
      </c>
      <c r="B25" s="34"/>
      <c r="C25" s="34">
        <f>SUM(C18:C24)</f>
        <v>94</v>
      </c>
      <c r="D25" s="34">
        <f>SUM(D18:D24)</f>
        <v>70</v>
      </c>
      <c r="E25" s="56">
        <f>SUM(E18:E24)</f>
        <v>-49</v>
      </c>
      <c r="F25" s="34">
        <f>SUM(F18:F24)</f>
        <v>500</v>
      </c>
      <c r="G25" s="34">
        <f>SUM(G18:G24)</f>
        <v>30</v>
      </c>
    </row>
    <row r="26" spans="1:11" s="2" customFormat="1" x14ac:dyDescent="0.25">
      <c r="A26" s="55" t="s">
        <v>3663</v>
      </c>
      <c r="B26" s="53" t="s">
        <v>63</v>
      </c>
      <c r="C26" s="354"/>
      <c r="D26" s="53"/>
      <c r="E26" s="53">
        <v>-53</v>
      </c>
      <c r="F26" s="53"/>
      <c r="G26" s="53">
        <v>-16</v>
      </c>
    </row>
    <row r="27" spans="1:11" s="2" customFormat="1" x14ac:dyDescent="0.25">
      <c r="A27" s="1046" t="s">
        <v>3672</v>
      </c>
      <c r="B27" s="1034" t="s">
        <v>63</v>
      </c>
      <c r="C27" s="354"/>
      <c r="D27" s="53"/>
      <c r="E27" s="53">
        <v>-15</v>
      </c>
      <c r="F27" s="53"/>
      <c r="G27" s="53">
        <v>-9</v>
      </c>
    </row>
    <row r="28" spans="1:11" s="1" customFormat="1" x14ac:dyDescent="0.25">
      <c r="A28" s="1046" t="s">
        <v>3672</v>
      </c>
      <c r="B28" s="1034" t="s">
        <v>63</v>
      </c>
      <c r="C28" s="53">
        <v>-33</v>
      </c>
      <c r="D28" s="354"/>
      <c r="E28" s="53">
        <v>-130</v>
      </c>
      <c r="F28" s="354"/>
      <c r="G28" s="354"/>
    </row>
    <row r="29" spans="1:11" s="1" customFormat="1" x14ac:dyDescent="0.25">
      <c r="A29" s="1046">
        <v>44743</v>
      </c>
      <c r="B29" s="1034" t="s">
        <v>63</v>
      </c>
      <c r="C29" s="53"/>
      <c r="D29" s="354"/>
      <c r="E29" s="53"/>
      <c r="F29" s="53">
        <v>-22</v>
      </c>
      <c r="G29" s="53">
        <v>-5</v>
      </c>
    </row>
    <row r="30" spans="1:11" s="1" customFormat="1" x14ac:dyDescent="0.25">
      <c r="A30" s="55" t="s">
        <v>3757</v>
      </c>
      <c r="B30" s="53" t="s">
        <v>63</v>
      </c>
      <c r="C30" s="53">
        <v>-13</v>
      </c>
      <c r="D30" s="53">
        <v>-5</v>
      </c>
      <c r="E30" s="354"/>
      <c r="F30" s="53">
        <v>-34</v>
      </c>
      <c r="G30" s="354"/>
    </row>
    <row r="31" spans="1:11" s="1" customFormat="1" x14ac:dyDescent="0.25">
      <c r="A31" s="55" t="s">
        <v>3782</v>
      </c>
      <c r="B31" s="53" t="s">
        <v>63</v>
      </c>
      <c r="C31" s="354"/>
      <c r="D31" s="354"/>
      <c r="E31" s="354"/>
      <c r="F31" s="53">
        <v>-164</v>
      </c>
      <c r="G31" s="354"/>
    </row>
    <row r="32" spans="1:11" s="1" customFormat="1" x14ac:dyDescent="0.25">
      <c r="A32" s="1046" t="s">
        <v>3844</v>
      </c>
      <c r="B32" s="1034" t="s">
        <v>63</v>
      </c>
      <c r="C32" s="53">
        <v>-35</v>
      </c>
      <c r="D32" s="53">
        <v>-15</v>
      </c>
      <c r="E32" s="354"/>
      <c r="F32" s="53">
        <v>-106</v>
      </c>
      <c r="G32" s="354"/>
    </row>
    <row r="33" spans="1:7" s="1" customFormat="1" ht="17" thickBot="1" x14ac:dyDescent="0.3">
      <c r="A33" s="1172" t="s">
        <v>3844</v>
      </c>
      <c r="B33" s="1162" t="s">
        <v>3986</v>
      </c>
      <c r="C33" s="168"/>
      <c r="D33" s="1062"/>
      <c r="E33" s="1162">
        <v>247</v>
      </c>
      <c r="F33" s="1062"/>
      <c r="G33" s="370"/>
    </row>
    <row r="34" spans="1:7" s="2" customFormat="1" ht="17" thickBot="1" x14ac:dyDescent="0.3">
      <c r="A34" s="170" t="s">
        <v>3954</v>
      </c>
      <c r="B34" s="34"/>
      <c r="C34" s="34">
        <f>SUM(C25:C33)</f>
        <v>13</v>
      </c>
      <c r="D34" s="34">
        <f>SUM(D25:D33)</f>
        <v>50</v>
      </c>
      <c r="E34" s="34">
        <f>SUM(E25:E33)</f>
        <v>0</v>
      </c>
      <c r="F34" s="34">
        <f t="shared" ref="F34:G34" si="1">SUM(F25:F33)</f>
        <v>174</v>
      </c>
      <c r="G34" s="34">
        <f t="shared" si="1"/>
        <v>0</v>
      </c>
    </row>
    <row r="35" spans="1:7" s="200" customFormat="1" x14ac:dyDescent="0.25">
      <c r="A35" s="373" t="s">
        <v>3959</v>
      </c>
      <c r="B35" s="354" t="s">
        <v>63</v>
      </c>
      <c r="C35" s="800"/>
      <c r="D35" s="842">
        <v>-21</v>
      </c>
      <c r="E35" s="842"/>
      <c r="F35" s="842"/>
      <c r="G35" s="44"/>
    </row>
    <row r="36" spans="1:7" x14ac:dyDescent="0.25">
      <c r="A36" s="373" t="s">
        <v>3967</v>
      </c>
      <c r="B36" s="354" t="s">
        <v>63</v>
      </c>
      <c r="C36" s="168"/>
      <c r="D36" s="842">
        <v>-12</v>
      </c>
      <c r="E36" s="226"/>
      <c r="F36" s="842">
        <v>-30</v>
      </c>
      <c r="G36" s="39"/>
    </row>
    <row r="37" spans="1:7" s="200" customFormat="1" ht="17" thickBot="1" x14ac:dyDescent="0.3">
      <c r="A37" s="373" t="s">
        <v>3967</v>
      </c>
      <c r="B37" s="354" t="s">
        <v>63</v>
      </c>
      <c r="C37" s="353">
        <v>-12</v>
      </c>
      <c r="D37" s="842">
        <v>-17</v>
      </c>
      <c r="E37" s="842"/>
      <c r="F37" s="842">
        <v>-144</v>
      </c>
      <c r="G37" s="44"/>
    </row>
    <row r="38" spans="1:7" s="2" customFormat="1" ht="17" thickBot="1" x14ac:dyDescent="0.3">
      <c r="A38" s="171" t="s">
        <v>4012</v>
      </c>
      <c r="B38" s="41"/>
      <c r="C38" s="42">
        <f>SUM(C34:C37)</f>
        <v>1</v>
      </c>
      <c r="D38" s="42">
        <f t="shared" ref="D38:G38" si="2">SUM(D34:D37)</f>
        <v>0</v>
      </c>
      <c r="E38" s="42">
        <f t="shared" si="2"/>
        <v>0</v>
      </c>
      <c r="F38" s="42">
        <f t="shared" si="2"/>
        <v>0</v>
      </c>
      <c r="G38" s="42">
        <f t="shared" si="2"/>
        <v>0</v>
      </c>
    </row>
    <row r="39" spans="1:7" x14ac:dyDescent="0.25">
      <c r="A39" s="252"/>
      <c r="B39" s="168"/>
      <c r="C39" s="168"/>
      <c r="D39" s="168"/>
      <c r="E39" s="226"/>
      <c r="F39" s="226"/>
      <c r="G39" s="39"/>
    </row>
    <row r="40" spans="1:7" x14ac:dyDescent="0.25">
      <c r="A40" s="252"/>
      <c r="B40" s="168"/>
      <c r="C40" s="168"/>
      <c r="D40" s="168"/>
      <c r="E40" s="226"/>
      <c r="F40" s="226"/>
      <c r="G40" s="39"/>
    </row>
    <row r="41" spans="1:7" s="197" customFormat="1" ht="17" thickBot="1" x14ac:dyDescent="0.3">
      <c r="A41" s="597"/>
      <c r="B41" s="394"/>
      <c r="C41" s="394"/>
      <c r="D41" s="394"/>
      <c r="E41" s="394"/>
      <c r="F41" s="394"/>
      <c r="G41" s="394"/>
    </row>
    <row r="42" spans="1:7" s="2" customFormat="1" ht="17" thickBot="1" x14ac:dyDescent="0.3">
      <c r="A42" s="242" t="s">
        <v>927</v>
      </c>
      <c r="B42" s="34"/>
      <c r="C42" s="228">
        <f>SUM(C11:C12)</f>
        <v>200</v>
      </c>
      <c r="D42" s="228">
        <f>SUM(D11:D12)</f>
        <v>200</v>
      </c>
      <c r="E42" s="228">
        <f>SUM(E11:E12)</f>
        <v>1000</v>
      </c>
      <c r="F42" s="228">
        <f>SUM(F11:F12)</f>
        <v>500</v>
      </c>
      <c r="G42" s="228">
        <f>SUM(G11:G12)</f>
        <v>200</v>
      </c>
    </row>
    <row r="43" spans="1:7" ht="17" thickBot="1" x14ac:dyDescent="0.3">
      <c r="A43" s="745" t="s">
        <v>1053</v>
      </c>
      <c r="B43" s="746"/>
      <c r="C43" s="955">
        <v>200</v>
      </c>
      <c r="D43" s="965">
        <v>200</v>
      </c>
      <c r="E43" s="955">
        <v>1000</v>
      </c>
      <c r="F43" s="1011">
        <v>500</v>
      </c>
      <c r="G43" s="1012">
        <v>200</v>
      </c>
    </row>
    <row r="44" spans="1:7" ht="17" thickBot="1" x14ac:dyDescent="0.3"/>
    <row r="45" spans="1:7" ht="17" thickBot="1" x14ac:dyDescent="0.3">
      <c r="C45" s="225" t="s">
        <v>29</v>
      </c>
      <c r="D45" s="225" t="s">
        <v>30</v>
      </c>
      <c r="E45" s="225" t="s">
        <v>31</v>
      </c>
      <c r="F45" s="225" t="s">
        <v>3</v>
      </c>
      <c r="G45" s="225" t="s">
        <v>10</v>
      </c>
    </row>
    <row r="47" spans="1:7" x14ac:dyDescent="0.25">
      <c r="A47" s="137" t="s">
        <v>3872</v>
      </c>
    </row>
    <row r="48" spans="1:7" x14ac:dyDescent="0.25">
      <c r="A48" s="137" t="s">
        <v>3873</v>
      </c>
    </row>
    <row r="50" spans="1:1" x14ac:dyDescent="0.25">
      <c r="A50" s="137" t="s">
        <v>3874</v>
      </c>
    </row>
    <row r="52" spans="1:1" x14ac:dyDescent="0.25">
      <c r="A52" s="137" t="s">
        <v>3875</v>
      </c>
    </row>
    <row r="53" spans="1:1" x14ac:dyDescent="0.25">
      <c r="A53" s="137" t="s">
        <v>3876</v>
      </c>
    </row>
    <row r="54" spans="1:1" x14ac:dyDescent="0.25">
      <c r="A54" s="137" t="s">
        <v>3877</v>
      </c>
    </row>
    <row r="56" spans="1:1" x14ac:dyDescent="0.25">
      <c r="A56" s="137" t="s">
        <v>3878</v>
      </c>
    </row>
    <row r="58" spans="1:1" x14ac:dyDescent="0.25">
      <c r="A58" s="137" t="s">
        <v>3879</v>
      </c>
    </row>
    <row r="60" spans="1:1" x14ac:dyDescent="0.25">
      <c r="A60" s="137" t="s">
        <v>3880</v>
      </c>
    </row>
    <row r="62" spans="1:1" x14ac:dyDescent="0.25">
      <c r="A62" s="137" t="s">
        <v>3881</v>
      </c>
    </row>
    <row r="63" spans="1:1" x14ac:dyDescent="0.25">
      <c r="A63" s="137" t="s">
        <v>3882</v>
      </c>
    </row>
    <row r="65" spans="1:1" x14ac:dyDescent="0.25">
      <c r="A65" s="137" t="s">
        <v>3883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sheetPr>
    <tabColor rgb="FFC00000"/>
  </sheetPr>
  <dimension ref="A1:I24"/>
  <sheetViews>
    <sheetView topLeftCell="A4" workbookViewId="0">
      <selection activeCell="C17" sqref="C17"/>
    </sheetView>
  </sheetViews>
  <sheetFormatPr baseColWidth="10" defaultColWidth="9" defaultRowHeight="16" x14ac:dyDescent="0.25"/>
  <cols>
    <col min="1" max="1" width="13.6640625" style="137" customWidth="1"/>
    <col min="2" max="2" width="20.83203125" style="4" customWidth="1"/>
    <col min="3" max="3" width="11.1640625" style="4" customWidth="1"/>
    <col min="4" max="4" width="11.6640625" style="4" customWidth="1"/>
    <col min="5" max="5" width="11.1640625" style="4" customWidth="1"/>
    <col min="6" max="6" width="12.33203125" style="4" customWidth="1"/>
    <col min="7" max="7" width="11.6640625" style="4" customWidth="1"/>
    <col min="8" max="8" width="10.5" style="136" customWidth="1"/>
    <col min="9" max="16384" width="9" style="136"/>
  </cols>
  <sheetData>
    <row r="1" spans="1:9" s="48" customFormat="1" x14ac:dyDescent="0.25">
      <c r="A1" s="128" t="s">
        <v>23</v>
      </c>
    </row>
    <row r="2" spans="1:9" s="48" customFormat="1" x14ac:dyDescent="0.25">
      <c r="A2" s="128"/>
    </row>
    <row r="3" spans="1:9" s="48" customFormat="1" x14ac:dyDescent="0.25">
      <c r="A3" s="128" t="s">
        <v>2401</v>
      </c>
    </row>
    <row r="4" spans="1:9" s="48" customFormat="1" x14ac:dyDescent="0.25">
      <c r="A4" s="139" t="s">
        <v>3122</v>
      </c>
      <c r="B4" s="3"/>
      <c r="C4" s="3"/>
      <c r="D4" s="3"/>
      <c r="E4" s="3"/>
      <c r="F4" s="3"/>
      <c r="G4" s="3"/>
    </row>
    <row r="5" spans="1:9" s="48" customFormat="1" x14ac:dyDescent="0.25">
      <c r="A5" s="139" t="s">
        <v>3179</v>
      </c>
      <c r="B5" s="3"/>
      <c r="C5" s="3"/>
      <c r="D5" s="3"/>
      <c r="E5" s="3"/>
      <c r="F5" s="3"/>
      <c r="G5" s="3"/>
    </row>
    <row r="6" spans="1:9" s="129" customFormat="1" x14ac:dyDescent="0.25">
      <c r="A6" s="118"/>
      <c r="B6" s="103"/>
      <c r="C6" s="103"/>
      <c r="D6" s="103"/>
      <c r="E6" s="928"/>
      <c r="F6" s="103"/>
      <c r="G6" s="103"/>
    </row>
    <row r="7" spans="1:9" s="48" customFormat="1" ht="17" thickBot="1" x14ac:dyDescent="0.3">
      <c r="A7" s="128"/>
      <c r="C7" s="604">
        <v>5500</v>
      </c>
      <c r="D7" s="604">
        <v>3000</v>
      </c>
      <c r="E7" s="30">
        <v>5000</v>
      </c>
      <c r="F7" s="604">
        <v>900</v>
      </c>
      <c r="G7" s="604">
        <v>14000</v>
      </c>
    </row>
    <row r="8" spans="1:9" s="4" customFormat="1" ht="17" thickBot="1" x14ac:dyDescent="0.3">
      <c r="A8" s="160" t="s">
        <v>0</v>
      </c>
      <c r="B8" s="50" t="s">
        <v>1</v>
      </c>
      <c r="C8" s="225" t="s">
        <v>2</v>
      </c>
      <c r="D8" s="225" t="s">
        <v>3</v>
      </c>
      <c r="E8" s="225" t="s">
        <v>27</v>
      </c>
      <c r="F8" s="225" t="s">
        <v>4</v>
      </c>
      <c r="G8" s="225" t="s">
        <v>10</v>
      </c>
      <c r="H8" s="225"/>
    </row>
    <row r="9" spans="1:9" s="1" customFormat="1" x14ac:dyDescent="0.25">
      <c r="A9" s="12">
        <v>44235</v>
      </c>
      <c r="B9" s="13" t="s">
        <v>3123</v>
      </c>
      <c r="C9" s="13">
        <v>100</v>
      </c>
      <c r="D9" s="13">
        <v>100</v>
      </c>
      <c r="E9" s="13">
        <v>100</v>
      </c>
      <c r="F9" s="13">
        <v>200</v>
      </c>
      <c r="G9" s="13">
        <v>50</v>
      </c>
      <c r="H9" s="43"/>
    </row>
    <row r="10" spans="1:9" s="1" customFormat="1" ht="17" thickBot="1" x14ac:dyDescent="0.3">
      <c r="A10" s="12">
        <v>44235</v>
      </c>
      <c r="B10" s="13" t="s">
        <v>3124</v>
      </c>
      <c r="C10" s="53">
        <v>100</v>
      </c>
      <c r="D10" s="53">
        <v>100</v>
      </c>
      <c r="E10" s="53">
        <v>100</v>
      </c>
      <c r="F10" s="53">
        <v>200</v>
      </c>
      <c r="G10" s="53">
        <v>50</v>
      </c>
      <c r="H10" s="354"/>
    </row>
    <row r="11" spans="1:9" s="2" customFormat="1" ht="17" thickBot="1" x14ac:dyDescent="0.3">
      <c r="A11" s="416" t="s">
        <v>3165</v>
      </c>
      <c r="B11" s="54"/>
      <c r="C11" s="34">
        <f t="shared" ref="C11:H11" si="0">SUM(C9:C10)</f>
        <v>200</v>
      </c>
      <c r="D11" s="34">
        <f t="shared" si="0"/>
        <v>200</v>
      </c>
      <c r="E11" s="34">
        <f t="shared" si="0"/>
        <v>200</v>
      </c>
      <c r="F11" s="34">
        <f t="shared" si="0"/>
        <v>400</v>
      </c>
      <c r="G11" s="34">
        <f t="shared" si="0"/>
        <v>100</v>
      </c>
      <c r="H11" s="34">
        <f t="shared" si="0"/>
        <v>0</v>
      </c>
    </row>
    <row r="12" spans="1:9" s="200" customFormat="1" x14ac:dyDescent="0.25">
      <c r="A12" s="866">
        <v>44385</v>
      </c>
      <c r="B12" s="190" t="s">
        <v>63</v>
      </c>
      <c r="C12" s="190">
        <v>-100</v>
      </c>
      <c r="D12" s="190">
        <v>-100</v>
      </c>
      <c r="E12" s="190">
        <v>-88</v>
      </c>
      <c r="F12" s="190">
        <v>-200</v>
      </c>
      <c r="G12" s="190">
        <v>-50</v>
      </c>
      <c r="H12" s="853"/>
      <c r="I12" s="200" t="s">
        <v>3166</v>
      </c>
    </row>
    <row r="13" spans="1:9" s="200" customFormat="1" x14ac:dyDescent="0.25">
      <c r="A13" s="12" t="s">
        <v>3183</v>
      </c>
      <c r="B13" s="13" t="s">
        <v>63</v>
      </c>
      <c r="C13" s="57">
        <v>-87</v>
      </c>
      <c r="D13" s="57">
        <v>-60</v>
      </c>
      <c r="E13" s="57">
        <v>-94</v>
      </c>
      <c r="F13" s="57">
        <v>-200</v>
      </c>
      <c r="G13" s="57">
        <v>-43</v>
      </c>
      <c r="H13" s="358"/>
    </row>
    <row r="14" spans="1:9" s="49" customFormat="1" x14ac:dyDescent="0.25">
      <c r="A14" s="507"/>
      <c r="B14" s="508" t="s">
        <v>967</v>
      </c>
      <c r="C14" s="508">
        <v>-13</v>
      </c>
      <c r="D14" s="508">
        <v>-40</v>
      </c>
      <c r="E14" s="508">
        <v>-18</v>
      </c>
      <c r="F14" s="508"/>
      <c r="G14" s="508">
        <v>-7</v>
      </c>
      <c r="H14" s="508"/>
      <c r="I14" s="49" t="s">
        <v>211</v>
      </c>
    </row>
    <row r="15" spans="1:9" x14ac:dyDescent="0.25">
      <c r="A15" s="252"/>
      <c r="B15" s="168"/>
      <c r="C15" s="168"/>
      <c r="D15" s="168"/>
      <c r="E15" s="168"/>
      <c r="F15" s="168"/>
      <c r="G15" s="168"/>
      <c r="H15" s="57"/>
    </row>
    <row r="16" spans="1:9" x14ac:dyDescent="0.25">
      <c r="A16" s="141"/>
      <c r="B16" s="57"/>
      <c r="C16" s="57">
        <f>SUM(C11:C14)</f>
        <v>0</v>
      </c>
      <c r="D16" s="57">
        <f t="shared" ref="D16:H16" si="1">SUM(D11:D14)</f>
        <v>0</v>
      </c>
      <c r="E16" s="57">
        <f t="shared" si="1"/>
        <v>0</v>
      </c>
      <c r="F16" s="57">
        <f t="shared" si="1"/>
        <v>0</v>
      </c>
      <c r="G16" s="57">
        <f t="shared" si="1"/>
        <v>0</v>
      </c>
      <c r="H16" s="57">
        <f t="shared" si="1"/>
        <v>0</v>
      </c>
    </row>
    <row r="18" spans="1:1" x14ac:dyDescent="0.25">
      <c r="A18" s="137" t="s">
        <v>3134</v>
      </c>
    </row>
    <row r="19" spans="1:1" x14ac:dyDescent="0.25">
      <c r="A19" s="137" t="s">
        <v>3135</v>
      </c>
    </row>
    <row r="20" spans="1:1" x14ac:dyDescent="0.25">
      <c r="A20" s="137" t="s">
        <v>3136</v>
      </c>
    </row>
    <row r="21" spans="1:1" x14ac:dyDescent="0.25">
      <c r="A21" s="137" t="s">
        <v>3137</v>
      </c>
    </row>
    <row r="22" spans="1:1" x14ac:dyDescent="0.25">
      <c r="A22" s="137" t="s">
        <v>3138</v>
      </c>
    </row>
    <row r="23" spans="1:1" x14ac:dyDescent="0.25">
      <c r="A23" s="137" t="s">
        <v>3139</v>
      </c>
    </row>
    <row r="24" spans="1:1" x14ac:dyDescent="0.25">
      <c r="A24" s="137" t="s">
        <v>3140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TARSIM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clbb l</cp:lastModifiedBy>
  <cp:lastPrinted>2024-05-04T09:41:22Z</cp:lastPrinted>
  <dcterms:created xsi:type="dcterms:W3CDTF">2021-01-14T03:58:35Z</dcterms:created>
  <dcterms:modified xsi:type="dcterms:W3CDTF">2024-07-05T08:37:24Z</dcterms:modified>
</cp:coreProperties>
</file>